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fugang\Downloads\blog\EEPROME-hex\"/>
    </mc:Choice>
  </mc:AlternateContent>
  <xr:revisionPtr revIDLastSave="0" documentId="13_ncr:1_{7543BD7C-F76A-4CE0-8331-779E2709D9B8}" xr6:coauthVersionLast="47" xr6:coauthVersionMax="47" xr10:uidLastSave="{00000000-0000-0000-0000-000000000000}"/>
  <bookViews>
    <workbookView xWindow="930" yWindow="0" windowWidth="19560" windowHeight="11520" tabRatio="736" activeTab="9" xr2:uid="{00000000-000D-0000-FFFF-FFFF00000000}"/>
  </bookViews>
  <sheets>
    <sheet name="Input" sheetId="1" r:id="rId1"/>
    <sheet name="valuechange" sheetId="14" state="hidden" r:id="rId2"/>
    <sheet name="Install" sheetId="6" r:id="rId3"/>
    <sheet name="Install (2)" sheetId="12" r:id="rId4"/>
    <sheet name="IO RSL" sheetId="5" r:id="rId5"/>
    <sheet name="AllowedMask" sheetId="4" r:id="rId6"/>
    <sheet name="PositionIndicator" sheetId="3" r:id="rId7"/>
    <sheet name="Guide" sheetId="13" r:id="rId8"/>
    <sheet name="Revirsion" sheetId="7" r:id="rId9"/>
    <sheet name="HEX DATA" sheetId="10" r:id="rId10"/>
  </sheets>
  <functionGroups builtInGroupCount="19"/>
  <definedNames>
    <definedName name="_xlnm._FilterDatabase" localSheetId="0" hidden="1">Input!$F$7:$G$43</definedName>
    <definedName name="ARED">Input!$G$27</definedName>
    <definedName name="ATT">Input!$G$43</definedName>
    <definedName name="BMS">Input!$G$32</definedName>
    <definedName name="CARID">Input!$G$10</definedName>
    <definedName name="CARLOCK">Input!$G$34</definedName>
    <definedName name="CDDVOLT">Input!$G$18</definedName>
    <definedName name="CDP">Input!$G$18</definedName>
    <definedName name="COMPY">Input!$G$38</definedName>
    <definedName name="CPS">Input!$G$23</definedName>
    <definedName name="CRO">Input!$G$49</definedName>
    <definedName name="CWT">Input!$G$16</definedName>
    <definedName name="DL">Input!$G$12</definedName>
    <definedName name="DOC">Input!$G$26</definedName>
    <definedName name="DPAC">Input!$G$18</definedName>
    <definedName name="DRIVE">Input!$G$40</definedName>
    <definedName name="DRIVERAT">Input!$G$41</definedName>
    <definedName name="DUTY_HI">Input!$Y$15</definedName>
    <definedName name="DUTY_LOW">Input!$Y$16</definedName>
    <definedName name="EEC">Input!$G$60</definedName>
    <definedName name="EFO">Input!$G$15</definedName>
    <definedName name="EFO_P">Input!$G$47</definedName>
    <definedName name="EFS">Input!$G$31</definedName>
    <definedName name="EFS_CALL">Input!$Y$23</definedName>
    <definedName name="EFS_EX">Input!$Y$26</definedName>
    <definedName name="EFS_RC">Input!$Y$27</definedName>
    <definedName name="EFS_TYP">Input!$Y$21</definedName>
    <definedName name="EFSCLD">Input!$Y$24</definedName>
    <definedName name="EFSINI">Input!$Y$22</definedName>
    <definedName name="EFSOPD">Input!$Y$25</definedName>
    <definedName name="EN_CGS">Input!$Y$19</definedName>
    <definedName name="EN_CRO">Input!$Y$31</definedName>
    <definedName name="EN_HCRO">Input!$Y$32</definedName>
    <definedName name="EN_NDG">Input!$Y$18</definedName>
    <definedName name="EPO">Input!$G$28</definedName>
    <definedName name="EPO_P">Input!$G$48</definedName>
    <definedName name="EQO">Input!$G$29</definedName>
    <definedName name="ETS">Input!$G$21</definedName>
    <definedName name="FLTDOOR">Input!$G$42</definedName>
    <definedName name="FREQ">Input!$G$50</definedName>
    <definedName name="G_ATT">Input!$Y$11</definedName>
    <definedName name="G_EFO_P">Input!$Y$20</definedName>
    <definedName name="G_EPO_P">Input!$Y$28</definedName>
    <definedName name="G_EQO">Input!$Y$29</definedName>
    <definedName name="G_GROUP">Input!$Y$14</definedName>
    <definedName name="G_ISC">Input!$Y$12</definedName>
    <definedName name="G_LDR">Input!$Y$17</definedName>
    <definedName name="G_LOBBY">Input!$Y$34</definedName>
    <definedName name="G_TOP">Input!$Y$33</definedName>
    <definedName name="GROUP">Input!$G$9</definedName>
    <definedName name="GRP_NO">Input!$Y$13</definedName>
    <definedName name="HB">Input!$G$52</definedName>
    <definedName name="HCM">Input!$G$54</definedName>
    <definedName name="InputTable">Input!$B$7:$G$73</definedName>
    <definedName name="ISC">Input!$G$44</definedName>
    <definedName name="LDLB">Input!$G$35</definedName>
    <definedName name="LDR">Input!$G$45</definedName>
    <definedName name="LOBBY">Input!$G$51</definedName>
    <definedName name="MACHTYPE">Input!$G$39</definedName>
    <definedName name="MID_POS">Input!$Y$30</definedName>
    <definedName name="N">Input!$G$24</definedName>
    <definedName name="NBENT">Input!$G$14</definedName>
    <definedName name="NBNSLV">Input!$G$36</definedName>
    <definedName name="NBR">Input!$G$11</definedName>
    <definedName name="NDG">Input!$G$46</definedName>
    <definedName name="NORD">Input!$G$37</definedName>
    <definedName name="OPERVLT">Input!$G$17</definedName>
    <definedName name="OPTSTART">Input!$B$7:$G$7</definedName>
    <definedName name="OS">Input!$G$20</definedName>
    <definedName name="OutputTable">Input!$X$8:$Y$36</definedName>
    <definedName name="PKS">Input!$G$45</definedName>
    <definedName name="PRBB">Input!$G$22</definedName>
    <definedName name="PrintA4">Input!$A:$N</definedName>
    <definedName name="PX2.1">Input!$Y$8</definedName>
    <definedName name="PX2.2">Input!$Y$9</definedName>
    <definedName name="REM">Input!$G$30</definedName>
    <definedName name="RHS">Input!$G$19</definedName>
    <definedName name="TOP">Input!$G$50</definedName>
    <definedName name="TRIC">Input!$G$13</definedName>
    <definedName name="UCM">Input!$G$33</definedName>
    <definedName name="UCM_TYP">Input!$Y$10</definedName>
    <definedName name="V">Input!$G$8</definedName>
    <definedName name="VOLTLT">Input!$G$37</definedName>
    <definedName name="VOLTS">Input!$G$25</definedName>
  </definedNames>
  <calcPr calcId="191029"/>
  <customWorkbookViews>
    <customWorkbookView name="Freeman - Personal View" guid="{2C811CFC-9078-11D2-941C-F36C7D7BD93E}" mergeInterval="0" personalView="1" maximized="1" windowWidth="1020" windowHeight="606" tabRatio="412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134" i="5" l="1"/>
  <c r="I4128" i="5"/>
  <c r="I4129" i="5"/>
  <c r="I4130" i="5"/>
  <c r="I4131" i="5"/>
  <c r="I4132" i="5"/>
  <c r="I4133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05" i="5"/>
  <c r="I4106" i="5"/>
  <c r="I4107" i="5"/>
  <c r="I4108" i="5"/>
  <c r="I4109" i="5"/>
  <c r="I4110" i="5"/>
  <c r="I4111" i="5"/>
  <c r="I4112" i="5"/>
  <c r="I4113" i="5"/>
  <c r="I4114" i="5"/>
  <c r="I4115" i="5"/>
  <c r="I4104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04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03" i="5"/>
  <c r="I3234" i="5"/>
  <c r="I3233" i="5"/>
  <c r="I3232" i="5"/>
  <c r="I3231" i="5"/>
  <c r="I3230" i="5"/>
  <c r="I3229" i="5"/>
  <c r="I3228" i="5"/>
  <c r="I3227" i="5"/>
  <c r="I3226" i="5"/>
  <c r="I3225" i="5"/>
  <c r="I3224" i="5"/>
  <c r="I3223" i="5"/>
  <c r="I3222" i="5"/>
  <c r="I3221" i="5"/>
  <c r="I3220" i="5"/>
  <c r="I3219" i="5"/>
  <c r="I3218" i="5"/>
  <c r="I3217" i="5"/>
  <c r="I3216" i="5"/>
  <c r="I3215" i="5"/>
  <c r="I3214" i="5"/>
  <c r="I3213" i="5"/>
  <c r="I3212" i="5"/>
  <c r="I3211" i="5"/>
  <c r="I3210" i="5"/>
  <c r="I3209" i="5"/>
  <c r="I3208" i="5"/>
  <c r="I3207" i="5"/>
  <c r="I3206" i="5"/>
  <c r="I3205" i="5"/>
  <c r="I3204" i="5"/>
  <c r="I3203" i="5"/>
  <c r="I3334" i="5"/>
  <c r="I3333" i="5"/>
  <c r="I3332" i="5"/>
  <c r="I3331" i="5"/>
  <c r="I3330" i="5"/>
  <c r="I3329" i="5"/>
  <c r="I3328" i="5"/>
  <c r="I3327" i="5"/>
  <c r="I3326" i="5"/>
  <c r="I3325" i="5"/>
  <c r="I3324" i="5"/>
  <c r="I3323" i="5"/>
  <c r="I3322" i="5"/>
  <c r="I3321" i="5"/>
  <c r="I3320" i="5"/>
  <c r="I3319" i="5"/>
  <c r="I3318" i="5"/>
  <c r="I3317" i="5"/>
  <c r="I3316" i="5"/>
  <c r="I3315" i="5"/>
  <c r="I3314" i="5"/>
  <c r="I3313" i="5"/>
  <c r="I3312" i="5"/>
  <c r="I3311" i="5"/>
  <c r="I3310" i="5"/>
  <c r="I3309" i="5"/>
  <c r="I3308" i="5"/>
  <c r="I3307" i="5"/>
  <c r="I3306" i="5"/>
  <c r="I3305" i="5"/>
  <c r="I3304" i="5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4" i="4"/>
  <c r="I50" i="1" l="1"/>
  <c r="I51" i="1" l="1"/>
  <c r="I49" i="1"/>
  <c r="I48" i="1"/>
  <c r="I47" i="1"/>
  <c r="I44" i="1"/>
  <c r="I43" i="1"/>
  <c r="I42" i="1"/>
  <c r="I34" i="1"/>
  <c r="I33" i="1"/>
  <c r="I31" i="1"/>
  <c r="I29" i="1"/>
  <c r="I28" i="1"/>
  <c r="I21" i="1"/>
  <c r="I15" i="1"/>
  <c r="I12" i="1"/>
  <c r="I10" i="1"/>
  <c r="I9" i="1"/>
  <c r="J47" i="1" l="1"/>
  <c r="G66" i="12" l="1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90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7" i="12"/>
  <c r="G128" i="12"/>
  <c r="G129" i="12"/>
  <c r="G130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50" i="12"/>
  <c r="G151" i="12"/>
  <c r="G152" i="12"/>
  <c r="G153" i="12"/>
  <c r="G154" i="12"/>
  <c r="G155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2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9" i="12"/>
  <c r="G200" i="12"/>
  <c r="G201" i="12"/>
  <c r="G202" i="12"/>
  <c r="G204" i="12"/>
  <c r="G206" i="12"/>
  <c r="G207" i="12"/>
  <c r="G208" i="12"/>
  <c r="G215" i="12"/>
  <c r="G216" i="12"/>
  <c r="G219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7" i="12"/>
  <c r="G340" i="12"/>
  <c r="G341" i="12"/>
  <c r="G402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7" i="12"/>
  <c r="G448" i="12"/>
  <c r="G451" i="12"/>
  <c r="G452" i="12"/>
  <c r="G454" i="12"/>
  <c r="G459" i="12"/>
  <c r="G474" i="12"/>
  <c r="G476" i="12"/>
  <c r="G478" i="12"/>
  <c r="G479" i="12"/>
  <c r="G480" i="12"/>
  <c r="G481" i="12"/>
  <c r="G495" i="12"/>
  <c r="G497" i="12"/>
  <c r="G499" i="12"/>
  <c r="G503" i="12"/>
  <c r="G504" i="12"/>
  <c r="G515" i="12"/>
  <c r="G528" i="12"/>
  <c r="G529" i="12"/>
  <c r="G530" i="12"/>
  <c r="G531" i="12"/>
  <c r="G532" i="12"/>
  <c r="G546" i="12"/>
  <c r="G563" i="12"/>
  <c r="G602" i="12"/>
  <c r="G606" i="12"/>
  <c r="G607" i="12"/>
  <c r="G608" i="12"/>
  <c r="G609" i="12"/>
  <c r="G611" i="12"/>
  <c r="G613" i="12"/>
  <c r="G615" i="12"/>
  <c r="G616" i="12"/>
  <c r="G621" i="12"/>
  <c r="G623" i="12"/>
  <c r="G624" i="12"/>
  <c r="G625" i="12"/>
  <c r="G626" i="12"/>
  <c r="G627" i="12"/>
  <c r="G629" i="12"/>
  <c r="G631" i="12"/>
  <c r="G632" i="12"/>
  <c r="G639" i="12"/>
  <c r="G640" i="12"/>
  <c r="G641" i="12"/>
  <c r="G766" i="12"/>
  <c r="G768" i="12"/>
  <c r="G769" i="12"/>
  <c r="G770" i="12"/>
  <c r="G771" i="12"/>
  <c r="G772" i="12"/>
  <c r="G777" i="12"/>
  <c r="G806" i="12"/>
  <c r="G9" i="12"/>
  <c r="G10" i="12"/>
  <c r="G11" i="12"/>
  <c r="G12" i="12"/>
  <c r="G15" i="12"/>
  <c r="G16" i="12"/>
  <c r="G18" i="12"/>
  <c r="G19" i="12"/>
  <c r="G20" i="12"/>
  <c r="G21" i="12"/>
  <c r="G22" i="12"/>
  <c r="G23" i="12"/>
  <c r="G24" i="12"/>
  <c r="G25" i="12"/>
  <c r="G26" i="12"/>
  <c r="G27" i="12"/>
  <c r="G28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50" i="12"/>
  <c r="G51" i="12"/>
  <c r="G52" i="12"/>
  <c r="G53" i="12"/>
  <c r="G54" i="12"/>
  <c r="G57" i="12"/>
  <c r="G59" i="12"/>
  <c r="G61" i="12"/>
  <c r="G62" i="12"/>
  <c r="G63" i="12"/>
  <c r="G3" i="12"/>
  <c r="G4" i="12"/>
  <c r="G5" i="12"/>
  <c r="G6" i="12"/>
  <c r="G2" i="12"/>
  <c r="J533" i="12" l="1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52" i="12"/>
  <c r="J453" i="12"/>
  <c r="J454" i="12"/>
  <c r="J455" i="12"/>
  <c r="J456" i="12"/>
  <c r="J457" i="12"/>
  <c r="J458" i="12"/>
  <c r="J449" i="12"/>
  <c r="J403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339" i="12"/>
  <c r="J336" i="12"/>
  <c r="J301" i="12"/>
  <c r="J260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09" i="12"/>
  <c r="J210" i="12"/>
  <c r="J211" i="12"/>
  <c r="J212" i="12"/>
  <c r="J213" i="12"/>
  <c r="J214" i="12"/>
  <c r="J205" i="12"/>
  <c r="J198" i="12"/>
  <c r="J181" i="12"/>
  <c r="J156" i="12"/>
  <c r="J131" i="12"/>
  <c r="J124" i="12"/>
  <c r="J125" i="12"/>
  <c r="J122" i="12"/>
  <c r="J123" i="12"/>
  <c r="J89" i="12"/>
  <c r="J82" i="12"/>
  <c r="J67" i="12"/>
  <c r="J64" i="12"/>
  <c r="W6103" i="5" l="1"/>
  <c r="W6104" i="5"/>
  <c r="W6105" i="5"/>
  <c r="W6106" i="5"/>
  <c r="W6107" i="5"/>
  <c r="W6108" i="5"/>
  <c r="W6109" i="5"/>
  <c r="W6110" i="5"/>
  <c r="J500" i="12"/>
  <c r="J501" i="12"/>
  <c r="J502" i="12"/>
  <c r="J503" i="12"/>
  <c r="J504" i="12"/>
  <c r="J474" i="12"/>
  <c r="J475" i="12"/>
  <c r="J476" i="12"/>
  <c r="J477" i="12"/>
  <c r="J496" i="12"/>
  <c r="J497" i="12"/>
  <c r="J498" i="12"/>
  <c r="J499" i="12"/>
  <c r="J495" i="12"/>
  <c r="J479" i="12"/>
  <c r="J480" i="12"/>
  <c r="J481" i="12"/>
  <c r="J478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76" i="12"/>
  <c r="N677" i="12"/>
  <c r="N678" i="12"/>
  <c r="N679" i="12"/>
  <c r="N680" i="12"/>
  <c r="N681" i="12"/>
  <c r="N682" i="12"/>
  <c r="N683" i="12"/>
  <c r="N684" i="12"/>
  <c r="N685" i="12"/>
  <c r="N686" i="12"/>
  <c r="N687" i="12"/>
  <c r="N688" i="12"/>
  <c r="N689" i="12"/>
  <c r="N690" i="12"/>
  <c r="N691" i="12"/>
  <c r="N692" i="12"/>
  <c r="N693" i="12"/>
  <c r="N694" i="12"/>
  <c r="N695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2" i="12"/>
  <c r="N813" i="12"/>
  <c r="N814" i="12"/>
  <c r="N815" i="12"/>
  <c r="N816" i="12"/>
  <c r="N817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BB101" i="4"/>
  <c r="BB102" i="4"/>
  <c r="BB103" i="4"/>
  <c r="BC70" i="4"/>
  <c r="BC78" i="4"/>
  <c r="BC86" i="4"/>
  <c r="BC94" i="4"/>
  <c r="BC102" i="4"/>
  <c r="AY96" i="4"/>
  <c r="AY101" i="4"/>
  <c r="AY102" i="4"/>
  <c r="AY103" i="4"/>
  <c r="AX64" i="4"/>
  <c r="BC64" i="4" s="1"/>
  <c r="AX65" i="4"/>
  <c r="BC65" i="4" s="1"/>
  <c r="AX66" i="4"/>
  <c r="BC66" i="4" s="1"/>
  <c r="AX67" i="4"/>
  <c r="BC67" i="4" s="1"/>
  <c r="AX68" i="4"/>
  <c r="AY65" i="4" s="1"/>
  <c r="AX69" i="4"/>
  <c r="AY66" i="4" s="1"/>
  <c r="AX70" i="4"/>
  <c r="AY67" i="4" s="1"/>
  <c r="AX71" i="4"/>
  <c r="BC71" i="4" s="1"/>
  <c r="AX72" i="4"/>
  <c r="BC72" i="4" s="1"/>
  <c r="AX73" i="4"/>
  <c r="BC73" i="4" s="1"/>
  <c r="AX74" i="4"/>
  <c r="BC74" i="4" s="1"/>
  <c r="AX75" i="4"/>
  <c r="BC75" i="4" s="1"/>
  <c r="AX76" i="4"/>
  <c r="AY73" i="4" s="1"/>
  <c r="AX77" i="4"/>
  <c r="AY74" i="4" s="1"/>
  <c r="AX78" i="4"/>
  <c r="AY75" i="4" s="1"/>
  <c r="AX79" i="4"/>
  <c r="BC79" i="4" s="1"/>
  <c r="AX80" i="4"/>
  <c r="BC80" i="4" s="1"/>
  <c r="AX81" i="4"/>
  <c r="BC81" i="4" s="1"/>
  <c r="AX82" i="4"/>
  <c r="BC82" i="4" s="1"/>
  <c r="AX83" i="4"/>
  <c r="BC83" i="4" s="1"/>
  <c r="AX84" i="4"/>
  <c r="AY81" i="4" s="1"/>
  <c r="AX85" i="4"/>
  <c r="AY82" i="4" s="1"/>
  <c r="AX86" i="4"/>
  <c r="AY83" i="4" s="1"/>
  <c r="AX87" i="4"/>
  <c r="BC87" i="4" s="1"/>
  <c r="AX88" i="4"/>
  <c r="BC88" i="4" s="1"/>
  <c r="AX89" i="4"/>
  <c r="BC89" i="4" s="1"/>
  <c r="AX90" i="4"/>
  <c r="BC90" i="4" s="1"/>
  <c r="AX91" i="4"/>
  <c r="BC91" i="4" s="1"/>
  <c r="AX92" i="4"/>
  <c r="AY89" i="4" s="1"/>
  <c r="AX93" i="4"/>
  <c r="AY90" i="4" s="1"/>
  <c r="AX94" i="4"/>
  <c r="AY91" i="4" s="1"/>
  <c r="AX95" i="4"/>
  <c r="BC95" i="4" s="1"/>
  <c r="AX96" i="4"/>
  <c r="BC96" i="4" s="1"/>
  <c r="AX97" i="4"/>
  <c r="BC97" i="4" s="1"/>
  <c r="AX98" i="4"/>
  <c r="BC98" i="4" s="1"/>
  <c r="AX99" i="4"/>
  <c r="BC99" i="4" s="1"/>
  <c r="AX100" i="4"/>
  <c r="AY97" i="4" s="1"/>
  <c r="AX101" i="4"/>
  <c r="AY98" i="4" s="1"/>
  <c r="AX102" i="4"/>
  <c r="AY99" i="4" s="1"/>
  <c r="AX103" i="4"/>
  <c r="BC103" i="4" s="1"/>
  <c r="BB100" i="4" s="1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X9" i="4"/>
  <c r="BC9" i="4" s="1"/>
  <c r="AX10" i="4"/>
  <c r="AX11" i="4"/>
  <c r="AX13" i="4"/>
  <c r="BC13" i="4" s="1"/>
  <c r="AX14" i="4"/>
  <c r="AX17" i="4"/>
  <c r="BC17" i="4" s="1"/>
  <c r="AX18" i="4"/>
  <c r="AX19" i="4"/>
  <c r="AX21" i="4"/>
  <c r="BC21" i="4" s="1"/>
  <c r="AX23" i="4"/>
  <c r="AX25" i="4"/>
  <c r="BC25" i="4" s="1"/>
  <c r="AX26" i="4"/>
  <c r="AX29" i="4"/>
  <c r="BC29" i="4" s="1"/>
  <c r="AX33" i="4"/>
  <c r="BC33" i="4" s="1"/>
  <c r="AX34" i="4"/>
  <c r="AX35" i="4"/>
  <c r="AX38" i="4"/>
  <c r="AX39" i="4"/>
  <c r="AX42" i="4"/>
  <c r="AX43" i="4"/>
  <c r="AX46" i="4"/>
  <c r="AX47" i="4"/>
  <c r="AX49" i="4"/>
  <c r="AX50" i="4"/>
  <c r="AX51" i="4"/>
  <c r="AX54" i="4"/>
  <c r="AX55" i="4"/>
  <c r="AX57" i="4"/>
  <c r="AX59" i="4"/>
  <c r="AX63" i="4"/>
  <c r="AX4" i="4"/>
  <c r="BB99" i="4" l="1"/>
  <c r="AY80" i="4"/>
  <c r="AY95" i="4"/>
  <c r="AY87" i="4"/>
  <c r="AY79" i="4"/>
  <c r="AY71" i="4"/>
  <c r="AY63" i="4"/>
  <c r="BC101" i="4"/>
  <c r="BB98" i="4" s="1"/>
  <c r="BC93" i="4"/>
  <c r="BC85" i="4"/>
  <c r="BC77" i="4"/>
  <c r="BC69" i="4"/>
  <c r="AY94" i="4"/>
  <c r="AY86" i="4"/>
  <c r="AY78" i="4"/>
  <c r="AY70" i="4"/>
  <c r="AY62" i="4"/>
  <c r="BC100" i="4"/>
  <c r="BB97" i="4" s="1"/>
  <c r="BC92" i="4"/>
  <c r="BB89" i="4" s="1"/>
  <c r="BC84" i="4"/>
  <c r="BB81" i="4" s="1"/>
  <c r="BC76" i="4"/>
  <c r="BB68" i="4" s="1"/>
  <c r="BC68" i="4"/>
  <c r="BB61" i="4" s="1"/>
  <c r="AY64" i="4"/>
  <c r="AY93" i="4"/>
  <c r="AY85" i="4"/>
  <c r="AY77" i="4"/>
  <c r="AY69" i="4"/>
  <c r="AY61" i="4"/>
  <c r="AY72" i="4"/>
  <c r="AY100" i="4"/>
  <c r="AY92" i="4"/>
  <c r="AY84" i="4"/>
  <c r="AY76" i="4"/>
  <c r="AY68" i="4"/>
  <c r="M49" i="12"/>
  <c r="C73" i="10" s="1"/>
  <c r="M48" i="12"/>
  <c r="C72" i="10" s="1"/>
  <c r="M45" i="12"/>
  <c r="C69" i="10" s="1"/>
  <c r="M44" i="12"/>
  <c r="C68" i="10" s="1"/>
  <c r="M38" i="12"/>
  <c r="C62" i="10" s="1"/>
  <c r="M37" i="12"/>
  <c r="C61" i="10" s="1"/>
  <c r="AY88" i="4"/>
  <c r="M52" i="12"/>
  <c r="C76" i="10" s="1"/>
  <c r="K777" i="12"/>
  <c r="K755" i="12"/>
  <c r="K584" i="12"/>
  <c r="K801" i="12"/>
  <c r="K697" i="12"/>
  <c r="M46" i="12"/>
  <c r="C70" i="10" s="1"/>
  <c r="M42" i="12"/>
  <c r="C66" i="10" s="1"/>
  <c r="K797" i="12"/>
  <c r="K793" i="12"/>
  <c r="K789" i="12"/>
  <c r="K785" i="12"/>
  <c r="K781" i="12"/>
  <c r="K773" i="12"/>
  <c r="K749" i="12"/>
  <c r="K737" i="12"/>
  <c r="K721" i="12"/>
  <c r="K705" i="12"/>
  <c r="K741" i="12"/>
  <c r="K729" i="12"/>
  <c r="K717" i="12"/>
  <c r="K745" i="12"/>
  <c r="K733" i="12"/>
  <c r="K725" i="12"/>
  <c r="K713" i="12"/>
  <c r="K612" i="12"/>
  <c r="K689" i="12"/>
  <c r="K681" i="12"/>
  <c r="K673" i="12"/>
  <c r="K709" i="12"/>
  <c r="K701" i="12"/>
  <c r="K693" i="12"/>
  <c r="K685" i="12"/>
  <c r="K677" i="12"/>
  <c r="K669" i="12"/>
  <c r="K661" i="12"/>
  <c r="K657" i="12"/>
  <c r="M51" i="12"/>
  <c r="C75" i="10" s="1"/>
  <c r="M47" i="12"/>
  <c r="C71" i="10" s="1"/>
  <c r="M43" i="12"/>
  <c r="C67" i="10" s="1"/>
  <c r="K800" i="12"/>
  <c r="K796" i="12"/>
  <c r="K792" i="12"/>
  <c r="K788" i="12"/>
  <c r="K784" i="12"/>
  <c r="K780" i="12"/>
  <c r="K776" i="12"/>
  <c r="K753" i="12"/>
  <c r="K752" i="12"/>
  <c r="K748" i="12"/>
  <c r="K744" i="12"/>
  <c r="K740" i="12"/>
  <c r="K736" i="12"/>
  <c r="K732" i="12"/>
  <c r="K728" i="12"/>
  <c r="K724" i="12"/>
  <c r="K720" i="12"/>
  <c r="K716" i="12"/>
  <c r="K712" i="12"/>
  <c r="K708" i="12"/>
  <c r="K704" i="12"/>
  <c r="K700" i="12"/>
  <c r="K696" i="12"/>
  <c r="K692" i="12"/>
  <c r="K688" i="12"/>
  <c r="K684" i="12"/>
  <c r="K680" i="12"/>
  <c r="K676" i="12"/>
  <c r="K672" i="12"/>
  <c r="K668" i="12"/>
  <c r="K664" i="12"/>
  <c r="K660" i="12"/>
  <c r="K656" i="12"/>
  <c r="K653" i="12"/>
  <c r="K652" i="12"/>
  <c r="K648" i="12"/>
  <c r="K645" i="12"/>
  <c r="K644" i="12"/>
  <c r="K640" i="12"/>
  <c r="K637" i="12"/>
  <c r="K636" i="12"/>
  <c r="K630" i="12"/>
  <c r="K627" i="12"/>
  <c r="K608" i="12"/>
  <c r="K587" i="12"/>
  <c r="K588" i="12"/>
  <c r="K583" i="12"/>
  <c r="K579" i="12"/>
  <c r="K580" i="12"/>
  <c r="K575" i="12"/>
  <c r="K576" i="12"/>
  <c r="K571" i="12"/>
  <c r="K572" i="12"/>
  <c r="K567" i="12"/>
  <c r="K563" i="12"/>
  <c r="K564" i="12"/>
  <c r="K559" i="12"/>
  <c r="K560" i="12"/>
  <c r="K555" i="12"/>
  <c r="K556" i="12"/>
  <c r="K551" i="12"/>
  <c r="K547" i="12"/>
  <c r="K548" i="12"/>
  <c r="K649" i="12"/>
  <c r="K568" i="12"/>
  <c r="K641" i="12"/>
  <c r="K552" i="12"/>
  <c r="K802" i="12"/>
  <c r="L52" i="12" s="1"/>
  <c r="K798" i="12"/>
  <c r="K794" i="12"/>
  <c r="K790" i="12"/>
  <c r="K786" i="12"/>
  <c r="L51" i="12" s="1"/>
  <c r="K782" i="12"/>
  <c r="K778" i="12"/>
  <c r="K774" i="12"/>
  <c r="K750" i="12"/>
  <c r="K746" i="12"/>
  <c r="K742" i="12"/>
  <c r="K738" i="12"/>
  <c r="L48" i="12" s="1"/>
  <c r="K734" i="12"/>
  <c r="K730" i="12"/>
  <c r="K726" i="12"/>
  <c r="K722" i="12"/>
  <c r="L47" i="12" s="1"/>
  <c r="K718" i="12"/>
  <c r="K714" i="12"/>
  <c r="K710" i="12"/>
  <c r="K706" i="12"/>
  <c r="L46" i="12" s="1"/>
  <c r="K702" i="12"/>
  <c r="K698" i="12"/>
  <c r="K694" i="12"/>
  <c r="K690" i="12"/>
  <c r="L45" i="12" s="1"/>
  <c r="K686" i="12"/>
  <c r="K682" i="12"/>
  <c r="K678" i="12"/>
  <c r="K674" i="12"/>
  <c r="L44" i="12" s="1"/>
  <c r="K670" i="12"/>
  <c r="K666" i="12"/>
  <c r="K662" i="12"/>
  <c r="K658" i="12"/>
  <c r="L43" i="12" s="1"/>
  <c r="K654" i="12"/>
  <c r="K650" i="12"/>
  <c r="K646" i="12"/>
  <c r="K642" i="12"/>
  <c r="L42" i="12" s="1"/>
  <c r="K638" i="12"/>
  <c r="K634" i="12"/>
  <c r="K590" i="12"/>
  <c r="K586" i="12"/>
  <c r="K582" i="12"/>
  <c r="K578" i="12"/>
  <c r="L38" i="12" s="1"/>
  <c r="K574" i="12"/>
  <c r="K570" i="12"/>
  <c r="K566" i="12"/>
  <c r="K562" i="12"/>
  <c r="L37" i="12" s="1"/>
  <c r="K558" i="12"/>
  <c r="K554" i="12"/>
  <c r="K550" i="12"/>
  <c r="K665" i="12"/>
  <c r="K633" i="12"/>
  <c r="K799" i="12"/>
  <c r="K795" i="12"/>
  <c r="K791" i="12"/>
  <c r="K787" i="12"/>
  <c r="K783" i="12"/>
  <c r="K779" i="12"/>
  <c r="K775" i="12"/>
  <c r="K751" i="12"/>
  <c r="K747" i="12"/>
  <c r="K743" i="12"/>
  <c r="K739" i="12"/>
  <c r="K735" i="12"/>
  <c r="K731" i="12"/>
  <c r="K727" i="12"/>
  <c r="K723" i="12"/>
  <c r="K719" i="12"/>
  <c r="K715" i="12"/>
  <c r="K711" i="12"/>
  <c r="K707" i="12"/>
  <c r="K703" i="12"/>
  <c r="K699" i="12"/>
  <c r="K695" i="12"/>
  <c r="K691" i="12"/>
  <c r="K687" i="12"/>
  <c r="K683" i="12"/>
  <c r="K679" i="12"/>
  <c r="K675" i="12"/>
  <c r="K671" i="12"/>
  <c r="K667" i="12"/>
  <c r="K663" i="12"/>
  <c r="K659" i="12"/>
  <c r="K655" i="12"/>
  <c r="K651" i="12"/>
  <c r="K647" i="12"/>
  <c r="K643" i="12"/>
  <c r="K639" i="12"/>
  <c r="K635" i="12"/>
  <c r="K589" i="12"/>
  <c r="K585" i="12"/>
  <c r="K581" i="12"/>
  <c r="K577" i="12"/>
  <c r="K573" i="12"/>
  <c r="K569" i="12"/>
  <c r="K565" i="12"/>
  <c r="K561" i="12"/>
  <c r="K557" i="12"/>
  <c r="K553" i="12"/>
  <c r="K549" i="12"/>
  <c r="M36" i="12"/>
  <c r="C60" i="10" s="1"/>
  <c r="M50" i="12"/>
  <c r="C74" i="10" s="1"/>
  <c r="M41" i="12"/>
  <c r="C65" i="10" s="1"/>
  <c r="M40" i="12"/>
  <c r="C64" i="10" s="1"/>
  <c r="M39" i="12"/>
  <c r="C63" i="10" s="1"/>
  <c r="K619" i="12"/>
  <c r="K613" i="12"/>
  <c r="K615" i="12"/>
  <c r="K610" i="12"/>
  <c r="L40" i="12" s="1"/>
  <c r="K611" i="12"/>
  <c r="K614" i="12"/>
  <c r="K609" i="12"/>
  <c r="K632" i="12"/>
  <c r="K623" i="12"/>
  <c r="K631" i="12"/>
  <c r="K629" i="12"/>
  <c r="K625" i="12"/>
  <c r="K621" i="12"/>
  <c r="K617" i="12"/>
  <c r="K628" i="12"/>
  <c r="K624" i="12"/>
  <c r="K620" i="12"/>
  <c r="K616" i="12"/>
  <c r="K626" i="12"/>
  <c r="L41" i="12" s="1"/>
  <c r="K622" i="12"/>
  <c r="K618" i="12"/>
  <c r="K607" i="12"/>
  <c r="K593" i="12"/>
  <c r="K604" i="12"/>
  <c r="K600" i="12"/>
  <c r="K596" i="12"/>
  <c r="K592" i="12"/>
  <c r="K603" i="12"/>
  <c r="K599" i="12"/>
  <c r="K595" i="12"/>
  <c r="K591" i="12"/>
  <c r="K606" i="12"/>
  <c r="K602" i="12"/>
  <c r="K598" i="12"/>
  <c r="K594" i="12"/>
  <c r="L39" i="12" s="1"/>
  <c r="K605" i="12"/>
  <c r="K601" i="12"/>
  <c r="K597" i="12"/>
  <c r="K756" i="12"/>
  <c r="K754" i="12"/>
  <c r="L49" i="12" s="1"/>
  <c r="K757" i="12"/>
  <c r="K772" i="12"/>
  <c r="K768" i="12"/>
  <c r="K764" i="12"/>
  <c r="K760" i="12"/>
  <c r="K771" i="12"/>
  <c r="K767" i="12"/>
  <c r="K763" i="12"/>
  <c r="K759" i="12"/>
  <c r="K770" i="12"/>
  <c r="L50" i="12" s="1"/>
  <c r="K766" i="12"/>
  <c r="K762" i="12"/>
  <c r="K758" i="12"/>
  <c r="K769" i="12"/>
  <c r="K765" i="12"/>
  <c r="K761" i="12"/>
  <c r="AX31" i="4"/>
  <c r="BC31" i="4" s="1"/>
  <c r="AX15" i="4"/>
  <c r="BC15" i="4" s="1"/>
  <c r="AX27" i="4"/>
  <c r="BC27" i="4" s="1"/>
  <c r="AX7" i="4"/>
  <c r="BC7" i="4" s="1"/>
  <c r="AX30" i="4"/>
  <c r="BC30" i="4" s="1"/>
  <c r="AX22" i="4"/>
  <c r="BC22" i="4" s="1"/>
  <c r="AX6" i="4"/>
  <c r="BC6" i="4" s="1"/>
  <c r="BC54" i="4"/>
  <c r="BC57" i="4"/>
  <c r="BC49" i="4"/>
  <c r="BC4" i="4"/>
  <c r="BC39" i="4"/>
  <c r="BC50" i="4"/>
  <c r="AX37" i="4"/>
  <c r="AX5" i="4"/>
  <c r="BC5" i="4" s="1"/>
  <c r="AX60" i="4"/>
  <c r="AX56" i="4"/>
  <c r="AX52" i="4"/>
  <c r="AX48" i="4"/>
  <c r="AX44" i="4"/>
  <c r="AX40" i="4"/>
  <c r="AX36" i="4"/>
  <c r="AX32" i="4"/>
  <c r="AX28" i="4"/>
  <c r="AX24" i="4"/>
  <c r="AX20" i="4"/>
  <c r="AX16" i="4"/>
  <c r="AX12" i="4"/>
  <c r="AX8" i="4"/>
  <c r="BC35" i="4"/>
  <c r="BC19" i="4"/>
  <c r="BC11" i="4"/>
  <c r="AX62" i="4"/>
  <c r="BC46" i="4"/>
  <c r="BC23" i="4"/>
  <c r="AX58" i="4"/>
  <c r="BC42" i="4"/>
  <c r="AX41" i="4"/>
  <c r="BC38" i="4"/>
  <c r="BC14" i="4"/>
  <c r="BC63" i="4"/>
  <c r="BB60" i="4" s="1"/>
  <c r="AY60" i="4"/>
  <c r="BC59" i="4"/>
  <c r="BC55" i="4"/>
  <c r="BC51" i="4"/>
  <c r="BC47" i="4"/>
  <c r="BC43" i="4"/>
  <c r="BC34" i="4"/>
  <c r="BC26" i="4"/>
  <c r="BC18" i="4"/>
  <c r="BC10" i="4"/>
  <c r="AX61" i="4"/>
  <c r="AX53" i="4"/>
  <c r="AX45" i="4"/>
  <c r="H48" i="6"/>
  <c r="H73" i="6"/>
  <c r="H197" i="6"/>
  <c r="H226" i="6"/>
  <c r="H225" i="6"/>
  <c r="G652" i="6"/>
  <c r="G634" i="6"/>
  <c r="G611" i="6"/>
  <c r="B72" i="10" l="1"/>
  <c r="H72" i="10" s="1"/>
  <c r="B62" i="10"/>
  <c r="H62" i="10" s="1"/>
  <c r="B73" i="10"/>
  <c r="H73" i="10" s="1"/>
  <c r="B69" i="10"/>
  <c r="H69" i="10" s="1"/>
  <c r="B68" i="10"/>
  <c r="H68" i="10" s="1"/>
  <c r="B61" i="10"/>
  <c r="H61" i="10" s="1"/>
  <c r="BB66" i="4"/>
  <c r="BB93" i="4"/>
  <c r="BB91" i="4"/>
  <c r="BB64" i="4"/>
  <c r="BB74" i="4"/>
  <c r="BB76" i="4"/>
  <c r="BB63" i="4"/>
  <c r="BB72" i="4"/>
  <c r="BB82" i="4"/>
  <c r="BB83" i="4"/>
  <c r="BB71" i="4"/>
  <c r="BB80" i="4"/>
  <c r="BB90" i="4"/>
  <c r="BB75" i="4"/>
  <c r="BB62" i="4"/>
  <c r="BB79" i="4"/>
  <c r="BB88" i="4"/>
  <c r="BB70" i="4"/>
  <c r="BB87" i="4"/>
  <c r="BB96" i="4"/>
  <c r="BB69" i="4"/>
  <c r="BB78" i="4"/>
  <c r="BB95" i="4"/>
  <c r="BB65" i="4"/>
  <c r="BB77" i="4"/>
  <c r="BB86" i="4"/>
  <c r="BB84" i="4"/>
  <c r="BB92" i="4"/>
  <c r="BB73" i="4"/>
  <c r="BB85" i="4"/>
  <c r="BB94" i="4"/>
  <c r="BB67" i="4"/>
  <c r="B76" i="10"/>
  <c r="H76" i="10" s="1"/>
  <c r="B70" i="10"/>
  <c r="H70" i="10" s="1"/>
  <c r="AY15" i="4"/>
  <c r="AY6" i="4"/>
  <c r="AY22" i="4"/>
  <c r="AY39" i="4"/>
  <c r="AY14" i="4"/>
  <c r="B66" i="10"/>
  <c r="H66" i="10" s="1"/>
  <c r="B75" i="10"/>
  <c r="H75" i="10" s="1"/>
  <c r="B71" i="10"/>
  <c r="H71" i="10" s="1"/>
  <c r="B64" i="10"/>
  <c r="H64" i="10" s="1"/>
  <c r="B74" i="10"/>
  <c r="H74" i="10" s="1"/>
  <c r="B67" i="10"/>
  <c r="H67" i="10" s="1"/>
  <c r="B63" i="10"/>
  <c r="H63" i="10" s="1"/>
  <c r="B65" i="10"/>
  <c r="H65" i="10" s="1"/>
  <c r="AY24" i="4"/>
  <c r="AY31" i="4"/>
  <c r="AY8" i="4"/>
  <c r="AY56" i="4"/>
  <c r="AY12" i="4"/>
  <c r="AY27" i="4"/>
  <c r="AY16" i="4"/>
  <c r="AY10" i="4"/>
  <c r="AY11" i="4"/>
  <c r="AY54" i="4"/>
  <c r="AY28" i="4"/>
  <c r="AY52" i="4"/>
  <c r="AY45" i="4"/>
  <c r="BC48" i="4"/>
  <c r="BB4" i="4"/>
  <c r="BA4" i="4" s="1"/>
  <c r="AY30" i="4"/>
  <c r="BC61" i="4"/>
  <c r="AY58" i="4"/>
  <c r="AY5" i="4"/>
  <c r="BC8" i="4"/>
  <c r="AY13" i="4"/>
  <c r="BC16" i="4"/>
  <c r="AY21" i="4"/>
  <c r="BC24" i="4"/>
  <c r="BC32" i="4"/>
  <c r="AY29" i="4"/>
  <c r="AY37" i="4"/>
  <c r="BC40" i="4"/>
  <c r="AY18" i="4"/>
  <c r="AY36" i="4"/>
  <c r="AY51" i="4"/>
  <c r="AY7" i="4"/>
  <c r="AY23" i="4"/>
  <c r="AY44" i="4"/>
  <c r="AY19" i="4"/>
  <c r="AY35" i="4"/>
  <c r="AY38" i="4"/>
  <c r="BC41" i="4"/>
  <c r="AY20" i="4"/>
  <c r="AY43" i="4"/>
  <c r="BC44" i="4"/>
  <c r="AY41" i="4"/>
  <c r="BC52" i="4"/>
  <c r="AY49" i="4"/>
  <c r="BC60" i="4"/>
  <c r="AY57" i="4"/>
  <c r="AY26" i="4"/>
  <c r="AY46" i="4"/>
  <c r="BC53" i="4"/>
  <c r="AY50" i="4"/>
  <c r="AY40" i="4"/>
  <c r="AY48" i="4"/>
  <c r="BC62" i="4"/>
  <c r="BB59" i="4" s="1"/>
  <c r="AY59" i="4"/>
  <c r="BC56" i="4"/>
  <c r="AY53" i="4"/>
  <c r="BC45" i="4"/>
  <c r="AY42" i="4"/>
  <c r="BC58" i="4"/>
  <c r="AY55" i="4"/>
  <c r="AY32" i="4"/>
  <c r="BC12" i="4"/>
  <c r="AY9" i="4"/>
  <c r="BC20" i="4"/>
  <c r="AY17" i="4"/>
  <c r="BC28" i="4"/>
  <c r="AY25" i="4"/>
  <c r="BC36" i="4"/>
  <c r="AY33" i="4"/>
  <c r="BC37" i="4"/>
  <c r="AY34" i="4"/>
  <c r="AY47" i="4"/>
  <c r="AY4" i="4"/>
  <c r="AZ4" i="4" s="1"/>
  <c r="K974" i="5"/>
  <c r="M974" i="5" s="1"/>
  <c r="K973" i="5"/>
  <c r="M973" i="5" s="1"/>
  <c r="K959" i="5"/>
  <c r="O959" i="5" s="1"/>
  <c r="K958" i="5"/>
  <c r="O958" i="5" s="1"/>
  <c r="J959" i="5"/>
  <c r="N959" i="5" s="1"/>
  <c r="J960" i="5"/>
  <c r="L960" i="5" s="1"/>
  <c r="K960" i="5"/>
  <c r="O960" i="5" s="1"/>
  <c r="J961" i="5"/>
  <c r="N961" i="5" s="1"/>
  <c r="K961" i="5"/>
  <c r="M961" i="5" s="1"/>
  <c r="J962" i="5"/>
  <c r="N962" i="5" s="1"/>
  <c r="K962" i="5"/>
  <c r="M962" i="5" s="1"/>
  <c r="J963" i="5"/>
  <c r="L963" i="5" s="1"/>
  <c r="K963" i="5"/>
  <c r="O963" i="5" s="1"/>
  <c r="J964" i="5"/>
  <c r="L964" i="5" s="1"/>
  <c r="K964" i="5"/>
  <c r="M964" i="5" s="1"/>
  <c r="J965" i="5"/>
  <c r="N965" i="5" s="1"/>
  <c r="K965" i="5"/>
  <c r="M965" i="5" s="1"/>
  <c r="J966" i="5"/>
  <c r="N966" i="5" s="1"/>
  <c r="K966" i="5"/>
  <c r="M966" i="5" s="1"/>
  <c r="J967" i="5"/>
  <c r="N967" i="5" s="1"/>
  <c r="K967" i="5"/>
  <c r="O967" i="5" s="1"/>
  <c r="J968" i="5"/>
  <c r="L968" i="5" s="1"/>
  <c r="K968" i="5"/>
  <c r="O968" i="5" s="1"/>
  <c r="J969" i="5"/>
  <c r="L969" i="5" s="1"/>
  <c r="K969" i="5"/>
  <c r="M969" i="5" s="1"/>
  <c r="J970" i="5"/>
  <c r="N970" i="5" s="1"/>
  <c r="K970" i="5"/>
  <c r="M970" i="5" s="1"/>
  <c r="J971" i="5"/>
  <c r="N971" i="5" s="1"/>
  <c r="K971" i="5"/>
  <c r="O971" i="5" s="1"/>
  <c r="J972" i="5"/>
  <c r="L972" i="5" s="1"/>
  <c r="K972" i="5"/>
  <c r="M972" i="5" s="1"/>
  <c r="J973" i="5"/>
  <c r="L973" i="5" s="1"/>
  <c r="J974" i="5"/>
  <c r="N974" i="5" s="1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58" i="5"/>
  <c r="N958" i="5" s="1"/>
  <c r="K815" i="5"/>
  <c r="O815" i="5" s="1"/>
  <c r="K814" i="5"/>
  <c r="M814" i="5" s="1"/>
  <c r="J815" i="5"/>
  <c r="N815" i="5" s="1"/>
  <c r="J814" i="5"/>
  <c r="N814" i="5" s="1"/>
  <c r="K1012" i="5"/>
  <c r="M1012" i="5" s="1"/>
  <c r="K1011" i="5"/>
  <c r="M1011" i="5" s="1"/>
  <c r="J1012" i="5"/>
  <c r="L1012" i="5" s="1"/>
  <c r="J1011" i="5"/>
  <c r="N1011" i="5" s="1"/>
  <c r="K1041" i="5"/>
  <c r="Q1041" i="5" s="1"/>
  <c r="K1040" i="5"/>
  <c r="Q1040" i="5" s="1"/>
  <c r="K1039" i="5"/>
  <c r="M1039" i="5" s="1"/>
  <c r="K1038" i="5"/>
  <c r="Q1038" i="5" s="1"/>
  <c r="J1041" i="5"/>
  <c r="P1041" i="5" s="1"/>
  <c r="J1039" i="5"/>
  <c r="P1039" i="5" s="1"/>
  <c r="J1040" i="5"/>
  <c r="P1040" i="5" s="1"/>
  <c r="J1038" i="5"/>
  <c r="P1038" i="5" s="1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AC63" i="4" s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5" i="4"/>
  <c r="O1011" i="5" l="1"/>
  <c r="BB31" i="4"/>
  <c r="BB19" i="4"/>
  <c r="BB11" i="4"/>
  <c r="BB7" i="4"/>
  <c r="BB20" i="4"/>
  <c r="BB14" i="4"/>
  <c r="BB10" i="4"/>
  <c r="BB34" i="4"/>
  <c r="BB9" i="4"/>
  <c r="BB57" i="4"/>
  <c r="BB30" i="4"/>
  <c r="BB53" i="4"/>
  <c r="BB47" i="4"/>
  <c r="BB36" i="4"/>
  <c r="BB25" i="4"/>
  <c r="BB22" i="4"/>
  <c r="BB52" i="4"/>
  <c r="BB32" i="4"/>
  <c r="BB41" i="4"/>
  <c r="BB13" i="4"/>
  <c r="BB28" i="4"/>
  <c r="BB56" i="4"/>
  <c r="BB15" i="4"/>
  <c r="BB16" i="4"/>
  <c r="BB54" i="4"/>
  <c r="BB55" i="4"/>
  <c r="BB44" i="4"/>
  <c r="BB42" i="4"/>
  <c r="BB24" i="4"/>
  <c r="BB39" i="4"/>
  <c r="BB29" i="4"/>
  <c r="BB12" i="4"/>
  <c r="BB48" i="4"/>
  <c r="BB6" i="4"/>
  <c r="BB51" i="4"/>
  <c r="BB26" i="4"/>
  <c r="BB33" i="4"/>
  <c r="BB17" i="4"/>
  <c r="BB43" i="4"/>
  <c r="BB35" i="4"/>
  <c r="BB23" i="4"/>
  <c r="BB50" i="4"/>
  <c r="BB49" i="4"/>
  <c r="BB8" i="4"/>
  <c r="BB38" i="4"/>
  <c r="BB46" i="4"/>
  <c r="BB37" i="4"/>
  <c r="BB21" i="4"/>
  <c r="BB5" i="4"/>
  <c r="BB27" i="4"/>
  <c r="BB40" i="4"/>
  <c r="BB58" i="4"/>
  <c r="BB45" i="4"/>
  <c r="BB18" i="4"/>
  <c r="O1012" i="5"/>
  <c r="Q1011" i="5"/>
  <c r="Q1012" i="5"/>
  <c r="P1012" i="5"/>
  <c r="N1012" i="5"/>
  <c r="L1011" i="5"/>
  <c r="L965" i="5"/>
  <c r="P1011" i="5"/>
  <c r="N963" i="5"/>
  <c r="L959" i="5"/>
  <c r="M968" i="5"/>
  <c r="M960" i="5"/>
  <c r="O974" i="5"/>
  <c r="O966" i="5"/>
  <c r="L958" i="5"/>
  <c r="O972" i="5"/>
  <c r="O964" i="5"/>
  <c r="O970" i="5"/>
  <c r="O962" i="5"/>
  <c r="L961" i="5"/>
  <c r="L971" i="5"/>
  <c r="L967" i="5"/>
  <c r="N973" i="5"/>
  <c r="N969" i="5"/>
  <c r="L974" i="5"/>
  <c r="L970" i="5"/>
  <c r="L966" i="5"/>
  <c r="L962" i="5"/>
  <c r="M958" i="5"/>
  <c r="M971" i="5"/>
  <c r="M967" i="5"/>
  <c r="M963" i="5"/>
  <c r="M959" i="5"/>
  <c r="N972" i="5"/>
  <c r="N968" i="5"/>
  <c r="N964" i="5"/>
  <c r="N960" i="5"/>
  <c r="O973" i="5"/>
  <c r="O969" i="5"/>
  <c r="O965" i="5"/>
  <c r="O961" i="5"/>
  <c r="O814" i="5"/>
  <c r="L814" i="5"/>
  <c r="L815" i="5"/>
  <c r="M815" i="5"/>
  <c r="O1039" i="5"/>
  <c r="L1040" i="5"/>
  <c r="Q1039" i="5"/>
  <c r="N1040" i="5"/>
  <c r="M1040" i="5"/>
  <c r="O1040" i="5"/>
  <c r="L1038" i="5"/>
  <c r="N1038" i="5"/>
  <c r="M1038" i="5"/>
  <c r="O1038" i="5"/>
  <c r="L1041" i="5"/>
  <c r="N1041" i="5"/>
  <c r="M1041" i="5"/>
  <c r="O1041" i="5"/>
  <c r="L1039" i="5"/>
  <c r="N1039" i="5"/>
  <c r="AC21" i="5"/>
  <c r="Y11" i="1"/>
  <c r="C16" i="3" l="1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D4" i="3"/>
  <c r="C4" i="3"/>
  <c r="C213" i="4"/>
  <c r="AC213" i="4" s="1"/>
  <c r="C214" i="4"/>
  <c r="AC214" i="4" s="1"/>
  <c r="C215" i="4"/>
  <c r="AC215" i="4" s="1"/>
  <c r="C216" i="4"/>
  <c r="AC216" i="4" s="1"/>
  <c r="C217" i="4"/>
  <c r="AC217" i="4" s="1"/>
  <c r="C218" i="4"/>
  <c r="AC218" i="4" s="1"/>
  <c r="C219" i="4"/>
  <c r="AC219" i="4" s="1"/>
  <c r="C220" i="4"/>
  <c r="AC220" i="4" s="1"/>
  <c r="C221" i="4"/>
  <c r="C222" i="4"/>
  <c r="AC222" i="4" s="1"/>
  <c r="C223" i="4"/>
  <c r="AC223" i="4" s="1"/>
  <c r="C224" i="4"/>
  <c r="AC224" i="4" s="1"/>
  <c r="C225" i="4"/>
  <c r="AC225" i="4" s="1"/>
  <c r="C226" i="4"/>
  <c r="AC226" i="4" s="1"/>
  <c r="C227" i="4"/>
  <c r="AC227" i="4" s="1"/>
  <c r="C228" i="4"/>
  <c r="AC228" i="4" s="1"/>
  <c r="C229" i="4"/>
  <c r="AC229" i="4" s="1"/>
  <c r="C230" i="4"/>
  <c r="AC230" i="4" s="1"/>
  <c r="C231" i="4"/>
  <c r="AC231" i="4" s="1"/>
  <c r="C232" i="4"/>
  <c r="AC232" i="4" s="1"/>
  <c r="C233" i="4"/>
  <c r="AC233" i="4" s="1"/>
  <c r="C234" i="4"/>
  <c r="AC234" i="4" s="1"/>
  <c r="C235" i="4"/>
  <c r="AC235" i="4" s="1"/>
  <c r="C236" i="4"/>
  <c r="AC236" i="4" s="1"/>
  <c r="C237" i="4"/>
  <c r="AC237" i="4" s="1"/>
  <c r="C238" i="4"/>
  <c r="AC238" i="4" s="1"/>
  <c r="C239" i="4"/>
  <c r="AC239" i="4" s="1"/>
  <c r="C240" i="4"/>
  <c r="AC240" i="4" s="1"/>
  <c r="C241" i="4"/>
  <c r="AC241" i="4" s="1"/>
  <c r="C242" i="4"/>
  <c r="AC242" i="4" s="1"/>
  <c r="C243" i="4"/>
  <c r="AC243" i="4" s="1"/>
  <c r="C244" i="4"/>
  <c r="AC244" i="4" s="1"/>
  <c r="C245" i="4"/>
  <c r="AC245" i="4" s="1"/>
  <c r="C246" i="4"/>
  <c r="AC246" i="4" s="1"/>
  <c r="C247" i="4"/>
  <c r="AC247" i="4" s="1"/>
  <c r="C248" i="4"/>
  <c r="AC248" i="4" s="1"/>
  <c r="C249" i="4"/>
  <c r="AC249" i="4" s="1"/>
  <c r="C250" i="4"/>
  <c r="AC250" i="4" s="1"/>
  <c r="C251" i="4"/>
  <c r="AC251" i="4" s="1"/>
  <c r="C252" i="4"/>
  <c r="AC252" i="4" s="1"/>
  <c r="C253" i="4"/>
  <c r="AC253" i="4" s="1"/>
  <c r="C254" i="4"/>
  <c r="AC254" i="4" s="1"/>
  <c r="C255" i="4"/>
  <c r="AC255" i="4" s="1"/>
  <c r="C256" i="4"/>
  <c r="AC256" i="4" s="1"/>
  <c r="C257" i="4"/>
  <c r="AC257" i="4" s="1"/>
  <c r="C258" i="4"/>
  <c r="AC258" i="4" s="1"/>
  <c r="C259" i="4"/>
  <c r="AC259" i="4" s="1"/>
  <c r="C260" i="4"/>
  <c r="AC260" i="4" s="1"/>
  <c r="C261" i="4"/>
  <c r="AC261" i="4" s="1"/>
  <c r="C262" i="4"/>
  <c r="AC262" i="4" s="1"/>
  <c r="C263" i="4"/>
  <c r="AC263" i="4" s="1"/>
  <c r="C264" i="4"/>
  <c r="AC264" i="4" s="1"/>
  <c r="C265" i="4"/>
  <c r="AC265" i="4" s="1"/>
  <c r="C266" i="4"/>
  <c r="AC266" i="4" s="1"/>
  <c r="C267" i="4"/>
  <c r="AC267" i="4" s="1"/>
  <c r="C268" i="4"/>
  <c r="AC268" i="4" s="1"/>
  <c r="C269" i="4"/>
  <c r="AC269" i="4" s="1"/>
  <c r="C270" i="4"/>
  <c r="AC270" i="4" s="1"/>
  <c r="C271" i="4"/>
  <c r="AC271" i="4" s="1"/>
  <c r="C212" i="4"/>
  <c r="AC212" i="4" s="1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H3003" i="5" s="1"/>
  <c r="I35" i="5"/>
  <c r="I3003" i="5" s="1"/>
  <c r="H36" i="5"/>
  <c r="H3004" i="5" s="1"/>
  <c r="I36" i="5"/>
  <c r="I3004" i="5" s="1"/>
  <c r="H37" i="5"/>
  <c r="H3005" i="5" s="1"/>
  <c r="I37" i="5"/>
  <c r="I3005" i="5" s="1"/>
  <c r="H38" i="5"/>
  <c r="H3006" i="5" s="1"/>
  <c r="I38" i="5"/>
  <c r="I3006" i="5" s="1"/>
  <c r="H39" i="5"/>
  <c r="H3007" i="5" s="1"/>
  <c r="I39" i="5"/>
  <c r="I3007" i="5" s="1"/>
  <c r="H40" i="5"/>
  <c r="H3008" i="5" s="1"/>
  <c r="I40" i="5"/>
  <c r="I3008" i="5" s="1"/>
  <c r="H41" i="5"/>
  <c r="H3009" i="5" s="1"/>
  <c r="I41" i="5"/>
  <c r="I3009" i="5" s="1"/>
  <c r="H42" i="5"/>
  <c r="H3010" i="5" s="1"/>
  <c r="I42" i="5"/>
  <c r="I3010" i="5" s="1"/>
  <c r="H43" i="5"/>
  <c r="H3011" i="5" s="1"/>
  <c r="I43" i="5"/>
  <c r="I3011" i="5" s="1"/>
  <c r="H44" i="5"/>
  <c r="H3012" i="5" s="1"/>
  <c r="I44" i="5"/>
  <c r="I3012" i="5" s="1"/>
  <c r="H45" i="5"/>
  <c r="H3013" i="5" s="1"/>
  <c r="I45" i="5"/>
  <c r="I3013" i="5" s="1"/>
  <c r="H46" i="5"/>
  <c r="H3014" i="5" s="1"/>
  <c r="I46" i="5"/>
  <c r="I3014" i="5" s="1"/>
  <c r="H47" i="5"/>
  <c r="H3015" i="5" s="1"/>
  <c r="I47" i="5"/>
  <c r="I3015" i="5" s="1"/>
  <c r="H48" i="5"/>
  <c r="H3016" i="5" s="1"/>
  <c r="I48" i="5"/>
  <c r="I3016" i="5" s="1"/>
  <c r="H49" i="5"/>
  <c r="H3017" i="5" s="1"/>
  <c r="I49" i="5"/>
  <c r="I3017" i="5" s="1"/>
  <c r="H50" i="5"/>
  <c r="H3018" i="5" s="1"/>
  <c r="I50" i="5"/>
  <c r="I3018" i="5" s="1"/>
  <c r="H51" i="5"/>
  <c r="H3019" i="5" s="1"/>
  <c r="I51" i="5"/>
  <c r="I3019" i="5" s="1"/>
  <c r="H52" i="5"/>
  <c r="H3020" i="5" s="1"/>
  <c r="I52" i="5"/>
  <c r="I3020" i="5" s="1"/>
  <c r="H53" i="5"/>
  <c r="H3021" i="5" s="1"/>
  <c r="I53" i="5"/>
  <c r="I3021" i="5" s="1"/>
  <c r="H54" i="5"/>
  <c r="H3022" i="5" s="1"/>
  <c r="I54" i="5"/>
  <c r="I3022" i="5" s="1"/>
  <c r="H55" i="5"/>
  <c r="H3023" i="5" s="1"/>
  <c r="I55" i="5"/>
  <c r="I3023" i="5" s="1"/>
  <c r="H56" i="5"/>
  <c r="H3024" i="5" s="1"/>
  <c r="I56" i="5"/>
  <c r="I3024" i="5" s="1"/>
  <c r="H57" i="5"/>
  <c r="H3025" i="5" s="1"/>
  <c r="I57" i="5"/>
  <c r="I3025" i="5" s="1"/>
  <c r="H58" i="5"/>
  <c r="H3026" i="5" s="1"/>
  <c r="I58" i="5"/>
  <c r="I3026" i="5" s="1"/>
  <c r="H59" i="5"/>
  <c r="H3027" i="5" s="1"/>
  <c r="I59" i="5"/>
  <c r="I3027" i="5" s="1"/>
  <c r="H60" i="5"/>
  <c r="H3028" i="5" s="1"/>
  <c r="I60" i="5"/>
  <c r="I3028" i="5" s="1"/>
  <c r="H61" i="5"/>
  <c r="H3029" i="5" s="1"/>
  <c r="I61" i="5"/>
  <c r="I3029" i="5" s="1"/>
  <c r="H62" i="5"/>
  <c r="H3030" i="5" s="1"/>
  <c r="I62" i="5"/>
  <c r="I3030" i="5" s="1"/>
  <c r="H63" i="5"/>
  <c r="H3031" i="5" s="1"/>
  <c r="I63" i="5"/>
  <c r="I3031" i="5" s="1"/>
  <c r="H64" i="5"/>
  <c r="H3032" i="5" s="1"/>
  <c r="I64" i="5"/>
  <c r="I3032" i="5" s="1"/>
  <c r="H65" i="5"/>
  <c r="H3033" i="5" s="1"/>
  <c r="I65" i="5"/>
  <c r="I3033" i="5" s="1"/>
  <c r="H66" i="5"/>
  <c r="H3034" i="5" s="1"/>
  <c r="I66" i="5"/>
  <c r="I3034" i="5" s="1"/>
  <c r="H67" i="5"/>
  <c r="H3203" i="5" s="1"/>
  <c r="I67" i="5"/>
  <c r="H68" i="5"/>
  <c r="H3204" i="5" s="1"/>
  <c r="I68" i="5"/>
  <c r="H69" i="5"/>
  <c r="H3205" i="5" s="1"/>
  <c r="I69" i="5"/>
  <c r="H70" i="5"/>
  <c r="H3206" i="5" s="1"/>
  <c r="I70" i="5"/>
  <c r="H71" i="5"/>
  <c r="H3207" i="5" s="1"/>
  <c r="I71" i="5"/>
  <c r="H72" i="5"/>
  <c r="H3208" i="5" s="1"/>
  <c r="I72" i="5"/>
  <c r="H73" i="5"/>
  <c r="H3209" i="5" s="1"/>
  <c r="I73" i="5"/>
  <c r="H74" i="5"/>
  <c r="H3210" i="5" s="1"/>
  <c r="I74" i="5"/>
  <c r="H75" i="5"/>
  <c r="H3211" i="5" s="1"/>
  <c r="I75" i="5"/>
  <c r="H76" i="5"/>
  <c r="H3212" i="5" s="1"/>
  <c r="I76" i="5"/>
  <c r="H77" i="5"/>
  <c r="H3213" i="5" s="1"/>
  <c r="I77" i="5"/>
  <c r="H78" i="5"/>
  <c r="H3214" i="5" s="1"/>
  <c r="I78" i="5"/>
  <c r="H79" i="5"/>
  <c r="H3215" i="5" s="1"/>
  <c r="I79" i="5"/>
  <c r="H80" i="5"/>
  <c r="H3216" i="5" s="1"/>
  <c r="I80" i="5"/>
  <c r="H81" i="5"/>
  <c r="H3217" i="5" s="1"/>
  <c r="I81" i="5"/>
  <c r="H82" i="5"/>
  <c r="H3218" i="5" s="1"/>
  <c r="I82" i="5"/>
  <c r="H83" i="5"/>
  <c r="H3219" i="5" s="1"/>
  <c r="I83" i="5"/>
  <c r="H84" i="5"/>
  <c r="H3220" i="5" s="1"/>
  <c r="I84" i="5"/>
  <c r="H85" i="5"/>
  <c r="H3221" i="5" s="1"/>
  <c r="I85" i="5"/>
  <c r="H86" i="5"/>
  <c r="H3222" i="5" s="1"/>
  <c r="I86" i="5"/>
  <c r="H87" i="5"/>
  <c r="H3223" i="5" s="1"/>
  <c r="I87" i="5"/>
  <c r="H88" i="5"/>
  <c r="H3224" i="5" s="1"/>
  <c r="I88" i="5"/>
  <c r="H89" i="5"/>
  <c r="H3225" i="5" s="1"/>
  <c r="I89" i="5"/>
  <c r="H90" i="5"/>
  <c r="H3226" i="5" s="1"/>
  <c r="I90" i="5"/>
  <c r="H91" i="5"/>
  <c r="H3227" i="5" s="1"/>
  <c r="I91" i="5"/>
  <c r="H92" i="5"/>
  <c r="H3228" i="5" s="1"/>
  <c r="I92" i="5"/>
  <c r="H93" i="5"/>
  <c r="H3229" i="5" s="1"/>
  <c r="I93" i="5"/>
  <c r="H94" i="5"/>
  <c r="H3230" i="5" s="1"/>
  <c r="I94" i="5"/>
  <c r="H95" i="5"/>
  <c r="H3231" i="5" s="1"/>
  <c r="I95" i="5"/>
  <c r="H96" i="5"/>
  <c r="H3232" i="5" s="1"/>
  <c r="I96" i="5"/>
  <c r="H97" i="5"/>
  <c r="H3233" i="5" s="1"/>
  <c r="I97" i="5"/>
  <c r="H98" i="5"/>
  <c r="H3234" i="5" s="1"/>
  <c r="I98" i="5"/>
  <c r="H99" i="5"/>
  <c r="H3303" i="5" s="1"/>
  <c r="I99" i="5"/>
  <c r="I3303" i="5" s="1"/>
  <c r="H100" i="5"/>
  <c r="H3304" i="5" s="1"/>
  <c r="I100" i="5"/>
  <c r="H101" i="5"/>
  <c r="H3305" i="5" s="1"/>
  <c r="I101" i="5"/>
  <c r="H102" i="5"/>
  <c r="H3306" i="5" s="1"/>
  <c r="I102" i="5"/>
  <c r="H103" i="5"/>
  <c r="H3307" i="5" s="1"/>
  <c r="I103" i="5"/>
  <c r="H104" i="5"/>
  <c r="H3308" i="5" s="1"/>
  <c r="I104" i="5"/>
  <c r="H105" i="5"/>
  <c r="H3309" i="5" s="1"/>
  <c r="I105" i="5"/>
  <c r="H106" i="5"/>
  <c r="H3310" i="5" s="1"/>
  <c r="I106" i="5"/>
  <c r="H107" i="5"/>
  <c r="H3311" i="5" s="1"/>
  <c r="I107" i="5"/>
  <c r="H108" i="5"/>
  <c r="H3312" i="5" s="1"/>
  <c r="I108" i="5"/>
  <c r="H109" i="5"/>
  <c r="H3313" i="5" s="1"/>
  <c r="I109" i="5"/>
  <c r="H110" i="5"/>
  <c r="H3314" i="5" s="1"/>
  <c r="I110" i="5"/>
  <c r="H111" i="5"/>
  <c r="H3315" i="5" s="1"/>
  <c r="I111" i="5"/>
  <c r="H112" i="5"/>
  <c r="H3316" i="5" s="1"/>
  <c r="I112" i="5"/>
  <c r="H113" i="5"/>
  <c r="H3317" i="5" s="1"/>
  <c r="I113" i="5"/>
  <c r="H114" i="5"/>
  <c r="H3318" i="5" s="1"/>
  <c r="I114" i="5"/>
  <c r="H115" i="5"/>
  <c r="H3319" i="5" s="1"/>
  <c r="I115" i="5"/>
  <c r="H116" i="5"/>
  <c r="H3320" i="5" s="1"/>
  <c r="I116" i="5"/>
  <c r="H117" i="5"/>
  <c r="H3321" i="5" s="1"/>
  <c r="I117" i="5"/>
  <c r="H118" i="5"/>
  <c r="H3322" i="5" s="1"/>
  <c r="I118" i="5"/>
  <c r="H119" i="5"/>
  <c r="H3323" i="5" s="1"/>
  <c r="I119" i="5"/>
  <c r="H120" i="5"/>
  <c r="H3324" i="5" s="1"/>
  <c r="I120" i="5"/>
  <c r="H121" i="5"/>
  <c r="H3325" i="5" s="1"/>
  <c r="I121" i="5"/>
  <c r="H122" i="5"/>
  <c r="H3326" i="5" s="1"/>
  <c r="I122" i="5"/>
  <c r="H123" i="5"/>
  <c r="H3327" i="5" s="1"/>
  <c r="I123" i="5"/>
  <c r="H124" i="5"/>
  <c r="H3328" i="5" s="1"/>
  <c r="I124" i="5"/>
  <c r="H125" i="5"/>
  <c r="H3329" i="5" s="1"/>
  <c r="I125" i="5"/>
  <c r="H126" i="5"/>
  <c r="H3330" i="5" s="1"/>
  <c r="I126" i="5"/>
  <c r="H127" i="5"/>
  <c r="H3331" i="5" s="1"/>
  <c r="I127" i="5"/>
  <c r="H128" i="5"/>
  <c r="H3332" i="5" s="1"/>
  <c r="I128" i="5"/>
  <c r="H129" i="5"/>
  <c r="H3333" i="5" s="1"/>
  <c r="I129" i="5"/>
  <c r="H130" i="5"/>
  <c r="H3334" i="5" s="1"/>
  <c r="I130" i="5"/>
  <c r="H131" i="5"/>
  <c r="H4003" i="5" s="1"/>
  <c r="I131" i="5"/>
  <c r="H132" i="5"/>
  <c r="H4004" i="5" s="1"/>
  <c r="I132" i="5"/>
  <c r="H133" i="5"/>
  <c r="H4005" i="5" s="1"/>
  <c r="I133" i="5"/>
  <c r="H134" i="5"/>
  <c r="H4006" i="5" s="1"/>
  <c r="I134" i="5"/>
  <c r="H135" i="5"/>
  <c r="H4007" i="5" s="1"/>
  <c r="I135" i="5"/>
  <c r="H136" i="5"/>
  <c r="H4008" i="5" s="1"/>
  <c r="I136" i="5"/>
  <c r="H137" i="5"/>
  <c r="H4009" i="5" s="1"/>
  <c r="I137" i="5"/>
  <c r="H138" i="5"/>
  <c r="H4010" i="5" s="1"/>
  <c r="I138" i="5"/>
  <c r="H139" i="5"/>
  <c r="H4011" i="5" s="1"/>
  <c r="I139" i="5"/>
  <c r="H140" i="5"/>
  <c r="H4012" i="5" s="1"/>
  <c r="I140" i="5"/>
  <c r="H141" i="5"/>
  <c r="H4013" i="5" s="1"/>
  <c r="I141" i="5"/>
  <c r="H142" i="5"/>
  <c r="H4014" i="5" s="1"/>
  <c r="I142" i="5"/>
  <c r="H143" i="5"/>
  <c r="H4015" i="5" s="1"/>
  <c r="I143" i="5"/>
  <c r="H144" i="5"/>
  <c r="H4016" i="5" s="1"/>
  <c r="I144" i="5"/>
  <c r="H145" i="5"/>
  <c r="H4017" i="5" s="1"/>
  <c r="I145" i="5"/>
  <c r="H146" i="5"/>
  <c r="H4018" i="5" s="1"/>
  <c r="I146" i="5"/>
  <c r="H147" i="5"/>
  <c r="H4019" i="5" s="1"/>
  <c r="I147" i="5"/>
  <c r="H148" i="5"/>
  <c r="H4020" i="5" s="1"/>
  <c r="I148" i="5"/>
  <c r="H149" i="5"/>
  <c r="H4021" i="5" s="1"/>
  <c r="I149" i="5"/>
  <c r="H150" i="5"/>
  <c r="H4022" i="5" s="1"/>
  <c r="I150" i="5"/>
  <c r="H151" i="5"/>
  <c r="H4023" i="5" s="1"/>
  <c r="I151" i="5"/>
  <c r="H152" i="5"/>
  <c r="H4024" i="5" s="1"/>
  <c r="I152" i="5"/>
  <c r="H153" i="5"/>
  <c r="H4025" i="5" s="1"/>
  <c r="I153" i="5"/>
  <c r="H154" i="5"/>
  <c r="H4026" i="5" s="1"/>
  <c r="I154" i="5"/>
  <c r="H155" i="5"/>
  <c r="H4027" i="5" s="1"/>
  <c r="I155" i="5"/>
  <c r="H156" i="5"/>
  <c r="H4028" i="5" s="1"/>
  <c r="I156" i="5"/>
  <c r="H157" i="5"/>
  <c r="H4029" i="5" s="1"/>
  <c r="I157" i="5"/>
  <c r="H158" i="5"/>
  <c r="H4030" i="5" s="1"/>
  <c r="I158" i="5"/>
  <c r="H159" i="5"/>
  <c r="H4031" i="5" s="1"/>
  <c r="I159" i="5"/>
  <c r="H160" i="5"/>
  <c r="H4032" i="5" s="1"/>
  <c r="I160" i="5"/>
  <c r="H161" i="5"/>
  <c r="H4033" i="5" s="1"/>
  <c r="I161" i="5"/>
  <c r="H162" i="5"/>
  <c r="H4034" i="5" s="1"/>
  <c r="I162" i="5"/>
  <c r="H163" i="5"/>
  <c r="H4103" i="5" s="1"/>
  <c r="I163" i="5"/>
  <c r="H164" i="5"/>
  <c r="H4104" i="5" s="1"/>
  <c r="I164" i="5"/>
  <c r="H165" i="5"/>
  <c r="H4105" i="5" s="1"/>
  <c r="I165" i="5"/>
  <c r="H166" i="5"/>
  <c r="H4106" i="5" s="1"/>
  <c r="I166" i="5"/>
  <c r="H167" i="5"/>
  <c r="H4107" i="5" s="1"/>
  <c r="I167" i="5"/>
  <c r="H168" i="5"/>
  <c r="H4108" i="5" s="1"/>
  <c r="I168" i="5"/>
  <c r="H169" i="5"/>
  <c r="H4109" i="5" s="1"/>
  <c r="I169" i="5"/>
  <c r="H170" i="5"/>
  <c r="H4110" i="5" s="1"/>
  <c r="I170" i="5"/>
  <c r="H171" i="5"/>
  <c r="H4111" i="5" s="1"/>
  <c r="I171" i="5"/>
  <c r="H172" i="5"/>
  <c r="H4112" i="5" s="1"/>
  <c r="I172" i="5"/>
  <c r="H173" i="5"/>
  <c r="H4113" i="5" s="1"/>
  <c r="I173" i="5"/>
  <c r="H174" i="5"/>
  <c r="H4114" i="5" s="1"/>
  <c r="I174" i="5"/>
  <c r="H175" i="5"/>
  <c r="H4115" i="5" s="1"/>
  <c r="I175" i="5"/>
  <c r="H176" i="5"/>
  <c r="H4116" i="5" s="1"/>
  <c r="I176" i="5"/>
  <c r="H177" i="5"/>
  <c r="H4117" i="5" s="1"/>
  <c r="I177" i="5"/>
  <c r="H178" i="5"/>
  <c r="H4118" i="5" s="1"/>
  <c r="I178" i="5"/>
  <c r="H179" i="5"/>
  <c r="H4119" i="5" s="1"/>
  <c r="I179" i="5"/>
  <c r="H180" i="5"/>
  <c r="H4120" i="5" s="1"/>
  <c r="I180" i="5"/>
  <c r="H181" i="5"/>
  <c r="H4121" i="5" s="1"/>
  <c r="I181" i="5"/>
  <c r="H182" i="5"/>
  <c r="H4122" i="5" s="1"/>
  <c r="I182" i="5"/>
  <c r="H183" i="5"/>
  <c r="H4123" i="5" s="1"/>
  <c r="I183" i="5"/>
  <c r="H184" i="5"/>
  <c r="H4124" i="5" s="1"/>
  <c r="I184" i="5"/>
  <c r="H185" i="5"/>
  <c r="H4125" i="5" s="1"/>
  <c r="I185" i="5"/>
  <c r="H186" i="5"/>
  <c r="H4126" i="5" s="1"/>
  <c r="I186" i="5"/>
  <c r="H187" i="5"/>
  <c r="H4127" i="5" s="1"/>
  <c r="I187" i="5"/>
  <c r="H188" i="5"/>
  <c r="H4128" i="5" s="1"/>
  <c r="I188" i="5"/>
  <c r="H189" i="5"/>
  <c r="H4129" i="5" s="1"/>
  <c r="I189" i="5"/>
  <c r="H190" i="5"/>
  <c r="H4130" i="5" s="1"/>
  <c r="I190" i="5"/>
  <c r="H191" i="5"/>
  <c r="H4131" i="5" s="1"/>
  <c r="I191" i="5"/>
  <c r="H192" i="5"/>
  <c r="H4132" i="5" s="1"/>
  <c r="I192" i="5"/>
  <c r="H193" i="5"/>
  <c r="H4133" i="5" s="1"/>
  <c r="I193" i="5"/>
  <c r="H194" i="5"/>
  <c r="H4134" i="5" s="1"/>
  <c r="I194" i="5"/>
  <c r="H195" i="5"/>
  <c r="I195" i="5"/>
  <c r="H196" i="5"/>
  <c r="I196" i="5"/>
  <c r="H197" i="5"/>
  <c r="I197" i="5"/>
  <c r="H198" i="5"/>
  <c r="I198" i="5"/>
  <c r="H199" i="5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H248" i="5"/>
  <c r="I248" i="5"/>
  <c r="H249" i="5"/>
  <c r="I249" i="5"/>
  <c r="H250" i="5"/>
  <c r="I250" i="5"/>
  <c r="H251" i="5"/>
  <c r="I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H271" i="5"/>
  <c r="I271" i="5"/>
  <c r="H272" i="5"/>
  <c r="I272" i="5"/>
  <c r="H273" i="5"/>
  <c r="I273" i="5"/>
  <c r="H274" i="5"/>
  <c r="I274" i="5"/>
  <c r="H275" i="5"/>
  <c r="I275" i="5"/>
  <c r="H276" i="5"/>
  <c r="I276" i="5"/>
  <c r="H277" i="5"/>
  <c r="I277" i="5"/>
  <c r="H278" i="5"/>
  <c r="I278" i="5"/>
  <c r="H279" i="5"/>
  <c r="I279" i="5"/>
  <c r="H280" i="5"/>
  <c r="I280" i="5"/>
  <c r="H281" i="5"/>
  <c r="I281" i="5"/>
  <c r="H282" i="5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H290" i="5"/>
  <c r="I290" i="5"/>
  <c r="H291" i="5"/>
  <c r="I291" i="5"/>
  <c r="H292" i="5"/>
  <c r="I292" i="5"/>
  <c r="H293" i="5"/>
  <c r="I293" i="5"/>
  <c r="H294" i="5"/>
  <c r="I294" i="5"/>
  <c r="H295" i="5"/>
  <c r="I295" i="5"/>
  <c r="H296" i="5"/>
  <c r="I296" i="5"/>
  <c r="H297" i="5"/>
  <c r="I297" i="5"/>
  <c r="H298" i="5"/>
  <c r="I298" i="5"/>
  <c r="H299" i="5"/>
  <c r="I299" i="5"/>
  <c r="H300" i="5"/>
  <c r="I300" i="5"/>
  <c r="H301" i="5"/>
  <c r="I301" i="5"/>
  <c r="H302" i="5"/>
  <c r="I302" i="5"/>
  <c r="H303" i="5"/>
  <c r="I303" i="5"/>
  <c r="H304" i="5"/>
  <c r="I304" i="5"/>
  <c r="H305" i="5"/>
  <c r="I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H314" i="5"/>
  <c r="I314" i="5"/>
  <c r="H315" i="5"/>
  <c r="I315" i="5"/>
  <c r="H316" i="5"/>
  <c r="I316" i="5"/>
  <c r="H317" i="5"/>
  <c r="I317" i="5"/>
  <c r="H318" i="5"/>
  <c r="I318" i="5"/>
  <c r="H319" i="5"/>
  <c r="I319" i="5"/>
  <c r="H320" i="5"/>
  <c r="I320" i="5"/>
  <c r="H321" i="5"/>
  <c r="I321" i="5"/>
  <c r="H322" i="5"/>
  <c r="I322" i="5"/>
  <c r="H323" i="5"/>
  <c r="I323" i="5"/>
  <c r="H324" i="5"/>
  <c r="I324" i="5"/>
  <c r="H325" i="5"/>
  <c r="I325" i="5"/>
  <c r="H326" i="5"/>
  <c r="I326" i="5"/>
  <c r="H327" i="5"/>
  <c r="I327" i="5"/>
  <c r="H328" i="5"/>
  <c r="I328" i="5"/>
  <c r="H329" i="5"/>
  <c r="I329" i="5"/>
  <c r="H330" i="5"/>
  <c r="I330" i="5"/>
  <c r="H331" i="5"/>
  <c r="I331" i="5"/>
  <c r="H332" i="5"/>
  <c r="I332" i="5"/>
  <c r="H333" i="5"/>
  <c r="I333" i="5"/>
  <c r="H334" i="5"/>
  <c r="I334" i="5"/>
  <c r="H335" i="5"/>
  <c r="I335" i="5"/>
  <c r="H336" i="5"/>
  <c r="I336" i="5"/>
  <c r="H337" i="5"/>
  <c r="I337" i="5"/>
  <c r="H338" i="5"/>
  <c r="I338" i="5"/>
  <c r="H339" i="5"/>
  <c r="I339" i="5"/>
  <c r="H340" i="5"/>
  <c r="I340" i="5"/>
  <c r="H341" i="5"/>
  <c r="I341" i="5"/>
  <c r="H342" i="5"/>
  <c r="I342" i="5"/>
  <c r="H343" i="5"/>
  <c r="I343" i="5"/>
  <c r="H344" i="5"/>
  <c r="I344" i="5"/>
  <c r="H345" i="5"/>
  <c r="I345" i="5"/>
  <c r="H346" i="5"/>
  <c r="I346" i="5"/>
  <c r="H347" i="5"/>
  <c r="I347" i="5"/>
  <c r="H348" i="5"/>
  <c r="I348" i="5"/>
  <c r="H349" i="5"/>
  <c r="I349" i="5"/>
  <c r="H350" i="5"/>
  <c r="I350" i="5"/>
  <c r="H351" i="5"/>
  <c r="I351" i="5"/>
  <c r="H352" i="5"/>
  <c r="I352" i="5"/>
  <c r="H353" i="5"/>
  <c r="I353" i="5"/>
  <c r="H354" i="5"/>
  <c r="I354" i="5"/>
  <c r="H355" i="5"/>
  <c r="I355" i="5"/>
  <c r="H356" i="5"/>
  <c r="I356" i="5"/>
  <c r="H357" i="5"/>
  <c r="I357" i="5"/>
  <c r="H358" i="5"/>
  <c r="I358" i="5"/>
  <c r="H359" i="5"/>
  <c r="I359" i="5"/>
  <c r="H360" i="5"/>
  <c r="I360" i="5"/>
  <c r="H361" i="5"/>
  <c r="I361" i="5"/>
  <c r="H362" i="5"/>
  <c r="I362" i="5"/>
  <c r="H363" i="5"/>
  <c r="I363" i="5"/>
  <c r="H364" i="5"/>
  <c r="I364" i="5"/>
  <c r="H365" i="5"/>
  <c r="I365" i="5"/>
  <c r="H366" i="5"/>
  <c r="I366" i="5"/>
  <c r="H367" i="5"/>
  <c r="I367" i="5"/>
  <c r="H368" i="5"/>
  <c r="I368" i="5"/>
  <c r="H369" i="5"/>
  <c r="I369" i="5"/>
  <c r="H370" i="5"/>
  <c r="I370" i="5"/>
  <c r="H371" i="5"/>
  <c r="I371" i="5"/>
  <c r="H372" i="5"/>
  <c r="I372" i="5"/>
  <c r="H373" i="5"/>
  <c r="I373" i="5"/>
  <c r="H374" i="5"/>
  <c r="I374" i="5"/>
  <c r="H375" i="5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H391" i="5"/>
  <c r="I391" i="5"/>
  <c r="H392" i="5"/>
  <c r="I392" i="5"/>
  <c r="H393" i="5"/>
  <c r="I393" i="5"/>
  <c r="H394" i="5"/>
  <c r="I394" i="5"/>
  <c r="H395" i="5"/>
  <c r="I395" i="5"/>
  <c r="H396" i="5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H413" i="5"/>
  <c r="I413" i="5"/>
  <c r="H414" i="5"/>
  <c r="I414" i="5"/>
  <c r="H415" i="5"/>
  <c r="I415" i="5"/>
  <c r="H416" i="5"/>
  <c r="I416" i="5"/>
  <c r="H417" i="5"/>
  <c r="I417" i="5"/>
  <c r="H418" i="5"/>
  <c r="I418" i="5"/>
  <c r="H419" i="5"/>
  <c r="I419" i="5"/>
  <c r="H420" i="5"/>
  <c r="I420" i="5"/>
  <c r="H421" i="5"/>
  <c r="I421" i="5"/>
  <c r="H422" i="5"/>
  <c r="I422" i="5"/>
  <c r="H423" i="5"/>
  <c r="I423" i="5"/>
  <c r="H424" i="5"/>
  <c r="I424" i="5"/>
  <c r="H425" i="5"/>
  <c r="I425" i="5"/>
  <c r="H426" i="5"/>
  <c r="I426" i="5"/>
  <c r="H427" i="5"/>
  <c r="I427" i="5"/>
  <c r="H428" i="5"/>
  <c r="I428" i="5"/>
  <c r="H429" i="5"/>
  <c r="I429" i="5"/>
  <c r="H430" i="5"/>
  <c r="I430" i="5"/>
  <c r="H431" i="5"/>
  <c r="I431" i="5"/>
  <c r="H432" i="5"/>
  <c r="I432" i="5"/>
  <c r="H433" i="5"/>
  <c r="I433" i="5"/>
  <c r="H434" i="5"/>
  <c r="I434" i="5"/>
  <c r="H435" i="5"/>
  <c r="I435" i="5"/>
  <c r="H436" i="5"/>
  <c r="I436" i="5"/>
  <c r="H437" i="5"/>
  <c r="I437" i="5"/>
  <c r="H438" i="5"/>
  <c r="I438" i="5"/>
  <c r="H439" i="5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H449" i="5"/>
  <c r="I449" i="5"/>
  <c r="H450" i="5"/>
  <c r="I450" i="5"/>
  <c r="H451" i="5"/>
  <c r="I451" i="5"/>
  <c r="H452" i="5"/>
  <c r="I452" i="5"/>
  <c r="H453" i="5"/>
  <c r="I453" i="5"/>
  <c r="H454" i="5"/>
  <c r="I454" i="5"/>
  <c r="H455" i="5"/>
  <c r="I455" i="5"/>
  <c r="H456" i="5"/>
  <c r="I456" i="5"/>
  <c r="H457" i="5"/>
  <c r="I457" i="5"/>
  <c r="H458" i="5"/>
  <c r="I458" i="5"/>
  <c r="H459" i="5"/>
  <c r="I459" i="5"/>
  <c r="H460" i="5"/>
  <c r="I460" i="5"/>
  <c r="H461" i="5"/>
  <c r="I461" i="5"/>
  <c r="H462" i="5"/>
  <c r="I462" i="5"/>
  <c r="H463" i="5"/>
  <c r="I463" i="5"/>
  <c r="H464" i="5"/>
  <c r="I464" i="5"/>
  <c r="H465" i="5"/>
  <c r="I465" i="5"/>
  <c r="H466" i="5"/>
  <c r="I466" i="5"/>
  <c r="H467" i="5"/>
  <c r="I467" i="5"/>
  <c r="H468" i="5"/>
  <c r="I468" i="5"/>
  <c r="H469" i="5"/>
  <c r="I469" i="5"/>
  <c r="H470" i="5"/>
  <c r="I470" i="5"/>
  <c r="H471" i="5"/>
  <c r="I471" i="5"/>
  <c r="H472" i="5"/>
  <c r="I472" i="5"/>
  <c r="H473" i="5"/>
  <c r="I473" i="5"/>
  <c r="H474" i="5"/>
  <c r="I474" i="5"/>
  <c r="H475" i="5"/>
  <c r="I475" i="5"/>
  <c r="H476" i="5"/>
  <c r="I476" i="5"/>
  <c r="H477" i="5"/>
  <c r="I477" i="5"/>
  <c r="H478" i="5"/>
  <c r="I478" i="5"/>
  <c r="H479" i="5"/>
  <c r="I479" i="5"/>
  <c r="H480" i="5"/>
  <c r="I480" i="5"/>
  <c r="H481" i="5"/>
  <c r="I481" i="5"/>
  <c r="H482" i="5"/>
  <c r="I482" i="5"/>
  <c r="H483" i="5"/>
  <c r="I483" i="5"/>
  <c r="H484" i="5"/>
  <c r="I484" i="5"/>
  <c r="H485" i="5"/>
  <c r="I485" i="5"/>
  <c r="H486" i="5"/>
  <c r="I486" i="5"/>
  <c r="H487" i="5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H502" i="5"/>
  <c r="I502" i="5"/>
  <c r="H503" i="5"/>
  <c r="I503" i="5"/>
  <c r="H504" i="5"/>
  <c r="I504" i="5"/>
  <c r="H505" i="5"/>
  <c r="I505" i="5"/>
  <c r="H506" i="5"/>
  <c r="I506" i="5"/>
  <c r="H507" i="5"/>
  <c r="I507" i="5"/>
  <c r="H508" i="5"/>
  <c r="I508" i="5"/>
  <c r="H509" i="5"/>
  <c r="I509" i="5"/>
  <c r="H510" i="5"/>
  <c r="I510" i="5"/>
  <c r="H511" i="5"/>
  <c r="I511" i="5"/>
  <c r="H512" i="5"/>
  <c r="I512" i="5"/>
  <c r="H513" i="5"/>
  <c r="I513" i="5"/>
  <c r="H514" i="5"/>
  <c r="I514" i="5"/>
  <c r="H515" i="5"/>
  <c r="I515" i="5"/>
  <c r="H516" i="5"/>
  <c r="I516" i="5"/>
  <c r="H517" i="5"/>
  <c r="I517" i="5"/>
  <c r="H518" i="5"/>
  <c r="I518" i="5"/>
  <c r="H519" i="5"/>
  <c r="I519" i="5"/>
  <c r="H520" i="5"/>
  <c r="I520" i="5"/>
  <c r="H521" i="5"/>
  <c r="I521" i="5"/>
  <c r="H522" i="5"/>
  <c r="I522" i="5"/>
  <c r="H523" i="5"/>
  <c r="I523" i="5"/>
  <c r="H524" i="5"/>
  <c r="I524" i="5"/>
  <c r="H525" i="5"/>
  <c r="I525" i="5"/>
  <c r="H526" i="5"/>
  <c r="I526" i="5"/>
  <c r="H527" i="5"/>
  <c r="I527" i="5"/>
  <c r="H528" i="5"/>
  <c r="I528" i="5"/>
  <c r="H529" i="5"/>
  <c r="I529" i="5"/>
  <c r="H530" i="5"/>
  <c r="I530" i="5"/>
  <c r="H531" i="5"/>
  <c r="I531" i="5"/>
  <c r="H532" i="5"/>
  <c r="I532" i="5"/>
  <c r="H533" i="5"/>
  <c r="I533" i="5"/>
  <c r="H534" i="5"/>
  <c r="I534" i="5"/>
  <c r="H535" i="5"/>
  <c r="I535" i="5"/>
  <c r="H536" i="5"/>
  <c r="I536" i="5"/>
  <c r="H537" i="5"/>
  <c r="I537" i="5"/>
  <c r="H538" i="5"/>
  <c r="I538" i="5"/>
  <c r="H539" i="5"/>
  <c r="I539" i="5"/>
  <c r="H540" i="5"/>
  <c r="I540" i="5"/>
  <c r="H541" i="5"/>
  <c r="I541" i="5"/>
  <c r="H542" i="5"/>
  <c r="I542" i="5"/>
  <c r="H543" i="5"/>
  <c r="I543" i="5"/>
  <c r="H544" i="5"/>
  <c r="I544" i="5"/>
  <c r="H545" i="5"/>
  <c r="I545" i="5"/>
  <c r="H546" i="5"/>
  <c r="I546" i="5"/>
  <c r="H547" i="5"/>
  <c r="I547" i="5"/>
  <c r="H548" i="5"/>
  <c r="I548" i="5"/>
  <c r="H549" i="5"/>
  <c r="I549" i="5"/>
  <c r="H550" i="5"/>
  <c r="I550" i="5"/>
  <c r="H551" i="5"/>
  <c r="I551" i="5"/>
  <c r="H552" i="5"/>
  <c r="I552" i="5"/>
  <c r="H553" i="5"/>
  <c r="I553" i="5"/>
  <c r="H554" i="5"/>
  <c r="I554" i="5"/>
  <c r="H555" i="5"/>
  <c r="I555" i="5"/>
  <c r="H556" i="5"/>
  <c r="I556" i="5"/>
  <c r="H557" i="5"/>
  <c r="I557" i="5"/>
  <c r="H558" i="5"/>
  <c r="I558" i="5"/>
  <c r="H559" i="5"/>
  <c r="I559" i="5"/>
  <c r="H560" i="5"/>
  <c r="I560" i="5"/>
  <c r="H561" i="5"/>
  <c r="I561" i="5"/>
  <c r="H562" i="5"/>
  <c r="I562" i="5"/>
  <c r="H563" i="5"/>
  <c r="I563" i="5"/>
  <c r="H564" i="5"/>
  <c r="I564" i="5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H579" i="5"/>
  <c r="I579" i="5"/>
  <c r="H580" i="5"/>
  <c r="I580" i="5"/>
  <c r="H581" i="5"/>
  <c r="I581" i="5"/>
  <c r="H582" i="5"/>
  <c r="I582" i="5"/>
  <c r="H583" i="5"/>
  <c r="I583" i="5"/>
  <c r="H584" i="5"/>
  <c r="I584" i="5"/>
  <c r="H585" i="5"/>
  <c r="I585" i="5"/>
  <c r="H586" i="5"/>
  <c r="I586" i="5"/>
  <c r="H587" i="5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H597" i="5"/>
  <c r="I597" i="5"/>
  <c r="H598" i="5"/>
  <c r="I598" i="5"/>
  <c r="H599" i="5"/>
  <c r="I599" i="5"/>
  <c r="H600" i="5"/>
  <c r="I600" i="5"/>
  <c r="H601" i="5"/>
  <c r="I601" i="5"/>
  <c r="H602" i="5"/>
  <c r="I602" i="5"/>
  <c r="H603" i="5"/>
  <c r="I603" i="5"/>
  <c r="H604" i="5"/>
  <c r="I604" i="5"/>
  <c r="H605" i="5"/>
  <c r="I605" i="5"/>
  <c r="H606" i="5"/>
  <c r="I606" i="5"/>
  <c r="H607" i="5"/>
  <c r="I607" i="5"/>
  <c r="H609" i="5"/>
  <c r="I609" i="5"/>
  <c r="H611" i="5"/>
  <c r="I611" i="5"/>
  <c r="H612" i="5"/>
  <c r="I612" i="5"/>
  <c r="H613" i="5"/>
  <c r="I613" i="5"/>
  <c r="H614" i="5"/>
  <c r="I614" i="5"/>
  <c r="H615" i="5"/>
  <c r="I615" i="5"/>
  <c r="H616" i="5"/>
  <c r="I616" i="5"/>
  <c r="H617" i="5"/>
  <c r="I617" i="5"/>
  <c r="H618" i="5"/>
  <c r="I618" i="5"/>
  <c r="H619" i="5"/>
  <c r="I619" i="5"/>
  <c r="H620" i="5"/>
  <c r="I620" i="5"/>
  <c r="H621" i="5"/>
  <c r="I621" i="5"/>
  <c r="H622" i="5"/>
  <c r="I622" i="5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I629" i="5"/>
  <c r="H630" i="5"/>
  <c r="I630" i="5"/>
  <c r="H631" i="5"/>
  <c r="I631" i="5"/>
  <c r="H632" i="5"/>
  <c r="I632" i="5"/>
  <c r="H633" i="5"/>
  <c r="I633" i="5"/>
  <c r="H634" i="5"/>
  <c r="I634" i="5"/>
  <c r="H635" i="5"/>
  <c r="I635" i="5"/>
  <c r="H636" i="5"/>
  <c r="I636" i="5"/>
  <c r="H637" i="5"/>
  <c r="I637" i="5"/>
  <c r="H638" i="5"/>
  <c r="I638" i="5"/>
  <c r="H639" i="5"/>
  <c r="I639" i="5"/>
  <c r="H640" i="5"/>
  <c r="I640" i="5"/>
  <c r="H641" i="5"/>
  <c r="I641" i="5"/>
  <c r="H642" i="5"/>
  <c r="I642" i="5"/>
  <c r="H643" i="5"/>
  <c r="I643" i="5"/>
  <c r="H644" i="5"/>
  <c r="I644" i="5"/>
  <c r="H645" i="5"/>
  <c r="I645" i="5"/>
  <c r="H646" i="5"/>
  <c r="I646" i="5"/>
  <c r="H647" i="5"/>
  <c r="I647" i="5"/>
  <c r="H648" i="5"/>
  <c r="I648" i="5"/>
  <c r="H649" i="5"/>
  <c r="I649" i="5"/>
  <c r="H650" i="5"/>
  <c r="I650" i="5"/>
  <c r="H651" i="5"/>
  <c r="I651" i="5"/>
  <c r="H652" i="5"/>
  <c r="I652" i="5"/>
  <c r="H653" i="5"/>
  <c r="I653" i="5"/>
  <c r="H654" i="5"/>
  <c r="I654" i="5"/>
  <c r="H655" i="5"/>
  <c r="I655" i="5"/>
  <c r="H656" i="5"/>
  <c r="I656" i="5"/>
  <c r="H657" i="5"/>
  <c r="I657" i="5"/>
  <c r="H658" i="5"/>
  <c r="I658" i="5"/>
  <c r="H659" i="5"/>
  <c r="I659" i="5"/>
  <c r="H660" i="5"/>
  <c r="I660" i="5"/>
  <c r="H661" i="5"/>
  <c r="I661" i="5"/>
  <c r="H662" i="5"/>
  <c r="I662" i="5"/>
  <c r="H663" i="5"/>
  <c r="I663" i="5"/>
  <c r="H664" i="5"/>
  <c r="I664" i="5"/>
  <c r="H665" i="5"/>
  <c r="I665" i="5"/>
  <c r="H666" i="5"/>
  <c r="I666" i="5"/>
  <c r="H667" i="5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H677" i="5"/>
  <c r="I677" i="5"/>
  <c r="H678" i="5"/>
  <c r="I678" i="5"/>
  <c r="H679" i="5"/>
  <c r="I679" i="5"/>
  <c r="H680" i="5"/>
  <c r="I680" i="5"/>
  <c r="H681" i="5"/>
  <c r="I681" i="5"/>
  <c r="H682" i="5"/>
  <c r="I682" i="5"/>
  <c r="H683" i="5"/>
  <c r="I683" i="5"/>
  <c r="H684" i="5"/>
  <c r="I684" i="5"/>
  <c r="H685" i="5"/>
  <c r="I685" i="5"/>
  <c r="H686" i="5"/>
  <c r="I686" i="5"/>
  <c r="H687" i="5"/>
  <c r="I687" i="5"/>
  <c r="H688" i="5"/>
  <c r="I688" i="5"/>
  <c r="H689" i="5"/>
  <c r="I689" i="5"/>
  <c r="H690" i="5"/>
  <c r="I690" i="5"/>
  <c r="H691" i="5"/>
  <c r="I691" i="5"/>
  <c r="H692" i="5"/>
  <c r="I692" i="5"/>
  <c r="H693" i="5"/>
  <c r="I693" i="5"/>
  <c r="H695" i="5"/>
  <c r="I695" i="5"/>
  <c r="H696" i="5"/>
  <c r="I696" i="5"/>
  <c r="H697" i="5"/>
  <c r="I697" i="5"/>
  <c r="H698" i="5"/>
  <c r="I698" i="5"/>
  <c r="H699" i="5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H710" i="5"/>
  <c r="I710" i="5"/>
  <c r="H711" i="5"/>
  <c r="I711" i="5"/>
  <c r="H712" i="5"/>
  <c r="I712" i="5"/>
  <c r="H713" i="5"/>
  <c r="I713" i="5"/>
  <c r="H714" i="5"/>
  <c r="I714" i="5"/>
  <c r="H715" i="5"/>
  <c r="I715" i="5"/>
  <c r="H716" i="5"/>
  <c r="I716" i="5"/>
  <c r="H717" i="5"/>
  <c r="I717" i="5"/>
  <c r="H718" i="5"/>
  <c r="I718" i="5"/>
  <c r="H719" i="5"/>
  <c r="I719" i="5"/>
  <c r="H720" i="5"/>
  <c r="I720" i="5"/>
  <c r="H721" i="5"/>
  <c r="I721" i="5"/>
  <c r="H722" i="5"/>
  <c r="I722" i="5"/>
  <c r="H723" i="5"/>
  <c r="I723" i="5"/>
  <c r="H724" i="5"/>
  <c r="I724" i="5"/>
  <c r="H725" i="5"/>
  <c r="I725" i="5"/>
  <c r="H726" i="5"/>
  <c r="I726" i="5"/>
  <c r="H727" i="5"/>
  <c r="I727" i="5"/>
  <c r="H728" i="5"/>
  <c r="I728" i="5"/>
  <c r="H729" i="5"/>
  <c r="I729" i="5"/>
  <c r="H730" i="5"/>
  <c r="I730" i="5"/>
  <c r="H731" i="5"/>
  <c r="I731" i="5"/>
  <c r="H732" i="5"/>
  <c r="I732" i="5"/>
  <c r="H733" i="5"/>
  <c r="I733" i="5"/>
  <c r="H734" i="5"/>
  <c r="I734" i="5"/>
  <c r="H735" i="5"/>
  <c r="I735" i="5"/>
  <c r="H736" i="5"/>
  <c r="I736" i="5"/>
  <c r="H737" i="5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I748" i="5"/>
  <c r="H749" i="5"/>
  <c r="I749" i="5"/>
  <c r="H750" i="5"/>
  <c r="I750" i="5"/>
  <c r="H751" i="5"/>
  <c r="I751" i="5"/>
  <c r="H752" i="5"/>
  <c r="I752" i="5"/>
  <c r="H753" i="5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H762" i="5"/>
  <c r="I762" i="5"/>
  <c r="H763" i="5"/>
  <c r="I763" i="5"/>
  <c r="H764" i="5"/>
  <c r="I764" i="5"/>
  <c r="H765" i="5"/>
  <c r="I765" i="5"/>
  <c r="H766" i="5"/>
  <c r="I766" i="5"/>
  <c r="H767" i="5"/>
  <c r="I767" i="5"/>
  <c r="H768" i="5"/>
  <c r="I768" i="5"/>
  <c r="H769" i="5"/>
  <c r="I769" i="5"/>
  <c r="H770" i="5"/>
  <c r="I770" i="5"/>
  <c r="H771" i="5"/>
  <c r="I771" i="5"/>
  <c r="H772" i="5"/>
  <c r="I772" i="5"/>
  <c r="H773" i="5"/>
  <c r="I773" i="5"/>
  <c r="H774" i="5"/>
  <c r="I774" i="5"/>
  <c r="H775" i="5"/>
  <c r="I775" i="5"/>
  <c r="H776" i="5"/>
  <c r="I776" i="5"/>
  <c r="H777" i="5"/>
  <c r="I777" i="5"/>
  <c r="H778" i="5"/>
  <c r="I778" i="5"/>
  <c r="H779" i="5"/>
  <c r="I779" i="5"/>
  <c r="H780" i="5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I793" i="5"/>
  <c r="H794" i="5"/>
  <c r="I794" i="5"/>
  <c r="H795" i="5"/>
  <c r="I795" i="5"/>
  <c r="H796" i="5"/>
  <c r="I796" i="5"/>
  <c r="H797" i="5"/>
  <c r="I797" i="5"/>
  <c r="H798" i="5"/>
  <c r="I798" i="5"/>
  <c r="H799" i="5"/>
  <c r="I799" i="5"/>
  <c r="H800" i="5"/>
  <c r="I800" i="5"/>
  <c r="H801" i="5"/>
  <c r="I801" i="5"/>
  <c r="H802" i="5"/>
  <c r="I802" i="5"/>
  <c r="H803" i="5"/>
  <c r="I803" i="5"/>
  <c r="H804" i="5"/>
  <c r="I804" i="5"/>
  <c r="H805" i="5"/>
  <c r="I805" i="5"/>
  <c r="H806" i="5"/>
  <c r="I806" i="5"/>
  <c r="H807" i="5"/>
  <c r="I807" i="5"/>
  <c r="H808" i="5"/>
  <c r="I808" i="5"/>
  <c r="H809" i="5"/>
  <c r="I809" i="5"/>
  <c r="H810" i="5"/>
  <c r="I810" i="5"/>
  <c r="H811" i="5"/>
  <c r="I811" i="5"/>
  <c r="H812" i="5"/>
  <c r="I812" i="5"/>
  <c r="H813" i="5"/>
  <c r="I813" i="5"/>
  <c r="H814" i="5"/>
  <c r="I814" i="5"/>
  <c r="H815" i="5"/>
  <c r="I815" i="5"/>
  <c r="H816" i="5"/>
  <c r="I816" i="5"/>
  <c r="H817" i="5"/>
  <c r="H4203" i="5" s="1"/>
  <c r="I817" i="5"/>
  <c r="I4203" i="5" s="1"/>
  <c r="H818" i="5"/>
  <c r="H4204" i="5" s="1"/>
  <c r="I818" i="5"/>
  <c r="I4204" i="5" s="1"/>
  <c r="H819" i="5"/>
  <c r="H4205" i="5" s="1"/>
  <c r="I819" i="5"/>
  <c r="I4205" i="5" s="1"/>
  <c r="H820" i="5"/>
  <c r="H4206" i="5" s="1"/>
  <c r="I820" i="5"/>
  <c r="I4206" i="5" s="1"/>
  <c r="H821" i="5"/>
  <c r="H4207" i="5" s="1"/>
  <c r="I821" i="5"/>
  <c r="I4207" i="5" s="1"/>
  <c r="H822" i="5"/>
  <c r="H4208" i="5" s="1"/>
  <c r="I822" i="5"/>
  <c r="I4208" i="5" s="1"/>
  <c r="H823" i="5"/>
  <c r="H4209" i="5" s="1"/>
  <c r="I823" i="5"/>
  <c r="I4209" i="5" s="1"/>
  <c r="H824" i="5"/>
  <c r="H4210" i="5" s="1"/>
  <c r="I824" i="5"/>
  <c r="I4210" i="5" s="1"/>
  <c r="H825" i="5"/>
  <c r="H4211" i="5" s="1"/>
  <c r="I825" i="5"/>
  <c r="I4211" i="5" s="1"/>
  <c r="H826" i="5"/>
  <c r="H4212" i="5" s="1"/>
  <c r="I826" i="5"/>
  <c r="I4212" i="5" s="1"/>
  <c r="H827" i="5"/>
  <c r="H4213" i="5" s="1"/>
  <c r="I827" i="5"/>
  <c r="I4213" i="5" s="1"/>
  <c r="H828" i="5"/>
  <c r="H4214" i="5" s="1"/>
  <c r="I828" i="5"/>
  <c r="I4214" i="5" s="1"/>
  <c r="H829" i="5"/>
  <c r="H4215" i="5" s="1"/>
  <c r="I829" i="5"/>
  <c r="I4215" i="5" s="1"/>
  <c r="H830" i="5"/>
  <c r="H4216" i="5" s="1"/>
  <c r="I830" i="5"/>
  <c r="I4216" i="5" s="1"/>
  <c r="H831" i="5"/>
  <c r="H4217" i="5" s="1"/>
  <c r="I831" i="5"/>
  <c r="I4217" i="5" s="1"/>
  <c r="H832" i="5"/>
  <c r="H4218" i="5" s="1"/>
  <c r="I832" i="5"/>
  <c r="I4218" i="5" s="1"/>
  <c r="H833" i="5"/>
  <c r="H4219" i="5" s="1"/>
  <c r="I833" i="5"/>
  <c r="I4219" i="5" s="1"/>
  <c r="H834" i="5"/>
  <c r="H4220" i="5" s="1"/>
  <c r="I834" i="5"/>
  <c r="I4220" i="5" s="1"/>
  <c r="H835" i="5"/>
  <c r="H4221" i="5" s="1"/>
  <c r="I835" i="5"/>
  <c r="I4221" i="5" s="1"/>
  <c r="H836" i="5"/>
  <c r="H4222" i="5" s="1"/>
  <c r="I836" i="5"/>
  <c r="I4222" i="5" s="1"/>
  <c r="H837" i="5"/>
  <c r="H4223" i="5" s="1"/>
  <c r="I837" i="5"/>
  <c r="I4223" i="5" s="1"/>
  <c r="H838" i="5"/>
  <c r="H4224" i="5" s="1"/>
  <c r="I838" i="5"/>
  <c r="I4224" i="5" s="1"/>
  <c r="H839" i="5"/>
  <c r="H4225" i="5" s="1"/>
  <c r="I839" i="5"/>
  <c r="I4225" i="5" s="1"/>
  <c r="H840" i="5"/>
  <c r="H4226" i="5" s="1"/>
  <c r="I840" i="5"/>
  <c r="I4226" i="5" s="1"/>
  <c r="H841" i="5"/>
  <c r="H4227" i="5" s="1"/>
  <c r="I841" i="5"/>
  <c r="I4227" i="5" s="1"/>
  <c r="H842" i="5"/>
  <c r="H4228" i="5" s="1"/>
  <c r="I842" i="5"/>
  <c r="I4228" i="5" s="1"/>
  <c r="H843" i="5"/>
  <c r="H4229" i="5" s="1"/>
  <c r="I843" i="5"/>
  <c r="I4229" i="5" s="1"/>
  <c r="H844" i="5"/>
  <c r="H4230" i="5" s="1"/>
  <c r="I844" i="5"/>
  <c r="I4230" i="5" s="1"/>
  <c r="H845" i="5"/>
  <c r="H4231" i="5" s="1"/>
  <c r="I845" i="5"/>
  <c r="I4231" i="5" s="1"/>
  <c r="H846" i="5"/>
  <c r="H4232" i="5" s="1"/>
  <c r="I846" i="5"/>
  <c r="I4232" i="5" s="1"/>
  <c r="H847" i="5"/>
  <c r="H4233" i="5" s="1"/>
  <c r="I847" i="5"/>
  <c r="I4233" i="5" s="1"/>
  <c r="H848" i="5"/>
  <c r="H4234" i="5" s="1"/>
  <c r="I848" i="5"/>
  <c r="I4234" i="5" s="1"/>
  <c r="H849" i="5"/>
  <c r="H4303" i="5" s="1"/>
  <c r="I849" i="5"/>
  <c r="I4303" i="5" s="1"/>
  <c r="H850" i="5"/>
  <c r="H4304" i="5" s="1"/>
  <c r="I850" i="5"/>
  <c r="I4304" i="5" s="1"/>
  <c r="H851" i="5"/>
  <c r="H4305" i="5" s="1"/>
  <c r="I851" i="5"/>
  <c r="I4305" i="5" s="1"/>
  <c r="H852" i="5"/>
  <c r="H4306" i="5" s="1"/>
  <c r="I852" i="5"/>
  <c r="I4306" i="5" s="1"/>
  <c r="H853" i="5"/>
  <c r="H4307" i="5" s="1"/>
  <c r="I853" i="5"/>
  <c r="I4307" i="5" s="1"/>
  <c r="H854" i="5"/>
  <c r="H4308" i="5" s="1"/>
  <c r="I854" i="5"/>
  <c r="I4308" i="5" s="1"/>
  <c r="H855" i="5"/>
  <c r="H4309" i="5" s="1"/>
  <c r="I855" i="5"/>
  <c r="I4309" i="5" s="1"/>
  <c r="H856" i="5"/>
  <c r="H4310" i="5" s="1"/>
  <c r="I856" i="5"/>
  <c r="I4310" i="5" s="1"/>
  <c r="H857" i="5"/>
  <c r="H4311" i="5" s="1"/>
  <c r="I857" i="5"/>
  <c r="I4311" i="5" s="1"/>
  <c r="H858" i="5"/>
  <c r="H4312" i="5" s="1"/>
  <c r="I858" i="5"/>
  <c r="I4312" i="5" s="1"/>
  <c r="H859" i="5"/>
  <c r="H4313" i="5" s="1"/>
  <c r="I859" i="5"/>
  <c r="I4313" i="5" s="1"/>
  <c r="H860" i="5"/>
  <c r="H4314" i="5" s="1"/>
  <c r="I860" i="5"/>
  <c r="I4314" i="5" s="1"/>
  <c r="H861" i="5"/>
  <c r="H4315" i="5" s="1"/>
  <c r="I861" i="5"/>
  <c r="I4315" i="5" s="1"/>
  <c r="H862" i="5"/>
  <c r="H4316" i="5" s="1"/>
  <c r="I862" i="5"/>
  <c r="I4316" i="5" s="1"/>
  <c r="H863" i="5"/>
  <c r="H4317" i="5" s="1"/>
  <c r="I863" i="5"/>
  <c r="I4317" i="5" s="1"/>
  <c r="H864" i="5"/>
  <c r="H4318" i="5" s="1"/>
  <c r="I864" i="5"/>
  <c r="I4318" i="5" s="1"/>
  <c r="H865" i="5"/>
  <c r="H4319" i="5" s="1"/>
  <c r="I865" i="5"/>
  <c r="I4319" i="5" s="1"/>
  <c r="H866" i="5"/>
  <c r="H4320" i="5" s="1"/>
  <c r="I866" i="5"/>
  <c r="I4320" i="5" s="1"/>
  <c r="H867" i="5"/>
  <c r="H4321" i="5" s="1"/>
  <c r="I867" i="5"/>
  <c r="I4321" i="5" s="1"/>
  <c r="H868" i="5"/>
  <c r="H4322" i="5" s="1"/>
  <c r="I868" i="5"/>
  <c r="I4322" i="5" s="1"/>
  <c r="H869" i="5"/>
  <c r="H4323" i="5" s="1"/>
  <c r="I869" i="5"/>
  <c r="I4323" i="5" s="1"/>
  <c r="H870" i="5"/>
  <c r="H4324" i="5" s="1"/>
  <c r="I870" i="5"/>
  <c r="I4324" i="5" s="1"/>
  <c r="H871" i="5"/>
  <c r="H4325" i="5" s="1"/>
  <c r="I871" i="5"/>
  <c r="I4325" i="5" s="1"/>
  <c r="H872" i="5"/>
  <c r="H4326" i="5" s="1"/>
  <c r="I872" i="5"/>
  <c r="I4326" i="5" s="1"/>
  <c r="H873" i="5"/>
  <c r="H4327" i="5" s="1"/>
  <c r="I873" i="5"/>
  <c r="I4327" i="5" s="1"/>
  <c r="H874" i="5"/>
  <c r="H4328" i="5" s="1"/>
  <c r="I874" i="5"/>
  <c r="I4328" i="5" s="1"/>
  <c r="H875" i="5"/>
  <c r="H4329" i="5" s="1"/>
  <c r="I875" i="5"/>
  <c r="I4329" i="5" s="1"/>
  <c r="H876" i="5"/>
  <c r="H4330" i="5" s="1"/>
  <c r="I876" i="5"/>
  <c r="I4330" i="5" s="1"/>
  <c r="H877" i="5"/>
  <c r="H4331" i="5" s="1"/>
  <c r="I877" i="5"/>
  <c r="I4331" i="5" s="1"/>
  <c r="H878" i="5"/>
  <c r="H4332" i="5" s="1"/>
  <c r="I878" i="5"/>
  <c r="I4332" i="5" s="1"/>
  <c r="H879" i="5"/>
  <c r="H4333" i="5" s="1"/>
  <c r="I879" i="5"/>
  <c r="I4333" i="5" s="1"/>
  <c r="H880" i="5"/>
  <c r="H4334" i="5" s="1"/>
  <c r="I880" i="5"/>
  <c r="I4334" i="5" s="1"/>
  <c r="H881" i="5"/>
  <c r="I881" i="5"/>
  <c r="H882" i="5"/>
  <c r="I882" i="5"/>
  <c r="H883" i="5"/>
  <c r="I883" i="5"/>
  <c r="H884" i="5"/>
  <c r="I884" i="5"/>
  <c r="H885" i="5"/>
  <c r="I885" i="5"/>
  <c r="H886" i="5"/>
  <c r="I886" i="5"/>
  <c r="H887" i="5"/>
  <c r="I887" i="5"/>
  <c r="H888" i="5"/>
  <c r="I888" i="5"/>
  <c r="H889" i="5"/>
  <c r="I889" i="5"/>
  <c r="H890" i="5"/>
  <c r="I890" i="5"/>
  <c r="H891" i="5"/>
  <c r="I891" i="5"/>
  <c r="H892" i="5"/>
  <c r="I892" i="5"/>
  <c r="H893" i="5"/>
  <c r="I893" i="5"/>
  <c r="H894" i="5"/>
  <c r="I894" i="5"/>
  <c r="H895" i="5"/>
  <c r="I895" i="5"/>
  <c r="H896" i="5"/>
  <c r="I896" i="5"/>
  <c r="H897" i="5"/>
  <c r="I897" i="5"/>
  <c r="H898" i="5"/>
  <c r="I898" i="5"/>
  <c r="H899" i="5"/>
  <c r="I899" i="5"/>
  <c r="H900" i="5"/>
  <c r="I900" i="5"/>
  <c r="H901" i="5"/>
  <c r="I901" i="5"/>
  <c r="H902" i="5"/>
  <c r="I902" i="5"/>
  <c r="H903" i="5"/>
  <c r="I903" i="5"/>
  <c r="H904" i="5"/>
  <c r="I904" i="5"/>
  <c r="H905" i="5"/>
  <c r="I905" i="5"/>
  <c r="H906" i="5"/>
  <c r="I906" i="5"/>
  <c r="H907" i="5"/>
  <c r="I907" i="5"/>
  <c r="H908" i="5"/>
  <c r="I908" i="5"/>
  <c r="H909" i="5"/>
  <c r="I909" i="5"/>
  <c r="H910" i="5"/>
  <c r="I910" i="5"/>
  <c r="H911" i="5"/>
  <c r="I911" i="5"/>
  <c r="H912" i="5"/>
  <c r="I912" i="5"/>
  <c r="H913" i="5"/>
  <c r="I913" i="5"/>
  <c r="H914" i="5"/>
  <c r="I914" i="5"/>
  <c r="H915" i="5"/>
  <c r="I915" i="5"/>
  <c r="H916" i="5"/>
  <c r="I916" i="5"/>
  <c r="H917" i="5"/>
  <c r="I917" i="5"/>
  <c r="H918" i="5"/>
  <c r="I918" i="5"/>
  <c r="H919" i="5"/>
  <c r="I919" i="5"/>
  <c r="H920" i="5"/>
  <c r="I920" i="5"/>
  <c r="H921" i="5"/>
  <c r="I921" i="5"/>
  <c r="H922" i="5"/>
  <c r="I922" i="5"/>
  <c r="H923" i="5"/>
  <c r="I923" i="5"/>
  <c r="H924" i="5"/>
  <c r="I924" i="5"/>
  <c r="H925" i="5"/>
  <c r="I925" i="5"/>
  <c r="H926" i="5"/>
  <c r="I926" i="5"/>
  <c r="H927" i="5"/>
  <c r="I927" i="5"/>
  <c r="H928" i="5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H939" i="5"/>
  <c r="I939" i="5"/>
  <c r="H940" i="5"/>
  <c r="I940" i="5"/>
  <c r="H941" i="5"/>
  <c r="I941" i="5"/>
  <c r="H942" i="5"/>
  <c r="I942" i="5"/>
  <c r="H943" i="5"/>
  <c r="I943" i="5"/>
  <c r="H944" i="5"/>
  <c r="I944" i="5"/>
  <c r="H945" i="5"/>
  <c r="I945" i="5"/>
  <c r="H946" i="5"/>
  <c r="I946" i="5"/>
  <c r="H947" i="5"/>
  <c r="I947" i="5"/>
  <c r="H948" i="5"/>
  <c r="I948" i="5"/>
  <c r="H949" i="5"/>
  <c r="I949" i="5"/>
  <c r="H950" i="5"/>
  <c r="I950" i="5"/>
  <c r="H951" i="5"/>
  <c r="I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H979" i="5"/>
  <c r="I979" i="5"/>
  <c r="H980" i="5"/>
  <c r="I980" i="5"/>
  <c r="H981" i="5"/>
  <c r="I981" i="5"/>
  <c r="H982" i="5"/>
  <c r="I982" i="5"/>
  <c r="H983" i="5"/>
  <c r="I983" i="5"/>
  <c r="H984" i="5"/>
  <c r="I984" i="5"/>
  <c r="H985" i="5"/>
  <c r="I985" i="5"/>
  <c r="H986" i="5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H997" i="5"/>
  <c r="I997" i="5"/>
  <c r="H998" i="5"/>
  <c r="I998" i="5"/>
  <c r="H999" i="5"/>
  <c r="I999" i="5"/>
  <c r="H1000" i="5"/>
  <c r="I1000" i="5"/>
  <c r="H1001" i="5"/>
  <c r="I1001" i="5"/>
  <c r="H1002" i="5"/>
  <c r="I1002" i="5"/>
  <c r="H1003" i="5"/>
  <c r="I1003" i="5"/>
  <c r="H1004" i="5"/>
  <c r="I1004" i="5"/>
  <c r="H1005" i="5"/>
  <c r="I1005" i="5"/>
  <c r="H1006" i="5"/>
  <c r="I1006" i="5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H1019" i="5"/>
  <c r="I1019" i="5"/>
  <c r="H1020" i="5"/>
  <c r="I1020" i="5"/>
  <c r="H1021" i="5"/>
  <c r="I1021" i="5"/>
  <c r="H1022" i="5"/>
  <c r="I1022" i="5"/>
  <c r="H1023" i="5"/>
  <c r="I1023" i="5"/>
  <c r="H1024" i="5"/>
  <c r="I1024" i="5"/>
  <c r="H1025" i="5"/>
  <c r="I1025" i="5"/>
  <c r="H1026" i="5"/>
  <c r="I1026" i="5"/>
  <c r="H1027" i="5"/>
  <c r="I1027" i="5"/>
  <c r="H1028" i="5"/>
  <c r="I1028" i="5"/>
  <c r="H1029" i="5"/>
  <c r="I1029" i="5"/>
  <c r="H1030" i="5"/>
  <c r="I1030" i="5"/>
  <c r="H1031" i="5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H1039" i="5"/>
  <c r="I1039" i="5"/>
  <c r="H1040" i="5"/>
  <c r="I1040" i="5"/>
  <c r="H1041" i="5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I1049" i="5"/>
  <c r="H1050" i="5"/>
  <c r="I1050" i="5"/>
  <c r="H1051" i="5"/>
  <c r="I1051" i="5"/>
  <c r="H1052" i="5"/>
  <c r="I1052" i="5"/>
  <c r="H1053" i="5"/>
  <c r="I1053" i="5"/>
  <c r="H1054" i="5"/>
  <c r="I1054" i="5"/>
  <c r="H1055" i="5"/>
  <c r="I1055" i="5"/>
  <c r="H1056" i="5"/>
  <c r="I1056" i="5"/>
  <c r="H1057" i="5"/>
  <c r="I1057" i="5"/>
  <c r="H1058" i="5"/>
  <c r="I1058" i="5"/>
  <c r="H1059" i="5"/>
  <c r="I1059" i="5"/>
  <c r="H1060" i="5"/>
  <c r="I1060" i="5"/>
  <c r="H1061" i="5"/>
  <c r="I1061" i="5"/>
  <c r="H1062" i="5"/>
  <c r="I1062" i="5"/>
  <c r="H1063" i="5"/>
  <c r="I1063" i="5"/>
  <c r="H1064" i="5"/>
  <c r="I1064" i="5"/>
  <c r="H1065" i="5"/>
  <c r="I1065" i="5"/>
  <c r="H1066" i="5"/>
  <c r="I1066" i="5"/>
  <c r="H1067" i="5"/>
  <c r="I1067" i="5"/>
  <c r="H1068" i="5"/>
  <c r="I1068" i="5"/>
  <c r="H1069" i="5"/>
  <c r="I1069" i="5"/>
  <c r="H1070" i="5"/>
  <c r="I1070" i="5"/>
  <c r="H1071" i="5"/>
  <c r="I1071" i="5"/>
  <c r="H1072" i="5"/>
  <c r="I1072" i="5"/>
  <c r="H1073" i="5"/>
  <c r="I1073" i="5"/>
  <c r="H1074" i="5"/>
  <c r="I1074" i="5"/>
  <c r="H1075" i="5"/>
  <c r="I1075" i="5"/>
  <c r="H1076" i="5"/>
  <c r="I1076" i="5"/>
  <c r="H1077" i="5"/>
  <c r="I1077" i="5"/>
  <c r="H1078" i="5"/>
  <c r="I1078" i="5"/>
  <c r="H1079" i="5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H1093" i="5"/>
  <c r="I1093" i="5"/>
  <c r="H1094" i="5"/>
  <c r="I1094" i="5"/>
  <c r="H1095" i="5"/>
  <c r="I1095" i="5"/>
  <c r="H1096" i="5"/>
  <c r="I1096" i="5"/>
  <c r="H1097" i="5"/>
  <c r="I1097" i="5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H1109" i="5"/>
  <c r="I1109" i="5"/>
  <c r="H1110" i="5"/>
  <c r="I1110" i="5"/>
  <c r="H1111" i="5"/>
  <c r="I1111" i="5"/>
  <c r="H1112" i="5"/>
  <c r="I1112" i="5"/>
  <c r="H1113" i="5"/>
  <c r="I1113" i="5"/>
  <c r="H1114" i="5"/>
  <c r="I1114" i="5"/>
  <c r="H1115" i="5"/>
  <c r="I1115" i="5"/>
  <c r="H1116" i="5"/>
  <c r="I1116" i="5"/>
  <c r="H1117" i="5"/>
  <c r="I1117" i="5"/>
  <c r="H1118" i="5"/>
  <c r="I1118" i="5"/>
  <c r="H1119" i="5"/>
  <c r="I1119" i="5"/>
  <c r="H1120" i="5"/>
  <c r="I1120" i="5"/>
  <c r="H1121" i="5"/>
  <c r="I1121" i="5"/>
  <c r="H1122" i="5"/>
  <c r="I1122" i="5"/>
  <c r="H1123" i="5"/>
  <c r="I1123" i="5"/>
  <c r="H1124" i="5"/>
  <c r="I1124" i="5"/>
  <c r="H1125" i="5"/>
  <c r="I1125" i="5"/>
  <c r="H1126" i="5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H1153" i="5"/>
  <c r="I1153" i="5"/>
  <c r="H1154" i="5"/>
  <c r="I1154" i="5"/>
  <c r="H1155" i="5"/>
  <c r="I1155" i="5"/>
  <c r="H1156" i="5"/>
  <c r="I1156" i="5"/>
  <c r="H1157" i="5"/>
  <c r="I1157" i="5"/>
  <c r="H1158" i="5"/>
  <c r="I1158" i="5"/>
  <c r="H1159" i="5"/>
  <c r="I1159" i="5"/>
  <c r="H1160" i="5"/>
  <c r="I1160" i="5"/>
  <c r="H1161" i="5"/>
  <c r="I1161" i="5"/>
  <c r="H1162" i="5"/>
  <c r="I1162" i="5"/>
  <c r="H1163" i="5"/>
  <c r="I1163" i="5"/>
  <c r="H1164" i="5"/>
  <c r="I1164" i="5"/>
  <c r="H1165" i="5"/>
  <c r="I1165" i="5"/>
  <c r="H1166" i="5"/>
  <c r="I1166" i="5"/>
  <c r="H1167" i="5"/>
  <c r="I1167" i="5"/>
  <c r="H1168" i="5"/>
  <c r="I1168" i="5"/>
  <c r="H1169" i="5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I1193" i="5"/>
  <c r="H1194" i="5"/>
  <c r="I1194" i="5"/>
  <c r="H1195" i="5"/>
  <c r="I1195" i="5"/>
  <c r="H1196" i="5"/>
  <c r="I1196" i="5"/>
  <c r="H1197" i="5"/>
  <c r="I1197" i="5"/>
  <c r="H1198" i="5"/>
  <c r="I1198" i="5"/>
  <c r="H1199" i="5"/>
  <c r="I1199" i="5"/>
  <c r="H1200" i="5"/>
  <c r="I1200" i="5"/>
  <c r="H1201" i="5"/>
  <c r="I1201" i="5"/>
  <c r="H1202" i="5"/>
  <c r="I1202" i="5"/>
  <c r="H1203" i="5"/>
  <c r="I1203" i="5"/>
  <c r="H1204" i="5"/>
  <c r="I1204" i="5"/>
  <c r="H1205" i="5"/>
  <c r="I1205" i="5"/>
  <c r="H1206" i="5"/>
  <c r="I1206" i="5"/>
  <c r="H1207" i="5"/>
  <c r="I1207" i="5"/>
  <c r="H1208" i="5"/>
  <c r="I1208" i="5"/>
  <c r="H1209" i="5"/>
  <c r="I1209" i="5"/>
  <c r="H1210" i="5"/>
  <c r="I1210" i="5"/>
  <c r="H1211" i="5"/>
  <c r="I1211" i="5"/>
  <c r="H1212" i="5"/>
  <c r="I1212" i="5"/>
  <c r="H1213" i="5"/>
  <c r="I1213" i="5"/>
  <c r="H1214" i="5"/>
  <c r="I1214" i="5"/>
  <c r="H1215" i="5"/>
  <c r="I1215" i="5"/>
  <c r="H1216" i="5"/>
  <c r="I1216" i="5"/>
  <c r="H1217" i="5"/>
  <c r="I1217" i="5"/>
  <c r="H1218" i="5"/>
  <c r="I1218" i="5"/>
  <c r="H1219" i="5"/>
  <c r="I1219" i="5"/>
  <c r="H1220" i="5"/>
  <c r="I1220" i="5"/>
  <c r="H1221" i="5"/>
  <c r="I1221" i="5"/>
  <c r="H1222" i="5"/>
  <c r="I1222" i="5"/>
  <c r="H1223" i="5"/>
  <c r="I1223" i="5"/>
  <c r="H1224" i="5"/>
  <c r="I1224" i="5"/>
  <c r="H1225" i="5"/>
  <c r="I1225" i="5"/>
  <c r="H1226" i="5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H1238" i="5"/>
  <c r="I1238" i="5"/>
  <c r="H1239" i="5"/>
  <c r="I1239" i="5"/>
  <c r="H1240" i="5"/>
  <c r="I1240" i="5"/>
  <c r="H1241" i="5"/>
  <c r="I1241" i="5"/>
  <c r="H1242" i="5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I1248" i="5"/>
  <c r="H1249" i="5"/>
  <c r="I1249" i="5"/>
  <c r="H1250" i="5"/>
  <c r="I1250" i="5"/>
  <c r="H1251" i="5"/>
  <c r="I1251" i="5"/>
  <c r="H1252" i="5"/>
  <c r="I1252" i="5"/>
  <c r="H1253" i="5"/>
  <c r="I1253" i="5"/>
  <c r="H1254" i="5"/>
  <c r="I1254" i="5"/>
  <c r="H1255" i="5"/>
  <c r="I1255" i="5"/>
  <c r="H1256" i="5"/>
  <c r="I1256" i="5"/>
  <c r="H1257" i="5"/>
  <c r="I1257" i="5"/>
  <c r="H1258" i="5"/>
  <c r="I1258" i="5"/>
  <c r="H1259" i="5"/>
  <c r="I1259" i="5"/>
  <c r="H1268" i="5"/>
  <c r="I1268" i="5"/>
  <c r="H1269" i="5"/>
  <c r="I1269" i="5"/>
  <c r="H1270" i="5"/>
  <c r="I1270" i="5"/>
  <c r="H1271" i="5"/>
  <c r="I1271" i="5"/>
  <c r="H1272" i="5"/>
  <c r="I1272" i="5"/>
  <c r="H1273" i="5"/>
  <c r="I1273" i="5"/>
  <c r="H1274" i="5"/>
  <c r="I1274" i="5"/>
  <c r="H1275" i="5"/>
  <c r="I1275" i="5"/>
  <c r="H1276" i="5"/>
  <c r="I1276" i="5"/>
  <c r="H1277" i="5"/>
  <c r="I1277" i="5"/>
  <c r="H1278" i="5"/>
  <c r="I1278" i="5"/>
  <c r="H1279" i="5"/>
  <c r="I1279" i="5"/>
  <c r="H1280" i="5"/>
  <c r="I1280" i="5"/>
  <c r="H1281" i="5"/>
  <c r="I1281" i="5"/>
  <c r="H1282" i="5"/>
  <c r="I1282" i="5"/>
  <c r="H1283" i="5"/>
  <c r="I1283" i="5"/>
  <c r="H1284" i="5"/>
  <c r="I1284" i="5"/>
  <c r="H1285" i="5"/>
  <c r="I1285" i="5"/>
  <c r="H1286" i="5"/>
  <c r="I1286" i="5"/>
  <c r="H1287" i="5"/>
  <c r="I1287" i="5"/>
  <c r="H1288" i="5"/>
  <c r="I1288" i="5"/>
  <c r="H1289" i="5"/>
  <c r="I1289" i="5"/>
  <c r="H1290" i="5"/>
  <c r="I1290" i="5"/>
  <c r="H1291" i="5"/>
  <c r="I1291" i="5"/>
  <c r="H1292" i="5"/>
  <c r="I1292" i="5"/>
  <c r="H1293" i="5"/>
  <c r="I1293" i="5"/>
  <c r="H1294" i="5"/>
  <c r="I1294" i="5"/>
  <c r="H1295" i="5"/>
  <c r="I1295" i="5"/>
  <c r="H1296" i="5"/>
  <c r="I1296" i="5"/>
  <c r="H1297" i="5"/>
  <c r="I1297" i="5"/>
  <c r="H1298" i="5"/>
  <c r="I1298" i="5"/>
  <c r="H1299" i="5"/>
  <c r="I1299" i="5"/>
  <c r="H1300" i="5"/>
  <c r="I1300" i="5"/>
  <c r="H1301" i="5"/>
  <c r="I1301" i="5"/>
  <c r="H1302" i="5"/>
  <c r="I1302" i="5"/>
  <c r="H1303" i="5"/>
  <c r="I1303" i="5"/>
  <c r="H1304" i="5"/>
  <c r="I1304" i="5"/>
  <c r="H1305" i="5"/>
  <c r="I1305" i="5"/>
  <c r="H1306" i="5"/>
  <c r="I1306" i="5"/>
  <c r="H1307" i="5"/>
  <c r="I1307" i="5"/>
  <c r="H1308" i="5"/>
  <c r="I1308" i="5"/>
  <c r="H1309" i="5"/>
  <c r="I1309" i="5"/>
  <c r="H1310" i="5"/>
  <c r="I1310" i="5"/>
  <c r="H1311" i="5"/>
  <c r="I1311" i="5"/>
  <c r="H1312" i="5"/>
  <c r="I1312" i="5"/>
  <c r="H1313" i="5"/>
  <c r="I1313" i="5"/>
  <c r="H1314" i="5"/>
  <c r="I1314" i="5"/>
  <c r="H1315" i="5"/>
  <c r="I1315" i="5"/>
  <c r="H1316" i="5"/>
  <c r="I1316" i="5"/>
  <c r="H1317" i="5"/>
  <c r="I1317" i="5"/>
  <c r="H1318" i="5"/>
  <c r="I1318" i="5"/>
  <c r="H1319" i="5"/>
  <c r="I1319" i="5"/>
  <c r="H1320" i="5"/>
  <c r="I1320" i="5"/>
  <c r="H1321" i="5"/>
  <c r="I1321" i="5"/>
  <c r="H1322" i="5"/>
  <c r="I1322" i="5"/>
  <c r="H1323" i="5"/>
  <c r="I1323" i="5"/>
  <c r="H1324" i="5"/>
  <c r="I1324" i="5"/>
  <c r="H1325" i="5"/>
  <c r="I1325" i="5"/>
  <c r="H1326" i="5"/>
  <c r="I1326" i="5"/>
  <c r="H1327" i="5"/>
  <c r="I1327" i="5"/>
  <c r="H1328" i="5"/>
  <c r="I1328" i="5"/>
  <c r="H1329" i="5"/>
  <c r="I1329" i="5"/>
  <c r="H1330" i="5"/>
  <c r="I1330" i="5"/>
  <c r="H1331" i="5"/>
  <c r="I1331" i="5"/>
  <c r="H1332" i="5"/>
  <c r="I1332" i="5"/>
  <c r="H1333" i="5"/>
  <c r="I1333" i="5"/>
  <c r="H1334" i="5"/>
  <c r="I1334" i="5"/>
  <c r="H1335" i="5"/>
  <c r="I1335" i="5"/>
  <c r="H1336" i="5"/>
  <c r="I1336" i="5"/>
  <c r="H1337" i="5"/>
  <c r="I1337" i="5"/>
  <c r="H1338" i="5"/>
  <c r="I1338" i="5"/>
  <c r="H1339" i="5"/>
  <c r="I1339" i="5"/>
  <c r="H1340" i="5"/>
  <c r="I1340" i="5"/>
  <c r="H1341" i="5"/>
  <c r="I1341" i="5"/>
  <c r="H1342" i="5"/>
  <c r="I1342" i="5"/>
  <c r="H1343" i="5"/>
  <c r="I1343" i="5"/>
  <c r="H1344" i="5"/>
  <c r="I1344" i="5"/>
  <c r="H1345" i="5"/>
  <c r="I1345" i="5"/>
  <c r="H1346" i="5"/>
  <c r="I1346" i="5"/>
  <c r="H1347" i="5"/>
  <c r="I1347" i="5"/>
  <c r="H1348" i="5"/>
  <c r="I1348" i="5"/>
  <c r="H1349" i="5"/>
  <c r="I1349" i="5"/>
  <c r="H1350" i="5"/>
  <c r="I1350" i="5"/>
  <c r="H1351" i="5"/>
  <c r="I1351" i="5"/>
  <c r="H1352" i="5"/>
  <c r="I1352" i="5"/>
  <c r="H1353" i="5"/>
  <c r="I1353" i="5"/>
  <c r="H1354" i="5"/>
  <c r="I1354" i="5"/>
  <c r="H1355" i="5"/>
  <c r="I1355" i="5"/>
  <c r="H1356" i="5"/>
  <c r="I1356" i="5"/>
  <c r="H1357" i="5"/>
  <c r="I1357" i="5"/>
  <c r="H1358" i="5"/>
  <c r="I1358" i="5"/>
  <c r="H1359" i="5"/>
  <c r="I1359" i="5"/>
  <c r="H1360" i="5"/>
  <c r="I1360" i="5"/>
  <c r="H1361" i="5"/>
  <c r="I1361" i="5"/>
  <c r="H1362" i="5"/>
  <c r="I1362" i="5"/>
  <c r="H1363" i="5"/>
  <c r="I1363" i="5"/>
  <c r="H1364" i="5"/>
  <c r="I1364" i="5"/>
  <c r="H1365" i="5"/>
  <c r="I1365" i="5"/>
  <c r="H1366" i="5"/>
  <c r="I1366" i="5"/>
  <c r="H1367" i="5"/>
  <c r="I1367" i="5"/>
  <c r="H1368" i="5"/>
  <c r="I1368" i="5"/>
  <c r="H1369" i="5"/>
  <c r="I1369" i="5"/>
  <c r="H1370" i="5"/>
  <c r="I1370" i="5"/>
  <c r="H1371" i="5"/>
  <c r="I1371" i="5"/>
  <c r="H1372" i="5"/>
  <c r="I1372" i="5"/>
  <c r="H1373" i="5"/>
  <c r="I1373" i="5"/>
  <c r="H1374" i="5"/>
  <c r="I1374" i="5"/>
  <c r="H1375" i="5"/>
  <c r="I1375" i="5"/>
  <c r="H1376" i="5"/>
  <c r="I1376" i="5"/>
  <c r="H1377" i="5"/>
  <c r="I1377" i="5"/>
  <c r="H1378" i="5"/>
  <c r="I1378" i="5"/>
  <c r="H1379" i="5"/>
  <c r="I1379" i="5"/>
  <c r="H1380" i="5"/>
  <c r="I1380" i="5"/>
  <c r="H1381" i="5"/>
  <c r="I1381" i="5"/>
  <c r="H1382" i="5"/>
  <c r="I1382" i="5"/>
  <c r="H1383" i="5"/>
  <c r="I1383" i="5"/>
  <c r="H1384" i="5"/>
  <c r="I1384" i="5"/>
  <c r="H1385" i="5"/>
  <c r="I1385" i="5"/>
  <c r="H1386" i="5"/>
  <c r="I1386" i="5"/>
  <c r="H1387" i="5"/>
  <c r="I1387" i="5"/>
  <c r="H1388" i="5"/>
  <c r="I1388" i="5"/>
  <c r="H1389" i="5"/>
  <c r="I1389" i="5"/>
  <c r="H1390" i="5"/>
  <c r="I1390" i="5"/>
  <c r="H1391" i="5"/>
  <c r="I1391" i="5"/>
  <c r="H1392" i="5"/>
  <c r="I1392" i="5"/>
  <c r="H1393" i="5"/>
  <c r="I1393" i="5"/>
  <c r="H1394" i="5"/>
  <c r="I1394" i="5"/>
  <c r="H1395" i="5"/>
  <c r="I1395" i="5"/>
  <c r="H1396" i="5"/>
  <c r="I1396" i="5"/>
  <c r="H1397" i="5"/>
  <c r="I1397" i="5"/>
  <c r="H1398" i="5"/>
  <c r="I1398" i="5"/>
  <c r="H1399" i="5"/>
  <c r="I1399" i="5"/>
  <c r="H1400" i="5"/>
  <c r="I1400" i="5"/>
  <c r="H1401" i="5"/>
  <c r="I1401" i="5"/>
  <c r="H1402" i="5"/>
  <c r="I1402" i="5"/>
  <c r="H1403" i="5"/>
  <c r="I1403" i="5"/>
  <c r="H1404" i="5"/>
  <c r="I1404" i="5"/>
  <c r="H1405" i="5"/>
  <c r="I1405" i="5"/>
  <c r="H1406" i="5"/>
  <c r="I1406" i="5"/>
  <c r="H1407" i="5"/>
  <c r="I1407" i="5"/>
  <c r="H1408" i="5"/>
  <c r="I1408" i="5"/>
  <c r="H1409" i="5"/>
  <c r="I1409" i="5"/>
  <c r="H1410" i="5"/>
  <c r="I1410" i="5"/>
  <c r="H1411" i="5"/>
  <c r="I1411" i="5"/>
  <c r="H1412" i="5"/>
  <c r="I1412" i="5"/>
  <c r="H1413" i="5"/>
  <c r="I1413" i="5"/>
  <c r="H1414" i="5"/>
  <c r="I1414" i="5"/>
  <c r="H1415" i="5"/>
  <c r="I1415" i="5"/>
  <c r="H1416" i="5"/>
  <c r="I1416" i="5"/>
  <c r="H1417" i="5"/>
  <c r="I1417" i="5"/>
  <c r="H1418" i="5"/>
  <c r="I1418" i="5"/>
  <c r="H1419" i="5"/>
  <c r="I1419" i="5"/>
  <c r="H1420" i="5"/>
  <c r="I1420" i="5"/>
  <c r="H1421" i="5"/>
  <c r="I1421" i="5"/>
  <c r="H1422" i="5"/>
  <c r="I1422" i="5"/>
  <c r="H1423" i="5"/>
  <c r="I1423" i="5"/>
  <c r="H1424" i="5"/>
  <c r="I1424" i="5"/>
  <c r="H1425" i="5"/>
  <c r="I1425" i="5"/>
  <c r="H1426" i="5"/>
  <c r="I1426" i="5"/>
  <c r="H1427" i="5"/>
  <c r="I1427" i="5"/>
  <c r="H1428" i="5"/>
  <c r="I1428" i="5"/>
  <c r="H1429" i="5"/>
  <c r="I1429" i="5"/>
  <c r="H1430" i="5"/>
  <c r="I1430" i="5"/>
  <c r="H1431" i="5"/>
  <c r="I1431" i="5"/>
  <c r="H1432" i="5"/>
  <c r="I1432" i="5"/>
  <c r="H1433" i="5"/>
  <c r="I1433" i="5"/>
  <c r="H1434" i="5"/>
  <c r="I1434" i="5"/>
  <c r="H1435" i="5"/>
  <c r="I1435" i="5"/>
  <c r="H1436" i="5"/>
  <c r="I1436" i="5"/>
  <c r="H1437" i="5"/>
  <c r="I1437" i="5"/>
  <c r="H1438" i="5"/>
  <c r="I1438" i="5"/>
  <c r="H1439" i="5"/>
  <c r="I1439" i="5"/>
  <c r="H1440" i="5"/>
  <c r="I1440" i="5"/>
  <c r="H1441" i="5"/>
  <c r="I1441" i="5"/>
  <c r="H1442" i="5"/>
  <c r="I1442" i="5"/>
  <c r="H1443" i="5"/>
  <c r="I1443" i="5"/>
  <c r="H1444" i="5"/>
  <c r="I1444" i="5"/>
  <c r="H1445" i="5"/>
  <c r="I1445" i="5"/>
  <c r="H1446" i="5"/>
  <c r="I1446" i="5"/>
  <c r="H1447" i="5"/>
  <c r="I1447" i="5"/>
  <c r="H1448" i="5"/>
  <c r="I1448" i="5"/>
  <c r="H1449" i="5"/>
  <c r="I1449" i="5"/>
  <c r="H1450" i="5"/>
  <c r="I1450" i="5"/>
  <c r="H1451" i="5"/>
  <c r="I1451" i="5"/>
  <c r="H1452" i="5"/>
  <c r="I1452" i="5"/>
  <c r="H1453" i="5"/>
  <c r="I1453" i="5"/>
  <c r="H1454" i="5"/>
  <c r="I1454" i="5"/>
  <c r="H1455" i="5"/>
  <c r="I1455" i="5"/>
  <c r="H1456" i="5"/>
  <c r="I1456" i="5"/>
  <c r="H1457" i="5"/>
  <c r="I1457" i="5"/>
  <c r="H1458" i="5"/>
  <c r="I1458" i="5"/>
  <c r="H1459" i="5"/>
  <c r="I1459" i="5"/>
  <c r="H1460" i="5"/>
  <c r="I1460" i="5"/>
  <c r="H1461" i="5"/>
  <c r="I1461" i="5"/>
  <c r="H1462" i="5"/>
  <c r="I1462" i="5"/>
  <c r="H1463" i="5"/>
  <c r="I1463" i="5"/>
  <c r="H1464" i="5"/>
  <c r="I1464" i="5"/>
  <c r="H1465" i="5"/>
  <c r="I1465" i="5"/>
  <c r="H1466" i="5"/>
  <c r="I1466" i="5"/>
  <c r="H1467" i="5"/>
  <c r="I1467" i="5"/>
  <c r="H1468" i="5"/>
  <c r="I1468" i="5"/>
  <c r="H1469" i="5"/>
  <c r="I1469" i="5"/>
  <c r="H1470" i="5"/>
  <c r="I1470" i="5"/>
  <c r="H1471" i="5"/>
  <c r="I1471" i="5"/>
  <c r="H1472" i="5"/>
  <c r="I1472" i="5"/>
  <c r="H1473" i="5"/>
  <c r="I1473" i="5"/>
  <c r="H1474" i="5"/>
  <c r="I1474" i="5"/>
  <c r="H1475" i="5"/>
  <c r="I1475" i="5"/>
  <c r="H1476" i="5"/>
  <c r="I1476" i="5"/>
  <c r="H1477" i="5"/>
  <c r="I1477" i="5"/>
  <c r="H1478" i="5"/>
  <c r="I1478" i="5"/>
  <c r="H1479" i="5"/>
  <c r="I1479" i="5"/>
  <c r="H1480" i="5"/>
  <c r="I1480" i="5"/>
  <c r="H1481" i="5"/>
  <c r="I1481" i="5"/>
  <c r="H1482" i="5"/>
  <c r="I1482" i="5"/>
  <c r="H1483" i="5"/>
  <c r="I1483" i="5"/>
  <c r="H1484" i="5"/>
  <c r="I1484" i="5"/>
  <c r="H1485" i="5"/>
  <c r="I1485" i="5"/>
  <c r="H1486" i="5"/>
  <c r="I1486" i="5"/>
  <c r="H1487" i="5"/>
  <c r="I1487" i="5"/>
  <c r="H1488" i="5"/>
  <c r="I1488" i="5"/>
  <c r="H1489" i="5"/>
  <c r="I1489" i="5"/>
  <c r="H1490" i="5"/>
  <c r="I1490" i="5"/>
  <c r="H1491" i="5"/>
  <c r="I1491" i="5"/>
  <c r="H1492" i="5"/>
  <c r="I1492" i="5"/>
  <c r="H1493" i="5"/>
  <c r="I1493" i="5"/>
  <c r="H1494" i="5"/>
  <c r="I1494" i="5"/>
  <c r="H1495" i="5"/>
  <c r="I1495" i="5"/>
  <c r="H1496" i="5"/>
  <c r="I1496" i="5"/>
  <c r="H1497" i="5"/>
  <c r="I1497" i="5"/>
  <c r="H1498" i="5"/>
  <c r="I1498" i="5"/>
  <c r="H1499" i="5"/>
  <c r="I1499" i="5"/>
  <c r="H1500" i="5"/>
  <c r="I1500" i="5"/>
  <c r="H1501" i="5"/>
  <c r="I1501" i="5"/>
  <c r="H1502" i="5"/>
  <c r="I1502" i="5"/>
  <c r="H1503" i="5"/>
  <c r="I1503" i="5"/>
  <c r="H1504" i="5"/>
  <c r="I1504" i="5"/>
  <c r="H1505" i="5"/>
  <c r="I1505" i="5"/>
  <c r="H1506" i="5"/>
  <c r="I1506" i="5"/>
  <c r="H1507" i="5"/>
  <c r="I1507" i="5"/>
  <c r="H1508" i="5"/>
  <c r="I1508" i="5"/>
  <c r="H1509" i="5"/>
  <c r="I1509" i="5"/>
  <c r="H1510" i="5"/>
  <c r="I1510" i="5"/>
  <c r="H1511" i="5"/>
  <c r="I1511" i="5"/>
  <c r="H1512" i="5"/>
  <c r="I1512" i="5"/>
  <c r="H1513" i="5"/>
  <c r="I1513" i="5"/>
  <c r="H1514" i="5"/>
  <c r="I1514" i="5"/>
  <c r="H1515" i="5"/>
  <c r="I1515" i="5"/>
  <c r="H1516" i="5"/>
  <c r="I1516" i="5"/>
  <c r="H1517" i="5"/>
  <c r="I1517" i="5"/>
  <c r="H1518" i="5"/>
  <c r="I1518" i="5"/>
  <c r="H1519" i="5"/>
  <c r="I1519" i="5"/>
  <c r="H1520" i="5"/>
  <c r="I1520" i="5"/>
  <c r="H1521" i="5"/>
  <c r="I1521" i="5"/>
  <c r="H1522" i="5"/>
  <c r="I1522" i="5"/>
  <c r="H1523" i="5"/>
  <c r="I1523" i="5"/>
  <c r="H1524" i="5"/>
  <c r="I1524" i="5"/>
  <c r="H1525" i="5"/>
  <c r="I1525" i="5"/>
  <c r="H1526" i="5"/>
  <c r="I1526" i="5"/>
  <c r="H1527" i="5"/>
  <c r="I1527" i="5"/>
  <c r="H1528" i="5"/>
  <c r="I1528" i="5"/>
  <c r="H1529" i="5"/>
  <c r="I1529" i="5"/>
  <c r="H1530" i="5"/>
  <c r="I1530" i="5"/>
  <c r="H1531" i="5"/>
  <c r="I1531" i="5"/>
  <c r="H1532" i="5"/>
  <c r="I1532" i="5"/>
  <c r="H1533" i="5"/>
  <c r="I1533" i="5"/>
  <c r="H1534" i="5"/>
  <c r="I1534" i="5"/>
  <c r="H1535" i="5"/>
  <c r="I1535" i="5"/>
  <c r="H1536" i="5"/>
  <c r="I1536" i="5"/>
  <c r="H1537" i="5"/>
  <c r="I1537" i="5"/>
  <c r="H1538" i="5"/>
  <c r="I1538" i="5"/>
  <c r="H1539" i="5"/>
  <c r="I1539" i="5"/>
  <c r="H1540" i="5"/>
  <c r="I1540" i="5"/>
  <c r="H1541" i="5"/>
  <c r="I1541" i="5"/>
  <c r="H1542" i="5"/>
  <c r="I1542" i="5"/>
  <c r="H1543" i="5"/>
  <c r="I1543" i="5"/>
  <c r="H1544" i="5"/>
  <c r="I1544" i="5"/>
  <c r="H1545" i="5"/>
  <c r="I1545" i="5"/>
  <c r="H1546" i="5"/>
  <c r="I1546" i="5"/>
  <c r="H1547" i="5"/>
  <c r="I1547" i="5"/>
  <c r="H1548" i="5"/>
  <c r="I1548" i="5"/>
  <c r="H1549" i="5"/>
  <c r="I1549" i="5"/>
  <c r="H1550" i="5"/>
  <c r="I1550" i="5"/>
  <c r="H1551" i="5"/>
  <c r="I1551" i="5"/>
  <c r="H1552" i="5"/>
  <c r="I1552" i="5"/>
  <c r="H1553" i="5"/>
  <c r="I1553" i="5"/>
  <c r="H1554" i="5"/>
  <c r="I1554" i="5"/>
  <c r="H1555" i="5"/>
  <c r="I1555" i="5"/>
  <c r="H1556" i="5"/>
  <c r="I1556" i="5"/>
  <c r="H1557" i="5"/>
  <c r="I1557" i="5"/>
  <c r="H1558" i="5"/>
  <c r="I1558" i="5"/>
  <c r="H1559" i="5"/>
  <c r="I1559" i="5"/>
  <c r="H1560" i="5"/>
  <c r="I1560" i="5"/>
  <c r="H1561" i="5"/>
  <c r="I1561" i="5"/>
  <c r="H1562" i="5"/>
  <c r="I1562" i="5"/>
  <c r="H1563" i="5"/>
  <c r="I1563" i="5"/>
  <c r="H1564" i="5"/>
  <c r="I1564" i="5"/>
  <c r="H1565" i="5"/>
  <c r="I1565" i="5"/>
  <c r="H1566" i="5"/>
  <c r="I1566" i="5"/>
  <c r="H1567" i="5"/>
  <c r="I1567" i="5"/>
  <c r="H1568" i="5"/>
  <c r="I1568" i="5"/>
  <c r="H1569" i="5"/>
  <c r="I1569" i="5"/>
  <c r="H1570" i="5"/>
  <c r="I1570" i="5"/>
  <c r="H1571" i="5"/>
  <c r="I1571" i="5"/>
  <c r="H1572" i="5"/>
  <c r="I1572" i="5"/>
  <c r="H1573" i="5"/>
  <c r="I1573" i="5"/>
  <c r="H1574" i="5"/>
  <c r="I1574" i="5"/>
  <c r="H1575" i="5"/>
  <c r="I1575" i="5"/>
  <c r="H1576" i="5"/>
  <c r="I1576" i="5"/>
  <c r="H1577" i="5"/>
  <c r="I1577" i="5"/>
  <c r="H1578" i="5"/>
  <c r="I1578" i="5"/>
  <c r="H1579" i="5"/>
  <c r="I1579" i="5"/>
  <c r="H1580" i="5"/>
  <c r="I1580" i="5"/>
  <c r="H1581" i="5"/>
  <c r="I1581" i="5"/>
  <c r="H1582" i="5"/>
  <c r="I1582" i="5"/>
  <c r="H1583" i="5"/>
  <c r="I1583" i="5"/>
  <c r="H1584" i="5"/>
  <c r="I1584" i="5"/>
  <c r="H1585" i="5"/>
  <c r="I1585" i="5"/>
  <c r="H1586" i="5"/>
  <c r="I1586" i="5"/>
  <c r="H1587" i="5"/>
  <c r="I1587" i="5"/>
  <c r="H1588" i="5"/>
  <c r="I1588" i="5"/>
  <c r="H1589" i="5"/>
  <c r="I1589" i="5"/>
  <c r="H1590" i="5"/>
  <c r="I1590" i="5"/>
  <c r="H1591" i="5"/>
  <c r="I1591" i="5"/>
  <c r="H1592" i="5"/>
  <c r="I1592" i="5"/>
  <c r="H1593" i="5"/>
  <c r="I1593" i="5"/>
  <c r="H1594" i="5"/>
  <c r="I1594" i="5"/>
  <c r="H1595" i="5"/>
  <c r="I1595" i="5"/>
  <c r="H1596" i="5"/>
  <c r="I1596" i="5"/>
  <c r="H1597" i="5"/>
  <c r="I1597" i="5"/>
  <c r="H1598" i="5"/>
  <c r="I1598" i="5"/>
  <c r="H1599" i="5"/>
  <c r="I1599" i="5"/>
  <c r="H1600" i="5"/>
  <c r="I1600" i="5"/>
  <c r="H1601" i="5"/>
  <c r="I1601" i="5"/>
  <c r="H1602" i="5"/>
  <c r="I1602" i="5"/>
  <c r="H1603" i="5"/>
  <c r="I1603" i="5"/>
  <c r="H1604" i="5"/>
  <c r="I1604" i="5"/>
  <c r="H1605" i="5"/>
  <c r="I1605" i="5"/>
  <c r="H1606" i="5"/>
  <c r="I1606" i="5"/>
  <c r="H1607" i="5"/>
  <c r="I1607" i="5"/>
  <c r="H1608" i="5"/>
  <c r="I1608" i="5"/>
  <c r="H1609" i="5"/>
  <c r="I1609" i="5"/>
  <c r="H1610" i="5"/>
  <c r="I1610" i="5"/>
  <c r="H1611" i="5"/>
  <c r="I1611" i="5"/>
  <c r="H1612" i="5"/>
  <c r="I1612" i="5"/>
  <c r="H1613" i="5"/>
  <c r="I1613" i="5"/>
  <c r="H1614" i="5"/>
  <c r="I1614" i="5"/>
  <c r="H1615" i="5"/>
  <c r="I1615" i="5"/>
  <c r="H1616" i="5"/>
  <c r="I1616" i="5"/>
  <c r="H1617" i="5"/>
  <c r="I1617" i="5"/>
  <c r="H1618" i="5"/>
  <c r="I1618" i="5"/>
  <c r="H1619" i="5"/>
  <c r="I1619" i="5"/>
  <c r="H1620" i="5"/>
  <c r="I1620" i="5"/>
  <c r="H1621" i="5"/>
  <c r="I1621" i="5"/>
  <c r="H1622" i="5"/>
  <c r="I1622" i="5"/>
  <c r="H1623" i="5"/>
  <c r="I1623" i="5"/>
  <c r="H1624" i="5"/>
  <c r="I1624" i="5"/>
  <c r="H1625" i="5"/>
  <c r="I1625" i="5"/>
  <c r="H1626" i="5"/>
  <c r="I1626" i="5"/>
  <c r="H1627" i="5"/>
  <c r="I1627" i="5"/>
  <c r="H1628" i="5"/>
  <c r="I1628" i="5"/>
  <c r="H1629" i="5"/>
  <c r="I1629" i="5"/>
  <c r="H1630" i="5"/>
  <c r="I1630" i="5"/>
  <c r="H1631" i="5"/>
  <c r="I1631" i="5"/>
  <c r="H1632" i="5"/>
  <c r="I1632" i="5"/>
  <c r="H1633" i="5"/>
  <c r="I1633" i="5"/>
  <c r="H1634" i="5"/>
  <c r="I1634" i="5"/>
  <c r="H1635" i="5"/>
  <c r="I1635" i="5"/>
  <c r="H1636" i="5"/>
  <c r="I1636" i="5"/>
  <c r="H1637" i="5"/>
  <c r="I1637" i="5"/>
  <c r="H1638" i="5"/>
  <c r="I1638" i="5"/>
  <c r="H1639" i="5"/>
  <c r="I1639" i="5"/>
  <c r="H1640" i="5"/>
  <c r="I1640" i="5"/>
  <c r="H1641" i="5"/>
  <c r="I1641" i="5"/>
  <c r="H1642" i="5"/>
  <c r="I1642" i="5"/>
  <c r="H1643" i="5"/>
  <c r="I1643" i="5"/>
  <c r="H1644" i="5"/>
  <c r="I1644" i="5"/>
  <c r="H1645" i="5"/>
  <c r="I1645" i="5"/>
  <c r="H1646" i="5"/>
  <c r="I1646" i="5"/>
  <c r="H1647" i="5"/>
  <c r="I1647" i="5"/>
  <c r="H1648" i="5"/>
  <c r="I1648" i="5"/>
  <c r="H1649" i="5"/>
  <c r="I1649" i="5"/>
  <c r="H1650" i="5"/>
  <c r="I1650" i="5"/>
  <c r="H1651" i="5"/>
  <c r="I1651" i="5"/>
  <c r="H1652" i="5"/>
  <c r="I1652" i="5"/>
  <c r="H1653" i="5"/>
  <c r="I1653" i="5"/>
  <c r="H1654" i="5"/>
  <c r="I1654" i="5"/>
  <c r="H1655" i="5"/>
  <c r="I1655" i="5"/>
  <c r="H1656" i="5"/>
  <c r="I1656" i="5"/>
  <c r="H1657" i="5"/>
  <c r="I1657" i="5"/>
  <c r="H1658" i="5"/>
  <c r="I1658" i="5"/>
  <c r="H1659" i="5"/>
  <c r="I1659" i="5"/>
  <c r="H1660" i="5"/>
  <c r="I1660" i="5"/>
  <c r="H1661" i="5"/>
  <c r="I1661" i="5"/>
  <c r="H1662" i="5"/>
  <c r="I1662" i="5"/>
  <c r="H1663" i="5"/>
  <c r="I1663" i="5"/>
  <c r="H1664" i="5"/>
  <c r="I1664" i="5"/>
  <c r="H1665" i="5"/>
  <c r="I1665" i="5"/>
  <c r="H1666" i="5"/>
  <c r="I1666" i="5"/>
  <c r="H1667" i="5"/>
  <c r="I1667" i="5"/>
  <c r="H1668" i="5"/>
  <c r="I1668" i="5"/>
  <c r="H1669" i="5"/>
  <c r="I1669" i="5"/>
  <c r="H1670" i="5"/>
  <c r="I1670" i="5"/>
  <c r="H1671" i="5"/>
  <c r="I1671" i="5"/>
  <c r="H1672" i="5"/>
  <c r="I1672" i="5"/>
  <c r="H1673" i="5"/>
  <c r="I1673" i="5"/>
  <c r="H1674" i="5"/>
  <c r="I1674" i="5"/>
  <c r="H1675" i="5"/>
  <c r="I1675" i="5"/>
  <c r="H1676" i="5"/>
  <c r="I1676" i="5"/>
  <c r="H1677" i="5"/>
  <c r="I1677" i="5"/>
  <c r="H1678" i="5"/>
  <c r="I1678" i="5"/>
  <c r="H1679" i="5"/>
  <c r="I1679" i="5"/>
  <c r="H1680" i="5"/>
  <c r="I1680" i="5"/>
  <c r="H1681" i="5"/>
  <c r="I1681" i="5"/>
  <c r="H1682" i="5"/>
  <c r="I1682" i="5"/>
  <c r="H1683" i="5"/>
  <c r="I1683" i="5"/>
  <c r="H1684" i="5"/>
  <c r="I1684" i="5"/>
  <c r="H1685" i="5"/>
  <c r="I1685" i="5"/>
  <c r="H1686" i="5"/>
  <c r="I1686" i="5"/>
  <c r="H1687" i="5"/>
  <c r="I1687" i="5"/>
  <c r="H1688" i="5"/>
  <c r="I1688" i="5"/>
  <c r="H1689" i="5"/>
  <c r="I1689" i="5"/>
  <c r="H1690" i="5"/>
  <c r="I1690" i="5"/>
  <c r="H1691" i="5"/>
  <c r="I1691" i="5"/>
  <c r="H1692" i="5"/>
  <c r="I1692" i="5"/>
  <c r="H1693" i="5"/>
  <c r="I1693" i="5"/>
  <c r="H1694" i="5"/>
  <c r="I1694" i="5"/>
  <c r="H1695" i="5"/>
  <c r="I1695" i="5"/>
  <c r="H1696" i="5"/>
  <c r="I1696" i="5"/>
  <c r="H1697" i="5"/>
  <c r="I1697" i="5"/>
  <c r="H1698" i="5"/>
  <c r="I1698" i="5"/>
  <c r="H1699" i="5"/>
  <c r="I1699" i="5"/>
  <c r="H1700" i="5"/>
  <c r="I1700" i="5"/>
  <c r="H1701" i="5"/>
  <c r="I1701" i="5"/>
  <c r="H1702" i="5"/>
  <c r="I1702" i="5"/>
  <c r="H1703" i="5"/>
  <c r="I1703" i="5"/>
  <c r="H1704" i="5"/>
  <c r="I1704" i="5"/>
  <c r="H1705" i="5"/>
  <c r="I1705" i="5"/>
  <c r="H1706" i="5"/>
  <c r="I1706" i="5"/>
  <c r="H1707" i="5"/>
  <c r="I1707" i="5"/>
  <c r="H1708" i="5"/>
  <c r="I1708" i="5"/>
  <c r="H1709" i="5"/>
  <c r="I1709" i="5"/>
  <c r="H1710" i="5"/>
  <c r="I1710" i="5"/>
  <c r="H1711" i="5"/>
  <c r="I1711" i="5"/>
  <c r="H1712" i="5"/>
  <c r="I1712" i="5"/>
  <c r="H1713" i="5"/>
  <c r="I1713" i="5"/>
  <c r="H1714" i="5"/>
  <c r="I1714" i="5"/>
  <c r="H1715" i="5"/>
  <c r="I1715" i="5"/>
  <c r="H1716" i="5"/>
  <c r="I1716" i="5"/>
  <c r="H1717" i="5"/>
  <c r="I1717" i="5"/>
  <c r="H1718" i="5"/>
  <c r="I1718" i="5"/>
  <c r="H1719" i="5"/>
  <c r="I1719" i="5"/>
  <c r="H1720" i="5"/>
  <c r="I1720" i="5"/>
  <c r="H1721" i="5"/>
  <c r="I1721" i="5"/>
  <c r="H1722" i="5"/>
  <c r="I1722" i="5"/>
  <c r="H1723" i="5"/>
  <c r="I1723" i="5"/>
  <c r="H1724" i="5"/>
  <c r="I1724" i="5"/>
  <c r="H1725" i="5"/>
  <c r="I1725" i="5"/>
  <c r="H1726" i="5"/>
  <c r="I1726" i="5"/>
  <c r="H1727" i="5"/>
  <c r="I1727" i="5"/>
  <c r="H1728" i="5"/>
  <c r="I1728" i="5"/>
  <c r="H1729" i="5"/>
  <c r="I1729" i="5"/>
  <c r="H1730" i="5"/>
  <c r="I1730" i="5"/>
  <c r="H1731" i="5"/>
  <c r="I1731" i="5"/>
  <c r="H1732" i="5"/>
  <c r="I1732" i="5"/>
  <c r="H1733" i="5"/>
  <c r="I1733" i="5"/>
  <c r="H1734" i="5"/>
  <c r="I1734" i="5"/>
  <c r="H1735" i="5"/>
  <c r="I1735" i="5"/>
  <c r="H1736" i="5"/>
  <c r="I1736" i="5"/>
  <c r="H1737" i="5"/>
  <c r="I1737" i="5"/>
  <c r="H1738" i="5"/>
  <c r="I1738" i="5"/>
  <c r="H1739" i="5"/>
  <c r="I1739" i="5"/>
  <c r="H1740" i="5"/>
  <c r="I1740" i="5"/>
  <c r="H1741" i="5"/>
  <c r="I1741" i="5"/>
  <c r="H1742" i="5"/>
  <c r="I1742" i="5"/>
  <c r="H1743" i="5"/>
  <c r="I1743" i="5"/>
  <c r="H1744" i="5"/>
  <c r="I1744" i="5"/>
  <c r="H1745" i="5"/>
  <c r="I1745" i="5"/>
  <c r="H1746" i="5"/>
  <c r="I1746" i="5"/>
  <c r="H1747" i="5"/>
  <c r="I1747" i="5"/>
  <c r="H1748" i="5"/>
  <c r="I1748" i="5"/>
  <c r="H1749" i="5"/>
  <c r="I1749" i="5"/>
  <c r="H1750" i="5"/>
  <c r="I1750" i="5"/>
  <c r="H1751" i="5"/>
  <c r="I1751" i="5"/>
  <c r="H1752" i="5"/>
  <c r="I1752" i="5"/>
  <c r="H1753" i="5"/>
  <c r="I1753" i="5"/>
  <c r="H1754" i="5"/>
  <c r="I1754" i="5"/>
  <c r="H1755" i="5"/>
  <c r="I1755" i="5"/>
  <c r="H1756" i="5"/>
  <c r="I1756" i="5"/>
  <c r="H1757" i="5"/>
  <c r="I1757" i="5"/>
  <c r="H1758" i="5"/>
  <c r="I1758" i="5"/>
  <c r="H1759" i="5"/>
  <c r="I1759" i="5"/>
  <c r="H1760" i="5"/>
  <c r="I1760" i="5"/>
  <c r="H1761" i="5"/>
  <c r="I1761" i="5"/>
  <c r="H1762" i="5"/>
  <c r="I1762" i="5"/>
  <c r="H1763" i="5"/>
  <c r="I1763" i="5"/>
  <c r="H1764" i="5"/>
  <c r="I1764" i="5"/>
  <c r="H1765" i="5"/>
  <c r="I1765" i="5"/>
  <c r="H1766" i="5"/>
  <c r="I1766" i="5"/>
  <c r="H1767" i="5"/>
  <c r="I1767" i="5"/>
  <c r="H1768" i="5"/>
  <c r="I1768" i="5"/>
  <c r="H1769" i="5"/>
  <c r="I1769" i="5"/>
  <c r="H1770" i="5"/>
  <c r="I1770" i="5"/>
  <c r="H1771" i="5"/>
  <c r="I1771" i="5"/>
  <c r="H1772" i="5"/>
  <c r="I1772" i="5"/>
  <c r="H1773" i="5"/>
  <c r="I1773" i="5"/>
  <c r="H1774" i="5"/>
  <c r="I1774" i="5"/>
  <c r="H1775" i="5"/>
  <c r="I1775" i="5"/>
  <c r="H1776" i="5"/>
  <c r="I1776" i="5"/>
  <c r="H1777" i="5"/>
  <c r="I1777" i="5"/>
  <c r="H1778" i="5"/>
  <c r="I1778" i="5"/>
  <c r="H1779" i="5"/>
  <c r="I1779" i="5"/>
  <c r="H1780" i="5"/>
  <c r="I1780" i="5"/>
  <c r="H1781" i="5"/>
  <c r="I1781" i="5"/>
  <c r="H1782" i="5"/>
  <c r="I1782" i="5"/>
  <c r="H1783" i="5"/>
  <c r="I1783" i="5"/>
  <c r="H1784" i="5"/>
  <c r="I1784" i="5"/>
  <c r="H1785" i="5"/>
  <c r="I1785" i="5"/>
  <c r="H1786" i="5"/>
  <c r="I1786" i="5"/>
  <c r="H1787" i="5"/>
  <c r="I1787" i="5"/>
  <c r="H1788" i="5"/>
  <c r="I1788" i="5"/>
  <c r="H1789" i="5"/>
  <c r="I1789" i="5"/>
  <c r="H1790" i="5"/>
  <c r="I1790" i="5"/>
  <c r="H1791" i="5"/>
  <c r="I1791" i="5"/>
  <c r="H1792" i="5"/>
  <c r="I1792" i="5"/>
  <c r="H1793" i="5"/>
  <c r="I1793" i="5"/>
  <c r="H1794" i="5"/>
  <c r="I1794" i="5"/>
  <c r="H1795" i="5"/>
  <c r="I1795" i="5"/>
  <c r="H1796" i="5"/>
  <c r="I1796" i="5"/>
  <c r="H1797" i="5"/>
  <c r="I1797" i="5"/>
  <c r="H1798" i="5"/>
  <c r="I1798" i="5"/>
  <c r="H1799" i="5"/>
  <c r="I1799" i="5"/>
  <c r="H1800" i="5"/>
  <c r="I1800" i="5"/>
  <c r="H1801" i="5"/>
  <c r="I1801" i="5"/>
  <c r="H1802" i="5"/>
  <c r="I1802" i="5"/>
  <c r="H1803" i="5"/>
  <c r="I1803" i="5"/>
  <c r="H1804" i="5"/>
  <c r="I1804" i="5"/>
  <c r="H1805" i="5"/>
  <c r="I1805" i="5"/>
  <c r="H1806" i="5"/>
  <c r="I1806" i="5"/>
  <c r="H1807" i="5"/>
  <c r="I1807" i="5"/>
  <c r="H1808" i="5"/>
  <c r="I1808" i="5"/>
  <c r="H1809" i="5"/>
  <c r="I1809" i="5"/>
  <c r="H1810" i="5"/>
  <c r="I1810" i="5"/>
  <c r="H1811" i="5"/>
  <c r="I1811" i="5"/>
  <c r="H1812" i="5"/>
  <c r="I1812" i="5"/>
  <c r="H1813" i="5"/>
  <c r="I1813" i="5"/>
  <c r="H1814" i="5"/>
  <c r="I1814" i="5"/>
  <c r="H1815" i="5"/>
  <c r="I1815" i="5"/>
  <c r="H1816" i="5"/>
  <c r="I1816" i="5"/>
  <c r="H1817" i="5"/>
  <c r="I1817" i="5"/>
  <c r="H1818" i="5"/>
  <c r="I1818" i="5"/>
  <c r="H1819" i="5"/>
  <c r="I1819" i="5"/>
  <c r="H1820" i="5"/>
  <c r="I1820" i="5"/>
  <c r="H1821" i="5"/>
  <c r="I1821" i="5"/>
  <c r="H1822" i="5"/>
  <c r="I1822" i="5"/>
  <c r="H1823" i="5"/>
  <c r="I1823" i="5"/>
  <c r="H1824" i="5"/>
  <c r="I1824" i="5"/>
  <c r="H1825" i="5"/>
  <c r="I1825" i="5"/>
  <c r="H1826" i="5"/>
  <c r="I1826" i="5"/>
  <c r="H1827" i="5"/>
  <c r="I1827" i="5"/>
  <c r="H1828" i="5"/>
  <c r="I1828" i="5"/>
  <c r="H1829" i="5"/>
  <c r="I1829" i="5"/>
  <c r="H1830" i="5"/>
  <c r="I1830" i="5"/>
  <c r="H1831" i="5"/>
  <c r="I1831" i="5"/>
  <c r="H1832" i="5"/>
  <c r="I1832" i="5"/>
  <c r="H1833" i="5"/>
  <c r="I1833" i="5"/>
  <c r="H1834" i="5"/>
  <c r="I1834" i="5"/>
  <c r="H1835" i="5"/>
  <c r="I1835" i="5"/>
  <c r="H1836" i="5"/>
  <c r="I1836" i="5"/>
  <c r="H1837" i="5"/>
  <c r="I1837" i="5"/>
  <c r="H1838" i="5"/>
  <c r="I1838" i="5"/>
  <c r="H1839" i="5"/>
  <c r="I1839" i="5"/>
  <c r="H1840" i="5"/>
  <c r="I1840" i="5"/>
  <c r="H1841" i="5"/>
  <c r="I1841" i="5"/>
  <c r="H1842" i="5"/>
  <c r="I1842" i="5"/>
  <c r="H1843" i="5"/>
  <c r="I1843" i="5"/>
  <c r="H1844" i="5"/>
  <c r="I1844" i="5"/>
  <c r="H1845" i="5"/>
  <c r="I1845" i="5"/>
  <c r="H1846" i="5"/>
  <c r="I1846" i="5"/>
  <c r="H1847" i="5"/>
  <c r="I1847" i="5"/>
  <c r="H1848" i="5"/>
  <c r="I1848" i="5"/>
  <c r="H1849" i="5"/>
  <c r="I1849" i="5"/>
  <c r="H1850" i="5"/>
  <c r="I1850" i="5"/>
  <c r="H1851" i="5"/>
  <c r="I1851" i="5"/>
  <c r="H1852" i="5"/>
  <c r="I1852" i="5"/>
  <c r="H1853" i="5"/>
  <c r="I1853" i="5"/>
  <c r="H1854" i="5"/>
  <c r="I1854" i="5"/>
  <c r="H1855" i="5"/>
  <c r="I1855" i="5"/>
  <c r="H1856" i="5"/>
  <c r="I1856" i="5"/>
  <c r="H1857" i="5"/>
  <c r="I1857" i="5"/>
  <c r="H1858" i="5"/>
  <c r="I1858" i="5"/>
  <c r="H1859" i="5"/>
  <c r="I1859" i="5"/>
  <c r="H1860" i="5"/>
  <c r="I1860" i="5"/>
  <c r="H1861" i="5"/>
  <c r="I1861" i="5"/>
  <c r="H1862" i="5"/>
  <c r="I1862" i="5"/>
  <c r="H1863" i="5"/>
  <c r="I1863" i="5"/>
  <c r="H1864" i="5"/>
  <c r="I1864" i="5"/>
  <c r="H1865" i="5"/>
  <c r="I1865" i="5"/>
  <c r="H1866" i="5"/>
  <c r="I1866" i="5"/>
  <c r="H1867" i="5"/>
  <c r="I1867" i="5"/>
  <c r="H1868" i="5"/>
  <c r="I1868" i="5"/>
  <c r="H1869" i="5"/>
  <c r="I1869" i="5"/>
  <c r="H1870" i="5"/>
  <c r="I1870" i="5"/>
  <c r="H1871" i="5"/>
  <c r="I1871" i="5"/>
  <c r="H1872" i="5"/>
  <c r="I1872" i="5"/>
  <c r="H1873" i="5"/>
  <c r="I1873" i="5"/>
  <c r="H1874" i="5"/>
  <c r="I1874" i="5"/>
  <c r="H1875" i="5"/>
  <c r="I1875" i="5"/>
  <c r="H1876" i="5"/>
  <c r="I1876" i="5"/>
  <c r="H1877" i="5"/>
  <c r="I1877" i="5"/>
  <c r="H1878" i="5"/>
  <c r="I1878" i="5"/>
  <c r="H1879" i="5"/>
  <c r="I1879" i="5"/>
  <c r="H1880" i="5"/>
  <c r="I1880" i="5"/>
  <c r="H1881" i="5"/>
  <c r="I1881" i="5"/>
  <c r="H1882" i="5"/>
  <c r="I1882" i="5"/>
  <c r="H1883" i="5"/>
  <c r="I1883" i="5"/>
  <c r="H1884" i="5"/>
  <c r="I1884" i="5"/>
  <c r="H1885" i="5"/>
  <c r="I1885" i="5"/>
  <c r="H1886" i="5"/>
  <c r="I1886" i="5"/>
  <c r="H1887" i="5"/>
  <c r="I1887" i="5"/>
  <c r="H1888" i="5"/>
  <c r="I1888" i="5"/>
  <c r="H1889" i="5"/>
  <c r="I1889" i="5"/>
  <c r="H1890" i="5"/>
  <c r="I1890" i="5"/>
  <c r="H1891" i="5"/>
  <c r="I1891" i="5"/>
  <c r="H1892" i="5"/>
  <c r="I1892" i="5"/>
  <c r="H1893" i="5"/>
  <c r="I1893" i="5"/>
  <c r="H1894" i="5"/>
  <c r="I1894" i="5"/>
  <c r="H1895" i="5"/>
  <c r="I1895" i="5"/>
  <c r="H1896" i="5"/>
  <c r="I1896" i="5"/>
  <c r="H1897" i="5"/>
  <c r="I1897" i="5"/>
  <c r="H1898" i="5"/>
  <c r="I1898" i="5"/>
  <c r="H1899" i="5"/>
  <c r="I1899" i="5"/>
  <c r="H1900" i="5"/>
  <c r="I1900" i="5"/>
  <c r="H1901" i="5"/>
  <c r="I1901" i="5"/>
  <c r="H1902" i="5"/>
  <c r="I1902" i="5"/>
  <c r="H1903" i="5"/>
  <c r="I1903" i="5"/>
  <c r="H1904" i="5"/>
  <c r="I1904" i="5"/>
  <c r="H1905" i="5"/>
  <c r="I1905" i="5"/>
  <c r="H1906" i="5"/>
  <c r="I1906" i="5"/>
  <c r="H1907" i="5"/>
  <c r="I1907" i="5"/>
  <c r="H1908" i="5"/>
  <c r="I1908" i="5"/>
  <c r="H1909" i="5"/>
  <c r="I1909" i="5"/>
  <c r="H1910" i="5"/>
  <c r="I1910" i="5"/>
  <c r="H1911" i="5"/>
  <c r="I1911" i="5"/>
  <c r="H1912" i="5"/>
  <c r="I1912" i="5"/>
  <c r="H1913" i="5"/>
  <c r="I1913" i="5"/>
  <c r="H1914" i="5"/>
  <c r="I1914" i="5"/>
  <c r="H1915" i="5"/>
  <c r="I1915" i="5"/>
  <c r="H1916" i="5"/>
  <c r="I1916" i="5"/>
  <c r="H1917" i="5"/>
  <c r="I1917" i="5"/>
  <c r="H1918" i="5"/>
  <c r="I1918" i="5"/>
  <c r="H1919" i="5"/>
  <c r="I1919" i="5"/>
  <c r="H1920" i="5"/>
  <c r="I1920" i="5"/>
  <c r="H1921" i="5"/>
  <c r="I1921" i="5"/>
  <c r="H1922" i="5"/>
  <c r="I1922" i="5"/>
  <c r="H1923" i="5"/>
  <c r="I1923" i="5"/>
  <c r="H1924" i="5"/>
  <c r="I1924" i="5"/>
  <c r="H1925" i="5"/>
  <c r="I1925" i="5"/>
  <c r="H1926" i="5"/>
  <c r="I1926" i="5"/>
  <c r="H1927" i="5"/>
  <c r="I1927" i="5"/>
  <c r="H1928" i="5"/>
  <c r="I1928" i="5"/>
  <c r="H1929" i="5"/>
  <c r="I1929" i="5"/>
  <c r="H1930" i="5"/>
  <c r="I1930" i="5"/>
  <c r="H1931" i="5"/>
  <c r="I1931" i="5"/>
  <c r="H1932" i="5"/>
  <c r="I1932" i="5"/>
  <c r="H1933" i="5"/>
  <c r="I1933" i="5"/>
  <c r="H1934" i="5"/>
  <c r="I1934" i="5"/>
  <c r="H1935" i="5"/>
  <c r="I1935" i="5"/>
  <c r="H1936" i="5"/>
  <c r="I1936" i="5"/>
  <c r="H1937" i="5"/>
  <c r="I1937" i="5"/>
  <c r="H1938" i="5"/>
  <c r="I1938" i="5"/>
  <c r="H1939" i="5"/>
  <c r="I1939" i="5"/>
  <c r="H1940" i="5"/>
  <c r="I1940" i="5"/>
  <c r="H1941" i="5"/>
  <c r="I1941" i="5"/>
  <c r="H1942" i="5"/>
  <c r="I1942" i="5"/>
  <c r="H1943" i="5"/>
  <c r="I1943" i="5"/>
  <c r="H1944" i="5"/>
  <c r="I1944" i="5"/>
  <c r="H1945" i="5"/>
  <c r="I1945" i="5"/>
  <c r="H1946" i="5"/>
  <c r="I1946" i="5"/>
  <c r="H1947" i="5"/>
  <c r="I1947" i="5"/>
  <c r="H1948" i="5"/>
  <c r="I1948" i="5"/>
  <c r="H1949" i="5"/>
  <c r="I1949" i="5"/>
  <c r="H1950" i="5"/>
  <c r="I1950" i="5"/>
  <c r="H1951" i="5"/>
  <c r="I1951" i="5"/>
  <c r="H1952" i="5"/>
  <c r="I1952" i="5"/>
  <c r="H1953" i="5"/>
  <c r="I1953" i="5"/>
  <c r="H1954" i="5"/>
  <c r="I1954" i="5"/>
  <c r="H1955" i="5"/>
  <c r="I1955" i="5"/>
  <c r="H1956" i="5"/>
  <c r="I1956" i="5"/>
  <c r="H1957" i="5"/>
  <c r="I1957" i="5"/>
  <c r="H1958" i="5"/>
  <c r="I1958" i="5"/>
  <c r="H1959" i="5"/>
  <c r="I1959" i="5"/>
  <c r="H1960" i="5"/>
  <c r="I1960" i="5"/>
  <c r="H1961" i="5"/>
  <c r="I1961" i="5"/>
  <c r="H1962" i="5"/>
  <c r="I1962" i="5"/>
  <c r="H1963" i="5"/>
  <c r="I1963" i="5"/>
  <c r="H1964" i="5"/>
  <c r="I1964" i="5"/>
  <c r="H1965" i="5"/>
  <c r="I1965" i="5"/>
  <c r="H1966" i="5"/>
  <c r="I1966" i="5"/>
  <c r="H1967" i="5"/>
  <c r="I1967" i="5"/>
  <c r="H1968" i="5"/>
  <c r="I1968" i="5"/>
  <c r="H1969" i="5"/>
  <c r="I1969" i="5"/>
  <c r="H1970" i="5"/>
  <c r="I1970" i="5"/>
  <c r="H1971" i="5"/>
  <c r="I1971" i="5"/>
  <c r="H1972" i="5"/>
  <c r="I1972" i="5"/>
  <c r="H1973" i="5"/>
  <c r="I1973" i="5"/>
  <c r="H1974" i="5"/>
  <c r="I1974" i="5"/>
  <c r="H1975" i="5"/>
  <c r="I1975" i="5"/>
  <c r="H1976" i="5"/>
  <c r="I1976" i="5"/>
  <c r="H1977" i="5"/>
  <c r="I1977" i="5"/>
  <c r="H1978" i="5"/>
  <c r="I1978" i="5"/>
  <c r="H1979" i="5"/>
  <c r="I1979" i="5"/>
  <c r="H1980" i="5"/>
  <c r="I1980" i="5"/>
  <c r="H1981" i="5"/>
  <c r="I1981" i="5"/>
  <c r="H1982" i="5"/>
  <c r="I1982" i="5"/>
  <c r="H1983" i="5"/>
  <c r="I1983" i="5"/>
  <c r="H1984" i="5"/>
  <c r="I1984" i="5"/>
  <c r="H1985" i="5"/>
  <c r="I1985" i="5"/>
  <c r="H1986" i="5"/>
  <c r="I1986" i="5"/>
  <c r="H1987" i="5"/>
  <c r="I1987" i="5"/>
  <c r="H1988" i="5"/>
  <c r="I1988" i="5"/>
  <c r="H1989" i="5"/>
  <c r="I1989" i="5"/>
  <c r="H1990" i="5"/>
  <c r="I1990" i="5"/>
  <c r="H1991" i="5"/>
  <c r="I1991" i="5"/>
  <c r="H1992" i="5"/>
  <c r="I1992" i="5"/>
  <c r="H1993" i="5"/>
  <c r="I1993" i="5"/>
  <c r="H1994" i="5"/>
  <c r="I1994" i="5"/>
  <c r="H1995" i="5"/>
  <c r="I1995" i="5"/>
  <c r="H1996" i="5"/>
  <c r="I1996" i="5"/>
  <c r="H1997" i="5"/>
  <c r="I1997" i="5"/>
  <c r="H1998" i="5"/>
  <c r="I1998" i="5"/>
  <c r="H1999" i="5"/>
  <c r="I1999" i="5"/>
  <c r="H2000" i="5"/>
  <c r="I2000" i="5"/>
  <c r="H2001" i="5"/>
  <c r="I2001" i="5"/>
  <c r="H2002" i="5"/>
  <c r="I2002" i="5"/>
  <c r="H2003" i="5"/>
  <c r="I2003" i="5"/>
  <c r="H2004" i="5"/>
  <c r="I2004" i="5"/>
  <c r="H2005" i="5"/>
  <c r="I2005" i="5"/>
  <c r="H2006" i="5"/>
  <c r="I2006" i="5"/>
  <c r="H2007" i="5"/>
  <c r="I2007" i="5"/>
  <c r="H2008" i="5"/>
  <c r="I2008" i="5"/>
  <c r="H2009" i="5"/>
  <c r="I2009" i="5"/>
  <c r="H2010" i="5"/>
  <c r="I2010" i="5"/>
  <c r="H2011" i="5"/>
  <c r="I2011" i="5"/>
  <c r="H2012" i="5"/>
  <c r="I2012" i="5"/>
  <c r="H2013" i="5"/>
  <c r="I2013" i="5"/>
  <c r="H2014" i="5"/>
  <c r="I2014" i="5"/>
  <c r="H2015" i="5"/>
  <c r="I2015" i="5"/>
  <c r="H2016" i="5"/>
  <c r="I2016" i="5"/>
  <c r="H2017" i="5"/>
  <c r="I2017" i="5"/>
  <c r="H2018" i="5"/>
  <c r="I2018" i="5"/>
  <c r="H2019" i="5"/>
  <c r="I2019" i="5"/>
  <c r="H2020" i="5"/>
  <c r="I2020" i="5"/>
  <c r="H2021" i="5"/>
  <c r="I2021" i="5"/>
  <c r="H2022" i="5"/>
  <c r="I2022" i="5"/>
  <c r="H2023" i="5"/>
  <c r="I2023" i="5"/>
  <c r="H2024" i="5"/>
  <c r="I2024" i="5"/>
  <c r="H2025" i="5"/>
  <c r="I2025" i="5"/>
  <c r="H2026" i="5"/>
  <c r="I2026" i="5"/>
  <c r="H2027" i="5"/>
  <c r="I2027" i="5"/>
  <c r="H2028" i="5"/>
  <c r="I2028" i="5"/>
  <c r="H2029" i="5"/>
  <c r="I2029" i="5"/>
  <c r="H2030" i="5"/>
  <c r="I2030" i="5"/>
  <c r="H2031" i="5"/>
  <c r="I2031" i="5"/>
  <c r="H2032" i="5"/>
  <c r="I2032" i="5"/>
  <c r="H2033" i="5"/>
  <c r="I2033" i="5"/>
  <c r="H2034" i="5"/>
  <c r="I2034" i="5"/>
  <c r="H2035" i="5"/>
  <c r="I2035" i="5"/>
  <c r="H2036" i="5"/>
  <c r="I2036" i="5"/>
  <c r="H2037" i="5"/>
  <c r="I2037" i="5"/>
  <c r="H2038" i="5"/>
  <c r="I2038" i="5"/>
  <c r="H2039" i="5"/>
  <c r="I2039" i="5"/>
  <c r="H2040" i="5"/>
  <c r="I2040" i="5"/>
  <c r="H2041" i="5"/>
  <c r="I2041" i="5"/>
  <c r="H2042" i="5"/>
  <c r="I2042" i="5"/>
  <c r="H2043" i="5"/>
  <c r="I2043" i="5"/>
  <c r="H2044" i="5"/>
  <c r="I2044" i="5"/>
  <c r="H2045" i="5"/>
  <c r="I2045" i="5"/>
  <c r="H2046" i="5"/>
  <c r="I2046" i="5"/>
  <c r="H2047" i="5"/>
  <c r="I2047" i="5"/>
  <c r="H2048" i="5"/>
  <c r="I2048" i="5"/>
  <c r="H2049" i="5"/>
  <c r="I2049" i="5"/>
  <c r="H2050" i="5"/>
  <c r="I2050" i="5"/>
  <c r="H2051" i="5"/>
  <c r="I2051" i="5"/>
  <c r="H2052" i="5"/>
  <c r="I2052" i="5"/>
  <c r="H2053" i="5"/>
  <c r="I2053" i="5"/>
  <c r="H2054" i="5"/>
  <c r="I2054" i="5"/>
  <c r="H2055" i="5"/>
  <c r="I2055" i="5"/>
  <c r="H2056" i="5"/>
  <c r="I2056" i="5"/>
  <c r="H2057" i="5"/>
  <c r="I2057" i="5"/>
  <c r="H2058" i="5"/>
  <c r="I2058" i="5"/>
  <c r="H2059" i="5"/>
  <c r="I2059" i="5"/>
  <c r="H2060" i="5"/>
  <c r="I2060" i="5"/>
  <c r="H2061" i="5"/>
  <c r="I2061" i="5"/>
  <c r="H2062" i="5"/>
  <c r="I2062" i="5"/>
  <c r="H2063" i="5"/>
  <c r="I2063" i="5"/>
  <c r="H2064" i="5"/>
  <c r="I2064" i="5"/>
  <c r="H2065" i="5"/>
  <c r="I2065" i="5"/>
  <c r="H2066" i="5"/>
  <c r="I2066" i="5"/>
  <c r="H2067" i="5"/>
  <c r="I2067" i="5"/>
  <c r="H2068" i="5"/>
  <c r="I2068" i="5"/>
  <c r="H2069" i="5"/>
  <c r="I2069" i="5"/>
  <c r="H2070" i="5"/>
  <c r="I2070" i="5"/>
  <c r="H2071" i="5"/>
  <c r="I2071" i="5"/>
  <c r="H2072" i="5"/>
  <c r="I2072" i="5"/>
  <c r="H2073" i="5"/>
  <c r="I2073" i="5"/>
  <c r="H2074" i="5"/>
  <c r="I2074" i="5"/>
  <c r="H2075" i="5"/>
  <c r="I2075" i="5"/>
  <c r="H2076" i="5"/>
  <c r="I2076" i="5"/>
  <c r="H2077" i="5"/>
  <c r="I2077" i="5"/>
  <c r="H2078" i="5"/>
  <c r="I2078" i="5"/>
  <c r="H2079" i="5"/>
  <c r="I2079" i="5"/>
  <c r="H2080" i="5"/>
  <c r="I2080" i="5"/>
  <c r="H2081" i="5"/>
  <c r="I2081" i="5"/>
  <c r="H2082" i="5"/>
  <c r="I2082" i="5"/>
  <c r="H2083" i="5"/>
  <c r="I2083" i="5"/>
  <c r="H2084" i="5"/>
  <c r="I2084" i="5"/>
  <c r="H2085" i="5"/>
  <c r="I2085" i="5"/>
  <c r="H2086" i="5"/>
  <c r="I2086" i="5"/>
  <c r="H2087" i="5"/>
  <c r="I2087" i="5"/>
  <c r="H2088" i="5"/>
  <c r="I2088" i="5"/>
  <c r="H2089" i="5"/>
  <c r="I2089" i="5"/>
  <c r="H2090" i="5"/>
  <c r="I2090" i="5"/>
  <c r="H2091" i="5"/>
  <c r="I2091" i="5"/>
  <c r="H2092" i="5"/>
  <c r="I2092" i="5"/>
  <c r="H2093" i="5"/>
  <c r="I2093" i="5"/>
  <c r="H2094" i="5"/>
  <c r="I2094" i="5"/>
  <c r="H2095" i="5"/>
  <c r="I2095" i="5"/>
  <c r="H2096" i="5"/>
  <c r="I2096" i="5"/>
  <c r="H2097" i="5"/>
  <c r="I2097" i="5"/>
  <c r="H2098" i="5"/>
  <c r="I2098" i="5"/>
  <c r="H2099" i="5"/>
  <c r="I2099" i="5"/>
  <c r="H2100" i="5"/>
  <c r="I2100" i="5"/>
  <c r="H2101" i="5"/>
  <c r="I2101" i="5"/>
  <c r="H2102" i="5"/>
  <c r="I2102" i="5"/>
  <c r="H2103" i="5"/>
  <c r="I2103" i="5"/>
  <c r="H2104" i="5"/>
  <c r="I2104" i="5"/>
  <c r="H2105" i="5"/>
  <c r="I2105" i="5"/>
  <c r="H2106" i="5"/>
  <c r="I2106" i="5"/>
  <c r="H2107" i="5"/>
  <c r="I2107" i="5"/>
  <c r="H2108" i="5"/>
  <c r="I2108" i="5"/>
  <c r="H2109" i="5"/>
  <c r="I2109" i="5"/>
  <c r="H2110" i="5"/>
  <c r="I2110" i="5"/>
  <c r="H2111" i="5"/>
  <c r="I2111" i="5"/>
  <c r="H2112" i="5"/>
  <c r="I2112" i="5"/>
  <c r="H2113" i="5"/>
  <c r="I2113" i="5"/>
  <c r="H2114" i="5"/>
  <c r="I2114" i="5"/>
  <c r="H2115" i="5"/>
  <c r="I2115" i="5"/>
  <c r="H2116" i="5"/>
  <c r="I2116" i="5"/>
  <c r="H2117" i="5"/>
  <c r="I2117" i="5"/>
  <c r="H2118" i="5"/>
  <c r="I2118" i="5"/>
  <c r="H2119" i="5"/>
  <c r="I2119" i="5"/>
  <c r="H2120" i="5"/>
  <c r="I2120" i="5"/>
  <c r="H2121" i="5"/>
  <c r="I2121" i="5"/>
  <c r="H2122" i="5"/>
  <c r="I2122" i="5"/>
  <c r="H2123" i="5"/>
  <c r="I2123" i="5"/>
  <c r="H2124" i="5"/>
  <c r="I2124" i="5"/>
  <c r="H2125" i="5"/>
  <c r="I2125" i="5"/>
  <c r="H2126" i="5"/>
  <c r="I2126" i="5"/>
  <c r="H2127" i="5"/>
  <c r="I2127" i="5"/>
  <c r="H2128" i="5"/>
  <c r="I2128" i="5"/>
  <c r="H2129" i="5"/>
  <c r="I2129" i="5"/>
  <c r="H2130" i="5"/>
  <c r="I2130" i="5"/>
  <c r="H2131" i="5"/>
  <c r="I2131" i="5"/>
  <c r="H2132" i="5"/>
  <c r="I2132" i="5"/>
  <c r="H2133" i="5"/>
  <c r="I2133" i="5"/>
  <c r="H2134" i="5"/>
  <c r="I2134" i="5"/>
  <c r="H2135" i="5"/>
  <c r="I2135" i="5"/>
  <c r="H2136" i="5"/>
  <c r="I2136" i="5"/>
  <c r="H2137" i="5"/>
  <c r="I2137" i="5"/>
  <c r="H2138" i="5"/>
  <c r="I2138" i="5"/>
  <c r="H2139" i="5"/>
  <c r="I2139" i="5"/>
  <c r="H2140" i="5"/>
  <c r="I2140" i="5"/>
  <c r="H2141" i="5"/>
  <c r="I2141" i="5"/>
  <c r="H2142" i="5"/>
  <c r="I2142" i="5"/>
  <c r="H2143" i="5"/>
  <c r="I2143" i="5"/>
  <c r="H2144" i="5"/>
  <c r="I2144" i="5"/>
  <c r="H2145" i="5"/>
  <c r="I2145" i="5"/>
  <c r="H2146" i="5"/>
  <c r="I2146" i="5"/>
  <c r="H2147" i="5"/>
  <c r="I2147" i="5"/>
  <c r="H2148" i="5"/>
  <c r="I2148" i="5"/>
  <c r="H2149" i="5"/>
  <c r="I2149" i="5"/>
  <c r="H2150" i="5"/>
  <c r="I2150" i="5"/>
  <c r="H2151" i="5"/>
  <c r="I2151" i="5"/>
  <c r="H2152" i="5"/>
  <c r="I2152" i="5"/>
  <c r="H2153" i="5"/>
  <c r="I2153" i="5"/>
  <c r="H2154" i="5"/>
  <c r="I2154" i="5"/>
  <c r="H2155" i="5"/>
  <c r="I2155" i="5"/>
  <c r="H2156" i="5"/>
  <c r="I2156" i="5"/>
  <c r="H2157" i="5"/>
  <c r="I2157" i="5"/>
  <c r="H2158" i="5"/>
  <c r="I2158" i="5"/>
  <c r="H2159" i="5"/>
  <c r="I2159" i="5"/>
  <c r="H2160" i="5"/>
  <c r="I2160" i="5"/>
  <c r="H2161" i="5"/>
  <c r="I2161" i="5"/>
  <c r="H2162" i="5"/>
  <c r="I2162" i="5"/>
  <c r="H2163" i="5"/>
  <c r="I2163" i="5"/>
  <c r="H2164" i="5"/>
  <c r="I2164" i="5"/>
  <c r="H2165" i="5"/>
  <c r="I2165" i="5"/>
  <c r="H2166" i="5"/>
  <c r="I2166" i="5"/>
  <c r="H2167" i="5"/>
  <c r="I2167" i="5"/>
  <c r="H2168" i="5"/>
  <c r="I2168" i="5"/>
  <c r="H2169" i="5"/>
  <c r="I2169" i="5"/>
  <c r="H2170" i="5"/>
  <c r="I2170" i="5"/>
  <c r="H2171" i="5"/>
  <c r="I2171" i="5"/>
  <c r="H2172" i="5"/>
  <c r="I2172" i="5"/>
  <c r="H2173" i="5"/>
  <c r="I2173" i="5"/>
  <c r="H2174" i="5"/>
  <c r="I2174" i="5"/>
  <c r="H2175" i="5"/>
  <c r="I2175" i="5"/>
  <c r="H2176" i="5"/>
  <c r="I2176" i="5"/>
  <c r="H2177" i="5"/>
  <c r="I2177" i="5"/>
  <c r="H2178" i="5"/>
  <c r="I2178" i="5"/>
  <c r="H2179" i="5"/>
  <c r="I2179" i="5"/>
  <c r="H2180" i="5"/>
  <c r="I2180" i="5"/>
  <c r="H2181" i="5"/>
  <c r="I2181" i="5"/>
  <c r="H2182" i="5"/>
  <c r="I2182" i="5"/>
  <c r="H2183" i="5"/>
  <c r="I2183" i="5"/>
  <c r="H2184" i="5"/>
  <c r="I2184" i="5"/>
  <c r="H2185" i="5"/>
  <c r="I2185" i="5"/>
  <c r="H2186" i="5"/>
  <c r="I2186" i="5"/>
  <c r="H2187" i="5"/>
  <c r="I2187" i="5"/>
  <c r="H2188" i="5"/>
  <c r="I2188" i="5"/>
  <c r="H2189" i="5"/>
  <c r="I2189" i="5"/>
  <c r="H2190" i="5"/>
  <c r="I2190" i="5"/>
  <c r="H2191" i="5"/>
  <c r="I2191" i="5"/>
  <c r="H2192" i="5"/>
  <c r="I2192" i="5"/>
  <c r="H2193" i="5"/>
  <c r="I2193" i="5"/>
  <c r="H2194" i="5"/>
  <c r="I2194" i="5"/>
  <c r="H2195" i="5"/>
  <c r="I2195" i="5"/>
  <c r="H2196" i="5"/>
  <c r="I2196" i="5"/>
  <c r="H2197" i="5"/>
  <c r="I2197" i="5"/>
  <c r="H2198" i="5"/>
  <c r="I2198" i="5"/>
  <c r="H2199" i="5"/>
  <c r="I2199" i="5"/>
  <c r="H2200" i="5"/>
  <c r="I2200" i="5"/>
  <c r="H2201" i="5"/>
  <c r="I2201" i="5"/>
  <c r="H2202" i="5"/>
  <c r="I2202" i="5"/>
  <c r="H2203" i="5"/>
  <c r="I2203" i="5"/>
  <c r="H2204" i="5"/>
  <c r="I2204" i="5"/>
  <c r="H2205" i="5"/>
  <c r="I2205" i="5"/>
  <c r="H2206" i="5"/>
  <c r="I2206" i="5"/>
  <c r="H2207" i="5"/>
  <c r="I2207" i="5"/>
  <c r="H2208" i="5"/>
  <c r="I2208" i="5"/>
  <c r="H2209" i="5"/>
  <c r="I2209" i="5"/>
  <c r="H2210" i="5"/>
  <c r="I2210" i="5"/>
  <c r="H2211" i="5"/>
  <c r="I2211" i="5"/>
  <c r="H2212" i="5"/>
  <c r="I2212" i="5"/>
  <c r="H2213" i="5"/>
  <c r="I2213" i="5"/>
  <c r="H2214" i="5"/>
  <c r="I2214" i="5"/>
  <c r="H2215" i="5"/>
  <c r="I2215" i="5"/>
  <c r="H2216" i="5"/>
  <c r="I2216" i="5"/>
  <c r="H2217" i="5"/>
  <c r="I2217" i="5"/>
  <c r="H2218" i="5"/>
  <c r="I2218" i="5"/>
  <c r="H2219" i="5"/>
  <c r="I2219" i="5"/>
  <c r="H2220" i="5"/>
  <c r="I2220" i="5"/>
  <c r="H2221" i="5"/>
  <c r="I2221" i="5"/>
  <c r="H2222" i="5"/>
  <c r="I2222" i="5"/>
  <c r="H2223" i="5"/>
  <c r="I2223" i="5"/>
  <c r="H2224" i="5"/>
  <c r="I2224" i="5"/>
  <c r="H2225" i="5"/>
  <c r="I2225" i="5"/>
  <c r="H2226" i="5"/>
  <c r="I2226" i="5"/>
  <c r="H2227" i="5"/>
  <c r="I2227" i="5"/>
  <c r="H2228" i="5"/>
  <c r="I2228" i="5"/>
  <c r="H2229" i="5"/>
  <c r="I2229" i="5"/>
  <c r="H2230" i="5"/>
  <c r="I2230" i="5"/>
  <c r="H2231" i="5"/>
  <c r="I2231" i="5"/>
  <c r="H2232" i="5"/>
  <c r="I2232" i="5"/>
  <c r="H2233" i="5"/>
  <c r="I2233" i="5"/>
  <c r="H2234" i="5"/>
  <c r="I2234" i="5"/>
  <c r="H2235" i="5"/>
  <c r="I2235" i="5"/>
  <c r="H2236" i="5"/>
  <c r="I2236" i="5"/>
  <c r="H2237" i="5"/>
  <c r="I2237" i="5"/>
  <c r="H2238" i="5"/>
  <c r="I2238" i="5"/>
  <c r="H2239" i="5"/>
  <c r="I2239" i="5"/>
  <c r="H2240" i="5"/>
  <c r="I2240" i="5"/>
  <c r="H2241" i="5"/>
  <c r="I2241" i="5"/>
  <c r="H2242" i="5"/>
  <c r="I2242" i="5"/>
  <c r="H2243" i="5"/>
  <c r="I2243" i="5"/>
  <c r="H2244" i="5"/>
  <c r="I2244" i="5"/>
  <c r="H2245" i="5"/>
  <c r="I2245" i="5"/>
  <c r="H2246" i="5"/>
  <c r="I2246" i="5"/>
  <c r="H2247" i="5"/>
  <c r="I2247" i="5"/>
  <c r="H2248" i="5"/>
  <c r="I2248" i="5"/>
  <c r="H2249" i="5"/>
  <c r="I2249" i="5"/>
  <c r="H2250" i="5"/>
  <c r="I2250" i="5"/>
  <c r="H2251" i="5"/>
  <c r="I2251" i="5"/>
  <c r="H2252" i="5"/>
  <c r="I2252" i="5"/>
  <c r="H2253" i="5"/>
  <c r="I2253" i="5"/>
  <c r="H2254" i="5"/>
  <c r="I2254" i="5"/>
  <c r="H2255" i="5"/>
  <c r="I2255" i="5"/>
  <c r="H2256" i="5"/>
  <c r="I2256" i="5"/>
  <c r="H2257" i="5"/>
  <c r="I2257" i="5"/>
  <c r="H2258" i="5"/>
  <c r="I2258" i="5"/>
  <c r="H2259" i="5"/>
  <c r="I2259" i="5"/>
  <c r="H2260" i="5"/>
  <c r="I2260" i="5"/>
  <c r="H2261" i="5"/>
  <c r="I2261" i="5"/>
  <c r="H2262" i="5"/>
  <c r="I2262" i="5"/>
  <c r="H2263" i="5"/>
  <c r="I2263" i="5"/>
  <c r="H2264" i="5"/>
  <c r="I2264" i="5"/>
  <c r="H2265" i="5"/>
  <c r="I2265" i="5"/>
  <c r="H2266" i="5"/>
  <c r="I2266" i="5"/>
  <c r="H2267" i="5"/>
  <c r="I2267" i="5"/>
  <c r="H2268" i="5"/>
  <c r="I2268" i="5"/>
  <c r="H2269" i="5"/>
  <c r="I2269" i="5"/>
  <c r="H2270" i="5"/>
  <c r="I2270" i="5"/>
  <c r="H2271" i="5"/>
  <c r="I2271" i="5"/>
  <c r="H2272" i="5"/>
  <c r="I2272" i="5"/>
  <c r="H2273" i="5"/>
  <c r="I2273" i="5"/>
  <c r="H2274" i="5"/>
  <c r="I2274" i="5"/>
  <c r="H2275" i="5"/>
  <c r="I2275" i="5"/>
  <c r="H2276" i="5"/>
  <c r="I2276" i="5"/>
  <c r="H2277" i="5"/>
  <c r="I2277" i="5"/>
  <c r="H2278" i="5"/>
  <c r="I2278" i="5"/>
  <c r="H2279" i="5"/>
  <c r="I2279" i="5"/>
  <c r="H2280" i="5"/>
  <c r="I2280" i="5"/>
  <c r="H2281" i="5"/>
  <c r="I2281" i="5"/>
  <c r="H2282" i="5"/>
  <c r="I2282" i="5"/>
  <c r="H2283" i="5"/>
  <c r="I2283" i="5"/>
  <c r="H2284" i="5"/>
  <c r="I2284" i="5"/>
  <c r="H2285" i="5"/>
  <c r="I2285" i="5"/>
  <c r="H2286" i="5"/>
  <c r="I2286" i="5"/>
  <c r="H2287" i="5"/>
  <c r="I2287" i="5"/>
  <c r="H2288" i="5"/>
  <c r="I2288" i="5"/>
  <c r="H2289" i="5"/>
  <c r="I2289" i="5"/>
  <c r="H2290" i="5"/>
  <c r="I2290" i="5"/>
  <c r="H2291" i="5"/>
  <c r="I2291" i="5"/>
  <c r="H2292" i="5"/>
  <c r="I2292" i="5"/>
  <c r="H2293" i="5"/>
  <c r="I2293" i="5"/>
  <c r="H2294" i="5"/>
  <c r="I2294" i="5"/>
  <c r="H2295" i="5"/>
  <c r="I2295" i="5"/>
  <c r="H2296" i="5"/>
  <c r="I2296" i="5"/>
  <c r="H2297" i="5"/>
  <c r="I2297" i="5"/>
  <c r="H2298" i="5"/>
  <c r="I2298" i="5"/>
  <c r="H2299" i="5"/>
  <c r="I2299" i="5"/>
  <c r="H2300" i="5"/>
  <c r="I2300" i="5"/>
  <c r="H2301" i="5"/>
  <c r="I2301" i="5"/>
  <c r="H2302" i="5"/>
  <c r="I2302" i="5"/>
  <c r="H2303" i="5"/>
  <c r="I2303" i="5"/>
  <c r="H2304" i="5"/>
  <c r="I2304" i="5"/>
  <c r="H2305" i="5"/>
  <c r="I2305" i="5"/>
  <c r="H2306" i="5"/>
  <c r="I2306" i="5"/>
  <c r="H2307" i="5"/>
  <c r="I2307" i="5"/>
  <c r="H2308" i="5"/>
  <c r="I2308" i="5"/>
  <c r="H2309" i="5"/>
  <c r="I2309" i="5"/>
  <c r="H2310" i="5"/>
  <c r="I2310" i="5"/>
  <c r="H2311" i="5"/>
  <c r="I2311" i="5"/>
  <c r="H2312" i="5"/>
  <c r="I2312" i="5"/>
  <c r="H2313" i="5"/>
  <c r="I2313" i="5"/>
  <c r="H2314" i="5"/>
  <c r="I2314" i="5"/>
  <c r="H2315" i="5"/>
  <c r="I2315" i="5"/>
  <c r="H2316" i="5"/>
  <c r="I2316" i="5"/>
  <c r="H2317" i="5"/>
  <c r="I2317" i="5"/>
  <c r="H2318" i="5"/>
  <c r="I2318" i="5"/>
  <c r="H2319" i="5"/>
  <c r="I2319" i="5"/>
  <c r="H2320" i="5"/>
  <c r="I2320" i="5"/>
  <c r="H2321" i="5"/>
  <c r="I2321" i="5"/>
  <c r="H2322" i="5"/>
  <c r="I2322" i="5"/>
  <c r="H2323" i="5"/>
  <c r="I2323" i="5"/>
  <c r="H2324" i="5"/>
  <c r="I2324" i="5"/>
  <c r="H2325" i="5"/>
  <c r="I2325" i="5"/>
  <c r="H2326" i="5"/>
  <c r="I2326" i="5"/>
  <c r="H2327" i="5"/>
  <c r="I2327" i="5"/>
  <c r="H2328" i="5"/>
  <c r="I2328" i="5"/>
  <c r="H2329" i="5"/>
  <c r="I2329" i="5"/>
  <c r="H2330" i="5"/>
  <c r="I2330" i="5"/>
  <c r="H2331" i="5"/>
  <c r="I2331" i="5"/>
  <c r="H2332" i="5"/>
  <c r="I2332" i="5"/>
  <c r="H2333" i="5"/>
  <c r="I2333" i="5"/>
  <c r="H2334" i="5"/>
  <c r="I2334" i="5"/>
  <c r="H2335" i="5"/>
  <c r="I2335" i="5"/>
  <c r="H2336" i="5"/>
  <c r="I2336" i="5"/>
  <c r="H2337" i="5"/>
  <c r="I2337" i="5"/>
  <c r="H2338" i="5"/>
  <c r="I2338" i="5"/>
  <c r="H2339" i="5"/>
  <c r="I2339" i="5"/>
  <c r="H2340" i="5"/>
  <c r="I2340" i="5"/>
  <c r="H2341" i="5"/>
  <c r="I2341" i="5"/>
  <c r="H2342" i="5"/>
  <c r="I2342" i="5"/>
  <c r="H2343" i="5"/>
  <c r="I2343" i="5"/>
  <c r="H2344" i="5"/>
  <c r="I2344" i="5"/>
  <c r="H2345" i="5"/>
  <c r="I2345" i="5"/>
  <c r="H2346" i="5"/>
  <c r="I2346" i="5"/>
  <c r="H2347" i="5"/>
  <c r="I2347" i="5"/>
  <c r="H2348" i="5"/>
  <c r="I2348" i="5"/>
  <c r="H2349" i="5"/>
  <c r="I2349" i="5"/>
  <c r="H2350" i="5"/>
  <c r="I2350" i="5"/>
  <c r="H2351" i="5"/>
  <c r="I2351" i="5"/>
  <c r="H2352" i="5"/>
  <c r="I2352" i="5"/>
  <c r="H2353" i="5"/>
  <c r="I2353" i="5"/>
  <c r="H2354" i="5"/>
  <c r="I2354" i="5"/>
  <c r="H2355" i="5"/>
  <c r="I2355" i="5"/>
  <c r="H2356" i="5"/>
  <c r="I2356" i="5"/>
  <c r="H2357" i="5"/>
  <c r="I2357" i="5"/>
  <c r="H2358" i="5"/>
  <c r="I2358" i="5"/>
  <c r="H2359" i="5"/>
  <c r="I2359" i="5"/>
  <c r="H2360" i="5"/>
  <c r="I2360" i="5"/>
  <c r="H2361" i="5"/>
  <c r="I2361" i="5"/>
  <c r="H2362" i="5"/>
  <c r="I2362" i="5"/>
  <c r="H2363" i="5"/>
  <c r="I2363" i="5"/>
  <c r="H2364" i="5"/>
  <c r="I2364" i="5"/>
  <c r="H2365" i="5"/>
  <c r="I2365" i="5"/>
  <c r="H2366" i="5"/>
  <c r="I2366" i="5"/>
  <c r="H2367" i="5"/>
  <c r="I2367" i="5"/>
  <c r="H2368" i="5"/>
  <c r="I2368" i="5"/>
  <c r="H2369" i="5"/>
  <c r="I2369" i="5"/>
  <c r="H2370" i="5"/>
  <c r="I2370" i="5"/>
  <c r="H2371" i="5"/>
  <c r="I2371" i="5"/>
  <c r="H2372" i="5"/>
  <c r="I2372" i="5"/>
  <c r="H2373" i="5"/>
  <c r="I2373" i="5"/>
  <c r="H2374" i="5"/>
  <c r="I2374" i="5"/>
  <c r="H2375" i="5"/>
  <c r="I2375" i="5"/>
  <c r="H2376" i="5"/>
  <c r="I2376" i="5"/>
  <c r="H2377" i="5"/>
  <c r="I2377" i="5"/>
  <c r="H2378" i="5"/>
  <c r="I2378" i="5"/>
  <c r="H2379" i="5"/>
  <c r="I2379" i="5"/>
  <c r="H2380" i="5"/>
  <c r="I2380" i="5"/>
  <c r="H2381" i="5"/>
  <c r="I2381" i="5"/>
  <c r="H2382" i="5"/>
  <c r="I2382" i="5"/>
  <c r="H2383" i="5"/>
  <c r="I2383" i="5"/>
  <c r="H2384" i="5"/>
  <c r="I2384" i="5"/>
  <c r="H2385" i="5"/>
  <c r="I2385" i="5"/>
  <c r="H2386" i="5"/>
  <c r="I2386" i="5"/>
  <c r="H2387" i="5"/>
  <c r="I2387" i="5"/>
  <c r="H2388" i="5"/>
  <c r="I2388" i="5"/>
  <c r="H2389" i="5"/>
  <c r="I2389" i="5"/>
  <c r="H2390" i="5"/>
  <c r="I2390" i="5"/>
  <c r="H2391" i="5"/>
  <c r="I2391" i="5"/>
  <c r="H2392" i="5"/>
  <c r="I2392" i="5"/>
  <c r="H2393" i="5"/>
  <c r="I2393" i="5"/>
  <c r="H2394" i="5"/>
  <c r="I2394" i="5"/>
  <c r="H2395" i="5"/>
  <c r="I2395" i="5"/>
  <c r="H2396" i="5"/>
  <c r="I2396" i="5"/>
  <c r="H2397" i="5"/>
  <c r="I2397" i="5"/>
  <c r="H2398" i="5"/>
  <c r="I2398" i="5"/>
  <c r="H2399" i="5"/>
  <c r="I2399" i="5"/>
  <c r="H2400" i="5"/>
  <c r="I2400" i="5"/>
  <c r="H2401" i="5"/>
  <c r="I2401" i="5"/>
  <c r="H2402" i="5"/>
  <c r="I2402" i="5"/>
  <c r="H2403" i="5"/>
  <c r="I2403" i="5"/>
  <c r="H2404" i="5"/>
  <c r="I2404" i="5"/>
  <c r="H2405" i="5"/>
  <c r="I2405" i="5"/>
  <c r="H2406" i="5"/>
  <c r="I2406" i="5"/>
  <c r="H2407" i="5"/>
  <c r="I2407" i="5"/>
  <c r="H2408" i="5"/>
  <c r="I2408" i="5"/>
  <c r="H2409" i="5"/>
  <c r="I2409" i="5"/>
  <c r="H2410" i="5"/>
  <c r="I2410" i="5"/>
  <c r="H2411" i="5"/>
  <c r="I2411" i="5"/>
  <c r="H2412" i="5"/>
  <c r="I2412" i="5"/>
  <c r="H2413" i="5"/>
  <c r="I2413" i="5"/>
  <c r="H2414" i="5"/>
  <c r="I2414" i="5"/>
  <c r="H2415" i="5"/>
  <c r="I2415" i="5"/>
  <c r="H2416" i="5"/>
  <c r="I2416" i="5"/>
  <c r="H2417" i="5"/>
  <c r="I2417" i="5"/>
  <c r="H2418" i="5"/>
  <c r="I2418" i="5"/>
  <c r="H2419" i="5"/>
  <c r="I2419" i="5"/>
  <c r="H2420" i="5"/>
  <c r="I2420" i="5"/>
  <c r="H2421" i="5"/>
  <c r="I2421" i="5"/>
  <c r="H2422" i="5"/>
  <c r="I2422" i="5"/>
  <c r="H2423" i="5"/>
  <c r="I2423" i="5"/>
  <c r="H2424" i="5"/>
  <c r="I2424" i="5"/>
  <c r="H2425" i="5"/>
  <c r="I2425" i="5"/>
  <c r="H2426" i="5"/>
  <c r="I2426" i="5"/>
  <c r="H2427" i="5"/>
  <c r="I2427" i="5"/>
  <c r="H2428" i="5"/>
  <c r="I2428" i="5"/>
  <c r="H2429" i="5"/>
  <c r="I2429" i="5"/>
  <c r="H2430" i="5"/>
  <c r="I2430" i="5"/>
  <c r="H2431" i="5"/>
  <c r="I2431" i="5"/>
  <c r="H2432" i="5"/>
  <c r="I2432" i="5"/>
  <c r="H2433" i="5"/>
  <c r="I2433" i="5"/>
  <c r="H2434" i="5"/>
  <c r="I2434" i="5"/>
  <c r="H2435" i="5"/>
  <c r="I2435" i="5"/>
  <c r="H2436" i="5"/>
  <c r="I2436" i="5"/>
  <c r="H2437" i="5"/>
  <c r="I2437" i="5"/>
  <c r="H2438" i="5"/>
  <c r="I2438" i="5"/>
  <c r="H2439" i="5"/>
  <c r="I2439" i="5"/>
  <c r="H2440" i="5"/>
  <c r="I2440" i="5"/>
  <c r="H2441" i="5"/>
  <c r="I2441" i="5"/>
  <c r="H2442" i="5"/>
  <c r="I2442" i="5"/>
  <c r="H2443" i="5"/>
  <c r="I2443" i="5"/>
  <c r="H2444" i="5"/>
  <c r="I2444" i="5"/>
  <c r="H2445" i="5"/>
  <c r="I2445" i="5"/>
  <c r="H2446" i="5"/>
  <c r="I2446" i="5"/>
  <c r="H2447" i="5"/>
  <c r="I2447" i="5"/>
  <c r="H2448" i="5"/>
  <c r="I2448" i="5"/>
  <c r="H2449" i="5"/>
  <c r="I2449" i="5"/>
  <c r="H2450" i="5"/>
  <c r="I2450" i="5"/>
  <c r="H2451" i="5"/>
  <c r="I2451" i="5"/>
  <c r="H2452" i="5"/>
  <c r="I2452" i="5"/>
  <c r="H2453" i="5"/>
  <c r="I2453" i="5"/>
  <c r="H2454" i="5"/>
  <c r="I2454" i="5"/>
  <c r="H2455" i="5"/>
  <c r="I2455" i="5"/>
  <c r="H2456" i="5"/>
  <c r="I2456" i="5"/>
  <c r="H2457" i="5"/>
  <c r="I2457" i="5"/>
  <c r="H2458" i="5"/>
  <c r="I2458" i="5"/>
  <c r="H2459" i="5"/>
  <c r="I2459" i="5"/>
  <c r="H2460" i="5"/>
  <c r="I2460" i="5"/>
  <c r="H2461" i="5"/>
  <c r="I2461" i="5"/>
  <c r="H2462" i="5"/>
  <c r="I2462" i="5"/>
  <c r="H2463" i="5"/>
  <c r="I2463" i="5"/>
  <c r="H2464" i="5"/>
  <c r="I2464" i="5"/>
  <c r="H2465" i="5"/>
  <c r="I2465" i="5"/>
  <c r="H2466" i="5"/>
  <c r="I2466" i="5"/>
  <c r="H2467" i="5"/>
  <c r="I2467" i="5"/>
  <c r="H2468" i="5"/>
  <c r="I2468" i="5"/>
  <c r="H2469" i="5"/>
  <c r="I2469" i="5"/>
  <c r="H2470" i="5"/>
  <c r="I2470" i="5"/>
  <c r="H2471" i="5"/>
  <c r="I2471" i="5"/>
  <c r="H2472" i="5"/>
  <c r="I2472" i="5"/>
  <c r="H2473" i="5"/>
  <c r="I2473" i="5"/>
  <c r="H2474" i="5"/>
  <c r="I2474" i="5"/>
  <c r="H2475" i="5"/>
  <c r="I2475" i="5"/>
  <c r="H2476" i="5"/>
  <c r="I2476" i="5"/>
  <c r="H2477" i="5"/>
  <c r="I2477" i="5"/>
  <c r="H2478" i="5"/>
  <c r="I2478" i="5"/>
  <c r="H2479" i="5"/>
  <c r="I2479" i="5"/>
  <c r="H2480" i="5"/>
  <c r="I2480" i="5"/>
  <c r="H2481" i="5"/>
  <c r="I2481" i="5"/>
  <c r="H2482" i="5"/>
  <c r="I2482" i="5"/>
  <c r="H2483" i="5"/>
  <c r="I2483" i="5"/>
  <c r="H2484" i="5"/>
  <c r="I2484" i="5"/>
  <c r="H2485" i="5"/>
  <c r="I2485" i="5"/>
  <c r="H2486" i="5"/>
  <c r="I2486" i="5"/>
  <c r="H2487" i="5"/>
  <c r="I2487" i="5"/>
  <c r="H2488" i="5"/>
  <c r="I2488" i="5"/>
  <c r="H2489" i="5"/>
  <c r="I2489" i="5"/>
  <c r="H2490" i="5"/>
  <c r="I2490" i="5"/>
  <c r="H2491" i="5"/>
  <c r="I2491" i="5"/>
  <c r="H2492" i="5"/>
  <c r="I2492" i="5"/>
  <c r="H2493" i="5"/>
  <c r="I2493" i="5"/>
  <c r="H2494" i="5"/>
  <c r="I2494" i="5"/>
  <c r="H2495" i="5"/>
  <c r="I2495" i="5"/>
  <c r="H2496" i="5"/>
  <c r="I2496" i="5"/>
  <c r="H2497" i="5"/>
  <c r="I2497" i="5"/>
  <c r="H2498" i="5"/>
  <c r="I2498" i="5"/>
  <c r="H2499" i="5"/>
  <c r="I2499" i="5"/>
  <c r="H2500" i="5"/>
  <c r="I2500" i="5"/>
  <c r="H2501" i="5"/>
  <c r="I2501" i="5"/>
  <c r="H2502" i="5"/>
  <c r="I2502" i="5"/>
  <c r="H2503" i="5"/>
  <c r="I2503" i="5"/>
  <c r="H2504" i="5"/>
  <c r="I2504" i="5"/>
  <c r="H2505" i="5"/>
  <c r="I2505" i="5"/>
  <c r="H2506" i="5"/>
  <c r="I2506" i="5"/>
  <c r="H2507" i="5"/>
  <c r="I2507" i="5"/>
  <c r="H2508" i="5"/>
  <c r="I2508" i="5"/>
  <c r="H2509" i="5"/>
  <c r="I2509" i="5"/>
  <c r="H2510" i="5"/>
  <c r="I2510" i="5"/>
  <c r="H2511" i="5"/>
  <c r="I2511" i="5"/>
  <c r="H2512" i="5"/>
  <c r="I2512" i="5"/>
  <c r="H2513" i="5"/>
  <c r="I2513" i="5"/>
  <c r="H2514" i="5"/>
  <c r="I2514" i="5"/>
  <c r="H2515" i="5"/>
  <c r="I2515" i="5"/>
  <c r="H2516" i="5"/>
  <c r="I2516" i="5"/>
  <c r="H2517" i="5"/>
  <c r="I2517" i="5"/>
  <c r="H2518" i="5"/>
  <c r="I2518" i="5"/>
  <c r="H2519" i="5"/>
  <c r="I2519" i="5"/>
  <c r="H2520" i="5"/>
  <c r="I2520" i="5"/>
  <c r="H2521" i="5"/>
  <c r="I2521" i="5"/>
  <c r="H2522" i="5"/>
  <c r="I2522" i="5"/>
  <c r="H2523" i="5"/>
  <c r="I2523" i="5"/>
  <c r="H2524" i="5"/>
  <c r="I2524" i="5"/>
  <c r="H2525" i="5"/>
  <c r="I2525" i="5"/>
  <c r="H2526" i="5"/>
  <c r="I2526" i="5"/>
  <c r="H2527" i="5"/>
  <c r="I2527" i="5"/>
  <c r="H2528" i="5"/>
  <c r="I2528" i="5"/>
  <c r="H2529" i="5"/>
  <c r="I2529" i="5"/>
  <c r="H2530" i="5"/>
  <c r="I2530" i="5"/>
  <c r="H2531" i="5"/>
  <c r="I2531" i="5"/>
  <c r="H2532" i="5"/>
  <c r="I2532" i="5"/>
  <c r="H2533" i="5"/>
  <c r="I2533" i="5"/>
  <c r="H2534" i="5"/>
  <c r="I2534" i="5"/>
  <c r="H2535" i="5"/>
  <c r="I2535" i="5"/>
  <c r="H2536" i="5"/>
  <c r="I2536" i="5"/>
  <c r="H2537" i="5"/>
  <c r="I2537" i="5"/>
  <c r="H2538" i="5"/>
  <c r="I2538" i="5"/>
  <c r="H2539" i="5"/>
  <c r="I2539" i="5"/>
  <c r="H2540" i="5"/>
  <c r="I2540" i="5"/>
  <c r="H2541" i="5"/>
  <c r="I2541" i="5"/>
  <c r="H2542" i="5"/>
  <c r="I2542" i="5"/>
  <c r="H2543" i="5"/>
  <c r="I2543" i="5"/>
  <c r="H2544" i="5"/>
  <c r="I2544" i="5"/>
  <c r="H2545" i="5"/>
  <c r="I2545" i="5"/>
  <c r="H2546" i="5"/>
  <c r="I2546" i="5"/>
  <c r="H2547" i="5"/>
  <c r="I2547" i="5"/>
  <c r="H2548" i="5"/>
  <c r="I2548" i="5"/>
  <c r="H2549" i="5"/>
  <c r="I2549" i="5"/>
  <c r="H2550" i="5"/>
  <c r="I2550" i="5"/>
  <c r="H2551" i="5"/>
  <c r="I2551" i="5"/>
  <c r="H2552" i="5"/>
  <c r="I2552" i="5"/>
  <c r="H2553" i="5"/>
  <c r="I2553" i="5"/>
  <c r="H2554" i="5"/>
  <c r="I2554" i="5"/>
  <c r="H2555" i="5"/>
  <c r="I2555" i="5"/>
  <c r="H2556" i="5"/>
  <c r="I2556" i="5"/>
  <c r="H2557" i="5"/>
  <c r="I2557" i="5"/>
  <c r="H2558" i="5"/>
  <c r="I2558" i="5"/>
  <c r="H2559" i="5"/>
  <c r="I2559" i="5"/>
  <c r="H2560" i="5"/>
  <c r="I2560" i="5"/>
  <c r="H2561" i="5"/>
  <c r="I2561" i="5"/>
  <c r="H2562" i="5"/>
  <c r="I2562" i="5"/>
  <c r="H2563" i="5"/>
  <c r="I2563" i="5"/>
  <c r="H2564" i="5"/>
  <c r="I2564" i="5"/>
  <c r="H2565" i="5"/>
  <c r="I2565" i="5"/>
  <c r="H2566" i="5"/>
  <c r="I2566" i="5"/>
  <c r="H2567" i="5"/>
  <c r="I2567" i="5"/>
  <c r="H2568" i="5"/>
  <c r="I2568" i="5"/>
  <c r="H2569" i="5"/>
  <c r="I2569" i="5"/>
  <c r="H2570" i="5"/>
  <c r="I2570" i="5"/>
  <c r="H2571" i="5"/>
  <c r="I2571" i="5"/>
  <c r="H2572" i="5"/>
  <c r="I2572" i="5"/>
  <c r="H2573" i="5"/>
  <c r="I2573" i="5"/>
  <c r="H2574" i="5"/>
  <c r="I2574" i="5"/>
  <c r="H2575" i="5"/>
  <c r="I2575" i="5"/>
  <c r="H2576" i="5"/>
  <c r="I2576" i="5"/>
  <c r="H2577" i="5"/>
  <c r="I2577" i="5"/>
  <c r="H2578" i="5"/>
  <c r="I2578" i="5"/>
  <c r="H2579" i="5"/>
  <c r="I2579" i="5"/>
  <c r="H2580" i="5"/>
  <c r="I2580" i="5"/>
  <c r="H2581" i="5"/>
  <c r="I2581" i="5"/>
  <c r="H2582" i="5"/>
  <c r="I2582" i="5"/>
  <c r="H2583" i="5"/>
  <c r="I2583" i="5"/>
  <c r="H2584" i="5"/>
  <c r="I2584" i="5"/>
  <c r="H2585" i="5"/>
  <c r="I2585" i="5"/>
  <c r="H2586" i="5"/>
  <c r="I2586" i="5"/>
  <c r="H2587" i="5"/>
  <c r="I2587" i="5"/>
  <c r="H2588" i="5"/>
  <c r="I2588" i="5"/>
  <c r="H2589" i="5"/>
  <c r="I2589" i="5"/>
  <c r="H2590" i="5"/>
  <c r="I2590" i="5"/>
  <c r="H2591" i="5"/>
  <c r="I2591" i="5"/>
  <c r="H2592" i="5"/>
  <c r="I2592" i="5"/>
  <c r="H2593" i="5"/>
  <c r="I2593" i="5"/>
  <c r="H2594" i="5"/>
  <c r="I2594" i="5"/>
  <c r="H2595" i="5"/>
  <c r="I2595" i="5"/>
  <c r="H2596" i="5"/>
  <c r="I2596" i="5"/>
  <c r="H2597" i="5"/>
  <c r="I2597" i="5"/>
  <c r="H2598" i="5"/>
  <c r="I2598" i="5"/>
  <c r="H2599" i="5"/>
  <c r="I2599" i="5"/>
  <c r="H2600" i="5"/>
  <c r="I2600" i="5"/>
  <c r="H2601" i="5"/>
  <c r="I2601" i="5"/>
  <c r="H2602" i="5"/>
  <c r="I2602" i="5"/>
  <c r="H2603" i="5"/>
  <c r="I2603" i="5"/>
  <c r="H2604" i="5"/>
  <c r="I2604" i="5"/>
  <c r="H2605" i="5"/>
  <c r="I2605" i="5"/>
  <c r="H2606" i="5"/>
  <c r="I2606" i="5"/>
  <c r="H2607" i="5"/>
  <c r="I2607" i="5"/>
  <c r="H2608" i="5"/>
  <c r="I2608" i="5"/>
  <c r="H2609" i="5"/>
  <c r="I2609" i="5"/>
  <c r="H2610" i="5"/>
  <c r="I2610" i="5"/>
  <c r="H2611" i="5"/>
  <c r="I2611" i="5"/>
  <c r="H2612" i="5"/>
  <c r="I2612" i="5"/>
  <c r="H2613" i="5"/>
  <c r="I2613" i="5"/>
  <c r="H2614" i="5"/>
  <c r="I2614" i="5"/>
  <c r="H2615" i="5"/>
  <c r="I2615" i="5"/>
  <c r="H2616" i="5"/>
  <c r="I2616" i="5"/>
  <c r="H2617" i="5"/>
  <c r="I2617" i="5"/>
  <c r="H2618" i="5"/>
  <c r="I2618" i="5"/>
  <c r="H2619" i="5"/>
  <c r="I2619" i="5"/>
  <c r="H2620" i="5"/>
  <c r="I2620" i="5"/>
  <c r="H2621" i="5"/>
  <c r="I2621" i="5"/>
  <c r="H2622" i="5"/>
  <c r="I2622" i="5"/>
  <c r="H2623" i="5"/>
  <c r="I2623" i="5"/>
  <c r="H2624" i="5"/>
  <c r="I2624" i="5"/>
  <c r="H2625" i="5"/>
  <c r="I2625" i="5"/>
  <c r="H2626" i="5"/>
  <c r="I2626" i="5"/>
  <c r="H2627" i="5"/>
  <c r="I2627" i="5"/>
  <c r="H2628" i="5"/>
  <c r="I2628" i="5"/>
  <c r="H2629" i="5"/>
  <c r="I2629" i="5"/>
  <c r="H2630" i="5"/>
  <c r="I2630" i="5"/>
  <c r="H2631" i="5"/>
  <c r="I2631" i="5"/>
  <c r="H2632" i="5"/>
  <c r="I2632" i="5"/>
  <c r="H2633" i="5"/>
  <c r="I2633" i="5"/>
  <c r="H2634" i="5"/>
  <c r="I2634" i="5"/>
  <c r="H2635" i="5"/>
  <c r="I2635" i="5"/>
  <c r="H2636" i="5"/>
  <c r="I2636" i="5"/>
  <c r="H2637" i="5"/>
  <c r="I2637" i="5"/>
  <c r="H2638" i="5"/>
  <c r="I2638" i="5"/>
  <c r="H2639" i="5"/>
  <c r="I2639" i="5"/>
  <c r="H2640" i="5"/>
  <c r="I2640" i="5"/>
  <c r="H2641" i="5"/>
  <c r="I2641" i="5"/>
  <c r="H2642" i="5"/>
  <c r="I2642" i="5"/>
  <c r="H2643" i="5"/>
  <c r="I2643" i="5"/>
  <c r="H2644" i="5"/>
  <c r="I2644" i="5"/>
  <c r="H2645" i="5"/>
  <c r="I2645" i="5"/>
  <c r="H2646" i="5"/>
  <c r="I2646" i="5"/>
  <c r="H2647" i="5"/>
  <c r="I2647" i="5"/>
  <c r="H2648" i="5"/>
  <c r="I2648" i="5"/>
  <c r="H2649" i="5"/>
  <c r="I2649" i="5"/>
  <c r="H2650" i="5"/>
  <c r="I2650" i="5"/>
  <c r="H2651" i="5"/>
  <c r="I2651" i="5"/>
  <c r="H2652" i="5"/>
  <c r="I2652" i="5"/>
  <c r="H2653" i="5"/>
  <c r="I2653" i="5"/>
  <c r="H2654" i="5"/>
  <c r="I2654" i="5"/>
  <c r="H2655" i="5"/>
  <c r="I2655" i="5"/>
  <c r="H2656" i="5"/>
  <c r="I2656" i="5"/>
  <c r="H2657" i="5"/>
  <c r="I2657" i="5"/>
  <c r="H2658" i="5"/>
  <c r="I2658" i="5"/>
  <c r="H2659" i="5"/>
  <c r="I2659" i="5"/>
  <c r="H2660" i="5"/>
  <c r="I2660" i="5"/>
  <c r="H2661" i="5"/>
  <c r="I2661" i="5"/>
  <c r="H2662" i="5"/>
  <c r="I2662" i="5"/>
  <c r="H2663" i="5"/>
  <c r="I2663" i="5"/>
  <c r="H2664" i="5"/>
  <c r="I2664" i="5"/>
  <c r="H2665" i="5"/>
  <c r="I2665" i="5"/>
  <c r="H2666" i="5"/>
  <c r="I2666" i="5"/>
  <c r="H2667" i="5"/>
  <c r="I2667" i="5"/>
  <c r="H2668" i="5"/>
  <c r="I2668" i="5"/>
  <c r="H2669" i="5"/>
  <c r="I2669" i="5"/>
  <c r="H2670" i="5"/>
  <c r="I2670" i="5"/>
  <c r="H2671" i="5"/>
  <c r="I2671" i="5"/>
  <c r="H2672" i="5"/>
  <c r="I2672" i="5"/>
  <c r="H2673" i="5"/>
  <c r="I2673" i="5"/>
  <c r="H2674" i="5"/>
  <c r="I2674" i="5"/>
  <c r="H2675" i="5"/>
  <c r="I2675" i="5"/>
  <c r="H2676" i="5"/>
  <c r="I2676" i="5"/>
  <c r="H2677" i="5"/>
  <c r="I2677" i="5"/>
  <c r="H2678" i="5"/>
  <c r="I2678" i="5"/>
  <c r="H2679" i="5"/>
  <c r="I2679" i="5"/>
  <c r="H2680" i="5"/>
  <c r="I2680" i="5"/>
  <c r="H2681" i="5"/>
  <c r="I2681" i="5"/>
  <c r="H2682" i="5"/>
  <c r="I2682" i="5"/>
  <c r="H2683" i="5"/>
  <c r="I2683" i="5"/>
  <c r="H2684" i="5"/>
  <c r="I2684" i="5"/>
  <c r="H2685" i="5"/>
  <c r="I2685" i="5"/>
  <c r="H2686" i="5"/>
  <c r="I2686" i="5"/>
  <c r="H2687" i="5"/>
  <c r="I2687" i="5"/>
  <c r="H2688" i="5"/>
  <c r="I2688" i="5"/>
  <c r="H2689" i="5"/>
  <c r="I2689" i="5"/>
  <c r="H2690" i="5"/>
  <c r="I2690" i="5"/>
  <c r="H2691" i="5"/>
  <c r="I2691" i="5"/>
  <c r="H2692" i="5"/>
  <c r="I2692" i="5"/>
  <c r="H2693" i="5"/>
  <c r="I2693" i="5"/>
  <c r="H2694" i="5"/>
  <c r="I2694" i="5"/>
  <c r="H2695" i="5"/>
  <c r="I2695" i="5"/>
  <c r="H2696" i="5"/>
  <c r="I2696" i="5"/>
  <c r="H2697" i="5"/>
  <c r="I2697" i="5"/>
  <c r="H2698" i="5"/>
  <c r="I2698" i="5"/>
  <c r="H2699" i="5"/>
  <c r="I2699" i="5"/>
  <c r="H2700" i="5"/>
  <c r="I2700" i="5"/>
  <c r="H2701" i="5"/>
  <c r="I2701" i="5"/>
  <c r="H2702" i="5"/>
  <c r="I2702" i="5"/>
  <c r="H2703" i="5"/>
  <c r="I2703" i="5"/>
  <c r="H2704" i="5"/>
  <c r="I2704" i="5"/>
  <c r="H2705" i="5"/>
  <c r="I2705" i="5"/>
  <c r="H2706" i="5"/>
  <c r="I2706" i="5"/>
  <c r="H2707" i="5"/>
  <c r="I2707" i="5"/>
  <c r="H2708" i="5"/>
  <c r="I2708" i="5"/>
  <c r="H2709" i="5"/>
  <c r="I2709" i="5"/>
  <c r="H2710" i="5"/>
  <c r="I2710" i="5"/>
  <c r="H2711" i="5"/>
  <c r="I2711" i="5"/>
  <c r="H2712" i="5"/>
  <c r="I2712" i="5"/>
  <c r="H2713" i="5"/>
  <c r="I2713" i="5"/>
  <c r="H2714" i="5"/>
  <c r="I2714" i="5"/>
  <c r="H2715" i="5"/>
  <c r="I2715" i="5"/>
  <c r="H2716" i="5"/>
  <c r="I2716" i="5"/>
  <c r="H2717" i="5"/>
  <c r="I2717" i="5"/>
  <c r="H2718" i="5"/>
  <c r="I2718" i="5"/>
  <c r="H2719" i="5"/>
  <c r="I2719" i="5"/>
  <c r="H2720" i="5"/>
  <c r="I2720" i="5"/>
  <c r="H2721" i="5"/>
  <c r="I2721" i="5"/>
  <c r="H2722" i="5"/>
  <c r="I2722" i="5"/>
  <c r="H2723" i="5"/>
  <c r="I2723" i="5"/>
  <c r="H2724" i="5"/>
  <c r="I2724" i="5"/>
  <c r="H2725" i="5"/>
  <c r="I2725" i="5"/>
  <c r="H2726" i="5"/>
  <c r="I2726" i="5"/>
  <c r="H2727" i="5"/>
  <c r="I2727" i="5"/>
  <c r="H2728" i="5"/>
  <c r="I2728" i="5"/>
  <c r="H2729" i="5"/>
  <c r="I2729" i="5"/>
  <c r="H2730" i="5"/>
  <c r="I2730" i="5"/>
  <c r="H2731" i="5"/>
  <c r="I2731" i="5"/>
  <c r="H2732" i="5"/>
  <c r="I2732" i="5"/>
  <c r="H2733" i="5"/>
  <c r="I2733" i="5"/>
  <c r="H2734" i="5"/>
  <c r="I2734" i="5"/>
  <c r="H2735" i="5"/>
  <c r="I2735" i="5"/>
  <c r="H2736" i="5"/>
  <c r="I2736" i="5"/>
  <c r="H2737" i="5"/>
  <c r="I2737" i="5"/>
  <c r="H2738" i="5"/>
  <c r="I2738" i="5"/>
  <c r="H2739" i="5"/>
  <c r="I2739" i="5"/>
  <c r="H2740" i="5"/>
  <c r="I2740" i="5"/>
  <c r="H2741" i="5"/>
  <c r="I2741" i="5"/>
  <c r="H2742" i="5"/>
  <c r="I2742" i="5"/>
  <c r="H2743" i="5"/>
  <c r="I2743" i="5"/>
  <c r="H2744" i="5"/>
  <c r="I2744" i="5"/>
  <c r="H2745" i="5"/>
  <c r="I2745" i="5"/>
  <c r="H2746" i="5"/>
  <c r="I2746" i="5"/>
  <c r="H2747" i="5"/>
  <c r="I2747" i="5"/>
  <c r="H2748" i="5"/>
  <c r="I2748" i="5"/>
  <c r="H2749" i="5"/>
  <c r="I2749" i="5"/>
  <c r="H2750" i="5"/>
  <c r="I2750" i="5"/>
  <c r="H2751" i="5"/>
  <c r="I2751" i="5"/>
  <c r="H2752" i="5"/>
  <c r="I2752" i="5"/>
  <c r="H2753" i="5"/>
  <c r="I2753" i="5"/>
  <c r="H2754" i="5"/>
  <c r="I2754" i="5"/>
  <c r="H2755" i="5"/>
  <c r="I2755" i="5"/>
  <c r="H2756" i="5"/>
  <c r="I2756" i="5"/>
  <c r="H2757" i="5"/>
  <c r="I2757" i="5"/>
  <c r="H2758" i="5"/>
  <c r="I2758" i="5"/>
  <c r="H2759" i="5"/>
  <c r="I2759" i="5"/>
  <c r="H2760" i="5"/>
  <c r="I2760" i="5"/>
  <c r="H2761" i="5"/>
  <c r="I2761" i="5"/>
  <c r="H2762" i="5"/>
  <c r="I2762" i="5"/>
  <c r="H2763" i="5"/>
  <c r="I2763" i="5"/>
  <c r="H2764" i="5"/>
  <c r="I2764" i="5"/>
  <c r="H2765" i="5"/>
  <c r="I2765" i="5"/>
  <c r="H2766" i="5"/>
  <c r="I2766" i="5"/>
  <c r="H2767" i="5"/>
  <c r="I2767" i="5"/>
  <c r="H2768" i="5"/>
  <c r="I2768" i="5"/>
  <c r="H2769" i="5"/>
  <c r="I2769" i="5"/>
  <c r="H2770" i="5"/>
  <c r="I2770" i="5"/>
  <c r="H2771" i="5"/>
  <c r="I2771" i="5"/>
  <c r="H2772" i="5"/>
  <c r="I2772" i="5"/>
  <c r="H2773" i="5"/>
  <c r="I2773" i="5"/>
  <c r="H2774" i="5"/>
  <c r="I2774" i="5"/>
  <c r="H2775" i="5"/>
  <c r="I2775" i="5"/>
  <c r="H2776" i="5"/>
  <c r="I2776" i="5"/>
  <c r="H2777" i="5"/>
  <c r="I2777" i="5"/>
  <c r="H2778" i="5"/>
  <c r="I2778" i="5"/>
  <c r="H2779" i="5"/>
  <c r="I2779" i="5"/>
  <c r="H2780" i="5"/>
  <c r="I2780" i="5"/>
  <c r="H2781" i="5"/>
  <c r="I2781" i="5"/>
  <c r="H2782" i="5"/>
  <c r="I2782" i="5"/>
  <c r="H2783" i="5"/>
  <c r="I2783" i="5"/>
  <c r="H2784" i="5"/>
  <c r="I2784" i="5"/>
  <c r="H2785" i="5"/>
  <c r="I2785" i="5"/>
  <c r="H2786" i="5"/>
  <c r="I2786" i="5"/>
  <c r="H2787" i="5"/>
  <c r="I2787" i="5"/>
  <c r="H2788" i="5"/>
  <c r="I2788" i="5"/>
  <c r="H2789" i="5"/>
  <c r="I2789" i="5"/>
  <c r="H2790" i="5"/>
  <c r="I2790" i="5"/>
  <c r="H2791" i="5"/>
  <c r="I2791" i="5"/>
  <c r="H2792" i="5"/>
  <c r="I2792" i="5"/>
  <c r="H2793" i="5"/>
  <c r="I2793" i="5"/>
  <c r="H2794" i="5"/>
  <c r="I2794" i="5"/>
  <c r="H2795" i="5"/>
  <c r="I2795" i="5"/>
  <c r="H2796" i="5"/>
  <c r="I2796" i="5"/>
  <c r="H2797" i="5"/>
  <c r="I2797" i="5"/>
  <c r="H2798" i="5"/>
  <c r="I2798" i="5"/>
  <c r="H2799" i="5"/>
  <c r="I2799" i="5"/>
  <c r="H2800" i="5"/>
  <c r="I2800" i="5"/>
  <c r="H2801" i="5"/>
  <c r="I2801" i="5"/>
  <c r="H2802" i="5"/>
  <c r="I2802" i="5"/>
  <c r="H2803" i="5"/>
  <c r="I2803" i="5"/>
  <c r="H2804" i="5"/>
  <c r="I2804" i="5"/>
  <c r="H2805" i="5"/>
  <c r="I2805" i="5"/>
  <c r="H2806" i="5"/>
  <c r="I2806" i="5"/>
  <c r="H2807" i="5"/>
  <c r="I2807" i="5"/>
  <c r="H2808" i="5"/>
  <c r="I2808" i="5"/>
  <c r="H2809" i="5"/>
  <c r="I2809" i="5"/>
  <c r="H2810" i="5"/>
  <c r="I2810" i="5"/>
  <c r="H2811" i="5"/>
  <c r="I2811" i="5"/>
  <c r="H2812" i="5"/>
  <c r="I2812" i="5"/>
  <c r="H2813" i="5"/>
  <c r="I2813" i="5"/>
  <c r="H2814" i="5"/>
  <c r="I2814" i="5"/>
  <c r="H2815" i="5"/>
  <c r="I2815" i="5"/>
  <c r="H2816" i="5"/>
  <c r="I2816" i="5"/>
  <c r="H2817" i="5"/>
  <c r="I2817" i="5"/>
  <c r="H2818" i="5"/>
  <c r="I2818" i="5"/>
  <c r="H2819" i="5"/>
  <c r="I2819" i="5"/>
  <c r="H2820" i="5"/>
  <c r="I2820" i="5"/>
  <c r="H2821" i="5"/>
  <c r="I2821" i="5"/>
  <c r="H2822" i="5"/>
  <c r="I2822" i="5"/>
  <c r="H2823" i="5"/>
  <c r="I2823" i="5"/>
  <c r="H2824" i="5"/>
  <c r="I2824" i="5"/>
  <c r="H2825" i="5"/>
  <c r="I2825" i="5"/>
  <c r="H2826" i="5"/>
  <c r="I2826" i="5"/>
  <c r="H2827" i="5"/>
  <c r="I2827" i="5"/>
  <c r="H2828" i="5"/>
  <c r="I2828" i="5"/>
  <c r="H2829" i="5"/>
  <c r="I2829" i="5"/>
  <c r="H2830" i="5"/>
  <c r="I2830" i="5"/>
  <c r="H2831" i="5"/>
  <c r="I2831" i="5"/>
  <c r="H2832" i="5"/>
  <c r="I2832" i="5"/>
  <c r="H2833" i="5"/>
  <c r="I2833" i="5"/>
  <c r="H2834" i="5"/>
  <c r="I2834" i="5"/>
  <c r="H2835" i="5"/>
  <c r="I2835" i="5"/>
  <c r="H2836" i="5"/>
  <c r="I2836" i="5"/>
  <c r="H2837" i="5"/>
  <c r="I2837" i="5"/>
  <c r="H2838" i="5"/>
  <c r="I2838" i="5"/>
  <c r="H2839" i="5"/>
  <c r="I2839" i="5"/>
  <c r="H2840" i="5"/>
  <c r="I2840" i="5"/>
  <c r="H2841" i="5"/>
  <c r="I2841" i="5"/>
  <c r="H2842" i="5"/>
  <c r="I2842" i="5"/>
  <c r="H2843" i="5"/>
  <c r="I2843" i="5"/>
  <c r="H2844" i="5"/>
  <c r="I2844" i="5"/>
  <c r="H2845" i="5"/>
  <c r="I2845" i="5"/>
  <c r="H2846" i="5"/>
  <c r="I2846" i="5"/>
  <c r="H2847" i="5"/>
  <c r="I2847" i="5"/>
  <c r="H2848" i="5"/>
  <c r="I2848" i="5"/>
  <c r="H2849" i="5"/>
  <c r="I2849" i="5"/>
  <c r="H2850" i="5"/>
  <c r="I2850" i="5"/>
  <c r="H2851" i="5"/>
  <c r="I2851" i="5"/>
  <c r="H2852" i="5"/>
  <c r="I2852" i="5"/>
  <c r="H2853" i="5"/>
  <c r="I2853" i="5"/>
  <c r="H2854" i="5"/>
  <c r="I2854" i="5"/>
  <c r="H2855" i="5"/>
  <c r="I2855" i="5"/>
  <c r="H2856" i="5"/>
  <c r="I2856" i="5"/>
  <c r="H2857" i="5"/>
  <c r="I2857" i="5"/>
  <c r="H2858" i="5"/>
  <c r="I2858" i="5"/>
  <c r="H2859" i="5"/>
  <c r="I2859" i="5"/>
  <c r="H2860" i="5"/>
  <c r="I2860" i="5"/>
  <c r="H2861" i="5"/>
  <c r="I2861" i="5"/>
  <c r="H2862" i="5"/>
  <c r="I2862" i="5"/>
  <c r="H2863" i="5"/>
  <c r="I2863" i="5"/>
  <c r="H2864" i="5"/>
  <c r="I2864" i="5"/>
  <c r="H2865" i="5"/>
  <c r="I2865" i="5"/>
  <c r="H2866" i="5"/>
  <c r="I2866" i="5"/>
  <c r="H2867" i="5"/>
  <c r="I2867" i="5"/>
  <c r="H2868" i="5"/>
  <c r="I2868" i="5"/>
  <c r="H2869" i="5"/>
  <c r="I2869" i="5"/>
  <c r="H2870" i="5"/>
  <c r="I2870" i="5"/>
  <c r="H2871" i="5"/>
  <c r="I2871" i="5"/>
  <c r="H2872" i="5"/>
  <c r="I2872" i="5"/>
  <c r="H2873" i="5"/>
  <c r="I2873" i="5"/>
  <c r="H2874" i="5"/>
  <c r="I2874" i="5"/>
  <c r="H2875" i="5"/>
  <c r="I2875" i="5"/>
  <c r="H2876" i="5"/>
  <c r="I2876" i="5"/>
  <c r="H2877" i="5"/>
  <c r="I2877" i="5"/>
  <c r="H2878" i="5"/>
  <c r="I2878" i="5"/>
  <c r="H2879" i="5"/>
  <c r="I2879" i="5"/>
  <c r="H2880" i="5"/>
  <c r="I2880" i="5"/>
  <c r="H2881" i="5"/>
  <c r="I2881" i="5"/>
  <c r="H2882" i="5"/>
  <c r="I2882" i="5"/>
  <c r="H2883" i="5"/>
  <c r="I2883" i="5"/>
  <c r="H2884" i="5"/>
  <c r="I2884" i="5"/>
  <c r="H2885" i="5"/>
  <c r="I2885" i="5"/>
  <c r="H2886" i="5"/>
  <c r="I2886" i="5"/>
  <c r="H2887" i="5"/>
  <c r="I2887" i="5"/>
  <c r="H2888" i="5"/>
  <c r="I2888" i="5"/>
  <c r="H2889" i="5"/>
  <c r="I2889" i="5"/>
  <c r="H2890" i="5"/>
  <c r="I2890" i="5"/>
  <c r="H2891" i="5"/>
  <c r="I2891" i="5"/>
  <c r="H2892" i="5"/>
  <c r="I2892" i="5"/>
  <c r="H2893" i="5"/>
  <c r="I2893" i="5"/>
  <c r="H2894" i="5"/>
  <c r="I2894" i="5"/>
  <c r="H2895" i="5"/>
  <c r="I2895" i="5"/>
  <c r="H2896" i="5"/>
  <c r="I2896" i="5"/>
  <c r="H2897" i="5"/>
  <c r="I2897" i="5"/>
  <c r="H2898" i="5"/>
  <c r="I2898" i="5"/>
  <c r="H2899" i="5"/>
  <c r="I2899" i="5"/>
  <c r="H2900" i="5"/>
  <c r="I2900" i="5"/>
  <c r="H2901" i="5"/>
  <c r="I2901" i="5"/>
  <c r="H2902" i="5"/>
  <c r="I2902" i="5"/>
  <c r="H2903" i="5"/>
  <c r="I2903" i="5"/>
  <c r="H2904" i="5"/>
  <c r="I2904" i="5"/>
  <c r="H2905" i="5"/>
  <c r="I2905" i="5"/>
  <c r="H2906" i="5"/>
  <c r="I2906" i="5"/>
  <c r="H2907" i="5"/>
  <c r="I2907" i="5"/>
  <c r="H2908" i="5"/>
  <c r="I2908" i="5"/>
  <c r="H2909" i="5"/>
  <c r="I2909" i="5"/>
  <c r="H2910" i="5"/>
  <c r="I2910" i="5"/>
  <c r="H2911" i="5"/>
  <c r="I2911" i="5"/>
  <c r="H2912" i="5"/>
  <c r="I2912" i="5"/>
  <c r="H2913" i="5"/>
  <c r="I2913" i="5"/>
  <c r="H2914" i="5"/>
  <c r="I2914" i="5"/>
  <c r="H2915" i="5"/>
  <c r="I2915" i="5"/>
  <c r="H2916" i="5"/>
  <c r="I2916" i="5"/>
  <c r="H2917" i="5"/>
  <c r="I2917" i="5"/>
  <c r="H2918" i="5"/>
  <c r="I2918" i="5"/>
  <c r="H2919" i="5"/>
  <c r="I2919" i="5"/>
  <c r="H2920" i="5"/>
  <c r="I2920" i="5"/>
  <c r="H2921" i="5"/>
  <c r="I2921" i="5"/>
  <c r="H2922" i="5"/>
  <c r="I2922" i="5"/>
  <c r="H2923" i="5"/>
  <c r="I2923" i="5"/>
  <c r="H2924" i="5"/>
  <c r="I2924" i="5"/>
  <c r="H2925" i="5"/>
  <c r="I2925" i="5"/>
  <c r="H2926" i="5"/>
  <c r="I2926" i="5"/>
  <c r="H2927" i="5"/>
  <c r="I2927" i="5"/>
  <c r="H2928" i="5"/>
  <c r="I2928" i="5"/>
  <c r="H2929" i="5"/>
  <c r="I2929" i="5"/>
  <c r="H2930" i="5"/>
  <c r="I2930" i="5"/>
  <c r="H2931" i="5"/>
  <c r="I2931" i="5"/>
  <c r="H2932" i="5"/>
  <c r="I2932" i="5"/>
  <c r="H2933" i="5"/>
  <c r="I2933" i="5"/>
  <c r="H2934" i="5"/>
  <c r="I2934" i="5"/>
  <c r="H2935" i="5"/>
  <c r="I2935" i="5"/>
  <c r="H2936" i="5"/>
  <c r="I2936" i="5"/>
  <c r="H2937" i="5"/>
  <c r="I2937" i="5"/>
  <c r="H2938" i="5"/>
  <c r="I2938" i="5"/>
  <c r="H2939" i="5"/>
  <c r="I2939" i="5"/>
  <c r="H2940" i="5"/>
  <c r="I2940" i="5"/>
  <c r="H2941" i="5"/>
  <c r="I2941" i="5"/>
  <c r="H2942" i="5"/>
  <c r="I2942" i="5"/>
  <c r="H2943" i="5"/>
  <c r="I2943" i="5"/>
  <c r="H2944" i="5"/>
  <c r="I2944" i="5"/>
  <c r="H2945" i="5"/>
  <c r="I2945" i="5"/>
  <c r="H2946" i="5"/>
  <c r="I2946" i="5"/>
  <c r="H2947" i="5"/>
  <c r="I2947" i="5"/>
  <c r="H2948" i="5"/>
  <c r="I2948" i="5"/>
  <c r="H2949" i="5"/>
  <c r="I2949" i="5"/>
  <c r="H2950" i="5"/>
  <c r="I2950" i="5"/>
  <c r="H2951" i="5"/>
  <c r="I2951" i="5"/>
  <c r="H2952" i="5"/>
  <c r="I2952" i="5"/>
  <c r="H2953" i="5"/>
  <c r="I2953" i="5"/>
  <c r="H2954" i="5"/>
  <c r="I2954" i="5"/>
  <c r="H2955" i="5"/>
  <c r="I2955" i="5"/>
  <c r="H2956" i="5"/>
  <c r="I2956" i="5"/>
  <c r="H2957" i="5"/>
  <c r="I2957" i="5"/>
  <c r="H2958" i="5"/>
  <c r="I2958" i="5"/>
  <c r="H2959" i="5"/>
  <c r="I2959" i="5"/>
  <c r="H2960" i="5"/>
  <c r="I2960" i="5"/>
  <c r="H2961" i="5"/>
  <c r="I2961" i="5"/>
  <c r="H2962" i="5"/>
  <c r="I2962" i="5"/>
  <c r="H2963" i="5"/>
  <c r="I2963" i="5"/>
  <c r="H2964" i="5"/>
  <c r="I2964" i="5"/>
  <c r="H2965" i="5"/>
  <c r="I2965" i="5"/>
  <c r="H2966" i="5"/>
  <c r="I2966" i="5"/>
  <c r="H2967" i="5"/>
  <c r="I2967" i="5"/>
  <c r="H2968" i="5"/>
  <c r="I2968" i="5"/>
  <c r="H2969" i="5"/>
  <c r="I2969" i="5"/>
  <c r="H2970" i="5"/>
  <c r="I2970" i="5"/>
  <c r="H2971" i="5"/>
  <c r="I2971" i="5"/>
  <c r="H2972" i="5"/>
  <c r="I2972" i="5"/>
  <c r="H2973" i="5"/>
  <c r="I2973" i="5"/>
  <c r="H2974" i="5"/>
  <c r="I2974" i="5"/>
  <c r="H2975" i="5"/>
  <c r="I2975" i="5"/>
  <c r="H2976" i="5"/>
  <c r="I2976" i="5"/>
  <c r="H2977" i="5"/>
  <c r="I2977" i="5"/>
  <c r="H2978" i="5"/>
  <c r="I2978" i="5"/>
  <c r="H2979" i="5"/>
  <c r="I2979" i="5"/>
  <c r="H2980" i="5"/>
  <c r="I2980" i="5"/>
  <c r="H2981" i="5"/>
  <c r="I2981" i="5"/>
  <c r="H2982" i="5"/>
  <c r="I2982" i="5"/>
  <c r="H2983" i="5"/>
  <c r="I2983" i="5"/>
  <c r="H2984" i="5"/>
  <c r="I2984" i="5"/>
  <c r="H2985" i="5"/>
  <c r="I2985" i="5"/>
  <c r="H2986" i="5"/>
  <c r="I2986" i="5"/>
  <c r="H2987" i="5"/>
  <c r="I2987" i="5"/>
  <c r="H2988" i="5"/>
  <c r="I2988" i="5"/>
  <c r="H2989" i="5"/>
  <c r="I2989" i="5"/>
  <c r="H2990" i="5"/>
  <c r="I2990" i="5"/>
  <c r="H2991" i="5"/>
  <c r="I2991" i="5"/>
  <c r="H2992" i="5"/>
  <c r="I2992" i="5"/>
  <c r="H2993" i="5"/>
  <c r="I2993" i="5"/>
  <c r="H2994" i="5"/>
  <c r="I2994" i="5"/>
  <c r="H2995" i="5"/>
  <c r="I2995" i="5"/>
  <c r="H2996" i="5"/>
  <c r="I2996" i="5"/>
  <c r="H2997" i="5"/>
  <c r="I2997" i="5"/>
  <c r="H2998" i="5"/>
  <c r="I2998" i="5"/>
  <c r="H2999" i="5"/>
  <c r="I2999" i="5"/>
  <c r="H3000" i="5"/>
  <c r="I3000" i="5"/>
  <c r="H3001" i="5"/>
  <c r="I3001" i="5"/>
  <c r="H3002" i="5"/>
  <c r="I3002" i="5"/>
  <c r="H3035" i="5"/>
  <c r="I3035" i="5"/>
  <c r="H3036" i="5"/>
  <c r="I3036" i="5"/>
  <c r="H3037" i="5"/>
  <c r="I3037" i="5"/>
  <c r="H3038" i="5"/>
  <c r="I3038" i="5"/>
  <c r="H3039" i="5"/>
  <c r="I3039" i="5"/>
  <c r="H3040" i="5"/>
  <c r="I3040" i="5"/>
  <c r="H3041" i="5"/>
  <c r="I3041" i="5"/>
  <c r="H3042" i="5"/>
  <c r="I3042" i="5"/>
  <c r="H3043" i="5"/>
  <c r="I3043" i="5"/>
  <c r="H3044" i="5"/>
  <c r="I3044" i="5"/>
  <c r="H3045" i="5"/>
  <c r="I3045" i="5"/>
  <c r="H3046" i="5"/>
  <c r="I3046" i="5"/>
  <c r="H3047" i="5"/>
  <c r="I3047" i="5"/>
  <c r="H3048" i="5"/>
  <c r="I3048" i="5"/>
  <c r="H3049" i="5"/>
  <c r="I3049" i="5"/>
  <c r="H3050" i="5"/>
  <c r="I3050" i="5"/>
  <c r="H3051" i="5"/>
  <c r="I3051" i="5"/>
  <c r="H3052" i="5"/>
  <c r="I3052" i="5"/>
  <c r="H3053" i="5"/>
  <c r="I3053" i="5"/>
  <c r="H3054" i="5"/>
  <c r="I3054" i="5"/>
  <c r="H3055" i="5"/>
  <c r="I3055" i="5"/>
  <c r="H3056" i="5"/>
  <c r="I3056" i="5"/>
  <c r="H3057" i="5"/>
  <c r="I3057" i="5"/>
  <c r="H3058" i="5"/>
  <c r="I3058" i="5"/>
  <c r="H3059" i="5"/>
  <c r="I3059" i="5"/>
  <c r="H3060" i="5"/>
  <c r="I3060" i="5"/>
  <c r="H3061" i="5"/>
  <c r="I3061" i="5"/>
  <c r="H3062" i="5"/>
  <c r="I3062" i="5"/>
  <c r="H3063" i="5"/>
  <c r="I3063" i="5"/>
  <c r="H3064" i="5"/>
  <c r="I3064" i="5"/>
  <c r="H3065" i="5"/>
  <c r="I3065" i="5"/>
  <c r="H3066" i="5"/>
  <c r="I3066" i="5"/>
  <c r="H3067" i="5"/>
  <c r="I3067" i="5"/>
  <c r="H3068" i="5"/>
  <c r="I3068" i="5"/>
  <c r="H3069" i="5"/>
  <c r="I3069" i="5"/>
  <c r="H3070" i="5"/>
  <c r="I3070" i="5"/>
  <c r="H3071" i="5"/>
  <c r="I3071" i="5"/>
  <c r="H3072" i="5"/>
  <c r="I3072" i="5"/>
  <c r="H3073" i="5"/>
  <c r="I3073" i="5"/>
  <c r="H3074" i="5"/>
  <c r="I3074" i="5"/>
  <c r="H3075" i="5"/>
  <c r="I3075" i="5"/>
  <c r="H3076" i="5"/>
  <c r="I3076" i="5"/>
  <c r="H3077" i="5"/>
  <c r="I3077" i="5"/>
  <c r="H3078" i="5"/>
  <c r="I3078" i="5"/>
  <c r="H3079" i="5"/>
  <c r="I3079" i="5"/>
  <c r="H3080" i="5"/>
  <c r="I3080" i="5"/>
  <c r="H3081" i="5"/>
  <c r="I3081" i="5"/>
  <c r="H3082" i="5"/>
  <c r="I3082" i="5"/>
  <c r="H3083" i="5"/>
  <c r="I3083" i="5"/>
  <c r="H3084" i="5"/>
  <c r="I3084" i="5"/>
  <c r="H3085" i="5"/>
  <c r="I3085" i="5"/>
  <c r="H3086" i="5"/>
  <c r="I3086" i="5"/>
  <c r="H3087" i="5"/>
  <c r="I3087" i="5"/>
  <c r="H3088" i="5"/>
  <c r="I3088" i="5"/>
  <c r="H3089" i="5"/>
  <c r="I3089" i="5"/>
  <c r="H3090" i="5"/>
  <c r="I3090" i="5"/>
  <c r="H3091" i="5"/>
  <c r="I3091" i="5"/>
  <c r="H3092" i="5"/>
  <c r="I3092" i="5"/>
  <c r="H3093" i="5"/>
  <c r="I3093" i="5"/>
  <c r="H3094" i="5"/>
  <c r="I3094" i="5"/>
  <c r="H3095" i="5"/>
  <c r="I3095" i="5"/>
  <c r="H3096" i="5"/>
  <c r="I3096" i="5"/>
  <c r="H3097" i="5"/>
  <c r="I3097" i="5"/>
  <c r="H3098" i="5"/>
  <c r="I3098" i="5"/>
  <c r="H3099" i="5"/>
  <c r="I3099" i="5"/>
  <c r="H3100" i="5"/>
  <c r="I3100" i="5"/>
  <c r="H3101" i="5"/>
  <c r="I3101" i="5"/>
  <c r="H3102" i="5"/>
  <c r="I3102" i="5"/>
  <c r="H3103" i="5"/>
  <c r="I3103" i="5"/>
  <c r="H3104" i="5"/>
  <c r="I3104" i="5"/>
  <c r="H3105" i="5"/>
  <c r="I3105" i="5"/>
  <c r="H3106" i="5"/>
  <c r="I3106" i="5"/>
  <c r="H3107" i="5"/>
  <c r="I3107" i="5"/>
  <c r="H3108" i="5"/>
  <c r="I3108" i="5"/>
  <c r="H3109" i="5"/>
  <c r="I3109" i="5"/>
  <c r="H3110" i="5"/>
  <c r="I3110" i="5"/>
  <c r="H3111" i="5"/>
  <c r="I3111" i="5"/>
  <c r="H3112" i="5"/>
  <c r="I3112" i="5"/>
  <c r="H3113" i="5"/>
  <c r="I3113" i="5"/>
  <c r="H3114" i="5"/>
  <c r="I3114" i="5"/>
  <c r="H3115" i="5"/>
  <c r="I3115" i="5"/>
  <c r="H3116" i="5"/>
  <c r="I3116" i="5"/>
  <c r="H3117" i="5"/>
  <c r="I3117" i="5"/>
  <c r="H3118" i="5"/>
  <c r="I3118" i="5"/>
  <c r="H3119" i="5"/>
  <c r="I3119" i="5"/>
  <c r="H3120" i="5"/>
  <c r="I3120" i="5"/>
  <c r="H3121" i="5"/>
  <c r="I3121" i="5"/>
  <c r="H3122" i="5"/>
  <c r="I3122" i="5"/>
  <c r="H3123" i="5"/>
  <c r="I3123" i="5"/>
  <c r="H3124" i="5"/>
  <c r="I3124" i="5"/>
  <c r="H3125" i="5"/>
  <c r="I3125" i="5"/>
  <c r="H3126" i="5"/>
  <c r="I3126" i="5"/>
  <c r="H3127" i="5"/>
  <c r="I3127" i="5"/>
  <c r="H3128" i="5"/>
  <c r="I3128" i="5"/>
  <c r="H3129" i="5"/>
  <c r="I3129" i="5"/>
  <c r="H3130" i="5"/>
  <c r="I3130" i="5"/>
  <c r="H3131" i="5"/>
  <c r="I3131" i="5"/>
  <c r="H3132" i="5"/>
  <c r="I3132" i="5"/>
  <c r="H3133" i="5"/>
  <c r="I3133" i="5"/>
  <c r="H3134" i="5"/>
  <c r="I3134" i="5"/>
  <c r="H3135" i="5"/>
  <c r="I3135" i="5"/>
  <c r="H3136" i="5"/>
  <c r="I3136" i="5"/>
  <c r="H3137" i="5"/>
  <c r="I3137" i="5"/>
  <c r="H3138" i="5"/>
  <c r="I3138" i="5"/>
  <c r="H3139" i="5"/>
  <c r="I3139" i="5"/>
  <c r="H3140" i="5"/>
  <c r="I3140" i="5"/>
  <c r="H3141" i="5"/>
  <c r="I3141" i="5"/>
  <c r="H3142" i="5"/>
  <c r="I3142" i="5"/>
  <c r="H3143" i="5"/>
  <c r="I3143" i="5"/>
  <c r="H3144" i="5"/>
  <c r="I3144" i="5"/>
  <c r="H3145" i="5"/>
  <c r="I3145" i="5"/>
  <c r="H3146" i="5"/>
  <c r="I3146" i="5"/>
  <c r="H3147" i="5"/>
  <c r="I3147" i="5"/>
  <c r="H3148" i="5"/>
  <c r="I3148" i="5"/>
  <c r="H3149" i="5"/>
  <c r="I3149" i="5"/>
  <c r="H3150" i="5"/>
  <c r="I3150" i="5"/>
  <c r="H3151" i="5"/>
  <c r="I3151" i="5"/>
  <c r="H3152" i="5"/>
  <c r="I3152" i="5"/>
  <c r="H3153" i="5"/>
  <c r="I3153" i="5"/>
  <c r="H3154" i="5"/>
  <c r="I3154" i="5"/>
  <c r="H3155" i="5"/>
  <c r="I3155" i="5"/>
  <c r="H3156" i="5"/>
  <c r="I3156" i="5"/>
  <c r="H3157" i="5"/>
  <c r="I3157" i="5"/>
  <c r="H3158" i="5"/>
  <c r="I3158" i="5"/>
  <c r="H3159" i="5"/>
  <c r="I3159" i="5"/>
  <c r="H3160" i="5"/>
  <c r="I3160" i="5"/>
  <c r="H3161" i="5"/>
  <c r="I3161" i="5"/>
  <c r="H3162" i="5"/>
  <c r="I3162" i="5"/>
  <c r="H3163" i="5"/>
  <c r="I3163" i="5"/>
  <c r="H3164" i="5"/>
  <c r="I3164" i="5"/>
  <c r="H3165" i="5"/>
  <c r="I3165" i="5"/>
  <c r="H3166" i="5"/>
  <c r="I3166" i="5"/>
  <c r="H3167" i="5"/>
  <c r="I3167" i="5"/>
  <c r="H3168" i="5"/>
  <c r="I3168" i="5"/>
  <c r="H3169" i="5"/>
  <c r="I3169" i="5"/>
  <c r="H3170" i="5"/>
  <c r="I3170" i="5"/>
  <c r="H3171" i="5"/>
  <c r="I3171" i="5"/>
  <c r="H3172" i="5"/>
  <c r="I3172" i="5"/>
  <c r="H3173" i="5"/>
  <c r="I3173" i="5"/>
  <c r="H3174" i="5"/>
  <c r="I3174" i="5"/>
  <c r="H3175" i="5"/>
  <c r="I3175" i="5"/>
  <c r="H3176" i="5"/>
  <c r="I3176" i="5"/>
  <c r="H3177" i="5"/>
  <c r="I3177" i="5"/>
  <c r="H3178" i="5"/>
  <c r="I3178" i="5"/>
  <c r="H3179" i="5"/>
  <c r="I3179" i="5"/>
  <c r="H3180" i="5"/>
  <c r="I3180" i="5"/>
  <c r="H3181" i="5"/>
  <c r="I3181" i="5"/>
  <c r="H3182" i="5"/>
  <c r="I3182" i="5"/>
  <c r="H3183" i="5"/>
  <c r="I3183" i="5"/>
  <c r="H3184" i="5"/>
  <c r="I3184" i="5"/>
  <c r="H3185" i="5"/>
  <c r="I3185" i="5"/>
  <c r="H3186" i="5"/>
  <c r="I3186" i="5"/>
  <c r="H3187" i="5"/>
  <c r="I3187" i="5"/>
  <c r="H3188" i="5"/>
  <c r="I3188" i="5"/>
  <c r="H3189" i="5"/>
  <c r="I3189" i="5"/>
  <c r="H3190" i="5"/>
  <c r="I3190" i="5"/>
  <c r="H3191" i="5"/>
  <c r="I3191" i="5"/>
  <c r="H3192" i="5"/>
  <c r="I3192" i="5"/>
  <c r="H3193" i="5"/>
  <c r="I3193" i="5"/>
  <c r="H3194" i="5"/>
  <c r="I3194" i="5"/>
  <c r="H3195" i="5"/>
  <c r="I3195" i="5"/>
  <c r="H3196" i="5"/>
  <c r="I3196" i="5"/>
  <c r="H3197" i="5"/>
  <c r="I3197" i="5"/>
  <c r="H3198" i="5"/>
  <c r="I3198" i="5"/>
  <c r="H3199" i="5"/>
  <c r="I3199" i="5"/>
  <c r="H3200" i="5"/>
  <c r="I3200" i="5"/>
  <c r="H3201" i="5"/>
  <c r="I3201" i="5"/>
  <c r="H3202" i="5"/>
  <c r="I3202" i="5"/>
  <c r="H3235" i="5"/>
  <c r="I3235" i="5"/>
  <c r="H3236" i="5"/>
  <c r="I3236" i="5"/>
  <c r="H3237" i="5"/>
  <c r="I3237" i="5"/>
  <c r="H3238" i="5"/>
  <c r="I3238" i="5"/>
  <c r="H3239" i="5"/>
  <c r="I3239" i="5"/>
  <c r="H3240" i="5"/>
  <c r="I3240" i="5"/>
  <c r="H3241" i="5"/>
  <c r="I3241" i="5"/>
  <c r="H3242" i="5"/>
  <c r="I3242" i="5"/>
  <c r="H3243" i="5"/>
  <c r="I3243" i="5"/>
  <c r="H3244" i="5"/>
  <c r="I3244" i="5"/>
  <c r="H3245" i="5"/>
  <c r="I3245" i="5"/>
  <c r="H3246" i="5"/>
  <c r="I3246" i="5"/>
  <c r="H3247" i="5"/>
  <c r="I3247" i="5"/>
  <c r="H3248" i="5"/>
  <c r="I3248" i="5"/>
  <c r="H3249" i="5"/>
  <c r="I3249" i="5"/>
  <c r="H3250" i="5"/>
  <c r="I3250" i="5"/>
  <c r="H3251" i="5"/>
  <c r="I3251" i="5"/>
  <c r="H3252" i="5"/>
  <c r="I3252" i="5"/>
  <c r="H3253" i="5"/>
  <c r="I3253" i="5"/>
  <c r="H3254" i="5"/>
  <c r="I3254" i="5"/>
  <c r="H3255" i="5"/>
  <c r="I3255" i="5"/>
  <c r="H3256" i="5"/>
  <c r="I3256" i="5"/>
  <c r="H3257" i="5"/>
  <c r="I3257" i="5"/>
  <c r="H3258" i="5"/>
  <c r="I3258" i="5"/>
  <c r="H3259" i="5"/>
  <c r="I3259" i="5"/>
  <c r="H3260" i="5"/>
  <c r="I3260" i="5"/>
  <c r="H3261" i="5"/>
  <c r="I3261" i="5"/>
  <c r="H3262" i="5"/>
  <c r="I3262" i="5"/>
  <c r="H3263" i="5"/>
  <c r="I3263" i="5"/>
  <c r="H3264" i="5"/>
  <c r="I3264" i="5"/>
  <c r="H3265" i="5"/>
  <c r="I3265" i="5"/>
  <c r="H3266" i="5"/>
  <c r="I3266" i="5"/>
  <c r="H3267" i="5"/>
  <c r="I3267" i="5"/>
  <c r="H3268" i="5"/>
  <c r="I3268" i="5"/>
  <c r="H3269" i="5"/>
  <c r="I3269" i="5"/>
  <c r="H3270" i="5"/>
  <c r="I3270" i="5"/>
  <c r="H3271" i="5"/>
  <c r="I3271" i="5"/>
  <c r="H3272" i="5"/>
  <c r="I3272" i="5"/>
  <c r="H3273" i="5"/>
  <c r="I3273" i="5"/>
  <c r="H3274" i="5"/>
  <c r="I3274" i="5"/>
  <c r="H3275" i="5"/>
  <c r="I3275" i="5"/>
  <c r="H3276" i="5"/>
  <c r="I3276" i="5"/>
  <c r="H3277" i="5"/>
  <c r="I3277" i="5"/>
  <c r="H3278" i="5"/>
  <c r="I3278" i="5"/>
  <c r="H3279" i="5"/>
  <c r="I3279" i="5"/>
  <c r="H3280" i="5"/>
  <c r="I3280" i="5"/>
  <c r="H3281" i="5"/>
  <c r="I3281" i="5"/>
  <c r="H3282" i="5"/>
  <c r="I3282" i="5"/>
  <c r="H3283" i="5"/>
  <c r="I3283" i="5"/>
  <c r="H3284" i="5"/>
  <c r="I3284" i="5"/>
  <c r="H3285" i="5"/>
  <c r="I3285" i="5"/>
  <c r="H3286" i="5"/>
  <c r="I3286" i="5"/>
  <c r="H3287" i="5"/>
  <c r="I3287" i="5"/>
  <c r="H3288" i="5"/>
  <c r="I3288" i="5"/>
  <c r="H3289" i="5"/>
  <c r="I3289" i="5"/>
  <c r="H3290" i="5"/>
  <c r="I3290" i="5"/>
  <c r="H3291" i="5"/>
  <c r="I3291" i="5"/>
  <c r="H3292" i="5"/>
  <c r="I3292" i="5"/>
  <c r="H3293" i="5"/>
  <c r="I3293" i="5"/>
  <c r="H3294" i="5"/>
  <c r="I3294" i="5"/>
  <c r="H3295" i="5"/>
  <c r="I3295" i="5"/>
  <c r="H3296" i="5"/>
  <c r="I3296" i="5"/>
  <c r="H3297" i="5"/>
  <c r="I3297" i="5"/>
  <c r="H3298" i="5"/>
  <c r="I3298" i="5"/>
  <c r="H3299" i="5"/>
  <c r="I3299" i="5"/>
  <c r="H3300" i="5"/>
  <c r="I3300" i="5"/>
  <c r="H3301" i="5"/>
  <c r="I3301" i="5"/>
  <c r="H3302" i="5"/>
  <c r="I3302" i="5"/>
  <c r="H3335" i="5"/>
  <c r="I3335" i="5"/>
  <c r="H3336" i="5"/>
  <c r="I3336" i="5"/>
  <c r="H3337" i="5"/>
  <c r="I3337" i="5"/>
  <c r="H3338" i="5"/>
  <c r="I3338" i="5"/>
  <c r="H3339" i="5"/>
  <c r="I3339" i="5"/>
  <c r="H3340" i="5"/>
  <c r="I3340" i="5"/>
  <c r="H3341" i="5"/>
  <c r="I3341" i="5"/>
  <c r="H3342" i="5"/>
  <c r="I3342" i="5"/>
  <c r="H3343" i="5"/>
  <c r="I3343" i="5"/>
  <c r="H3344" i="5"/>
  <c r="I3344" i="5"/>
  <c r="H3345" i="5"/>
  <c r="I3345" i="5"/>
  <c r="H3346" i="5"/>
  <c r="I3346" i="5"/>
  <c r="H3347" i="5"/>
  <c r="I3347" i="5"/>
  <c r="H3348" i="5"/>
  <c r="I3348" i="5"/>
  <c r="H3349" i="5"/>
  <c r="I3349" i="5"/>
  <c r="H3350" i="5"/>
  <c r="I3350" i="5"/>
  <c r="H3351" i="5"/>
  <c r="I3351" i="5"/>
  <c r="H3352" i="5"/>
  <c r="I3352" i="5"/>
  <c r="H3353" i="5"/>
  <c r="I3353" i="5"/>
  <c r="H3354" i="5"/>
  <c r="I3354" i="5"/>
  <c r="H3355" i="5"/>
  <c r="I3355" i="5"/>
  <c r="H3356" i="5"/>
  <c r="I3356" i="5"/>
  <c r="H3357" i="5"/>
  <c r="I3357" i="5"/>
  <c r="H3358" i="5"/>
  <c r="I3358" i="5"/>
  <c r="H3359" i="5"/>
  <c r="I3359" i="5"/>
  <c r="H3360" i="5"/>
  <c r="I3360" i="5"/>
  <c r="H3361" i="5"/>
  <c r="I3361" i="5"/>
  <c r="H3362" i="5"/>
  <c r="I3362" i="5"/>
  <c r="H3363" i="5"/>
  <c r="I3363" i="5"/>
  <c r="H3364" i="5"/>
  <c r="I3364" i="5"/>
  <c r="H3365" i="5"/>
  <c r="I3365" i="5"/>
  <c r="H3366" i="5"/>
  <c r="I3366" i="5"/>
  <c r="H3367" i="5"/>
  <c r="I3367" i="5"/>
  <c r="H3368" i="5"/>
  <c r="I3368" i="5"/>
  <c r="H3369" i="5"/>
  <c r="I3369" i="5"/>
  <c r="H3370" i="5"/>
  <c r="I3370" i="5"/>
  <c r="H3371" i="5"/>
  <c r="I3371" i="5"/>
  <c r="H3372" i="5"/>
  <c r="I3372" i="5"/>
  <c r="H3373" i="5"/>
  <c r="I3373" i="5"/>
  <c r="H3374" i="5"/>
  <c r="I3374" i="5"/>
  <c r="H3375" i="5"/>
  <c r="I3375" i="5"/>
  <c r="H3376" i="5"/>
  <c r="I3376" i="5"/>
  <c r="H3377" i="5"/>
  <c r="I3377" i="5"/>
  <c r="H3378" i="5"/>
  <c r="I3378" i="5"/>
  <c r="H3379" i="5"/>
  <c r="I3379" i="5"/>
  <c r="H3380" i="5"/>
  <c r="I3380" i="5"/>
  <c r="H3381" i="5"/>
  <c r="I3381" i="5"/>
  <c r="H3382" i="5"/>
  <c r="I3382" i="5"/>
  <c r="H3383" i="5"/>
  <c r="I3383" i="5"/>
  <c r="H3384" i="5"/>
  <c r="I3384" i="5"/>
  <c r="H3385" i="5"/>
  <c r="I3385" i="5"/>
  <c r="H3386" i="5"/>
  <c r="I3386" i="5"/>
  <c r="H3387" i="5"/>
  <c r="I3387" i="5"/>
  <c r="H3388" i="5"/>
  <c r="I3388" i="5"/>
  <c r="H3389" i="5"/>
  <c r="I3389" i="5"/>
  <c r="H3390" i="5"/>
  <c r="I3390" i="5"/>
  <c r="H3391" i="5"/>
  <c r="I3391" i="5"/>
  <c r="H3392" i="5"/>
  <c r="I3392" i="5"/>
  <c r="H3393" i="5"/>
  <c r="I3393" i="5"/>
  <c r="H3394" i="5"/>
  <c r="I3394" i="5"/>
  <c r="H3395" i="5"/>
  <c r="I3395" i="5"/>
  <c r="H3396" i="5"/>
  <c r="I3396" i="5"/>
  <c r="H3397" i="5"/>
  <c r="I3397" i="5"/>
  <c r="H3398" i="5"/>
  <c r="I3398" i="5"/>
  <c r="H3399" i="5"/>
  <c r="I3399" i="5"/>
  <c r="H3400" i="5"/>
  <c r="I3400" i="5"/>
  <c r="H3401" i="5"/>
  <c r="I3401" i="5"/>
  <c r="H3402" i="5"/>
  <c r="I3402" i="5"/>
  <c r="H3403" i="5"/>
  <c r="I3403" i="5"/>
  <c r="H3404" i="5"/>
  <c r="I3404" i="5"/>
  <c r="H3405" i="5"/>
  <c r="I3405" i="5"/>
  <c r="H3406" i="5"/>
  <c r="I3406" i="5"/>
  <c r="H3407" i="5"/>
  <c r="I3407" i="5"/>
  <c r="H3408" i="5"/>
  <c r="I3408" i="5"/>
  <c r="H3409" i="5"/>
  <c r="I3409" i="5"/>
  <c r="H3410" i="5"/>
  <c r="I3410" i="5"/>
  <c r="H3411" i="5"/>
  <c r="I3411" i="5"/>
  <c r="H3412" i="5"/>
  <c r="I3412" i="5"/>
  <c r="H3413" i="5"/>
  <c r="I3413" i="5"/>
  <c r="H3414" i="5"/>
  <c r="I3414" i="5"/>
  <c r="H3415" i="5"/>
  <c r="I3415" i="5"/>
  <c r="H3416" i="5"/>
  <c r="I3416" i="5"/>
  <c r="H3417" i="5"/>
  <c r="I3417" i="5"/>
  <c r="H3418" i="5"/>
  <c r="I3418" i="5"/>
  <c r="H3419" i="5"/>
  <c r="I3419" i="5"/>
  <c r="H3420" i="5"/>
  <c r="I3420" i="5"/>
  <c r="H3421" i="5"/>
  <c r="I3421" i="5"/>
  <c r="H3422" i="5"/>
  <c r="I3422" i="5"/>
  <c r="H3423" i="5"/>
  <c r="I3423" i="5"/>
  <c r="H3424" i="5"/>
  <c r="I3424" i="5"/>
  <c r="H3425" i="5"/>
  <c r="I3425" i="5"/>
  <c r="H3426" i="5"/>
  <c r="I3426" i="5"/>
  <c r="H3427" i="5"/>
  <c r="I3427" i="5"/>
  <c r="H3428" i="5"/>
  <c r="I3428" i="5"/>
  <c r="H3429" i="5"/>
  <c r="I3429" i="5"/>
  <c r="H3430" i="5"/>
  <c r="I3430" i="5"/>
  <c r="H3431" i="5"/>
  <c r="I3431" i="5"/>
  <c r="H3432" i="5"/>
  <c r="I3432" i="5"/>
  <c r="H3433" i="5"/>
  <c r="I3433" i="5"/>
  <c r="H3434" i="5"/>
  <c r="I3434" i="5"/>
  <c r="H3435" i="5"/>
  <c r="I3435" i="5"/>
  <c r="H3436" i="5"/>
  <c r="I3436" i="5"/>
  <c r="H3437" i="5"/>
  <c r="I3437" i="5"/>
  <c r="H3438" i="5"/>
  <c r="I3438" i="5"/>
  <c r="H3439" i="5"/>
  <c r="I3439" i="5"/>
  <c r="H3440" i="5"/>
  <c r="I3440" i="5"/>
  <c r="H3441" i="5"/>
  <c r="I3441" i="5"/>
  <c r="H3442" i="5"/>
  <c r="I3442" i="5"/>
  <c r="H3443" i="5"/>
  <c r="I3443" i="5"/>
  <c r="H3444" i="5"/>
  <c r="I3444" i="5"/>
  <c r="H3445" i="5"/>
  <c r="I3445" i="5"/>
  <c r="H3446" i="5"/>
  <c r="I3446" i="5"/>
  <c r="H3447" i="5"/>
  <c r="I3447" i="5"/>
  <c r="H3448" i="5"/>
  <c r="I3448" i="5"/>
  <c r="H3449" i="5"/>
  <c r="I3449" i="5"/>
  <c r="H3450" i="5"/>
  <c r="I3450" i="5"/>
  <c r="H3451" i="5"/>
  <c r="I3451" i="5"/>
  <c r="H3452" i="5"/>
  <c r="I3452" i="5"/>
  <c r="H3453" i="5"/>
  <c r="I3453" i="5"/>
  <c r="H3454" i="5"/>
  <c r="I3454" i="5"/>
  <c r="H3455" i="5"/>
  <c r="I3455" i="5"/>
  <c r="H3456" i="5"/>
  <c r="I3456" i="5"/>
  <c r="H3457" i="5"/>
  <c r="I3457" i="5"/>
  <c r="H3458" i="5"/>
  <c r="I3458" i="5"/>
  <c r="H3459" i="5"/>
  <c r="I3459" i="5"/>
  <c r="H3460" i="5"/>
  <c r="I3460" i="5"/>
  <c r="H3461" i="5"/>
  <c r="I3461" i="5"/>
  <c r="H3462" i="5"/>
  <c r="I3462" i="5"/>
  <c r="H3463" i="5"/>
  <c r="I3463" i="5"/>
  <c r="H3464" i="5"/>
  <c r="I3464" i="5"/>
  <c r="H3465" i="5"/>
  <c r="I3465" i="5"/>
  <c r="H3466" i="5"/>
  <c r="I3466" i="5"/>
  <c r="H3467" i="5"/>
  <c r="I3467" i="5"/>
  <c r="H3468" i="5"/>
  <c r="I3468" i="5"/>
  <c r="H3469" i="5"/>
  <c r="I3469" i="5"/>
  <c r="H3470" i="5"/>
  <c r="I3470" i="5"/>
  <c r="H3471" i="5"/>
  <c r="I3471" i="5"/>
  <c r="H3472" i="5"/>
  <c r="I3472" i="5"/>
  <c r="H3473" i="5"/>
  <c r="I3473" i="5"/>
  <c r="H3474" i="5"/>
  <c r="I3474" i="5"/>
  <c r="H3475" i="5"/>
  <c r="I3475" i="5"/>
  <c r="H3476" i="5"/>
  <c r="I3476" i="5"/>
  <c r="H3477" i="5"/>
  <c r="I3477" i="5"/>
  <c r="H3478" i="5"/>
  <c r="I3478" i="5"/>
  <c r="H3479" i="5"/>
  <c r="I3479" i="5"/>
  <c r="H3480" i="5"/>
  <c r="I3480" i="5"/>
  <c r="H3481" i="5"/>
  <c r="I3481" i="5"/>
  <c r="H3482" i="5"/>
  <c r="I3482" i="5"/>
  <c r="H3483" i="5"/>
  <c r="I3483" i="5"/>
  <c r="H3484" i="5"/>
  <c r="I3484" i="5"/>
  <c r="H3485" i="5"/>
  <c r="I3485" i="5"/>
  <c r="H3486" i="5"/>
  <c r="I3486" i="5"/>
  <c r="H3487" i="5"/>
  <c r="I3487" i="5"/>
  <c r="H3488" i="5"/>
  <c r="I3488" i="5"/>
  <c r="H3489" i="5"/>
  <c r="I3489" i="5"/>
  <c r="H3490" i="5"/>
  <c r="I3490" i="5"/>
  <c r="H3491" i="5"/>
  <c r="I3491" i="5"/>
  <c r="H3492" i="5"/>
  <c r="I3492" i="5"/>
  <c r="H3493" i="5"/>
  <c r="I3493" i="5"/>
  <c r="H3494" i="5"/>
  <c r="I3494" i="5"/>
  <c r="H3495" i="5"/>
  <c r="I3495" i="5"/>
  <c r="H3496" i="5"/>
  <c r="I3496" i="5"/>
  <c r="H3497" i="5"/>
  <c r="I3497" i="5"/>
  <c r="H3498" i="5"/>
  <c r="I3498" i="5"/>
  <c r="H3499" i="5"/>
  <c r="I3499" i="5"/>
  <c r="H3500" i="5"/>
  <c r="I3500" i="5"/>
  <c r="H3501" i="5"/>
  <c r="I3501" i="5"/>
  <c r="H3502" i="5"/>
  <c r="I3502" i="5"/>
  <c r="H3503" i="5"/>
  <c r="I3503" i="5"/>
  <c r="H3504" i="5"/>
  <c r="I3504" i="5"/>
  <c r="H3505" i="5"/>
  <c r="I3505" i="5"/>
  <c r="H3506" i="5"/>
  <c r="I3506" i="5"/>
  <c r="H3507" i="5"/>
  <c r="I3507" i="5"/>
  <c r="H3508" i="5"/>
  <c r="I3508" i="5"/>
  <c r="H3509" i="5"/>
  <c r="I3509" i="5"/>
  <c r="H3510" i="5"/>
  <c r="I3510" i="5"/>
  <c r="H3511" i="5"/>
  <c r="I3511" i="5"/>
  <c r="H3512" i="5"/>
  <c r="I3512" i="5"/>
  <c r="H3513" i="5"/>
  <c r="I3513" i="5"/>
  <c r="H3514" i="5"/>
  <c r="I3514" i="5"/>
  <c r="H3515" i="5"/>
  <c r="I3515" i="5"/>
  <c r="H3516" i="5"/>
  <c r="I3516" i="5"/>
  <c r="H3517" i="5"/>
  <c r="I3517" i="5"/>
  <c r="H3518" i="5"/>
  <c r="I3518" i="5"/>
  <c r="H3519" i="5"/>
  <c r="I3519" i="5"/>
  <c r="H3520" i="5"/>
  <c r="I3520" i="5"/>
  <c r="H3521" i="5"/>
  <c r="I3521" i="5"/>
  <c r="H3522" i="5"/>
  <c r="I3522" i="5"/>
  <c r="H3523" i="5"/>
  <c r="I3523" i="5"/>
  <c r="H3524" i="5"/>
  <c r="I3524" i="5"/>
  <c r="H3525" i="5"/>
  <c r="I3525" i="5"/>
  <c r="H3526" i="5"/>
  <c r="I3526" i="5"/>
  <c r="H3527" i="5"/>
  <c r="I3527" i="5"/>
  <c r="H3528" i="5"/>
  <c r="I3528" i="5"/>
  <c r="H3529" i="5"/>
  <c r="I3529" i="5"/>
  <c r="H3530" i="5"/>
  <c r="I3530" i="5"/>
  <c r="H3531" i="5"/>
  <c r="I3531" i="5"/>
  <c r="H3532" i="5"/>
  <c r="I3532" i="5"/>
  <c r="H3533" i="5"/>
  <c r="I3533" i="5"/>
  <c r="H3534" i="5"/>
  <c r="I3534" i="5"/>
  <c r="H3535" i="5"/>
  <c r="I3535" i="5"/>
  <c r="H3536" i="5"/>
  <c r="I3536" i="5"/>
  <c r="H3537" i="5"/>
  <c r="I3537" i="5"/>
  <c r="H3538" i="5"/>
  <c r="I3538" i="5"/>
  <c r="H3539" i="5"/>
  <c r="I3539" i="5"/>
  <c r="H3540" i="5"/>
  <c r="I3540" i="5"/>
  <c r="H3541" i="5"/>
  <c r="I3541" i="5"/>
  <c r="H3542" i="5"/>
  <c r="I3542" i="5"/>
  <c r="H3543" i="5"/>
  <c r="I3543" i="5"/>
  <c r="H3544" i="5"/>
  <c r="I3544" i="5"/>
  <c r="H3545" i="5"/>
  <c r="I3545" i="5"/>
  <c r="H3546" i="5"/>
  <c r="I3546" i="5"/>
  <c r="H3547" i="5"/>
  <c r="I3547" i="5"/>
  <c r="H3548" i="5"/>
  <c r="I3548" i="5"/>
  <c r="H3549" i="5"/>
  <c r="I3549" i="5"/>
  <c r="H3550" i="5"/>
  <c r="I3550" i="5"/>
  <c r="H3551" i="5"/>
  <c r="I3551" i="5"/>
  <c r="H3552" i="5"/>
  <c r="I3552" i="5"/>
  <c r="H3553" i="5"/>
  <c r="I3553" i="5"/>
  <c r="H3554" i="5"/>
  <c r="I3554" i="5"/>
  <c r="H3555" i="5"/>
  <c r="I3555" i="5"/>
  <c r="H3556" i="5"/>
  <c r="I3556" i="5"/>
  <c r="H3557" i="5"/>
  <c r="I3557" i="5"/>
  <c r="H3558" i="5"/>
  <c r="I3558" i="5"/>
  <c r="H3559" i="5"/>
  <c r="I3559" i="5"/>
  <c r="H3560" i="5"/>
  <c r="I3560" i="5"/>
  <c r="H3561" i="5"/>
  <c r="I3561" i="5"/>
  <c r="H3562" i="5"/>
  <c r="I3562" i="5"/>
  <c r="H3563" i="5"/>
  <c r="I3563" i="5"/>
  <c r="H3564" i="5"/>
  <c r="I3564" i="5"/>
  <c r="H3565" i="5"/>
  <c r="I3565" i="5"/>
  <c r="H3566" i="5"/>
  <c r="I3566" i="5"/>
  <c r="H3567" i="5"/>
  <c r="I3567" i="5"/>
  <c r="H3568" i="5"/>
  <c r="I3568" i="5"/>
  <c r="H3569" i="5"/>
  <c r="I3569" i="5"/>
  <c r="H3570" i="5"/>
  <c r="I3570" i="5"/>
  <c r="H3571" i="5"/>
  <c r="I3571" i="5"/>
  <c r="H3572" i="5"/>
  <c r="I3572" i="5"/>
  <c r="H3573" i="5"/>
  <c r="I3573" i="5"/>
  <c r="H3574" i="5"/>
  <c r="I3574" i="5"/>
  <c r="H3575" i="5"/>
  <c r="I3575" i="5"/>
  <c r="H3576" i="5"/>
  <c r="I3576" i="5"/>
  <c r="H3577" i="5"/>
  <c r="I3577" i="5"/>
  <c r="H3578" i="5"/>
  <c r="I3578" i="5"/>
  <c r="H3579" i="5"/>
  <c r="I3579" i="5"/>
  <c r="H3580" i="5"/>
  <c r="I3580" i="5"/>
  <c r="H3581" i="5"/>
  <c r="I3581" i="5"/>
  <c r="H3582" i="5"/>
  <c r="I3582" i="5"/>
  <c r="H3583" i="5"/>
  <c r="I3583" i="5"/>
  <c r="H3584" i="5"/>
  <c r="I3584" i="5"/>
  <c r="H3585" i="5"/>
  <c r="I3585" i="5"/>
  <c r="H3586" i="5"/>
  <c r="I3586" i="5"/>
  <c r="H3587" i="5"/>
  <c r="I3587" i="5"/>
  <c r="H3588" i="5"/>
  <c r="I3588" i="5"/>
  <c r="H3589" i="5"/>
  <c r="I3589" i="5"/>
  <c r="H3590" i="5"/>
  <c r="I3590" i="5"/>
  <c r="H3591" i="5"/>
  <c r="I3591" i="5"/>
  <c r="H3592" i="5"/>
  <c r="I3592" i="5"/>
  <c r="H3593" i="5"/>
  <c r="I3593" i="5"/>
  <c r="H3594" i="5"/>
  <c r="I3594" i="5"/>
  <c r="H3595" i="5"/>
  <c r="I3595" i="5"/>
  <c r="H3596" i="5"/>
  <c r="I3596" i="5"/>
  <c r="H3597" i="5"/>
  <c r="I3597" i="5"/>
  <c r="H3598" i="5"/>
  <c r="I3598" i="5"/>
  <c r="H3599" i="5"/>
  <c r="I3599" i="5"/>
  <c r="H3600" i="5"/>
  <c r="I3600" i="5"/>
  <c r="H3601" i="5"/>
  <c r="I3601" i="5"/>
  <c r="H3602" i="5"/>
  <c r="I3602" i="5"/>
  <c r="H3603" i="5"/>
  <c r="I3603" i="5"/>
  <c r="H3604" i="5"/>
  <c r="I3604" i="5"/>
  <c r="H3605" i="5"/>
  <c r="I3605" i="5"/>
  <c r="H3606" i="5"/>
  <c r="I3606" i="5"/>
  <c r="H3607" i="5"/>
  <c r="I3607" i="5"/>
  <c r="H3608" i="5"/>
  <c r="I3608" i="5"/>
  <c r="H3609" i="5"/>
  <c r="I3609" i="5"/>
  <c r="H3610" i="5"/>
  <c r="I3610" i="5"/>
  <c r="H3611" i="5"/>
  <c r="I3611" i="5"/>
  <c r="H3612" i="5"/>
  <c r="I3612" i="5"/>
  <c r="H3613" i="5"/>
  <c r="I3613" i="5"/>
  <c r="H3614" i="5"/>
  <c r="I3614" i="5"/>
  <c r="H3615" i="5"/>
  <c r="I3615" i="5"/>
  <c r="H3616" i="5"/>
  <c r="I3616" i="5"/>
  <c r="H3617" i="5"/>
  <c r="I3617" i="5"/>
  <c r="H3618" i="5"/>
  <c r="I3618" i="5"/>
  <c r="H3619" i="5"/>
  <c r="I3619" i="5"/>
  <c r="H3620" i="5"/>
  <c r="I3620" i="5"/>
  <c r="H3621" i="5"/>
  <c r="I3621" i="5"/>
  <c r="H3622" i="5"/>
  <c r="I3622" i="5"/>
  <c r="H3623" i="5"/>
  <c r="I3623" i="5"/>
  <c r="H3624" i="5"/>
  <c r="I3624" i="5"/>
  <c r="H3625" i="5"/>
  <c r="I3625" i="5"/>
  <c r="H3626" i="5"/>
  <c r="I3626" i="5"/>
  <c r="H3627" i="5"/>
  <c r="I3627" i="5"/>
  <c r="H3628" i="5"/>
  <c r="I3628" i="5"/>
  <c r="H3629" i="5"/>
  <c r="I3629" i="5"/>
  <c r="H3630" i="5"/>
  <c r="I3630" i="5"/>
  <c r="H3631" i="5"/>
  <c r="I3631" i="5"/>
  <c r="H3632" i="5"/>
  <c r="I3632" i="5"/>
  <c r="H3633" i="5"/>
  <c r="I3633" i="5"/>
  <c r="H3634" i="5"/>
  <c r="I3634" i="5"/>
  <c r="H3635" i="5"/>
  <c r="I3635" i="5"/>
  <c r="H3636" i="5"/>
  <c r="I3636" i="5"/>
  <c r="H3637" i="5"/>
  <c r="I3637" i="5"/>
  <c r="H3638" i="5"/>
  <c r="I3638" i="5"/>
  <c r="H3639" i="5"/>
  <c r="I3639" i="5"/>
  <c r="H3640" i="5"/>
  <c r="I3640" i="5"/>
  <c r="H3641" i="5"/>
  <c r="I3641" i="5"/>
  <c r="H3642" i="5"/>
  <c r="I3642" i="5"/>
  <c r="H3643" i="5"/>
  <c r="I3643" i="5"/>
  <c r="H3644" i="5"/>
  <c r="I3644" i="5"/>
  <c r="H3645" i="5"/>
  <c r="I3645" i="5"/>
  <c r="H3646" i="5"/>
  <c r="I3646" i="5"/>
  <c r="H3647" i="5"/>
  <c r="I3647" i="5"/>
  <c r="H3648" i="5"/>
  <c r="I3648" i="5"/>
  <c r="H3649" i="5"/>
  <c r="I3649" i="5"/>
  <c r="H3650" i="5"/>
  <c r="I3650" i="5"/>
  <c r="H3651" i="5"/>
  <c r="I3651" i="5"/>
  <c r="H3652" i="5"/>
  <c r="I3652" i="5"/>
  <c r="H3653" i="5"/>
  <c r="I3653" i="5"/>
  <c r="H3654" i="5"/>
  <c r="I3654" i="5"/>
  <c r="H3655" i="5"/>
  <c r="I3655" i="5"/>
  <c r="H3656" i="5"/>
  <c r="I3656" i="5"/>
  <c r="H3657" i="5"/>
  <c r="I3657" i="5"/>
  <c r="H3658" i="5"/>
  <c r="I3658" i="5"/>
  <c r="H3659" i="5"/>
  <c r="I3659" i="5"/>
  <c r="H3660" i="5"/>
  <c r="I3660" i="5"/>
  <c r="H3661" i="5"/>
  <c r="I3661" i="5"/>
  <c r="H3662" i="5"/>
  <c r="I3662" i="5"/>
  <c r="H3663" i="5"/>
  <c r="I3663" i="5"/>
  <c r="H3664" i="5"/>
  <c r="I3664" i="5"/>
  <c r="H3665" i="5"/>
  <c r="I3665" i="5"/>
  <c r="H3666" i="5"/>
  <c r="I3666" i="5"/>
  <c r="H3667" i="5"/>
  <c r="I3667" i="5"/>
  <c r="H3668" i="5"/>
  <c r="I3668" i="5"/>
  <c r="H3669" i="5"/>
  <c r="I3669" i="5"/>
  <c r="H3670" i="5"/>
  <c r="I3670" i="5"/>
  <c r="H3671" i="5"/>
  <c r="I3671" i="5"/>
  <c r="H3672" i="5"/>
  <c r="I3672" i="5"/>
  <c r="H3673" i="5"/>
  <c r="I3673" i="5"/>
  <c r="H3674" i="5"/>
  <c r="I3674" i="5"/>
  <c r="H3675" i="5"/>
  <c r="I3675" i="5"/>
  <c r="H3676" i="5"/>
  <c r="I3676" i="5"/>
  <c r="H3677" i="5"/>
  <c r="I3677" i="5"/>
  <c r="H3678" i="5"/>
  <c r="I3678" i="5"/>
  <c r="H3679" i="5"/>
  <c r="I3679" i="5"/>
  <c r="H3680" i="5"/>
  <c r="I3680" i="5"/>
  <c r="H3681" i="5"/>
  <c r="I3681" i="5"/>
  <c r="H3682" i="5"/>
  <c r="I3682" i="5"/>
  <c r="H3683" i="5"/>
  <c r="I3683" i="5"/>
  <c r="H3684" i="5"/>
  <c r="I3684" i="5"/>
  <c r="H3685" i="5"/>
  <c r="I3685" i="5"/>
  <c r="H3686" i="5"/>
  <c r="I3686" i="5"/>
  <c r="H3687" i="5"/>
  <c r="I3687" i="5"/>
  <c r="H3688" i="5"/>
  <c r="I3688" i="5"/>
  <c r="H3689" i="5"/>
  <c r="I3689" i="5"/>
  <c r="H3690" i="5"/>
  <c r="I3690" i="5"/>
  <c r="H3691" i="5"/>
  <c r="I3691" i="5"/>
  <c r="H3692" i="5"/>
  <c r="I3692" i="5"/>
  <c r="H3693" i="5"/>
  <c r="I3693" i="5"/>
  <c r="H3694" i="5"/>
  <c r="I3694" i="5"/>
  <c r="H3695" i="5"/>
  <c r="I3695" i="5"/>
  <c r="H3696" i="5"/>
  <c r="I3696" i="5"/>
  <c r="H3697" i="5"/>
  <c r="I3697" i="5"/>
  <c r="H3698" i="5"/>
  <c r="I3698" i="5"/>
  <c r="H3699" i="5"/>
  <c r="I3699" i="5"/>
  <c r="H3700" i="5"/>
  <c r="I3700" i="5"/>
  <c r="H3701" i="5"/>
  <c r="I3701" i="5"/>
  <c r="H3702" i="5"/>
  <c r="I3702" i="5"/>
  <c r="H3703" i="5"/>
  <c r="I3703" i="5"/>
  <c r="H3704" i="5"/>
  <c r="I3704" i="5"/>
  <c r="H3705" i="5"/>
  <c r="I3705" i="5"/>
  <c r="H3706" i="5"/>
  <c r="I3706" i="5"/>
  <c r="H3707" i="5"/>
  <c r="I3707" i="5"/>
  <c r="H3708" i="5"/>
  <c r="I3708" i="5"/>
  <c r="H3709" i="5"/>
  <c r="I3709" i="5"/>
  <c r="H3710" i="5"/>
  <c r="I3710" i="5"/>
  <c r="H3711" i="5"/>
  <c r="I3711" i="5"/>
  <c r="H3712" i="5"/>
  <c r="I3712" i="5"/>
  <c r="H3713" i="5"/>
  <c r="I3713" i="5"/>
  <c r="H3714" i="5"/>
  <c r="I3714" i="5"/>
  <c r="H3715" i="5"/>
  <c r="I3715" i="5"/>
  <c r="H3716" i="5"/>
  <c r="I3716" i="5"/>
  <c r="H3717" i="5"/>
  <c r="I3717" i="5"/>
  <c r="H3718" i="5"/>
  <c r="I3718" i="5"/>
  <c r="H3719" i="5"/>
  <c r="I3719" i="5"/>
  <c r="H3720" i="5"/>
  <c r="I3720" i="5"/>
  <c r="H3721" i="5"/>
  <c r="I3721" i="5"/>
  <c r="H3722" i="5"/>
  <c r="I3722" i="5"/>
  <c r="H3723" i="5"/>
  <c r="I3723" i="5"/>
  <c r="H3724" i="5"/>
  <c r="I3724" i="5"/>
  <c r="H3725" i="5"/>
  <c r="I3725" i="5"/>
  <c r="H3726" i="5"/>
  <c r="I3726" i="5"/>
  <c r="H3727" i="5"/>
  <c r="I3727" i="5"/>
  <c r="H3728" i="5"/>
  <c r="I3728" i="5"/>
  <c r="H3729" i="5"/>
  <c r="I3729" i="5"/>
  <c r="H3730" i="5"/>
  <c r="I3730" i="5"/>
  <c r="H3731" i="5"/>
  <c r="I3731" i="5"/>
  <c r="H3732" i="5"/>
  <c r="I3732" i="5"/>
  <c r="H3733" i="5"/>
  <c r="I3733" i="5"/>
  <c r="H3734" i="5"/>
  <c r="I3734" i="5"/>
  <c r="H3735" i="5"/>
  <c r="I3735" i="5"/>
  <c r="H3736" i="5"/>
  <c r="I3736" i="5"/>
  <c r="H3737" i="5"/>
  <c r="I3737" i="5"/>
  <c r="H3738" i="5"/>
  <c r="I3738" i="5"/>
  <c r="H3739" i="5"/>
  <c r="I3739" i="5"/>
  <c r="H3740" i="5"/>
  <c r="I3740" i="5"/>
  <c r="H3741" i="5"/>
  <c r="I3741" i="5"/>
  <c r="H3742" i="5"/>
  <c r="I3742" i="5"/>
  <c r="H3743" i="5"/>
  <c r="I3743" i="5"/>
  <c r="H3744" i="5"/>
  <c r="I3744" i="5"/>
  <c r="H3745" i="5"/>
  <c r="I3745" i="5"/>
  <c r="H3746" i="5"/>
  <c r="I3746" i="5"/>
  <c r="H3747" i="5"/>
  <c r="I3747" i="5"/>
  <c r="H3748" i="5"/>
  <c r="I3748" i="5"/>
  <c r="H3749" i="5"/>
  <c r="I3749" i="5"/>
  <c r="H3750" i="5"/>
  <c r="I3750" i="5"/>
  <c r="H3751" i="5"/>
  <c r="I3751" i="5"/>
  <c r="H3752" i="5"/>
  <c r="I3752" i="5"/>
  <c r="H3753" i="5"/>
  <c r="I3753" i="5"/>
  <c r="H3754" i="5"/>
  <c r="I3754" i="5"/>
  <c r="H3755" i="5"/>
  <c r="I3755" i="5"/>
  <c r="H3756" i="5"/>
  <c r="I3756" i="5"/>
  <c r="H3757" i="5"/>
  <c r="I3757" i="5"/>
  <c r="H3758" i="5"/>
  <c r="I3758" i="5"/>
  <c r="H3759" i="5"/>
  <c r="I3759" i="5"/>
  <c r="H3760" i="5"/>
  <c r="I3760" i="5"/>
  <c r="H3761" i="5"/>
  <c r="I3761" i="5"/>
  <c r="H3762" i="5"/>
  <c r="I3762" i="5"/>
  <c r="H3763" i="5"/>
  <c r="I3763" i="5"/>
  <c r="H3764" i="5"/>
  <c r="I3764" i="5"/>
  <c r="H3765" i="5"/>
  <c r="I3765" i="5"/>
  <c r="H3766" i="5"/>
  <c r="I3766" i="5"/>
  <c r="H3767" i="5"/>
  <c r="I3767" i="5"/>
  <c r="H3768" i="5"/>
  <c r="I3768" i="5"/>
  <c r="H3769" i="5"/>
  <c r="I3769" i="5"/>
  <c r="H3770" i="5"/>
  <c r="I3770" i="5"/>
  <c r="H3771" i="5"/>
  <c r="I3771" i="5"/>
  <c r="H3772" i="5"/>
  <c r="I3772" i="5"/>
  <c r="H3773" i="5"/>
  <c r="I3773" i="5"/>
  <c r="H3774" i="5"/>
  <c r="I3774" i="5"/>
  <c r="H3775" i="5"/>
  <c r="I3775" i="5"/>
  <c r="H3776" i="5"/>
  <c r="I3776" i="5"/>
  <c r="H3777" i="5"/>
  <c r="I3777" i="5"/>
  <c r="H3778" i="5"/>
  <c r="I3778" i="5"/>
  <c r="H3779" i="5"/>
  <c r="I3779" i="5"/>
  <c r="H3780" i="5"/>
  <c r="I3780" i="5"/>
  <c r="H3781" i="5"/>
  <c r="I3781" i="5"/>
  <c r="H3782" i="5"/>
  <c r="I3782" i="5"/>
  <c r="H3783" i="5"/>
  <c r="I3783" i="5"/>
  <c r="H3784" i="5"/>
  <c r="I3784" i="5"/>
  <c r="H3785" i="5"/>
  <c r="I3785" i="5"/>
  <c r="H3786" i="5"/>
  <c r="I3786" i="5"/>
  <c r="H3787" i="5"/>
  <c r="I3787" i="5"/>
  <c r="H3788" i="5"/>
  <c r="I3788" i="5"/>
  <c r="H3789" i="5"/>
  <c r="I3789" i="5"/>
  <c r="H3790" i="5"/>
  <c r="I3790" i="5"/>
  <c r="H3791" i="5"/>
  <c r="I3791" i="5"/>
  <c r="H3792" i="5"/>
  <c r="I3792" i="5"/>
  <c r="H3793" i="5"/>
  <c r="I3793" i="5"/>
  <c r="H3794" i="5"/>
  <c r="I3794" i="5"/>
  <c r="H3795" i="5"/>
  <c r="I3795" i="5"/>
  <c r="H3796" i="5"/>
  <c r="I3796" i="5"/>
  <c r="H3797" i="5"/>
  <c r="I3797" i="5"/>
  <c r="H3798" i="5"/>
  <c r="I3798" i="5"/>
  <c r="H3799" i="5"/>
  <c r="I3799" i="5"/>
  <c r="H3800" i="5"/>
  <c r="I3800" i="5"/>
  <c r="H3801" i="5"/>
  <c r="I3801" i="5"/>
  <c r="H3802" i="5"/>
  <c r="I3802" i="5"/>
  <c r="H3803" i="5"/>
  <c r="I3803" i="5"/>
  <c r="H3804" i="5"/>
  <c r="I3804" i="5"/>
  <c r="H3805" i="5"/>
  <c r="I3805" i="5"/>
  <c r="H3806" i="5"/>
  <c r="I3806" i="5"/>
  <c r="H3807" i="5"/>
  <c r="I3807" i="5"/>
  <c r="H3808" i="5"/>
  <c r="I3808" i="5"/>
  <c r="H3809" i="5"/>
  <c r="I3809" i="5"/>
  <c r="H3810" i="5"/>
  <c r="I3810" i="5"/>
  <c r="H3811" i="5"/>
  <c r="I3811" i="5"/>
  <c r="H3812" i="5"/>
  <c r="I3812" i="5"/>
  <c r="H3813" i="5"/>
  <c r="I3813" i="5"/>
  <c r="H3814" i="5"/>
  <c r="I3814" i="5"/>
  <c r="H3815" i="5"/>
  <c r="I3815" i="5"/>
  <c r="H3816" i="5"/>
  <c r="I3816" i="5"/>
  <c r="H3817" i="5"/>
  <c r="I3817" i="5"/>
  <c r="H3818" i="5"/>
  <c r="I3818" i="5"/>
  <c r="H3819" i="5"/>
  <c r="I3819" i="5"/>
  <c r="H3820" i="5"/>
  <c r="I3820" i="5"/>
  <c r="H3821" i="5"/>
  <c r="I3821" i="5"/>
  <c r="H3822" i="5"/>
  <c r="I3822" i="5"/>
  <c r="H3823" i="5"/>
  <c r="I3823" i="5"/>
  <c r="H3824" i="5"/>
  <c r="I3824" i="5"/>
  <c r="H3825" i="5"/>
  <c r="I3825" i="5"/>
  <c r="H3826" i="5"/>
  <c r="I3826" i="5"/>
  <c r="H3827" i="5"/>
  <c r="I3827" i="5"/>
  <c r="H3828" i="5"/>
  <c r="I3828" i="5"/>
  <c r="H3829" i="5"/>
  <c r="I3829" i="5"/>
  <c r="H3830" i="5"/>
  <c r="I3830" i="5"/>
  <c r="H3831" i="5"/>
  <c r="I3831" i="5"/>
  <c r="H3832" i="5"/>
  <c r="I3832" i="5"/>
  <c r="H3833" i="5"/>
  <c r="I3833" i="5"/>
  <c r="H3834" i="5"/>
  <c r="I3834" i="5"/>
  <c r="H3835" i="5"/>
  <c r="I3835" i="5"/>
  <c r="H3836" i="5"/>
  <c r="I3836" i="5"/>
  <c r="H3837" i="5"/>
  <c r="I3837" i="5"/>
  <c r="H3838" i="5"/>
  <c r="I3838" i="5"/>
  <c r="H3839" i="5"/>
  <c r="I3839" i="5"/>
  <c r="H3840" i="5"/>
  <c r="I3840" i="5"/>
  <c r="H3841" i="5"/>
  <c r="I3841" i="5"/>
  <c r="H3842" i="5"/>
  <c r="I3842" i="5"/>
  <c r="H3843" i="5"/>
  <c r="I3843" i="5"/>
  <c r="H3844" i="5"/>
  <c r="I3844" i="5"/>
  <c r="H3845" i="5"/>
  <c r="I3845" i="5"/>
  <c r="H3846" i="5"/>
  <c r="I3846" i="5"/>
  <c r="H3847" i="5"/>
  <c r="I3847" i="5"/>
  <c r="H3848" i="5"/>
  <c r="I3848" i="5"/>
  <c r="H3849" i="5"/>
  <c r="I3849" i="5"/>
  <c r="H3850" i="5"/>
  <c r="I3850" i="5"/>
  <c r="H3851" i="5"/>
  <c r="I3851" i="5"/>
  <c r="H3852" i="5"/>
  <c r="I3852" i="5"/>
  <c r="H3853" i="5"/>
  <c r="I3853" i="5"/>
  <c r="H3854" i="5"/>
  <c r="I3854" i="5"/>
  <c r="H3855" i="5"/>
  <c r="I3855" i="5"/>
  <c r="H3856" i="5"/>
  <c r="I3856" i="5"/>
  <c r="H3857" i="5"/>
  <c r="I3857" i="5"/>
  <c r="H3858" i="5"/>
  <c r="I3858" i="5"/>
  <c r="H3859" i="5"/>
  <c r="I3859" i="5"/>
  <c r="H3860" i="5"/>
  <c r="I3860" i="5"/>
  <c r="H3861" i="5"/>
  <c r="I3861" i="5"/>
  <c r="H3862" i="5"/>
  <c r="I3862" i="5"/>
  <c r="H3863" i="5"/>
  <c r="I3863" i="5"/>
  <c r="H3864" i="5"/>
  <c r="I3864" i="5"/>
  <c r="H3865" i="5"/>
  <c r="I3865" i="5"/>
  <c r="H3866" i="5"/>
  <c r="I3866" i="5"/>
  <c r="H3867" i="5"/>
  <c r="I3867" i="5"/>
  <c r="H3868" i="5"/>
  <c r="I3868" i="5"/>
  <c r="H3869" i="5"/>
  <c r="I3869" i="5"/>
  <c r="H3870" i="5"/>
  <c r="I3870" i="5"/>
  <c r="H3871" i="5"/>
  <c r="I3871" i="5"/>
  <c r="H3872" i="5"/>
  <c r="I3872" i="5"/>
  <c r="H3873" i="5"/>
  <c r="I3873" i="5"/>
  <c r="H3874" i="5"/>
  <c r="I3874" i="5"/>
  <c r="H3875" i="5"/>
  <c r="I3875" i="5"/>
  <c r="H3876" i="5"/>
  <c r="I3876" i="5"/>
  <c r="H3877" i="5"/>
  <c r="I3877" i="5"/>
  <c r="H3878" i="5"/>
  <c r="I3878" i="5"/>
  <c r="H3879" i="5"/>
  <c r="I3879" i="5"/>
  <c r="H3880" i="5"/>
  <c r="I3880" i="5"/>
  <c r="H3881" i="5"/>
  <c r="I3881" i="5"/>
  <c r="H3882" i="5"/>
  <c r="I3882" i="5"/>
  <c r="H3883" i="5"/>
  <c r="I3883" i="5"/>
  <c r="H3884" i="5"/>
  <c r="I3884" i="5"/>
  <c r="H3885" i="5"/>
  <c r="I3885" i="5"/>
  <c r="H3886" i="5"/>
  <c r="I3886" i="5"/>
  <c r="H3887" i="5"/>
  <c r="I3887" i="5"/>
  <c r="H3888" i="5"/>
  <c r="I3888" i="5"/>
  <c r="H3889" i="5"/>
  <c r="I3889" i="5"/>
  <c r="H3890" i="5"/>
  <c r="I3890" i="5"/>
  <c r="H3891" i="5"/>
  <c r="I3891" i="5"/>
  <c r="H3892" i="5"/>
  <c r="I3892" i="5"/>
  <c r="H3893" i="5"/>
  <c r="I3893" i="5"/>
  <c r="H3894" i="5"/>
  <c r="I3894" i="5"/>
  <c r="H3895" i="5"/>
  <c r="I3895" i="5"/>
  <c r="H3896" i="5"/>
  <c r="I3896" i="5"/>
  <c r="H3897" i="5"/>
  <c r="I3897" i="5"/>
  <c r="H3898" i="5"/>
  <c r="I3898" i="5"/>
  <c r="H3899" i="5"/>
  <c r="I3899" i="5"/>
  <c r="H3900" i="5"/>
  <c r="I3900" i="5"/>
  <c r="H3901" i="5"/>
  <c r="I3901" i="5"/>
  <c r="H3902" i="5"/>
  <c r="I3902" i="5"/>
  <c r="H3903" i="5"/>
  <c r="I3903" i="5"/>
  <c r="H3904" i="5"/>
  <c r="I3904" i="5"/>
  <c r="H3905" i="5"/>
  <c r="I3905" i="5"/>
  <c r="H3906" i="5"/>
  <c r="I3906" i="5"/>
  <c r="H3907" i="5"/>
  <c r="I3907" i="5"/>
  <c r="H3908" i="5"/>
  <c r="I3908" i="5"/>
  <c r="H3909" i="5"/>
  <c r="I3909" i="5"/>
  <c r="H3910" i="5"/>
  <c r="I3910" i="5"/>
  <c r="H3911" i="5"/>
  <c r="I3911" i="5"/>
  <c r="H3912" i="5"/>
  <c r="I3912" i="5"/>
  <c r="H3913" i="5"/>
  <c r="I3913" i="5"/>
  <c r="H3914" i="5"/>
  <c r="I3914" i="5"/>
  <c r="H3915" i="5"/>
  <c r="I3915" i="5"/>
  <c r="H3916" i="5"/>
  <c r="I3916" i="5"/>
  <c r="H3917" i="5"/>
  <c r="I3917" i="5"/>
  <c r="H3918" i="5"/>
  <c r="I3918" i="5"/>
  <c r="H3919" i="5"/>
  <c r="I3919" i="5"/>
  <c r="H3920" i="5"/>
  <c r="I3920" i="5"/>
  <c r="H3921" i="5"/>
  <c r="I3921" i="5"/>
  <c r="H3922" i="5"/>
  <c r="I3922" i="5"/>
  <c r="H3923" i="5"/>
  <c r="I3923" i="5"/>
  <c r="H3924" i="5"/>
  <c r="I3924" i="5"/>
  <c r="H3925" i="5"/>
  <c r="I3925" i="5"/>
  <c r="H3926" i="5"/>
  <c r="I3926" i="5"/>
  <c r="H3927" i="5"/>
  <c r="I3927" i="5"/>
  <c r="H3928" i="5"/>
  <c r="I3928" i="5"/>
  <c r="H3929" i="5"/>
  <c r="I3929" i="5"/>
  <c r="H3930" i="5"/>
  <c r="I3930" i="5"/>
  <c r="H3931" i="5"/>
  <c r="I3931" i="5"/>
  <c r="H3932" i="5"/>
  <c r="I3932" i="5"/>
  <c r="H3933" i="5"/>
  <c r="I3933" i="5"/>
  <c r="H3934" i="5"/>
  <c r="I3934" i="5"/>
  <c r="H3935" i="5"/>
  <c r="I3935" i="5"/>
  <c r="H3936" i="5"/>
  <c r="I3936" i="5"/>
  <c r="H3937" i="5"/>
  <c r="I3937" i="5"/>
  <c r="H3938" i="5"/>
  <c r="I3938" i="5"/>
  <c r="H3939" i="5"/>
  <c r="I3939" i="5"/>
  <c r="H3940" i="5"/>
  <c r="I3940" i="5"/>
  <c r="H3941" i="5"/>
  <c r="I3941" i="5"/>
  <c r="H3942" i="5"/>
  <c r="I3942" i="5"/>
  <c r="H3943" i="5"/>
  <c r="I3943" i="5"/>
  <c r="H3944" i="5"/>
  <c r="I3944" i="5"/>
  <c r="H3945" i="5"/>
  <c r="I3945" i="5"/>
  <c r="H3946" i="5"/>
  <c r="I3946" i="5"/>
  <c r="H3947" i="5"/>
  <c r="I3947" i="5"/>
  <c r="H3948" i="5"/>
  <c r="I3948" i="5"/>
  <c r="H3949" i="5"/>
  <c r="I3949" i="5"/>
  <c r="H3950" i="5"/>
  <c r="I3950" i="5"/>
  <c r="H3951" i="5"/>
  <c r="I3951" i="5"/>
  <c r="H3952" i="5"/>
  <c r="I3952" i="5"/>
  <c r="H3953" i="5"/>
  <c r="I3953" i="5"/>
  <c r="H3954" i="5"/>
  <c r="I3954" i="5"/>
  <c r="H3955" i="5"/>
  <c r="I3955" i="5"/>
  <c r="H3956" i="5"/>
  <c r="I3956" i="5"/>
  <c r="H3957" i="5"/>
  <c r="I3957" i="5"/>
  <c r="H3958" i="5"/>
  <c r="I3958" i="5"/>
  <c r="H3959" i="5"/>
  <c r="I3959" i="5"/>
  <c r="H3960" i="5"/>
  <c r="I3960" i="5"/>
  <c r="H3961" i="5"/>
  <c r="I3961" i="5"/>
  <c r="H3962" i="5"/>
  <c r="I3962" i="5"/>
  <c r="H3963" i="5"/>
  <c r="I3963" i="5"/>
  <c r="H3964" i="5"/>
  <c r="I3964" i="5"/>
  <c r="H3965" i="5"/>
  <c r="I3965" i="5"/>
  <c r="H3966" i="5"/>
  <c r="I3966" i="5"/>
  <c r="H3967" i="5"/>
  <c r="I3967" i="5"/>
  <c r="H3968" i="5"/>
  <c r="I3968" i="5"/>
  <c r="H3969" i="5"/>
  <c r="I3969" i="5"/>
  <c r="H3970" i="5"/>
  <c r="I3970" i="5"/>
  <c r="H3971" i="5"/>
  <c r="I3971" i="5"/>
  <c r="H3972" i="5"/>
  <c r="I3972" i="5"/>
  <c r="H3973" i="5"/>
  <c r="I3973" i="5"/>
  <c r="H3974" i="5"/>
  <c r="I3974" i="5"/>
  <c r="H3975" i="5"/>
  <c r="I3975" i="5"/>
  <c r="H3976" i="5"/>
  <c r="I3976" i="5"/>
  <c r="H3977" i="5"/>
  <c r="I3977" i="5"/>
  <c r="H3978" i="5"/>
  <c r="I3978" i="5"/>
  <c r="H3979" i="5"/>
  <c r="I3979" i="5"/>
  <c r="H3980" i="5"/>
  <c r="I3980" i="5"/>
  <c r="H3981" i="5"/>
  <c r="I3981" i="5"/>
  <c r="H3982" i="5"/>
  <c r="I3982" i="5"/>
  <c r="H3983" i="5"/>
  <c r="I3983" i="5"/>
  <c r="H3984" i="5"/>
  <c r="I3984" i="5"/>
  <c r="H3985" i="5"/>
  <c r="I3985" i="5"/>
  <c r="H3986" i="5"/>
  <c r="I3986" i="5"/>
  <c r="H3987" i="5"/>
  <c r="I3987" i="5"/>
  <c r="H3988" i="5"/>
  <c r="I3988" i="5"/>
  <c r="H3989" i="5"/>
  <c r="I3989" i="5"/>
  <c r="H3990" i="5"/>
  <c r="I3990" i="5"/>
  <c r="H3991" i="5"/>
  <c r="I3991" i="5"/>
  <c r="H3992" i="5"/>
  <c r="I3992" i="5"/>
  <c r="H3993" i="5"/>
  <c r="I3993" i="5"/>
  <c r="H3994" i="5"/>
  <c r="I3994" i="5"/>
  <c r="H3995" i="5"/>
  <c r="I3995" i="5"/>
  <c r="H3996" i="5"/>
  <c r="I3996" i="5"/>
  <c r="H3997" i="5"/>
  <c r="I3997" i="5"/>
  <c r="H3998" i="5"/>
  <c r="I3998" i="5"/>
  <c r="H3999" i="5"/>
  <c r="I3999" i="5"/>
  <c r="H4000" i="5"/>
  <c r="I4000" i="5"/>
  <c r="H4001" i="5"/>
  <c r="I4001" i="5"/>
  <c r="H4002" i="5"/>
  <c r="I4002" i="5"/>
  <c r="H4035" i="5"/>
  <c r="I4035" i="5"/>
  <c r="H4036" i="5"/>
  <c r="I4036" i="5"/>
  <c r="H4037" i="5"/>
  <c r="I4037" i="5"/>
  <c r="H4038" i="5"/>
  <c r="I4038" i="5"/>
  <c r="H4039" i="5"/>
  <c r="I4039" i="5"/>
  <c r="H4040" i="5"/>
  <c r="I4040" i="5"/>
  <c r="H4041" i="5"/>
  <c r="I4041" i="5"/>
  <c r="H4042" i="5"/>
  <c r="I4042" i="5"/>
  <c r="H4043" i="5"/>
  <c r="I4043" i="5"/>
  <c r="H4044" i="5"/>
  <c r="I4044" i="5"/>
  <c r="H4045" i="5"/>
  <c r="I4045" i="5"/>
  <c r="H4046" i="5"/>
  <c r="I4046" i="5"/>
  <c r="H4047" i="5"/>
  <c r="I4047" i="5"/>
  <c r="H4048" i="5"/>
  <c r="I4048" i="5"/>
  <c r="H4049" i="5"/>
  <c r="I4049" i="5"/>
  <c r="H4050" i="5"/>
  <c r="I4050" i="5"/>
  <c r="H4051" i="5"/>
  <c r="I4051" i="5"/>
  <c r="H4052" i="5"/>
  <c r="I4052" i="5"/>
  <c r="H4053" i="5"/>
  <c r="I4053" i="5"/>
  <c r="H4054" i="5"/>
  <c r="I4054" i="5"/>
  <c r="H4055" i="5"/>
  <c r="I4055" i="5"/>
  <c r="H4056" i="5"/>
  <c r="I4056" i="5"/>
  <c r="H4057" i="5"/>
  <c r="I4057" i="5"/>
  <c r="H4058" i="5"/>
  <c r="I4058" i="5"/>
  <c r="H4059" i="5"/>
  <c r="I4059" i="5"/>
  <c r="H4060" i="5"/>
  <c r="I4060" i="5"/>
  <c r="H4061" i="5"/>
  <c r="I4061" i="5"/>
  <c r="H4062" i="5"/>
  <c r="I4062" i="5"/>
  <c r="H4063" i="5"/>
  <c r="I4063" i="5"/>
  <c r="H4064" i="5"/>
  <c r="I4064" i="5"/>
  <c r="H4065" i="5"/>
  <c r="I4065" i="5"/>
  <c r="H4066" i="5"/>
  <c r="I4066" i="5"/>
  <c r="H4067" i="5"/>
  <c r="I4067" i="5"/>
  <c r="H4068" i="5"/>
  <c r="I4068" i="5"/>
  <c r="H4069" i="5"/>
  <c r="I4069" i="5"/>
  <c r="H4070" i="5"/>
  <c r="I4070" i="5"/>
  <c r="H4071" i="5"/>
  <c r="I4071" i="5"/>
  <c r="H4072" i="5"/>
  <c r="I4072" i="5"/>
  <c r="H4073" i="5"/>
  <c r="I4073" i="5"/>
  <c r="H4074" i="5"/>
  <c r="I4074" i="5"/>
  <c r="H4075" i="5"/>
  <c r="I4075" i="5"/>
  <c r="H4076" i="5"/>
  <c r="I4076" i="5"/>
  <c r="H4077" i="5"/>
  <c r="I4077" i="5"/>
  <c r="H4078" i="5"/>
  <c r="I4078" i="5"/>
  <c r="H4079" i="5"/>
  <c r="I4079" i="5"/>
  <c r="H4080" i="5"/>
  <c r="I4080" i="5"/>
  <c r="H4081" i="5"/>
  <c r="I4081" i="5"/>
  <c r="H4082" i="5"/>
  <c r="I4082" i="5"/>
  <c r="H4083" i="5"/>
  <c r="I4083" i="5"/>
  <c r="H4084" i="5"/>
  <c r="I4084" i="5"/>
  <c r="H4085" i="5"/>
  <c r="I4085" i="5"/>
  <c r="H4086" i="5"/>
  <c r="I4086" i="5"/>
  <c r="H4087" i="5"/>
  <c r="I4087" i="5"/>
  <c r="H4088" i="5"/>
  <c r="I4088" i="5"/>
  <c r="H4089" i="5"/>
  <c r="I4089" i="5"/>
  <c r="H4090" i="5"/>
  <c r="I4090" i="5"/>
  <c r="H4091" i="5"/>
  <c r="I4091" i="5"/>
  <c r="H4092" i="5"/>
  <c r="I4092" i="5"/>
  <c r="H4093" i="5"/>
  <c r="I4093" i="5"/>
  <c r="H4094" i="5"/>
  <c r="I4094" i="5"/>
  <c r="H4095" i="5"/>
  <c r="I4095" i="5"/>
  <c r="H4096" i="5"/>
  <c r="I4096" i="5"/>
  <c r="H4097" i="5"/>
  <c r="I4097" i="5"/>
  <c r="H4098" i="5"/>
  <c r="I4098" i="5"/>
  <c r="H4099" i="5"/>
  <c r="I4099" i="5"/>
  <c r="H4100" i="5"/>
  <c r="I4100" i="5"/>
  <c r="H4101" i="5"/>
  <c r="I4101" i="5"/>
  <c r="H4102" i="5"/>
  <c r="I4102" i="5"/>
  <c r="H4135" i="5"/>
  <c r="I4135" i="5"/>
  <c r="H4136" i="5"/>
  <c r="I4136" i="5"/>
  <c r="H4137" i="5"/>
  <c r="I4137" i="5"/>
  <c r="H4138" i="5"/>
  <c r="I4138" i="5"/>
  <c r="H4139" i="5"/>
  <c r="I4139" i="5"/>
  <c r="H4140" i="5"/>
  <c r="I4140" i="5"/>
  <c r="H4141" i="5"/>
  <c r="I4141" i="5"/>
  <c r="H4142" i="5"/>
  <c r="I4142" i="5"/>
  <c r="H4143" i="5"/>
  <c r="I4143" i="5"/>
  <c r="H4144" i="5"/>
  <c r="I4144" i="5"/>
  <c r="H4145" i="5"/>
  <c r="I4145" i="5"/>
  <c r="H4146" i="5"/>
  <c r="I4146" i="5"/>
  <c r="H4147" i="5"/>
  <c r="I4147" i="5"/>
  <c r="H4148" i="5"/>
  <c r="I4148" i="5"/>
  <c r="H4149" i="5"/>
  <c r="I4149" i="5"/>
  <c r="H4150" i="5"/>
  <c r="I4150" i="5"/>
  <c r="H4151" i="5"/>
  <c r="I4151" i="5"/>
  <c r="H4152" i="5"/>
  <c r="I4152" i="5"/>
  <c r="H4153" i="5"/>
  <c r="I4153" i="5"/>
  <c r="H4154" i="5"/>
  <c r="I4154" i="5"/>
  <c r="H4155" i="5"/>
  <c r="I4155" i="5"/>
  <c r="H4156" i="5"/>
  <c r="I4156" i="5"/>
  <c r="H4157" i="5"/>
  <c r="I4157" i="5"/>
  <c r="H4158" i="5"/>
  <c r="I4158" i="5"/>
  <c r="H4159" i="5"/>
  <c r="I4159" i="5"/>
  <c r="H4160" i="5"/>
  <c r="I4160" i="5"/>
  <c r="H4161" i="5"/>
  <c r="I4161" i="5"/>
  <c r="H4162" i="5"/>
  <c r="I4162" i="5"/>
  <c r="H4163" i="5"/>
  <c r="I4163" i="5"/>
  <c r="H4164" i="5"/>
  <c r="I4164" i="5"/>
  <c r="H4165" i="5"/>
  <c r="I4165" i="5"/>
  <c r="H4166" i="5"/>
  <c r="I4166" i="5"/>
  <c r="H4167" i="5"/>
  <c r="I4167" i="5"/>
  <c r="H4168" i="5"/>
  <c r="I4168" i="5"/>
  <c r="H4169" i="5"/>
  <c r="I4169" i="5"/>
  <c r="H4170" i="5"/>
  <c r="I4170" i="5"/>
  <c r="H4171" i="5"/>
  <c r="I4171" i="5"/>
  <c r="H4172" i="5"/>
  <c r="I4172" i="5"/>
  <c r="H4173" i="5"/>
  <c r="I4173" i="5"/>
  <c r="H4174" i="5"/>
  <c r="I4174" i="5"/>
  <c r="H4175" i="5"/>
  <c r="I4175" i="5"/>
  <c r="H4176" i="5"/>
  <c r="I4176" i="5"/>
  <c r="H4177" i="5"/>
  <c r="I4177" i="5"/>
  <c r="H4178" i="5"/>
  <c r="I4178" i="5"/>
  <c r="H4179" i="5"/>
  <c r="I4179" i="5"/>
  <c r="H4180" i="5"/>
  <c r="I4180" i="5"/>
  <c r="H4181" i="5"/>
  <c r="I4181" i="5"/>
  <c r="H4182" i="5"/>
  <c r="I4182" i="5"/>
  <c r="H4183" i="5"/>
  <c r="I4183" i="5"/>
  <c r="H4184" i="5"/>
  <c r="I4184" i="5"/>
  <c r="H4185" i="5"/>
  <c r="I4185" i="5"/>
  <c r="H4186" i="5"/>
  <c r="I4186" i="5"/>
  <c r="H4187" i="5"/>
  <c r="I4187" i="5"/>
  <c r="H4188" i="5"/>
  <c r="I4188" i="5"/>
  <c r="H4189" i="5"/>
  <c r="I4189" i="5"/>
  <c r="H4190" i="5"/>
  <c r="I4190" i="5"/>
  <c r="H4191" i="5"/>
  <c r="I4191" i="5"/>
  <c r="H4192" i="5"/>
  <c r="I4192" i="5"/>
  <c r="H4193" i="5"/>
  <c r="I4193" i="5"/>
  <c r="H4194" i="5"/>
  <c r="I4194" i="5"/>
  <c r="H4195" i="5"/>
  <c r="I4195" i="5"/>
  <c r="H4196" i="5"/>
  <c r="I4196" i="5"/>
  <c r="H4197" i="5"/>
  <c r="I4197" i="5"/>
  <c r="H4198" i="5"/>
  <c r="I4198" i="5"/>
  <c r="H4199" i="5"/>
  <c r="I4199" i="5"/>
  <c r="H4200" i="5"/>
  <c r="I4200" i="5"/>
  <c r="H4201" i="5"/>
  <c r="I4201" i="5"/>
  <c r="H4202" i="5"/>
  <c r="I4202" i="5"/>
  <c r="H4235" i="5"/>
  <c r="I4235" i="5"/>
  <c r="H4236" i="5"/>
  <c r="I4236" i="5"/>
  <c r="H4237" i="5"/>
  <c r="I4237" i="5"/>
  <c r="H4238" i="5"/>
  <c r="I4238" i="5"/>
  <c r="H4239" i="5"/>
  <c r="I4239" i="5"/>
  <c r="H4240" i="5"/>
  <c r="I4240" i="5"/>
  <c r="H4241" i="5"/>
  <c r="I4241" i="5"/>
  <c r="H4242" i="5"/>
  <c r="I4242" i="5"/>
  <c r="H4243" i="5"/>
  <c r="I4243" i="5"/>
  <c r="H4244" i="5"/>
  <c r="I4244" i="5"/>
  <c r="H4245" i="5"/>
  <c r="I4245" i="5"/>
  <c r="H4246" i="5"/>
  <c r="I4246" i="5"/>
  <c r="H4247" i="5"/>
  <c r="I4247" i="5"/>
  <c r="H4248" i="5"/>
  <c r="I4248" i="5"/>
  <c r="H4249" i="5"/>
  <c r="I4249" i="5"/>
  <c r="H4250" i="5"/>
  <c r="I4250" i="5"/>
  <c r="H4251" i="5"/>
  <c r="I4251" i="5"/>
  <c r="H4252" i="5"/>
  <c r="I4252" i="5"/>
  <c r="H4253" i="5"/>
  <c r="I4253" i="5"/>
  <c r="H4254" i="5"/>
  <c r="I4254" i="5"/>
  <c r="H4255" i="5"/>
  <c r="I4255" i="5"/>
  <c r="H4256" i="5"/>
  <c r="I4256" i="5"/>
  <c r="H4257" i="5"/>
  <c r="I4257" i="5"/>
  <c r="H4258" i="5"/>
  <c r="I4258" i="5"/>
  <c r="H4259" i="5"/>
  <c r="I4259" i="5"/>
  <c r="H4260" i="5"/>
  <c r="I4260" i="5"/>
  <c r="H4261" i="5"/>
  <c r="I4261" i="5"/>
  <c r="H4262" i="5"/>
  <c r="I4262" i="5"/>
  <c r="H4263" i="5"/>
  <c r="I4263" i="5"/>
  <c r="H4264" i="5"/>
  <c r="I4264" i="5"/>
  <c r="H4265" i="5"/>
  <c r="I4265" i="5"/>
  <c r="H4266" i="5"/>
  <c r="I4266" i="5"/>
  <c r="H4267" i="5"/>
  <c r="I4267" i="5"/>
  <c r="H4268" i="5"/>
  <c r="I4268" i="5"/>
  <c r="H4269" i="5"/>
  <c r="I4269" i="5"/>
  <c r="H4270" i="5"/>
  <c r="I4270" i="5"/>
  <c r="H4271" i="5"/>
  <c r="I4271" i="5"/>
  <c r="H4272" i="5"/>
  <c r="I4272" i="5"/>
  <c r="H4273" i="5"/>
  <c r="I4273" i="5"/>
  <c r="H4274" i="5"/>
  <c r="I4274" i="5"/>
  <c r="H4275" i="5"/>
  <c r="I4275" i="5"/>
  <c r="H4276" i="5"/>
  <c r="I4276" i="5"/>
  <c r="H4277" i="5"/>
  <c r="I4277" i="5"/>
  <c r="H4278" i="5"/>
  <c r="I4278" i="5"/>
  <c r="H4279" i="5"/>
  <c r="I4279" i="5"/>
  <c r="H4280" i="5"/>
  <c r="I4280" i="5"/>
  <c r="H4281" i="5"/>
  <c r="I4281" i="5"/>
  <c r="H4282" i="5"/>
  <c r="I4282" i="5"/>
  <c r="H4283" i="5"/>
  <c r="I4283" i="5"/>
  <c r="H4284" i="5"/>
  <c r="I4284" i="5"/>
  <c r="H4285" i="5"/>
  <c r="I4285" i="5"/>
  <c r="H4286" i="5"/>
  <c r="I4286" i="5"/>
  <c r="H4287" i="5"/>
  <c r="I4287" i="5"/>
  <c r="H4288" i="5"/>
  <c r="I4288" i="5"/>
  <c r="H4289" i="5"/>
  <c r="I4289" i="5"/>
  <c r="H4290" i="5"/>
  <c r="I4290" i="5"/>
  <c r="H4291" i="5"/>
  <c r="I4291" i="5"/>
  <c r="H4292" i="5"/>
  <c r="I4292" i="5"/>
  <c r="H4293" i="5"/>
  <c r="I4293" i="5"/>
  <c r="H4294" i="5"/>
  <c r="I4294" i="5"/>
  <c r="H4295" i="5"/>
  <c r="I4295" i="5"/>
  <c r="H4296" i="5"/>
  <c r="I4296" i="5"/>
  <c r="H4297" i="5"/>
  <c r="I4297" i="5"/>
  <c r="H4298" i="5"/>
  <c r="I4298" i="5"/>
  <c r="H4299" i="5"/>
  <c r="I4299" i="5"/>
  <c r="H4300" i="5"/>
  <c r="I4300" i="5"/>
  <c r="H4301" i="5"/>
  <c r="I4301" i="5"/>
  <c r="H4302" i="5"/>
  <c r="I4302" i="5"/>
  <c r="H4335" i="5"/>
  <c r="I4335" i="5"/>
  <c r="H4336" i="5"/>
  <c r="I4336" i="5"/>
  <c r="H4337" i="5"/>
  <c r="I4337" i="5"/>
  <c r="H4338" i="5"/>
  <c r="I4338" i="5"/>
  <c r="H4339" i="5"/>
  <c r="I4339" i="5"/>
  <c r="H4340" i="5"/>
  <c r="I4340" i="5"/>
  <c r="H4341" i="5"/>
  <c r="I4341" i="5"/>
  <c r="H4342" i="5"/>
  <c r="I4342" i="5"/>
  <c r="H4343" i="5"/>
  <c r="I4343" i="5"/>
  <c r="H4344" i="5"/>
  <c r="I4344" i="5"/>
  <c r="H4345" i="5"/>
  <c r="I4345" i="5"/>
  <c r="H4346" i="5"/>
  <c r="I4346" i="5"/>
  <c r="H4347" i="5"/>
  <c r="I4347" i="5"/>
  <c r="H4348" i="5"/>
  <c r="I4348" i="5"/>
  <c r="H4349" i="5"/>
  <c r="I4349" i="5"/>
  <c r="H4350" i="5"/>
  <c r="I4350" i="5"/>
  <c r="H4351" i="5"/>
  <c r="I4351" i="5"/>
  <c r="H4352" i="5"/>
  <c r="I4352" i="5"/>
  <c r="H4353" i="5"/>
  <c r="I4353" i="5"/>
  <c r="H4354" i="5"/>
  <c r="I4354" i="5"/>
  <c r="H4355" i="5"/>
  <c r="I4355" i="5"/>
  <c r="H4356" i="5"/>
  <c r="I4356" i="5"/>
  <c r="H4357" i="5"/>
  <c r="I4357" i="5"/>
  <c r="H4358" i="5"/>
  <c r="I4358" i="5"/>
  <c r="H4359" i="5"/>
  <c r="I4359" i="5"/>
  <c r="H4360" i="5"/>
  <c r="I4360" i="5"/>
  <c r="H4361" i="5"/>
  <c r="I4361" i="5"/>
  <c r="H4362" i="5"/>
  <c r="I4362" i="5"/>
  <c r="H4363" i="5"/>
  <c r="I4363" i="5"/>
  <c r="H4364" i="5"/>
  <c r="I4364" i="5"/>
  <c r="H4365" i="5"/>
  <c r="I4365" i="5"/>
  <c r="H4366" i="5"/>
  <c r="I4366" i="5"/>
  <c r="H4367" i="5"/>
  <c r="I4367" i="5"/>
  <c r="H4368" i="5"/>
  <c r="I4368" i="5"/>
  <c r="H4369" i="5"/>
  <c r="I4369" i="5"/>
  <c r="H4370" i="5"/>
  <c r="I4370" i="5"/>
  <c r="H4371" i="5"/>
  <c r="I4371" i="5"/>
  <c r="H4372" i="5"/>
  <c r="I4372" i="5"/>
  <c r="H4373" i="5"/>
  <c r="I4373" i="5"/>
  <c r="H4374" i="5"/>
  <c r="I4374" i="5"/>
  <c r="H4375" i="5"/>
  <c r="I4375" i="5"/>
  <c r="H4376" i="5"/>
  <c r="I4376" i="5"/>
  <c r="H4377" i="5"/>
  <c r="I4377" i="5"/>
  <c r="H4378" i="5"/>
  <c r="I4378" i="5"/>
  <c r="H4379" i="5"/>
  <c r="I4379" i="5"/>
  <c r="H4380" i="5"/>
  <c r="I4380" i="5"/>
  <c r="H4381" i="5"/>
  <c r="I4381" i="5"/>
  <c r="H4382" i="5"/>
  <c r="I4382" i="5"/>
  <c r="H4383" i="5"/>
  <c r="I4383" i="5"/>
  <c r="H4384" i="5"/>
  <c r="I4384" i="5"/>
  <c r="H4385" i="5"/>
  <c r="I4385" i="5"/>
  <c r="H4386" i="5"/>
  <c r="I4386" i="5"/>
  <c r="H4387" i="5"/>
  <c r="I4387" i="5"/>
  <c r="H4388" i="5"/>
  <c r="I4388" i="5"/>
  <c r="H4389" i="5"/>
  <c r="I4389" i="5"/>
  <c r="H4390" i="5"/>
  <c r="I4390" i="5"/>
  <c r="H4391" i="5"/>
  <c r="I4391" i="5"/>
  <c r="H4392" i="5"/>
  <c r="I4392" i="5"/>
  <c r="H4393" i="5"/>
  <c r="I4393" i="5"/>
  <c r="H4394" i="5"/>
  <c r="I4394" i="5"/>
  <c r="H4395" i="5"/>
  <c r="I4395" i="5"/>
  <c r="H4396" i="5"/>
  <c r="I4396" i="5"/>
  <c r="H4397" i="5"/>
  <c r="I4397" i="5"/>
  <c r="H4398" i="5"/>
  <c r="I4398" i="5"/>
  <c r="H4399" i="5"/>
  <c r="I4399" i="5"/>
  <c r="H4400" i="5"/>
  <c r="I4400" i="5"/>
  <c r="H4401" i="5"/>
  <c r="I4401" i="5"/>
  <c r="H4402" i="5"/>
  <c r="I4402" i="5"/>
  <c r="H4403" i="5"/>
  <c r="I4403" i="5"/>
  <c r="H4404" i="5"/>
  <c r="I4404" i="5"/>
  <c r="H4405" i="5"/>
  <c r="I4405" i="5"/>
  <c r="H4406" i="5"/>
  <c r="I4406" i="5"/>
  <c r="H4407" i="5"/>
  <c r="I4407" i="5"/>
  <c r="H4408" i="5"/>
  <c r="I4408" i="5"/>
  <c r="H4409" i="5"/>
  <c r="I4409" i="5"/>
  <c r="H4410" i="5"/>
  <c r="I4410" i="5"/>
  <c r="H4411" i="5"/>
  <c r="I4411" i="5"/>
  <c r="H4412" i="5"/>
  <c r="I4412" i="5"/>
  <c r="H4413" i="5"/>
  <c r="I4413" i="5"/>
  <c r="H4414" i="5"/>
  <c r="I4414" i="5"/>
  <c r="H4415" i="5"/>
  <c r="I4415" i="5"/>
  <c r="H4416" i="5"/>
  <c r="I4416" i="5"/>
  <c r="H4417" i="5"/>
  <c r="I4417" i="5"/>
  <c r="H4418" i="5"/>
  <c r="I4418" i="5"/>
  <c r="H4419" i="5"/>
  <c r="I4419" i="5"/>
  <c r="H4420" i="5"/>
  <c r="I4420" i="5"/>
  <c r="H4421" i="5"/>
  <c r="I4421" i="5"/>
  <c r="H4422" i="5"/>
  <c r="I4422" i="5"/>
  <c r="H4423" i="5"/>
  <c r="I4423" i="5"/>
  <c r="H4424" i="5"/>
  <c r="I4424" i="5"/>
  <c r="H4425" i="5"/>
  <c r="I4425" i="5"/>
  <c r="H4426" i="5"/>
  <c r="I4426" i="5"/>
  <c r="H4427" i="5"/>
  <c r="I4427" i="5"/>
  <c r="H4428" i="5"/>
  <c r="I4428" i="5"/>
  <c r="H4429" i="5"/>
  <c r="I4429" i="5"/>
  <c r="H4430" i="5"/>
  <c r="I4430" i="5"/>
  <c r="H4431" i="5"/>
  <c r="I4431" i="5"/>
  <c r="H4432" i="5"/>
  <c r="I4432" i="5"/>
  <c r="H4433" i="5"/>
  <c r="I4433" i="5"/>
  <c r="H4434" i="5"/>
  <c r="I4434" i="5"/>
  <c r="H4435" i="5"/>
  <c r="I4435" i="5"/>
  <c r="H4436" i="5"/>
  <c r="I4436" i="5"/>
  <c r="H4437" i="5"/>
  <c r="I4437" i="5"/>
  <c r="H4438" i="5"/>
  <c r="I4438" i="5"/>
  <c r="H4439" i="5"/>
  <c r="I4439" i="5"/>
  <c r="H4440" i="5"/>
  <c r="I4440" i="5"/>
  <c r="H4441" i="5"/>
  <c r="I4441" i="5"/>
  <c r="H4442" i="5"/>
  <c r="I4442" i="5"/>
  <c r="H4443" i="5"/>
  <c r="I4443" i="5"/>
  <c r="H4444" i="5"/>
  <c r="I4444" i="5"/>
  <c r="H4445" i="5"/>
  <c r="I4445" i="5"/>
  <c r="H4446" i="5"/>
  <c r="I4446" i="5"/>
  <c r="H4447" i="5"/>
  <c r="I4447" i="5"/>
  <c r="H4448" i="5"/>
  <c r="I4448" i="5"/>
  <c r="H4449" i="5"/>
  <c r="I4449" i="5"/>
  <c r="H4450" i="5"/>
  <c r="I4450" i="5"/>
  <c r="H4451" i="5"/>
  <c r="I4451" i="5"/>
  <c r="H4452" i="5"/>
  <c r="I4452" i="5"/>
  <c r="H4453" i="5"/>
  <c r="I4453" i="5"/>
  <c r="H4454" i="5"/>
  <c r="I4454" i="5"/>
  <c r="H4455" i="5"/>
  <c r="I4455" i="5"/>
  <c r="H4456" i="5"/>
  <c r="I4456" i="5"/>
  <c r="H4457" i="5"/>
  <c r="I4457" i="5"/>
  <c r="H4458" i="5"/>
  <c r="I4458" i="5"/>
  <c r="H4459" i="5"/>
  <c r="I4459" i="5"/>
  <c r="H4460" i="5"/>
  <c r="I4460" i="5"/>
  <c r="H4461" i="5"/>
  <c r="I4461" i="5"/>
  <c r="H4462" i="5"/>
  <c r="I4462" i="5"/>
  <c r="H4463" i="5"/>
  <c r="I4463" i="5"/>
  <c r="H4464" i="5"/>
  <c r="I4464" i="5"/>
  <c r="H4465" i="5"/>
  <c r="I4465" i="5"/>
  <c r="H4466" i="5"/>
  <c r="I4466" i="5"/>
  <c r="H4467" i="5"/>
  <c r="I4467" i="5"/>
  <c r="H4468" i="5"/>
  <c r="I4468" i="5"/>
  <c r="H4469" i="5"/>
  <c r="I4469" i="5"/>
  <c r="H4470" i="5"/>
  <c r="I4470" i="5"/>
  <c r="H4471" i="5"/>
  <c r="I4471" i="5"/>
  <c r="H4472" i="5"/>
  <c r="I4472" i="5"/>
  <c r="H4473" i="5"/>
  <c r="I4473" i="5"/>
  <c r="H4474" i="5"/>
  <c r="I4474" i="5"/>
  <c r="H4475" i="5"/>
  <c r="I4475" i="5"/>
  <c r="H4476" i="5"/>
  <c r="I4476" i="5"/>
  <c r="H4477" i="5"/>
  <c r="I4477" i="5"/>
  <c r="H4478" i="5"/>
  <c r="I4478" i="5"/>
  <c r="H4479" i="5"/>
  <c r="I4479" i="5"/>
  <c r="H4480" i="5"/>
  <c r="I4480" i="5"/>
  <c r="H4481" i="5"/>
  <c r="I4481" i="5"/>
  <c r="H4482" i="5"/>
  <c r="I4482" i="5"/>
  <c r="H4483" i="5"/>
  <c r="I4483" i="5"/>
  <c r="H4484" i="5"/>
  <c r="I4484" i="5"/>
  <c r="H4485" i="5"/>
  <c r="I4485" i="5"/>
  <c r="H4486" i="5"/>
  <c r="I4486" i="5"/>
  <c r="H4487" i="5"/>
  <c r="I4487" i="5"/>
  <c r="H4488" i="5"/>
  <c r="I4488" i="5"/>
  <c r="H4489" i="5"/>
  <c r="I4489" i="5"/>
  <c r="H4490" i="5"/>
  <c r="I4490" i="5"/>
  <c r="H4491" i="5"/>
  <c r="I4491" i="5"/>
  <c r="H4492" i="5"/>
  <c r="I4492" i="5"/>
  <c r="H4493" i="5"/>
  <c r="I4493" i="5"/>
  <c r="H4494" i="5"/>
  <c r="I4494" i="5"/>
  <c r="H4495" i="5"/>
  <c r="I4495" i="5"/>
  <c r="H4496" i="5"/>
  <c r="I4496" i="5"/>
  <c r="H4497" i="5"/>
  <c r="I4497" i="5"/>
  <c r="H4498" i="5"/>
  <c r="I4498" i="5"/>
  <c r="H4499" i="5"/>
  <c r="I4499" i="5"/>
  <c r="H4500" i="5"/>
  <c r="I4500" i="5"/>
  <c r="H4501" i="5"/>
  <c r="I4501" i="5"/>
  <c r="H4502" i="5"/>
  <c r="I4502" i="5"/>
  <c r="H4503" i="5"/>
  <c r="I4503" i="5"/>
  <c r="H4504" i="5"/>
  <c r="I4504" i="5"/>
  <c r="H4505" i="5"/>
  <c r="I4505" i="5"/>
  <c r="H4506" i="5"/>
  <c r="I4506" i="5"/>
  <c r="H4507" i="5"/>
  <c r="I4507" i="5"/>
  <c r="H4508" i="5"/>
  <c r="I4508" i="5"/>
  <c r="H4509" i="5"/>
  <c r="I4509" i="5"/>
  <c r="H4510" i="5"/>
  <c r="I4510" i="5"/>
  <c r="H4511" i="5"/>
  <c r="I4511" i="5"/>
  <c r="H4512" i="5"/>
  <c r="I4512" i="5"/>
  <c r="H4513" i="5"/>
  <c r="I4513" i="5"/>
  <c r="H4514" i="5"/>
  <c r="I4514" i="5"/>
  <c r="H4515" i="5"/>
  <c r="I4515" i="5"/>
  <c r="H4516" i="5"/>
  <c r="I4516" i="5"/>
  <c r="H4517" i="5"/>
  <c r="I4517" i="5"/>
  <c r="H4518" i="5"/>
  <c r="I4518" i="5"/>
  <c r="H4519" i="5"/>
  <c r="I4519" i="5"/>
  <c r="H4520" i="5"/>
  <c r="I4520" i="5"/>
  <c r="H4521" i="5"/>
  <c r="I4521" i="5"/>
  <c r="H4522" i="5"/>
  <c r="I4522" i="5"/>
  <c r="H4523" i="5"/>
  <c r="I4523" i="5"/>
  <c r="H4524" i="5"/>
  <c r="I4524" i="5"/>
  <c r="H4525" i="5"/>
  <c r="I4525" i="5"/>
  <c r="H4526" i="5"/>
  <c r="I4526" i="5"/>
  <c r="H4527" i="5"/>
  <c r="I4527" i="5"/>
  <c r="H4528" i="5"/>
  <c r="I4528" i="5"/>
  <c r="H4529" i="5"/>
  <c r="I4529" i="5"/>
  <c r="H4530" i="5"/>
  <c r="I4530" i="5"/>
  <c r="H4531" i="5"/>
  <c r="I4531" i="5"/>
  <c r="H4532" i="5"/>
  <c r="I4532" i="5"/>
  <c r="H4533" i="5"/>
  <c r="I4533" i="5"/>
  <c r="H4534" i="5"/>
  <c r="I4534" i="5"/>
  <c r="H4535" i="5"/>
  <c r="I4535" i="5"/>
  <c r="H4536" i="5"/>
  <c r="I4536" i="5"/>
  <c r="H4537" i="5"/>
  <c r="I4537" i="5"/>
  <c r="H4538" i="5"/>
  <c r="I4538" i="5"/>
  <c r="H4539" i="5"/>
  <c r="I4539" i="5"/>
  <c r="H4540" i="5"/>
  <c r="I4540" i="5"/>
  <c r="H4541" i="5"/>
  <c r="I4541" i="5"/>
  <c r="H4542" i="5"/>
  <c r="I4542" i="5"/>
  <c r="H4543" i="5"/>
  <c r="I4543" i="5"/>
  <c r="H4544" i="5"/>
  <c r="I4544" i="5"/>
  <c r="H4545" i="5"/>
  <c r="I4545" i="5"/>
  <c r="H4546" i="5"/>
  <c r="I4546" i="5"/>
  <c r="H4547" i="5"/>
  <c r="I4547" i="5"/>
  <c r="H4548" i="5"/>
  <c r="I4548" i="5"/>
  <c r="H4549" i="5"/>
  <c r="I4549" i="5"/>
  <c r="H4550" i="5"/>
  <c r="I4550" i="5"/>
  <c r="H4551" i="5"/>
  <c r="I4551" i="5"/>
  <c r="H4552" i="5"/>
  <c r="I4552" i="5"/>
  <c r="H4553" i="5"/>
  <c r="I4553" i="5"/>
  <c r="H4554" i="5"/>
  <c r="I4554" i="5"/>
  <c r="H4555" i="5"/>
  <c r="I4555" i="5"/>
  <c r="H4556" i="5"/>
  <c r="I4556" i="5"/>
  <c r="H4557" i="5"/>
  <c r="I4557" i="5"/>
  <c r="H4558" i="5"/>
  <c r="I4558" i="5"/>
  <c r="H4559" i="5"/>
  <c r="I4559" i="5"/>
  <c r="H4560" i="5"/>
  <c r="I4560" i="5"/>
  <c r="H4561" i="5"/>
  <c r="I4561" i="5"/>
  <c r="H4562" i="5"/>
  <c r="I4562" i="5"/>
  <c r="H4563" i="5"/>
  <c r="I4563" i="5"/>
  <c r="H4564" i="5"/>
  <c r="I4564" i="5"/>
  <c r="H4565" i="5"/>
  <c r="I4565" i="5"/>
  <c r="H4566" i="5"/>
  <c r="I4566" i="5"/>
  <c r="H4567" i="5"/>
  <c r="I4567" i="5"/>
  <c r="H4568" i="5"/>
  <c r="I4568" i="5"/>
  <c r="H4569" i="5"/>
  <c r="I4569" i="5"/>
  <c r="H4570" i="5"/>
  <c r="I4570" i="5"/>
  <c r="H4571" i="5"/>
  <c r="I4571" i="5"/>
  <c r="H4572" i="5"/>
  <c r="I4572" i="5"/>
  <c r="H4573" i="5"/>
  <c r="I4573" i="5"/>
  <c r="H4574" i="5"/>
  <c r="I4574" i="5"/>
  <c r="H4575" i="5"/>
  <c r="I4575" i="5"/>
  <c r="H4576" i="5"/>
  <c r="I4576" i="5"/>
  <c r="H4577" i="5"/>
  <c r="I4577" i="5"/>
  <c r="H4578" i="5"/>
  <c r="I4578" i="5"/>
  <c r="H4579" i="5"/>
  <c r="I4579" i="5"/>
  <c r="H4580" i="5"/>
  <c r="I4580" i="5"/>
  <c r="H4581" i="5"/>
  <c r="I4581" i="5"/>
  <c r="H4582" i="5"/>
  <c r="I4582" i="5"/>
  <c r="H4583" i="5"/>
  <c r="I4583" i="5"/>
  <c r="H4584" i="5"/>
  <c r="I4584" i="5"/>
  <c r="H4585" i="5"/>
  <c r="I4585" i="5"/>
  <c r="H4586" i="5"/>
  <c r="I4586" i="5"/>
  <c r="H4587" i="5"/>
  <c r="I4587" i="5"/>
  <c r="H4588" i="5"/>
  <c r="I4588" i="5"/>
  <c r="H4589" i="5"/>
  <c r="I4589" i="5"/>
  <c r="H4590" i="5"/>
  <c r="I4590" i="5"/>
  <c r="H4591" i="5"/>
  <c r="I4591" i="5"/>
  <c r="H4592" i="5"/>
  <c r="I4592" i="5"/>
  <c r="H4593" i="5"/>
  <c r="I4593" i="5"/>
  <c r="H4594" i="5"/>
  <c r="I4594" i="5"/>
  <c r="H4595" i="5"/>
  <c r="I4595" i="5"/>
  <c r="H4596" i="5"/>
  <c r="I4596" i="5"/>
  <c r="H4597" i="5"/>
  <c r="I4597" i="5"/>
  <c r="H4598" i="5"/>
  <c r="I4598" i="5"/>
  <c r="H4599" i="5"/>
  <c r="I4599" i="5"/>
  <c r="H4600" i="5"/>
  <c r="I4600" i="5"/>
  <c r="H4601" i="5"/>
  <c r="I4601" i="5"/>
  <c r="H4602" i="5"/>
  <c r="I4602" i="5"/>
  <c r="H4603" i="5"/>
  <c r="I4603" i="5"/>
  <c r="H4604" i="5"/>
  <c r="I4604" i="5"/>
  <c r="H4605" i="5"/>
  <c r="I4605" i="5"/>
  <c r="H4606" i="5"/>
  <c r="I4606" i="5"/>
  <c r="H4607" i="5"/>
  <c r="I4607" i="5"/>
  <c r="H4608" i="5"/>
  <c r="I4608" i="5"/>
  <c r="H4609" i="5"/>
  <c r="I4609" i="5"/>
  <c r="H4610" i="5"/>
  <c r="I4610" i="5"/>
  <c r="H4611" i="5"/>
  <c r="I4611" i="5"/>
  <c r="H4612" i="5"/>
  <c r="I4612" i="5"/>
  <c r="H4613" i="5"/>
  <c r="I4613" i="5"/>
  <c r="H4614" i="5"/>
  <c r="I4614" i="5"/>
  <c r="H4615" i="5"/>
  <c r="I4615" i="5"/>
  <c r="H4616" i="5"/>
  <c r="I4616" i="5"/>
  <c r="H4617" i="5"/>
  <c r="I4617" i="5"/>
  <c r="H4618" i="5"/>
  <c r="I4618" i="5"/>
  <c r="H4619" i="5"/>
  <c r="I4619" i="5"/>
  <c r="H4620" i="5"/>
  <c r="I4620" i="5"/>
  <c r="H4621" i="5"/>
  <c r="I4621" i="5"/>
  <c r="H4622" i="5"/>
  <c r="I4622" i="5"/>
  <c r="H4623" i="5"/>
  <c r="I4623" i="5"/>
  <c r="H4624" i="5"/>
  <c r="I4624" i="5"/>
  <c r="H4625" i="5"/>
  <c r="I4625" i="5"/>
  <c r="H4626" i="5"/>
  <c r="I4626" i="5"/>
  <c r="H4627" i="5"/>
  <c r="I4627" i="5"/>
  <c r="H4628" i="5"/>
  <c r="I4628" i="5"/>
  <c r="H4629" i="5"/>
  <c r="I4629" i="5"/>
  <c r="H4630" i="5"/>
  <c r="I4630" i="5"/>
  <c r="H4631" i="5"/>
  <c r="I4631" i="5"/>
  <c r="H4632" i="5"/>
  <c r="I4632" i="5"/>
  <c r="H4633" i="5"/>
  <c r="I4633" i="5"/>
  <c r="H4634" i="5"/>
  <c r="I4634" i="5"/>
  <c r="H4635" i="5"/>
  <c r="I4635" i="5"/>
  <c r="H4636" i="5"/>
  <c r="I4636" i="5"/>
  <c r="H4637" i="5"/>
  <c r="I4637" i="5"/>
  <c r="H4638" i="5"/>
  <c r="I4638" i="5"/>
  <c r="H4639" i="5"/>
  <c r="I4639" i="5"/>
  <c r="H4640" i="5"/>
  <c r="I4640" i="5"/>
  <c r="H4641" i="5"/>
  <c r="I4641" i="5"/>
  <c r="H4642" i="5"/>
  <c r="I4642" i="5"/>
  <c r="H4643" i="5"/>
  <c r="I4643" i="5"/>
  <c r="H4644" i="5"/>
  <c r="I4644" i="5"/>
  <c r="H4645" i="5"/>
  <c r="I4645" i="5"/>
  <c r="H4646" i="5"/>
  <c r="I4646" i="5"/>
  <c r="H4647" i="5"/>
  <c r="I4647" i="5"/>
  <c r="H4648" i="5"/>
  <c r="I4648" i="5"/>
  <c r="H4649" i="5"/>
  <c r="I4649" i="5"/>
  <c r="H4650" i="5"/>
  <c r="I4650" i="5"/>
  <c r="H4651" i="5"/>
  <c r="I4651" i="5"/>
  <c r="H4652" i="5"/>
  <c r="I4652" i="5"/>
  <c r="H4653" i="5"/>
  <c r="I4653" i="5"/>
  <c r="H4654" i="5"/>
  <c r="I4654" i="5"/>
  <c r="H4655" i="5"/>
  <c r="I4655" i="5"/>
  <c r="H4656" i="5"/>
  <c r="I4656" i="5"/>
  <c r="H4657" i="5"/>
  <c r="I4657" i="5"/>
  <c r="H4658" i="5"/>
  <c r="I4658" i="5"/>
  <c r="H4659" i="5"/>
  <c r="I4659" i="5"/>
  <c r="H4660" i="5"/>
  <c r="I4660" i="5"/>
  <c r="H4661" i="5"/>
  <c r="I4661" i="5"/>
  <c r="H4662" i="5"/>
  <c r="I4662" i="5"/>
  <c r="H4663" i="5"/>
  <c r="I4663" i="5"/>
  <c r="H4664" i="5"/>
  <c r="I4664" i="5"/>
  <c r="H4665" i="5"/>
  <c r="I4665" i="5"/>
  <c r="H4666" i="5"/>
  <c r="I4666" i="5"/>
  <c r="H4667" i="5"/>
  <c r="I4667" i="5"/>
  <c r="H4668" i="5"/>
  <c r="I4668" i="5"/>
  <c r="H4669" i="5"/>
  <c r="I4669" i="5"/>
  <c r="H4670" i="5"/>
  <c r="I4670" i="5"/>
  <c r="H4671" i="5"/>
  <c r="I4671" i="5"/>
  <c r="H4672" i="5"/>
  <c r="I4672" i="5"/>
  <c r="H4673" i="5"/>
  <c r="I4673" i="5"/>
  <c r="H4674" i="5"/>
  <c r="I4674" i="5"/>
  <c r="H4675" i="5"/>
  <c r="I4675" i="5"/>
  <c r="H4676" i="5"/>
  <c r="I4676" i="5"/>
  <c r="H4677" i="5"/>
  <c r="I4677" i="5"/>
  <c r="H4678" i="5"/>
  <c r="I4678" i="5"/>
  <c r="H4679" i="5"/>
  <c r="I4679" i="5"/>
  <c r="H4680" i="5"/>
  <c r="I4680" i="5"/>
  <c r="H4681" i="5"/>
  <c r="I4681" i="5"/>
  <c r="H4682" i="5"/>
  <c r="I4682" i="5"/>
  <c r="H4683" i="5"/>
  <c r="I4683" i="5"/>
  <c r="H4684" i="5"/>
  <c r="I4684" i="5"/>
  <c r="H4685" i="5"/>
  <c r="I4685" i="5"/>
  <c r="H4686" i="5"/>
  <c r="I4686" i="5"/>
  <c r="H4687" i="5"/>
  <c r="I4687" i="5"/>
  <c r="H4688" i="5"/>
  <c r="I4688" i="5"/>
  <c r="H4689" i="5"/>
  <c r="I4689" i="5"/>
  <c r="H4690" i="5"/>
  <c r="I4690" i="5"/>
  <c r="H4691" i="5"/>
  <c r="I4691" i="5"/>
  <c r="H4692" i="5"/>
  <c r="I4692" i="5"/>
  <c r="H4693" i="5"/>
  <c r="I4693" i="5"/>
  <c r="H4694" i="5"/>
  <c r="I4694" i="5"/>
  <c r="H4695" i="5"/>
  <c r="I4695" i="5"/>
  <c r="H4696" i="5"/>
  <c r="I4696" i="5"/>
  <c r="H4697" i="5"/>
  <c r="I4697" i="5"/>
  <c r="H4698" i="5"/>
  <c r="I4698" i="5"/>
  <c r="H4699" i="5"/>
  <c r="I4699" i="5"/>
  <c r="H4700" i="5"/>
  <c r="I4700" i="5"/>
  <c r="H4701" i="5"/>
  <c r="I4701" i="5"/>
  <c r="H4702" i="5"/>
  <c r="I4702" i="5"/>
  <c r="H4703" i="5"/>
  <c r="I4703" i="5"/>
  <c r="H4704" i="5"/>
  <c r="I4704" i="5"/>
  <c r="H4705" i="5"/>
  <c r="I4705" i="5"/>
  <c r="H4706" i="5"/>
  <c r="I4706" i="5"/>
  <c r="H4707" i="5"/>
  <c r="I4707" i="5"/>
  <c r="H4708" i="5"/>
  <c r="I4708" i="5"/>
  <c r="H4709" i="5"/>
  <c r="I4709" i="5"/>
  <c r="H4710" i="5"/>
  <c r="I4710" i="5"/>
  <c r="H4711" i="5"/>
  <c r="I4711" i="5"/>
  <c r="H4712" i="5"/>
  <c r="I4712" i="5"/>
  <c r="H4713" i="5"/>
  <c r="I4713" i="5"/>
  <c r="H4714" i="5"/>
  <c r="I4714" i="5"/>
  <c r="H4715" i="5"/>
  <c r="I4715" i="5"/>
  <c r="H4716" i="5"/>
  <c r="I4716" i="5"/>
  <c r="H4717" i="5"/>
  <c r="I4717" i="5"/>
  <c r="H4718" i="5"/>
  <c r="I4718" i="5"/>
  <c r="H4719" i="5"/>
  <c r="I4719" i="5"/>
  <c r="H4720" i="5"/>
  <c r="I4720" i="5"/>
  <c r="H4721" i="5"/>
  <c r="I4721" i="5"/>
  <c r="H4722" i="5"/>
  <c r="I4722" i="5"/>
  <c r="H4723" i="5"/>
  <c r="I4723" i="5"/>
  <c r="H4724" i="5"/>
  <c r="I4724" i="5"/>
  <c r="H4725" i="5"/>
  <c r="I4725" i="5"/>
  <c r="H4726" i="5"/>
  <c r="I4726" i="5"/>
  <c r="H4727" i="5"/>
  <c r="I4727" i="5"/>
  <c r="H4728" i="5"/>
  <c r="I4728" i="5"/>
  <c r="H4729" i="5"/>
  <c r="I4729" i="5"/>
  <c r="H4730" i="5"/>
  <c r="I4730" i="5"/>
  <c r="H4731" i="5"/>
  <c r="I4731" i="5"/>
  <c r="H4732" i="5"/>
  <c r="I4732" i="5"/>
  <c r="H4733" i="5"/>
  <c r="I4733" i="5"/>
  <c r="H4734" i="5"/>
  <c r="I4734" i="5"/>
  <c r="H4735" i="5"/>
  <c r="I4735" i="5"/>
  <c r="H4736" i="5"/>
  <c r="I4736" i="5"/>
  <c r="H4737" i="5"/>
  <c r="I4737" i="5"/>
  <c r="H4738" i="5"/>
  <c r="I4738" i="5"/>
  <c r="H4739" i="5"/>
  <c r="I4739" i="5"/>
  <c r="H4740" i="5"/>
  <c r="I4740" i="5"/>
  <c r="H4741" i="5"/>
  <c r="I4741" i="5"/>
  <c r="H4742" i="5"/>
  <c r="I4742" i="5"/>
  <c r="H4743" i="5"/>
  <c r="I4743" i="5"/>
  <c r="H4744" i="5"/>
  <c r="I4744" i="5"/>
  <c r="H4745" i="5"/>
  <c r="I4745" i="5"/>
  <c r="H4746" i="5"/>
  <c r="I4746" i="5"/>
  <c r="H4747" i="5"/>
  <c r="I4747" i="5"/>
  <c r="H4748" i="5"/>
  <c r="I4748" i="5"/>
  <c r="H4749" i="5"/>
  <c r="I4749" i="5"/>
  <c r="H4750" i="5"/>
  <c r="I4750" i="5"/>
  <c r="H4751" i="5"/>
  <c r="I4751" i="5"/>
  <c r="H4752" i="5"/>
  <c r="I4752" i="5"/>
  <c r="H4753" i="5"/>
  <c r="I4753" i="5"/>
  <c r="H4754" i="5"/>
  <c r="I4754" i="5"/>
  <c r="H4755" i="5"/>
  <c r="I4755" i="5"/>
  <c r="H4756" i="5"/>
  <c r="I4756" i="5"/>
  <c r="H4757" i="5"/>
  <c r="I4757" i="5"/>
  <c r="H4758" i="5"/>
  <c r="I4758" i="5"/>
  <c r="H4759" i="5"/>
  <c r="I4759" i="5"/>
  <c r="H4760" i="5"/>
  <c r="I4760" i="5"/>
  <c r="H4761" i="5"/>
  <c r="I4761" i="5"/>
  <c r="H4762" i="5"/>
  <c r="I4762" i="5"/>
  <c r="H4763" i="5"/>
  <c r="I4763" i="5"/>
  <c r="H4764" i="5"/>
  <c r="I4764" i="5"/>
  <c r="H4765" i="5"/>
  <c r="I4765" i="5"/>
  <c r="H4766" i="5"/>
  <c r="I4766" i="5"/>
  <c r="H4767" i="5"/>
  <c r="I4767" i="5"/>
  <c r="H4768" i="5"/>
  <c r="I4768" i="5"/>
  <c r="H4769" i="5"/>
  <c r="I4769" i="5"/>
  <c r="H4770" i="5"/>
  <c r="I4770" i="5"/>
  <c r="H4771" i="5"/>
  <c r="I4771" i="5"/>
  <c r="H4772" i="5"/>
  <c r="I4772" i="5"/>
  <c r="H4773" i="5"/>
  <c r="I4773" i="5"/>
  <c r="H4774" i="5"/>
  <c r="I4774" i="5"/>
  <c r="H4775" i="5"/>
  <c r="I4775" i="5"/>
  <c r="H4776" i="5"/>
  <c r="I4776" i="5"/>
  <c r="H4777" i="5"/>
  <c r="I4777" i="5"/>
  <c r="H4778" i="5"/>
  <c r="I4778" i="5"/>
  <c r="H4779" i="5"/>
  <c r="I4779" i="5"/>
  <c r="H4780" i="5"/>
  <c r="I4780" i="5"/>
  <c r="H4781" i="5"/>
  <c r="I4781" i="5"/>
  <c r="H4782" i="5"/>
  <c r="I4782" i="5"/>
  <c r="H4783" i="5"/>
  <c r="I4783" i="5"/>
  <c r="H4784" i="5"/>
  <c r="I4784" i="5"/>
  <c r="H4785" i="5"/>
  <c r="I4785" i="5"/>
  <c r="H4786" i="5"/>
  <c r="I4786" i="5"/>
  <c r="H4787" i="5"/>
  <c r="I4787" i="5"/>
  <c r="H4788" i="5"/>
  <c r="I4788" i="5"/>
  <c r="H4789" i="5"/>
  <c r="I4789" i="5"/>
  <c r="H4790" i="5"/>
  <c r="I4790" i="5"/>
  <c r="H4791" i="5"/>
  <c r="I4791" i="5"/>
  <c r="H4792" i="5"/>
  <c r="I4792" i="5"/>
  <c r="H4793" i="5"/>
  <c r="I4793" i="5"/>
  <c r="H4794" i="5"/>
  <c r="I4794" i="5"/>
  <c r="H4795" i="5"/>
  <c r="I4795" i="5"/>
  <c r="H4796" i="5"/>
  <c r="I4796" i="5"/>
  <c r="H4797" i="5"/>
  <c r="I4797" i="5"/>
  <c r="H4798" i="5"/>
  <c r="I4798" i="5"/>
  <c r="H4799" i="5"/>
  <c r="I4799" i="5"/>
  <c r="H4800" i="5"/>
  <c r="I4800" i="5"/>
  <c r="H4801" i="5"/>
  <c r="I4801" i="5"/>
  <c r="H4802" i="5"/>
  <c r="I4802" i="5"/>
  <c r="H4803" i="5"/>
  <c r="I4803" i="5"/>
  <c r="H4804" i="5"/>
  <c r="I4804" i="5"/>
  <c r="H4805" i="5"/>
  <c r="I4805" i="5"/>
  <c r="H4806" i="5"/>
  <c r="I4806" i="5"/>
  <c r="H4807" i="5"/>
  <c r="I4807" i="5"/>
  <c r="H4808" i="5"/>
  <c r="I4808" i="5"/>
  <c r="H4809" i="5"/>
  <c r="I4809" i="5"/>
  <c r="H4810" i="5"/>
  <c r="I4810" i="5"/>
  <c r="H4811" i="5"/>
  <c r="I4811" i="5"/>
  <c r="H4812" i="5"/>
  <c r="I4812" i="5"/>
  <c r="H4813" i="5"/>
  <c r="I4813" i="5"/>
  <c r="H4814" i="5"/>
  <c r="I4814" i="5"/>
  <c r="H4815" i="5"/>
  <c r="I4815" i="5"/>
  <c r="H4816" i="5"/>
  <c r="I4816" i="5"/>
  <c r="H4817" i="5"/>
  <c r="I4817" i="5"/>
  <c r="H4818" i="5"/>
  <c r="I4818" i="5"/>
  <c r="H4819" i="5"/>
  <c r="I4819" i="5"/>
  <c r="H4820" i="5"/>
  <c r="I4820" i="5"/>
  <c r="H4821" i="5"/>
  <c r="I4821" i="5"/>
  <c r="H4822" i="5"/>
  <c r="I4822" i="5"/>
  <c r="H4823" i="5"/>
  <c r="I4823" i="5"/>
  <c r="H4824" i="5"/>
  <c r="I4824" i="5"/>
  <c r="H4825" i="5"/>
  <c r="I4825" i="5"/>
  <c r="H4826" i="5"/>
  <c r="I4826" i="5"/>
  <c r="H4827" i="5"/>
  <c r="I4827" i="5"/>
  <c r="H4828" i="5"/>
  <c r="I4828" i="5"/>
  <c r="H4829" i="5"/>
  <c r="I4829" i="5"/>
  <c r="H4830" i="5"/>
  <c r="I4830" i="5"/>
  <c r="H4831" i="5"/>
  <c r="I4831" i="5"/>
  <c r="H4832" i="5"/>
  <c r="I4832" i="5"/>
  <c r="H4833" i="5"/>
  <c r="I4833" i="5"/>
  <c r="H4834" i="5"/>
  <c r="I4834" i="5"/>
  <c r="H4835" i="5"/>
  <c r="I4835" i="5"/>
  <c r="H4836" i="5"/>
  <c r="I4836" i="5"/>
  <c r="H4837" i="5"/>
  <c r="I4837" i="5"/>
  <c r="H4838" i="5"/>
  <c r="I4838" i="5"/>
  <c r="H4839" i="5"/>
  <c r="I4839" i="5"/>
  <c r="H4840" i="5"/>
  <c r="I4840" i="5"/>
  <c r="H4841" i="5"/>
  <c r="I4841" i="5"/>
  <c r="H4842" i="5"/>
  <c r="I4842" i="5"/>
  <c r="H4843" i="5"/>
  <c r="I4843" i="5"/>
  <c r="H4844" i="5"/>
  <c r="I4844" i="5"/>
  <c r="H4845" i="5"/>
  <c r="I4845" i="5"/>
  <c r="H4846" i="5"/>
  <c r="I4846" i="5"/>
  <c r="H4847" i="5"/>
  <c r="I4847" i="5"/>
  <c r="H4848" i="5"/>
  <c r="I4848" i="5"/>
  <c r="H4849" i="5"/>
  <c r="I4849" i="5"/>
  <c r="H4850" i="5"/>
  <c r="I4850" i="5"/>
  <c r="H4851" i="5"/>
  <c r="I4851" i="5"/>
  <c r="H4852" i="5"/>
  <c r="I4852" i="5"/>
  <c r="H4853" i="5"/>
  <c r="I4853" i="5"/>
  <c r="H4854" i="5"/>
  <c r="I4854" i="5"/>
  <c r="H4855" i="5"/>
  <c r="I4855" i="5"/>
  <c r="H4856" i="5"/>
  <c r="I4856" i="5"/>
  <c r="H4857" i="5"/>
  <c r="I4857" i="5"/>
  <c r="H4858" i="5"/>
  <c r="I4858" i="5"/>
  <c r="H4859" i="5"/>
  <c r="I4859" i="5"/>
  <c r="H4860" i="5"/>
  <c r="I4860" i="5"/>
  <c r="H4861" i="5"/>
  <c r="I4861" i="5"/>
  <c r="H4862" i="5"/>
  <c r="I4862" i="5"/>
  <c r="H4863" i="5"/>
  <c r="I4863" i="5"/>
  <c r="H4864" i="5"/>
  <c r="I4864" i="5"/>
  <c r="H4865" i="5"/>
  <c r="I4865" i="5"/>
  <c r="H4866" i="5"/>
  <c r="I4866" i="5"/>
  <c r="H4867" i="5"/>
  <c r="I4867" i="5"/>
  <c r="H4868" i="5"/>
  <c r="I4868" i="5"/>
  <c r="H4869" i="5"/>
  <c r="I4869" i="5"/>
  <c r="H4870" i="5"/>
  <c r="I4870" i="5"/>
  <c r="H4871" i="5"/>
  <c r="I4871" i="5"/>
  <c r="H4872" i="5"/>
  <c r="I4872" i="5"/>
  <c r="H4873" i="5"/>
  <c r="I4873" i="5"/>
  <c r="H4874" i="5"/>
  <c r="I4874" i="5"/>
  <c r="H4875" i="5"/>
  <c r="I4875" i="5"/>
  <c r="H4876" i="5"/>
  <c r="I4876" i="5"/>
  <c r="H4877" i="5"/>
  <c r="I4877" i="5"/>
  <c r="H4878" i="5"/>
  <c r="I4878" i="5"/>
  <c r="H4879" i="5"/>
  <c r="I4879" i="5"/>
  <c r="H4880" i="5"/>
  <c r="I4880" i="5"/>
  <c r="H4881" i="5"/>
  <c r="I4881" i="5"/>
  <c r="H4882" i="5"/>
  <c r="I4882" i="5"/>
  <c r="H4883" i="5"/>
  <c r="I4883" i="5"/>
  <c r="H4884" i="5"/>
  <c r="I4884" i="5"/>
  <c r="H4885" i="5"/>
  <c r="I4885" i="5"/>
  <c r="H4886" i="5"/>
  <c r="I4886" i="5"/>
  <c r="H4887" i="5"/>
  <c r="I4887" i="5"/>
  <c r="H4888" i="5"/>
  <c r="I4888" i="5"/>
  <c r="H4889" i="5"/>
  <c r="I4889" i="5"/>
  <c r="H4890" i="5"/>
  <c r="I4890" i="5"/>
  <c r="H4891" i="5"/>
  <c r="I4891" i="5"/>
  <c r="H4892" i="5"/>
  <c r="I4892" i="5"/>
  <c r="H4893" i="5"/>
  <c r="I4893" i="5"/>
  <c r="H4894" i="5"/>
  <c r="I4894" i="5"/>
  <c r="H4895" i="5"/>
  <c r="I4895" i="5"/>
  <c r="H4896" i="5"/>
  <c r="I4896" i="5"/>
  <c r="H4897" i="5"/>
  <c r="I4897" i="5"/>
  <c r="H4898" i="5"/>
  <c r="I4898" i="5"/>
  <c r="H4899" i="5"/>
  <c r="I4899" i="5"/>
  <c r="H4900" i="5"/>
  <c r="I4900" i="5"/>
  <c r="H4901" i="5"/>
  <c r="I4901" i="5"/>
  <c r="H4902" i="5"/>
  <c r="I4902" i="5"/>
  <c r="H4903" i="5"/>
  <c r="I4903" i="5"/>
  <c r="H4904" i="5"/>
  <c r="I4904" i="5"/>
  <c r="H4905" i="5"/>
  <c r="I4905" i="5"/>
  <c r="H4906" i="5"/>
  <c r="I4906" i="5"/>
  <c r="H4907" i="5"/>
  <c r="I4907" i="5"/>
  <c r="H4908" i="5"/>
  <c r="I4908" i="5"/>
  <c r="H4909" i="5"/>
  <c r="I4909" i="5"/>
  <c r="H4910" i="5"/>
  <c r="I4910" i="5"/>
  <c r="H4911" i="5"/>
  <c r="I4911" i="5"/>
  <c r="H4912" i="5"/>
  <c r="I4912" i="5"/>
  <c r="H4913" i="5"/>
  <c r="I4913" i="5"/>
  <c r="H4914" i="5"/>
  <c r="I4914" i="5"/>
  <c r="H4915" i="5"/>
  <c r="I4915" i="5"/>
  <c r="H4916" i="5"/>
  <c r="I4916" i="5"/>
  <c r="H4917" i="5"/>
  <c r="I4917" i="5"/>
  <c r="H4918" i="5"/>
  <c r="I4918" i="5"/>
  <c r="H4919" i="5"/>
  <c r="I4919" i="5"/>
  <c r="H4920" i="5"/>
  <c r="I4920" i="5"/>
  <c r="H4921" i="5"/>
  <c r="I4921" i="5"/>
  <c r="H4922" i="5"/>
  <c r="I4922" i="5"/>
  <c r="H4923" i="5"/>
  <c r="I4923" i="5"/>
  <c r="H4924" i="5"/>
  <c r="I4924" i="5"/>
  <c r="H4925" i="5"/>
  <c r="I4925" i="5"/>
  <c r="H4926" i="5"/>
  <c r="I4926" i="5"/>
  <c r="H4927" i="5"/>
  <c r="I4927" i="5"/>
  <c r="H4928" i="5"/>
  <c r="I4928" i="5"/>
  <c r="H4929" i="5"/>
  <c r="I4929" i="5"/>
  <c r="H4930" i="5"/>
  <c r="I4930" i="5"/>
  <c r="H4931" i="5"/>
  <c r="I4931" i="5"/>
  <c r="H4932" i="5"/>
  <c r="I4932" i="5"/>
  <c r="H4933" i="5"/>
  <c r="I4933" i="5"/>
  <c r="H4934" i="5"/>
  <c r="I4934" i="5"/>
  <c r="H4935" i="5"/>
  <c r="I4935" i="5"/>
  <c r="H4936" i="5"/>
  <c r="I4936" i="5"/>
  <c r="H4937" i="5"/>
  <c r="I4937" i="5"/>
  <c r="H4938" i="5"/>
  <c r="I4938" i="5"/>
  <c r="H4939" i="5"/>
  <c r="I4939" i="5"/>
  <c r="H4940" i="5"/>
  <c r="I4940" i="5"/>
  <c r="H4941" i="5"/>
  <c r="I4941" i="5"/>
  <c r="H4942" i="5"/>
  <c r="I4942" i="5"/>
  <c r="H4943" i="5"/>
  <c r="I4943" i="5"/>
  <c r="H4944" i="5"/>
  <c r="I4944" i="5"/>
  <c r="H4945" i="5"/>
  <c r="I4945" i="5"/>
  <c r="H4946" i="5"/>
  <c r="I4946" i="5"/>
  <c r="H4947" i="5"/>
  <c r="I4947" i="5"/>
  <c r="H4948" i="5"/>
  <c r="I4948" i="5"/>
  <c r="H4949" i="5"/>
  <c r="I4949" i="5"/>
  <c r="H4950" i="5"/>
  <c r="I4950" i="5"/>
  <c r="H4951" i="5"/>
  <c r="I4951" i="5"/>
  <c r="H4952" i="5"/>
  <c r="I4952" i="5"/>
  <c r="H4953" i="5"/>
  <c r="I4953" i="5"/>
  <c r="H4954" i="5"/>
  <c r="I4954" i="5"/>
  <c r="H4955" i="5"/>
  <c r="I4955" i="5"/>
  <c r="H4956" i="5"/>
  <c r="I4956" i="5"/>
  <c r="H4957" i="5"/>
  <c r="I4957" i="5"/>
  <c r="H4958" i="5"/>
  <c r="I4958" i="5"/>
  <c r="H4959" i="5"/>
  <c r="I4959" i="5"/>
  <c r="H4960" i="5"/>
  <c r="I4960" i="5"/>
  <c r="H4961" i="5"/>
  <c r="I4961" i="5"/>
  <c r="H4962" i="5"/>
  <c r="I4962" i="5"/>
  <c r="H4963" i="5"/>
  <c r="I4963" i="5"/>
  <c r="H4964" i="5"/>
  <c r="I4964" i="5"/>
  <c r="H4965" i="5"/>
  <c r="I4965" i="5"/>
  <c r="H4966" i="5"/>
  <c r="I4966" i="5"/>
  <c r="H4967" i="5"/>
  <c r="I4967" i="5"/>
  <c r="H4968" i="5"/>
  <c r="I4968" i="5"/>
  <c r="H4969" i="5"/>
  <c r="I4969" i="5"/>
  <c r="H4970" i="5"/>
  <c r="I4970" i="5"/>
  <c r="H4971" i="5"/>
  <c r="I4971" i="5"/>
  <c r="H4972" i="5"/>
  <c r="I4972" i="5"/>
  <c r="H4973" i="5"/>
  <c r="I4973" i="5"/>
  <c r="H4974" i="5"/>
  <c r="I4974" i="5"/>
  <c r="H4975" i="5"/>
  <c r="I4975" i="5"/>
  <c r="H4976" i="5"/>
  <c r="I4976" i="5"/>
  <c r="H4977" i="5"/>
  <c r="I4977" i="5"/>
  <c r="H4978" i="5"/>
  <c r="I4978" i="5"/>
  <c r="H4979" i="5"/>
  <c r="I4979" i="5"/>
  <c r="H4980" i="5"/>
  <c r="I4980" i="5"/>
  <c r="H4981" i="5"/>
  <c r="I4981" i="5"/>
  <c r="H4982" i="5"/>
  <c r="I4982" i="5"/>
  <c r="H4983" i="5"/>
  <c r="I4983" i="5"/>
  <c r="H4984" i="5"/>
  <c r="I4984" i="5"/>
  <c r="H4985" i="5"/>
  <c r="I4985" i="5"/>
  <c r="H4986" i="5"/>
  <c r="I4986" i="5"/>
  <c r="H4987" i="5"/>
  <c r="I4987" i="5"/>
  <c r="H4988" i="5"/>
  <c r="I4988" i="5"/>
  <c r="H4989" i="5"/>
  <c r="I4989" i="5"/>
  <c r="H4990" i="5"/>
  <c r="I4990" i="5"/>
  <c r="H4991" i="5"/>
  <c r="I4991" i="5"/>
  <c r="H4992" i="5"/>
  <c r="I4992" i="5"/>
  <c r="H4993" i="5"/>
  <c r="I4993" i="5"/>
  <c r="H4994" i="5"/>
  <c r="I4994" i="5"/>
  <c r="H4995" i="5"/>
  <c r="I4995" i="5"/>
  <c r="H4996" i="5"/>
  <c r="I4996" i="5"/>
  <c r="H4997" i="5"/>
  <c r="I4997" i="5"/>
  <c r="H4998" i="5"/>
  <c r="I4998" i="5"/>
  <c r="H4999" i="5"/>
  <c r="I4999" i="5"/>
  <c r="H5000" i="5"/>
  <c r="I5000" i="5"/>
  <c r="H5001" i="5"/>
  <c r="I5001" i="5"/>
  <c r="H5002" i="5"/>
  <c r="I5002" i="5"/>
  <c r="H5003" i="5"/>
  <c r="I5003" i="5"/>
  <c r="H5004" i="5"/>
  <c r="I5004" i="5"/>
  <c r="H5005" i="5"/>
  <c r="I5005" i="5"/>
  <c r="H5006" i="5"/>
  <c r="I5006" i="5"/>
  <c r="H5007" i="5"/>
  <c r="I5007" i="5"/>
  <c r="H5008" i="5"/>
  <c r="I5008" i="5"/>
  <c r="H5009" i="5"/>
  <c r="I5009" i="5"/>
  <c r="H5010" i="5"/>
  <c r="I5010" i="5"/>
  <c r="H5011" i="5"/>
  <c r="I5011" i="5"/>
  <c r="H5012" i="5"/>
  <c r="I5012" i="5"/>
  <c r="H5013" i="5"/>
  <c r="I5013" i="5"/>
  <c r="H5014" i="5"/>
  <c r="I5014" i="5"/>
  <c r="H5015" i="5"/>
  <c r="I5015" i="5"/>
  <c r="H5016" i="5"/>
  <c r="I5016" i="5"/>
  <c r="H5017" i="5"/>
  <c r="I5017" i="5"/>
  <c r="H5018" i="5"/>
  <c r="I5018" i="5"/>
  <c r="H5019" i="5"/>
  <c r="I5019" i="5"/>
  <c r="H5020" i="5"/>
  <c r="I5020" i="5"/>
  <c r="H5021" i="5"/>
  <c r="I5021" i="5"/>
  <c r="H5022" i="5"/>
  <c r="I5022" i="5"/>
  <c r="H5023" i="5"/>
  <c r="I5023" i="5"/>
  <c r="H5024" i="5"/>
  <c r="I5024" i="5"/>
  <c r="H5025" i="5"/>
  <c r="I5025" i="5"/>
  <c r="H5026" i="5"/>
  <c r="I5026" i="5"/>
  <c r="H5027" i="5"/>
  <c r="I5027" i="5"/>
  <c r="H5028" i="5"/>
  <c r="I5028" i="5"/>
  <c r="H5029" i="5"/>
  <c r="I5029" i="5"/>
  <c r="H5030" i="5"/>
  <c r="I5030" i="5"/>
  <c r="H5031" i="5"/>
  <c r="I5031" i="5"/>
  <c r="H5032" i="5"/>
  <c r="I5032" i="5"/>
  <c r="H5033" i="5"/>
  <c r="I5033" i="5"/>
  <c r="H5034" i="5"/>
  <c r="I5034" i="5"/>
  <c r="H5035" i="5"/>
  <c r="I5035" i="5"/>
  <c r="H5036" i="5"/>
  <c r="I5036" i="5"/>
  <c r="H5037" i="5"/>
  <c r="I5037" i="5"/>
  <c r="H5038" i="5"/>
  <c r="I5038" i="5"/>
  <c r="H5039" i="5"/>
  <c r="I5039" i="5"/>
  <c r="H5040" i="5"/>
  <c r="I5040" i="5"/>
  <c r="H5041" i="5"/>
  <c r="I5041" i="5"/>
  <c r="H5042" i="5"/>
  <c r="I5042" i="5"/>
  <c r="H5043" i="5"/>
  <c r="I5043" i="5"/>
  <c r="H5044" i="5"/>
  <c r="I5044" i="5"/>
  <c r="H5045" i="5"/>
  <c r="I5045" i="5"/>
  <c r="H5046" i="5"/>
  <c r="I5046" i="5"/>
  <c r="H5047" i="5"/>
  <c r="I5047" i="5"/>
  <c r="H5048" i="5"/>
  <c r="I5048" i="5"/>
  <c r="H5049" i="5"/>
  <c r="I5049" i="5"/>
  <c r="H5050" i="5"/>
  <c r="I5050" i="5"/>
  <c r="H5051" i="5"/>
  <c r="I5051" i="5"/>
  <c r="H5052" i="5"/>
  <c r="I5052" i="5"/>
  <c r="H5053" i="5"/>
  <c r="I5053" i="5"/>
  <c r="H5054" i="5"/>
  <c r="I5054" i="5"/>
  <c r="H5055" i="5"/>
  <c r="I5055" i="5"/>
  <c r="H5056" i="5"/>
  <c r="I5056" i="5"/>
  <c r="H5057" i="5"/>
  <c r="I5057" i="5"/>
  <c r="H5058" i="5"/>
  <c r="I5058" i="5"/>
  <c r="H5059" i="5"/>
  <c r="I5059" i="5"/>
  <c r="H5060" i="5"/>
  <c r="I5060" i="5"/>
  <c r="H5061" i="5"/>
  <c r="I5061" i="5"/>
  <c r="H5062" i="5"/>
  <c r="I5062" i="5"/>
  <c r="H5063" i="5"/>
  <c r="I5063" i="5"/>
  <c r="H5064" i="5"/>
  <c r="I5064" i="5"/>
  <c r="H5065" i="5"/>
  <c r="I5065" i="5"/>
  <c r="H5066" i="5"/>
  <c r="I5066" i="5"/>
  <c r="H5067" i="5"/>
  <c r="I5067" i="5"/>
  <c r="H5068" i="5"/>
  <c r="I5068" i="5"/>
  <c r="H5069" i="5"/>
  <c r="I5069" i="5"/>
  <c r="H5070" i="5"/>
  <c r="I5070" i="5"/>
  <c r="H5071" i="5"/>
  <c r="I5071" i="5"/>
  <c r="H5072" i="5"/>
  <c r="I5072" i="5"/>
  <c r="H5073" i="5"/>
  <c r="I5073" i="5"/>
  <c r="H5074" i="5"/>
  <c r="I5074" i="5"/>
  <c r="H5075" i="5"/>
  <c r="I5075" i="5"/>
  <c r="H5076" i="5"/>
  <c r="I5076" i="5"/>
  <c r="H5077" i="5"/>
  <c r="I5077" i="5"/>
  <c r="H5078" i="5"/>
  <c r="I5078" i="5"/>
  <c r="H5079" i="5"/>
  <c r="I5079" i="5"/>
  <c r="H5080" i="5"/>
  <c r="I5080" i="5"/>
  <c r="H5081" i="5"/>
  <c r="I5081" i="5"/>
  <c r="H5082" i="5"/>
  <c r="I5082" i="5"/>
  <c r="H5083" i="5"/>
  <c r="I5083" i="5"/>
  <c r="H5084" i="5"/>
  <c r="I5084" i="5"/>
  <c r="H5085" i="5"/>
  <c r="I5085" i="5"/>
  <c r="H5086" i="5"/>
  <c r="I5086" i="5"/>
  <c r="H5087" i="5"/>
  <c r="I5087" i="5"/>
  <c r="H5088" i="5"/>
  <c r="I5088" i="5"/>
  <c r="H5089" i="5"/>
  <c r="I5089" i="5"/>
  <c r="H5090" i="5"/>
  <c r="I5090" i="5"/>
  <c r="H5091" i="5"/>
  <c r="I5091" i="5"/>
  <c r="H5092" i="5"/>
  <c r="I5092" i="5"/>
  <c r="H5093" i="5"/>
  <c r="I5093" i="5"/>
  <c r="H5094" i="5"/>
  <c r="I5094" i="5"/>
  <c r="H5095" i="5"/>
  <c r="I5095" i="5"/>
  <c r="H5096" i="5"/>
  <c r="I5096" i="5"/>
  <c r="H5097" i="5"/>
  <c r="I5097" i="5"/>
  <c r="H5098" i="5"/>
  <c r="I5098" i="5"/>
  <c r="H5099" i="5"/>
  <c r="I5099" i="5"/>
  <c r="H5100" i="5"/>
  <c r="I5100" i="5"/>
  <c r="H5101" i="5"/>
  <c r="I5101" i="5"/>
  <c r="H5102" i="5"/>
  <c r="I5102" i="5"/>
  <c r="H5103" i="5"/>
  <c r="I5103" i="5"/>
  <c r="H5104" i="5"/>
  <c r="I5104" i="5"/>
  <c r="H5105" i="5"/>
  <c r="I5105" i="5"/>
  <c r="H5106" i="5"/>
  <c r="I5106" i="5"/>
  <c r="H5107" i="5"/>
  <c r="I5107" i="5"/>
  <c r="H5108" i="5"/>
  <c r="I5108" i="5"/>
  <c r="H5109" i="5"/>
  <c r="I5109" i="5"/>
  <c r="H5110" i="5"/>
  <c r="I5110" i="5"/>
  <c r="H5111" i="5"/>
  <c r="I5111" i="5"/>
  <c r="H5112" i="5"/>
  <c r="I5112" i="5"/>
  <c r="H5113" i="5"/>
  <c r="I5113" i="5"/>
  <c r="H5114" i="5"/>
  <c r="I5114" i="5"/>
  <c r="H5115" i="5"/>
  <c r="I5115" i="5"/>
  <c r="H5116" i="5"/>
  <c r="I5116" i="5"/>
  <c r="H5117" i="5"/>
  <c r="I5117" i="5"/>
  <c r="H5118" i="5"/>
  <c r="I5118" i="5"/>
  <c r="H5119" i="5"/>
  <c r="I5119" i="5"/>
  <c r="H5120" i="5"/>
  <c r="I5120" i="5"/>
  <c r="H5121" i="5"/>
  <c r="I5121" i="5"/>
  <c r="H5122" i="5"/>
  <c r="I5122" i="5"/>
  <c r="H5123" i="5"/>
  <c r="I5123" i="5"/>
  <c r="H5124" i="5"/>
  <c r="I5124" i="5"/>
  <c r="H5125" i="5"/>
  <c r="I5125" i="5"/>
  <c r="H5126" i="5"/>
  <c r="I5126" i="5"/>
  <c r="H5127" i="5"/>
  <c r="I5127" i="5"/>
  <c r="H5128" i="5"/>
  <c r="I5128" i="5"/>
  <c r="H5129" i="5"/>
  <c r="I5129" i="5"/>
  <c r="H5130" i="5"/>
  <c r="I5130" i="5"/>
  <c r="H5131" i="5"/>
  <c r="I5131" i="5"/>
  <c r="H5132" i="5"/>
  <c r="I5132" i="5"/>
  <c r="H5133" i="5"/>
  <c r="I5133" i="5"/>
  <c r="H5134" i="5"/>
  <c r="I5134" i="5"/>
  <c r="H5135" i="5"/>
  <c r="I5135" i="5"/>
  <c r="H5136" i="5"/>
  <c r="I5136" i="5"/>
  <c r="H5137" i="5"/>
  <c r="I5137" i="5"/>
  <c r="H5138" i="5"/>
  <c r="I5138" i="5"/>
  <c r="H5139" i="5"/>
  <c r="I5139" i="5"/>
  <c r="H5140" i="5"/>
  <c r="I5140" i="5"/>
  <c r="H5141" i="5"/>
  <c r="I5141" i="5"/>
  <c r="H5142" i="5"/>
  <c r="I5142" i="5"/>
  <c r="H5143" i="5"/>
  <c r="I5143" i="5"/>
  <c r="H5144" i="5"/>
  <c r="I5144" i="5"/>
  <c r="H5145" i="5"/>
  <c r="I5145" i="5"/>
  <c r="H5146" i="5"/>
  <c r="I5146" i="5"/>
  <c r="H5147" i="5"/>
  <c r="I5147" i="5"/>
  <c r="H5148" i="5"/>
  <c r="I5148" i="5"/>
  <c r="H5149" i="5"/>
  <c r="I5149" i="5"/>
  <c r="H5150" i="5"/>
  <c r="I5150" i="5"/>
  <c r="H5151" i="5"/>
  <c r="I5151" i="5"/>
  <c r="H5152" i="5"/>
  <c r="I5152" i="5"/>
  <c r="H5153" i="5"/>
  <c r="I5153" i="5"/>
  <c r="H5154" i="5"/>
  <c r="I5154" i="5"/>
  <c r="H5155" i="5"/>
  <c r="I5155" i="5"/>
  <c r="H5156" i="5"/>
  <c r="I5156" i="5"/>
  <c r="H5157" i="5"/>
  <c r="I5157" i="5"/>
  <c r="H5158" i="5"/>
  <c r="I5158" i="5"/>
  <c r="H5159" i="5"/>
  <c r="I5159" i="5"/>
  <c r="H5160" i="5"/>
  <c r="I5160" i="5"/>
  <c r="H5161" i="5"/>
  <c r="I5161" i="5"/>
  <c r="H5162" i="5"/>
  <c r="I5162" i="5"/>
  <c r="H5163" i="5"/>
  <c r="I5163" i="5"/>
  <c r="H5164" i="5"/>
  <c r="I5164" i="5"/>
  <c r="H5165" i="5"/>
  <c r="I5165" i="5"/>
  <c r="H5166" i="5"/>
  <c r="I5166" i="5"/>
  <c r="H5167" i="5"/>
  <c r="I5167" i="5"/>
  <c r="H5168" i="5"/>
  <c r="I5168" i="5"/>
  <c r="H5169" i="5"/>
  <c r="I5169" i="5"/>
  <c r="H5170" i="5"/>
  <c r="I5170" i="5"/>
  <c r="H5171" i="5"/>
  <c r="I5171" i="5"/>
  <c r="H5172" i="5"/>
  <c r="I5172" i="5"/>
  <c r="H5173" i="5"/>
  <c r="I5173" i="5"/>
  <c r="H5174" i="5"/>
  <c r="I5174" i="5"/>
  <c r="H5175" i="5"/>
  <c r="I5175" i="5"/>
  <c r="H5176" i="5"/>
  <c r="I5176" i="5"/>
  <c r="H5177" i="5"/>
  <c r="I5177" i="5"/>
  <c r="H5178" i="5"/>
  <c r="I5178" i="5"/>
  <c r="H5179" i="5"/>
  <c r="I5179" i="5"/>
  <c r="H5180" i="5"/>
  <c r="I5180" i="5"/>
  <c r="H5181" i="5"/>
  <c r="I5181" i="5"/>
  <c r="H5182" i="5"/>
  <c r="I5182" i="5"/>
  <c r="H5183" i="5"/>
  <c r="I5183" i="5"/>
  <c r="H5184" i="5"/>
  <c r="I5184" i="5"/>
  <c r="H5185" i="5"/>
  <c r="I5185" i="5"/>
  <c r="H5186" i="5"/>
  <c r="I5186" i="5"/>
  <c r="H5187" i="5"/>
  <c r="I5187" i="5"/>
  <c r="H5188" i="5"/>
  <c r="I5188" i="5"/>
  <c r="H5189" i="5"/>
  <c r="I5189" i="5"/>
  <c r="H5190" i="5"/>
  <c r="I5190" i="5"/>
  <c r="H5191" i="5"/>
  <c r="I5191" i="5"/>
  <c r="H5192" i="5"/>
  <c r="I5192" i="5"/>
  <c r="H5193" i="5"/>
  <c r="I5193" i="5"/>
  <c r="H5194" i="5"/>
  <c r="I5194" i="5"/>
  <c r="H5195" i="5"/>
  <c r="I5195" i="5"/>
  <c r="H5196" i="5"/>
  <c r="I5196" i="5"/>
  <c r="H5197" i="5"/>
  <c r="I5197" i="5"/>
  <c r="H5198" i="5"/>
  <c r="I5198" i="5"/>
  <c r="H5199" i="5"/>
  <c r="I5199" i="5"/>
  <c r="H5200" i="5"/>
  <c r="I5200" i="5"/>
  <c r="H5201" i="5"/>
  <c r="I5201" i="5"/>
  <c r="H5202" i="5"/>
  <c r="I5202" i="5"/>
  <c r="H5203" i="5"/>
  <c r="I5203" i="5"/>
  <c r="H5204" i="5"/>
  <c r="I5204" i="5"/>
  <c r="H5205" i="5"/>
  <c r="I5205" i="5"/>
  <c r="H5206" i="5"/>
  <c r="I5206" i="5"/>
  <c r="H5207" i="5"/>
  <c r="I5207" i="5"/>
  <c r="H5208" i="5"/>
  <c r="I5208" i="5"/>
  <c r="H5209" i="5"/>
  <c r="I5209" i="5"/>
  <c r="H5210" i="5"/>
  <c r="I5210" i="5"/>
  <c r="H5211" i="5"/>
  <c r="I5211" i="5"/>
  <c r="H5212" i="5"/>
  <c r="I5212" i="5"/>
  <c r="H5213" i="5"/>
  <c r="I5213" i="5"/>
  <c r="H5214" i="5"/>
  <c r="I5214" i="5"/>
  <c r="H5215" i="5"/>
  <c r="I5215" i="5"/>
  <c r="H5216" i="5"/>
  <c r="I5216" i="5"/>
  <c r="H5217" i="5"/>
  <c r="I5217" i="5"/>
  <c r="H5218" i="5"/>
  <c r="I5218" i="5"/>
  <c r="H5219" i="5"/>
  <c r="I5219" i="5"/>
  <c r="H5220" i="5"/>
  <c r="I5220" i="5"/>
  <c r="H5221" i="5"/>
  <c r="I5221" i="5"/>
  <c r="H5222" i="5"/>
  <c r="I5222" i="5"/>
  <c r="H5223" i="5"/>
  <c r="I5223" i="5"/>
  <c r="H5224" i="5"/>
  <c r="I5224" i="5"/>
  <c r="H5225" i="5"/>
  <c r="I5225" i="5"/>
  <c r="H5226" i="5"/>
  <c r="I5226" i="5"/>
  <c r="H5227" i="5"/>
  <c r="I5227" i="5"/>
  <c r="H5228" i="5"/>
  <c r="I5228" i="5"/>
  <c r="H5229" i="5"/>
  <c r="I5229" i="5"/>
  <c r="H5230" i="5"/>
  <c r="I5230" i="5"/>
  <c r="H5231" i="5"/>
  <c r="I5231" i="5"/>
  <c r="H5232" i="5"/>
  <c r="I5232" i="5"/>
  <c r="H5233" i="5"/>
  <c r="I5233" i="5"/>
  <c r="H5234" i="5"/>
  <c r="I5234" i="5"/>
  <c r="H5235" i="5"/>
  <c r="I5235" i="5"/>
  <c r="H5236" i="5"/>
  <c r="I5236" i="5"/>
  <c r="H5237" i="5"/>
  <c r="I5237" i="5"/>
  <c r="H5238" i="5"/>
  <c r="I5238" i="5"/>
  <c r="H5239" i="5"/>
  <c r="I5239" i="5"/>
  <c r="H5240" i="5"/>
  <c r="I5240" i="5"/>
  <c r="H5241" i="5"/>
  <c r="I5241" i="5"/>
  <c r="H5242" i="5"/>
  <c r="I5242" i="5"/>
  <c r="H5243" i="5"/>
  <c r="I5243" i="5"/>
  <c r="H5244" i="5"/>
  <c r="I5244" i="5"/>
  <c r="H5245" i="5"/>
  <c r="I5245" i="5"/>
  <c r="H5246" i="5"/>
  <c r="I5246" i="5"/>
  <c r="H5247" i="5"/>
  <c r="I5247" i="5"/>
  <c r="H5248" i="5"/>
  <c r="I5248" i="5"/>
  <c r="H5249" i="5"/>
  <c r="I5249" i="5"/>
  <c r="H5250" i="5"/>
  <c r="I5250" i="5"/>
  <c r="H5251" i="5"/>
  <c r="I5251" i="5"/>
  <c r="H5252" i="5"/>
  <c r="I5252" i="5"/>
  <c r="H5253" i="5"/>
  <c r="I5253" i="5"/>
  <c r="H5254" i="5"/>
  <c r="I5254" i="5"/>
  <c r="H5255" i="5"/>
  <c r="I5255" i="5"/>
  <c r="H5256" i="5"/>
  <c r="I5256" i="5"/>
  <c r="H5257" i="5"/>
  <c r="I5257" i="5"/>
  <c r="H5258" i="5"/>
  <c r="I5258" i="5"/>
  <c r="H5259" i="5"/>
  <c r="I5259" i="5"/>
  <c r="H5260" i="5"/>
  <c r="I5260" i="5"/>
  <c r="H5261" i="5"/>
  <c r="I5261" i="5"/>
  <c r="H5262" i="5"/>
  <c r="I5262" i="5"/>
  <c r="H5263" i="5"/>
  <c r="I5263" i="5"/>
  <c r="H5264" i="5"/>
  <c r="I5264" i="5"/>
  <c r="H5265" i="5"/>
  <c r="I5265" i="5"/>
  <c r="H5266" i="5"/>
  <c r="I5266" i="5"/>
  <c r="H5267" i="5"/>
  <c r="I5267" i="5"/>
  <c r="H5268" i="5"/>
  <c r="I5268" i="5"/>
  <c r="H5269" i="5"/>
  <c r="I5269" i="5"/>
  <c r="H5270" i="5"/>
  <c r="I5270" i="5"/>
  <c r="H5271" i="5"/>
  <c r="I5271" i="5"/>
  <c r="H5272" i="5"/>
  <c r="I5272" i="5"/>
  <c r="H5273" i="5"/>
  <c r="I5273" i="5"/>
  <c r="H5274" i="5"/>
  <c r="I5274" i="5"/>
  <c r="H5275" i="5"/>
  <c r="I5275" i="5"/>
  <c r="H5276" i="5"/>
  <c r="I5276" i="5"/>
  <c r="H5277" i="5"/>
  <c r="I5277" i="5"/>
  <c r="H5278" i="5"/>
  <c r="I5278" i="5"/>
  <c r="H5279" i="5"/>
  <c r="I5279" i="5"/>
  <c r="H5280" i="5"/>
  <c r="I5280" i="5"/>
  <c r="H5281" i="5"/>
  <c r="I5281" i="5"/>
  <c r="H5282" i="5"/>
  <c r="I5282" i="5"/>
  <c r="H5283" i="5"/>
  <c r="I5283" i="5"/>
  <c r="H5284" i="5"/>
  <c r="I5284" i="5"/>
  <c r="H5285" i="5"/>
  <c r="I5285" i="5"/>
  <c r="H5286" i="5"/>
  <c r="I5286" i="5"/>
  <c r="H5287" i="5"/>
  <c r="I5287" i="5"/>
  <c r="H5288" i="5"/>
  <c r="I5288" i="5"/>
  <c r="H5289" i="5"/>
  <c r="I5289" i="5"/>
  <c r="H5290" i="5"/>
  <c r="I5290" i="5"/>
  <c r="H5291" i="5"/>
  <c r="I5291" i="5"/>
  <c r="H5292" i="5"/>
  <c r="I5292" i="5"/>
  <c r="H5293" i="5"/>
  <c r="I5293" i="5"/>
  <c r="H5294" i="5"/>
  <c r="I5294" i="5"/>
  <c r="H5295" i="5"/>
  <c r="I5295" i="5"/>
  <c r="H5296" i="5"/>
  <c r="I5296" i="5"/>
  <c r="H5297" i="5"/>
  <c r="I5297" i="5"/>
  <c r="H5298" i="5"/>
  <c r="I5298" i="5"/>
  <c r="H5299" i="5"/>
  <c r="I5299" i="5"/>
  <c r="H5300" i="5"/>
  <c r="I5300" i="5"/>
  <c r="H5301" i="5"/>
  <c r="I5301" i="5"/>
  <c r="H5302" i="5"/>
  <c r="I5302" i="5"/>
  <c r="H5303" i="5"/>
  <c r="I5303" i="5"/>
  <c r="H5304" i="5"/>
  <c r="I5304" i="5"/>
  <c r="H5305" i="5"/>
  <c r="I5305" i="5"/>
  <c r="H5306" i="5"/>
  <c r="I5306" i="5"/>
  <c r="H5307" i="5"/>
  <c r="I5307" i="5"/>
  <c r="H5308" i="5"/>
  <c r="I5308" i="5"/>
  <c r="H5309" i="5"/>
  <c r="I5309" i="5"/>
  <c r="H5310" i="5"/>
  <c r="I5310" i="5"/>
  <c r="H5311" i="5"/>
  <c r="I5311" i="5"/>
  <c r="H5312" i="5"/>
  <c r="I5312" i="5"/>
  <c r="H5313" i="5"/>
  <c r="I5313" i="5"/>
  <c r="H5314" i="5"/>
  <c r="I5314" i="5"/>
  <c r="H5315" i="5"/>
  <c r="I5315" i="5"/>
  <c r="H5316" i="5"/>
  <c r="I5316" i="5"/>
  <c r="H5317" i="5"/>
  <c r="I5317" i="5"/>
  <c r="H5318" i="5"/>
  <c r="I5318" i="5"/>
  <c r="H5319" i="5"/>
  <c r="I5319" i="5"/>
  <c r="H5320" i="5"/>
  <c r="I5320" i="5"/>
  <c r="H5321" i="5"/>
  <c r="I5321" i="5"/>
  <c r="H5322" i="5"/>
  <c r="I5322" i="5"/>
  <c r="H5323" i="5"/>
  <c r="I5323" i="5"/>
  <c r="H5324" i="5"/>
  <c r="I5324" i="5"/>
  <c r="H5325" i="5"/>
  <c r="I5325" i="5"/>
  <c r="H5326" i="5"/>
  <c r="I5326" i="5"/>
  <c r="H5327" i="5"/>
  <c r="I5327" i="5"/>
  <c r="H5328" i="5"/>
  <c r="I5328" i="5"/>
  <c r="H5329" i="5"/>
  <c r="I5329" i="5"/>
  <c r="H5330" i="5"/>
  <c r="I5330" i="5"/>
  <c r="H5331" i="5"/>
  <c r="I5331" i="5"/>
  <c r="H5332" i="5"/>
  <c r="I5332" i="5"/>
  <c r="H5333" i="5"/>
  <c r="I5333" i="5"/>
  <c r="H5334" i="5"/>
  <c r="I5334" i="5"/>
  <c r="H5335" i="5"/>
  <c r="I5335" i="5"/>
  <c r="H5336" i="5"/>
  <c r="I5336" i="5"/>
  <c r="H5337" i="5"/>
  <c r="I5337" i="5"/>
  <c r="H5338" i="5"/>
  <c r="I5338" i="5"/>
  <c r="H5339" i="5"/>
  <c r="I5339" i="5"/>
  <c r="H5340" i="5"/>
  <c r="I5340" i="5"/>
  <c r="H5341" i="5"/>
  <c r="I5341" i="5"/>
  <c r="H5342" i="5"/>
  <c r="I5342" i="5"/>
  <c r="H5343" i="5"/>
  <c r="I5343" i="5"/>
  <c r="H5344" i="5"/>
  <c r="I5344" i="5"/>
  <c r="H5345" i="5"/>
  <c r="I5345" i="5"/>
  <c r="H5346" i="5"/>
  <c r="I5346" i="5"/>
  <c r="H5347" i="5"/>
  <c r="I5347" i="5"/>
  <c r="H5348" i="5"/>
  <c r="I5348" i="5"/>
  <c r="H5349" i="5"/>
  <c r="I5349" i="5"/>
  <c r="H5350" i="5"/>
  <c r="I5350" i="5"/>
  <c r="H5351" i="5"/>
  <c r="I5351" i="5"/>
  <c r="H5352" i="5"/>
  <c r="I5352" i="5"/>
  <c r="H5353" i="5"/>
  <c r="I5353" i="5"/>
  <c r="H5354" i="5"/>
  <c r="I5354" i="5"/>
  <c r="H5355" i="5"/>
  <c r="I5355" i="5"/>
  <c r="H5356" i="5"/>
  <c r="I5356" i="5"/>
  <c r="H5357" i="5"/>
  <c r="I5357" i="5"/>
  <c r="H5358" i="5"/>
  <c r="I5358" i="5"/>
  <c r="H5359" i="5"/>
  <c r="I5359" i="5"/>
  <c r="H5360" i="5"/>
  <c r="I5360" i="5"/>
  <c r="H5361" i="5"/>
  <c r="I5361" i="5"/>
  <c r="H5362" i="5"/>
  <c r="I5362" i="5"/>
  <c r="H5363" i="5"/>
  <c r="I5363" i="5"/>
  <c r="H5364" i="5"/>
  <c r="I5364" i="5"/>
  <c r="H5365" i="5"/>
  <c r="I5365" i="5"/>
  <c r="H5366" i="5"/>
  <c r="I5366" i="5"/>
  <c r="H5367" i="5"/>
  <c r="I5367" i="5"/>
  <c r="H5368" i="5"/>
  <c r="I5368" i="5"/>
  <c r="H5369" i="5"/>
  <c r="I5369" i="5"/>
  <c r="H5370" i="5"/>
  <c r="I5370" i="5"/>
  <c r="H5371" i="5"/>
  <c r="I5371" i="5"/>
  <c r="H5372" i="5"/>
  <c r="I5372" i="5"/>
  <c r="H5373" i="5"/>
  <c r="I5373" i="5"/>
  <c r="H5374" i="5"/>
  <c r="I5374" i="5"/>
  <c r="H5375" i="5"/>
  <c r="I5375" i="5"/>
  <c r="H5376" i="5"/>
  <c r="I5376" i="5"/>
  <c r="H5377" i="5"/>
  <c r="I5377" i="5"/>
  <c r="H5378" i="5"/>
  <c r="I5378" i="5"/>
  <c r="H5379" i="5"/>
  <c r="I5379" i="5"/>
  <c r="H5380" i="5"/>
  <c r="I5380" i="5"/>
  <c r="H5381" i="5"/>
  <c r="I5381" i="5"/>
  <c r="H5382" i="5"/>
  <c r="I5382" i="5"/>
  <c r="H5383" i="5"/>
  <c r="I5383" i="5"/>
  <c r="H5384" i="5"/>
  <c r="I5384" i="5"/>
  <c r="H5385" i="5"/>
  <c r="I5385" i="5"/>
  <c r="H5386" i="5"/>
  <c r="I5386" i="5"/>
  <c r="H5387" i="5"/>
  <c r="I5387" i="5"/>
  <c r="H5388" i="5"/>
  <c r="I5388" i="5"/>
  <c r="H5389" i="5"/>
  <c r="I5389" i="5"/>
  <c r="H5390" i="5"/>
  <c r="I5390" i="5"/>
  <c r="H5391" i="5"/>
  <c r="I5391" i="5"/>
  <c r="H5392" i="5"/>
  <c r="I5392" i="5"/>
  <c r="H5393" i="5"/>
  <c r="I5393" i="5"/>
  <c r="H5394" i="5"/>
  <c r="I5394" i="5"/>
  <c r="H5395" i="5"/>
  <c r="I5395" i="5"/>
  <c r="H5396" i="5"/>
  <c r="I5396" i="5"/>
  <c r="H5397" i="5"/>
  <c r="I5397" i="5"/>
  <c r="H5398" i="5"/>
  <c r="I5398" i="5"/>
  <c r="H5399" i="5"/>
  <c r="I5399" i="5"/>
  <c r="H5400" i="5"/>
  <c r="I5400" i="5"/>
  <c r="H5401" i="5"/>
  <c r="I5401" i="5"/>
  <c r="H5402" i="5"/>
  <c r="I5402" i="5"/>
  <c r="H5403" i="5"/>
  <c r="I5403" i="5"/>
  <c r="H5404" i="5"/>
  <c r="I5404" i="5"/>
  <c r="H5405" i="5"/>
  <c r="I5405" i="5"/>
  <c r="H5406" i="5"/>
  <c r="I5406" i="5"/>
  <c r="H5407" i="5"/>
  <c r="I5407" i="5"/>
  <c r="H5408" i="5"/>
  <c r="I5408" i="5"/>
  <c r="H5409" i="5"/>
  <c r="I5409" i="5"/>
  <c r="H5410" i="5"/>
  <c r="I5410" i="5"/>
  <c r="H5411" i="5"/>
  <c r="I5411" i="5"/>
  <c r="H5412" i="5"/>
  <c r="I5412" i="5"/>
  <c r="H5413" i="5"/>
  <c r="I5413" i="5"/>
  <c r="H5414" i="5"/>
  <c r="I5414" i="5"/>
  <c r="H5415" i="5"/>
  <c r="I5415" i="5"/>
  <c r="H5416" i="5"/>
  <c r="I5416" i="5"/>
  <c r="H5417" i="5"/>
  <c r="I5417" i="5"/>
  <c r="H5418" i="5"/>
  <c r="I5418" i="5"/>
  <c r="H5419" i="5"/>
  <c r="I5419" i="5"/>
  <c r="H5420" i="5"/>
  <c r="I5420" i="5"/>
  <c r="H5421" i="5"/>
  <c r="I5421" i="5"/>
  <c r="H5422" i="5"/>
  <c r="I5422" i="5"/>
  <c r="H5423" i="5"/>
  <c r="I5423" i="5"/>
  <c r="H5424" i="5"/>
  <c r="I5424" i="5"/>
  <c r="H5425" i="5"/>
  <c r="I5425" i="5"/>
  <c r="H5426" i="5"/>
  <c r="I5426" i="5"/>
  <c r="H5427" i="5"/>
  <c r="I5427" i="5"/>
  <c r="H5428" i="5"/>
  <c r="I5428" i="5"/>
  <c r="H5429" i="5"/>
  <c r="I5429" i="5"/>
  <c r="H5430" i="5"/>
  <c r="I5430" i="5"/>
  <c r="H5431" i="5"/>
  <c r="I5431" i="5"/>
  <c r="H5432" i="5"/>
  <c r="I5432" i="5"/>
  <c r="H5433" i="5"/>
  <c r="I5433" i="5"/>
  <c r="H5434" i="5"/>
  <c r="I5434" i="5"/>
  <c r="H5435" i="5"/>
  <c r="I5435" i="5"/>
  <c r="H5436" i="5"/>
  <c r="I5436" i="5"/>
  <c r="H5437" i="5"/>
  <c r="I5437" i="5"/>
  <c r="H5438" i="5"/>
  <c r="I5438" i="5"/>
  <c r="H5439" i="5"/>
  <c r="I5439" i="5"/>
  <c r="H5440" i="5"/>
  <c r="I5440" i="5"/>
  <c r="H5441" i="5"/>
  <c r="I5441" i="5"/>
  <c r="H5442" i="5"/>
  <c r="I5442" i="5"/>
  <c r="H5443" i="5"/>
  <c r="I5443" i="5"/>
  <c r="H5444" i="5"/>
  <c r="I5444" i="5"/>
  <c r="H5445" i="5"/>
  <c r="I5445" i="5"/>
  <c r="H5446" i="5"/>
  <c r="I5446" i="5"/>
  <c r="H5447" i="5"/>
  <c r="I5447" i="5"/>
  <c r="H5448" i="5"/>
  <c r="I5448" i="5"/>
  <c r="H5449" i="5"/>
  <c r="I5449" i="5"/>
  <c r="H5450" i="5"/>
  <c r="I5450" i="5"/>
  <c r="H5451" i="5"/>
  <c r="I5451" i="5"/>
  <c r="H5452" i="5"/>
  <c r="I5452" i="5"/>
  <c r="H5453" i="5"/>
  <c r="I5453" i="5"/>
  <c r="H5454" i="5"/>
  <c r="I5454" i="5"/>
  <c r="H5455" i="5"/>
  <c r="I5455" i="5"/>
  <c r="H5456" i="5"/>
  <c r="I5456" i="5"/>
  <c r="H5457" i="5"/>
  <c r="I5457" i="5"/>
  <c r="H5458" i="5"/>
  <c r="I5458" i="5"/>
  <c r="H5459" i="5"/>
  <c r="I5459" i="5"/>
  <c r="H5460" i="5"/>
  <c r="I5460" i="5"/>
  <c r="H5461" i="5"/>
  <c r="I5461" i="5"/>
  <c r="H5462" i="5"/>
  <c r="I5462" i="5"/>
  <c r="H5463" i="5"/>
  <c r="I5463" i="5"/>
  <c r="H5464" i="5"/>
  <c r="I5464" i="5"/>
  <c r="H5465" i="5"/>
  <c r="I5465" i="5"/>
  <c r="H5466" i="5"/>
  <c r="I5466" i="5"/>
  <c r="H5467" i="5"/>
  <c r="I5467" i="5"/>
  <c r="H5468" i="5"/>
  <c r="I5468" i="5"/>
  <c r="H5469" i="5"/>
  <c r="I5469" i="5"/>
  <c r="H5470" i="5"/>
  <c r="I5470" i="5"/>
  <c r="H5471" i="5"/>
  <c r="I5471" i="5"/>
  <c r="H5472" i="5"/>
  <c r="I5472" i="5"/>
  <c r="H5473" i="5"/>
  <c r="I5473" i="5"/>
  <c r="H5474" i="5"/>
  <c r="I5474" i="5"/>
  <c r="H5475" i="5"/>
  <c r="I5475" i="5"/>
  <c r="H5476" i="5"/>
  <c r="I5476" i="5"/>
  <c r="H5477" i="5"/>
  <c r="I5477" i="5"/>
  <c r="H5478" i="5"/>
  <c r="I5478" i="5"/>
  <c r="H5479" i="5"/>
  <c r="I5479" i="5"/>
  <c r="H5480" i="5"/>
  <c r="I5480" i="5"/>
  <c r="H5481" i="5"/>
  <c r="I5481" i="5"/>
  <c r="H5482" i="5"/>
  <c r="I5482" i="5"/>
  <c r="H5483" i="5"/>
  <c r="I5483" i="5"/>
  <c r="H5484" i="5"/>
  <c r="I5484" i="5"/>
  <c r="H5485" i="5"/>
  <c r="I5485" i="5"/>
  <c r="H5486" i="5"/>
  <c r="I5486" i="5"/>
  <c r="H5487" i="5"/>
  <c r="I5487" i="5"/>
  <c r="H5488" i="5"/>
  <c r="I5488" i="5"/>
  <c r="H5489" i="5"/>
  <c r="I5489" i="5"/>
  <c r="H5490" i="5"/>
  <c r="I5490" i="5"/>
  <c r="H5491" i="5"/>
  <c r="I5491" i="5"/>
  <c r="H5492" i="5"/>
  <c r="I5492" i="5"/>
  <c r="H5493" i="5"/>
  <c r="I5493" i="5"/>
  <c r="H5494" i="5"/>
  <c r="I5494" i="5"/>
  <c r="H5495" i="5"/>
  <c r="I5495" i="5"/>
  <c r="H5496" i="5"/>
  <c r="I5496" i="5"/>
  <c r="H5497" i="5"/>
  <c r="I5497" i="5"/>
  <c r="H5498" i="5"/>
  <c r="I5498" i="5"/>
  <c r="H5499" i="5"/>
  <c r="I5499" i="5"/>
  <c r="H5500" i="5"/>
  <c r="I5500" i="5"/>
  <c r="H5501" i="5"/>
  <c r="I5501" i="5"/>
  <c r="H5502" i="5"/>
  <c r="I5502" i="5"/>
  <c r="H5503" i="5"/>
  <c r="I5503" i="5"/>
  <c r="H5504" i="5"/>
  <c r="I5504" i="5"/>
  <c r="H5505" i="5"/>
  <c r="I5505" i="5"/>
  <c r="H5506" i="5"/>
  <c r="I5506" i="5"/>
  <c r="H5507" i="5"/>
  <c r="I5507" i="5"/>
  <c r="H5508" i="5"/>
  <c r="I5508" i="5"/>
  <c r="H5509" i="5"/>
  <c r="I5509" i="5"/>
  <c r="H5510" i="5"/>
  <c r="I5510" i="5"/>
  <c r="H5511" i="5"/>
  <c r="I5511" i="5"/>
  <c r="H5512" i="5"/>
  <c r="I5512" i="5"/>
  <c r="H5513" i="5"/>
  <c r="I5513" i="5"/>
  <c r="H5514" i="5"/>
  <c r="I5514" i="5"/>
  <c r="H5515" i="5"/>
  <c r="I5515" i="5"/>
  <c r="H5516" i="5"/>
  <c r="I5516" i="5"/>
  <c r="H5517" i="5"/>
  <c r="I5517" i="5"/>
  <c r="H5518" i="5"/>
  <c r="I5518" i="5"/>
  <c r="H5519" i="5"/>
  <c r="I5519" i="5"/>
  <c r="H5520" i="5"/>
  <c r="I5520" i="5"/>
  <c r="H5521" i="5"/>
  <c r="I5521" i="5"/>
  <c r="H5522" i="5"/>
  <c r="I5522" i="5"/>
  <c r="H5523" i="5"/>
  <c r="I5523" i="5"/>
  <c r="H5524" i="5"/>
  <c r="I5524" i="5"/>
  <c r="H5525" i="5"/>
  <c r="I5525" i="5"/>
  <c r="H5526" i="5"/>
  <c r="I5526" i="5"/>
  <c r="H5527" i="5"/>
  <c r="I5527" i="5"/>
  <c r="H5528" i="5"/>
  <c r="I5528" i="5"/>
  <c r="H5529" i="5"/>
  <c r="I5529" i="5"/>
  <c r="H5530" i="5"/>
  <c r="I5530" i="5"/>
  <c r="H5531" i="5"/>
  <c r="I5531" i="5"/>
  <c r="H5532" i="5"/>
  <c r="I5532" i="5"/>
  <c r="H5533" i="5"/>
  <c r="I5533" i="5"/>
  <c r="H5534" i="5"/>
  <c r="I5534" i="5"/>
  <c r="H5535" i="5"/>
  <c r="I5535" i="5"/>
  <c r="H5536" i="5"/>
  <c r="I5536" i="5"/>
  <c r="H5537" i="5"/>
  <c r="I5537" i="5"/>
  <c r="H5538" i="5"/>
  <c r="I5538" i="5"/>
  <c r="H5539" i="5"/>
  <c r="I5539" i="5"/>
  <c r="H5540" i="5"/>
  <c r="I5540" i="5"/>
  <c r="H5541" i="5"/>
  <c r="I5541" i="5"/>
  <c r="H5542" i="5"/>
  <c r="I5542" i="5"/>
  <c r="H5543" i="5"/>
  <c r="I5543" i="5"/>
  <c r="H5544" i="5"/>
  <c r="I5544" i="5"/>
  <c r="H5545" i="5"/>
  <c r="I5545" i="5"/>
  <c r="H5546" i="5"/>
  <c r="I5546" i="5"/>
  <c r="H5547" i="5"/>
  <c r="I5547" i="5"/>
  <c r="H5548" i="5"/>
  <c r="I5548" i="5"/>
  <c r="H5549" i="5"/>
  <c r="I5549" i="5"/>
  <c r="H5550" i="5"/>
  <c r="I5550" i="5"/>
  <c r="H5551" i="5"/>
  <c r="I5551" i="5"/>
  <c r="H5552" i="5"/>
  <c r="I5552" i="5"/>
  <c r="H5553" i="5"/>
  <c r="I5553" i="5"/>
  <c r="H5554" i="5"/>
  <c r="I5554" i="5"/>
  <c r="H5555" i="5"/>
  <c r="I5555" i="5"/>
  <c r="H5556" i="5"/>
  <c r="I5556" i="5"/>
  <c r="H5557" i="5"/>
  <c r="I5557" i="5"/>
  <c r="H5558" i="5"/>
  <c r="I5558" i="5"/>
  <c r="H5559" i="5"/>
  <c r="I5559" i="5"/>
  <c r="H5560" i="5"/>
  <c r="I5560" i="5"/>
  <c r="H5561" i="5"/>
  <c r="I5561" i="5"/>
  <c r="H5562" i="5"/>
  <c r="I5562" i="5"/>
  <c r="H5563" i="5"/>
  <c r="I5563" i="5"/>
  <c r="H5564" i="5"/>
  <c r="I5564" i="5"/>
  <c r="H5565" i="5"/>
  <c r="I5565" i="5"/>
  <c r="H5566" i="5"/>
  <c r="I5566" i="5"/>
  <c r="H5567" i="5"/>
  <c r="I5567" i="5"/>
  <c r="H5568" i="5"/>
  <c r="I5568" i="5"/>
  <c r="H5569" i="5"/>
  <c r="I5569" i="5"/>
  <c r="H5570" i="5"/>
  <c r="I5570" i="5"/>
  <c r="H5571" i="5"/>
  <c r="I5571" i="5"/>
  <c r="H5572" i="5"/>
  <c r="I5572" i="5"/>
  <c r="H5573" i="5"/>
  <c r="I5573" i="5"/>
  <c r="H5574" i="5"/>
  <c r="I5574" i="5"/>
  <c r="H5575" i="5"/>
  <c r="I5575" i="5"/>
  <c r="H5576" i="5"/>
  <c r="I5576" i="5"/>
  <c r="H5577" i="5"/>
  <c r="I5577" i="5"/>
  <c r="H5578" i="5"/>
  <c r="I5578" i="5"/>
  <c r="H5579" i="5"/>
  <c r="I5579" i="5"/>
  <c r="H5580" i="5"/>
  <c r="I5580" i="5"/>
  <c r="H5581" i="5"/>
  <c r="I5581" i="5"/>
  <c r="H5582" i="5"/>
  <c r="I5582" i="5"/>
  <c r="H5583" i="5"/>
  <c r="I5583" i="5"/>
  <c r="H5584" i="5"/>
  <c r="I5584" i="5"/>
  <c r="H5585" i="5"/>
  <c r="I5585" i="5"/>
  <c r="H5586" i="5"/>
  <c r="I5586" i="5"/>
  <c r="H5587" i="5"/>
  <c r="I5587" i="5"/>
  <c r="H5588" i="5"/>
  <c r="I5588" i="5"/>
  <c r="H5589" i="5"/>
  <c r="I5589" i="5"/>
  <c r="H5590" i="5"/>
  <c r="I5590" i="5"/>
  <c r="H5591" i="5"/>
  <c r="I5591" i="5"/>
  <c r="H5592" i="5"/>
  <c r="I5592" i="5"/>
  <c r="H5593" i="5"/>
  <c r="I5593" i="5"/>
  <c r="H5594" i="5"/>
  <c r="I5594" i="5"/>
  <c r="H5595" i="5"/>
  <c r="I5595" i="5"/>
  <c r="H5596" i="5"/>
  <c r="I5596" i="5"/>
  <c r="H5597" i="5"/>
  <c r="I5597" i="5"/>
  <c r="H5598" i="5"/>
  <c r="I5598" i="5"/>
  <c r="H5599" i="5"/>
  <c r="I5599" i="5"/>
  <c r="H5600" i="5"/>
  <c r="I5600" i="5"/>
  <c r="H5601" i="5"/>
  <c r="I5601" i="5"/>
  <c r="H5602" i="5"/>
  <c r="I5602" i="5"/>
  <c r="H5603" i="5"/>
  <c r="I5603" i="5"/>
  <c r="H5604" i="5"/>
  <c r="I5604" i="5"/>
  <c r="H5605" i="5"/>
  <c r="I5605" i="5"/>
  <c r="H5606" i="5"/>
  <c r="I5606" i="5"/>
  <c r="H5607" i="5"/>
  <c r="I5607" i="5"/>
  <c r="H5608" i="5"/>
  <c r="I5608" i="5"/>
  <c r="H5609" i="5"/>
  <c r="I5609" i="5"/>
  <c r="H5610" i="5"/>
  <c r="I5610" i="5"/>
  <c r="H5611" i="5"/>
  <c r="I5611" i="5"/>
  <c r="H5612" i="5"/>
  <c r="I5612" i="5"/>
  <c r="H5613" i="5"/>
  <c r="I5613" i="5"/>
  <c r="H5614" i="5"/>
  <c r="I5614" i="5"/>
  <c r="H5615" i="5"/>
  <c r="I5615" i="5"/>
  <c r="H5616" i="5"/>
  <c r="I5616" i="5"/>
  <c r="H5617" i="5"/>
  <c r="I5617" i="5"/>
  <c r="H5618" i="5"/>
  <c r="I5618" i="5"/>
  <c r="H5619" i="5"/>
  <c r="I5619" i="5"/>
  <c r="H5620" i="5"/>
  <c r="I5620" i="5"/>
  <c r="H5621" i="5"/>
  <c r="I5621" i="5"/>
  <c r="H5622" i="5"/>
  <c r="I5622" i="5"/>
  <c r="H5623" i="5"/>
  <c r="I5623" i="5"/>
  <c r="H5624" i="5"/>
  <c r="I5624" i="5"/>
  <c r="H5625" i="5"/>
  <c r="I5625" i="5"/>
  <c r="H5626" i="5"/>
  <c r="I5626" i="5"/>
  <c r="H5627" i="5"/>
  <c r="I5627" i="5"/>
  <c r="H5628" i="5"/>
  <c r="I5628" i="5"/>
  <c r="H5629" i="5"/>
  <c r="I5629" i="5"/>
  <c r="H5630" i="5"/>
  <c r="I5630" i="5"/>
  <c r="H5631" i="5"/>
  <c r="I5631" i="5"/>
  <c r="H5632" i="5"/>
  <c r="I5632" i="5"/>
  <c r="H5633" i="5"/>
  <c r="I5633" i="5"/>
  <c r="H5634" i="5"/>
  <c r="I5634" i="5"/>
  <c r="H5635" i="5"/>
  <c r="I5635" i="5"/>
  <c r="H5636" i="5"/>
  <c r="I5636" i="5"/>
  <c r="H5637" i="5"/>
  <c r="I5637" i="5"/>
  <c r="H5638" i="5"/>
  <c r="I5638" i="5"/>
  <c r="H5639" i="5"/>
  <c r="I5639" i="5"/>
  <c r="H5640" i="5"/>
  <c r="I5640" i="5"/>
  <c r="H5641" i="5"/>
  <c r="I5641" i="5"/>
  <c r="H5642" i="5"/>
  <c r="I5642" i="5"/>
  <c r="H5643" i="5"/>
  <c r="I5643" i="5"/>
  <c r="H5644" i="5"/>
  <c r="I5644" i="5"/>
  <c r="H5645" i="5"/>
  <c r="I5645" i="5"/>
  <c r="H5646" i="5"/>
  <c r="I5646" i="5"/>
  <c r="H5647" i="5"/>
  <c r="I5647" i="5"/>
  <c r="H5648" i="5"/>
  <c r="I5648" i="5"/>
  <c r="H5649" i="5"/>
  <c r="I5649" i="5"/>
  <c r="H5650" i="5"/>
  <c r="I5650" i="5"/>
  <c r="H5651" i="5"/>
  <c r="I5651" i="5"/>
  <c r="H5652" i="5"/>
  <c r="I5652" i="5"/>
  <c r="H5653" i="5"/>
  <c r="I5653" i="5"/>
  <c r="H5654" i="5"/>
  <c r="I5654" i="5"/>
  <c r="H5655" i="5"/>
  <c r="I5655" i="5"/>
  <c r="H5656" i="5"/>
  <c r="I5656" i="5"/>
  <c r="H5657" i="5"/>
  <c r="I5657" i="5"/>
  <c r="H5658" i="5"/>
  <c r="I5658" i="5"/>
  <c r="H5659" i="5"/>
  <c r="I5659" i="5"/>
  <c r="H5660" i="5"/>
  <c r="I5660" i="5"/>
  <c r="H5661" i="5"/>
  <c r="I5661" i="5"/>
  <c r="H5662" i="5"/>
  <c r="I5662" i="5"/>
  <c r="H5663" i="5"/>
  <c r="I5663" i="5"/>
  <c r="H5664" i="5"/>
  <c r="I5664" i="5"/>
  <c r="H5665" i="5"/>
  <c r="I5665" i="5"/>
  <c r="H5666" i="5"/>
  <c r="I5666" i="5"/>
  <c r="H5667" i="5"/>
  <c r="I5667" i="5"/>
  <c r="H5668" i="5"/>
  <c r="I5668" i="5"/>
  <c r="H5669" i="5"/>
  <c r="I5669" i="5"/>
  <c r="H5670" i="5"/>
  <c r="I5670" i="5"/>
  <c r="H5671" i="5"/>
  <c r="I5671" i="5"/>
  <c r="H5672" i="5"/>
  <c r="I5672" i="5"/>
  <c r="H5673" i="5"/>
  <c r="I5673" i="5"/>
  <c r="H5674" i="5"/>
  <c r="I5674" i="5"/>
  <c r="H5675" i="5"/>
  <c r="I5675" i="5"/>
  <c r="H5676" i="5"/>
  <c r="I5676" i="5"/>
  <c r="H5677" i="5"/>
  <c r="I5677" i="5"/>
  <c r="H5678" i="5"/>
  <c r="I5678" i="5"/>
  <c r="H5679" i="5"/>
  <c r="I5679" i="5"/>
  <c r="H5680" i="5"/>
  <c r="I5680" i="5"/>
  <c r="H5681" i="5"/>
  <c r="I5681" i="5"/>
  <c r="H5682" i="5"/>
  <c r="I5682" i="5"/>
  <c r="H5683" i="5"/>
  <c r="I5683" i="5"/>
  <c r="H5684" i="5"/>
  <c r="I5684" i="5"/>
  <c r="H5685" i="5"/>
  <c r="I5685" i="5"/>
  <c r="H5686" i="5"/>
  <c r="I5686" i="5"/>
  <c r="H5687" i="5"/>
  <c r="I5687" i="5"/>
  <c r="H5688" i="5"/>
  <c r="I5688" i="5"/>
  <c r="H5689" i="5"/>
  <c r="I5689" i="5"/>
  <c r="H5690" i="5"/>
  <c r="I5690" i="5"/>
  <c r="H5691" i="5"/>
  <c r="I5691" i="5"/>
  <c r="H5692" i="5"/>
  <c r="I5692" i="5"/>
  <c r="H5693" i="5"/>
  <c r="I5693" i="5"/>
  <c r="H5694" i="5"/>
  <c r="I5694" i="5"/>
  <c r="H5695" i="5"/>
  <c r="I5695" i="5"/>
  <c r="H5696" i="5"/>
  <c r="I5696" i="5"/>
  <c r="H5697" i="5"/>
  <c r="I5697" i="5"/>
  <c r="H5698" i="5"/>
  <c r="I5698" i="5"/>
  <c r="H5699" i="5"/>
  <c r="I5699" i="5"/>
  <c r="H5700" i="5"/>
  <c r="I5700" i="5"/>
  <c r="H5701" i="5"/>
  <c r="I5701" i="5"/>
  <c r="H5702" i="5"/>
  <c r="I5702" i="5"/>
  <c r="H5703" i="5"/>
  <c r="I5703" i="5"/>
  <c r="H5704" i="5"/>
  <c r="I5704" i="5"/>
  <c r="H5705" i="5"/>
  <c r="I5705" i="5"/>
  <c r="H5706" i="5"/>
  <c r="I5706" i="5"/>
  <c r="H5707" i="5"/>
  <c r="I5707" i="5"/>
  <c r="H5708" i="5"/>
  <c r="I5708" i="5"/>
  <c r="H5709" i="5"/>
  <c r="I5709" i="5"/>
  <c r="H5710" i="5"/>
  <c r="I5710" i="5"/>
  <c r="H5711" i="5"/>
  <c r="I5711" i="5"/>
  <c r="H5712" i="5"/>
  <c r="I5712" i="5"/>
  <c r="H5713" i="5"/>
  <c r="I5713" i="5"/>
  <c r="H5714" i="5"/>
  <c r="I5714" i="5"/>
  <c r="H5715" i="5"/>
  <c r="I5715" i="5"/>
  <c r="H5716" i="5"/>
  <c r="I5716" i="5"/>
  <c r="H5717" i="5"/>
  <c r="I5717" i="5"/>
  <c r="H5718" i="5"/>
  <c r="I5718" i="5"/>
  <c r="H5719" i="5"/>
  <c r="I5719" i="5"/>
  <c r="H5720" i="5"/>
  <c r="I5720" i="5"/>
  <c r="H5721" i="5"/>
  <c r="I5721" i="5"/>
  <c r="H5722" i="5"/>
  <c r="I5722" i="5"/>
  <c r="H5723" i="5"/>
  <c r="I5723" i="5"/>
  <c r="H5724" i="5"/>
  <c r="I5724" i="5"/>
  <c r="H5725" i="5"/>
  <c r="I5725" i="5"/>
  <c r="H5726" i="5"/>
  <c r="I5726" i="5"/>
  <c r="H5727" i="5"/>
  <c r="I5727" i="5"/>
  <c r="H5728" i="5"/>
  <c r="I5728" i="5"/>
  <c r="H5729" i="5"/>
  <c r="I5729" i="5"/>
  <c r="H5730" i="5"/>
  <c r="I5730" i="5"/>
  <c r="H5731" i="5"/>
  <c r="I5731" i="5"/>
  <c r="H5732" i="5"/>
  <c r="I5732" i="5"/>
  <c r="H5733" i="5"/>
  <c r="I5733" i="5"/>
  <c r="H5734" i="5"/>
  <c r="I5734" i="5"/>
  <c r="H5735" i="5"/>
  <c r="I5735" i="5"/>
  <c r="H5736" i="5"/>
  <c r="I5736" i="5"/>
  <c r="H5737" i="5"/>
  <c r="I5737" i="5"/>
  <c r="H5738" i="5"/>
  <c r="I5738" i="5"/>
  <c r="H5739" i="5"/>
  <c r="I5739" i="5"/>
  <c r="H5740" i="5"/>
  <c r="I5740" i="5"/>
  <c r="H5741" i="5"/>
  <c r="I5741" i="5"/>
  <c r="H5742" i="5"/>
  <c r="I5742" i="5"/>
  <c r="H5743" i="5"/>
  <c r="I5743" i="5"/>
  <c r="H5744" i="5"/>
  <c r="I5744" i="5"/>
  <c r="H5745" i="5"/>
  <c r="I5745" i="5"/>
  <c r="H5746" i="5"/>
  <c r="I5746" i="5"/>
  <c r="H5747" i="5"/>
  <c r="I5747" i="5"/>
  <c r="H5748" i="5"/>
  <c r="I5748" i="5"/>
  <c r="H5749" i="5"/>
  <c r="I5749" i="5"/>
  <c r="H5750" i="5"/>
  <c r="I5750" i="5"/>
  <c r="H5751" i="5"/>
  <c r="I5751" i="5"/>
  <c r="H5752" i="5"/>
  <c r="I5752" i="5"/>
  <c r="H5753" i="5"/>
  <c r="I5753" i="5"/>
  <c r="H5754" i="5"/>
  <c r="I5754" i="5"/>
  <c r="H5755" i="5"/>
  <c r="I5755" i="5"/>
  <c r="H5756" i="5"/>
  <c r="I5756" i="5"/>
  <c r="H5757" i="5"/>
  <c r="I5757" i="5"/>
  <c r="H5758" i="5"/>
  <c r="I5758" i="5"/>
  <c r="H5759" i="5"/>
  <c r="I5759" i="5"/>
  <c r="H5760" i="5"/>
  <c r="I5760" i="5"/>
  <c r="H5761" i="5"/>
  <c r="I5761" i="5"/>
  <c r="H5762" i="5"/>
  <c r="I5762" i="5"/>
  <c r="H5763" i="5"/>
  <c r="I5763" i="5"/>
  <c r="H5764" i="5"/>
  <c r="I5764" i="5"/>
  <c r="H5765" i="5"/>
  <c r="I5765" i="5"/>
  <c r="H5766" i="5"/>
  <c r="I5766" i="5"/>
  <c r="H5767" i="5"/>
  <c r="I5767" i="5"/>
  <c r="H5768" i="5"/>
  <c r="I5768" i="5"/>
  <c r="H5769" i="5"/>
  <c r="I5769" i="5"/>
  <c r="H5770" i="5"/>
  <c r="I5770" i="5"/>
  <c r="H5771" i="5"/>
  <c r="I5771" i="5"/>
  <c r="H5772" i="5"/>
  <c r="I5772" i="5"/>
  <c r="H5773" i="5"/>
  <c r="I5773" i="5"/>
  <c r="H5774" i="5"/>
  <c r="I5774" i="5"/>
  <c r="H5775" i="5"/>
  <c r="I5775" i="5"/>
  <c r="H5776" i="5"/>
  <c r="I5776" i="5"/>
  <c r="H5777" i="5"/>
  <c r="I5777" i="5"/>
  <c r="H5778" i="5"/>
  <c r="I5778" i="5"/>
  <c r="H5779" i="5"/>
  <c r="I5779" i="5"/>
  <c r="H5780" i="5"/>
  <c r="I5780" i="5"/>
  <c r="H5781" i="5"/>
  <c r="I5781" i="5"/>
  <c r="H5782" i="5"/>
  <c r="I5782" i="5"/>
  <c r="H5783" i="5"/>
  <c r="I5783" i="5"/>
  <c r="H5784" i="5"/>
  <c r="I5784" i="5"/>
  <c r="H5785" i="5"/>
  <c r="I5785" i="5"/>
  <c r="H5786" i="5"/>
  <c r="I5786" i="5"/>
  <c r="H5787" i="5"/>
  <c r="I5787" i="5"/>
  <c r="H5788" i="5"/>
  <c r="I5788" i="5"/>
  <c r="H5789" i="5"/>
  <c r="I5789" i="5"/>
  <c r="H5790" i="5"/>
  <c r="I5790" i="5"/>
  <c r="H5791" i="5"/>
  <c r="I5791" i="5"/>
  <c r="H5792" i="5"/>
  <c r="I5792" i="5"/>
  <c r="H5793" i="5"/>
  <c r="I5793" i="5"/>
  <c r="H5794" i="5"/>
  <c r="I5794" i="5"/>
  <c r="H5795" i="5"/>
  <c r="I5795" i="5"/>
  <c r="H5796" i="5"/>
  <c r="I5796" i="5"/>
  <c r="H5797" i="5"/>
  <c r="I5797" i="5"/>
  <c r="H5798" i="5"/>
  <c r="I5798" i="5"/>
  <c r="H5799" i="5"/>
  <c r="I5799" i="5"/>
  <c r="H5800" i="5"/>
  <c r="I5800" i="5"/>
  <c r="H5801" i="5"/>
  <c r="I5801" i="5"/>
  <c r="H5802" i="5"/>
  <c r="I5802" i="5"/>
  <c r="H5803" i="5"/>
  <c r="I5803" i="5"/>
  <c r="H5804" i="5"/>
  <c r="I5804" i="5"/>
  <c r="H5805" i="5"/>
  <c r="I5805" i="5"/>
  <c r="H5806" i="5"/>
  <c r="I5806" i="5"/>
  <c r="H5807" i="5"/>
  <c r="I5807" i="5"/>
  <c r="H5808" i="5"/>
  <c r="I5808" i="5"/>
  <c r="H5809" i="5"/>
  <c r="I5809" i="5"/>
  <c r="H5810" i="5"/>
  <c r="I5810" i="5"/>
  <c r="H5811" i="5"/>
  <c r="I5811" i="5"/>
  <c r="H5812" i="5"/>
  <c r="I5812" i="5"/>
  <c r="H5813" i="5"/>
  <c r="I5813" i="5"/>
  <c r="H5814" i="5"/>
  <c r="I5814" i="5"/>
  <c r="H5815" i="5"/>
  <c r="I5815" i="5"/>
  <c r="H5816" i="5"/>
  <c r="I5816" i="5"/>
  <c r="H5817" i="5"/>
  <c r="I5817" i="5"/>
  <c r="H5818" i="5"/>
  <c r="I5818" i="5"/>
  <c r="H5819" i="5"/>
  <c r="I5819" i="5"/>
  <c r="H5820" i="5"/>
  <c r="I5820" i="5"/>
  <c r="H5821" i="5"/>
  <c r="I5821" i="5"/>
  <c r="H5822" i="5"/>
  <c r="I5822" i="5"/>
  <c r="H5823" i="5"/>
  <c r="I5823" i="5"/>
  <c r="H5824" i="5"/>
  <c r="I5824" i="5"/>
  <c r="H5825" i="5"/>
  <c r="I5825" i="5"/>
  <c r="H5826" i="5"/>
  <c r="I5826" i="5"/>
  <c r="H5827" i="5"/>
  <c r="I5827" i="5"/>
  <c r="H5828" i="5"/>
  <c r="I5828" i="5"/>
  <c r="H5829" i="5"/>
  <c r="I5829" i="5"/>
  <c r="H5830" i="5"/>
  <c r="I5830" i="5"/>
  <c r="H5831" i="5"/>
  <c r="I5831" i="5"/>
  <c r="H5832" i="5"/>
  <c r="I5832" i="5"/>
  <c r="H5833" i="5"/>
  <c r="I5833" i="5"/>
  <c r="H5834" i="5"/>
  <c r="I5834" i="5"/>
  <c r="H5835" i="5"/>
  <c r="I5835" i="5"/>
  <c r="H5836" i="5"/>
  <c r="I5836" i="5"/>
  <c r="H5837" i="5"/>
  <c r="I5837" i="5"/>
  <c r="H5838" i="5"/>
  <c r="I5838" i="5"/>
  <c r="H5839" i="5"/>
  <c r="I5839" i="5"/>
  <c r="H5840" i="5"/>
  <c r="I5840" i="5"/>
  <c r="H5841" i="5"/>
  <c r="I5841" i="5"/>
  <c r="H5842" i="5"/>
  <c r="I5842" i="5"/>
  <c r="H5843" i="5"/>
  <c r="I5843" i="5"/>
  <c r="H5844" i="5"/>
  <c r="I5844" i="5"/>
  <c r="H5845" i="5"/>
  <c r="I5845" i="5"/>
  <c r="H5846" i="5"/>
  <c r="I5846" i="5"/>
  <c r="H5847" i="5"/>
  <c r="I5847" i="5"/>
  <c r="H5848" i="5"/>
  <c r="I5848" i="5"/>
  <c r="H5849" i="5"/>
  <c r="I5849" i="5"/>
  <c r="H5850" i="5"/>
  <c r="I5850" i="5"/>
  <c r="H5851" i="5"/>
  <c r="I5851" i="5"/>
  <c r="H5852" i="5"/>
  <c r="I5852" i="5"/>
  <c r="H5853" i="5"/>
  <c r="I5853" i="5"/>
  <c r="H5854" i="5"/>
  <c r="I5854" i="5"/>
  <c r="H5855" i="5"/>
  <c r="I5855" i="5"/>
  <c r="H5856" i="5"/>
  <c r="I5856" i="5"/>
  <c r="H5857" i="5"/>
  <c r="I5857" i="5"/>
  <c r="H5858" i="5"/>
  <c r="I5858" i="5"/>
  <c r="H5859" i="5"/>
  <c r="I5859" i="5"/>
  <c r="H5860" i="5"/>
  <c r="I5860" i="5"/>
  <c r="H5861" i="5"/>
  <c r="I5861" i="5"/>
  <c r="H5862" i="5"/>
  <c r="I5862" i="5"/>
  <c r="H5863" i="5"/>
  <c r="I5863" i="5"/>
  <c r="H5864" i="5"/>
  <c r="I5864" i="5"/>
  <c r="H5865" i="5"/>
  <c r="I5865" i="5"/>
  <c r="H5866" i="5"/>
  <c r="I5866" i="5"/>
  <c r="H5867" i="5"/>
  <c r="I5867" i="5"/>
  <c r="H5868" i="5"/>
  <c r="I5868" i="5"/>
  <c r="H5869" i="5"/>
  <c r="I5869" i="5"/>
  <c r="H5870" i="5"/>
  <c r="I5870" i="5"/>
  <c r="H5871" i="5"/>
  <c r="I5871" i="5"/>
  <c r="H5872" i="5"/>
  <c r="I5872" i="5"/>
  <c r="H5873" i="5"/>
  <c r="I5873" i="5"/>
  <c r="H5874" i="5"/>
  <c r="I5874" i="5"/>
  <c r="H5875" i="5"/>
  <c r="I5875" i="5"/>
  <c r="H5876" i="5"/>
  <c r="I5876" i="5"/>
  <c r="H5877" i="5"/>
  <c r="I5877" i="5"/>
  <c r="H5878" i="5"/>
  <c r="I5878" i="5"/>
  <c r="H5879" i="5"/>
  <c r="I5879" i="5"/>
  <c r="H5880" i="5"/>
  <c r="I5880" i="5"/>
  <c r="H5881" i="5"/>
  <c r="I5881" i="5"/>
  <c r="H5882" i="5"/>
  <c r="I5882" i="5"/>
  <c r="H5883" i="5"/>
  <c r="I5883" i="5"/>
  <c r="H5884" i="5"/>
  <c r="I5884" i="5"/>
  <c r="H5885" i="5"/>
  <c r="I5885" i="5"/>
  <c r="H5886" i="5"/>
  <c r="I5886" i="5"/>
  <c r="H5887" i="5"/>
  <c r="I5887" i="5"/>
  <c r="H5888" i="5"/>
  <c r="I5888" i="5"/>
  <c r="H5889" i="5"/>
  <c r="I5889" i="5"/>
  <c r="H5890" i="5"/>
  <c r="I5890" i="5"/>
  <c r="H5891" i="5"/>
  <c r="I5891" i="5"/>
  <c r="H5892" i="5"/>
  <c r="I5892" i="5"/>
  <c r="H5893" i="5"/>
  <c r="I5893" i="5"/>
  <c r="H5894" i="5"/>
  <c r="I5894" i="5"/>
  <c r="H5895" i="5"/>
  <c r="I5895" i="5"/>
  <c r="H5896" i="5"/>
  <c r="I5896" i="5"/>
  <c r="H5897" i="5"/>
  <c r="I5897" i="5"/>
  <c r="H5898" i="5"/>
  <c r="I5898" i="5"/>
  <c r="H5899" i="5"/>
  <c r="I5899" i="5"/>
  <c r="H5900" i="5"/>
  <c r="I5900" i="5"/>
  <c r="H5901" i="5"/>
  <c r="I5901" i="5"/>
  <c r="H5902" i="5"/>
  <c r="I5902" i="5"/>
  <c r="H5903" i="5"/>
  <c r="I5903" i="5"/>
  <c r="H5904" i="5"/>
  <c r="I5904" i="5"/>
  <c r="H5905" i="5"/>
  <c r="I5905" i="5"/>
  <c r="H5906" i="5"/>
  <c r="I5906" i="5"/>
  <c r="H5907" i="5"/>
  <c r="I5907" i="5"/>
  <c r="H5908" i="5"/>
  <c r="I5908" i="5"/>
  <c r="H5909" i="5"/>
  <c r="I5909" i="5"/>
  <c r="H5910" i="5"/>
  <c r="I5910" i="5"/>
  <c r="H5911" i="5"/>
  <c r="I5911" i="5"/>
  <c r="H5912" i="5"/>
  <c r="I5912" i="5"/>
  <c r="H5913" i="5"/>
  <c r="I5913" i="5"/>
  <c r="H5914" i="5"/>
  <c r="I5914" i="5"/>
  <c r="H5915" i="5"/>
  <c r="I5915" i="5"/>
  <c r="H5916" i="5"/>
  <c r="I5916" i="5"/>
  <c r="H5917" i="5"/>
  <c r="I5917" i="5"/>
  <c r="H5918" i="5"/>
  <c r="I5918" i="5"/>
  <c r="H5919" i="5"/>
  <c r="I5919" i="5"/>
  <c r="H5920" i="5"/>
  <c r="I5920" i="5"/>
  <c r="H5921" i="5"/>
  <c r="I5921" i="5"/>
  <c r="H5922" i="5"/>
  <c r="I5922" i="5"/>
  <c r="H5923" i="5"/>
  <c r="I5923" i="5"/>
  <c r="H5924" i="5"/>
  <c r="I5924" i="5"/>
  <c r="H5925" i="5"/>
  <c r="I5925" i="5"/>
  <c r="H5926" i="5"/>
  <c r="I5926" i="5"/>
  <c r="H5927" i="5"/>
  <c r="I5927" i="5"/>
  <c r="H5928" i="5"/>
  <c r="I5928" i="5"/>
  <c r="H5929" i="5"/>
  <c r="I5929" i="5"/>
  <c r="H5930" i="5"/>
  <c r="I5930" i="5"/>
  <c r="H5931" i="5"/>
  <c r="I5931" i="5"/>
  <c r="H5932" i="5"/>
  <c r="I5932" i="5"/>
  <c r="H5933" i="5"/>
  <c r="I5933" i="5"/>
  <c r="H5934" i="5"/>
  <c r="I5934" i="5"/>
  <c r="H5935" i="5"/>
  <c r="I5935" i="5"/>
  <c r="H5936" i="5"/>
  <c r="I5936" i="5"/>
  <c r="H5937" i="5"/>
  <c r="I5937" i="5"/>
  <c r="H5938" i="5"/>
  <c r="I5938" i="5"/>
  <c r="H5939" i="5"/>
  <c r="I5939" i="5"/>
  <c r="H5940" i="5"/>
  <c r="I5940" i="5"/>
  <c r="H5941" i="5"/>
  <c r="I5941" i="5"/>
  <c r="H5942" i="5"/>
  <c r="I5942" i="5"/>
  <c r="H5943" i="5"/>
  <c r="I5943" i="5"/>
  <c r="H5944" i="5"/>
  <c r="I5944" i="5"/>
  <c r="H5945" i="5"/>
  <c r="I5945" i="5"/>
  <c r="H5946" i="5"/>
  <c r="I5946" i="5"/>
  <c r="H5947" i="5"/>
  <c r="I5947" i="5"/>
  <c r="H5948" i="5"/>
  <c r="I5948" i="5"/>
  <c r="H5949" i="5"/>
  <c r="I5949" i="5"/>
  <c r="H5950" i="5"/>
  <c r="I5950" i="5"/>
  <c r="H5951" i="5"/>
  <c r="I5951" i="5"/>
  <c r="H5952" i="5"/>
  <c r="I5952" i="5"/>
  <c r="H5953" i="5"/>
  <c r="I5953" i="5"/>
  <c r="H5954" i="5"/>
  <c r="I5954" i="5"/>
  <c r="H5955" i="5"/>
  <c r="I5955" i="5"/>
  <c r="H5956" i="5"/>
  <c r="I5956" i="5"/>
  <c r="H5957" i="5"/>
  <c r="I5957" i="5"/>
  <c r="H5958" i="5"/>
  <c r="I5958" i="5"/>
  <c r="H5959" i="5"/>
  <c r="I5959" i="5"/>
  <c r="H5960" i="5"/>
  <c r="I5960" i="5"/>
  <c r="H5961" i="5"/>
  <c r="I5961" i="5"/>
  <c r="H5962" i="5"/>
  <c r="I5962" i="5"/>
  <c r="H5963" i="5"/>
  <c r="I5963" i="5"/>
  <c r="H5964" i="5"/>
  <c r="I5964" i="5"/>
  <c r="H5965" i="5"/>
  <c r="I5965" i="5"/>
  <c r="H5966" i="5"/>
  <c r="I5966" i="5"/>
  <c r="H5967" i="5"/>
  <c r="I5967" i="5"/>
  <c r="H5968" i="5"/>
  <c r="I5968" i="5"/>
  <c r="H5969" i="5"/>
  <c r="I5969" i="5"/>
  <c r="H5970" i="5"/>
  <c r="I5970" i="5"/>
  <c r="H5971" i="5"/>
  <c r="I5971" i="5"/>
  <c r="H5972" i="5"/>
  <c r="I5972" i="5"/>
  <c r="H5973" i="5"/>
  <c r="I5973" i="5"/>
  <c r="H5974" i="5"/>
  <c r="I5974" i="5"/>
  <c r="H5975" i="5"/>
  <c r="I5975" i="5"/>
  <c r="H5976" i="5"/>
  <c r="I5976" i="5"/>
  <c r="H5977" i="5"/>
  <c r="I5977" i="5"/>
  <c r="H5978" i="5"/>
  <c r="I5978" i="5"/>
  <c r="H5979" i="5"/>
  <c r="I5979" i="5"/>
  <c r="H5980" i="5"/>
  <c r="I5980" i="5"/>
  <c r="H5981" i="5"/>
  <c r="I5981" i="5"/>
  <c r="H5982" i="5"/>
  <c r="I5982" i="5"/>
  <c r="H5983" i="5"/>
  <c r="I5983" i="5"/>
  <c r="H5984" i="5"/>
  <c r="I5984" i="5"/>
  <c r="H5985" i="5"/>
  <c r="I5985" i="5"/>
  <c r="H5986" i="5"/>
  <c r="I5986" i="5"/>
  <c r="H5987" i="5"/>
  <c r="I5987" i="5"/>
  <c r="H5988" i="5"/>
  <c r="I5988" i="5"/>
  <c r="H5989" i="5"/>
  <c r="I5989" i="5"/>
  <c r="H5990" i="5"/>
  <c r="I5990" i="5"/>
  <c r="H5991" i="5"/>
  <c r="I5991" i="5"/>
  <c r="H5992" i="5"/>
  <c r="I5992" i="5"/>
  <c r="H5993" i="5"/>
  <c r="I5993" i="5"/>
  <c r="H5994" i="5"/>
  <c r="I5994" i="5"/>
  <c r="H5995" i="5"/>
  <c r="I5995" i="5"/>
  <c r="H5996" i="5"/>
  <c r="I5996" i="5"/>
  <c r="H5997" i="5"/>
  <c r="I5997" i="5"/>
  <c r="H5998" i="5"/>
  <c r="I5998" i="5"/>
  <c r="H5999" i="5"/>
  <c r="I5999" i="5"/>
  <c r="H6000" i="5"/>
  <c r="I6000" i="5"/>
  <c r="H6001" i="5"/>
  <c r="I6001" i="5"/>
  <c r="H6002" i="5"/>
  <c r="I6002" i="5"/>
  <c r="H6003" i="5"/>
  <c r="I6003" i="5"/>
  <c r="H6004" i="5"/>
  <c r="I6004" i="5"/>
  <c r="H6005" i="5"/>
  <c r="I6005" i="5"/>
  <c r="H6006" i="5"/>
  <c r="I6006" i="5"/>
  <c r="H6007" i="5"/>
  <c r="I6007" i="5"/>
  <c r="H6008" i="5"/>
  <c r="I6008" i="5"/>
  <c r="H6009" i="5"/>
  <c r="I6009" i="5"/>
  <c r="H6010" i="5"/>
  <c r="I6010" i="5"/>
  <c r="H6011" i="5"/>
  <c r="I6011" i="5"/>
  <c r="H6012" i="5"/>
  <c r="I6012" i="5"/>
  <c r="H6013" i="5"/>
  <c r="I6013" i="5"/>
  <c r="H6014" i="5"/>
  <c r="I6014" i="5"/>
  <c r="H6015" i="5"/>
  <c r="I6015" i="5"/>
  <c r="H6016" i="5"/>
  <c r="I6016" i="5"/>
  <c r="H6017" i="5"/>
  <c r="I6017" i="5"/>
  <c r="H6018" i="5"/>
  <c r="I6018" i="5"/>
  <c r="H6019" i="5"/>
  <c r="I6019" i="5"/>
  <c r="H6020" i="5"/>
  <c r="I6020" i="5"/>
  <c r="H6021" i="5"/>
  <c r="I6021" i="5"/>
  <c r="H6022" i="5"/>
  <c r="I6022" i="5"/>
  <c r="H6023" i="5"/>
  <c r="I6023" i="5"/>
  <c r="H6024" i="5"/>
  <c r="I6024" i="5"/>
  <c r="H6025" i="5"/>
  <c r="I6025" i="5"/>
  <c r="H6026" i="5"/>
  <c r="I6026" i="5"/>
  <c r="H6027" i="5"/>
  <c r="I6027" i="5"/>
  <c r="H6028" i="5"/>
  <c r="I6028" i="5"/>
  <c r="H6029" i="5"/>
  <c r="I6029" i="5"/>
  <c r="H6030" i="5"/>
  <c r="I6030" i="5"/>
  <c r="H6031" i="5"/>
  <c r="I6031" i="5"/>
  <c r="H6032" i="5"/>
  <c r="I6032" i="5"/>
  <c r="H6033" i="5"/>
  <c r="I6033" i="5"/>
  <c r="H6034" i="5"/>
  <c r="I6034" i="5"/>
  <c r="H6035" i="5"/>
  <c r="I6035" i="5"/>
  <c r="H6036" i="5"/>
  <c r="I6036" i="5"/>
  <c r="H6037" i="5"/>
  <c r="I6037" i="5"/>
  <c r="H6038" i="5"/>
  <c r="I6038" i="5"/>
  <c r="H6039" i="5"/>
  <c r="I6039" i="5"/>
  <c r="H6040" i="5"/>
  <c r="I6040" i="5"/>
  <c r="H6041" i="5"/>
  <c r="I6041" i="5"/>
  <c r="H6042" i="5"/>
  <c r="I6042" i="5"/>
  <c r="H6043" i="5"/>
  <c r="I6043" i="5"/>
  <c r="H6044" i="5"/>
  <c r="I6044" i="5"/>
  <c r="H6045" i="5"/>
  <c r="I6045" i="5"/>
  <c r="H6046" i="5"/>
  <c r="I6046" i="5"/>
  <c r="H6047" i="5"/>
  <c r="I6047" i="5"/>
  <c r="H6048" i="5"/>
  <c r="I6048" i="5"/>
  <c r="H6049" i="5"/>
  <c r="I6049" i="5"/>
  <c r="H6050" i="5"/>
  <c r="I6050" i="5"/>
  <c r="H6051" i="5"/>
  <c r="I6051" i="5"/>
  <c r="H6052" i="5"/>
  <c r="I6052" i="5"/>
  <c r="H6053" i="5"/>
  <c r="I6053" i="5"/>
  <c r="H6054" i="5"/>
  <c r="I6054" i="5"/>
  <c r="H6055" i="5"/>
  <c r="I6055" i="5"/>
  <c r="H6056" i="5"/>
  <c r="I6056" i="5"/>
  <c r="H6057" i="5"/>
  <c r="I6057" i="5"/>
  <c r="H6058" i="5"/>
  <c r="I6058" i="5"/>
  <c r="H6059" i="5"/>
  <c r="I6059" i="5"/>
  <c r="H6060" i="5"/>
  <c r="I6060" i="5"/>
  <c r="H6061" i="5"/>
  <c r="I6061" i="5"/>
  <c r="H6062" i="5"/>
  <c r="I6062" i="5"/>
  <c r="H6063" i="5"/>
  <c r="I6063" i="5"/>
  <c r="H6064" i="5"/>
  <c r="I6064" i="5"/>
  <c r="H6065" i="5"/>
  <c r="I6065" i="5"/>
  <c r="H6066" i="5"/>
  <c r="I6066" i="5"/>
  <c r="H6067" i="5"/>
  <c r="I6067" i="5"/>
  <c r="H6068" i="5"/>
  <c r="I6068" i="5"/>
  <c r="H6069" i="5"/>
  <c r="I6069" i="5"/>
  <c r="H6070" i="5"/>
  <c r="I6070" i="5"/>
  <c r="H6071" i="5"/>
  <c r="I6071" i="5"/>
  <c r="H6072" i="5"/>
  <c r="I6072" i="5"/>
  <c r="H6073" i="5"/>
  <c r="I6073" i="5"/>
  <c r="H6074" i="5"/>
  <c r="I6074" i="5"/>
  <c r="H6075" i="5"/>
  <c r="I6075" i="5"/>
  <c r="H6076" i="5"/>
  <c r="I6076" i="5"/>
  <c r="H6077" i="5"/>
  <c r="I6077" i="5"/>
  <c r="H6078" i="5"/>
  <c r="I6078" i="5"/>
  <c r="H6079" i="5"/>
  <c r="I6079" i="5"/>
  <c r="H6080" i="5"/>
  <c r="I6080" i="5"/>
  <c r="H6081" i="5"/>
  <c r="I6081" i="5"/>
  <c r="H6082" i="5"/>
  <c r="I6082" i="5"/>
  <c r="H6083" i="5"/>
  <c r="I6083" i="5"/>
  <c r="H6084" i="5"/>
  <c r="I6084" i="5"/>
  <c r="H6085" i="5"/>
  <c r="I6085" i="5"/>
  <c r="H6086" i="5"/>
  <c r="I6086" i="5"/>
  <c r="H6087" i="5"/>
  <c r="I6087" i="5"/>
  <c r="H6088" i="5"/>
  <c r="I6088" i="5"/>
  <c r="H6089" i="5"/>
  <c r="I6089" i="5"/>
  <c r="H6090" i="5"/>
  <c r="I6090" i="5"/>
  <c r="H6091" i="5"/>
  <c r="I6091" i="5"/>
  <c r="H6092" i="5"/>
  <c r="I6092" i="5"/>
  <c r="H6093" i="5"/>
  <c r="I6093" i="5"/>
  <c r="H6094" i="5"/>
  <c r="I6094" i="5"/>
  <c r="H6095" i="5"/>
  <c r="I6095" i="5"/>
  <c r="H6096" i="5"/>
  <c r="I6096" i="5"/>
  <c r="H6097" i="5"/>
  <c r="I6097" i="5"/>
  <c r="H6098" i="5"/>
  <c r="I6098" i="5"/>
  <c r="H6099" i="5"/>
  <c r="I6099" i="5"/>
  <c r="H6100" i="5"/>
  <c r="I6100" i="5"/>
  <c r="H6101" i="5"/>
  <c r="I6101" i="5"/>
  <c r="H6102" i="5"/>
  <c r="I6102" i="5"/>
  <c r="I3" i="5"/>
  <c r="H1" i="5"/>
  <c r="G495" i="6"/>
  <c r="G462" i="6"/>
  <c r="G432" i="6"/>
  <c r="G373" i="6"/>
  <c r="G362" i="6"/>
  <c r="G338" i="6"/>
  <c r="G276" i="6"/>
  <c r="G241" i="6"/>
  <c r="G181" i="6"/>
  <c r="G87" i="6"/>
  <c r="G3" i="6"/>
  <c r="J88" i="12"/>
  <c r="J79" i="12"/>
  <c r="Y16" i="1"/>
  <c r="Y15" i="1"/>
  <c r="N30" i="12"/>
  <c r="N31" i="12"/>
  <c r="N32" i="12"/>
  <c r="N33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57" i="12"/>
  <c r="N158" i="12"/>
  <c r="N159" i="12"/>
  <c r="N160" i="12"/>
  <c r="N161" i="12"/>
  <c r="N162" i="12"/>
  <c r="N163" i="12"/>
  <c r="N164" i="12"/>
  <c r="N165" i="12"/>
  <c r="N236" i="12"/>
  <c r="N237" i="12"/>
  <c r="N238" i="12"/>
  <c r="N239" i="12"/>
  <c r="N240" i="12"/>
  <c r="N241" i="12"/>
  <c r="N242" i="12"/>
  <c r="N243" i="12"/>
  <c r="N244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" i="12"/>
  <c r="J126" i="12"/>
  <c r="J435" i="12"/>
  <c r="J434" i="12"/>
  <c r="J433" i="12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305" i="12"/>
  <c r="J304" i="12"/>
  <c r="J303" i="12"/>
  <c r="J302" i="12"/>
  <c r="J199" i="12"/>
  <c r="J188" i="12"/>
  <c r="J132" i="12"/>
  <c r="J196" i="12"/>
  <c r="J195" i="12"/>
  <c r="J194" i="12"/>
  <c r="J268" i="12"/>
  <c r="J337" i="12"/>
  <c r="J201" i="12"/>
  <c r="J200" i="12"/>
  <c r="J36" i="12"/>
  <c r="J85" i="12"/>
  <c r="J335" i="12"/>
  <c r="J330" i="12"/>
  <c r="J43" i="12"/>
  <c r="J42" i="12"/>
  <c r="J41" i="12"/>
  <c r="J197" i="12"/>
  <c r="J114" i="12"/>
  <c r="J113" i="12"/>
  <c r="J112" i="12"/>
  <c r="J121" i="12"/>
  <c r="J314" i="12"/>
  <c r="J32" i="12"/>
  <c r="J31" i="12"/>
  <c r="J184" i="12"/>
  <c r="J239" i="12"/>
  <c r="J57" i="12"/>
  <c r="J61" i="12"/>
  <c r="J19" i="12"/>
  <c r="J207" i="12"/>
  <c r="J206" i="12"/>
  <c r="J309" i="12"/>
  <c r="J308" i="12"/>
  <c r="J74" i="12"/>
  <c r="J30" i="12"/>
  <c r="J81" i="12"/>
  <c r="J120" i="12"/>
  <c r="J26" i="12"/>
  <c r="J129" i="12"/>
  <c r="J128" i="12"/>
  <c r="J157" i="12"/>
  <c r="J80" i="12"/>
  <c r="J127" i="12"/>
  <c r="J313" i="12"/>
  <c r="J77" i="12"/>
  <c r="J25" i="12"/>
  <c r="J204" i="12"/>
  <c r="J151" i="12"/>
  <c r="J154" i="12"/>
  <c r="J150" i="12"/>
  <c r="J170" i="12"/>
  <c r="J78" i="12"/>
  <c r="J119" i="12"/>
  <c r="J35" i="12"/>
  <c r="J155" i="12"/>
  <c r="J166" i="12"/>
  <c r="J15" i="12"/>
  <c r="J179" i="12"/>
  <c r="J178" i="12"/>
  <c r="J190" i="12"/>
  <c r="J177" i="12"/>
  <c r="J175" i="12"/>
  <c r="J238" i="12"/>
  <c r="J333" i="12"/>
  <c r="J332" i="12"/>
  <c r="J289" i="12"/>
  <c r="J87" i="12"/>
  <c r="J451" i="12"/>
  <c r="J248" i="12"/>
  <c r="J116" i="12"/>
  <c r="J86" i="12"/>
  <c r="J73" i="12"/>
  <c r="J72" i="12"/>
  <c r="J71" i="12"/>
  <c r="J54" i="12"/>
  <c r="J59" i="12"/>
  <c r="J52" i="12"/>
  <c r="J50" i="12"/>
  <c r="J47" i="12"/>
  <c r="J46" i="12"/>
  <c r="J69" i="12"/>
  <c r="J37" i="12"/>
  <c r="J237" i="12"/>
  <c r="J236" i="12"/>
  <c r="J5" i="12"/>
  <c r="J4" i="12"/>
  <c r="J3" i="12"/>
  <c r="J2" i="12"/>
  <c r="J84" i="12"/>
  <c r="J249" i="12"/>
  <c r="J294" i="12"/>
  <c r="J53" i="12"/>
  <c r="J45" i="12"/>
  <c r="J27" i="12"/>
  <c r="J327" i="12"/>
  <c r="J326" i="12"/>
  <c r="J328" i="12"/>
  <c r="J325" i="12"/>
  <c r="J324" i="12"/>
  <c r="J322" i="12"/>
  <c r="J312" i="12"/>
  <c r="J323" i="12"/>
  <c r="J321" i="12"/>
  <c r="J300" i="12"/>
  <c r="J311" i="12"/>
  <c r="J299" i="12"/>
  <c r="J298" i="12"/>
  <c r="J320" i="12"/>
  <c r="J297" i="12"/>
  <c r="J310" i="12"/>
  <c r="J296" i="12"/>
  <c r="J295" i="12"/>
  <c r="J334" i="12"/>
  <c r="J163" i="12"/>
  <c r="J38" i="12"/>
  <c r="J68" i="12"/>
  <c r="J12" i="12"/>
  <c r="J331" i="12"/>
  <c r="J193" i="12"/>
  <c r="J139" i="12"/>
  <c r="J20" i="12"/>
  <c r="J269" i="12"/>
  <c r="J22" i="12"/>
  <c r="J18" i="12"/>
  <c r="J267" i="12"/>
  <c r="H267" i="12"/>
  <c r="J266" i="12"/>
  <c r="H266" i="12"/>
  <c r="J265" i="12"/>
  <c r="H265" i="12"/>
  <c r="J264" i="12"/>
  <c r="H264" i="12"/>
  <c r="J263" i="12"/>
  <c r="H263" i="12"/>
  <c r="J262" i="12"/>
  <c r="H262" i="12"/>
  <c r="J261" i="12"/>
  <c r="H261" i="12"/>
  <c r="J259" i="12"/>
  <c r="H259" i="12"/>
  <c r="J258" i="12"/>
  <c r="H258" i="12"/>
  <c r="J257" i="12"/>
  <c r="H257" i="12"/>
  <c r="J242" i="12"/>
  <c r="H242" i="12"/>
  <c r="J241" i="12"/>
  <c r="H241" i="12"/>
  <c r="J219" i="12"/>
  <c r="H219" i="12"/>
  <c r="J215" i="12"/>
  <c r="H215" i="12"/>
  <c r="J174" i="12"/>
  <c r="H174" i="12"/>
  <c r="J173" i="12"/>
  <c r="H173" i="12"/>
  <c r="J144" i="12"/>
  <c r="H144" i="12"/>
  <c r="J39" i="12"/>
  <c r="H39" i="12"/>
  <c r="J191" i="12"/>
  <c r="H191" i="12"/>
  <c r="J143" i="12"/>
  <c r="H143" i="12"/>
  <c r="J271" i="12"/>
  <c r="H271" i="12"/>
  <c r="J270" i="12"/>
  <c r="H270" i="12"/>
  <c r="J101" i="12"/>
  <c r="H101" i="12"/>
  <c r="J110" i="12"/>
  <c r="H110" i="12"/>
  <c r="J107" i="12"/>
  <c r="H107" i="12"/>
  <c r="J106" i="12"/>
  <c r="H106" i="12"/>
  <c r="J109" i="12"/>
  <c r="H109" i="12"/>
  <c r="J108" i="12"/>
  <c r="H108" i="12"/>
  <c r="J165" i="12"/>
  <c r="H165" i="12"/>
  <c r="J164" i="12"/>
  <c r="H164" i="12"/>
  <c r="J245" i="12"/>
  <c r="H245" i="12"/>
  <c r="J105" i="12"/>
  <c r="H105" i="12"/>
  <c r="J244" i="12"/>
  <c r="H244" i="12"/>
  <c r="J104" i="12"/>
  <c r="H104" i="12"/>
  <c r="J103" i="12"/>
  <c r="H103" i="12"/>
  <c r="J243" i="12"/>
  <c r="H243" i="12"/>
  <c r="J202" i="12"/>
  <c r="H202" i="12"/>
  <c r="J182" i="12"/>
  <c r="H182" i="12"/>
  <c r="J287" i="12"/>
  <c r="H287" i="12"/>
  <c r="J277" i="12"/>
  <c r="H277" i="12"/>
  <c r="J276" i="12"/>
  <c r="H276" i="12"/>
  <c r="J273" i="12"/>
  <c r="H273" i="12"/>
  <c r="J272" i="12"/>
  <c r="H272" i="12"/>
  <c r="J102" i="12"/>
  <c r="H102" i="12"/>
  <c r="J531" i="12"/>
  <c r="H531" i="12"/>
  <c r="J529" i="12"/>
  <c r="H529" i="12"/>
  <c r="J528" i="12"/>
  <c r="H528" i="12"/>
  <c r="J319" i="12"/>
  <c r="H319" i="12"/>
  <c r="J402" i="12"/>
  <c r="H402" i="12"/>
  <c r="J187" i="12"/>
  <c r="H187" i="12"/>
  <c r="J186" i="12"/>
  <c r="H186" i="12"/>
  <c r="J185" i="12"/>
  <c r="H185" i="12"/>
  <c r="J247" i="12"/>
  <c r="H247" i="12"/>
  <c r="J246" i="12"/>
  <c r="H246" i="12"/>
  <c r="J285" i="12"/>
  <c r="H285" i="12"/>
  <c r="J100" i="12"/>
  <c r="H100" i="12"/>
  <c r="J284" i="12"/>
  <c r="H284" i="12"/>
  <c r="J99" i="12"/>
  <c r="H99" i="12"/>
  <c r="J283" i="12"/>
  <c r="H283" i="12"/>
  <c r="J98" i="12"/>
  <c r="H98" i="12"/>
  <c r="J282" i="12"/>
  <c r="H282" i="12"/>
  <c r="J97" i="12"/>
  <c r="H97" i="12"/>
  <c r="J281" i="12"/>
  <c r="H281" i="12"/>
  <c r="J96" i="12"/>
  <c r="H96" i="12"/>
  <c r="J280" i="12"/>
  <c r="H280" i="12"/>
  <c r="J95" i="12"/>
  <c r="H95" i="12"/>
  <c r="J279" i="12"/>
  <c r="H279" i="12"/>
  <c r="J94" i="12"/>
  <c r="H94" i="12"/>
  <c r="J278" i="12"/>
  <c r="H278" i="12"/>
  <c r="J93" i="12"/>
  <c r="H93" i="12"/>
  <c r="J275" i="12"/>
  <c r="H275" i="12"/>
  <c r="J274" i="12"/>
  <c r="H274" i="12"/>
  <c r="J189" i="12"/>
  <c r="H189" i="12"/>
  <c r="J152" i="12"/>
  <c r="H152" i="12"/>
  <c r="J115" i="12"/>
  <c r="H115" i="12"/>
  <c r="J111" i="12"/>
  <c r="H111" i="12"/>
  <c r="J75" i="12"/>
  <c r="H75" i="12"/>
  <c r="J318" i="12"/>
  <c r="H318" i="12"/>
  <c r="J240" i="12"/>
  <c r="H240" i="12"/>
  <c r="J216" i="12"/>
  <c r="H216" i="12"/>
  <c r="J161" i="12"/>
  <c r="H161" i="12"/>
  <c r="J160" i="12"/>
  <c r="H160" i="12"/>
  <c r="J159" i="12"/>
  <c r="H159" i="12"/>
  <c r="J70" i="12"/>
  <c r="H70" i="12"/>
  <c r="J158" i="12"/>
  <c r="H158" i="12"/>
  <c r="J153" i="12"/>
  <c r="H153" i="12"/>
  <c r="J293" i="12"/>
  <c r="H293" i="12"/>
  <c r="J292" i="12"/>
  <c r="H292" i="12"/>
  <c r="J291" i="12"/>
  <c r="H291" i="12"/>
  <c r="J290" i="12"/>
  <c r="H290" i="12"/>
  <c r="J192" i="12"/>
  <c r="H192" i="12"/>
  <c r="J48" i="12"/>
  <c r="H48" i="12"/>
  <c r="J546" i="12"/>
  <c r="K546" i="12" s="1"/>
  <c r="L36" i="12" s="1"/>
  <c r="B60" i="10" s="1"/>
  <c r="H60" i="10" s="1"/>
  <c r="H546" i="12"/>
  <c r="J21" i="12"/>
  <c r="H21" i="12"/>
  <c r="J118" i="12"/>
  <c r="H118" i="12"/>
  <c r="J23" i="12"/>
  <c r="H23" i="12"/>
  <c r="J208" i="12"/>
  <c r="H208" i="12"/>
  <c r="J66" i="12"/>
  <c r="H66" i="12"/>
  <c r="J448" i="12"/>
  <c r="H448" i="12"/>
  <c r="J117" i="12"/>
  <c r="H117" i="12"/>
  <c r="J63" i="12"/>
  <c r="H63" i="12"/>
  <c r="J62" i="12"/>
  <c r="H62" i="12"/>
  <c r="J24" i="12"/>
  <c r="H24" i="12"/>
  <c r="J169" i="12"/>
  <c r="H169" i="12"/>
  <c r="J168" i="12"/>
  <c r="H168" i="12"/>
  <c r="J83" i="12"/>
  <c r="H83" i="12"/>
  <c r="J10" i="12"/>
  <c r="H10" i="12"/>
  <c r="J6" i="12"/>
  <c r="H6" i="12"/>
  <c r="J532" i="12"/>
  <c r="H532" i="12"/>
  <c r="J315" i="12"/>
  <c r="H315" i="12"/>
  <c r="J444" i="12"/>
  <c r="H444" i="12"/>
  <c r="J306" i="12"/>
  <c r="H306" i="12"/>
  <c r="J329" i="12"/>
  <c r="H329" i="12"/>
  <c r="J180" i="12"/>
  <c r="H180" i="12"/>
  <c r="J176" i="12"/>
  <c r="H176" i="12"/>
  <c r="J140" i="12"/>
  <c r="H140" i="12"/>
  <c r="J316" i="12"/>
  <c r="H316" i="12"/>
  <c r="J172" i="12"/>
  <c r="H172" i="12"/>
  <c r="J90" i="12"/>
  <c r="H90" i="12"/>
  <c r="J171" i="12"/>
  <c r="H171" i="12"/>
  <c r="J40" i="12"/>
  <c r="H40" i="12"/>
  <c r="J34" i="12"/>
  <c r="H34" i="12"/>
  <c r="J76" i="12"/>
  <c r="H76" i="12"/>
  <c r="J44" i="12"/>
  <c r="H44" i="12"/>
  <c r="J286" i="12"/>
  <c r="H286" i="12"/>
  <c r="J447" i="12"/>
  <c r="H447" i="12"/>
  <c r="J307" i="12"/>
  <c r="H307" i="12"/>
  <c r="J167" i="12"/>
  <c r="H167" i="12"/>
  <c r="J33" i="12"/>
  <c r="H33" i="12"/>
  <c r="J28" i="12"/>
  <c r="H28" i="12"/>
  <c r="J142" i="12"/>
  <c r="H142" i="12"/>
  <c r="J141" i="12"/>
  <c r="H141" i="12"/>
  <c r="J138" i="12"/>
  <c r="H138" i="12"/>
  <c r="J137" i="12"/>
  <c r="H137" i="12"/>
  <c r="J135" i="12"/>
  <c r="H135" i="12"/>
  <c r="J136" i="12"/>
  <c r="H136" i="12"/>
  <c r="J133" i="12"/>
  <c r="H133" i="12"/>
  <c r="J134" i="12"/>
  <c r="H134" i="12"/>
  <c r="J254" i="12"/>
  <c r="H254" i="12"/>
  <c r="J252" i="12"/>
  <c r="H252" i="12"/>
  <c r="J256" i="12"/>
  <c r="H256" i="12"/>
  <c r="J443" i="12"/>
  <c r="H443" i="12"/>
  <c r="J442" i="12"/>
  <c r="H442" i="12"/>
  <c r="J441" i="12"/>
  <c r="H441" i="12"/>
  <c r="J440" i="12"/>
  <c r="H440" i="12"/>
  <c r="J253" i="12"/>
  <c r="H253" i="12"/>
  <c r="J251" i="12"/>
  <c r="H251" i="12"/>
  <c r="J255" i="12"/>
  <c r="H255" i="12"/>
  <c r="J439" i="12"/>
  <c r="H439" i="12"/>
  <c r="J438" i="12"/>
  <c r="H438" i="12"/>
  <c r="J437" i="12"/>
  <c r="H437" i="12"/>
  <c r="J436" i="12"/>
  <c r="H436" i="12"/>
  <c r="J162" i="12"/>
  <c r="H162" i="12"/>
  <c r="J317" i="12"/>
  <c r="H317" i="12"/>
  <c r="J530" i="12"/>
  <c r="H530" i="12"/>
  <c r="J250" i="12"/>
  <c r="H250" i="12"/>
  <c r="J16" i="12"/>
  <c r="H16" i="12"/>
  <c r="J130" i="12"/>
  <c r="H130" i="12"/>
  <c r="J11" i="12"/>
  <c r="H11" i="12"/>
  <c r="J51" i="12"/>
  <c r="H51" i="12"/>
  <c r="J9" i="12"/>
  <c r="H9" i="12"/>
  <c r="AW21" i="4"/>
  <c r="AR9" i="4"/>
  <c r="AW9" i="4" s="1"/>
  <c r="AT113" i="4"/>
  <c r="AT125" i="4"/>
  <c r="AR21" i="4" s="1"/>
  <c r="AT141" i="4"/>
  <c r="AR37" i="4" s="1"/>
  <c r="AT145" i="4"/>
  <c r="AR41" i="4" s="1"/>
  <c r="AT157" i="4"/>
  <c r="AR53" i="4" s="1"/>
  <c r="AW53" i="4" s="1"/>
  <c r="AT177" i="4"/>
  <c r="AR73" i="4" s="1"/>
  <c r="AW73" i="4" s="1"/>
  <c r="AT189" i="4"/>
  <c r="AR85" i="4" s="1"/>
  <c r="AW85" i="4" s="1"/>
  <c r="AT193" i="4"/>
  <c r="AR89" i="4" s="1"/>
  <c r="AW89" i="4" s="1"/>
  <c r="AS110" i="4"/>
  <c r="AT110" i="4" s="1"/>
  <c r="AR6" i="4" s="1"/>
  <c r="AW6" i="4" s="1"/>
  <c r="AS118" i="4"/>
  <c r="AT118" i="4" s="1"/>
  <c r="AR14" i="4" s="1"/>
  <c r="AS138" i="4"/>
  <c r="AT138" i="4" s="1"/>
  <c r="AR34" i="4" s="1"/>
  <c r="AS162" i="4"/>
  <c r="AT162" i="4" s="1"/>
  <c r="AR58" i="4" s="1"/>
  <c r="AS182" i="4"/>
  <c r="AT182" i="4" s="1"/>
  <c r="AR78" i="4" s="1"/>
  <c r="AS202" i="4"/>
  <c r="AT202" i="4" s="1"/>
  <c r="AR98" i="4" s="1"/>
  <c r="AW98" i="4" s="1"/>
  <c r="AR109" i="4"/>
  <c r="AR110" i="4"/>
  <c r="AR111" i="4"/>
  <c r="AR112" i="4"/>
  <c r="AR113" i="4"/>
  <c r="AR114" i="4"/>
  <c r="AR115" i="4"/>
  <c r="AS115" i="4" s="1"/>
  <c r="AT115" i="4" s="1"/>
  <c r="AR11" i="4" s="1"/>
  <c r="AR116" i="4"/>
  <c r="AR117" i="4"/>
  <c r="AR118" i="4"/>
  <c r="AR119" i="4"/>
  <c r="AR120" i="4"/>
  <c r="AR121" i="4"/>
  <c r="AR122" i="4"/>
  <c r="AR123" i="4"/>
  <c r="AR124" i="4"/>
  <c r="AR125" i="4"/>
  <c r="AR126" i="4"/>
  <c r="AR127" i="4"/>
  <c r="AR128" i="4"/>
  <c r="AR129" i="4"/>
  <c r="AR130" i="4"/>
  <c r="AR131" i="4"/>
  <c r="AS131" i="4" s="1"/>
  <c r="AT131" i="4" s="1"/>
  <c r="AR27" i="4" s="1"/>
  <c r="AR132" i="4"/>
  <c r="AR133" i="4"/>
  <c r="AR134" i="4"/>
  <c r="AR135" i="4"/>
  <c r="AR136" i="4"/>
  <c r="AS136" i="4" s="1"/>
  <c r="AT136" i="4" s="1"/>
  <c r="AR32" i="4" s="1"/>
  <c r="AR137" i="4"/>
  <c r="AR138" i="4"/>
  <c r="AR139" i="4"/>
  <c r="AR140" i="4"/>
  <c r="AR141" i="4"/>
  <c r="AR142" i="4"/>
  <c r="AR143" i="4"/>
  <c r="AR144" i="4"/>
  <c r="AR145" i="4"/>
  <c r="AR146" i="4"/>
  <c r="AR147" i="4"/>
  <c r="AS147" i="4" s="1"/>
  <c r="AT147" i="4" s="1"/>
  <c r="AR43" i="4" s="1"/>
  <c r="AW43" i="4" s="1"/>
  <c r="AR148" i="4"/>
  <c r="AR149" i="4"/>
  <c r="AR150" i="4"/>
  <c r="AR151" i="4"/>
  <c r="AR152" i="4"/>
  <c r="AS152" i="4" s="1"/>
  <c r="AT152" i="4" s="1"/>
  <c r="AR48" i="4" s="1"/>
  <c r="AR153" i="4"/>
  <c r="AR154" i="4"/>
  <c r="AR155" i="4"/>
  <c r="AR156" i="4"/>
  <c r="AR157" i="4"/>
  <c r="AR158" i="4"/>
  <c r="AR159" i="4"/>
  <c r="AR160" i="4"/>
  <c r="AR161" i="4"/>
  <c r="AR162" i="4"/>
  <c r="AR163" i="4"/>
  <c r="AS163" i="4" s="1"/>
  <c r="AT163" i="4" s="1"/>
  <c r="AR59" i="4" s="1"/>
  <c r="AR164" i="4"/>
  <c r="AR165" i="4"/>
  <c r="AR166" i="4"/>
  <c r="AR167" i="4"/>
  <c r="AR168" i="4"/>
  <c r="AR169" i="4"/>
  <c r="AR170" i="4"/>
  <c r="AR171" i="4"/>
  <c r="AR172" i="4"/>
  <c r="AR173" i="4"/>
  <c r="AR174" i="4"/>
  <c r="AR175" i="4"/>
  <c r="AR176" i="4"/>
  <c r="AR177" i="4"/>
  <c r="AR178" i="4"/>
  <c r="AR179" i="4"/>
  <c r="AS179" i="4" s="1"/>
  <c r="AT179" i="4" s="1"/>
  <c r="AR75" i="4" s="1"/>
  <c r="AR180" i="4"/>
  <c r="AR181" i="4"/>
  <c r="AR182" i="4"/>
  <c r="AR183" i="4"/>
  <c r="AR184" i="4"/>
  <c r="AR185" i="4"/>
  <c r="AR186" i="4"/>
  <c r="AR187" i="4"/>
  <c r="AR188" i="4"/>
  <c r="AR189" i="4"/>
  <c r="AR190" i="4"/>
  <c r="AR191" i="4"/>
  <c r="AR192" i="4"/>
  <c r="AR193" i="4"/>
  <c r="AR194" i="4"/>
  <c r="AR195" i="4"/>
  <c r="AS195" i="4" s="1"/>
  <c r="AT195" i="4" s="1"/>
  <c r="AR91" i="4" s="1"/>
  <c r="AW91" i="4" s="1"/>
  <c r="AR196" i="4"/>
  <c r="AR197" i="4"/>
  <c r="AR198" i="4"/>
  <c r="AR199" i="4"/>
  <c r="AR200" i="4"/>
  <c r="AS200" i="4" s="1"/>
  <c r="AT200" i="4" s="1"/>
  <c r="AR96" i="4" s="1"/>
  <c r="AW96" i="4" s="1"/>
  <c r="AR201" i="4"/>
  <c r="AR202" i="4"/>
  <c r="AR203" i="4"/>
  <c r="AR204" i="4"/>
  <c r="AR205" i="4"/>
  <c r="AR206" i="4"/>
  <c r="AR207" i="4"/>
  <c r="AR212" i="4"/>
  <c r="AR213" i="4"/>
  <c r="AS109" i="4" s="1"/>
  <c r="AT109" i="4" s="1"/>
  <c r="AR5" i="4" s="1"/>
  <c r="AW5" i="4" s="1"/>
  <c r="AR214" i="4"/>
  <c r="AR215" i="4"/>
  <c r="AS111" i="4" s="1"/>
  <c r="AT111" i="4" s="1"/>
  <c r="AR7" i="4" s="1"/>
  <c r="AW7" i="4" s="1"/>
  <c r="AR216" i="4"/>
  <c r="AR217" i="4"/>
  <c r="AS113" i="4" s="1"/>
  <c r="AR218" i="4"/>
  <c r="AS114" i="4" s="1"/>
  <c r="AT114" i="4" s="1"/>
  <c r="AR10" i="4" s="1"/>
  <c r="AR219" i="4"/>
  <c r="AR220" i="4"/>
  <c r="AS116" i="4" s="1"/>
  <c r="AT116" i="4" s="1"/>
  <c r="AR12" i="4" s="1"/>
  <c r="AR221" i="4"/>
  <c r="AS117" i="4" s="1"/>
  <c r="AT117" i="4" s="1"/>
  <c r="AR13" i="4" s="1"/>
  <c r="AR222" i="4"/>
  <c r="AR223" i="4"/>
  <c r="AS119" i="4" s="1"/>
  <c r="AT119" i="4" s="1"/>
  <c r="AR15" i="4" s="1"/>
  <c r="AR224" i="4"/>
  <c r="AS120" i="4" s="1"/>
  <c r="AT120" i="4" s="1"/>
  <c r="AR16" i="4" s="1"/>
  <c r="AR225" i="4"/>
  <c r="AS121" i="4" s="1"/>
  <c r="AT121" i="4" s="1"/>
  <c r="AR17" i="4" s="1"/>
  <c r="AR226" i="4"/>
  <c r="AS122" i="4" s="1"/>
  <c r="AT122" i="4" s="1"/>
  <c r="AR18" i="4" s="1"/>
  <c r="AR227" i="4"/>
  <c r="AR228" i="4"/>
  <c r="AS124" i="4" s="1"/>
  <c r="AT124" i="4" s="1"/>
  <c r="AR20" i="4" s="1"/>
  <c r="AW20" i="4" s="1"/>
  <c r="AR229" i="4"/>
  <c r="AS125" i="4" s="1"/>
  <c r="AR230" i="4"/>
  <c r="AS126" i="4" s="1"/>
  <c r="AT126" i="4" s="1"/>
  <c r="AR22" i="4" s="1"/>
  <c r="AR231" i="4"/>
  <c r="AS127" i="4" s="1"/>
  <c r="AT127" i="4" s="1"/>
  <c r="AR23" i="4" s="1"/>
  <c r="AR232" i="4"/>
  <c r="AR233" i="4"/>
  <c r="AS129" i="4" s="1"/>
  <c r="AT129" i="4" s="1"/>
  <c r="AR25" i="4" s="1"/>
  <c r="AR234" i="4"/>
  <c r="AS130" i="4" s="1"/>
  <c r="AT130" i="4" s="1"/>
  <c r="AR26" i="4" s="1"/>
  <c r="AR235" i="4"/>
  <c r="AR236" i="4"/>
  <c r="AS132" i="4" s="1"/>
  <c r="AT132" i="4" s="1"/>
  <c r="AR28" i="4" s="1"/>
  <c r="AR237" i="4"/>
  <c r="AS133" i="4" s="1"/>
  <c r="AT133" i="4" s="1"/>
  <c r="AR29" i="4" s="1"/>
  <c r="AW29" i="4" s="1"/>
  <c r="AR238" i="4"/>
  <c r="AS134" i="4" s="1"/>
  <c r="AT134" i="4" s="1"/>
  <c r="AR30" i="4" s="1"/>
  <c r="AW30" i="4" s="1"/>
  <c r="AR239" i="4"/>
  <c r="AS135" i="4" s="1"/>
  <c r="AT135" i="4" s="1"/>
  <c r="AR31" i="4" s="1"/>
  <c r="AR240" i="4"/>
  <c r="AR241" i="4"/>
  <c r="AS137" i="4" s="1"/>
  <c r="AT137" i="4" s="1"/>
  <c r="AR33" i="4" s="1"/>
  <c r="AR242" i="4"/>
  <c r="AR243" i="4"/>
  <c r="AR244" i="4"/>
  <c r="AS140" i="4" s="1"/>
  <c r="AT140" i="4" s="1"/>
  <c r="AR36" i="4" s="1"/>
  <c r="AR245" i="4"/>
  <c r="AS141" i="4" s="1"/>
  <c r="AR246" i="4"/>
  <c r="AS142" i="4" s="1"/>
  <c r="AT142" i="4" s="1"/>
  <c r="AR38" i="4" s="1"/>
  <c r="AR247" i="4"/>
  <c r="AS143" i="4" s="1"/>
  <c r="AT143" i="4" s="1"/>
  <c r="AR39" i="4" s="1"/>
  <c r="AR248" i="4"/>
  <c r="AR249" i="4"/>
  <c r="AS145" i="4" s="1"/>
  <c r="AR250" i="4"/>
  <c r="AS146" i="4" s="1"/>
  <c r="AT146" i="4" s="1"/>
  <c r="AR42" i="4" s="1"/>
  <c r="AR251" i="4"/>
  <c r="AR252" i="4"/>
  <c r="AS148" i="4" s="1"/>
  <c r="AT148" i="4" s="1"/>
  <c r="AR44" i="4" s="1"/>
  <c r="AW44" i="4" s="1"/>
  <c r="AR253" i="4"/>
  <c r="AS149" i="4" s="1"/>
  <c r="AT149" i="4" s="1"/>
  <c r="AR45" i="4" s="1"/>
  <c r="AR254" i="4"/>
  <c r="AS150" i="4" s="1"/>
  <c r="AT150" i="4" s="1"/>
  <c r="AR46" i="4" s="1"/>
  <c r="AR255" i="4"/>
  <c r="AS151" i="4" s="1"/>
  <c r="AT151" i="4" s="1"/>
  <c r="AR47" i="4" s="1"/>
  <c r="AR256" i="4"/>
  <c r="AR257" i="4"/>
  <c r="AS153" i="4" s="1"/>
  <c r="AT153" i="4" s="1"/>
  <c r="AR49" i="4" s="1"/>
  <c r="AR258" i="4"/>
  <c r="AS154" i="4" s="1"/>
  <c r="AT154" i="4" s="1"/>
  <c r="AR50" i="4" s="1"/>
  <c r="AW50" i="4" s="1"/>
  <c r="AR259" i="4"/>
  <c r="AR260" i="4"/>
  <c r="AS156" i="4" s="1"/>
  <c r="AT156" i="4" s="1"/>
  <c r="AR52" i="4" s="1"/>
  <c r="AW52" i="4" s="1"/>
  <c r="AR261" i="4"/>
  <c r="AS157" i="4" s="1"/>
  <c r="AR262" i="4"/>
  <c r="AS158" i="4" s="1"/>
  <c r="AT158" i="4" s="1"/>
  <c r="AR54" i="4" s="1"/>
  <c r="AR263" i="4"/>
  <c r="AS159" i="4" s="1"/>
  <c r="AT159" i="4" s="1"/>
  <c r="AR55" i="4" s="1"/>
  <c r="AR264" i="4"/>
  <c r="AR265" i="4"/>
  <c r="AS161" i="4" s="1"/>
  <c r="AT161" i="4" s="1"/>
  <c r="AR57" i="4" s="1"/>
  <c r="AR266" i="4"/>
  <c r="AR267" i="4"/>
  <c r="AR268" i="4"/>
  <c r="AS164" i="4" s="1"/>
  <c r="AT164" i="4" s="1"/>
  <c r="AR60" i="4" s="1"/>
  <c r="AR269" i="4"/>
  <c r="AS165" i="4" s="1"/>
  <c r="AT165" i="4" s="1"/>
  <c r="AR61" i="4" s="1"/>
  <c r="AR270" i="4"/>
  <c r="AS166" i="4" s="1"/>
  <c r="AT166" i="4" s="1"/>
  <c r="AR62" i="4" s="1"/>
  <c r="AW62" i="4" s="1"/>
  <c r="AR271" i="4"/>
  <c r="AS167" i="4" s="1"/>
  <c r="AT167" i="4" s="1"/>
  <c r="AR63" i="4" s="1"/>
  <c r="AR272" i="4"/>
  <c r="AS168" i="4" s="1"/>
  <c r="AT168" i="4" s="1"/>
  <c r="AR64" i="4" s="1"/>
  <c r="AR273" i="4"/>
  <c r="AS169" i="4" s="1"/>
  <c r="AT169" i="4" s="1"/>
  <c r="AR65" i="4" s="1"/>
  <c r="AR274" i="4"/>
  <c r="AS170" i="4" s="1"/>
  <c r="AT170" i="4" s="1"/>
  <c r="AR66" i="4" s="1"/>
  <c r="AR275" i="4"/>
  <c r="AR276" i="4"/>
  <c r="AS172" i="4" s="1"/>
  <c r="AT172" i="4" s="1"/>
  <c r="AR68" i="4" s="1"/>
  <c r="AR277" i="4"/>
  <c r="AS173" i="4" s="1"/>
  <c r="AT173" i="4" s="1"/>
  <c r="AR69" i="4" s="1"/>
  <c r="AR278" i="4"/>
  <c r="AS174" i="4" s="1"/>
  <c r="AT174" i="4" s="1"/>
  <c r="AR70" i="4" s="1"/>
  <c r="AR279" i="4"/>
  <c r="AS175" i="4" s="1"/>
  <c r="AT175" i="4" s="1"/>
  <c r="AR71" i="4" s="1"/>
  <c r="AR280" i="4"/>
  <c r="AR281" i="4"/>
  <c r="AS177" i="4" s="1"/>
  <c r="AR282" i="4"/>
  <c r="AS178" i="4" s="1"/>
  <c r="AT178" i="4" s="1"/>
  <c r="AR74" i="4" s="1"/>
  <c r="AR283" i="4"/>
  <c r="AR284" i="4"/>
  <c r="AS180" i="4" s="1"/>
  <c r="AT180" i="4" s="1"/>
  <c r="AR76" i="4" s="1"/>
  <c r="AR285" i="4"/>
  <c r="AS181" i="4" s="1"/>
  <c r="AT181" i="4" s="1"/>
  <c r="AR77" i="4" s="1"/>
  <c r="AR286" i="4"/>
  <c r="AR287" i="4"/>
  <c r="AS183" i="4" s="1"/>
  <c r="AT183" i="4" s="1"/>
  <c r="AR79" i="4" s="1"/>
  <c r="AR288" i="4"/>
  <c r="AS184" i="4" s="1"/>
  <c r="AT184" i="4" s="1"/>
  <c r="AR80" i="4" s="1"/>
  <c r="AR289" i="4"/>
  <c r="AS185" i="4" s="1"/>
  <c r="AT185" i="4" s="1"/>
  <c r="AR81" i="4" s="1"/>
  <c r="AR290" i="4"/>
  <c r="AS186" i="4" s="1"/>
  <c r="AT186" i="4" s="1"/>
  <c r="AR82" i="4" s="1"/>
  <c r="AR291" i="4"/>
  <c r="AR292" i="4"/>
  <c r="AS188" i="4" s="1"/>
  <c r="AT188" i="4" s="1"/>
  <c r="AR84" i="4" s="1"/>
  <c r="AW84" i="4" s="1"/>
  <c r="AR293" i="4"/>
  <c r="AS189" i="4" s="1"/>
  <c r="AR294" i="4"/>
  <c r="AS190" i="4" s="1"/>
  <c r="AT190" i="4" s="1"/>
  <c r="AR86" i="4" s="1"/>
  <c r="AR295" i="4"/>
  <c r="AS191" i="4" s="1"/>
  <c r="AT191" i="4" s="1"/>
  <c r="AR87" i="4" s="1"/>
  <c r="AW87" i="4" s="1"/>
  <c r="AR296" i="4"/>
  <c r="AR297" i="4"/>
  <c r="AS193" i="4" s="1"/>
  <c r="AR298" i="4"/>
  <c r="AS194" i="4" s="1"/>
  <c r="AT194" i="4" s="1"/>
  <c r="AR90" i="4" s="1"/>
  <c r="AW90" i="4" s="1"/>
  <c r="AR299" i="4"/>
  <c r="AR300" i="4"/>
  <c r="AS196" i="4" s="1"/>
  <c r="AT196" i="4" s="1"/>
  <c r="AR92" i="4" s="1"/>
  <c r="AW92" i="4" s="1"/>
  <c r="AR301" i="4"/>
  <c r="AS197" i="4" s="1"/>
  <c r="AT197" i="4" s="1"/>
  <c r="AR93" i="4" s="1"/>
  <c r="AW93" i="4" s="1"/>
  <c r="AR302" i="4"/>
  <c r="AS198" i="4" s="1"/>
  <c r="AT198" i="4" s="1"/>
  <c r="AR94" i="4" s="1"/>
  <c r="AW94" i="4" s="1"/>
  <c r="AR303" i="4"/>
  <c r="AS199" i="4" s="1"/>
  <c r="AT199" i="4" s="1"/>
  <c r="AR95" i="4" s="1"/>
  <c r="AW95" i="4" s="1"/>
  <c r="AR304" i="4"/>
  <c r="AR305" i="4"/>
  <c r="AS201" i="4" s="1"/>
  <c r="AT201" i="4" s="1"/>
  <c r="AR97" i="4" s="1"/>
  <c r="AW97" i="4" s="1"/>
  <c r="AR306" i="4"/>
  <c r="AR307" i="4"/>
  <c r="AR308" i="4"/>
  <c r="AS204" i="4" s="1"/>
  <c r="AT204" i="4" s="1"/>
  <c r="AR100" i="4" s="1"/>
  <c r="AW100" i="4" s="1"/>
  <c r="AR309" i="4"/>
  <c r="AS205" i="4" s="1"/>
  <c r="AT205" i="4" s="1"/>
  <c r="AR101" i="4" s="1"/>
  <c r="AW101" i="4" s="1"/>
  <c r="AR310" i="4"/>
  <c r="AS206" i="4" s="1"/>
  <c r="AT206" i="4" s="1"/>
  <c r="AR102" i="4" s="1"/>
  <c r="AW102" i="4" s="1"/>
  <c r="AR311" i="4"/>
  <c r="AS207" i="4" s="1"/>
  <c r="AT207" i="4" s="1"/>
  <c r="AR103" i="4" s="1"/>
  <c r="AW103" i="4" s="1"/>
  <c r="AR108" i="4"/>
  <c r="N59" i="3"/>
  <c r="N60" i="3"/>
  <c r="N61" i="3"/>
  <c r="N62" i="3"/>
  <c r="N63" i="3"/>
  <c r="N64" i="3"/>
  <c r="N65" i="3"/>
  <c r="N66" i="3"/>
  <c r="N93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O15" i="3"/>
  <c r="O5" i="3"/>
  <c r="O6" i="3"/>
  <c r="O7" i="3"/>
  <c r="O8" i="3"/>
  <c r="O9" i="3"/>
  <c r="O10" i="3"/>
  <c r="O11" i="3"/>
  <c r="O12" i="3"/>
  <c r="O13" i="3"/>
  <c r="M14" i="3" s="1"/>
  <c r="D1475" i="10" s="1"/>
  <c r="C1475" i="10" s="1"/>
  <c r="O14" i="3"/>
  <c r="M15" i="3" s="1"/>
  <c r="D1476" i="10" s="1"/>
  <c r="C1476" i="10" s="1"/>
  <c r="O4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K83" i="3" s="1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AN12" i="4"/>
  <c r="AN20" i="4"/>
  <c r="AN64" i="4"/>
  <c r="AN79" i="4"/>
  <c r="AN83" i="4"/>
  <c r="AN87" i="4"/>
  <c r="AN94" i="4"/>
  <c r="AN95" i="4"/>
  <c r="AN99" i="4"/>
  <c r="AN102" i="4"/>
  <c r="AI78" i="4"/>
  <c r="AN78" i="4" s="1"/>
  <c r="AI79" i="4"/>
  <c r="AI80" i="4"/>
  <c r="AJ68" i="4" s="1"/>
  <c r="AI81" i="4"/>
  <c r="AN81" i="4" s="1"/>
  <c r="AI82" i="4"/>
  <c r="AN82" i="4" s="1"/>
  <c r="AI83" i="4"/>
  <c r="AI84" i="4"/>
  <c r="AN84" i="4" s="1"/>
  <c r="AI85" i="4"/>
  <c r="AN85" i="4" s="1"/>
  <c r="AI86" i="4"/>
  <c r="AN86" i="4" s="1"/>
  <c r="AI87" i="4"/>
  <c r="AI88" i="4"/>
  <c r="AJ77" i="4" s="1"/>
  <c r="AI89" i="4"/>
  <c r="AI90" i="4"/>
  <c r="AN90" i="4" s="1"/>
  <c r="AI91" i="4"/>
  <c r="AN91" i="4" s="1"/>
  <c r="AI92" i="4"/>
  <c r="AI93" i="4"/>
  <c r="AJ80" i="4" s="1"/>
  <c r="AI94" i="4"/>
  <c r="AI95" i="4"/>
  <c r="AI96" i="4"/>
  <c r="AN96" i="4" s="1"/>
  <c r="AI97" i="4"/>
  <c r="AN97" i="4" s="1"/>
  <c r="AI98" i="4"/>
  <c r="AN98" i="4" s="1"/>
  <c r="AI99" i="4"/>
  <c r="AI100" i="4"/>
  <c r="AN100" i="4" s="1"/>
  <c r="AI101" i="4"/>
  <c r="AN101" i="4" s="1"/>
  <c r="AI102" i="4"/>
  <c r="AI103" i="4"/>
  <c r="AN103" i="4" s="1"/>
  <c r="AI6" i="4"/>
  <c r="AN6" i="4" s="1"/>
  <c r="AI7" i="4"/>
  <c r="AN7" i="4" s="1"/>
  <c r="AI8" i="4"/>
  <c r="AN8" i="4" s="1"/>
  <c r="AI9" i="4"/>
  <c r="AN9" i="4" s="1"/>
  <c r="AI10" i="4"/>
  <c r="AN10" i="4" s="1"/>
  <c r="AI11" i="4"/>
  <c r="AN11" i="4" s="1"/>
  <c r="AI12" i="4"/>
  <c r="AI13" i="4"/>
  <c r="AN13" i="4" s="1"/>
  <c r="AI14" i="4"/>
  <c r="AN14" i="4" s="1"/>
  <c r="AI15" i="4"/>
  <c r="AN15" i="4" s="1"/>
  <c r="AI16" i="4"/>
  <c r="AN16" i="4" s="1"/>
  <c r="AI17" i="4"/>
  <c r="AI18" i="4"/>
  <c r="AI19" i="4"/>
  <c r="AN19" i="4" s="1"/>
  <c r="AI20" i="4"/>
  <c r="AI21" i="4"/>
  <c r="AI22" i="4"/>
  <c r="AI23" i="4"/>
  <c r="AI24" i="4"/>
  <c r="AN24" i="4" s="1"/>
  <c r="AI25" i="4"/>
  <c r="AI26" i="4"/>
  <c r="AI27" i="4"/>
  <c r="AN27" i="4" s="1"/>
  <c r="AI28" i="4"/>
  <c r="AN28" i="4" s="1"/>
  <c r="AI29" i="4"/>
  <c r="AI30" i="4"/>
  <c r="AI31" i="4"/>
  <c r="AI32" i="4"/>
  <c r="AN32" i="4" s="1"/>
  <c r="AI33" i="4"/>
  <c r="AI34" i="4"/>
  <c r="AI35" i="4"/>
  <c r="AN35" i="4" s="1"/>
  <c r="AI36" i="4"/>
  <c r="AN36" i="4" s="1"/>
  <c r="AI37" i="4"/>
  <c r="AI38" i="4"/>
  <c r="AI39" i="4"/>
  <c r="AI40" i="4"/>
  <c r="AN40" i="4" s="1"/>
  <c r="AI41" i="4"/>
  <c r="AI42" i="4"/>
  <c r="AI43" i="4"/>
  <c r="AN43" i="4" s="1"/>
  <c r="AI44" i="4"/>
  <c r="AN44" i="4" s="1"/>
  <c r="AI45" i="4"/>
  <c r="AI46" i="4"/>
  <c r="AI47" i="4"/>
  <c r="AI48" i="4"/>
  <c r="AN48" i="4" s="1"/>
  <c r="AI49" i="4"/>
  <c r="AI50" i="4"/>
  <c r="AI51" i="4"/>
  <c r="AN51" i="4" s="1"/>
  <c r="AI52" i="4"/>
  <c r="AN52" i="4" s="1"/>
  <c r="AI53" i="4"/>
  <c r="AI54" i="4"/>
  <c r="AI55" i="4"/>
  <c r="AI56" i="4"/>
  <c r="AN56" i="4" s="1"/>
  <c r="AI57" i="4"/>
  <c r="AI58" i="4"/>
  <c r="AI59" i="4"/>
  <c r="AN59" i="4" s="1"/>
  <c r="AI60" i="4"/>
  <c r="AN60" i="4" s="1"/>
  <c r="AI61" i="4"/>
  <c r="AI62" i="4"/>
  <c r="AI63" i="4"/>
  <c r="AI64" i="4"/>
  <c r="AI65" i="4"/>
  <c r="AI66" i="4"/>
  <c r="AI67" i="4"/>
  <c r="AN67" i="4" s="1"/>
  <c r="AI68" i="4"/>
  <c r="AN68" i="4" s="1"/>
  <c r="AI69" i="4"/>
  <c r="AI70" i="4"/>
  <c r="AI71" i="4"/>
  <c r="AI72" i="4"/>
  <c r="AN72" i="4" s="1"/>
  <c r="AJ72" i="4"/>
  <c r="AI73" i="4"/>
  <c r="AI74" i="4"/>
  <c r="AI75" i="4"/>
  <c r="AN75" i="4" s="1"/>
  <c r="AI76" i="4"/>
  <c r="AJ76" i="4"/>
  <c r="AI77" i="4"/>
  <c r="AI5" i="4"/>
  <c r="AI4" i="4"/>
  <c r="AN4" i="4" s="1"/>
  <c r="AC317" i="4"/>
  <c r="AC318" i="4"/>
  <c r="AH318" i="4" s="1"/>
  <c r="AC319" i="4"/>
  <c r="AC320" i="4"/>
  <c r="AH320" i="4" s="1"/>
  <c r="AC321" i="4"/>
  <c r="AC322" i="4"/>
  <c r="AC323" i="4"/>
  <c r="AC324" i="4"/>
  <c r="AC325" i="4"/>
  <c r="AC326" i="4"/>
  <c r="AC327" i="4"/>
  <c r="AC328" i="4"/>
  <c r="AH328" i="4" s="1"/>
  <c r="AC329" i="4"/>
  <c r="AC330" i="4"/>
  <c r="AC331" i="4"/>
  <c r="AH331" i="4" s="1"/>
  <c r="AC332" i="4"/>
  <c r="AH332" i="4" s="1"/>
  <c r="AC333" i="4"/>
  <c r="AC334" i="4"/>
  <c r="AC335" i="4"/>
  <c r="AH335" i="4" s="1"/>
  <c r="AC336" i="4"/>
  <c r="AH336" i="4" s="1"/>
  <c r="AC337" i="4"/>
  <c r="AC338" i="4"/>
  <c r="AC339" i="4"/>
  <c r="AC340" i="4"/>
  <c r="AC341" i="4"/>
  <c r="AC342" i="4"/>
  <c r="AC343" i="4"/>
  <c r="AH343" i="4" s="1"/>
  <c r="AC344" i="4"/>
  <c r="AH344" i="4" s="1"/>
  <c r="AC345" i="4"/>
  <c r="AC346" i="4"/>
  <c r="AC347" i="4"/>
  <c r="AH347" i="4" s="1"/>
  <c r="AC348" i="4"/>
  <c r="AC349" i="4"/>
  <c r="AC350" i="4"/>
  <c r="AC351" i="4"/>
  <c r="AC352" i="4"/>
  <c r="AD349" i="4" s="1"/>
  <c r="AC353" i="4"/>
  <c r="AC354" i="4"/>
  <c r="AC355" i="4"/>
  <c r="AC356" i="4"/>
  <c r="AC357" i="4"/>
  <c r="AC358" i="4"/>
  <c r="AC359" i="4"/>
  <c r="AC360" i="4"/>
  <c r="AC361" i="4"/>
  <c r="AC362" i="4"/>
  <c r="AC363" i="4"/>
  <c r="AH363" i="4" s="1"/>
  <c r="AC364" i="4"/>
  <c r="AC365" i="4"/>
  <c r="AC366" i="4"/>
  <c r="AH366" i="4" s="1"/>
  <c r="AC367" i="4"/>
  <c r="AH367" i="4" s="1"/>
  <c r="AC368" i="4"/>
  <c r="AH368" i="4" s="1"/>
  <c r="AC369" i="4"/>
  <c r="AH369" i="4" s="1"/>
  <c r="AC370" i="4"/>
  <c r="AC371" i="4"/>
  <c r="AC372" i="4"/>
  <c r="AC373" i="4"/>
  <c r="AC374" i="4"/>
  <c r="AC375" i="4"/>
  <c r="AH375" i="4" s="1"/>
  <c r="AC376" i="4"/>
  <c r="AH376" i="4" s="1"/>
  <c r="AC377" i="4"/>
  <c r="AC378" i="4"/>
  <c r="AC379" i="4"/>
  <c r="AH379" i="4" s="1"/>
  <c r="AC380" i="4"/>
  <c r="AC381" i="4"/>
  <c r="AC382" i="4"/>
  <c r="AC383" i="4"/>
  <c r="AH383" i="4" s="1"/>
  <c r="AC384" i="4"/>
  <c r="AD381" i="4" s="1"/>
  <c r="AC385" i="4"/>
  <c r="AH385" i="4" s="1"/>
  <c r="AC386" i="4"/>
  <c r="AC387" i="4"/>
  <c r="AC388" i="4"/>
  <c r="AC389" i="4"/>
  <c r="AH389" i="4" s="1"/>
  <c r="AC390" i="4"/>
  <c r="AC391" i="4"/>
  <c r="AC392" i="4"/>
  <c r="AH392" i="4" s="1"/>
  <c r="AC393" i="4"/>
  <c r="AC394" i="4"/>
  <c r="AC395" i="4"/>
  <c r="AH395" i="4" s="1"/>
  <c r="AC396" i="4"/>
  <c r="AC397" i="4"/>
  <c r="AC398" i="4"/>
  <c r="AH398" i="4" s="1"/>
  <c r="AC399" i="4"/>
  <c r="AH399" i="4" s="1"/>
  <c r="AC400" i="4"/>
  <c r="AH400" i="4" s="1"/>
  <c r="AC401" i="4"/>
  <c r="AH401" i="4" s="1"/>
  <c r="AC402" i="4"/>
  <c r="AH402" i="4" s="1"/>
  <c r="AC403" i="4"/>
  <c r="AC404" i="4"/>
  <c r="AC405" i="4"/>
  <c r="AH405" i="4" s="1"/>
  <c r="AC406" i="4"/>
  <c r="AH406" i="4" s="1"/>
  <c r="AC407" i="4"/>
  <c r="AH407" i="4" s="1"/>
  <c r="AC408" i="4"/>
  <c r="AH408" i="4" s="1"/>
  <c r="AC409" i="4"/>
  <c r="AH409" i="4" s="1"/>
  <c r="AC410" i="4"/>
  <c r="AH410" i="4" s="1"/>
  <c r="AC411" i="4"/>
  <c r="AH411" i="4" s="1"/>
  <c r="AC412" i="4"/>
  <c r="AC413" i="4"/>
  <c r="AH413" i="4" s="1"/>
  <c r="AC414" i="4"/>
  <c r="AH414" i="4" s="1"/>
  <c r="AC415" i="4"/>
  <c r="AH415" i="4" s="1"/>
  <c r="AC316" i="4"/>
  <c r="AC108" i="4"/>
  <c r="AC109" i="4"/>
  <c r="AH109" i="4" s="1"/>
  <c r="AC110" i="4"/>
  <c r="AH110" i="4" s="1"/>
  <c r="AC111" i="4"/>
  <c r="AH111" i="4" s="1"/>
  <c r="AC112" i="4"/>
  <c r="AH112" i="4" s="1"/>
  <c r="AC113" i="4"/>
  <c r="AH113" i="4" s="1"/>
  <c r="AC114" i="4"/>
  <c r="AH114" i="4" s="1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D144" i="4" s="1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D176" i="4" s="1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H303" i="4" s="1"/>
  <c r="AC304" i="4"/>
  <c r="AC305" i="4"/>
  <c r="AH305" i="4" s="1"/>
  <c r="AC306" i="4"/>
  <c r="AH306" i="4" s="1"/>
  <c r="AC307" i="4"/>
  <c r="AH307" i="4" s="1"/>
  <c r="AC308" i="4"/>
  <c r="AC309" i="4"/>
  <c r="AH309" i="4" s="1"/>
  <c r="AC310" i="4"/>
  <c r="AH310" i="4" s="1"/>
  <c r="AC311" i="4"/>
  <c r="AH311" i="4" s="1"/>
  <c r="AH319" i="4"/>
  <c r="AH322" i="4"/>
  <c r="AH323" i="4"/>
  <c r="AH324" i="4"/>
  <c r="AH334" i="4"/>
  <c r="AH339" i="4"/>
  <c r="AH340" i="4"/>
  <c r="AH348" i="4"/>
  <c r="AH350" i="4"/>
  <c r="AH351" i="4"/>
  <c r="AH352" i="4"/>
  <c r="AH355" i="4"/>
  <c r="AH356" i="4"/>
  <c r="AH359" i="4"/>
  <c r="AH364" i="4"/>
  <c r="AH371" i="4"/>
  <c r="AH372" i="4"/>
  <c r="AH380" i="4"/>
  <c r="AH387" i="4"/>
  <c r="AH388" i="4"/>
  <c r="AH396" i="4"/>
  <c r="AH403" i="4"/>
  <c r="AH404" i="4"/>
  <c r="AH412" i="4"/>
  <c r="AH69" i="4"/>
  <c r="AH73" i="4"/>
  <c r="AH77" i="4"/>
  <c r="AH81" i="4"/>
  <c r="AH85" i="4"/>
  <c r="AH89" i="4"/>
  <c r="AH93" i="4"/>
  <c r="AH97" i="4"/>
  <c r="AH101" i="4"/>
  <c r="AO5" i="4"/>
  <c r="AZ6" i="4" s="1"/>
  <c r="AO6" i="4"/>
  <c r="BA7" i="4" s="1"/>
  <c r="C1455" i="10" s="1"/>
  <c r="AO7" i="4"/>
  <c r="AZ8" i="4" s="1"/>
  <c r="AO8" i="4"/>
  <c r="AO9" i="4"/>
  <c r="AO10" i="4"/>
  <c r="AZ11" i="4" s="1"/>
  <c r="AO4" i="4"/>
  <c r="AZ5" i="4" s="1"/>
  <c r="AH64" i="4"/>
  <c r="AH67" i="4"/>
  <c r="AH68" i="4"/>
  <c r="AD69" i="4"/>
  <c r="AD70" i="4"/>
  <c r="AH71" i="4"/>
  <c r="AH72" i="4"/>
  <c r="AD73" i="4"/>
  <c r="AD74" i="4"/>
  <c r="AH75" i="4"/>
  <c r="AH76" i="4"/>
  <c r="AD77" i="4"/>
  <c r="AD78" i="4"/>
  <c r="AH79" i="4"/>
  <c r="AD80" i="4"/>
  <c r="AD81" i="4"/>
  <c r="AD82" i="4"/>
  <c r="AH83" i="4"/>
  <c r="AH84" i="4"/>
  <c r="AD85" i="4"/>
  <c r="AD86" i="4"/>
  <c r="AH87" i="4"/>
  <c r="AH88" i="4"/>
  <c r="AH90" i="4"/>
  <c r="AH91" i="4"/>
  <c r="AH92" i="4"/>
  <c r="AH94" i="4"/>
  <c r="AH95" i="4"/>
  <c r="AH96" i="4"/>
  <c r="AH98" i="4"/>
  <c r="AH99" i="4"/>
  <c r="AH100" i="4"/>
  <c r="AH102" i="4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3" i="5"/>
  <c r="B1716" i="10"/>
  <c r="H1716" i="10" s="1"/>
  <c r="B1717" i="10"/>
  <c r="H1717" i="10" s="1"/>
  <c r="B1718" i="10"/>
  <c r="H1718" i="10" s="1"/>
  <c r="B1719" i="10"/>
  <c r="H1719" i="10" s="1"/>
  <c r="B1720" i="10"/>
  <c r="H1720" i="10" s="1"/>
  <c r="B1721" i="10"/>
  <c r="H1721" i="10" s="1"/>
  <c r="B1722" i="10"/>
  <c r="H1722" i="10" s="1"/>
  <c r="B1723" i="10"/>
  <c r="H1723" i="10" s="1"/>
  <c r="B1724" i="10"/>
  <c r="H1724" i="10" s="1"/>
  <c r="B1725" i="10"/>
  <c r="H1725" i="10" s="1"/>
  <c r="B1726" i="10"/>
  <c r="H1726" i="10" s="1"/>
  <c r="B1727" i="10"/>
  <c r="H1727" i="10" s="1"/>
  <c r="B1728" i="10"/>
  <c r="H1728" i="10" s="1"/>
  <c r="B1729" i="10"/>
  <c r="H1729" i="10" s="1"/>
  <c r="B1730" i="10"/>
  <c r="H1730" i="10" s="1"/>
  <c r="B1731" i="10"/>
  <c r="H1731" i="10" s="1"/>
  <c r="B1732" i="10"/>
  <c r="H1732" i="10" s="1"/>
  <c r="B1733" i="10"/>
  <c r="H1733" i="10" s="1"/>
  <c r="B1734" i="10"/>
  <c r="H1734" i="10" s="1"/>
  <c r="B1735" i="10"/>
  <c r="H1735" i="10" s="1"/>
  <c r="B1736" i="10"/>
  <c r="H1736" i="10" s="1"/>
  <c r="B1737" i="10"/>
  <c r="H1737" i="10" s="1"/>
  <c r="B1738" i="10"/>
  <c r="H1738" i="10" s="1"/>
  <c r="B1739" i="10"/>
  <c r="H1739" i="10" s="1"/>
  <c r="B1740" i="10"/>
  <c r="H1740" i="10" s="1"/>
  <c r="B1741" i="10"/>
  <c r="H1741" i="10" s="1"/>
  <c r="B1742" i="10"/>
  <c r="H1742" i="10" s="1"/>
  <c r="B1743" i="10"/>
  <c r="H1743" i="10" s="1"/>
  <c r="B1744" i="10"/>
  <c r="H1744" i="10" s="1"/>
  <c r="B1745" i="10"/>
  <c r="H1745" i="10" s="1"/>
  <c r="B1746" i="10"/>
  <c r="H1746" i="10" s="1"/>
  <c r="B1747" i="10"/>
  <c r="H1747" i="10" s="1"/>
  <c r="B1748" i="10"/>
  <c r="H1748" i="10" s="1"/>
  <c r="B1749" i="10"/>
  <c r="H1749" i="10" s="1"/>
  <c r="B1750" i="10"/>
  <c r="H1750" i="10" s="1"/>
  <c r="B1751" i="10"/>
  <c r="H1751" i="10" s="1"/>
  <c r="B1752" i="10"/>
  <c r="H1752" i="10" s="1"/>
  <c r="B1753" i="10"/>
  <c r="H1753" i="10" s="1"/>
  <c r="B1754" i="10"/>
  <c r="H1754" i="10" s="1"/>
  <c r="B1755" i="10"/>
  <c r="H1755" i="10" s="1"/>
  <c r="B1756" i="10"/>
  <c r="H1756" i="10" s="1"/>
  <c r="B1757" i="10"/>
  <c r="H1757" i="10" s="1"/>
  <c r="B1758" i="10"/>
  <c r="H1758" i="10" s="1"/>
  <c r="B1759" i="10"/>
  <c r="H1759" i="10" s="1"/>
  <c r="B1760" i="10"/>
  <c r="H1760" i="10" s="1"/>
  <c r="B1761" i="10"/>
  <c r="H1761" i="10" s="1"/>
  <c r="B1762" i="10"/>
  <c r="H1762" i="10" s="1"/>
  <c r="B1763" i="10"/>
  <c r="H1763" i="10" s="1"/>
  <c r="B1764" i="10"/>
  <c r="H1764" i="10" s="1"/>
  <c r="B1765" i="10"/>
  <c r="H1765" i="10" s="1"/>
  <c r="B1766" i="10"/>
  <c r="H1766" i="10" s="1"/>
  <c r="B1767" i="10"/>
  <c r="H1767" i="10" s="1"/>
  <c r="B1768" i="10"/>
  <c r="H1768" i="10" s="1"/>
  <c r="B1769" i="10"/>
  <c r="H1769" i="10" s="1"/>
  <c r="B1770" i="10"/>
  <c r="H1770" i="10" s="1"/>
  <c r="B1771" i="10"/>
  <c r="H1771" i="10" s="1"/>
  <c r="B1772" i="10"/>
  <c r="H1772" i="10" s="1"/>
  <c r="B1773" i="10"/>
  <c r="H1773" i="10" s="1"/>
  <c r="B1774" i="10"/>
  <c r="H1774" i="10" s="1"/>
  <c r="B1775" i="10"/>
  <c r="H1775" i="10" s="1"/>
  <c r="B1776" i="10"/>
  <c r="H1776" i="10" s="1"/>
  <c r="B1777" i="10"/>
  <c r="H1777" i="10" s="1"/>
  <c r="B1778" i="10"/>
  <c r="H1778" i="10" s="1"/>
  <c r="B1779" i="10"/>
  <c r="H1779" i="10" s="1"/>
  <c r="B1780" i="10"/>
  <c r="H1780" i="10" s="1"/>
  <c r="B1781" i="10"/>
  <c r="H1781" i="10" s="1"/>
  <c r="B1782" i="10"/>
  <c r="H1782" i="10" s="1"/>
  <c r="B1783" i="10"/>
  <c r="H1783" i="10" s="1"/>
  <c r="B1784" i="10"/>
  <c r="H1784" i="10" s="1"/>
  <c r="B1785" i="10"/>
  <c r="H1785" i="10" s="1"/>
  <c r="B1786" i="10"/>
  <c r="H1786" i="10" s="1"/>
  <c r="B1787" i="10"/>
  <c r="H1787" i="10" s="1"/>
  <c r="B1788" i="10"/>
  <c r="H1788" i="10" s="1"/>
  <c r="B1789" i="10"/>
  <c r="H1789" i="10" s="1"/>
  <c r="B1790" i="10"/>
  <c r="H1790" i="10" s="1"/>
  <c r="B1791" i="10"/>
  <c r="H1791" i="10" s="1"/>
  <c r="B1792" i="10"/>
  <c r="H1792" i="10" s="1"/>
  <c r="B1793" i="10"/>
  <c r="H1793" i="10" s="1"/>
  <c r="B1794" i="10"/>
  <c r="H1794" i="10" s="1"/>
  <c r="B1795" i="10"/>
  <c r="H1795" i="10" s="1"/>
  <c r="B1796" i="10"/>
  <c r="H1796" i="10" s="1"/>
  <c r="B1797" i="10"/>
  <c r="H1797" i="10" s="1"/>
  <c r="B1798" i="10"/>
  <c r="H1798" i="10" s="1"/>
  <c r="B1799" i="10"/>
  <c r="H1799" i="10" s="1"/>
  <c r="B1800" i="10"/>
  <c r="H1800" i="10" s="1"/>
  <c r="B1801" i="10"/>
  <c r="H1801" i="10" s="1"/>
  <c r="B1802" i="10"/>
  <c r="H1802" i="10" s="1"/>
  <c r="B1803" i="10"/>
  <c r="H1803" i="10" s="1"/>
  <c r="B1804" i="10"/>
  <c r="H1804" i="10" s="1"/>
  <c r="B1805" i="10"/>
  <c r="H1805" i="10" s="1"/>
  <c r="B1806" i="10"/>
  <c r="H1806" i="10" s="1"/>
  <c r="B1807" i="10"/>
  <c r="H1807" i="10" s="1"/>
  <c r="B1808" i="10"/>
  <c r="H1808" i="10" s="1"/>
  <c r="B1809" i="10"/>
  <c r="H1809" i="10" s="1"/>
  <c r="B1810" i="10"/>
  <c r="H1810" i="10" s="1"/>
  <c r="B1811" i="10"/>
  <c r="H1811" i="10" s="1"/>
  <c r="B1812" i="10"/>
  <c r="H1812" i="10" s="1"/>
  <c r="B1813" i="10"/>
  <c r="H1813" i="10" s="1"/>
  <c r="B1814" i="10"/>
  <c r="H1814" i="10" s="1"/>
  <c r="B1815" i="10"/>
  <c r="H1815" i="10" s="1"/>
  <c r="B1816" i="10"/>
  <c r="H1816" i="10" s="1"/>
  <c r="B1817" i="10"/>
  <c r="H1817" i="10" s="1"/>
  <c r="B1818" i="10"/>
  <c r="H1818" i="10" s="1"/>
  <c r="B1819" i="10"/>
  <c r="H1819" i="10" s="1"/>
  <c r="B1820" i="10"/>
  <c r="H1820" i="10" s="1"/>
  <c r="B1821" i="10"/>
  <c r="H1821" i="10" s="1"/>
  <c r="B1822" i="10"/>
  <c r="H1822" i="10" s="1"/>
  <c r="B1823" i="10"/>
  <c r="H1823" i="10" s="1"/>
  <c r="B1824" i="10"/>
  <c r="H1824" i="10" s="1"/>
  <c r="B1825" i="10"/>
  <c r="H1825" i="10" s="1"/>
  <c r="B1826" i="10"/>
  <c r="H1826" i="10" s="1"/>
  <c r="B1827" i="10"/>
  <c r="H1827" i="10" s="1"/>
  <c r="B1828" i="10"/>
  <c r="H1828" i="10" s="1"/>
  <c r="B1829" i="10"/>
  <c r="H1829" i="10" s="1"/>
  <c r="B1830" i="10"/>
  <c r="H1830" i="10" s="1"/>
  <c r="B1831" i="10"/>
  <c r="H1831" i="10" s="1"/>
  <c r="B1832" i="10"/>
  <c r="H1832" i="10" s="1"/>
  <c r="B1833" i="10"/>
  <c r="H1833" i="10" s="1"/>
  <c r="B1834" i="10"/>
  <c r="H1834" i="10" s="1"/>
  <c r="B1835" i="10"/>
  <c r="H1835" i="10" s="1"/>
  <c r="B1836" i="10"/>
  <c r="H1836" i="10" s="1"/>
  <c r="B1837" i="10"/>
  <c r="H1837" i="10" s="1"/>
  <c r="B1838" i="10"/>
  <c r="H1838" i="10" s="1"/>
  <c r="B1839" i="10"/>
  <c r="H1839" i="10" s="1"/>
  <c r="B1840" i="10"/>
  <c r="H1840" i="10" s="1"/>
  <c r="B1841" i="10"/>
  <c r="H1841" i="10" s="1"/>
  <c r="B1842" i="10"/>
  <c r="H1842" i="10" s="1"/>
  <c r="B1843" i="10"/>
  <c r="H1843" i="10" s="1"/>
  <c r="B1844" i="10"/>
  <c r="H1844" i="10" s="1"/>
  <c r="B1845" i="10"/>
  <c r="H1845" i="10" s="1"/>
  <c r="B1846" i="10"/>
  <c r="H1846" i="10" s="1"/>
  <c r="B1847" i="10"/>
  <c r="H1847" i="10" s="1"/>
  <c r="B1848" i="10"/>
  <c r="H1848" i="10" s="1"/>
  <c r="B1849" i="10"/>
  <c r="H1849" i="10" s="1"/>
  <c r="B1850" i="10"/>
  <c r="H1850" i="10" s="1"/>
  <c r="B1851" i="10"/>
  <c r="H1851" i="10" s="1"/>
  <c r="B1852" i="10"/>
  <c r="H1852" i="10" s="1"/>
  <c r="B1853" i="10"/>
  <c r="H1853" i="10" s="1"/>
  <c r="B1854" i="10"/>
  <c r="H1854" i="10" s="1"/>
  <c r="B1855" i="10"/>
  <c r="H1855" i="10" s="1"/>
  <c r="B1856" i="10"/>
  <c r="H1856" i="10" s="1"/>
  <c r="B1857" i="10"/>
  <c r="H1857" i="10" s="1"/>
  <c r="B1858" i="10"/>
  <c r="H1858" i="10" s="1"/>
  <c r="B1859" i="10"/>
  <c r="H1859" i="10" s="1"/>
  <c r="B1860" i="10"/>
  <c r="H1860" i="10" s="1"/>
  <c r="B1861" i="10"/>
  <c r="H1861" i="10" s="1"/>
  <c r="B1862" i="10"/>
  <c r="H1862" i="10" s="1"/>
  <c r="B1863" i="10"/>
  <c r="H1863" i="10" s="1"/>
  <c r="B1864" i="10"/>
  <c r="H1864" i="10" s="1"/>
  <c r="B1865" i="10"/>
  <c r="H1865" i="10" s="1"/>
  <c r="B1866" i="10"/>
  <c r="H1866" i="10" s="1"/>
  <c r="B1867" i="10"/>
  <c r="H1867" i="10" s="1"/>
  <c r="B1868" i="10"/>
  <c r="H1868" i="10" s="1"/>
  <c r="B1869" i="10"/>
  <c r="H1869" i="10" s="1"/>
  <c r="B1870" i="10"/>
  <c r="H1870" i="10" s="1"/>
  <c r="B1871" i="10"/>
  <c r="H1871" i="10" s="1"/>
  <c r="B1872" i="10"/>
  <c r="H1872" i="10" s="1"/>
  <c r="B1873" i="10"/>
  <c r="H1873" i="10" s="1"/>
  <c r="B1874" i="10"/>
  <c r="H1874" i="10" s="1"/>
  <c r="B1875" i="10"/>
  <c r="H1875" i="10" s="1"/>
  <c r="B1876" i="10"/>
  <c r="H1876" i="10" s="1"/>
  <c r="B1877" i="10"/>
  <c r="H1877" i="10" s="1"/>
  <c r="B1878" i="10"/>
  <c r="H1878" i="10" s="1"/>
  <c r="B1879" i="10"/>
  <c r="H1879" i="10" s="1"/>
  <c r="B1880" i="10"/>
  <c r="H1880" i="10" s="1"/>
  <c r="B1881" i="10"/>
  <c r="H1881" i="10" s="1"/>
  <c r="B1882" i="10"/>
  <c r="H1882" i="10" s="1"/>
  <c r="B1883" i="10"/>
  <c r="H1883" i="10" s="1"/>
  <c r="B1884" i="10"/>
  <c r="H1884" i="10" s="1"/>
  <c r="B1885" i="10"/>
  <c r="H1885" i="10" s="1"/>
  <c r="B1886" i="10"/>
  <c r="H1886" i="10" s="1"/>
  <c r="B1887" i="10"/>
  <c r="H1887" i="10" s="1"/>
  <c r="B1888" i="10"/>
  <c r="H1888" i="10" s="1"/>
  <c r="B1889" i="10"/>
  <c r="H1889" i="10" s="1"/>
  <c r="B1890" i="10"/>
  <c r="H1890" i="10" s="1"/>
  <c r="B1891" i="10"/>
  <c r="H1891" i="10" s="1"/>
  <c r="B1892" i="10"/>
  <c r="H1892" i="10" s="1"/>
  <c r="B1893" i="10"/>
  <c r="H1893" i="10" s="1"/>
  <c r="B1894" i="10"/>
  <c r="H1894" i="10" s="1"/>
  <c r="B1895" i="10"/>
  <c r="H1895" i="10" s="1"/>
  <c r="B1896" i="10"/>
  <c r="H1896" i="10" s="1"/>
  <c r="B1897" i="10"/>
  <c r="H1897" i="10" s="1"/>
  <c r="B1898" i="10"/>
  <c r="H1898" i="10" s="1"/>
  <c r="B1899" i="10"/>
  <c r="H1899" i="10" s="1"/>
  <c r="B1900" i="10"/>
  <c r="H1900" i="10" s="1"/>
  <c r="B1901" i="10"/>
  <c r="H1901" i="10" s="1"/>
  <c r="B1902" i="10"/>
  <c r="H1902" i="10" s="1"/>
  <c r="B1903" i="10"/>
  <c r="H1903" i="10" s="1"/>
  <c r="B1904" i="10"/>
  <c r="H1904" i="10" s="1"/>
  <c r="B1905" i="10"/>
  <c r="H1905" i="10" s="1"/>
  <c r="B1906" i="10"/>
  <c r="H1906" i="10" s="1"/>
  <c r="B1907" i="10"/>
  <c r="H1907" i="10" s="1"/>
  <c r="B1908" i="10"/>
  <c r="H1908" i="10" s="1"/>
  <c r="B1909" i="10"/>
  <c r="H1909" i="10" s="1"/>
  <c r="B1910" i="10"/>
  <c r="H1910" i="10" s="1"/>
  <c r="B1911" i="10"/>
  <c r="H1911" i="10" s="1"/>
  <c r="B1912" i="10"/>
  <c r="H1912" i="10" s="1"/>
  <c r="B1913" i="10"/>
  <c r="H1913" i="10" s="1"/>
  <c r="B1914" i="10"/>
  <c r="H1914" i="10" s="1"/>
  <c r="B1915" i="10"/>
  <c r="H1915" i="10" s="1"/>
  <c r="B1916" i="10"/>
  <c r="H1916" i="10" s="1"/>
  <c r="B1917" i="10"/>
  <c r="H1917" i="10" s="1"/>
  <c r="B1918" i="10"/>
  <c r="H1918" i="10" s="1"/>
  <c r="B1919" i="10"/>
  <c r="H1919" i="10" s="1"/>
  <c r="B1920" i="10"/>
  <c r="H1920" i="10" s="1"/>
  <c r="B1921" i="10"/>
  <c r="H1921" i="10" s="1"/>
  <c r="B1922" i="10"/>
  <c r="H1922" i="10" s="1"/>
  <c r="B1923" i="10"/>
  <c r="H1923" i="10" s="1"/>
  <c r="B1924" i="10"/>
  <c r="H1924" i="10" s="1"/>
  <c r="B1925" i="10"/>
  <c r="H1925" i="10" s="1"/>
  <c r="B1926" i="10"/>
  <c r="H1926" i="10" s="1"/>
  <c r="B1927" i="10"/>
  <c r="H1927" i="10" s="1"/>
  <c r="B1928" i="10"/>
  <c r="H1928" i="10" s="1"/>
  <c r="B1929" i="10"/>
  <c r="H1929" i="10" s="1"/>
  <c r="B1930" i="10"/>
  <c r="H1930" i="10" s="1"/>
  <c r="B1931" i="10"/>
  <c r="H1931" i="10" s="1"/>
  <c r="B1932" i="10"/>
  <c r="H1932" i="10" s="1"/>
  <c r="B1933" i="10"/>
  <c r="H1933" i="10" s="1"/>
  <c r="B1934" i="10"/>
  <c r="H1934" i="10" s="1"/>
  <c r="B1935" i="10"/>
  <c r="H1935" i="10" s="1"/>
  <c r="B1936" i="10"/>
  <c r="H1936" i="10" s="1"/>
  <c r="B1937" i="10"/>
  <c r="H1937" i="10" s="1"/>
  <c r="B1938" i="10"/>
  <c r="H1938" i="10" s="1"/>
  <c r="B1939" i="10"/>
  <c r="H1939" i="10" s="1"/>
  <c r="B1940" i="10"/>
  <c r="H1940" i="10" s="1"/>
  <c r="B1941" i="10"/>
  <c r="H1941" i="10" s="1"/>
  <c r="B1942" i="10"/>
  <c r="H1942" i="10" s="1"/>
  <c r="B1943" i="10"/>
  <c r="H1943" i="10" s="1"/>
  <c r="B1944" i="10"/>
  <c r="H1944" i="10" s="1"/>
  <c r="B1945" i="10"/>
  <c r="H1945" i="10" s="1"/>
  <c r="B1946" i="10"/>
  <c r="H1946" i="10" s="1"/>
  <c r="B1947" i="10"/>
  <c r="H1947" i="10" s="1"/>
  <c r="B1948" i="10"/>
  <c r="H1948" i="10" s="1"/>
  <c r="B1949" i="10"/>
  <c r="H1949" i="10" s="1"/>
  <c r="B1950" i="10"/>
  <c r="H1950" i="10" s="1"/>
  <c r="B1951" i="10"/>
  <c r="H1951" i="10" s="1"/>
  <c r="B1952" i="10"/>
  <c r="H1952" i="10" s="1"/>
  <c r="B1953" i="10"/>
  <c r="H1953" i="10" s="1"/>
  <c r="B1954" i="10"/>
  <c r="H1954" i="10" s="1"/>
  <c r="B1955" i="10"/>
  <c r="H1955" i="10" s="1"/>
  <c r="B1956" i="10"/>
  <c r="H1956" i="10" s="1"/>
  <c r="B1957" i="10"/>
  <c r="H1957" i="10" s="1"/>
  <c r="B1958" i="10"/>
  <c r="H1958" i="10" s="1"/>
  <c r="B1959" i="10"/>
  <c r="H1959" i="10" s="1"/>
  <c r="B1960" i="10"/>
  <c r="H1960" i="10" s="1"/>
  <c r="B1961" i="10"/>
  <c r="H1961" i="10" s="1"/>
  <c r="B1962" i="10"/>
  <c r="H1962" i="10" s="1"/>
  <c r="B1963" i="10"/>
  <c r="H1963" i="10" s="1"/>
  <c r="B1964" i="10"/>
  <c r="H1964" i="10" s="1"/>
  <c r="B1965" i="10"/>
  <c r="H1965" i="10" s="1"/>
  <c r="B1966" i="10"/>
  <c r="H1966" i="10" s="1"/>
  <c r="B1967" i="10"/>
  <c r="H1967" i="10" s="1"/>
  <c r="B1968" i="10"/>
  <c r="H1968" i="10" s="1"/>
  <c r="B1969" i="10"/>
  <c r="H1969" i="10" s="1"/>
  <c r="B1970" i="10"/>
  <c r="H1970" i="10" s="1"/>
  <c r="B1971" i="10"/>
  <c r="H1971" i="10" s="1"/>
  <c r="B1972" i="10"/>
  <c r="H1972" i="10" s="1"/>
  <c r="B1973" i="10"/>
  <c r="H1973" i="10" s="1"/>
  <c r="B1974" i="10"/>
  <c r="H1974" i="10" s="1"/>
  <c r="B1975" i="10"/>
  <c r="H1975" i="10" s="1"/>
  <c r="B1976" i="10"/>
  <c r="H1976" i="10" s="1"/>
  <c r="B1977" i="10"/>
  <c r="H1977" i="10" s="1"/>
  <c r="B1978" i="10"/>
  <c r="H1978" i="10" s="1"/>
  <c r="B1979" i="10"/>
  <c r="H1979" i="10" s="1"/>
  <c r="B1980" i="10"/>
  <c r="H1980" i="10" s="1"/>
  <c r="B1981" i="10"/>
  <c r="H1981" i="10" s="1"/>
  <c r="B1982" i="10"/>
  <c r="H1982" i="10" s="1"/>
  <c r="B1983" i="10"/>
  <c r="H1983" i="10" s="1"/>
  <c r="B1984" i="10"/>
  <c r="H1984" i="10" s="1"/>
  <c r="B1985" i="10"/>
  <c r="H1985" i="10" s="1"/>
  <c r="B1986" i="10"/>
  <c r="H1986" i="10" s="1"/>
  <c r="B1987" i="10"/>
  <c r="H1987" i="10" s="1"/>
  <c r="B1988" i="10"/>
  <c r="H1988" i="10" s="1"/>
  <c r="B1989" i="10"/>
  <c r="H1989" i="10" s="1"/>
  <c r="B1990" i="10"/>
  <c r="H1990" i="10" s="1"/>
  <c r="B1991" i="10"/>
  <c r="H1991" i="10" s="1"/>
  <c r="B1992" i="10"/>
  <c r="H1992" i="10" s="1"/>
  <c r="B1993" i="10"/>
  <c r="H1993" i="10" s="1"/>
  <c r="B1994" i="10"/>
  <c r="H1994" i="10" s="1"/>
  <c r="B1995" i="10"/>
  <c r="H1995" i="10" s="1"/>
  <c r="B1996" i="10"/>
  <c r="H1996" i="10" s="1"/>
  <c r="B1997" i="10"/>
  <c r="H1997" i="10" s="1"/>
  <c r="B1998" i="10"/>
  <c r="H1998" i="10" s="1"/>
  <c r="B1999" i="10"/>
  <c r="H1999" i="10" s="1"/>
  <c r="B2000" i="10"/>
  <c r="H2000" i="10" s="1"/>
  <c r="B2001" i="10"/>
  <c r="H2001" i="10" s="1"/>
  <c r="B2002" i="10"/>
  <c r="H2002" i="10" s="1"/>
  <c r="B2003" i="10"/>
  <c r="H2003" i="10" s="1"/>
  <c r="B2004" i="10"/>
  <c r="H2004" i="10" s="1"/>
  <c r="B2005" i="10"/>
  <c r="H2005" i="10" s="1"/>
  <c r="B2006" i="10"/>
  <c r="H2006" i="10" s="1"/>
  <c r="B2007" i="10"/>
  <c r="H2007" i="10" s="1"/>
  <c r="B2008" i="10"/>
  <c r="H2008" i="10" s="1"/>
  <c r="B2009" i="10"/>
  <c r="H2009" i="10" s="1"/>
  <c r="B2010" i="10"/>
  <c r="H2010" i="10" s="1"/>
  <c r="B2011" i="10"/>
  <c r="H2011" i="10" s="1"/>
  <c r="B2012" i="10"/>
  <c r="H2012" i="10" s="1"/>
  <c r="B2013" i="10"/>
  <c r="H2013" i="10" s="1"/>
  <c r="B2014" i="10"/>
  <c r="H2014" i="10" s="1"/>
  <c r="B2015" i="10"/>
  <c r="H2015" i="10" s="1"/>
  <c r="B2016" i="10"/>
  <c r="H2016" i="10" s="1"/>
  <c r="B2017" i="10"/>
  <c r="H2017" i="10" s="1"/>
  <c r="B2018" i="10"/>
  <c r="H2018" i="10" s="1"/>
  <c r="B2019" i="10"/>
  <c r="H2019" i="10" s="1"/>
  <c r="B2020" i="10"/>
  <c r="H2020" i="10" s="1"/>
  <c r="B2021" i="10"/>
  <c r="H2021" i="10" s="1"/>
  <c r="B2022" i="10"/>
  <c r="H2022" i="10" s="1"/>
  <c r="B2023" i="10"/>
  <c r="H2023" i="10" s="1"/>
  <c r="B2024" i="10"/>
  <c r="H2024" i="10" s="1"/>
  <c r="B2025" i="10"/>
  <c r="H2025" i="10" s="1"/>
  <c r="B2026" i="10"/>
  <c r="H2026" i="10" s="1"/>
  <c r="B2027" i="10"/>
  <c r="H2027" i="10" s="1"/>
  <c r="B2028" i="10"/>
  <c r="H2028" i="10" s="1"/>
  <c r="B2029" i="10"/>
  <c r="H2029" i="10" s="1"/>
  <c r="B2030" i="10"/>
  <c r="H2030" i="10" s="1"/>
  <c r="B2031" i="10"/>
  <c r="H2031" i="10" s="1"/>
  <c r="B2032" i="10"/>
  <c r="H2032" i="10" s="1"/>
  <c r="B2033" i="10"/>
  <c r="H2033" i="10" s="1"/>
  <c r="B2034" i="10"/>
  <c r="H2034" i="10" s="1"/>
  <c r="B2035" i="10"/>
  <c r="H2035" i="10" s="1"/>
  <c r="B2036" i="10"/>
  <c r="H2036" i="10" s="1"/>
  <c r="B2037" i="10"/>
  <c r="H2037" i="10" s="1"/>
  <c r="B2038" i="10"/>
  <c r="H2038" i="10" s="1"/>
  <c r="B2039" i="10"/>
  <c r="H2039" i="10" s="1"/>
  <c r="B2040" i="10"/>
  <c r="H2040" i="10" s="1"/>
  <c r="B2041" i="10"/>
  <c r="H2041" i="10" s="1"/>
  <c r="B2042" i="10"/>
  <c r="H2042" i="10" s="1"/>
  <c r="B2043" i="10"/>
  <c r="H2043" i="10" s="1"/>
  <c r="B2044" i="10"/>
  <c r="H2044" i="10" s="1"/>
  <c r="B2045" i="10"/>
  <c r="H2045" i="10" s="1"/>
  <c r="B2046" i="10"/>
  <c r="H2046" i="10" s="1"/>
  <c r="B2047" i="10"/>
  <c r="H2047" i="10" s="1"/>
  <c r="B2048" i="10"/>
  <c r="H2048" i="10" s="1"/>
  <c r="B2049" i="10"/>
  <c r="H2049" i="10" s="1"/>
  <c r="B1715" i="10"/>
  <c r="H1715" i="10" s="1"/>
  <c r="B1654" i="10"/>
  <c r="H1654" i="10" s="1"/>
  <c r="B1655" i="10"/>
  <c r="H1655" i="10" s="1"/>
  <c r="B1656" i="10"/>
  <c r="H1656" i="10" s="1"/>
  <c r="B1657" i="10"/>
  <c r="H1657" i="10" s="1"/>
  <c r="B1658" i="10"/>
  <c r="H1658" i="10" s="1"/>
  <c r="B1659" i="10"/>
  <c r="H1659" i="10" s="1"/>
  <c r="B1660" i="10"/>
  <c r="H1660" i="10" s="1"/>
  <c r="B1661" i="10"/>
  <c r="H1661" i="10" s="1"/>
  <c r="B1662" i="10"/>
  <c r="H1662" i="10" s="1"/>
  <c r="B1663" i="10"/>
  <c r="H1663" i="10" s="1"/>
  <c r="B1664" i="10"/>
  <c r="H1664" i="10" s="1"/>
  <c r="B1665" i="10"/>
  <c r="H1665" i="10" s="1"/>
  <c r="B1666" i="10"/>
  <c r="H1666" i="10" s="1"/>
  <c r="B1667" i="10"/>
  <c r="H1667" i="10" s="1"/>
  <c r="B1668" i="10"/>
  <c r="H1668" i="10" s="1"/>
  <c r="B1669" i="10"/>
  <c r="H1669" i="10" s="1"/>
  <c r="B1670" i="10"/>
  <c r="H1670" i="10" s="1"/>
  <c r="B1671" i="10"/>
  <c r="H1671" i="10" s="1"/>
  <c r="B1672" i="10"/>
  <c r="H1672" i="10" s="1"/>
  <c r="B1673" i="10"/>
  <c r="H1673" i="10" s="1"/>
  <c r="B1674" i="10"/>
  <c r="H1674" i="10" s="1"/>
  <c r="B1675" i="10"/>
  <c r="H1675" i="10" s="1"/>
  <c r="B1676" i="10"/>
  <c r="H1676" i="10" s="1"/>
  <c r="B1677" i="10"/>
  <c r="H1677" i="10" s="1"/>
  <c r="B1678" i="10"/>
  <c r="H1678" i="10" s="1"/>
  <c r="B1679" i="10"/>
  <c r="H1679" i="10" s="1"/>
  <c r="B1680" i="10"/>
  <c r="H1680" i="10" s="1"/>
  <c r="B1681" i="10"/>
  <c r="H1681" i="10" s="1"/>
  <c r="B1682" i="10"/>
  <c r="H1682" i="10" s="1"/>
  <c r="B1683" i="10"/>
  <c r="H1683" i="10" s="1"/>
  <c r="B1684" i="10"/>
  <c r="H1684" i="10" s="1"/>
  <c r="B1685" i="10"/>
  <c r="H1685" i="10" s="1"/>
  <c r="B1686" i="10"/>
  <c r="H1686" i="10" s="1"/>
  <c r="B1687" i="10"/>
  <c r="H1687" i="10" s="1"/>
  <c r="B1688" i="10"/>
  <c r="H1688" i="10" s="1"/>
  <c r="B1689" i="10"/>
  <c r="H1689" i="10" s="1"/>
  <c r="B1690" i="10"/>
  <c r="H1690" i="10" s="1"/>
  <c r="B1691" i="10"/>
  <c r="H1691" i="10" s="1"/>
  <c r="B1692" i="10"/>
  <c r="H1692" i="10" s="1"/>
  <c r="B1693" i="10"/>
  <c r="H1693" i="10" s="1"/>
  <c r="B1694" i="10"/>
  <c r="H1694" i="10" s="1"/>
  <c r="B1695" i="10"/>
  <c r="H1695" i="10" s="1"/>
  <c r="B1696" i="10"/>
  <c r="H1696" i="10" s="1"/>
  <c r="B1697" i="10"/>
  <c r="H1697" i="10" s="1"/>
  <c r="B1698" i="10"/>
  <c r="H1698" i="10" s="1"/>
  <c r="B1699" i="10"/>
  <c r="H1699" i="10" s="1"/>
  <c r="B1700" i="10"/>
  <c r="H1700" i="10" s="1"/>
  <c r="B1701" i="10"/>
  <c r="H1701" i="10" s="1"/>
  <c r="B1702" i="10"/>
  <c r="H1702" i="10" s="1"/>
  <c r="B1703" i="10"/>
  <c r="H1703" i="10" s="1"/>
  <c r="B1704" i="10"/>
  <c r="H1704" i="10" s="1"/>
  <c r="B1705" i="10"/>
  <c r="H1705" i="10" s="1"/>
  <c r="B1706" i="10"/>
  <c r="H1706" i="10" s="1"/>
  <c r="B1707" i="10"/>
  <c r="H1707" i="10" s="1"/>
  <c r="B1653" i="10"/>
  <c r="H1653" i="10" s="1"/>
  <c r="B1479" i="10"/>
  <c r="H1479" i="10" s="1"/>
  <c r="B1480" i="10"/>
  <c r="H1480" i="10" s="1"/>
  <c r="B1481" i="10"/>
  <c r="H1481" i="10" s="1"/>
  <c r="B1482" i="10"/>
  <c r="H1482" i="10" s="1"/>
  <c r="B1483" i="10"/>
  <c r="H1483" i="10" s="1"/>
  <c r="B1484" i="10"/>
  <c r="H1484" i="10" s="1"/>
  <c r="B1485" i="10"/>
  <c r="H1485" i="10" s="1"/>
  <c r="B1486" i="10"/>
  <c r="H1486" i="10" s="1"/>
  <c r="B1487" i="10"/>
  <c r="H1487" i="10" s="1"/>
  <c r="B1488" i="10"/>
  <c r="H1488" i="10" s="1"/>
  <c r="B1489" i="10"/>
  <c r="H1489" i="10" s="1"/>
  <c r="B1490" i="10"/>
  <c r="H1490" i="10" s="1"/>
  <c r="B1491" i="10"/>
  <c r="H1491" i="10" s="1"/>
  <c r="B1492" i="10"/>
  <c r="H1492" i="10" s="1"/>
  <c r="B1493" i="10"/>
  <c r="H1493" i="10" s="1"/>
  <c r="B1494" i="10"/>
  <c r="H1494" i="10" s="1"/>
  <c r="B1495" i="10"/>
  <c r="H1495" i="10" s="1"/>
  <c r="B1496" i="10"/>
  <c r="H1496" i="10" s="1"/>
  <c r="B1497" i="10"/>
  <c r="H1497" i="10" s="1"/>
  <c r="B1498" i="10"/>
  <c r="H1498" i="10" s="1"/>
  <c r="B1499" i="10"/>
  <c r="H1499" i="10" s="1"/>
  <c r="B1500" i="10"/>
  <c r="H1500" i="10" s="1"/>
  <c r="B1501" i="10"/>
  <c r="H1501" i="10" s="1"/>
  <c r="B1502" i="10"/>
  <c r="H1502" i="10" s="1"/>
  <c r="B1503" i="10"/>
  <c r="H1503" i="10" s="1"/>
  <c r="B1504" i="10"/>
  <c r="H1504" i="10" s="1"/>
  <c r="B1505" i="10"/>
  <c r="H1505" i="10" s="1"/>
  <c r="B1506" i="10"/>
  <c r="H1506" i="10" s="1"/>
  <c r="B1507" i="10"/>
  <c r="H1507" i="10" s="1"/>
  <c r="B1508" i="10"/>
  <c r="H1508" i="10" s="1"/>
  <c r="B1509" i="10"/>
  <c r="H1509" i="10" s="1"/>
  <c r="B1510" i="10"/>
  <c r="H1510" i="10" s="1"/>
  <c r="B1511" i="10"/>
  <c r="H1511" i="10" s="1"/>
  <c r="B1512" i="10"/>
  <c r="H1512" i="10" s="1"/>
  <c r="B1513" i="10"/>
  <c r="H1513" i="10" s="1"/>
  <c r="B1514" i="10"/>
  <c r="H1514" i="10" s="1"/>
  <c r="B1515" i="10"/>
  <c r="H1515" i="10" s="1"/>
  <c r="B1516" i="10"/>
  <c r="H1516" i="10" s="1"/>
  <c r="B1517" i="10"/>
  <c r="H1517" i="10" s="1"/>
  <c r="B1518" i="10"/>
  <c r="H1518" i="10" s="1"/>
  <c r="B1519" i="10"/>
  <c r="H1519" i="10" s="1"/>
  <c r="B1520" i="10"/>
  <c r="H1520" i="10" s="1"/>
  <c r="B1521" i="10"/>
  <c r="H1521" i="10" s="1"/>
  <c r="B1522" i="10"/>
  <c r="H1522" i="10" s="1"/>
  <c r="B1523" i="10"/>
  <c r="H1523" i="10" s="1"/>
  <c r="B1524" i="10"/>
  <c r="H1524" i="10" s="1"/>
  <c r="B1525" i="10"/>
  <c r="H1525" i="10" s="1"/>
  <c r="B1526" i="10"/>
  <c r="H1526" i="10" s="1"/>
  <c r="B1527" i="10"/>
  <c r="H1527" i="10" s="1"/>
  <c r="B1528" i="10"/>
  <c r="H1528" i="10" s="1"/>
  <c r="B1529" i="10"/>
  <c r="H1529" i="10" s="1"/>
  <c r="B1530" i="10"/>
  <c r="H1530" i="10" s="1"/>
  <c r="B1531" i="10"/>
  <c r="H1531" i="10" s="1"/>
  <c r="B1532" i="10"/>
  <c r="H1532" i="10" s="1"/>
  <c r="B1533" i="10"/>
  <c r="H1533" i="10" s="1"/>
  <c r="B1534" i="10"/>
  <c r="H1534" i="10" s="1"/>
  <c r="B1535" i="10"/>
  <c r="H1535" i="10" s="1"/>
  <c r="B1536" i="10"/>
  <c r="H1536" i="10" s="1"/>
  <c r="B1537" i="10"/>
  <c r="H1537" i="10" s="1"/>
  <c r="B1538" i="10"/>
  <c r="H1538" i="10" s="1"/>
  <c r="B1539" i="10"/>
  <c r="H1539" i="10" s="1"/>
  <c r="B1540" i="10"/>
  <c r="H1540" i="10" s="1"/>
  <c r="B1541" i="10"/>
  <c r="H1541" i="10" s="1"/>
  <c r="B1542" i="10"/>
  <c r="H1542" i="10" s="1"/>
  <c r="B1543" i="10"/>
  <c r="H1543" i="10" s="1"/>
  <c r="B1544" i="10"/>
  <c r="H1544" i="10" s="1"/>
  <c r="B1545" i="10"/>
  <c r="H1545" i="10" s="1"/>
  <c r="B1546" i="10"/>
  <c r="H1546" i="10" s="1"/>
  <c r="B1547" i="10"/>
  <c r="H1547" i="10" s="1"/>
  <c r="B1548" i="10"/>
  <c r="H1548" i="10" s="1"/>
  <c r="B1549" i="10"/>
  <c r="H1549" i="10" s="1"/>
  <c r="B1550" i="10"/>
  <c r="H1550" i="10" s="1"/>
  <c r="B1551" i="10"/>
  <c r="H1551" i="10" s="1"/>
  <c r="B1552" i="10"/>
  <c r="H1552" i="10" s="1"/>
  <c r="B1553" i="10"/>
  <c r="H1553" i="10" s="1"/>
  <c r="B1554" i="10"/>
  <c r="H1554" i="10" s="1"/>
  <c r="B1555" i="10"/>
  <c r="H1555" i="10" s="1"/>
  <c r="B1556" i="10"/>
  <c r="H1556" i="10" s="1"/>
  <c r="B1557" i="10"/>
  <c r="H1557" i="10" s="1"/>
  <c r="B1558" i="10"/>
  <c r="H1558" i="10" s="1"/>
  <c r="B1559" i="10"/>
  <c r="H1559" i="10" s="1"/>
  <c r="B1560" i="10"/>
  <c r="H1560" i="10" s="1"/>
  <c r="B1561" i="10"/>
  <c r="H1561" i="10" s="1"/>
  <c r="B1562" i="10"/>
  <c r="H1562" i="10" s="1"/>
  <c r="B1563" i="10"/>
  <c r="H1563" i="10" s="1"/>
  <c r="B1564" i="10"/>
  <c r="H1564" i="10" s="1"/>
  <c r="B1565" i="10"/>
  <c r="H1565" i="10" s="1"/>
  <c r="B1566" i="10"/>
  <c r="H1566" i="10" s="1"/>
  <c r="B1567" i="10"/>
  <c r="H1567" i="10" s="1"/>
  <c r="B1568" i="10"/>
  <c r="H1568" i="10" s="1"/>
  <c r="B1569" i="10"/>
  <c r="H1569" i="10" s="1"/>
  <c r="B1570" i="10"/>
  <c r="H1570" i="10" s="1"/>
  <c r="B1571" i="10"/>
  <c r="H1571" i="10" s="1"/>
  <c r="B1572" i="10"/>
  <c r="H1572" i="10" s="1"/>
  <c r="B1573" i="10"/>
  <c r="H1573" i="10" s="1"/>
  <c r="B1574" i="10"/>
  <c r="H1574" i="10" s="1"/>
  <c r="B1575" i="10"/>
  <c r="H1575" i="10" s="1"/>
  <c r="B1576" i="10"/>
  <c r="H1576" i="10" s="1"/>
  <c r="B1577" i="10"/>
  <c r="H1577" i="10" s="1"/>
  <c r="B1578" i="10"/>
  <c r="H1578" i="10" s="1"/>
  <c r="B1579" i="10"/>
  <c r="H1579" i="10" s="1"/>
  <c r="B1580" i="10"/>
  <c r="H1580" i="10" s="1"/>
  <c r="B1581" i="10"/>
  <c r="H1581" i="10" s="1"/>
  <c r="B1582" i="10"/>
  <c r="H1582" i="10" s="1"/>
  <c r="B1583" i="10"/>
  <c r="H1583" i="10" s="1"/>
  <c r="B1584" i="10"/>
  <c r="H1584" i="10" s="1"/>
  <c r="B1585" i="10"/>
  <c r="H1585" i="10" s="1"/>
  <c r="B1586" i="10"/>
  <c r="H1586" i="10" s="1"/>
  <c r="B1587" i="10"/>
  <c r="H1587" i="10" s="1"/>
  <c r="B1588" i="10"/>
  <c r="H1588" i="10" s="1"/>
  <c r="B1589" i="10"/>
  <c r="H1589" i="10" s="1"/>
  <c r="B1590" i="10"/>
  <c r="H1590" i="10" s="1"/>
  <c r="B1591" i="10"/>
  <c r="H1591" i="10" s="1"/>
  <c r="B1592" i="10"/>
  <c r="H1592" i="10" s="1"/>
  <c r="B1593" i="10"/>
  <c r="H1593" i="10" s="1"/>
  <c r="B1594" i="10"/>
  <c r="H1594" i="10" s="1"/>
  <c r="B1595" i="10"/>
  <c r="H1595" i="10" s="1"/>
  <c r="B1596" i="10"/>
  <c r="H1596" i="10" s="1"/>
  <c r="B1597" i="10"/>
  <c r="H1597" i="10" s="1"/>
  <c r="B1598" i="10"/>
  <c r="H1598" i="10" s="1"/>
  <c r="B1599" i="10"/>
  <c r="H1599" i="10" s="1"/>
  <c r="B1600" i="10"/>
  <c r="H1600" i="10" s="1"/>
  <c r="B1601" i="10"/>
  <c r="H1601" i="10" s="1"/>
  <c r="B1602" i="10"/>
  <c r="H1602" i="10" s="1"/>
  <c r="B1603" i="10"/>
  <c r="H1603" i="10" s="1"/>
  <c r="B1604" i="10"/>
  <c r="H1604" i="10" s="1"/>
  <c r="B1605" i="10"/>
  <c r="H1605" i="10" s="1"/>
  <c r="B1606" i="10"/>
  <c r="H1606" i="10" s="1"/>
  <c r="B1607" i="10"/>
  <c r="H1607" i="10" s="1"/>
  <c r="B1608" i="10"/>
  <c r="H1608" i="10" s="1"/>
  <c r="B1609" i="10"/>
  <c r="H1609" i="10" s="1"/>
  <c r="B1610" i="10"/>
  <c r="H1610" i="10" s="1"/>
  <c r="B1611" i="10"/>
  <c r="H1611" i="10" s="1"/>
  <c r="B1612" i="10"/>
  <c r="H1612" i="10" s="1"/>
  <c r="B1613" i="10"/>
  <c r="H1613" i="10" s="1"/>
  <c r="B1614" i="10"/>
  <c r="H1614" i="10" s="1"/>
  <c r="B1615" i="10"/>
  <c r="H1615" i="10" s="1"/>
  <c r="B1616" i="10"/>
  <c r="H1616" i="10" s="1"/>
  <c r="B1617" i="10"/>
  <c r="H1617" i="10" s="1"/>
  <c r="B1618" i="10"/>
  <c r="H1618" i="10" s="1"/>
  <c r="B1619" i="10"/>
  <c r="H1619" i="10" s="1"/>
  <c r="B1620" i="10"/>
  <c r="H1620" i="10" s="1"/>
  <c r="B1621" i="10"/>
  <c r="H1621" i="10" s="1"/>
  <c r="B1622" i="10"/>
  <c r="H1622" i="10" s="1"/>
  <c r="B1623" i="10"/>
  <c r="H1623" i="10" s="1"/>
  <c r="B1624" i="10"/>
  <c r="H1624" i="10" s="1"/>
  <c r="B1625" i="10"/>
  <c r="H1625" i="10" s="1"/>
  <c r="B1626" i="10"/>
  <c r="H1626" i="10" s="1"/>
  <c r="B1627" i="10"/>
  <c r="H1627" i="10" s="1"/>
  <c r="B1628" i="10"/>
  <c r="H1628" i="10" s="1"/>
  <c r="B1629" i="10"/>
  <c r="H1629" i="10" s="1"/>
  <c r="B1630" i="10"/>
  <c r="H1630" i="10" s="1"/>
  <c r="B1631" i="10"/>
  <c r="H1631" i="10" s="1"/>
  <c r="B1632" i="10"/>
  <c r="H1632" i="10" s="1"/>
  <c r="B1633" i="10"/>
  <c r="H1633" i="10" s="1"/>
  <c r="B1634" i="10"/>
  <c r="H1634" i="10" s="1"/>
  <c r="B1635" i="10"/>
  <c r="H1635" i="10" s="1"/>
  <c r="B1636" i="10"/>
  <c r="H1636" i="10" s="1"/>
  <c r="B1637" i="10"/>
  <c r="H1637" i="10" s="1"/>
  <c r="B1638" i="10"/>
  <c r="H1638" i="10" s="1"/>
  <c r="B1639" i="10"/>
  <c r="H1639" i="10" s="1"/>
  <c r="B1640" i="10"/>
  <c r="H1640" i="10" s="1"/>
  <c r="B1641" i="10"/>
  <c r="H1641" i="10" s="1"/>
  <c r="B1642" i="10"/>
  <c r="H1642" i="10" s="1"/>
  <c r="B1643" i="10"/>
  <c r="H1643" i="10" s="1"/>
  <c r="B1644" i="10"/>
  <c r="H1644" i="10" s="1"/>
  <c r="B1645" i="10"/>
  <c r="H1645" i="10" s="1"/>
  <c r="B1478" i="10"/>
  <c r="H1478" i="10" s="1"/>
  <c r="B918" i="10"/>
  <c r="H918" i="10" s="1"/>
  <c r="B919" i="10"/>
  <c r="H919" i="10" s="1"/>
  <c r="B920" i="10"/>
  <c r="H920" i="10" s="1"/>
  <c r="B921" i="10"/>
  <c r="H921" i="10" s="1"/>
  <c r="B922" i="10"/>
  <c r="H922" i="10" s="1"/>
  <c r="B923" i="10"/>
  <c r="H923" i="10" s="1"/>
  <c r="B924" i="10"/>
  <c r="H924" i="10" s="1"/>
  <c r="B925" i="10"/>
  <c r="H925" i="10" s="1"/>
  <c r="B926" i="10"/>
  <c r="H926" i="10" s="1"/>
  <c r="B927" i="10"/>
  <c r="H927" i="10" s="1"/>
  <c r="B928" i="10"/>
  <c r="H928" i="10" s="1"/>
  <c r="B929" i="10"/>
  <c r="H929" i="10" s="1"/>
  <c r="B930" i="10"/>
  <c r="H930" i="10" s="1"/>
  <c r="B931" i="10"/>
  <c r="H931" i="10" s="1"/>
  <c r="B932" i="10"/>
  <c r="H932" i="10" s="1"/>
  <c r="B933" i="10"/>
  <c r="H933" i="10" s="1"/>
  <c r="B934" i="10"/>
  <c r="H934" i="10" s="1"/>
  <c r="B935" i="10"/>
  <c r="H935" i="10" s="1"/>
  <c r="B936" i="10"/>
  <c r="H936" i="10" s="1"/>
  <c r="B937" i="10"/>
  <c r="H937" i="10" s="1"/>
  <c r="B938" i="10"/>
  <c r="H938" i="10" s="1"/>
  <c r="B939" i="10"/>
  <c r="H939" i="10" s="1"/>
  <c r="B940" i="10"/>
  <c r="H940" i="10" s="1"/>
  <c r="B941" i="10"/>
  <c r="H941" i="10" s="1"/>
  <c r="B942" i="10"/>
  <c r="H942" i="10" s="1"/>
  <c r="B943" i="10"/>
  <c r="H943" i="10" s="1"/>
  <c r="B944" i="10"/>
  <c r="H944" i="10" s="1"/>
  <c r="B945" i="10"/>
  <c r="H945" i="10" s="1"/>
  <c r="B946" i="10"/>
  <c r="H946" i="10" s="1"/>
  <c r="B947" i="10"/>
  <c r="H947" i="10" s="1"/>
  <c r="B948" i="10"/>
  <c r="H948" i="10" s="1"/>
  <c r="B949" i="10"/>
  <c r="H949" i="10" s="1"/>
  <c r="B950" i="10"/>
  <c r="H950" i="10" s="1"/>
  <c r="B951" i="10"/>
  <c r="H951" i="10" s="1"/>
  <c r="B952" i="10"/>
  <c r="H952" i="10" s="1"/>
  <c r="B953" i="10"/>
  <c r="H953" i="10" s="1"/>
  <c r="B954" i="10"/>
  <c r="H954" i="10" s="1"/>
  <c r="B955" i="10"/>
  <c r="H955" i="10" s="1"/>
  <c r="B956" i="10"/>
  <c r="H956" i="10" s="1"/>
  <c r="B957" i="10"/>
  <c r="H957" i="10" s="1"/>
  <c r="B958" i="10"/>
  <c r="H958" i="10" s="1"/>
  <c r="B959" i="10"/>
  <c r="H959" i="10" s="1"/>
  <c r="B960" i="10"/>
  <c r="H960" i="10" s="1"/>
  <c r="B961" i="10"/>
  <c r="H961" i="10" s="1"/>
  <c r="B962" i="10"/>
  <c r="H962" i="10" s="1"/>
  <c r="B963" i="10"/>
  <c r="H963" i="10" s="1"/>
  <c r="B964" i="10"/>
  <c r="H964" i="10" s="1"/>
  <c r="B965" i="10"/>
  <c r="H965" i="10" s="1"/>
  <c r="B966" i="10"/>
  <c r="H966" i="10" s="1"/>
  <c r="B967" i="10"/>
  <c r="H967" i="10" s="1"/>
  <c r="B968" i="10"/>
  <c r="H968" i="10" s="1"/>
  <c r="B969" i="10"/>
  <c r="H969" i="10" s="1"/>
  <c r="B970" i="10"/>
  <c r="H970" i="10" s="1"/>
  <c r="B971" i="10"/>
  <c r="H971" i="10" s="1"/>
  <c r="B972" i="10"/>
  <c r="H972" i="10" s="1"/>
  <c r="B973" i="10"/>
  <c r="H973" i="10" s="1"/>
  <c r="B974" i="10"/>
  <c r="H974" i="10" s="1"/>
  <c r="B975" i="10"/>
  <c r="H975" i="10" s="1"/>
  <c r="B976" i="10"/>
  <c r="H976" i="10" s="1"/>
  <c r="B977" i="10"/>
  <c r="H977" i="10" s="1"/>
  <c r="B978" i="10"/>
  <c r="H978" i="10" s="1"/>
  <c r="B979" i="10"/>
  <c r="H979" i="10" s="1"/>
  <c r="B980" i="10"/>
  <c r="H980" i="10" s="1"/>
  <c r="B981" i="10"/>
  <c r="H981" i="10" s="1"/>
  <c r="B982" i="10"/>
  <c r="H982" i="10" s="1"/>
  <c r="B983" i="10"/>
  <c r="H983" i="10" s="1"/>
  <c r="B984" i="10"/>
  <c r="H984" i="10" s="1"/>
  <c r="B985" i="10"/>
  <c r="H985" i="10" s="1"/>
  <c r="B986" i="10"/>
  <c r="H986" i="10" s="1"/>
  <c r="B987" i="10"/>
  <c r="H987" i="10" s="1"/>
  <c r="B988" i="10"/>
  <c r="H988" i="10" s="1"/>
  <c r="B989" i="10"/>
  <c r="H989" i="10" s="1"/>
  <c r="B990" i="10"/>
  <c r="H990" i="10" s="1"/>
  <c r="B991" i="10"/>
  <c r="H991" i="10" s="1"/>
  <c r="B992" i="10"/>
  <c r="H992" i="10" s="1"/>
  <c r="B993" i="10"/>
  <c r="H993" i="10" s="1"/>
  <c r="B994" i="10"/>
  <c r="H994" i="10" s="1"/>
  <c r="B995" i="10"/>
  <c r="H995" i="10" s="1"/>
  <c r="B996" i="10"/>
  <c r="H996" i="10" s="1"/>
  <c r="B997" i="10"/>
  <c r="H997" i="10" s="1"/>
  <c r="B998" i="10"/>
  <c r="H998" i="10" s="1"/>
  <c r="B999" i="10"/>
  <c r="H999" i="10" s="1"/>
  <c r="B1000" i="10"/>
  <c r="H1000" i="10" s="1"/>
  <c r="B1001" i="10"/>
  <c r="H1001" i="10" s="1"/>
  <c r="B1002" i="10"/>
  <c r="H1002" i="10" s="1"/>
  <c r="B1003" i="10"/>
  <c r="H1003" i="10" s="1"/>
  <c r="B1004" i="10"/>
  <c r="H1004" i="10" s="1"/>
  <c r="B1005" i="10"/>
  <c r="H1005" i="10" s="1"/>
  <c r="B1006" i="10"/>
  <c r="H1006" i="10" s="1"/>
  <c r="B1007" i="10"/>
  <c r="H1007" i="10" s="1"/>
  <c r="B1008" i="10"/>
  <c r="H1008" i="10" s="1"/>
  <c r="B1009" i="10"/>
  <c r="H1009" i="10" s="1"/>
  <c r="B1010" i="10"/>
  <c r="H1010" i="10" s="1"/>
  <c r="B1011" i="10"/>
  <c r="H1011" i="10" s="1"/>
  <c r="B1012" i="10"/>
  <c r="H1012" i="10" s="1"/>
  <c r="B1013" i="10"/>
  <c r="H1013" i="10" s="1"/>
  <c r="B1014" i="10"/>
  <c r="H1014" i="10" s="1"/>
  <c r="B1015" i="10"/>
  <c r="H1015" i="10" s="1"/>
  <c r="B1016" i="10"/>
  <c r="H1016" i="10" s="1"/>
  <c r="B1017" i="10"/>
  <c r="H1017" i="10" s="1"/>
  <c r="B1018" i="10"/>
  <c r="H1018" i="10" s="1"/>
  <c r="B1019" i="10"/>
  <c r="H1019" i="10" s="1"/>
  <c r="B1020" i="10"/>
  <c r="H1020" i="10" s="1"/>
  <c r="B1021" i="10"/>
  <c r="H1021" i="10" s="1"/>
  <c r="B1022" i="10"/>
  <c r="H1022" i="10" s="1"/>
  <c r="B1023" i="10"/>
  <c r="H1023" i="10" s="1"/>
  <c r="B1024" i="10"/>
  <c r="H1024" i="10" s="1"/>
  <c r="B1025" i="10"/>
  <c r="H1025" i="10" s="1"/>
  <c r="B1026" i="10"/>
  <c r="H1026" i="10" s="1"/>
  <c r="B1027" i="10"/>
  <c r="H1027" i="10" s="1"/>
  <c r="B1028" i="10"/>
  <c r="H1028" i="10" s="1"/>
  <c r="B1029" i="10"/>
  <c r="H1029" i="10" s="1"/>
  <c r="B1030" i="10"/>
  <c r="H1030" i="10" s="1"/>
  <c r="B1031" i="10"/>
  <c r="H1031" i="10" s="1"/>
  <c r="B1032" i="10"/>
  <c r="H1032" i="10" s="1"/>
  <c r="B1033" i="10"/>
  <c r="H1033" i="10" s="1"/>
  <c r="B1034" i="10"/>
  <c r="H1034" i="10" s="1"/>
  <c r="B1035" i="10"/>
  <c r="H1035" i="10" s="1"/>
  <c r="B1036" i="10"/>
  <c r="H1036" i="10" s="1"/>
  <c r="B1037" i="10"/>
  <c r="H1037" i="10" s="1"/>
  <c r="B1038" i="10"/>
  <c r="H1038" i="10" s="1"/>
  <c r="B1039" i="10"/>
  <c r="H1039" i="10" s="1"/>
  <c r="B1040" i="10"/>
  <c r="H1040" i="10" s="1"/>
  <c r="B1041" i="10"/>
  <c r="H1041" i="10" s="1"/>
  <c r="B1042" i="10"/>
  <c r="H1042" i="10" s="1"/>
  <c r="B1043" i="10"/>
  <c r="H1043" i="10" s="1"/>
  <c r="B1044" i="10"/>
  <c r="H1044" i="10" s="1"/>
  <c r="B1045" i="10"/>
  <c r="H1045" i="10" s="1"/>
  <c r="B1046" i="10"/>
  <c r="H1046" i="10" s="1"/>
  <c r="B1047" i="10"/>
  <c r="H1047" i="10" s="1"/>
  <c r="B1048" i="10"/>
  <c r="H1048" i="10" s="1"/>
  <c r="B1049" i="10"/>
  <c r="H1049" i="10" s="1"/>
  <c r="B1050" i="10"/>
  <c r="H1050" i="10" s="1"/>
  <c r="B1051" i="10"/>
  <c r="H1051" i="10" s="1"/>
  <c r="B1052" i="10"/>
  <c r="H1052" i="10" s="1"/>
  <c r="B1053" i="10"/>
  <c r="H1053" i="10" s="1"/>
  <c r="B1054" i="10"/>
  <c r="H1054" i="10" s="1"/>
  <c r="B1055" i="10"/>
  <c r="H1055" i="10" s="1"/>
  <c r="B1056" i="10"/>
  <c r="H1056" i="10" s="1"/>
  <c r="B1057" i="10"/>
  <c r="H1057" i="10" s="1"/>
  <c r="B1058" i="10"/>
  <c r="H1058" i="10" s="1"/>
  <c r="B1059" i="10"/>
  <c r="H1059" i="10" s="1"/>
  <c r="B1060" i="10"/>
  <c r="H1060" i="10" s="1"/>
  <c r="B1061" i="10"/>
  <c r="H1061" i="10" s="1"/>
  <c r="B1062" i="10"/>
  <c r="H1062" i="10" s="1"/>
  <c r="B1063" i="10"/>
  <c r="H1063" i="10" s="1"/>
  <c r="B1064" i="10"/>
  <c r="H1064" i="10" s="1"/>
  <c r="B1065" i="10"/>
  <c r="H1065" i="10" s="1"/>
  <c r="B1066" i="10"/>
  <c r="H1066" i="10" s="1"/>
  <c r="B1067" i="10"/>
  <c r="H1067" i="10" s="1"/>
  <c r="B1068" i="10"/>
  <c r="H1068" i="10" s="1"/>
  <c r="B1069" i="10"/>
  <c r="H1069" i="10" s="1"/>
  <c r="B1070" i="10"/>
  <c r="H1070" i="10" s="1"/>
  <c r="B1071" i="10"/>
  <c r="H1071" i="10" s="1"/>
  <c r="B1072" i="10"/>
  <c r="H1072" i="10" s="1"/>
  <c r="B1073" i="10"/>
  <c r="H1073" i="10" s="1"/>
  <c r="B1074" i="10"/>
  <c r="H1074" i="10" s="1"/>
  <c r="B1075" i="10"/>
  <c r="H1075" i="10" s="1"/>
  <c r="B1076" i="10"/>
  <c r="H1076" i="10" s="1"/>
  <c r="B1077" i="10"/>
  <c r="H1077" i="10" s="1"/>
  <c r="B1078" i="10"/>
  <c r="H1078" i="10" s="1"/>
  <c r="B1079" i="10"/>
  <c r="H1079" i="10" s="1"/>
  <c r="B1080" i="10"/>
  <c r="H1080" i="10" s="1"/>
  <c r="B1081" i="10"/>
  <c r="H1081" i="10" s="1"/>
  <c r="B1082" i="10"/>
  <c r="H1082" i="10" s="1"/>
  <c r="B1083" i="10"/>
  <c r="H1083" i="10" s="1"/>
  <c r="B1084" i="10"/>
  <c r="H1084" i="10" s="1"/>
  <c r="B1085" i="10"/>
  <c r="H1085" i="10" s="1"/>
  <c r="B1086" i="10"/>
  <c r="H1086" i="10" s="1"/>
  <c r="B1087" i="10"/>
  <c r="H1087" i="10" s="1"/>
  <c r="B1088" i="10"/>
  <c r="H1088" i="10" s="1"/>
  <c r="B1089" i="10"/>
  <c r="H1089" i="10" s="1"/>
  <c r="B1090" i="10"/>
  <c r="H1090" i="10" s="1"/>
  <c r="B1091" i="10"/>
  <c r="H1091" i="10" s="1"/>
  <c r="B1092" i="10"/>
  <c r="H1092" i="10" s="1"/>
  <c r="B1093" i="10"/>
  <c r="H1093" i="10" s="1"/>
  <c r="B1094" i="10"/>
  <c r="H1094" i="10" s="1"/>
  <c r="B1095" i="10"/>
  <c r="H1095" i="10" s="1"/>
  <c r="B1096" i="10"/>
  <c r="H1096" i="10" s="1"/>
  <c r="B1097" i="10"/>
  <c r="H1097" i="10" s="1"/>
  <c r="B1098" i="10"/>
  <c r="H1098" i="10" s="1"/>
  <c r="B1099" i="10"/>
  <c r="H1099" i="10" s="1"/>
  <c r="B1100" i="10"/>
  <c r="H1100" i="10" s="1"/>
  <c r="B1101" i="10"/>
  <c r="H1101" i="10" s="1"/>
  <c r="B1102" i="10"/>
  <c r="H1102" i="10" s="1"/>
  <c r="B1103" i="10"/>
  <c r="H1103" i="10" s="1"/>
  <c r="B1104" i="10"/>
  <c r="H1104" i="10" s="1"/>
  <c r="B1105" i="10"/>
  <c r="H1105" i="10" s="1"/>
  <c r="B1106" i="10"/>
  <c r="H1106" i="10" s="1"/>
  <c r="B1107" i="10"/>
  <c r="H1107" i="10" s="1"/>
  <c r="B1108" i="10"/>
  <c r="H1108" i="10" s="1"/>
  <c r="B1109" i="10"/>
  <c r="H1109" i="10" s="1"/>
  <c r="B1110" i="10"/>
  <c r="H1110" i="10" s="1"/>
  <c r="B1111" i="10"/>
  <c r="H1111" i="10" s="1"/>
  <c r="B1112" i="10"/>
  <c r="H1112" i="10" s="1"/>
  <c r="B1113" i="10"/>
  <c r="H1113" i="10" s="1"/>
  <c r="B1114" i="10"/>
  <c r="H1114" i="10" s="1"/>
  <c r="B1115" i="10"/>
  <c r="H1115" i="10" s="1"/>
  <c r="B1116" i="10"/>
  <c r="H1116" i="10" s="1"/>
  <c r="B1117" i="10"/>
  <c r="H1117" i="10" s="1"/>
  <c r="B1118" i="10"/>
  <c r="H1118" i="10" s="1"/>
  <c r="B1119" i="10"/>
  <c r="H1119" i="10" s="1"/>
  <c r="B1120" i="10"/>
  <c r="H1120" i="10" s="1"/>
  <c r="B1121" i="10"/>
  <c r="H1121" i="10" s="1"/>
  <c r="B1122" i="10"/>
  <c r="H1122" i="10" s="1"/>
  <c r="B1123" i="10"/>
  <c r="H1123" i="10" s="1"/>
  <c r="B1124" i="10"/>
  <c r="H1124" i="10" s="1"/>
  <c r="B1125" i="10"/>
  <c r="H1125" i="10" s="1"/>
  <c r="B1126" i="10"/>
  <c r="H1126" i="10" s="1"/>
  <c r="B1127" i="10"/>
  <c r="H1127" i="10" s="1"/>
  <c r="B1128" i="10"/>
  <c r="H1128" i="10" s="1"/>
  <c r="B1129" i="10"/>
  <c r="H1129" i="10" s="1"/>
  <c r="B1130" i="10"/>
  <c r="H1130" i="10" s="1"/>
  <c r="B1131" i="10"/>
  <c r="H1131" i="10" s="1"/>
  <c r="B1132" i="10"/>
  <c r="H1132" i="10" s="1"/>
  <c r="B1133" i="10"/>
  <c r="H1133" i="10" s="1"/>
  <c r="B1134" i="10"/>
  <c r="H1134" i="10" s="1"/>
  <c r="B1135" i="10"/>
  <c r="H1135" i="10" s="1"/>
  <c r="B1136" i="10"/>
  <c r="H1136" i="10" s="1"/>
  <c r="B1137" i="10"/>
  <c r="H1137" i="10" s="1"/>
  <c r="B1138" i="10"/>
  <c r="H1138" i="10" s="1"/>
  <c r="B1139" i="10"/>
  <c r="H1139" i="10" s="1"/>
  <c r="B1140" i="10"/>
  <c r="H1140" i="10" s="1"/>
  <c r="B1141" i="10"/>
  <c r="H1141" i="10" s="1"/>
  <c r="B1142" i="10"/>
  <c r="H1142" i="10" s="1"/>
  <c r="B1143" i="10"/>
  <c r="H1143" i="10" s="1"/>
  <c r="B1144" i="10"/>
  <c r="H1144" i="10" s="1"/>
  <c r="B1145" i="10"/>
  <c r="H1145" i="10" s="1"/>
  <c r="B1146" i="10"/>
  <c r="H1146" i="10" s="1"/>
  <c r="B1147" i="10"/>
  <c r="H1147" i="10" s="1"/>
  <c r="B1148" i="10"/>
  <c r="H1148" i="10" s="1"/>
  <c r="B1149" i="10"/>
  <c r="H1149" i="10" s="1"/>
  <c r="B1150" i="10"/>
  <c r="H1150" i="10" s="1"/>
  <c r="B1151" i="10"/>
  <c r="H1151" i="10" s="1"/>
  <c r="B1152" i="10"/>
  <c r="H1152" i="10" s="1"/>
  <c r="B1153" i="10"/>
  <c r="H1153" i="10" s="1"/>
  <c r="B1154" i="10"/>
  <c r="H1154" i="10" s="1"/>
  <c r="B1155" i="10"/>
  <c r="H1155" i="10" s="1"/>
  <c r="B1156" i="10"/>
  <c r="H1156" i="10" s="1"/>
  <c r="B1157" i="10"/>
  <c r="H1157" i="10" s="1"/>
  <c r="B1158" i="10"/>
  <c r="H1158" i="10" s="1"/>
  <c r="B1159" i="10"/>
  <c r="H1159" i="10" s="1"/>
  <c r="B1160" i="10"/>
  <c r="H1160" i="10" s="1"/>
  <c r="B1161" i="10"/>
  <c r="H1161" i="10" s="1"/>
  <c r="B1162" i="10"/>
  <c r="H1162" i="10" s="1"/>
  <c r="B1163" i="10"/>
  <c r="H1163" i="10" s="1"/>
  <c r="B1164" i="10"/>
  <c r="H1164" i="10" s="1"/>
  <c r="B1165" i="10"/>
  <c r="H1165" i="10" s="1"/>
  <c r="B1166" i="10"/>
  <c r="H1166" i="10" s="1"/>
  <c r="B1167" i="10"/>
  <c r="H1167" i="10" s="1"/>
  <c r="B1168" i="10"/>
  <c r="H1168" i="10" s="1"/>
  <c r="B1169" i="10"/>
  <c r="H1169" i="10" s="1"/>
  <c r="B1170" i="10"/>
  <c r="H1170" i="10" s="1"/>
  <c r="B1171" i="10"/>
  <c r="H1171" i="10" s="1"/>
  <c r="B1172" i="10"/>
  <c r="H1172" i="10" s="1"/>
  <c r="B1173" i="10"/>
  <c r="H1173" i="10" s="1"/>
  <c r="B1174" i="10"/>
  <c r="H1174" i="10" s="1"/>
  <c r="B1175" i="10"/>
  <c r="H1175" i="10" s="1"/>
  <c r="B1176" i="10"/>
  <c r="H1176" i="10" s="1"/>
  <c r="B1177" i="10"/>
  <c r="H1177" i="10" s="1"/>
  <c r="B1178" i="10"/>
  <c r="H1178" i="10" s="1"/>
  <c r="B1179" i="10"/>
  <c r="H1179" i="10" s="1"/>
  <c r="B1180" i="10"/>
  <c r="H1180" i="10" s="1"/>
  <c r="B1181" i="10"/>
  <c r="H1181" i="10" s="1"/>
  <c r="B1182" i="10"/>
  <c r="H1182" i="10" s="1"/>
  <c r="B1183" i="10"/>
  <c r="H1183" i="10" s="1"/>
  <c r="B1184" i="10"/>
  <c r="H1184" i="10" s="1"/>
  <c r="B1185" i="10"/>
  <c r="H1185" i="10" s="1"/>
  <c r="B1186" i="10"/>
  <c r="H1186" i="10" s="1"/>
  <c r="B1187" i="10"/>
  <c r="H1187" i="10" s="1"/>
  <c r="B1188" i="10"/>
  <c r="H1188" i="10" s="1"/>
  <c r="B1189" i="10"/>
  <c r="H1189" i="10" s="1"/>
  <c r="B1190" i="10"/>
  <c r="H1190" i="10" s="1"/>
  <c r="B1191" i="10"/>
  <c r="H1191" i="10" s="1"/>
  <c r="B1192" i="10"/>
  <c r="H1192" i="10" s="1"/>
  <c r="B1193" i="10"/>
  <c r="H1193" i="10" s="1"/>
  <c r="B1194" i="10"/>
  <c r="H1194" i="10" s="1"/>
  <c r="B1195" i="10"/>
  <c r="H1195" i="10" s="1"/>
  <c r="B1196" i="10"/>
  <c r="H1196" i="10" s="1"/>
  <c r="B1197" i="10"/>
  <c r="H1197" i="10" s="1"/>
  <c r="B1198" i="10"/>
  <c r="H1198" i="10" s="1"/>
  <c r="B1199" i="10"/>
  <c r="H1199" i="10" s="1"/>
  <c r="B1200" i="10"/>
  <c r="H1200" i="10" s="1"/>
  <c r="B1201" i="10"/>
  <c r="H1201" i="10" s="1"/>
  <c r="B1202" i="10"/>
  <c r="H1202" i="10" s="1"/>
  <c r="B1203" i="10"/>
  <c r="H1203" i="10" s="1"/>
  <c r="B1204" i="10"/>
  <c r="H1204" i="10" s="1"/>
  <c r="B1205" i="10"/>
  <c r="H1205" i="10" s="1"/>
  <c r="B1206" i="10"/>
  <c r="H1206" i="10" s="1"/>
  <c r="B1207" i="10"/>
  <c r="H1207" i="10" s="1"/>
  <c r="B1208" i="10"/>
  <c r="H1208" i="10" s="1"/>
  <c r="B1209" i="10"/>
  <c r="H1209" i="10" s="1"/>
  <c r="B1210" i="10"/>
  <c r="H1210" i="10" s="1"/>
  <c r="B1211" i="10"/>
  <c r="H1211" i="10" s="1"/>
  <c r="B1212" i="10"/>
  <c r="H1212" i="10" s="1"/>
  <c r="B1213" i="10"/>
  <c r="H1213" i="10" s="1"/>
  <c r="B1214" i="10"/>
  <c r="H1214" i="10" s="1"/>
  <c r="B1215" i="10"/>
  <c r="H1215" i="10" s="1"/>
  <c r="B1216" i="10"/>
  <c r="H1216" i="10" s="1"/>
  <c r="B1217" i="10"/>
  <c r="H1217" i="10" s="1"/>
  <c r="B1218" i="10"/>
  <c r="H1218" i="10" s="1"/>
  <c r="B1219" i="10"/>
  <c r="H1219" i="10" s="1"/>
  <c r="B1220" i="10"/>
  <c r="H1220" i="10" s="1"/>
  <c r="B1221" i="10"/>
  <c r="H1221" i="10" s="1"/>
  <c r="B1222" i="10"/>
  <c r="H1222" i="10" s="1"/>
  <c r="B1223" i="10"/>
  <c r="H1223" i="10" s="1"/>
  <c r="B1224" i="10"/>
  <c r="H1224" i="10" s="1"/>
  <c r="B1225" i="10"/>
  <c r="H1225" i="10" s="1"/>
  <c r="B1226" i="10"/>
  <c r="H1226" i="10" s="1"/>
  <c r="B1227" i="10"/>
  <c r="H1227" i="10" s="1"/>
  <c r="B1228" i="10"/>
  <c r="H1228" i="10" s="1"/>
  <c r="B1229" i="10"/>
  <c r="H1229" i="10" s="1"/>
  <c r="B1230" i="10"/>
  <c r="H1230" i="10" s="1"/>
  <c r="B1231" i="10"/>
  <c r="H1231" i="10" s="1"/>
  <c r="B1232" i="10"/>
  <c r="H1232" i="10" s="1"/>
  <c r="B1233" i="10"/>
  <c r="H1233" i="10" s="1"/>
  <c r="B1234" i="10"/>
  <c r="H1234" i="10" s="1"/>
  <c r="B1235" i="10"/>
  <c r="H1235" i="10" s="1"/>
  <c r="B1236" i="10"/>
  <c r="H1236" i="10" s="1"/>
  <c r="B1237" i="10"/>
  <c r="H1237" i="10" s="1"/>
  <c r="B1238" i="10"/>
  <c r="H1238" i="10" s="1"/>
  <c r="B1239" i="10"/>
  <c r="H1239" i="10" s="1"/>
  <c r="B1240" i="10"/>
  <c r="H1240" i="10" s="1"/>
  <c r="B1241" i="10"/>
  <c r="H1241" i="10" s="1"/>
  <c r="B1242" i="10"/>
  <c r="H1242" i="10" s="1"/>
  <c r="B1243" i="10"/>
  <c r="H1243" i="10" s="1"/>
  <c r="B1244" i="10"/>
  <c r="H1244" i="10" s="1"/>
  <c r="B1245" i="10"/>
  <c r="H1245" i="10" s="1"/>
  <c r="B1246" i="10"/>
  <c r="H1246" i="10" s="1"/>
  <c r="B1247" i="10"/>
  <c r="H1247" i="10" s="1"/>
  <c r="B1248" i="10"/>
  <c r="H1248" i="10" s="1"/>
  <c r="B1249" i="10"/>
  <c r="H1249" i="10" s="1"/>
  <c r="B1250" i="10"/>
  <c r="H1250" i="10" s="1"/>
  <c r="B1251" i="10"/>
  <c r="H1251" i="10" s="1"/>
  <c r="B1252" i="10"/>
  <c r="H1252" i="10" s="1"/>
  <c r="B1253" i="10"/>
  <c r="H1253" i="10" s="1"/>
  <c r="B1254" i="10"/>
  <c r="H1254" i="10" s="1"/>
  <c r="B1255" i="10"/>
  <c r="H1255" i="10" s="1"/>
  <c r="B1256" i="10"/>
  <c r="H1256" i="10" s="1"/>
  <c r="B1257" i="10"/>
  <c r="H1257" i="10" s="1"/>
  <c r="B1258" i="10"/>
  <c r="H1258" i="10" s="1"/>
  <c r="B1259" i="10"/>
  <c r="H1259" i="10" s="1"/>
  <c r="B1260" i="10"/>
  <c r="H1260" i="10" s="1"/>
  <c r="B1261" i="10"/>
  <c r="H1261" i="10" s="1"/>
  <c r="B1262" i="10"/>
  <c r="H1262" i="10" s="1"/>
  <c r="B1263" i="10"/>
  <c r="H1263" i="10" s="1"/>
  <c r="B1264" i="10"/>
  <c r="H1264" i="10" s="1"/>
  <c r="B1265" i="10"/>
  <c r="H1265" i="10" s="1"/>
  <c r="B1266" i="10"/>
  <c r="H1266" i="10" s="1"/>
  <c r="B1267" i="10"/>
  <c r="H1267" i="10" s="1"/>
  <c r="B1268" i="10"/>
  <c r="H1268" i="10" s="1"/>
  <c r="B1269" i="10"/>
  <c r="H1269" i="10" s="1"/>
  <c r="B1270" i="10"/>
  <c r="H1270" i="10" s="1"/>
  <c r="B1271" i="10"/>
  <c r="H1271" i="10" s="1"/>
  <c r="B1272" i="10"/>
  <c r="H1272" i="10" s="1"/>
  <c r="B1273" i="10"/>
  <c r="H1273" i="10" s="1"/>
  <c r="B1274" i="10"/>
  <c r="H1274" i="10" s="1"/>
  <c r="B1275" i="10"/>
  <c r="H1275" i="10" s="1"/>
  <c r="B1276" i="10"/>
  <c r="H1276" i="10" s="1"/>
  <c r="B1277" i="10"/>
  <c r="H1277" i="10" s="1"/>
  <c r="B1278" i="10"/>
  <c r="H1278" i="10" s="1"/>
  <c r="B1279" i="10"/>
  <c r="H1279" i="10" s="1"/>
  <c r="B1280" i="10"/>
  <c r="H1280" i="10" s="1"/>
  <c r="B1281" i="10"/>
  <c r="H1281" i="10" s="1"/>
  <c r="B1282" i="10"/>
  <c r="H1282" i="10" s="1"/>
  <c r="B1283" i="10"/>
  <c r="H1283" i="10" s="1"/>
  <c r="B1284" i="10"/>
  <c r="H1284" i="10" s="1"/>
  <c r="B1285" i="10"/>
  <c r="H1285" i="10" s="1"/>
  <c r="B1286" i="10"/>
  <c r="H1286" i="10" s="1"/>
  <c r="B1287" i="10"/>
  <c r="H1287" i="10" s="1"/>
  <c r="B1288" i="10"/>
  <c r="H1288" i="10" s="1"/>
  <c r="B1289" i="10"/>
  <c r="H1289" i="10" s="1"/>
  <c r="B1290" i="10"/>
  <c r="H1290" i="10" s="1"/>
  <c r="B1291" i="10"/>
  <c r="H1291" i="10" s="1"/>
  <c r="B1292" i="10"/>
  <c r="H1292" i="10" s="1"/>
  <c r="B1293" i="10"/>
  <c r="H1293" i="10" s="1"/>
  <c r="B1294" i="10"/>
  <c r="H1294" i="10" s="1"/>
  <c r="B1295" i="10"/>
  <c r="H1295" i="10" s="1"/>
  <c r="B1296" i="10"/>
  <c r="H1296" i="10" s="1"/>
  <c r="B1297" i="10"/>
  <c r="H1297" i="10" s="1"/>
  <c r="B1298" i="10"/>
  <c r="H1298" i="10" s="1"/>
  <c r="B1299" i="10"/>
  <c r="H1299" i="10" s="1"/>
  <c r="B1300" i="10"/>
  <c r="H1300" i="10" s="1"/>
  <c r="B1301" i="10"/>
  <c r="H1301" i="10" s="1"/>
  <c r="B1302" i="10"/>
  <c r="H1302" i="10" s="1"/>
  <c r="B1303" i="10"/>
  <c r="H1303" i="10" s="1"/>
  <c r="B1304" i="10"/>
  <c r="H1304" i="10" s="1"/>
  <c r="B1305" i="10"/>
  <c r="H1305" i="10" s="1"/>
  <c r="B1306" i="10"/>
  <c r="H1306" i="10" s="1"/>
  <c r="B1307" i="10"/>
  <c r="H1307" i="10" s="1"/>
  <c r="B1308" i="10"/>
  <c r="H1308" i="10" s="1"/>
  <c r="B1309" i="10"/>
  <c r="H1309" i="10" s="1"/>
  <c r="B1310" i="10"/>
  <c r="H1310" i="10" s="1"/>
  <c r="B1311" i="10"/>
  <c r="H1311" i="10" s="1"/>
  <c r="B1312" i="10"/>
  <c r="H1312" i="10" s="1"/>
  <c r="B1313" i="10"/>
  <c r="H1313" i="10" s="1"/>
  <c r="B1314" i="10"/>
  <c r="H1314" i="10" s="1"/>
  <c r="B1315" i="10"/>
  <c r="H1315" i="10" s="1"/>
  <c r="B1316" i="10"/>
  <c r="H1316" i="10" s="1"/>
  <c r="B1317" i="10"/>
  <c r="H1317" i="10" s="1"/>
  <c r="B1318" i="10"/>
  <c r="H1318" i="10" s="1"/>
  <c r="B1319" i="10"/>
  <c r="H1319" i="10" s="1"/>
  <c r="B1320" i="10"/>
  <c r="H1320" i="10" s="1"/>
  <c r="B1321" i="10"/>
  <c r="H1321" i="10" s="1"/>
  <c r="B1322" i="10"/>
  <c r="H1322" i="10" s="1"/>
  <c r="B1323" i="10"/>
  <c r="H1323" i="10" s="1"/>
  <c r="B1324" i="10"/>
  <c r="H1324" i="10" s="1"/>
  <c r="B1325" i="10"/>
  <c r="H1325" i="10" s="1"/>
  <c r="B1326" i="10"/>
  <c r="H1326" i="10" s="1"/>
  <c r="B1327" i="10"/>
  <c r="H1327" i="10" s="1"/>
  <c r="B1328" i="10"/>
  <c r="H1328" i="10" s="1"/>
  <c r="B1329" i="10"/>
  <c r="H1329" i="10" s="1"/>
  <c r="B1330" i="10"/>
  <c r="H1330" i="10" s="1"/>
  <c r="B1331" i="10"/>
  <c r="H1331" i="10" s="1"/>
  <c r="B1332" i="10"/>
  <c r="H1332" i="10" s="1"/>
  <c r="B1333" i="10"/>
  <c r="H1333" i="10" s="1"/>
  <c r="B1334" i="10"/>
  <c r="H1334" i="10" s="1"/>
  <c r="B1335" i="10"/>
  <c r="H1335" i="10" s="1"/>
  <c r="B1336" i="10"/>
  <c r="H1336" i="10" s="1"/>
  <c r="B1337" i="10"/>
  <c r="H1337" i="10" s="1"/>
  <c r="B1338" i="10"/>
  <c r="H1338" i="10" s="1"/>
  <c r="B1339" i="10"/>
  <c r="H1339" i="10" s="1"/>
  <c r="B1340" i="10"/>
  <c r="H1340" i="10" s="1"/>
  <c r="B1341" i="10"/>
  <c r="H1341" i="10" s="1"/>
  <c r="B1342" i="10"/>
  <c r="H1342" i="10" s="1"/>
  <c r="B1343" i="10"/>
  <c r="H1343" i="10" s="1"/>
  <c r="B1344" i="10"/>
  <c r="H1344" i="10" s="1"/>
  <c r="B1345" i="10"/>
  <c r="H1345" i="10" s="1"/>
  <c r="B1346" i="10"/>
  <c r="H1346" i="10" s="1"/>
  <c r="B1347" i="10"/>
  <c r="H1347" i="10" s="1"/>
  <c r="B1348" i="10"/>
  <c r="H1348" i="10" s="1"/>
  <c r="B1349" i="10"/>
  <c r="H1349" i="10" s="1"/>
  <c r="B1350" i="10"/>
  <c r="H1350" i="10" s="1"/>
  <c r="B1351" i="10"/>
  <c r="H1351" i="10" s="1"/>
  <c r="B1352" i="10"/>
  <c r="H1352" i="10" s="1"/>
  <c r="B1353" i="10"/>
  <c r="H1353" i="10" s="1"/>
  <c r="B1354" i="10"/>
  <c r="H1354" i="10" s="1"/>
  <c r="B1355" i="10"/>
  <c r="H1355" i="10" s="1"/>
  <c r="B1356" i="10"/>
  <c r="H1356" i="10" s="1"/>
  <c r="B1357" i="10"/>
  <c r="H1357" i="10" s="1"/>
  <c r="B1358" i="10"/>
  <c r="H1358" i="10" s="1"/>
  <c r="B1359" i="10"/>
  <c r="H1359" i="10" s="1"/>
  <c r="B1360" i="10"/>
  <c r="H1360" i="10" s="1"/>
  <c r="B1361" i="10"/>
  <c r="H1361" i="10" s="1"/>
  <c r="B1362" i="10"/>
  <c r="H1362" i="10" s="1"/>
  <c r="B1363" i="10"/>
  <c r="H1363" i="10" s="1"/>
  <c r="B1364" i="10"/>
  <c r="H1364" i="10" s="1"/>
  <c r="B1365" i="10"/>
  <c r="H1365" i="10" s="1"/>
  <c r="B1366" i="10"/>
  <c r="H1366" i="10" s="1"/>
  <c r="B1367" i="10"/>
  <c r="H1367" i="10" s="1"/>
  <c r="B1368" i="10"/>
  <c r="H1368" i="10" s="1"/>
  <c r="B1369" i="10"/>
  <c r="H1369" i="10" s="1"/>
  <c r="B1370" i="10"/>
  <c r="H1370" i="10" s="1"/>
  <c r="B1371" i="10"/>
  <c r="H1371" i="10" s="1"/>
  <c r="B1372" i="10"/>
  <c r="H1372" i="10" s="1"/>
  <c r="B1373" i="10"/>
  <c r="H1373" i="10" s="1"/>
  <c r="B1374" i="10"/>
  <c r="H1374" i="10" s="1"/>
  <c r="B1375" i="10"/>
  <c r="H1375" i="10" s="1"/>
  <c r="B1376" i="10"/>
  <c r="H1376" i="10" s="1"/>
  <c r="B1377" i="10"/>
  <c r="H1377" i="10" s="1"/>
  <c r="B1378" i="10"/>
  <c r="H1378" i="10" s="1"/>
  <c r="B1379" i="10"/>
  <c r="H1379" i="10" s="1"/>
  <c r="B1380" i="10"/>
  <c r="H1380" i="10" s="1"/>
  <c r="B1381" i="10"/>
  <c r="H1381" i="10" s="1"/>
  <c r="B1382" i="10"/>
  <c r="H1382" i="10" s="1"/>
  <c r="B1383" i="10"/>
  <c r="H1383" i="10" s="1"/>
  <c r="B1384" i="10"/>
  <c r="H1384" i="10" s="1"/>
  <c r="B1385" i="10"/>
  <c r="H1385" i="10" s="1"/>
  <c r="B1386" i="10"/>
  <c r="H1386" i="10" s="1"/>
  <c r="B1387" i="10"/>
  <c r="H1387" i="10" s="1"/>
  <c r="B1388" i="10"/>
  <c r="H1388" i="10" s="1"/>
  <c r="B1389" i="10"/>
  <c r="H1389" i="10" s="1"/>
  <c r="B1390" i="10"/>
  <c r="H1390" i="10" s="1"/>
  <c r="B1391" i="10"/>
  <c r="H1391" i="10" s="1"/>
  <c r="B1392" i="10"/>
  <c r="H1392" i="10" s="1"/>
  <c r="B1393" i="10"/>
  <c r="H1393" i="10" s="1"/>
  <c r="B1394" i="10"/>
  <c r="H1394" i="10" s="1"/>
  <c r="B1395" i="10"/>
  <c r="H1395" i="10" s="1"/>
  <c r="B1396" i="10"/>
  <c r="H1396" i="10" s="1"/>
  <c r="B1397" i="10"/>
  <c r="H1397" i="10" s="1"/>
  <c r="B1398" i="10"/>
  <c r="H1398" i="10" s="1"/>
  <c r="B1399" i="10"/>
  <c r="H1399" i="10" s="1"/>
  <c r="B1400" i="10"/>
  <c r="H1400" i="10" s="1"/>
  <c r="B1401" i="10"/>
  <c r="H1401" i="10" s="1"/>
  <c r="B1402" i="10"/>
  <c r="H1402" i="10" s="1"/>
  <c r="B1403" i="10"/>
  <c r="H1403" i="10" s="1"/>
  <c r="B1404" i="10"/>
  <c r="H1404" i="10" s="1"/>
  <c r="B1405" i="10"/>
  <c r="H1405" i="10" s="1"/>
  <c r="B1406" i="10"/>
  <c r="H1406" i="10" s="1"/>
  <c r="B1407" i="10"/>
  <c r="H1407" i="10" s="1"/>
  <c r="B1408" i="10"/>
  <c r="H1408" i="10" s="1"/>
  <c r="B1409" i="10"/>
  <c r="H1409" i="10" s="1"/>
  <c r="B1410" i="10"/>
  <c r="H1410" i="10" s="1"/>
  <c r="B1411" i="10"/>
  <c r="H1411" i="10" s="1"/>
  <c r="B1412" i="10"/>
  <c r="H1412" i="10" s="1"/>
  <c r="B1413" i="10"/>
  <c r="H1413" i="10" s="1"/>
  <c r="B1414" i="10"/>
  <c r="H1414" i="10" s="1"/>
  <c r="B1415" i="10"/>
  <c r="H1415" i="10" s="1"/>
  <c r="B1416" i="10"/>
  <c r="H1416" i="10" s="1"/>
  <c r="B1417" i="10"/>
  <c r="H1417" i="10" s="1"/>
  <c r="B1418" i="10"/>
  <c r="H1418" i="10" s="1"/>
  <c r="B1419" i="10"/>
  <c r="H1419" i="10" s="1"/>
  <c r="B1420" i="10"/>
  <c r="H1420" i="10" s="1"/>
  <c r="B1421" i="10"/>
  <c r="H1421" i="10" s="1"/>
  <c r="B1422" i="10"/>
  <c r="H1422" i="10" s="1"/>
  <c r="B1423" i="10"/>
  <c r="H1423" i="10" s="1"/>
  <c r="B1424" i="10"/>
  <c r="H1424" i="10" s="1"/>
  <c r="B1425" i="10"/>
  <c r="H1425" i="10" s="1"/>
  <c r="B1426" i="10"/>
  <c r="H1426" i="10" s="1"/>
  <c r="B1427" i="10"/>
  <c r="H1427" i="10" s="1"/>
  <c r="B1428" i="10"/>
  <c r="H1428" i="10" s="1"/>
  <c r="B1429" i="10"/>
  <c r="H1429" i="10" s="1"/>
  <c r="B1430" i="10"/>
  <c r="H1430" i="10" s="1"/>
  <c r="B1431" i="10"/>
  <c r="H1431" i="10" s="1"/>
  <c r="B1432" i="10"/>
  <c r="H1432" i="10" s="1"/>
  <c r="B1433" i="10"/>
  <c r="H1433" i="10" s="1"/>
  <c r="B917" i="10"/>
  <c r="H917" i="10" s="1"/>
  <c r="B77" i="10"/>
  <c r="H77" i="10" s="1"/>
  <c r="B78" i="10"/>
  <c r="H78" i="10" s="1"/>
  <c r="B79" i="10"/>
  <c r="H79" i="10" s="1"/>
  <c r="B80" i="10"/>
  <c r="H80" i="10" s="1"/>
  <c r="B81" i="10"/>
  <c r="H81" i="10" s="1"/>
  <c r="B82" i="10"/>
  <c r="H82" i="10" s="1"/>
  <c r="B83" i="10"/>
  <c r="H83" i="10" s="1"/>
  <c r="B84" i="10"/>
  <c r="H84" i="10" s="1"/>
  <c r="B85" i="10"/>
  <c r="H85" i="10" s="1"/>
  <c r="B86" i="10"/>
  <c r="H86" i="10" s="1"/>
  <c r="B87" i="10"/>
  <c r="H87" i="10" s="1"/>
  <c r="B88" i="10"/>
  <c r="H88" i="10" s="1"/>
  <c r="B89" i="10"/>
  <c r="H89" i="10" s="1"/>
  <c r="B90" i="10"/>
  <c r="H90" i="10" s="1"/>
  <c r="B91" i="10"/>
  <c r="H91" i="10" s="1"/>
  <c r="B92" i="10"/>
  <c r="H92" i="10" s="1"/>
  <c r="B93" i="10"/>
  <c r="H93" i="10" s="1"/>
  <c r="B94" i="10"/>
  <c r="H94" i="10" s="1"/>
  <c r="B95" i="10"/>
  <c r="H95" i="10" s="1"/>
  <c r="B96" i="10"/>
  <c r="H96" i="10" s="1"/>
  <c r="B97" i="10"/>
  <c r="H97" i="10" s="1"/>
  <c r="B98" i="10"/>
  <c r="H98" i="10" s="1"/>
  <c r="B99" i="10"/>
  <c r="H99" i="10" s="1"/>
  <c r="B100" i="10"/>
  <c r="H100" i="10" s="1"/>
  <c r="B101" i="10"/>
  <c r="H101" i="10" s="1"/>
  <c r="B102" i="10"/>
  <c r="H102" i="10" s="1"/>
  <c r="B103" i="10"/>
  <c r="H103" i="10" s="1"/>
  <c r="B104" i="10"/>
  <c r="H104" i="10" s="1"/>
  <c r="B105" i="10"/>
  <c r="H105" i="10" s="1"/>
  <c r="B106" i="10"/>
  <c r="H106" i="10" s="1"/>
  <c r="B107" i="10"/>
  <c r="H107" i="10" s="1"/>
  <c r="B108" i="10"/>
  <c r="H108" i="10" s="1"/>
  <c r="B109" i="10"/>
  <c r="H109" i="10" s="1"/>
  <c r="B110" i="10"/>
  <c r="H110" i="10" s="1"/>
  <c r="B111" i="10"/>
  <c r="H111" i="10" s="1"/>
  <c r="B112" i="10"/>
  <c r="H112" i="10" s="1"/>
  <c r="B113" i="10"/>
  <c r="H113" i="10" s="1"/>
  <c r="B114" i="10"/>
  <c r="H114" i="10" s="1"/>
  <c r="B115" i="10"/>
  <c r="H115" i="10" s="1"/>
  <c r="B116" i="10"/>
  <c r="H116" i="10" s="1"/>
  <c r="B117" i="10"/>
  <c r="H117" i="10" s="1"/>
  <c r="B118" i="10"/>
  <c r="H118" i="10" s="1"/>
  <c r="B119" i="10"/>
  <c r="H119" i="10" s="1"/>
  <c r="B120" i="10"/>
  <c r="H120" i="10" s="1"/>
  <c r="B121" i="10"/>
  <c r="H121" i="10" s="1"/>
  <c r="B122" i="10"/>
  <c r="H122" i="10" s="1"/>
  <c r="B123" i="10"/>
  <c r="H123" i="10" s="1"/>
  <c r="B124" i="10"/>
  <c r="H124" i="10" s="1"/>
  <c r="B125" i="10"/>
  <c r="H125" i="10" s="1"/>
  <c r="B126" i="10"/>
  <c r="H126" i="10" s="1"/>
  <c r="B127" i="10"/>
  <c r="H127" i="10" s="1"/>
  <c r="B128" i="10"/>
  <c r="H128" i="10" s="1"/>
  <c r="B129" i="10"/>
  <c r="H129" i="10" s="1"/>
  <c r="B130" i="10"/>
  <c r="H130" i="10" s="1"/>
  <c r="B131" i="10"/>
  <c r="H131" i="10" s="1"/>
  <c r="B132" i="10"/>
  <c r="H132" i="10" s="1"/>
  <c r="B133" i="10"/>
  <c r="H133" i="10" s="1"/>
  <c r="B134" i="10"/>
  <c r="H134" i="10" s="1"/>
  <c r="B135" i="10"/>
  <c r="H135" i="10" s="1"/>
  <c r="B136" i="10"/>
  <c r="H136" i="10" s="1"/>
  <c r="B137" i="10"/>
  <c r="H137" i="10" s="1"/>
  <c r="B138" i="10"/>
  <c r="H138" i="10" s="1"/>
  <c r="B139" i="10"/>
  <c r="H139" i="10" s="1"/>
  <c r="B140" i="10"/>
  <c r="H140" i="10" s="1"/>
  <c r="B141" i="10"/>
  <c r="H141" i="10" s="1"/>
  <c r="B142" i="10"/>
  <c r="H142" i="10" s="1"/>
  <c r="B143" i="10"/>
  <c r="H143" i="10" s="1"/>
  <c r="B144" i="10"/>
  <c r="H144" i="10" s="1"/>
  <c r="B145" i="10"/>
  <c r="H145" i="10" s="1"/>
  <c r="B146" i="10"/>
  <c r="H146" i="10" s="1"/>
  <c r="B147" i="10"/>
  <c r="H147" i="10" s="1"/>
  <c r="B148" i="10"/>
  <c r="H148" i="10" s="1"/>
  <c r="B149" i="10"/>
  <c r="H149" i="10" s="1"/>
  <c r="B150" i="10"/>
  <c r="H150" i="10" s="1"/>
  <c r="B151" i="10"/>
  <c r="H151" i="10" s="1"/>
  <c r="B152" i="10"/>
  <c r="H152" i="10" s="1"/>
  <c r="B153" i="10"/>
  <c r="H153" i="10" s="1"/>
  <c r="B3" i="10"/>
  <c r="H3" i="10" s="1"/>
  <c r="B4" i="10"/>
  <c r="H4" i="10" s="1"/>
  <c r="B5" i="10"/>
  <c r="H5" i="10" s="1"/>
  <c r="B6" i="10"/>
  <c r="H6" i="10" s="1"/>
  <c r="B7" i="10"/>
  <c r="H7" i="10" s="1"/>
  <c r="B8" i="10"/>
  <c r="H8" i="10" s="1"/>
  <c r="B9" i="10"/>
  <c r="H9" i="10" s="1"/>
  <c r="B10" i="10"/>
  <c r="H10" i="10" s="1"/>
  <c r="B11" i="10"/>
  <c r="H11" i="10" s="1"/>
  <c r="B12" i="10"/>
  <c r="H12" i="10" s="1"/>
  <c r="B13" i="10"/>
  <c r="H13" i="10" s="1"/>
  <c r="B14" i="10"/>
  <c r="H14" i="10" s="1"/>
  <c r="B15" i="10"/>
  <c r="H15" i="10" s="1"/>
  <c r="B16" i="10"/>
  <c r="H16" i="10" s="1"/>
  <c r="B17" i="10"/>
  <c r="H17" i="10" s="1"/>
  <c r="B18" i="10"/>
  <c r="H18" i="10" s="1"/>
  <c r="B19" i="10"/>
  <c r="H19" i="10" s="1"/>
  <c r="B20" i="10"/>
  <c r="H20" i="10" s="1"/>
  <c r="B21" i="10"/>
  <c r="H21" i="10" s="1"/>
  <c r="B22" i="10"/>
  <c r="H22" i="10" s="1"/>
  <c r="B23" i="10"/>
  <c r="H23" i="10" s="1"/>
  <c r="B24" i="10"/>
  <c r="H24" i="10" s="1"/>
  <c r="B25" i="10"/>
  <c r="H25" i="10" s="1"/>
  <c r="B2" i="10"/>
  <c r="H2" i="10" s="1"/>
  <c r="H37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4" i="3"/>
  <c r="AC221" i="4"/>
  <c r="Y30" i="1"/>
  <c r="G416" i="6" s="1"/>
  <c r="G60" i="12" s="1"/>
  <c r="Y34" i="1"/>
  <c r="G5" i="6" s="1"/>
  <c r="G8" i="12" s="1"/>
  <c r="Y33" i="1"/>
  <c r="G4" i="6" s="1"/>
  <c r="G7" i="12" s="1"/>
  <c r="Y20" i="1"/>
  <c r="Y28" i="1"/>
  <c r="G404" i="6" s="1"/>
  <c r="G13" i="12" s="1"/>
  <c r="Y22" i="1"/>
  <c r="Y25" i="1"/>
  <c r="Y32" i="1"/>
  <c r="Y21" i="1"/>
  <c r="Y27" i="1"/>
  <c r="Y29" i="1"/>
  <c r="Y23" i="1"/>
  <c r="Y24" i="1"/>
  <c r="Y31" i="1"/>
  <c r="Y26" i="1"/>
  <c r="AM85" i="4" l="1"/>
  <c r="AL10" i="4" s="1"/>
  <c r="D1652" i="10" s="1"/>
  <c r="C1652" i="10" s="1"/>
  <c r="AH384" i="4"/>
  <c r="AD182" i="4"/>
  <c r="AD118" i="4"/>
  <c r="AD388" i="4"/>
  <c r="AD356" i="4"/>
  <c r="AD324" i="4"/>
  <c r="AJ79" i="4"/>
  <c r="K87" i="3"/>
  <c r="AD264" i="4"/>
  <c r="AD112" i="4"/>
  <c r="AD166" i="4"/>
  <c r="AD134" i="4"/>
  <c r="AD386" i="4"/>
  <c r="AD344" i="4"/>
  <c r="AJ75" i="4"/>
  <c r="AJ60" i="4"/>
  <c r="AN80" i="4"/>
  <c r="AD128" i="4"/>
  <c r="AD181" i="4"/>
  <c r="AD149" i="4"/>
  <c r="AD117" i="4"/>
  <c r="AD370" i="4"/>
  <c r="AD361" i="4"/>
  <c r="AD338" i="4"/>
  <c r="AJ70" i="4"/>
  <c r="AZ10" i="4"/>
  <c r="BA10" i="4"/>
  <c r="C1458" i="10" s="1"/>
  <c r="AD172" i="4"/>
  <c r="AD156" i="4"/>
  <c r="AD140" i="4"/>
  <c r="AD122" i="4"/>
  <c r="AD377" i="4"/>
  <c r="AD345" i="4"/>
  <c r="AJ74" i="4"/>
  <c r="AN88" i="4"/>
  <c r="K76" i="3"/>
  <c r="K68" i="3"/>
  <c r="AS203" i="4"/>
  <c r="AT203" i="4" s="1"/>
  <c r="AR99" i="4" s="1"/>
  <c r="AW99" i="4" s="1"/>
  <c r="AV94" i="4" s="1"/>
  <c r="AS187" i="4"/>
  <c r="AT187" i="4" s="1"/>
  <c r="AR83" i="4" s="1"/>
  <c r="AS171" i="4"/>
  <c r="AT171" i="4" s="1"/>
  <c r="AR67" i="4" s="1"/>
  <c r="AS155" i="4"/>
  <c r="AT155" i="4" s="1"/>
  <c r="AR51" i="4" s="1"/>
  <c r="AS139" i="4"/>
  <c r="AT139" i="4" s="1"/>
  <c r="AR35" i="4" s="1"/>
  <c r="AS123" i="4"/>
  <c r="AT123" i="4" s="1"/>
  <c r="AR19" i="4" s="1"/>
  <c r="BA8" i="4"/>
  <c r="C1456" i="10" s="1"/>
  <c r="B1456" i="10" s="1"/>
  <c r="H1456" i="10" s="1"/>
  <c r="AZ9" i="4"/>
  <c r="BA9" i="4"/>
  <c r="C1457" i="10" s="1"/>
  <c r="AD293" i="4"/>
  <c r="AD392" i="4"/>
  <c r="AD360" i="4"/>
  <c r="AD328" i="4"/>
  <c r="K65" i="3"/>
  <c r="AD160" i="4"/>
  <c r="AD317" i="4"/>
  <c r="AH391" i="4"/>
  <c r="AH327" i="4"/>
  <c r="AD170" i="4"/>
  <c r="AD138" i="4"/>
  <c r="AJ73" i="4"/>
  <c r="BA6" i="4"/>
  <c r="C1454" i="10" s="1"/>
  <c r="B1454" i="10" s="1"/>
  <c r="H1454" i="10" s="1"/>
  <c r="AE319" i="4"/>
  <c r="AZ7" i="4"/>
  <c r="B1455" i="10" s="1"/>
  <c r="H1455" i="10" s="1"/>
  <c r="AD177" i="4"/>
  <c r="AD145" i="4"/>
  <c r="AD113" i="4"/>
  <c r="AD350" i="4"/>
  <c r="AD334" i="4"/>
  <c r="AD318" i="4"/>
  <c r="AS108" i="4"/>
  <c r="AT108" i="4" s="1"/>
  <c r="AR4" i="4" s="1"/>
  <c r="AW4" i="4" s="1"/>
  <c r="AS192" i="4"/>
  <c r="AT192" i="4" s="1"/>
  <c r="AR88" i="4" s="1"/>
  <c r="AW88" i="4" s="1"/>
  <c r="AS176" i="4"/>
  <c r="AT176" i="4" s="1"/>
  <c r="AR72" i="4" s="1"/>
  <c r="AW72" i="4" s="1"/>
  <c r="AS160" i="4"/>
  <c r="AT160" i="4" s="1"/>
  <c r="AR56" i="4" s="1"/>
  <c r="AS144" i="4"/>
  <c r="AT144" i="4" s="1"/>
  <c r="AR40" i="4" s="1"/>
  <c r="AS128" i="4"/>
  <c r="AT128" i="4" s="1"/>
  <c r="AR24" i="4" s="1"/>
  <c r="AS112" i="4"/>
  <c r="AT112" i="4" s="1"/>
  <c r="AR8" i="4" s="1"/>
  <c r="BA5" i="4"/>
  <c r="C1453" i="10" s="1"/>
  <c r="B1453" i="10" s="1"/>
  <c r="H1453" i="10" s="1"/>
  <c r="H49" i="3"/>
  <c r="H41" i="3"/>
  <c r="H45" i="3"/>
  <c r="N58" i="3"/>
  <c r="H35" i="3"/>
  <c r="H43" i="3"/>
  <c r="H47" i="3"/>
  <c r="H39" i="3"/>
  <c r="H17" i="3"/>
  <c r="H15" i="3"/>
  <c r="H11" i="3"/>
  <c r="H7" i="3"/>
  <c r="S775" i="5"/>
  <c r="S627" i="5"/>
  <c r="S786" i="5"/>
  <c r="S694" i="5"/>
  <c r="H13" i="3"/>
  <c r="H9" i="3"/>
  <c r="H5" i="3"/>
  <c r="K535" i="12"/>
  <c r="K543" i="12"/>
  <c r="K269" i="12"/>
  <c r="K163" i="12"/>
  <c r="K249" i="12"/>
  <c r="K405" i="12"/>
  <c r="K413" i="12"/>
  <c r="K425" i="12"/>
  <c r="K536" i="12"/>
  <c r="K544" i="12"/>
  <c r="K251" i="12"/>
  <c r="K532" i="12"/>
  <c r="K531" i="12"/>
  <c r="K533" i="12"/>
  <c r="K537" i="12"/>
  <c r="K541" i="12"/>
  <c r="N545" i="12"/>
  <c r="K545" i="12"/>
  <c r="K539" i="12"/>
  <c r="K310" i="12"/>
  <c r="K409" i="12"/>
  <c r="K421" i="12"/>
  <c r="K429" i="12"/>
  <c r="N540" i="12"/>
  <c r="K540" i="12"/>
  <c r="K342" i="12"/>
  <c r="K346" i="12"/>
  <c r="K350" i="12"/>
  <c r="K534" i="12"/>
  <c r="K538" i="12"/>
  <c r="K542" i="12"/>
  <c r="K368" i="12"/>
  <c r="AG87" i="4"/>
  <c r="AG396" i="4"/>
  <c r="AS73" i="4"/>
  <c r="AW82" i="4"/>
  <c r="AS82" i="4"/>
  <c r="AS81" i="4"/>
  <c r="AW81" i="4"/>
  <c r="AW57" i="4"/>
  <c r="AD84" i="4"/>
  <c r="AD72" i="4"/>
  <c r="AG397" i="4"/>
  <c r="AD292" i="4"/>
  <c r="AD184" i="4"/>
  <c r="AD168" i="4"/>
  <c r="AD152" i="4"/>
  <c r="AD136" i="4"/>
  <c r="AD116" i="4"/>
  <c r="AD100" i="4"/>
  <c r="AE10" i="4" s="1"/>
  <c r="AD391" i="4"/>
  <c r="AD383" i="4"/>
  <c r="AD375" i="4"/>
  <c r="AD367" i="4"/>
  <c r="AD359" i="4"/>
  <c r="AD351" i="4"/>
  <c r="AD343" i="4"/>
  <c r="AD335" i="4"/>
  <c r="AD327" i="4"/>
  <c r="AD319" i="4"/>
  <c r="AJ54" i="4"/>
  <c r="AN65" i="4"/>
  <c r="AJ46" i="4"/>
  <c r="AN57" i="4"/>
  <c r="AJ38" i="4"/>
  <c r="AN49" i="4"/>
  <c r="AJ30" i="4"/>
  <c r="AN41" i="4"/>
  <c r="AJ18" i="4"/>
  <c r="AN29" i="4"/>
  <c r="AJ10" i="4"/>
  <c r="AN21" i="4"/>
  <c r="AD109" i="4"/>
  <c r="AE109" i="4" s="1"/>
  <c r="AD154" i="4"/>
  <c r="AD133" i="4"/>
  <c r="AD365" i="4"/>
  <c r="AE320" i="4" s="1"/>
  <c r="AS49" i="4"/>
  <c r="AW49" i="4"/>
  <c r="AW13" i="4"/>
  <c r="AS13" i="4"/>
  <c r="AW18" i="4"/>
  <c r="AS18" i="4"/>
  <c r="AS69" i="4"/>
  <c r="AW69" i="4"/>
  <c r="K239" i="12"/>
  <c r="K303" i="12"/>
  <c r="AD91" i="4"/>
  <c r="AD83" i="4"/>
  <c r="AD75" i="4"/>
  <c r="AH80" i="4"/>
  <c r="AH394" i="4"/>
  <c r="AH386" i="4"/>
  <c r="AH378" i="4"/>
  <c r="AH370" i="4"/>
  <c r="AH354" i="4"/>
  <c r="AH338" i="4"/>
  <c r="AD179" i="4"/>
  <c r="AD171" i="4"/>
  <c r="AD163" i="4"/>
  <c r="AD155" i="4"/>
  <c r="AD147" i="4"/>
  <c r="AD139" i="4"/>
  <c r="AD131" i="4"/>
  <c r="AD123" i="4"/>
  <c r="AD115" i="4"/>
  <c r="AD390" i="4"/>
  <c r="AD374" i="4"/>
  <c r="AD358" i="4"/>
  <c r="AD342" i="4"/>
  <c r="AD326" i="4"/>
  <c r="AJ66" i="4"/>
  <c r="AN77" i="4"/>
  <c r="AJ62" i="4"/>
  <c r="AN73" i="4"/>
  <c r="AD161" i="4"/>
  <c r="AD382" i="4"/>
  <c r="AD340" i="4"/>
  <c r="K88" i="3"/>
  <c r="K80" i="3"/>
  <c r="AS76" i="4"/>
  <c r="AW76" i="4"/>
  <c r="AS44" i="4"/>
  <c r="AS12" i="4"/>
  <c r="AW12" i="4"/>
  <c r="AS80" i="4"/>
  <c r="AW80" i="4"/>
  <c r="AS48" i="4"/>
  <c r="AW48" i="4"/>
  <c r="AS16" i="4"/>
  <c r="AW16" i="4"/>
  <c r="AW78" i="4"/>
  <c r="AS78" i="4"/>
  <c r="AW14" i="4"/>
  <c r="AS14" i="4"/>
  <c r="AW56" i="4"/>
  <c r="AS56" i="4"/>
  <c r="K254" i="12"/>
  <c r="K158" i="12"/>
  <c r="K159" i="12"/>
  <c r="K247" i="12"/>
  <c r="K271" i="12"/>
  <c r="K242" i="12"/>
  <c r="L17" i="12" s="1"/>
  <c r="K261" i="12"/>
  <c r="K265" i="12"/>
  <c r="K311" i="12"/>
  <c r="K410" i="12"/>
  <c r="K414" i="12"/>
  <c r="K422" i="12"/>
  <c r="K454" i="12"/>
  <c r="K462" i="12"/>
  <c r="K358" i="12"/>
  <c r="K366" i="12"/>
  <c r="K374" i="12"/>
  <c r="K382" i="12"/>
  <c r="K502" i="12"/>
  <c r="K510" i="12"/>
  <c r="AE321" i="4"/>
  <c r="AH86" i="4"/>
  <c r="AG86" i="4" s="1"/>
  <c r="AH82" i="4"/>
  <c r="AH78" i="4"/>
  <c r="AH74" i="4"/>
  <c r="AH70" i="4"/>
  <c r="AG412" i="4"/>
  <c r="AH346" i="4"/>
  <c r="AD289" i="4"/>
  <c r="AD189" i="4"/>
  <c r="AD185" i="4"/>
  <c r="AD173" i="4"/>
  <c r="AE113" i="4" s="1"/>
  <c r="AD169" i="4"/>
  <c r="AD157" i="4"/>
  <c r="AE112" i="4" s="1"/>
  <c r="AD153" i="4"/>
  <c r="AD141" i="4"/>
  <c r="AD137" i="4"/>
  <c r="AD125" i="4"/>
  <c r="AE110" i="4" s="1"/>
  <c r="AD121" i="4"/>
  <c r="AH108" i="4"/>
  <c r="AD108" i="4"/>
  <c r="AE108" i="4" s="1"/>
  <c r="AD396" i="4"/>
  <c r="AD384" i="4"/>
  <c r="AD380" i="4"/>
  <c r="AD368" i="4"/>
  <c r="AD364" i="4"/>
  <c r="AD352" i="4"/>
  <c r="AD348" i="4"/>
  <c r="AD336" i="4"/>
  <c r="AD332" i="4"/>
  <c r="AD320" i="4"/>
  <c r="AJ4" i="4"/>
  <c r="AK4" i="4" s="1"/>
  <c r="AN5" i="4"/>
  <c r="AM4" i="4" s="1"/>
  <c r="AL4" i="4" s="1"/>
  <c r="D1646" i="10" s="1"/>
  <c r="C1646" i="10" s="1"/>
  <c r="B1646" i="10" s="1"/>
  <c r="H1646" i="10" s="1"/>
  <c r="AJ65" i="4"/>
  <c r="AJ63" i="4"/>
  <c r="AN74" i="4"/>
  <c r="AJ61" i="4"/>
  <c r="AJ58" i="4"/>
  <c r="AN69" i="4"/>
  <c r="AJ55" i="4"/>
  <c r="AN66" i="4"/>
  <c r="AJ51" i="4"/>
  <c r="AN62" i="4"/>
  <c r="AJ47" i="4"/>
  <c r="AN58" i="4"/>
  <c r="AJ43" i="4"/>
  <c r="AN54" i="4"/>
  <c r="AJ39" i="4"/>
  <c r="AN50" i="4"/>
  <c r="AJ35" i="4"/>
  <c r="AN46" i="4"/>
  <c r="AJ31" i="4"/>
  <c r="AN42" i="4"/>
  <c r="AJ27" i="4"/>
  <c r="AN38" i="4"/>
  <c r="AJ23" i="4"/>
  <c r="AN34" i="4"/>
  <c r="AJ19" i="4"/>
  <c r="AN30" i="4"/>
  <c r="AJ15" i="4"/>
  <c r="AN26" i="4"/>
  <c r="AJ11" i="4"/>
  <c r="AN22" i="4"/>
  <c r="AJ7" i="4"/>
  <c r="AN18" i="4"/>
  <c r="AJ85" i="4"/>
  <c r="AK10" i="4" s="1"/>
  <c r="AJ81" i="4"/>
  <c r="AJ71" i="4"/>
  <c r="AJ67" i="4"/>
  <c r="AJ69" i="4"/>
  <c r="AK9" i="4" s="1"/>
  <c r="AJ83" i="4"/>
  <c r="AN92" i="4"/>
  <c r="AN76" i="4"/>
  <c r="AD124" i="4"/>
  <c r="AD366" i="4"/>
  <c r="K77" i="3"/>
  <c r="L14" i="3" s="1"/>
  <c r="B1475" i="10" s="1"/>
  <c r="H1475" i="10" s="1"/>
  <c r="AW86" i="4"/>
  <c r="AS75" i="4"/>
  <c r="AW75" i="4"/>
  <c r="AS43" i="4"/>
  <c r="AS32" i="4"/>
  <c r="AW32" i="4"/>
  <c r="AS11" i="4"/>
  <c r="AW11" i="4"/>
  <c r="AW58" i="4"/>
  <c r="AW46" i="4"/>
  <c r="AS46" i="4"/>
  <c r="AS35" i="4"/>
  <c r="AW35" i="4"/>
  <c r="AW70" i="4"/>
  <c r="AW40" i="4"/>
  <c r="AS40" i="4"/>
  <c r="AS8" i="4"/>
  <c r="AW8" i="4"/>
  <c r="AS50" i="4"/>
  <c r="AW64" i="4"/>
  <c r="AD76" i="4"/>
  <c r="AD180" i="4"/>
  <c r="AD164" i="4"/>
  <c r="AD148" i="4"/>
  <c r="AD132" i="4"/>
  <c r="AD120" i="4"/>
  <c r="AD395" i="4"/>
  <c r="AD387" i="4"/>
  <c r="AD379" i="4"/>
  <c r="AD371" i="4"/>
  <c r="AD363" i="4"/>
  <c r="AD355" i="4"/>
  <c r="AD347" i="4"/>
  <c r="AD339" i="4"/>
  <c r="AD331" i="4"/>
  <c r="AD323" i="4"/>
  <c r="AJ50" i="4"/>
  <c r="AN61" i="4"/>
  <c r="AJ42" i="4"/>
  <c r="AN53" i="4"/>
  <c r="AJ34" i="4"/>
  <c r="AN45" i="4"/>
  <c r="AJ26" i="4"/>
  <c r="AN37" i="4"/>
  <c r="AJ22" i="4"/>
  <c r="AN33" i="4"/>
  <c r="AJ14" i="4"/>
  <c r="AN25" i="4"/>
  <c r="AJ6" i="4"/>
  <c r="AN17" i="4"/>
  <c r="AD165" i="4"/>
  <c r="AD397" i="4"/>
  <c r="AE322" i="4" s="1"/>
  <c r="AD376" i="4"/>
  <c r="AD354" i="4"/>
  <c r="AD333" i="4"/>
  <c r="AE318" i="4" s="1"/>
  <c r="AD322" i="4"/>
  <c r="M16" i="3"/>
  <c r="D1477" i="10" s="1"/>
  <c r="C1477" i="10" s="1"/>
  <c r="AW77" i="4"/>
  <c r="AS77" i="4"/>
  <c r="AW61" i="4"/>
  <c r="AW45" i="4"/>
  <c r="AS45" i="4"/>
  <c r="AS33" i="4"/>
  <c r="AW33" i="4"/>
  <c r="AS17" i="4"/>
  <c r="AW17" i="4"/>
  <c r="AS79" i="4"/>
  <c r="AW79" i="4"/>
  <c r="AS15" i="4"/>
  <c r="AW15" i="4"/>
  <c r="AW25" i="4"/>
  <c r="AV20" i="4" s="1"/>
  <c r="AU5" i="4" s="1"/>
  <c r="D1460" i="10" s="1"/>
  <c r="C1460" i="10" s="1"/>
  <c r="AS25" i="4"/>
  <c r="AS30" i="4"/>
  <c r="K150" i="12"/>
  <c r="K314" i="12"/>
  <c r="K417" i="12"/>
  <c r="AD87" i="4"/>
  <c r="AD79" i="4"/>
  <c r="AD71" i="4"/>
  <c r="AE111" i="4"/>
  <c r="AH390" i="4"/>
  <c r="AH382" i="4"/>
  <c r="AH374" i="4"/>
  <c r="AH326" i="4"/>
  <c r="AD291" i="4"/>
  <c r="AD183" i="4"/>
  <c r="AD175" i="4"/>
  <c r="AD167" i="4"/>
  <c r="AD159" i="4"/>
  <c r="AD151" i="4"/>
  <c r="AD143" i="4"/>
  <c r="AD135" i="4"/>
  <c r="AD127" i="4"/>
  <c r="AD119" i="4"/>
  <c r="AD111" i="4"/>
  <c r="AD394" i="4"/>
  <c r="AD378" i="4"/>
  <c r="AD362" i="4"/>
  <c r="AD346" i="4"/>
  <c r="AD330" i="4"/>
  <c r="AJ64" i="4"/>
  <c r="AJ57" i="4"/>
  <c r="AM84" i="4"/>
  <c r="AD150" i="4"/>
  <c r="AD129" i="4"/>
  <c r="AD393" i="4"/>
  <c r="AD372" i="4"/>
  <c r="AD329" i="4"/>
  <c r="K92" i="3"/>
  <c r="K84" i="3"/>
  <c r="AS60" i="4"/>
  <c r="AW60" i="4"/>
  <c r="AS28" i="4"/>
  <c r="AW28" i="4"/>
  <c r="AW59" i="4"/>
  <c r="AS27" i="4"/>
  <c r="AW27" i="4"/>
  <c r="AS67" i="4"/>
  <c r="AW67" i="4"/>
  <c r="AW26" i="4"/>
  <c r="AS26" i="4"/>
  <c r="AW24" i="4"/>
  <c r="AS24" i="4"/>
  <c r="AS29" i="4"/>
  <c r="K162" i="12"/>
  <c r="L12" i="12" s="1"/>
  <c r="K33" i="12"/>
  <c r="K307" i="12"/>
  <c r="K186" i="12"/>
  <c r="K245" i="12"/>
  <c r="K258" i="12"/>
  <c r="L18" i="12" s="1"/>
  <c r="K263" i="12"/>
  <c r="K267" i="12"/>
  <c r="K154" i="12"/>
  <c r="K156" i="12"/>
  <c r="K184" i="12"/>
  <c r="K406" i="12"/>
  <c r="K418" i="12"/>
  <c r="L28" i="12" s="1"/>
  <c r="K426" i="12"/>
  <c r="K458" i="12"/>
  <c r="K220" i="12"/>
  <c r="K354" i="12"/>
  <c r="L24" i="12" s="1"/>
  <c r="K362" i="12"/>
  <c r="K370" i="12"/>
  <c r="K378" i="12"/>
  <c r="K386" i="12"/>
  <c r="L26" i="12" s="1"/>
  <c r="K466" i="12"/>
  <c r="L31" i="12" s="1"/>
  <c r="K506" i="12"/>
  <c r="K513" i="12"/>
  <c r="AF322" i="4"/>
  <c r="D1714" i="10" s="1"/>
  <c r="C1714" i="10" s="1"/>
  <c r="AE218" i="4"/>
  <c r="AH397" i="4"/>
  <c r="AG395" i="4" s="1"/>
  <c r="AH393" i="4"/>
  <c r="AH381" i="4"/>
  <c r="AH377" i="4"/>
  <c r="AH373" i="4"/>
  <c r="AG364" i="4" s="1"/>
  <c r="AH365" i="4"/>
  <c r="AH358" i="4"/>
  <c r="AH342" i="4"/>
  <c r="AH330" i="4"/>
  <c r="AD290" i="4"/>
  <c r="AD178" i="4"/>
  <c r="AD174" i="4"/>
  <c r="AD162" i="4"/>
  <c r="AD158" i="4"/>
  <c r="AD146" i="4"/>
  <c r="AD142" i="4"/>
  <c r="AD130" i="4"/>
  <c r="AD126" i="4"/>
  <c r="AD114" i="4"/>
  <c r="AD110" i="4"/>
  <c r="AH316" i="4"/>
  <c r="AD316" i="4"/>
  <c r="AD389" i="4"/>
  <c r="AD385" i="4"/>
  <c r="AD373" i="4"/>
  <c r="AD369" i="4"/>
  <c r="AD357" i="4"/>
  <c r="AD353" i="4"/>
  <c r="AD341" i="4"/>
  <c r="AD337" i="4"/>
  <c r="AD325" i="4"/>
  <c r="AD321" i="4"/>
  <c r="AJ59" i="4"/>
  <c r="AN70" i="4"/>
  <c r="AJ56" i="4"/>
  <c r="AJ52" i="4"/>
  <c r="AJ48" i="4"/>
  <c r="AJ44" i="4"/>
  <c r="AJ40" i="4"/>
  <c r="AJ36" i="4"/>
  <c r="AJ32" i="4"/>
  <c r="AJ28" i="4"/>
  <c r="AJ24" i="4"/>
  <c r="AJ20" i="4"/>
  <c r="AJ16" i="4"/>
  <c r="AJ12" i="4"/>
  <c r="AJ8" i="4"/>
  <c r="AJ82" i="4"/>
  <c r="AN93" i="4"/>
  <c r="AM82" i="4" s="1"/>
  <c r="AJ78" i="4"/>
  <c r="AN89" i="4"/>
  <c r="AJ84" i="4"/>
  <c r="AM83" i="4"/>
  <c r="AN71" i="4"/>
  <c r="AN63" i="4"/>
  <c r="AN55" i="4"/>
  <c r="AN47" i="4"/>
  <c r="AN39" i="4"/>
  <c r="AM24" i="4" s="1"/>
  <c r="AN31" i="4"/>
  <c r="AN23" i="4"/>
  <c r="AE114" i="4"/>
  <c r="AE317" i="4"/>
  <c r="K91" i="3"/>
  <c r="K79" i="3"/>
  <c r="K75" i="3"/>
  <c r="K71" i="3"/>
  <c r="K67" i="3"/>
  <c r="K63" i="3"/>
  <c r="K72" i="3"/>
  <c r="AS83" i="4"/>
  <c r="AW83" i="4"/>
  <c r="AV83" i="4" s="1"/>
  <c r="AW71" i="4"/>
  <c r="AW63" i="4"/>
  <c r="AS55" i="4"/>
  <c r="AW55" i="4"/>
  <c r="AS51" i="4"/>
  <c r="AW51" i="4"/>
  <c r="AV50" i="4" s="1"/>
  <c r="AS39" i="4"/>
  <c r="AW39" i="4"/>
  <c r="AS31" i="4"/>
  <c r="AW31" i="4"/>
  <c r="AS23" i="4"/>
  <c r="AS19" i="4"/>
  <c r="AW19" i="4"/>
  <c r="AW66" i="4"/>
  <c r="AW34" i="4"/>
  <c r="AS34" i="4"/>
  <c r="AS47" i="4"/>
  <c r="AW47" i="4"/>
  <c r="AS37" i="4"/>
  <c r="AW37" i="4"/>
  <c r="AW41" i="4"/>
  <c r="AS41" i="4"/>
  <c r="AS52" i="4"/>
  <c r="AT7" i="4" s="1"/>
  <c r="AS9" i="4"/>
  <c r="AW65" i="4"/>
  <c r="AW23" i="4"/>
  <c r="AJ53" i="4"/>
  <c r="AK8" i="4" s="1"/>
  <c r="AJ49" i="4"/>
  <c r="AJ45" i="4"/>
  <c r="AJ41" i="4"/>
  <c r="AJ37" i="4"/>
  <c r="AK7" i="4" s="1"/>
  <c r="AJ33" i="4"/>
  <c r="AJ29" i="4"/>
  <c r="AJ25" i="4"/>
  <c r="AJ21" i="4"/>
  <c r="AK6" i="4" s="1"/>
  <c r="AJ17" i="4"/>
  <c r="AJ13" i="4"/>
  <c r="AJ9" i="4"/>
  <c r="AJ5" i="4"/>
  <c r="AK5" i="4" s="1"/>
  <c r="K85" i="3"/>
  <c r="L15" i="3" s="1"/>
  <c r="B1476" i="10" s="1"/>
  <c r="H1476" i="10" s="1"/>
  <c r="K69" i="3"/>
  <c r="L13" i="3" s="1"/>
  <c r="K64" i="3"/>
  <c r="AW54" i="4"/>
  <c r="AS54" i="4"/>
  <c r="AW38" i="4"/>
  <c r="AS38" i="4"/>
  <c r="AW22" i="4"/>
  <c r="AS22" i="4"/>
  <c r="K93" i="3"/>
  <c r="L16" i="3" s="1"/>
  <c r="K90" i="3"/>
  <c r="K89" i="3"/>
  <c r="K86" i="3"/>
  <c r="K82" i="3"/>
  <c r="K78" i="3"/>
  <c r="K74" i="3"/>
  <c r="K73" i="3"/>
  <c r="K70" i="3"/>
  <c r="K66" i="3"/>
  <c r="K62" i="3"/>
  <c r="K81" i="3"/>
  <c r="AW68" i="4"/>
  <c r="AW36" i="4"/>
  <c r="AS36" i="4"/>
  <c r="AT6" i="4" s="1"/>
  <c r="AW74" i="4"/>
  <c r="AV73" i="4" s="1"/>
  <c r="AS74" i="4"/>
  <c r="AS53" i="4"/>
  <c r="AW42" i="4"/>
  <c r="AS42" i="4"/>
  <c r="AS21" i="4"/>
  <c r="AW10" i="4"/>
  <c r="AS10" i="4"/>
  <c r="AS84" i="4"/>
  <c r="AT9" i="4" s="1"/>
  <c r="AS20" i="4"/>
  <c r="AT5" i="4" s="1"/>
  <c r="M13" i="3"/>
  <c r="D1474" i="10" s="1"/>
  <c r="C1474" i="10" s="1"/>
  <c r="K250" i="12"/>
  <c r="K317" i="12"/>
  <c r="K255" i="12"/>
  <c r="K253" i="12"/>
  <c r="K252" i="12"/>
  <c r="K167" i="12"/>
  <c r="K306" i="12"/>
  <c r="L21" i="12" s="1"/>
  <c r="K315" i="12"/>
  <c r="K290" i="12"/>
  <c r="L20" i="12" s="1"/>
  <c r="K292" i="12"/>
  <c r="K153" i="12"/>
  <c r="K157" i="12"/>
  <c r="K318" i="12"/>
  <c r="K152" i="12"/>
  <c r="K93" i="12"/>
  <c r="K94" i="12"/>
  <c r="K95" i="12"/>
  <c r="K60" i="3"/>
  <c r="M12" i="3"/>
  <c r="D1473" i="10" s="1"/>
  <c r="C1473" i="10" s="1"/>
  <c r="K246" i="12"/>
  <c r="K185" i="12"/>
  <c r="K187" i="12"/>
  <c r="K319" i="12"/>
  <c r="K517" i="12"/>
  <c r="K272" i="12"/>
  <c r="K243" i="12"/>
  <c r="K161" i="12"/>
  <c r="K270" i="12"/>
  <c r="K241" i="12"/>
  <c r="K257" i="12"/>
  <c r="K259" i="12"/>
  <c r="K262" i="12"/>
  <c r="K264" i="12"/>
  <c r="K266" i="12"/>
  <c r="K296" i="12"/>
  <c r="K298" i="12"/>
  <c r="K321" i="12"/>
  <c r="K294" i="12"/>
  <c r="K237" i="12"/>
  <c r="K238" i="12"/>
  <c r="K155" i="12"/>
  <c r="K30" i="12"/>
  <c r="K32" i="12"/>
  <c r="K302" i="12"/>
  <c r="K392" i="12"/>
  <c r="K408" i="12"/>
  <c r="K412" i="12"/>
  <c r="K416" i="12"/>
  <c r="K420" i="12"/>
  <c r="K424" i="12"/>
  <c r="K428" i="12"/>
  <c r="K339" i="12"/>
  <c r="K345" i="12"/>
  <c r="K347" i="12"/>
  <c r="K351" i="12"/>
  <c r="K452" i="12"/>
  <c r="K456" i="12"/>
  <c r="K459" i="12"/>
  <c r="K464" i="12"/>
  <c r="K356" i="12"/>
  <c r="K359" i="12"/>
  <c r="K364" i="12"/>
  <c r="K500" i="12"/>
  <c r="K503" i="12"/>
  <c r="K508" i="12"/>
  <c r="K511" i="12"/>
  <c r="K320" i="12"/>
  <c r="K322" i="12"/>
  <c r="L22" i="12" s="1"/>
  <c r="K165" i="12"/>
  <c r="K151" i="12"/>
  <c r="K313" i="12"/>
  <c r="K308" i="12"/>
  <c r="K31" i="12"/>
  <c r="K305" i="12"/>
  <c r="K407" i="12"/>
  <c r="K411" i="12"/>
  <c r="K415" i="12"/>
  <c r="K419" i="12"/>
  <c r="K423" i="12"/>
  <c r="K427" i="12"/>
  <c r="K340" i="12"/>
  <c r="K344" i="12"/>
  <c r="K348" i="12"/>
  <c r="K352" i="12"/>
  <c r="H50" i="3"/>
  <c r="H44" i="3"/>
  <c r="H34" i="3"/>
  <c r="H30" i="3"/>
  <c r="H28" i="3"/>
  <c r="H18" i="3"/>
  <c r="H16" i="3"/>
  <c r="H14" i="3"/>
  <c r="H12" i="3"/>
  <c r="H10" i="3"/>
  <c r="H8" i="3"/>
  <c r="H6" i="3"/>
  <c r="H60" i="3"/>
  <c r="H48" i="3"/>
  <c r="H46" i="3"/>
  <c r="H32" i="3"/>
  <c r="AD277" i="4"/>
  <c r="AE217" i="4" s="1"/>
  <c r="K507" i="12"/>
  <c r="K499" i="12"/>
  <c r="K463" i="12"/>
  <c r="K455" i="12"/>
  <c r="K383" i="12"/>
  <c r="K375" i="12"/>
  <c r="K371" i="12"/>
  <c r="K363" i="12"/>
  <c r="K355" i="12"/>
  <c r="K343" i="12"/>
  <c r="AD286" i="4"/>
  <c r="AD282" i="4"/>
  <c r="AD278" i="4"/>
  <c r="AD274" i="4"/>
  <c r="AD270" i="4"/>
  <c r="AD266" i="4"/>
  <c r="K61" i="3"/>
  <c r="L12" i="3" s="1"/>
  <c r="K295" i="12"/>
  <c r="K300" i="12"/>
  <c r="K222" i="12"/>
  <c r="K451" i="12"/>
  <c r="K512" i="12"/>
  <c r="K504" i="12"/>
  <c r="K460" i="12"/>
  <c r="K384" i="12"/>
  <c r="K380" i="12"/>
  <c r="K376" i="12"/>
  <c r="K372" i="12"/>
  <c r="K360" i="12"/>
  <c r="AD285" i="4"/>
  <c r="AD265" i="4"/>
  <c r="AD287" i="4"/>
  <c r="AD283" i="4"/>
  <c r="AD279" i="4"/>
  <c r="AD275" i="4"/>
  <c r="AD271" i="4"/>
  <c r="AD267" i="4"/>
  <c r="K530" i="12"/>
  <c r="L35" i="12" s="1"/>
  <c r="K291" i="12"/>
  <c r="K293" i="12"/>
  <c r="K390" i="12"/>
  <c r="K515" i="12"/>
  <c r="K219" i="12"/>
  <c r="K297" i="12"/>
  <c r="K509" i="12"/>
  <c r="K505" i="12"/>
  <c r="K501" i="12"/>
  <c r="K465" i="12"/>
  <c r="K461" i="12"/>
  <c r="K457" i="12"/>
  <c r="K453" i="12"/>
  <c r="K385" i="12"/>
  <c r="K381" i="12"/>
  <c r="K377" i="12"/>
  <c r="K373" i="12"/>
  <c r="K369" i="12"/>
  <c r="K365" i="12"/>
  <c r="K361" i="12"/>
  <c r="K357" i="12"/>
  <c r="K353" i="12"/>
  <c r="K349" i="12"/>
  <c r="K341" i="12"/>
  <c r="AD273" i="4"/>
  <c r="AD288" i="4"/>
  <c r="AD284" i="4"/>
  <c r="AD280" i="4"/>
  <c r="AD276" i="4"/>
  <c r="AD272" i="4"/>
  <c r="AD268" i="4"/>
  <c r="K299" i="12"/>
  <c r="K289" i="12"/>
  <c r="AD281" i="4"/>
  <c r="AD269" i="4"/>
  <c r="K388" i="12"/>
  <c r="K379" i="12"/>
  <c r="K367" i="12"/>
  <c r="K403" i="12"/>
  <c r="K399" i="12"/>
  <c r="K395" i="12"/>
  <c r="K391" i="12"/>
  <c r="K387" i="12"/>
  <c r="K235" i="12"/>
  <c r="K231" i="12"/>
  <c r="K227" i="12"/>
  <c r="K223" i="12"/>
  <c r="K164" i="12"/>
  <c r="K160" i="12"/>
  <c r="K528" i="12"/>
  <c r="K520" i="12"/>
  <c r="K516" i="12"/>
  <c r="K529" i="12"/>
  <c r="K521" i="12"/>
  <c r="K404" i="12"/>
  <c r="K316" i="12"/>
  <c r="K312" i="12"/>
  <c r="K304" i="12"/>
  <c r="K268" i="12"/>
  <c r="K260" i="12"/>
  <c r="K256" i="12"/>
  <c r="K248" i="12"/>
  <c r="K244" i="12"/>
  <c r="K240" i="12"/>
  <c r="K236" i="12"/>
  <c r="K232" i="12"/>
  <c r="K228" i="12"/>
  <c r="K224" i="12"/>
  <c r="K526" i="12"/>
  <c r="K522" i="12"/>
  <c r="K518" i="12"/>
  <c r="K514" i="12"/>
  <c r="L34" i="12" s="1"/>
  <c r="K401" i="12"/>
  <c r="K397" i="12"/>
  <c r="K393" i="12"/>
  <c r="K389" i="12"/>
  <c r="K309" i="12"/>
  <c r="K301" i="12"/>
  <c r="K233" i="12"/>
  <c r="K229" i="12"/>
  <c r="K225" i="12"/>
  <c r="K221" i="12"/>
  <c r="K166" i="12"/>
  <c r="K524" i="12"/>
  <c r="M28" i="12"/>
  <c r="C52" i="10" s="1"/>
  <c r="K525" i="12"/>
  <c r="K400" i="12"/>
  <c r="K396" i="12"/>
  <c r="K527" i="12"/>
  <c r="K523" i="12"/>
  <c r="K519" i="12"/>
  <c r="K402" i="12"/>
  <c r="L27" i="12" s="1"/>
  <c r="K398" i="12"/>
  <c r="K394" i="12"/>
  <c r="K234" i="12"/>
  <c r="K230" i="12"/>
  <c r="K226" i="12"/>
  <c r="L16" i="12" s="1"/>
  <c r="K117" i="12"/>
  <c r="K70" i="12"/>
  <c r="K111" i="12"/>
  <c r="K96" i="12"/>
  <c r="K97" i="12"/>
  <c r="K98" i="12"/>
  <c r="L8" i="12" s="1"/>
  <c r="K99" i="12"/>
  <c r="K100" i="12"/>
  <c r="K102" i="12"/>
  <c r="K104" i="12"/>
  <c r="K105" i="12"/>
  <c r="K108" i="12"/>
  <c r="K106" i="12"/>
  <c r="K110" i="12"/>
  <c r="K120" i="12"/>
  <c r="K121" i="12"/>
  <c r="K73" i="12"/>
  <c r="K119" i="12"/>
  <c r="K74" i="12"/>
  <c r="K114" i="12"/>
  <c r="L9" i="12" s="1"/>
  <c r="K118" i="12"/>
  <c r="K75" i="12"/>
  <c r="K115" i="12"/>
  <c r="K103" i="12"/>
  <c r="K109" i="12"/>
  <c r="K107" i="12"/>
  <c r="K101" i="12"/>
  <c r="K69" i="12"/>
  <c r="K72" i="12"/>
  <c r="K124" i="12"/>
  <c r="K129" i="12"/>
  <c r="K113" i="12"/>
  <c r="K71" i="12"/>
  <c r="K116" i="12"/>
  <c r="K128" i="12"/>
  <c r="K112" i="12"/>
  <c r="K125" i="12"/>
  <c r="K126" i="12"/>
  <c r="K122" i="12"/>
  <c r="K66" i="12"/>
  <c r="L6" i="12" s="1"/>
  <c r="K127" i="12"/>
  <c r="K123" i="12"/>
  <c r="K67" i="12"/>
  <c r="K68" i="12"/>
  <c r="N517" i="12"/>
  <c r="AD66" i="4"/>
  <c r="AD65" i="4"/>
  <c r="AD67" i="4"/>
  <c r="AH65" i="4"/>
  <c r="H4" i="3"/>
  <c r="AD68" i="4"/>
  <c r="AE8" i="4" s="1"/>
  <c r="AD64" i="4"/>
  <c r="AH66" i="4"/>
  <c r="M21" i="12"/>
  <c r="C45" i="10" s="1"/>
  <c r="M17" i="12"/>
  <c r="C41" i="10" s="1"/>
  <c r="N515" i="12"/>
  <c r="N519" i="12"/>
  <c r="N527" i="12"/>
  <c r="L25" i="12"/>
  <c r="N514" i="12"/>
  <c r="M34" i="12" s="1"/>
  <c r="C58" i="10" s="1"/>
  <c r="N518" i="12"/>
  <c r="N526" i="12"/>
  <c r="N235" i="12"/>
  <c r="N530" i="12"/>
  <c r="M35" i="12" s="1"/>
  <c r="M12" i="12"/>
  <c r="C36" i="10" s="1"/>
  <c r="M8" i="12"/>
  <c r="C32" i="10" s="1"/>
  <c r="N513" i="12"/>
  <c r="N516" i="12"/>
  <c r="N520" i="12"/>
  <c r="AD263" i="4"/>
  <c r="AD259" i="4"/>
  <c r="AD255" i="4"/>
  <c r="AD251" i="4"/>
  <c r="AD260" i="4"/>
  <c r="AD256" i="4"/>
  <c r="AD252" i="4"/>
  <c r="AD248" i="4"/>
  <c r="AD261" i="4"/>
  <c r="AE216" i="4" s="1"/>
  <c r="AD257" i="4"/>
  <c r="AD253" i="4"/>
  <c r="AD249" i="4"/>
  <c r="AD262" i="4"/>
  <c r="AD258" i="4"/>
  <c r="AD254" i="4"/>
  <c r="AD250" i="4"/>
  <c r="S5359" i="5"/>
  <c r="AD212" i="4"/>
  <c r="AE212" i="4" s="1"/>
  <c r="AD246" i="4"/>
  <c r="AD242" i="4"/>
  <c r="AD238" i="4"/>
  <c r="AD234" i="4"/>
  <c r="AD230" i="4"/>
  <c r="AD226" i="4"/>
  <c r="AD222" i="4"/>
  <c r="AD218" i="4"/>
  <c r="AD214" i="4"/>
  <c r="AD247" i="4"/>
  <c r="AD243" i="4"/>
  <c r="AD239" i="4"/>
  <c r="AD235" i="4"/>
  <c r="AD231" i="4"/>
  <c r="AD227" i="4"/>
  <c r="AD223" i="4"/>
  <c r="AD219" i="4"/>
  <c r="AD215" i="4"/>
  <c r="AD244" i="4"/>
  <c r="AD240" i="4"/>
  <c r="AD236" i="4"/>
  <c r="AD232" i="4"/>
  <c r="AD228" i="4"/>
  <c r="AD224" i="4"/>
  <c r="AD220" i="4"/>
  <c r="AD216" i="4"/>
  <c r="AD245" i="4"/>
  <c r="AE215" i="4" s="1"/>
  <c r="AD241" i="4"/>
  <c r="AD237" i="4"/>
  <c r="AD233" i="4"/>
  <c r="AD229" i="4"/>
  <c r="AE214" i="4" s="1"/>
  <c r="AD225" i="4"/>
  <c r="AD221" i="4"/>
  <c r="AD217" i="4"/>
  <c r="AD213" i="4"/>
  <c r="AE213" i="4" s="1"/>
  <c r="AD186" i="4"/>
  <c r="AD187" i="4"/>
  <c r="AD188" i="4"/>
  <c r="AV90" i="4"/>
  <c r="AV100" i="4"/>
  <c r="AU10" i="4" s="1"/>
  <c r="AV92" i="4"/>
  <c r="AS100" i="4"/>
  <c r="AT10" i="4" s="1"/>
  <c r="AS95" i="4"/>
  <c r="AS5" i="4"/>
  <c r="AS7" i="4"/>
  <c r="AS6" i="4"/>
  <c r="AS4" i="4"/>
  <c r="AT4" i="4" s="1"/>
  <c r="H63" i="3"/>
  <c r="K58" i="3" s="1"/>
  <c r="N57" i="3"/>
  <c r="H62" i="3"/>
  <c r="N56" i="3"/>
  <c r="H61" i="3"/>
  <c r="N55" i="3"/>
  <c r="N54" i="3"/>
  <c r="H59" i="3"/>
  <c r="N53" i="3"/>
  <c r="M11" i="3" s="1"/>
  <c r="D1472" i="10" s="1"/>
  <c r="C1472" i="10" s="1"/>
  <c r="N52" i="3"/>
  <c r="H58" i="3"/>
  <c r="N51" i="3"/>
  <c r="H57" i="3"/>
  <c r="N50" i="3"/>
  <c r="H56" i="3"/>
  <c r="N49" i="3"/>
  <c r="H55" i="3"/>
  <c r="H54" i="3"/>
  <c r="N48" i="3"/>
  <c r="N47" i="3"/>
  <c r="H53" i="3"/>
  <c r="N46" i="3"/>
  <c r="H52" i="3"/>
  <c r="H51" i="3"/>
  <c r="N45" i="3"/>
  <c r="M10" i="3" s="1"/>
  <c r="D1471" i="10" s="1"/>
  <c r="C1471" i="10" s="1"/>
  <c r="N44" i="3"/>
  <c r="N43" i="3"/>
  <c r="N42" i="3"/>
  <c r="N41" i="3"/>
  <c r="N40" i="3"/>
  <c r="N39" i="3"/>
  <c r="N37" i="3"/>
  <c r="M9" i="3" s="1"/>
  <c r="D1470" i="10" s="1"/>
  <c r="C1470" i="10" s="1"/>
  <c r="N38" i="3"/>
  <c r="H42" i="3"/>
  <c r="N35" i="3"/>
  <c r="N36" i="3"/>
  <c r="H40" i="3"/>
  <c r="N34" i="3"/>
  <c r="N33" i="3"/>
  <c r="H38" i="3"/>
  <c r="N31" i="3"/>
  <c r="N32" i="3"/>
  <c r="H36" i="3"/>
  <c r="N30" i="3"/>
  <c r="N28" i="3"/>
  <c r="N29" i="3"/>
  <c r="M8" i="3" s="1"/>
  <c r="D1469" i="10" s="1"/>
  <c r="C1469" i="10" s="1"/>
  <c r="N26" i="3"/>
  <c r="H33" i="3"/>
  <c r="N27" i="3"/>
  <c r="H31" i="3"/>
  <c r="N24" i="3"/>
  <c r="N25" i="3"/>
  <c r="H29" i="3"/>
  <c r="N23" i="3"/>
  <c r="N22" i="3"/>
  <c r="N21" i="3"/>
  <c r="M7" i="3" s="1"/>
  <c r="D1468" i="10" s="1"/>
  <c r="C1468" i="10" s="1"/>
  <c r="H27" i="3"/>
  <c r="H26" i="3"/>
  <c r="N20" i="3"/>
  <c r="N19" i="3"/>
  <c r="H25" i="3"/>
  <c r="N18" i="3"/>
  <c r="H24" i="3"/>
  <c r="N16" i="3"/>
  <c r="N17" i="3"/>
  <c r="H23" i="3"/>
  <c r="H22" i="3"/>
  <c r="N15" i="3"/>
  <c r="H21" i="3"/>
  <c r="N14" i="3"/>
  <c r="H20" i="3"/>
  <c r="H19" i="3"/>
  <c r="N13" i="3"/>
  <c r="M6" i="3" s="1"/>
  <c r="D1467" i="10" s="1"/>
  <c r="C1467" i="10" s="1"/>
  <c r="N12" i="3"/>
  <c r="N11" i="3"/>
  <c r="N10" i="3"/>
  <c r="N9" i="3"/>
  <c r="N8" i="3"/>
  <c r="N7" i="3"/>
  <c r="N6" i="3"/>
  <c r="N5" i="3"/>
  <c r="M5" i="3" s="1"/>
  <c r="D1466" i="10" s="1"/>
  <c r="C1466" i="10" s="1"/>
  <c r="N4" i="3"/>
  <c r="M4" i="3" s="1"/>
  <c r="K59" i="3"/>
  <c r="AE9" i="4"/>
  <c r="AH63" i="4"/>
  <c r="AD63" i="4"/>
  <c r="AH362" i="4"/>
  <c r="AG410" i="4"/>
  <c r="AG406" i="4"/>
  <c r="AG411" i="4"/>
  <c r="AG407" i="4"/>
  <c r="AG403" i="4"/>
  <c r="AG401" i="4"/>
  <c r="AG399" i="4"/>
  <c r="AG408" i="4"/>
  <c r="AG404" i="4"/>
  <c r="AG409" i="4"/>
  <c r="AG405" i="4"/>
  <c r="AG402" i="4"/>
  <c r="AG400" i="4"/>
  <c r="AG398" i="4"/>
  <c r="AH302" i="4"/>
  <c r="AH300" i="4"/>
  <c r="AH298" i="4"/>
  <c r="AH296" i="4"/>
  <c r="AH294" i="4"/>
  <c r="AH292" i="4"/>
  <c r="AH290" i="4"/>
  <c r="AH288" i="4"/>
  <c r="AH286" i="4"/>
  <c r="AH284" i="4"/>
  <c r="AH282" i="4"/>
  <c r="AH280" i="4"/>
  <c r="AH278" i="4"/>
  <c r="AH276" i="4"/>
  <c r="AH274" i="4"/>
  <c r="AH272" i="4"/>
  <c r="AH270" i="4"/>
  <c r="AH268" i="4"/>
  <c r="AH266" i="4"/>
  <c r="AH264" i="4"/>
  <c r="AH262" i="4"/>
  <c r="AH258" i="4"/>
  <c r="AH254" i="4"/>
  <c r="AH250" i="4"/>
  <c r="AH246" i="4"/>
  <c r="AH242" i="4"/>
  <c r="AH238" i="4"/>
  <c r="AH234" i="4"/>
  <c r="AH230" i="4"/>
  <c r="AH226" i="4"/>
  <c r="AH222" i="4"/>
  <c r="AH218" i="4"/>
  <c r="AH214" i="4"/>
  <c r="AH205" i="4"/>
  <c r="AH201" i="4"/>
  <c r="AH197" i="4"/>
  <c r="AH193" i="4"/>
  <c r="AH189" i="4"/>
  <c r="AH185" i="4"/>
  <c r="AH181" i="4"/>
  <c r="AH177" i="4"/>
  <c r="AH173" i="4"/>
  <c r="AH169" i="4"/>
  <c r="AH165" i="4"/>
  <c r="AH161" i="4"/>
  <c r="AH157" i="4"/>
  <c r="AH153" i="4"/>
  <c r="AH149" i="4"/>
  <c r="AH145" i="4"/>
  <c r="AH141" i="4"/>
  <c r="AH137" i="4"/>
  <c r="AH133" i="4"/>
  <c r="AH129" i="4"/>
  <c r="AH125" i="4"/>
  <c r="AH121" i="4"/>
  <c r="AH117" i="4"/>
  <c r="AH360" i="4"/>
  <c r="AH259" i="4"/>
  <c r="AH255" i="4"/>
  <c r="AH251" i="4"/>
  <c r="AH247" i="4"/>
  <c r="AH243" i="4"/>
  <c r="AH239" i="4"/>
  <c r="AH235" i="4"/>
  <c r="AH231" i="4"/>
  <c r="AH227" i="4"/>
  <c r="AH223" i="4"/>
  <c r="AH219" i="4"/>
  <c r="AH215" i="4"/>
  <c r="AH206" i="4"/>
  <c r="AH202" i="4"/>
  <c r="AH198" i="4"/>
  <c r="AH194" i="4"/>
  <c r="AH190" i="4"/>
  <c r="AH186" i="4"/>
  <c r="AH182" i="4"/>
  <c r="AH178" i="4"/>
  <c r="AH174" i="4"/>
  <c r="AH170" i="4"/>
  <c r="AH166" i="4"/>
  <c r="AH162" i="4"/>
  <c r="AH158" i="4"/>
  <c r="AH154" i="4"/>
  <c r="AH150" i="4"/>
  <c r="AH146" i="4"/>
  <c r="AH142" i="4"/>
  <c r="AH138" i="4"/>
  <c r="AH134" i="4"/>
  <c r="AH130" i="4"/>
  <c r="AH126" i="4"/>
  <c r="AH122" i="4"/>
  <c r="AH118" i="4"/>
  <c r="AH301" i="4"/>
  <c r="AH299" i="4"/>
  <c r="AH297" i="4"/>
  <c r="AH295" i="4"/>
  <c r="AH293" i="4"/>
  <c r="AH291" i="4"/>
  <c r="AH289" i="4"/>
  <c r="AH287" i="4"/>
  <c r="AH285" i="4"/>
  <c r="AH283" i="4"/>
  <c r="AH281" i="4"/>
  <c r="AH279" i="4"/>
  <c r="AH277" i="4"/>
  <c r="AH275" i="4"/>
  <c r="AH273" i="4"/>
  <c r="AH271" i="4"/>
  <c r="AH269" i="4"/>
  <c r="AH267" i="4"/>
  <c r="AH265" i="4"/>
  <c r="AH263" i="4"/>
  <c r="AH260" i="4"/>
  <c r="AH256" i="4"/>
  <c r="AH252" i="4"/>
  <c r="AH248" i="4"/>
  <c r="AH244" i="4"/>
  <c r="AH240" i="4"/>
  <c r="AH236" i="4"/>
  <c r="AH232" i="4"/>
  <c r="AH228" i="4"/>
  <c r="AH224" i="4"/>
  <c r="AH220" i="4"/>
  <c r="AH216" i="4"/>
  <c r="AH212" i="4"/>
  <c r="AH207" i="4"/>
  <c r="AH203" i="4"/>
  <c r="AH199" i="4"/>
  <c r="AH195" i="4"/>
  <c r="AH191" i="4"/>
  <c r="AH187" i="4"/>
  <c r="AH183" i="4"/>
  <c r="AH179" i="4"/>
  <c r="AH175" i="4"/>
  <c r="AH171" i="4"/>
  <c r="AH167" i="4"/>
  <c r="AH163" i="4"/>
  <c r="AH159" i="4"/>
  <c r="AH155" i="4"/>
  <c r="AH151" i="4"/>
  <c r="AH147" i="4"/>
  <c r="AH143" i="4"/>
  <c r="AH139" i="4"/>
  <c r="AH135" i="4"/>
  <c r="AH131" i="4"/>
  <c r="AH127" i="4"/>
  <c r="AH123" i="4"/>
  <c r="AH119" i="4"/>
  <c r="AH115" i="4"/>
  <c r="AE316" i="4"/>
  <c r="AH261" i="4"/>
  <c r="AH257" i="4"/>
  <c r="AH253" i="4"/>
  <c r="AH249" i="4"/>
  <c r="AH245" i="4"/>
  <c r="AH241" i="4"/>
  <c r="AH237" i="4"/>
  <c r="AH233" i="4"/>
  <c r="AH229" i="4"/>
  <c r="AH225" i="4"/>
  <c r="AH221" i="4"/>
  <c r="AH217" i="4"/>
  <c r="AH213" i="4"/>
  <c r="AH204" i="4"/>
  <c r="AH200" i="4"/>
  <c r="AH196" i="4"/>
  <c r="AH192" i="4"/>
  <c r="AH188" i="4"/>
  <c r="AH184" i="4"/>
  <c r="AH180" i="4"/>
  <c r="AH176" i="4"/>
  <c r="AH172" i="4"/>
  <c r="AH168" i="4"/>
  <c r="AH164" i="4"/>
  <c r="AH160" i="4"/>
  <c r="AH156" i="4"/>
  <c r="AH152" i="4"/>
  <c r="AH148" i="4"/>
  <c r="AH144" i="4"/>
  <c r="AH140" i="4"/>
  <c r="AH136" i="4"/>
  <c r="AH132" i="4"/>
  <c r="AH128" i="4"/>
  <c r="AH124" i="4"/>
  <c r="AH120" i="4"/>
  <c r="AH116" i="4"/>
  <c r="AH361" i="4"/>
  <c r="AG359" i="4" s="1"/>
  <c r="AH357" i="4"/>
  <c r="AH353" i="4"/>
  <c r="AG348" i="4" s="1"/>
  <c r="AH349" i="4"/>
  <c r="AH345" i="4"/>
  <c r="AG343" i="4" s="1"/>
  <c r="AH341" i="4"/>
  <c r="AH337" i="4"/>
  <c r="AH333" i="4"/>
  <c r="AH329" i="4"/>
  <c r="AH325" i="4"/>
  <c r="AH321" i="4"/>
  <c r="AH317" i="4"/>
  <c r="AH308" i="4"/>
  <c r="AH304" i="4"/>
  <c r="AD96" i="4"/>
  <c r="AD92" i="4"/>
  <c r="AD88" i="4"/>
  <c r="AD97" i="4"/>
  <c r="AD93" i="4"/>
  <c r="AD89" i="4"/>
  <c r="AH103" i="4"/>
  <c r="AG100" i="4" s="1"/>
  <c r="AD98" i="4"/>
  <c r="AD94" i="4"/>
  <c r="AD90" i="4"/>
  <c r="AD99" i="4"/>
  <c r="AD95" i="4"/>
  <c r="S5281" i="5"/>
  <c r="S5217" i="5"/>
  <c r="S5375" i="5"/>
  <c r="S5297" i="5"/>
  <c r="S5233" i="5"/>
  <c r="S5391" i="5"/>
  <c r="S5319" i="5"/>
  <c r="S5249" i="5"/>
  <c r="S5339" i="5"/>
  <c r="S6037" i="5"/>
  <c r="S6038" i="5"/>
  <c r="S5697" i="5"/>
  <c r="S6041" i="5"/>
  <c r="S6098" i="5"/>
  <c r="S5670" i="5"/>
  <c r="S6076" i="5"/>
  <c r="S6044" i="5"/>
  <c r="S5680" i="5"/>
  <c r="S5648" i="5"/>
  <c r="S5616" i="5"/>
  <c r="S5580" i="5"/>
  <c r="S5572" i="5"/>
  <c r="S5564" i="5"/>
  <c r="S5556" i="5"/>
  <c r="S5548" i="5"/>
  <c r="S5540" i="5"/>
  <c r="S5532" i="5"/>
  <c r="S5524" i="5"/>
  <c r="S5516" i="5"/>
  <c r="S5508" i="5"/>
  <c r="S5000" i="5"/>
  <c r="S4992" i="5"/>
  <c r="S4984" i="5"/>
  <c r="S4976" i="5"/>
  <c r="S4968" i="5"/>
  <c r="S4960" i="5"/>
  <c r="S4952" i="5"/>
  <c r="S4944" i="5"/>
  <c r="S4936" i="5"/>
  <c r="S4896" i="5"/>
  <c r="S4888" i="5"/>
  <c r="S4880" i="5"/>
  <c r="S4872" i="5"/>
  <c r="S4864" i="5"/>
  <c r="S4856" i="5"/>
  <c r="S4848" i="5"/>
  <c r="S4840" i="5"/>
  <c r="S4800" i="5"/>
  <c r="S4792" i="5"/>
  <c r="S4784" i="5"/>
  <c r="S4776" i="5"/>
  <c r="S4768" i="5"/>
  <c r="S4760" i="5"/>
  <c r="S4752" i="5"/>
  <c r="S4744" i="5"/>
  <c r="S4736" i="5"/>
  <c r="S4696" i="5"/>
  <c r="S4688" i="5"/>
  <c r="S4680" i="5"/>
  <c r="S4672" i="5"/>
  <c r="S4664" i="5"/>
  <c r="S4656" i="5"/>
  <c r="S4648" i="5"/>
  <c r="S4640" i="5"/>
  <c r="S4600" i="5"/>
  <c r="S4592" i="5"/>
  <c r="S4584" i="5"/>
  <c r="S4576" i="5"/>
  <c r="S4568" i="5"/>
  <c r="S4560" i="5"/>
  <c r="S4552" i="5"/>
  <c r="S4544" i="5"/>
  <c r="S4536" i="5"/>
  <c r="S4496" i="5"/>
  <c r="S4488" i="5"/>
  <c r="S4480" i="5"/>
  <c r="S4472" i="5"/>
  <c r="S4464" i="5"/>
  <c r="S4456" i="5"/>
  <c r="S4448" i="5"/>
  <c r="S4440" i="5"/>
  <c r="S4436" i="5"/>
  <c r="S4401" i="5"/>
  <c r="S4397" i="5"/>
  <c r="S4393" i="5"/>
  <c r="S4389" i="5"/>
  <c r="S4385" i="5"/>
  <c r="S4381" i="5"/>
  <c r="S4377" i="5"/>
  <c r="S4373" i="5"/>
  <c r="S4369" i="5"/>
  <c r="S4365" i="5"/>
  <c r="S4361" i="5"/>
  <c r="S4357" i="5"/>
  <c r="S4353" i="5"/>
  <c r="S4349" i="5"/>
  <c r="S4345" i="5"/>
  <c r="S4341" i="5"/>
  <c r="S4337" i="5"/>
  <c r="S4298" i="5"/>
  <c r="S4294" i="5"/>
  <c r="S4290" i="5"/>
  <c r="S4286" i="5"/>
  <c r="S4282" i="5"/>
  <c r="S4278" i="5"/>
  <c r="S4274" i="5"/>
  <c r="S4270" i="5"/>
  <c r="S4266" i="5"/>
  <c r="S4262" i="5"/>
  <c r="S4258" i="5"/>
  <c r="S4254" i="5"/>
  <c r="S4250" i="5"/>
  <c r="S4246" i="5"/>
  <c r="S4242" i="5"/>
  <c r="S4238" i="5"/>
  <c r="S4234" i="5"/>
  <c r="S4199" i="5"/>
  <c r="S4195" i="5"/>
  <c r="S4191" i="5"/>
  <c r="S4187" i="5"/>
  <c r="S4183" i="5"/>
  <c r="S4179" i="5"/>
  <c r="S4175" i="5"/>
  <c r="S4171" i="5"/>
  <c r="S4167" i="5"/>
  <c r="S4163" i="5"/>
  <c r="S4159" i="5"/>
  <c r="S4155" i="5"/>
  <c r="S4151" i="5"/>
  <c r="S4147" i="5"/>
  <c r="S4143" i="5"/>
  <c r="S4139" i="5"/>
  <c r="S4135" i="5"/>
  <c r="S4100" i="5"/>
  <c r="S4096" i="5"/>
  <c r="S4092" i="5"/>
  <c r="S4088" i="5"/>
  <c r="S4084" i="5"/>
  <c r="S4080" i="5"/>
  <c r="S4076" i="5"/>
  <c r="S4072" i="5"/>
  <c r="S4068" i="5"/>
  <c r="S4064" i="5"/>
  <c r="S4060" i="5"/>
  <c r="S4056" i="5"/>
  <c r="S4052" i="5"/>
  <c r="S4048" i="5"/>
  <c r="S4044" i="5"/>
  <c r="S4040" i="5"/>
  <c r="S4036" i="5"/>
  <c r="S4001" i="5"/>
  <c r="S3997" i="5"/>
  <c r="S3993" i="5"/>
  <c r="S3989" i="5"/>
  <c r="S3985" i="5"/>
  <c r="S3981" i="5"/>
  <c r="S3977" i="5"/>
  <c r="S3973" i="5"/>
  <c r="S3969" i="5"/>
  <c r="S3965" i="5"/>
  <c r="S3961" i="5"/>
  <c r="S3957" i="5"/>
  <c r="S3953" i="5"/>
  <c r="S3949" i="5"/>
  <c r="S3945" i="5"/>
  <c r="S3941" i="5"/>
  <c r="S3937" i="5"/>
  <c r="S3933" i="5"/>
  <c r="S3929" i="5"/>
  <c r="S3925" i="5"/>
  <c r="S3921" i="5"/>
  <c r="S3917" i="5"/>
  <c r="S5661" i="5"/>
  <c r="S5657" i="5"/>
  <c r="S5653" i="5"/>
  <c r="S5649" i="5"/>
  <c r="S5645" i="5"/>
  <c r="S5641" i="5"/>
  <c r="S5637" i="5"/>
  <c r="S5633" i="5"/>
  <c r="S5629" i="5"/>
  <c r="S5625" i="5"/>
  <c r="S5621" i="5"/>
  <c r="S5617" i="5"/>
  <c r="S5613" i="5"/>
  <c r="S5609" i="5"/>
  <c r="S5605" i="5"/>
  <c r="S5601" i="5"/>
  <c r="S5597" i="5"/>
  <c r="S5593" i="5"/>
  <c r="S5589" i="5"/>
  <c r="S5585" i="5"/>
  <c r="S5581" i="5"/>
  <c r="S5577" i="5"/>
  <c r="S5573" i="5"/>
  <c r="S5569" i="5"/>
  <c r="S5565" i="5"/>
  <c r="S5561" i="5"/>
  <c r="S5557" i="5"/>
  <c r="S5553" i="5"/>
  <c r="S5549" i="5"/>
  <c r="S5545" i="5"/>
  <c r="S5541" i="5"/>
  <c r="S5537" i="5"/>
  <c r="S5533" i="5"/>
  <c r="S5529" i="5"/>
  <c r="S5525" i="5"/>
  <c r="S5521" i="5"/>
  <c r="S5517" i="5"/>
  <c r="S5513" i="5"/>
  <c r="S5509" i="5"/>
  <c r="S5505" i="5"/>
  <c r="S5001" i="5"/>
  <c r="S4997" i="5"/>
  <c r="S4993" i="5"/>
  <c r="S4989" i="5"/>
  <c r="S4985" i="5"/>
  <c r="S4981" i="5"/>
  <c r="S4977" i="5"/>
  <c r="S4973" i="5"/>
  <c r="S4969" i="5"/>
  <c r="S4965" i="5"/>
  <c r="S4961" i="5"/>
  <c r="S4957" i="5"/>
  <c r="S4953" i="5"/>
  <c r="S4949" i="5"/>
  <c r="S4945" i="5"/>
  <c r="S4941" i="5"/>
  <c r="S4937" i="5"/>
  <c r="S4901" i="5"/>
  <c r="S4897" i="5"/>
  <c r="S4893" i="5"/>
  <c r="S4889" i="5"/>
  <c r="S4885" i="5"/>
  <c r="S4881" i="5"/>
  <c r="S4877" i="5"/>
  <c r="S4873" i="5"/>
  <c r="S4869" i="5"/>
  <c r="S4865" i="5"/>
  <c r="S4861" i="5"/>
  <c r="S4857" i="5"/>
  <c r="S4853" i="5"/>
  <c r="S4849" i="5"/>
  <c r="S4845" i="5"/>
  <c r="S4841" i="5"/>
  <c r="S4837" i="5"/>
  <c r="S4801" i="5"/>
  <c r="S4797" i="5"/>
  <c r="S4793" i="5"/>
  <c r="S4789" i="5"/>
  <c r="S4785" i="5"/>
  <c r="S4781" i="5"/>
  <c r="S4777" i="5"/>
  <c r="S4773" i="5"/>
  <c r="S4769" i="5"/>
  <c r="S4765" i="5"/>
  <c r="S4761" i="5"/>
  <c r="S4757" i="5"/>
  <c r="S4753" i="5"/>
  <c r="S4749" i="5"/>
  <c r="S4745" i="5"/>
  <c r="S4741" i="5"/>
  <c r="S4737" i="5"/>
  <c r="S4701" i="5"/>
  <c r="S4697" i="5"/>
  <c r="S4693" i="5"/>
  <c r="S4689" i="5"/>
  <c r="S4685" i="5"/>
  <c r="S4681" i="5"/>
  <c r="S4677" i="5"/>
  <c r="S4673" i="5"/>
  <c r="S4669" i="5"/>
  <c r="S4665" i="5"/>
  <c r="S4661" i="5"/>
  <c r="S4657" i="5"/>
  <c r="S4653" i="5"/>
  <c r="S4649" i="5"/>
  <c r="S4645" i="5"/>
  <c r="S4641" i="5"/>
  <c r="S4637" i="5"/>
  <c r="S4601" i="5"/>
  <c r="S4597" i="5"/>
  <c r="S4593" i="5"/>
  <c r="S4589" i="5"/>
  <c r="S4585" i="5"/>
  <c r="S4581" i="5"/>
  <c r="S4577" i="5"/>
  <c r="S4573" i="5"/>
  <c r="S4569" i="5"/>
  <c r="S4565" i="5"/>
  <c r="S4561" i="5"/>
  <c r="S4557" i="5"/>
  <c r="S4553" i="5"/>
  <c r="S4549" i="5"/>
  <c r="S4545" i="5"/>
  <c r="S4541" i="5"/>
  <c r="S4537" i="5"/>
  <c r="S4501" i="5"/>
  <c r="S4497" i="5"/>
  <c r="S4493" i="5"/>
  <c r="S4489" i="5"/>
  <c r="S4485" i="5"/>
  <c r="S4481" i="5"/>
  <c r="S4477" i="5"/>
  <c r="S4473" i="5"/>
  <c r="S4469" i="5"/>
  <c r="S4465" i="5"/>
  <c r="S4461" i="5"/>
  <c r="S4457" i="5"/>
  <c r="S4453" i="5"/>
  <c r="S4449" i="5"/>
  <c r="S4445" i="5"/>
  <c r="S4441" i="5"/>
  <c r="S4437" i="5"/>
  <c r="S4398" i="5"/>
  <c r="S4394" i="5"/>
  <c r="S4390" i="5"/>
  <c r="S4386" i="5"/>
  <c r="S4382" i="5"/>
  <c r="S4378" i="5"/>
  <c r="S4374" i="5"/>
  <c r="S4370" i="5"/>
  <c r="S4366" i="5"/>
  <c r="S4362" i="5"/>
  <c r="S4358" i="5"/>
  <c r="S4354" i="5"/>
  <c r="S4350" i="5"/>
  <c r="S4346" i="5"/>
  <c r="S4342" i="5"/>
  <c r="S4338" i="5"/>
  <c r="S4334" i="5"/>
  <c r="S4299" i="5"/>
  <c r="S4295" i="5"/>
  <c r="S4291" i="5"/>
  <c r="S4287" i="5"/>
  <c r="S4283" i="5"/>
  <c r="S4279" i="5"/>
  <c r="S4275" i="5"/>
  <c r="S4271" i="5"/>
  <c r="S4267" i="5"/>
  <c r="S4263" i="5"/>
  <c r="S4259" i="5"/>
  <c r="S4255" i="5"/>
  <c r="S4251" i="5"/>
  <c r="S4247" i="5"/>
  <c r="S4243" i="5"/>
  <c r="S4239" i="5"/>
  <c r="S4235" i="5"/>
  <c r="S4200" i="5"/>
  <c r="S4196" i="5"/>
  <c r="S4192" i="5"/>
  <c r="S4188" i="5"/>
  <c r="S4184" i="5"/>
  <c r="S4180" i="5"/>
  <c r="S4176" i="5"/>
  <c r="S4172" i="5"/>
  <c r="S4168" i="5"/>
  <c r="S4164" i="5"/>
  <c r="S4160" i="5"/>
  <c r="S4156" i="5"/>
  <c r="S4152" i="5"/>
  <c r="S4148" i="5"/>
  <c r="S4144" i="5"/>
  <c r="S4140" i="5"/>
  <c r="S4136" i="5"/>
  <c r="S4101" i="5"/>
  <c r="S4097" i="5"/>
  <c r="S4093" i="5"/>
  <c r="S4089" i="5"/>
  <c r="S4085" i="5"/>
  <c r="S4081" i="5"/>
  <c r="S4077" i="5"/>
  <c r="S4073" i="5"/>
  <c r="S4069" i="5"/>
  <c r="S4065" i="5"/>
  <c r="S4061" i="5"/>
  <c r="S4057" i="5"/>
  <c r="S4053" i="5"/>
  <c r="S4049" i="5"/>
  <c r="S4045" i="5"/>
  <c r="S4041" i="5"/>
  <c r="S4037" i="5"/>
  <c r="S3998" i="5"/>
  <c r="S3994" i="5"/>
  <c r="S3990" i="5"/>
  <c r="S3986" i="5"/>
  <c r="S3982" i="5"/>
  <c r="S3978" i="5"/>
  <c r="S3974" i="5"/>
  <c r="S3970" i="5"/>
  <c r="S3966" i="5"/>
  <c r="S3962" i="5"/>
  <c r="S3958" i="5"/>
  <c r="S3954" i="5"/>
  <c r="S3950" i="5"/>
  <c r="S3946" i="5"/>
  <c r="S3942" i="5"/>
  <c r="S3938" i="5"/>
  <c r="S3934" i="5"/>
  <c r="S3930" i="5"/>
  <c r="S3926" i="5"/>
  <c r="S3922" i="5"/>
  <c r="S3918" i="5"/>
  <c r="S3914" i="5"/>
  <c r="S3910" i="5"/>
  <c r="S3906" i="5"/>
  <c r="S3902" i="5"/>
  <c r="S3898" i="5"/>
  <c r="S3894" i="5"/>
  <c r="S3890" i="5"/>
  <c r="S3886" i="5"/>
  <c r="S3882" i="5"/>
  <c r="S3878" i="5"/>
  <c r="S3874" i="5"/>
  <c r="S3870" i="5"/>
  <c r="S3866" i="5"/>
  <c r="S3862" i="5"/>
  <c r="S3858" i="5"/>
  <c r="S3854" i="5"/>
  <c r="S3850" i="5"/>
  <c r="S3846" i="5"/>
  <c r="S3842" i="5"/>
  <c r="S3838" i="5"/>
  <c r="S3834" i="5"/>
  <c r="S3830" i="5"/>
  <c r="S3826" i="5"/>
  <c r="S5658" i="5"/>
  <c r="S5654" i="5"/>
  <c r="S5650" i="5"/>
  <c r="S5646" i="5"/>
  <c r="S5642" i="5"/>
  <c r="S5638" i="5"/>
  <c r="S5634" i="5"/>
  <c r="S5630" i="5"/>
  <c r="S5626" i="5"/>
  <c r="S5622" i="5"/>
  <c r="S5618" i="5"/>
  <c r="S5614" i="5"/>
  <c r="S5610" i="5"/>
  <c r="S5606" i="5"/>
  <c r="S5602" i="5"/>
  <c r="S5598" i="5"/>
  <c r="S5594" i="5"/>
  <c r="S5590" i="5"/>
  <c r="S5586" i="5"/>
  <c r="S5582" i="5"/>
  <c r="S5578" i="5"/>
  <c r="S5574" i="5"/>
  <c r="S5570" i="5"/>
  <c r="S5566" i="5"/>
  <c r="S5562" i="5"/>
  <c r="S5558" i="5"/>
  <c r="S5554" i="5"/>
  <c r="S5550" i="5"/>
  <c r="S5546" i="5"/>
  <c r="S5542" i="5"/>
  <c r="S5538" i="5"/>
  <c r="S5534" i="5"/>
  <c r="S5530" i="5"/>
  <c r="S5526" i="5"/>
  <c r="S5522" i="5"/>
  <c r="S5518" i="5"/>
  <c r="S5514" i="5"/>
  <c r="S5510" i="5"/>
  <c r="S5506" i="5"/>
  <c r="S4998" i="5"/>
  <c r="S4994" i="5"/>
  <c r="S4990" i="5"/>
  <c r="S4986" i="5"/>
  <c r="S4982" i="5"/>
  <c r="S4978" i="5"/>
  <c r="S4974" i="5"/>
  <c r="S4970" i="5"/>
  <c r="S4966" i="5"/>
  <c r="S4962" i="5"/>
  <c r="S4958" i="5"/>
  <c r="S4954" i="5"/>
  <c r="S4950" i="5"/>
  <c r="S4946" i="5"/>
  <c r="S4942" i="5"/>
  <c r="S4938" i="5"/>
  <c r="S4898" i="5"/>
  <c r="S4894" i="5"/>
  <c r="S4890" i="5"/>
  <c r="S4886" i="5"/>
  <c r="S4882" i="5"/>
  <c r="S4878" i="5"/>
  <c r="S4874" i="5"/>
  <c r="S4870" i="5"/>
  <c r="S4866" i="5"/>
  <c r="S4862" i="5"/>
  <c r="S4858" i="5"/>
  <c r="S4854" i="5"/>
  <c r="S4850" i="5"/>
  <c r="S4846" i="5"/>
  <c r="S4842" i="5"/>
  <c r="S4838" i="5"/>
  <c r="S4798" i="5"/>
  <c r="S4794" i="5"/>
  <c r="S4790" i="5"/>
  <c r="S4786" i="5"/>
  <c r="S4782" i="5"/>
  <c r="S4778" i="5"/>
  <c r="S4774" i="5"/>
  <c r="S4770" i="5"/>
  <c r="S4766" i="5"/>
  <c r="S4762" i="5"/>
  <c r="S4758" i="5"/>
  <c r="S4754" i="5"/>
  <c r="S4750" i="5"/>
  <c r="S4746" i="5"/>
  <c r="S4742" i="5"/>
  <c r="S4738" i="5"/>
  <c r="S4698" i="5"/>
  <c r="S4694" i="5"/>
  <c r="S4690" i="5"/>
  <c r="S4686" i="5"/>
  <c r="S4682" i="5"/>
  <c r="S4678" i="5"/>
  <c r="S4674" i="5"/>
  <c r="S4670" i="5"/>
  <c r="S4666" i="5"/>
  <c r="S4662" i="5"/>
  <c r="S4658" i="5"/>
  <c r="S4654" i="5"/>
  <c r="S4650" i="5"/>
  <c r="S4646" i="5"/>
  <c r="S4642" i="5"/>
  <c r="S4638" i="5"/>
  <c r="S4598" i="5"/>
  <c r="S4594" i="5"/>
  <c r="S4590" i="5"/>
  <c r="S4586" i="5"/>
  <c r="S4582" i="5"/>
  <c r="S4578" i="5"/>
  <c r="S4574" i="5"/>
  <c r="S4570" i="5"/>
  <c r="S4566" i="5"/>
  <c r="S4562" i="5"/>
  <c r="S4558" i="5"/>
  <c r="S4554" i="5"/>
  <c r="S4550" i="5"/>
  <c r="S4546" i="5"/>
  <c r="S4542" i="5"/>
  <c r="S4538" i="5"/>
  <c r="S4498" i="5"/>
  <c r="S4494" i="5"/>
  <c r="S4490" i="5"/>
  <c r="S4486" i="5"/>
  <c r="S4482" i="5"/>
  <c r="S4478" i="5"/>
  <c r="S4474" i="5"/>
  <c r="S4470" i="5"/>
  <c r="S4466" i="5"/>
  <c r="S4462" i="5"/>
  <c r="S4458" i="5"/>
  <c r="S4454" i="5"/>
  <c r="S4450" i="5"/>
  <c r="S4446" i="5"/>
  <c r="S4442" i="5"/>
  <c r="S4438" i="5"/>
  <c r="S4434" i="5"/>
  <c r="S4399" i="5"/>
  <c r="S4395" i="5"/>
  <c r="S4391" i="5"/>
  <c r="S4387" i="5"/>
  <c r="S4383" i="5"/>
  <c r="S4379" i="5"/>
  <c r="S4375" i="5"/>
  <c r="S4371" i="5"/>
  <c r="S4367" i="5"/>
  <c r="S4363" i="5"/>
  <c r="S4359" i="5"/>
  <c r="S4355" i="5"/>
  <c r="S4351" i="5"/>
  <c r="S4347" i="5"/>
  <c r="S4343" i="5"/>
  <c r="S4339" i="5"/>
  <c r="S4335" i="5"/>
  <c r="S4300" i="5"/>
  <c r="S4296" i="5"/>
  <c r="S4292" i="5"/>
  <c r="S4288" i="5"/>
  <c r="S4284" i="5"/>
  <c r="S4280" i="5"/>
  <c r="S4276" i="5"/>
  <c r="S4272" i="5"/>
  <c r="S4268" i="5"/>
  <c r="S4264" i="5"/>
  <c r="S4260" i="5"/>
  <c r="S4256" i="5"/>
  <c r="S4252" i="5"/>
  <c r="S4248" i="5"/>
  <c r="S4244" i="5"/>
  <c r="S4240" i="5"/>
  <c r="S4236" i="5"/>
  <c r="S4201" i="5"/>
  <c r="S4197" i="5"/>
  <c r="S4193" i="5"/>
  <c r="S4189" i="5"/>
  <c r="S4185" i="5"/>
  <c r="S4181" i="5"/>
  <c r="S4177" i="5"/>
  <c r="S4173" i="5"/>
  <c r="S4169" i="5"/>
  <c r="S4165" i="5"/>
  <c r="S4161" i="5"/>
  <c r="S4157" i="5"/>
  <c r="S4153" i="5"/>
  <c r="S4149" i="5"/>
  <c r="S4145" i="5"/>
  <c r="S4141" i="5"/>
  <c r="S4137" i="5"/>
  <c r="S4098" i="5"/>
  <c r="S4094" i="5"/>
  <c r="S4090" i="5"/>
  <c r="S4086" i="5"/>
  <c r="S4082" i="5"/>
  <c r="S4078" i="5"/>
  <c r="S4074" i="5"/>
  <c r="S4070" i="5"/>
  <c r="S4066" i="5"/>
  <c r="S4062" i="5"/>
  <c r="S4058" i="5"/>
  <c r="S4054" i="5"/>
  <c r="S4050" i="5"/>
  <c r="S4046" i="5"/>
  <c r="S4042" i="5"/>
  <c r="S4038" i="5"/>
  <c r="S4034" i="5"/>
  <c r="S3999" i="5"/>
  <c r="S3995" i="5"/>
  <c r="S3991" i="5"/>
  <c r="S3987" i="5"/>
  <c r="S3983" i="5"/>
  <c r="S3979" i="5"/>
  <c r="S3975" i="5"/>
  <c r="S3971" i="5"/>
  <c r="S3967" i="5"/>
  <c r="S3963" i="5"/>
  <c r="S3959" i="5"/>
  <c r="S3955" i="5"/>
  <c r="S3951" i="5"/>
  <c r="S3947" i="5"/>
  <c r="S3943" i="5"/>
  <c r="S3939" i="5"/>
  <c r="S3935" i="5"/>
  <c r="S3931" i="5"/>
  <c r="S3927" i="5"/>
  <c r="S3923" i="5"/>
  <c r="S3919" i="5"/>
  <c r="S3915" i="5"/>
  <c r="S3911" i="5"/>
  <c r="S3907" i="5"/>
  <c r="S3903" i="5"/>
  <c r="S3899" i="5"/>
  <c r="S3895" i="5"/>
  <c r="S3891" i="5"/>
  <c r="S3887" i="5"/>
  <c r="S3883" i="5"/>
  <c r="S3879" i="5"/>
  <c r="S3875" i="5"/>
  <c r="S3871" i="5"/>
  <c r="S3867" i="5"/>
  <c r="S3863" i="5"/>
  <c r="S3859" i="5"/>
  <c r="S3855" i="5"/>
  <c r="S3851" i="5"/>
  <c r="S3847" i="5"/>
  <c r="S3843" i="5"/>
  <c r="S3839" i="5"/>
  <c r="S3835" i="5"/>
  <c r="S3831" i="5"/>
  <c r="S3827" i="5"/>
  <c r="S3823" i="5"/>
  <c r="S6091" i="5"/>
  <c r="S6087" i="5"/>
  <c r="S6079" i="5"/>
  <c r="S6075" i="5"/>
  <c r="S6071" i="5"/>
  <c r="S6063" i="5"/>
  <c r="S6059" i="5"/>
  <c r="S6055" i="5"/>
  <c r="S6047" i="5"/>
  <c r="S6043" i="5"/>
  <c r="S6039" i="5"/>
  <c r="S6031" i="5"/>
  <c r="S6027" i="5"/>
  <c r="S6023" i="5"/>
  <c r="S6015" i="5"/>
  <c r="S6011" i="5"/>
  <c r="S6007" i="5"/>
  <c r="S5695" i="5"/>
  <c r="S5691" i="5"/>
  <c r="S5683" i="5"/>
  <c r="S5679" i="5"/>
  <c r="S5675" i="5"/>
  <c r="S5667" i="5"/>
  <c r="S5663" i="5"/>
  <c r="S5659" i="5"/>
  <c r="S5651" i="5"/>
  <c r="S5647" i="5"/>
  <c r="S5643" i="5"/>
  <c r="S5635" i="5"/>
  <c r="S5631" i="5"/>
  <c r="S5627" i="5"/>
  <c r="S5619" i="5"/>
  <c r="S5615" i="5"/>
  <c r="S5611" i="5"/>
  <c r="S5603" i="5"/>
  <c r="S5599" i="5"/>
  <c r="S5595" i="5"/>
  <c r="S5587" i="5"/>
  <c r="S5583" i="5"/>
  <c r="S5579" i="5"/>
  <c r="S5571" i="5"/>
  <c r="S5567" i="5"/>
  <c r="S5563" i="5"/>
  <c r="S5555" i="5"/>
  <c r="S5551" i="5"/>
  <c r="S5547" i="5"/>
  <c r="S5539" i="5"/>
  <c r="S5535" i="5"/>
  <c r="S5531" i="5"/>
  <c r="S5523" i="5"/>
  <c r="S5519" i="5"/>
  <c r="S5515" i="5"/>
  <c r="S5507" i="5"/>
  <c r="S5503" i="5"/>
  <c r="S4999" i="5"/>
  <c r="S4991" i="5"/>
  <c r="S4987" i="5"/>
  <c r="S4983" i="5"/>
  <c r="S4975" i="5"/>
  <c r="S4971" i="5"/>
  <c r="S4967" i="5"/>
  <c r="S4959" i="5"/>
  <c r="S4955" i="5"/>
  <c r="S4951" i="5"/>
  <c r="S4943" i="5"/>
  <c r="S4939" i="5"/>
  <c r="S4935" i="5"/>
  <c r="S4895" i="5"/>
  <c r="S4891" i="5"/>
  <c r="S4887" i="5"/>
  <c r="S4883" i="5"/>
  <c r="S4879" i="5"/>
  <c r="S4875" i="5"/>
  <c r="S4871" i="5"/>
  <c r="S4867" i="5"/>
  <c r="S4863" i="5"/>
  <c r="S4859" i="5"/>
  <c r="S4855" i="5"/>
  <c r="S4851" i="5"/>
  <c r="S4847" i="5"/>
  <c r="S4843" i="5"/>
  <c r="S4839" i="5"/>
  <c r="S4835" i="5"/>
  <c r="S4799" i="5"/>
  <c r="S4795" i="5"/>
  <c r="S4791" i="5"/>
  <c r="S4787" i="5"/>
  <c r="S4783" i="5"/>
  <c r="S4779" i="5"/>
  <c r="S4775" i="5"/>
  <c r="S4771" i="5"/>
  <c r="S4767" i="5"/>
  <c r="S4763" i="5"/>
  <c r="S4759" i="5"/>
  <c r="S4755" i="5"/>
  <c r="S4751" i="5"/>
  <c r="S4747" i="5"/>
  <c r="S4743" i="5"/>
  <c r="S4739" i="5"/>
  <c r="S4735" i="5"/>
  <c r="S4699" i="5"/>
  <c r="S4695" i="5"/>
  <c r="S4691" i="5"/>
  <c r="S4687" i="5"/>
  <c r="S4683" i="5"/>
  <c r="S4679" i="5"/>
  <c r="S4675" i="5"/>
  <c r="S4671" i="5"/>
  <c r="S4667" i="5"/>
  <c r="S4663" i="5"/>
  <c r="S4659" i="5"/>
  <c r="S4655" i="5"/>
  <c r="S4651" i="5"/>
  <c r="S4647" i="5"/>
  <c r="S4643" i="5"/>
  <c r="S4639" i="5"/>
  <c r="S4635" i="5"/>
  <c r="S4595" i="5"/>
  <c r="S4591" i="5"/>
  <c r="S4587" i="5"/>
  <c r="S4583" i="5"/>
  <c r="S4579" i="5"/>
  <c r="S4575" i="5"/>
  <c r="S4571" i="5"/>
  <c r="S4567" i="5"/>
  <c r="S4563" i="5"/>
  <c r="S4559" i="5"/>
  <c r="S4555" i="5"/>
  <c r="S4551" i="5"/>
  <c r="S4547" i="5"/>
  <c r="S4543" i="5"/>
  <c r="S4539" i="5"/>
  <c r="S4535" i="5"/>
  <c r="S4495" i="5"/>
  <c r="S4491" i="5"/>
  <c r="S4487" i="5"/>
  <c r="S4479" i="5"/>
  <c r="S4475" i="5"/>
  <c r="S4471" i="5"/>
  <c r="S4463" i="5"/>
  <c r="S4459" i="5"/>
  <c r="S4455" i="5"/>
  <c r="S4447" i="5"/>
  <c r="S4443" i="5"/>
  <c r="S4439" i="5"/>
  <c r="S4396" i="5"/>
  <c r="S4392" i="5"/>
  <c r="S4384" i="5"/>
  <c r="S4380" i="5"/>
  <c r="S4376" i="5"/>
  <c r="S4368" i="5"/>
  <c r="S4364" i="5"/>
  <c r="S4360" i="5"/>
  <c r="S4352" i="5"/>
  <c r="S4348" i="5"/>
  <c r="S4344" i="5"/>
  <c r="S4336" i="5"/>
  <c r="S4301" i="5"/>
  <c r="S4297" i="5"/>
  <c r="S4289" i="5"/>
  <c r="S4285" i="5"/>
  <c r="S4281" i="5"/>
  <c r="S4273" i="5"/>
  <c r="S4269" i="5"/>
  <c r="S4265" i="5"/>
  <c r="S4257" i="5"/>
  <c r="S4253" i="5"/>
  <c r="S4249" i="5"/>
  <c r="S4241" i="5"/>
  <c r="S4237" i="5"/>
  <c r="S4194" i="5"/>
  <c r="S4190" i="5"/>
  <c r="S4186" i="5"/>
  <c r="S4178" i="5"/>
  <c r="S4174" i="5"/>
  <c r="S4170" i="5"/>
  <c r="S4162" i="5"/>
  <c r="S4158" i="5"/>
  <c r="S4154" i="5"/>
  <c r="S4150" i="5"/>
  <c r="S4146" i="5"/>
  <c r="S4142" i="5"/>
  <c r="S4138" i="5"/>
  <c r="S4134" i="5"/>
  <c r="S4099" i="5"/>
  <c r="S4095" i="5"/>
  <c r="S4091" i="5"/>
  <c r="S4083" i="5"/>
  <c r="S4079" i="5"/>
  <c r="S4075" i="5"/>
  <c r="S4067" i="5"/>
  <c r="S4059" i="5"/>
  <c r="S4051" i="5"/>
  <c r="S4043" i="5"/>
  <c r="S4035" i="5"/>
  <c r="S3996" i="5"/>
  <c r="S3988" i="5"/>
  <c r="S3980" i="5"/>
  <c r="S3972" i="5"/>
  <c r="S3964" i="5"/>
  <c r="S3956" i="5"/>
  <c r="S3948" i="5"/>
  <c r="S3940" i="5"/>
  <c r="S3932" i="5"/>
  <c r="S3924" i="5"/>
  <c r="S3913" i="5"/>
  <c r="S3909" i="5"/>
  <c r="S3905" i="5"/>
  <c r="S3901" i="5"/>
  <c r="S3897" i="5"/>
  <c r="S3893" i="5"/>
  <c r="S3889" i="5"/>
  <c r="S3885" i="5"/>
  <c r="S3881" i="5"/>
  <c r="S3877" i="5"/>
  <c r="S3873" i="5"/>
  <c r="S3869" i="5"/>
  <c r="S3865" i="5"/>
  <c r="S3861" i="5"/>
  <c r="S3857" i="5"/>
  <c r="S3853" i="5"/>
  <c r="S3849" i="5"/>
  <c r="S3845" i="5"/>
  <c r="S3841" i="5"/>
  <c r="S3837" i="5"/>
  <c r="S3833" i="5"/>
  <c r="S3829" i="5"/>
  <c r="S3825" i="5"/>
  <c r="S3821" i="5"/>
  <c r="S3817" i="5"/>
  <c r="S3813" i="5"/>
  <c r="S3809" i="5"/>
  <c r="S3805" i="5"/>
  <c r="S3801" i="5"/>
  <c r="S3797" i="5"/>
  <c r="S3793" i="5"/>
  <c r="S3789" i="5"/>
  <c r="S3785" i="5"/>
  <c r="S3781" i="5"/>
  <c r="S3777" i="5"/>
  <c r="S3773" i="5"/>
  <c r="S3769" i="5"/>
  <c r="S3765" i="5"/>
  <c r="S3761" i="5"/>
  <c r="S3757" i="5"/>
  <c r="S3753" i="5"/>
  <c r="S3749" i="5"/>
  <c r="S3745" i="5"/>
  <c r="S3741" i="5"/>
  <c r="S3737" i="5"/>
  <c r="S3733" i="5"/>
  <c r="S3729" i="5"/>
  <c r="S3725" i="5"/>
  <c r="S3721" i="5"/>
  <c r="S3717" i="5"/>
  <c r="S3713" i="5"/>
  <c r="S3709" i="5"/>
  <c r="S3705" i="5"/>
  <c r="S3701" i="5"/>
  <c r="S3697" i="5"/>
  <c r="S3693" i="5"/>
  <c r="S3689" i="5"/>
  <c r="S3685" i="5"/>
  <c r="S3681" i="5"/>
  <c r="S3677" i="5"/>
  <c r="S3673" i="5"/>
  <c r="S3669" i="5"/>
  <c r="S3665" i="5"/>
  <c r="S3661" i="5"/>
  <c r="S3657" i="5"/>
  <c r="S3653" i="5"/>
  <c r="S3649" i="5"/>
  <c r="S3645" i="5"/>
  <c r="S3641" i="5"/>
  <c r="S3637" i="5"/>
  <c r="S3633" i="5"/>
  <c r="S3629" i="5"/>
  <c r="S3625" i="5"/>
  <c r="S3621" i="5"/>
  <c r="S3617" i="5"/>
  <c r="S3613" i="5"/>
  <c r="S3609" i="5"/>
  <c r="S3605" i="5"/>
  <c r="S3601" i="5"/>
  <c r="S3597" i="5"/>
  <c r="S3593" i="5"/>
  <c r="S3589" i="5"/>
  <c r="S3585" i="5"/>
  <c r="S3581" i="5"/>
  <c r="S3577" i="5"/>
  <c r="S3573" i="5"/>
  <c r="S3569" i="5"/>
  <c r="S3565" i="5"/>
  <c r="S3561" i="5"/>
  <c r="S3557" i="5"/>
  <c r="S3553" i="5"/>
  <c r="S3549" i="5"/>
  <c r="S3545" i="5"/>
  <c r="S3541" i="5"/>
  <c r="S3537" i="5"/>
  <c r="S3533" i="5"/>
  <c r="S3529" i="5"/>
  <c r="S3525" i="5"/>
  <c r="S3521" i="5"/>
  <c r="S3517" i="5"/>
  <c r="S3513" i="5"/>
  <c r="S3509" i="5"/>
  <c r="S3505" i="5"/>
  <c r="S3501" i="5"/>
  <c r="S3497" i="5"/>
  <c r="S3493" i="5"/>
  <c r="S3489" i="5"/>
  <c r="S3485" i="5"/>
  <c r="S3481" i="5"/>
  <c r="S3477" i="5"/>
  <c r="S3473" i="5"/>
  <c r="S3469" i="5"/>
  <c r="S3465" i="5"/>
  <c r="S3461" i="5"/>
  <c r="S3457" i="5"/>
  <c r="S3453" i="5"/>
  <c r="S3449" i="5"/>
  <c r="S3445" i="5"/>
  <c r="S3441" i="5"/>
  <c r="S3437" i="5"/>
  <c r="S3394" i="5"/>
  <c r="S3390" i="5"/>
  <c r="S3386" i="5"/>
  <c r="S3382" i="5"/>
  <c r="S3378" i="5"/>
  <c r="S3374" i="5"/>
  <c r="S3370" i="5"/>
  <c r="S3366" i="5"/>
  <c r="S3362" i="5"/>
  <c r="S3358" i="5"/>
  <c r="S3354" i="5"/>
  <c r="S3350" i="5"/>
  <c r="S3346" i="5"/>
  <c r="S3342" i="5"/>
  <c r="S3338" i="5"/>
  <c r="S3334" i="5"/>
  <c r="S3299" i="5"/>
  <c r="S3295" i="5"/>
  <c r="S3291" i="5"/>
  <c r="S3287" i="5"/>
  <c r="S3283" i="5"/>
  <c r="S3279" i="5"/>
  <c r="S3275" i="5"/>
  <c r="S3271" i="5"/>
  <c r="S3267" i="5"/>
  <c r="S3263" i="5"/>
  <c r="S3259" i="5"/>
  <c r="S3255" i="5"/>
  <c r="S3251" i="5"/>
  <c r="S3247" i="5"/>
  <c r="S3243" i="5"/>
  <c r="S3239" i="5"/>
  <c r="S3235" i="5"/>
  <c r="S3196" i="5"/>
  <c r="S3192" i="5"/>
  <c r="S3188" i="5"/>
  <c r="S3184" i="5"/>
  <c r="S3180" i="5"/>
  <c r="S3176" i="5"/>
  <c r="S3172" i="5"/>
  <c r="S3168" i="5"/>
  <c r="S3164" i="5"/>
  <c r="S3160" i="5"/>
  <c r="S3156" i="5"/>
  <c r="S3152" i="5"/>
  <c r="S3148" i="5"/>
  <c r="S3144" i="5"/>
  <c r="S3140" i="5"/>
  <c r="S3136" i="5"/>
  <c r="S3101" i="5"/>
  <c r="S3097" i="5"/>
  <c r="S3093" i="5"/>
  <c r="S3089" i="5"/>
  <c r="S3085" i="5"/>
  <c r="S3081" i="5"/>
  <c r="S3077" i="5"/>
  <c r="S3073" i="5"/>
  <c r="S3069" i="5"/>
  <c r="S3065" i="5"/>
  <c r="S3061" i="5"/>
  <c r="S3057" i="5"/>
  <c r="S3053" i="5"/>
  <c r="S3049" i="5"/>
  <c r="S3045" i="5"/>
  <c r="S3041" i="5"/>
  <c r="S3037" i="5"/>
  <c r="S1258" i="5"/>
  <c r="S1254" i="5"/>
  <c r="S1250" i="5"/>
  <c r="S1246" i="5"/>
  <c r="S1242" i="5"/>
  <c r="S1238" i="5"/>
  <c r="S1234" i="5"/>
  <c r="S1230" i="5"/>
  <c r="S1226" i="5"/>
  <c r="S1222" i="5"/>
  <c r="S1218" i="5"/>
  <c r="S1214" i="5"/>
  <c r="S1210" i="5"/>
  <c r="S1206" i="5"/>
  <c r="S1202" i="5"/>
  <c r="S1198" i="5"/>
  <c r="S1194" i="5"/>
  <c r="S1190" i="5"/>
  <c r="S1186" i="5"/>
  <c r="S1182" i="5"/>
  <c r="S1178" i="5"/>
  <c r="S1174" i="5"/>
  <c r="S1170" i="5"/>
  <c r="S1166" i="5"/>
  <c r="S1162" i="5"/>
  <c r="S1158" i="5"/>
  <c r="S1154" i="5"/>
  <c r="S1150" i="5"/>
  <c r="S1146" i="5"/>
  <c r="S1142" i="5"/>
  <c r="S1138" i="5"/>
  <c r="S1134" i="5"/>
  <c r="S1130" i="5"/>
  <c r="S1126" i="5"/>
  <c r="S1122" i="5"/>
  <c r="S1118" i="5"/>
  <c r="S1114" i="5"/>
  <c r="S1110" i="5"/>
  <c r="S1106" i="5"/>
  <c r="S1102" i="5"/>
  <c r="S1098" i="5"/>
  <c r="S1094" i="5"/>
  <c r="S1090" i="5"/>
  <c r="S1086" i="5"/>
  <c r="S1082" i="5"/>
  <c r="S1078" i="5"/>
  <c r="S1074" i="5"/>
  <c r="S1070" i="5"/>
  <c r="S1066" i="5"/>
  <c r="S1062" i="5"/>
  <c r="S1058" i="5"/>
  <c r="S1054" i="5"/>
  <c r="S1050" i="5"/>
  <c r="S1046" i="5"/>
  <c r="S1042" i="5"/>
  <c r="S1038" i="5"/>
  <c r="S1034" i="5"/>
  <c r="S1030" i="5"/>
  <c r="S1026" i="5"/>
  <c r="S1022" i="5"/>
  <c r="S1018" i="5"/>
  <c r="S1014" i="5"/>
  <c r="S1010" i="5"/>
  <c r="S1006" i="5"/>
  <c r="S1002" i="5"/>
  <c r="S3822" i="5"/>
  <c r="S3818" i="5"/>
  <c r="S3814" i="5"/>
  <c r="S3810" i="5"/>
  <c r="S3806" i="5"/>
  <c r="S3802" i="5"/>
  <c r="S3798" i="5"/>
  <c r="S3794" i="5"/>
  <c r="S3790" i="5"/>
  <c r="S3786" i="5"/>
  <c r="S3782" i="5"/>
  <c r="S3778" i="5"/>
  <c r="S3774" i="5"/>
  <c r="S3770" i="5"/>
  <c r="S3766" i="5"/>
  <c r="S3762" i="5"/>
  <c r="S3758" i="5"/>
  <c r="S3754" i="5"/>
  <c r="S3750" i="5"/>
  <c r="S3746" i="5"/>
  <c r="S3742" i="5"/>
  <c r="S3738" i="5"/>
  <c r="S3734" i="5"/>
  <c r="S3730" i="5"/>
  <c r="S3726" i="5"/>
  <c r="S3722" i="5"/>
  <c r="S3718" i="5"/>
  <c r="S3714" i="5"/>
  <c r="S3710" i="5"/>
  <c r="S3706" i="5"/>
  <c r="S3702" i="5"/>
  <c r="S3698" i="5"/>
  <c r="S3694" i="5"/>
  <c r="S3690" i="5"/>
  <c r="S3686" i="5"/>
  <c r="S3682" i="5"/>
  <c r="S3678" i="5"/>
  <c r="S3674" i="5"/>
  <c r="S3670" i="5"/>
  <c r="S3666" i="5"/>
  <c r="S3662" i="5"/>
  <c r="S3658" i="5"/>
  <c r="S3654" i="5"/>
  <c r="S3650" i="5"/>
  <c r="S3646" i="5"/>
  <c r="S3642" i="5"/>
  <c r="S3638" i="5"/>
  <c r="S3634" i="5"/>
  <c r="S3630" i="5"/>
  <c r="S3626" i="5"/>
  <c r="S3622" i="5"/>
  <c r="S3618" i="5"/>
  <c r="S3614" i="5"/>
  <c r="S3610" i="5"/>
  <c r="S3606" i="5"/>
  <c r="S3602" i="5"/>
  <c r="S3598" i="5"/>
  <c r="S3594" i="5"/>
  <c r="S3590" i="5"/>
  <c r="S3586" i="5"/>
  <c r="S3582" i="5"/>
  <c r="S3578" i="5"/>
  <c r="S3574" i="5"/>
  <c r="S3570" i="5"/>
  <c r="S3566" i="5"/>
  <c r="S3562" i="5"/>
  <c r="S3558" i="5"/>
  <c r="S3554" i="5"/>
  <c r="S3550" i="5"/>
  <c r="S3546" i="5"/>
  <c r="S3542" i="5"/>
  <c r="S3538" i="5"/>
  <c r="S3534" i="5"/>
  <c r="S3530" i="5"/>
  <c r="S3526" i="5"/>
  <c r="S3522" i="5"/>
  <c r="S3518" i="5"/>
  <c r="S3514" i="5"/>
  <c r="S3510" i="5"/>
  <c r="S3506" i="5"/>
  <c r="S3502" i="5"/>
  <c r="S3498" i="5"/>
  <c r="S3494" i="5"/>
  <c r="S3490" i="5"/>
  <c r="S3486" i="5"/>
  <c r="S3482" i="5"/>
  <c r="S3478" i="5"/>
  <c r="S3474" i="5"/>
  <c r="S3470" i="5"/>
  <c r="S3466" i="5"/>
  <c r="S3462" i="5"/>
  <c r="S3458" i="5"/>
  <c r="S3454" i="5"/>
  <c r="S3450" i="5"/>
  <c r="S3446" i="5"/>
  <c r="S3442" i="5"/>
  <c r="S3438" i="5"/>
  <c r="S3434" i="5"/>
  <c r="S3399" i="5"/>
  <c r="S3395" i="5"/>
  <c r="S3391" i="5"/>
  <c r="S3387" i="5"/>
  <c r="S3383" i="5"/>
  <c r="S3379" i="5"/>
  <c r="S3375" i="5"/>
  <c r="S3371" i="5"/>
  <c r="S3367" i="5"/>
  <c r="S3363" i="5"/>
  <c r="S3359" i="5"/>
  <c r="S3355" i="5"/>
  <c r="S3351" i="5"/>
  <c r="S3347" i="5"/>
  <c r="S3343" i="5"/>
  <c r="S3339" i="5"/>
  <c r="S3335" i="5"/>
  <c r="S3300" i="5"/>
  <c r="S3296" i="5"/>
  <c r="S3292" i="5"/>
  <c r="S3288" i="5"/>
  <c r="S3284" i="5"/>
  <c r="S3280" i="5"/>
  <c r="S3276" i="5"/>
  <c r="S3272" i="5"/>
  <c r="S3268" i="5"/>
  <c r="S3264" i="5"/>
  <c r="S3260" i="5"/>
  <c r="S3256" i="5"/>
  <c r="S3252" i="5"/>
  <c r="S3248" i="5"/>
  <c r="S3244" i="5"/>
  <c r="S3240" i="5"/>
  <c r="S3236" i="5"/>
  <c r="S3201" i="5"/>
  <c r="S3197" i="5"/>
  <c r="S3193" i="5"/>
  <c r="S3189" i="5"/>
  <c r="S3185" i="5"/>
  <c r="S3181" i="5"/>
  <c r="S3177" i="5"/>
  <c r="S3173" i="5"/>
  <c r="S3169" i="5"/>
  <c r="S3165" i="5"/>
  <c r="S3161" i="5"/>
  <c r="S3157" i="5"/>
  <c r="S3153" i="5"/>
  <c r="S3149" i="5"/>
  <c r="S3145" i="5"/>
  <c r="S3141" i="5"/>
  <c r="S3137" i="5"/>
  <c r="S3098" i="5"/>
  <c r="S3094" i="5"/>
  <c r="S3090" i="5"/>
  <c r="S3086" i="5"/>
  <c r="S3082" i="5"/>
  <c r="S3078" i="5"/>
  <c r="S3074" i="5"/>
  <c r="S3070" i="5"/>
  <c r="S3066" i="5"/>
  <c r="S3062" i="5"/>
  <c r="S3058" i="5"/>
  <c r="S3054" i="5"/>
  <c r="S3050" i="5"/>
  <c r="S3046" i="5"/>
  <c r="S3042" i="5"/>
  <c r="S3038" i="5"/>
  <c r="S1259" i="5"/>
  <c r="S1255" i="5"/>
  <c r="S1251" i="5"/>
  <c r="S1247" i="5"/>
  <c r="S1243" i="5"/>
  <c r="S1239" i="5"/>
  <c r="S1235" i="5"/>
  <c r="S1231" i="5"/>
  <c r="S1227" i="5"/>
  <c r="S1223" i="5"/>
  <c r="S1219" i="5"/>
  <c r="S1215" i="5"/>
  <c r="S1211" i="5"/>
  <c r="S1207" i="5"/>
  <c r="S1203" i="5"/>
  <c r="S1199" i="5"/>
  <c r="S1195" i="5"/>
  <c r="S1191" i="5"/>
  <c r="S1187" i="5"/>
  <c r="S1183" i="5"/>
  <c r="S1179" i="5"/>
  <c r="S1175" i="5"/>
  <c r="S1171" i="5"/>
  <c r="S1167" i="5"/>
  <c r="S1163" i="5"/>
  <c r="S1159" i="5"/>
  <c r="S1155" i="5"/>
  <c r="S1151" i="5"/>
  <c r="S1147" i="5"/>
  <c r="S1143" i="5"/>
  <c r="S1139" i="5"/>
  <c r="S1135" i="5"/>
  <c r="S1131" i="5"/>
  <c r="S1127" i="5"/>
  <c r="S1123" i="5"/>
  <c r="S1119" i="5"/>
  <c r="S1115" i="5"/>
  <c r="S1111" i="5"/>
  <c r="S1107" i="5"/>
  <c r="S1103" i="5"/>
  <c r="S1099" i="5"/>
  <c r="S1095" i="5"/>
  <c r="S1091" i="5"/>
  <c r="S1087" i="5"/>
  <c r="S1083" i="5"/>
  <c r="S1079" i="5"/>
  <c r="S1075" i="5"/>
  <c r="S1071" i="5"/>
  <c r="S1067" i="5"/>
  <c r="S1063" i="5"/>
  <c r="S1059" i="5"/>
  <c r="S1055" i="5"/>
  <c r="S1051" i="5"/>
  <c r="S1047" i="5"/>
  <c r="S1043" i="5"/>
  <c r="S1039" i="5"/>
  <c r="S1035" i="5"/>
  <c r="S1031" i="5"/>
  <c r="S1027" i="5"/>
  <c r="S1023" i="5"/>
  <c r="S1019" i="5"/>
  <c r="S1015" i="5"/>
  <c r="S1011" i="5"/>
  <c r="S1007" i="5"/>
  <c r="S1003" i="5"/>
  <c r="S3819" i="5"/>
  <c r="S3815" i="5"/>
  <c r="S3811" i="5"/>
  <c r="S3807" i="5"/>
  <c r="S3803" i="5"/>
  <c r="S3799" i="5"/>
  <c r="S3795" i="5"/>
  <c r="S3791" i="5"/>
  <c r="S3787" i="5"/>
  <c r="S3783" i="5"/>
  <c r="S3779" i="5"/>
  <c r="S3775" i="5"/>
  <c r="S3771" i="5"/>
  <c r="S3767" i="5"/>
  <c r="S3763" i="5"/>
  <c r="S3759" i="5"/>
  <c r="S3755" i="5"/>
  <c r="S3751" i="5"/>
  <c r="S3747" i="5"/>
  <c r="S3743" i="5"/>
  <c r="S3739" i="5"/>
  <c r="S3735" i="5"/>
  <c r="S3731" i="5"/>
  <c r="S3727" i="5"/>
  <c r="S3723" i="5"/>
  <c r="S3719" i="5"/>
  <c r="S3715" i="5"/>
  <c r="S3711" i="5"/>
  <c r="S3707" i="5"/>
  <c r="S3703" i="5"/>
  <c r="S3699" i="5"/>
  <c r="S3695" i="5"/>
  <c r="S3691" i="5"/>
  <c r="S3687" i="5"/>
  <c r="S3683" i="5"/>
  <c r="S3679" i="5"/>
  <c r="S3675" i="5"/>
  <c r="S3671" i="5"/>
  <c r="S3667" i="5"/>
  <c r="S3663" i="5"/>
  <c r="S3659" i="5"/>
  <c r="S3655" i="5"/>
  <c r="S3651" i="5"/>
  <c r="S3647" i="5"/>
  <c r="S3643" i="5"/>
  <c r="S3639" i="5"/>
  <c r="S3635" i="5"/>
  <c r="S3631" i="5"/>
  <c r="S3627" i="5"/>
  <c r="S3623" i="5"/>
  <c r="S3619" i="5"/>
  <c r="S3615" i="5"/>
  <c r="S3611" i="5"/>
  <c r="S3607" i="5"/>
  <c r="S3603" i="5"/>
  <c r="S3599" i="5"/>
  <c r="S3595" i="5"/>
  <c r="S3591" i="5"/>
  <c r="S3587" i="5"/>
  <c r="S3583" i="5"/>
  <c r="S3579" i="5"/>
  <c r="S3575" i="5"/>
  <c r="S3571" i="5"/>
  <c r="S3567" i="5"/>
  <c r="S3563" i="5"/>
  <c r="S3559" i="5"/>
  <c r="S3555" i="5"/>
  <c r="S3551" i="5"/>
  <c r="S3547" i="5"/>
  <c r="S3543" i="5"/>
  <c r="S3539" i="5"/>
  <c r="S3535" i="5"/>
  <c r="S3531" i="5"/>
  <c r="S3527" i="5"/>
  <c r="S3523" i="5"/>
  <c r="S3519" i="5"/>
  <c r="S3515" i="5"/>
  <c r="S3511" i="5"/>
  <c r="S3507" i="5"/>
  <c r="S3503" i="5"/>
  <c r="S3499" i="5"/>
  <c r="S3495" i="5"/>
  <c r="S3491" i="5"/>
  <c r="S3487" i="5"/>
  <c r="S3483" i="5"/>
  <c r="S3479" i="5"/>
  <c r="S3475" i="5"/>
  <c r="S3471" i="5"/>
  <c r="S3467" i="5"/>
  <c r="S3463" i="5"/>
  <c r="S3459" i="5"/>
  <c r="S3455" i="5"/>
  <c r="S3451" i="5"/>
  <c r="S3447" i="5"/>
  <c r="S3443" i="5"/>
  <c r="S3439" i="5"/>
  <c r="S3435" i="5"/>
  <c r="S3400" i="5"/>
  <c r="S3396" i="5"/>
  <c r="S3392" i="5"/>
  <c r="S3388" i="5"/>
  <c r="S3384" i="5"/>
  <c r="S3380" i="5"/>
  <c r="S3376" i="5"/>
  <c r="S3372" i="5"/>
  <c r="S3368" i="5"/>
  <c r="S3364" i="5"/>
  <c r="S3360" i="5"/>
  <c r="S3356" i="5"/>
  <c r="S3352" i="5"/>
  <c r="S3348" i="5"/>
  <c r="S3344" i="5"/>
  <c r="S3340" i="5"/>
  <c r="S3336" i="5"/>
  <c r="S3301" i="5"/>
  <c r="S3297" i="5"/>
  <c r="S3293" i="5"/>
  <c r="S3289" i="5"/>
  <c r="S3285" i="5"/>
  <c r="S3281" i="5"/>
  <c r="S3277" i="5"/>
  <c r="S3273" i="5"/>
  <c r="S3269" i="5"/>
  <c r="S3265" i="5"/>
  <c r="S3261" i="5"/>
  <c r="S3257" i="5"/>
  <c r="S3253" i="5"/>
  <c r="S3249" i="5"/>
  <c r="S3245" i="5"/>
  <c r="S3241" i="5"/>
  <c r="S3237" i="5"/>
  <c r="S3198" i="5"/>
  <c r="S3194" i="5"/>
  <c r="S3190" i="5"/>
  <c r="S3186" i="5"/>
  <c r="S3182" i="5"/>
  <c r="S3178" i="5"/>
  <c r="S3174" i="5"/>
  <c r="S3170" i="5"/>
  <c r="S3166" i="5"/>
  <c r="S3162" i="5"/>
  <c r="S3158" i="5"/>
  <c r="S3154" i="5"/>
  <c r="S3150" i="5"/>
  <c r="S3146" i="5"/>
  <c r="S3142" i="5"/>
  <c r="S3138" i="5"/>
  <c r="S3134" i="5"/>
  <c r="S3099" i="5"/>
  <c r="S3095" i="5"/>
  <c r="S3091" i="5"/>
  <c r="S3087" i="5"/>
  <c r="S3083" i="5"/>
  <c r="S3079" i="5"/>
  <c r="S3075" i="5"/>
  <c r="S3071" i="5"/>
  <c r="S3067" i="5"/>
  <c r="S3063" i="5"/>
  <c r="S3059" i="5"/>
  <c r="S3055" i="5"/>
  <c r="S3051" i="5"/>
  <c r="S3047" i="5"/>
  <c r="S3043" i="5"/>
  <c r="S3039" i="5"/>
  <c r="S3035" i="5"/>
  <c r="S1256" i="5"/>
  <c r="S1252" i="5"/>
  <c r="S1248" i="5"/>
  <c r="S1244" i="5"/>
  <c r="S1240" i="5"/>
  <c r="S1236" i="5"/>
  <c r="S1232" i="5"/>
  <c r="S1228" i="5"/>
  <c r="S1224" i="5"/>
  <c r="S1220" i="5"/>
  <c r="S1216" i="5"/>
  <c r="S1212" i="5"/>
  <c r="S1208" i="5"/>
  <c r="S1204" i="5"/>
  <c r="S1200" i="5"/>
  <c r="S1196" i="5"/>
  <c r="S1192" i="5"/>
  <c r="S1188" i="5"/>
  <c r="S1184" i="5"/>
  <c r="S1180" i="5"/>
  <c r="S1176" i="5"/>
  <c r="S1172" i="5"/>
  <c r="S1168" i="5"/>
  <c r="S1164" i="5"/>
  <c r="S1160" i="5"/>
  <c r="S1156" i="5"/>
  <c r="S1152" i="5"/>
  <c r="S1148" i="5"/>
  <c r="S1144" i="5"/>
  <c r="S1140" i="5"/>
  <c r="S1136" i="5"/>
  <c r="S1132" i="5"/>
  <c r="S1128" i="5"/>
  <c r="S1124" i="5"/>
  <c r="S1120" i="5"/>
  <c r="S1116" i="5"/>
  <c r="S1112" i="5"/>
  <c r="S1108" i="5"/>
  <c r="S1104" i="5"/>
  <c r="S1100" i="5"/>
  <c r="S1096" i="5"/>
  <c r="S1092" i="5"/>
  <c r="S1088" i="5"/>
  <c r="S1084" i="5"/>
  <c r="S1080" i="5"/>
  <c r="S1076" i="5"/>
  <c r="S1072" i="5"/>
  <c r="S1068" i="5"/>
  <c r="S1064" i="5"/>
  <c r="S1060" i="5"/>
  <c r="S1056" i="5"/>
  <c r="S1052" i="5"/>
  <c r="S1048" i="5"/>
  <c r="S1044" i="5"/>
  <c r="S1040" i="5"/>
  <c r="S1036" i="5"/>
  <c r="S1032" i="5"/>
  <c r="S1028" i="5"/>
  <c r="S1024" i="5"/>
  <c r="S1020" i="5"/>
  <c r="S1016" i="5"/>
  <c r="S1012" i="5"/>
  <c r="S1008" i="5"/>
  <c r="S1004" i="5"/>
  <c r="S3912" i="5"/>
  <c r="S3908" i="5"/>
  <c r="S3904" i="5"/>
  <c r="S3900" i="5"/>
  <c r="S3896" i="5"/>
  <c r="S3892" i="5"/>
  <c r="S3888" i="5"/>
  <c r="S3884" i="5"/>
  <c r="S3880" i="5"/>
  <c r="S3876" i="5"/>
  <c r="S3872" i="5"/>
  <c r="S3868" i="5"/>
  <c r="S3864" i="5"/>
  <c r="S3860" i="5"/>
  <c r="S3856" i="5"/>
  <c r="S3852" i="5"/>
  <c r="S3848" i="5"/>
  <c r="S3844" i="5"/>
  <c r="S3840" i="5"/>
  <c r="S3836" i="5"/>
  <c r="S3832" i="5"/>
  <c r="S3828" i="5"/>
  <c r="S3824" i="5"/>
  <c r="S3820" i="5"/>
  <c r="S3816" i="5"/>
  <c r="S3812" i="5"/>
  <c r="S3808" i="5"/>
  <c r="S3804" i="5"/>
  <c r="S3800" i="5"/>
  <c r="S3796" i="5"/>
  <c r="S3792" i="5"/>
  <c r="S3788" i="5"/>
  <c r="S3784" i="5"/>
  <c r="S3780" i="5"/>
  <c r="S3776" i="5"/>
  <c r="S3772" i="5"/>
  <c r="S3768" i="5"/>
  <c r="S3764" i="5"/>
  <c r="S3760" i="5"/>
  <c r="S3756" i="5"/>
  <c r="S3752" i="5"/>
  <c r="S3748" i="5"/>
  <c r="S3744" i="5"/>
  <c r="S3740" i="5"/>
  <c r="S3736" i="5"/>
  <c r="S3732" i="5"/>
  <c r="S3728" i="5"/>
  <c r="S3724" i="5"/>
  <c r="S3720" i="5"/>
  <c r="S3716" i="5"/>
  <c r="S3712" i="5"/>
  <c r="S3708" i="5"/>
  <c r="S3704" i="5"/>
  <c r="S3700" i="5"/>
  <c r="S3696" i="5"/>
  <c r="S3692" i="5"/>
  <c r="S3688" i="5"/>
  <c r="S3684" i="5"/>
  <c r="S3680" i="5"/>
  <c r="S3676" i="5"/>
  <c r="S3672" i="5"/>
  <c r="S3668" i="5"/>
  <c r="S3664" i="5"/>
  <c r="S3660" i="5"/>
  <c r="S3656" i="5"/>
  <c r="S3652" i="5"/>
  <c r="S3648" i="5"/>
  <c r="S3644" i="5"/>
  <c r="S3640" i="5"/>
  <c r="S3636" i="5"/>
  <c r="S3632" i="5"/>
  <c r="S3628" i="5"/>
  <c r="S3624" i="5"/>
  <c r="S3620" i="5"/>
  <c r="S3616" i="5"/>
  <c r="S3612" i="5"/>
  <c r="S3608" i="5"/>
  <c r="S3604" i="5"/>
  <c r="S3600" i="5"/>
  <c r="S3596" i="5"/>
  <c r="S3592" i="5"/>
  <c r="S3588" i="5"/>
  <c r="S3584" i="5"/>
  <c r="S3580" i="5"/>
  <c r="S3576" i="5"/>
  <c r="S3572" i="5"/>
  <c r="S3568" i="5"/>
  <c r="S3564" i="5"/>
  <c r="S3560" i="5"/>
  <c r="S3556" i="5"/>
  <c r="S3552" i="5"/>
  <c r="S3548" i="5"/>
  <c r="S3544" i="5"/>
  <c r="S3540" i="5"/>
  <c r="S3536" i="5"/>
  <c r="S3532" i="5"/>
  <c r="S3528" i="5"/>
  <c r="S3524" i="5"/>
  <c r="S3520" i="5"/>
  <c r="S3516" i="5"/>
  <c r="S3512" i="5"/>
  <c r="S3508" i="5"/>
  <c r="S3504" i="5"/>
  <c r="S3500" i="5"/>
  <c r="S3496" i="5"/>
  <c r="S3492" i="5"/>
  <c r="S3488" i="5"/>
  <c r="S3484" i="5"/>
  <c r="S3480" i="5"/>
  <c r="S3476" i="5"/>
  <c r="S3472" i="5"/>
  <c r="S3468" i="5"/>
  <c r="S3464" i="5"/>
  <c r="S3460" i="5"/>
  <c r="S3456" i="5"/>
  <c r="S3452" i="5"/>
  <c r="S3448" i="5"/>
  <c r="S3444" i="5"/>
  <c r="S3440" i="5"/>
  <c r="S3436" i="5"/>
  <c r="S3401" i="5"/>
  <c r="S3397" i="5"/>
  <c r="S3393" i="5"/>
  <c r="S3389" i="5"/>
  <c r="S3385" i="5"/>
  <c r="S3381" i="5"/>
  <c r="S3377" i="5"/>
  <c r="S3373" i="5"/>
  <c r="S3369" i="5"/>
  <c r="S3365" i="5"/>
  <c r="S3361" i="5"/>
  <c r="S3357" i="5"/>
  <c r="S3353" i="5"/>
  <c r="S3349" i="5"/>
  <c r="S3345" i="5"/>
  <c r="S3341" i="5"/>
  <c r="S3337" i="5"/>
  <c r="S3298" i="5"/>
  <c r="S3294" i="5"/>
  <c r="S3290" i="5"/>
  <c r="S3286" i="5"/>
  <c r="S3282" i="5"/>
  <c r="S3278" i="5"/>
  <c r="S3274" i="5"/>
  <c r="S3270" i="5"/>
  <c r="S3266" i="5"/>
  <c r="S3262" i="5"/>
  <c r="S3258" i="5"/>
  <c r="S3254" i="5"/>
  <c r="S3250" i="5"/>
  <c r="S3246" i="5"/>
  <c r="S3242" i="5"/>
  <c r="S3238" i="5"/>
  <c r="S3234" i="5"/>
  <c r="S3199" i="5"/>
  <c r="S3195" i="5"/>
  <c r="S3191" i="5"/>
  <c r="S3187" i="5"/>
  <c r="S3183" i="5"/>
  <c r="S3179" i="5"/>
  <c r="S3175" i="5"/>
  <c r="S3171" i="5"/>
  <c r="S3167" i="5"/>
  <c r="S3163" i="5"/>
  <c r="S3159" i="5"/>
  <c r="S3155" i="5"/>
  <c r="S3151" i="5"/>
  <c r="S3147" i="5"/>
  <c r="S3143" i="5"/>
  <c r="S3139" i="5"/>
  <c r="S3135" i="5"/>
  <c r="S3100" i="5"/>
  <c r="S3096" i="5"/>
  <c r="S3092" i="5"/>
  <c r="S3088" i="5"/>
  <c r="S3084" i="5"/>
  <c r="S3080" i="5"/>
  <c r="S3076" i="5"/>
  <c r="S3072" i="5"/>
  <c r="S3068" i="5"/>
  <c r="S3064" i="5"/>
  <c r="S3060" i="5"/>
  <c r="S3056" i="5"/>
  <c r="S3052" i="5"/>
  <c r="S3048" i="5"/>
  <c r="S3044" i="5"/>
  <c r="S3040" i="5"/>
  <c r="S3036" i="5"/>
  <c r="S1257" i="5"/>
  <c r="S1253" i="5"/>
  <c r="S1249" i="5"/>
  <c r="S1245" i="5"/>
  <c r="S1241" i="5"/>
  <c r="S1237" i="5"/>
  <c r="S1233" i="5"/>
  <c r="S1229" i="5"/>
  <c r="S1225" i="5"/>
  <c r="S1221" i="5"/>
  <c r="S1217" i="5"/>
  <c r="S1213" i="5"/>
  <c r="S1209" i="5"/>
  <c r="S1205" i="5"/>
  <c r="S1201" i="5"/>
  <c r="S1197" i="5"/>
  <c r="S1193" i="5"/>
  <c r="S1189" i="5"/>
  <c r="S1185" i="5"/>
  <c r="S1181" i="5"/>
  <c r="S1177" i="5"/>
  <c r="S1173" i="5"/>
  <c r="S1169" i="5"/>
  <c r="S1165" i="5"/>
  <c r="S1161" i="5"/>
  <c r="S1157" i="5"/>
  <c r="S1153" i="5"/>
  <c r="S1149" i="5"/>
  <c r="S1145" i="5"/>
  <c r="S1141" i="5"/>
  <c r="S1137" i="5"/>
  <c r="S1133" i="5"/>
  <c r="S1129" i="5"/>
  <c r="S1125" i="5"/>
  <c r="S1121" i="5"/>
  <c r="S1117" i="5"/>
  <c r="S1113" i="5"/>
  <c r="S1109" i="5"/>
  <c r="S1105" i="5"/>
  <c r="S1101" i="5"/>
  <c r="S1097" i="5"/>
  <c r="S1093" i="5"/>
  <c r="S1089" i="5"/>
  <c r="S1085" i="5"/>
  <c r="S1081" i="5"/>
  <c r="S1077" i="5"/>
  <c r="S1073" i="5"/>
  <c r="S1069" i="5"/>
  <c r="S1065" i="5"/>
  <c r="S1061" i="5"/>
  <c r="S1057" i="5"/>
  <c r="S1053" i="5"/>
  <c r="S1049" i="5"/>
  <c r="S1045" i="5"/>
  <c r="S1041" i="5"/>
  <c r="S1037" i="5"/>
  <c r="S1033" i="5"/>
  <c r="S1029" i="5"/>
  <c r="S1025" i="5"/>
  <c r="S1021" i="5"/>
  <c r="S1017" i="5"/>
  <c r="S1013" i="5"/>
  <c r="S1009" i="5"/>
  <c r="S1005" i="5"/>
  <c r="S1001" i="5"/>
  <c r="S998" i="5"/>
  <c r="S994" i="5"/>
  <c r="S990" i="5"/>
  <c r="S986" i="5"/>
  <c r="S982" i="5"/>
  <c r="S978" i="5"/>
  <c r="S974" i="5"/>
  <c r="S970" i="5"/>
  <c r="S966" i="5"/>
  <c r="S962" i="5"/>
  <c r="S958" i="5"/>
  <c r="S954" i="5"/>
  <c r="S950" i="5"/>
  <c r="S946" i="5"/>
  <c r="S942" i="5"/>
  <c r="S938" i="5"/>
  <c r="S934" i="5"/>
  <c r="S930" i="5"/>
  <c r="S926" i="5"/>
  <c r="S922" i="5"/>
  <c r="S918" i="5"/>
  <c r="S914" i="5"/>
  <c r="S910" i="5"/>
  <c r="S906" i="5"/>
  <c r="S902" i="5"/>
  <c r="S898" i="5"/>
  <c r="S894" i="5"/>
  <c r="S890" i="5"/>
  <c r="S886" i="5"/>
  <c r="S882" i="5"/>
  <c r="S878" i="5"/>
  <c r="S874" i="5"/>
  <c r="S870" i="5"/>
  <c r="S866" i="5"/>
  <c r="S862" i="5"/>
  <c r="S858" i="5"/>
  <c r="S854" i="5"/>
  <c r="S850" i="5"/>
  <c r="S846" i="5"/>
  <c r="S842" i="5"/>
  <c r="S838" i="5"/>
  <c r="S834" i="5"/>
  <c r="S830" i="5"/>
  <c r="S826" i="5"/>
  <c r="S822" i="5"/>
  <c r="S818" i="5"/>
  <c r="S814" i="5"/>
  <c r="S810" i="5"/>
  <c r="S806" i="5"/>
  <c r="S802" i="5"/>
  <c r="S798" i="5"/>
  <c r="S794" i="5"/>
  <c r="S790" i="5"/>
  <c r="S782" i="5"/>
  <c r="S778" i="5"/>
  <c r="S774" i="5"/>
  <c r="S770" i="5"/>
  <c r="S766" i="5"/>
  <c r="S762" i="5"/>
  <c r="S758" i="5"/>
  <c r="S754" i="5"/>
  <c r="S750" i="5"/>
  <c r="S746" i="5"/>
  <c r="S742" i="5"/>
  <c r="S738" i="5"/>
  <c r="S734" i="5"/>
  <c r="S730" i="5"/>
  <c r="S726" i="5"/>
  <c r="S722" i="5"/>
  <c r="S718" i="5"/>
  <c r="S714" i="5"/>
  <c r="S710" i="5"/>
  <c r="S706" i="5"/>
  <c r="S702" i="5"/>
  <c r="S698" i="5"/>
  <c r="S690" i="5"/>
  <c r="S686" i="5"/>
  <c r="S682" i="5"/>
  <c r="S678" i="5"/>
  <c r="S674" i="5"/>
  <c r="S670" i="5"/>
  <c r="S666" i="5"/>
  <c r="S662" i="5"/>
  <c r="S658" i="5"/>
  <c r="S654" i="5"/>
  <c r="S650" i="5"/>
  <c r="S646" i="5"/>
  <c r="S642" i="5"/>
  <c r="S638" i="5"/>
  <c r="S634" i="5"/>
  <c r="S630" i="5"/>
  <c r="S626" i="5"/>
  <c r="S622" i="5"/>
  <c r="S618" i="5"/>
  <c r="S614" i="5"/>
  <c r="S610" i="5"/>
  <c r="S606" i="5"/>
  <c r="S602" i="5"/>
  <c r="S598" i="5"/>
  <c r="S594" i="5"/>
  <c r="S590" i="5"/>
  <c r="S586" i="5"/>
  <c r="S582" i="5"/>
  <c r="S578" i="5"/>
  <c r="S574" i="5"/>
  <c r="S570" i="5"/>
  <c r="S566" i="5"/>
  <c r="S562" i="5"/>
  <c r="S558" i="5"/>
  <c r="S554" i="5"/>
  <c r="S550" i="5"/>
  <c r="S546" i="5"/>
  <c r="S542" i="5"/>
  <c r="S538" i="5"/>
  <c r="S534" i="5"/>
  <c r="S530" i="5"/>
  <c r="S526" i="5"/>
  <c r="S522" i="5"/>
  <c r="S518" i="5"/>
  <c r="S514" i="5"/>
  <c r="S510" i="5"/>
  <c r="S506" i="5"/>
  <c r="S502" i="5"/>
  <c r="S498" i="5"/>
  <c r="S494" i="5"/>
  <c r="S490" i="5"/>
  <c r="S486" i="5"/>
  <c r="S482" i="5"/>
  <c r="S478" i="5"/>
  <c r="S474" i="5"/>
  <c r="S470" i="5"/>
  <c r="S466" i="5"/>
  <c r="S462" i="5"/>
  <c r="S458" i="5"/>
  <c r="S454" i="5"/>
  <c r="S450" i="5"/>
  <c r="S446" i="5"/>
  <c r="S442" i="5"/>
  <c r="S438" i="5"/>
  <c r="S434" i="5"/>
  <c r="S430" i="5"/>
  <c r="S426" i="5"/>
  <c r="S422" i="5"/>
  <c r="S418" i="5"/>
  <c r="S414" i="5"/>
  <c r="S410" i="5"/>
  <c r="S406" i="5"/>
  <c r="S402" i="5"/>
  <c r="S398" i="5"/>
  <c r="S394" i="5"/>
  <c r="S390" i="5"/>
  <c r="S386" i="5"/>
  <c r="S382" i="5"/>
  <c r="S378" i="5"/>
  <c r="S374" i="5"/>
  <c r="S370" i="5"/>
  <c r="S366" i="5"/>
  <c r="S362" i="5"/>
  <c r="S358" i="5"/>
  <c r="S354" i="5"/>
  <c r="S350" i="5"/>
  <c r="S346" i="5"/>
  <c r="S342" i="5"/>
  <c r="S338" i="5"/>
  <c r="S334" i="5"/>
  <c r="S330" i="5"/>
  <c r="S326" i="5"/>
  <c r="S322" i="5"/>
  <c r="S318" i="5"/>
  <c r="S314" i="5"/>
  <c r="S310" i="5"/>
  <c r="S306" i="5"/>
  <c r="S302" i="5"/>
  <c r="S298" i="5"/>
  <c r="S294" i="5"/>
  <c r="S290" i="5"/>
  <c r="S286" i="5"/>
  <c r="S282" i="5"/>
  <c r="S278" i="5"/>
  <c r="S274" i="5"/>
  <c r="S270" i="5"/>
  <c r="S266" i="5"/>
  <c r="S262" i="5"/>
  <c r="S258" i="5"/>
  <c r="S254" i="5"/>
  <c r="S250" i="5"/>
  <c r="S246" i="5"/>
  <c r="S242" i="5"/>
  <c r="S238" i="5"/>
  <c r="S234" i="5"/>
  <c r="S230" i="5"/>
  <c r="S226" i="5"/>
  <c r="S222" i="5"/>
  <c r="S218" i="5"/>
  <c r="S214" i="5"/>
  <c r="S210" i="5"/>
  <c r="S206" i="5"/>
  <c r="S202" i="5"/>
  <c r="S198" i="5"/>
  <c r="S194" i="5"/>
  <c r="S190" i="5"/>
  <c r="S186" i="5"/>
  <c r="S182" i="5"/>
  <c r="S178" i="5"/>
  <c r="S174" i="5"/>
  <c r="S170" i="5"/>
  <c r="S166" i="5"/>
  <c r="S162" i="5"/>
  <c r="S158" i="5"/>
  <c r="S154" i="5"/>
  <c r="S150" i="5"/>
  <c r="S146" i="5"/>
  <c r="S142" i="5"/>
  <c r="S138" i="5"/>
  <c r="S134" i="5"/>
  <c r="S130" i="5"/>
  <c r="S126" i="5"/>
  <c r="S122" i="5"/>
  <c r="S118" i="5"/>
  <c r="S114" i="5"/>
  <c r="S110" i="5"/>
  <c r="S106" i="5"/>
  <c r="S102" i="5"/>
  <c r="S98" i="5"/>
  <c r="S94" i="5"/>
  <c r="S90" i="5"/>
  <c r="S86" i="5"/>
  <c r="S82" i="5"/>
  <c r="S78" i="5"/>
  <c r="S74" i="5"/>
  <c r="S70" i="5"/>
  <c r="S66" i="5"/>
  <c r="S62" i="5"/>
  <c r="S58" i="5"/>
  <c r="S54" i="5"/>
  <c r="S50" i="5"/>
  <c r="S46" i="5"/>
  <c r="S42" i="5"/>
  <c r="S38" i="5"/>
  <c r="S34" i="5"/>
  <c r="S30" i="5"/>
  <c r="S26" i="5"/>
  <c r="S22" i="5"/>
  <c r="S18" i="5"/>
  <c r="S14" i="5"/>
  <c r="S10" i="5"/>
  <c r="S6" i="5"/>
  <c r="S2285" i="5"/>
  <c r="S2281" i="5"/>
  <c r="S2277" i="5"/>
  <c r="S2273" i="5"/>
  <c r="S2269" i="5"/>
  <c r="S999" i="5"/>
  <c r="S995" i="5"/>
  <c r="S991" i="5"/>
  <c r="S987" i="5"/>
  <c r="S983" i="5"/>
  <c r="S979" i="5"/>
  <c r="S975" i="5"/>
  <c r="S971" i="5"/>
  <c r="S967" i="5"/>
  <c r="S963" i="5"/>
  <c r="S959" i="5"/>
  <c r="S955" i="5"/>
  <c r="S951" i="5"/>
  <c r="S947" i="5"/>
  <c r="S943" i="5"/>
  <c r="S939" i="5"/>
  <c r="S935" i="5"/>
  <c r="S931" i="5"/>
  <c r="S927" i="5"/>
  <c r="S923" i="5"/>
  <c r="S919" i="5"/>
  <c r="S915" i="5"/>
  <c r="S911" i="5"/>
  <c r="S907" i="5"/>
  <c r="S903" i="5"/>
  <c r="S899" i="5"/>
  <c r="S895" i="5"/>
  <c r="S891" i="5"/>
  <c r="S887" i="5"/>
  <c r="S883" i="5"/>
  <c r="S879" i="5"/>
  <c r="S875" i="5"/>
  <c r="S871" i="5"/>
  <c r="S867" i="5"/>
  <c r="S863" i="5"/>
  <c r="S859" i="5"/>
  <c r="S855" i="5"/>
  <c r="S851" i="5"/>
  <c r="S847" i="5"/>
  <c r="S843" i="5"/>
  <c r="S839" i="5"/>
  <c r="S835" i="5"/>
  <c r="S831" i="5"/>
  <c r="S827" i="5"/>
  <c r="S823" i="5"/>
  <c r="S819" i="5"/>
  <c r="S815" i="5"/>
  <c r="S811" i="5"/>
  <c r="S807" i="5"/>
  <c r="S803" i="5"/>
  <c r="S799" i="5"/>
  <c r="S795" i="5"/>
  <c r="S791" i="5"/>
  <c r="S787" i="5"/>
  <c r="S783" i="5"/>
  <c r="S779" i="5"/>
  <c r="S771" i="5"/>
  <c r="S767" i="5"/>
  <c r="S763" i="5"/>
  <c r="S759" i="5"/>
  <c r="S755" i="5"/>
  <c r="S751" i="5"/>
  <c r="S747" i="5"/>
  <c r="S743" i="5"/>
  <c r="S739" i="5"/>
  <c r="S735" i="5"/>
  <c r="S731" i="5"/>
  <c r="S727" i="5"/>
  <c r="S723" i="5"/>
  <c r="S719" i="5"/>
  <c r="S715" i="5"/>
  <c r="S711" i="5"/>
  <c r="S707" i="5"/>
  <c r="S703" i="5"/>
  <c r="S699" i="5"/>
  <c r="S695" i="5"/>
  <c r="S691" i="5"/>
  <c r="S687" i="5"/>
  <c r="S683" i="5"/>
  <c r="S679" i="5"/>
  <c r="S675" i="5"/>
  <c r="S671" i="5"/>
  <c r="S667" i="5"/>
  <c r="S663" i="5"/>
  <c r="S659" i="5"/>
  <c r="S655" i="5"/>
  <c r="S651" i="5"/>
  <c r="S647" i="5"/>
  <c r="S643" i="5"/>
  <c r="S639" i="5"/>
  <c r="S635" i="5"/>
  <c r="S631" i="5"/>
  <c r="S623" i="5"/>
  <c r="S619" i="5"/>
  <c r="S615" i="5"/>
  <c r="S611" i="5"/>
  <c r="S607" i="5"/>
  <c r="S603" i="5"/>
  <c r="S599" i="5"/>
  <c r="S595" i="5"/>
  <c r="S591" i="5"/>
  <c r="S587" i="5"/>
  <c r="S583" i="5"/>
  <c r="S579" i="5"/>
  <c r="S575" i="5"/>
  <c r="S571" i="5"/>
  <c r="S567" i="5"/>
  <c r="S563" i="5"/>
  <c r="S559" i="5"/>
  <c r="S555" i="5"/>
  <c r="S551" i="5"/>
  <c r="S547" i="5"/>
  <c r="S543" i="5"/>
  <c r="S539" i="5"/>
  <c r="S535" i="5"/>
  <c r="S531" i="5"/>
  <c r="S527" i="5"/>
  <c r="S523" i="5"/>
  <c r="S519" i="5"/>
  <c r="S515" i="5"/>
  <c r="S511" i="5"/>
  <c r="S507" i="5"/>
  <c r="S503" i="5"/>
  <c r="S499" i="5"/>
  <c r="S495" i="5"/>
  <c r="S491" i="5"/>
  <c r="S487" i="5"/>
  <c r="S483" i="5"/>
  <c r="S479" i="5"/>
  <c r="S475" i="5"/>
  <c r="S471" i="5"/>
  <c r="S467" i="5"/>
  <c r="S463" i="5"/>
  <c r="S459" i="5"/>
  <c r="S455" i="5"/>
  <c r="S451" i="5"/>
  <c r="S447" i="5"/>
  <c r="S443" i="5"/>
  <c r="S439" i="5"/>
  <c r="S435" i="5"/>
  <c r="S431" i="5"/>
  <c r="S427" i="5"/>
  <c r="S423" i="5"/>
  <c r="S419" i="5"/>
  <c r="S415" i="5"/>
  <c r="S411" i="5"/>
  <c r="S407" i="5"/>
  <c r="S403" i="5"/>
  <c r="S399" i="5"/>
  <c r="S395" i="5"/>
  <c r="S391" i="5"/>
  <c r="S387" i="5"/>
  <c r="S383" i="5"/>
  <c r="S379" i="5"/>
  <c r="S375" i="5"/>
  <c r="S371" i="5"/>
  <c r="S367" i="5"/>
  <c r="S363" i="5"/>
  <c r="S359" i="5"/>
  <c r="S355" i="5"/>
  <c r="S351" i="5"/>
  <c r="S347" i="5"/>
  <c r="S343" i="5"/>
  <c r="S339" i="5"/>
  <c r="S335" i="5"/>
  <c r="S331" i="5"/>
  <c r="S327" i="5"/>
  <c r="S323" i="5"/>
  <c r="S319" i="5"/>
  <c r="S315" i="5"/>
  <c r="S311" i="5"/>
  <c r="S307" i="5"/>
  <c r="S303" i="5"/>
  <c r="S299" i="5"/>
  <c r="S295" i="5"/>
  <c r="S291" i="5"/>
  <c r="S287" i="5"/>
  <c r="S283" i="5"/>
  <c r="S279" i="5"/>
  <c r="S275" i="5"/>
  <c r="S271" i="5"/>
  <c r="S267" i="5"/>
  <c r="S263" i="5"/>
  <c r="S259" i="5"/>
  <c r="S255" i="5"/>
  <c r="S251" i="5"/>
  <c r="S247" i="5"/>
  <c r="S243" i="5"/>
  <c r="S239" i="5"/>
  <c r="S235" i="5"/>
  <c r="S231" i="5"/>
  <c r="S227" i="5"/>
  <c r="S223" i="5"/>
  <c r="S219" i="5"/>
  <c r="S215" i="5"/>
  <c r="S211" i="5"/>
  <c r="S207" i="5"/>
  <c r="S203" i="5"/>
  <c r="S199" i="5"/>
  <c r="S195" i="5"/>
  <c r="S191" i="5"/>
  <c r="S187" i="5"/>
  <c r="S183" i="5"/>
  <c r="S179" i="5"/>
  <c r="S175" i="5"/>
  <c r="S171" i="5"/>
  <c r="S167" i="5"/>
  <c r="S163" i="5"/>
  <c r="S159" i="5"/>
  <c r="S155" i="5"/>
  <c r="S151" i="5"/>
  <c r="S147" i="5"/>
  <c r="S143" i="5"/>
  <c r="S139" i="5"/>
  <c r="S135" i="5"/>
  <c r="S131" i="5"/>
  <c r="S127" i="5"/>
  <c r="S123" i="5"/>
  <c r="S119" i="5"/>
  <c r="S115" i="5"/>
  <c r="S111" i="5"/>
  <c r="S107" i="5"/>
  <c r="S103" i="5"/>
  <c r="S99" i="5"/>
  <c r="S95" i="5"/>
  <c r="S91" i="5"/>
  <c r="S87" i="5"/>
  <c r="S83" i="5"/>
  <c r="S79" i="5"/>
  <c r="S75" i="5"/>
  <c r="S71" i="5"/>
  <c r="S67" i="5"/>
  <c r="S63" i="5"/>
  <c r="S59" i="5"/>
  <c r="S55" i="5"/>
  <c r="S51" i="5"/>
  <c r="S47" i="5"/>
  <c r="S43" i="5"/>
  <c r="S39" i="5"/>
  <c r="S35" i="5"/>
  <c r="S31" i="5"/>
  <c r="S27" i="5"/>
  <c r="S23" i="5"/>
  <c r="S19" i="5"/>
  <c r="S15" i="5"/>
  <c r="S11" i="5"/>
  <c r="S7" i="5"/>
  <c r="S2286" i="5"/>
  <c r="S2282" i="5"/>
  <c r="S2278" i="5"/>
  <c r="S2274" i="5"/>
  <c r="S2270" i="5"/>
  <c r="S2240" i="5"/>
  <c r="S2232" i="5"/>
  <c r="S2224" i="5"/>
  <c r="S2216" i="5"/>
  <c r="S2208" i="5"/>
  <c r="S2200" i="5"/>
  <c r="S2192" i="5"/>
  <c r="S2184" i="5"/>
  <c r="S2176" i="5"/>
  <c r="S2168" i="5"/>
  <c r="S2160" i="5"/>
  <c r="S2152" i="5"/>
  <c r="S2144" i="5"/>
  <c r="S2136" i="5"/>
  <c r="S2128" i="5"/>
  <c r="S2120" i="5"/>
  <c r="S2112" i="5"/>
  <c r="S2104" i="5"/>
  <c r="S2096" i="5"/>
  <c r="S2088" i="5"/>
  <c r="S2080" i="5"/>
  <c r="S2072" i="5"/>
  <c r="S2064" i="5"/>
  <c r="S2056" i="5"/>
  <c r="S2048" i="5"/>
  <c r="S2040" i="5"/>
  <c r="S2032" i="5"/>
  <c r="S2024" i="5"/>
  <c r="S2016" i="5"/>
  <c r="S2008" i="5"/>
  <c r="S2000" i="5"/>
  <c r="S1992" i="5"/>
  <c r="S1984" i="5"/>
  <c r="S1976" i="5"/>
  <c r="S1968" i="5"/>
  <c r="S1960" i="5"/>
  <c r="S1952" i="5"/>
  <c r="S1944" i="5"/>
  <c r="S1936" i="5"/>
  <c r="S1928" i="5"/>
  <c r="S1920" i="5"/>
  <c r="S1912" i="5"/>
  <c r="S1904" i="5"/>
  <c r="S1896" i="5"/>
  <c r="S1888" i="5"/>
  <c r="S1880" i="5"/>
  <c r="S1872" i="5"/>
  <c r="S1864" i="5"/>
  <c r="S1856" i="5"/>
  <c r="S1848" i="5"/>
  <c r="S1840" i="5"/>
  <c r="S1832" i="5"/>
  <c r="S1824" i="5"/>
  <c r="S1816" i="5"/>
  <c r="S1808" i="5"/>
  <c r="S1800" i="5"/>
  <c r="S1792" i="5"/>
  <c r="S1784" i="5"/>
  <c r="S1776" i="5"/>
  <c r="S1768" i="5"/>
  <c r="S1760" i="5"/>
  <c r="S1752" i="5"/>
  <c r="S1744" i="5"/>
  <c r="S1736" i="5"/>
  <c r="S1728" i="5"/>
  <c r="S1720" i="5"/>
  <c r="S1712" i="5"/>
  <c r="S1704" i="5"/>
  <c r="S1696" i="5"/>
  <c r="S1688" i="5"/>
  <c r="S1680" i="5"/>
  <c r="S1672" i="5"/>
  <c r="S1664" i="5"/>
  <c r="S1656" i="5"/>
  <c r="S1648" i="5"/>
  <c r="S1640" i="5"/>
  <c r="S1632" i="5"/>
  <c r="S1624" i="5"/>
  <c r="S1616" i="5"/>
  <c r="S1608" i="5"/>
  <c r="S1600" i="5"/>
  <c r="S1592" i="5"/>
  <c r="S1584" i="5"/>
  <c r="S1576" i="5"/>
  <c r="S1568" i="5"/>
  <c r="S1560" i="5"/>
  <c r="S1552" i="5"/>
  <c r="S1544" i="5"/>
  <c r="S1536" i="5"/>
  <c r="S1528" i="5"/>
  <c r="S1520" i="5"/>
  <c r="S1512" i="5"/>
  <c r="S1504" i="5"/>
  <c r="S1496" i="5"/>
  <c r="S1488" i="5"/>
  <c r="S1480" i="5"/>
  <c r="S1472" i="5"/>
  <c r="S1464" i="5"/>
  <c r="S1456" i="5"/>
  <c r="S1448" i="5"/>
  <c r="S1440" i="5"/>
  <c r="S1432" i="5"/>
  <c r="S1424" i="5"/>
  <c r="S1416" i="5"/>
  <c r="S1408" i="5"/>
  <c r="S1400" i="5"/>
  <c r="S1392" i="5"/>
  <c r="S1384" i="5"/>
  <c r="S1376" i="5"/>
  <c r="S1368" i="5"/>
  <c r="S1360" i="5"/>
  <c r="S1352" i="5"/>
  <c r="S1344" i="5"/>
  <c r="S1336" i="5"/>
  <c r="S1328" i="5"/>
  <c r="S1320" i="5"/>
  <c r="S1312" i="5"/>
  <c r="S1304" i="5"/>
  <c r="S1296" i="5"/>
  <c r="S1288" i="5"/>
  <c r="S1280" i="5"/>
  <c r="S1272" i="5"/>
  <c r="S2302" i="5"/>
  <c r="S2294" i="5"/>
  <c r="S5355" i="5"/>
  <c r="S6001" i="5"/>
  <c r="S5997" i="5"/>
  <c r="S5993" i="5"/>
  <c r="S5989" i="5"/>
  <c r="S5985" i="5"/>
  <c r="S5981" i="5"/>
  <c r="S5977" i="5"/>
  <c r="S5973" i="5"/>
  <c r="S5969" i="5"/>
  <c r="S5965" i="5"/>
  <c r="S5961" i="5"/>
  <c r="S5957" i="5"/>
  <c r="S5953" i="5"/>
  <c r="S5949" i="5"/>
  <c r="S5945" i="5"/>
  <c r="S5941" i="5"/>
  <c r="S5937" i="5"/>
  <c r="S5933" i="5"/>
  <c r="S5929" i="5"/>
  <c r="S5925" i="5"/>
  <c r="S5921" i="5"/>
  <c r="S5917" i="5"/>
  <c r="S5913" i="5"/>
  <c r="S5909" i="5"/>
  <c r="S5905" i="5"/>
  <c r="S5901" i="5"/>
  <c r="S5897" i="5"/>
  <c r="S5893" i="5"/>
  <c r="S5889" i="5"/>
  <c r="S5885" i="5"/>
  <c r="S5881" i="5"/>
  <c r="S5877" i="5"/>
  <c r="S5873" i="5"/>
  <c r="S5869" i="5"/>
  <c r="S5865" i="5"/>
  <c r="S5861" i="5"/>
  <c r="S5857" i="5"/>
  <c r="S5853" i="5"/>
  <c r="S5849" i="5"/>
  <c r="S5845" i="5"/>
  <c r="S5841" i="5"/>
  <c r="S5837" i="5"/>
  <c r="S5833" i="5"/>
  <c r="S5829" i="5"/>
  <c r="S5825" i="5"/>
  <c r="S5821" i="5"/>
  <c r="S5817" i="5"/>
  <c r="S5813" i="5"/>
  <c r="S5809" i="5"/>
  <c r="S5805" i="5"/>
  <c r="S5801" i="5"/>
  <c r="S5797" i="5"/>
  <c r="S5793" i="5"/>
  <c r="S5789" i="5"/>
  <c r="S5785" i="5"/>
  <c r="S5781" i="5"/>
  <c r="S5777" i="5"/>
  <c r="S5773" i="5"/>
  <c r="S5769" i="5"/>
  <c r="S5765" i="5"/>
  <c r="S5761" i="5"/>
  <c r="S5757" i="5"/>
  <c r="S5753" i="5"/>
  <c r="S5749" i="5"/>
  <c r="S5745" i="5"/>
  <c r="S5741" i="5"/>
  <c r="S5737" i="5"/>
  <c r="S5733" i="5"/>
  <c r="S5729" i="5"/>
  <c r="S5725" i="5"/>
  <c r="S5721" i="5"/>
  <c r="S5717" i="5"/>
  <c r="S5713" i="5"/>
  <c r="S5709" i="5"/>
  <c r="S5705" i="5"/>
  <c r="S5501" i="5"/>
  <c r="S5497" i="5"/>
  <c r="S5493" i="5"/>
  <c r="S5489" i="5"/>
  <c r="S5485" i="5"/>
  <c r="S5481" i="5"/>
  <c r="S5477" i="5"/>
  <c r="S5473" i="5"/>
  <c r="S5469" i="5"/>
  <c r="S5465" i="5"/>
  <c r="S5461" i="5"/>
  <c r="S5457" i="5"/>
  <c r="S5453" i="5"/>
  <c r="S5449" i="5"/>
  <c r="S5445" i="5"/>
  <c r="S5441" i="5"/>
  <c r="S5437" i="5"/>
  <c r="S5433" i="5"/>
  <c r="S5429" i="5"/>
  <c r="S5425" i="5"/>
  <c r="S5421" i="5"/>
  <c r="S5417" i="5"/>
  <c r="S5413" i="5"/>
  <c r="S5409" i="5"/>
  <c r="S5405" i="5"/>
  <c r="S5401" i="5"/>
  <c r="S5397" i="5"/>
  <c r="S5393" i="5"/>
  <c r="S5389" i="5"/>
  <c r="S5385" i="5"/>
  <c r="S5381" i="5"/>
  <c r="S5377" i="5"/>
  <c r="S5373" i="5"/>
  <c r="S5369" i="5"/>
  <c r="S5365" i="5"/>
  <c r="S5361" i="5"/>
  <c r="S5357" i="5"/>
  <c r="S5353" i="5"/>
  <c r="S5349" i="5"/>
  <c r="S5345" i="5"/>
  <c r="S5341" i="5"/>
  <c r="S5337" i="5"/>
  <c r="S5333" i="5"/>
  <c r="S5329" i="5"/>
  <c r="S5325" i="5"/>
  <c r="S5321" i="5"/>
  <c r="S5317" i="5"/>
  <c r="S5313" i="5"/>
  <c r="S5309" i="5"/>
  <c r="S5305" i="5"/>
  <c r="S5301" i="5"/>
  <c r="S5289" i="5"/>
  <c r="S5285" i="5"/>
  <c r="S5273" i="5"/>
  <c r="S5269" i="5"/>
  <c r="S5257" i="5"/>
  <c r="S5253" i="5"/>
  <c r="S5241" i="5"/>
  <c r="S5237" i="5"/>
  <c r="S5225" i="5"/>
  <c r="S5221" i="5"/>
  <c r="S5209" i="5"/>
  <c r="S5205" i="5"/>
  <c r="S5201" i="5"/>
  <c r="S5197" i="5"/>
  <c r="S5193" i="5"/>
  <c r="S5189" i="5"/>
  <c r="S5185" i="5"/>
  <c r="S5181" i="5"/>
  <c r="S5177" i="5"/>
  <c r="S5173" i="5"/>
  <c r="S5169" i="5"/>
  <c r="S5165" i="5"/>
  <c r="S5161" i="5"/>
  <c r="S5157" i="5"/>
  <c r="S5153" i="5"/>
  <c r="S5149" i="5"/>
  <c r="S5145" i="5"/>
  <c r="S5141" i="5"/>
  <c r="S5137" i="5"/>
  <c r="S5133" i="5"/>
  <c r="S5129" i="5"/>
  <c r="S5125" i="5"/>
  <c r="S5121" i="5"/>
  <c r="S5117" i="5"/>
  <c r="S5113" i="5"/>
  <c r="S5109" i="5"/>
  <c r="S5105" i="5"/>
  <c r="S5101" i="5"/>
  <c r="S5097" i="5"/>
  <c r="S5093" i="5"/>
  <c r="S5089" i="5"/>
  <c r="S5085" i="5"/>
  <c r="S5081" i="5"/>
  <c r="S5077" i="5"/>
  <c r="S5073" i="5"/>
  <c r="S5069" i="5"/>
  <c r="S5065" i="5"/>
  <c r="S5061" i="5"/>
  <c r="S5057" i="5"/>
  <c r="S5053" i="5"/>
  <c r="S5049" i="5"/>
  <c r="S5045" i="5"/>
  <c r="S5041" i="5"/>
  <c r="S5037" i="5"/>
  <c r="S5033" i="5"/>
  <c r="S5029" i="5"/>
  <c r="S5025" i="5"/>
  <c r="S5021" i="5"/>
  <c r="S5017" i="5"/>
  <c r="S5013" i="5"/>
  <c r="S5009" i="5"/>
  <c r="S5005" i="5"/>
  <c r="S4933" i="5"/>
  <c r="S4929" i="5"/>
  <c r="S4925" i="5"/>
  <c r="S4921" i="5"/>
  <c r="S4917" i="5"/>
  <c r="S4913" i="5"/>
  <c r="S4909" i="5"/>
  <c r="S4905" i="5"/>
  <c r="S4833" i="5"/>
  <c r="S4829" i="5"/>
  <c r="S4825" i="5"/>
  <c r="S4821" i="5"/>
  <c r="S4817" i="5"/>
  <c r="S4813" i="5"/>
  <c r="S4809" i="5"/>
  <c r="S4805" i="5"/>
  <c r="S4733" i="5"/>
  <c r="S4729" i="5"/>
  <c r="S4725" i="5"/>
  <c r="S4721" i="5"/>
  <c r="S4717" i="5"/>
  <c r="S4713" i="5"/>
  <c r="S4709" i="5"/>
  <c r="S4705" i="5"/>
  <c r="S4633" i="5"/>
  <c r="S4629" i="5"/>
  <c r="S4625" i="5"/>
  <c r="S4621" i="5"/>
  <c r="S4617" i="5"/>
  <c r="S4613" i="5"/>
  <c r="S4609" i="5"/>
  <c r="S4605" i="5"/>
  <c r="S4533" i="5"/>
  <c r="S4529" i="5"/>
  <c r="S4525" i="5"/>
  <c r="S4521" i="5"/>
  <c r="S4517" i="5"/>
  <c r="S4513" i="5"/>
  <c r="S4509" i="5"/>
  <c r="S4505" i="5"/>
  <c r="S4433" i="5"/>
  <c r="S4429" i="5"/>
  <c r="S4425" i="5"/>
  <c r="S4421" i="5"/>
  <c r="S4417" i="5"/>
  <c r="S4413" i="5"/>
  <c r="S4409" i="5"/>
  <c r="S4405" i="5"/>
  <c r="S4333" i="5"/>
  <c r="S4329" i="5"/>
  <c r="S4325" i="5"/>
  <c r="S4321" i="5"/>
  <c r="S4317" i="5"/>
  <c r="S4313" i="5"/>
  <c r="S4309" i="5"/>
  <c r="S4305" i="5"/>
  <c r="S4233" i="5"/>
  <c r="S4229" i="5"/>
  <c r="S4225" i="5"/>
  <c r="S4221" i="5"/>
  <c r="S4217" i="5"/>
  <c r="S4213" i="5"/>
  <c r="S4209" i="5"/>
  <c r="S4205" i="5"/>
  <c r="S4133" i="5"/>
  <c r="S4129" i="5"/>
  <c r="S4125" i="5"/>
  <c r="S4121" i="5"/>
  <c r="S4117" i="5"/>
  <c r="S4113" i="5"/>
  <c r="S4109" i="5"/>
  <c r="S4105" i="5"/>
  <c r="S4033" i="5"/>
  <c r="S4029" i="5"/>
  <c r="S4025" i="5"/>
  <c r="S4021" i="5"/>
  <c r="S4017" i="5"/>
  <c r="S4013" i="5"/>
  <c r="S4009" i="5"/>
  <c r="S4005" i="5"/>
  <c r="S3433" i="5"/>
  <c r="S3429" i="5"/>
  <c r="S3425" i="5"/>
  <c r="S3421" i="5"/>
  <c r="S3417" i="5"/>
  <c r="S3413" i="5"/>
  <c r="S3409" i="5"/>
  <c r="S3405" i="5"/>
  <c r="S3333" i="5"/>
  <c r="S3329" i="5"/>
  <c r="S3325" i="5"/>
  <c r="S3321" i="5"/>
  <c r="S3317" i="5"/>
  <c r="S3313" i="5"/>
  <c r="S3309" i="5"/>
  <c r="S3305" i="5"/>
  <c r="S3233" i="5"/>
  <c r="S3229" i="5"/>
  <c r="S3225" i="5"/>
  <c r="S3221" i="5"/>
  <c r="S3217" i="5"/>
  <c r="S3213" i="5"/>
  <c r="S3209" i="5"/>
  <c r="S3205" i="5"/>
  <c r="S3133" i="5"/>
  <c r="S3129" i="5"/>
  <c r="S3125" i="5"/>
  <c r="S3121" i="5"/>
  <c r="S3117" i="5"/>
  <c r="S3113" i="5"/>
  <c r="S3109" i="5"/>
  <c r="S3105" i="5"/>
  <c r="S3033" i="5"/>
  <c r="S3029" i="5"/>
  <c r="S3025" i="5"/>
  <c r="S3021" i="5"/>
  <c r="S3017" i="5"/>
  <c r="S3013" i="5"/>
  <c r="S3009" i="5"/>
  <c r="S3005" i="5"/>
  <c r="S3001" i="5"/>
  <c r="S2997" i="5"/>
  <c r="S2993" i="5"/>
  <c r="S2989" i="5"/>
  <c r="S2985" i="5"/>
  <c r="S2981" i="5"/>
  <c r="S2977" i="5"/>
  <c r="S2973" i="5"/>
  <c r="S2969" i="5"/>
  <c r="S2965" i="5"/>
  <c r="S2961" i="5"/>
  <c r="S2957" i="5"/>
  <c r="S2953" i="5"/>
  <c r="S2949" i="5"/>
  <c r="S2945" i="5"/>
  <c r="S2941" i="5"/>
  <c r="S2937" i="5"/>
  <c r="S2933" i="5"/>
  <c r="S2929" i="5"/>
  <c r="S2925" i="5"/>
  <c r="S2921" i="5"/>
  <c r="S2917" i="5"/>
  <c r="S2913" i="5"/>
  <c r="S2909" i="5"/>
  <c r="S2905" i="5"/>
  <c r="S2901" i="5"/>
  <c r="S2897" i="5"/>
  <c r="S2893" i="5"/>
  <c r="S2889" i="5"/>
  <c r="S2885" i="5"/>
  <c r="S2881" i="5"/>
  <c r="S2877" i="5"/>
  <c r="S2873" i="5"/>
  <c r="S2869" i="5"/>
  <c r="S2865" i="5"/>
  <c r="S2861" i="5"/>
  <c r="S2857" i="5"/>
  <c r="S2853" i="5"/>
  <c r="S2849" i="5"/>
  <c r="S2845" i="5"/>
  <c r="S2841" i="5"/>
  <c r="S2837" i="5"/>
  <c r="S2833" i="5"/>
  <c r="S2829" i="5"/>
  <c r="S2825" i="5"/>
  <c r="S2821" i="5"/>
  <c r="S2817" i="5"/>
  <c r="S2813" i="5"/>
  <c r="S2809" i="5"/>
  <c r="S2805" i="5"/>
  <c r="S2801" i="5"/>
  <c r="S2797" i="5"/>
  <c r="S2793" i="5"/>
  <c r="S2789" i="5"/>
  <c r="S2785" i="5"/>
  <c r="S2781" i="5"/>
  <c r="S2777" i="5"/>
  <c r="S2773" i="5"/>
  <c r="S2769" i="5"/>
  <c r="S2765" i="5"/>
  <c r="S2761" i="5"/>
  <c r="S2757" i="5"/>
  <c r="S2753" i="5"/>
  <c r="S2749" i="5"/>
  <c r="S2745" i="5"/>
  <c r="S2741" i="5"/>
  <c r="S2737" i="5"/>
  <c r="S2733" i="5"/>
  <c r="S2729" i="5"/>
  <c r="S2725" i="5"/>
  <c r="S2721" i="5"/>
  <c r="S2717" i="5"/>
  <c r="S2713" i="5"/>
  <c r="S2709" i="5"/>
  <c r="S2705" i="5"/>
  <c r="S2701" i="5"/>
  <c r="S2697" i="5"/>
  <c r="S2693" i="5"/>
  <c r="S2689" i="5"/>
  <c r="S2685" i="5"/>
  <c r="S2681" i="5"/>
  <c r="S2677" i="5"/>
  <c r="S2673" i="5"/>
  <c r="S2669" i="5"/>
  <c r="S2665" i="5"/>
  <c r="S2661" i="5"/>
  <c r="S2657" i="5"/>
  <c r="S2653" i="5"/>
  <c r="S2649" i="5"/>
  <c r="S2645" i="5"/>
  <c r="S2641" i="5"/>
  <c r="S2637" i="5"/>
  <c r="S2633" i="5"/>
  <c r="S2629" i="5"/>
  <c r="S2625" i="5"/>
  <c r="S2621" i="5"/>
  <c r="S2617" i="5"/>
  <c r="S2613" i="5"/>
  <c r="S2609" i="5"/>
  <c r="S2605" i="5"/>
  <c r="S2601" i="5"/>
  <c r="S2597" i="5"/>
  <c r="S2593" i="5"/>
  <c r="S2589" i="5"/>
  <c r="S2585" i="5"/>
  <c r="S2581" i="5"/>
  <c r="S2577" i="5"/>
  <c r="S2573" i="5"/>
  <c r="S2569" i="5"/>
  <c r="S2565" i="5"/>
  <c r="S2561" i="5"/>
  <c r="S2557" i="5"/>
  <c r="S2553" i="5"/>
  <c r="S2549" i="5"/>
  <c r="S2545" i="5"/>
  <c r="S2541" i="5"/>
  <c r="S2537" i="5"/>
  <c r="S2533" i="5"/>
  <c r="S2529" i="5"/>
  <c r="S2525" i="5"/>
  <c r="S2521" i="5"/>
  <c r="S2517" i="5"/>
  <c r="S2513" i="5"/>
  <c r="S2509" i="5"/>
  <c r="S2505" i="5"/>
  <c r="S2501" i="5"/>
  <c r="S2497" i="5"/>
  <c r="S2493" i="5"/>
  <c r="S2489" i="5"/>
  <c r="S2485" i="5"/>
  <c r="S2481" i="5"/>
  <c r="S2477" i="5"/>
  <c r="S2473" i="5"/>
  <c r="S2469" i="5"/>
  <c r="S2465" i="5"/>
  <c r="S2461" i="5"/>
  <c r="S2457" i="5"/>
  <c r="S2453" i="5"/>
  <c r="S2449" i="5"/>
  <c r="S2445" i="5"/>
  <c r="S2441" i="5"/>
  <c r="S2437" i="5"/>
  <c r="S2433" i="5"/>
  <c r="S2429" i="5"/>
  <c r="S2425" i="5"/>
  <c r="S2421" i="5"/>
  <c r="S2417" i="5"/>
  <c r="S2413" i="5"/>
  <c r="S2409" i="5"/>
  <c r="S2405" i="5"/>
  <c r="S2401" i="5"/>
  <c r="S2397" i="5"/>
  <c r="S2393" i="5"/>
  <c r="S2389" i="5"/>
  <c r="S2385" i="5"/>
  <c r="S2381" i="5"/>
  <c r="S2377" i="5"/>
  <c r="S2373" i="5"/>
  <c r="S2369" i="5"/>
  <c r="S2365" i="5"/>
  <c r="S2361" i="5"/>
  <c r="S2357" i="5"/>
  <c r="S2353" i="5"/>
  <c r="S2349" i="5"/>
  <c r="S2345" i="5"/>
  <c r="S2341" i="5"/>
  <c r="S2337" i="5"/>
  <c r="S2333" i="5"/>
  <c r="S2329" i="5"/>
  <c r="S2325" i="5"/>
  <c r="S2321" i="5"/>
  <c r="S2317" i="5"/>
  <c r="S2313" i="5"/>
  <c r="S2309" i="5"/>
  <c r="S2301" i="5"/>
  <c r="S2293" i="5"/>
  <c r="S2244" i="5"/>
  <c r="S2265" i="5"/>
  <c r="S2257" i="5"/>
  <c r="S2249" i="5"/>
  <c r="S2241" i="5"/>
  <c r="S2233" i="5"/>
  <c r="S2225" i="5"/>
  <c r="S2217" i="5"/>
  <c r="S2209" i="5"/>
  <c r="S2201" i="5"/>
  <c r="S2193" i="5"/>
  <c r="S2185" i="5"/>
  <c r="S2177" i="5"/>
  <c r="S2169" i="5"/>
  <c r="S2161" i="5"/>
  <c r="S2153" i="5"/>
  <c r="S2145" i="5"/>
  <c r="S2137" i="5"/>
  <c r="S2129" i="5"/>
  <c r="S2121" i="5"/>
  <c r="S2113" i="5"/>
  <c r="S2105" i="5"/>
  <c r="S2097" i="5"/>
  <c r="S2089" i="5"/>
  <c r="S2081" i="5"/>
  <c r="S2073" i="5"/>
  <c r="S2065" i="5"/>
  <c r="S2057" i="5"/>
  <c r="S2049" i="5"/>
  <c r="S2041" i="5"/>
  <c r="S2033" i="5"/>
  <c r="S2025" i="5"/>
  <c r="S2017" i="5"/>
  <c r="S2009" i="5"/>
  <c r="S2001" i="5"/>
  <c r="S1993" i="5"/>
  <c r="S1985" i="5"/>
  <c r="S1977" i="5"/>
  <c r="S1969" i="5"/>
  <c r="S1961" i="5"/>
  <c r="S1953" i="5"/>
  <c r="S1945" i="5"/>
  <c r="S1937" i="5"/>
  <c r="S1929" i="5"/>
  <c r="S1921" i="5"/>
  <c r="S1913" i="5"/>
  <c r="S1905" i="5"/>
  <c r="S1897" i="5"/>
  <c r="S1889" i="5"/>
  <c r="S1881" i="5"/>
  <c r="S1873" i="5"/>
  <c r="S1865" i="5"/>
  <c r="S1857" i="5"/>
  <c r="S1849" i="5"/>
  <c r="S1841" i="5"/>
  <c r="S1833" i="5"/>
  <c r="S1825" i="5"/>
  <c r="S1817" i="5"/>
  <c r="S1809" i="5"/>
  <c r="S1801" i="5"/>
  <c r="S1793" i="5"/>
  <c r="S1785" i="5"/>
  <c r="S1777" i="5"/>
  <c r="S1769" i="5"/>
  <c r="S1761" i="5"/>
  <c r="S1753" i="5"/>
  <c r="S1745" i="5"/>
  <c r="S1737" i="5"/>
  <c r="S1729" i="5"/>
  <c r="S1721" i="5"/>
  <c r="S1713" i="5"/>
  <c r="S1705" i="5"/>
  <c r="S1697" i="5"/>
  <c r="S1689" i="5"/>
  <c r="S1681" i="5"/>
  <c r="S1673" i="5"/>
  <c r="S1665" i="5"/>
  <c r="S1657" i="5"/>
  <c r="S1649" i="5"/>
  <c r="S1641" i="5"/>
  <c r="S1633" i="5"/>
  <c r="S1625" i="5"/>
  <c r="S1617" i="5"/>
  <c r="S1609" i="5"/>
  <c r="S1601" i="5"/>
  <c r="S1593" i="5"/>
  <c r="S1585" i="5"/>
  <c r="S1577" i="5"/>
  <c r="S1569" i="5"/>
  <c r="S1561" i="5"/>
  <c r="S1553" i="5"/>
  <c r="S1545" i="5"/>
  <c r="S1537" i="5"/>
  <c r="S1529" i="5"/>
  <c r="S1521" i="5"/>
  <c r="S1513" i="5"/>
  <c r="S1505" i="5"/>
  <c r="S1497" i="5"/>
  <c r="S1489" i="5"/>
  <c r="S1481" i="5"/>
  <c r="S1473" i="5"/>
  <c r="S1465" i="5"/>
  <c r="S1457" i="5"/>
  <c r="S1449" i="5"/>
  <c r="S1441" i="5"/>
  <c r="S1433" i="5"/>
  <c r="S1425" i="5"/>
  <c r="S1417" i="5"/>
  <c r="S1409" i="5"/>
  <c r="S1401" i="5"/>
  <c r="S1393" i="5"/>
  <c r="S1385" i="5"/>
  <c r="S1377" i="5"/>
  <c r="S1369" i="5"/>
  <c r="S1361" i="5"/>
  <c r="S1353" i="5"/>
  <c r="S1345" i="5"/>
  <c r="S1337" i="5"/>
  <c r="S6002" i="5"/>
  <c r="S5998" i="5"/>
  <c r="S5994" i="5"/>
  <c r="S5990" i="5"/>
  <c r="S5986" i="5"/>
  <c r="S5982" i="5"/>
  <c r="S5978" i="5"/>
  <c r="S5974" i="5"/>
  <c r="S5970" i="5"/>
  <c r="S5966" i="5"/>
  <c r="S5962" i="5"/>
  <c r="S5958" i="5"/>
  <c r="S5954" i="5"/>
  <c r="S5950" i="5"/>
  <c r="S5946" i="5"/>
  <c r="S5942" i="5"/>
  <c r="S5938" i="5"/>
  <c r="S5934" i="5"/>
  <c r="S5930" i="5"/>
  <c r="S5926" i="5"/>
  <c r="S5922" i="5"/>
  <c r="S5918" i="5"/>
  <c r="S5914" i="5"/>
  <c r="S5910" i="5"/>
  <c r="S5906" i="5"/>
  <c r="S5902" i="5"/>
  <c r="S5898" i="5"/>
  <c r="S5894" i="5"/>
  <c r="S5890" i="5"/>
  <c r="S5886" i="5"/>
  <c r="S5882" i="5"/>
  <c r="S5878" i="5"/>
  <c r="S5874" i="5"/>
  <c r="S5870" i="5"/>
  <c r="S5866" i="5"/>
  <c r="S5862" i="5"/>
  <c r="S5858" i="5"/>
  <c r="S5854" i="5"/>
  <c r="S5850" i="5"/>
  <c r="S5846" i="5"/>
  <c r="S5842" i="5"/>
  <c r="S5838" i="5"/>
  <c r="S5834" i="5"/>
  <c r="S5830" i="5"/>
  <c r="S5826" i="5"/>
  <c r="S5822" i="5"/>
  <c r="S5818" i="5"/>
  <c r="S5814" i="5"/>
  <c r="S5810" i="5"/>
  <c r="S5806" i="5"/>
  <c r="S5802" i="5"/>
  <c r="S5798" i="5"/>
  <c r="S5794" i="5"/>
  <c r="S5790" i="5"/>
  <c r="S5786" i="5"/>
  <c r="S5782" i="5"/>
  <c r="S5778" i="5"/>
  <c r="S5774" i="5"/>
  <c r="S5770" i="5"/>
  <c r="S5766" i="5"/>
  <c r="S5762" i="5"/>
  <c r="S5758" i="5"/>
  <c r="S5754" i="5"/>
  <c r="S5750" i="5"/>
  <c r="S5746" i="5"/>
  <c r="S5742" i="5"/>
  <c r="S5738" i="5"/>
  <c r="S5734" i="5"/>
  <c r="S5730" i="5"/>
  <c r="S5726" i="5"/>
  <c r="S5722" i="5"/>
  <c r="S5718" i="5"/>
  <c r="S5714" i="5"/>
  <c r="S5710" i="5"/>
  <c r="S5706" i="5"/>
  <c r="S5502" i="5"/>
  <c r="S5498" i="5"/>
  <c r="S5494" i="5"/>
  <c r="S5490" i="5"/>
  <c r="S5486" i="5"/>
  <c r="S5482" i="5"/>
  <c r="S5478" i="5"/>
  <c r="S5474" i="5"/>
  <c r="S5470" i="5"/>
  <c r="S5466" i="5"/>
  <c r="S5462" i="5"/>
  <c r="S5458" i="5"/>
  <c r="S5454" i="5"/>
  <c r="S5450" i="5"/>
  <c r="S5446" i="5"/>
  <c r="S5442" i="5"/>
  <c r="S5438" i="5"/>
  <c r="S5434" i="5"/>
  <c r="S5430" i="5"/>
  <c r="S5426" i="5"/>
  <c r="S5422" i="5"/>
  <c r="S5418" i="5"/>
  <c r="S5414" i="5"/>
  <c r="S5410" i="5"/>
  <c r="S5406" i="5"/>
  <c r="S5402" i="5"/>
  <c r="S5398" i="5"/>
  <c r="S5394" i="5"/>
  <c r="S5390" i="5"/>
  <c r="S5386" i="5"/>
  <c r="S5382" i="5"/>
  <c r="S5378" i="5"/>
  <c r="S5374" i="5"/>
  <c r="S5370" i="5"/>
  <c r="S5366" i="5"/>
  <c r="S5362" i="5"/>
  <c r="S5358" i="5"/>
  <c r="S5354" i="5"/>
  <c r="S5350" i="5"/>
  <c r="S5346" i="5"/>
  <c r="S5342" i="5"/>
  <c r="S5338" i="5"/>
  <c r="S5334" i="5"/>
  <c r="S5330" i="5"/>
  <c r="S5326" i="5"/>
  <c r="S5322" i="5"/>
  <c r="S5318" i="5"/>
  <c r="S5314" i="5"/>
  <c r="S5310" i="5"/>
  <c r="S5306" i="5"/>
  <c r="S5302" i="5"/>
  <c r="S5298" i="5"/>
  <c r="S5294" i="5"/>
  <c r="S5290" i="5"/>
  <c r="S5286" i="5"/>
  <c r="S5282" i="5"/>
  <c r="S5278" i="5"/>
  <c r="S5274" i="5"/>
  <c r="S5270" i="5"/>
  <c r="S5266" i="5"/>
  <c r="S5262" i="5"/>
  <c r="S5258" i="5"/>
  <c r="S5254" i="5"/>
  <c r="S5250" i="5"/>
  <c r="S5246" i="5"/>
  <c r="S5242" i="5"/>
  <c r="S5238" i="5"/>
  <c r="S5234" i="5"/>
  <c r="S5230" i="5"/>
  <c r="S5226" i="5"/>
  <c r="S5222" i="5"/>
  <c r="S5218" i="5"/>
  <c r="S5214" i="5"/>
  <c r="S5210" i="5"/>
  <c r="S5206" i="5"/>
  <c r="S5202" i="5"/>
  <c r="S5198" i="5"/>
  <c r="S5194" i="5"/>
  <c r="S5190" i="5"/>
  <c r="S5186" i="5"/>
  <c r="S5182" i="5"/>
  <c r="S5178" i="5"/>
  <c r="S5174" i="5"/>
  <c r="S5170" i="5"/>
  <c r="S5166" i="5"/>
  <c r="S5162" i="5"/>
  <c r="S5158" i="5"/>
  <c r="S5154" i="5"/>
  <c r="S5150" i="5"/>
  <c r="S5146" i="5"/>
  <c r="S5142" i="5"/>
  <c r="S5138" i="5"/>
  <c r="S5134" i="5"/>
  <c r="S5130" i="5"/>
  <c r="S5126" i="5"/>
  <c r="S5122" i="5"/>
  <c r="S5118" i="5"/>
  <c r="S5114" i="5"/>
  <c r="S5110" i="5"/>
  <c r="S5106" i="5"/>
  <c r="S5102" i="5"/>
  <c r="S5098" i="5"/>
  <c r="S5094" i="5"/>
  <c r="S5090" i="5"/>
  <c r="S5086" i="5"/>
  <c r="S5082" i="5"/>
  <c r="S5078" i="5"/>
  <c r="S5074" i="5"/>
  <c r="S5070" i="5"/>
  <c r="S5066" i="5"/>
  <c r="S5062" i="5"/>
  <c r="S5058" i="5"/>
  <c r="S5054" i="5"/>
  <c r="S5050" i="5"/>
  <c r="S5046" i="5"/>
  <c r="S5042" i="5"/>
  <c r="S5038" i="5"/>
  <c r="S5034" i="5"/>
  <c r="S5030" i="5"/>
  <c r="S5026" i="5"/>
  <c r="S5022" i="5"/>
  <c r="S5018" i="5"/>
  <c r="S5014" i="5"/>
  <c r="S5010" i="5"/>
  <c r="S5006" i="5"/>
  <c r="S4934" i="5"/>
  <c r="S4930" i="5"/>
  <c r="S4926" i="5"/>
  <c r="S4922" i="5"/>
  <c r="S4918" i="5"/>
  <c r="S4914" i="5"/>
  <c r="S4910" i="5"/>
  <c r="S4906" i="5"/>
  <c r="S4834" i="5"/>
  <c r="S4830" i="5"/>
  <c r="S4826" i="5"/>
  <c r="S4822" i="5"/>
  <c r="S4818" i="5"/>
  <c r="S4814" i="5"/>
  <c r="S4810" i="5"/>
  <c r="S4806" i="5"/>
  <c r="S4734" i="5"/>
  <c r="S4730" i="5"/>
  <c r="S4726" i="5"/>
  <c r="S4722" i="5"/>
  <c r="S4718" i="5"/>
  <c r="S4714" i="5"/>
  <c r="S4710" i="5"/>
  <c r="S4706" i="5"/>
  <c r="S4634" i="5"/>
  <c r="S4630" i="5"/>
  <c r="S4626" i="5"/>
  <c r="S4622" i="5"/>
  <c r="S4618" i="5"/>
  <c r="S4614" i="5"/>
  <c r="S4610" i="5"/>
  <c r="S4606" i="5"/>
  <c r="S4534" i="5"/>
  <c r="S4530" i="5"/>
  <c r="S4526" i="5"/>
  <c r="S4522" i="5"/>
  <c r="S4518" i="5"/>
  <c r="S4514" i="5"/>
  <c r="S4510" i="5"/>
  <c r="S4506" i="5"/>
  <c r="S4430" i="5"/>
  <c r="S4426" i="5"/>
  <c r="S4422" i="5"/>
  <c r="S4418" i="5"/>
  <c r="S4414" i="5"/>
  <c r="S4410" i="5"/>
  <c r="S4406" i="5"/>
  <c r="S4330" i="5"/>
  <c r="S4326" i="5"/>
  <c r="S4322" i="5"/>
  <c r="S4318" i="5"/>
  <c r="S4314" i="5"/>
  <c r="S4310" i="5"/>
  <c r="S4306" i="5"/>
  <c r="S4230" i="5"/>
  <c r="S4226" i="5"/>
  <c r="S4222" i="5"/>
  <c r="S4218" i="5"/>
  <c r="S4214" i="5"/>
  <c r="S4210" i="5"/>
  <c r="S4206" i="5"/>
  <c r="S4130" i="5"/>
  <c r="S4126" i="5"/>
  <c r="S4122" i="5"/>
  <c r="S4118" i="5"/>
  <c r="S4114" i="5"/>
  <c r="S4110" i="5"/>
  <c r="S4106" i="5"/>
  <c r="S4030" i="5"/>
  <c r="S4026" i="5"/>
  <c r="S4022" i="5"/>
  <c r="S4018" i="5"/>
  <c r="S4014" i="5"/>
  <c r="S4010" i="5"/>
  <c r="S4006" i="5"/>
  <c r="S3430" i="5"/>
  <c r="S3426" i="5"/>
  <c r="S3422" i="5"/>
  <c r="S3418" i="5"/>
  <c r="S3414" i="5"/>
  <c r="S3410" i="5"/>
  <c r="S3406" i="5"/>
  <c r="S3330" i="5"/>
  <c r="S3326" i="5"/>
  <c r="S3322" i="5"/>
  <c r="S3318" i="5"/>
  <c r="S3314" i="5"/>
  <c r="S3310" i="5"/>
  <c r="S3306" i="5"/>
  <c r="S3230" i="5"/>
  <c r="S3226" i="5"/>
  <c r="S3222" i="5"/>
  <c r="S3218" i="5"/>
  <c r="S3214" i="5"/>
  <c r="S3210" i="5"/>
  <c r="S3206" i="5"/>
  <c r="S3130" i="5"/>
  <c r="S3126" i="5"/>
  <c r="S3122" i="5"/>
  <c r="S3118" i="5"/>
  <c r="S3114" i="5"/>
  <c r="S3110" i="5"/>
  <c r="S3106" i="5"/>
  <c r="S3034" i="5"/>
  <c r="S3030" i="5"/>
  <c r="S3026" i="5"/>
  <c r="S3022" i="5"/>
  <c r="S3018" i="5"/>
  <c r="S3014" i="5"/>
  <c r="S3010" i="5"/>
  <c r="S3006" i="5"/>
  <c r="S3002" i="5"/>
  <c r="S2998" i="5"/>
  <c r="S2994" i="5"/>
  <c r="S2990" i="5"/>
  <c r="S2986" i="5"/>
  <c r="S2982" i="5"/>
  <c r="S2978" i="5"/>
  <c r="S2974" i="5"/>
  <c r="S2970" i="5"/>
  <c r="S2966" i="5"/>
  <c r="S2962" i="5"/>
  <c r="S2958" i="5"/>
  <c r="S2954" i="5"/>
  <c r="S2950" i="5"/>
  <c r="S2946" i="5"/>
  <c r="S2942" i="5"/>
  <c r="S2938" i="5"/>
  <c r="S2934" i="5"/>
  <c r="S2930" i="5"/>
  <c r="S2926" i="5"/>
  <c r="S2922" i="5"/>
  <c r="S2918" i="5"/>
  <c r="S2914" i="5"/>
  <c r="S2910" i="5"/>
  <c r="S2906" i="5"/>
  <c r="S2902" i="5"/>
  <c r="S2898" i="5"/>
  <c r="S2894" i="5"/>
  <c r="S2890" i="5"/>
  <c r="S2886" i="5"/>
  <c r="S2882" i="5"/>
  <c r="S2878" i="5"/>
  <c r="S2874" i="5"/>
  <c r="S2870" i="5"/>
  <c r="S2866" i="5"/>
  <c r="S2862" i="5"/>
  <c r="S2858" i="5"/>
  <c r="S2854" i="5"/>
  <c r="S2850" i="5"/>
  <c r="S2846" i="5"/>
  <c r="S2842" i="5"/>
  <c r="S2838" i="5"/>
  <c r="S2834" i="5"/>
  <c r="S2830" i="5"/>
  <c r="S2826" i="5"/>
  <c r="S2822" i="5"/>
  <c r="S2818" i="5"/>
  <c r="S2814" i="5"/>
  <c r="S2810" i="5"/>
  <c r="S2806" i="5"/>
  <c r="S2802" i="5"/>
  <c r="S2798" i="5"/>
  <c r="S2794" i="5"/>
  <c r="S2790" i="5"/>
  <c r="S2786" i="5"/>
  <c r="S2782" i="5"/>
  <c r="S2778" i="5"/>
  <c r="S2774" i="5"/>
  <c r="S2770" i="5"/>
  <c r="S2766" i="5"/>
  <c r="S2762" i="5"/>
  <c r="S2758" i="5"/>
  <c r="S2754" i="5"/>
  <c r="S2750" i="5"/>
  <c r="S2746" i="5"/>
  <c r="S2742" i="5"/>
  <c r="S2738" i="5"/>
  <c r="S2734" i="5"/>
  <c r="S2730" i="5"/>
  <c r="S2726" i="5"/>
  <c r="S2722" i="5"/>
  <c r="S2718" i="5"/>
  <c r="S2714" i="5"/>
  <c r="S2710" i="5"/>
  <c r="S2706" i="5"/>
  <c r="S2702" i="5"/>
  <c r="S2698" i="5"/>
  <c r="S2694" i="5"/>
  <c r="S2690" i="5"/>
  <c r="S2686" i="5"/>
  <c r="S2682" i="5"/>
  <c r="S2678" i="5"/>
  <c r="S2674" i="5"/>
  <c r="S2670" i="5"/>
  <c r="S2666" i="5"/>
  <c r="S2662" i="5"/>
  <c r="S2658" i="5"/>
  <c r="S2654" i="5"/>
  <c r="S2650" i="5"/>
  <c r="S2646" i="5"/>
  <c r="S2642" i="5"/>
  <c r="S2638" i="5"/>
  <c r="S2634" i="5"/>
  <c r="S2630" i="5"/>
  <c r="S2626" i="5"/>
  <c r="S2622" i="5"/>
  <c r="S2618" i="5"/>
  <c r="S2614" i="5"/>
  <c r="S2610" i="5"/>
  <c r="S2606" i="5"/>
  <c r="S2602" i="5"/>
  <c r="S2598" i="5"/>
  <c r="S2594" i="5"/>
  <c r="S2590" i="5"/>
  <c r="S2586" i="5"/>
  <c r="S2582" i="5"/>
  <c r="S2578" i="5"/>
  <c r="S2574" i="5"/>
  <c r="S2570" i="5"/>
  <c r="S2566" i="5"/>
  <c r="S2562" i="5"/>
  <c r="S2558" i="5"/>
  <c r="S2554" i="5"/>
  <c r="S2550" i="5"/>
  <c r="S2546" i="5"/>
  <c r="S2542" i="5"/>
  <c r="S2538" i="5"/>
  <c r="S2534" i="5"/>
  <c r="S2530" i="5"/>
  <c r="S2526" i="5"/>
  <c r="S2522" i="5"/>
  <c r="S2518" i="5"/>
  <c r="S2514" i="5"/>
  <c r="S2510" i="5"/>
  <c r="S2506" i="5"/>
  <c r="S2502" i="5"/>
  <c r="S2498" i="5"/>
  <c r="S2494" i="5"/>
  <c r="S2490" i="5"/>
  <c r="S2486" i="5"/>
  <c r="S2482" i="5"/>
  <c r="S2478" i="5"/>
  <c r="S2474" i="5"/>
  <c r="S2470" i="5"/>
  <c r="S2466" i="5"/>
  <c r="S2462" i="5"/>
  <c r="S2458" i="5"/>
  <c r="S2454" i="5"/>
  <c r="S2450" i="5"/>
  <c r="S2446" i="5"/>
  <c r="S2442" i="5"/>
  <c r="S2438" i="5"/>
  <c r="S2434" i="5"/>
  <c r="S2430" i="5"/>
  <c r="S2426" i="5"/>
  <c r="S2422" i="5"/>
  <c r="S2418" i="5"/>
  <c r="S2414" i="5"/>
  <c r="S2410" i="5"/>
  <c r="S2406" i="5"/>
  <c r="S2402" i="5"/>
  <c r="S2398" i="5"/>
  <c r="S2394" i="5"/>
  <c r="S2390" i="5"/>
  <c r="S2386" i="5"/>
  <c r="S2382" i="5"/>
  <c r="S2378" i="5"/>
  <c r="S2374" i="5"/>
  <c r="S2370" i="5"/>
  <c r="S2366" i="5"/>
  <c r="S2362" i="5"/>
  <c r="S2358" i="5"/>
  <c r="S2354" i="5"/>
  <c r="S2350" i="5"/>
  <c r="S2346" i="5"/>
  <c r="S2342" i="5"/>
  <c r="S2338" i="5"/>
  <c r="S2334" i="5"/>
  <c r="S2330" i="5"/>
  <c r="S2326" i="5"/>
  <c r="S2322" i="5"/>
  <c r="S2318" i="5"/>
  <c r="S2314" i="5"/>
  <c r="S2310" i="5"/>
  <c r="S2304" i="5"/>
  <c r="S2296" i="5"/>
  <c r="S2288" i="5"/>
  <c r="S2248" i="5"/>
  <c r="S5999" i="5"/>
  <c r="S5995" i="5"/>
  <c r="S5991" i="5"/>
  <c r="S5987" i="5"/>
  <c r="S5983" i="5"/>
  <c r="S5979" i="5"/>
  <c r="S5975" i="5"/>
  <c r="S5971" i="5"/>
  <c r="S5967" i="5"/>
  <c r="S5963" i="5"/>
  <c r="S5959" i="5"/>
  <c r="S5955" i="5"/>
  <c r="S5951" i="5"/>
  <c r="S5947" i="5"/>
  <c r="S5943" i="5"/>
  <c r="S5939" i="5"/>
  <c r="S5935" i="5"/>
  <c r="S5931" i="5"/>
  <c r="S5927" i="5"/>
  <c r="S5923" i="5"/>
  <c r="S5919" i="5"/>
  <c r="S5915" i="5"/>
  <c r="S5911" i="5"/>
  <c r="S5907" i="5"/>
  <c r="S5903" i="5"/>
  <c r="S5899" i="5"/>
  <c r="S5895" i="5"/>
  <c r="S5891" i="5"/>
  <c r="S5887" i="5"/>
  <c r="S5883" i="5"/>
  <c r="S5879" i="5"/>
  <c r="S5875" i="5"/>
  <c r="S5871" i="5"/>
  <c r="S5867" i="5"/>
  <c r="S5863" i="5"/>
  <c r="S5859" i="5"/>
  <c r="S5855" i="5"/>
  <c r="S5851" i="5"/>
  <c r="S5847" i="5"/>
  <c r="S5843" i="5"/>
  <c r="S5839" i="5"/>
  <c r="S5835" i="5"/>
  <c r="S5831" i="5"/>
  <c r="S5827" i="5"/>
  <c r="S5823" i="5"/>
  <c r="S5819" i="5"/>
  <c r="S5815" i="5"/>
  <c r="S5811" i="5"/>
  <c r="S5807" i="5"/>
  <c r="S5803" i="5"/>
  <c r="S5799" i="5"/>
  <c r="S5795" i="5"/>
  <c r="S5791" i="5"/>
  <c r="S5787" i="5"/>
  <c r="S5783" i="5"/>
  <c r="S5779" i="5"/>
  <c r="S5775" i="5"/>
  <c r="S5771" i="5"/>
  <c r="S5767" i="5"/>
  <c r="S5763" i="5"/>
  <c r="S5759" i="5"/>
  <c r="S5755" i="5"/>
  <c r="S5751" i="5"/>
  <c r="S5747" i="5"/>
  <c r="S5743" i="5"/>
  <c r="S5739" i="5"/>
  <c r="S5735" i="5"/>
  <c r="S5731" i="5"/>
  <c r="S5727" i="5"/>
  <c r="S5723" i="5"/>
  <c r="S5719" i="5"/>
  <c r="S5715" i="5"/>
  <c r="S5711" i="5"/>
  <c r="S5707" i="5"/>
  <c r="S5703" i="5"/>
  <c r="S5499" i="5"/>
  <c r="S5495" i="5"/>
  <c r="S5491" i="5"/>
  <c r="S5487" i="5"/>
  <c r="S5483" i="5"/>
  <c r="S5479" i="5"/>
  <c r="S5475" i="5"/>
  <c r="S5471" i="5"/>
  <c r="S5467" i="5"/>
  <c r="S5463" i="5"/>
  <c r="S5459" i="5"/>
  <c r="S5455" i="5"/>
  <c r="S5451" i="5"/>
  <c r="S5447" i="5"/>
  <c r="S5443" i="5"/>
  <c r="S5439" i="5"/>
  <c r="S5435" i="5"/>
  <c r="S5431" i="5"/>
  <c r="S5427" i="5"/>
  <c r="S5423" i="5"/>
  <c r="S5419" i="5"/>
  <c r="S5415" i="5"/>
  <c r="S5411" i="5"/>
  <c r="S5407" i="5"/>
  <c r="S5403" i="5"/>
  <c r="S5399" i="5"/>
  <c r="S5383" i="5"/>
  <c r="S5367" i="5"/>
  <c r="S5351" i="5"/>
  <c r="S5343" i="5"/>
  <c r="S5335" i="5"/>
  <c r="S5327" i="5"/>
  <c r="S5311" i="5"/>
  <c r="S5303" i="5"/>
  <c r="S5299" i="5"/>
  <c r="S5295" i="5"/>
  <c r="S5291" i="5"/>
  <c r="S5287" i="5"/>
  <c r="S5283" i="5"/>
  <c r="S5279" i="5"/>
  <c r="S5275" i="5"/>
  <c r="S5271" i="5"/>
  <c r="S5267" i="5"/>
  <c r="S5263" i="5"/>
  <c r="S5259" i="5"/>
  <c r="S5255" i="5"/>
  <c r="S5251" i="5"/>
  <c r="S5247" i="5"/>
  <c r="S5243" i="5"/>
  <c r="S5239" i="5"/>
  <c r="S5235" i="5"/>
  <c r="S5231" i="5"/>
  <c r="S5227" i="5"/>
  <c r="S5223" i="5"/>
  <c r="S5219" i="5"/>
  <c r="S5215" i="5"/>
  <c r="S5211" i="5"/>
  <c r="S5207" i="5"/>
  <c r="S5203" i="5"/>
  <c r="S5199" i="5"/>
  <c r="S5195" i="5"/>
  <c r="S5191" i="5"/>
  <c r="S5187" i="5"/>
  <c r="S5183" i="5"/>
  <c r="S5179" i="5"/>
  <c r="S5175" i="5"/>
  <c r="S5171" i="5"/>
  <c r="S5167" i="5"/>
  <c r="S5163" i="5"/>
  <c r="S5159" i="5"/>
  <c r="S5155" i="5"/>
  <c r="S5151" i="5"/>
  <c r="S5147" i="5"/>
  <c r="S5143" i="5"/>
  <c r="S5139" i="5"/>
  <c r="S5135" i="5"/>
  <c r="S5131" i="5"/>
  <c r="S5127" i="5"/>
  <c r="S5123" i="5"/>
  <c r="S5119" i="5"/>
  <c r="S5115" i="5"/>
  <c r="S5111" i="5"/>
  <c r="S5107" i="5"/>
  <c r="S5103" i="5"/>
  <c r="S5099" i="5"/>
  <c r="S5095" i="5"/>
  <c r="S5091" i="5"/>
  <c r="S5087" i="5"/>
  <c r="S5083" i="5"/>
  <c r="S5079" i="5"/>
  <c r="S5075" i="5"/>
  <c r="S5071" i="5"/>
  <c r="S5067" i="5"/>
  <c r="S5063" i="5"/>
  <c r="S5059" i="5"/>
  <c r="S5055" i="5"/>
  <c r="S5051" i="5"/>
  <c r="S5047" i="5"/>
  <c r="S5043" i="5"/>
  <c r="S5039" i="5"/>
  <c r="S5035" i="5"/>
  <c r="S5031" i="5"/>
  <c r="S5027" i="5"/>
  <c r="S5023" i="5"/>
  <c r="S5019" i="5"/>
  <c r="S5015" i="5"/>
  <c r="S5011" i="5"/>
  <c r="S5007" i="5"/>
  <c r="S5003" i="5"/>
  <c r="S4931" i="5"/>
  <c r="S4927" i="5"/>
  <c r="S4923" i="5"/>
  <c r="S4919" i="5"/>
  <c r="S4915" i="5"/>
  <c r="S4911" i="5"/>
  <c r="S4907" i="5"/>
  <c r="S4903" i="5"/>
  <c r="S4831" i="5"/>
  <c r="S4827" i="5"/>
  <c r="S4823" i="5"/>
  <c r="S4819" i="5"/>
  <c r="S4815" i="5"/>
  <c r="S4811" i="5"/>
  <c r="S4807" i="5"/>
  <c r="S4803" i="5"/>
  <c r="S4731" i="5"/>
  <c r="S4727" i="5"/>
  <c r="S4723" i="5"/>
  <c r="S4719" i="5"/>
  <c r="S4715" i="5"/>
  <c r="S4711" i="5"/>
  <c r="S4707" i="5"/>
  <c r="S4703" i="5"/>
  <c r="S4631" i="5"/>
  <c r="S4627" i="5"/>
  <c r="S4623" i="5"/>
  <c r="S4619" i="5"/>
  <c r="S4615" i="5"/>
  <c r="S4611" i="5"/>
  <c r="S4607" i="5"/>
  <c r="S4603" i="5"/>
  <c r="S4531" i="5"/>
  <c r="S4527" i="5"/>
  <c r="S4523" i="5"/>
  <c r="S4519" i="5"/>
  <c r="S4515" i="5"/>
  <c r="S4511" i="5"/>
  <c r="S4507" i="5"/>
  <c r="S4503" i="5"/>
  <c r="S4431" i="5"/>
  <c r="S4427" i="5"/>
  <c r="S4423" i="5"/>
  <c r="S4419" i="5"/>
  <c r="S4415" i="5"/>
  <c r="S4411" i="5"/>
  <c r="S4407" i="5"/>
  <c r="S4403" i="5"/>
  <c r="S4331" i="5"/>
  <c r="S4327" i="5"/>
  <c r="S4323" i="5"/>
  <c r="S4319" i="5"/>
  <c r="S4315" i="5"/>
  <c r="S4311" i="5"/>
  <c r="S4307" i="5"/>
  <c r="S4303" i="5"/>
  <c r="S4231" i="5"/>
  <c r="S4227" i="5"/>
  <c r="S4223" i="5"/>
  <c r="S4219" i="5"/>
  <c r="S4215" i="5"/>
  <c r="S4211" i="5"/>
  <c r="S4207" i="5"/>
  <c r="S4203" i="5"/>
  <c r="S4131" i="5"/>
  <c r="S4127" i="5"/>
  <c r="S4123" i="5"/>
  <c r="S4119" i="5"/>
  <c r="S4115" i="5"/>
  <c r="S4111" i="5"/>
  <c r="S4107" i="5"/>
  <c r="S4103" i="5"/>
  <c r="S4031" i="5"/>
  <c r="S4027" i="5"/>
  <c r="S4023" i="5"/>
  <c r="S4019" i="5"/>
  <c r="S4015" i="5"/>
  <c r="S4011" i="5"/>
  <c r="S4007" i="5"/>
  <c r="S4003" i="5"/>
  <c r="S3431" i="5"/>
  <c r="S3427" i="5"/>
  <c r="S3423" i="5"/>
  <c r="S3419" i="5"/>
  <c r="S3415" i="5"/>
  <c r="S3411" i="5"/>
  <c r="S3407" i="5"/>
  <c r="S3403" i="5"/>
  <c r="S3331" i="5"/>
  <c r="S3327" i="5"/>
  <c r="S3323" i="5"/>
  <c r="S3319" i="5"/>
  <c r="S3315" i="5"/>
  <c r="S3311" i="5"/>
  <c r="S3307" i="5"/>
  <c r="S3303" i="5"/>
  <c r="S3231" i="5"/>
  <c r="S3227" i="5"/>
  <c r="S3223" i="5"/>
  <c r="S3219" i="5"/>
  <c r="S3215" i="5"/>
  <c r="S3211" i="5"/>
  <c r="S3207" i="5"/>
  <c r="S3203" i="5"/>
  <c r="S3131" i="5"/>
  <c r="S3127" i="5"/>
  <c r="S3123" i="5"/>
  <c r="S3119" i="5"/>
  <c r="S3115" i="5"/>
  <c r="S3111" i="5"/>
  <c r="S3107" i="5"/>
  <c r="S3103" i="5"/>
  <c r="S3031" i="5"/>
  <c r="S3027" i="5"/>
  <c r="S3023" i="5"/>
  <c r="S3019" i="5"/>
  <c r="S3015" i="5"/>
  <c r="S3011" i="5"/>
  <c r="S3007" i="5"/>
  <c r="S3003" i="5"/>
  <c r="S2999" i="5"/>
  <c r="S2995" i="5"/>
  <c r="S2991" i="5"/>
  <c r="S2987" i="5"/>
  <c r="S2983" i="5"/>
  <c r="S2979" i="5"/>
  <c r="S2975" i="5"/>
  <c r="S2971" i="5"/>
  <c r="S2967" i="5"/>
  <c r="S2963" i="5"/>
  <c r="S2959" i="5"/>
  <c r="S2955" i="5"/>
  <c r="S2951" i="5"/>
  <c r="S2947" i="5"/>
  <c r="S2943" i="5"/>
  <c r="S2939" i="5"/>
  <c r="S2935" i="5"/>
  <c r="S2931" i="5"/>
  <c r="S2927" i="5"/>
  <c r="S2923" i="5"/>
  <c r="S2919" i="5"/>
  <c r="S2915" i="5"/>
  <c r="S2911" i="5"/>
  <c r="S2907" i="5"/>
  <c r="S2903" i="5"/>
  <c r="S2899" i="5"/>
  <c r="S2895" i="5"/>
  <c r="S2891" i="5"/>
  <c r="S2887" i="5"/>
  <c r="S2883" i="5"/>
  <c r="S2879" i="5"/>
  <c r="S2875" i="5"/>
  <c r="S2871" i="5"/>
  <c r="S2867" i="5"/>
  <c r="S2863" i="5"/>
  <c r="S2859" i="5"/>
  <c r="S2855" i="5"/>
  <c r="S2851" i="5"/>
  <c r="S2847" i="5"/>
  <c r="S2843" i="5"/>
  <c r="S2839" i="5"/>
  <c r="S2835" i="5"/>
  <c r="S2831" i="5"/>
  <c r="S2827" i="5"/>
  <c r="S2823" i="5"/>
  <c r="S2819" i="5"/>
  <c r="S2815" i="5"/>
  <c r="S2811" i="5"/>
  <c r="S2807" i="5"/>
  <c r="S2803" i="5"/>
  <c r="S2799" i="5"/>
  <c r="S2795" i="5"/>
  <c r="S2791" i="5"/>
  <c r="S2787" i="5"/>
  <c r="S2783" i="5"/>
  <c r="S2779" i="5"/>
  <c r="S2775" i="5"/>
  <c r="S2771" i="5"/>
  <c r="S2767" i="5"/>
  <c r="S2763" i="5"/>
  <c r="S2759" i="5"/>
  <c r="S2755" i="5"/>
  <c r="S2751" i="5"/>
  <c r="S2747" i="5"/>
  <c r="S2743" i="5"/>
  <c r="S2739" i="5"/>
  <c r="S2735" i="5"/>
  <c r="S2731" i="5"/>
  <c r="S2727" i="5"/>
  <c r="S2723" i="5"/>
  <c r="S2719" i="5"/>
  <c r="S2715" i="5"/>
  <c r="S2711" i="5"/>
  <c r="S2707" i="5"/>
  <c r="S2703" i="5"/>
  <c r="S2699" i="5"/>
  <c r="S2695" i="5"/>
  <c r="S2691" i="5"/>
  <c r="S2687" i="5"/>
  <c r="S2683" i="5"/>
  <c r="S2679" i="5"/>
  <c r="S2675" i="5"/>
  <c r="S2671" i="5"/>
  <c r="S2667" i="5"/>
  <c r="S2663" i="5"/>
  <c r="S2659" i="5"/>
  <c r="S2655" i="5"/>
  <c r="S2651" i="5"/>
  <c r="S2647" i="5"/>
  <c r="S2643" i="5"/>
  <c r="S2639" i="5"/>
  <c r="S2635" i="5"/>
  <c r="S2631" i="5"/>
  <c r="S2627" i="5"/>
  <c r="S2623" i="5"/>
  <c r="S2619" i="5"/>
  <c r="S2615" i="5"/>
  <c r="S2611" i="5"/>
  <c r="S2607" i="5"/>
  <c r="S2603" i="5"/>
  <c r="S2599" i="5"/>
  <c r="S2595" i="5"/>
  <c r="S2591" i="5"/>
  <c r="S2587" i="5"/>
  <c r="S2583" i="5"/>
  <c r="S2579" i="5"/>
  <c r="S2575" i="5"/>
  <c r="S2571" i="5"/>
  <c r="S2567" i="5"/>
  <c r="S2563" i="5"/>
  <c r="S2559" i="5"/>
  <c r="S2555" i="5"/>
  <c r="S2551" i="5"/>
  <c r="S2547" i="5"/>
  <c r="S2543" i="5"/>
  <c r="S2539" i="5"/>
  <c r="S2535" i="5"/>
  <c r="S2531" i="5"/>
  <c r="S2527" i="5"/>
  <c r="S2523" i="5"/>
  <c r="S2519" i="5"/>
  <c r="S2515" i="5"/>
  <c r="S2511" i="5"/>
  <c r="S2507" i="5"/>
  <c r="S2503" i="5"/>
  <c r="S2499" i="5"/>
  <c r="S2495" i="5"/>
  <c r="S2491" i="5"/>
  <c r="S2487" i="5"/>
  <c r="S2483" i="5"/>
  <c r="S2479" i="5"/>
  <c r="S2475" i="5"/>
  <c r="S2471" i="5"/>
  <c r="S2467" i="5"/>
  <c r="S2463" i="5"/>
  <c r="S2459" i="5"/>
  <c r="S2455" i="5"/>
  <c r="S2451" i="5"/>
  <c r="S2447" i="5"/>
  <c r="S2443" i="5"/>
  <c r="S2439" i="5"/>
  <c r="S2435" i="5"/>
  <c r="S2431" i="5"/>
  <c r="S2427" i="5"/>
  <c r="S2423" i="5"/>
  <c r="S2419" i="5"/>
  <c r="S2415" i="5"/>
  <c r="S2411" i="5"/>
  <c r="S2407" i="5"/>
  <c r="S2403" i="5"/>
  <c r="S2399" i="5"/>
  <c r="S2395" i="5"/>
  <c r="S2391" i="5"/>
  <c r="S2387" i="5"/>
  <c r="S2383" i="5"/>
  <c r="S2379" i="5"/>
  <c r="S2375" i="5"/>
  <c r="S2371" i="5"/>
  <c r="S2367" i="5"/>
  <c r="S2363" i="5"/>
  <c r="S2359" i="5"/>
  <c r="S2355" i="5"/>
  <c r="S2351" i="5"/>
  <c r="S2347" i="5"/>
  <c r="S2343" i="5"/>
  <c r="S2339" i="5"/>
  <c r="S2335" i="5"/>
  <c r="S2331" i="5"/>
  <c r="S2327" i="5"/>
  <c r="S2323" i="5"/>
  <c r="S2319" i="5"/>
  <c r="S2315" i="5"/>
  <c r="S2311" i="5"/>
  <c r="S2305" i="5"/>
  <c r="S2297" i="5"/>
  <c r="S2289" i="5"/>
  <c r="S2252" i="5"/>
  <c r="S6000" i="5"/>
  <c r="S5996" i="5"/>
  <c r="S5992" i="5"/>
  <c r="S5988" i="5"/>
  <c r="S5984" i="5"/>
  <c r="S5980" i="5"/>
  <c r="S5976" i="5"/>
  <c r="S5972" i="5"/>
  <c r="S5968" i="5"/>
  <c r="S5964" i="5"/>
  <c r="S5960" i="5"/>
  <c r="S5956" i="5"/>
  <c r="S5952" i="5"/>
  <c r="S5948" i="5"/>
  <c r="S5944" i="5"/>
  <c r="S5940" i="5"/>
  <c r="S5936" i="5"/>
  <c r="S5932" i="5"/>
  <c r="S5928" i="5"/>
  <c r="S5924" i="5"/>
  <c r="S5920" i="5"/>
  <c r="S5916" i="5"/>
  <c r="S5912" i="5"/>
  <c r="S5908" i="5"/>
  <c r="S5904" i="5"/>
  <c r="S5900" i="5"/>
  <c r="S5896" i="5"/>
  <c r="S5892" i="5"/>
  <c r="S5888" i="5"/>
  <c r="S5884" i="5"/>
  <c r="S5880" i="5"/>
  <c r="S5876" i="5"/>
  <c r="S5872" i="5"/>
  <c r="S5868" i="5"/>
  <c r="S5864" i="5"/>
  <c r="S5860" i="5"/>
  <c r="S5856" i="5"/>
  <c r="S5852" i="5"/>
  <c r="S5848" i="5"/>
  <c r="S5844" i="5"/>
  <c r="S5840" i="5"/>
  <c r="S5836" i="5"/>
  <c r="S5832" i="5"/>
  <c r="S5828" i="5"/>
  <c r="S5824" i="5"/>
  <c r="S5820" i="5"/>
  <c r="S5816" i="5"/>
  <c r="S5812" i="5"/>
  <c r="S5808" i="5"/>
  <c r="S5804" i="5"/>
  <c r="S5800" i="5"/>
  <c r="S5796" i="5"/>
  <c r="S5792" i="5"/>
  <c r="S5788" i="5"/>
  <c r="S5784" i="5"/>
  <c r="S5780" i="5"/>
  <c r="S5776" i="5"/>
  <c r="S5772" i="5"/>
  <c r="S5768" i="5"/>
  <c r="S5764" i="5"/>
  <c r="S5760" i="5"/>
  <c r="S5756" i="5"/>
  <c r="S5752" i="5"/>
  <c r="S5748" i="5"/>
  <c r="S5744" i="5"/>
  <c r="S5740" i="5"/>
  <c r="S5736" i="5"/>
  <c r="S5732" i="5"/>
  <c r="S5728" i="5"/>
  <c r="S5724" i="5"/>
  <c r="S5720" i="5"/>
  <c r="S5716" i="5"/>
  <c r="S5712" i="5"/>
  <c r="S5708" i="5"/>
  <c r="S5704" i="5"/>
  <c r="S5500" i="5"/>
  <c r="S5496" i="5"/>
  <c r="S5492" i="5"/>
  <c r="S5488" i="5"/>
  <c r="S5484" i="5"/>
  <c r="S5480" i="5"/>
  <c r="S5476" i="5"/>
  <c r="S5472" i="5"/>
  <c r="S5468" i="5"/>
  <c r="S5464" i="5"/>
  <c r="S5460" i="5"/>
  <c r="S5456" i="5"/>
  <c r="S5452" i="5"/>
  <c r="S5448" i="5"/>
  <c r="S5444" i="5"/>
  <c r="S5440" i="5"/>
  <c r="S5436" i="5"/>
  <c r="S5432" i="5"/>
  <c r="S5428" i="5"/>
  <c r="S5424" i="5"/>
  <c r="S5420" i="5"/>
  <c r="S5416" i="5"/>
  <c r="S5412" i="5"/>
  <c r="S5408" i="5"/>
  <c r="S5404" i="5"/>
  <c r="S5400" i="5"/>
  <c r="S5396" i="5"/>
  <c r="S5392" i="5"/>
  <c r="S5388" i="5"/>
  <c r="S5384" i="5"/>
  <c r="S5380" i="5"/>
  <c r="S5376" i="5"/>
  <c r="S5372" i="5"/>
  <c r="S5368" i="5"/>
  <c r="S5364" i="5"/>
  <c r="S5360" i="5"/>
  <c r="S5356" i="5"/>
  <c r="S5352" i="5"/>
  <c r="S5348" i="5"/>
  <c r="S5344" i="5"/>
  <c r="S5340" i="5"/>
  <c r="S5336" i="5"/>
  <c r="S5332" i="5"/>
  <c r="S5328" i="5"/>
  <c r="S5324" i="5"/>
  <c r="S5320" i="5"/>
  <c r="S5316" i="5"/>
  <c r="S5312" i="5"/>
  <c r="S5308" i="5"/>
  <c r="S5304" i="5"/>
  <c r="S5300" i="5"/>
  <c r="S5296" i="5"/>
  <c r="S5292" i="5"/>
  <c r="S5288" i="5"/>
  <c r="S5284" i="5"/>
  <c r="S5280" i="5"/>
  <c r="S5276" i="5"/>
  <c r="S5272" i="5"/>
  <c r="S5268" i="5"/>
  <c r="S5264" i="5"/>
  <c r="S5260" i="5"/>
  <c r="S5256" i="5"/>
  <c r="S5252" i="5"/>
  <c r="S5248" i="5"/>
  <c r="S5244" i="5"/>
  <c r="S5240" i="5"/>
  <c r="S5236" i="5"/>
  <c r="S5232" i="5"/>
  <c r="S5228" i="5"/>
  <c r="S5224" i="5"/>
  <c r="S5220" i="5"/>
  <c r="S5216" i="5"/>
  <c r="S5212" i="5"/>
  <c r="S5208" i="5"/>
  <c r="S5204" i="5"/>
  <c r="S5200" i="5"/>
  <c r="S5196" i="5"/>
  <c r="S5192" i="5"/>
  <c r="S5188" i="5"/>
  <c r="S5184" i="5"/>
  <c r="S5180" i="5"/>
  <c r="S5176" i="5"/>
  <c r="S5172" i="5"/>
  <c r="S5168" i="5"/>
  <c r="S5164" i="5"/>
  <c r="S5160" i="5"/>
  <c r="S5156" i="5"/>
  <c r="S5152" i="5"/>
  <c r="S5148" i="5"/>
  <c r="S5144" i="5"/>
  <c r="S5140" i="5"/>
  <c r="S5136" i="5"/>
  <c r="S5132" i="5"/>
  <c r="S5128" i="5"/>
  <c r="S5124" i="5"/>
  <c r="S5120" i="5"/>
  <c r="S5116" i="5"/>
  <c r="S5112" i="5"/>
  <c r="S5108" i="5"/>
  <c r="S5104" i="5"/>
  <c r="S5100" i="5"/>
  <c r="S5096" i="5"/>
  <c r="S5092" i="5"/>
  <c r="S5088" i="5"/>
  <c r="S5084" i="5"/>
  <c r="S5080" i="5"/>
  <c r="S5076" i="5"/>
  <c r="S5072" i="5"/>
  <c r="S5068" i="5"/>
  <c r="S5064" i="5"/>
  <c r="S5060" i="5"/>
  <c r="S5056" i="5"/>
  <c r="S5052" i="5"/>
  <c r="S5048" i="5"/>
  <c r="S5044" i="5"/>
  <c r="S5040" i="5"/>
  <c r="S5036" i="5"/>
  <c r="S5032" i="5"/>
  <c r="S5028" i="5"/>
  <c r="S5024" i="5"/>
  <c r="S5020" i="5"/>
  <c r="S5016" i="5"/>
  <c r="S5012" i="5"/>
  <c r="S5008" i="5"/>
  <c r="S5004" i="5"/>
  <c r="S4932" i="5"/>
  <c r="S4928" i="5"/>
  <c r="S4924" i="5"/>
  <c r="S4920" i="5"/>
  <c r="S4916" i="5"/>
  <c r="S4912" i="5"/>
  <c r="S4908" i="5"/>
  <c r="S4904" i="5"/>
  <c r="S4832" i="5"/>
  <c r="S4828" i="5"/>
  <c r="S4824" i="5"/>
  <c r="S4820" i="5"/>
  <c r="S4816" i="5"/>
  <c r="S4812" i="5"/>
  <c r="S4808" i="5"/>
  <c r="S4804" i="5"/>
  <c r="S4732" i="5"/>
  <c r="S4728" i="5"/>
  <c r="S4724" i="5"/>
  <c r="S4720" i="5"/>
  <c r="S4716" i="5"/>
  <c r="S4712" i="5"/>
  <c r="S4708" i="5"/>
  <c r="S4704" i="5"/>
  <c r="S4632" i="5"/>
  <c r="S4628" i="5"/>
  <c r="S4624" i="5"/>
  <c r="S4620" i="5"/>
  <c r="S4616" i="5"/>
  <c r="S4612" i="5"/>
  <c r="S4608" i="5"/>
  <c r="S4604" i="5"/>
  <c r="S4532" i="5"/>
  <c r="S4528" i="5"/>
  <c r="S4524" i="5"/>
  <c r="S4520" i="5"/>
  <c r="S4516" i="5"/>
  <c r="S4512" i="5"/>
  <c r="S4508" i="5"/>
  <c r="S4504" i="5"/>
  <c r="S4432" i="5"/>
  <c r="S4428" i="5"/>
  <c r="S4424" i="5"/>
  <c r="S4420" i="5"/>
  <c r="S4416" i="5"/>
  <c r="S4412" i="5"/>
  <c r="S4408" i="5"/>
  <c r="S4404" i="5"/>
  <c r="S4332" i="5"/>
  <c r="S4328" i="5"/>
  <c r="S4324" i="5"/>
  <c r="S4320" i="5"/>
  <c r="S4316" i="5"/>
  <c r="S4312" i="5"/>
  <c r="S4308" i="5"/>
  <c r="S4304" i="5"/>
  <c r="S4232" i="5"/>
  <c r="S4228" i="5"/>
  <c r="S4224" i="5"/>
  <c r="S4220" i="5"/>
  <c r="S4216" i="5"/>
  <c r="S4212" i="5"/>
  <c r="S4208" i="5"/>
  <c r="S4204" i="5"/>
  <c r="S4132" i="5"/>
  <c r="S4128" i="5"/>
  <c r="S4124" i="5"/>
  <c r="S4120" i="5"/>
  <c r="S4116" i="5"/>
  <c r="S4112" i="5"/>
  <c r="S4108" i="5"/>
  <c r="S4104" i="5"/>
  <c r="S4032" i="5"/>
  <c r="S4028" i="5"/>
  <c r="S4024" i="5"/>
  <c r="S4020" i="5"/>
  <c r="S4016" i="5"/>
  <c r="S4012" i="5"/>
  <c r="S4008" i="5"/>
  <c r="S4004" i="5"/>
  <c r="S3432" i="5"/>
  <c r="S3428" i="5"/>
  <c r="S3424" i="5"/>
  <c r="S3420" i="5"/>
  <c r="S3416" i="5"/>
  <c r="S3412" i="5"/>
  <c r="S3408" i="5"/>
  <c r="S3404" i="5"/>
  <c r="S3332" i="5"/>
  <c r="S3328" i="5"/>
  <c r="S3324" i="5"/>
  <c r="S3320" i="5"/>
  <c r="S3316" i="5"/>
  <c r="S3312" i="5"/>
  <c r="S3308" i="5"/>
  <c r="S3304" i="5"/>
  <c r="S3232" i="5"/>
  <c r="S3228" i="5"/>
  <c r="S3224" i="5"/>
  <c r="S3220" i="5"/>
  <c r="S3216" i="5"/>
  <c r="S3212" i="5"/>
  <c r="S3208" i="5"/>
  <c r="S3204" i="5"/>
  <c r="S3132" i="5"/>
  <c r="S3128" i="5"/>
  <c r="S3124" i="5"/>
  <c r="S3120" i="5"/>
  <c r="S3116" i="5"/>
  <c r="S3112" i="5"/>
  <c r="S3108" i="5"/>
  <c r="S3104" i="5"/>
  <c r="S3032" i="5"/>
  <c r="S3028" i="5"/>
  <c r="S3024" i="5"/>
  <c r="S3020" i="5"/>
  <c r="S3016" i="5"/>
  <c r="S3012" i="5"/>
  <c r="S3008" i="5"/>
  <c r="S3004" i="5"/>
  <c r="S3000" i="5"/>
  <c r="S2996" i="5"/>
  <c r="S2992" i="5"/>
  <c r="S2988" i="5"/>
  <c r="S2984" i="5"/>
  <c r="S2980" i="5"/>
  <c r="S2976" i="5"/>
  <c r="S2972" i="5"/>
  <c r="S2968" i="5"/>
  <c r="S2964" i="5"/>
  <c r="S2960" i="5"/>
  <c r="S2956" i="5"/>
  <c r="S2952" i="5"/>
  <c r="S2948" i="5"/>
  <c r="S2944" i="5"/>
  <c r="S2940" i="5"/>
  <c r="S2936" i="5"/>
  <c r="S2932" i="5"/>
  <c r="S2928" i="5"/>
  <c r="S2924" i="5"/>
  <c r="S2920" i="5"/>
  <c r="S2916" i="5"/>
  <c r="S2912" i="5"/>
  <c r="S2908" i="5"/>
  <c r="S2904" i="5"/>
  <c r="S2900" i="5"/>
  <c r="S2896" i="5"/>
  <c r="S2892" i="5"/>
  <c r="S2888" i="5"/>
  <c r="S2884" i="5"/>
  <c r="S2880" i="5"/>
  <c r="S2876" i="5"/>
  <c r="S2872" i="5"/>
  <c r="S2868" i="5"/>
  <c r="S2864" i="5"/>
  <c r="S2860" i="5"/>
  <c r="S2856" i="5"/>
  <c r="S2852" i="5"/>
  <c r="S2848" i="5"/>
  <c r="S2844" i="5"/>
  <c r="S2840" i="5"/>
  <c r="S2836" i="5"/>
  <c r="S2832" i="5"/>
  <c r="S2828" i="5"/>
  <c r="S2824" i="5"/>
  <c r="S2820" i="5"/>
  <c r="S2816" i="5"/>
  <c r="S2812" i="5"/>
  <c r="S2808" i="5"/>
  <c r="S2804" i="5"/>
  <c r="S2800" i="5"/>
  <c r="S2796" i="5"/>
  <c r="S2792" i="5"/>
  <c r="S2788" i="5"/>
  <c r="S2784" i="5"/>
  <c r="S2780" i="5"/>
  <c r="S2776" i="5"/>
  <c r="S2772" i="5"/>
  <c r="S2768" i="5"/>
  <c r="S2764" i="5"/>
  <c r="S2760" i="5"/>
  <c r="S2756" i="5"/>
  <c r="S2752" i="5"/>
  <c r="S2748" i="5"/>
  <c r="S2744" i="5"/>
  <c r="S2740" i="5"/>
  <c r="S2736" i="5"/>
  <c r="S2732" i="5"/>
  <c r="S2728" i="5"/>
  <c r="S2724" i="5"/>
  <c r="S2720" i="5"/>
  <c r="S2716" i="5"/>
  <c r="S2712" i="5"/>
  <c r="S2708" i="5"/>
  <c r="S2704" i="5"/>
  <c r="S2700" i="5"/>
  <c r="S2696" i="5"/>
  <c r="S2692" i="5"/>
  <c r="S2688" i="5"/>
  <c r="S2684" i="5"/>
  <c r="S2680" i="5"/>
  <c r="S2676" i="5"/>
  <c r="S2672" i="5"/>
  <c r="S2668" i="5"/>
  <c r="S2664" i="5"/>
  <c r="S2660" i="5"/>
  <c r="S2656" i="5"/>
  <c r="S2652" i="5"/>
  <c r="S2648" i="5"/>
  <c r="S2644" i="5"/>
  <c r="S2640" i="5"/>
  <c r="S2636" i="5"/>
  <c r="S2632" i="5"/>
  <c r="S2628" i="5"/>
  <c r="S2624" i="5"/>
  <c r="S2620" i="5"/>
  <c r="S2616" i="5"/>
  <c r="S2612" i="5"/>
  <c r="S2608" i="5"/>
  <c r="S2604" i="5"/>
  <c r="S2600" i="5"/>
  <c r="S2596" i="5"/>
  <c r="S2592" i="5"/>
  <c r="S2588" i="5"/>
  <c r="S2584" i="5"/>
  <c r="S2580" i="5"/>
  <c r="S2576" i="5"/>
  <c r="S2572" i="5"/>
  <c r="S2568" i="5"/>
  <c r="S2564" i="5"/>
  <c r="S2560" i="5"/>
  <c r="S2556" i="5"/>
  <c r="S2552" i="5"/>
  <c r="S2548" i="5"/>
  <c r="S2544" i="5"/>
  <c r="S2540" i="5"/>
  <c r="S2536" i="5"/>
  <c r="S2532" i="5"/>
  <c r="S2528" i="5"/>
  <c r="S2524" i="5"/>
  <c r="S2520" i="5"/>
  <c r="S2516" i="5"/>
  <c r="S2512" i="5"/>
  <c r="S2508" i="5"/>
  <c r="S2504" i="5"/>
  <c r="S2500" i="5"/>
  <c r="S2496" i="5"/>
  <c r="S2492" i="5"/>
  <c r="S2488" i="5"/>
  <c r="S2484" i="5"/>
  <c r="S2480" i="5"/>
  <c r="S2476" i="5"/>
  <c r="S2472" i="5"/>
  <c r="S2468" i="5"/>
  <c r="S2464" i="5"/>
  <c r="S2460" i="5"/>
  <c r="S2456" i="5"/>
  <c r="S2452" i="5"/>
  <c r="S2448" i="5"/>
  <c r="S2444" i="5"/>
  <c r="S2440" i="5"/>
  <c r="S2436" i="5"/>
  <c r="S2432" i="5"/>
  <c r="S2428" i="5"/>
  <c r="S2424" i="5"/>
  <c r="S2420" i="5"/>
  <c r="S2416" i="5"/>
  <c r="S2412" i="5"/>
  <c r="S2408" i="5"/>
  <c r="S2404" i="5"/>
  <c r="S2400" i="5"/>
  <c r="S2396" i="5"/>
  <c r="S2392" i="5"/>
  <c r="S2388" i="5"/>
  <c r="S2384" i="5"/>
  <c r="S2380" i="5"/>
  <c r="S2376" i="5"/>
  <c r="S2372" i="5"/>
  <c r="S2368" i="5"/>
  <c r="S2364" i="5"/>
  <c r="S2360" i="5"/>
  <c r="S2356" i="5"/>
  <c r="S2352" i="5"/>
  <c r="S2348" i="5"/>
  <c r="S2344" i="5"/>
  <c r="S2340" i="5"/>
  <c r="S2336" i="5"/>
  <c r="S2332" i="5"/>
  <c r="S2328" i="5"/>
  <c r="S2324" i="5"/>
  <c r="S2320" i="5"/>
  <c r="S2316" i="5"/>
  <c r="S2312" i="5"/>
  <c r="S2308" i="5"/>
  <c r="S2300" i="5"/>
  <c r="S2292" i="5"/>
  <c r="S2256" i="5"/>
  <c r="D62" i="4"/>
  <c r="AC62" i="4" s="1"/>
  <c r="D60" i="4"/>
  <c r="AC60" i="4" s="1"/>
  <c r="D58" i="4"/>
  <c r="AC58" i="4" s="1"/>
  <c r="D56" i="4"/>
  <c r="AC56" i="4" s="1"/>
  <c r="D54" i="4"/>
  <c r="AC54" i="4" s="1"/>
  <c r="D52" i="4"/>
  <c r="AC52" i="4" s="1"/>
  <c r="D50" i="4"/>
  <c r="AC50" i="4" s="1"/>
  <c r="D48" i="4"/>
  <c r="AC48" i="4" s="1"/>
  <c r="D46" i="4"/>
  <c r="AC46" i="4" s="1"/>
  <c r="D44" i="4"/>
  <c r="AC44" i="4" s="1"/>
  <c r="D42" i="4"/>
  <c r="AC42" i="4" s="1"/>
  <c r="D40" i="4"/>
  <c r="AC40" i="4" s="1"/>
  <c r="D38" i="4"/>
  <c r="AC38" i="4" s="1"/>
  <c r="D36" i="4"/>
  <c r="AC36" i="4" s="1"/>
  <c r="D34" i="4"/>
  <c r="AC34" i="4" s="1"/>
  <c r="D32" i="4"/>
  <c r="AC32" i="4" s="1"/>
  <c r="D30" i="4"/>
  <c r="AC30" i="4" s="1"/>
  <c r="D28" i="4"/>
  <c r="AC28" i="4" s="1"/>
  <c r="D26" i="4"/>
  <c r="AC26" i="4" s="1"/>
  <c r="D24" i="4"/>
  <c r="AC24" i="4" s="1"/>
  <c r="D22" i="4"/>
  <c r="AC22" i="4" s="1"/>
  <c r="D20" i="4"/>
  <c r="AC20" i="4" s="1"/>
  <c r="D18" i="4"/>
  <c r="AC18" i="4" s="1"/>
  <c r="D16" i="4"/>
  <c r="AC16" i="4" s="1"/>
  <c r="D14" i="4"/>
  <c r="AC14" i="4" s="1"/>
  <c r="D12" i="4"/>
  <c r="AC12" i="4" s="1"/>
  <c r="D10" i="4"/>
  <c r="AC10" i="4" s="1"/>
  <c r="D8" i="4"/>
  <c r="AC8" i="4" s="1"/>
  <c r="D6" i="4"/>
  <c r="AC6" i="4" s="1"/>
  <c r="D4" i="4"/>
  <c r="AC4" i="4" s="1"/>
  <c r="D61" i="4"/>
  <c r="AC61" i="4" s="1"/>
  <c r="D59" i="4"/>
  <c r="AC59" i="4" s="1"/>
  <c r="D57" i="4"/>
  <c r="AC57" i="4" s="1"/>
  <c r="D55" i="4"/>
  <c r="AC55" i="4" s="1"/>
  <c r="D53" i="4"/>
  <c r="AC53" i="4" s="1"/>
  <c r="D51" i="4"/>
  <c r="AC51" i="4" s="1"/>
  <c r="D49" i="4"/>
  <c r="AC49" i="4" s="1"/>
  <c r="D47" i="4"/>
  <c r="AC47" i="4" s="1"/>
  <c r="D45" i="4"/>
  <c r="AC45" i="4" s="1"/>
  <c r="D43" i="4"/>
  <c r="AC43" i="4" s="1"/>
  <c r="D41" i="4"/>
  <c r="AC41" i="4" s="1"/>
  <c r="D39" i="4"/>
  <c r="AC39" i="4" s="1"/>
  <c r="D37" i="4"/>
  <c r="AC37" i="4" s="1"/>
  <c r="D35" i="4"/>
  <c r="AC35" i="4" s="1"/>
  <c r="D33" i="4"/>
  <c r="AC33" i="4" s="1"/>
  <c r="D31" i="4"/>
  <c r="AC31" i="4" s="1"/>
  <c r="D29" i="4"/>
  <c r="AC29" i="4" s="1"/>
  <c r="D27" i="4"/>
  <c r="AC27" i="4" s="1"/>
  <c r="D25" i="4"/>
  <c r="AC25" i="4" s="1"/>
  <c r="D23" i="4"/>
  <c r="AC23" i="4" s="1"/>
  <c r="D21" i="4"/>
  <c r="AC21" i="4" s="1"/>
  <c r="D19" i="4"/>
  <c r="AC19" i="4" s="1"/>
  <c r="D17" i="4"/>
  <c r="AC17" i="4" s="1"/>
  <c r="D15" i="4"/>
  <c r="AC15" i="4" s="1"/>
  <c r="D13" i="4"/>
  <c r="AC13" i="4" s="1"/>
  <c r="D11" i="4"/>
  <c r="AC11" i="4" s="1"/>
  <c r="D9" i="4"/>
  <c r="AC9" i="4" s="1"/>
  <c r="D7" i="4"/>
  <c r="AC7" i="4" s="1"/>
  <c r="D5" i="4"/>
  <c r="AC5" i="4" s="1"/>
  <c r="G441" i="6"/>
  <c r="G183" i="12" s="1"/>
  <c r="G438" i="6"/>
  <c r="G58" i="12" s="1"/>
  <c r="G415" i="6"/>
  <c r="G65" i="12" s="1"/>
  <c r="G392" i="6"/>
  <c r="G14" i="12" s="1"/>
  <c r="G394" i="6"/>
  <c r="G145" i="12" s="1"/>
  <c r="G395" i="6"/>
  <c r="G203" i="12" s="1"/>
  <c r="G396" i="6"/>
  <c r="G146" i="12" s="1"/>
  <c r="G397" i="6"/>
  <c r="G147" i="12" s="1"/>
  <c r="G398" i="6"/>
  <c r="G149" i="12" s="1"/>
  <c r="N149" i="12" s="1"/>
  <c r="G400" i="6"/>
  <c r="G148" i="12" s="1"/>
  <c r="G377" i="6"/>
  <c r="G17" i="12" s="1"/>
  <c r="J17" i="12" s="1"/>
  <c r="H238" i="6"/>
  <c r="H237" i="6"/>
  <c r="H236" i="6"/>
  <c r="H235" i="6"/>
  <c r="H234" i="6"/>
  <c r="H233" i="6"/>
  <c r="H232" i="6"/>
  <c r="H231" i="6"/>
  <c r="H230" i="6"/>
  <c r="H229" i="6"/>
  <c r="H228" i="6"/>
  <c r="H227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0" i="6"/>
  <c r="H205" i="6"/>
  <c r="H204" i="6"/>
  <c r="H203" i="6"/>
  <c r="H200" i="6"/>
  <c r="H199" i="6"/>
  <c r="H198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64" i="6"/>
  <c r="H163" i="6"/>
  <c r="H162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74" i="6"/>
  <c r="H72" i="6"/>
  <c r="H70" i="6"/>
  <c r="H69" i="6"/>
  <c r="H68" i="6"/>
  <c r="H65" i="6"/>
  <c r="H64" i="6"/>
  <c r="H63" i="6"/>
  <c r="H59" i="6"/>
  <c r="H58" i="6"/>
  <c r="H57" i="6"/>
  <c r="H50" i="6"/>
  <c r="H49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7" i="6"/>
  <c r="H6" i="6"/>
  <c r="Y18" i="1"/>
  <c r="Y9" i="1"/>
  <c r="Y17" i="1"/>
  <c r="Y14" i="1"/>
  <c r="Y12" i="1"/>
  <c r="Y13" i="1"/>
  <c r="Y8" i="1"/>
  <c r="Y10" i="1"/>
  <c r="Y19" i="1"/>
  <c r="AG117" i="4" l="1"/>
  <c r="AG149" i="4"/>
  <c r="AG181" i="4"/>
  <c r="AS89" i="4"/>
  <c r="AV88" i="4"/>
  <c r="AV99" i="4"/>
  <c r="AS85" i="4"/>
  <c r="AM52" i="4"/>
  <c r="AM35" i="4"/>
  <c r="AS72" i="4"/>
  <c r="B1457" i="10"/>
  <c r="H1457" i="10" s="1"/>
  <c r="AV72" i="4"/>
  <c r="AS97" i="4"/>
  <c r="AV95" i="4"/>
  <c r="AS87" i="4"/>
  <c r="AG363" i="4"/>
  <c r="AV4" i="4"/>
  <c r="AU4" i="4" s="1"/>
  <c r="D1459" i="10" s="1"/>
  <c r="C1459" i="10" s="1"/>
  <c r="AM66" i="4"/>
  <c r="AG367" i="4"/>
  <c r="AS94" i="4"/>
  <c r="AS88" i="4"/>
  <c r="AV97" i="4"/>
  <c r="AV91" i="4"/>
  <c r="AV36" i="4"/>
  <c r="AU6" i="4" s="1"/>
  <c r="D1461" i="10" s="1"/>
  <c r="C1461" i="10" s="1"/>
  <c r="B1461" i="10" s="1"/>
  <c r="H1461" i="10" s="1"/>
  <c r="AG316" i="4"/>
  <c r="AF316" i="4" s="1"/>
  <c r="D1708" i="10" s="1"/>
  <c r="C1708" i="10" s="1"/>
  <c r="AS64" i="4"/>
  <c r="AM65" i="4"/>
  <c r="AS93" i="4"/>
  <c r="AS92" i="4"/>
  <c r="AV93" i="4"/>
  <c r="AS68" i="4"/>
  <c r="AT8" i="4" s="1"/>
  <c r="AV30" i="4"/>
  <c r="AS59" i="4"/>
  <c r="AS61" i="4"/>
  <c r="AS58" i="4"/>
  <c r="AV80" i="4"/>
  <c r="B1458" i="10"/>
  <c r="H1458" i="10" s="1"/>
  <c r="AG327" i="4"/>
  <c r="AG133" i="4"/>
  <c r="AG165" i="4"/>
  <c r="AS99" i="4"/>
  <c r="AS91" i="4"/>
  <c r="AV89" i="4"/>
  <c r="AS63" i="4"/>
  <c r="AM20" i="4"/>
  <c r="AM69" i="4"/>
  <c r="AL9" i="4" s="1"/>
  <c r="D1651" i="10" s="1"/>
  <c r="C1651" i="10" s="1"/>
  <c r="B1651" i="10" s="1"/>
  <c r="H1651" i="10" s="1"/>
  <c r="AG365" i="4"/>
  <c r="AF320" i="4" s="1"/>
  <c r="D1712" i="10" s="1"/>
  <c r="C1712" i="10" s="1"/>
  <c r="B1712" i="10" s="1"/>
  <c r="H1712" i="10" s="1"/>
  <c r="AV40" i="4"/>
  <c r="AM8" i="4"/>
  <c r="AM27" i="4"/>
  <c r="AM40" i="4"/>
  <c r="AG366" i="4"/>
  <c r="AV9" i="4"/>
  <c r="AV66" i="4"/>
  <c r="AS96" i="4"/>
  <c r="AS90" i="4"/>
  <c r="AV98" i="4"/>
  <c r="AG391" i="4"/>
  <c r="AS70" i="4"/>
  <c r="AS86" i="4"/>
  <c r="AG383" i="4"/>
  <c r="AV87" i="4"/>
  <c r="AS57" i="4"/>
  <c r="AG332" i="4"/>
  <c r="AS98" i="4"/>
  <c r="AV96" i="4"/>
  <c r="AS62" i="4"/>
  <c r="AS66" i="4"/>
  <c r="AS71" i="4"/>
  <c r="AV85" i="4"/>
  <c r="AG69" i="4"/>
  <c r="AS65" i="4"/>
  <c r="W4232" i="5"/>
  <c r="W2316" i="5"/>
  <c r="W2348" i="5"/>
  <c r="W2380" i="5"/>
  <c r="W2412" i="5"/>
  <c r="W2444" i="5"/>
  <c r="W2476" i="5"/>
  <c r="W2508" i="5"/>
  <c r="W2540" i="5"/>
  <c r="W2572" i="5"/>
  <c r="W2604" i="5"/>
  <c r="W2636" i="5"/>
  <c r="W2668" i="5"/>
  <c r="W2700" i="5"/>
  <c r="W2732" i="5"/>
  <c r="W2764" i="5"/>
  <c r="W2796" i="5"/>
  <c r="W2828" i="5"/>
  <c r="W2860" i="5"/>
  <c r="W2892" i="5"/>
  <c r="W2924" i="5"/>
  <c r="W2956" i="5"/>
  <c r="W2988" i="5"/>
  <c r="W3120" i="5"/>
  <c r="W3420" i="5"/>
  <c r="W4138" i="5"/>
  <c r="W4174" i="5"/>
  <c r="W3827" i="5"/>
  <c r="V481" i="5" s="1"/>
  <c r="C632" i="10" s="1"/>
  <c r="W4186" i="5"/>
  <c r="W2324" i="5"/>
  <c r="W2356" i="5"/>
  <c r="W2388" i="5"/>
  <c r="W2420" i="5"/>
  <c r="W2452" i="5"/>
  <c r="W2484" i="5"/>
  <c r="W2516" i="5"/>
  <c r="W2548" i="5"/>
  <c r="W2580" i="5"/>
  <c r="W2612" i="5"/>
  <c r="W2644" i="5"/>
  <c r="W2676" i="5"/>
  <c r="W2708" i="5"/>
  <c r="W2740" i="5"/>
  <c r="W2772" i="5"/>
  <c r="W2804" i="5"/>
  <c r="W2836" i="5"/>
  <c r="W2868" i="5"/>
  <c r="W2900" i="5"/>
  <c r="W2932" i="5"/>
  <c r="W2964" i="5"/>
  <c r="W4328" i="5"/>
  <c r="W4828" i="5"/>
  <c r="W4928" i="5"/>
  <c r="W5028" i="5"/>
  <c r="W5060" i="5"/>
  <c r="W5092" i="5"/>
  <c r="W5124" i="5"/>
  <c r="W5156" i="5"/>
  <c r="W5188" i="5"/>
  <c r="W5252" i="5"/>
  <c r="W2325" i="5"/>
  <c r="W2357" i="5"/>
  <c r="W2389" i="5"/>
  <c r="W2421" i="5"/>
  <c r="W2453" i="5"/>
  <c r="W2485" i="5"/>
  <c r="W2517" i="5"/>
  <c r="W2549" i="5"/>
  <c r="W2581" i="5"/>
  <c r="W2613" i="5"/>
  <c r="W2645" i="5"/>
  <c r="W2677" i="5"/>
  <c r="W2709" i="5"/>
  <c r="W2741" i="5"/>
  <c r="W2773" i="5"/>
  <c r="W2805" i="5"/>
  <c r="W2837" i="5"/>
  <c r="W2869" i="5"/>
  <c r="W2901" i="5"/>
  <c r="W2933" i="5"/>
  <c r="W2965" i="5"/>
  <c r="W2308" i="5"/>
  <c r="W2340" i="5"/>
  <c r="W2372" i="5"/>
  <c r="W2404" i="5"/>
  <c r="W2436" i="5"/>
  <c r="W2468" i="5"/>
  <c r="W2500" i="5"/>
  <c r="W2532" i="5"/>
  <c r="W2564" i="5"/>
  <c r="W2596" i="5"/>
  <c r="W2628" i="5"/>
  <c r="W2660" i="5"/>
  <c r="W2692" i="5"/>
  <c r="W2724" i="5"/>
  <c r="W2756" i="5"/>
  <c r="W2788" i="5"/>
  <c r="W2820" i="5"/>
  <c r="W2852" i="5"/>
  <c r="W2884" i="5"/>
  <c r="W2916" i="5"/>
  <c r="W2948" i="5"/>
  <c r="W2980" i="5"/>
  <c r="W3112" i="5"/>
  <c r="W3412" i="5"/>
  <c r="W4012" i="5"/>
  <c r="W4412" i="5"/>
  <c r="W4512" i="5"/>
  <c r="W4612" i="5"/>
  <c r="W4712" i="5"/>
  <c r="W4812" i="5"/>
  <c r="W4912" i="5"/>
  <c r="W5012" i="5"/>
  <c r="W5044" i="5"/>
  <c r="W2309" i="5"/>
  <c r="W2341" i="5"/>
  <c r="W2373" i="5"/>
  <c r="W2405" i="5"/>
  <c r="W2437" i="5"/>
  <c r="W2469" i="5"/>
  <c r="W2501" i="5"/>
  <c r="W2533" i="5"/>
  <c r="W2565" i="5"/>
  <c r="W2597" i="5"/>
  <c r="W2629" i="5"/>
  <c r="W2661" i="5"/>
  <c r="W2693" i="5"/>
  <c r="W2725" i="5"/>
  <c r="W2757" i="5"/>
  <c r="W2789" i="5"/>
  <c r="W2821" i="5"/>
  <c r="W2853" i="5"/>
  <c r="W2885" i="5"/>
  <c r="W2917" i="5"/>
  <c r="W2949" i="5"/>
  <c r="W2981" i="5"/>
  <c r="W3113" i="5"/>
  <c r="W3413" i="5"/>
  <c r="W1005" i="5"/>
  <c r="W1037" i="5"/>
  <c r="W1069" i="5"/>
  <c r="W1101" i="5"/>
  <c r="W1133" i="5"/>
  <c r="W1165" i="5"/>
  <c r="W1197" i="5"/>
  <c r="W1229" i="5"/>
  <c r="W3036" i="5"/>
  <c r="W3068" i="5"/>
  <c r="W3163" i="5"/>
  <c r="V398" i="5" s="1"/>
  <c r="C549" i="10" s="1"/>
  <c r="W3258" i="5"/>
  <c r="W3290" i="5"/>
  <c r="W3357" i="5"/>
  <c r="W3389" i="5"/>
  <c r="W3452" i="5"/>
  <c r="W3484" i="5"/>
  <c r="W3516" i="5"/>
  <c r="W3548" i="5"/>
  <c r="W3580" i="5"/>
  <c r="W3612" i="5"/>
  <c r="W3644" i="5"/>
  <c r="W3676" i="5"/>
  <c r="W3708" i="5"/>
  <c r="W3740" i="5"/>
  <c r="W3772" i="5"/>
  <c r="W3804" i="5"/>
  <c r="W3836" i="5"/>
  <c r="W3868" i="5"/>
  <c r="W3900" i="5"/>
  <c r="W1020" i="5"/>
  <c r="W1052" i="5"/>
  <c r="W1084" i="5"/>
  <c r="W1116" i="5"/>
  <c r="W1148" i="5"/>
  <c r="W1180" i="5"/>
  <c r="W1212" i="5"/>
  <c r="W1244" i="5"/>
  <c r="W3051" i="5"/>
  <c r="V384" i="5" s="1"/>
  <c r="C535" i="10" s="1"/>
  <c r="W3083" i="5"/>
  <c r="V388" i="5" s="1"/>
  <c r="C539" i="10" s="1"/>
  <c r="W3146" i="5"/>
  <c r="W3178" i="5"/>
  <c r="W3245" i="5"/>
  <c r="W3277" i="5"/>
  <c r="W3340" i="5"/>
  <c r="W3372" i="5"/>
  <c r="W3435" i="5"/>
  <c r="V432" i="5" s="1"/>
  <c r="C583" i="10" s="1"/>
  <c r="W3467" i="5"/>
  <c r="V436" i="5" s="1"/>
  <c r="C587" i="10" s="1"/>
  <c r="W3499" i="5"/>
  <c r="V440" i="5" s="1"/>
  <c r="C591" i="10" s="1"/>
  <c r="W3531" i="5"/>
  <c r="V444" i="5" s="1"/>
  <c r="C595" i="10" s="1"/>
  <c r="W3563" i="5"/>
  <c r="V448" i="5" s="1"/>
  <c r="C599" i="10" s="1"/>
  <c r="W3595" i="5"/>
  <c r="V452" i="5" s="1"/>
  <c r="C603" i="10" s="1"/>
  <c r="W3627" i="5"/>
  <c r="V456" i="5" s="1"/>
  <c r="C607" i="10" s="1"/>
  <c r="W3659" i="5"/>
  <c r="V460" i="5" s="1"/>
  <c r="C611" i="10" s="1"/>
  <c r="W3691" i="5"/>
  <c r="V464" i="5" s="1"/>
  <c r="C615" i="10" s="1"/>
  <c r="W3723" i="5"/>
  <c r="V468" i="5" s="1"/>
  <c r="C619" i="10" s="1"/>
  <c r="W3755" i="5"/>
  <c r="V472" i="5" s="1"/>
  <c r="C623" i="10" s="1"/>
  <c r="W3787" i="5"/>
  <c r="V476" i="5" s="1"/>
  <c r="C627" i="10" s="1"/>
  <c r="W3819" i="5"/>
  <c r="V480" i="5" s="1"/>
  <c r="C631" i="10" s="1"/>
  <c r="W1006" i="5"/>
  <c r="W1038" i="5"/>
  <c r="W1070" i="5"/>
  <c r="W1102" i="5"/>
  <c r="W1134" i="5"/>
  <c r="W1166" i="5"/>
  <c r="W1198" i="5"/>
  <c r="W1230" i="5"/>
  <c r="W3037" i="5"/>
  <c r="W3069" i="5"/>
  <c r="W3164" i="5"/>
  <c r="W3263" i="5"/>
  <c r="W3358" i="5"/>
  <c r="W3390" i="5"/>
  <c r="W3845" i="5"/>
  <c r="W3877" i="5"/>
  <c r="W3859" i="5"/>
  <c r="V485" i="5" s="1"/>
  <c r="C636" i="10" s="1"/>
  <c r="W3422" i="5"/>
  <c r="W2317" i="5"/>
  <c r="W2349" i="5"/>
  <c r="W2381" i="5"/>
  <c r="W2413" i="5"/>
  <c r="W2445" i="5"/>
  <c r="W2477" i="5"/>
  <c r="W2509" i="5"/>
  <c r="W2541" i="5"/>
  <c r="W2573" i="5"/>
  <c r="W2605" i="5"/>
  <c r="W2637" i="5"/>
  <c r="W2669" i="5"/>
  <c r="W2701" i="5"/>
  <c r="W2733" i="5"/>
  <c r="W2765" i="5"/>
  <c r="W2797" i="5"/>
  <c r="W2829" i="5"/>
  <c r="W2861" i="5"/>
  <c r="W2893" i="5"/>
  <c r="W2925" i="5"/>
  <c r="W2957" i="5"/>
  <c r="W2989" i="5"/>
  <c r="W3121" i="5"/>
  <c r="W3891" i="5"/>
  <c r="V489" i="5" s="1"/>
  <c r="C640" i="10" s="1"/>
  <c r="W4149" i="5"/>
  <c r="W2312" i="5"/>
  <c r="W2344" i="5"/>
  <c r="W2376" i="5"/>
  <c r="W2408" i="5"/>
  <c r="W2440" i="5"/>
  <c r="W2472" i="5"/>
  <c r="W2504" i="5"/>
  <c r="W2536" i="5"/>
  <c r="W2568" i="5"/>
  <c r="W2600" i="5"/>
  <c r="W2632" i="5"/>
  <c r="W2664" i="5"/>
  <c r="W2696" i="5"/>
  <c r="W2728" i="5"/>
  <c r="W2760" i="5"/>
  <c r="W2792" i="5"/>
  <c r="W2824" i="5"/>
  <c r="W2856" i="5"/>
  <c r="W2888" i="5"/>
  <c r="W2920" i="5"/>
  <c r="W2952" i="5"/>
  <c r="W2984" i="5"/>
  <c r="W3116" i="5"/>
  <c r="W3416" i="5"/>
  <c r="W3418" i="5"/>
  <c r="W2313" i="5"/>
  <c r="W2345" i="5"/>
  <c r="W2377" i="5"/>
  <c r="W2409" i="5"/>
  <c r="W2441" i="5"/>
  <c r="W2473" i="5"/>
  <c r="W2505" i="5"/>
  <c r="W2537" i="5"/>
  <c r="W2569" i="5"/>
  <c r="W2601" i="5"/>
  <c r="W2633" i="5"/>
  <c r="W2665" i="5"/>
  <c r="W2697" i="5"/>
  <c r="W2729" i="5"/>
  <c r="W2761" i="5"/>
  <c r="W2793" i="5"/>
  <c r="W2825" i="5"/>
  <c r="W2857" i="5"/>
  <c r="W2889" i="5"/>
  <c r="W2921" i="5"/>
  <c r="W2953" i="5"/>
  <c r="W2985" i="5"/>
  <c r="W3117" i="5"/>
  <c r="W1009" i="5"/>
  <c r="W1041" i="5"/>
  <c r="W1073" i="5"/>
  <c r="W1105" i="5"/>
  <c r="W1137" i="5"/>
  <c r="W1169" i="5"/>
  <c r="W1201" i="5"/>
  <c r="W1233" i="5"/>
  <c r="W3040" i="5"/>
  <c r="W3072" i="5"/>
  <c r="W3135" i="5"/>
  <c r="W3167" i="5"/>
  <c r="W3361" i="5"/>
  <c r="W3150" i="5"/>
  <c r="W3182" i="5"/>
  <c r="W1010" i="5"/>
  <c r="W1042" i="5"/>
  <c r="W1074" i="5"/>
  <c r="W1106" i="5"/>
  <c r="W1138" i="5"/>
  <c r="W1170" i="5"/>
  <c r="W1202" i="5"/>
  <c r="W1234" i="5"/>
  <c r="W3041" i="5"/>
  <c r="W3073" i="5"/>
  <c r="W3136" i="5"/>
  <c r="W3168" i="5"/>
  <c r="W3235" i="5"/>
  <c r="V407" i="5" s="1"/>
  <c r="C558" i="10" s="1"/>
  <c r="W3267" i="5"/>
  <c r="V411" i="5" s="1"/>
  <c r="C562" i="10" s="1"/>
  <c r="W3362" i="5"/>
  <c r="W3849" i="5"/>
  <c r="W3881" i="5"/>
  <c r="W4153" i="5"/>
  <c r="W4185" i="5"/>
  <c r="W4089" i="5"/>
  <c r="W4090" i="5"/>
  <c r="W4157" i="5"/>
  <c r="W4189" i="5"/>
  <c r="W4347" i="5"/>
  <c r="V546" i="5" s="1"/>
  <c r="C697" i="10" s="1"/>
  <c r="W4093" i="5"/>
  <c r="W2320" i="5"/>
  <c r="W2352" i="5"/>
  <c r="W2384" i="5"/>
  <c r="W2416" i="5"/>
  <c r="W2448" i="5"/>
  <c r="W2480" i="5"/>
  <c r="W2512" i="5"/>
  <c r="W2544" i="5"/>
  <c r="W2576" i="5"/>
  <c r="W2608" i="5"/>
  <c r="W2640" i="5"/>
  <c r="W2672" i="5"/>
  <c r="W2704" i="5"/>
  <c r="W2736" i="5"/>
  <c r="W2768" i="5"/>
  <c r="W2800" i="5"/>
  <c r="W2832" i="5"/>
  <c r="W2864" i="5"/>
  <c r="W2896" i="5"/>
  <c r="W2928" i="5"/>
  <c r="W2960" i="5"/>
  <c r="W2992" i="5"/>
  <c r="W3024" i="5"/>
  <c r="W3124" i="5"/>
  <c r="W3324" i="5"/>
  <c r="W3424" i="5"/>
  <c r="W3426" i="5"/>
  <c r="W2321" i="5"/>
  <c r="W2353" i="5"/>
  <c r="W2385" i="5"/>
  <c r="W2417" i="5"/>
  <c r="W2449" i="5"/>
  <c r="W2481" i="5"/>
  <c r="W2513" i="5"/>
  <c r="W2545" i="5"/>
  <c r="W2577" i="5"/>
  <c r="W2609" i="5"/>
  <c r="W2641" i="5"/>
  <c r="W2673" i="5"/>
  <c r="W2705" i="5"/>
  <c r="W2737" i="5"/>
  <c r="W2769" i="5"/>
  <c r="W2801" i="5"/>
  <c r="W2833" i="5"/>
  <c r="W2865" i="5"/>
  <c r="W2897" i="5"/>
  <c r="W2929" i="5"/>
  <c r="W2961" i="5"/>
  <c r="W2993" i="5"/>
  <c r="W3125" i="5"/>
  <c r="W4190" i="5"/>
  <c r="W4094" i="5"/>
  <c r="W1031" i="5"/>
  <c r="W1127" i="5"/>
  <c r="W3062" i="5"/>
  <c r="W3256" i="5"/>
  <c r="W3383" i="5"/>
  <c r="W3510" i="5"/>
  <c r="W3606" i="5"/>
  <c r="W3702" i="5"/>
  <c r="W3766" i="5"/>
  <c r="W3461" i="5"/>
  <c r="W1063" i="5"/>
  <c r="W1159" i="5"/>
  <c r="W1223" i="5"/>
  <c r="W3094" i="5"/>
  <c r="W3288" i="5"/>
  <c r="W3446" i="5"/>
  <c r="W3542" i="5"/>
  <c r="W3638" i="5"/>
  <c r="W3734" i="5"/>
  <c r="W3798" i="5"/>
  <c r="W3525" i="5"/>
  <c r="W1095" i="5"/>
  <c r="W1191" i="5"/>
  <c r="W3161" i="5"/>
  <c r="W3351" i="5"/>
  <c r="W3478" i="5"/>
  <c r="W3574" i="5"/>
  <c r="W3670" i="5"/>
  <c r="W3493" i="5"/>
  <c r="W3557" i="5"/>
  <c r="W3621" i="5"/>
  <c r="W3717" i="5"/>
  <c r="W3890" i="5"/>
  <c r="W4148" i="5"/>
  <c r="W2339" i="5"/>
  <c r="V295" i="5" s="1"/>
  <c r="C446" i="10" s="1"/>
  <c r="W2403" i="5"/>
  <c r="V303" i="5" s="1"/>
  <c r="C454" i="10" s="1"/>
  <c r="W2499" i="5"/>
  <c r="V315" i="5" s="1"/>
  <c r="C466" i="10" s="1"/>
  <c r="W2659" i="5"/>
  <c r="V335" i="5" s="1"/>
  <c r="C486" i="10" s="1"/>
  <c r="W2755" i="5"/>
  <c r="V347" i="5" s="1"/>
  <c r="C498" i="10" s="1"/>
  <c r="W2851" i="5"/>
  <c r="V359" i="5" s="1"/>
  <c r="C510" i="10" s="1"/>
  <c r="W2947" i="5"/>
  <c r="V371" i="5" s="1"/>
  <c r="C522" i="10" s="1"/>
  <c r="W3111" i="5"/>
  <c r="W2398" i="5"/>
  <c r="W2526" i="5"/>
  <c r="W2654" i="5"/>
  <c r="W2782" i="5"/>
  <c r="W2846" i="5"/>
  <c r="W2942" i="5"/>
  <c r="W3417" i="5"/>
  <c r="W3294" i="5"/>
  <c r="W3488" i="5"/>
  <c r="W3616" i="5"/>
  <c r="W3744" i="5"/>
  <c r="W3872" i="5"/>
  <c r="W1088" i="5"/>
  <c r="W1216" i="5"/>
  <c r="W3376" i="5"/>
  <c r="W3535" i="5"/>
  <c r="W3663" i="5"/>
  <c r="W3791" i="5"/>
  <c r="W1099" i="5"/>
  <c r="V140" i="5" s="1"/>
  <c r="C291" i="10" s="1"/>
  <c r="W1227" i="5"/>
  <c r="W3165" i="5"/>
  <c r="W3292" i="5"/>
  <c r="W3482" i="5"/>
  <c r="W3610" i="5"/>
  <c r="W3706" i="5"/>
  <c r="W3770" i="5"/>
  <c r="W3529" i="5"/>
  <c r="W3895" i="5"/>
  <c r="W3862" i="5"/>
  <c r="W4152" i="5"/>
  <c r="W2375" i="5"/>
  <c r="W2503" i="5"/>
  <c r="W2631" i="5"/>
  <c r="W2727" i="5"/>
  <c r="W2855" i="5"/>
  <c r="W2338" i="5"/>
  <c r="W2466" i="5"/>
  <c r="W2594" i="5"/>
  <c r="W2722" i="5"/>
  <c r="W2818" i="5"/>
  <c r="W2946" i="5"/>
  <c r="W3653" i="5"/>
  <c r="W3749" i="5"/>
  <c r="W4147" i="5"/>
  <c r="V521" i="5" s="1"/>
  <c r="C672" i="10" s="1"/>
  <c r="W2366" i="5"/>
  <c r="W2494" i="5"/>
  <c r="W2622" i="5"/>
  <c r="W2686" i="5"/>
  <c r="W2814" i="5"/>
  <c r="W3262" i="5"/>
  <c r="W3552" i="5"/>
  <c r="W3680" i="5"/>
  <c r="W3808" i="5"/>
  <c r="W1024" i="5"/>
  <c r="W1184" i="5"/>
  <c r="W3055" i="5"/>
  <c r="W3249" i="5"/>
  <c r="W3439" i="5"/>
  <c r="W3567" i="5"/>
  <c r="W3695" i="5"/>
  <c r="W1003" i="5"/>
  <c r="V128" i="5" s="1"/>
  <c r="C279" i="10" s="1"/>
  <c r="W1131" i="5"/>
  <c r="V144" i="5" s="1"/>
  <c r="C295" i="10" s="1"/>
  <c r="W3355" i="5"/>
  <c r="V422" i="5" s="1"/>
  <c r="C573" i="10" s="1"/>
  <c r="W3514" i="5"/>
  <c r="W3497" i="5"/>
  <c r="W3625" i="5"/>
  <c r="W3689" i="5"/>
  <c r="W3753" i="5"/>
  <c r="W3817" i="5"/>
  <c r="W3830" i="5"/>
  <c r="W4184" i="5"/>
  <c r="W4151" i="5"/>
  <c r="W4120" i="5"/>
  <c r="W2343" i="5"/>
  <c r="W2471" i="5"/>
  <c r="W2599" i="5"/>
  <c r="W2759" i="5"/>
  <c r="W2887" i="5"/>
  <c r="W2983" i="5"/>
  <c r="W3115" i="5"/>
  <c r="V392" i="5" s="1"/>
  <c r="C543" i="10" s="1"/>
  <c r="W3415" i="5"/>
  <c r="W2434" i="5"/>
  <c r="W2562" i="5"/>
  <c r="W2690" i="5"/>
  <c r="W2882" i="5"/>
  <c r="W3421" i="5"/>
  <c r="W1013" i="5"/>
  <c r="W1109" i="5"/>
  <c r="W1205" i="5"/>
  <c r="W3076" i="5"/>
  <c r="W3171" i="5"/>
  <c r="V399" i="5" s="1"/>
  <c r="C550" i="10" s="1"/>
  <c r="W3460" i="5"/>
  <c r="W3524" i="5"/>
  <c r="W3620" i="5"/>
  <c r="W3716" i="5"/>
  <c r="W3812" i="5"/>
  <c r="W3908" i="5"/>
  <c r="W1092" i="5"/>
  <c r="W1156" i="5"/>
  <c r="W3059" i="5"/>
  <c r="V385" i="5" s="1"/>
  <c r="C536" i="10" s="1"/>
  <c r="W3253" i="5"/>
  <c r="W3380" i="5"/>
  <c r="W3507" i="5"/>
  <c r="V441" i="5" s="1"/>
  <c r="C592" i="10" s="1"/>
  <c r="W3539" i="5"/>
  <c r="V445" i="5" s="1"/>
  <c r="C596" i="10" s="1"/>
  <c r="W3635" i="5"/>
  <c r="V457" i="5" s="1"/>
  <c r="C608" i="10" s="1"/>
  <c r="W3731" i="5"/>
  <c r="V469" i="5" s="1"/>
  <c r="C620" i="10" s="1"/>
  <c r="W1007" i="5"/>
  <c r="W1103" i="5"/>
  <c r="W1231" i="5"/>
  <c r="W3137" i="5"/>
  <c r="W3264" i="5"/>
  <c r="W3518" i="5"/>
  <c r="W3614" i="5"/>
  <c r="W3710" i="5"/>
  <c r="W1014" i="5"/>
  <c r="W1110" i="5"/>
  <c r="W1206" i="5"/>
  <c r="W3077" i="5"/>
  <c r="W3239" i="5"/>
  <c r="W3366" i="5"/>
  <c r="W3501" i="5"/>
  <c r="W3597" i="5"/>
  <c r="W3661" i="5"/>
  <c r="W3757" i="5"/>
  <c r="W3853" i="5"/>
  <c r="W4146" i="5"/>
  <c r="W3899" i="5"/>
  <c r="V490" i="5" s="1"/>
  <c r="C641" i="10" s="1"/>
  <c r="W4252" i="5"/>
  <c r="W3898" i="5"/>
  <c r="W4188" i="5"/>
  <c r="W4187" i="5"/>
  <c r="V526" i="5" s="1"/>
  <c r="C677" i="10" s="1"/>
  <c r="W2315" i="5"/>
  <c r="V292" i="5" s="1"/>
  <c r="C443" i="10" s="1"/>
  <c r="W2347" i="5"/>
  <c r="V296" i="5" s="1"/>
  <c r="C447" i="10" s="1"/>
  <c r="W2379" i="5"/>
  <c r="V300" i="5" s="1"/>
  <c r="C451" i="10" s="1"/>
  <c r="W2411" i="5"/>
  <c r="V304" i="5" s="1"/>
  <c r="C455" i="10" s="1"/>
  <c r="W2443" i="5"/>
  <c r="V308" i="5" s="1"/>
  <c r="C459" i="10" s="1"/>
  <c r="W2475" i="5"/>
  <c r="V312" i="5" s="1"/>
  <c r="C463" i="10" s="1"/>
  <c r="W2571" i="5"/>
  <c r="V324" i="5" s="1"/>
  <c r="C475" i="10" s="1"/>
  <c r="W2603" i="5"/>
  <c r="V328" i="5" s="1"/>
  <c r="C479" i="10" s="1"/>
  <c r="W2635" i="5"/>
  <c r="V332" i="5" s="1"/>
  <c r="C483" i="10" s="1"/>
  <c r="W2667" i="5"/>
  <c r="V336" i="5" s="1"/>
  <c r="C487" i="10" s="1"/>
  <c r="W2699" i="5"/>
  <c r="V340" i="5" s="1"/>
  <c r="C491" i="10" s="1"/>
  <c r="W2731" i="5"/>
  <c r="V344" i="5" s="1"/>
  <c r="C495" i="10" s="1"/>
  <c r="W2763" i="5"/>
  <c r="V348" i="5" s="1"/>
  <c r="C499" i="10" s="1"/>
  <c r="W2795" i="5"/>
  <c r="V352" i="5" s="1"/>
  <c r="C503" i="10" s="1"/>
  <c r="W2827" i="5"/>
  <c r="V356" i="5" s="1"/>
  <c r="C507" i="10" s="1"/>
  <c r="W2859" i="5"/>
  <c r="V360" i="5" s="1"/>
  <c r="C511" i="10" s="1"/>
  <c r="W2891" i="5"/>
  <c r="V364" i="5" s="1"/>
  <c r="C515" i="10" s="1"/>
  <c r="W3274" i="5"/>
  <c r="W3589" i="5"/>
  <c r="W3826" i="5"/>
  <c r="W2467" i="5"/>
  <c r="V311" i="5" s="1"/>
  <c r="C462" i="10" s="1"/>
  <c r="W2563" i="5"/>
  <c r="V323" i="5" s="1"/>
  <c r="C474" i="10" s="1"/>
  <c r="W2627" i="5"/>
  <c r="V331" i="5" s="1"/>
  <c r="C482" i="10" s="1"/>
  <c r="W2691" i="5"/>
  <c r="V339" i="5" s="1"/>
  <c r="C490" i="10" s="1"/>
  <c r="W2787" i="5"/>
  <c r="V351" i="5" s="1"/>
  <c r="C502" i="10" s="1"/>
  <c r="W2915" i="5"/>
  <c r="V367" i="5" s="1"/>
  <c r="C518" i="10" s="1"/>
  <c r="W2979" i="5"/>
  <c r="V375" i="5" s="1"/>
  <c r="C526" i="10" s="1"/>
  <c r="W3411" i="5"/>
  <c r="V429" i="5" s="1"/>
  <c r="C580" i="10" s="1"/>
  <c r="W2430" i="5"/>
  <c r="W2558" i="5"/>
  <c r="W2718" i="5"/>
  <c r="W2878" i="5"/>
  <c r="W2974" i="5"/>
  <c r="W3106" i="5"/>
  <c r="W3456" i="5"/>
  <c r="W3584" i="5"/>
  <c r="W3712" i="5"/>
  <c r="W3840" i="5"/>
  <c r="W1056" i="5"/>
  <c r="W1152" i="5"/>
  <c r="W1248" i="5"/>
  <c r="W3087" i="5"/>
  <c r="W3344" i="5"/>
  <c r="W3471" i="5"/>
  <c r="W3599" i="5"/>
  <c r="W3727" i="5"/>
  <c r="W1035" i="5"/>
  <c r="V132" i="5" s="1"/>
  <c r="C283" i="10" s="1"/>
  <c r="W1163" i="5"/>
  <c r="V148" i="5" s="1"/>
  <c r="C299" i="10" s="1"/>
  <c r="W3066" i="5"/>
  <c r="W3387" i="5"/>
  <c r="V426" i="5" s="1"/>
  <c r="C577" i="10" s="1"/>
  <c r="W3546" i="5"/>
  <c r="W3674" i="5"/>
  <c r="W3465" i="5"/>
  <c r="W3593" i="5"/>
  <c r="W3657" i="5"/>
  <c r="W3721" i="5"/>
  <c r="W3785" i="5"/>
  <c r="W4142" i="5"/>
  <c r="W3863" i="5"/>
  <c r="W4088" i="5"/>
  <c r="W2407" i="5"/>
  <c r="W2535" i="5"/>
  <c r="W2663" i="5"/>
  <c r="W2791" i="5"/>
  <c r="W2919" i="5"/>
  <c r="W2370" i="5"/>
  <c r="W2498" i="5"/>
  <c r="W2626" i="5"/>
  <c r="W2754" i="5"/>
  <c r="W2850" i="5"/>
  <c r="W1077" i="5"/>
  <c r="W1173" i="5"/>
  <c r="W1237" i="5"/>
  <c r="W3139" i="5"/>
  <c r="V395" i="5" s="1"/>
  <c r="C546" i="10" s="1"/>
  <c r="W3266" i="5"/>
  <c r="W3556" i="5"/>
  <c r="W3652" i="5"/>
  <c r="W3748" i="5"/>
  <c r="W3844" i="5"/>
  <c r="W1028" i="5"/>
  <c r="W1124" i="5"/>
  <c r="W1220" i="5"/>
  <c r="W3091" i="5"/>
  <c r="V389" i="5" s="1"/>
  <c r="C540" i="10" s="1"/>
  <c r="W3186" i="5"/>
  <c r="W3285" i="5"/>
  <c r="W3443" i="5"/>
  <c r="V433" i="5" s="1"/>
  <c r="C584" i="10" s="1"/>
  <c r="W3603" i="5"/>
  <c r="V453" i="5" s="1"/>
  <c r="C604" i="10" s="1"/>
  <c r="W3699" i="5"/>
  <c r="V465" i="5" s="1"/>
  <c r="C616" i="10" s="1"/>
  <c r="W3763" i="5"/>
  <c r="V473" i="5" s="1"/>
  <c r="C624" i="10" s="1"/>
  <c r="W1071" i="5"/>
  <c r="W1167" i="5"/>
  <c r="W3038" i="5"/>
  <c r="W3359" i="5"/>
  <c r="W3486" i="5"/>
  <c r="W3582" i="5"/>
  <c r="W3678" i="5"/>
  <c r="W3774" i="5"/>
  <c r="W1046" i="5"/>
  <c r="W1142" i="5"/>
  <c r="W3045" i="5"/>
  <c r="W3172" i="5"/>
  <c r="W3334" i="5"/>
  <c r="W3469" i="5"/>
  <c r="W3565" i="5"/>
  <c r="W3693" i="5"/>
  <c r="W3821" i="5"/>
  <c r="W3835" i="5"/>
  <c r="V482" i="5" s="1"/>
  <c r="C633" i="10" s="1"/>
  <c r="W3834" i="5"/>
  <c r="W4092" i="5"/>
  <c r="W2539" i="5"/>
  <c r="V320" i="5" s="1"/>
  <c r="C471" i="10" s="1"/>
  <c r="W3685" i="5"/>
  <c r="W3781" i="5"/>
  <c r="W3813" i="5"/>
  <c r="W3858" i="5"/>
  <c r="W2371" i="5"/>
  <c r="V299" i="5" s="1"/>
  <c r="C450" i="10" s="1"/>
  <c r="W2435" i="5"/>
  <c r="V307" i="5" s="1"/>
  <c r="C458" i="10" s="1"/>
  <c r="W2531" i="5"/>
  <c r="V319" i="5" s="1"/>
  <c r="C470" i="10" s="1"/>
  <c r="W2595" i="5"/>
  <c r="V327" i="5" s="1"/>
  <c r="C478" i="10" s="1"/>
  <c r="W2723" i="5"/>
  <c r="V343" i="5" s="1"/>
  <c r="C494" i="10" s="1"/>
  <c r="W2819" i="5"/>
  <c r="V355" i="5" s="1"/>
  <c r="C506" i="10" s="1"/>
  <c r="W2883" i="5"/>
  <c r="V363" i="5" s="1"/>
  <c r="C514" i="10" s="1"/>
  <c r="W2334" i="5"/>
  <c r="W2462" i="5"/>
  <c r="W2590" i="5"/>
  <c r="W2750" i="5"/>
  <c r="W2910" i="5"/>
  <c r="W3520" i="5"/>
  <c r="W3648" i="5"/>
  <c r="W3776" i="5"/>
  <c r="W3904" i="5"/>
  <c r="W1120" i="5"/>
  <c r="W3281" i="5"/>
  <c r="W3503" i="5"/>
  <c r="W3631" i="5"/>
  <c r="W3759" i="5"/>
  <c r="W1067" i="5"/>
  <c r="V136" i="5" s="1"/>
  <c r="C287" i="10" s="1"/>
  <c r="W1195" i="5"/>
  <c r="V152" i="5" s="1"/>
  <c r="C303" i="10" s="1"/>
  <c r="W3260" i="5"/>
  <c r="W3450" i="5"/>
  <c r="W3578" i="5"/>
  <c r="W3642" i="5"/>
  <c r="W3738" i="5"/>
  <c r="W3802" i="5"/>
  <c r="W3561" i="5"/>
  <c r="W4075" i="5"/>
  <c r="V512" i="5" s="1"/>
  <c r="C663" i="10" s="1"/>
  <c r="W3831" i="5"/>
  <c r="W3894" i="5"/>
  <c r="W4183" i="5"/>
  <c r="W2311" i="5"/>
  <c r="W2439" i="5"/>
  <c r="W2567" i="5"/>
  <c r="W2695" i="5"/>
  <c r="W2823" i="5"/>
  <c r="W2951" i="5"/>
  <c r="W2402" i="5"/>
  <c r="W2530" i="5"/>
  <c r="W2658" i="5"/>
  <c r="W2786" i="5"/>
  <c r="W2914" i="5"/>
  <c r="W2978" i="5"/>
  <c r="W3110" i="5"/>
  <c r="W1045" i="5"/>
  <c r="W1141" i="5"/>
  <c r="W3044" i="5"/>
  <c r="W3234" i="5"/>
  <c r="W3365" i="5"/>
  <c r="W3492" i="5"/>
  <c r="W3588" i="5"/>
  <c r="W3684" i="5"/>
  <c r="W3780" i="5"/>
  <c r="W3876" i="5"/>
  <c r="W1060" i="5"/>
  <c r="W1188" i="5"/>
  <c r="W1252" i="5"/>
  <c r="W3154" i="5"/>
  <c r="W3348" i="5"/>
  <c r="W3475" i="5"/>
  <c r="V437" i="5" s="1"/>
  <c r="C588" i="10" s="1"/>
  <c r="W3571" i="5"/>
  <c r="V449" i="5" s="1"/>
  <c r="C600" i="10" s="1"/>
  <c r="W3667" i="5"/>
  <c r="V461" i="5" s="1"/>
  <c r="C612" i="10" s="1"/>
  <c r="W3795" i="5"/>
  <c r="V477" i="5" s="1"/>
  <c r="C628" i="10" s="1"/>
  <c r="W1039" i="5"/>
  <c r="W1135" i="5"/>
  <c r="W1199" i="5"/>
  <c r="W3070" i="5"/>
  <c r="W3169" i="5"/>
  <c r="W3454" i="5"/>
  <c r="W3550" i="5"/>
  <c r="W3646" i="5"/>
  <c r="W3742" i="5"/>
  <c r="W3806" i="5"/>
  <c r="W1078" i="5"/>
  <c r="W1174" i="5"/>
  <c r="W1238" i="5"/>
  <c r="W3140" i="5"/>
  <c r="W3271" i="5"/>
  <c r="W3437" i="5"/>
  <c r="W3533" i="5"/>
  <c r="W3629" i="5"/>
  <c r="W3725" i="5"/>
  <c r="W3789" i="5"/>
  <c r="W3885" i="5"/>
  <c r="W4079" i="5"/>
  <c r="W3867" i="5"/>
  <c r="V486" i="5" s="1"/>
  <c r="C637" i="10" s="1"/>
  <c r="W3866" i="5"/>
  <c r="W4156" i="5"/>
  <c r="W4155" i="5"/>
  <c r="V522" i="5" s="1"/>
  <c r="C673" i="10" s="1"/>
  <c r="K37" i="3"/>
  <c r="L9" i="3" s="1"/>
  <c r="B1470" i="10" s="1"/>
  <c r="H1470" i="10" s="1"/>
  <c r="W2507" i="5"/>
  <c r="V316" i="5" s="1"/>
  <c r="C467" i="10" s="1"/>
  <c r="W2923" i="5"/>
  <c r="V368" i="5" s="1"/>
  <c r="C519" i="10" s="1"/>
  <c r="W2310" i="5"/>
  <c r="W2374" i="5"/>
  <c r="W2438" i="5"/>
  <c r="W2502" i="5"/>
  <c r="W2566" i="5"/>
  <c r="W2630" i="5"/>
  <c r="W2694" i="5"/>
  <c r="W2758" i="5"/>
  <c r="W2822" i="5"/>
  <c r="W2886" i="5"/>
  <c r="W2950" i="5"/>
  <c r="W2982" i="5"/>
  <c r="W3114" i="5"/>
  <c r="W1049" i="5"/>
  <c r="W1113" i="5"/>
  <c r="W1177" i="5"/>
  <c r="W3048" i="5"/>
  <c r="W3143" i="5"/>
  <c r="W3175" i="5"/>
  <c r="W3337" i="5"/>
  <c r="W3496" i="5"/>
  <c r="W3560" i="5"/>
  <c r="W3624" i="5"/>
  <c r="W3688" i="5"/>
  <c r="W3752" i="5"/>
  <c r="W3816" i="5"/>
  <c r="W3880" i="5"/>
  <c r="W1032" i="5"/>
  <c r="W1096" i="5"/>
  <c r="W1160" i="5"/>
  <c r="W1224" i="5"/>
  <c r="W3063" i="5"/>
  <c r="W3158" i="5"/>
  <c r="W3190" i="5"/>
  <c r="W3352" i="5"/>
  <c r="W3479" i="5"/>
  <c r="W3543" i="5"/>
  <c r="W3607" i="5"/>
  <c r="W3671" i="5"/>
  <c r="W3735" i="5"/>
  <c r="W3799" i="5"/>
  <c r="W1011" i="5"/>
  <c r="V129" i="5" s="1"/>
  <c r="C280" i="10" s="1"/>
  <c r="W1107" i="5"/>
  <c r="V141" i="5" s="1"/>
  <c r="C292" i="10" s="1"/>
  <c r="W1171" i="5"/>
  <c r="V149" i="5" s="1"/>
  <c r="C300" i="10" s="1"/>
  <c r="W3042" i="5"/>
  <c r="W3074" i="5"/>
  <c r="W3173" i="5"/>
  <c r="W3268" i="5"/>
  <c r="W3363" i="5"/>
  <c r="V423" i="5" s="1"/>
  <c r="C574" i="10" s="1"/>
  <c r="W3458" i="5"/>
  <c r="W3522" i="5"/>
  <c r="W3586" i="5"/>
  <c r="W3650" i="5"/>
  <c r="W3714" i="5"/>
  <c r="W3778" i="5"/>
  <c r="W1018" i="5"/>
  <c r="W1082" i="5"/>
  <c r="W1146" i="5"/>
  <c r="W1210" i="5"/>
  <c r="W3049" i="5"/>
  <c r="W3144" i="5"/>
  <c r="W3176" i="5"/>
  <c r="W3338" i="5"/>
  <c r="W3441" i="5"/>
  <c r="W3505" i="5"/>
  <c r="W3569" i="5"/>
  <c r="W3633" i="5"/>
  <c r="W3729" i="5"/>
  <c r="W3793" i="5"/>
  <c r="W3857" i="5"/>
  <c r="W4150" i="5"/>
  <c r="W4269" i="5"/>
  <c r="W3871" i="5"/>
  <c r="W3838" i="5"/>
  <c r="W3902" i="5"/>
  <c r="W3428" i="5"/>
  <c r="W4528" i="5"/>
  <c r="W5444" i="5"/>
  <c r="W5708" i="5"/>
  <c r="W5772" i="5"/>
  <c r="W5836" i="5"/>
  <c r="W5900" i="5"/>
  <c r="W5964" i="5"/>
  <c r="W2319" i="5"/>
  <c r="W2383" i="5"/>
  <c r="W2447" i="5"/>
  <c r="W2511" i="5"/>
  <c r="W2575" i="5"/>
  <c r="W2639" i="5"/>
  <c r="W2703" i="5"/>
  <c r="W2767" i="5"/>
  <c r="W2831" i="5"/>
  <c r="W2895" i="5"/>
  <c r="W2959" i="5"/>
  <c r="W2991" i="5"/>
  <c r="W3123" i="5"/>
  <c r="V393" i="5" s="1"/>
  <c r="C544" i="10" s="1"/>
  <c r="W3423" i="5"/>
  <c r="W2346" i="5"/>
  <c r="W2410" i="5"/>
  <c r="W2474" i="5"/>
  <c r="W2538" i="5"/>
  <c r="W2602" i="5"/>
  <c r="W2666" i="5"/>
  <c r="W2730" i="5"/>
  <c r="W2794" i="5"/>
  <c r="W2858" i="5"/>
  <c r="W2922" i="5"/>
  <c r="W3430" i="5"/>
  <c r="W3129" i="5"/>
  <c r="W1021" i="5"/>
  <c r="W1117" i="5"/>
  <c r="W1181" i="5"/>
  <c r="W3052" i="5"/>
  <c r="W3147" i="5"/>
  <c r="V396" i="5" s="1"/>
  <c r="C547" i="10" s="1"/>
  <c r="W3242" i="5"/>
  <c r="W3373" i="5"/>
  <c r="W3500" i="5"/>
  <c r="W3596" i="5"/>
  <c r="W3692" i="5"/>
  <c r="W3788" i="5"/>
  <c r="W3884" i="5"/>
  <c r="W1068" i="5"/>
  <c r="W1164" i="5"/>
  <c r="W1228" i="5"/>
  <c r="W3356" i="5"/>
  <c r="W3483" i="5"/>
  <c r="V438" i="5" s="1"/>
  <c r="C589" i="10" s="1"/>
  <c r="W3579" i="5"/>
  <c r="V450" i="5" s="1"/>
  <c r="C601" i="10" s="1"/>
  <c r="W3675" i="5"/>
  <c r="V462" i="5" s="1"/>
  <c r="C613" i="10" s="1"/>
  <c r="W3771" i="5"/>
  <c r="V474" i="5" s="1"/>
  <c r="C625" i="10" s="1"/>
  <c r="W1047" i="5"/>
  <c r="W1143" i="5"/>
  <c r="W3046" i="5"/>
  <c r="W3240" i="5"/>
  <c r="W3367" i="5"/>
  <c r="W3494" i="5"/>
  <c r="W3590" i="5"/>
  <c r="W3686" i="5"/>
  <c r="W3782" i="5"/>
  <c r="W1054" i="5"/>
  <c r="W1150" i="5"/>
  <c r="W3053" i="5"/>
  <c r="W3247" i="5"/>
  <c r="W3374" i="5"/>
  <c r="W3509" i="5"/>
  <c r="W3605" i="5"/>
  <c r="W3701" i="5"/>
  <c r="W3797" i="5"/>
  <c r="W3907" i="5"/>
  <c r="V491" i="5" s="1"/>
  <c r="C642" i="10" s="1"/>
  <c r="W3906" i="5"/>
  <c r="K39" i="3"/>
  <c r="W2328" i="5"/>
  <c r="W2360" i="5"/>
  <c r="W2392" i="5"/>
  <c r="W2424" i="5"/>
  <c r="W2456" i="5"/>
  <c r="W2488" i="5"/>
  <c r="W2520" i="5"/>
  <c r="W2552" i="5"/>
  <c r="W2584" i="5"/>
  <c r="W2616" i="5"/>
  <c r="W2648" i="5"/>
  <c r="W2680" i="5"/>
  <c r="W2712" i="5"/>
  <c r="W2744" i="5"/>
  <c r="W2776" i="5"/>
  <c r="W2808" i="5"/>
  <c r="W2840" i="5"/>
  <c r="W2872" i="5"/>
  <c r="W2904" i="5"/>
  <c r="W2936" i="5"/>
  <c r="W2968" i="5"/>
  <c r="W3032" i="5"/>
  <c r="W3132" i="5"/>
  <c r="W3432" i="5"/>
  <c r="W4532" i="5"/>
  <c r="W4732" i="5"/>
  <c r="W4932" i="5"/>
  <c r="W2323" i="5"/>
  <c r="V293" i="5" s="1"/>
  <c r="C444" i="10" s="1"/>
  <c r="W2355" i="5"/>
  <c r="V297" i="5" s="1"/>
  <c r="C448" i="10" s="1"/>
  <c r="W2387" i="5"/>
  <c r="V301" i="5" s="1"/>
  <c r="C452" i="10" s="1"/>
  <c r="W2419" i="5"/>
  <c r="V305" i="5" s="1"/>
  <c r="C456" i="10" s="1"/>
  <c r="W2451" i="5"/>
  <c r="V309" i="5" s="1"/>
  <c r="C460" i="10" s="1"/>
  <c r="W2483" i="5"/>
  <c r="V313" i="5" s="1"/>
  <c r="C464" i="10" s="1"/>
  <c r="W2515" i="5"/>
  <c r="V317" i="5" s="1"/>
  <c r="C468" i="10" s="1"/>
  <c r="W2547" i="5"/>
  <c r="V321" i="5" s="1"/>
  <c r="C472" i="10" s="1"/>
  <c r="W2579" i="5"/>
  <c r="V325" i="5" s="1"/>
  <c r="C476" i="10" s="1"/>
  <c r="W2611" i="5"/>
  <c r="V329" i="5" s="1"/>
  <c r="C480" i="10" s="1"/>
  <c r="W2643" i="5"/>
  <c r="V333" i="5" s="1"/>
  <c r="C484" i="10" s="1"/>
  <c r="W2675" i="5"/>
  <c r="V337" i="5" s="1"/>
  <c r="C488" i="10" s="1"/>
  <c r="W2707" i="5"/>
  <c r="V341" i="5" s="1"/>
  <c r="C492" i="10" s="1"/>
  <c r="W2739" i="5"/>
  <c r="V345" i="5" s="1"/>
  <c r="C496" i="10" s="1"/>
  <c r="W2771" i="5"/>
  <c r="V349" i="5" s="1"/>
  <c r="C500" i="10" s="1"/>
  <c r="W2803" i="5"/>
  <c r="V353" i="5" s="1"/>
  <c r="C504" i="10" s="1"/>
  <c r="W2835" i="5"/>
  <c r="V357" i="5" s="1"/>
  <c r="C508" i="10" s="1"/>
  <c r="W2867" i="5"/>
  <c r="V361" i="5" s="1"/>
  <c r="C512" i="10" s="1"/>
  <c r="W2899" i="5"/>
  <c r="V365" i="5" s="1"/>
  <c r="C516" i="10" s="1"/>
  <c r="W2931" i="5"/>
  <c r="V369" i="5" s="1"/>
  <c r="C520" i="10" s="1"/>
  <c r="W2963" i="5"/>
  <c r="V373" i="5" s="1"/>
  <c r="C524" i="10" s="1"/>
  <c r="W2995" i="5"/>
  <c r="V377" i="5" s="1"/>
  <c r="C528" i="10" s="1"/>
  <c r="W3127" i="5"/>
  <c r="W3427" i="5"/>
  <c r="V431" i="5" s="1"/>
  <c r="C582" i="10" s="1"/>
  <c r="W2318" i="5"/>
  <c r="W2350" i="5"/>
  <c r="W2382" i="5"/>
  <c r="W2414" i="5"/>
  <c r="W2446" i="5"/>
  <c r="W2478" i="5"/>
  <c r="W2510" i="5"/>
  <c r="W2542" i="5"/>
  <c r="W2574" i="5"/>
  <c r="W2606" i="5"/>
  <c r="W2638" i="5"/>
  <c r="W2670" i="5"/>
  <c r="W2702" i="5"/>
  <c r="W2734" i="5"/>
  <c r="W2766" i="5"/>
  <c r="W2798" i="5"/>
  <c r="W2830" i="5"/>
  <c r="W2862" i="5"/>
  <c r="W2894" i="5"/>
  <c r="W2926" i="5"/>
  <c r="W2958" i="5"/>
  <c r="W2990" i="5"/>
  <c r="W3122" i="5"/>
  <c r="W3436" i="5"/>
  <c r="W3532" i="5"/>
  <c r="W3628" i="5"/>
  <c r="W3724" i="5"/>
  <c r="W3820" i="5"/>
  <c r="W1004" i="5"/>
  <c r="W1100" i="5"/>
  <c r="W3035" i="5"/>
  <c r="V382" i="5" s="1"/>
  <c r="C533" i="10" s="1"/>
  <c r="W3162" i="5"/>
  <c r="W3261" i="5"/>
  <c r="W3388" i="5"/>
  <c r="W3515" i="5"/>
  <c r="V442" i="5" s="1"/>
  <c r="C593" i="10" s="1"/>
  <c r="W3611" i="5"/>
  <c r="V454" i="5" s="1"/>
  <c r="C605" i="10" s="1"/>
  <c r="W3707" i="5"/>
  <c r="V466" i="5" s="1"/>
  <c r="C617" i="10" s="1"/>
  <c r="W3803" i="5"/>
  <c r="V478" i="5" s="1"/>
  <c r="C629" i="10" s="1"/>
  <c r="W1079" i="5"/>
  <c r="W1175" i="5"/>
  <c r="W1239" i="5"/>
  <c r="W3145" i="5"/>
  <c r="W3335" i="5"/>
  <c r="W3462" i="5"/>
  <c r="W3558" i="5"/>
  <c r="W3654" i="5"/>
  <c r="W3750" i="5"/>
  <c r="W1022" i="5"/>
  <c r="W1118" i="5"/>
  <c r="W1214" i="5"/>
  <c r="W3085" i="5"/>
  <c r="W3180" i="5"/>
  <c r="W3279" i="5"/>
  <c r="W3445" i="5"/>
  <c r="W3573" i="5"/>
  <c r="W3669" i="5"/>
  <c r="W3765" i="5"/>
  <c r="W3861" i="5"/>
  <c r="W4091" i="5"/>
  <c r="V514" i="5" s="1"/>
  <c r="C665" i="10" s="1"/>
  <c r="W3843" i="5"/>
  <c r="V483" i="5" s="1"/>
  <c r="C634" i="10" s="1"/>
  <c r="W3874" i="5"/>
  <c r="W2332" i="5"/>
  <c r="W2364" i="5"/>
  <c r="W2396" i="5"/>
  <c r="W2428" i="5"/>
  <c r="W2460" i="5"/>
  <c r="W2492" i="5"/>
  <c r="W2524" i="5"/>
  <c r="W2556" i="5"/>
  <c r="W2588" i="5"/>
  <c r="W2620" i="5"/>
  <c r="W2652" i="5"/>
  <c r="W2684" i="5"/>
  <c r="W2716" i="5"/>
  <c r="W2748" i="5"/>
  <c r="W2780" i="5"/>
  <c r="W2812" i="5"/>
  <c r="W2844" i="5"/>
  <c r="W2876" i="5"/>
  <c r="W2908" i="5"/>
  <c r="W2940" i="5"/>
  <c r="W2972" i="5"/>
  <c r="W3104" i="5"/>
  <c r="W3404" i="5"/>
  <c r="W4104" i="5"/>
  <c r="W2333" i="5"/>
  <c r="W2365" i="5"/>
  <c r="W2397" i="5"/>
  <c r="W2429" i="5"/>
  <c r="W2461" i="5"/>
  <c r="W2493" i="5"/>
  <c r="W2525" i="5"/>
  <c r="W2557" i="5"/>
  <c r="W2589" i="5"/>
  <c r="W2621" i="5"/>
  <c r="W2653" i="5"/>
  <c r="W2685" i="5"/>
  <c r="W2717" i="5"/>
  <c r="W2749" i="5"/>
  <c r="W2781" i="5"/>
  <c r="W2813" i="5"/>
  <c r="W2845" i="5"/>
  <c r="W2877" i="5"/>
  <c r="W2909" i="5"/>
  <c r="W2941" i="5"/>
  <c r="W2973" i="5"/>
  <c r="W3105" i="5"/>
  <c r="W3405" i="5"/>
  <c r="W2955" i="5"/>
  <c r="V372" i="5" s="1"/>
  <c r="C523" i="10" s="1"/>
  <c r="W2987" i="5"/>
  <c r="V376" i="5" s="1"/>
  <c r="C527" i="10" s="1"/>
  <c r="W3119" i="5"/>
  <c r="W3419" i="5"/>
  <c r="V430" i="5" s="1"/>
  <c r="C581" i="10" s="1"/>
  <c r="W2342" i="5"/>
  <c r="W2406" i="5"/>
  <c r="W2470" i="5"/>
  <c r="W2534" i="5"/>
  <c r="W2598" i="5"/>
  <c r="W2662" i="5"/>
  <c r="W2726" i="5"/>
  <c r="W2790" i="5"/>
  <c r="W2854" i="5"/>
  <c r="W2918" i="5"/>
  <c r="W3425" i="5"/>
  <c r="W1017" i="5"/>
  <c r="W1081" i="5"/>
  <c r="W1145" i="5"/>
  <c r="W1209" i="5"/>
  <c r="W1241" i="5"/>
  <c r="W3080" i="5"/>
  <c r="W3238" i="5"/>
  <c r="W3270" i="5"/>
  <c r="W3369" i="5"/>
  <c r="W3464" i="5"/>
  <c r="W3528" i="5"/>
  <c r="W3592" i="5"/>
  <c r="W3656" i="5"/>
  <c r="W3720" i="5"/>
  <c r="W3784" i="5"/>
  <c r="W3848" i="5"/>
  <c r="W1064" i="5"/>
  <c r="W1128" i="5"/>
  <c r="W1192" i="5"/>
  <c r="W3257" i="5"/>
  <c r="W3289" i="5"/>
  <c r="W3384" i="5"/>
  <c r="W3447" i="5"/>
  <c r="W3511" i="5"/>
  <c r="W3575" i="5"/>
  <c r="W3639" i="5"/>
  <c r="W3703" i="5"/>
  <c r="W3767" i="5"/>
  <c r="W1043" i="5"/>
  <c r="V133" i="5" s="1"/>
  <c r="C284" i="10" s="1"/>
  <c r="W1075" i="5"/>
  <c r="V137" i="5" s="1"/>
  <c r="C288" i="10" s="1"/>
  <c r="W1139" i="5"/>
  <c r="V145" i="5" s="1"/>
  <c r="C296" i="10" s="1"/>
  <c r="W1203" i="5"/>
  <c r="V153" i="5" s="1"/>
  <c r="C304" i="10" s="1"/>
  <c r="W1235" i="5"/>
  <c r="V157" i="5" s="1"/>
  <c r="C308" i="10" s="1"/>
  <c r="W3141" i="5"/>
  <c r="W3236" i="5"/>
  <c r="W3490" i="5"/>
  <c r="W3554" i="5"/>
  <c r="W3618" i="5"/>
  <c r="W3682" i="5"/>
  <c r="W3746" i="5"/>
  <c r="W3810" i="5"/>
  <c r="W1050" i="5"/>
  <c r="W1114" i="5"/>
  <c r="W1178" i="5"/>
  <c r="W1242" i="5"/>
  <c r="W3081" i="5"/>
  <c r="W3243" i="5"/>
  <c r="V408" i="5" s="1"/>
  <c r="C559" i="10" s="1"/>
  <c r="W3275" i="5"/>
  <c r="V412" i="5" s="1"/>
  <c r="C563" i="10" s="1"/>
  <c r="W3370" i="5"/>
  <c r="W3473" i="5"/>
  <c r="W3537" i="5"/>
  <c r="W3601" i="5"/>
  <c r="W3665" i="5"/>
  <c r="W3697" i="5"/>
  <c r="W3761" i="5"/>
  <c r="W3825" i="5"/>
  <c r="W3889" i="5"/>
  <c r="W4344" i="5"/>
  <c r="W3839" i="5"/>
  <c r="W3903" i="5"/>
  <c r="W3870" i="5"/>
  <c r="K38" i="3"/>
  <c r="W3128" i="5"/>
  <c r="W4028" i="5"/>
  <c r="W4728" i="5"/>
  <c r="W5220" i="5"/>
  <c r="W5284" i="5"/>
  <c r="W5348" i="5"/>
  <c r="W5412" i="5"/>
  <c r="W5476" i="5"/>
  <c r="W5740" i="5"/>
  <c r="W5804" i="5"/>
  <c r="W5868" i="5"/>
  <c r="W5932" i="5"/>
  <c r="W2351" i="5"/>
  <c r="W2415" i="5"/>
  <c r="W2479" i="5"/>
  <c r="W2543" i="5"/>
  <c r="W2607" i="5"/>
  <c r="W2671" i="5"/>
  <c r="W2735" i="5"/>
  <c r="W2799" i="5"/>
  <c r="W2863" i="5"/>
  <c r="W2927" i="5"/>
  <c r="W2314" i="5"/>
  <c r="W2378" i="5"/>
  <c r="W2442" i="5"/>
  <c r="W2506" i="5"/>
  <c r="W2570" i="5"/>
  <c r="W2634" i="5"/>
  <c r="W2698" i="5"/>
  <c r="W2762" i="5"/>
  <c r="W2826" i="5"/>
  <c r="W2890" i="5"/>
  <c r="W2954" i="5"/>
  <c r="W2986" i="5"/>
  <c r="W3118" i="5"/>
  <c r="W3429" i="5"/>
  <c r="W1053" i="5"/>
  <c r="W1085" i="5"/>
  <c r="W1149" i="5"/>
  <c r="W1213" i="5"/>
  <c r="W1245" i="5"/>
  <c r="W3084" i="5"/>
  <c r="W3179" i="5"/>
  <c r="V400" i="5" s="1"/>
  <c r="C551" i="10" s="1"/>
  <c r="W3341" i="5"/>
  <c r="W3468" i="5"/>
  <c r="W3564" i="5"/>
  <c r="W3660" i="5"/>
  <c r="W3756" i="5"/>
  <c r="W3852" i="5"/>
  <c r="W1036" i="5"/>
  <c r="W1132" i="5"/>
  <c r="W1196" i="5"/>
  <c r="W3067" i="5"/>
  <c r="V386" i="5" s="1"/>
  <c r="C537" i="10" s="1"/>
  <c r="W3293" i="5"/>
  <c r="W3451" i="5"/>
  <c r="V434" i="5" s="1"/>
  <c r="C585" i="10" s="1"/>
  <c r="W3547" i="5"/>
  <c r="V446" i="5" s="1"/>
  <c r="C597" i="10" s="1"/>
  <c r="W3643" i="5"/>
  <c r="V458" i="5" s="1"/>
  <c r="C609" i="10" s="1"/>
  <c r="W3739" i="5"/>
  <c r="V470" i="5" s="1"/>
  <c r="C621" i="10" s="1"/>
  <c r="W1015" i="5"/>
  <c r="W1111" i="5"/>
  <c r="W1207" i="5"/>
  <c r="W3078" i="5"/>
  <c r="W3177" i="5"/>
  <c r="W3272" i="5"/>
  <c r="W3526" i="5"/>
  <c r="W3622" i="5"/>
  <c r="W3718" i="5"/>
  <c r="W3814" i="5"/>
  <c r="W1086" i="5"/>
  <c r="W1182" i="5"/>
  <c r="W1246" i="5"/>
  <c r="W3148" i="5"/>
  <c r="W3342" i="5"/>
  <c r="W3477" i="5"/>
  <c r="W3541" i="5"/>
  <c r="W3637" i="5"/>
  <c r="W3733" i="5"/>
  <c r="W3829" i="5"/>
  <c r="W3893" i="5"/>
  <c r="W4154" i="5"/>
  <c r="W3875" i="5"/>
  <c r="V487" i="5" s="1"/>
  <c r="C638" i="10" s="1"/>
  <c r="W3842" i="5"/>
  <c r="W2336" i="5"/>
  <c r="W2368" i="5"/>
  <c r="W2400" i="5"/>
  <c r="W2432" i="5"/>
  <c r="W2464" i="5"/>
  <c r="W2496" i="5"/>
  <c r="W2528" i="5"/>
  <c r="W2560" i="5"/>
  <c r="W2592" i="5"/>
  <c r="W2624" i="5"/>
  <c r="W2656" i="5"/>
  <c r="W2688" i="5"/>
  <c r="W2720" i="5"/>
  <c r="W2752" i="5"/>
  <c r="W2784" i="5"/>
  <c r="W2816" i="5"/>
  <c r="W2848" i="5"/>
  <c r="W2880" i="5"/>
  <c r="W2912" i="5"/>
  <c r="W2944" i="5"/>
  <c r="W2976" i="5"/>
  <c r="W3008" i="5"/>
  <c r="W3108" i="5"/>
  <c r="W3408" i="5"/>
  <c r="W2331" i="5"/>
  <c r="V294" i="5" s="1"/>
  <c r="C445" i="10" s="1"/>
  <c r="W2363" i="5"/>
  <c r="V298" i="5" s="1"/>
  <c r="C449" i="10" s="1"/>
  <c r="W2395" i="5"/>
  <c r="V302" i="5" s="1"/>
  <c r="C453" i="10" s="1"/>
  <c r="W2427" i="5"/>
  <c r="V306" i="5" s="1"/>
  <c r="C457" i="10" s="1"/>
  <c r="W2459" i="5"/>
  <c r="V310" i="5" s="1"/>
  <c r="C461" i="10" s="1"/>
  <c r="W2491" i="5"/>
  <c r="V314" i="5" s="1"/>
  <c r="C465" i="10" s="1"/>
  <c r="W2523" i="5"/>
  <c r="V318" i="5" s="1"/>
  <c r="C469" i="10" s="1"/>
  <c r="W2555" i="5"/>
  <c r="V322" i="5" s="1"/>
  <c r="C473" i="10" s="1"/>
  <c r="W2587" i="5"/>
  <c r="V326" i="5" s="1"/>
  <c r="C477" i="10" s="1"/>
  <c r="W2619" i="5"/>
  <c r="V330" i="5" s="1"/>
  <c r="C481" i="10" s="1"/>
  <c r="W2651" i="5"/>
  <c r="V334" i="5" s="1"/>
  <c r="C485" i="10" s="1"/>
  <c r="W2683" i="5"/>
  <c r="V338" i="5" s="1"/>
  <c r="C489" i="10" s="1"/>
  <c r="W2715" i="5"/>
  <c r="V342" i="5" s="1"/>
  <c r="C493" i="10" s="1"/>
  <c r="W2747" i="5"/>
  <c r="V346" i="5" s="1"/>
  <c r="C497" i="10" s="1"/>
  <c r="W2779" i="5"/>
  <c r="V350" i="5" s="1"/>
  <c r="C501" i="10" s="1"/>
  <c r="W2811" i="5"/>
  <c r="V354" i="5" s="1"/>
  <c r="C505" i="10" s="1"/>
  <c r="W2843" i="5"/>
  <c r="V358" i="5" s="1"/>
  <c r="C509" i="10" s="1"/>
  <c r="W2875" i="5"/>
  <c r="V362" i="5" s="1"/>
  <c r="C513" i="10" s="1"/>
  <c r="W2907" i="5"/>
  <c r="V366" i="5" s="1"/>
  <c r="C517" i="10" s="1"/>
  <c r="W2939" i="5"/>
  <c r="V370" i="5" s="1"/>
  <c r="C521" i="10" s="1"/>
  <c r="W2971" i="5"/>
  <c r="V374" i="5" s="1"/>
  <c r="C525" i="10" s="1"/>
  <c r="W3103" i="5"/>
  <c r="W3403" i="5"/>
  <c r="V428" i="5" s="1"/>
  <c r="C579" i="10" s="1"/>
  <c r="W2326" i="5"/>
  <c r="W2358" i="5"/>
  <c r="W2390" i="5"/>
  <c r="W2422" i="5"/>
  <c r="W2454" i="5"/>
  <c r="W2486" i="5"/>
  <c r="W2518" i="5"/>
  <c r="W2550" i="5"/>
  <c r="W2582" i="5"/>
  <c r="W2614" i="5"/>
  <c r="W2646" i="5"/>
  <c r="W2678" i="5"/>
  <c r="W2710" i="5"/>
  <c r="W2742" i="5"/>
  <c r="W2774" i="5"/>
  <c r="W2806" i="5"/>
  <c r="W2838" i="5"/>
  <c r="W2870" i="5"/>
  <c r="W2902" i="5"/>
  <c r="W2934" i="5"/>
  <c r="W2966" i="5"/>
  <c r="W3030" i="5"/>
  <c r="W3130" i="5"/>
  <c r="W3410" i="5"/>
  <c r="W2327" i="5"/>
  <c r="W2359" i="5"/>
  <c r="W2391" i="5"/>
  <c r="W2423" i="5"/>
  <c r="W2455" i="5"/>
  <c r="W2487" i="5"/>
  <c r="W2519" i="5"/>
  <c r="W2551" i="5"/>
  <c r="W2583" i="5"/>
  <c r="W2615" i="5"/>
  <c r="W2647" i="5"/>
  <c r="W2679" i="5"/>
  <c r="W2711" i="5"/>
  <c r="W2743" i="5"/>
  <c r="W2775" i="5"/>
  <c r="W2807" i="5"/>
  <c r="W2839" i="5"/>
  <c r="W2871" i="5"/>
  <c r="W2903" i="5"/>
  <c r="W2935" i="5"/>
  <c r="W2967" i="5"/>
  <c r="W3131" i="5"/>
  <c r="V394" i="5" s="1"/>
  <c r="C545" i="10" s="1"/>
  <c r="W3431" i="5"/>
  <c r="W4131" i="5"/>
  <c r="V519" i="5" s="1"/>
  <c r="C670" i="10" s="1"/>
  <c r="W4531" i="5"/>
  <c r="V569" i="5" s="1"/>
  <c r="C720" i="10" s="1"/>
  <c r="W2322" i="5"/>
  <c r="W2354" i="5"/>
  <c r="W2386" i="5"/>
  <c r="W2418" i="5"/>
  <c r="W2450" i="5"/>
  <c r="W2482" i="5"/>
  <c r="W2514" i="5"/>
  <c r="W2546" i="5"/>
  <c r="W2578" i="5"/>
  <c r="W2610" i="5"/>
  <c r="W2642" i="5"/>
  <c r="W2674" i="5"/>
  <c r="W2706" i="5"/>
  <c r="W2738" i="5"/>
  <c r="W2770" i="5"/>
  <c r="W2802" i="5"/>
  <c r="W2834" i="5"/>
  <c r="W2866" i="5"/>
  <c r="W2898" i="5"/>
  <c r="W2930" i="5"/>
  <c r="W2962" i="5"/>
  <c r="W2994" i="5"/>
  <c r="W3126" i="5"/>
  <c r="W3406" i="5"/>
  <c r="W2329" i="5"/>
  <c r="W2361" i="5"/>
  <c r="W2393" i="5"/>
  <c r="W2425" i="5"/>
  <c r="W2457" i="5"/>
  <c r="W2489" i="5"/>
  <c r="W2521" i="5"/>
  <c r="W2553" i="5"/>
  <c r="W2585" i="5"/>
  <c r="W2617" i="5"/>
  <c r="W2649" i="5"/>
  <c r="W2681" i="5"/>
  <c r="W2713" i="5"/>
  <c r="W2745" i="5"/>
  <c r="W2777" i="5"/>
  <c r="W2809" i="5"/>
  <c r="W2841" i="5"/>
  <c r="W2873" i="5"/>
  <c r="W2905" i="5"/>
  <c r="W2937" i="5"/>
  <c r="W2969" i="5"/>
  <c r="W3133" i="5"/>
  <c r="W3233" i="5"/>
  <c r="W3433" i="5"/>
  <c r="W4133" i="5"/>
  <c r="W1025" i="5"/>
  <c r="W1057" i="5"/>
  <c r="W1089" i="5"/>
  <c r="W1121" i="5"/>
  <c r="W1153" i="5"/>
  <c r="W1185" i="5"/>
  <c r="W1217" i="5"/>
  <c r="W1249" i="5"/>
  <c r="W3056" i="5"/>
  <c r="W3088" i="5"/>
  <c r="W3151" i="5"/>
  <c r="W3183" i="5"/>
  <c r="W3246" i="5"/>
  <c r="W3278" i="5"/>
  <c r="W3345" i="5"/>
  <c r="W3377" i="5"/>
  <c r="W3440" i="5"/>
  <c r="W3472" i="5"/>
  <c r="W3504" i="5"/>
  <c r="W3536" i="5"/>
  <c r="W3568" i="5"/>
  <c r="W3600" i="5"/>
  <c r="W3632" i="5"/>
  <c r="W3664" i="5"/>
  <c r="W3696" i="5"/>
  <c r="W3728" i="5"/>
  <c r="W3760" i="5"/>
  <c r="W3792" i="5"/>
  <c r="W3824" i="5"/>
  <c r="W3856" i="5"/>
  <c r="W3888" i="5"/>
  <c r="W1008" i="5"/>
  <c r="W1040" i="5"/>
  <c r="W1072" i="5"/>
  <c r="W1104" i="5"/>
  <c r="W1136" i="5"/>
  <c r="W1168" i="5"/>
  <c r="W1200" i="5"/>
  <c r="W1232" i="5"/>
  <c r="W3039" i="5"/>
  <c r="W3071" i="5"/>
  <c r="W3134" i="5"/>
  <c r="W3166" i="5"/>
  <c r="W3265" i="5"/>
  <c r="W3360" i="5"/>
  <c r="W3455" i="5"/>
  <c r="W3487" i="5"/>
  <c r="W3519" i="5"/>
  <c r="W3551" i="5"/>
  <c r="W3583" i="5"/>
  <c r="W3615" i="5"/>
  <c r="W3647" i="5"/>
  <c r="W3679" i="5"/>
  <c r="W3711" i="5"/>
  <c r="W3743" i="5"/>
  <c r="W3775" i="5"/>
  <c r="W3807" i="5"/>
  <c r="W1019" i="5"/>
  <c r="V130" i="5" s="1"/>
  <c r="C281" i="10" s="1"/>
  <c r="W1051" i="5"/>
  <c r="V134" i="5" s="1"/>
  <c r="C285" i="10" s="1"/>
  <c r="W1083" i="5"/>
  <c r="V138" i="5" s="1"/>
  <c r="C289" i="10" s="1"/>
  <c r="W1115" i="5"/>
  <c r="V142" i="5" s="1"/>
  <c r="C293" i="10" s="1"/>
  <c r="W1147" i="5"/>
  <c r="V146" i="5" s="1"/>
  <c r="C297" i="10" s="1"/>
  <c r="W1179" i="5"/>
  <c r="V150" i="5" s="1"/>
  <c r="C301" i="10" s="1"/>
  <c r="W1211" i="5"/>
  <c r="V154" i="5" s="1"/>
  <c r="C305" i="10" s="1"/>
  <c r="W1243" i="5"/>
  <c r="V158" i="5" s="1"/>
  <c r="C309" i="10" s="1"/>
  <c r="W3050" i="5"/>
  <c r="W3082" i="5"/>
  <c r="W3149" i="5"/>
  <c r="W3181" i="5"/>
  <c r="W3244" i="5"/>
  <c r="W3276" i="5"/>
  <c r="W3339" i="5"/>
  <c r="V420" i="5" s="1"/>
  <c r="C571" i="10" s="1"/>
  <c r="W3371" i="5"/>
  <c r="V424" i="5" s="1"/>
  <c r="C575" i="10" s="1"/>
  <c r="W3434" i="5"/>
  <c r="W3466" i="5"/>
  <c r="W3498" i="5"/>
  <c r="W3530" i="5"/>
  <c r="W3562" i="5"/>
  <c r="W3594" i="5"/>
  <c r="W3626" i="5"/>
  <c r="W3658" i="5"/>
  <c r="W3690" i="5"/>
  <c r="W3722" i="5"/>
  <c r="W3754" i="5"/>
  <c r="W3786" i="5"/>
  <c r="W3818" i="5"/>
  <c r="W1026" i="5"/>
  <c r="W1058" i="5"/>
  <c r="W1090" i="5"/>
  <c r="W1122" i="5"/>
  <c r="W1154" i="5"/>
  <c r="W1186" i="5"/>
  <c r="W1218" i="5"/>
  <c r="W1250" i="5"/>
  <c r="W3057" i="5"/>
  <c r="W3089" i="5"/>
  <c r="W3152" i="5"/>
  <c r="W3184" i="5"/>
  <c r="W3251" i="5"/>
  <c r="V409" i="5" s="1"/>
  <c r="C560" i="10" s="1"/>
  <c r="W3283" i="5"/>
  <c r="V413" i="5" s="1"/>
  <c r="C564" i="10" s="1"/>
  <c r="W3346" i="5"/>
  <c r="W3378" i="5"/>
  <c r="W3449" i="5"/>
  <c r="W3481" i="5"/>
  <c r="W3513" i="5"/>
  <c r="W3545" i="5"/>
  <c r="W3577" i="5"/>
  <c r="W3609" i="5"/>
  <c r="W3641" i="5"/>
  <c r="W3673" i="5"/>
  <c r="W3705" i="5"/>
  <c r="W3737" i="5"/>
  <c r="W3769" i="5"/>
  <c r="W3801" i="5"/>
  <c r="W3833" i="5"/>
  <c r="W3865" i="5"/>
  <c r="W3897" i="5"/>
  <c r="W4158" i="5"/>
  <c r="W4237" i="5"/>
  <c r="W3847" i="5"/>
  <c r="W3879" i="5"/>
  <c r="W4137" i="5"/>
  <c r="W4169" i="5"/>
  <c r="W3846" i="5"/>
  <c r="W3878" i="5"/>
  <c r="W4073" i="5"/>
  <c r="W4136" i="5"/>
  <c r="W4168" i="5"/>
  <c r="W4072" i="5"/>
  <c r="W4135" i="5"/>
  <c r="W4167" i="5"/>
  <c r="W1029" i="5"/>
  <c r="W1061" i="5"/>
  <c r="W1093" i="5"/>
  <c r="W1125" i="5"/>
  <c r="W1157" i="5"/>
  <c r="W1189" i="5"/>
  <c r="W1221" i="5"/>
  <c r="W3060" i="5"/>
  <c r="W3092" i="5"/>
  <c r="W3155" i="5"/>
  <c r="V397" i="5" s="1"/>
  <c r="C548" i="10" s="1"/>
  <c r="W3187" i="5"/>
  <c r="V401" i="5" s="1"/>
  <c r="C552" i="10" s="1"/>
  <c r="W3250" i="5"/>
  <c r="W3282" i="5"/>
  <c r="W3349" i="5"/>
  <c r="W3381" i="5"/>
  <c r="W3444" i="5"/>
  <c r="W3476" i="5"/>
  <c r="W3508" i="5"/>
  <c r="W3540" i="5"/>
  <c r="W3572" i="5"/>
  <c r="W3604" i="5"/>
  <c r="W3636" i="5"/>
  <c r="W3668" i="5"/>
  <c r="W3700" i="5"/>
  <c r="W3732" i="5"/>
  <c r="W3764" i="5"/>
  <c r="W3796" i="5"/>
  <c r="W3828" i="5"/>
  <c r="W3860" i="5"/>
  <c r="W3892" i="5"/>
  <c r="W1012" i="5"/>
  <c r="W1044" i="5"/>
  <c r="W1076" i="5"/>
  <c r="W1108" i="5"/>
  <c r="W1140" i="5"/>
  <c r="W1172" i="5"/>
  <c r="W1204" i="5"/>
  <c r="W1236" i="5"/>
  <c r="W3043" i="5"/>
  <c r="V383" i="5" s="1"/>
  <c r="C534" i="10" s="1"/>
  <c r="W3075" i="5"/>
  <c r="V387" i="5" s="1"/>
  <c r="C538" i="10" s="1"/>
  <c r="W3138" i="5"/>
  <c r="W3170" i="5"/>
  <c r="W3237" i="5"/>
  <c r="W3269" i="5"/>
  <c r="W3364" i="5"/>
  <c r="W3459" i="5"/>
  <c r="V435" i="5" s="1"/>
  <c r="C586" i="10" s="1"/>
  <c r="W3491" i="5"/>
  <c r="V439" i="5" s="1"/>
  <c r="C590" i="10" s="1"/>
  <c r="W3523" i="5"/>
  <c r="V443" i="5" s="1"/>
  <c r="C594" i="10" s="1"/>
  <c r="W3555" i="5"/>
  <c r="V447" i="5" s="1"/>
  <c r="C598" i="10" s="1"/>
  <c r="W3587" i="5"/>
  <c r="V451" i="5" s="1"/>
  <c r="C602" i="10" s="1"/>
  <c r="W3619" i="5"/>
  <c r="V455" i="5" s="1"/>
  <c r="C606" i="10" s="1"/>
  <c r="W3651" i="5"/>
  <c r="V459" i="5" s="1"/>
  <c r="C610" i="10" s="1"/>
  <c r="W3683" i="5"/>
  <c r="V463" i="5" s="1"/>
  <c r="C614" i="10" s="1"/>
  <c r="W3715" i="5"/>
  <c r="V467" i="5" s="1"/>
  <c r="C618" i="10" s="1"/>
  <c r="W3747" i="5"/>
  <c r="V471" i="5" s="1"/>
  <c r="C622" i="10" s="1"/>
  <c r="W3779" i="5"/>
  <c r="V475" i="5" s="1"/>
  <c r="C626" i="10" s="1"/>
  <c r="W3811" i="5"/>
  <c r="V479" i="5" s="1"/>
  <c r="C630" i="10" s="1"/>
  <c r="W1023" i="5"/>
  <c r="W1055" i="5"/>
  <c r="W1087" i="5"/>
  <c r="W1119" i="5"/>
  <c r="W1151" i="5"/>
  <c r="W1183" i="5"/>
  <c r="W1215" i="5"/>
  <c r="W1247" i="5"/>
  <c r="W3054" i="5"/>
  <c r="W3086" i="5"/>
  <c r="W3153" i="5"/>
  <c r="W3185" i="5"/>
  <c r="W3248" i="5"/>
  <c r="W3280" i="5"/>
  <c r="W3343" i="5"/>
  <c r="W3375" i="5"/>
  <c r="W3438" i="5"/>
  <c r="W3470" i="5"/>
  <c r="W3502" i="5"/>
  <c r="W3534" i="5"/>
  <c r="W3566" i="5"/>
  <c r="W3598" i="5"/>
  <c r="W3630" i="5"/>
  <c r="W3662" i="5"/>
  <c r="W3694" i="5"/>
  <c r="W3726" i="5"/>
  <c r="W3758" i="5"/>
  <c r="W3790" i="5"/>
  <c r="W3822" i="5"/>
  <c r="W1030" i="5"/>
  <c r="W1062" i="5"/>
  <c r="W1094" i="5"/>
  <c r="W1126" i="5"/>
  <c r="W1158" i="5"/>
  <c r="W1190" i="5"/>
  <c r="W1222" i="5"/>
  <c r="W3061" i="5"/>
  <c r="W3093" i="5"/>
  <c r="W3156" i="5"/>
  <c r="W3188" i="5"/>
  <c r="W3255" i="5"/>
  <c r="W3287" i="5"/>
  <c r="W3350" i="5"/>
  <c r="W3382" i="5"/>
  <c r="W3453" i="5"/>
  <c r="W3485" i="5"/>
  <c r="W3517" i="5"/>
  <c r="W3549" i="5"/>
  <c r="W3581" i="5"/>
  <c r="W3613" i="5"/>
  <c r="W3645" i="5"/>
  <c r="W3677" i="5"/>
  <c r="W3709" i="5"/>
  <c r="W3741" i="5"/>
  <c r="W3773" i="5"/>
  <c r="W3805" i="5"/>
  <c r="W3837" i="5"/>
  <c r="W3869" i="5"/>
  <c r="W3901" i="5"/>
  <c r="W3851" i="5"/>
  <c r="V484" i="5" s="1"/>
  <c r="C635" i="10" s="1"/>
  <c r="W3883" i="5"/>
  <c r="V488" i="5" s="1"/>
  <c r="C639" i="10" s="1"/>
  <c r="W4074" i="5"/>
  <c r="W4141" i="5"/>
  <c r="W4173" i="5"/>
  <c r="W4236" i="5"/>
  <c r="W3850" i="5"/>
  <c r="W3882" i="5"/>
  <c r="W4077" i="5"/>
  <c r="W4140" i="5"/>
  <c r="W4172" i="5"/>
  <c r="W4076" i="5"/>
  <c r="W4139" i="5"/>
  <c r="V520" i="5" s="1"/>
  <c r="C671" i="10" s="1"/>
  <c r="W4171" i="5"/>
  <c r="V524" i="5" s="1"/>
  <c r="C675" i="10" s="1"/>
  <c r="W5076" i="5"/>
  <c r="W5108" i="5"/>
  <c r="W5140" i="5"/>
  <c r="W5172" i="5"/>
  <c r="W5204" i="5"/>
  <c r="W5236" i="5"/>
  <c r="W5268" i="5"/>
  <c r="W5332" i="5"/>
  <c r="W5396" i="5"/>
  <c r="W5428" i="5"/>
  <c r="W5460" i="5"/>
  <c r="W5492" i="5"/>
  <c r="W5724" i="5"/>
  <c r="W5756" i="5"/>
  <c r="W5788" i="5"/>
  <c r="W5820" i="5"/>
  <c r="W5852" i="5"/>
  <c r="W5884" i="5"/>
  <c r="W5916" i="5"/>
  <c r="W5948" i="5"/>
  <c r="W5980" i="5"/>
  <c r="W2335" i="5"/>
  <c r="W2367" i="5"/>
  <c r="W2399" i="5"/>
  <c r="W2431" i="5"/>
  <c r="W2463" i="5"/>
  <c r="W2495" i="5"/>
  <c r="W2527" i="5"/>
  <c r="W2559" i="5"/>
  <c r="W2591" i="5"/>
  <c r="W2623" i="5"/>
  <c r="W2655" i="5"/>
  <c r="W2687" i="5"/>
  <c r="W2719" i="5"/>
  <c r="W2751" i="5"/>
  <c r="W2783" i="5"/>
  <c r="W2815" i="5"/>
  <c r="W2847" i="5"/>
  <c r="W2879" i="5"/>
  <c r="W2911" i="5"/>
  <c r="W2943" i="5"/>
  <c r="W2975" i="5"/>
  <c r="W3107" i="5"/>
  <c r="V391" i="5" s="1"/>
  <c r="C542" i="10" s="1"/>
  <c r="W3407" i="5"/>
  <c r="W2330" i="5"/>
  <c r="W2362" i="5"/>
  <c r="W2394" i="5"/>
  <c r="W2426" i="5"/>
  <c r="W2458" i="5"/>
  <c r="W2490" i="5"/>
  <c r="W2522" i="5"/>
  <c r="W2554" i="5"/>
  <c r="W2586" i="5"/>
  <c r="W2618" i="5"/>
  <c r="W2650" i="5"/>
  <c r="W2682" i="5"/>
  <c r="W2714" i="5"/>
  <c r="W2746" i="5"/>
  <c r="W2778" i="5"/>
  <c r="W2810" i="5"/>
  <c r="W2842" i="5"/>
  <c r="W2874" i="5"/>
  <c r="W2906" i="5"/>
  <c r="W2938" i="5"/>
  <c r="W2970" i="5"/>
  <c r="W3034" i="5"/>
  <c r="W3414" i="5"/>
  <c r="W4330" i="5"/>
  <c r="W2337" i="5"/>
  <c r="W2369" i="5"/>
  <c r="W2401" i="5"/>
  <c r="W2433" i="5"/>
  <c r="W2465" i="5"/>
  <c r="W2497" i="5"/>
  <c r="W2529" i="5"/>
  <c r="W2561" i="5"/>
  <c r="W2593" i="5"/>
  <c r="W2625" i="5"/>
  <c r="W2657" i="5"/>
  <c r="W2689" i="5"/>
  <c r="W2721" i="5"/>
  <c r="W2753" i="5"/>
  <c r="W2785" i="5"/>
  <c r="W2817" i="5"/>
  <c r="W2849" i="5"/>
  <c r="W2881" i="5"/>
  <c r="W2913" i="5"/>
  <c r="W2945" i="5"/>
  <c r="W2977" i="5"/>
  <c r="W3109" i="5"/>
  <c r="W3409" i="5"/>
  <c r="W1001" i="5"/>
  <c r="W1033" i="5"/>
  <c r="W1065" i="5"/>
  <c r="W1097" i="5"/>
  <c r="W1129" i="5"/>
  <c r="W1161" i="5"/>
  <c r="W1193" i="5"/>
  <c r="W1225" i="5"/>
  <c r="W3064" i="5"/>
  <c r="W3159" i="5"/>
  <c r="W3191" i="5"/>
  <c r="W3254" i="5"/>
  <c r="W3286" i="5"/>
  <c r="W3353" i="5"/>
  <c r="W3385" i="5"/>
  <c r="W3448" i="5"/>
  <c r="W3480" i="5"/>
  <c r="W3512" i="5"/>
  <c r="W3544" i="5"/>
  <c r="W3576" i="5"/>
  <c r="W3608" i="5"/>
  <c r="W3640" i="5"/>
  <c r="W3672" i="5"/>
  <c r="W3704" i="5"/>
  <c r="W3736" i="5"/>
  <c r="W3768" i="5"/>
  <c r="W3800" i="5"/>
  <c r="W3832" i="5"/>
  <c r="W3864" i="5"/>
  <c r="W3896" i="5"/>
  <c r="W1016" i="5"/>
  <c r="W1048" i="5"/>
  <c r="W1080" i="5"/>
  <c r="W1112" i="5"/>
  <c r="W1144" i="5"/>
  <c r="W1176" i="5"/>
  <c r="W1208" i="5"/>
  <c r="W1240" i="5"/>
  <c r="W3047" i="5"/>
  <c r="W3079" i="5"/>
  <c r="W3142" i="5"/>
  <c r="W3174" i="5"/>
  <c r="W3241" i="5"/>
  <c r="W3273" i="5"/>
  <c r="W3336" i="5"/>
  <c r="W3368" i="5"/>
  <c r="W3463" i="5"/>
  <c r="W3495" i="5"/>
  <c r="W3527" i="5"/>
  <c r="W3559" i="5"/>
  <c r="W3591" i="5"/>
  <c r="W3623" i="5"/>
  <c r="W3655" i="5"/>
  <c r="W3687" i="5"/>
  <c r="W3719" i="5"/>
  <c r="W3751" i="5"/>
  <c r="W3783" i="5"/>
  <c r="W3815" i="5"/>
  <c r="W1027" i="5"/>
  <c r="V131" i="5" s="1"/>
  <c r="C282" i="10" s="1"/>
  <c r="W1059" i="5"/>
  <c r="V135" i="5" s="1"/>
  <c r="C286" i="10" s="1"/>
  <c r="W1091" i="5"/>
  <c r="V139" i="5" s="1"/>
  <c r="C290" i="10" s="1"/>
  <c r="W1123" i="5"/>
  <c r="V143" i="5" s="1"/>
  <c r="C294" i="10" s="1"/>
  <c r="W1155" i="5"/>
  <c r="V147" i="5" s="1"/>
  <c r="C298" i="10" s="1"/>
  <c r="W1187" i="5"/>
  <c r="V151" i="5" s="1"/>
  <c r="C302" i="10" s="1"/>
  <c r="W1219" i="5"/>
  <c r="V155" i="5" s="1"/>
  <c r="C306" i="10" s="1"/>
  <c r="W1251" i="5"/>
  <c r="V159" i="5" s="1"/>
  <c r="C310" i="10" s="1"/>
  <c r="W3058" i="5"/>
  <c r="W3090" i="5"/>
  <c r="W3157" i="5"/>
  <c r="W3189" i="5"/>
  <c r="W3252" i="5"/>
  <c r="W3284" i="5"/>
  <c r="W3347" i="5"/>
  <c r="V421" i="5" s="1"/>
  <c r="C572" i="10" s="1"/>
  <c r="W3379" i="5"/>
  <c r="V425" i="5" s="1"/>
  <c r="C576" i="10" s="1"/>
  <c r="W3442" i="5"/>
  <c r="W3474" i="5"/>
  <c r="W3506" i="5"/>
  <c r="W3538" i="5"/>
  <c r="W3570" i="5"/>
  <c r="W3602" i="5"/>
  <c r="W3634" i="5"/>
  <c r="W3666" i="5"/>
  <c r="W3698" i="5"/>
  <c r="W3730" i="5"/>
  <c r="W3762" i="5"/>
  <c r="W3794" i="5"/>
  <c r="W1002" i="5"/>
  <c r="W1034" i="5"/>
  <c r="W1066" i="5"/>
  <c r="W1098" i="5"/>
  <c r="W1130" i="5"/>
  <c r="W1162" i="5"/>
  <c r="W1194" i="5"/>
  <c r="W1226" i="5"/>
  <c r="W3065" i="5"/>
  <c r="W3160" i="5"/>
  <c r="W3192" i="5"/>
  <c r="W3259" i="5"/>
  <c r="V410" i="5" s="1"/>
  <c r="C561" i="10" s="1"/>
  <c r="W3291" i="5"/>
  <c r="V414" i="5" s="1"/>
  <c r="C565" i="10" s="1"/>
  <c r="W3354" i="5"/>
  <c r="W3386" i="5"/>
  <c r="W3457" i="5"/>
  <c r="W3489" i="5"/>
  <c r="W3521" i="5"/>
  <c r="W3553" i="5"/>
  <c r="W3585" i="5"/>
  <c r="W3617" i="5"/>
  <c r="W3649" i="5"/>
  <c r="W3681" i="5"/>
  <c r="W3713" i="5"/>
  <c r="W3745" i="5"/>
  <c r="W3777" i="5"/>
  <c r="W3809" i="5"/>
  <c r="W3841" i="5"/>
  <c r="W3873" i="5"/>
  <c r="W3905" i="5"/>
  <c r="W4134" i="5"/>
  <c r="W4170" i="5"/>
  <c r="W4249" i="5"/>
  <c r="W4364" i="5"/>
  <c r="W3823" i="5"/>
  <c r="W3855" i="5"/>
  <c r="W3887" i="5"/>
  <c r="W4078" i="5"/>
  <c r="W4145" i="5"/>
  <c r="W3854" i="5"/>
  <c r="W3886" i="5"/>
  <c r="W4144" i="5"/>
  <c r="W4143" i="5"/>
  <c r="K35" i="3"/>
  <c r="K56" i="3"/>
  <c r="N148" i="12"/>
  <c r="W4115" i="5"/>
  <c r="V517" i="5" s="1"/>
  <c r="C668" i="10" s="1"/>
  <c r="W4114" i="5"/>
  <c r="W4108" i="5"/>
  <c r="W4119" i="5"/>
  <c r="W4105" i="5"/>
  <c r="W4112" i="5"/>
  <c r="W4123" i="5"/>
  <c r="V518" i="5" s="1"/>
  <c r="C669" i="10" s="1"/>
  <c r="W4122" i="5"/>
  <c r="W4109" i="5"/>
  <c r="W4125" i="5"/>
  <c r="W4130" i="5"/>
  <c r="W4117" i="5"/>
  <c r="W4124" i="5"/>
  <c r="W4118" i="5"/>
  <c r="W4121" i="5"/>
  <c r="W4128" i="5"/>
  <c r="W4107" i="5"/>
  <c r="V516" i="5" s="1"/>
  <c r="C667" i="10" s="1"/>
  <c r="W4106" i="5"/>
  <c r="W4116" i="5"/>
  <c r="W4132" i="5"/>
  <c r="W4111" i="5"/>
  <c r="W4127" i="5"/>
  <c r="W4110" i="5"/>
  <c r="W4126" i="5"/>
  <c r="W4113" i="5"/>
  <c r="W4129" i="5"/>
  <c r="W4103" i="5"/>
  <c r="W4007" i="5"/>
  <c r="W4009" i="5"/>
  <c r="W4016" i="5"/>
  <c r="W4011" i="5"/>
  <c r="V504" i="5" s="1"/>
  <c r="C655" i="10" s="1"/>
  <c r="W4006" i="5"/>
  <c r="W4013" i="5"/>
  <c r="W4004" i="5"/>
  <c r="W4020" i="5"/>
  <c r="W4015" i="5"/>
  <c r="W4031" i="5"/>
  <c r="W4010" i="5"/>
  <c r="W4026" i="5"/>
  <c r="W4017" i="5"/>
  <c r="W4023" i="5"/>
  <c r="W4018" i="5"/>
  <c r="W4025" i="5"/>
  <c r="W4027" i="5"/>
  <c r="V506" i="5" s="1"/>
  <c r="C657" i="10" s="1"/>
  <c r="W4022" i="5"/>
  <c r="W4029" i="5"/>
  <c r="W4008" i="5"/>
  <c r="W4024" i="5"/>
  <c r="W4019" i="5"/>
  <c r="V505" i="5" s="1"/>
  <c r="C656" i="10" s="1"/>
  <c r="W4014" i="5"/>
  <c r="W4030" i="5"/>
  <c r="W4005" i="5"/>
  <c r="W4021" i="5"/>
  <c r="W4003" i="5"/>
  <c r="V503" i="5" s="1"/>
  <c r="C654" i="10" s="1"/>
  <c r="W3319" i="5"/>
  <c r="W3328" i="5"/>
  <c r="W3323" i="5"/>
  <c r="V418" i="5" s="1"/>
  <c r="C569" i="10" s="1"/>
  <c r="W3326" i="5"/>
  <c r="W3309" i="5"/>
  <c r="W3316" i="5"/>
  <c r="W3311" i="5"/>
  <c r="W3327" i="5"/>
  <c r="W3314" i="5"/>
  <c r="W3330" i="5"/>
  <c r="W3313" i="5"/>
  <c r="W3329" i="5"/>
  <c r="W3322" i="5"/>
  <c r="W3321" i="5"/>
  <c r="W3312" i="5"/>
  <c r="W3307" i="5"/>
  <c r="V416" i="5" s="1"/>
  <c r="C567" i="10" s="1"/>
  <c r="W3310" i="5"/>
  <c r="W3325" i="5"/>
  <c r="W3332" i="5"/>
  <c r="W3320" i="5"/>
  <c r="W3315" i="5"/>
  <c r="V417" i="5" s="1"/>
  <c r="C568" i="10" s="1"/>
  <c r="W3331" i="5"/>
  <c r="V419" i="5" s="1"/>
  <c r="C570" i="10" s="1"/>
  <c r="W3318" i="5"/>
  <c r="W3317" i="5"/>
  <c r="W3333" i="5"/>
  <c r="W3308" i="5"/>
  <c r="W3303" i="5"/>
  <c r="W3304" i="5"/>
  <c r="W3305" i="5"/>
  <c r="W3306" i="5"/>
  <c r="W3204" i="5"/>
  <c r="W3220" i="5"/>
  <c r="W3231" i="5"/>
  <c r="W3230" i="5"/>
  <c r="W3217" i="5"/>
  <c r="W3224" i="5"/>
  <c r="W3228" i="5"/>
  <c r="W3207" i="5"/>
  <c r="W3223" i="5"/>
  <c r="W3206" i="5"/>
  <c r="W3222" i="5"/>
  <c r="W3209" i="5"/>
  <c r="W3225" i="5"/>
  <c r="W3215" i="5"/>
  <c r="W3214" i="5"/>
  <c r="W3208" i="5"/>
  <c r="W3219" i="5"/>
  <c r="V405" i="5" s="1"/>
  <c r="C556" i="10" s="1"/>
  <c r="W3218" i="5"/>
  <c r="W3205" i="5"/>
  <c r="W3221" i="5"/>
  <c r="W3212" i="5"/>
  <c r="W3216" i="5"/>
  <c r="W3232" i="5"/>
  <c r="W3211" i="5"/>
  <c r="V404" i="5" s="1"/>
  <c r="C555" i="10" s="1"/>
  <c r="W3227" i="5"/>
  <c r="V406" i="5" s="1"/>
  <c r="C557" i="10" s="1"/>
  <c r="W3210" i="5"/>
  <c r="W3226" i="5"/>
  <c r="W3213" i="5"/>
  <c r="W3229" i="5"/>
  <c r="W3203" i="5"/>
  <c r="V403" i="5" s="1"/>
  <c r="C554" i="10" s="1"/>
  <c r="W3005" i="5"/>
  <c r="W3021" i="5"/>
  <c r="W3012" i="5"/>
  <c r="W3028" i="5"/>
  <c r="W3007" i="5"/>
  <c r="W3023" i="5"/>
  <c r="W3018" i="5"/>
  <c r="W3009" i="5"/>
  <c r="W3025" i="5"/>
  <c r="W3019" i="5"/>
  <c r="V380" i="5" s="1"/>
  <c r="C531" i="10" s="1"/>
  <c r="W3014" i="5"/>
  <c r="W3016" i="5"/>
  <c r="W3011" i="5"/>
  <c r="V379" i="5" s="1"/>
  <c r="C530" i="10" s="1"/>
  <c r="W3027" i="5"/>
  <c r="V381" i="5" s="1"/>
  <c r="C532" i="10" s="1"/>
  <c r="W3006" i="5"/>
  <c r="W3022" i="5"/>
  <c r="W3013" i="5"/>
  <c r="W3029" i="5"/>
  <c r="W3004" i="5"/>
  <c r="W3020" i="5"/>
  <c r="W3015" i="5"/>
  <c r="W3031" i="5"/>
  <c r="W3010" i="5"/>
  <c r="W3026" i="5"/>
  <c r="W3017" i="5"/>
  <c r="W3033" i="5"/>
  <c r="W2997" i="5"/>
  <c r="W3001" i="5"/>
  <c r="W2998" i="5"/>
  <c r="W3002" i="5"/>
  <c r="W2999" i="5"/>
  <c r="W3003" i="5"/>
  <c r="V378" i="5" s="1"/>
  <c r="C529" i="10" s="1"/>
  <c r="W2996" i="5"/>
  <c r="W3000" i="5"/>
  <c r="W4312" i="5"/>
  <c r="W4332" i="5"/>
  <c r="W4331" i="5"/>
  <c r="V544" i="5" s="1"/>
  <c r="C695" i="10" s="1"/>
  <c r="W4212" i="5"/>
  <c r="W4228" i="5"/>
  <c r="W4231" i="5"/>
  <c r="W4423" i="5"/>
  <c r="W4204" i="5"/>
  <c r="W4220" i="5"/>
  <c r="W4304" i="5"/>
  <c r="W4320" i="5"/>
  <c r="W4404" i="5"/>
  <c r="W4420" i="5"/>
  <c r="W4504" i="5"/>
  <c r="W4520" i="5"/>
  <c r="W4604" i="5"/>
  <c r="W4620" i="5"/>
  <c r="W4704" i="5"/>
  <c r="W4720" i="5"/>
  <c r="W4804" i="5"/>
  <c r="W4820" i="5"/>
  <c r="W4904" i="5"/>
  <c r="W4920" i="5"/>
  <c r="W5004" i="5"/>
  <c r="W5020" i="5"/>
  <c r="W5036" i="5"/>
  <c r="W5052" i="5"/>
  <c r="W5068" i="5"/>
  <c r="W5084" i="5"/>
  <c r="W5100" i="5"/>
  <c r="W5116" i="5"/>
  <c r="W5132" i="5"/>
  <c r="W5148" i="5"/>
  <c r="W5164" i="5"/>
  <c r="W5180" i="5"/>
  <c r="W5196" i="5"/>
  <c r="W5404" i="5"/>
  <c r="W5420" i="5"/>
  <c r="W5436" i="5"/>
  <c r="W5452" i="5"/>
  <c r="W5468" i="5"/>
  <c r="W5484" i="5"/>
  <c r="W5716" i="5"/>
  <c r="W5732" i="5"/>
  <c r="W5748" i="5"/>
  <c r="W5764" i="5"/>
  <c r="W5780" i="5"/>
  <c r="W5796" i="5"/>
  <c r="W5812" i="5"/>
  <c r="W5828" i="5"/>
  <c r="W5844" i="5"/>
  <c r="W5860" i="5"/>
  <c r="W5876" i="5"/>
  <c r="W5892" i="5"/>
  <c r="W5908" i="5"/>
  <c r="W5924" i="5"/>
  <c r="W5940" i="5"/>
  <c r="W5956" i="5"/>
  <c r="W5972" i="5"/>
  <c r="W5988" i="5"/>
  <c r="W4215" i="5"/>
  <c r="W4315" i="5"/>
  <c r="V542" i="5" s="1"/>
  <c r="C693" i="10" s="1"/>
  <c r="W4415" i="5"/>
  <c r="W4515" i="5"/>
  <c r="V567" i="5" s="1"/>
  <c r="C718" i="10" s="1"/>
  <c r="W4615" i="5"/>
  <c r="W4208" i="5"/>
  <c r="W4224" i="5"/>
  <c r="W4308" i="5"/>
  <c r="W4324" i="5"/>
  <c r="W4408" i="5"/>
  <c r="W4424" i="5"/>
  <c r="W4508" i="5"/>
  <c r="W4524" i="5"/>
  <c r="W4608" i="5"/>
  <c r="W4624" i="5"/>
  <c r="W4708" i="5"/>
  <c r="W4724" i="5"/>
  <c r="W4808" i="5"/>
  <c r="W4824" i="5"/>
  <c r="W4908" i="5"/>
  <c r="W4924" i="5"/>
  <c r="W5008" i="5"/>
  <c r="W5024" i="5"/>
  <c r="W5040" i="5"/>
  <c r="W5056" i="5"/>
  <c r="W5072" i="5"/>
  <c r="W5088" i="5"/>
  <c r="W5104" i="5"/>
  <c r="W5120" i="5"/>
  <c r="W4628" i="5"/>
  <c r="W4207" i="5"/>
  <c r="W4307" i="5"/>
  <c r="V541" i="5" s="1"/>
  <c r="C692" i="10" s="1"/>
  <c r="W4323" i="5"/>
  <c r="V543" i="5" s="1"/>
  <c r="C694" i="10" s="1"/>
  <c r="W4507" i="5"/>
  <c r="V566" i="5" s="1"/>
  <c r="C717" i="10" s="1"/>
  <c r="W4607" i="5"/>
  <c r="W4723" i="5"/>
  <c r="V593" i="5" s="1"/>
  <c r="C744" i="10" s="1"/>
  <c r="W4823" i="5"/>
  <c r="W4907" i="5"/>
  <c r="V616" i="5" s="1"/>
  <c r="C767" i="10" s="1"/>
  <c r="W5007" i="5"/>
  <c r="W5039" i="5"/>
  <c r="W5071" i="5"/>
  <c r="W5119" i="5"/>
  <c r="W5151" i="5"/>
  <c r="W5183" i="5"/>
  <c r="W5215" i="5"/>
  <c r="W5247" i="5"/>
  <c r="W5279" i="5"/>
  <c r="W5407" i="5"/>
  <c r="W5439" i="5"/>
  <c r="W5471" i="5"/>
  <c r="W5703" i="5"/>
  <c r="W5735" i="5"/>
  <c r="W5783" i="5"/>
  <c r="W5815" i="5"/>
  <c r="W5847" i="5"/>
  <c r="W5879" i="5"/>
  <c r="W5911" i="5"/>
  <c r="W5943" i="5"/>
  <c r="W5975" i="5"/>
  <c r="W4506" i="5"/>
  <c r="W4606" i="5"/>
  <c r="W4706" i="5"/>
  <c r="W4806" i="5"/>
  <c r="W4906" i="5"/>
  <c r="W5006" i="5"/>
  <c r="W5038" i="5"/>
  <c r="W5070" i="5"/>
  <c r="W5102" i="5"/>
  <c r="W5134" i="5"/>
  <c r="W5182" i="5"/>
  <c r="W5214" i="5"/>
  <c r="W5246" i="5"/>
  <c r="W5278" i="5"/>
  <c r="W5422" i="5"/>
  <c r="W5454" i="5"/>
  <c r="W5486" i="5"/>
  <c r="W5718" i="5"/>
  <c r="W5750" i="5"/>
  <c r="W5766" i="5"/>
  <c r="W5782" i="5"/>
  <c r="W5798" i="5"/>
  <c r="W5814" i="5"/>
  <c r="W5830" i="5"/>
  <c r="W5846" i="5"/>
  <c r="W5878" i="5"/>
  <c r="W5894" i="5"/>
  <c r="W5910" i="5"/>
  <c r="W5926" i="5"/>
  <c r="W5942" i="5"/>
  <c r="W5958" i="5"/>
  <c r="W5974" i="5"/>
  <c r="W5990" i="5"/>
  <c r="W4209" i="5"/>
  <c r="W4225" i="5"/>
  <c r="W4309" i="5"/>
  <c r="W4325" i="5"/>
  <c r="W4409" i="5"/>
  <c r="W4425" i="5"/>
  <c r="W4509" i="5"/>
  <c r="W4525" i="5"/>
  <c r="W4609" i="5"/>
  <c r="W4625" i="5"/>
  <c r="W4709" i="5"/>
  <c r="W4725" i="5"/>
  <c r="W4809" i="5"/>
  <c r="W4825" i="5"/>
  <c r="W4909" i="5"/>
  <c r="W4925" i="5"/>
  <c r="W5009" i="5"/>
  <c r="W5025" i="5"/>
  <c r="W5041" i="5"/>
  <c r="W5057" i="5"/>
  <c r="W5073" i="5"/>
  <c r="W5089" i="5"/>
  <c r="W5105" i="5"/>
  <c r="W5121" i="5"/>
  <c r="W5137" i="5"/>
  <c r="W5153" i="5"/>
  <c r="W5169" i="5"/>
  <c r="W5185" i="5"/>
  <c r="W5201" i="5"/>
  <c r="W5409" i="5"/>
  <c r="W5425" i="5"/>
  <c r="W5441" i="5"/>
  <c r="W5457" i="5"/>
  <c r="W5473" i="5"/>
  <c r="W5489" i="5"/>
  <c r="W5705" i="5"/>
  <c r="W5721" i="5"/>
  <c r="W5737" i="5"/>
  <c r="W5753" i="5"/>
  <c r="W5769" i="5"/>
  <c r="W5785" i="5"/>
  <c r="W5801" i="5"/>
  <c r="W5817" i="5"/>
  <c r="W5833" i="5"/>
  <c r="W5849" i="5"/>
  <c r="W5865" i="5"/>
  <c r="W5881" i="5"/>
  <c r="W5897" i="5"/>
  <c r="W5913" i="5"/>
  <c r="W5929" i="5"/>
  <c r="W5945" i="5"/>
  <c r="W5961" i="5"/>
  <c r="W5977" i="5"/>
  <c r="W5993" i="5"/>
  <c r="W4223" i="5"/>
  <c r="W4407" i="5"/>
  <c r="W4523" i="5"/>
  <c r="V568" i="5" s="1"/>
  <c r="C719" i="10" s="1"/>
  <c r="W4623" i="5"/>
  <c r="W4707" i="5"/>
  <c r="V591" i="5" s="1"/>
  <c r="C742" i="10" s="1"/>
  <c r="W4807" i="5"/>
  <c r="W4923" i="5"/>
  <c r="V618" i="5" s="1"/>
  <c r="C769" i="10" s="1"/>
  <c r="W5023" i="5"/>
  <c r="W5055" i="5"/>
  <c r="W5087" i="5"/>
  <c r="W5103" i="5"/>
  <c r="W5135" i="5"/>
  <c r="W5167" i="5"/>
  <c r="W5199" i="5"/>
  <c r="W5231" i="5"/>
  <c r="W5295" i="5"/>
  <c r="W5423" i="5"/>
  <c r="W5455" i="5"/>
  <c r="W5487" i="5"/>
  <c r="W5719" i="5"/>
  <c r="W5751" i="5"/>
  <c r="W5767" i="5"/>
  <c r="W5799" i="5"/>
  <c r="W5831" i="5"/>
  <c r="W5863" i="5"/>
  <c r="W5895" i="5"/>
  <c r="W5927" i="5"/>
  <c r="W5959" i="5"/>
  <c r="W5991" i="5"/>
  <c r="W4210" i="5"/>
  <c r="W4226" i="5"/>
  <c r="W4314" i="5"/>
  <c r="W4418" i="5"/>
  <c r="W4522" i="5"/>
  <c r="W4622" i="5"/>
  <c r="W4722" i="5"/>
  <c r="W4822" i="5"/>
  <c r="W4922" i="5"/>
  <c r="W5022" i="5"/>
  <c r="W5054" i="5"/>
  <c r="W5086" i="5"/>
  <c r="W5118" i="5"/>
  <c r="W5150" i="5"/>
  <c r="W5166" i="5"/>
  <c r="W5198" i="5"/>
  <c r="W5230" i="5"/>
  <c r="W5294" i="5"/>
  <c r="W5406" i="5"/>
  <c r="W5438" i="5"/>
  <c r="W5470" i="5"/>
  <c r="W5734" i="5"/>
  <c r="W5862" i="5"/>
  <c r="W4216" i="5"/>
  <c r="W4316" i="5"/>
  <c r="W4416" i="5"/>
  <c r="W4516" i="5"/>
  <c r="W4616" i="5"/>
  <c r="W4716" i="5"/>
  <c r="W4816" i="5"/>
  <c r="W4916" i="5"/>
  <c r="W5016" i="5"/>
  <c r="W5032" i="5"/>
  <c r="W5048" i="5"/>
  <c r="W5064" i="5"/>
  <c r="W5080" i="5"/>
  <c r="W5096" i="5"/>
  <c r="W5112" i="5"/>
  <c r="W5128" i="5"/>
  <c r="W5144" i="5"/>
  <c r="W5160" i="5"/>
  <c r="W5176" i="5"/>
  <c r="W5192" i="5"/>
  <c r="W5336" i="5"/>
  <c r="W5352" i="5"/>
  <c r="W5400" i="5"/>
  <c r="W5416" i="5"/>
  <c r="W5432" i="5"/>
  <c r="W5448" i="5"/>
  <c r="W5464" i="5"/>
  <c r="W5480" i="5"/>
  <c r="W5496" i="5"/>
  <c r="W5712" i="5"/>
  <c r="W5728" i="5"/>
  <c r="W5744" i="5"/>
  <c r="W5760" i="5"/>
  <c r="W4715" i="5"/>
  <c r="V592" i="5" s="1"/>
  <c r="C743" i="10" s="1"/>
  <c r="W4731" i="5"/>
  <c r="V594" i="5" s="1"/>
  <c r="C745" i="10" s="1"/>
  <c r="W4815" i="5"/>
  <c r="W4915" i="5"/>
  <c r="V617" i="5" s="1"/>
  <c r="C768" i="10" s="1"/>
  <c r="W4931" i="5"/>
  <c r="V619" i="5" s="1"/>
  <c r="C770" i="10" s="1"/>
  <c r="W5015" i="5"/>
  <c r="W5031" i="5"/>
  <c r="W5047" i="5"/>
  <c r="W5063" i="5"/>
  <c r="W5079" i="5"/>
  <c r="W5095" i="5"/>
  <c r="W5111" i="5"/>
  <c r="W5127" i="5"/>
  <c r="W5143" i="5"/>
  <c r="W5159" i="5"/>
  <c r="W5175" i="5"/>
  <c r="W5191" i="5"/>
  <c r="W5399" i="5"/>
  <c r="W5415" i="5"/>
  <c r="W5431" i="5"/>
  <c r="W5447" i="5"/>
  <c r="W5463" i="5"/>
  <c r="W5479" i="5"/>
  <c r="W5495" i="5"/>
  <c r="W5711" i="5"/>
  <c r="W5727" i="5"/>
  <c r="W5743" i="5"/>
  <c r="W5759" i="5"/>
  <c r="W5775" i="5"/>
  <c r="W5791" i="5"/>
  <c r="W5807" i="5"/>
  <c r="W5823" i="5"/>
  <c r="W5839" i="5"/>
  <c r="W5855" i="5"/>
  <c r="W5871" i="5"/>
  <c r="W5887" i="5"/>
  <c r="W5903" i="5"/>
  <c r="W5919" i="5"/>
  <c r="W5935" i="5"/>
  <c r="W5951" i="5"/>
  <c r="W5967" i="5"/>
  <c r="W5983" i="5"/>
  <c r="W4218" i="5"/>
  <c r="W4306" i="5"/>
  <c r="W4322" i="5"/>
  <c r="W4410" i="5"/>
  <c r="W4426" i="5"/>
  <c r="W4514" i="5"/>
  <c r="W5136" i="5"/>
  <c r="W5152" i="5"/>
  <c r="W5168" i="5"/>
  <c r="W5184" i="5"/>
  <c r="W5200" i="5"/>
  <c r="W5216" i="5"/>
  <c r="W5232" i="5"/>
  <c r="W5248" i="5"/>
  <c r="W5280" i="5"/>
  <c r="W5296" i="5"/>
  <c r="W5408" i="5"/>
  <c r="W5424" i="5"/>
  <c r="W5440" i="5"/>
  <c r="W5456" i="5"/>
  <c r="W5472" i="5"/>
  <c r="W5488" i="5"/>
  <c r="W5704" i="5"/>
  <c r="W5720" i="5"/>
  <c r="W5736" i="5"/>
  <c r="W5752" i="5"/>
  <c r="W5768" i="5"/>
  <c r="W5784" i="5"/>
  <c r="W5800" i="5"/>
  <c r="W5816" i="5"/>
  <c r="W5832" i="5"/>
  <c r="W5848" i="5"/>
  <c r="W5864" i="5"/>
  <c r="W5880" i="5"/>
  <c r="W5896" i="5"/>
  <c r="W5912" i="5"/>
  <c r="W5928" i="5"/>
  <c r="W5944" i="5"/>
  <c r="W5960" i="5"/>
  <c r="W5976" i="5"/>
  <c r="W5992" i="5"/>
  <c r="W4203" i="5"/>
  <c r="V528" i="5" s="1"/>
  <c r="C679" i="10" s="1"/>
  <c r="W4219" i="5"/>
  <c r="V530" i="5" s="1"/>
  <c r="C681" i="10" s="1"/>
  <c r="W4303" i="5"/>
  <c r="W4319" i="5"/>
  <c r="W4403" i="5"/>
  <c r="V553" i="5" s="1"/>
  <c r="C704" i="10" s="1"/>
  <c r="W4419" i="5"/>
  <c r="V555" i="5" s="1"/>
  <c r="C706" i="10" s="1"/>
  <c r="W4503" i="5"/>
  <c r="W4519" i="5"/>
  <c r="W4603" i="5"/>
  <c r="V578" i="5" s="1"/>
  <c r="C729" i="10" s="1"/>
  <c r="W4619" i="5"/>
  <c r="V580" i="5" s="1"/>
  <c r="C731" i="10" s="1"/>
  <c r="W4703" i="5"/>
  <c r="W4719" i="5"/>
  <c r="W4803" i="5"/>
  <c r="V603" i="5" s="1"/>
  <c r="C754" i="10" s="1"/>
  <c r="W4819" i="5"/>
  <c r="V605" i="5" s="1"/>
  <c r="C756" i="10" s="1"/>
  <c r="W4903" i="5"/>
  <c r="W4919" i="5"/>
  <c r="W5003" i="5"/>
  <c r="V628" i="5" s="1"/>
  <c r="C779" i="10" s="1"/>
  <c r="W5019" i="5"/>
  <c r="V630" i="5" s="1"/>
  <c r="C781" i="10" s="1"/>
  <c r="W5035" i="5"/>
  <c r="V632" i="5" s="1"/>
  <c r="C783" i="10" s="1"/>
  <c r="W5051" i="5"/>
  <c r="V634" i="5" s="1"/>
  <c r="C785" i="10" s="1"/>
  <c r="W5067" i="5"/>
  <c r="V636" i="5" s="1"/>
  <c r="C787" i="10" s="1"/>
  <c r="W5083" i="5"/>
  <c r="V638" i="5" s="1"/>
  <c r="C789" i="10" s="1"/>
  <c r="W5099" i="5"/>
  <c r="V640" i="5" s="1"/>
  <c r="C791" i="10" s="1"/>
  <c r="W5115" i="5"/>
  <c r="V642" i="5" s="1"/>
  <c r="C793" i="10" s="1"/>
  <c r="W5131" i="5"/>
  <c r="V644" i="5" s="1"/>
  <c r="C795" i="10" s="1"/>
  <c r="W5147" i="5"/>
  <c r="V646" i="5" s="1"/>
  <c r="C797" i="10" s="1"/>
  <c r="W5163" i="5"/>
  <c r="V648" i="5" s="1"/>
  <c r="C799" i="10" s="1"/>
  <c r="W5179" i="5"/>
  <c r="V650" i="5" s="1"/>
  <c r="C801" i="10" s="1"/>
  <c r="W5195" i="5"/>
  <c r="V652" i="5" s="1"/>
  <c r="C803" i="10" s="1"/>
  <c r="W4268" i="5"/>
  <c r="W4284" i="5"/>
  <c r="W4363" i="5"/>
  <c r="V548" i="5" s="1"/>
  <c r="C699" i="10" s="1"/>
  <c r="W4379" i="5"/>
  <c r="V550" i="5" s="1"/>
  <c r="C701" i="10" s="1"/>
  <c r="W4235" i="5"/>
  <c r="V532" i="5" s="1"/>
  <c r="C683" i="10" s="1"/>
  <c r="W4251" i="5"/>
  <c r="V534" i="5" s="1"/>
  <c r="C685" i="10" s="1"/>
  <c r="W4267" i="5"/>
  <c r="V536" i="5" s="1"/>
  <c r="C687" i="10" s="1"/>
  <c r="W4283" i="5"/>
  <c r="V538" i="5" s="1"/>
  <c r="C689" i="10" s="1"/>
  <c r="W4346" i="5"/>
  <c r="W4362" i="5"/>
  <c r="W4378" i="5"/>
  <c r="W4234" i="5"/>
  <c r="W4250" i="5"/>
  <c r="W4266" i="5"/>
  <c r="W4282" i="5"/>
  <c r="W5249" i="5"/>
  <c r="W5297" i="5"/>
  <c r="W5776" i="5"/>
  <c r="W5792" i="5"/>
  <c r="W5808" i="5"/>
  <c r="W5824" i="5"/>
  <c r="W5840" i="5"/>
  <c r="W5856" i="5"/>
  <c r="W5872" i="5"/>
  <c r="W5888" i="5"/>
  <c r="W5904" i="5"/>
  <c r="W5920" i="5"/>
  <c r="W5936" i="5"/>
  <c r="W5952" i="5"/>
  <c r="W5968" i="5"/>
  <c r="W5984" i="5"/>
  <c r="W4211" i="5"/>
  <c r="V529" i="5" s="1"/>
  <c r="C680" i="10" s="1"/>
  <c r="W4227" i="5"/>
  <c r="V531" i="5" s="1"/>
  <c r="C682" i="10" s="1"/>
  <c r="W4311" i="5"/>
  <c r="W4327" i="5"/>
  <c r="W4411" i="5"/>
  <c r="V554" i="5" s="1"/>
  <c r="C705" i="10" s="1"/>
  <c r="W4427" i="5"/>
  <c r="V556" i="5" s="1"/>
  <c r="C707" i="10" s="1"/>
  <c r="W4511" i="5"/>
  <c r="W4527" i="5"/>
  <c r="W4611" i="5"/>
  <c r="V579" i="5" s="1"/>
  <c r="C730" i="10" s="1"/>
  <c r="W4627" i="5"/>
  <c r="V581" i="5" s="1"/>
  <c r="C732" i="10" s="1"/>
  <c r="W4711" i="5"/>
  <c r="W4727" i="5"/>
  <c r="W4811" i="5"/>
  <c r="V604" i="5" s="1"/>
  <c r="C755" i="10" s="1"/>
  <c r="W4827" i="5"/>
  <c r="V606" i="5" s="1"/>
  <c r="C757" i="10" s="1"/>
  <c r="W4911" i="5"/>
  <c r="W4927" i="5"/>
  <c r="W5011" i="5"/>
  <c r="V629" i="5" s="1"/>
  <c r="C780" i="10" s="1"/>
  <c r="W5027" i="5"/>
  <c r="V631" i="5" s="1"/>
  <c r="C782" i="10" s="1"/>
  <c r="W5043" i="5"/>
  <c r="V633" i="5" s="1"/>
  <c r="C784" i="10" s="1"/>
  <c r="W5059" i="5"/>
  <c r="V635" i="5" s="1"/>
  <c r="C786" i="10" s="1"/>
  <c r="W5075" i="5"/>
  <c r="V637" i="5" s="1"/>
  <c r="C788" i="10" s="1"/>
  <c r="W5091" i="5"/>
  <c r="V639" i="5" s="1"/>
  <c r="C790" i="10" s="1"/>
  <c r="W5107" i="5"/>
  <c r="V641" i="5" s="1"/>
  <c r="C792" i="10" s="1"/>
  <c r="W5123" i="5"/>
  <c r="V643" i="5" s="1"/>
  <c r="C794" i="10" s="1"/>
  <c r="W5139" i="5"/>
  <c r="V645" i="5" s="1"/>
  <c r="C796" i="10" s="1"/>
  <c r="W5155" i="5"/>
  <c r="V647" i="5" s="1"/>
  <c r="C798" i="10" s="1"/>
  <c r="W5171" i="5"/>
  <c r="V649" i="5" s="1"/>
  <c r="C800" i="10" s="1"/>
  <c r="W5187" i="5"/>
  <c r="V651" i="5" s="1"/>
  <c r="C802" i="10" s="1"/>
  <c r="W5203" i="5"/>
  <c r="V653" i="5" s="1"/>
  <c r="C804" i="10" s="1"/>
  <c r="W5219" i="5"/>
  <c r="V655" i="5" s="1"/>
  <c r="C806" i="10" s="1"/>
  <c r="W5235" i="5"/>
  <c r="V657" i="5" s="1"/>
  <c r="C808" i="10" s="1"/>
  <c r="W5251" i="5"/>
  <c r="V659" i="5" s="1"/>
  <c r="C810" i="10" s="1"/>
  <c r="W5267" i="5"/>
  <c r="V661" i="5" s="1"/>
  <c r="C812" i="10" s="1"/>
  <c r="W5283" i="5"/>
  <c r="V663" i="5" s="1"/>
  <c r="C814" i="10" s="1"/>
  <c r="W5299" i="5"/>
  <c r="V665" i="5" s="1"/>
  <c r="C816" i="10" s="1"/>
  <c r="W5335" i="5"/>
  <c r="W5411" i="5"/>
  <c r="V679" i="5" s="1"/>
  <c r="C830" i="10" s="1"/>
  <c r="W5427" i="5"/>
  <c r="V681" i="5" s="1"/>
  <c r="C832" i="10" s="1"/>
  <c r="W5443" i="5"/>
  <c r="V683" i="5" s="1"/>
  <c r="C834" i="10" s="1"/>
  <c r="W5459" i="5"/>
  <c r="V685" i="5" s="1"/>
  <c r="C836" i="10" s="1"/>
  <c r="W5475" i="5"/>
  <c r="V687" i="5" s="1"/>
  <c r="C838" i="10" s="1"/>
  <c r="W5491" i="5"/>
  <c r="V689" i="5" s="1"/>
  <c r="C840" i="10" s="1"/>
  <c r="W5707" i="5"/>
  <c r="V716" i="5" s="1"/>
  <c r="C867" i="10" s="1"/>
  <c r="W5723" i="5"/>
  <c r="V718" i="5" s="1"/>
  <c r="C869" i="10" s="1"/>
  <c r="W5739" i="5"/>
  <c r="V720" i="5" s="1"/>
  <c r="C871" i="10" s="1"/>
  <c r="W5755" i="5"/>
  <c r="V722" i="5" s="1"/>
  <c r="C873" i="10" s="1"/>
  <c r="W5771" i="5"/>
  <c r="V724" i="5" s="1"/>
  <c r="C875" i="10" s="1"/>
  <c r="W5787" i="5"/>
  <c r="V726" i="5" s="1"/>
  <c r="C877" i="10" s="1"/>
  <c r="W5803" i="5"/>
  <c r="V728" i="5" s="1"/>
  <c r="C879" i="10" s="1"/>
  <c r="W5819" i="5"/>
  <c r="V730" i="5" s="1"/>
  <c r="C881" i="10" s="1"/>
  <c r="W5835" i="5"/>
  <c r="V732" i="5" s="1"/>
  <c r="C883" i="10" s="1"/>
  <c r="W5851" i="5"/>
  <c r="V734" i="5" s="1"/>
  <c r="C885" i="10" s="1"/>
  <c r="W5867" i="5"/>
  <c r="V736" i="5" s="1"/>
  <c r="C887" i="10" s="1"/>
  <c r="W5883" i="5"/>
  <c r="V738" i="5" s="1"/>
  <c r="C889" i="10" s="1"/>
  <c r="W5899" i="5"/>
  <c r="V740" i="5" s="1"/>
  <c r="C891" i="10" s="1"/>
  <c r="W5915" i="5"/>
  <c r="V742" i="5" s="1"/>
  <c r="C893" i="10" s="1"/>
  <c r="W5931" i="5"/>
  <c r="V744" i="5" s="1"/>
  <c r="C895" i="10" s="1"/>
  <c r="W5947" i="5"/>
  <c r="V746" i="5" s="1"/>
  <c r="C897" i="10" s="1"/>
  <c r="W5963" i="5"/>
  <c r="V748" i="5" s="1"/>
  <c r="C899" i="10" s="1"/>
  <c r="W5979" i="5"/>
  <c r="V750" i="5" s="1"/>
  <c r="C901" i="10" s="1"/>
  <c r="W5995" i="5"/>
  <c r="V752" i="5" s="1"/>
  <c r="C903" i="10" s="1"/>
  <c r="W4214" i="5"/>
  <c r="W4230" i="5"/>
  <c r="W4318" i="5"/>
  <c r="W4406" i="5"/>
  <c r="W4422" i="5"/>
  <c r="W4510" i="5"/>
  <c r="W4526" i="5"/>
  <c r="W4610" i="5"/>
  <c r="W4626" i="5"/>
  <c r="W4710" i="5"/>
  <c r="W4726" i="5"/>
  <c r="W4810" i="5"/>
  <c r="W4826" i="5"/>
  <c r="W4910" i="5"/>
  <c r="W4926" i="5"/>
  <c r="W5010" i="5"/>
  <c r="W5026" i="5"/>
  <c r="W5042" i="5"/>
  <c r="W5058" i="5"/>
  <c r="W5074" i="5"/>
  <c r="W5090" i="5"/>
  <c r="W5106" i="5"/>
  <c r="W5122" i="5"/>
  <c r="W5138" i="5"/>
  <c r="W5154" i="5"/>
  <c r="W5170" i="5"/>
  <c r="W5186" i="5"/>
  <c r="W5202" i="5"/>
  <c r="W5218" i="5"/>
  <c r="W5234" i="5"/>
  <c r="W5250" i="5"/>
  <c r="W5266" i="5"/>
  <c r="W5282" i="5"/>
  <c r="W5298" i="5"/>
  <c r="W5410" i="5"/>
  <c r="W5426" i="5"/>
  <c r="W5442" i="5"/>
  <c r="W5458" i="5"/>
  <c r="W5474" i="5"/>
  <c r="W5490" i="5"/>
  <c r="W5706" i="5"/>
  <c r="W5722" i="5"/>
  <c r="W5738" i="5"/>
  <c r="W5754" i="5"/>
  <c r="W5770" i="5"/>
  <c r="W4530" i="5"/>
  <c r="W4614" i="5"/>
  <c r="W4714" i="5"/>
  <c r="W4730" i="5"/>
  <c r="W4814" i="5"/>
  <c r="W4914" i="5"/>
  <c r="W4930" i="5"/>
  <c r="W5014" i="5"/>
  <c r="W5030" i="5"/>
  <c r="W5046" i="5"/>
  <c r="W5062" i="5"/>
  <c r="W5078" i="5"/>
  <c r="W5094" i="5"/>
  <c r="W5110" i="5"/>
  <c r="W5126" i="5"/>
  <c r="W5142" i="5"/>
  <c r="W5158" i="5"/>
  <c r="W5174" i="5"/>
  <c r="W5190" i="5"/>
  <c r="W5334" i="5"/>
  <c r="W5350" i="5"/>
  <c r="W5398" i="5"/>
  <c r="W5414" i="5"/>
  <c r="W5430" i="5"/>
  <c r="W5446" i="5"/>
  <c r="W5462" i="5"/>
  <c r="W5478" i="5"/>
  <c r="W5494" i="5"/>
  <c r="W5710" i="5"/>
  <c r="W5726" i="5"/>
  <c r="W5742" i="5"/>
  <c r="W5758" i="5"/>
  <c r="W5774" i="5"/>
  <c r="W5790" i="5"/>
  <c r="W5806" i="5"/>
  <c r="W5822" i="5"/>
  <c r="W5838" i="5"/>
  <c r="W5854" i="5"/>
  <c r="W5870" i="5"/>
  <c r="W5886" i="5"/>
  <c r="W5902" i="5"/>
  <c r="W5918" i="5"/>
  <c r="W5934" i="5"/>
  <c r="W5950" i="5"/>
  <c r="W5786" i="5"/>
  <c r="W5802" i="5"/>
  <c r="W5818" i="5"/>
  <c r="W5834" i="5"/>
  <c r="W5850" i="5"/>
  <c r="W5866" i="5"/>
  <c r="W5882" i="5"/>
  <c r="W5898" i="5"/>
  <c r="W5914" i="5"/>
  <c r="W5930" i="5"/>
  <c r="W5946" i="5"/>
  <c r="W5962" i="5"/>
  <c r="W5978" i="5"/>
  <c r="W5994" i="5"/>
  <c r="W4213" i="5"/>
  <c r="W4229" i="5"/>
  <c r="W4313" i="5"/>
  <c r="W4329" i="5"/>
  <c r="W4413" i="5"/>
  <c r="W4513" i="5"/>
  <c r="W4529" i="5"/>
  <c r="W4613" i="5"/>
  <c r="W4713" i="5"/>
  <c r="W4729" i="5"/>
  <c r="W4813" i="5"/>
  <c r="W4913" i="5"/>
  <c r="W4929" i="5"/>
  <c r="W5013" i="5"/>
  <c r="W5029" i="5"/>
  <c r="W5045" i="5"/>
  <c r="W5061" i="5"/>
  <c r="W5077" i="5"/>
  <c r="W5093" i="5"/>
  <c r="W5109" i="5"/>
  <c r="W5125" i="5"/>
  <c r="W5141" i="5"/>
  <c r="W5157" i="5"/>
  <c r="W5173" i="5"/>
  <c r="W5189" i="5"/>
  <c r="W5205" i="5"/>
  <c r="W5237" i="5"/>
  <c r="W5269" i="5"/>
  <c r="W5333" i="5"/>
  <c r="W5349" i="5"/>
  <c r="W5397" i="5"/>
  <c r="W5413" i="5"/>
  <c r="W5429" i="5"/>
  <c r="W5445" i="5"/>
  <c r="W5461" i="5"/>
  <c r="W5477" i="5"/>
  <c r="W5493" i="5"/>
  <c r="W5709" i="5"/>
  <c r="W5725" i="5"/>
  <c r="W5741" i="5"/>
  <c r="W5757" i="5"/>
  <c r="W5773" i="5"/>
  <c r="W5789" i="5"/>
  <c r="W5805" i="5"/>
  <c r="W5821" i="5"/>
  <c r="W5837" i="5"/>
  <c r="W5853" i="5"/>
  <c r="W5869" i="5"/>
  <c r="W5885" i="5"/>
  <c r="W5901" i="5"/>
  <c r="W5917" i="5"/>
  <c r="W5933" i="5"/>
  <c r="W5949" i="5"/>
  <c r="W5965" i="5"/>
  <c r="W5981" i="5"/>
  <c r="W4253" i="5"/>
  <c r="W4348" i="5"/>
  <c r="W4392" i="5"/>
  <c r="W5966" i="5"/>
  <c r="W5982" i="5"/>
  <c r="W4217" i="5"/>
  <c r="W4233" i="5"/>
  <c r="W4317" i="5"/>
  <c r="W4417" i="5"/>
  <c r="W4517" i="5"/>
  <c r="W4617" i="5"/>
  <c r="W4717" i="5"/>
  <c r="W4817" i="5"/>
  <c r="W4917" i="5"/>
  <c r="W5017" i="5"/>
  <c r="W5033" i="5"/>
  <c r="W5049" i="5"/>
  <c r="W5065" i="5"/>
  <c r="W5081" i="5"/>
  <c r="W5097" i="5"/>
  <c r="W5113" i="5"/>
  <c r="W5129" i="5"/>
  <c r="W5145" i="5"/>
  <c r="W5161" i="5"/>
  <c r="W5177" i="5"/>
  <c r="W5193" i="5"/>
  <c r="W5337" i="5"/>
  <c r="W5353" i="5"/>
  <c r="W5401" i="5"/>
  <c r="W5417" i="5"/>
  <c r="W5433" i="5"/>
  <c r="W5449" i="5"/>
  <c r="W5465" i="5"/>
  <c r="W5481" i="5"/>
  <c r="W5713" i="5"/>
  <c r="W5729" i="5"/>
  <c r="W5745" i="5"/>
  <c r="W5761" i="5"/>
  <c r="W5777" i="5"/>
  <c r="W5793" i="5"/>
  <c r="W5809" i="5"/>
  <c r="W5825" i="5"/>
  <c r="W5841" i="5"/>
  <c r="W5857" i="5"/>
  <c r="W5873" i="5"/>
  <c r="W5889" i="5"/>
  <c r="W5905" i="5"/>
  <c r="W5921" i="5"/>
  <c r="W5937" i="5"/>
  <c r="W5953" i="5"/>
  <c r="W5969" i="5"/>
  <c r="W5985" i="5"/>
  <c r="W4281" i="5"/>
  <c r="W4376" i="5"/>
  <c r="W4341" i="5"/>
  <c r="W4357" i="5"/>
  <c r="W4373" i="5"/>
  <c r="W4389" i="5"/>
  <c r="W4436" i="5"/>
  <c r="W5217" i="5"/>
  <c r="W5351" i="5"/>
  <c r="W5403" i="5"/>
  <c r="V678" i="5" s="1"/>
  <c r="C829" i="10" s="1"/>
  <c r="W5419" i="5"/>
  <c r="V680" i="5" s="1"/>
  <c r="C831" i="10" s="1"/>
  <c r="W5435" i="5"/>
  <c r="V682" i="5" s="1"/>
  <c r="C833" i="10" s="1"/>
  <c r="W5451" i="5"/>
  <c r="V684" i="5" s="1"/>
  <c r="C835" i="10" s="1"/>
  <c r="W5467" i="5"/>
  <c r="V686" i="5" s="1"/>
  <c r="C837" i="10" s="1"/>
  <c r="W5483" i="5"/>
  <c r="V688" i="5" s="1"/>
  <c r="C839" i="10" s="1"/>
  <c r="W5715" i="5"/>
  <c r="V717" i="5" s="1"/>
  <c r="C868" i="10" s="1"/>
  <c r="W5731" i="5"/>
  <c r="V719" i="5" s="1"/>
  <c r="C870" i="10" s="1"/>
  <c r="W5747" i="5"/>
  <c r="V721" i="5" s="1"/>
  <c r="C872" i="10" s="1"/>
  <c r="W5763" i="5"/>
  <c r="V723" i="5" s="1"/>
  <c r="C874" i="10" s="1"/>
  <c r="W5779" i="5"/>
  <c r="V725" i="5" s="1"/>
  <c r="C876" i="10" s="1"/>
  <c r="W5795" i="5"/>
  <c r="V727" i="5" s="1"/>
  <c r="C878" i="10" s="1"/>
  <c r="W5811" i="5"/>
  <c r="V729" i="5" s="1"/>
  <c r="C880" i="10" s="1"/>
  <c r="W5827" i="5"/>
  <c r="V731" i="5" s="1"/>
  <c r="C882" i="10" s="1"/>
  <c r="W5843" i="5"/>
  <c r="V733" i="5" s="1"/>
  <c r="C884" i="10" s="1"/>
  <c r="W5859" i="5"/>
  <c r="V735" i="5" s="1"/>
  <c r="C886" i="10" s="1"/>
  <c r="W5875" i="5"/>
  <c r="V737" i="5" s="1"/>
  <c r="C888" i="10" s="1"/>
  <c r="W5891" i="5"/>
  <c r="V739" i="5" s="1"/>
  <c r="C890" i="10" s="1"/>
  <c r="W5907" i="5"/>
  <c r="V741" i="5" s="1"/>
  <c r="C892" i="10" s="1"/>
  <c r="W5923" i="5"/>
  <c r="V743" i="5" s="1"/>
  <c r="C894" i="10" s="1"/>
  <c r="W5939" i="5"/>
  <c r="V745" i="5" s="1"/>
  <c r="C896" i="10" s="1"/>
  <c r="W5955" i="5"/>
  <c r="V747" i="5" s="1"/>
  <c r="C898" i="10" s="1"/>
  <c r="W5971" i="5"/>
  <c r="V749" i="5" s="1"/>
  <c r="C900" i="10" s="1"/>
  <c r="W5987" i="5"/>
  <c r="V751" i="5" s="1"/>
  <c r="C902" i="10" s="1"/>
  <c r="W4206" i="5"/>
  <c r="W4222" i="5"/>
  <c r="W4310" i="5"/>
  <c r="W4326" i="5"/>
  <c r="W4414" i="5"/>
  <c r="W4518" i="5"/>
  <c r="W4618" i="5"/>
  <c r="W4718" i="5"/>
  <c r="W4818" i="5"/>
  <c r="W4918" i="5"/>
  <c r="W5018" i="5"/>
  <c r="W5034" i="5"/>
  <c r="W5050" i="5"/>
  <c r="W5066" i="5"/>
  <c r="W5082" i="5"/>
  <c r="W5098" i="5"/>
  <c r="W5114" i="5"/>
  <c r="W5130" i="5"/>
  <c r="W5146" i="5"/>
  <c r="W5162" i="5"/>
  <c r="W5178" i="5"/>
  <c r="W5194" i="5"/>
  <c r="W5338" i="5"/>
  <c r="W5354" i="5"/>
  <c r="W5402" i="5"/>
  <c r="W5418" i="5"/>
  <c r="W5434" i="5"/>
  <c r="W5450" i="5"/>
  <c r="W5466" i="5"/>
  <c r="W5482" i="5"/>
  <c r="W5714" i="5"/>
  <c r="W5730" i="5"/>
  <c r="W5746" i="5"/>
  <c r="W5762" i="5"/>
  <c r="W5778" i="5"/>
  <c r="W5794" i="5"/>
  <c r="W5810" i="5"/>
  <c r="W5826" i="5"/>
  <c r="W5842" i="5"/>
  <c r="W5858" i="5"/>
  <c r="W5874" i="5"/>
  <c r="W5890" i="5"/>
  <c r="W5906" i="5"/>
  <c r="W5922" i="5"/>
  <c r="W5938" i="5"/>
  <c r="W5954" i="5"/>
  <c r="W5970" i="5"/>
  <c r="W5986" i="5"/>
  <c r="W4205" i="5"/>
  <c r="W4221" i="5"/>
  <c r="W4305" i="5"/>
  <c r="W4321" i="5"/>
  <c r="W4405" i="5"/>
  <c r="W4421" i="5"/>
  <c r="W4505" i="5"/>
  <c r="W4521" i="5"/>
  <c r="W4605" i="5"/>
  <c r="W4621" i="5"/>
  <c r="W4705" i="5"/>
  <c r="W4721" i="5"/>
  <c r="W4805" i="5"/>
  <c r="W4821" i="5"/>
  <c r="W4905" i="5"/>
  <c r="W4921" i="5"/>
  <c r="W5005" i="5"/>
  <c r="W5021" i="5"/>
  <c r="W5037" i="5"/>
  <c r="W5053" i="5"/>
  <c r="W5069" i="5"/>
  <c r="W5085" i="5"/>
  <c r="W5101" i="5"/>
  <c r="W5117" i="5"/>
  <c r="W5133" i="5"/>
  <c r="W5149" i="5"/>
  <c r="W5165" i="5"/>
  <c r="W5181" i="5"/>
  <c r="W5197" i="5"/>
  <c r="W5221" i="5"/>
  <c r="W5253" i="5"/>
  <c r="W5285" i="5"/>
  <c r="W5405" i="5"/>
  <c r="W5421" i="5"/>
  <c r="W5437" i="5"/>
  <c r="W5453" i="5"/>
  <c r="W5469" i="5"/>
  <c r="W5485" i="5"/>
  <c r="W5717" i="5"/>
  <c r="W5733" i="5"/>
  <c r="W5749" i="5"/>
  <c r="W5765" i="5"/>
  <c r="W5781" i="5"/>
  <c r="W5797" i="5"/>
  <c r="W5813" i="5"/>
  <c r="W5829" i="5"/>
  <c r="W5845" i="5"/>
  <c r="W5861" i="5"/>
  <c r="W5877" i="5"/>
  <c r="W5893" i="5"/>
  <c r="W5909" i="5"/>
  <c r="W5925" i="5"/>
  <c r="W5941" i="5"/>
  <c r="W5957" i="5"/>
  <c r="W5973" i="5"/>
  <c r="W5989" i="5"/>
  <c r="W5355" i="5"/>
  <c r="V672" i="5" s="1"/>
  <c r="C823" i="10" s="1"/>
  <c r="W4265" i="5"/>
  <c r="W4285" i="5"/>
  <c r="W4360" i="5"/>
  <c r="W4380" i="5"/>
  <c r="W4248" i="5"/>
  <c r="W4264" i="5"/>
  <c r="W4280" i="5"/>
  <c r="W4343" i="5"/>
  <c r="W4359" i="5"/>
  <c r="W4375" i="5"/>
  <c r="W4391" i="5"/>
  <c r="W4247" i="5"/>
  <c r="W4263" i="5"/>
  <c r="W4279" i="5"/>
  <c r="W4342" i="5"/>
  <c r="W4358" i="5"/>
  <c r="W4374" i="5"/>
  <c r="W4390" i="5"/>
  <c r="W4246" i="5"/>
  <c r="W4262" i="5"/>
  <c r="W4278" i="5"/>
  <c r="W4294" i="5"/>
  <c r="W4345" i="5"/>
  <c r="W4361" i="5"/>
  <c r="W4377" i="5"/>
  <c r="W5339" i="5"/>
  <c r="V670" i="5" s="1"/>
  <c r="C821" i="10" s="1"/>
  <c r="W5233" i="5"/>
  <c r="W5281" i="5"/>
  <c r="N537" i="12"/>
  <c r="N522" i="12"/>
  <c r="N523" i="12"/>
  <c r="N525" i="12"/>
  <c r="N538" i="12"/>
  <c r="N536" i="12"/>
  <c r="N543" i="12"/>
  <c r="N524" i="12"/>
  <c r="N528" i="12"/>
  <c r="N521" i="12"/>
  <c r="N539" i="12"/>
  <c r="N541" i="12"/>
  <c r="N532" i="12"/>
  <c r="N531" i="12"/>
  <c r="N533" i="12"/>
  <c r="N65" i="12"/>
  <c r="N529" i="12"/>
  <c r="N542" i="12"/>
  <c r="N534" i="12"/>
  <c r="N544" i="12"/>
  <c r="N535" i="12"/>
  <c r="AG82" i="4"/>
  <c r="AG63" i="4"/>
  <c r="AG85" i="4"/>
  <c r="J1262" i="5"/>
  <c r="K1262" i="5"/>
  <c r="J1261" i="5"/>
  <c r="K1260" i="5"/>
  <c r="J1260" i="5"/>
  <c r="K1263" i="5"/>
  <c r="J1263" i="5"/>
  <c r="K1261" i="5"/>
  <c r="J1267" i="5"/>
  <c r="K1265" i="5"/>
  <c r="Q1265" i="5" s="1"/>
  <c r="J1265" i="5"/>
  <c r="K1264" i="5"/>
  <c r="Q1264" i="5" s="1"/>
  <c r="J1264" i="5"/>
  <c r="K1267" i="5"/>
  <c r="Q1267" i="5" s="1"/>
  <c r="K1266" i="5"/>
  <c r="Q1266" i="5" s="1"/>
  <c r="J1266" i="5"/>
  <c r="K55" i="3"/>
  <c r="K5" i="3"/>
  <c r="L5" i="3" s="1"/>
  <c r="B1466" i="10" s="1"/>
  <c r="H1466" i="10" s="1"/>
  <c r="K6" i="3"/>
  <c r="K4" i="3"/>
  <c r="L4" i="3" s="1"/>
  <c r="B1474" i="10"/>
  <c r="H1474" i="10" s="1"/>
  <c r="B1714" i="10"/>
  <c r="H1714" i="10" s="1"/>
  <c r="B1652" i="10"/>
  <c r="H1652" i="10" s="1"/>
  <c r="B1460" i="10"/>
  <c r="H1460" i="10" s="1"/>
  <c r="B1477" i="10"/>
  <c r="H1477" i="10" s="1"/>
  <c r="AG144" i="4"/>
  <c r="AG290" i="4"/>
  <c r="AG159" i="4"/>
  <c r="AG110" i="4"/>
  <c r="AG174" i="4"/>
  <c r="AM58" i="4"/>
  <c r="AG336" i="4"/>
  <c r="AM75" i="4"/>
  <c r="AG381" i="4"/>
  <c r="AF321" i="4" s="1"/>
  <c r="D1713" i="10" s="1"/>
  <c r="C1713" i="10" s="1"/>
  <c r="B1713" i="10" s="1"/>
  <c r="H1713" i="10" s="1"/>
  <c r="AG81" i="4"/>
  <c r="AG331" i="4"/>
  <c r="AG121" i="4"/>
  <c r="AG169" i="4"/>
  <c r="AG116" i="4"/>
  <c r="AG180" i="4"/>
  <c r="AG147" i="4"/>
  <c r="AG130" i="4"/>
  <c r="AG178" i="4"/>
  <c r="AG293" i="4"/>
  <c r="AF218" i="4" s="1"/>
  <c r="C1452" i="10" s="1"/>
  <c r="B1459" i="10"/>
  <c r="H1459" i="10" s="1"/>
  <c r="AV38" i="4"/>
  <c r="AV23" i="4"/>
  <c r="AV51" i="4"/>
  <c r="AM28" i="4"/>
  <c r="AG322" i="4"/>
  <c r="AG372" i="4"/>
  <c r="AG75" i="4"/>
  <c r="AG342" i="4"/>
  <c r="AG84" i="4"/>
  <c r="AF9" i="4" s="1"/>
  <c r="C1439" i="10" s="1"/>
  <c r="B1439" i="10" s="1"/>
  <c r="H1439" i="10" s="1"/>
  <c r="AG362" i="4"/>
  <c r="AG323" i="4"/>
  <c r="AG321" i="4"/>
  <c r="AG339" i="4"/>
  <c r="AG355" i="4"/>
  <c r="AG113" i="4"/>
  <c r="AG129" i="4"/>
  <c r="AG145" i="4"/>
  <c r="AG161" i="4"/>
  <c r="AG177" i="4"/>
  <c r="AG124" i="4"/>
  <c r="AG140" i="4"/>
  <c r="AG156" i="4"/>
  <c r="AG172" i="4"/>
  <c r="AG123" i="4"/>
  <c r="AG139" i="4"/>
  <c r="AG155" i="4"/>
  <c r="AG171" i="4"/>
  <c r="AG122" i="4"/>
  <c r="AG138" i="4"/>
  <c r="AG154" i="4"/>
  <c r="AG170" i="4"/>
  <c r="K36" i="3"/>
  <c r="AV10" i="4"/>
  <c r="AV22" i="4"/>
  <c r="AV54" i="4"/>
  <c r="AV41" i="4"/>
  <c r="AV47" i="4"/>
  <c r="AV39" i="4"/>
  <c r="AV55" i="4"/>
  <c r="AV71" i="4"/>
  <c r="AM12" i="4"/>
  <c r="AM44" i="4"/>
  <c r="AM72" i="4"/>
  <c r="AM59" i="4"/>
  <c r="AG334" i="4"/>
  <c r="AG356" i="4"/>
  <c r="AG379" i="4"/>
  <c r="AG378" i="4"/>
  <c r="AV43" i="4"/>
  <c r="AV27" i="4"/>
  <c r="AV28" i="4"/>
  <c r="AG324" i="4"/>
  <c r="AG388" i="4"/>
  <c r="AV44" i="4"/>
  <c r="AV15" i="4"/>
  <c r="AV33" i="4"/>
  <c r="AM5" i="4"/>
  <c r="AL5" i="4" s="1"/>
  <c r="D1647" i="10" s="1"/>
  <c r="C1647" i="10" s="1"/>
  <c r="B1647" i="10" s="1"/>
  <c r="H1647" i="10" s="1"/>
  <c r="AM6" i="4"/>
  <c r="AM21" i="4"/>
  <c r="AL6" i="4" s="1"/>
  <c r="D1648" i="10" s="1"/>
  <c r="C1648" i="10" s="1"/>
  <c r="B1648" i="10" s="1"/>
  <c r="H1648" i="10" s="1"/>
  <c r="AM22" i="4"/>
  <c r="AM33" i="4"/>
  <c r="AM34" i="4"/>
  <c r="AM49" i="4"/>
  <c r="AM50" i="4"/>
  <c r="AV64" i="4"/>
  <c r="AV35" i="4"/>
  <c r="AV32" i="4"/>
  <c r="AV75" i="4"/>
  <c r="AM81" i="4"/>
  <c r="AM63" i="4"/>
  <c r="AG108" i="4"/>
  <c r="AF108" i="4" s="1"/>
  <c r="AG333" i="4"/>
  <c r="AF318" i="4" s="1"/>
  <c r="D1710" i="10" s="1"/>
  <c r="C1710" i="10" s="1"/>
  <c r="B1710" i="10" s="1"/>
  <c r="H1710" i="10" s="1"/>
  <c r="AG354" i="4"/>
  <c r="AG386" i="4"/>
  <c r="AG78" i="4"/>
  <c r="AV78" i="4"/>
  <c r="AG376" i="4"/>
  <c r="AV13" i="4"/>
  <c r="AM64" i="4"/>
  <c r="AG361" i="4"/>
  <c r="AG68" i="4"/>
  <c r="AF8" i="4" s="1"/>
  <c r="C1438" i="10" s="1"/>
  <c r="B1438" i="10" s="1"/>
  <c r="H1438" i="10" s="1"/>
  <c r="AG337" i="4"/>
  <c r="AV81" i="4"/>
  <c r="AG320" i="4"/>
  <c r="AM57" i="4"/>
  <c r="AG77" i="4"/>
  <c r="AG389" i="4"/>
  <c r="AG112" i="4"/>
  <c r="AG176" i="4"/>
  <c r="AG143" i="4"/>
  <c r="AG126" i="4"/>
  <c r="AG317" i="4"/>
  <c r="AF317" i="4" s="1"/>
  <c r="D1709" i="10" s="1"/>
  <c r="C1709" i="10" s="1"/>
  <c r="B1709" i="10" s="1"/>
  <c r="H1709" i="10" s="1"/>
  <c r="AV58" i="4"/>
  <c r="AM51" i="4"/>
  <c r="AV14" i="4"/>
  <c r="AV29" i="4"/>
  <c r="AM37" i="4"/>
  <c r="AL7" i="4" s="1"/>
  <c r="D1649" i="10" s="1"/>
  <c r="C1649" i="10" s="1"/>
  <c r="B1649" i="10" s="1"/>
  <c r="H1649" i="10" s="1"/>
  <c r="AM38" i="4"/>
  <c r="AG326" i="4"/>
  <c r="AG347" i="4"/>
  <c r="AG346" i="4"/>
  <c r="AG137" i="4"/>
  <c r="AG185" i="4"/>
  <c r="AG132" i="4"/>
  <c r="AG164" i="4"/>
  <c r="AG115" i="4"/>
  <c r="AG163" i="4"/>
  <c r="AG114" i="4"/>
  <c r="AG162" i="4"/>
  <c r="AG360" i="4"/>
  <c r="K7" i="3"/>
  <c r="AV74" i="4"/>
  <c r="AV67" i="4"/>
  <c r="AM25" i="4"/>
  <c r="AM26" i="4"/>
  <c r="AM41" i="4"/>
  <c r="AM42" i="4"/>
  <c r="AV11" i="4"/>
  <c r="AG70" i="4"/>
  <c r="AV76" i="4"/>
  <c r="AG392" i="4"/>
  <c r="AV49" i="4"/>
  <c r="AG128" i="4"/>
  <c r="AG160" i="4"/>
  <c r="AG111" i="4"/>
  <c r="AG127" i="4"/>
  <c r="AG175" i="4"/>
  <c r="AG142" i="4"/>
  <c r="AG158" i="4"/>
  <c r="AG291" i="4"/>
  <c r="AG340" i="4"/>
  <c r="AV26" i="4"/>
  <c r="AG329" i="4"/>
  <c r="AV61" i="4"/>
  <c r="AM11" i="4"/>
  <c r="AM19" i="4"/>
  <c r="AM43" i="4"/>
  <c r="AG338" i="4"/>
  <c r="AV16" i="4"/>
  <c r="AM68" i="4"/>
  <c r="AG384" i="4"/>
  <c r="AM16" i="4"/>
  <c r="AM17" i="4"/>
  <c r="AM18" i="4"/>
  <c r="AM53" i="4"/>
  <c r="AL8" i="4" s="1"/>
  <c r="D1650" i="10" s="1"/>
  <c r="C1650" i="10" s="1"/>
  <c r="B1650" i="10" s="1"/>
  <c r="H1650" i="10" s="1"/>
  <c r="AM54" i="4"/>
  <c r="AM70" i="4"/>
  <c r="AG369" i="4"/>
  <c r="AG71" i="4"/>
  <c r="AG72" i="4"/>
  <c r="AG353" i="4"/>
  <c r="AG153" i="4"/>
  <c r="B1708" i="10"/>
  <c r="H1708" i="10" s="1"/>
  <c r="AG148" i="4"/>
  <c r="AG292" i="4"/>
  <c r="AG131" i="4"/>
  <c r="AG179" i="4"/>
  <c r="AG146" i="4"/>
  <c r="AG67" i="4"/>
  <c r="AV6" i="4"/>
  <c r="AV37" i="4"/>
  <c r="AV7" i="4"/>
  <c r="AV31" i="4"/>
  <c r="AV63" i="4"/>
  <c r="AV62" i="4"/>
  <c r="AM60" i="4"/>
  <c r="AG345" i="4"/>
  <c r="AG371" i="4"/>
  <c r="AV59" i="4"/>
  <c r="AV52" i="4"/>
  <c r="AU7" i="4" s="1"/>
  <c r="D1462" i="10" s="1"/>
  <c r="C1462" i="10" s="1"/>
  <c r="B1462" i="10" s="1"/>
  <c r="H1462" i="10" s="1"/>
  <c r="AV17" i="4"/>
  <c r="AM14" i="4"/>
  <c r="AM13" i="4"/>
  <c r="AG377" i="4"/>
  <c r="AV8" i="4"/>
  <c r="AM71" i="4"/>
  <c r="AG344" i="4"/>
  <c r="AG370" i="4"/>
  <c r="AV53" i="4"/>
  <c r="AM79" i="4"/>
  <c r="AG352" i="4"/>
  <c r="AV5" i="4"/>
  <c r="AV18" i="4"/>
  <c r="AM32" i="4"/>
  <c r="AM80" i="4"/>
  <c r="AG385" i="4"/>
  <c r="AV82" i="4"/>
  <c r="AG341" i="4"/>
  <c r="AG76" i="4"/>
  <c r="AG319" i="4"/>
  <c r="AG335" i="4"/>
  <c r="AG351" i="4"/>
  <c r="AG109" i="4"/>
  <c r="AF109" i="4" s="1"/>
  <c r="C1441" i="10" s="1"/>
  <c r="B1441" i="10" s="1"/>
  <c r="H1441" i="10" s="1"/>
  <c r="AG125" i="4"/>
  <c r="AF110" i="4" s="1"/>
  <c r="C1442" i="10" s="1"/>
  <c r="B1442" i="10" s="1"/>
  <c r="H1442" i="10" s="1"/>
  <c r="AG141" i="4"/>
  <c r="AF111" i="4" s="1"/>
  <c r="C1443" i="10" s="1"/>
  <c r="B1443" i="10" s="1"/>
  <c r="H1443" i="10" s="1"/>
  <c r="AG157" i="4"/>
  <c r="AF112" i="4" s="1"/>
  <c r="C1444" i="10" s="1"/>
  <c r="B1444" i="10" s="1"/>
  <c r="H1444" i="10" s="1"/>
  <c r="AG173" i="4"/>
  <c r="AF113" i="4" s="1"/>
  <c r="C1445" i="10" s="1"/>
  <c r="B1445" i="10" s="1"/>
  <c r="H1445" i="10" s="1"/>
  <c r="AG189" i="4"/>
  <c r="AF114" i="4" s="1"/>
  <c r="AG120" i="4"/>
  <c r="AG136" i="4"/>
  <c r="AG152" i="4"/>
  <c r="AG168" i="4"/>
  <c r="AG184" i="4"/>
  <c r="AG119" i="4"/>
  <c r="AG135" i="4"/>
  <c r="AG151" i="4"/>
  <c r="AG167" i="4"/>
  <c r="AG183" i="4"/>
  <c r="AG358" i="4"/>
  <c r="AG357" i="4"/>
  <c r="AG118" i="4"/>
  <c r="AG134" i="4"/>
  <c r="AG150" i="4"/>
  <c r="AG166" i="4"/>
  <c r="AG182" i="4"/>
  <c r="AG66" i="4"/>
  <c r="B1473" i="10"/>
  <c r="H1473" i="10" s="1"/>
  <c r="AV42" i="4"/>
  <c r="AV68" i="4"/>
  <c r="AU8" i="4" s="1"/>
  <c r="D1463" i="10" s="1"/>
  <c r="C1463" i="10" s="1"/>
  <c r="AV65" i="4"/>
  <c r="AV34" i="4"/>
  <c r="AV19" i="4"/>
  <c r="AM36" i="4"/>
  <c r="AM67" i="4"/>
  <c r="AM78" i="4"/>
  <c r="AM74" i="4"/>
  <c r="AM77" i="4"/>
  <c r="AG328" i="4"/>
  <c r="AG350" i="4"/>
  <c r="AG375" i="4"/>
  <c r="AG374" i="4"/>
  <c r="AV24" i="4"/>
  <c r="AV60" i="4"/>
  <c r="AG318" i="4"/>
  <c r="AG380" i="4"/>
  <c r="AV25" i="4"/>
  <c r="AV79" i="4"/>
  <c r="AV45" i="4"/>
  <c r="AV77" i="4"/>
  <c r="AM56" i="4"/>
  <c r="AG393" i="4"/>
  <c r="AV21" i="4"/>
  <c r="AV70" i="4"/>
  <c r="AV46" i="4"/>
  <c r="AV86" i="4"/>
  <c r="AV84" i="4"/>
  <c r="AU9" i="4" s="1"/>
  <c r="D1464" i="10" s="1"/>
  <c r="C1464" i="10" s="1"/>
  <c r="B1464" i="10" s="1"/>
  <c r="H1464" i="10" s="1"/>
  <c r="AM76" i="4"/>
  <c r="AM7" i="4"/>
  <c r="AM15" i="4"/>
  <c r="AM23" i="4"/>
  <c r="AM31" i="4"/>
  <c r="AM39" i="4"/>
  <c r="AM47" i="4"/>
  <c r="AM55" i="4"/>
  <c r="AG349" i="4"/>
  <c r="AF319" i="4" s="1"/>
  <c r="D1711" i="10" s="1"/>
  <c r="C1711" i="10" s="1"/>
  <c r="B1711" i="10" s="1"/>
  <c r="H1711" i="10" s="1"/>
  <c r="AG382" i="4"/>
  <c r="AG74" i="4"/>
  <c r="AV56" i="4"/>
  <c r="AV48" i="4"/>
  <c r="AV12" i="4"/>
  <c r="AM62" i="4"/>
  <c r="AM61" i="4"/>
  <c r="AG368" i="4"/>
  <c r="AG80" i="4"/>
  <c r="AV69" i="4"/>
  <c r="AM48" i="4"/>
  <c r="AM9" i="4"/>
  <c r="AM10" i="4"/>
  <c r="AM30" i="4"/>
  <c r="AM29" i="4"/>
  <c r="AM46" i="4"/>
  <c r="AM45" i="4"/>
  <c r="AG330" i="4"/>
  <c r="AG73" i="4"/>
  <c r="AV57" i="4"/>
  <c r="AG325" i="4"/>
  <c r="AG83" i="4"/>
  <c r="AG390" i="4"/>
  <c r="AM73" i="4"/>
  <c r="AG387" i="4"/>
  <c r="AG394" i="4"/>
  <c r="AG373" i="4"/>
  <c r="AG79" i="4"/>
  <c r="AG288" i="4"/>
  <c r="AG289" i="4"/>
  <c r="AG268" i="4"/>
  <c r="AG276" i="4"/>
  <c r="AG284" i="4"/>
  <c r="AG285" i="4"/>
  <c r="N365" i="12"/>
  <c r="N397" i="12"/>
  <c r="N230" i="12"/>
  <c r="N234" i="12"/>
  <c r="N373" i="12"/>
  <c r="T3034" i="5"/>
  <c r="C59" i="10"/>
  <c r="B59" i="10" s="1"/>
  <c r="H59" i="10" s="1"/>
  <c r="AG264" i="4"/>
  <c r="AG272" i="4"/>
  <c r="AG280" i="4"/>
  <c r="AG265" i="4"/>
  <c r="AG273" i="4"/>
  <c r="AG281" i="4"/>
  <c r="N393" i="12"/>
  <c r="AG270" i="4"/>
  <c r="AG278" i="4"/>
  <c r="AG286" i="4"/>
  <c r="AG271" i="4"/>
  <c r="AG279" i="4"/>
  <c r="AG287" i="4"/>
  <c r="N380" i="12"/>
  <c r="AG269" i="4"/>
  <c r="AG277" i="4"/>
  <c r="AF217" i="4" s="1"/>
  <c r="C1451" i="10" s="1"/>
  <c r="B1451" i="10" s="1"/>
  <c r="H1451" i="10" s="1"/>
  <c r="AG266" i="4"/>
  <c r="AG274" i="4"/>
  <c r="AG282" i="4"/>
  <c r="AG267" i="4"/>
  <c r="AG275" i="4"/>
  <c r="AG283" i="4"/>
  <c r="B32" i="10"/>
  <c r="H32" i="10" s="1"/>
  <c r="B52" i="10"/>
  <c r="H52" i="10" s="1"/>
  <c r="AG64" i="4"/>
  <c r="AG214" i="4"/>
  <c r="AG230" i="4"/>
  <c r="AG246" i="4"/>
  <c r="AG253" i="4"/>
  <c r="AG262" i="4"/>
  <c r="AG263" i="4"/>
  <c r="D1465" i="10"/>
  <c r="C1465" i="10" s="1"/>
  <c r="K54" i="3"/>
  <c r="AG65" i="4"/>
  <c r="N8" i="12"/>
  <c r="N147" i="12"/>
  <c r="B36" i="10"/>
  <c r="H36" i="10" s="1"/>
  <c r="B58" i="10"/>
  <c r="H58" i="10" s="1"/>
  <c r="N6" i="12"/>
  <c r="N5" i="12"/>
  <c r="N4" i="12"/>
  <c r="N3" i="12"/>
  <c r="N7" i="12"/>
  <c r="N402" i="12"/>
  <c r="M27" i="12" s="1"/>
  <c r="N403" i="12"/>
  <c r="N322" i="12"/>
  <c r="M22" i="12" s="1"/>
  <c r="N321" i="12"/>
  <c r="N146" i="12"/>
  <c r="M11" i="12" s="1"/>
  <c r="C35" i="10" s="1"/>
  <c r="B45" i="10"/>
  <c r="H45" i="10" s="1"/>
  <c r="N509" i="12"/>
  <c r="N501" i="12"/>
  <c r="N360" i="12"/>
  <c r="N226" i="12"/>
  <c r="M16" i="12" s="1"/>
  <c r="N506" i="12"/>
  <c r="N466" i="12"/>
  <c r="M31" i="12" s="1"/>
  <c r="N357" i="12"/>
  <c r="N231" i="12"/>
  <c r="N223" i="12"/>
  <c r="N465" i="12"/>
  <c r="N457" i="12"/>
  <c r="N346" i="12"/>
  <c r="N124" i="12"/>
  <c r="N396" i="12"/>
  <c r="N182" i="12"/>
  <c r="N183" i="12"/>
  <c r="N452" i="12"/>
  <c r="N451" i="12"/>
  <c r="N130" i="12"/>
  <c r="M10" i="12" s="1"/>
  <c r="C34" i="10" s="1"/>
  <c r="N129" i="12"/>
  <c r="N128" i="12"/>
  <c r="N127" i="12"/>
  <c r="N131" i="12"/>
  <c r="N66" i="12"/>
  <c r="M6" i="12" s="1"/>
  <c r="N67" i="12"/>
  <c r="N220" i="12"/>
  <c r="N219" i="12"/>
  <c r="N62" i="12"/>
  <c r="N61" i="12"/>
  <c r="N64" i="12"/>
  <c r="N63" i="12"/>
  <c r="B41" i="10"/>
  <c r="H41" i="10" s="1"/>
  <c r="N460" i="12"/>
  <c r="N349" i="12"/>
  <c r="N341" i="12"/>
  <c r="N385" i="12"/>
  <c r="N507" i="12"/>
  <c r="N499" i="12"/>
  <c r="N394" i="12"/>
  <c r="N386" i="12"/>
  <c r="M26" i="12" s="1"/>
  <c r="N378" i="12"/>
  <c r="N370" i="12"/>
  <c r="M25" i="12" s="1"/>
  <c r="N362" i="12"/>
  <c r="N354" i="12"/>
  <c r="M24" i="12" s="1"/>
  <c r="N228" i="12"/>
  <c r="N458" i="12"/>
  <c r="N347" i="12"/>
  <c r="N339" i="12"/>
  <c r="N125" i="12"/>
  <c r="N512" i="12"/>
  <c r="N504" i="12"/>
  <c r="N399" i="12"/>
  <c r="N391" i="12"/>
  <c r="N383" i="12"/>
  <c r="N375" i="12"/>
  <c r="N367" i="12"/>
  <c r="N359" i="12"/>
  <c r="N233" i="12"/>
  <c r="N225" i="12"/>
  <c r="N459" i="12"/>
  <c r="N348" i="12"/>
  <c r="N340" i="12"/>
  <c r="N126" i="12"/>
  <c r="N400" i="12"/>
  <c r="N384" i="12"/>
  <c r="N369" i="12"/>
  <c r="N401" i="12"/>
  <c r="N10" i="12"/>
  <c r="N9" i="12"/>
  <c r="N13" i="12"/>
  <c r="N12" i="12"/>
  <c r="N11" i="12"/>
  <c r="N58" i="12"/>
  <c r="N57" i="12"/>
  <c r="N134" i="12"/>
  <c r="N138" i="12"/>
  <c r="N142" i="12"/>
  <c r="N133" i="12"/>
  <c r="N137" i="12"/>
  <c r="N141" i="12"/>
  <c r="N145" i="12"/>
  <c r="N132" i="12"/>
  <c r="N136" i="12"/>
  <c r="N140" i="12"/>
  <c r="N144" i="12"/>
  <c r="N135" i="12"/>
  <c r="N139" i="12"/>
  <c r="N143" i="12"/>
  <c r="N150" i="12"/>
  <c r="N154" i="12"/>
  <c r="N153" i="12"/>
  <c r="N152" i="12"/>
  <c r="N156" i="12"/>
  <c r="N151" i="12"/>
  <c r="N155" i="12"/>
  <c r="N70" i="12"/>
  <c r="N74" i="12"/>
  <c r="N69" i="12"/>
  <c r="N73" i="12"/>
  <c r="N68" i="12"/>
  <c r="N72" i="12"/>
  <c r="N71" i="12"/>
  <c r="N75" i="12"/>
  <c r="N389" i="12"/>
  <c r="N505" i="12"/>
  <c r="N364" i="12"/>
  <c r="N356" i="12"/>
  <c r="N222" i="12"/>
  <c r="N510" i="12"/>
  <c r="N502" i="12"/>
  <c r="N361" i="12"/>
  <c r="N227" i="12"/>
  <c r="N461" i="12"/>
  <c r="N453" i="12"/>
  <c r="N350" i="12"/>
  <c r="N342" i="12"/>
  <c r="N377" i="12"/>
  <c r="N388" i="12"/>
  <c r="N372" i="12"/>
  <c r="N60" i="12"/>
  <c r="N59" i="12"/>
  <c r="N201" i="12"/>
  <c r="N200" i="12"/>
  <c r="N199" i="12"/>
  <c r="N290" i="12"/>
  <c r="M20" i="12" s="1"/>
  <c r="N294" i="12"/>
  <c r="N298" i="12"/>
  <c r="N289" i="12"/>
  <c r="N293" i="12"/>
  <c r="N297" i="12"/>
  <c r="N301" i="12"/>
  <c r="N292" i="12"/>
  <c r="N296" i="12"/>
  <c r="N300" i="12"/>
  <c r="N291" i="12"/>
  <c r="N295" i="12"/>
  <c r="N299" i="12"/>
  <c r="N166" i="12"/>
  <c r="N170" i="12"/>
  <c r="N174" i="12"/>
  <c r="N178" i="12"/>
  <c r="M13" i="12" s="1"/>
  <c r="C37" i="10" s="1"/>
  <c r="N169" i="12"/>
  <c r="N173" i="12"/>
  <c r="N177" i="12"/>
  <c r="N181" i="12"/>
  <c r="N168" i="12"/>
  <c r="N172" i="12"/>
  <c r="N176" i="12"/>
  <c r="N180" i="12"/>
  <c r="N167" i="12"/>
  <c r="N171" i="12"/>
  <c r="N175" i="12"/>
  <c r="N179" i="12"/>
  <c r="N246" i="12"/>
  <c r="N250" i="12"/>
  <c r="N254" i="12"/>
  <c r="N258" i="12"/>
  <c r="M18" i="12" s="1"/>
  <c r="N245" i="12"/>
  <c r="N249" i="12"/>
  <c r="N253" i="12"/>
  <c r="N257" i="12"/>
  <c r="N248" i="12"/>
  <c r="N252" i="12"/>
  <c r="N256" i="12"/>
  <c r="N260" i="12"/>
  <c r="N247" i="12"/>
  <c r="N251" i="12"/>
  <c r="N255" i="12"/>
  <c r="N259" i="12"/>
  <c r="N186" i="12"/>
  <c r="N190" i="12"/>
  <c r="N194" i="12"/>
  <c r="M14" i="12" s="1"/>
  <c r="C38" i="10" s="1"/>
  <c r="N198" i="12"/>
  <c r="N185" i="12"/>
  <c r="N189" i="12"/>
  <c r="N193" i="12"/>
  <c r="N197" i="12"/>
  <c r="N184" i="12"/>
  <c r="N188" i="12"/>
  <c r="N192" i="12"/>
  <c r="N196" i="12"/>
  <c r="N187" i="12"/>
  <c r="N191" i="12"/>
  <c r="N195" i="12"/>
  <c r="N110" i="12"/>
  <c r="N114" i="12"/>
  <c r="M9" i="12" s="1"/>
  <c r="N118" i="12"/>
  <c r="N122" i="12"/>
  <c r="N109" i="12"/>
  <c r="N113" i="12"/>
  <c r="N117" i="12"/>
  <c r="N121" i="12"/>
  <c r="N108" i="12"/>
  <c r="N112" i="12"/>
  <c r="N116" i="12"/>
  <c r="N120" i="12"/>
  <c r="N107" i="12"/>
  <c r="N111" i="12"/>
  <c r="N115" i="12"/>
  <c r="N119" i="12"/>
  <c r="N381" i="12"/>
  <c r="N464" i="12"/>
  <c r="N456" i="12"/>
  <c r="N353" i="12"/>
  <c r="N345" i="12"/>
  <c r="N123" i="12"/>
  <c r="N511" i="12"/>
  <c r="N503" i="12"/>
  <c r="N398" i="12"/>
  <c r="N390" i="12"/>
  <c r="N382" i="12"/>
  <c r="N374" i="12"/>
  <c r="N366" i="12"/>
  <c r="N358" i="12"/>
  <c r="N232" i="12"/>
  <c r="N224" i="12"/>
  <c r="N462" i="12"/>
  <c r="N454" i="12"/>
  <c r="N351" i="12"/>
  <c r="N343" i="12"/>
  <c r="N368" i="12"/>
  <c r="N508" i="12"/>
  <c r="N500" i="12"/>
  <c r="N395" i="12"/>
  <c r="N387" i="12"/>
  <c r="N379" i="12"/>
  <c r="N371" i="12"/>
  <c r="N363" i="12"/>
  <c r="N355" i="12"/>
  <c r="N229" i="12"/>
  <c r="N221" i="12"/>
  <c r="N463" i="12"/>
  <c r="N455" i="12"/>
  <c r="N352" i="12"/>
  <c r="N344" i="12"/>
  <c r="N392" i="12"/>
  <c r="N376" i="12"/>
  <c r="J8" i="12"/>
  <c r="J183" i="12"/>
  <c r="J147" i="12"/>
  <c r="J13" i="12"/>
  <c r="J58" i="12"/>
  <c r="J145" i="12"/>
  <c r="J60" i="12"/>
  <c r="J65" i="12"/>
  <c r="J203" i="12"/>
  <c r="J14" i="12"/>
  <c r="J7" i="12"/>
  <c r="N2" i="12"/>
  <c r="M2" i="12" s="1"/>
  <c r="C26" i="10" s="1"/>
  <c r="J148" i="12"/>
  <c r="J146" i="12"/>
  <c r="J149" i="12"/>
  <c r="K149" i="12" s="1"/>
  <c r="S3202" i="5"/>
  <c r="S3916" i="5"/>
  <c r="W3912" i="5" s="1"/>
  <c r="S3302" i="5"/>
  <c r="T3298" i="5" s="1"/>
  <c r="S3102" i="5"/>
  <c r="T3095" i="5" s="1"/>
  <c r="S3398" i="5"/>
  <c r="S3928" i="5"/>
  <c r="W3924" i="5" s="1"/>
  <c r="S3944" i="5"/>
  <c r="W3939" i="5" s="1"/>
  <c r="V495" i="5" s="1"/>
  <c r="C646" i="10" s="1"/>
  <c r="S3960" i="5"/>
  <c r="W3953" i="5" s="1"/>
  <c r="S3976" i="5"/>
  <c r="T3973" i="5" s="1"/>
  <c r="S3992" i="5"/>
  <c r="W3991" i="5" s="1"/>
  <c r="S4039" i="5"/>
  <c r="T4039" i="5" s="1"/>
  <c r="S4055" i="5"/>
  <c r="S4071" i="5"/>
  <c r="W4064" i="5" s="1"/>
  <c r="S4198" i="5"/>
  <c r="W4191" i="5" s="1"/>
  <c r="S4293" i="5"/>
  <c r="T4288" i="5" s="1"/>
  <c r="S4388" i="5"/>
  <c r="S4483" i="5"/>
  <c r="S4182" i="5"/>
  <c r="W4182" i="5" s="1"/>
  <c r="S4277" i="5"/>
  <c r="T4275" i="5" s="1"/>
  <c r="U537" i="5" s="1"/>
  <c r="S4372" i="5"/>
  <c r="T4365" i="5" s="1"/>
  <c r="S4467" i="5"/>
  <c r="S3200" i="5"/>
  <c r="W3193" i="5" s="1"/>
  <c r="S3920" i="5"/>
  <c r="S3936" i="5"/>
  <c r="T3929" i="5" s="1"/>
  <c r="S3952" i="5"/>
  <c r="W3948" i="5" s="1"/>
  <c r="S3968" i="5"/>
  <c r="W3965" i="5" s="1"/>
  <c r="S3984" i="5"/>
  <c r="T3983" i="5" s="1"/>
  <c r="S4000" i="5"/>
  <c r="S4047" i="5"/>
  <c r="W4041" i="5" s="1"/>
  <c r="S4063" i="5"/>
  <c r="W4059" i="5" s="1"/>
  <c r="V510" i="5" s="1"/>
  <c r="C661" i="10" s="1"/>
  <c r="S4166" i="5"/>
  <c r="T4162" i="5" s="1"/>
  <c r="S4261" i="5"/>
  <c r="S4356" i="5"/>
  <c r="W4349" i="5" s="1"/>
  <c r="S4451" i="5"/>
  <c r="S4899" i="5"/>
  <c r="S3402" i="5"/>
  <c r="W3399" i="5" s="1"/>
  <c r="S4087" i="5"/>
  <c r="W4086" i="5" s="1"/>
  <c r="S4245" i="5"/>
  <c r="S4340" i="5"/>
  <c r="S4435" i="5"/>
  <c r="W4432" i="5" s="1"/>
  <c r="S4499" i="5"/>
  <c r="S5699" i="5"/>
  <c r="S6095" i="5"/>
  <c r="S4102" i="5"/>
  <c r="W4099" i="5" s="1"/>
  <c r="V515" i="5" s="1"/>
  <c r="C666" i="10" s="1"/>
  <c r="S4802" i="5"/>
  <c r="T4798" i="5" s="1"/>
  <c r="S4202" i="5"/>
  <c r="S4400" i="5"/>
  <c r="W4394" i="5" s="1"/>
  <c r="S4599" i="5"/>
  <c r="S4702" i="5"/>
  <c r="S4963" i="5"/>
  <c r="S4995" i="5"/>
  <c r="S5527" i="5"/>
  <c r="S5559" i="5"/>
  <c r="S5591" i="5"/>
  <c r="S5623" i="5"/>
  <c r="S5655" i="5"/>
  <c r="S5687" i="5"/>
  <c r="S6019" i="5"/>
  <c r="S6051" i="5"/>
  <c r="S6083" i="5"/>
  <c r="S4602" i="5"/>
  <c r="S5002" i="5"/>
  <c r="T5000" i="5" s="1"/>
  <c r="S4002" i="5"/>
  <c r="W4001" i="5" s="1"/>
  <c r="S4502" i="5"/>
  <c r="W4501" i="5" s="1"/>
  <c r="T4133" i="5"/>
  <c r="T4233" i="5"/>
  <c r="S4947" i="5"/>
  <c r="S4979" i="5"/>
  <c r="S5511" i="5"/>
  <c r="S5543" i="5"/>
  <c r="S5575" i="5"/>
  <c r="S5607" i="5"/>
  <c r="S5639" i="5"/>
  <c r="S5671" i="5"/>
  <c r="S6003" i="5"/>
  <c r="S6035" i="5"/>
  <c r="S6067" i="5"/>
  <c r="S6099" i="5"/>
  <c r="S4902" i="5"/>
  <c r="T4901" i="5" s="1"/>
  <c r="S4402" i="5"/>
  <c r="T4401" i="5" s="1"/>
  <c r="S4302" i="5"/>
  <c r="S6102" i="5"/>
  <c r="K57" i="3"/>
  <c r="G246" i="6"/>
  <c r="G218" i="12" s="1"/>
  <c r="J218" i="12" s="1"/>
  <c r="G247" i="6"/>
  <c r="G217" i="12" s="1"/>
  <c r="S5307" i="5"/>
  <c r="W5300" i="5" s="1"/>
  <c r="S5379" i="5"/>
  <c r="W5374" i="5" s="1"/>
  <c r="S1278" i="5"/>
  <c r="S1294" i="5"/>
  <c r="S1310" i="5"/>
  <c r="S1326" i="5"/>
  <c r="S1342" i="5"/>
  <c r="S1358" i="5"/>
  <c r="S1374" i="5"/>
  <c r="S1390" i="5"/>
  <c r="S1406" i="5"/>
  <c r="S1422" i="5"/>
  <c r="S1438" i="5"/>
  <c r="S1454" i="5"/>
  <c r="S1470" i="5"/>
  <c r="S1486" i="5"/>
  <c r="S1502" i="5"/>
  <c r="S1518" i="5"/>
  <c r="S1534" i="5"/>
  <c r="S1550" i="5"/>
  <c r="S1566" i="5"/>
  <c r="S1582" i="5"/>
  <c r="S1598" i="5"/>
  <c r="S1614" i="5"/>
  <c r="S1630" i="5"/>
  <c r="S1646" i="5"/>
  <c r="S1662" i="5"/>
  <c r="S1678" i="5"/>
  <c r="S1694" i="5"/>
  <c r="S1710" i="5"/>
  <c r="S1726" i="5"/>
  <c r="S1742" i="5"/>
  <c r="S1758" i="5"/>
  <c r="S1774" i="5"/>
  <c r="S1790" i="5"/>
  <c r="S1806" i="5"/>
  <c r="S1822" i="5"/>
  <c r="S1838" i="5"/>
  <c r="S1854" i="5"/>
  <c r="S1870" i="5"/>
  <c r="S1886" i="5"/>
  <c r="S1902" i="5"/>
  <c r="S1918" i="5"/>
  <c r="S1934" i="5"/>
  <c r="S1950" i="5"/>
  <c r="S1966" i="5"/>
  <c r="S1982" i="5"/>
  <c r="S1998" i="5"/>
  <c r="S2014" i="5"/>
  <c r="S2030" i="5"/>
  <c r="S2046" i="5"/>
  <c r="S2062" i="5"/>
  <c r="S2078" i="5"/>
  <c r="S2094" i="5"/>
  <c r="S2110" i="5"/>
  <c r="S2126" i="5"/>
  <c r="S2142" i="5"/>
  <c r="S2158" i="5"/>
  <c r="S2174" i="5"/>
  <c r="S2190" i="5"/>
  <c r="S2206" i="5"/>
  <c r="S2222" i="5"/>
  <c r="S2238" i="5"/>
  <c r="S2254" i="5"/>
  <c r="T1001" i="5"/>
  <c r="T1009" i="5"/>
  <c r="T1017" i="5"/>
  <c r="T1025" i="5"/>
  <c r="T1033" i="5"/>
  <c r="T1041" i="5"/>
  <c r="T1049" i="5"/>
  <c r="T1057" i="5"/>
  <c r="T1065" i="5"/>
  <c r="T1073" i="5"/>
  <c r="T1081" i="5"/>
  <c r="T1089" i="5"/>
  <c r="T1097" i="5"/>
  <c r="T1105" i="5"/>
  <c r="T1113" i="5"/>
  <c r="T1121" i="5"/>
  <c r="T1129" i="5"/>
  <c r="T1137" i="5"/>
  <c r="T1145" i="5"/>
  <c r="T1153" i="5"/>
  <c r="T1161" i="5"/>
  <c r="T1169" i="5"/>
  <c r="T1177" i="5"/>
  <c r="T1185" i="5"/>
  <c r="T1193" i="5"/>
  <c r="T1201" i="5"/>
  <c r="T1209" i="5"/>
  <c r="T1217" i="5"/>
  <c r="T1225" i="5"/>
  <c r="T1233" i="5"/>
  <c r="T1241" i="5"/>
  <c r="T1249" i="5"/>
  <c r="T3040" i="5"/>
  <c r="T3048" i="5"/>
  <c r="T3056" i="5"/>
  <c r="T3064" i="5"/>
  <c r="T3072" i="5"/>
  <c r="T3080" i="5"/>
  <c r="T3088" i="5"/>
  <c r="T3135" i="5"/>
  <c r="T3143" i="5"/>
  <c r="T3151" i="5"/>
  <c r="T3159" i="5"/>
  <c r="T3167" i="5"/>
  <c r="T3175" i="5"/>
  <c r="T3183" i="5"/>
  <c r="T3191" i="5"/>
  <c r="T3238" i="5"/>
  <c r="T3246" i="5"/>
  <c r="T3254" i="5"/>
  <c r="T3262" i="5"/>
  <c r="T3270" i="5"/>
  <c r="T3278" i="5"/>
  <c r="T3286" i="5"/>
  <c r="T3294" i="5"/>
  <c r="T3341" i="5"/>
  <c r="T3349" i="5"/>
  <c r="T3357" i="5"/>
  <c r="T3365" i="5"/>
  <c r="T3373" i="5"/>
  <c r="T3381" i="5"/>
  <c r="T3389" i="5"/>
  <c r="T3436" i="5"/>
  <c r="T3444" i="5"/>
  <c r="T3452" i="5"/>
  <c r="T3460" i="5"/>
  <c r="T3468" i="5"/>
  <c r="T3476" i="5"/>
  <c r="T3484" i="5"/>
  <c r="T3492" i="5"/>
  <c r="T3500" i="5"/>
  <c r="T3508" i="5"/>
  <c r="T3516" i="5"/>
  <c r="T3524" i="5"/>
  <c r="T3532" i="5"/>
  <c r="T3540" i="5"/>
  <c r="T3548" i="5"/>
  <c r="T3556" i="5"/>
  <c r="T3564" i="5"/>
  <c r="T3572" i="5"/>
  <c r="T3580" i="5"/>
  <c r="T3588" i="5"/>
  <c r="T3596" i="5"/>
  <c r="T3604" i="5"/>
  <c r="T3612" i="5"/>
  <c r="T3620" i="5"/>
  <c r="T3628" i="5"/>
  <c r="T3636" i="5"/>
  <c r="T3644" i="5"/>
  <c r="T3652" i="5"/>
  <c r="T3660" i="5"/>
  <c r="T3668" i="5"/>
  <c r="T3676" i="5"/>
  <c r="T3684" i="5"/>
  <c r="T3692" i="5"/>
  <c r="T3700" i="5"/>
  <c r="T3708" i="5"/>
  <c r="T3716" i="5"/>
  <c r="T3724" i="5"/>
  <c r="T3732" i="5"/>
  <c r="T3740" i="5"/>
  <c r="T3748" i="5"/>
  <c r="T3756" i="5"/>
  <c r="T3764" i="5"/>
  <c r="T3772" i="5"/>
  <c r="T3780" i="5"/>
  <c r="T3788" i="5"/>
  <c r="T3796" i="5"/>
  <c r="T3804" i="5"/>
  <c r="T3812" i="5"/>
  <c r="T3820" i="5"/>
  <c r="T3828" i="5"/>
  <c r="T3836" i="5"/>
  <c r="T3844" i="5"/>
  <c r="T3852" i="5"/>
  <c r="T3860" i="5"/>
  <c r="T3868" i="5"/>
  <c r="T3876" i="5"/>
  <c r="T3884" i="5"/>
  <c r="T3892" i="5"/>
  <c r="T3900" i="5"/>
  <c r="T3908" i="5"/>
  <c r="S4" i="5"/>
  <c r="S5363" i="5"/>
  <c r="S1274" i="5"/>
  <c r="S1290" i="5"/>
  <c r="S1306" i="5"/>
  <c r="S1322" i="5"/>
  <c r="S1338" i="5"/>
  <c r="S1354" i="5"/>
  <c r="S1370" i="5"/>
  <c r="S1386" i="5"/>
  <c r="S1402" i="5"/>
  <c r="S1418" i="5"/>
  <c r="S1434" i="5"/>
  <c r="S1450" i="5"/>
  <c r="S1466" i="5"/>
  <c r="S1482" i="5"/>
  <c r="S1498" i="5"/>
  <c r="S1514" i="5"/>
  <c r="S1530" i="5"/>
  <c r="S1546" i="5"/>
  <c r="S1562" i="5"/>
  <c r="S1578" i="5"/>
  <c r="S1594" i="5"/>
  <c r="S1610" i="5"/>
  <c r="S1626" i="5"/>
  <c r="S1642" i="5"/>
  <c r="S1658" i="5"/>
  <c r="S1674" i="5"/>
  <c r="S1690" i="5"/>
  <c r="S1706" i="5"/>
  <c r="S1722" i="5"/>
  <c r="S1738" i="5"/>
  <c r="S1754" i="5"/>
  <c r="S1770" i="5"/>
  <c r="S1786" i="5"/>
  <c r="S1802" i="5"/>
  <c r="S1818" i="5"/>
  <c r="S1834" i="5"/>
  <c r="S1850" i="5"/>
  <c r="S1866" i="5"/>
  <c r="S1882" i="5"/>
  <c r="S1898" i="5"/>
  <c r="S1914" i="5"/>
  <c r="S1930" i="5"/>
  <c r="S1946" i="5"/>
  <c r="S1962" i="5"/>
  <c r="S1978" i="5"/>
  <c r="S1994" i="5"/>
  <c r="S2010" i="5"/>
  <c r="S2026" i="5"/>
  <c r="S2042" i="5"/>
  <c r="S2058" i="5"/>
  <c r="S2074" i="5"/>
  <c r="S2090" i="5"/>
  <c r="S2106" i="5"/>
  <c r="S2122" i="5"/>
  <c r="S2138" i="5"/>
  <c r="S2154" i="5"/>
  <c r="S2170" i="5"/>
  <c r="S2186" i="5"/>
  <c r="S2202" i="5"/>
  <c r="S2218" i="5"/>
  <c r="S2234" i="5"/>
  <c r="S2250" i="5"/>
  <c r="S2266" i="5"/>
  <c r="S5331" i="5"/>
  <c r="W5329" i="5" s="1"/>
  <c r="S5213" i="5"/>
  <c r="S5277" i="5"/>
  <c r="W5271" i="5" s="1"/>
  <c r="S2264" i="5"/>
  <c r="S2280" i="5"/>
  <c r="S13" i="5"/>
  <c r="S29" i="5"/>
  <c r="S45" i="5"/>
  <c r="S61" i="5"/>
  <c r="S77" i="5"/>
  <c r="S93" i="5"/>
  <c r="S109" i="5"/>
  <c r="S125" i="5"/>
  <c r="S141" i="5"/>
  <c r="S157" i="5"/>
  <c r="S173" i="5"/>
  <c r="S189" i="5"/>
  <c r="S205" i="5"/>
  <c r="S221" i="5"/>
  <c r="S237" i="5"/>
  <c r="S253" i="5"/>
  <c r="S269" i="5"/>
  <c r="S285" i="5"/>
  <c r="S301" i="5"/>
  <c r="S317" i="5"/>
  <c r="S333" i="5"/>
  <c r="S349" i="5"/>
  <c r="S365" i="5"/>
  <c r="S381" i="5"/>
  <c r="S397" i="5"/>
  <c r="S413" i="5"/>
  <c r="S429" i="5"/>
  <c r="S445" i="5"/>
  <c r="S461" i="5"/>
  <c r="S477" i="5"/>
  <c r="S493" i="5"/>
  <c r="S509" i="5"/>
  <c r="S525" i="5"/>
  <c r="S541" i="5"/>
  <c r="S557" i="5"/>
  <c r="S573" i="5"/>
  <c r="S589" i="5"/>
  <c r="S605" i="5"/>
  <c r="S621" i="5"/>
  <c r="S637" i="5"/>
  <c r="S653" i="5"/>
  <c r="S669" i="5"/>
  <c r="S685" i="5"/>
  <c r="S701" i="5"/>
  <c r="S717" i="5"/>
  <c r="S733" i="5"/>
  <c r="S749" i="5"/>
  <c r="S765" i="5"/>
  <c r="S781" i="5"/>
  <c r="S797" i="5"/>
  <c r="S813" i="5"/>
  <c r="S829" i="5"/>
  <c r="S845" i="5"/>
  <c r="S861" i="5"/>
  <c r="S877" i="5"/>
  <c r="S893" i="5"/>
  <c r="S909" i="5"/>
  <c r="S925" i="5"/>
  <c r="S941" i="5"/>
  <c r="S957" i="5"/>
  <c r="S973" i="5"/>
  <c r="S989" i="5"/>
  <c r="S2275" i="5"/>
  <c r="S8" i="5"/>
  <c r="S24" i="5"/>
  <c r="S40" i="5"/>
  <c r="S56" i="5"/>
  <c r="S72" i="5"/>
  <c r="S88" i="5"/>
  <c r="S104" i="5"/>
  <c r="S120" i="5"/>
  <c r="S136" i="5"/>
  <c r="S152" i="5"/>
  <c r="S168" i="5"/>
  <c r="S184" i="5"/>
  <c r="S200" i="5"/>
  <c r="S216" i="5"/>
  <c r="S232" i="5"/>
  <c r="S248" i="5"/>
  <c r="S264" i="5"/>
  <c r="S280" i="5"/>
  <c r="S296" i="5"/>
  <c r="S312" i="5"/>
  <c r="S328" i="5"/>
  <c r="S344" i="5"/>
  <c r="S360" i="5"/>
  <c r="S376" i="5"/>
  <c r="S392" i="5"/>
  <c r="S408" i="5"/>
  <c r="S424" i="5"/>
  <c r="S440" i="5"/>
  <c r="S456" i="5"/>
  <c r="S472" i="5"/>
  <c r="S488" i="5"/>
  <c r="S504" i="5"/>
  <c r="S520" i="5"/>
  <c r="S536" i="5"/>
  <c r="S552" i="5"/>
  <c r="S568" i="5"/>
  <c r="S584" i="5"/>
  <c r="S600" i="5"/>
  <c r="S616" i="5"/>
  <c r="S632" i="5"/>
  <c r="S648" i="5"/>
  <c r="S664" i="5"/>
  <c r="S680" i="5"/>
  <c r="S696" i="5"/>
  <c r="S712" i="5"/>
  <c r="S728" i="5"/>
  <c r="S744" i="5"/>
  <c r="S760" i="5"/>
  <c r="S776" i="5"/>
  <c r="S792" i="5"/>
  <c r="S808" i="5"/>
  <c r="S824" i="5"/>
  <c r="S840" i="5"/>
  <c r="S856" i="5"/>
  <c r="S872" i="5"/>
  <c r="S888" i="5"/>
  <c r="S904" i="5"/>
  <c r="S920" i="5"/>
  <c r="S936" i="5"/>
  <c r="S952" i="5"/>
  <c r="S968" i="5"/>
  <c r="S984" i="5"/>
  <c r="S1000" i="5"/>
  <c r="W1000" i="5" s="1"/>
  <c r="T2316" i="5"/>
  <c r="T2332" i="5"/>
  <c r="T2348" i="5"/>
  <c r="T2364" i="5"/>
  <c r="T2380" i="5"/>
  <c r="T2396" i="5"/>
  <c r="T2412" i="5"/>
  <c r="T2428" i="5"/>
  <c r="T2444" i="5"/>
  <c r="T2460" i="5"/>
  <c r="T2476" i="5"/>
  <c r="T2492" i="5"/>
  <c r="T2508" i="5"/>
  <c r="T2524" i="5"/>
  <c r="T2540" i="5"/>
  <c r="T2556" i="5"/>
  <c r="T2572" i="5"/>
  <c r="T2588" i="5"/>
  <c r="T2604" i="5"/>
  <c r="T2620" i="5"/>
  <c r="T2636" i="5"/>
  <c r="T2652" i="5"/>
  <c r="T2668" i="5"/>
  <c r="T2684" i="5"/>
  <c r="T2700" i="5"/>
  <c r="T2716" i="5"/>
  <c r="T2732" i="5"/>
  <c r="T2748" i="5"/>
  <c r="T2764" i="5"/>
  <c r="T2780" i="5"/>
  <c r="T2796" i="5"/>
  <c r="T2812" i="5"/>
  <c r="T2828" i="5"/>
  <c r="T2844" i="5"/>
  <c r="T2860" i="5"/>
  <c r="T2876" i="5"/>
  <c r="T2892" i="5"/>
  <c r="T2908" i="5"/>
  <c r="T2924" i="5"/>
  <c r="T2940" i="5"/>
  <c r="T2956" i="5"/>
  <c r="T2972" i="5"/>
  <c r="T2988" i="5"/>
  <c r="T3004" i="5"/>
  <c r="T3020" i="5"/>
  <c r="T3104" i="5"/>
  <c r="T3120" i="5"/>
  <c r="T3204" i="5"/>
  <c r="T3220" i="5"/>
  <c r="T3304" i="5"/>
  <c r="T3320" i="5"/>
  <c r="T3404" i="5"/>
  <c r="T3420" i="5"/>
  <c r="T4004" i="5"/>
  <c r="T4020" i="5"/>
  <c r="T4104" i="5"/>
  <c r="T4120" i="5"/>
  <c r="T4204" i="5"/>
  <c r="T4220" i="5"/>
  <c r="T4304" i="5"/>
  <c r="T4320" i="5"/>
  <c r="T4404" i="5"/>
  <c r="T4420" i="5"/>
  <c r="T4504" i="5"/>
  <c r="T4520" i="5"/>
  <c r="T4604" i="5"/>
  <c r="T4620" i="5"/>
  <c r="T4704" i="5"/>
  <c r="T4720" i="5"/>
  <c r="T4804" i="5"/>
  <c r="T4820" i="5"/>
  <c r="T4904" i="5"/>
  <c r="T4920" i="5"/>
  <c r="T5004" i="5"/>
  <c r="T5020" i="5"/>
  <c r="T5036" i="5"/>
  <c r="T5052" i="5"/>
  <c r="T5068" i="5"/>
  <c r="T5084" i="5"/>
  <c r="T5100" i="5"/>
  <c r="T5116" i="5"/>
  <c r="T5132" i="5"/>
  <c r="T5148" i="5"/>
  <c r="T5164" i="5"/>
  <c r="T5180" i="5"/>
  <c r="T5196" i="5"/>
  <c r="T5404" i="5"/>
  <c r="T5420" i="5"/>
  <c r="T5436" i="5"/>
  <c r="T5452" i="5"/>
  <c r="T5468" i="5"/>
  <c r="T5484" i="5"/>
  <c r="T5716" i="5"/>
  <c r="T5732" i="5"/>
  <c r="T5748" i="5"/>
  <c r="T5764" i="5"/>
  <c r="T5780" i="5"/>
  <c r="T5796" i="5"/>
  <c r="T5812" i="5"/>
  <c r="T5828" i="5"/>
  <c r="T5844" i="5"/>
  <c r="T5860" i="5"/>
  <c r="T5876" i="5"/>
  <c r="T5892" i="5"/>
  <c r="T5908" i="5"/>
  <c r="T5924" i="5"/>
  <c r="T5940" i="5"/>
  <c r="T5956" i="5"/>
  <c r="T5972" i="5"/>
  <c r="T5988" i="5"/>
  <c r="S1271" i="5"/>
  <c r="S1279" i="5"/>
  <c r="S1287" i="5"/>
  <c r="S1295" i="5"/>
  <c r="S1303" i="5"/>
  <c r="S1311" i="5"/>
  <c r="S1319" i="5"/>
  <c r="S1327" i="5"/>
  <c r="S1335" i="5"/>
  <c r="S1343" i="5"/>
  <c r="S1351" i="5"/>
  <c r="S1359" i="5"/>
  <c r="S1367" i="5"/>
  <c r="S1375" i="5"/>
  <c r="S1383" i="5"/>
  <c r="S1391" i="5"/>
  <c r="S1399" i="5"/>
  <c r="S1407" i="5"/>
  <c r="S1415" i="5"/>
  <c r="S1423" i="5"/>
  <c r="S1431" i="5"/>
  <c r="S1439" i="5"/>
  <c r="S1447" i="5"/>
  <c r="S1455" i="5"/>
  <c r="S1463" i="5"/>
  <c r="S1471" i="5"/>
  <c r="S1479" i="5"/>
  <c r="S1487" i="5"/>
  <c r="S1495" i="5"/>
  <c r="S1503" i="5"/>
  <c r="S1511" i="5"/>
  <c r="S1519" i="5"/>
  <c r="S1527" i="5"/>
  <c r="S1535" i="5"/>
  <c r="S1543" i="5"/>
  <c r="S1551" i="5"/>
  <c r="S1559" i="5"/>
  <c r="S1567" i="5"/>
  <c r="S1575" i="5"/>
  <c r="S1583" i="5"/>
  <c r="S1591" i="5"/>
  <c r="S1599" i="5"/>
  <c r="S1607" i="5"/>
  <c r="S1615" i="5"/>
  <c r="S1623" i="5"/>
  <c r="S1631" i="5"/>
  <c r="S1639" i="5"/>
  <c r="S1647" i="5"/>
  <c r="S1655" i="5"/>
  <c r="S1663" i="5"/>
  <c r="S1671" i="5"/>
  <c r="S1679" i="5"/>
  <c r="S1687" i="5"/>
  <c r="S1695" i="5"/>
  <c r="S1703" i="5"/>
  <c r="S1711" i="5"/>
  <c r="S1719" i="5"/>
  <c r="S1727" i="5"/>
  <c r="S1735" i="5"/>
  <c r="S1743" i="5"/>
  <c r="S1751" i="5"/>
  <c r="S1759" i="5"/>
  <c r="S1767" i="5"/>
  <c r="S1775" i="5"/>
  <c r="S1783" i="5"/>
  <c r="S1791" i="5"/>
  <c r="S1799" i="5"/>
  <c r="S1807" i="5"/>
  <c r="S1815" i="5"/>
  <c r="S1823" i="5"/>
  <c r="S1831" i="5"/>
  <c r="S1839" i="5"/>
  <c r="S1847" i="5"/>
  <c r="S1855" i="5"/>
  <c r="S1863" i="5"/>
  <c r="S1871" i="5"/>
  <c r="S1879" i="5"/>
  <c r="S1887" i="5"/>
  <c r="S1895" i="5"/>
  <c r="S1903" i="5"/>
  <c r="S1911" i="5"/>
  <c r="S1919" i="5"/>
  <c r="S1927" i="5"/>
  <c r="S1935" i="5"/>
  <c r="S1943" i="5"/>
  <c r="S1951" i="5"/>
  <c r="S1959" i="5"/>
  <c r="S1967" i="5"/>
  <c r="S1975" i="5"/>
  <c r="S1983" i="5"/>
  <c r="S1991" i="5"/>
  <c r="S1999" i="5"/>
  <c r="S2007" i="5"/>
  <c r="S2015" i="5"/>
  <c r="S2023" i="5"/>
  <c r="S2031" i="5"/>
  <c r="S2039" i="5"/>
  <c r="S2047" i="5"/>
  <c r="S2055" i="5"/>
  <c r="S2063" i="5"/>
  <c r="S2071" i="5"/>
  <c r="S2079" i="5"/>
  <c r="S2087" i="5"/>
  <c r="S2095" i="5"/>
  <c r="S2103" i="5"/>
  <c r="S2111" i="5"/>
  <c r="S2119" i="5"/>
  <c r="S2127" i="5"/>
  <c r="S2135" i="5"/>
  <c r="S2143" i="5"/>
  <c r="S2151" i="5"/>
  <c r="S2159" i="5"/>
  <c r="S2167" i="5"/>
  <c r="S2175" i="5"/>
  <c r="S2183" i="5"/>
  <c r="S2191" i="5"/>
  <c r="S2199" i="5"/>
  <c r="S2207" i="5"/>
  <c r="S2215" i="5"/>
  <c r="S2223" i="5"/>
  <c r="S2231" i="5"/>
  <c r="S2239" i="5"/>
  <c r="S2247" i="5"/>
  <c r="S2255" i="5"/>
  <c r="S2263" i="5"/>
  <c r="T3031" i="5"/>
  <c r="T3131" i="5"/>
  <c r="U394" i="5" s="1"/>
  <c r="T3231" i="5"/>
  <c r="T3331" i="5"/>
  <c r="U419" i="5" s="1"/>
  <c r="T3431" i="5"/>
  <c r="T4031" i="5"/>
  <c r="T4131" i="5"/>
  <c r="U519" i="5" s="1"/>
  <c r="T4231" i="5"/>
  <c r="T4331" i="5"/>
  <c r="U544" i="5" s="1"/>
  <c r="T4531" i="5"/>
  <c r="U569" i="5" s="1"/>
  <c r="T4731" i="5"/>
  <c r="U594" i="5" s="1"/>
  <c r="T4931" i="5"/>
  <c r="U619" i="5" s="1"/>
  <c r="S2291" i="5"/>
  <c r="S2299" i="5"/>
  <c r="S2307" i="5"/>
  <c r="S1273" i="5"/>
  <c r="S1281" i="5"/>
  <c r="S1289" i="5"/>
  <c r="S1297" i="5"/>
  <c r="S1305" i="5"/>
  <c r="S1313" i="5"/>
  <c r="S1321" i="5"/>
  <c r="S1329" i="5"/>
  <c r="S5347" i="5"/>
  <c r="S1270" i="5"/>
  <c r="S1286" i="5"/>
  <c r="S1302" i="5"/>
  <c r="S1318" i="5"/>
  <c r="S1334" i="5"/>
  <c r="S1350" i="5"/>
  <c r="S1366" i="5"/>
  <c r="S1382" i="5"/>
  <c r="S1398" i="5"/>
  <c r="S1414" i="5"/>
  <c r="S1430" i="5"/>
  <c r="S1446" i="5"/>
  <c r="S1462" i="5"/>
  <c r="S1478" i="5"/>
  <c r="S1494" i="5"/>
  <c r="S1510" i="5"/>
  <c r="S1526" i="5"/>
  <c r="S1542" i="5"/>
  <c r="S1558" i="5"/>
  <c r="S1574" i="5"/>
  <c r="S1590" i="5"/>
  <c r="S1606" i="5"/>
  <c r="S1622" i="5"/>
  <c r="S1638" i="5"/>
  <c r="S1654" i="5"/>
  <c r="S1670" i="5"/>
  <c r="S1686" i="5"/>
  <c r="S1702" i="5"/>
  <c r="S1718" i="5"/>
  <c r="S1734" i="5"/>
  <c r="S1750" i="5"/>
  <c r="S1766" i="5"/>
  <c r="S1782" i="5"/>
  <c r="S1798" i="5"/>
  <c r="S1814" i="5"/>
  <c r="S1830" i="5"/>
  <c r="S1846" i="5"/>
  <c r="S1862" i="5"/>
  <c r="S1878" i="5"/>
  <c r="S1894" i="5"/>
  <c r="S1910" i="5"/>
  <c r="S1926" i="5"/>
  <c r="S1942" i="5"/>
  <c r="S1958" i="5"/>
  <c r="S1974" i="5"/>
  <c r="S1990" i="5"/>
  <c r="S2006" i="5"/>
  <c r="S2022" i="5"/>
  <c r="S2038" i="5"/>
  <c r="S2054" i="5"/>
  <c r="S2070" i="5"/>
  <c r="S2086" i="5"/>
  <c r="S2102" i="5"/>
  <c r="S2118" i="5"/>
  <c r="S2134" i="5"/>
  <c r="S2150" i="5"/>
  <c r="S2166" i="5"/>
  <c r="S2182" i="5"/>
  <c r="S2198" i="5"/>
  <c r="S2214" i="5"/>
  <c r="S2230" i="5"/>
  <c r="S2246" i="5"/>
  <c r="S2262" i="5"/>
  <c r="S5315" i="5"/>
  <c r="W5308" i="5" s="1"/>
  <c r="S5387" i="5"/>
  <c r="S5261" i="5"/>
  <c r="T5255" i="5" s="1"/>
  <c r="S2260" i="5"/>
  <c r="S2276" i="5"/>
  <c r="S9" i="5"/>
  <c r="S25" i="5"/>
  <c r="S41" i="5"/>
  <c r="S57" i="5"/>
  <c r="S73" i="5"/>
  <c r="S89" i="5"/>
  <c r="S105" i="5"/>
  <c r="S121" i="5"/>
  <c r="S137" i="5"/>
  <c r="S153" i="5"/>
  <c r="S169" i="5"/>
  <c r="S185" i="5"/>
  <c r="S201" i="5"/>
  <c r="S217" i="5"/>
  <c r="S233" i="5"/>
  <c r="S249" i="5"/>
  <c r="S265" i="5"/>
  <c r="S281" i="5"/>
  <c r="S297" i="5"/>
  <c r="S313" i="5"/>
  <c r="S329" i="5"/>
  <c r="S345" i="5"/>
  <c r="S361" i="5"/>
  <c r="S377" i="5"/>
  <c r="S393" i="5"/>
  <c r="S409" i="5"/>
  <c r="S425" i="5"/>
  <c r="S441" i="5"/>
  <c r="S457" i="5"/>
  <c r="S473" i="5"/>
  <c r="S489" i="5"/>
  <c r="S505" i="5"/>
  <c r="S521" i="5"/>
  <c r="S537" i="5"/>
  <c r="S553" i="5"/>
  <c r="S569" i="5"/>
  <c r="S585" i="5"/>
  <c r="S601" i="5"/>
  <c r="S617" i="5"/>
  <c r="S633" i="5"/>
  <c r="S649" i="5"/>
  <c r="S665" i="5"/>
  <c r="S681" i="5"/>
  <c r="S697" i="5"/>
  <c r="S713" i="5"/>
  <c r="S729" i="5"/>
  <c r="S745" i="5"/>
  <c r="S761" i="5"/>
  <c r="S777" i="5"/>
  <c r="S793" i="5"/>
  <c r="S809" i="5"/>
  <c r="S825" i="5"/>
  <c r="S841" i="5"/>
  <c r="S857" i="5"/>
  <c r="S873" i="5"/>
  <c r="S889" i="5"/>
  <c r="S905" i="5"/>
  <c r="S921" i="5"/>
  <c r="S937" i="5"/>
  <c r="S953" i="5"/>
  <c r="S969" i="5"/>
  <c r="S985" i="5"/>
  <c r="S2271" i="5"/>
  <c r="S1268" i="5"/>
  <c r="S20" i="5"/>
  <c r="S36" i="5"/>
  <c r="S52" i="5"/>
  <c r="S68" i="5"/>
  <c r="S84" i="5"/>
  <c r="S100" i="5"/>
  <c r="S116" i="5"/>
  <c r="S132" i="5"/>
  <c r="S148" i="5"/>
  <c r="S164" i="5"/>
  <c r="S180" i="5"/>
  <c r="S196" i="5"/>
  <c r="S212" i="5"/>
  <c r="S228" i="5"/>
  <c r="S244" i="5"/>
  <c r="S260" i="5"/>
  <c r="S276" i="5"/>
  <c r="S292" i="5"/>
  <c r="S308" i="5"/>
  <c r="S324" i="5"/>
  <c r="S340" i="5"/>
  <c r="S356" i="5"/>
  <c r="S372" i="5"/>
  <c r="S388" i="5"/>
  <c r="S404" i="5"/>
  <c r="S420" i="5"/>
  <c r="S436" i="5"/>
  <c r="S452" i="5"/>
  <c r="S468" i="5"/>
  <c r="S484" i="5"/>
  <c r="S500" i="5"/>
  <c r="S516" i="5"/>
  <c r="S532" i="5"/>
  <c r="S548" i="5"/>
  <c r="S564" i="5"/>
  <c r="S580" i="5"/>
  <c r="S596" i="5"/>
  <c r="S612" i="5"/>
  <c r="S628" i="5"/>
  <c r="S644" i="5"/>
  <c r="S660" i="5"/>
  <c r="S676" i="5"/>
  <c r="S692" i="5"/>
  <c r="S708" i="5"/>
  <c r="S724" i="5"/>
  <c r="S740" i="5"/>
  <c r="S756" i="5"/>
  <c r="S772" i="5"/>
  <c r="S788" i="5"/>
  <c r="S804" i="5"/>
  <c r="S820" i="5"/>
  <c r="S836" i="5"/>
  <c r="S852" i="5"/>
  <c r="S868" i="5"/>
  <c r="S884" i="5"/>
  <c r="S900" i="5"/>
  <c r="S916" i="5"/>
  <c r="S932" i="5"/>
  <c r="S948" i="5"/>
  <c r="S964" i="5"/>
  <c r="S980" i="5"/>
  <c r="S996" i="5"/>
  <c r="S5323" i="5"/>
  <c r="S5395" i="5"/>
  <c r="W5392" i="5" s="1"/>
  <c r="S1282" i="5"/>
  <c r="S1298" i="5"/>
  <c r="S1314" i="5"/>
  <c r="S1330" i="5"/>
  <c r="S1346" i="5"/>
  <c r="S1362" i="5"/>
  <c r="S1378" i="5"/>
  <c r="S1394" i="5"/>
  <c r="S1410" i="5"/>
  <c r="S1426" i="5"/>
  <c r="S1442" i="5"/>
  <c r="S1458" i="5"/>
  <c r="S1474" i="5"/>
  <c r="S1490" i="5"/>
  <c r="S1506" i="5"/>
  <c r="S1522" i="5"/>
  <c r="S1538" i="5"/>
  <c r="S1554" i="5"/>
  <c r="S1570" i="5"/>
  <c r="S1586" i="5"/>
  <c r="S1602" i="5"/>
  <c r="S1618" i="5"/>
  <c r="S1634" i="5"/>
  <c r="S1650" i="5"/>
  <c r="S1666" i="5"/>
  <c r="S1682" i="5"/>
  <c r="S1698" i="5"/>
  <c r="S1714" i="5"/>
  <c r="S1730" i="5"/>
  <c r="S1746" i="5"/>
  <c r="S1762" i="5"/>
  <c r="S1778" i="5"/>
  <c r="S1794" i="5"/>
  <c r="S1810" i="5"/>
  <c r="S1826" i="5"/>
  <c r="S1842" i="5"/>
  <c r="S1858" i="5"/>
  <c r="S1874" i="5"/>
  <c r="S1890" i="5"/>
  <c r="S1906" i="5"/>
  <c r="S1922" i="5"/>
  <c r="S1938" i="5"/>
  <c r="S1954" i="5"/>
  <c r="S1970" i="5"/>
  <c r="S1986" i="5"/>
  <c r="S2002" i="5"/>
  <c r="S2018" i="5"/>
  <c r="S2034" i="5"/>
  <c r="S2050" i="5"/>
  <c r="S2066" i="5"/>
  <c r="S2082" i="5"/>
  <c r="S2098" i="5"/>
  <c r="S2114" i="5"/>
  <c r="S2130" i="5"/>
  <c r="S2146" i="5"/>
  <c r="S2162" i="5"/>
  <c r="S2178" i="5"/>
  <c r="S2194" i="5"/>
  <c r="S2210" i="5"/>
  <c r="S2226" i="5"/>
  <c r="S2242" i="5"/>
  <c r="S2258" i="5"/>
  <c r="S5371" i="5"/>
  <c r="S5245" i="5"/>
  <c r="W5239" i="5" s="1"/>
  <c r="S2272" i="5"/>
  <c r="S5" i="5"/>
  <c r="S21" i="5"/>
  <c r="S37" i="5"/>
  <c r="S53" i="5"/>
  <c r="S69" i="5"/>
  <c r="S85" i="5"/>
  <c r="S101" i="5"/>
  <c r="S117" i="5"/>
  <c r="S133" i="5"/>
  <c r="S149" i="5"/>
  <c r="S165" i="5"/>
  <c r="S181" i="5"/>
  <c r="S197" i="5"/>
  <c r="S213" i="5"/>
  <c r="S229" i="5"/>
  <c r="S245" i="5"/>
  <c r="S261" i="5"/>
  <c r="S277" i="5"/>
  <c r="S293" i="5"/>
  <c r="S309" i="5"/>
  <c r="S325" i="5"/>
  <c r="S341" i="5"/>
  <c r="S357" i="5"/>
  <c r="S373" i="5"/>
  <c r="S389" i="5"/>
  <c r="S405" i="5"/>
  <c r="S421" i="5"/>
  <c r="S437" i="5"/>
  <c r="S453" i="5"/>
  <c r="S469" i="5"/>
  <c r="S485" i="5"/>
  <c r="S501" i="5"/>
  <c r="S517" i="5"/>
  <c r="S533" i="5"/>
  <c r="S549" i="5"/>
  <c r="S565" i="5"/>
  <c r="S581" i="5"/>
  <c r="S597" i="5"/>
  <c r="S613" i="5"/>
  <c r="S629" i="5"/>
  <c r="S645" i="5"/>
  <c r="S661" i="5"/>
  <c r="S677" i="5"/>
  <c r="S693" i="5"/>
  <c r="S709" i="5"/>
  <c r="S725" i="5"/>
  <c r="S741" i="5"/>
  <c r="S757" i="5"/>
  <c r="S773" i="5"/>
  <c r="S789" i="5"/>
  <c r="S805" i="5"/>
  <c r="S821" i="5"/>
  <c r="S837" i="5"/>
  <c r="S853" i="5"/>
  <c r="S869" i="5"/>
  <c r="S885" i="5"/>
  <c r="S901" i="5"/>
  <c r="S917" i="5"/>
  <c r="S933" i="5"/>
  <c r="S949" i="5"/>
  <c r="S965" i="5"/>
  <c r="S981" i="5"/>
  <c r="S997" i="5"/>
  <c r="S2283" i="5"/>
  <c r="S16" i="5"/>
  <c r="S32" i="5"/>
  <c r="S48" i="5"/>
  <c r="S64" i="5"/>
  <c r="S80" i="5"/>
  <c r="S96" i="5"/>
  <c r="S112" i="5"/>
  <c r="S128" i="5"/>
  <c r="S144" i="5"/>
  <c r="S160" i="5"/>
  <c r="S176" i="5"/>
  <c r="S192" i="5"/>
  <c r="S208" i="5"/>
  <c r="S224" i="5"/>
  <c r="S240" i="5"/>
  <c r="S256" i="5"/>
  <c r="S272" i="5"/>
  <c r="S288" i="5"/>
  <c r="S304" i="5"/>
  <c r="S320" i="5"/>
  <c r="S336" i="5"/>
  <c r="S352" i="5"/>
  <c r="S368" i="5"/>
  <c r="S384" i="5"/>
  <c r="S400" i="5"/>
  <c r="S416" i="5"/>
  <c r="S432" i="5"/>
  <c r="S448" i="5"/>
  <c r="S464" i="5"/>
  <c r="S480" i="5"/>
  <c r="S496" i="5"/>
  <c r="S512" i="5"/>
  <c r="S528" i="5"/>
  <c r="S544" i="5"/>
  <c r="S560" i="5"/>
  <c r="S576" i="5"/>
  <c r="S592" i="5"/>
  <c r="S608" i="5"/>
  <c r="S624" i="5"/>
  <c r="S640" i="5"/>
  <c r="S656" i="5"/>
  <c r="S672" i="5"/>
  <c r="S688" i="5"/>
  <c r="S704" i="5"/>
  <c r="S720" i="5"/>
  <c r="S736" i="5"/>
  <c r="S752" i="5"/>
  <c r="S768" i="5"/>
  <c r="S784" i="5"/>
  <c r="S800" i="5"/>
  <c r="S816" i="5"/>
  <c r="S832" i="5"/>
  <c r="S848" i="5"/>
  <c r="S864" i="5"/>
  <c r="S880" i="5"/>
  <c r="S896" i="5"/>
  <c r="S912" i="5"/>
  <c r="S928" i="5"/>
  <c r="S944" i="5"/>
  <c r="S960" i="5"/>
  <c r="S976" i="5"/>
  <c r="S992" i="5"/>
  <c r="T2308" i="5"/>
  <c r="T2324" i="5"/>
  <c r="T2340" i="5"/>
  <c r="T2356" i="5"/>
  <c r="T2372" i="5"/>
  <c r="T2388" i="5"/>
  <c r="T2404" i="5"/>
  <c r="T2420" i="5"/>
  <c r="T2436" i="5"/>
  <c r="T2452" i="5"/>
  <c r="T2468" i="5"/>
  <c r="T2484" i="5"/>
  <c r="T2500" i="5"/>
  <c r="T2516" i="5"/>
  <c r="T2532" i="5"/>
  <c r="T2548" i="5"/>
  <c r="T2564" i="5"/>
  <c r="T2580" i="5"/>
  <c r="T2596" i="5"/>
  <c r="T2612" i="5"/>
  <c r="T2628" i="5"/>
  <c r="T2644" i="5"/>
  <c r="T2660" i="5"/>
  <c r="T2676" i="5"/>
  <c r="T2692" i="5"/>
  <c r="T2708" i="5"/>
  <c r="T2724" i="5"/>
  <c r="T2740" i="5"/>
  <c r="T2756" i="5"/>
  <c r="T2772" i="5"/>
  <c r="T2788" i="5"/>
  <c r="T2804" i="5"/>
  <c r="T2820" i="5"/>
  <c r="T2836" i="5"/>
  <c r="T2852" i="5"/>
  <c r="T2868" i="5"/>
  <c r="T2884" i="5"/>
  <c r="T2900" i="5"/>
  <c r="T2916" i="5"/>
  <c r="T2932" i="5"/>
  <c r="T2948" i="5"/>
  <c r="T2964" i="5"/>
  <c r="T2980" i="5"/>
  <c r="T2996" i="5"/>
  <c r="T3012" i="5"/>
  <c r="T3028" i="5"/>
  <c r="T3112" i="5"/>
  <c r="T3128" i="5"/>
  <c r="T3212" i="5"/>
  <c r="T3228" i="5"/>
  <c r="T3312" i="5"/>
  <c r="T3328" i="5"/>
  <c r="T3412" i="5"/>
  <c r="T3428" i="5"/>
  <c r="T4012" i="5"/>
  <c r="T4028" i="5"/>
  <c r="T4112" i="5"/>
  <c r="T4128" i="5"/>
  <c r="T4212" i="5"/>
  <c r="T4228" i="5"/>
  <c r="T4312" i="5"/>
  <c r="T4328" i="5"/>
  <c r="T4412" i="5"/>
  <c r="T4512" i="5"/>
  <c r="T4528" i="5"/>
  <c r="T4612" i="5"/>
  <c r="T4628" i="5"/>
  <c r="T4712" i="5"/>
  <c r="T4728" i="5"/>
  <c r="T4812" i="5"/>
  <c r="T4828" i="5"/>
  <c r="T4912" i="5"/>
  <c r="T4928" i="5"/>
  <c r="T5012" i="5"/>
  <c r="T5028" i="5"/>
  <c r="T5044" i="5"/>
  <c r="T5060" i="5"/>
  <c r="T5076" i="5"/>
  <c r="T5092" i="5"/>
  <c r="T5108" i="5"/>
  <c r="T5124" i="5"/>
  <c r="T5140" i="5"/>
  <c r="T5156" i="5"/>
  <c r="T5172" i="5"/>
  <c r="T5188" i="5"/>
  <c r="T5204" i="5"/>
  <c r="T5220" i="5"/>
  <c r="T5236" i="5"/>
  <c r="T5252" i="5"/>
  <c r="T5268" i="5"/>
  <c r="T5284" i="5"/>
  <c r="T5332" i="5"/>
  <c r="T5348" i="5"/>
  <c r="T5396" i="5"/>
  <c r="T5412" i="5"/>
  <c r="T5428" i="5"/>
  <c r="T5444" i="5"/>
  <c r="T5460" i="5"/>
  <c r="T5476" i="5"/>
  <c r="T5492" i="5"/>
  <c r="T5708" i="5"/>
  <c r="T5724" i="5"/>
  <c r="T5740" i="5"/>
  <c r="T5756" i="5"/>
  <c r="T5772" i="5"/>
  <c r="T5788" i="5"/>
  <c r="T5804" i="5"/>
  <c r="T5820" i="5"/>
  <c r="T5836" i="5"/>
  <c r="T5852" i="5"/>
  <c r="T5868" i="5"/>
  <c r="T5884" i="5"/>
  <c r="T5900" i="5"/>
  <c r="T5916" i="5"/>
  <c r="T5932" i="5"/>
  <c r="T5948" i="5"/>
  <c r="T5964" i="5"/>
  <c r="T5980" i="5"/>
  <c r="S1275" i="5"/>
  <c r="S1283" i="5"/>
  <c r="S1291" i="5"/>
  <c r="S1299" i="5"/>
  <c r="S1307" i="5"/>
  <c r="S1315" i="5"/>
  <c r="S1323" i="5"/>
  <c r="S1331" i="5"/>
  <c r="S1339" i="5"/>
  <c r="S1347" i="5"/>
  <c r="S1355" i="5"/>
  <c r="S1363" i="5"/>
  <c r="S1371" i="5"/>
  <c r="S1379" i="5"/>
  <c r="S1387" i="5"/>
  <c r="S1395" i="5"/>
  <c r="S1403" i="5"/>
  <c r="S1411" i="5"/>
  <c r="S1419" i="5"/>
  <c r="S1427" i="5"/>
  <c r="S1435" i="5"/>
  <c r="S1443" i="5"/>
  <c r="S1451" i="5"/>
  <c r="S1459" i="5"/>
  <c r="S1467" i="5"/>
  <c r="S1475" i="5"/>
  <c r="S1483" i="5"/>
  <c r="S1491" i="5"/>
  <c r="S1499" i="5"/>
  <c r="S1507" i="5"/>
  <c r="S1515" i="5"/>
  <c r="S1523" i="5"/>
  <c r="S1531" i="5"/>
  <c r="S1539" i="5"/>
  <c r="S1547" i="5"/>
  <c r="S1555" i="5"/>
  <c r="S1563" i="5"/>
  <c r="S1571" i="5"/>
  <c r="S1579" i="5"/>
  <c r="S1587" i="5"/>
  <c r="S1595" i="5"/>
  <c r="S1603" i="5"/>
  <c r="S1611" i="5"/>
  <c r="S1619" i="5"/>
  <c r="S1627" i="5"/>
  <c r="S1635" i="5"/>
  <c r="S1643" i="5"/>
  <c r="S1651" i="5"/>
  <c r="S1659" i="5"/>
  <c r="S1667" i="5"/>
  <c r="S1675" i="5"/>
  <c r="S1683" i="5"/>
  <c r="S1691" i="5"/>
  <c r="S1699" i="5"/>
  <c r="S1707" i="5"/>
  <c r="S1715" i="5"/>
  <c r="S1723" i="5"/>
  <c r="S1731" i="5"/>
  <c r="S1739" i="5"/>
  <c r="S1747" i="5"/>
  <c r="S1755" i="5"/>
  <c r="S1763" i="5"/>
  <c r="S1771" i="5"/>
  <c r="S1779" i="5"/>
  <c r="S1787" i="5"/>
  <c r="S1795" i="5"/>
  <c r="S1803" i="5"/>
  <c r="S1811" i="5"/>
  <c r="S1819" i="5"/>
  <c r="S1827" i="5"/>
  <c r="S1835" i="5"/>
  <c r="S1843" i="5"/>
  <c r="S1851" i="5"/>
  <c r="S1859" i="5"/>
  <c r="S1867" i="5"/>
  <c r="S1875" i="5"/>
  <c r="S1883" i="5"/>
  <c r="S1891" i="5"/>
  <c r="S1899" i="5"/>
  <c r="S1907" i="5"/>
  <c r="S1915" i="5"/>
  <c r="S1923" i="5"/>
  <c r="S1931" i="5"/>
  <c r="S1939" i="5"/>
  <c r="S1947" i="5"/>
  <c r="S1955" i="5"/>
  <c r="S1963" i="5"/>
  <c r="S1971" i="5"/>
  <c r="S1979" i="5"/>
  <c r="S1987" i="5"/>
  <c r="S1995" i="5"/>
  <c r="S2003" i="5"/>
  <c r="S2011" i="5"/>
  <c r="S2019" i="5"/>
  <c r="S2027" i="5"/>
  <c r="S2035" i="5"/>
  <c r="S2043" i="5"/>
  <c r="S2051" i="5"/>
  <c r="S2059" i="5"/>
  <c r="S2067" i="5"/>
  <c r="S2075" i="5"/>
  <c r="S2083" i="5"/>
  <c r="S2091" i="5"/>
  <c r="S2099" i="5"/>
  <c r="S2107" i="5"/>
  <c r="S2115" i="5"/>
  <c r="S2123" i="5"/>
  <c r="S2131" i="5"/>
  <c r="S2139" i="5"/>
  <c r="S2147" i="5"/>
  <c r="S2155" i="5"/>
  <c r="S2163" i="5"/>
  <c r="S2171" i="5"/>
  <c r="S2179" i="5"/>
  <c r="S2187" i="5"/>
  <c r="S2195" i="5"/>
  <c r="S2203" i="5"/>
  <c r="S2211" i="5"/>
  <c r="S2219" i="5"/>
  <c r="S2227" i="5"/>
  <c r="S2235" i="5"/>
  <c r="S2243" i="5"/>
  <c r="S2251" i="5"/>
  <c r="S2259" i="5"/>
  <c r="S2267" i="5"/>
  <c r="S2287" i="5"/>
  <c r="S2295" i="5"/>
  <c r="S2303" i="5"/>
  <c r="S1269" i="5"/>
  <c r="S1277" i="5"/>
  <c r="S1285" i="5"/>
  <c r="S1293" i="5"/>
  <c r="S1301" i="5"/>
  <c r="S1309" i="5"/>
  <c r="S1317" i="5"/>
  <c r="S1325" i="5"/>
  <c r="S1333" i="5"/>
  <c r="S1341" i="5"/>
  <c r="S1349" i="5"/>
  <c r="S1357" i="5"/>
  <c r="S1365" i="5"/>
  <c r="S1373" i="5"/>
  <c r="S1381" i="5"/>
  <c r="S1389" i="5"/>
  <c r="S1397" i="5"/>
  <c r="S1405" i="5"/>
  <c r="S1413" i="5"/>
  <c r="S1421" i="5"/>
  <c r="S1429" i="5"/>
  <c r="S1437" i="5"/>
  <c r="S1445" i="5"/>
  <c r="S1453" i="5"/>
  <c r="S1461" i="5"/>
  <c r="S1469" i="5"/>
  <c r="S1477" i="5"/>
  <c r="S1485" i="5"/>
  <c r="S1493" i="5"/>
  <c r="S1501" i="5"/>
  <c r="S1509" i="5"/>
  <c r="S1517" i="5"/>
  <c r="S1525" i="5"/>
  <c r="S1533" i="5"/>
  <c r="S1541" i="5"/>
  <c r="S1549" i="5"/>
  <c r="S1557" i="5"/>
  <c r="S1565" i="5"/>
  <c r="S1573" i="5"/>
  <c r="S1581" i="5"/>
  <c r="S1589" i="5"/>
  <c r="S1597" i="5"/>
  <c r="S1605" i="5"/>
  <c r="S1613" i="5"/>
  <c r="S1621" i="5"/>
  <c r="S1629" i="5"/>
  <c r="S1637" i="5"/>
  <c r="S1645" i="5"/>
  <c r="S1653" i="5"/>
  <c r="S1661" i="5"/>
  <c r="S1669" i="5"/>
  <c r="S1677" i="5"/>
  <c r="S1685" i="5"/>
  <c r="S1693" i="5"/>
  <c r="S1701" i="5"/>
  <c r="S1709" i="5"/>
  <c r="S1717" i="5"/>
  <c r="S1725" i="5"/>
  <c r="S1733" i="5"/>
  <c r="S1741" i="5"/>
  <c r="S1749" i="5"/>
  <c r="S1757" i="5"/>
  <c r="S1765" i="5"/>
  <c r="S1773" i="5"/>
  <c r="S1781" i="5"/>
  <c r="S1789" i="5"/>
  <c r="S1797" i="5"/>
  <c r="S1805" i="5"/>
  <c r="S1813" i="5"/>
  <c r="S1821" i="5"/>
  <c r="S1829" i="5"/>
  <c r="S1837" i="5"/>
  <c r="S1845" i="5"/>
  <c r="S1853" i="5"/>
  <c r="S1861" i="5"/>
  <c r="S1869" i="5"/>
  <c r="S1877" i="5"/>
  <c r="S1885" i="5"/>
  <c r="S1893" i="5"/>
  <c r="S1901" i="5"/>
  <c r="S1909" i="5"/>
  <c r="S1917" i="5"/>
  <c r="S1925" i="5"/>
  <c r="S1933" i="5"/>
  <c r="S1941" i="5"/>
  <c r="S1949" i="5"/>
  <c r="S1957" i="5"/>
  <c r="S1965" i="5"/>
  <c r="S1973" i="5"/>
  <c r="S1981" i="5"/>
  <c r="S1989" i="5"/>
  <c r="S1997" i="5"/>
  <c r="S2005" i="5"/>
  <c r="S2013" i="5"/>
  <c r="S2021" i="5"/>
  <c r="S2029" i="5"/>
  <c r="S2037" i="5"/>
  <c r="S2045" i="5"/>
  <c r="S2053" i="5"/>
  <c r="S2061" i="5"/>
  <c r="S2069" i="5"/>
  <c r="S2077" i="5"/>
  <c r="S2085" i="5"/>
  <c r="S2093" i="5"/>
  <c r="S2101" i="5"/>
  <c r="S2109" i="5"/>
  <c r="S2117" i="5"/>
  <c r="S2125" i="5"/>
  <c r="S2133" i="5"/>
  <c r="S2141" i="5"/>
  <c r="S2149" i="5"/>
  <c r="S2157" i="5"/>
  <c r="S2165" i="5"/>
  <c r="S2173" i="5"/>
  <c r="S2181" i="5"/>
  <c r="S2189" i="5"/>
  <c r="S2197" i="5"/>
  <c r="S2205" i="5"/>
  <c r="S2213" i="5"/>
  <c r="S2221" i="5"/>
  <c r="S2229" i="5"/>
  <c r="S2237" i="5"/>
  <c r="S2245" i="5"/>
  <c r="S2253" i="5"/>
  <c r="S2261" i="5"/>
  <c r="T3133" i="5"/>
  <c r="T3233" i="5"/>
  <c r="T3333" i="5"/>
  <c r="T3433" i="5"/>
  <c r="S2290" i="5"/>
  <c r="S2298" i="5"/>
  <c r="S2306" i="5"/>
  <c r="S1276" i="5"/>
  <c r="S1284" i="5"/>
  <c r="S1292" i="5"/>
  <c r="S1300" i="5"/>
  <c r="S1308" i="5"/>
  <c r="S1316" i="5"/>
  <c r="S1324" i="5"/>
  <c r="S1332" i="5"/>
  <c r="S1340" i="5"/>
  <c r="S1348" i="5"/>
  <c r="S1356" i="5"/>
  <c r="S1364" i="5"/>
  <c r="S1372" i="5"/>
  <c r="S1380" i="5"/>
  <c r="S1388" i="5"/>
  <c r="S1396" i="5"/>
  <c r="S1404" i="5"/>
  <c r="S1412" i="5"/>
  <c r="S1420" i="5"/>
  <c r="S1428" i="5"/>
  <c r="S1436" i="5"/>
  <c r="S1444" i="5"/>
  <c r="S1452" i="5"/>
  <c r="S1460" i="5"/>
  <c r="S1468" i="5"/>
  <c r="S1476" i="5"/>
  <c r="S1484" i="5"/>
  <c r="S1492" i="5"/>
  <c r="S1500" i="5"/>
  <c r="S1508" i="5"/>
  <c r="S1516" i="5"/>
  <c r="S1524" i="5"/>
  <c r="S1532" i="5"/>
  <c r="S1540" i="5"/>
  <c r="S1548" i="5"/>
  <c r="S1556" i="5"/>
  <c r="S1564" i="5"/>
  <c r="S1572" i="5"/>
  <c r="S1580" i="5"/>
  <c r="S1588" i="5"/>
  <c r="S1596" i="5"/>
  <c r="S1604" i="5"/>
  <c r="S1612" i="5"/>
  <c r="S1620" i="5"/>
  <c r="S1628" i="5"/>
  <c r="S1636" i="5"/>
  <c r="S1644" i="5"/>
  <c r="S1652" i="5"/>
  <c r="S1660" i="5"/>
  <c r="S1668" i="5"/>
  <c r="S1676" i="5"/>
  <c r="S1684" i="5"/>
  <c r="S1692" i="5"/>
  <c r="S1700" i="5"/>
  <c r="S1708" i="5"/>
  <c r="S1716" i="5"/>
  <c r="S1724" i="5"/>
  <c r="S1732" i="5"/>
  <c r="S1740" i="5"/>
  <c r="S1748" i="5"/>
  <c r="S1756" i="5"/>
  <c r="S1764" i="5"/>
  <c r="S1772" i="5"/>
  <c r="S1780" i="5"/>
  <c r="S1788" i="5"/>
  <c r="S1796" i="5"/>
  <c r="S1804" i="5"/>
  <c r="S1812" i="5"/>
  <c r="S1820" i="5"/>
  <c r="S1828" i="5"/>
  <c r="S1836" i="5"/>
  <c r="S1844" i="5"/>
  <c r="S1852" i="5"/>
  <c r="S1860" i="5"/>
  <c r="S1868" i="5"/>
  <c r="S1876" i="5"/>
  <c r="S1884" i="5"/>
  <c r="S1892" i="5"/>
  <c r="S1900" i="5"/>
  <c r="S1908" i="5"/>
  <c r="S1916" i="5"/>
  <c r="S1924" i="5"/>
  <c r="S1932" i="5"/>
  <c r="S1940" i="5"/>
  <c r="S1948" i="5"/>
  <c r="S1956" i="5"/>
  <c r="S1964" i="5"/>
  <c r="S1972" i="5"/>
  <c r="S1980" i="5"/>
  <c r="S1988" i="5"/>
  <c r="S1996" i="5"/>
  <c r="S2004" i="5"/>
  <c r="S2012" i="5"/>
  <c r="S2020" i="5"/>
  <c r="S2028" i="5"/>
  <c r="S2036" i="5"/>
  <c r="S2044" i="5"/>
  <c r="S2052" i="5"/>
  <c r="S2060" i="5"/>
  <c r="S2068" i="5"/>
  <c r="S2076" i="5"/>
  <c r="S2084" i="5"/>
  <c r="S2092" i="5"/>
  <c r="S2100" i="5"/>
  <c r="S2108" i="5"/>
  <c r="S2116" i="5"/>
  <c r="S2124" i="5"/>
  <c r="S2132" i="5"/>
  <c r="S2140" i="5"/>
  <c r="S2148" i="5"/>
  <c r="S2156" i="5"/>
  <c r="S2164" i="5"/>
  <c r="S2172" i="5"/>
  <c r="S2180" i="5"/>
  <c r="S2188" i="5"/>
  <c r="S2196" i="5"/>
  <c r="S2204" i="5"/>
  <c r="S2212" i="5"/>
  <c r="S2220" i="5"/>
  <c r="S2228" i="5"/>
  <c r="S2236" i="5"/>
  <c r="T4079" i="5"/>
  <c r="T4134" i="5"/>
  <c r="T4142" i="5"/>
  <c r="T4150" i="5"/>
  <c r="T4158" i="5"/>
  <c r="T4174" i="5"/>
  <c r="T4190" i="5"/>
  <c r="T4237" i="5"/>
  <c r="T4253" i="5"/>
  <c r="T4269" i="5"/>
  <c r="T4285" i="5"/>
  <c r="T4348" i="5"/>
  <c r="T4364" i="5"/>
  <c r="T4380" i="5"/>
  <c r="S5229" i="5"/>
  <c r="S5293" i="5"/>
  <c r="W5287" i="5" s="1"/>
  <c r="S2268" i="5"/>
  <c r="S2284" i="5"/>
  <c r="S17" i="5"/>
  <c r="S33" i="5"/>
  <c r="S49" i="5"/>
  <c r="S65" i="5"/>
  <c r="S81" i="5"/>
  <c r="S97" i="5"/>
  <c r="S113" i="5"/>
  <c r="S129" i="5"/>
  <c r="S145" i="5"/>
  <c r="S161" i="5"/>
  <c r="S177" i="5"/>
  <c r="S193" i="5"/>
  <c r="S209" i="5"/>
  <c r="S225" i="5"/>
  <c r="S241" i="5"/>
  <c r="S257" i="5"/>
  <c r="S273" i="5"/>
  <c r="S289" i="5"/>
  <c r="S305" i="5"/>
  <c r="S321" i="5"/>
  <c r="S337" i="5"/>
  <c r="S353" i="5"/>
  <c r="S369" i="5"/>
  <c r="S385" i="5"/>
  <c r="S401" i="5"/>
  <c r="S417" i="5"/>
  <c r="S433" i="5"/>
  <c r="S449" i="5"/>
  <c r="S465" i="5"/>
  <c r="S481" i="5"/>
  <c r="S497" i="5"/>
  <c r="S513" i="5"/>
  <c r="S529" i="5"/>
  <c r="S545" i="5"/>
  <c r="S561" i="5"/>
  <c r="S577" i="5"/>
  <c r="S593" i="5"/>
  <c r="S609" i="5"/>
  <c r="S625" i="5"/>
  <c r="S641" i="5"/>
  <c r="S657" i="5"/>
  <c r="S673" i="5"/>
  <c r="S689" i="5"/>
  <c r="S705" i="5"/>
  <c r="S721" i="5"/>
  <c r="S737" i="5"/>
  <c r="S753" i="5"/>
  <c r="S769" i="5"/>
  <c r="S785" i="5"/>
  <c r="S801" i="5"/>
  <c r="S817" i="5"/>
  <c r="S833" i="5"/>
  <c r="S849" i="5"/>
  <c r="S865" i="5"/>
  <c r="S881" i="5"/>
  <c r="S897" i="5"/>
  <c r="S913" i="5"/>
  <c r="S929" i="5"/>
  <c r="S945" i="5"/>
  <c r="S961" i="5"/>
  <c r="S977" i="5"/>
  <c r="S993" i="5"/>
  <c r="S2279" i="5"/>
  <c r="S12" i="5"/>
  <c r="S28" i="5"/>
  <c r="S44" i="5"/>
  <c r="S60" i="5"/>
  <c r="S76" i="5"/>
  <c r="S92" i="5"/>
  <c r="S108" i="5"/>
  <c r="S124" i="5"/>
  <c r="S140" i="5"/>
  <c r="S156" i="5"/>
  <c r="S172" i="5"/>
  <c r="S188" i="5"/>
  <c r="S204" i="5"/>
  <c r="S220" i="5"/>
  <c r="S236" i="5"/>
  <c r="S252" i="5"/>
  <c r="S268" i="5"/>
  <c r="S284" i="5"/>
  <c r="S300" i="5"/>
  <c r="S316" i="5"/>
  <c r="S332" i="5"/>
  <c r="S348" i="5"/>
  <c r="S364" i="5"/>
  <c r="S380" i="5"/>
  <c r="S396" i="5"/>
  <c r="S412" i="5"/>
  <c r="S428" i="5"/>
  <c r="S444" i="5"/>
  <c r="S460" i="5"/>
  <c r="S476" i="5"/>
  <c r="S492" i="5"/>
  <c r="S508" i="5"/>
  <c r="S524" i="5"/>
  <c r="S540" i="5"/>
  <c r="S556" i="5"/>
  <c r="S572" i="5"/>
  <c r="S588" i="5"/>
  <c r="S604" i="5"/>
  <c r="S620" i="5"/>
  <c r="S636" i="5"/>
  <c r="S652" i="5"/>
  <c r="S668" i="5"/>
  <c r="S684" i="5"/>
  <c r="S700" i="5"/>
  <c r="S716" i="5"/>
  <c r="S732" i="5"/>
  <c r="S748" i="5"/>
  <c r="S764" i="5"/>
  <c r="S780" i="5"/>
  <c r="S796" i="5"/>
  <c r="S812" i="5"/>
  <c r="S828" i="5"/>
  <c r="S844" i="5"/>
  <c r="S860" i="5"/>
  <c r="S876" i="5"/>
  <c r="S892" i="5"/>
  <c r="S908" i="5"/>
  <c r="S924" i="5"/>
  <c r="S940" i="5"/>
  <c r="S956" i="5"/>
  <c r="S972" i="5"/>
  <c r="S988" i="5"/>
  <c r="V156" i="5"/>
  <c r="C307" i="10" s="1"/>
  <c r="S5600" i="5"/>
  <c r="S5628" i="5"/>
  <c r="S5644" i="5"/>
  <c r="S5656" i="5"/>
  <c r="S5672" i="5"/>
  <c r="S5684" i="5"/>
  <c r="S5700" i="5"/>
  <c r="S6028" i="5"/>
  <c r="S6056" i="5"/>
  <c r="S6072" i="5"/>
  <c r="S6084" i="5"/>
  <c r="S6100" i="5"/>
  <c r="S5678" i="5"/>
  <c r="S6006" i="5"/>
  <c r="S6062" i="5"/>
  <c r="S5689" i="5"/>
  <c r="S6029" i="5"/>
  <c r="S6065" i="5"/>
  <c r="S6097" i="5"/>
  <c r="S6017" i="5"/>
  <c r="S6073" i="5"/>
  <c r="S6010" i="5"/>
  <c r="S6066" i="5"/>
  <c r="S6094" i="5"/>
  <c r="S5677" i="5"/>
  <c r="S6013" i="5"/>
  <c r="S6049" i="5"/>
  <c r="S6093" i="5"/>
  <c r="S5265" i="5"/>
  <c r="W5262" i="5" s="1"/>
  <c r="S5596" i="5"/>
  <c r="S5612" i="5"/>
  <c r="W5609" i="5" s="1"/>
  <c r="S5624" i="5"/>
  <c r="S5640" i="5"/>
  <c r="S5652" i="5"/>
  <c r="S5668" i="5"/>
  <c r="S5696" i="5"/>
  <c r="S6024" i="5"/>
  <c r="S6040" i="5"/>
  <c r="S6052" i="5"/>
  <c r="S6068" i="5"/>
  <c r="S6080" i="5"/>
  <c r="S6096" i="5"/>
  <c r="S5698" i="5"/>
  <c r="S6058" i="5"/>
  <c r="S6090" i="5"/>
  <c r="S5681" i="5"/>
  <c r="S6021" i="5"/>
  <c r="S6053" i="5"/>
  <c r="S5662" i="5"/>
  <c r="S6061" i="5"/>
  <c r="S5702" i="5"/>
  <c r="S6030" i="5"/>
  <c r="S6054" i="5"/>
  <c r="S6086" i="5"/>
  <c r="S5669" i="5"/>
  <c r="S6005" i="5"/>
  <c r="S6081" i="5"/>
  <c r="S4444" i="5"/>
  <c r="W4441" i="5" s="1"/>
  <c r="S4452" i="5"/>
  <c r="S4460" i="5"/>
  <c r="W4457" i="5" s="1"/>
  <c r="S4468" i="5"/>
  <c r="W4468" i="5" s="1"/>
  <c r="S4476" i="5"/>
  <c r="S4484" i="5"/>
  <c r="S4492" i="5"/>
  <c r="S4500" i="5"/>
  <c r="S4540" i="5"/>
  <c r="S4548" i="5"/>
  <c r="W4541" i="5" s="1"/>
  <c r="S4556" i="5"/>
  <c r="W4550" i="5" s="1"/>
  <c r="S4564" i="5"/>
  <c r="S4572" i="5"/>
  <c r="S4580" i="5"/>
  <c r="S4588" i="5"/>
  <c r="W4581" i="5" s="1"/>
  <c r="S4596" i="5"/>
  <c r="S4636" i="5"/>
  <c r="W4629" i="5" s="1"/>
  <c r="S4644" i="5"/>
  <c r="S4652" i="5"/>
  <c r="S4660" i="5"/>
  <c r="S4668" i="5"/>
  <c r="S4676" i="5"/>
  <c r="S4684" i="5"/>
  <c r="S4692" i="5"/>
  <c r="S4700" i="5"/>
  <c r="W4694" i="5" s="1"/>
  <c r="S4740" i="5"/>
  <c r="W4735" i="5" s="1"/>
  <c r="S4748" i="5"/>
  <c r="W4746" i="5" s="1"/>
  <c r="S4756" i="5"/>
  <c r="S4764" i="5"/>
  <c r="W4762" i="5" s="1"/>
  <c r="S4772" i="5"/>
  <c r="S4780" i="5"/>
  <c r="T4778" i="5" s="1"/>
  <c r="S4788" i="5"/>
  <c r="S4796" i="5"/>
  <c r="S4836" i="5"/>
  <c r="W4831" i="5" s="1"/>
  <c r="S4844" i="5"/>
  <c r="W4842" i="5" s="1"/>
  <c r="S4852" i="5"/>
  <c r="S4860" i="5"/>
  <c r="S4868" i="5"/>
  <c r="T4863" i="5" s="1"/>
  <c r="S4876" i="5"/>
  <c r="S4884" i="5"/>
  <c r="S4892" i="5"/>
  <c r="S4900" i="5"/>
  <c r="S4940" i="5"/>
  <c r="S4948" i="5"/>
  <c r="S4956" i="5"/>
  <c r="W4955" i="5" s="1"/>
  <c r="V622" i="5" s="1"/>
  <c r="C773" i="10" s="1"/>
  <c r="S4964" i="5"/>
  <c r="S4972" i="5"/>
  <c r="T4965" i="5" s="1"/>
  <c r="S4980" i="5"/>
  <c r="S4988" i="5"/>
  <c r="W4983" i="5" s="1"/>
  <c r="S4996" i="5"/>
  <c r="S5504" i="5"/>
  <c r="W5500" i="5" s="1"/>
  <c r="S5512" i="5"/>
  <c r="S5520" i="5"/>
  <c r="S5528" i="5"/>
  <c r="W5528" i="5" s="1"/>
  <c r="S5536" i="5"/>
  <c r="W5535" i="5" s="1"/>
  <c r="S5544" i="5"/>
  <c r="S5552" i="5"/>
  <c r="W5547" i="5" s="1"/>
  <c r="V696" i="5" s="1"/>
  <c r="C847" i="10" s="1"/>
  <c r="S5560" i="5"/>
  <c r="W5560" i="5" s="1"/>
  <c r="S5568" i="5"/>
  <c r="S5576" i="5"/>
  <c r="W5576" i="5" s="1"/>
  <c r="S5584" i="5"/>
  <c r="S6012" i="5"/>
  <c r="S6034" i="5"/>
  <c r="S5674" i="5"/>
  <c r="S5592" i="5"/>
  <c r="S5608" i="5"/>
  <c r="S5620" i="5"/>
  <c r="S5636" i="5"/>
  <c r="S5664" i="5"/>
  <c r="S5692" i="5"/>
  <c r="S6008" i="5"/>
  <c r="S6020" i="5"/>
  <c r="S6036" i="5"/>
  <c r="S6048" i="5"/>
  <c r="S6064" i="5"/>
  <c r="S6092" i="5"/>
  <c r="S5694" i="5"/>
  <c r="S6026" i="5"/>
  <c r="S6050" i="5"/>
  <c r="S6078" i="5"/>
  <c r="S5673" i="5"/>
  <c r="S6009" i="5"/>
  <c r="S6089" i="5"/>
  <c r="S6045" i="5"/>
  <c r="S5666" i="5"/>
  <c r="S5690" i="5"/>
  <c r="S6022" i="5"/>
  <c r="S6046" i="5"/>
  <c r="S6082" i="5"/>
  <c r="S5693" i="5"/>
  <c r="S6069" i="5"/>
  <c r="S5588" i="5"/>
  <c r="S5604" i="5"/>
  <c r="S5632" i="5"/>
  <c r="S5660" i="5"/>
  <c r="S5676" i="5"/>
  <c r="S5688" i="5"/>
  <c r="S6004" i="5"/>
  <c r="S6016" i="5"/>
  <c r="S6032" i="5"/>
  <c r="S6060" i="5"/>
  <c r="S6088" i="5"/>
  <c r="S5686" i="5"/>
  <c r="S6014" i="5"/>
  <c r="S6042" i="5"/>
  <c r="S6070" i="5"/>
  <c r="S5701" i="5"/>
  <c r="S6077" i="5"/>
  <c r="S5665" i="5"/>
  <c r="S6033" i="5"/>
  <c r="S6085" i="5"/>
  <c r="S5682" i="5"/>
  <c r="S6018" i="5"/>
  <c r="S6074" i="5"/>
  <c r="S5685" i="5"/>
  <c r="S6025" i="5"/>
  <c r="S6057" i="5"/>
  <c r="S6101" i="5"/>
  <c r="AG254" i="4"/>
  <c r="AG258" i="4"/>
  <c r="AG248" i="4"/>
  <c r="AG247" i="4"/>
  <c r="AG259" i="4"/>
  <c r="AG250" i="4"/>
  <c r="AG256" i="4"/>
  <c r="AG257" i="4"/>
  <c r="AG255" i="4"/>
  <c r="AG249" i="4"/>
  <c r="AG260" i="4"/>
  <c r="AG252" i="4"/>
  <c r="AG251" i="4"/>
  <c r="AG261" i="4"/>
  <c r="AF216" i="4" s="1"/>
  <c r="C1450" i="10" s="1"/>
  <c r="B1450" i="10" s="1"/>
  <c r="H1450" i="10" s="1"/>
  <c r="AG222" i="4"/>
  <c r="AG238" i="4"/>
  <c r="AG213" i="4"/>
  <c r="AF213" i="4" s="1"/>
  <c r="C1447" i="10" s="1"/>
  <c r="B1447" i="10" s="1"/>
  <c r="H1447" i="10" s="1"/>
  <c r="AG229" i="4"/>
  <c r="AF214" i="4" s="1"/>
  <c r="C1448" i="10" s="1"/>
  <c r="B1448" i="10" s="1"/>
  <c r="H1448" i="10" s="1"/>
  <c r="AG245" i="4"/>
  <c r="AF215" i="4" s="1"/>
  <c r="C1449" i="10" s="1"/>
  <c r="B1449" i="10" s="1"/>
  <c r="H1449" i="10" s="1"/>
  <c r="AG216" i="4"/>
  <c r="AG232" i="4"/>
  <c r="AG215" i="4"/>
  <c r="AG231" i="4"/>
  <c r="AG218" i="4"/>
  <c r="AG234" i="4"/>
  <c r="AG225" i="4"/>
  <c r="AG241" i="4"/>
  <c r="AG228" i="4"/>
  <c r="AG244" i="4"/>
  <c r="AG227" i="4"/>
  <c r="AG243" i="4"/>
  <c r="AG221" i="4"/>
  <c r="AG237" i="4"/>
  <c r="AG224" i="4"/>
  <c r="AG240" i="4"/>
  <c r="AG223" i="4"/>
  <c r="AG239" i="4"/>
  <c r="AG226" i="4"/>
  <c r="AG242" i="4"/>
  <c r="AG217" i="4"/>
  <c r="AG233" i="4"/>
  <c r="AG220" i="4"/>
  <c r="AG236" i="4"/>
  <c r="AG219" i="4"/>
  <c r="AG235" i="4"/>
  <c r="AG186" i="4"/>
  <c r="AG212" i="4"/>
  <c r="AF212" i="4" s="1"/>
  <c r="AG188" i="4"/>
  <c r="AG187" i="4"/>
  <c r="K52" i="3"/>
  <c r="K53" i="3"/>
  <c r="L11" i="3" s="1"/>
  <c r="B1472" i="10" s="1"/>
  <c r="H1472" i="10" s="1"/>
  <c r="K51" i="3"/>
  <c r="K50" i="3"/>
  <c r="K49" i="3"/>
  <c r="K48" i="3"/>
  <c r="K43" i="3"/>
  <c r="K47" i="3"/>
  <c r="K46" i="3"/>
  <c r="K41" i="3"/>
  <c r="K45" i="3"/>
  <c r="L10" i="3" s="1"/>
  <c r="B1471" i="10" s="1"/>
  <c r="H1471" i="10" s="1"/>
  <c r="K40" i="3"/>
  <c r="K42" i="3"/>
  <c r="K44" i="3"/>
  <c r="K33" i="3"/>
  <c r="K34" i="3"/>
  <c r="K31" i="3"/>
  <c r="K32" i="3"/>
  <c r="K30" i="3"/>
  <c r="K28" i="3"/>
  <c r="K29" i="3"/>
  <c r="L8" i="3" s="1"/>
  <c r="B1469" i="10" s="1"/>
  <c r="H1469" i="10" s="1"/>
  <c r="K26" i="3"/>
  <c r="K27" i="3"/>
  <c r="K24" i="3"/>
  <c r="K25" i="3"/>
  <c r="K22" i="3"/>
  <c r="K23" i="3"/>
  <c r="K21" i="3"/>
  <c r="L7" i="3" s="1"/>
  <c r="B1468" i="10" s="1"/>
  <c r="H1468" i="10" s="1"/>
  <c r="K20" i="3"/>
  <c r="K19" i="3"/>
  <c r="K18" i="3"/>
  <c r="K17" i="3"/>
  <c r="K16" i="3"/>
  <c r="K11" i="3"/>
  <c r="K15" i="3"/>
  <c r="K14" i="3"/>
  <c r="K9" i="3"/>
  <c r="K13" i="3"/>
  <c r="L6" i="3" s="1"/>
  <c r="B1467" i="10" s="1"/>
  <c r="H1467" i="10" s="1"/>
  <c r="K8" i="3"/>
  <c r="K10" i="3"/>
  <c r="K12" i="3"/>
  <c r="AH11" i="4"/>
  <c r="AD11" i="4"/>
  <c r="AH19" i="4"/>
  <c r="AD19" i="4"/>
  <c r="AH27" i="4"/>
  <c r="AD27" i="4"/>
  <c r="AH35" i="4"/>
  <c r="AD35" i="4"/>
  <c r="AH43" i="4"/>
  <c r="AD43" i="4"/>
  <c r="AH51" i="4"/>
  <c r="AD51" i="4"/>
  <c r="AH59" i="4"/>
  <c r="AD59" i="4"/>
  <c r="AH8" i="4"/>
  <c r="AD8" i="4"/>
  <c r="AH16" i="4"/>
  <c r="AD16" i="4"/>
  <c r="AH24" i="4"/>
  <c r="AD24" i="4"/>
  <c r="AH32" i="4"/>
  <c r="AD32" i="4"/>
  <c r="AH40" i="4"/>
  <c r="AD40" i="4"/>
  <c r="AH48" i="4"/>
  <c r="AD48" i="4"/>
  <c r="AH56" i="4"/>
  <c r="AD56" i="4"/>
  <c r="AH9" i="4"/>
  <c r="AD9" i="4"/>
  <c r="AH17" i="4"/>
  <c r="AD17" i="4"/>
  <c r="AH25" i="4"/>
  <c r="AD25" i="4"/>
  <c r="AH33" i="4"/>
  <c r="AD33" i="4"/>
  <c r="AH41" i="4"/>
  <c r="AD41" i="4"/>
  <c r="AH49" i="4"/>
  <c r="AD49" i="4"/>
  <c r="AH57" i="4"/>
  <c r="AD57" i="4"/>
  <c r="AH6" i="4"/>
  <c r="AD6" i="4"/>
  <c r="AH14" i="4"/>
  <c r="AD14" i="4"/>
  <c r="AH22" i="4"/>
  <c r="AD22" i="4"/>
  <c r="AH30" i="4"/>
  <c r="AD30" i="4"/>
  <c r="AH38" i="4"/>
  <c r="AD38" i="4"/>
  <c r="AH46" i="4"/>
  <c r="AD46" i="4"/>
  <c r="AH54" i="4"/>
  <c r="AD54" i="4"/>
  <c r="AH62" i="4"/>
  <c r="AG62" i="4" s="1"/>
  <c r="AD62" i="4"/>
  <c r="AH7" i="4"/>
  <c r="AD7" i="4"/>
  <c r="AH15" i="4"/>
  <c r="AD15" i="4"/>
  <c r="AH23" i="4"/>
  <c r="AD23" i="4"/>
  <c r="AH31" i="4"/>
  <c r="AD31" i="4"/>
  <c r="AH39" i="4"/>
  <c r="AD39" i="4"/>
  <c r="AH47" i="4"/>
  <c r="AD47" i="4"/>
  <c r="AH55" i="4"/>
  <c r="AD55" i="4"/>
  <c r="AH12" i="4"/>
  <c r="AD12" i="4"/>
  <c r="AH20" i="4"/>
  <c r="AD20" i="4"/>
  <c r="AE5" i="4" s="1"/>
  <c r="AH28" i="4"/>
  <c r="AD28" i="4"/>
  <c r="AH36" i="4"/>
  <c r="AD36" i="4"/>
  <c r="AE6" i="4" s="1"/>
  <c r="AH44" i="4"/>
  <c r="AD44" i="4"/>
  <c r="AH52" i="4"/>
  <c r="AD52" i="4"/>
  <c r="AE7" i="4" s="1"/>
  <c r="AH60" i="4"/>
  <c r="AD60" i="4"/>
  <c r="AH5" i="4"/>
  <c r="AD5" i="4"/>
  <c r="AH13" i="4"/>
  <c r="AD13" i="4"/>
  <c r="AH21" i="4"/>
  <c r="AD21" i="4"/>
  <c r="AH29" i="4"/>
  <c r="AD29" i="4"/>
  <c r="AH37" i="4"/>
  <c r="AD37" i="4"/>
  <c r="AH45" i="4"/>
  <c r="AD45" i="4"/>
  <c r="AH53" i="4"/>
  <c r="AD53" i="4"/>
  <c r="AH61" i="4"/>
  <c r="AD61" i="4"/>
  <c r="AH10" i="4"/>
  <c r="AD10" i="4"/>
  <c r="AH18" i="4"/>
  <c r="AD18" i="4"/>
  <c r="AH26" i="4"/>
  <c r="AD26" i="4"/>
  <c r="AH34" i="4"/>
  <c r="AD34" i="4"/>
  <c r="AH42" i="4"/>
  <c r="AD42" i="4"/>
  <c r="AH50" i="4"/>
  <c r="AD50" i="4"/>
  <c r="AH58" i="4"/>
  <c r="AD58" i="4"/>
  <c r="AD4" i="4"/>
  <c r="AE4" i="4" s="1"/>
  <c r="AH4" i="4"/>
  <c r="AG89" i="4"/>
  <c r="AG93" i="4"/>
  <c r="AG97" i="4"/>
  <c r="AG88" i="4"/>
  <c r="AG92" i="4"/>
  <c r="AG96" i="4"/>
  <c r="AF10" i="4"/>
  <c r="C1440" i="10" s="1"/>
  <c r="AG91" i="4"/>
  <c r="AG95" i="4"/>
  <c r="AG99" i="4"/>
  <c r="AG90" i="4"/>
  <c r="AG94" i="4"/>
  <c r="AG98" i="4"/>
  <c r="S3" i="5"/>
  <c r="T2327" i="5"/>
  <c r="T2343" i="5"/>
  <c r="T2375" i="5"/>
  <c r="T2407" i="5"/>
  <c r="T2455" i="5"/>
  <c r="T2487" i="5"/>
  <c r="T2519" i="5"/>
  <c r="T2551" i="5"/>
  <c r="T2583" i="5"/>
  <c r="T2615" i="5"/>
  <c r="T2631" i="5"/>
  <c r="T2663" i="5"/>
  <c r="T2695" i="5"/>
  <c r="T2727" i="5"/>
  <c r="T2759" i="5"/>
  <c r="T2791" i="5"/>
  <c r="T2839" i="5"/>
  <c r="T2871" i="5"/>
  <c r="T2887" i="5"/>
  <c r="T2935" i="5"/>
  <c r="T2967" i="5"/>
  <c r="T2999" i="5"/>
  <c r="T3015" i="5"/>
  <c r="T3315" i="5"/>
  <c r="U417" i="5" s="1"/>
  <c r="T4115" i="5"/>
  <c r="U517" i="5" s="1"/>
  <c r="T4215" i="5"/>
  <c r="T4515" i="5"/>
  <c r="U567" i="5" s="1"/>
  <c r="T4615" i="5"/>
  <c r="T4815" i="5"/>
  <c r="T4915" i="5"/>
  <c r="U617" i="5" s="1"/>
  <c r="T5015" i="5"/>
  <c r="T5031" i="5"/>
  <c r="T5079" i="5"/>
  <c r="T5111" i="5"/>
  <c r="T5143" i="5"/>
  <c r="T5159" i="5"/>
  <c r="T5191" i="5"/>
  <c r="T5415" i="5"/>
  <c r="T5447" i="5"/>
  <c r="T5479" i="5"/>
  <c r="T5711" i="5"/>
  <c r="T5743" i="5"/>
  <c r="T5775" i="5"/>
  <c r="T5807" i="5"/>
  <c r="T5839" i="5"/>
  <c r="T5871" i="5"/>
  <c r="T5903" i="5"/>
  <c r="T5935" i="5"/>
  <c r="T5967" i="5"/>
  <c r="T2322" i="5"/>
  <c r="T2354" i="5"/>
  <c r="T2386" i="5"/>
  <c r="T2418" i="5"/>
  <c r="T2450" i="5"/>
  <c r="T2482" i="5"/>
  <c r="T2514" i="5"/>
  <c r="T2546" i="5"/>
  <c r="T2578" i="5"/>
  <c r="T2610" i="5"/>
  <c r="T2642" i="5"/>
  <c r="T2674" i="5"/>
  <c r="T2706" i="5"/>
  <c r="T2738" i="5"/>
  <c r="T2770" i="5"/>
  <c r="T2802" i="5"/>
  <c r="T2834" i="5"/>
  <c r="T2866" i="5"/>
  <c r="T2898" i="5"/>
  <c r="T2930" i="5"/>
  <c r="T2962" i="5"/>
  <c r="T2994" i="5"/>
  <c r="T3026" i="5"/>
  <c r="T3110" i="5"/>
  <c r="T3230" i="5"/>
  <c r="T3406" i="5"/>
  <c r="T3422" i="5"/>
  <c r="T4026" i="5"/>
  <c r="T4218" i="5"/>
  <c r="T4306" i="5"/>
  <c r="T4426" i="5"/>
  <c r="T4514" i="5"/>
  <c r="T4614" i="5"/>
  <c r="T4730" i="5"/>
  <c r="T4930" i="5"/>
  <c r="T5030" i="5"/>
  <c r="T5046" i="5"/>
  <c r="T5094" i="5"/>
  <c r="T5126" i="5"/>
  <c r="T5142" i="5"/>
  <c r="T5174" i="5"/>
  <c r="T5334" i="5"/>
  <c r="T5414" i="5"/>
  <c r="T5446" i="5"/>
  <c r="T5478" i="5"/>
  <c r="T5494" i="5"/>
  <c r="T5742" i="5"/>
  <c r="T5774" i="5"/>
  <c r="T5806" i="5"/>
  <c r="T5822" i="5"/>
  <c r="T5870" i="5"/>
  <c r="T5886" i="5"/>
  <c r="T5934" i="5"/>
  <c r="T5950" i="5"/>
  <c r="T5982" i="5"/>
  <c r="T2321" i="5"/>
  <c r="T2353" i="5"/>
  <c r="T2369" i="5"/>
  <c r="T2401" i="5"/>
  <c r="T2449" i="5"/>
  <c r="T2465" i="5"/>
  <c r="T2513" i="5"/>
  <c r="T2545" i="5"/>
  <c r="T2577" i="5"/>
  <c r="T2593" i="5"/>
  <c r="T2625" i="5"/>
  <c r="T2673" i="5"/>
  <c r="T2705" i="5"/>
  <c r="T2721" i="5"/>
  <c r="T2769" i="5"/>
  <c r="T2801" i="5"/>
  <c r="T2833" i="5"/>
  <c r="T2865" i="5"/>
  <c r="T2897" i="5"/>
  <c r="T2929" i="5"/>
  <c r="T2961" i="5"/>
  <c r="T2977" i="5"/>
  <c r="T3009" i="5"/>
  <c r="T3109" i="5"/>
  <c r="T3209" i="5"/>
  <c r="T3309" i="5"/>
  <c r="T3409" i="5"/>
  <c r="T4009" i="5"/>
  <c r="T4109" i="5"/>
  <c r="T4209" i="5"/>
  <c r="T4309" i="5"/>
  <c r="T4409" i="5"/>
  <c r="T4509" i="5"/>
  <c r="T4609" i="5"/>
  <c r="T4725" i="5"/>
  <c r="T5297" i="5"/>
  <c r="T1005" i="5"/>
  <c r="T2311" i="5"/>
  <c r="T2359" i="5"/>
  <c r="T2391" i="5"/>
  <c r="T2423" i="5"/>
  <c r="T2439" i="5"/>
  <c r="T2471" i="5"/>
  <c r="T2503" i="5"/>
  <c r="T2535" i="5"/>
  <c r="T2567" i="5"/>
  <c r="T2599" i="5"/>
  <c r="T2647" i="5"/>
  <c r="T2679" i="5"/>
  <c r="T2711" i="5"/>
  <c r="T2743" i="5"/>
  <c r="T2775" i="5"/>
  <c r="T2807" i="5"/>
  <c r="T2823" i="5"/>
  <c r="T2855" i="5"/>
  <c r="T2903" i="5"/>
  <c r="T2919" i="5"/>
  <c r="T2951" i="5"/>
  <c r="T2983" i="5"/>
  <c r="T3115" i="5"/>
  <c r="U392" i="5" s="1"/>
  <c r="T3215" i="5"/>
  <c r="T3415" i="5"/>
  <c r="T4015" i="5"/>
  <c r="T4315" i="5"/>
  <c r="U542" i="5" s="1"/>
  <c r="T4415" i="5"/>
  <c r="T4715" i="5"/>
  <c r="U592" i="5" s="1"/>
  <c r="T5047" i="5"/>
  <c r="T5063" i="5"/>
  <c r="T5095" i="5"/>
  <c r="T5127" i="5"/>
  <c r="T5175" i="5"/>
  <c r="T5399" i="5"/>
  <c r="T5431" i="5"/>
  <c r="T5463" i="5"/>
  <c r="T5495" i="5"/>
  <c r="T5727" i="5"/>
  <c r="T5759" i="5"/>
  <c r="T5791" i="5"/>
  <c r="T5823" i="5"/>
  <c r="T5855" i="5"/>
  <c r="T5887" i="5"/>
  <c r="T5919" i="5"/>
  <c r="T5951" i="5"/>
  <c r="T5983" i="5"/>
  <c r="T2338" i="5"/>
  <c r="T2370" i="5"/>
  <c r="T2402" i="5"/>
  <c r="T2434" i="5"/>
  <c r="T2466" i="5"/>
  <c r="T2498" i="5"/>
  <c r="T2530" i="5"/>
  <c r="T2562" i="5"/>
  <c r="T2594" i="5"/>
  <c r="T2626" i="5"/>
  <c r="T2658" i="5"/>
  <c r="T2690" i="5"/>
  <c r="T2722" i="5"/>
  <c r="T2754" i="5"/>
  <c r="T2786" i="5"/>
  <c r="T2818" i="5"/>
  <c r="T2850" i="5"/>
  <c r="T2882" i="5"/>
  <c r="T2914" i="5"/>
  <c r="T2946" i="5"/>
  <c r="T2978" i="5"/>
  <c r="T3010" i="5"/>
  <c r="T3126" i="5"/>
  <c r="T3214" i="5"/>
  <c r="T3318" i="5"/>
  <c r="T4010" i="5"/>
  <c r="T4114" i="5"/>
  <c r="T4130" i="5"/>
  <c r="T4322" i="5"/>
  <c r="T4410" i="5"/>
  <c r="T4530" i="5"/>
  <c r="T4714" i="5"/>
  <c r="T4814" i="5"/>
  <c r="T4914" i="5"/>
  <c r="T5014" i="5"/>
  <c r="T5062" i="5"/>
  <c r="T5078" i="5"/>
  <c r="T5110" i="5"/>
  <c r="T5158" i="5"/>
  <c r="T5190" i="5"/>
  <c r="T5350" i="5"/>
  <c r="T5398" i="5"/>
  <c r="T5430" i="5"/>
  <c r="T5462" i="5"/>
  <c r="T5710" i="5"/>
  <c r="T5726" i="5"/>
  <c r="T5758" i="5"/>
  <c r="T5790" i="5"/>
  <c r="T5838" i="5"/>
  <c r="T5854" i="5"/>
  <c r="T5902" i="5"/>
  <c r="T5918" i="5"/>
  <c r="T5966" i="5"/>
  <c r="T2337" i="5"/>
  <c r="T2385" i="5"/>
  <c r="T2417" i="5"/>
  <c r="T2433" i="5"/>
  <c r="T2481" i="5"/>
  <c r="T2497" i="5"/>
  <c r="T2529" i="5"/>
  <c r="T2561" i="5"/>
  <c r="T2609" i="5"/>
  <c r="T2641" i="5"/>
  <c r="T2657" i="5"/>
  <c r="T2689" i="5"/>
  <c r="T2737" i="5"/>
  <c r="T2753" i="5"/>
  <c r="T2785" i="5"/>
  <c r="T2817" i="5"/>
  <c r="T2849" i="5"/>
  <c r="T2881" i="5"/>
  <c r="T2913" i="5"/>
  <c r="T2945" i="5"/>
  <c r="T2993" i="5"/>
  <c r="T3025" i="5"/>
  <c r="T3125" i="5"/>
  <c r="T3225" i="5"/>
  <c r="T3325" i="5"/>
  <c r="T3425" i="5"/>
  <c r="T4025" i="5"/>
  <c r="T4125" i="5"/>
  <c r="T4225" i="5"/>
  <c r="T4325" i="5"/>
  <c r="T4425" i="5"/>
  <c r="T4525" i="5"/>
  <c r="T4625" i="5"/>
  <c r="T4709" i="5"/>
  <c r="T4809" i="5"/>
  <c r="T4825" i="5"/>
  <c r="T4909" i="5"/>
  <c r="T4925" i="5"/>
  <c r="T5009" i="5"/>
  <c r="T5025" i="5"/>
  <c r="T5041" i="5"/>
  <c r="T5057" i="5"/>
  <c r="T5073" i="5"/>
  <c r="T5089" i="5"/>
  <c r="T5105" i="5"/>
  <c r="T5121" i="5"/>
  <c r="T5137" i="5"/>
  <c r="T5153" i="5"/>
  <c r="T5169" i="5"/>
  <c r="T5185" i="5"/>
  <c r="T5201" i="5"/>
  <c r="T5409" i="5"/>
  <c r="T5425" i="5"/>
  <c r="T5441" i="5"/>
  <c r="T5457" i="5"/>
  <c r="T5473" i="5"/>
  <c r="T5489" i="5"/>
  <c r="T5705" i="5"/>
  <c r="T5721" i="5"/>
  <c r="T5737" i="5"/>
  <c r="T5753" i="5"/>
  <c r="T5769" i="5"/>
  <c r="T5785" i="5"/>
  <c r="T5801" i="5"/>
  <c r="T5817" i="5"/>
  <c r="T5833" i="5"/>
  <c r="T5849" i="5"/>
  <c r="T5865" i="5"/>
  <c r="T5881" i="5"/>
  <c r="T5897" i="5"/>
  <c r="T5913" i="5"/>
  <c r="T5929" i="5"/>
  <c r="T5945" i="5"/>
  <c r="T5961" i="5"/>
  <c r="T5977" i="5"/>
  <c r="T5993" i="5"/>
  <c r="T5355" i="5"/>
  <c r="U672" i="5" s="1"/>
  <c r="T5233" i="5"/>
  <c r="T2319" i="5"/>
  <c r="T2335" i="5"/>
  <c r="T2383" i="5"/>
  <c r="T2415" i="5"/>
  <c r="T2431" i="5"/>
  <c r="T2463" i="5"/>
  <c r="T2495" i="5"/>
  <c r="T2543" i="5"/>
  <c r="T2559" i="5"/>
  <c r="T2607" i="5"/>
  <c r="T2623" i="5"/>
  <c r="T2655" i="5"/>
  <c r="T2703" i="5"/>
  <c r="T2735" i="5"/>
  <c r="T2751" i="5"/>
  <c r="T2783" i="5"/>
  <c r="T2831" i="5"/>
  <c r="T2847" i="5"/>
  <c r="T2895" i="5"/>
  <c r="T2927" i="5"/>
  <c r="T2959" i="5"/>
  <c r="T2991" i="5"/>
  <c r="T3007" i="5"/>
  <c r="T3123" i="5"/>
  <c r="U393" i="5" s="1"/>
  <c r="T3223" i="5"/>
  <c r="T3323" i="5"/>
  <c r="U418" i="5" s="1"/>
  <c r="T3407" i="5"/>
  <c r="T4007" i="5"/>
  <c r="T4107" i="5"/>
  <c r="U516" i="5" s="1"/>
  <c r="T4207" i="5"/>
  <c r="T4307" i="5"/>
  <c r="U541" i="5" s="1"/>
  <c r="T4323" i="5"/>
  <c r="U543" i="5" s="1"/>
  <c r="T4407" i="5"/>
  <c r="T4507" i="5"/>
  <c r="U566" i="5" s="1"/>
  <c r="T4607" i="5"/>
  <c r="T4723" i="5"/>
  <c r="U593" i="5" s="1"/>
  <c r="T4807" i="5"/>
  <c r="T4907" i="5"/>
  <c r="U616" i="5" s="1"/>
  <c r="T5023" i="5"/>
  <c r="T5039" i="5"/>
  <c r="T5071" i="5"/>
  <c r="T5119" i="5"/>
  <c r="T5151" i="5"/>
  <c r="T5167" i="5"/>
  <c r="T5215" i="5"/>
  <c r="T5231" i="5"/>
  <c r="T5295" i="5"/>
  <c r="T5407" i="5"/>
  <c r="T5423" i="5"/>
  <c r="T5455" i="5"/>
  <c r="T5703" i="5"/>
  <c r="T5719" i="5"/>
  <c r="T5751" i="5"/>
  <c r="T5783" i="5"/>
  <c r="T5815" i="5"/>
  <c r="T5863" i="5"/>
  <c r="T5879" i="5"/>
  <c r="T5927" i="5"/>
  <c r="T5943" i="5"/>
  <c r="T5975" i="5"/>
  <c r="T2330" i="5"/>
  <c r="T2346" i="5"/>
  <c r="T2394" i="5"/>
  <c r="T2426" i="5"/>
  <c r="T2458" i="5"/>
  <c r="T2474" i="5"/>
  <c r="T2506" i="5"/>
  <c r="T2538" i="5"/>
  <c r="T2570" i="5"/>
  <c r="T2602" i="5"/>
  <c r="T2634" i="5"/>
  <c r="T2682" i="5"/>
  <c r="T2698" i="5"/>
  <c r="T2730" i="5"/>
  <c r="T2762" i="5"/>
  <c r="T2794" i="5"/>
  <c r="T2826" i="5"/>
  <c r="T2874" i="5"/>
  <c r="T2890" i="5"/>
  <c r="T2938" i="5"/>
  <c r="T2954" i="5"/>
  <c r="T2986" i="5"/>
  <c r="T3206" i="5"/>
  <c r="T3310" i="5"/>
  <c r="T3414" i="5"/>
  <c r="T4018" i="5"/>
  <c r="T4122" i="5"/>
  <c r="T4226" i="5"/>
  <c r="T4330" i="5"/>
  <c r="T4506" i="5"/>
  <c r="T4606" i="5"/>
  <c r="T4706" i="5"/>
  <c r="T4806" i="5"/>
  <c r="T4906" i="5"/>
  <c r="T5006" i="5"/>
  <c r="T5038" i="5"/>
  <c r="T5070" i="5"/>
  <c r="T5102" i="5"/>
  <c r="T5134" i="5"/>
  <c r="T5166" i="5"/>
  <c r="T5198" i="5"/>
  <c r="T5230" i="5"/>
  <c r="T5294" i="5"/>
  <c r="T5422" i="5"/>
  <c r="T5454" i="5"/>
  <c r="T5718" i="5"/>
  <c r="T5750" i="5"/>
  <c r="T5798" i="5"/>
  <c r="T5814" i="5"/>
  <c r="T5846" i="5"/>
  <c r="T5878" i="5"/>
  <c r="T5910" i="5"/>
  <c r="T5942" i="5"/>
  <c r="T5974" i="5"/>
  <c r="T2313" i="5"/>
  <c r="T2361" i="5"/>
  <c r="T2393" i="5"/>
  <c r="T2409" i="5"/>
  <c r="T2441" i="5"/>
  <c r="T2473" i="5"/>
  <c r="T2505" i="5"/>
  <c r="T2537" i="5"/>
  <c r="T2569" i="5"/>
  <c r="T2601" i="5"/>
  <c r="T2633" i="5"/>
  <c r="T2681" i="5"/>
  <c r="T2713" i="5"/>
  <c r="T2729" i="5"/>
  <c r="T2777" i="5"/>
  <c r="T2809" i="5"/>
  <c r="T2841" i="5"/>
  <c r="T2857" i="5"/>
  <c r="T2889" i="5"/>
  <c r="T2921" i="5"/>
  <c r="T2969" i="5"/>
  <c r="T3001" i="5"/>
  <c r="T3033" i="5"/>
  <c r="T3117" i="5"/>
  <c r="T3317" i="5"/>
  <c r="T4017" i="5"/>
  <c r="T4217" i="5"/>
  <c r="T4417" i="5"/>
  <c r="T5049" i="5"/>
  <c r="T5081" i="5"/>
  <c r="T5113" i="5"/>
  <c r="T5129" i="5"/>
  <c r="T5177" i="5"/>
  <c r="T5353" i="5"/>
  <c r="T5417" i="5"/>
  <c r="T5449" i="5"/>
  <c r="T5481" i="5"/>
  <c r="T5713" i="5"/>
  <c r="T5745" i="5"/>
  <c r="T5777" i="5"/>
  <c r="T5809" i="5"/>
  <c r="T5841" i="5"/>
  <c r="T5873" i="5"/>
  <c r="T5905" i="5"/>
  <c r="T5937" i="5"/>
  <c r="T5969" i="5"/>
  <c r="T5985" i="5"/>
  <c r="T5339" i="5"/>
  <c r="U670" i="5" s="1"/>
  <c r="T5281" i="5"/>
  <c r="T2351" i="5"/>
  <c r="T2367" i="5"/>
  <c r="T2399" i="5"/>
  <c r="T2447" i="5"/>
  <c r="T2479" i="5"/>
  <c r="T2511" i="5"/>
  <c r="T2527" i="5"/>
  <c r="T2575" i="5"/>
  <c r="T2591" i="5"/>
  <c r="T2639" i="5"/>
  <c r="T2671" i="5"/>
  <c r="T2687" i="5"/>
  <c r="T2719" i="5"/>
  <c r="T2767" i="5"/>
  <c r="T2799" i="5"/>
  <c r="T2815" i="5"/>
  <c r="T2863" i="5"/>
  <c r="T2879" i="5"/>
  <c r="T2911" i="5"/>
  <c r="T2943" i="5"/>
  <c r="T2975" i="5"/>
  <c r="T3023" i="5"/>
  <c r="T3107" i="5"/>
  <c r="U391" i="5" s="1"/>
  <c r="T3207" i="5"/>
  <c r="T3307" i="5"/>
  <c r="U416" i="5" s="1"/>
  <c r="T3423" i="5"/>
  <c r="T4023" i="5"/>
  <c r="T4123" i="5"/>
  <c r="U518" i="5" s="1"/>
  <c r="T4223" i="5"/>
  <c r="T4423" i="5"/>
  <c r="T4523" i="5"/>
  <c r="U568" i="5" s="1"/>
  <c r="T4623" i="5"/>
  <c r="T4707" i="5"/>
  <c r="U591" i="5" s="1"/>
  <c r="T4823" i="5"/>
  <c r="T4923" i="5"/>
  <c r="U618" i="5" s="1"/>
  <c r="T5007" i="5"/>
  <c r="T5055" i="5"/>
  <c r="T5087" i="5"/>
  <c r="T5103" i="5"/>
  <c r="T5135" i="5"/>
  <c r="T5183" i="5"/>
  <c r="T5199" i="5"/>
  <c r="T5247" i="5"/>
  <c r="T5279" i="5"/>
  <c r="T5439" i="5"/>
  <c r="T5471" i="5"/>
  <c r="T5487" i="5"/>
  <c r="T5735" i="5"/>
  <c r="T5767" i="5"/>
  <c r="T5799" i="5"/>
  <c r="T5831" i="5"/>
  <c r="T5847" i="5"/>
  <c r="T5895" i="5"/>
  <c r="T5911" i="5"/>
  <c r="T5959" i="5"/>
  <c r="T5991" i="5"/>
  <c r="T2314" i="5"/>
  <c r="T2362" i="5"/>
  <c r="T2378" i="5"/>
  <c r="T2410" i="5"/>
  <c r="T2442" i="5"/>
  <c r="T2490" i="5"/>
  <c r="T2522" i="5"/>
  <c r="T2554" i="5"/>
  <c r="T2586" i="5"/>
  <c r="T2618" i="5"/>
  <c r="T2650" i="5"/>
  <c r="T2666" i="5"/>
  <c r="T2714" i="5"/>
  <c r="T2746" i="5"/>
  <c r="T2778" i="5"/>
  <c r="T2810" i="5"/>
  <c r="T2842" i="5"/>
  <c r="T2858" i="5"/>
  <c r="T2906" i="5"/>
  <c r="T2922" i="5"/>
  <c r="T2970" i="5"/>
  <c r="T3002" i="5"/>
  <c r="T3018" i="5"/>
  <c r="T3118" i="5"/>
  <c r="T3222" i="5"/>
  <c r="T3326" i="5"/>
  <c r="T3430" i="5"/>
  <c r="T4106" i="5"/>
  <c r="T4210" i="5"/>
  <c r="T4314" i="5"/>
  <c r="T4418" i="5"/>
  <c r="T4522" i="5"/>
  <c r="T4622" i="5"/>
  <c r="T4722" i="5"/>
  <c r="T4822" i="5"/>
  <c r="T4922" i="5"/>
  <c r="T5022" i="5"/>
  <c r="T5054" i="5"/>
  <c r="T5086" i="5"/>
  <c r="T5118" i="5"/>
  <c r="T5150" i="5"/>
  <c r="T5182" i="5"/>
  <c r="T5214" i="5"/>
  <c r="T5246" i="5"/>
  <c r="T5278" i="5"/>
  <c r="T5406" i="5"/>
  <c r="T5438" i="5"/>
  <c r="T5470" i="5"/>
  <c r="T5486" i="5"/>
  <c r="T5734" i="5"/>
  <c r="T5766" i="5"/>
  <c r="T5782" i="5"/>
  <c r="T5830" i="5"/>
  <c r="T5862" i="5"/>
  <c r="T5894" i="5"/>
  <c r="T5926" i="5"/>
  <c r="T5958" i="5"/>
  <c r="T5990" i="5"/>
  <c r="T2329" i="5"/>
  <c r="T2345" i="5"/>
  <c r="T2377" i="5"/>
  <c r="T2425" i="5"/>
  <c r="T2457" i="5"/>
  <c r="T2489" i="5"/>
  <c r="T2521" i="5"/>
  <c r="T2553" i="5"/>
  <c r="T2585" i="5"/>
  <c r="T2617" i="5"/>
  <c r="T2649" i="5"/>
  <c r="T2665" i="5"/>
  <c r="T2697" i="5"/>
  <c r="T2745" i="5"/>
  <c r="T2761" i="5"/>
  <c r="T2793" i="5"/>
  <c r="T2825" i="5"/>
  <c r="T2873" i="5"/>
  <c r="T2905" i="5"/>
  <c r="T2937" i="5"/>
  <c r="T2953" i="5"/>
  <c r="T2985" i="5"/>
  <c r="T3017" i="5"/>
  <c r="T3217" i="5"/>
  <c r="T3417" i="5"/>
  <c r="T4117" i="5"/>
  <c r="T4317" i="5"/>
  <c r="T4517" i="5"/>
  <c r="T4617" i="5"/>
  <c r="T4717" i="5"/>
  <c r="T4817" i="5"/>
  <c r="T4917" i="5"/>
  <c r="T5017" i="5"/>
  <c r="T5033" i="5"/>
  <c r="T5065" i="5"/>
  <c r="T5097" i="5"/>
  <c r="T5145" i="5"/>
  <c r="T5161" i="5"/>
  <c r="T5193" i="5"/>
  <c r="T5337" i="5"/>
  <c r="T5401" i="5"/>
  <c r="T5433" i="5"/>
  <c r="T5465" i="5"/>
  <c r="T5729" i="5"/>
  <c r="T5761" i="5"/>
  <c r="T5793" i="5"/>
  <c r="T5825" i="5"/>
  <c r="T5857" i="5"/>
  <c r="T5889" i="5"/>
  <c r="T5921" i="5"/>
  <c r="T5953" i="5"/>
  <c r="T5217" i="5"/>
  <c r="T1021" i="5"/>
  <c r="T1029" i="5"/>
  <c r="T1045" i="5"/>
  <c r="T1061" i="5"/>
  <c r="T1077" i="5"/>
  <c r="T1101" i="5"/>
  <c r="T1109" i="5"/>
  <c r="T1133" i="5"/>
  <c r="T1149" i="5"/>
  <c r="T1157" i="5"/>
  <c r="T1173" i="5"/>
  <c r="T1197" i="5"/>
  <c r="T1213" i="5"/>
  <c r="T1221" i="5"/>
  <c r="T1245" i="5"/>
  <c r="T3044" i="5"/>
  <c r="T3060" i="5"/>
  <c r="T3076" i="5"/>
  <c r="T3092" i="5"/>
  <c r="T3139" i="5"/>
  <c r="U395" i="5" s="1"/>
  <c r="T3155" i="5"/>
  <c r="U397" i="5" s="1"/>
  <c r="T3640" i="5"/>
  <c r="T2320" i="5"/>
  <c r="T2336" i="5"/>
  <c r="T2352" i="5"/>
  <c r="T2368" i="5"/>
  <c r="T2384" i="5"/>
  <c r="T2400" i="5"/>
  <c r="T2416" i="5"/>
  <c r="T2432" i="5"/>
  <c r="T2448" i="5"/>
  <c r="T2464" i="5"/>
  <c r="T2480" i="5"/>
  <c r="T2496" i="5"/>
  <c r="T2512" i="5"/>
  <c r="T2528" i="5"/>
  <c r="T2544" i="5"/>
  <c r="T2560" i="5"/>
  <c r="T2576" i="5"/>
  <c r="T2592" i="5"/>
  <c r="T2608" i="5"/>
  <c r="T2624" i="5"/>
  <c r="T2640" i="5"/>
  <c r="T2656" i="5"/>
  <c r="T2672" i="5"/>
  <c r="T2688" i="5"/>
  <c r="T2704" i="5"/>
  <c r="T2720" i="5"/>
  <c r="T2736" i="5"/>
  <c r="T2752" i="5"/>
  <c r="T2768" i="5"/>
  <c r="T2784" i="5"/>
  <c r="T2800" i="5"/>
  <c r="T2816" i="5"/>
  <c r="T2832" i="5"/>
  <c r="T2848" i="5"/>
  <c r="T2864" i="5"/>
  <c r="T2880" i="5"/>
  <c r="T2896" i="5"/>
  <c r="T2912" i="5"/>
  <c r="T2928" i="5"/>
  <c r="T2944" i="5"/>
  <c r="T2960" i="5"/>
  <c r="T2976" i="5"/>
  <c r="T2992" i="5"/>
  <c r="T3008" i="5"/>
  <c r="T3024" i="5"/>
  <c r="T3108" i="5"/>
  <c r="T3124" i="5"/>
  <c r="T3208" i="5"/>
  <c r="T3224" i="5"/>
  <c r="T3308" i="5"/>
  <c r="T3324" i="5"/>
  <c r="T3408" i="5"/>
  <c r="T3424" i="5"/>
  <c r="T4008" i="5"/>
  <c r="T4024" i="5"/>
  <c r="T4108" i="5"/>
  <c r="T4124" i="5"/>
  <c r="T4208" i="5"/>
  <c r="T4224" i="5"/>
  <c r="T4308" i="5"/>
  <c r="T4324" i="5"/>
  <c r="T4408" i="5"/>
  <c r="T4424" i="5"/>
  <c r="T4508" i="5"/>
  <c r="T4524" i="5"/>
  <c r="T4608" i="5"/>
  <c r="T4624" i="5"/>
  <c r="T4708" i="5"/>
  <c r="T4724" i="5"/>
  <c r="T4808" i="5"/>
  <c r="T4824" i="5"/>
  <c r="T4908" i="5"/>
  <c r="T4924" i="5"/>
  <c r="T5008" i="5"/>
  <c r="T5024" i="5"/>
  <c r="T5040" i="5"/>
  <c r="T5056" i="5"/>
  <c r="T5072" i="5"/>
  <c r="T5088" i="5"/>
  <c r="T5104" i="5"/>
  <c r="T5120" i="5"/>
  <c r="T5136" i="5"/>
  <c r="T5152" i="5"/>
  <c r="T5168" i="5"/>
  <c r="T5184" i="5"/>
  <c r="T5200" i="5"/>
  <c r="T5216" i="5"/>
  <c r="T5232" i="5"/>
  <c r="T5248" i="5"/>
  <c r="T5280" i="5"/>
  <c r="T5296" i="5"/>
  <c r="T5408" i="5"/>
  <c r="T5424" i="5"/>
  <c r="T5440" i="5"/>
  <c r="T5456" i="5"/>
  <c r="T5472" i="5"/>
  <c r="T5488" i="5"/>
  <c r="T5704" i="5"/>
  <c r="T5720" i="5"/>
  <c r="T5736" i="5"/>
  <c r="T5752" i="5"/>
  <c r="T5768" i="5"/>
  <c r="T5784" i="5"/>
  <c r="T5800" i="5"/>
  <c r="T5816" i="5"/>
  <c r="T5832" i="5"/>
  <c r="T5848" i="5"/>
  <c r="T5864" i="5"/>
  <c r="T5880" i="5"/>
  <c r="T5896" i="5"/>
  <c r="T5912" i="5"/>
  <c r="T5928" i="5"/>
  <c r="T5944" i="5"/>
  <c r="T5960" i="5"/>
  <c r="T5976" i="5"/>
  <c r="T5992" i="5"/>
  <c r="T2315" i="5"/>
  <c r="U292" i="5" s="1"/>
  <c r="T2331" i="5"/>
  <c r="U294" i="5" s="1"/>
  <c r="T2347" i="5"/>
  <c r="U296" i="5" s="1"/>
  <c r="T2363" i="5"/>
  <c r="U298" i="5" s="1"/>
  <c r="T2379" i="5"/>
  <c r="U300" i="5" s="1"/>
  <c r="T2395" i="5"/>
  <c r="U302" i="5" s="1"/>
  <c r="T2411" i="5"/>
  <c r="U304" i="5" s="1"/>
  <c r="T2427" i="5"/>
  <c r="U306" i="5" s="1"/>
  <c r="T2443" i="5"/>
  <c r="U308" i="5" s="1"/>
  <c r="T2459" i="5"/>
  <c r="U310" i="5" s="1"/>
  <c r="T2475" i="5"/>
  <c r="U312" i="5" s="1"/>
  <c r="T2491" i="5"/>
  <c r="U314" i="5" s="1"/>
  <c r="T2507" i="5"/>
  <c r="U316" i="5" s="1"/>
  <c r="T2523" i="5"/>
  <c r="U318" i="5" s="1"/>
  <c r="T2539" i="5"/>
  <c r="U320" i="5" s="1"/>
  <c r="T2555" i="5"/>
  <c r="U322" i="5" s="1"/>
  <c r="T2571" i="5"/>
  <c r="U324" i="5" s="1"/>
  <c r="T2587" i="5"/>
  <c r="U326" i="5" s="1"/>
  <c r="T2603" i="5"/>
  <c r="U328" i="5" s="1"/>
  <c r="T2619" i="5"/>
  <c r="U330" i="5" s="1"/>
  <c r="T2635" i="5"/>
  <c r="U332" i="5" s="1"/>
  <c r="T2651" i="5"/>
  <c r="U334" i="5" s="1"/>
  <c r="T2667" i="5"/>
  <c r="U336" i="5" s="1"/>
  <c r="T2683" i="5"/>
  <c r="U338" i="5" s="1"/>
  <c r="T2699" i="5"/>
  <c r="U340" i="5" s="1"/>
  <c r="T2715" i="5"/>
  <c r="U342" i="5" s="1"/>
  <c r="T2731" i="5"/>
  <c r="U344" i="5" s="1"/>
  <c r="T2747" i="5"/>
  <c r="U346" i="5" s="1"/>
  <c r="T2763" i="5"/>
  <c r="U348" i="5" s="1"/>
  <c r="T2779" i="5"/>
  <c r="U350" i="5" s="1"/>
  <c r="T2795" i="5"/>
  <c r="U352" i="5" s="1"/>
  <c r="T2811" i="5"/>
  <c r="U354" i="5" s="1"/>
  <c r="T2827" i="5"/>
  <c r="U356" i="5" s="1"/>
  <c r="T2843" i="5"/>
  <c r="U358" i="5" s="1"/>
  <c r="T2859" i="5"/>
  <c r="U360" i="5" s="1"/>
  <c r="T2875" i="5"/>
  <c r="U362" i="5" s="1"/>
  <c r="T2891" i="5"/>
  <c r="U364" i="5" s="1"/>
  <c r="T2907" i="5"/>
  <c r="U366" i="5" s="1"/>
  <c r="T2923" i="5"/>
  <c r="U368" i="5" s="1"/>
  <c r="T2939" i="5"/>
  <c r="U370" i="5" s="1"/>
  <c r="T2955" i="5"/>
  <c r="U372" i="5" s="1"/>
  <c r="T2971" i="5"/>
  <c r="U374" i="5" s="1"/>
  <c r="T2987" i="5"/>
  <c r="U376" i="5" s="1"/>
  <c r="T3003" i="5"/>
  <c r="U378" i="5" s="1"/>
  <c r="T3019" i="5"/>
  <c r="U380" i="5" s="1"/>
  <c r="T3103" i="5"/>
  <c r="T3119" i="5"/>
  <c r="T3203" i="5"/>
  <c r="U403" i="5" s="1"/>
  <c r="T3219" i="5"/>
  <c r="U405" i="5" s="1"/>
  <c r="T3303" i="5"/>
  <c r="T3319" i="5"/>
  <c r="T3403" i="5"/>
  <c r="U428" i="5" s="1"/>
  <c r="T3419" i="5"/>
  <c r="U430" i="5" s="1"/>
  <c r="T4003" i="5"/>
  <c r="U503" i="5" s="1"/>
  <c r="T4019" i="5"/>
  <c r="U505" i="5" s="1"/>
  <c r="T4103" i="5"/>
  <c r="T4119" i="5"/>
  <c r="T4203" i="5"/>
  <c r="U528" i="5" s="1"/>
  <c r="T4219" i="5"/>
  <c r="U530" i="5" s="1"/>
  <c r="T4303" i="5"/>
  <c r="T4319" i="5"/>
  <c r="T4403" i="5"/>
  <c r="U553" i="5" s="1"/>
  <c r="T4419" i="5"/>
  <c r="U555" i="5" s="1"/>
  <c r="T4503" i="5"/>
  <c r="T4519" i="5"/>
  <c r="T4603" i="5"/>
  <c r="U578" i="5" s="1"/>
  <c r="T4619" i="5"/>
  <c r="U580" i="5" s="1"/>
  <c r="T4703" i="5"/>
  <c r="T4719" i="5"/>
  <c r="T4803" i="5"/>
  <c r="U603" i="5" s="1"/>
  <c r="T4819" i="5"/>
  <c r="U605" i="5" s="1"/>
  <c r="T4903" i="5"/>
  <c r="T4919" i="5"/>
  <c r="T5003" i="5"/>
  <c r="U628" i="5" s="1"/>
  <c r="T5019" i="5"/>
  <c r="U630" i="5" s="1"/>
  <c r="T5035" i="5"/>
  <c r="U632" i="5" s="1"/>
  <c r="T5051" i="5"/>
  <c r="U634" i="5" s="1"/>
  <c r="T5067" i="5"/>
  <c r="U636" i="5" s="1"/>
  <c r="T5083" i="5"/>
  <c r="U638" i="5" s="1"/>
  <c r="T5099" i="5"/>
  <c r="U640" i="5" s="1"/>
  <c r="T5115" i="5"/>
  <c r="U642" i="5" s="1"/>
  <c r="T5131" i="5"/>
  <c r="U644" i="5" s="1"/>
  <c r="T5147" i="5"/>
  <c r="U646" i="5" s="1"/>
  <c r="T5163" i="5"/>
  <c r="U648" i="5" s="1"/>
  <c r="T5179" i="5"/>
  <c r="U650" i="5" s="1"/>
  <c r="T5195" i="5"/>
  <c r="U652" i="5" s="1"/>
  <c r="T5351" i="5"/>
  <c r="T5403" i="5"/>
  <c r="U678" i="5" s="1"/>
  <c r="T5419" i="5"/>
  <c r="U680" i="5" s="1"/>
  <c r="T5435" i="5"/>
  <c r="U682" i="5" s="1"/>
  <c r="T5451" i="5"/>
  <c r="U684" i="5" s="1"/>
  <c r="T5467" i="5"/>
  <c r="U686" i="5" s="1"/>
  <c r="T5483" i="5"/>
  <c r="U688" i="5" s="1"/>
  <c r="T5715" i="5"/>
  <c r="U717" i="5" s="1"/>
  <c r="T5731" i="5"/>
  <c r="U719" i="5" s="1"/>
  <c r="T5747" i="5"/>
  <c r="U721" i="5" s="1"/>
  <c r="T5763" i="5"/>
  <c r="U723" i="5" s="1"/>
  <c r="T5779" i="5"/>
  <c r="U725" i="5" s="1"/>
  <c r="T5795" i="5"/>
  <c r="U727" i="5" s="1"/>
  <c r="T5811" i="5"/>
  <c r="U729" i="5" s="1"/>
  <c r="T5827" i="5"/>
  <c r="U731" i="5" s="1"/>
  <c r="T5843" i="5"/>
  <c r="U733" i="5" s="1"/>
  <c r="T5859" i="5"/>
  <c r="U735" i="5" s="1"/>
  <c r="T5875" i="5"/>
  <c r="U737" i="5" s="1"/>
  <c r="T5891" i="5"/>
  <c r="U739" i="5" s="1"/>
  <c r="T5907" i="5"/>
  <c r="U741" i="5" s="1"/>
  <c r="T5923" i="5"/>
  <c r="U743" i="5" s="1"/>
  <c r="T5939" i="5"/>
  <c r="U745" i="5" s="1"/>
  <c r="T5955" i="5"/>
  <c r="U747" i="5" s="1"/>
  <c r="T5971" i="5"/>
  <c r="U749" i="5" s="1"/>
  <c r="T5987" i="5"/>
  <c r="U751" i="5" s="1"/>
  <c r="T2318" i="5"/>
  <c r="T2334" i="5"/>
  <c r="T2350" i="5"/>
  <c r="T2366" i="5"/>
  <c r="T2382" i="5"/>
  <c r="T2398" i="5"/>
  <c r="T2414" i="5"/>
  <c r="T2430" i="5"/>
  <c r="T2446" i="5"/>
  <c r="T2462" i="5"/>
  <c r="T2478" i="5"/>
  <c r="T2494" i="5"/>
  <c r="T2510" i="5"/>
  <c r="T2526" i="5"/>
  <c r="T2542" i="5"/>
  <c r="T2558" i="5"/>
  <c r="T2574" i="5"/>
  <c r="T2590" i="5"/>
  <c r="T2606" i="5"/>
  <c r="T2622" i="5"/>
  <c r="T2638" i="5"/>
  <c r="T2654" i="5"/>
  <c r="T2670" i="5"/>
  <c r="T2686" i="5"/>
  <c r="T2702" i="5"/>
  <c r="T2718" i="5"/>
  <c r="T2734" i="5"/>
  <c r="T2750" i="5"/>
  <c r="T2766" i="5"/>
  <c r="T2782" i="5"/>
  <c r="T2798" i="5"/>
  <c r="T2814" i="5"/>
  <c r="T2830" i="5"/>
  <c r="T2846" i="5"/>
  <c r="T2862" i="5"/>
  <c r="T2878" i="5"/>
  <c r="T2894" i="5"/>
  <c r="T2910" i="5"/>
  <c r="T2926" i="5"/>
  <c r="T2942" i="5"/>
  <c r="T2958" i="5"/>
  <c r="T2974" i="5"/>
  <c r="T2990" i="5"/>
  <c r="T3006" i="5"/>
  <c r="T3022" i="5"/>
  <c r="T3106" i="5"/>
  <c r="T3122" i="5"/>
  <c r="T3210" i="5"/>
  <c r="T3226" i="5"/>
  <c r="T3314" i="5"/>
  <c r="T3330" i="5"/>
  <c r="T3418" i="5"/>
  <c r="T4006" i="5"/>
  <c r="T4022" i="5"/>
  <c r="T4110" i="5"/>
  <c r="T4126" i="5"/>
  <c r="T4214" i="5"/>
  <c r="T4230" i="5"/>
  <c r="T4318" i="5"/>
  <c r="T4406" i="5"/>
  <c r="T4422" i="5"/>
  <c r="T4510" i="5"/>
  <c r="T4526" i="5"/>
  <c r="T4610" i="5"/>
  <c r="T4626" i="5"/>
  <c r="T4710" i="5"/>
  <c r="T4726" i="5"/>
  <c r="T4810" i="5"/>
  <c r="T4826" i="5"/>
  <c r="T4910" i="5"/>
  <c r="T4926" i="5"/>
  <c r="T5010" i="5"/>
  <c r="T5026" i="5"/>
  <c r="T5042" i="5"/>
  <c r="T5058" i="5"/>
  <c r="T5074" i="5"/>
  <c r="T5090" i="5"/>
  <c r="T5106" i="5"/>
  <c r="T5122" i="5"/>
  <c r="T5138" i="5"/>
  <c r="T5154" i="5"/>
  <c r="T5170" i="5"/>
  <c r="T5186" i="5"/>
  <c r="T5202" i="5"/>
  <c r="T5218" i="5"/>
  <c r="T5234" i="5"/>
  <c r="T5250" i="5"/>
  <c r="T5266" i="5"/>
  <c r="T5282" i="5"/>
  <c r="T5298" i="5"/>
  <c r="T5410" i="5"/>
  <c r="T5426" i="5"/>
  <c r="T5442" i="5"/>
  <c r="T5458" i="5"/>
  <c r="T5474" i="5"/>
  <c r="T5490" i="5"/>
  <c r="T5706" i="5"/>
  <c r="T5722" i="5"/>
  <c r="T5738" i="5"/>
  <c r="T5754" i="5"/>
  <c r="T5770" i="5"/>
  <c r="T5786" i="5"/>
  <c r="T5802" i="5"/>
  <c r="T5818" i="5"/>
  <c r="T5834" i="5"/>
  <c r="T5850" i="5"/>
  <c r="T5866" i="5"/>
  <c r="T5882" i="5"/>
  <c r="T5898" i="5"/>
  <c r="T5914" i="5"/>
  <c r="T5930" i="5"/>
  <c r="T5946" i="5"/>
  <c r="T5962" i="5"/>
  <c r="T5978" i="5"/>
  <c r="T5994" i="5"/>
  <c r="T2317" i="5"/>
  <c r="T2333" i="5"/>
  <c r="T2349" i="5"/>
  <c r="T2365" i="5"/>
  <c r="T2381" i="5"/>
  <c r="T2397" i="5"/>
  <c r="T2413" i="5"/>
  <c r="T2429" i="5"/>
  <c r="T2445" i="5"/>
  <c r="T2461" i="5"/>
  <c r="T2477" i="5"/>
  <c r="T2493" i="5"/>
  <c r="T2509" i="5"/>
  <c r="T2525" i="5"/>
  <c r="T2541" i="5"/>
  <c r="T2557" i="5"/>
  <c r="T2573" i="5"/>
  <c r="T2589" i="5"/>
  <c r="T2605" i="5"/>
  <c r="T2621" i="5"/>
  <c r="T2637" i="5"/>
  <c r="T2653" i="5"/>
  <c r="T2669" i="5"/>
  <c r="T2685" i="5"/>
  <c r="T2701" i="5"/>
  <c r="T2717" i="5"/>
  <c r="T2733" i="5"/>
  <c r="T2749" i="5"/>
  <c r="T2765" i="5"/>
  <c r="T2781" i="5"/>
  <c r="T2797" i="5"/>
  <c r="T2813" i="5"/>
  <c r="T2829" i="5"/>
  <c r="T2845" i="5"/>
  <c r="T2861" i="5"/>
  <c r="T2877" i="5"/>
  <c r="T2893" i="5"/>
  <c r="T2909" i="5"/>
  <c r="T2925" i="5"/>
  <c r="T2941" i="5"/>
  <c r="T2957" i="5"/>
  <c r="T2973" i="5"/>
  <c r="T2989" i="5"/>
  <c r="T3005" i="5"/>
  <c r="T3021" i="5"/>
  <c r="T3105" i="5"/>
  <c r="T3121" i="5"/>
  <c r="T3205" i="5"/>
  <c r="T3221" i="5"/>
  <c r="T3305" i="5"/>
  <c r="T3321" i="5"/>
  <c r="T3405" i="5"/>
  <c r="T3421" i="5"/>
  <c r="T4005" i="5"/>
  <c r="T4021" i="5"/>
  <c r="T4105" i="5"/>
  <c r="T4121" i="5"/>
  <c r="T4205" i="5"/>
  <c r="T4221" i="5"/>
  <c r="T4305" i="5"/>
  <c r="T4321" i="5"/>
  <c r="T4405" i="5"/>
  <c r="T4421" i="5"/>
  <c r="T4505" i="5"/>
  <c r="T4521" i="5"/>
  <c r="T4605" i="5"/>
  <c r="T4621" i="5"/>
  <c r="T4705" i="5"/>
  <c r="T4721" i="5"/>
  <c r="T4805" i="5"/>
  <c r="T4821" i="5"/>
  <c r="T4905" i="5"/>
  <c r="T4921" i="5"/>
  <c r="T5005" i="5"/>
  <c r="T5021" i="5"/>
  <c r="T5037" i="5"/>
  <c r="T5053" i="5"/>
  <c r="T5069" i="5"/>
  <c r="T5085" i="5"/>
  <c r="T5101" i="5"/>
  <c r="T5117" i="5"/>
  <c r="T5133" i="5"/>
  <c r="T5149" i="5"/>
  <c r="T5165" i="5"/>
  <c r="T5181" i="5"/>
  <c r="T5197" i="5"/>
  <c r="T5221" i="5"/>
  <c r="T5253" i="5"/>
  <c r="T5285" i="5"/>
  <c r="T5405" i="5"/>
  <c r="T5421" i="5"/>
  <c r="T5437" i="5"/>
  <c r="T5453" i="5"/>
  <c r="T5469" i="5"/>
  <c r="T5485" i="5"/>
  <c r="T5717" i="5"/>
  <c r="T5733" i="5"/>
  <c r="T5749" i="5"/>
  <c r="T5765" i="5"/>
  <c r="T5781" i="5"/>
  <c r="T5797" i="5"/>
  <c r="T5813" i="5"/>
  <c r="T5829" i="5"/>
  <c r="T5845" i="5"/>
  <c r="T5861" i="5"/>
  <c r="T5877" i="5"/>
  <c r="T5893" i="5"/>
  <c r="T5909" i="5"/>
  <c r="T5925" i="5"/>
  <c r="T5941" i="5"/>
  <c r="T5957" i="5"/>
  <c r="T5973" i="5"/>
  <c r="T5989" i="5"/>
  <c r="T1008" i="5"/>
  <c r="T1016" i="5"/>
  <c r="T1024" i="5"/>
  <c r="T1032" i="5"/>
  <c r="T1040" i="5"/>
  <c r="T1048" i="5"/>
  <c r="T1056" i="5"/>
  <c r="T1064" i="5"/>
  <c r="T1072" i="5"/>
  <c r="T1080" i="5"/>
  <c r="T1088" i="5"/>
  <c r="T1096" i="5"/>
  <c r="T1104" i="5"/>
  <c r="T1112" i="5"/>
  <c r="T1120" i="5"/>
  <c r="T1128" i="5"/>
  <c r="T1136" i="5"/>
  <c r="T1144" i="5"/>
  <c r="T1152" i="5"/>
  <c r="T1160" i="5"/>
  <c r="T1168" i="5"/>
  <c r="T1176" i="5"/>
  <c r="T1184" i="5"/>
  <c r="T1192" i="5"/>
  <c r="T1200" i="5"/>
  <c r="T1208" i="5"/>
  <c r="T1216" i="5"/>
  <c r="T1224" i="5"/>
  <c r="T1232" i="5"/>
  <c r="T1240" i="5"/>
  <c r="T1248" i="5"/>
  <c r="T3039" i="5"/>
  <c r="T3047" i="5"/>
  <c r="T3055" i="5"/>
  <c r="T3063" i="5"/>
  <c r="T3079" i="5"/>
  <c r="T3087" i="5"/>
  <c r="T3134" i="5"/>
  <c r="T3142" i="5"/>
  <c r="T3150" i="5"/>
  <c r="T3158" i="5"/>
  <c r="T3166" i="5"/>
  <c r="T3174" i="5"/>
  <c r="T3182" i="5"/>
  <c r="T3190" i="5"/>
  <c r="T3237" i="5"/>
  <c r="T3245" i="5"/>
  <c r="T3253" i="5"/>
  <c r="T3261" i="5"/>
  <c r="T3269" i="5"/>
  <c r="T3277" i="5"/>
  <c r="T3285" i="5"/>
  <c r="T3293" i="5"/>
  <c r="T3340" i="5"/>
  <c r="T3348" i="5"/>
  <c r="T3356" i="5"/>
  <c r="T3364" i="5"/>
  <c r="T3372" i="5"/>
  <c r="T3380" i="5"/>
  <c r="T3388" i="5"/>
  <c r="T3435" i="5"/>
  <c r="U432" i="5" s="1"/>
  <c r="T3443" i="5"/>
  <c r="U433" i="5" s="1"/>
  <c r="T3451" i="5"/>
  <c r="U434" i="5" s="1"/>
  <c r="T3459" i="5"/>
  <c r="U435" i="5" s="1"/>
  <c r="T3467" i="5"/>
  <c r="U436" i="5" s="1"/>
  <c r="T3475" i="5"/>
  <c r="U437" i="5" s="1"/>
  <c r="T3483" i="5"/>
  <c r="U438" i="5" s="1"/>
  <c r="T3491" i="5"/>
  <c r="U439" i="5" s="1"/>
  <c r="T3499" i="5"/>
  <c r="U440" i="5" s="1"/>
  <c r="T3507" i="5"/>
  <c r="U441" i="5" s="1"/>
  <c r="T3515" i="5"/>
  <c r="U442" i="5" s="1"/>
  <c r="T3523" i="5"/>
  <c r="U443" i="5" s="1"/>
  <c r="T3531" i="5"/>
  <c r="U444" i="5" s="1"/>
  <c r="T3539" i="5"/>
  <c r="U445" i="5" s="1"/>
  <c r="T3547" i="5"/>
  <c r="U446" i="5" s="1"/>
  <c r="T3555" i="5"/>
  <c r="U447" i="5" s="1"/>
  <c r="T3563" i="5"/>
  <c r="U448" i="5" s="1"/>
  <c r="T3571" i="5"/>
  <c r="U449" i="5" s="1"/>
  <c r="T3579" i="5"/>
  <c r="U450" i="5" s="1"/>
  <c r="T3587" i="5"/>
  <c r="U451" i="5" s="1"/>
  <c r="T3595" i="5"/>
  <c r="U452" i="5" s="1"/>
  <c r="T3603" i="5"/>
  <c r="U453" i="5" s="1"/>
  <c r="T3611" i="5"/>
  <c r="U454" i="5" s="1"/>
  <c r="T3619" i="5"/>
  <c r="U455" i="5" s="1"/>
  <c r="T3627" i="5"/>
  <c r="U456" i="5" s="1"/>
  <c r="T3635" i="5"/>
  <c r="U457" i="5" s="1"/>
  <c r="T3643" i="5"/>
  <c r="U458" i="5" s="1"/>
  <c r="T3651" i="5"/>
  <c r="U459" i="5" s="1"/>
  <c r="T3659" i="5"/>
  <c r="U460" i="5" s="1"/>
  <c r="T3667" i="5"/>
  <c r="U461" i="5" s="1"/>
  <c r="T3675" i="5"/>
  <c r="U462" i="5" s="1"/>
  <c r="T3683" i="5"/>
  <c r="U463" i="5" s="1"/>
  <c r="T3691" i="5"/>
  <c r="U464" i="5" s="1"/>
  <c r="T3699" i="5"/>
  <c r="U465" i="5" s="1"/>
  <c r="T3707" i="5"/>
  <c r="U466" i="5" s="1"/>
  <c r="T3715" i="5"/>
  <c r="U467" i="5" s="1"/>
  <c r="T3723" i="5"/>
  <c r="U468" i="5" s="1"/>
  <c r="T3731" i="5"/>
  <c r="U469" i="5" s="1"/>
  <c r="T3739" i="5"/>
  <c r="U470" i="5" s="1"/>
  <c r="T3747" i="5"/>
  <c r="U471" i="5" s="1"/>
  <c r="T3755" i="5"/>
  <c r="U472" i="5" s="1"/>
  <c r="T3763" i="5"/>
  <c r="U473" i="5" s="1"/>
  <c r="T3771" i="5"/>
  <c r="U474" i="5" s="1"/>
  <c r="T3779" i="5"/>
  <c r="U475" i="5" s="1"/>
  <c r="T3787" i="5"/>
  <c r="U476" i="5" s="1"/>
  <c r="T3795" i="5"/>
  <c r="U477" i="5" s="1"/>
  <c r="T3803" i="5"/>
  <c r="U478" i="5" s="1"/>
  <c r="T3811" i="5"/>
  <c r="U479" i="5" s="1"/>
  <c r="T3819" i="5"/>
  <c r="U480" i="5" s="1"/>
  <c r="T1007" i="5"/>
  <c r="T1015" i="5"/>
  <c r="T1023" i="5"/>
  <c r="T1031" i="5"/>
  <c r="T1039" i="5"/>
  <c r="T1047" i="5"/>
  <c r="T1055" i="5"/>
  <c r="T1063" i="5"/>
  <c r="T1071" i="5"/>
  <c r="T1079" i="5"/>
  <c r="T1087" i="5"/>
  <c r="T1095" i="5"/>
  <c r="T1103" i="5"/>
  <c r="T1111" i="5"/>
  <c r="T1119" i="5"/>
  <c r="T1127" i="5"/>
  <c r="T1135" i="5"/>
  <c r="T1143" i="5"/>
  <c r="T1151" i="5"/>
  <c r="T1159" i="5"/>
  <c r="T1167" i="5"/>
  <c r="T1175" i="5"/>
  <c r="T1183" i="5"/>
  <c r="T1191" i="5"/>
  <c r="T1199" i="5"/>
  <c r="T1207" i="5"/>
  <c r="T1215" i="5"/>
  <c r="T1223" i="5"/>
  <c r="T1231" i="5"/>
  <c r="T1239" i="5"/>
  <c r="T1247" i="5"/>
  <c r="T3038" i="5"/>
  <c r="T3046" i="5"/>
  <c r="T3054" i="5"/>
  <c r="T3062" i="5"/>
  <c r="T3070" i="5"/>
  <c r="T3078" i="5"/>
  <c r="T3086" i="5"/>
  <c r="T3094" i="5"/>
  <c r="T3141" i="5"/>
  <c r="T3149" i="5"/>
  <c r="T3157" i="5"/>
  <c r="T3165" i="5"/>
  <c r="T3173" i="5"/>
  <c r="T3181" i="5"/>
  <c r="T3189" i="5"/>
  <c r="T3236" i="5"/>
  <c r="T3244" i="5"/>
  <c r="T3252" i="5"/>
  <c r="T3260" i="5"/>
  <c r="T3268" i="5"/>
  <c r="T3276" i="5"/>
  <c r="T3284" i="5"/>
  <c r="T3292" i="5"/>
  <c r="T3339" i="5"/>
  <c r="U420" i="5" s="1"/>
  <c r="T3347" i="5"/>
  <c r="U421" i="5" s="1"/>
  <c r="T3355" i="5"/>
  <c r="U422" i="5" s="1"/>
  <c r="T3363" i="5"/>
  <c r="U423" i="5" s="1"/>
  <c r="T3371" i="5"/>
  <c r="U424" i="5" s="1"/>
  <c r="T3379" i="5"/>
  <c r="U425" i="5" s="1"/>
  <c r="T3387" i="5"/>
  <c r="U426" i="5" s="1"/>
  <c r="T3434" i="5"/>
  <c r="T3442" i="5"/>
  <c r="T3450" i="5"/>
  <c r="T3458" i="5"/>
  <c r="T3466" i="5"/>
  <c r="T3474" i="5"/>
  <c r="T3482" i="5"/>
  <c r="T3490" i="5"/>
  <c r="T3498" i="5"/>
  <c r="T3506" i="5"/>
  <c r="T3514" i="5"/>
  <c r="T3522" i="5"/>
  <c r="T3530" i="5"/>
  <c r="T3538" i="5"/>
  <c r="T3546" i="5"/>
  <c r="T3554" i="5"/>
  <c r="T3562" i="5"/>
  <c r="T3570" i="5"/>
  <c r="T3578" i="5"/>
  <c r="T3586" i="5"/>
  <c r="T3594" i="5"/>
  <c r="T3602" i="5"/>
  <c r="T3610" i="5"/>
  <c r="T3618" i="5"/>
  <c r="T3626" i="5"/>
  <c r="T3634" i="5"/>
  <c r="T3642" i="5"/>
  <c r="T3650" i="5"/>
  <c r="T3658" i="5"/>
  <c r="T3666" i="5"/>
  <c r="T3674" i="5"/>
  <c r="T3682" i="5"/>
  <c r="T3690" i="5"/>
  <c r="T3698" i="5"/>
  <c r="T3706" i="5"/>
  <c r="T3714" i="5"/>
  <c r="T3722" i="5"/>
  <c r="T3730" i="5"/>
  <c r="T3738" i="5"/>
  <c r="T3746" i="5"/>
  <c r="T3754" i="5"/>
  <c r="T3762" i="5"/>
  <c r="T3770" i="5"/>
  <c r="T3778" i="5"/>
  <c r="T3786" i="5"/>
  <c r="T3794" i="5"/>
  <c r="T3802" i="5"/>
  <c r="T3810" i="5"/>
  <c r="T3818" i="5"/>
  <c r="T1002" i="5"/>
  <c r="T1010" i="5"/>
  <c r="T1018" i="5"/>
  <c r="T1026" i="5"/>
  <c r="T1034" i="5"/>
  <c r="T1042" i="5"/>
  <c r="T1050" i="5"/>
  <c r="T1058" i="5"/>
  <c r="T1066" i="5"/>
  <c r="T1074" i="5"/>
  <c r="T1082" i="5"/>
  <c r="T1090" i="5"/>
  <c r="T1098" i="5"/>
  <c r="T1106" i="5"/>
  <c r="T1114" i="5"/>
  <c r="T1122" i="5"/>
  <c r="T1130" i="5"/>
  <c r="T1138" i="5"/>
  <c r="T1146" i="5"/>
  <c r="T1154" i="5"/>
  <c r="T1162" i="5"/>
  <c r="T1170" i="5"/>
  <c r="T1178" i="5"/>
  <c r="T1186" i="5"/>
  <c r="T1194" i="5"/>
  <c r="T1202" i="5"/>
  <c r="T1210" i="5"/>
  <c r="T1218" i="5"/>
  <c r="T1226" i="5"/>
  <c r="T1234" i="5"/>
  <c r="T1242" i="5"/>
  <c r="T1250" i="5"/>
  <c r="T3041" i="5"/>
  <c r="T3049" i="5"/>
  <c r="T3057" i="5"/>
  <c r="T3065" i="5"/>
  <c r="T3073" i="5"/>
  <c r="T3081" i="5"/>
  <c r="T3089" i="5"/>
  <c r="T3136" i="5"/>
  <c r="T3144" i="5"/>
  <c r="T3152" i="5"/>
  <c r="T3160" i="5"/>
  <c r="T3168" i="5"/>
  <c r="T3176" i="5"/>
  <c r="T3184" i="5"/>
  <c r="T3192" i="5"/>
  <c r="T3239" i="5"/>
  <c r="T3247" i="5"/>
  <c r="T3255" i="5"/>
  <c r="T3263" i="5"/>
  <c r="T3271" i="5"/>
  <c r="T3279" i="5"/>
  <c r="T3287" i="5"/>
  <c r="T3334" i="5"/>
  <c r="T3342" i="5"/>
  <c r="T3350" i="5"/>
  <c r="T3358" i="5"/>
  <c r="T3366" i="5"/>
  <c r="T3374" i="5"/>
  <c r="T3382" i="5"/>
  <c r="T3390" i="5"/>
  <c r="T3437" i="5"/>
  <c r="T3445" i="5"/>
  <c r="T3453" i="5"/>
  <c r="T3461" i="5"/>
  <c r="T3469" i="5"/>
  <c r="T3477" i="5"/>
  <c r="T3485" i="5"/>
  <c r="T3493" i="5"/>
  <c r="T3501" i="5"/>
  <c r="T3509" i="5"/>
  <c r="T3517" i="5"/>
  <c r="T3525" i="5"/>
  <c r="T3533" i="5"/>
  <c r="T3541" i="5"/>
  <c r="T3549" i="5"/>
  <c r="T3557" i="5"/>
  <c r="T3565" i="5"/>
  <c r="T3573" i="5"/>
  <c r="T3581" i="5"/>
  <c r="T3589" i="5"/>
  <c r="T3597" i="5"/>
  <c r="T3605" i="5"/>
  <c r="T3613" i="5"/>
  <c r="T3621" i="5"/>
  <c r="T3629" i="5"/>
  <c r="T3637" i="5"/>
  <c r="T3645" i="5"/>
  <c r="T3653" i="5"/>
  <c r="T3661" i="5"/>
  <c r="T3669" i="5"/>
  <c r="T3677" i="5"/>
  <c r="T3685" i="5"/>
  <c r="T3693" i="5"/>
  <c r="T3701" i="5"/>
  <c r="T3709" i="5"/>
  <c r="T3717" i="5"/>
  <c r="T3725" i="5"/>
  <c r="T3733" i="5"/>
  <c r="T3741" i="5"/>
  <c r="T3749" i="5"/>
  <c r="T3757" i="5"/>
  <c r="T3765" i="5"/>
  <c r="T3773" i="5"/>
  <c r="T3781" i="5"/>
  <c r="T3789" i="5"/>
  <c r="T3797" i="5"/>
  <c r="T3805" i="5"/>
  <c r="T3813" i="5"/>
  <c r="T3821" i="5"/>
  <c r="T3829" i="5"/>
  <c r="T3837" i="5"/>
  <c r="T3845" i="5"/>
  <c r="T3853" i="5"/>
  <c r="T3861" i="5"/>
  <c r="T3869" i="5"/>
  <c r="T3877" i="5"/>
  <c r="T3885" i="5"/>
  <c r="T3893" i="5"/>
  <c r="T3901" i="5"/>
  <c r="T3827" i="5"/>
  <c r="U481" i="5" s="1"/>
  <c r="T3835" i="5"/>
  <c r="U482" i="5" s="1"/>
  <c r="T3843" i="5"/>
  <c r="U483" i="5" s="1"/>
  <c r="T3851" i="5"/>
  <c r="U484" i="5" s="1"/>
  <c r="T3859" i="5"/>
  <c r="U485" i="5" s="1"/>
  <c r="T3867" i="5"/>
  <c r="U486" i="5" s="1"/>
  <c r="T3875" i="5"/>
  <c r="U487" i="5" s="1"/>
  <c r="T3883" i="5"/>
  <c r="U488" i="5" s="1"/>
  <c r="T3891" i="5"/>
  <c r="U489" i="5" s="1"/>
  <c r="T3899" i="5"/>
  <c r="U490" i="5" s="1"/>
  <c r="T3907" i="5"/>
  <c r="U491" i="5" s="1"/>
  <c r="T4074" i="5"/>
  <c r="T4090" i="5"/>
  <c r="T4137" i="5"/>
  <c r="T4145" i="5"/>
  <c r="T4153" i="5"/>
  <c r="T4169" i="5"/>
  <c r="T4185" i="5"/>
  <c r="T4248" i="5"/>
  <c r="T4264" i="5"/>
  <c r="T4280" i="5"/>
  <c r="T4343" i="5"/>
  <c r="T4359" i="5"/>
  <c r="T4375" i="5"/>
  <c r="T4391" i="5"/>
  <c r="T3830" i="5"/>
  <c r="T3838" i="5"/>
  <c r="T3846" i="5"/>
  <c r="T3854" i="5"/>
  <c r="T3862" i="5"/>
  <c r="T3870" i="5"/>
  <c r="T3878" i="5"/>
  <c r="T3886" i="5"/>
  <c r="T3894" i="5"/>
  <c r="T3902" i="5"/>
  <c r="T4077" i="5"/>
  <c r="T4093" i="5"/>
  <c r="T4140" i="5"/>
  <c r="T4148" i="5"/>
  <c r="T4156" i="5"/>
  <c r="T4172" i="5"/>
  <c r="T4188" i="5"/>
  <c r="T4235" i="5"/>
  <c r="U532" i="5" s="1"/>
  <c r="T4251" i="5"/>
  <c r="U534" i="5" s="1"/>
  <c r="T4267" i="5"/>
  <c r="U536" i="5" s="1"/>
  <c r="T4283" i="5"/>
  <c r="U538" i="5" s="1"/>
  <c r="T4346" i="5"/>
  <c r="T4362" i="5"/>
  <c r="T4378" i="5"/>
  <c r="T4072" i="5"/>
  <c r="T4088" i="5"/>
  <c r="T4135" i="5"/>
  <c r="T4143" i="5"/>
  <c r="T4151" i="5"/>
  <c r="T4167" i="5"/>
  <c r="T4183" i="5"/>
  <c r="T4246" i="5"/>
  <c r="T4262" i="5"/>
  <c r="T4278" i="5"/>
  <c r="T4294" i="5"/>
  <c r="T4341" i="5"/>
  <c r="T4357" i="5"/>
  <c r="T4373" i="5"/>
  <c r="T4389" i="5"/>
  <c r="T4436" i="5"/>
  <c r="T3071" i="5"/>
  <c r="T2312" i="5"/>
  <c r="T2328" i="5"/>
  <c r="T2344" i="5"/>
  <c r="T2360" i="5"/>
  <c r="T2376" i="5"/>
  <c r="T2392" i="5"/>
  <c r="T2408" i="5"/>
  <c r="T2424" i="5"/>
  <c r="T2440" i="5"/>
  <c r="T2456" i="5"/>
  <c r="T2472" i="5"/>
  <c r="T2488" i="5"/>
  <c r="T2504" i="5"/>
  <c r="T2520" i="5"/>
  <c r="T2536" i="5"/>
  <c r="T2552" i="5"/>
  <c r="T2568" i="5"/>
  <c r="T2584" i="5"/>
  <c r="T2600" i="5"/>
  <c r="T2616" i="5"/>
  <c r="T2632" i="5"/>
  <c r="T2648" i="5"/>
  <c r="T2664" i="5"/>
  <c r="T2680" i="5"/>
  <c r="T2696" i="5"/>
  <c r="T2712" i="5"/>
  <c r="T2728" i="5"/>
  <c r="T2744" i="5"/>
  <c r="T2760" i="5"/>
  <c r="T2776" i="5"/>
  <c r="T2792" i="5"/>
  <c r="T2808" i="5"/>
  <c r="T2824" i="5"/>
  <c r="T2840" i="5"/>
  <c r="T2856" i="5"/>
  <c r="T2872" i="5"/>
  <c r="T2888" i="5"/>
  <c r="T2904" i="5"/>
  <c r="T2920" i="5"/>
  <c r="T2936" i="5"/>
  <c r="T2952" i="5"/>
  <c r="T2968" i="5"/>
  <c r="T2984" i="5"/>
  <c r="T3000" i="5"/>
  <c r="T3016" i="5"/>
  <c r="T3032" i="5"/>
  <c r="T3116" i="5"/>
  <c r="T3132" i="5"/>
  <c r="T3216" i="5"/>
  <c r="T3232" i="5"/>
  <c r="T3316" i="5"/>
  <c r="T3332" i="5"/>
  <c r="T3416" i="5"/>
  <c r="T3432" i="5"/>
  <c r="T4016" i="5"/>
  <c r="T4116" i="5"/>
  <c r="T4132" i="5"/>
  <c r="T4216" i="5"/>
  <c r="T4232" i="5"/>
  <c r="T4316" i="5"/>
  <c r="T4332" i="5"/>
  <c r="T4416" i="5"/>
  <c r="T4516" i="5"/>
  <c r="T4532" i="5"/>
  <c r="T4616" i="5"/>
  <c r="T4716" i="5"/>
  <c r="T4732" i="5"/>
  <c r="T4816" i="5"/>
  <c r="T4916" i="5"/>
  <c r="T4932" i="5"/>
  <c r="T5016" i="5"/>
  <c r="T5032" i="5"/>
  <c r="T5048" i="5"/>
  <c r="T5064" i="5"/>
  <c r="T5080" i="5"/>
  <c r="T5096" i="5"/>
  <c r="T5112" i="5"/>
  <c r="T5128" i="5"/>
  <c r="T5144" i="5"/>
  <c r="T5160" i="5"/>
  <c r="T5176" i="5"/>
  <c r="T5192" i="5"/>
  <c r="T5336" i="5"/>
  <c r="T5352" i="5"/>
  <c r="T5400" i="5"/>
  <c r="T5416" i="5"/>
  <c r="T5432" i="5"/>
  <c r="T5448" i="5"/>
  <c r="T5464" i="5"/>
  <c r="T5480" i="5"/>
  <c r="T5496" i="5"/>
  <c r="T5712" i="5"/>
  <c r="T5728" i="5"/>
  <c r="T5744" i="5"/>
  <c r="T5760" i="5"/>
  <c r="T5776" i="5"/>
  <c r="T5792" i="5"/>
  <c r="T5808" i="5"/>
  <c r="T5824" i="5"/>
  <c r="T5840" i="5"/>
  <c r="T5856" i="5"/>
  <c r="T5872" i="5"/>
  <c r="T5888" i="5"/>
  <c r="T5904" i="5"/>
  <c r="T5920" i="5"/>
  <c r="T5936" i="5"/>
  <c r="T5952" i="5"/>
  <c r="T5968" i="5"/>
  <c r="T5984" i="5"/>
  <c r="T2323" i="5"/>
  <c r="U293" i="5" s="1"/>
  <c r="T2339" i="5"/>
  <c r="U295" i="5" s="1"/>
  <c r="T2355" i="5"/>
  <c r="U297" i="5" s="1"/>
  <c r="T2371" i="5"/>
  <c r="U299" i="5" s="1"/>
  <c r="T2387" i="5"/>
  <c r="U301" i="5" s="1"/>
  <c r="T2403" i="5"/>
  <c r="U303" i="5" s="1"/>
  <c r="T2419" i="5"/>
  <c r="U305" i="5" s="1"/>
  <c r="T2435" i="5"/>
  <c r="U307" i="5" s="1"/>
  <c r="T2451" i="5"/>
  <c r="U309" i="5" s="1"/>
  <c r="T2467" i="5"/>
  <c r="U311" i="5" s="1"/>
  <c r="T2483" i="5"/>
  <c r="U313" i="5" s="1"/>
  <c r="T2499" i="5"/>
  <c r="U315" i="5" s="1"/>
  <c r="T2515" i="5"/>
  <c r="U317" i="5" s="1"/>
  <c r="T2531" i="5"/>
  <c r="U319" i="5" s="1"/>
  <c r="T2547" i="5"/>
  <c r="U321" i="5" s="1"/>
  <c r="T2563" i="5"/>
  <c r="U323" i="5" s="1"/>
  <c r="T2579" i="5"/>
  <c r="U325" i="5" s="1"/>
  <c r="T2595" i="5"/>
  <c r="U327" i="5" s="1"/>
  <c r="T2611" i="5"/>
  <c r="U329" i="5" s="1"/>
  <c r="T2627" i="5"/>
  <c r="U331" i="5" s="1"/>
  <c r="T2643" i="5"/>
  <c r="U333" i="5" s="1"/>
  <c r="T2659" i="5"/>
  <c r="U335" i="5" s="1"/>
  <c r="T2675" i="5"/>
  <c r="U337" i="5" s="1"/>
  <c r="T2691" i="5"/>
  <c r="U339" i="5" s="1"/>
  <c r="T2707" i="5"/>
  <c r="U341" i="5" s="1"/>
  <c r="T2723" i="5"/>
  <c r="U343" i="5" s="1"/>
  <c r="T2739" i="5"/>
  <c r="U345" i="5" s="1"/>
  <c r="T2755" i="5"/>
  <c r="U347" i="5" s="1"/>
  <c r="T2771" i="5"/>
  <c r="U349" i="5" s="1"/>
  <c r="T2787" i="5"/>
  <c r="U351" i="5" s="1"/>
  <c r="T2803" i="5"/>
  <c r="U353" i="5" s="1"/>
  <c r="T2819" i="5"/>
  <c r="U355" i="5" s="1"/>
  <c r="T2835" i="5"/>
  <c r="U357" i="5" s="1"/>
  <c r="T2851" i="5"/>
  <c r="U359" i="5" s="1"/>
  <c r="T2867" i="5"/>
  <c r="U361" i="5" s="1"/>
  <c r="T2883" i="5"/>
  <c r="U363" i="5" s="1"/>
  <c r="T2899" i="5"/>
  <c r="U365" i="5" s="1"/>
  <c r="T2915" i="5"/>
  <c r="U367" i="5" s="1"/>
  <c r="T2931" i="5"/>
  <c r="U369" i="5" s="1"/>
  <c r="T2947" i="5"/>
  <c r="U371" i="5" s="1"/>
  <c r="T2963" i="5"/>
  <c r="U373" i="5" s="1"/>
  <c r="T2979" i="5"/>
  <c r="U375" i="5" s="1"/>
  <c r="T2995" i="5"/>
  <c r="U377" i="5" s="1"/>
  <c r="T3011" i="5"/>
  <c r="U379" i="5" s="1"/>
  <c r="T3027" i="5"/>
  <c r="U381" i="5" s="1"/>
  <c r="T3111" i="5"/>
  <c r="T3127" i="5"/>
  <c r="T3211" i="5"/>
  <c r="U404" i="5" s="1"/>
  <c r="T3227" i="5"/>
  <c r="U406" i="5" s="1"/>
  <c r="T3311" i="5"/>
  <c r="T3327" i="5"/>
  <c r="T3411" i="5"/>
  <c r="U429" i="5" s="1"/>
  <c r="T3427" i="5"/>
  <c r="U431" i="5" s="1"/>
  <c r="T4011" i="5"/>
  <c r="U504" i="5" s="1"/>
  <c r="T4027" i="5"/>
  <c r="U506" i="5" s="1"/>
  <c r="T4111" i="5"/>
  <c r="T4127" i="5"/>
  <c r="T4211" i="5"/>
  <c r="U529" i="5" s="1"/>
  <c r="T4227" i="5"/>
  <c r="U531" i="5" s="1"/>
  <c r="T4311" i="5"/>
  <c r="T4327" i="5"/>
  <c r="T4411" i="5"/>
  <c r="U554" i="5" s="1"/>
  <c r="T4427" i="5"/>
  <c r="U556" i="5" s="1"/>
  <c r="T4511" i="5"/>
  <c r="T4527" i="5"/>
  <c r="T4611" i="5"/>
  <c r="U579" i="5" s="1"/>
  <c r="T4627" i="5"/>
  <c r="U581" i="5" s="1"/>
  <c r="T4711" i="5"/>
  <c r="T4727" i="5"/>
  <c r="T4811" i="5"/>
  <c r="U604" i="5" s="1"/>
  <c r="T4827" i="5"/>
  <c r="U606" i="5" s="1"/>
  <c r="T4911" i="5"/>
  <c r="T4927" i="5"/>
  <c r="T5011" i="5"/>
  <c r="U629" i="5" s="1"/>
  <c r="T5027" i="5"/>
  <c r="U631" i="5" s="1"/>
  <c r="T5043" i="5"/>
  <c r="U633" i="5" s="1"/>
  <c r="T5059" i="5"/>
  <c r="U635" i="5" s="1"/>
  <c r="T5075" i="5"/>
  <c r="U637" i="5" s="1"/>
  <c r="T5091" i="5"/>
  <c r="U639" i="5" s="1"/>
  <c r="T5107" i="5"/>
  <c r="U641" i="5" s="1"/>
  <c r="T5123" i="5"/>
  <c r="U643" i="5" s="1"/>
  <c r="T5139" i="5"/>
  <c r="U645" i="5" s="1"/>
  <c r="T5155" i="5"/>
  <c r="U647" i="5" s="1"/>
  <c r="T5171" i="5"/>
  <c r="U649" i="5" s="1"/>
  <c r="T5187" i="5"/>
  <c r="U651" i="5" s="1"/>
  <c r="T5203" i="5"/>
  <c r="U653" i="5" s="1"/>
  <c r="T5219" i="5"/>
  <c r="U655" i="5" s="1"/>
  <c r="T5235" i="5"/>
  <c r="U657" i="5" s="1"/>
  <c r="T5251" i="5"/>
  <c r="U659" i="5" s="1"/>
  <c r="T5267" i="5"/>
  <c r="U661" i="5" s="1"/>
  <c r="T5283" i="5"/>
  <c r="U663" i="5" s="1"/>
  <c r="T5299" i="5"/>
  <c r="U665" i="5" s="1"/>
  <c r="T5335" i="5"/>
  <c r="T5411" i="5"/>
  <c r="U679" i="5" s="1"/>
  <c r="T5427" i="5"/>
  <c r="U681" i="5" s="1"/>
  <c r="T5443" i="5"/>
  <c r="U683" i="5" s="1"/>
  <c r="T5459" i="5"/>
  <c r="U685" i="5" s="1"/>
  <c r="T5475" i="5"/>
  <c r="U687" i="5" s="1"/>
  <c r="T5491" i="5"/>
  <c r="U689" i="5" s="1"/>
  <c r="T5707" i="5"/>
  <c r="U716" i="5" s="1"/>
  <c r="T5723" i="5"/>
  <c r="U718" i="5" s="1"/>
  <c r="T5739" i="5"/>
  <c r="U720" i="5" s="1"/>
  <c r="T5755" i="5"/>
  <c r="U722" i="5" s="1"/>
  <c r="T5771" i="5"/>
  <c r="U724" i="5" s="1"/>
  <c r="T5787" i="5"/>
  <c r="U726" i="5" s="1"/>
  <c r="T5803" i="5"/>
  <c r="U728" i="5" s="1"/>
  <c r="T5819" i="5"/>
  <c r="U730" i="5" s="1"/>
  <c r="T5835" i="5"/>
  <c r="U732" i="5" s="1"/>
  <c r="T5851" i="5"/>
  <c r="U734" i="5" s="1"/>
  <c r="T5867" i="5"/>
  <c r="U736" i="5" s="1"/>
  <c r="T5883" i="5"/>
  <c r="U738" i="5" s="1"/>
  <c r="T5899" i="5"/>
  <c r="U740" i="5" s="1"/>
  <c r="T5915" i="5"/>
  <c r="U742" i="5" s="1"/>
  <c r="T5931" i="5"/>
  <c r="U744" i="5" s="1"/>
  <c r="T5947" i="5"/>
  <c r="U746" i="5" s="1"/>
  <c r="T5963" i="5"/>
  <c r="U748" i="5" s="1"/>
  <c r="T5979" i="5"/>
  <c r="U750" i="5" s="1"/>
  <c r="T5995" i="5"/>
  <c r="U752" i="5" s="1"/>
  <c r="T2310" i="5"/>
  <c r="T2326" i="5"/>
  <c r="T2342" i="5"/>
  <c r="T2358" i="5"/>
  <c r="T2374" i="5"/>
  <c r="T2390" i="5"/>
  <c r="T2406" i="5"/>
  <c r="T2422" i="5"/>
  <c r="T2438" i="5"/>
  <c r="T2454" i="5"/>
  <c r="T2470" i="5"/>
  <c r="T2486" i="5"/>
  <c r="T2502" i="5"/>
  <c r="T2518" i="5"/>
  <c r="T2534" i="5"/>
  <c r="T2550" i="5"/>
  <c r="T2566" i="5"/>
  <c r="T2582" i="5"/>
  <c r="T2598" i="5"/>
  <c r="T2614" i="5"/>
  <c r="T2630" i="5"/>
  <c r="T2646" i="5"/>
  <c r="T2662" i="5"/>
  <c r="T2678" i="5"/>
  <c r="T2694" i="5"/>
  <c r="T2710" i="5"/>
  <c r="T2726" i="5"/>
  <c r="T2742" i="5"/>
  <c r="T2758" i="5"/>
  <c r="T2774" i="5"/>
  <c r="T2790" i="5"/>
  <c r="T2806" i="5"/>
  <c r="T2822" i="5"/>
  <c r="T2838" i="5"/>
  <c r="T2854" i="5"/>
  <c r="T2870" i="5"/>
  <c r="T2886" i="5"/>
  <c r="T2902" i="5"/>
  <c r="T2918" i="5"/>
  <c r="T2934" i="5"/>
  <c r="T2950" i="5"/>
  <c r="T2966" i="5"/>
  <c r="T2982" i="5"/>
  <c r="T2998" i="5"/>
  <c r="T3014" i="5"/>
  <c r="T3030" i="5"/>
  <c r="T3114" i="5"/>
  <c r="T3130" i="5"/>
  <c r="T3218" i="5"/>
  <c r="T3306" i="5"/>
  <c r="T3322" i="5"/>
  <c r="T3410" i="5"/>
  <c r="T3426" i="5"/>
  <c r="T4014" i="5"/>
  <c r="T4030" i="5"/>
  <c r="T4118" i="5"/>
  <c r="T4206" i="5"/>
  <c r="T4222" i="5"/>
  <c r="T4310" i="5"/>
  <c r="T4326" i="5"/>
  <c r="T4414" i="5"/>
  <c r="T4518" i="5"/>
  <c r="T4618" i="5"/>
  <c r="T4718" i="5"/>
  <c r="T4818" i="5"/>
  <c r="T4918" i="5"/>
  <c r="T5018" i="5"/>
  <c r="T5034" i="5"/>
  <c r="T5050" i="5"/>
  <c r="T5066" i="5"/>
  <c r="T5082" i="5"/>
  <c r="T5098" i="5"/>
  <c r="T5114" i="5"/>
  <c r="T5130" i="5"/>
  <c r="T5146" i="5"/>
  <c r="T5162" i="5"/>
  <c r="T5178" i="5"/>
  <c r="T5194" i="5"/>
  <c r="T5338" i="5"/>
  <c r="T5354" i="5"/>
  <c r="T5402" i="5"/>
  <c r="T5418" i="5"/>
  <c r="T5434" i="5"/>
  <c r="T5450" i="5"/>
  <c r="T5466" i="5"/>
  <c r="T5482" i="5"/>
  <c r="T5714" i="5"/>
  <c r="T5730" i="5"/>
  <c r="T5746" i="5"/>
  <c r="T5762" i="5"/>
  <c r="T5778" i="5"/>
  <c r="T5794" i="5"/>
  <c r="T5810" i="5"/>
  <c r="T5826" i="5"/>
  <c r="T5842" i="5"/>
  <c r="T5858" i="5"/>
  <c r="T5874" i="5"/>
  <c r="T5890" i="5"/>
  <c r="T5906" i="5"/>
  <c r="T5922" i="5"/>
  <c r="T5938" i="5"/>
  <c r="T5954" i="5"/>
  <c r="T5970" i="5"/>
  <c r="T5986" i="5"/>
  <c r="T2309" i="5"/>
  <c r="T2325" i="5"/>
  <c r="T2341" i="5"/>
  <c r="T2357" i="5"/>
  <c r="T2373" i="5"/>
  <c r="T2389" i="5"/>
  <c r="T2405" i="5"/>
  <c r="T2421" i="5"/>
  <c r="T2437" i="5"/>
  <c r="T2453" i="5"/>
  <c r="T2469" i="5"/>
  <c r="T2485" i="5"/>
  <c r="T2501" i="5"/>
  <c r="T2517" i="5"/>
  <c r="T2533" i="5"/>
  <c r="T2549" i="5"/>
  <c r="T2565" i="5"/>
  <c r="T2581" i="5"/>
  <c r="T2597" i="5"/>
  <c r="T2613" i="5"/>
  <c r="T2629" i="5"/>
  <c r="T2645" i="5"/>
  <c r="T2661" i="5"/>
  <c r="T2677" i="5"/>
  <c r="T2693" i="5"/>
  <c r="T2709" i="5"/>
  <c r="T2725" i="5"/>
  <c r="T2741" i="5"/>
  <c r="T2757" i="5"/>
  <c r="T2773" i="5"/>
  <c r="T2789" i="5"/>
  <c r="T2805" i="5"/>
  <c r="T2821" i="5"/>
  <c r="T2837" i="5"/>
  <c r="T2853" i="5"/>
  <c r="T2869" i="5"/>
  <c r="T2885" i="5"/>
  <c r="T2901" i="5"/>
  <c r="T2917" i="5"/>
  <c r="T2933" i="5"/>
  <c r="T2949" i="5"/>
  <c r="T2965" i="5"/>
  <c r="T2981" i="5"/>
  <c r="T2997" i="5"/>
  <c r="T3013" i="5"/>
  <c r="T3029" i="5"/>
  <c r="T3113" i="5"/>
  <c r="T3129" i="5"/>
  <c r="T3213" i="5"/>
  <c r="T3229" i="5"/>
  <c r="T3313" i="5"/>
  <c r="T3329" i="5"/>
  <c r="T3413" i="5"/>
  <c r="T3429" i="5"/>
  <c r="T4013" i="5"/>
  <c r="T4029" i="5"/>
  <c r="T4113" i="5"/>
  <c r="T4129" i="5"/>
  <c r="T4213" i="5"/>
  <c r="T4229" i="5"/>
  <c r="T4313" i="5"/>
  <c r="T4329" i="5"/>
  <c r="T4413" i="5"/>
  <c r="T4513" i="5"/>
  <c r="T4529" i="5"/>
  <c r="T4613" i="5"/>
  <c r="T4713" i="5"/>
  <c r="T4729" i="5"/>
  <c r="T4813" i="5"/>
  <c r="T4913" i="5"/>
  <c r="T4929" i="5"/>
  <c r="T5013" i="5"/>
  <c r="T5029" i="5"/>
  <c r="T5045" i="5"/>
  <c r="T5061" i="5"/>
  <c r="T5077" i="5"/>
  <c r="T5093" i="5"/>
  <c r="T5109" i="5"/>
  <c r="T5125" i="5"/>
  <c r="T5141" i="5"/>
  <c r="T5157" i="5"/>
  <c r="T5173" i="5"/>
  <c r="T5189" i="5"/>
  <c r="T5205" i="5"/>
  <c r="T5237" i="5"/>
  <c r="T5269" i="5"/>
  <c r="T5333" i="5"/>
  <c r="T5349" i="5"/>
  <c r="T5397" i="5"/>
  <c r="T5413" i="5"/>
  <c r="T5429" i="5"/>
  <c r="T5445" i="5"/>
  <c r="T5461" i="5"/>
  <c r="T5477" i="5"/>
  <c r="T5493" i="5"/>
  <c r="T5709" i="5"/>
  <c r="T5725" i="5"/>
  <c r="T5741" i="5"/>
  <c r="T5757" i="5"/>
  <c r="T5773" i="5"/>
  <c r="T5789" i="5"/>
  <c r="T5805" i="5"/>
  <c r="T5821" i="5"/>
  <c r="T5837" i="5"/>
  <c r="T5853" i="5"/>
  <c r="T5869" i="5"/>
  <c r="T5885" i="5"/>
  <c r="T5901" i="5"/>
  <c r="T5917" i="5"/>
  <c r="T5933" i="5"/>
  <c r="T5949" i="5"/>
  <c r="T5965" i="5"/>
  <c r="T5981" i="5"/>
  <c r="T5249" i="5"/>
  <c r="T1013" i="5"/>
  <c r="T1037" i="5"/>
  <c r="T1053" i="5"/>
  <c r="T1069" i="5"/>
  <c r="T1085" i="5"/>
  <c r="T1093" i="5"/>
  <c r="T1117" i="5"/>
  <c r="T1125" i="5"/>
  <c r="T1141" i="5"/>
  <c r="T1165" i="5"/>
  <c r="T1181" i="5"/>
  <c r="T1189" i="5"/>
  <c r="T1205" i="5"/>
  <c r="T1229" i="5"/>
  <c r="T1237" i="5"/>
  <c r="T3036" i="5"/>
  <c r="T3052" i="5"/>
  <c r="T3068" i="5"/>
  <c r="T3084" i="5"/>
  <c r="T3147" i="5"/>
  <c r="U396" i="5" s="1"/>
  <c r="T3163" i="5"/>
  <c r="U398" i="5" s="1"/>
  <c r="T3171" i="5"/>
  <c r="U399" i="5" s="1"/>
  <c r="T3179" i="5"/>
  <c r="U400" i="5" s="1"/>
  <c r="T3187" i="5"/>
  <c r="U401" i="5" s="1"/>
  <c r="T3234" i="5"/>
  <c r="T3242" i="5"/>
  <c r="T3250" i="5"/>
  <c r="T3258" i="5"/>
  <c r="T3266" i="5"/>
  <c r="T3274" i="5"/>
  <c r="T3282" i="5"/>
  <c r="T3290" i="5"/>
  <c r="T3337" i="5"/>
  <c r="T3345" i="5"/>
  <c r="T3353" i="5"/>
  <c r="T3361" i="5"/>
  <c r="T3369" i="5"/>
  <c r="T3377" i="5"/>
  <c r="T3385" i="5"/>
  <c r="T3440" i="5"/>
  <c r="T3448" i="5"/>
  <c r="T3456" i="5"/>
  <c r="T3464" i="5"/>
  <c r="T3472" i="5"/>
  <c r="T3480" i="5"/>
  <c r="T3488" i="5"/>
  <c r="T3496" i="5"/>
  <c r="T3504" i="5"/>
  <c r="T3512" i="5"/>
  <c r="T3520" i="5"/>
  <c r="T3528" i="5"/>
  <c r="T3536" i="5"/>
  <c r="T3544" i="5"/>
  <c r="T3552" i="5"/>
  <c r="T3560" i="5"/>
  <c r="T3568" i="5"/>
  <c r="T3576" i="5"/>
  <c r="T3584" i="5"/>
  <c r="T3592" i="5"/>
  <c r="T3600" i="5"/>
  <c r="T3608" i="5"/>
  <c r="T3616" i="5"/>
  <c r="T3624" i="5"/>
  <c r="T3632" i="5"/>
  <c r="T3648" i="5"/>
  <c r="T3656" i="5"/>
  <c r="T3664" i="5"/>
  <c r="T3672" i="5"/>
  <c r="T3680" i="5"/>
  <c r="T3688" i="5"/>
  <c r="T3696" i="5"/>
  <c r="T3704" i="5"/>
  <c r="T3712" i="5"/>
  <c r="T3720" i="5"/>
  <c r="T3728" i="5"/>
  <c r="T3736" i="5"/>
  <c r="T3744" i="5"/>
  <c r="T3752" i="5"/>
  <c r="T3760" i="5"/>
  <c r="T3768" i="5"/>
  <c r="T3776" i="5"/>
  <c r="T3784" i="5"/>
  <c r="T3792" i="5"/>
  <c r="T3800" i="5"/>
  <c r="T3808" i="5"/>
  <c r="T3816" i="5"/>
  <c r="T3824" i="5"/>
  <c r="T3832" i="5"/>
  <c r="T3840" i="5"/>
  <c r="T3848" i="5"/>
  <c r="T3856" i="5"/>
  <c r="T3864" i="5"/>
  <c r="T3872" i="5"/>
  <c r="T3880" i="5"/>
  <c r="T3888" i="5"/>
  <c r="T3896" i="5"/>
  <c r="T3904" i="5"/>
  <c r="T1004" i="5"/>
  <c r="T1012" i="5"/>
  <c r="T1020" i="5"/>
  <c r="T1028" i="5"/>
  <c r="T1036" i="5"/>
  <c r="T1044" i="5"/>
  <c r="T1052" i="5"/>
  <c r="T1060" i="5"/>
  <c r="T1068" i="5"/>
  <c r="T1076" i="5"/>
  <c r="T1084" i="5"/>
  <c r="T1092" i="5"/>
  <c r="T1100" i="5"/>
  <c r="T1108" i="5"/>
  <c r="T1116" i="5"/>
  <c r="T1124" i="5"/>
  <c r="T1132" i="5"/>
  <c r="T1140" i="5"/>
  <c r="T1148" i="5"/>
  <c r="T1156" i="5"/>
  <c r="T1164" i="5"/>
  <c r="T1172" i="5"/>
  <c r="T1180" i="5"/>
  <c r="T1188" i="5"/>
  <c r="T1196" i="5"/>
  <c r="T1204" i="5"/>
  <c r="T1212" i="5"/>
  <c r="T1220" i="5"/>
  <c r="T1228" i="5"/>
  <c r="T1236" i="5"/>
  <c r="T1244" i="5"/>
  <c r="T1252" i="5"/>
  <c r="T3035" i="5"/>
  <c r="U382" i="5" s="1"/>
  <c r="T3043" i="5"/>
  <c r="U383" i="5" s="1"/>
  <c r="T3051" i="5"/>
  <c r="U384" i="5" s="1"/>
  <c r="T3059" i="5"/>
  <c r="U385" i="5" s="1"/>
  <c r="T3067" i="5"/>
  <c r="U386" i="5" s="1"/>
  <c r="T3075" i="5"/>
  <c r="U387" i="5" s="1"/>
  <c r="T3083" i="5"/>
  <c r="U388" i="5" s="1"/>
  <c r="T3091" i="5"/>
  <c r="U389" i="5" s="1"/>
  <c r="T3138" i="5"/>
  <c r="T3146" i="5"/>
  <c r="T3154" i="5"/>
  <c r="T3162" i="5"/>
  <c r="T3170" i="5"/>
  <c r="T3178" i="5"/>
  <c r="T3186" i="5"/>
  <c r="T3241" i="5"/>
  <c r="T3249" i="5"/>
  <c r="T3257" i="5"/>
  <c r="T3265" i="5"/>
  <c r="T3273" i="5"/>
  <c r="T3281" i="5"/>
  <c r="T3289" i="5"/>
  <c r="T3336" i="5"/>
  <c r="T3344" i="5"/>
  <c r="T3352" i="5"/>
  <c r="T3360" i="5"/>
  <c r="T3368" i="5"/>
  <c r="T3376" i="5"/>
  <c r="T3384" i="5"/>
  <c r="T3439" i="5"/>
  <c r="T3447" i="5"/>
  <c r="T3455" i="5"/>
  <c r="T3463" i="5"/>
  <c r="T3471" i="5"/>
  <c r="T3479" i="5"/>
  <c r="T3487" i="5"/>
  <c r="T3495" i="5"/>
  <c r="T3503" i="5"/>
  <c r="T3511" i="5"/>
  <c r="T3519" i="5"/>
  <c r="T3527" i="5"/>
  <c r="T3535" i="5"/>
  <c r="T3543" i="5"/>
  <c r="T3551" i="5"/>
  <c r="T3559" i="5"/>
  <c r="T3567" i="5"/>
  <c r="T3575" i="5"/>
  <c r="T3583" i="5"/>
  <c r="T3591" i="5"/>
  <c r="T3599" i="5"/>
  <c r="T3607" i="5"/>
  <c r="T3615" i="5"/>
  <c r="T3623" i="5"/>
  <c r="T3631" i="5"/>
  <c r="T3639" i="5"/>
  <c r="T3647" i="5"/>
  <c r="T3655" i="5"/>
  <c r="T3663" i="5"/>
  <c r="T3671" i="5"/>
  <c r="T3679" i="5"/>
  <c r="T3687" i="5"/>
  <c r="T3695" i="5"/>
  <c r="T3703" i="5"/>
  <c r="T3711" i="5"/>
  <c r="T3719" i="5"/>
  <c r="T3727" i="5"/>
  <c r="T3735" i="5"/>
  <c r="T3743" i="5"/>
  <c r="T3751" i="5"/>
  <c r="T3759" i="5"/>
  <c r="T3767" i="5"/>
  <c r="T3775" i="5"/>
  <c r="T3783" i="5"/>
  <c r="T3791" i="5"/>
  <c r="T3799" i="5"/>
  <c r="T3807" i="5"/>
  <c r="T3815" i="5"/>
  <c r="T1003" i="5"/>
  <c r="U128" i="5" s="1"/>
  <c r="T1011" i="5"/>
  <c r="U129" i="5" s="1"/>
  <c r="T1019" i="5"/>
  <c r="U130" i="5" s="1"/>
  <c r="T1027" i="5"/>
  <c r="U131" i="5" s="1"/>
  <c r="T1035" i="5"/>
  <c r="U132" i="5" s="1"/>
  <c r="T1043" i="5"/>
  <c r="U133" i="5" s="1"/>
  <c r="T1051" i="5"/>
  <c r="U134" i="5" s="1"/>
  <c r="T1059" i="5"/>
  <c r="U135" i="5" s="1"/>
  <c r="T1067" i="5"/>
  <c r="U136" i="5" s="1"/>
  <c r="T1075" i="5"/>
  <c r="U137" i="5" s="1"/>
  <c r="T1083" i="5"/>
  <c r="U138" i="5" s="1"/>
  <c r="T1091" i="5"/>
  <c r="U139" i="5" s="1"/>
  <c r="T1099" i="5"/>
  <c r="U140" i="5" s="1"/>
  <c r="T1107" i="5"/>
  <c r="U141" i="5" s="1"/>
  <c r="T1115" i="5"/>
  <c r="U142" i="5" s="1"/>
  <c r="T1123" i="5"/>
  <c r="U143" i="5" s="1"/>
  <c r="T1131" i="5"/>
  <c r="U144" i="5" s="1"/>
  <c r="T1139" i="5"/>
  <c r="U145" i="5" s="1"/>
  <c r="T1147" i="5"/>
  <c r="U146" i="5" s="1"/>
  <c r="T1155" i="5"/>
  <c r="U147" i="5" s="1"/>
  <c r="T1163" i="5"/>
  <c r="U148" i="5" s="1"/>
  <c r="T1171" i="5"/>
  <c r="U149" i="5" s="1"/>
  <c r="T1179" i="5"/>
  <c r="U150" i="5" s="1"/>
  <c r="T1187" i="5"/>
  <c r="U151" i="5" s="1"/>
  <c r="T1195" i="5"/>
  <c r="U152" i="5" s="1"/>
  <c r="T1203" i="5"/>
  <c r="U153" i="5" s="1"/>
  <c r="T1211" i="5"/>
  <c r="U154" i="5" s="1"/>
  <c r="T1219" i="5"/>
  <c r="U155" i="5" s="1"/>
  <c r="T1227" i="5"/>
  <c r="U156" i="5" s="1"/>
  <c r="T1235" i="5"/>
  <c r="U157" i="5" s="1"/>
  <c r="T1243" i="5"/>
  <c r="U158" i="5" s="1"/>
  <c r="T1251" i="5"/>
  <c r="U159" i="5" s="1"/>
  <c r="T3042" i="5"/>
  <c r="T3050" i="5"/>
  <c r="T3058" i="5"/>
  <c r="T3066" i="5"/>
  <c r="T3074" i="5"/>
  <c r="T3082" i="5"/>
  <c r="T3090" i="5"/>
  <c r="T3137" i="5"/>
  <c r="T3145" i="5"/>
  <c r="T3153" i="5"/>
  <c r="T3161" i="5"/>
  <c r="T3169" i="5"/>
  <c r="T3177" i="5"/>
  <c r="T3185" i="5"/>
  <c r="T3240" i="5"/>
  <c r="T3248" i="5"/>
  <c r="T3256" i="5"/>
  <c r="T3264" i="5"/>
  <c r="T3272" i="5"/>
  <c r="T3280" i="5"/>
  <c r="T3288" i="5"/>
  <c r="T3335" i="5"/>
  <c r="T3343" i="5"/>
  <c r="T3351" i="5"/>
  <c r="T3359" i="5"/>
  <c r="T3367" i="5"/>
  <c r="T3375" i="5"/>
  <c r="T3383" i="5"/>
  <c r="T3438" i="5"/>
  <c r="T3446" i="5"/>
  <c r="T3454" i="5"/>
  <c r="T3462" i="5"/>
  <c r="T3470" i="5"/>
  <c r="T3478" i="5"/>
  <c r="T3486" i="5"/>
  <c r="T3494" i="5"/>
  <c r="T3502" i="5"/>
  <c r="T3510" i="5"/>
  <c r="T3518" i="5"/>
  <c r="T3526" i="5"/>
  <c r="T3534" i="5"/>
  <c r="T3542" i="5"/>
  <c r="T3550" i="5"/>
  <c r="T3558" i="5"/>
  <c r="T3566" i="5"/>
  <c r="T3574" i="5"/>
  <c r="T3582" i="5"/>
  <c r="T3590" i="5"/>
  <c r="T3598" i="5"/>
  <c r="T3606" i="5"/>
  <c r="T3614" i="5"/>
  <c r="T3622" i="5"/>
  <c r="T3630" i="5"/>
  <c r="T3638" i="5"/>
  <c r="T3646" i="5"/>
  <c r="T3654" i="5"/>
  <c r="T3662" i="5"/>
  <c r="T3670" i="5"/>
  <c r="T3678" i="5"/>
  <c r="T3686" i="5"/>
  <c r="T3694" i="5"/>
  <c r="T3702" i="5"/>
  <c r="T3710" i="5"/>
  <c r="T3718" i="5"/>
  <c r="T3726" i="5"/>
  <c r="T3734" i="5"/>
  <c r="T3742" i="5"/>
  <c r="T3750" i="5"/>
  <c r="T3758" i="5"/>
  <c r="T3766" i="5"/>
  <c r="T3774" i="5"/>
  <c r="T3782" i="5"/>
  <c r="T3790" i="5"/>
  <c r="T3798" i="5"/>
  <c r="T3806" i="5"/>
  <c r="T3814" i="5"/>
  <c r="T3822" i="5"/>
  <c r="T1006" i="5"/>
  <c r="T1014" i="5"/>
  <c r="T1022" i="5"/>
  <c r="T1030" i="5"/>
  <c r="T1038" i="5"/>
  <c r="T1046" i="5"/>
  <c r="T1054" i="5"/>
  <c r="T1062" i="5"/>
  <c r="T1070" i="5"/>
  <c r="T1078" i="5"/>
  <c r="T1086" i="5"/>
  <c r="T1094" i="5"/>
  <c r="T1102" i="5"/>
  <c r="T1110" i="5"/>
  <c r="T1118" i="5"/>
  <c r="T1126" i="5"/>
  <c r="T1134" i="5"/>
  <c r="T1142" i="5"/>
  <c r="T1150" i="5"/>
  <c r="T1158" i="5"/>
  <c r="T1166" i="5"/>
  <c r="T1174" i="5"/>
  <c r="T1182" i="5"/>
  <c r="T1190" i="5"/>
  <c r="T1198" i="5"/>
  <c r="T1206" i="5"/>
  <c r="T1214" i="5"/>
  <c r="T1222" i="5"/>
  <c r="T1230" i="5"/>
  <c r="T1238" i="5"/>
  <c r="T1246" i="5"/>
  <c r="T3037" i="5"/>
  <c r="T3045" i="5"/>
  <c r="T3053" i="5"/>
  <c r="T3061" i="5"/>
  <c r="T3069" i="5"/>
  <c r="T3077" i="5"/>
  <c r="T3085" i="5"/>
  <c r="T3093" i="5"/>
  <c r="T3140" i="5"/>
  <c r="T3148" i="5"/>
  <c r="T3156" i="5"/>
  <c r="T3164" i="5"/>
  <c r="T3172" i="5"/>
  <c r="T3180" i="5"/>
  <c r="T3188" i="5"/>
  <c r="T3235" i="5"/>
  <c r="U407" i="5" s="1"/>
  <c r="T3243" i="5"/>
  <c r="U408" i="5" s="1"/>
  <c r="T3251" i="5"/>
  <c r="U409" i="5" s="1"/>
  <c r="T3259" i="5"/>
  <c r="U410" i="5" s="1"/>
  <c r="T3267" i="5"/>
  <c r="U411" i="5" s="1"/>
  <c r="T3275" i="5"/>
  <c r="U412" i="5" s="1"/>
  <c r="T3283" i="5"/>
  <c r="U413" i="5" s="1"/>
  <c r="T3291" i="5"/>
  <c r="U414" i="5" s="1"/>
  <c r="T3338" i="5"/>
  <c r="T3346" i="5"/>
  <c r="T3354" i="5"/>
  <c r="T3362" i="5"/>
  <c r="T3370" i="5"/>
  <c r="T3378" i="5"/>
  <c r="T3386" i="5"/>
  <c r="T3441" i="5"/>
  <c r="T3449" i="5"/>
  <c r="T3457" i="5"/>
  <c r="T3465" i="5"/>
  <c r="T3473" i="5"/>
  <c r="T3481" i="5"/>
  <c r="T3489" i="5"/>
  <c r="T3497" i="5"/>
  <c r="T3505" i="5"/>
  <c r="T3513" i="5"/>
  <c r="T3521" i="5"/>
  <c r="T3529" i="5"/>
  <c r="T3537" i="5"/>
  <c r="T3545" i="5"/>
  <c r="T3553" i="5"/>
  <c r="T3561" i="5"/>
  <c r="T3569" i="5"/>
  <c r="T3577" i="5"/>
  <c r="T3585" i="5"/>
  <c r="T3593" i="5"/>
  <c r="T3601" i="5"/>
  <c r="T3609" i="5"/>
  <c r="T3617" i="5"/>
  <c r="T3625" i="5"/>
  <c r="T3633" i="5"/>
  <c r="T3641" i="5"/>
  <c r="T3649" i="5"/>
  <c r="T3657" i="5"/>
  <c r="T3665" i="5"/>
  <c r="T3673" i="5"/>
  <c r="T3681" i="5"/>
  <c r="T3689" i="5"/>
  <c r="T3697" i="5"/>
  <c r="T3705" i="5"/>
  <c r="T3713" i="5"/>
  <c r="T3721" i="5"/>
  <c r="T3729" i="5"/>
  <c r="T3737" i="5"/>
  <c r="T3745" i="5"/>
  <c r="T3753" i="5"/>
  <c r="T3761" i="5"/>
  <c r="T3769" i="5"/>
  <c r="T3777" i="5"/>
  <c r="T3785" i="5"/>
  <c r="T3793" i="5"/>
  <c r="T3801" i="5"/>
  <c r="T3809" i="5"/>
  <c r="T3817" i="5"/>
  <c r="T3825" i="5"/>
  <c r="T3833" i="5"/>
  <c r="T3841" i="5"/>
  <c r="T3849" i="5"/>
  <c r="T3857" i="5"/>
  <c r="T3865" i="5"/>
  <c r="T3873" i="5"/>
  <c r="T3881" i="5"/>
  <c r="T3889" i="5"/>
  <c r="T3897" i="5"/>
  <c r="T3905" i="5"/>
  <c r="T4075" i="5"/>
  <c r="U512" i="5" s="1"/>
  <c r="T4091" i="5"/>
  <c r="U514" i="5" s="1"/>
  <c r="T4138" i="5"/>
  <c r="T4146" i="5"/>
  <c r="T4154" i="5"/>
  <c r="T4170" i="5"/>
  <c r="T4186" i="5"/>
  <c r="T4249" i="5"/>
  <c r="T4265" i="5"/>
  <c r="T4281" i="5"/>
  <c r="T4344" i="5"/>
  <c r="T4360" i="5"/>
  <c r="T4376" i="5"/>
  <c r="T4392" i="5"/>
  <c r="T3823" i="5"/>
  <c r="T3831" i="5"/>
  <c r="T3839" i="5"/>
  <c r="T3847" i="5"/>
  <c r="T3855" i="5"/>
  <c r="T3863" i="5"/>
  <c r="T3871" i="5"/>
  <c r="T3879" i="5"/>
  <c r="T3887" i="5"/>
  <c r="T3895" i="5"/>
  <c r="T3903" i="5"/>
  <c r="T4078" i="5"/>
  <c r="T4094" i="5"/>
  <c r="T4141" i="5"/>
  <c r="T4149" i="5"/>
  <c r="T4157" i="5"/>
  <c r="T4173" i="5"/>
  <c r="T4189" i="5"/>
  <c r="T4236" i="5"/>
  <c r="T4252" i="5"/>
  <c r="T4268" i="5"/>
  <c r="T4284" i="5"/>
  <c r="T4347" i="5"/>
  <c r="U546" i="5" s="1"/>
  <c r="T4363" i="5"/>
  <c r="U548" i="5" s="1"/>
  <c r="T4379" i="5"/>
  <c r="U550" i="5" s="1"/>
  <c r="T3826" i="5"/>
  <c r="T3834" i="5"/>
  <c r="T3842" i="5"/>
  <c r="T3850" i="5"/>
  <c r="T3858" i="5"/>
  <c r="T3866" i="5"/>
  <c r="T3874" i="5"/>
  <c r="T3882" i="5"/>
  <c r="T3890" i="5"/>
  <c r="T3898" i="5"/>
  <c r="T3906" i="5"/>
  <c r="T4073" i="5"/>
  <c r="T4089" i="5"/>
  <c r="T4136" i="5"/>
  <c r="T4144" i="5"/>
  <c r="T4152" i="5"/>
  <c r="T4168" i="5"/>
  <c r="T4184" i="5"/>
  <c r="T4247" i="5"/>
  <c r="T4263" i="5"/>
  <c r="T4279" i="5"/>
  <c r="T4342" i="5"/>
  <c r="T4358" i="5"/>
  <c r="T4374" i="5"/>
  <c r="T4390" i="5"/>
  <c r="T4076" i="5"/>
  <c r="T4092" i="5"/>
  <c r="T4139" i="5"/>
  <c r="U520" i="5" s="1"/>
  <c r="T4147" i="5"/>
  <c r="U521" i="5" s="1"/>
  <c r="T4155" i="5"/>
  <c r="U522" i="5" s="1"/>
  <c r="T4171" i="5"/>
  <c r="U524" i="5" s="1"/>
  <c r="T4187" i="5"/>
  <c r="U526" i="5" s="1"/>
  <c r="T4234" i="5"/>
  <c r="T4250" i="5"/>
  <c r="T4266" i="5"/>
  <c r="T4282" i="5"/>
  <c r="T4345" i="5"/>
  <c r="T4361" i="5"/>
  <c r="T4377" i="5"/>
  <c r="G330" i="6"/>
  <c r="G446" i="12" s="1"/>
  <c r="G303" i="6"/>
  <c r="G29" i="12" s="1"/>
  <c r="G301" i="6"/>
  <c r="G55" i="12" s="1"/>
  <c r="G183" i="6"/>
  <c r="G92" i="12" s="1"/>
  <c r="N92" i="12" s="1"/>
  <c r="G182" i="6"/>
  <c r="G91" i="12" s="1"/>
  <c r="G111" i="6"/>
  <c r="G56" i="12" s="1"/>
  <c r="N56" i="12" s="1"/>
  <c r="G110" i="6"/>
  <c r="G49" i="12" s="1"/>
  <c r="G71" i="6"/>
  <c r="G445" i="12" s="1"/>
  <c r="G66" i="6"/>
  <c r="G288" i="12" s="1"/>
  <c r="G67" i="6"/>
  <c r="G338" i="12" s="1"/>
  <c r="N324" i="12" s="1"/>
  <c r="B1463" i="10" l="1"/>
  <c r="H1463" i="10" s="1"/>
  <c r="T4161" i="5"/>
  <c r="T4291" i="5"/>
  <c r="U539" i="5" s="1"/>
  <c r="T4287" i="5"/>
  <c r="T4164" i="5"/>
  <c r="T5373" i="5"/>
  <c r="T4286" i="5"/>
  <c r="T4163" i="5"/>
  <c r="U523" i="5" s="1"/>
  <c r="T4160" i="5"/>
  <c r="T5256" i="5"/>
  <c r="T4394" i="5"/>
  <c r="T3951" i="5"/>
  <c r="T4434" i="5"/>
  <c r="T4429" i="5"/>
  <c r="T3396" i="5"/>
  <c r="T4036" i="5"/>
  <c r="T5240" i="5"/>
  <c r="T3402" i="5"/>
  <c r="T3392" i="5"/>
  <c r="T3401" i="5"/>
  <c r="T4068" i="5"/>
  <c r="T4059" i="5"/>
  <c r="U510" i="5" s="1"/>
  <c r="B661" i="10" s="1"/>
  <c r="H661" i="10" s="1"/>
  <c r="T4064" i="5"/>
  <c r="T4101" i="5"/>
  <c r="T5238" i="5"/>
  <c r="T4192" i="5"/>
  <c r="T4273" i="5"/>
  <c r="T4032" i="5"/>
  <c r="W4480" i="5"/>
  <c r="T4182" i="5"/>
  <c r="T3398" i="5"/>
  <c r="T3981" i="5"/>
  <c r="T4060" i="5"/>
  <c r="T4057" i="5"/>
  <c r="T4270" i="5"/>
  <c r="T4061" i="5"/>
  <c r="T4035" i="5"/>
  <c r="U507" i="5" s="1"/>
  <c r="T4056" i="5"/>
  <c r="T4271" i="5"/>
  <c r="T3964" i="5"/>
  <c r="T4062" i="5"/>
  <c r="T3949" i="5"/>
  <c r="T4038" i="5"/>
  <c r="T3195" i="5"/>
  <c r="U402" i="5" s="1"/>
  <c r="T3945" i="5"/>
  <c r="T5257" i="5"/>
  <c r="T4501" i="5"/>
  <c r="T5375" i="5"/>
  <c r="T4102" i="5"/>
  <c r="T3399" i="5"/>
  <c r="T4042" i="5"/>
  <c r="T5275" i="5"/>
  <c r="U662" i="5" s="1"/>
  <c r="T5241" i="5"/>
  <c r="T5243" i="5"/>
  <c r="U658" i="5" s="1"/>
  <c r="T4066" i="5"/>
  <c r="T4067" i="5"/>
  <c r="U511" i="5" s="1"/>
  <c r="T4096" i="5"/>
  <c r="T5277" i="5"/>
  <c r="T1000" i="5"/>
  <c r="T4100" i="5"/>
  <c r="T999" i="5"/>
  <c r="T998" i="5"/>
  <c r="T862" i="5"/>
  <c r="T4097" i="5"/>
  <c r="T5272" i="5"/>
  <c r="T4069" i="5"/>
  <c r="T4071" i="5"/>
  <c r="T5289" i="5"/>
  <c r="T4966" i="5"/>
  <c r="T3197" i="5"/>
  <c r="W5667" i="5"/>
  <c r="V711" i="5" s="1"/>
  <c r="C862" i="10" s="1"/>
  <c r="T4058" i="5"/>
  <c r="T4033" i="5"/>
  <c r="T4393" i="5"/>
  <c r="W358" i="5"/>
  <c r="T5276" i="5"/>
  <c r="T3931" i="5"/>
  <c r="U494" i="5" s="1"/>
  <c r="W995" i="5"/>
  <c r="V127" i="5" s="1"/>
  <c r="C278" i="10" s="1"/>
  <c r="W355" i="5"/>
  <c r="V47" i="5" s="1"/>
  <c r="C198" i="10" s="1"/>
  <c r="W99" i="5"/>
  <c r="V15" i="5" s="1"/>
  <c r="C166" i="10" s="1"/>
  <c r="W871" i="5"/>
  <c r="W194" i="5"/>
  <c r="T3930" i="5"/>
  <c r="T383" i="5"/>
  <c r="W126" i="5"/>
  <c r="T890" i="5"/>
  <c r="T635" i="5"/>
  <c r="U82" i="5" s="1"/>
  <c r="T380" i="5"/>
  <c r="T124" i="5"/>
  <c r="W4061" i="5"/>
  <c r="W929" i="5"/>
  <c r="W801" i="5"/>
  <c r="W673" i="5"/>
  <c r="W545" i="5"/>
  <c r="W417" i="5"/>
  <c r="W289" i="5"/>
  <c r="W161" i="5"/>
  <c r="W33" i="5"/>
  <c r="W4045" i="5"/>
  <c r="W3963" i="5"/>
  <c r="V498" i="5" s="1"/>
  <c r="C649" i="10" s="1"/>
  <c r="W3989" i="5"/>
  <c r="T4180" i="5"/>
  <c r="T4177" i="5"/>
  <c r="W5657" i="5"/>
  <c r="W4984" i="5"/>
  <c r="W4986" i="5"/>
  <c r="W5306" i="5"/>
  <c r="W5272" i="5"/>
  <c r="T4175" i="5"/>
  <c r="W5631" i="5"/>
  <c r="W862" i="5"/>
  <c r="W735" i="5"/>
  <c r="W478" i="5"/>
  <c r="W351" i="5"/>
  <c r="T869" i="5"/>
  <c r="W4597" i="5"/>
  <c r="W5274" i="5"/>
  <c r="W994" i="5"/>
  <c r="W4450" i="5"/>
  <c r="W762" i="5"/>
  <c r="W250" i="5"/>
  <c r="T570" i="5"/>
  <c r="W5391" i="5"/>
  <c r="W5393" i="5"/>
  <c r="W4102" i="5"/>
  <c r="W3985" i="5"/>
  <c r="T4178" i="5"/>
  <c r="T3961" i="5"/>
  <c r="T3966" i="5"/>
  <c r="T3963" i="5"/>
  <c r="U498" i="5" s="1"/>
  <c r="W3397" i="5"/>
  <c r="W5301" i="5"/>
  <c r="W4098" i="5"/>
  <c r="W3910" i="5"/>
  <c r="T4176" i="5"/>
  <c r="T4181" i="5"/>
  <c r="T3965" i="5"/>
  <c r="W706" i="5"/>
  <c r="W5305" i="5"/>
  <c r="W998" i="5"/>
  <c r="T3962" i="5"/>
  <c r="T3912" i="5"/>
  <c r="T4179" i="5"/>
  <c r="U525" i="5" s="1"/>
  <c r="T3967" i="5"/>
  <c r="T3915" i="5"/>
  <c r="U492" i="5" s="1"/>
  <c r="T129" i="5"/>
  <c r="W691" i="5"/>
  <c r="V89" i="5" s="1"/>
  <c r="C240" i="10" s="1"/>
  <c r="W435" i="5"/>
  <c r="V57" i="5" s="1"/>
  <c r="C208" i="10" s="1"/>
  <c r="W5389" i="5"/>
  <c r="W5273" i="5"/>
  <c r="W962" i="5"/>
  <c r="B581" i="10"/>
  <c r="H581" i="10" s="1"/>
  <c r="W963" i="5"/>
  <c r="V123" i="5" s="1"/>
  <c r="C274" i="10" s="1"/>
  <c r="B580" i="10"/>
  <c r="H580" i="10" s="1"/>
  <c r="W4257" i="5"/>
  <c r="T4260" i="5"/>
  <c r="T4255" i="5"/>
  <c r="W4384" i="5"/>
  <c r="W4386" i="5"/>
  <c r="W4539" i="5"/>
  <c r="V570" i="5" s="1"/>
  <c r="C721" i="10" s="1"/>
  <c r="W4537" i="5"/>
  <c r="W5208" i="5"/>
  <c r="T5206" i="5"/>
  <c r="W3931" i="5"/>
  <c r="V494" i="5" s="1"/>
  <c r="C645" i="10" s="1"/>
  <c r="W79" i="5"/>
  <c r="W2257" i="5"/>
  <c r="W1489" i="5"/>
  <c r="W1361" i="5"/>
  <c r="W611" i="5"/>
  <c r="V79" i="5" s="1"/>
  <c r="C230" i="10" s="1"/>
  <c r="W482" i="5"/>
  <c r="W483" i="5"/>
  <c r="V63" i="5" s="1"/>
  <c r="C214" i="10" s="1"/>
  <c r="W838" i="5"/>
  <c r="W71" i="5"/>
  <c r="W2152" i="5"/>
  <c r="W1640" i="5"/>
  <c r="W1384" i="5"/>
  <c r="W2062" i="5"/>
  <c r="W1806" i="5"/>
  <c r="W1550" i="5"/>
  <c r="W3951" i="5"/>
  <c r="W4641" i="5"/>
  <c r="T4641" i="5"/>
  <c r="W4339" i="5"/>
  <c r="V545" i="5" s="1"/>
  <c r="C696" i="10" s="1"/>
  <c r="W4335" i="5"/>
  <c r="W4333" i="5"/>
  <c r="T4335" i="5"/>
  <c r="T4333" i="5"/>
  <c r="W3929" i="5"/>
  <c r="T3933" i="5"/>
  <c r="T3932" i="5"/>
  <c r="W3930" i="5"/>
  <c r="W3954" i="5"/>
  <c r="W3956" i="5"/>
  <c r="W3959" i="5"/>
  <c r="W3955" i="5"/>
  <c r="V497" i="5" s="1"/>
  <c r="C648" i="10" s="1"/>
  <c r="W3957" i="5"/>
  <c r="W3958" i="5"/>
  <c r="W4733" i="5"/>
  <c r="T3956" i="5"/>
  <c r="W4890" i="5"/>
  <c r="W4889" i="5"/>
  <c r="W4887" i="5"/>
  <c r="W4886" i="5"/>
  <c r="W4794" i="5"/>
  <c r="W4793" i="5"/>
  <c r="W4792" i="5"/>
  <c r="W4791" i="5"/>
  <c r="W4443" i="5"/>
  <c r="V558" i="5" s="1"/>
  <c r="C709" i="10" s="1"/>
  <c r="W4437" i="5"/>
  <c r="W4439" i="5"/>
  <c r="W5368" i="5"/>
  <c r="W5369" i="5"/>
  <c r="W5316" i="5"/>
  <c r="T5320" i="5"/>
  <c r="W5545" i="5"/>
  <c r="W465" i="5"/>
  <c r="W591" i="5"/>
  <c r="W2000" i="5"/>
  <c r="W866" i="5"/>
  <c r="T868" i="5"/>
  <c r="W739" i="5"/>
  <c r="V95" i="5" s="1"/>
  <c r="C246" i="10" s="1"/>
  <c r="W738" i="5"/>
  <c r="W227" i="5"/>
  <c r="V31" i="5" s="1"/>
  <c r="C182" i="10" s="1"/>
  <c r="W5256" i="5"/>
  <c r="T5254" i="5"/>
  <c r="T5258" i="5"/>
  <c r="W583" i="5"/>
  <c r="W1897" i="5"/>
  <c r="W1513" i="5"/>
  <c r="W5360" i="5"/>
  <c r="T5359" i="5"/>
  <c r="T5358" i="5"/>
  <c r="W2190" i="5"/>
  <c r="W1934" i="5"/>
  <c r="W1678" i="5"/>
  <c r="W1422" i="5"/>
  <c r="W1294" i="5"/>
  <c r="W4981" i="5"/>
  <c r="W4385" i="5"/>
  <c r="T4254" i="5"/>
  <c r="T4259" i="5"/>
  <c r="U535" i="5" s="1"/>
  <c r="T3934" i="5"/>
  <c r="W594" i="5"/>
  <c r="W4338" i="5"/>
  <c r="W4382" i="5"/>
  <c r="T3995" i="5"/>
  <c r="U502" i="5" s="1"/>
  <c r="W3998" i="5"/>
  <c r="W1852" i="5"/>
  <c r="W1468" i="5"/>
  <c r="W1941" i="5"/>
  <c r="W1557" i="5"/>
  <c r="W1301" i="5"/>
  <c r="W5370" i="5"/>
  <c r="W4367" i="5"/>
  <c r="T4367" i="5"/>
  <c r="W4855" i="5"/>
  <c r="T4855" i="5"/>
  <c r="T928" i="5"/>
  <c r="W2236" i="5"/>
  <c r="W2108" i="5"/>
  <c r="W1980" i="5"/>
  <c r="W1724" i="5"/>
  <c r="W1596" i="5"/>
  <c r="W1340" i="5"/>
  <c r="W2197" i="5"/>
  <c r="W2069" i="5"/>
  <c r="W1813" i="5"/>
  <c r="W1685" i="5"/>
  <c r="W1429" i="5"/>
  <c r="T3935" i="5"/>
  <c r="W5589" i="5"/>
  <c r="W6071" i="5"/>
  <c r="W5628" i="5"/>
  <c r="T895" i="5"/>
  <c r="T4001" i="5"/>
  <c r="W4002" i="5"/>
  <c r="W3947" i="5"/>
  <c r="V496" i="5" s="1"/>
  <c r="C647" i="10" s="1"/>
  <c r="W3945" i="5"/>
  <c r="W3946" i="5"/>
  <c r="W3950" i="5"/>
  <c r="W3972" i="5"/>
  <c r="W3975" i="5"/>
  <c r="T3972" i="5"/>
  <c r="T3971" i="5"/>
  <c r="U499" i="5" s="1"/>
  <c r="T3969" i="5"/>
  <c r="T3975" i="5"/>
  <c r="W3970" i="5"/>
  <c r="W3974" i="5"/>
  <c r="T3202" i="5"/>
  <c r="W3202" i="5"/>
  <c r="W226" i="5"/>
  <c r="W3949" i="5"/>
  <c r="W3935" i="5"/>
  <c r="W487" i="5"/>
  <c r="W359" i="5"/>
  <c r="W230" i="5"/>
  <c r="W102" i="5"/>
  <c r="W993" i="5"/>
  <c r="W865" i="5"/>
  <c r="W737" i="5"/>
  <c r="W609" i="5"/>
  <c r="W481" i="5"/>
  <c r="W353" i="5"/>
  <c r="W225" i="5"/>
  <c r="W97" i="5"/>
  <c r="W2180" i="5"/>
  <c r="W2116" i="5"/>
  <c r="W2052" i="5"/>
  <c r="W1924" i="5"/>
  <c r="W1796" i="5"/>
  <c r="W1668" i="5"/>
  <c r="W1540" i="5"/>
  <c r="W1476" i="5"/>
  <c r="W1412" i="5"/>
  <c r="W1348" i="5"/>
  <c r="W1284" i="5"/>
  <c r="W2205" i="5"/>
  <c r="W2141" i="5"/>
  <c r="W2077" i="5"/>
  <c r="W2013" i="5"/>
  <c r="W1949" i="5"/>
  <c r="W1885" i="5"/>
  <c r="W1821" i="5"/>
  <c r="W1757" i="5"/>
  <c r="W1693" i="5"/>
  <c r="W1629" i="5"/>
  <c r="W1565" i="5"/>
  <c r="W1501" i="5"/>
  <c r="W1437" i="5"/>
  <c r="W1373" i="5"/>
  <c r="W1309" i="5"/>
  <c r="T2287" i="5"/>
  <c r="W2211" i="5"/>
  <c r="V279" i="5" s="1"/>
  <c r="C430" i="10" s="1"/>
  <c r="W2083" i="5"/>
  <c r="V263" i="5" s="1"/>
  <c r="C414" i="10" s="1"/>
  <c r="W2019" i="5"/>
  <c r="V255" i="5" s="1"/>
  <c r="C406" i="10" s="1"/>
  <c r="W1955" i="5"/>
  <c r="V247" i="5" s="1"/>
  <c r="C398" i="10" s="1"/>
  <c r="W1827" i="5"/>
  <c r="V231" i="5" s="1"/>
  <c r="C382" i="10" s="1"/>
  <c r="W1699" i="5"/>
  <c r="V215" i="5" s="1"/>
  <c r="C366" i="10" s="1"/>
  <c r="W1633" i="5"/>
  <c r="W1571" i="5"/>
  <c r="V199" i="5" s="1"/>
  <c r="C350" i="10" s="1"/>
  <c r="W1443" i="5"/>
  <c r="V183" i="5" s="1"/>
  <c r="C334" i="10" s="1"/>
  <c r="W1315" i="5"/>
  <c r="V167" i="5" s="1"/>
  <c r="C318" i="10" s="1"/>
  <c r="W159" i="5"/>
  <c r="W917" i="5"/>
  <c r="W789" i="5"/>
  <c r="W661" i="5"/>
  <c r="W533" i="5"/>
  <c r="W405" i="5"/>
  <c r="W277" i="5"/>
  <c r="W149" i="5"/>
  <c r="W21" i="5"/>
  <c r="W937" i="5"/>
  <c r="W2262" i="5"/>
  <c r="W1423" i="5"/>
  <c r="W1295" i="5"/>
  <c r="W4990" i="5"/>
  <c r="W3200" i="5"/>
  <c r="W3911" i="5"/>
  <c r="W3967" i="5"/>
  <c r="W3927" i="5"/>
  <c r="W4179" i="5"/>
  <c r="V525" i="5" s="1"/>
  <c r="C676" i="10" s="1"/>
  <c r="W3961" i="5"/>
  <c r="W4180" i="5"/>
  <c r="W6092" i="5"/>
  <c r="W5636" i="5"/>
  <c r="W5661" i="5"/>
  <c r="W2228" i="5"/>
  <c r="W2100" i="5"/>
  <c r="W1972" i="5"/>
  <c r="W1524" i="5"/>
  <c r="W1396" i="5"/>
  <c r="W2125" i="5"/>
  <c r="W1997" i="5"/>
  <c r="W1805" i="5"/>
  <c r="W1677" i="5"/>
  <c r="W1549" i="5"/>
  <c r="W1421" i="5"/>
  <c r="W1293" i="5"/>
  <c r="W2195" i="5"/>
  <c r="V277" i="5" s="1"/>
  <c r="C428" i="10" s="1"/>
  <c r="W2067" i="5"/>
  <c r="V261" i="5" s="1"/>
  <c r="C412" i="10" s="1"/>
  <c r="W1683" i="5"/>
  <c r="V213" i="5" s="1"/>
  <c r="C364" i="10" s="1"/>
  <c r="W1555" i="5"/>
  <c r="V197" i="5" s="1"/>
  <c r="C348" i="10" s="1"/>
  <c r="W1282" i="5"/>
  <c r="W905" i="5"/>
  <c r="W777" i="5"/>
  <c r="W649" i="5"/>
  <c r="W521" i="5"/>
  <c r="W393" i="5"/>
  <c r="W265" i="5"/>
  <c r="W137" i="5"/>
  <c r="W9" i="5"/>
  <c r="W2230" i="5"/>
  <c r="W2102" i="5"/>
  <c r="W1974" i="5"/>
  <c r="W1846" i="5"/>
  <c r="W1718" i="5"/>
  <c r="W4096" i="5"/>
  <c r="W3962" i="5"/>
  <c r="W3990" i="5"/>
  <c r="AG61" i="4"/>
  <c r="W577" i="5"/>
  <c r="W2160" i="5"/>
  <c r="W1844" i="5"/>
  <c r="W1716" i="5"/>
  <c r="W1588" i="5"/>
  <c r="W1460" i="5"/>
  <c r="W1332" i="5"/>
  <c r="W2189" i="5"/>
  <c r="W2061" i="5"/>
  <c r="W1933" i="5"/>
  <c r="W1869" i="5"/>
  <c r="W1741" i="5"/>
  <c r="W1613" i="5"/>
  <c r="W1485" i="5"/>
  <c r="W1357" i="5"/>
  <c r="W2131" i="5"/>
  <c r="V269" i="5" s="1"/>
  <c r="C420" i="10" s="1"/>
  <c r="W1939" i="5"/>
  <c r="V245" i="5" s="1"/>
  <c r="C396" i="10" s="1"/>
  <c r="W1811" i="5"/>
  <c r="V229" i="5" s="1"/>
  <c r="C380" i="10" s="1"/>
  <c r="W945" i="5"/>
  <c r="W817" i="5"/>
  <c r="W433" i="5"/>
  <c r="W177" i="5"/>
  <c r="W49" i="5"/>
  <c r="W2220" i="5"/>
  <c r="W2156" i="5"/>
  <c r="W1900" i="5"/>
  <c r="W1772" i="5"/>
  <c r="W1708" i="5"/>
  <c r="W1644" i="5"/>
  <c r="W1580" i="5"/>
  <c r="W1452" i="5"/>
  <c r="W1388" i="5"/>
  <c r="W2181" i="5"/>
  <c r="W2117" i="5"/>
  <c r="W2053" i="5"/>
  <c r="W1989" i="5"/>
  <c r="W1925" i="5"/>
  <c r="W1861" i="5"/>
  <c r="W1797" i="5"/>
  <c r="W1733" i="5"/>
  <c r="W1669" i="5"/>
  <c r="W1605" i="5"/>
  <c r="W1541" i="5"/>
  <c r="W1477" i="5"/>
  <c r="W1413" i="5"/>
  <c r="W1349" i="5"/>
  <c r="W1285" i="5"/>
  <c r="W2185" i="5"/>
  <c r="W3396" i="5"/>
  <c r="W3909" i="5"/>
  <c r="W3195" i="5"/>
  <c r="V402" i="5" s="1"/>
  <c r="C553" i="10" s="1"/>
  <c r="W10" i="5"/>
  <c r="W703" i="5"/>
  <c r="W318" i="5"/>
  <c r="W724" i="5"/>
  <c r="W211" i="5"/>
  <c r="V29" i="5" s="1"/>
  <c r="C180" i="10" s="1"/>
  <c r="W3199" i="5"/>
  <c r="W4176" i="5"/>
  <c r="W3964" i="5"/>
  <c r="W723" i="5"/>
  <c r="V93" i="5" s="1"/>
  <c r="C244" i="10" s="1"/>
  <c r="W4070" i="5"/>
  <c r="W3392" i="5"/>
  <c r="W722" i="5"/>
  <c r="W6023" i="5"/>
  <c r="W651" i="5"/>
  <c r="V84" i="5" s="1"/>
  <c r="C235" i="10" s="1"/>
  <c r="W266" i="5"/>
  <c r="W831" i="5"/>
  <c r="W574" i="5"/>
  <c r="W62" i="5"/>
  <c r="W468" i="5"/>
  <c r="W82" i="5"/>
  <c r="W5587" i="5"/>
  <c r="V701" i="5" s="1"/>
  <c r="C852" i="10" s="1"/>
  <c r="W5700" i="5"/>
  <c r="W891" i="5"/>
  <c r="V114" i="5" s="1"/>
  <c r="C265" i="10" s="1"/>
  <c r="W763" i="5"/>
  <c r="V98" i="5" s="1"/>
  <c r="C249" i="10" s="1"/>
  <c r="W634" i="5"/>
  <c r="W379" i="5"/>
  <c r="V50" i="5" s="1"/>
  <c r="C201" i="10" s="1"/>
  <c r="W251" i="5"/>
  <c r="V34" i="5" s="1"/>
  <c r="C185" i="10" s="1"/>
  <c r="W122" i="5"/>
  <c r="W964" i="5"/>
  <c r="W578" i="5"/>
  <c r="W322" i="5"/>
  <c r="W67" i="5"/>
  <c r="V11" i="5" s="1"/>
  <c r="C162" i="10" s="1"/>
  <c r="W999" i="5"/>
  <c r="W3925" i="5"/>
  <c r="W4084" i="5"/>
  <c r="W4864" i="5"/>
  <c r="W4866" i="5"/>
  <c r="W4862" i="5"/>
  <c r="W4865" i="5"/>
  <c r="W4768" i="5"/>
  <c r="W4769" i="5"/>
  <c r="W4766" i="5"/>
  <c r="W860" i="5"/>
  <c r="W859" i="5"/>
  <c r="V110" i="5" s="1"/>
  <c r="C261" i="10" s="1"/>
  <c r="W858" i="5"/>
  <c r="W854" i="5"/>
  <c r="T602" i="5"/>
  <c r="W604" i="5"/>
  <c r="W602" i="5"/>
  <c r="W599" i="5"/>
  <c r="W603" i="5"/>
  <c r="V78" i="5" s="1"/>
  <c r="C229" i="10" s="1"/>
  <c r="T345" i="5"/>
  <c r="W348" i="5"/>
  <c r="W346" i="5"/>
  <c r="W347" i="5"/>
  <c r="V46" i="5" s="1"/>
  <c r="C197" i="10" s="1"/>
  <c r="W343" i="5"/>
  <c r="T219" i="5"/>
  <c r="U30" i="5" s="1"/>
  <c r="W220" i="5"/>
  <c r="W219" i="5"/>
  <c r="V30" i="5" s="1"/>
  <c r="C181" i="10" s="1"/>
  <c r="W214" i="5"/>
  <c r="W215" i="5"/>
  <c r="W218" i="5"/>
  <c r="W977" i="5"/>
  <c r="W975" i="5"/>
  <c r="T847" i="5"/>
  <c r="W849" i="5"/>
  <c r="W846" i="5"/>
  <c r="W847" i="5"/>
  <c r="W721" i="5"/>
  <c r="W718" i="5"/>
  <c r="W719" i="5"/>
  <c r="T591" i="5"/>
  <c r="W593" i="5"/>
  <c r="W590" i="5"/>
  <c r="W337" i="5"/>
  <c r="W335" i="5"/>
  <c r="W209" i="5"/>
  <c r="T209" i="5"/>
  <c r="W5228" i="5"/>
  <c r="T5224" i="5"/>
  <c r="W5225" i="5"/>
  <c r="W1988" i="5"/>
  <c r="W1984" i="5"/>
  <c r="W1732" i="5"/>
  <c r="W1729" i="5"/>
  <c r="T4366" i="5"/>
  <c r="T3999" i="5"/>
  <c r="T5229" i="5"/>
  <c r="T859" i="5"/>
  <c r="U110" i="5" s="1"/>
  <c r="W5578" i="5"/>
  <c r="W5583" i="5"/>
  <c r="W5579" i="5"/>
  <c r="V700" i="5" s="1"/>
  <c r="C851" i="10" s="1"/>
  <c r="W5513" i="5"/>
  <c r="W5516" i="5"/>
  <c r="W4662" i="5"/>
  <c r="W4664" i="5"/>
  <c r="W4666" i="5"/>
  <c r="W4565" i="5"/>
  <c r="W4570" i="5"/>
  <c r="W4566" i="5"/>
  <c r="W4471" i="5"/>
  <c r="W4470" i="5"/>
  <c r="W4472" i="5"/>
  <c r="W6037" i="5"/>
  <c r="W5593" i="5"/>
  <c r="W5594" i="5"/>
  <c r="W5595" i="5"/>
  <c r="V702" i="5" s="1"/>
  <c r="C853" i="10" s="1"/>
  <c r="W972" i="5"/>
  <c r="W970" i="5"/>
  <c r="W971" i="5"/>
  <c r="V124" i="5" s="1"/>
  <c r="C275" i="10" s="1"/>
  <c r="W844" i="5"/>
  <c r="W843" i="5"/>
  <c r="V108" i="5" s="1"/>
  <c r="C259" i="10" s="1"/>
  <c r="W842" i="5"/>
  <c r="W716" i="5"/>
  <c r="W715" i="5"/>
  <c r="V92" i="5" s="1"/>
  <c r="C243" i="10" s="1"/>
  <c r="W714" i="5"/>
  <c r="W588" i="5"/>
  <c r="W587" i="5"/>
  <c r="V76" i="5" s="1"/>
  <c r="C227" i="10" s="1"/>
  <c r="W586" i="5"/>
  <c r="W460" i="5"/>
  <c r="W455" i="5"/>
  <c r="W459" i="5"/>
  <c r="V60" i="5" s="1"/>
  <c r="C211" i="10" s="1"/>
  <c r="W332" i="5"/>
  <c r="W331" i="5"/>
  <c r="V44" i="5" s="1"/>
  <c r="C195" i="10" s="1"/>
  <c r="W330" i="5"/>
  <c r="W326" i="5"/>
  <c r="W204" i="5"/>
  <c r="W202" i="5"/>
  <c r="W203" i="5"/>
  <c r="V28" i="5" s="1"/>
  <c r="C179" i="10" s="1"/>
  <c r="W198" i="5"/>
  <c r="W76" i="5"/>
  <c r="W75" i="5"/>
  <c r="V12" i="5" s="1"/>
  <c r="C163" i="10" s="1"/>
  <c r="W74" i="5"/>
  <c r="W70" i="5"/>
  <c r="W961" i="5"/>
  <c r="W959" i="5"/>
  <c r="W958" i="5"/>
  <c r="W833" i="5"/>
  <c r="W830" i="5"/>
  <c r="W705" i="5"/>
  <c r="W702" i="5"/>
  <c r="W449" i="5"/>
  <c r="W446" i="5"/>
  <c r="W447" i="5"/>
  <c r="W321" i="5"/>
  <c r="W319" i="5"/>
  <c r="W193" i="5"/>
  <c r="W191" i="5"/>
  <c r="W190" i="5"/>
  <c r="W65" i="5"/>
  <c r="W63" i="5"/>
  <c r="W2172" i="5"/>
  <c r="W2168" i="5"/>
  <c r="W2169" i="5"/>
  <c r="W2044" i="5"/>
  <c r="W1916" i="5"/>
  <c r="W1913" i="5"/>
  <c r="W1788" i="5"/>
  <c r="W1784" i="5"/>
  <c r="W1660" i="5"/>
  <c r="W1656" i="5"/>
  <c r="W1532" i="5"/>
  <c r="W1528" i="5"/>
  <c r="W1404" i="5"/>
  <c r="W1276" i="5"/>
  <c r="W2261" i="5"/>
  <c r="W2133" i="5"/>
  <c r="W2005" i="5"/>
  <c r="W1877" i="5"/>
  <c r="W1749" i="5"/>
  <c r="W1621" i="5"/>
  <c r="W1493" i="5"/>
  <c r="W1365" i="5"/>
  <c r="W2267" i="5"/>
  <c r="V286" i="5" s="1"/>
  <c r="C437" i="10" s="1"/>
  <c r="W2203" i="5"/>
  <c r="V278" i="5" s="1"/>
  <c r="C429" i="10" s="1"/>
  <c r="W2200" i="5"/>
  <c r="W2201" i="5"/>
  <c r="W2139" i="5"/>
  <c r="V270" i="5" s="1"/>
  <c r="C421" i="10" s="1"/>
  <c r="W2075" i="5"/>
  <c r="V262" i="5" s="1"/>
  <c r="C413" i="10" s="1"/>
  <c r="W2073" i="5"/>
  <c r="W2072" i="5"/>
  <c r="W2011" i="5"/>
  <c r="V254" i="5" s="1"/>
  <c r="C405" i="10" s="1"/>
  <c r="W1947" i="5"/>
  <c r="V246" i="5" s="1"/>
  <c r="C397" i="10" s="1"/>
  <c r="W1883" i="5"/>
  <c r="V238" i="5" s="1"/>
  <c r="C389" i="10" s="1"/>
  <c r="W1819" i="5"/>
  <c r="V230" i="5" s="1"/>
  <c r="C381" i="10" s="1"/>
  <c r="W1816" i="5"/>
  <c r="W1755" i="5"/>
  <c r="V222" i="5" s="1"/>
  <c r="C373" i="10" s="1"/>
  <c r="W1691" i="5"/>
  <c r="V214" i="5" s="1"/>
  <c r="C365" i="10" s="1"/>
  <c r="W1627" i="5"/>
  <c r="V206" i="5" s="1"/>
  <c r="C357" i="10" s="1"/>
  <c r="W1563" i="5"/>
  <c r="V198" i="5" s="1"/>
  <c r="C349" i="10" s="1"/>
  <c r="W1561" i="5"/>
  <c r="W1560" i="5"/>
  <c r="W1499" i="5"/>
  <c r="V190" i="5" s="1"/>
  <c r="C341" i="10" s="1"/>
  <c r="W1435" i="5"/>
  <c r="V182" i="5" s="1"/>
  <c r="C333" i="10" s="1"/>
  <c r="W1433" i="5"/>
  <c r="W1371" i="5"/>
  <c r="V174" i="5" s="1"/>
  <c r="C325" i="10" s="1"/>
  <c r="W1307" i="5"/>
  <c r="V166" i="5" s="1"/>
  <c r="C317" i="10" s="1"/>
  <c r="W1304" i="5"/>
  <c r="W912" i="5"/>
  <c r="W910" i="5"/>
  <c r="W911" i="5"/>
  <c r="W784" i="5"/>
  <c r="W782" i="5"/>
  <c r="W783" i="5"/>
  <c r="W656" i="5"/>
  <c r="W654" i="5"/>
  <c r="W655" i="5"/>
  <c r="W528" i="5"/>
  <c r="W526" i="5"/>
  <c r="W527" i="5"/>
  <c r="W400" i="5"/>
  <c r="W398" i="5"/>
  <c r="W399" i="5"/>
  <c r="W272" i="5"/>
  <c r="W271" i="5"/>
  <c r="W270" i="5"/>
  <c r="W144" i="5"/>
  <c r="W143" i="5"/>
  <c r="W16" i="5"/>
  <c r="W15" i="5"/>
  <c r="W14" i="5"/>
  <c r="W4481" i="5"/>
  <c r="W342" i="5"/>
  <c r="W4852" i="5"/>
  <c r="W4850" i="5"/>
  <c r="W4849" i="5"/>
  <c r="W4845" i="5"/>
  <c r="T828" i="5"/>
  <c r="W828" i="5"/>
  <c r="W826" i="5"/>
  <c r="W827" i="5"/>
  <c r="V106" i="5" s="1"/>
  <c r="C257" i="10" s="1"/>
  <c r="W572" i="5"/>
  <c r="W570" i="5"/>
  <c r="W571" i="5"/>
  <c r="V74" i="5" s="1"/>
  <c r="C225" i="10" s="1"/>
  <c r="W444" i="5"/>
  <c r="W443" i="5"/>
  <c r="V58" i="5" s="1"/>
  <c r="C209" i="10" s="1"/>
  <c r="W442" i="5"/>
  <c r="T187" i="5"/>
  <c r="U26" i="5" s="1"/>
  <c r="W188" i="5"/>
  <c r="W187" i="5"/>
  <c r="V26" i="5" s="1"/>
  <c r="C177" i="10" s="1"/>
  <c r="W186" i="5"/>
  <c r="T60" i="5"/>
  <c r="W60" i="5"/>
  <c r="W58" i="5"/>
  <c r="T59" i="5"/>
  <c r="U10" i="5" s="1"/>
  <c r="W59" i="5"/>
  <c r="V10" i="5" s="1"/>
  <c r="C161" i="10" s="1"/>
  <c r="W689" i="5"/>
  <c r="W686" i="5"/>
  <c r="W687" i="5"/>
  <c r="W305" i="5"/>
  <c r="W303" i="5"/>
  <c r="W1908" i="5"/>
  <c r="W1904" i="5"/>
  <c r="W1652" i="5"/>
  <c r="W1648" i="5"/>
  <c r="W1649" i="5"/>
  <c r="W2306" i="5"/>
  <c r="W2304" i="5"/>
  <c r="W2305" i="5"/>
  <c r="W2301" i="5"/>
  <c r="W2300" i="5"/>
  <c r="W2253" i="5"/>
  <c r="W2252" i="5"/>
  <c r="W2259" i="5"/>
  <c r="V285" i="5" s="1"/>
  <c r="C436" i="10" s="1"/>
  <c r="W2256" i="5"/>
  <c r="W2003" i="5"/>
  <c r="V253" i="5" s="1"/>
  <c r="C404" i="10" s="1"/>
  <c r="W2001" i="5"/>
  <c r="W1875" i="5"/>
  <c r="V237" i="5" s="1"/>
  <c r="C388" i="10" s="1"/>
  <c r="W1872" i="5"/>
  <c r="W1873" i="5"/>
  <c r="W1747" i="5"/>
  <c r="V221" i="5" s="1"/>
  <c r="C372" i="10" s="1"/>
  <c r="W1745" i="5"/>
  <c r="W1744" i="5"/>
  <c r="W2283" i="5"/>
  <c r="V288" i="5" s="1"/>
  <c r="C439" i="10" s="1"/>
  <c r="W2282" i="5"/>
  <c r="W2281" i="5"/>
  <c r="W757" i="5"/>
  <c r="W754" i="5"/>
  <c r="W755" i="5"/>
  <c r="V97" i="5" s="1"/>
  <c r="C248" i="10" s="1"/>
  <c r="W501" i="5"/>
  <c r="W499" i="5"/>
  <c r="V65" i="5" s="1"/>
  <c r="C216" i="10" s="1"/>
  <c r="W498" i="5"/>
  <c r="W373" i="5"/>
  <c r="W370" i="5"/>
  <c r="W245" i="5"/>
  <c r="W243" i="5"/>
  <c r="V33" i="5" s="1"/>
  <c r="C184" i="10" s="1"/>
  <c r="W2272" i="5"/>
  <c r="W2269" i="5"/>
  <c r="W2178" i="5"/>
  <c r="W2176" i="5"/>
  <c r="W2177" i="5"/>
  <c r="W2050" i="5"/>
  <c r="W2049" i="5"/>
  <c r="W2048" i="5"/>
  <c r="W1922" i="5"/>
  <c r="W1921" i="5"/>
  <c r="W1920" i="5"/>
  <c r="W1794" i="5"/>
  <c r="W1793" i="5"/>
  <c r="W1792" i="5"/>
  <c r="W1666" i="5"/>
  <c r="W1664" i="5"/>
  <c r="W1665" i="5"/>
  <c r="W1538" i="5"/>
  <c r="W1537" i="5"/>
  <c r="W1536" i="5"/>
  <c r="W1410" i="5"/>
  <c r="W1408" i="5"/>
  <c r="W1409" i="5"/>
  <c r="W916" i="5"/>
  <c r="W914" i="5"/>
  <c r="W788" i="5"/>
  <c r="W786" i="5"/>
  <c r="W787" i="5"/>
  <c r="V101" i="5" s="1"/>
  <c r="C252" i="10" s="1"/>
  <c r="W532" i="5"/>
  <c r="W530" i="5"/>
  <c r="W531" i="5"/>
  <c r="V69" i="5" s="1"/>
  <c r="C220" i="10" s="1"/>
  <c r="W404" i="5"/>
  <c r="W403" i="5"/>
  <c r="V53" i="5" s="1"/>
  <c r="C204" i="10" s="1"/>
  <c r="W402" i="5"/>
  <c r="W276" i="5"/>
  <c r="W274" i="5"/>
  <c r="W275" i="5"/>
  <c r="V37" i="5" s="1"/>
  <c r="C188" i="10" s="1"/>
  <c r="W20" i="5"/>
  <c r="W19" i="5"/>
  <c r="V5" i="5" s="1"/>
  <c r="C156" i="10" s="1"/>
  <c r="W5606" i="5"/>
  <c r="W3996" i="5"/>
  <c r="T4000" i="5"/>
  <c r="T3997" i="5"/>
  <c r="W4000" i="5"/>
  <c r="W3995" i="5"/>
  <c r="V502" i="5" s="1"/>
  <c r="C653" i="10" s="1"/>
  <c r="W3997" i="5"/>
  <c r="W3994" i="5"/>
  <c r="W3999" i="5"/>
  <c r="W3993" i="5"/>
  <c r="T4055" i="5"/>
  <c r="W4055" i="5"/>
  <c r="W4049" i="5"/>
  <c r="W4054" i="5"/>
  <c r="W4052" i="5"/>
  <c r="W4053" i="5"/>
  <c r="W4048" i="5"/>
  <c r="W458" i="5"/>
  <c r="T5227" i="5"/>
  <c r="U656" i="5" s="1"/>
  <c r="T218" i="5"/>
  <c r="T2286" i="5"/>
  <c r="W6018" i="5"/>
  <c r="W6042" i="5"/>
  <c r="W5688" i="5"/>
  <c r="W6007" i="5"/>
  <c r="W940" i="5"/>
  <c r="W938" i="5"/>
  <c r="W939" i="5"/>
  <c r="V120" i="5" s="1"/>
  <c r="C271" i="10" s="1"/>
  <c r="W812" i="5"/>
  <c r="W811" i="5"/>
  <c r="V104" i="5" s="1"/>
  <c r="C255" i="10" s="1"/>
  <c r="W810" i="5"/>
  <c r="W684" i="5"/>
  <c r="W683" i="5"/>
  <c r="V88" i="5" s="1"/>
  <c r="C239" i="10" s="1"/>
  <c r="W682" i="5"/>
  <c r="W556" i="5"/>
  <c r="W554" i="5"/>
  <c r="W555" i="5"/>
  <c r="V72" i="5" s="1"/>
  <c r="C223" i="10" s="1"/>
  <c r="W428" i="5"/>
  <c r="W427" i="5"/>
  <c r="V56" i="5" s="1"/>
  <c r="C207" i="10" s="1"/>
  <c r="W426" i="5"/>
  <c r="W300" i="5"/>
  <c r="W299" i="5"/>
  <c r="V40" i="5" s="1"/>
  <c r="C191" i="10" s="1"/>
  <c r="W298" i="5"/>
  <c r="W172" i="5"/>
  <c r="W171" i="5"/>
  <c r="V24" i="5" s="1"/>
  <c r="C175" i="10" s="1"/>
  <c r="W170" i="5"/>
  <c r="W44" i="5"/>
  <c r="W42" i="5"/>
  <c r="W43" i="5"/>
  <c r="V8" i="5" s="1"/>
  <c r="C159" i="10" s="1"/>
  <c r="T4372" i="5"/>
  <c r="W2092" i="5"/>
  <c r="W2088" i="5"/>
  <c r="W2028" i="5"/>
  <c r="W2025" i="5"/>
  <c r="W1964" i="5"/>
  <c r="W1960" i="5"/>
  <c r="W1836" i="5"/>
  <c r="W1833" i="5"/>
  <c r="W1516" i="5"/>
  <c r="W1512" i="5"/>
  <c r="W1324" i="5"/>
  <c r="W2298" i="5"/>
  <c r="T2294" i="5"/>
  <c r="W2297" i="5"/>
  <c r="W2296" i="5"/>
  <c r="W2292" i="5"/>
  <c r="W2245" i="5"/>
  <c r="W2244" i="5"/>
  <c r="W2251" i="5"/>
  <c r="V284" i="5" s="1"/>
  <c r="C435" i="10" s="1"/>
  <c r="W2187" i="5"/>
  <c r="V276" i="5" s="1"/>
  <c r="C427" i="10" s="1"/>
  <c r="W2184" i="5"/>
  <c r="W2123" i="5"/>
  <c r="V268" i="5" s="1"/>
  <c r="C419" i="10" s="1"/>
  <c r="W2059" i="5"/>
  <c r="V260" i="5" s="1"/>
  <c r="C411" i="10" s="1"/>
  <c r="W2057" i="5"/>
  <c r="W1995" i="5"/>
  <c r="V252" i="5" s="1"/>
  <c r="C403" i="10" s="1"/>
  <c r="W1931" i="5"/>
  <c r="V244" i="5" s="1"/>
  <c r="C395" i="10" s="1"/>
  <c r="W1867" i="5"/>
  <c r="V236" i="5" s="1"/>
  <c r="C387" i="10" s="1"/>
  <c r="W1803" i="5"/>
  <c r="V228" i="5" s="1"/>
  <c r="C379" i="10" s="1"/>
  <c r="W1800" i="5"/>
  <c r="W1739" i="5"/>
  <c r="V220" i="5" s="1"/>
  <c r="C371" i="10" s="1"/>
  <c r="W1675" i="5"/>
  <c r="V212" i="5" s="1"/>
  <c r="C363" i="10" s="1"/>
  <c r="W1672" i="5"/>
  <c r="W1611" i="5"/>
  <c r="V204" i="5" s="1"/>
  <c r="C355" i="10" s="1"/>
  <c r="W1547" i="5"/>
  <c r="V196" i="5" s="1"/>
  <c r="C347" i="10" s="1"/>
  <c r="W1483" i="5"/>
  <c r="V188" i="5" s="1"/>
  <c r="C339" i="10" s="1"/>
  <c r="W1419" i="5"/>
  <c r="V180" i="5" s="1"/>
  <c r="C331" i="10" s="1"/>
  <c r="W1355" i="5"/>
  <c r="V172" i="5" s="1"/>
  <c r="C323" i="10" s="1"/>
  <c r="W1291" i="5"/>
  <c r="V164" i="5" s="1"/>
  <c r="C315" i="10" s="1"/>
  <c r="W1288" i="5"/>
  <c r="W880" i="5"/>
  <c r="W878" i="5"/>
  <c r="W879" i="5"/>
  <c r="W875" i="5"/>
  <c r="V112" i="5" s="1"/>
  <c r="C263" i="10" s="1"/>
  <c r="W752" i="5"/>
  <c r="W750" i="5"/>
  <c r="W751" i="5"/>
  <c r="W746" i="5"/>
  <c r="W624" i="5"/>
  <c r="W623" i="5"/>
  <c r="W622" i="5"/>
  <c r="W496" i="5"/>
  <c r="W495" i="5"/>
  <c r="W494" i="5"/>
  <c r="W490" i="5"/>
  <c r="W368" i="5"/>
  <c r="W366" i="5"/>
  <c r="W367" i="5"/>
  <c r="W240" i="5"/>
  <c r="W239" i="5"/>
  <c r="W238" i="5"/>
  <c r="W112" i="5"/>
  <c r="W110" i="5"/>
  <c r="W111" i="5"/>
  <c r="W2056" i="5"/>
  <c r="W1929" i="5"/>
  <c r="W1544" i="5"/>
  <c r="W1417" i="5"/>
  <c r="W2222" i="5"/>
  <c r="W2094" i="5"/>
  <c r="W1966" i="5"/>
  <c r="W1838" i="5"/>
  <c r="W1710" i="5"/>
  <c r="W1582" i="5"/>
  <c r="W1454" i="5"/>
  <c r="W1326" i="5"/>
  <c r="W5575" i="5"/>
  <c r="W5655" i="5"/>
  <c r="W5653" i="5"/>
  <c r="W4899" i="5"/>
  <c r="V615" i="5" s="1"/>
  <c r="C766" i="10" s="1"/>
  <c r="T3984" i="5"/>
  <c r="W3984" i="5"/>
  <c r="T3979" i="5"/>
  <c r="U500" i="5" s="1"/>
  <c r="T3977" i="5"/>
  <c r="W3980" i="5"/>
  <c r="W3978" i="5"/>
  <c r="W3983" i="5"/>
  <c r="W3982" i="5"/>
  <c r="W3979" i="5"/>
  <c r="V500" i="5" s="1"/>
  <c r="C651" i="10" s="1"/>
  <c r="W3981" i="5"/>
  <c r="W3977" i="5"/>
  <c r="T4276" i="5"/>
  <c r="W4276" i="5"/>
  <c r="W4275" i="5"/>
  <c r="V537" i="5" s="1"/>
  <c r="C688" i="10" s="1"/>
  <c r="B688" i="10" s="1"/>
  <c r="H688" i="10" s="1"/>
  <c r="T4274" i="5"/>
  <c r="W4272" i="5"/>
  <c r="W4274" i="5"/>
  <c r="W4270" i="5"/>
  <c r="W4271" i="5"/>
  <c r="W4039" i="5"/>
  <c r="W4037" i="5"/>
  <c r="T4034" i="5"/>
  <c r="T4037" i="5"/>
  <c r="W4036" i="5"/>
  <c r="W4034" i="5"/>
  <c r="W4033" i="5"/>
  <c r="W4038" i="5"/>
  <c r="W4035" i="5"/>
  <c r="V507" i="5" s="1"/>
  <c r="C658" i="10" s="1"/>
  <c r="T3302" i="5"/>
  <c r="W3299" i="5"/>
  <c r="V415" i="5" s="1"/>
  <c r="C566" i="10" s="1"/>
  <c r="T3299" i="5"/>
  <c r="U415" i="5" s="1"/>
  <c r="W3296" i="5"/>
  <c r="W3295" i="5"/>
  <c r="W3297" i="5"/>
  <c r="W3302" i="5"/>
  <c r="W3300" i="5"/>
  <c r="W3301" i="5"/>
  <c r="W3298" i="5"/>
  <c r="W235" i="5"/>
  <c r="V32" i="5" s="1"/>
  <c r="C183" i="10" s="1"/>
  <c r="W431" i="5"/>
  <c r="W18" i="5"/>
  <c r="W5512" i="5"/>
  <c r="W5510" i="5"/>
  <c r="W4755" i="5"/>
  <c r="V597" i="5" s="1"/>
  <c r="C748" i="10" s="1"/>
  <c r="W4750" i="5"/>
  <c r="W4752" i="5"/>
  <c r="W4753" i="5"/>
  <c r="W4749" i="5"/>
  <c r="W4660" i="5"/>
  <c r="W4657" i="5"/>
  <c r="W4653" i="5"/>
  <c r="W4559" i="5"/>
  <c r="W4561" i="5"/>
  <c r="W4557" i="5"/>
  <c r="W4562" i="5"/>
  <c r="W4560" i="5"/>
  <c r="W956" i="5"/>
  <c r="W954" i="5"/>
  <c r="W955" i="5"/>
  <c r="V122" i="5" s="1"/>
  <c r="C273" i="10" s="1"/>
  <c r="W700" i="5"/>
  <c r="W699" i="5"/>
  <c r="V90" i="5" s="1"/>
  <c r="C241" i="10" s="1"/>
  <c r="W698" i="5"/>
  <c r="W316" i="5"/>
  <c r="W314" i="5"/>
  <c r="T315" i="5"/>
  <c r="U42" i="5" s="1"/>
  <c r="W315" i="5"/>
  <c r="V42" i="5" s="1"/>
  <c r="C193" i="10" s="1"/>
  <c r="W561" i="5"/>
  <c r="W559" i="5"/>
  <c r="W2164" i="5"/>
  <c r="W2161" i="5"/>
  <c r="W2036" i="5"/>
  <c r="W2032" i="5"/>
  <c r="W1780" i="5"/>
  <c r="W1777" i="5"/>
  <c r="W1776" i="5"/>
  <c r="W1619" i="5"/>
  <c r="V205" i="5" s="1"/>
  <c r="C356" i="10" s="1"/>
  <c r="W1616" i="5"/>
  <c r="W1617" i="5"/>
  <c r="W885" i="5"/>
  <c r="W882" i="5"/>
  <c r="W629" i="5"/>
  <c r="W626" i="5"/>
  <c r="W117" i="5"/>
  <c r="W114" i="5"/>
  <c r="W660" i="5"/>
  <c r="W659" i="5"/>
  <c r="V85" i="5" s="1"/>
  <c r="C236" i="10" s="1"/>
  <c r="W658" i="5"/>
  <c r="W148" i="5"/>
  <c r="W146" i="5"/>
  <c r="W147" i="5"/>
  <c r="V21" i="5" s="1"/>
  <c r="C172" i="10" s="1"/>
  <c r="W4402" i="5"/>
  <c r="T4399" i="5"/>
  <c r="T4397" i="5"/>
  <c r="T4400" i="5"/>
  <c r="W4372" i="5"/>
  <c r="T4370" i="5"/>
  <c r="W4365" i="5"/>
  <c r="W4368" i="5"/>
  <c r="W4366" i="5"/>
  <c r="W4371" i="5"/>
  <c r="V549" i="5" s="1"/>
  <c r="C700" i="10" s="1"/>
  <c r="T3096" i="5"/>
  <c r="W3102" i="5"/>
  <c r="W3095" i="5"/>
  <c r="T3099" i="5"/>
  <c r="U390" i="5" s="1"/>
  <c r="T3098" i="5"/>
  <c r="T3101" i="5"/>
  <c r="W3100" i="5"/>
  <c r="W3101" i="5"/>
  <c r="W3098" i="5"/>
  <c r="W3097" i="5"/>
  <c r="W3099" i="5"/>
  <c r="V390" i="5" s="1"/>
  <c r="C541" i="10" s="1"/>
  <c r="W915" i="5"/>
  <c r="V117" i="5" s="1"/>
  <c r="C268" i="10" s="1"/>
  <c r="T4369" i="5"/>
  <c r="T3100" i="5"/>
  <c r="T3998" i="5"/>
  <c r="T3097" i="5"/>
  <c r="T3102" i="5"/>
  <c r="W5675" i="5"/>
  <c r="V712" i="5" s="1"/>
  <c r="C863" i="10" s="1"/>
  <c r="W6097" i="5"/>
  <c r="W6084" i="5"/>
  <c r="W2144" i="5"/>
  <c r="W883" i="5"/>
  <c r="V113" i="5" s="1"/>
  <c r="C264" i="10" s="1"/>
  <c r="W855" i="5"/>
  <c r="W87" i="5"/>
  <c r="W1912" i="5"/>
  <c r="W1657" i="5"/>
  <c r="W1529" i="5"/>
  <c r="W1400" i="5"/>
  <c r="W5507" i="5"/>
  <c r="V691" i="5" s="1"/>
  <c r="C842" i="10" s="1"/>
  <c r="W4051" i="5"/>
  <c r="V509" i="5" s="1"/>
  <c r="C660" i="10" s="1"/>
  <c r="W966" i="5"/>
  <c r="W2040" i="5"/>
  <c r="W1553" i="5"/>
  <c r="W1577" i="5"/>
  <c r="W822" i="5"/>
  <c r="W4050" i="5"/>
  <c r="W2041" i="5"/>
  <c r="W142" i="5"/>
  <c r="T3994" i="5"/>
  <c r="T4371" i="5"/>
  <c r="U549" i="5" s="1"/>
  <c r="W6043" i="5"/>
  <c r="V758" i="5" s="1"/>
  <c r="C909" i="10" s="1"/>
  <c r="W2137" i="5"/>
  <c r="W1880" i="5"/>
  <c r="W1753" i="5"/>
  <c r="W2270" i="5"/>
  <c r="W1841" i="5"/>
  <c r="W4032" i="5"/>
  <c r="T4368" i="5"/>
  <c r="W4884" i="5"/>
  <c r="W4883" i="5"/>
  <c r="V613" i="5" s="1"/>
  <c r="C764" i="10" s="1"/>
  <c r="W4783" i="5"/>
  <c r="W4787" i="5"/>
  <c r="V601" i="5" s="1"/>
  <c r="C752" i="10" s="1"/>
  <c r="W4786" i="5"/>
  <c r="W4784" i="5"/>
  <c r="W4687" i="5"/>
  <c r="W4686" i="5"/>
  <c r="W4691" i="5"/>
  <c r="V589" i="5" s="1"/>
  <c r="C740" i="10" s="1"/>
  <c r="W4589" i="5"/>
  <c r="W4595" i="5"/>
  <c r="V577" i="5" s="1"/>
  <c r="C728" i="10" s="1"/>
  <c r="W4592" i="5"/>
  <c r="W4591" i="5"/>
  <c r="W4494" i="5"/>
  <c r="W4495" i="5"/>
  <c r="T5226" i="5"/>
  <c r="T3993" i="5"/>
  <c r="T721" i="5"/>
  <c r="T5222" i="5"/>
  <c r="W6057" i="5"/>
  <c r="W5665" i="5"/>
  <c r="W6060" i="5"/>
  <c r="W5604" i="5"/>
  <c r="W6069" i="5"/>
  <c r="W5619" i="5"/>
  <c r="V705" i="5" s="1"/>
  <c r="C856" i="10" s="1"/>
  <c r="W5615" i="5"/>
  <c r="W6034" i="5"/>
  <c r="W6005" i="5"/>
  <c r="W6068" i="5"/>
  <c r="W5624" i="5"/>
  <c r="W747" i="5"/>
  <c r="V96" i="5" s="1"/>
  <c r="C247" i="10" s="1"/>
  <c r="W618" i="5"/>
  <c r="W933" i="5"/>
  <c r="W805" i="5"/>
  <c r="W677" i="5"/>
  <c r="W549" i="5"/>
  <c r="W421" i="5"/>
  <c r="W293" i="5"/>
  <c r="W165" i="5"/>
  <c r="W2224" i="5"/>
  <c r="W1712" i="5"/>
  <c r="W1585" i="5"/>
  <c r="W950" i="5"/>
  <c r="W311" i="5"/>
  <c r="W934" i="5"/>
  <c r="W807" i="5"/>
  <c r="W38" i="5"/>
  <c r="W922" i="5"/>
  <c r="W795" i="5"/>
  <c r="V102" i="5" s="1"/>
  <c r="C253" i="10" s="1"/>
  <c r="W154" i="5"/>
  <c r="W26" i="5"/>
  <c r="W2249" i="5"/>
  <c r="W1736" i="5"/>
  <c r="W1352" i="5"/>
  <c r="W4947" i="5"/>
  <c r="V621" i="5" s="1"/>
  <c r="C772" i="10" s="1"/>
  <c r="W4941" i="5"/>
  <c r="W4945" i="5"/>
  <c r="W4944" i="5"/>
  <c r="W4942" i="5"/>
  <c r="W4943" i="5"/>
  <c r="W5524" i="5"/>
  <c r="W5525" i="5"/>
  <c r="T4166" i="5"/>
  <c r="W4166" i="5"/>
  <c r="W4163" i="5"/>
  <c r="V523" i="5" s="1"/>
  <c r="C674" i="10" s="1"/>
  <c r="W4160" i="5"/>
  <c r="W4161" i="5"/>
  <c r="W4165" i="5"/>
  <c r="W4159" i="5"/>
  <c r="W4162" i="5"/>
  <c r="W4164" i="5"/>
  <c r="W3920" i="5"/>
  <c r="T3919" i="5"/>
  <c r="W3917" i="5"/>
  <c r="T3917" i="5"/>
  <c r="W3914" i="5"/>
  <c r="W3918" i="5"/>
  <c r="W3919" i="5"/>
  <c r="W4293" i="5"/>
  <c r="T4292" i="5"/>
  <c r="T3939" i="5"/>
  <c r="U495" i="5" s="1"/>
  <c r="B646" i="10" s="1"/>
  <c r="H646" i="10" s="1"/>
  <c r="W3944" i="5"/>
  <c r="W3938" i="5"/>
  <c r="W3941" i="5"/>
  <c r="W3940" i="5"/>
  <c r="W3937" i="5"/>
  <c r="W3942" i="5"/>
  <c r="W3943" i="5"/>
  <c r="W4856" i="5"/>
  <c r="W362" i="5"/>
  <c r="W6047" i="5"/>
  <c r="W6011" i="5"/>
  <c r="V754" i="5" s="1"/>
  <c r="C905" i="10" s="1"/>
  <c r="W4672" i="5"/>
  <c r="W4673" i="5"/>
  <c r="W4574" i="5"/>
  <c r="W4577" i="5"/>
  <c r="W988" i="5"/>
  <c r="W983" i="5"/>
  <c r="W982" i="5"/>
  <c r="W986" i="5"/>
  <c r="W987" i="5"/>
  <c r="V126" i="5" s="1"/>
  <c r="C277" i="10" s="1"/>
  <c r="W732" i="5"/>
  <c r="W731" i="5"/>
  <c r="V94" i="5" s="1"/>
  <c r="C245" i="10" s="1"/>
  <c r="W727" i="5"/>
  <c r="W730" i="5"/>
  <c r="T474" i="5"/>
  <c r="W476" i="5"/>
  <c r="W475" i="5"/>
  <c r="V62" i="5" s="1"/>
  <c r="C213" i="10" s="1"/>
  <c r="W470" i="5"/>
  <c r="W474" i="5"/>
  <c r="W471" i="5"/>
  <c r="W92" i="5"/>
  <c r="W91" i="5"/>
  <c r="V14" i="5" s="1"/>
  <c r="C165" i="10" s="1"/>
  <c r="W90" i="5"/>
  <c r="T91" i="5"/>
  <c r="U14" i="5" s="1"/>
  <c r="W81" i="5"/>
  <c r="W78" i="5"/>
  <c r="W1860" i="5"/>
  <c r="W1857" i="5"/>
  <c r="W1604" i="5"/>
  <c r="W1601" i="5"/>
  <c r="W1600" i="5"/>
  <c r="W2287" i="5"/>
  <c r="T2285" i="5"/>
  <c r="W2286" i="5"/>
  <c r="W2285" i="5"/>
  <c r="W2147" i="5"/>
  <c r="V271" i="5" s="1"/>
  <c r="C422" i="10" s="1"/>
  <c r="W2145" i="5"/>
  <c r="W1891" i="5"/>
  <c r="V239" i="5" s="1"/>
  <c r="C390" i="10" s="1"/>
  <c r="W1889" i="5"/>
  <c r="W1763" i="5"/>
  <c r="V223" i="5" s="1"/>
  <c r="C374" i="10" s="1"/>
  <c r="W1761" i="5"/>
  <c r="W1635" i="5"/>
  <c r="V207" i="5" s="1"/>
  <c r="C358" i="10" s="1"/>
  <c r="W1632" i="5"/>
  <c r="W1507" i="5"/>
  <c r="V191" i="5" s="1"/>
  <c r="C342" i="10" s="1"/>
  <c r="W1504" i="5"/>
  <c r="W1379" i="5"/>
  <c r="V175" i="5" s="1"/>
  <c r="C326" i="10" s="1"/>
  <c r="W1376" i="5"/>
  <c r="W1377" i="5"/>
  <c r="W928" i="5"/>
  <c r="W927" i="5"/>
  <c r="W926" i="5"/>
  <c r="W800" i="5"/>
  <c r="W799" i="5"/>
  <c r="W798" i="5"/>
  <c r="W672" i="5"/>
  <c r="W670" i="5"/>
  <c r="W544" i="5"/>
  <c r="W543" i="5"/>
  <c r="W542" i="5"/>
  <c r="W416" i="5"/>
  <c r="W414" i="5"/>
  <c r="W415" i="5"/>
  <c r="W288" i="5"/>
  <c r="W286" i="5"/>
  <c r="W287" i="5"/>
  <c r="W160" i="5"/>
  <c r="W158" i="5"/>
  <c r="W32" i="5"/>
  <c r="W30" i="5"/>
  <c r="W31" i="5"/>
  <c r="W2210" i="5"/>
  <c r="W2208" i="5"/>
  <c r="W2209" i="5"/>
  <c r="W2082" i="5"/>
  <c r="W2080" i="5"/>
  <c r="W2081" i="5"/>
  <c r="W1954" i="5"/>
  <c r="W1953" i="5"/>
  <c r="W1952" i="5"/>
  <c r="W1826" i="5"/>
  <c r="W1824" i="5"/>
  <c r="W1825" i="5"/>
  <c r="W1698" i="5"/>
  <c r="W1697" i="5"/>
  <c r="W1696" i="5"/>
  <c r="W1570" i="5"/>
  <c r="W1569" i="5"/>
  <c r="W1568" i="5"/>
  <c r="W1442" i="5"/>
  <c r="W1441" i="5"/>
  <c r="W1440" i="5"/>
  <c r="W1314" i="5"/>
  <c r="W948" i="5"/>
  <c r="W946" i="5"/>
  <c r="W947" i="5"/>
  <c r="V121" i="5" s="1"/>
  <c r="C272" i="10" s="1"/>
  <c r="W820" i="5"/>
  <c r="W819" i="5"/>
  <c r="V105" i="5" s="1"/>
  <c r="C256" i="10" s="1"/>
  <c r="W818" i="5"/>
  <c r="W692" i="5"/>
  <c r="W690" i="5"/>
  <c r="W564" i="5"/>
  <c r="W563" i="5"/>
  <c r="V73" i="5" s="1"/>
  <c r="C224" i="10" s="1"/>
  <c r="W562" i="5"/>
  <c r="W436" i="5"/>
  <c r="W434" i="5"/>
  <c r="W308" i="5"/>
  <c r="W306" i="5"/>
  <c r="W307" i="5"/>
  <c r="V41" i="5" s="1"/>
  <c r="C192" i="10" s="1"/>
  <c r="W180" i="5"/>
  <c r="W178" i="5"/>
  <c r="W179" i="5"/>
  <c r="V25" i="5" s="1"/>
  <c r="C176" i="10" s="1"/>
  <c r="W52" i="5"/>
  <c r="W50" i="5"/>
  <c r="W51" i="5"/>
  <c r="V9" i="5" s="1"/>
  <c r="C160" i="10" s="1"/>
  <c r="W809" i="5"/>
  <c r="W681" i="5"/>
  <c r="W553" i="5"/>
  <c r="W425" i="5"/>
  <c r="W297" i="5"/>
  <c r="W169" i="5"/>
  <c r="W41" i="5"/>
  <c r="W2134" i="5"/>
  <c r="W2006" i="5"/>
  <c r="W1878" i="5"/>
  <c r="W1750" i="5"/>
  <c r="W1622" i="5"/>
  <c r="W1494" i="5"/>
  <c r="W1366" i="5"/>
  <c r="W1329" i="5"/>
  <c r="W1328" i="5"/>
  <c r="T2307" i="5"/>
  <c r="U291" i="5" s="1"/>
  <c r="W2307" i="5"/>
  <c r="V291" i="5" s="1"/>
  <c r="C442" i="10" s="1"/>
  <c r="W2255" i="5"/>
  <c r="W2191" i="5"/>
  <c r="W2127" i="5"/>
  <c r="W2063" i="5"/>
  <c r="W1999" i="5"/>
  <c r="W1935" i="5"/>
  <c r="W1871" i="5"/>
  <c r="W1807" i="5"/>
  <c r="W1743" i="5"/>
  <c r="W1679" i="5"/>
  <c r="W1615" i="5"/>
  <c r="W1551" i="5"/>
  <c r="W1487" i="5"/>
  <c r="W1359" i="5"/>
  <c r="W920" i="5"/>
  <c r="W918" i="5"/>
  <c r="W919" i="5"/>
  <c r="W792" i="5"/>
  <c r="W791" i="5"/>
  <c r="W790" i="5"/>
  <c r="W664" i="5"/>
  <c r="W662" i="5"/>
  <c r="W663" i="5"/>
  <c r="W536" i="5"/>
  <c r="W534" i="5"/>
  <c r="W535" i="5"/>
  <c r="W408" i="5"/>
  <c r="W406" i="5"/>
  <c r="W407" i="5"/>
  <c r="W280" i="5"/>
  <c r="W279" i="5"/>
  <c r="W278" i="5"/>
  <c r="W152" i="5"/>
  <c r="W150" i="5"/>
  <c r="W151" i="5"/>
  <c r="W24" i="5"/>
  <c r="W22" i="5"/>
  <c r="W23" i="5"/>
  <c r="W909" i="5"/>
  <c r="W907" i="5"/>
  <c r="V116" i="5" s="1"/>
  <c r="C267" i="10" s="1"/>
  <c r="W781" i="5"/>
  <c r="W778" i="5"/>
  <c r="W653" i="5"/>
  <c r="W650" i="5"/>
  <c r="W525" i="5"/>
  <c r="W522" i="5"/>
  <c r="W523" i="5"/>
  <c r="V68" i="5" s="1"/>
  <c r="C219" i="10" s="1"/>
  <c r="W397" i="5"/>
  <c r="W395" i="5"/>
  <c r="V52" i="5" s="1"/>
  <c r="C203" i="10" s="1"/>
  <c r="W394" i="5"/>
  <c r="W269" i="5"/>
  <c r="W267" i="5"/>
  <c r="V36" i="5" s="1"/>
  <c r="C187" i="10" s="1"/>
  <c r="W141" i="5"/>
  <c r="W139" i="5"/>
  <c r="V20" i="5" s="1"/>
  <c r="C171" i="10" s="1"/>
  <c r="W13" i="5"/>
  <c r="W11" i="5"/>
  <c r="V4" i="5" s="1"/>
  <c r="C155" i="10" s="1"/>
  <c r="W2234" i="5"/>
  <c r="W2233" i="5"/>
  <c r="W2232" i="5"/>
  <c r="W2106" i="5"/>
  <c r="W2105" i="5"/>
  <c r="W2104" i="5"/>
  <c r="W1978" i="5"/>
  <c r="W1977" i="5"/>
  <c r="W1976" i="5"/>
  <c r="W1850" i="5"/>
  <c r="W1848" i="5"/>
  <c r="W1849" i="5"/>
  <c r="W1722" i="5"/>
  <c r="W1721" i="5"/>
  <c r="W1720" i="5"/>
  <c r="W1594" i="5"/>
  <c r="W1593" i="5"/>
  <c r="W1592" i="5"/>
  <c r="W1466" i="5"/>
  <c r="W1465" i="5"/>
  <c r="W1464" i="5"/>
  <c r="W1338" i="5"/>
  <c r="W1337" i="5"/>
  <c r="W1336" i="5"/>
  <c r="W4369" i="5"/>
  <c r="W3096" i="5"/>
  <c r="W199" i="5"/>
  <c r="W1801" i="5"/>
  <c r="W671" i="5"/>
  <c r="W1401" i="5"/>
  <c r="W1491" i="5"/>
  <c r="V189" i="5" s="1"/>
  <c r="C340" i="10" s="1"/>
  <c r="W1488" i="5"/>
  <c r="W1427" i="5"/>
  <c r="V181" i="5" s="1"/>
  <c r="C332" i="10" s="1"/>
  <c r="W1363" i="5"/>
  <c r="V173" i="5" s="1"/>
  <c r="C324" i="10" s="1"/>
  <c r="W1360" i="5"/>
  <c r="W1299" i="5"/>
  <c r="V165" i="5" s="1"/>
  <c r="C316" i="10" s="1"/>
  <c r="W896" i="5"/>
  <c r="W895" i="5"/>
  <c r="W894" i="5"/>
  <c r="W768" i="5"/>
  <c r="T767" i="5"/>
  <c r="W766" i="5"/>
  <c r="W767" i="5"/>
  <c r="W640" i="5"/>
  <c r="W639" i="5"/>
  <c r="W638" i="5"/>
  <c r="W512" i="5"/>
  <c r="W511" i="5"/>
  <c r="W384" i="5"/>
  <c r="W383" i="5"/>
  <c r="W382" i="5"/>
  <c r="W256" i="5"/>
  <c r="W255" i="5"/>
  <c r="W128" i="5"/>
  <c r="W127" i="5"/>
  <c r="W901" i="5"/>
  <c r="W899" i="5"/>
  <c r="V115" i="5" s="1"/>
  <c r="C266" i="10" s="1"/>
  <c r="W773" i="5"/>
  <c r="W770" i="5"/>
  <c r="W645" i="5"/>
  <c r="W517" i="5"/>
  <c r="W514" i="5"/>
  <c r="W389" i="5"/>
  <c r="W387" i="5"/>
  <c r="V51" i="5" s="1"/>
  <c r="C202" i="10" s="1"/>
  <c r="W261" i="5"/>
  <c r="W258" i="5"/>
  <c r="W133" i="5"/>
  <c r="W5" i="5"/>
  <c r="W2194" i="5"/>
  <c r="W2193" i="5"/>
  <c r="W2192" i="5"/>
  <c r="W2066" i="5"/>
  <c r="W2064" i="5"/>
  <c r="W1938" i="5"/>
  <c r="W1936" i="5"/>
  <c r="W1937" i="5"/>
  <c r="W1810" i="5"/>
  <c r="W1808" i="5"/>
  <c r="W1809" i="5"/>
  <c r="W1682" i="5"/>
  <c r="W1554" i="5"/>
  <c r="W1552" i="5"/>
  <c r="W1426" i="5"/>
  <c r="W1425" i="5"/>
  <c r="W1424" i="5"/>
  <c r="W1298" i="5"/>
  <c r="W1296" i="5"/>
  <c r="W932" i="5"/>
  <c r="W931" i="5"/>
  <c r="V119" i="5" s="1"/>
  <c r="C270" i="10" s="1"/>
  <c r="W804" i="5"/>
  <c r="W802" i="5"/>
  <c r="W803" i="5"/>
  <c r="V103" i="5" s="1"/>
  <c r="C254" i="10" s="1"/>
  <c r="W676" i="5"/>
  <c r="W675" i="5"/>
  <c r="V87" i="5" s="1"/>
  <c r="C238" i="10" s="1"/>
  <c r="W674" i="5"/>
  <c r="W548" i="5"/>
  <c r="W547" i="5"/>
  <c r="V71" i="5" s="1"/>
  <c r="C222" i="10" s="1"/>
  <c r="W420" i="5"/>
  <c r="W418" i="5"/>
  <c r="W419" i="5"/>
  <c r="V55" i="5" s="1"/>
  <c r="C206" i="10" s="1"/>
  <c r="W292" i="5"/>
  <c r="W291" i="5"/>
  <c r="V39" i="5" s="1"/>
  <c r="C190" i="10" s="1"/>
  <c r="W290" i="5"/>
  <c r="W164" i="5"/>
  <c r="W162" i="5"/>
  <c r="W163" i="5"/>
  <c r="V23" i="5" s="1"/>
  <c r="C174" i="10" s="1"/>
  <c r="W36" i="5"/>
  <c r="W34" i="5"/>
  <c r="W35" i="5"/>
  <c r="V7" i="5" s="1"/>
  <c r="C158" i="10" s="1"/>
  <c r="W921" i="5"/>
  <c r="W793" i="5"/>
  <c r="W665" i="5"/>
  <c r="W537" i="5"/>
  <c r="W409" i="5"/>
  <c r="W281" i="5"/>
  <c r="W153" i="5"/>
  <c r="W25" i="5"/>
  <c r="W2246" i="5"/>
  <c r="W2118" i="5"/>
  <c r="W1990" i="5"/>
  <c r="W1862" i="5"/>
  <c r="W1734" i="5"/>
  <c r="W1606" i="5"/>
  <c r="W1478" i="5"/>
  <c r="W1350" i="5"/>
  <c r="W1321" i="5"/>
  <c r="W1320" i="5"/>
  <c r="T2293" i="5"/>
  <c r="W2299" i="5"/>
  <c r="V290" i="5" s="1"/>
  <c r="C441" i="10" s="1"/>
  <c r="W2247" i="5"/>
  <c r="W2183" i="5"/>
  <c r="W2119" i="5"/>
  <c r="W2055" i="5"/>
  <c r="W1991" i="5"/>
  <c r="W1927" i="5"/>
  <c r="W1863" i="5"/>
  <c r="W1799" i="5"/>
  <c r="W1735" i="5"/>
  <c r="W1671" i="5"/>
  <c r="W1607" i="5"/>
  <c r="W1543" i="5"/>
  <c r="W1479" i="5"/>
  <c r="W1415" i="5"/>
  <c r="W1351" i="5"/>
  <c r="W1287" i="5"/>
  <c r="W904" i="5"/>
  <c r="W902" i="5"/>
  <c r="W776" i="5"/>
  <c r="W648" i="5"/>
  <c r="W646" i="5"/>
  <c r="W647" i="5"/>
  <c r="W520" i="5"/>
  <c r="W519" i="5"/>
  <c r="W518" i="5"/>
  <c r="W392" i="5"/>
  <c r="W390" i="5"/>
  <c r="W264" i="5"/>
  <c r="W263" i="5"/>
  <c r="W262" i="5"/>
  <c r="W136" i="5"/>
  <c r="W135" i="5"/>
  <c r="W134" i="5"/>
  <c r="W8" i="5"/>
  <c r="W7" i="5"/>
  <c r="W6" i="5"/>
  <c r="W2089" i="5"/>
  <c r="W1961" i="5"/>
  <c r="W903" i="5"/>
  <c r="W507" i="5"/>
  <c r="V66" i="5" s="1"/>
  <c r="C217" i="10" s="1"/>
  <c r="W1590" i="5"/>
  <c r="W1462" i="5"/>
  <c r="W1334" i="5"/>
  <c r="W1313" i="5"/>
  <c r="W1312" i="5"/>
  <c r="W2291" i="5"/>
  <c r="V289" i="5" s="1"/>
  <c r="C440" i="10" s="1"/>
  <c r="W2288" i="5"/>
  <c r="W2289" i="5"/>
  <c r="W2239" i="5"/>
  <c r="W2175" i="5"/>
  <c r="W2111" i="5"/>
  <c r="W2047" i="5"/>
  <c r="W1983" i="5"/>
  <c r="W1919" i="5"/>
  <c r="W1855" i="5"/>
  <c r="W1791" i="5"/>
  <c r="W1727" i="5"/>
  <c r="W1663" i="5"/>
  <c r="W1599" i="5"/>
  <c r="W1535" i="5"/>
  <c r="W1471" i="5"/>
  <c r="W1407" i="5"/>
  <c r="W1343" i="5"/>
  <c r="W1279" i="5"/>
  <c r="W888" i="5"/>
  <c r="W886" i="5"/>
  <c r="W887" i="5"/>
  <c r="W760" i="5"/>
  <c r="W758" i="5"/>
  <c r="W632" i="5"/>
  <c r="W630" i="5"/>
  <c r="W631" i="5"/>
  <c r="W504" i="5"/>
  <c r="W503" i="5"/>
  <c r="W502" i="5"/>
  <c r="W376" i="5"/>
  <c r="W375" i="5"/>
  <c r="W374" i="5"/>
  <c r="W248" i="5"/>
  <c r="W247" i="5"/>
  <c r="W246" i="5"/>
  <c r="W120" i="5"/>
  <c r="W118" i="5"/>
  <c r="W119" i="5"/>
  <c r="W510" i="5"/>
  <c r="W930" i="5"/>
  <c r="W310" i="5"/>
  <c r="W1881" i="5"/>
  <c r="W775" i="5"/>
  <c r="W774" i="5"/>
  <c r="W942" i="5"/>
  <c r="W815" i="5"/>
  <c r="W175" i="5"/>
  <c r="W47" i="5"/>
  <c r="W1985" i="5"/>
  <c r="W1856" i="5"/>
  <c r="W1472" i="5"/>
  <c r="W1345" i="5"/>
  <c r="W967" i="5"/>
  <c r="W839" i="5"/>
  <c r="W710" i="5"/>
  <c r="W582" i="5"/>
  <c r="W327" i="5"/>
  <c r="W951" i="5"/>
  <c r="W183" i="5"/>
  <c r="W941" i="5"/>
  <c r="W813" i="5"/>
  <c r="W685" i="5"/>
  <c r="W557" i="5"/>
  <c r="W429" i="5"/>
  <c r="W301" i="5"/>
  <c r="W173" i="5"/>
  <c r="W45" i="5"/>
  <c r="W2266" i="5"/>
  <c r="W2265" i="5"/>
  <c r="W2138" i="5"/>
  <c r="W2136" i="5"/>
  <c r="W2010" i="5"/>
  <c r="W2009" i="5"/>
  <c r="W2008" i="5"/>
  <c r="W1882" i="5"/>
  <c r="W1754" i="5"/>
  <c r="W1752" i="5"/>
  <c r="W1626" i="5"/>
  <c r="W1625" i="5"/>
  <c r="W1624" i="5"/>
  <c r="W1498" i="5"/>
  <c r="W1496" i="5"/>
  <c r="W1497" i="5"/>
  <c r="W1370" i="5"/>
  <c r="W1369" i="5"/>
  <c r="W1368" i="5"/>
  <c r="W4" i="5"/>
  <c r="W2174" i="5"/>
  <c r="W2046" i="5"/>
  <c r="W1918" i="5"/>
  <c r="W1790" i="5"/>
  <c r="W1662" i="5"/>
  <c r="W1534" i="5"/>
  <c r="W1406" i="5"/>
  <c r="W1278" i="5"/>
  <c r="W759" i="5"/>
  <c r="W254" i="5"/>
  <c r="W506" i="5"/>
  <c r="W2065" i="5"/>
  <c r="W37" i="5"/>
  <c r="W2226" i="5"/>
  <c r="W2225" i="5"/>
  <c r="W2098" i="5"/>
  <c r="W2096" i="5"/>
  <c r="W2097" i="5"/>
  <c r="W1970" i="5"/>
  <c r="W1969" i="5"/>
  <c r="W1968" i="5"/>
  <c r="W1842" i="5"/>
  <c r="W1840" i="5"/>
  <c r="W1714" i="5"/>
  <c r="W1713" i="5"/>
  <c r="W1586" i="5"/>
  <c r="W1584" i="5"/>
  <c r="W1458" i="5"/>
  <c r="W1456" i="5"/>
  <c r="W1457" i="5"/>
  <c r="W1330" i="5"/>
  <c r="W836" i="5"/>
  <c r="W835" i="5"/>
  <c r="V107" i="5" s="1"/>
  <c r="C258" i="10" s="1"/>
  <c r="W834" i="5"/>
  <c r="W708" i="5"/>
  <c r="W707" i="5"/>
  <c r="V91" i="5" s="1"/>
  <c r="C242" i="10" s="1"/>
  <c r="W580" i="5"/>
  <c r="W579" i="5"/>
  <c r="V75" i="5" s="1"/>
  <c r="C226" i="10" s="1"/>
  <c r="W452" i="5"/>
  <c r="W451" i="5"/>
  <c r="V59" i="5" s="1"/>
  <c r="C210" i="10" s="1"/>
  <c r="W450" i="5"/>
  <c r="W324" i="5"/>
  <c r="W323" i="5"/>
  <c r="V43" i="5" s="1"/>
  <c r="C194" i="10" s="1"/>
  <c r="W196" i="5"/>
  <c r="W195" i="5"/>
  <c r="V27" i="5" s="1"/>
  <c r="C178" i="10" s="1"/>
  <c r="W68" i="5"/>
  <c r="W66" i="5"/>
  <c r="W953" i="5"/>
  <c r="W825" i="5"/>
  <c r="W697" i="5"/>
  <c r="W569" i="5"/>
  <c r="W441" i="5"/>
  <c r="W313" i="5"/>
  <c r="W185" i="5"/>
  <c r="W57" i="5"/>
  <c r="W55" i="5"/>
  <c r="W2150" i="5"/>
  <c r="W2022" i="5"/>
  <c r="W1894" i="5"/>
  <c r="W1766" i="5"/>
  <c r="W1638" i="5"/>
  <c r="W1510" i="5"/>
  <c r="W1382" i="5"/>
  <c r="W1273" i="5"/>
  <c r="W1272" i="5"/>
  <c r="W2263" i="5"/>
  <c r="W2199" i="5"/>
  <c r="W2135" i="5"/>
  <c r="W2071" i="5"/>
  <c r="W2007" i="5"/>
  <c r="W1943" i="5"/>
  <c r="W1879" i="5"/>
  <c r="W1815" i="5"/>
  <c r="W1751" i="5"/>
  <c r="W1687" i="5"/>
  <c r="W1623" i="5"/>
  <c r="W1559" i="5"/>
  <c r="W1495" i="5"/>
  <c r="W1431" i="5"/>
  <c r="W1367" i="5"/>
  <c r="W1303" i="5"/>
  <c r="W936" i="5"/>
  <c r="W935" i="5"/>
  <c r="W808" i="5"/>
  <c r="W806" i="5"/>
  <c r="W680" i="5"/>
  <c r="W679" i="5"/>
  <c r="W678" i="5"/>
  <c r="W552" i="5"/>
  <c r="W551" i="5"/>
  <c r="W550" i="5"/>
  <c r="W424" i="5"/>
  <c r="W422" i="5"/>
  <c r="W296" i="5"/>
  <c r="W294" i="5"/>
  <c r="W295" i="5"/>
  <c r="W168" i="5"/>
  <c r="W167" i="5"/>
  <c r="W166" i="5"/>
  <c r="W40" i="5"/>
  <c r="W39" i="5"/>
  <c r="W925" i="5"/>
  <c r="W797" i="5"/>
  <c r="W669" i="5"/>
  <c r="W666" i="5"/>
  <c r="W541" i="5"/>
  <c r="W538" i="5"/>
  <c r="W413" i="5"/>
  <c r="W410" i="5"/>
  <c r="W411" i="5"/>
  <c r="V54" i="5" s="1"/>
  <c r="C205" i="10" s="1"/>
  <c r="W285" i="5"/>
  <c r="W283" i="5"/>
  <c r="V38" i="5" s="1"/>
  <c r="C189" i="10" s="1"/>
  <c r="W282" i="5"/>
  <c r="W157" i="5"/>
  <c r="W155" i="5"/>
  <c r="V22" i="5" s="1"/>
  <c r="C173" i="10" s="1"/>
  <c r="W29" i="5"/>
  <c r="W27" i="5"/>
  <c r="V6" i="5" s="1"/>
  <c r="C157" i="10" s="1"/>
  <c r="W2250" i="5"/>
  <c r="W2248" i="5"/>
  <c r="W2122" i="5"/>
  <c r="W2121" i="5"/>
  <c r="W2120" i="5"/>
  <c r="W1994" i="5"/>
  <c r="W1992" i="5"/>
  <c r="W1993" i="5"/>
  <c r="W1866" i="5"/>
  <c r="W1865" i="5"/>
  <c r="W1864" i="5"/>
  <c r="W1738" i="5"/>
  <c r="W1737" i="5"/>
  <c r="W1610" i="5"/>
  <c r="W1609" i="5"/>
  <c r="W1608" i="5"/>
  <c r="W1482" i="5"/>
  <c r="W1481" i="5"/>
  <c r="W1480" i="5"/>
  <c r="W1354" i="5"/>
  <c r="W1353" i="5"/>
  <c r="W2158" i="5"/>
  <c r="W2030" i="5"/>
  <c r="W1902" i="5"/>
  <c r="W1774" i="5"/>
  <c r="W1646" i="5"/>
  <c r="W1518" i="5"/>
  <c r="W1390" i="5"/>
  <c r="W546" i="5"/>
  <c r="W391" i="5"/>
  <c r="W515" i="5"/>
  <c r="V67" i="5" s="1"/>
  <c r="C218" i="10" s="1"/>
  <c r="W1681" i="5"/>
  <c r="W423" i="5"/>
  <c r="W1680" i="5"/>
  <c r="W4963" i="5"/>
  <c r="V623" i="5" s="1"/>
  <c r="C774" i="10" s="1"/>
  <c r="W3402" i="5"/>
  <c r="T3400" i="5"/>
  <c r="T4047" i="5"/>
  <c r="W4047" i="5"/>
  <c r="T4046" i="5"/>
  <c r="T4040" i="5"/>
  <c r="T4044" i="5"/>
  <c r="W4467" i="5"/>
  <c r="V561" i="5" s="1"/>
  <c r="C712" i="10" s="1"/>
  <c r="W4071" i="5"/>
  <c r="T4065" i="5"/>
  <c r="W4065" i="5"/>
  <c r="W4069" i="5"/>
  <c r="W4068" i="5"/>
  <c r="T4070" i="5"/>
  <c r="T3397" i="5"/>
  <c r="W3398" i="5"/>
  <c r="W3391" i="5"/>
  <c r="W3395" i="5"/>
  <c r="V427" i="5" s="1"/>
  <c r="C578" i="10" s="1"/>
  <c r="T3394" i="5"/>
  <c r="W3921" i="5"/>
  <c r="W734" i="5"/>
  <c r="W491" i="5"/>
  <c r="V64" i="5" s="1"/>
  <c r="C215" i="10" s="1"/>
  <c r="W1344" i="5"/>
  <c r="W1385" i="5"/>
  <c r="W943" i="5"/>
  <c r="W231" i="5"/>
  <c r="W3401" i="5"/>
  <c r="W174" i="5"/>
  <c r="W95" i="5"/>
  <c r="W3926" i="5"/>
  <c r="W4046" i="5"/>
  <c r="W742" i="5"/>
  <c r="W222" i="5"/>
  <c r="W4095" i="5"/>
  <c r="W990" i="5"/>
  <c r="W4193" i="5"/>
  <c r="W46" i="5"/>
  <c r="W3394" i="5"/>
  <c r="W234" i="5"/>
  <c r="W893" i="5"/>
  <c r="W765" i="5"/>
  <c r="W637" i="5"/>
  <c r="W509" i="5"/>
  <c r="W381" i="5"/>
  <c r="W253" i="5"/>
  <c r="W125" i="5"/>
  <c r="W2280" i="5"/>
  <c r="W2218" i="5"/>
  <c r="W2217" i="5"/>
  <c r="W2090" i="5"/>
  <c r="W1962" i="5"/>
  <c r="W1834" i="5"/>
  <c r="W1706" i="5"/>
  <c r="W1705" i="5"/>
  <c r="W1704" i="5"/>
  <c r="W1578" i="5"/>
  <c r="W1576" i="5"/>
  <c r="W1450" i="5"/>
  <c r="W1448" i="5"/>
  <c r="W1322" i="5"/>
  <c r="W467" i="5"/>
  <c r="V61" i="5" s="1"/>
  <c r="C212" i="10" s="1"/>
  <c r="W4040" i="5"/>
  <c r="W4043" i="5"/>
  <c r="V508" i="5" s="1"/>
  <c r="C659" i="10" s="1"/>
  <c r="W2273" i="5"/>
  <c r="W466" i="5"/>
  <c r="W4066" i="5"/>
  <c r="W2216" i="5"/>
  <c r="W3923" i="5"/>
  <c r="V493" i="5" s="1"/>
  <c r="C644" i="10" s="1"/>
  <c r="W3393" i="5"/>
  <c r="W991" i="5"/>
  <c r="W3400" i="5"/>
  <c r="W2277" i="5"/>
  <c r="W1832" i="5"/>
  <c r="W479" i="5"/>
  <c r="W223" i="5"/>
  <c r="W4067" i="5"/>
  <c r="V511" i="5" s="1"/>
  <c r="C662" i="10" s="1"/>
  <c r="T122" i="5"/>
  <c r="W6031" i="5"/>
  <c r="W876" i="5"/>
  <c r="W874" i="5"/>
  <c r="W748" i="5"/>
  <c r="W620" i="5"/>
  <c r="W619" i="5"/>
  <c r="V80" i="5" s="1"/>
  <c r="C231" i="10" s="1"/>
  <c r="W492" i="5"/>
  <c r="W364" i="5"/>
  <c r="W363" i="5"/>
  <c r="V48" i="5" s="1"/>
  <c r="C199" i="10" s="1"/>
  <c r="W236" i="5"/>
  <c r="W108" i="5"/>
  <c r="W106" i="5"/>
  <c r="W107" i="5"/>
  <c r="V16" i="5" s="1"/>
  <c r="C167" i="10" s="1"/>
  <c r="W2188" i="5"/>
  <c r="W2124" i="5"/>
  <c r="W2060" i="5"/>
  <c r="W1996" i="5"/>
  <c r="W1932" i="5"/>
  <c r="W1868" i="5"/>
  <c r="W1804" i="5"/>
  <c r="W1740" i="5"/>
  <c r="W1676" i="5"/>
  <c r="W1612" i="5"/>
  <c r="W1548" i="5"/>
  <c r="W1484" i="5"/>
  <c r="W1420" i="5"/>
  <c r="W1356" i="5"/>
  <c r="W1292" i="5"/>
  <c r="W2213" i="5"/>
  <c r="W2149" i="5"/>
  <c r="W2085" i="5"/>
  <c r="W2021" i="5"/>
  <c r="W1957" i="5"/>
  <c r="W1893" i="5"/>
  <c r="W1829" i="5"/>
  <c r="W1765" i="5"/>
  <c r="W1701" i="5"/>
  <c r="W1637" i="5"/>
  <c r="W1573" i="5"/>
  <c r="W1509" i="5"/>
  <c r="W1445" i="5"/>
  <c r="W1381" i="5"/>
  <c r="W1317" i="5"/>
  <c r="W2295" i="5"/>
  <c r="W2293" i="5"/>
  <c r="W2219" i="5"/>
  <c r="V280" i="5" s="1"/>
  <c r="C431" i="10" s="1"/>
  <c r="W2155" i="5"/>
  <c r="V272" i="5" s="1"/>
  <c r="C423" i="10" s="1"/>
  <c r="W2091" i="5"/>
  <c r="V264" i="5" s="1"/>
  <c r="C415" i="10" s="1"/>
  <c r="W2027" i="5"/>
  <c r="V256" i="5" s="1"/>
  <c r="C407" i="10" s="1"/>
  <c r="W1963" i="5"/>
  <c r="V248" i="5" s="1"/>
  <c r="C399" i="10" s="1"/>
  <c r="W1899" i="5"/>
  <c r="V240" i="5" s="1"/>
  <c r="C391" i="10" s="1"/>
  <c r="W1835" i="5"/>
  <c r="V232" i="5" s="1"/>
  <c r="C383" i="10" s="1"/>
  <c r="W1771" i="5"/>
  <c r="V224" i="5" s="1"/>
  <c r="C375" i="10" s="1"/>
  <c r="W1707" i="5"/>
  <c r="V216" i="5" s="1"/>
  <c r="C367" i="10" s="1"/>
  <c r="W1643" i="5"/>
  <c r="V208" i="5" s="1"/>
  <c r="C359" i="10" s="1"/>
  <c r="W1579" i="5"/>
  <c r="V200" i="5" s="1"/>
  <c r="C351" i="10" s="1"/>
  <c r="W1515" i="5"/>
  <c r="V192" i="5" s="1"/>
  <c r="C343" i="10" s="1"/>
  <c r="W1451" i="5"/>
  <c r="V184" i="5" s="1"/>
  <c r="C335" i="10" s="1"/>
  <c r="W1387" i="5"/>
  <c r="V176" i="5" s="1"/>
  <c r="C327" i="10" s="1"/>
  <c r="W1323" i="5"/>
  <c r="V168" i="5" s="1"/>
  <c r="C319" i="10" s="1"/>
  <c r="W944" i="5"/>
  <c r="W816" i="5"/>
  <c r="W688" i="5"/>
  <c r="W560" i="5"/>
  <c r="W558" i="5"/>
  <c r="W432" i="5"/>
  <c r="W430" i="5"/>
  <c r="W304" i="5"/>
  <c r="W302" i="5"/>
  <c r="W176" i="5"/>
  <c r="W48" i="5"/>
  <c r="W949" i="5"/>
  <c r="W821" i="5"/>
  <c r="W693" i="5"/>
  <c r="W565" i="5"/>
  <c r="W437" i="5"/>
  <c r="W309" i="5"/>
  <c r="W181" i="5"/>
  <c r="W53" i="5"/>
  <c r="W2242" i="5"/>
  <c r="W2241" i="5"/>
  <c r="W2240" i="5"/>
  <c r="W2114" i="5"/>
  <c r="W2113" i="5"/>
  <c r="W1986" i="5"/>
  <c r="W1858" i="5"/>
  <c r="W1730" i="5"/>
  <c r="W1728" i="5"/>
  <c r="W1602" i="5"/>
  <c r="W1474" i="5"/>
  <c r="W1473" i="5"/>
  <c r="W1346" i="5"/>
  <c r="W980" i="5"/>
  <c r="W978" i="5"/>
  <c r="W852" i="5"/>
  <c r="W850" i="5"/>
  <c r="W851" i="5"/>
  <c r="V109" i="5" s="1"/>
  <c r="C260" i="10" s="1"/>
  <c r="W596" i="5"/>
  <c r="W595" i="5"/>
  <c r="V77" i="5" s="1"/>
  <c r="C228" i="10" s="1"/>
  <c r="W340" i="5"/>
  <c r="W339" i="5"/>
  <c r="V45" i="5" s="1"/>
  <c r="C196" i="10" s="1"/>
  <c r="W338" i="5"/>
  <c r="W212" i="5"/>
  <c r="W210" i="5"/>
  <c r="W84" i="5"/>
  <c r="W83" i="5"/>
  <c r="V13" i="5" s="1"/>
  <c r="C164" i="10" s="1"/>
  <c r="W969" i="5"/>
  <c r="W841" i="5"/>
  <c r="W713" i="5"/>
  <c r="W585" i="5"/>
  <c r="W457" i="5"/>
  <c r="W329" i="5"/>
  <c r="W201" i="5"/>
  <c r="W73" i="5"/>
  <c r="W2166" i="5"/>
  <c r="W2038" i="5"/>
  <c r="W1910" i="5"/>
  <c r="W1782" i="5"/>
  <c r="W1654" i="5"/>
  <c r="W1526" i="5"/>
  <c r="W1398" i="5"/>
  <c r="W1270" i="5"/>
  <c r="W1281" i="5"/>
  <c r="W1280" i="5"/>
  <c r="W2207" i="5"/>
  <c r="W2143" i="5"/>
  <c r="W2079" i="5"/>
  <c r="W2015" i="5"/>
  <c r="W1951" i="5"/>
  <c r="W1887" i="5"/>
  <c r="W1823" i="5"/>
  <c r="W1759" i="5"/>
  <c r="W1695" i="5"/>
  <c r="W1631" i="5"/>
  <c r="W1567" i="5"/>
  <c r="W1503" i="5"/>
  <c r="W1439" i="5"/>
  <c r="W1375" i="5"/>
  <c r="W1311" i="5"/>
  <c r="W952" i="5"/>
  <c r="W824" i="5"/>
  <c r="W823" i="5"/>
  <c r="W696" i="5"/>
  <c r="W694" i="5"/>
  <c r="W568" i="5"/>
  <c r="W567" i="5"/>
  <c r="W566" i="5"/>
  <c r="W440" i="5"/>
  <c r="W312" i="5"/>
  <c r="W184" i="5"/>
  <c r="W182" i="5"/>
  <c r="W56" i="5"/>
  <c r="W54" i="5"/>
  <c r="W957" i="5"/>
  <c r="W829" i="5"/>
  <c r="W701" i="5"/>
  <c r="W573" i="5"/>
  <c r="W445" i="5"/>
  <c r="W317" i="5"/>
  <c r="W189" i="5"/>
  <c r="W61" i="5"/>
  <c r="W5327" i="5"/>
  <c r="W5325" i="5"/>
  <c r="W5326" i="5"/>
  <c r="W2154" i="5"/>
  <c r="W2153" i="5"/>
  <c r="W2026" i="5"/>
  <c r="W2024" i="5"/>
  <c r="W1898" i="5"/>
  <c r="W1896" i="5"/>
  <c r="W1770" i="5"/>
  <c r="W1768" i="5"/>
  <c r="W1769" i="5"/>
  <c r="W1642" i="5"/>
  <c r="W1641" i="5"/>
  <c r="W1514" i="5"/>
  <c r="W1386" i="5"/>
  <c r="W2206" i="5"/>
  <c r="W2078" i="5"/>
  <c r="W1950" i="5"/>
  <c r="W1822" i="5"/>
  <c r="W1694" i="5"/>
  <c r="W1566" i="5"/>
  <c r="W1438" i="5"/>
  <c r="W1310" i="5"/>
  <c r="T4095" i="5"/>
  <c r="W4100" i="5"/>
  <c r="T4098" i="5"/>
  <c r="T4099" i="5"/>
  <c r="U515" i="5" s="1"/>
  <c r="B666" i="10" s="1"/>
  <c r="H666" i="10" s="1"/>
  <c r="W4097" i="5"/>
  <c r="W4101" i="5"/>
  <c r="T4087" i="5"/>
  <c r="W4087" i="5"/>
  <c r="W4082" i="5"/>
  <c r="W4080" i="5"/>
  <c r="W4083" i="5"/>
  <c r="V513" i="5" s="1"/>
  <c r="C664" i="10" s="1"/>
  <c r="W4081" i="5"/>
  <c r="W4085" i="5"/>
  <c r="T4063" i="5"/>
  <c r="W4063" i="5"/>
  <c r="W4058" i="5"/>
  <c r="W4057" i="5"/>
  <c r="W4060" i="5"/>
  <c r="W4056" i="5"/>
  <c r="W3194" i="5"/>
  <c r="W3197" i="5"/>
  <c r="W3198" i="5"/>
  <c r="T3194" i="5"/>
  <c r="T3193" i="5"/>
  <c r="T4191" i="5"/>
  <c r="W4194" i="5"/>
  <c r="T4194" i="5"/>
  <c r="W4192" i="5"/>
  <c r="T3928" i="5"/>
  <c r="W3928" i="5"/>
  <c r="W3922" i="5"/>
  <c r="W3196" i="5"/>
  <c r="W695" i="5"/>
  <c r="W4044" i="5"/>
  <c r="W4042" i="5"/>
  <c r="W979" i="5"/>
  <c r="V125" i="5" s="1"/>
  <c r="C276" i="10" s="1"/>
  <c r="W438" i="5"/>
  <c r="W4062" i="5"/>
  <c r="W2294" i="5"/>
  <c r="W2112" i="5"/>
  <c r="W1449" i="5"/>
  <c r="W2278" i="5"/>
  <c r="W439" i="5"/>
  <c r="W814" i="5"/>
  <c r="B579" i="10"/>
  <c r="H579" i="10" s="1"/>
  <c r="W6046" i="5"/>
  <c r="W6078" i="5"/>
  <c r="W6020" i="5"/>
  <c r="W5696" i="5"/>
  <c r="T922" i="5"/>
  <c r="W924" i="5"/>
  <c r="T794" i="5"/>
  <c r="W796" i="5"/>
  <c r="W668" i="5"/>
  <c r="W540" i="5"/>
  <c r="W412" i="5"/>
  <c r="T283" i="5"/>
  <c r="U38" i="5" s="1"/>
  <c r="W284" i="5"/>
  <c r="T154" i="5"/>
  <c r="W156" i="5"/>
  <c r="T26" i="5"/>
  <c r="W28" i="5"/>
  <c r="W913" i="5"/>
  <c r="W785" i="5"/>
  <c r="W657" i="5"/>
  <c r="W529" i="5"/>
  <c r="W401" i="5"/>
  <c r="W273" i="5"/>
  <c r="W145" i="5"/>
  <c r="W17" i="5"/>
  <c r="T3976" i="5"/>
  <c r="W2212" i="5"/>
  <c r="W2148" i="5"/>
  <c r="W2084" i="5"/>
  <c r="W2020" i="5"/>
  <c r="W1956" i="5"/>
  <c r="W1892" i="5"/>
  <c r="W1828" i="5"/>
  <c r="W1764" i="5"/>
  <c r="W1700" i="5"/>
  <c r="W1636" i="5"/>
  <c r="W1572" i="5"/>
  <c r="W1508" i="5"/>
  <c r="W1444" i="5"/>
  <c r="W1380" i="5"/>
  <c r="W1316" i="5"/>
  <c r="W2290" i="5"/>
  <c r="W2237" i="5"/>
  <c r="W2173" i="5"/>
  <c r="W2109" i="5"/>
  <c r="W2045" i="5"/>
  <c r="W1981" i="5"/>
  <c r="W1917" i="5"/>
  <c r="W1853" i="5"/>
  <c r="W1789" i="5"/>
  <c r="W1725" i="5"/>
  <c r="W1661" i="5"/>
  <c r="W1597" i="5"/>
  <c r="W1533" i="5"/>
  <c r="W1469" i="5"/>
  <c r="W1405" i="5"/>
  <c r="W1341" i="5"/>
  <c r="W1277" i="5"/>
  <c r="W2243" i="5"/>
  <c r="V283" i="5" s="1"/>
  <c r="C434" i="10" s="1"/>
  <c r="W2179" i="5"/>
  <c r="V275" i="5" s="1"/>
  <c r="C426" i="10" s="1"/>
  <c r="W2115" i="5"/>
  <c r="V267" i="5" s="1"/>
  <c r="C418" i="10" s="1"/>
  <c r="W2051" i="5"/>
  <c r="V259" i="5" s="1"/>
  <c r="C410" i="10" s="1"/>
  <c r="W1987" i="5"/>
  <c r="V251" i="5" s="1"/>
  <c r="C402" i="10" s="1"/>
  <c r="W1923" i="5"/>
  <c r="V243" i="5" s="1"/>
  <c r="C394" i="10" s="1"/>
  <c r="W1859" i="5"/>
  <c r="V235" i="5" s="1"/>
  <c r="C386" i="10" s="1"/>
  <c r="W1795" i="5"/>
  <c r="V227" i="5" s="1"/>
  <c r="C378" i="10" s="1"/>
  <c r="W1731" i="5"/>
  <c r="V219" i="5" s="1"/>
  <c r="C370" i="10" s="1"/>
  <c r="W1667" i="5"/>
  <c r="V211" i="5" s="1"/>
  <c r="C362" i="10" s="1"/>
  <c r="W1603" i="5"/>
  <c r="V203" i="5" s="1"/>
  <c r="C354" i="10" s="1"/>
  <c r="W1539" i="5"/>
  <c r="V195" i="5" s="1"/>
  <c r="C346" i="10" s="1"/>
  <c r="W1475" i="5"/>
  <c r="V187" i="5" s="1"/>
  <c r="C338" i="10" s="1"/>
  <c r="W1411" i="5"/>
  <c r="V179" i="5" s="1"/>
  <c r="C330" i="10" s="1"/>
  <c r="W1347" i="5"/>
  <c r="V171" i="5" s="1"/>
  <c r="C322" i="10" s="1"/>
  <c r="W1283" i="5"/>
  <c r="V163" i="5" s="1"/>
  <c r="C314" i="10" s="1"/>
  <c r="W992" i="5"/>
  <c r="W864" i="5"/>
  <c r="W736" i="5"/>
  <c r="W608" i="5"/>
  <c r="W480" i="5"/>
  <c r="W352" i="5"/>
  <c r="W224" i="5"/>
  <c r="W96" i="5"/>
  <c r="T997" i="5"/>
  <c r="W997" i="5"/>
  <c r="W869" i="5"/>
  <c r="W741" i="5"/>
  <c r="W613" i="5"/>
  <c r="W485" i="5"/>
  <c r="W357" i="5"/>
  <c r="W229" i="5"/>
  <c r="W101" i="5"/>
  <c r="W2162" i="5"/>
  <c r="W2034" i="5"/>
  <c r="W1906" i="5"/>
  <c r="W1778" i="5"/>
  <c r="W1650" i="5"/>
  <c r="W1522" i="5"/>
  <c r="W1394" i="5"/>
  <c r="W900" i="5"/>
  <c r="W772" i="5"/>
  <c r="W644" i="5"/>
  <c r="W516" i="5"/>
  <c r="W388" i="5"/>
  <c r="W260" i="5"/>
  <c r="W132" i="5"/>
  <c r="W1268" i="5"/>
  <c r="W889" i="5"/>
  <c r="W761" i="5"/>
  <c r="W633" i="5"/>
  <c r="W505" i="5"/>
  <c r="W377" i="5"/>
  <c r="W249" i="5"/>
  <c r="W121" i="5"/>
  <c r="W2276" i="5"/>
  <c r="W2214" i="5"/>
  <c r="W2086" i="5"/>
  <c r="W1958" i="5"/>
  <c r="W1830" i="5"/>
  <c r="W1702" i="5"/>
  <c r="W1574" i="5"/>
  <c r="W1446" i="5"/>
  <c r="W1318" i="5"/>
  <c r="W1305" i="5"/>
  <c r="W2231" i="5"/>
  <c r="W2167" i="5"/>
  <c r="W2103" i="5"/>
  <c r="W2039" i="5"/>
  <c r="W1975" i="5"/>
  <c r="W1911" i="5"/>
  <c r="W1847" i="5"/>
  <c r="W1783" i="5"/>
  <c r="W1719" i="5"/>
  <c r="W1655" i="5"/>
  <c r="W1591" i="5"/>
  <c r="W1527" i="5"/>
  <c r="W1463" i="5"/>
  <c r="W1399" i="5"/>
  <c r="W1335" i="5"/>
  <c r="W1271" i="5"/>
  <c r="W872" i="5"/>
  <c r="W744" i="5"/>
  <c r="W616" i="5"/>
  <c r="W488" i="5"/>
  <c r="W360" i="5"/>
  <c r="W232" i="5"/>
  <c r="W104" i="5"/>
  <c r="W2275" i="5"/>
  <c r="V287" i="5" s="1"/>
  <c r="C438" i="10" s="1"/>
  <c r="W877" i="5"/>
  <c r="W749" i="5"/>
  <c r="W621" i="5"/>
  <c r="W493" i="5"/>
  <c r="W365" i="5"/>
  <c r="W237" i="5"/>
  <c r="W109" i="5"/>
  <c r="W2264" i="5"/>
  <c r="W2202" i="5"/>
  <c r="W2074" i="5"/>
  <c r="W1946" i="5"/>
  <c r="W1818" i="5"/>
  <c r="W1690" i="5"/>
  <c r="W1562" i="5"/>
  <c r="W1434" i="5"/>
  <c r="W1306" i="5"/>
  <c r="W2142" i="5"/>
  <c r="W2014" i="5"/>
  <c r="W1886" i="5"/>
  <c r="W1758" i="5"/>
  <c r="W1630" i="5"/>
  <c r="W1502" i="5"/>
  <c r="W1374" i="5"/>
  <c r="W5543" i="5"/>
  <c r="W5622" i="5"/>
  <c r="W4493" i="5"/>
  <c r="W4445" i="5"/>
  <c r="T3968" i="5"/>
  <c r="W3968" i="5"/>
  <c r="T3990" i="5"/>
  <c r="W3992" i="5"/>
  <c r="T3909" i="5"/>
  <c r="W3916" i="5"/>
  <c r="W4440" i="5"/>
  <c r="W4891" i="5"/>
  <c r="V614" i="5" s="1"/>
  <c r="C765" i="10" s="1"/>
  <c r="W5210" i="5"/>
  <c r="W4885" i="5"/>
  <c r="W4642" i="5"/>
  <c r="W5259" i="5"/>
  <c r="V660" i="5" s="1"/>
  <c r="C811" i="10" s="1"/>
  <c r="W5303" i="5"/>
  <c r="W4175" i="5"/>
  <c r="W4177" i="5"/>
  <c r="W923" i="5"/>
  <c r="V118" i="5" s="1"/>
  <c r="C269" i="10" s="1"/>
  <c r="W2033" i="5"/>
  <c r="W1521" i="5"/>
  <c r="W870" i="5"/>
  <c r="W606" i="5"/>
  <c r="W350" i="5"/>
  <c r="W94" i="5"/>
  <c r="W898" i="5"/>
  <c r="W378" i="5"/>
  <c r="W3973" i="5"/>
  <c r="W3969" i="5"/>
  <c r="W890" i="5"/>
  <c r="W3971" i="5"/>
  <c r="V499" i="5" s="1"/>
  <c r="C650" i="10" s="1"/>
  <c r="W1520" i="5"/>
  <c r="W1945" i="5"/>
  <c r="W794" i="5"/>
  <c r="W1944" i="5"/>
  <c r="W771" i="5"/>
  <c r="V99" i="5" s="1"/>
  <c r="C250" i="10" s="1"/>
  <c r="W4178" i="5"/>
  <c r="W867" i="5"/>
  <c r="V111" i="5" s="1"/>
  <c r="C262" i="10" s="1"/>
  <c r="W1688" i="5"/>
  <c r="W3986" i="5"/>
  <c r="W614" i="5"/>
  <c r="W863" i="5"/>
  <c r="W486" i="5"/>
  <c r="W4900" i="5"/>
  <c r="W908" i="5"/>
  <c r="W780" i="5"/>
  <c r="W652" i="5"/>
  <c r="W524" i="5"/>
  <c r="W396" i="5"/>
  <c r="W268" i="5"/>
  <c r="W140" i="5"/>
  <c r="W12" i="5"/>
  <c r="W897" i="5"/>
  <c r="W769" i="5"/>
  <c r="W641" i="5"/>
  <c r="W513" i="5"/>
  <c r="W385" i="5"/>
  <c r="W257" i="5"/>
  <c r="W129" i="5"/>
  <c r="T2284" i="5"/>
  <c r="W2284" i="5"/>
  <c r="W2204" i="5"/>
  <c r="W2140" i="5"/>
  <c r="W2076" i="5"/>
  <c r="W2012" i="5"/>
  <c r="W1948" i="5"/>
  <c r="W1884" i="5"/>
  <c r="W1820" i="5"/>
  <c r="W1756" i="5"/>
  <c r="W1692" i="5"/>
  <c r="W1628" i="5"/>
  <c r="W1564" i="5"/>
  <c r="W1500" i="5"/>
  <c r="W1436" i="5"/>
  <c r="W1372" i="5"/>
  <c r="W1308" i="5"/>
  <c r="W2229" i="5"/>
  <c r="W2165" i="5"/>
  <c r="W2101" i="5"/>
  <c r="W2037" i="5"/>
  <c r="W1973" i="5"/>
  <c r="W1909" i="5"/>
  <c r="W1845" i="5"/>
  <c r="W1781" i="5"/>
  <c r="W1717" i="5"/>
  <c r="W1653" i="5"/>
  <c r="W1589" i="5"/>
  <c r="W1525" i="5"/>
  <c r="W1461" i="5"/>
  <c r="W1397" i="5"/>
  <c r="W1333" i="5"/>
  <c r="W1269" i="5"/>
  <c r="W2235" i="5"/>
  <c r="V282" i="5" s="1"/>
  <c r="C433" i="10" s="1"/>
  <c r="W2171" i="5"/>
  <c r="V274" i="5" s="1"/>
  <c r="C425" i="10" s="1"/>
  <c r="W2107" i="5"/>
  <c r="V266" i="5" s="1"/>
  <c r="C417" i="10" s="1"/>
  <c r="W2043" i="5"/>
  <c r="V258" i="5" s="1"/>
  <c r="C409" i="10" s="1"/>
  <c r="W1979" i="5"/>
  <c r="V250" i="5" s="1"/>
  <c r="C401" i="10" s="1"/>
  <c r="W1915" i="5"/>
  <c r="V242" i="5" s="1"/>
  <c r="C393" i="10" s="1"/>
  <c r="T1850" i="5"/>
  <c r="W1851" i="5"/>
  <c r="V234" i="5" s="1"/>
  <c r="C385" i="10" s="1"/>
  <c r="W1787" i="5"/>
  <c r="V226" i="5" s="1"/>
  <c r="C377" i="10" s="1"/>
  <c r="W1723" i="5"/>
  <c r="V218" i="5" s="1"/>
  <c r="C369" i="10" s="1"/>
  <c r="W1659" i="5"/>
  <c r="V210" i="5" s="1"/>
  <c r="C361" i="10" s="1"/>
  <c r="W1595" i="5"/>
  <c r="V202" i="5" s="1"/>
  <c r="C353" i="10" s="1"/>
  <c r="W1531" i="5"/>
  <c r="V194" i="5" s="1"/>
  <c r="C345" i="10" s="1"/>
  <c r="T1466" i="5"/>
  <c r="W1467" i="5"/>
  <c r="V186" i="5" s="1"/>
  <c r="C337" i="10" s="1"/>
  <c r="W1403" i="5"/>
  <c r="V178" i="5" s="1"/>
  <c r="C329" i="10" s="1"/>
  <c r="W1339" i="5"/>
  <c r="V170" i="5" s="1"/>
  <c r="C321" i="10" s="1"/>
  <c r="W1275" i="5"/>
  <c r="V162" i="5" s="1"/>
  <c r="C313" i="10" s="1"/>
  <c r="W976" i="5"/>
  <c r="W848" i="5"/>
  <c r="W720" i="5"/>
  <c r="W592" i="5"/>
  <c r="W464" i="5"/>
  <c r="W336" i="5"/>
  <c r="W208" i="5"/>
  <c r="W80" i="5"/>
  <c r="W981" i="5"/>
  <c r="W853" i="5"/>
  <c r="W725" i="5"/>
  <c r="W597" i="5"/>
  <c r="W469" i="5"/>
  <c r="W341" i="5"/>
  <c r="W213" i="5"/>
  <c r="W85" i="5"/>
  <c r="W2146" i="5"/>
  <c r="W2018" i="5"/>
  <c r="W1890" i="5"/>
  <c r="W1762" i="5"/>
  <c r="W1634" i="5"/>
  <c r="W1506" i="5"/>
  <c r="W1378" i="5"/>
  <c r="W884" i="5"/>
  <c r="W756" i="5"/>
  <c r="W628" i="5"/>
  <c r="W500" i="5"/>
  <c r="W372" i="5"/>
  <c r="W244" i="5"/>
  <c r="W116" i="5"/>
  <c r="T2271" i="5"/>
  <c r="W2271" i="5"/>
  <c r="W873" i="5"/>
  <c r="W745" i="5"/>
  <c r="W617" i="5"/>
  <c r="W489" i="5"/>
  <c r="W361" i="5"/>
  <c r="W233" i="5"/>
  <c r="W105" i="5"/>
  <c r="W2260" i="5"/>
  <c r="W2198" i="5"/>
  <c r="W2070" i="5"/>
  <c r="W1942" i="5"/>
  <c r="W1814" i="5"/>
  <c r="W1686" i="5"/>
  <c r="W1558" i="5"/>
  <c r="W1430" i="5"/>
  <c r="W1302" i="5"/>
  <c r="W1297" i="5"/>
  <c r="W2223" i="5"/>
  <c r="W2159" i="5"/>
  <c r="W2095" i="5"/>
  <c r="W2031" i="5"/>
  <c r="W1967" i="5"/>
  <c r="W1903" i="5"/>
  <c r="W1839" i="5"/>
  <c r="W1775" i="5"/>
  <c r="W1711" i="5"/>
  <c r="W1647" i="5"/>
  <c r="W1583" i="5"/>
  <c r="W1519" i="5"/>
  <c r="W1455" i="5"/>
  <c r="W1391" i="5"/>
  <c r="W1327" i="5"/>
  <c r="W984" i="5"/>
  <c r="W856" i="5"/>
  <c r="W728" i="5"/>
  <c r="W600" i="5"/>
  <c r="W472" i="5"/>
  <c r="W344" i="5"/>
  <c r="W216" i="5"/>
  <c r="W88" i="5"/>
  <c r="W989" i="5"/>
  <c r="W861" i="5"/>
  <c r="W733" i="5"/>
  <c r="W605" i="5"/>
  <c r="W477" i="5"/>
  <c r="W349" i="5"/>
  <c r="W221" i="5"/>
  <c r="W93" i="5"/>
  <c r="W2186" i="5"/>
  <c r="W2058" i="5"/>
  <c r="W1930" i="5"/>
  <c r="W1802" i="5"/>
  <c r="W1674" i="5"/>
  <c r="W1546" i="5"/>
  <c r="W1418" i="5"/>
  <c r="W1290" i="5"/>
  <c r="W2254" i="5"/>
  <c r="W2126" i="5"/>
  <c r="W1998" i="5"/>
  <c r="W1870" i="5"/>
  <c r="W1742" i="5"/>
  <c r="W1614" i="5"/>
  <c r="W1486" i="5"/>
  <c r="W1358" i="5"/>
  <c r="W5511" i="5"/>
  <c r="T3952" i="5"/>
  <c r="W3952" i="5"/>
  <c r="T3974" i="5"/>
  <c r="W3976" i="5"/>
  <c r="W4393" i="5"/>
  <c r="W5549" i="5"/>
  <c r="W4635" i="5"/>
  <c r="V582" i="5" s="1"/>
  <c r="C733" i="10" s="1"/>
  <c r="W4789" i="5"/>
  <c r="W4533" i="5"/>
  <c r="W5509" i="5"/>
  <c r="W5270" i="5"/>
  <c r="W5505" i="5"/>
  <c r="W4542" i="5"/>
  <c r="W5364" i="5"/>
  <c r="W3201" i="5"/>
  <c r="W906" i="5"/>
  <c r="W642" i="5"/>
  <c r="W386" i="5"/>
  <c r="W130" i="5"/>
  <c r="W371" i="5"/>
  <c r="V49" i="5" s="1"/>
  <c r="C200" i="10" s="1"/>
  <c r="W115" i="5"/>
  <c r="V17" i="5" s="1"/>
  <c r="C168" i="10" s="1"/>
  <c r="W627" i="5"/>
  <c r="V81" i="5" s="1"/>
  <c r="C232" i="10" s="1"/>
  <c r="W3915" i="5"/>
  <c r="V492" i="5" s="1"/>
  <c r="C643" i="10" s="1"/>
  <c r="W2017" i="5"/>
  <c r="W1505" i="5"/>
  <c r="W86" i="5"/>
  <c r="W103" i="5"/>
  <c r="W779" i="5"/>
  <c r="V100" i="5" s="1"/>
  <c r="C251" i="10" s="1"/>
  <c r="W259" i="5"/>
  <c r="V35" i="5" s="1"/>
  <c r="C186" i="10" s="1"/>
  <c r="W598" i="5"/>
  <c r="W615" i="5"/>
  <c r="W1392" i="5"/>
  <c r="W1817" i="5"/>
  <c r="W242" i="5"/>
  <c r="W743" i="5"/>
  <c r="W643" i="5"/>
  <c r="V83" i="5" s="1"/>
  <c r="C234" i="10" s="1"/>
  <c r="W1673" i="5"/>
  <c r="W4181" i="5"/>
  <c r="W607" i="5"/>
  <c r="W2016" i="5"/>
  <c r="W462" i="5"/>
  <c r="W3913" i="5"/>
  <c r="W1432" i="5"/>
  <c r="W138" i="5"/>
  <c r="W2274" i="5"/>
  <c r="W667" i="5"/>
  <c r="V86" i="5" s="1"/>
  <c r="C237" i="10" s="1"/>
  <c r="W5679" i="5"/>
  <c r="W5650" i="5"/>
  <c r="T892" i="5"/>
  <c r="W892" i="5"/>
  <c r="T763" i="5"/>
  <c r="U98" i="5" s="1"/>
  <c r="W764" i="5"/>
  <c r="W636" i="5"/>
  <c r="W508" i="5"/>
  <c r="W380" i="5"/>
  <c r="T250" i="5"/>
  <c r="W252" i="5"/>
  <c r="W124" i="5"/>
  <c r="W2279" i="5"/>
  <c r="W881" i="5"/>
  <c r="W753" i="5"/>
  <c r="W625" i="5"/>
  <c r="W497" i="5"/>
  <c r="W369" i="5"/>
  <c r="W241" i="5"/>
  <c r="W113" i="5"/>
  <c r="W2268" i="5"/>
  <c r="W2196" i="5"/>
  <c r="W2132" i="5"/>
  <c r="W2068" i="5"/>
  <c r="W2004" i="5"/>
  <c r="W1940" i="5"/>
  <c r="W1876" i="5"/>
  <c r="W1812" i="5"/>
  <c r="W1748" i="5"/>
  <c r="W1684" i="5"/>
  <c r="W1620" i="5"/>
  <c r="W1556" i="5"/>
  <c r="W1492" i="5"/>
  <c r="W1428" i="5"/>
  <c r="W1364" i="5"/>
  <c r="W1300" i="5"/>
  <c r="W2221" i="5"/>
  <c r="W2157" i="5"/>
  <c r="W2093" i="5"/>
  <c r="W2029" i="5"/>
  <c r="W1965" i="5"/>
  <c r="W1901" i="5"/>
  <c r="W1837" i="5"/>
  <c r="W1773" i="5"/>
  <c r="W1709" i="5"/>
  <c r="W1645" i="5"/>
  <c r="W1581" i="5"/>
  <c r="W1517" i="5"/>
  <c r="W1453" i="5"/>
  <c r="W1389" i="5"/>
  <c r="W1325" i="5"/>
  <c r="W2303" i="5"/>
  <c r="W2227" i="5"/>
  <c r="V281" i="5" s="1"/>
  <c r="C432" i="10" s="1"/>
  <c r="W2163" i="5"/>
  <c r="V273" i="5" s="1"/>
  <c r="C424" i="10" s="1"/>
  <c r="W2099" i="5"/>
  <c r="V265" i="5" s="1"/>
  <c r="C416" i="10" s="1"/>
  <c r="W2035" i="5"/>
  <c r="V257" i="5" s="1"/>
  <c r="C408" i="10" s="1"/>
  <c r="W1971" i="5"/>
  <c r="V249" i="5" s="1"/>
  <c r="C400" i="10" s="1"/>
  <c r="W1907" i="5"/>
  <c r="V241" i="5" s="1"/>
  <c r="C392" i="10" s="1"/>
  <c r="W1843" i="5"/>
  <c r="V233" i="5" s="1"/>
  <c r="C384" i="10" s="1"/>
  <c r="W1779" i="5"/>
  <c r="V225" i="5" s="1"/>
  <c r="C376" i="10" s="1"/>
  <c r="W1715" i="5"/>
  <c r="V217" i="5" s="1"/>
  <c r="C368" i="10" s="1"/>
  <c r="W1651" i="5"/>
  <c r="V209" i="5" s="1"/>
  <c r="C360" i="10" s="1"/>
  <c r="W1587" i="5"/>
  <c r="V201" i="5" s="1"/>
  <c r="C352" i="10" s="1"/>
  <c r="W1523" i="5"/>
  <c r="V193" i="5" s="1"/>
  <c r="C344" i="10" s="1"/>
  <c r="W1459" i="5"/>
  <c r="V185" i="5" s="1"/>
  <c r="C336" i="10" s="1"/>
  <c r="W1395" i="5"/>
  <c r="V177" i="5" s="1"/>
  <c r="C328" i="10" s="1"/>
  <c r="W1331" i="5"/>
  <c r="V169" i="5" s="1"/>
  <c r="C320" i="10" s="1"/>
  <c r="W960" i="5"/>
  <c r="W832" i="5"/>
  <c r="W704" i="5"/>
  <c r="W576" i="5"/>
  <c r="W448" i="5"/>
  <c r="W320" i="5"/>
  <c r="W192" i="5"/>
  <c r="W64" i="5"/>
  <c r="W965" i="5"/>
  <c r="W837" i="5"/>
  <c r="W709" i="5"/>
  <c r="W581" i="5"/>
  <c r="W453" i="5"/>
  <c r="W325" i="5"/>
  <c r="W197" i="5"/>
  <c r="W69" i="5"/>
  <c r="W2258" i="5"/>
  <c r="W2130" i="5"/>
  <c r="W2002" i="5"/>
  <c r="W1874" i="5"/>
  <c r="W1746" i="5"/>
  <c r="W1618" i="5"/>
  <c r="W1490" i="5"/>
  <c r="W1362" i="5"/>
  <c r="W996" i="5"/>
  <c r="W868" i="5"/>
  <c r="W740" i="5"/>
  <c r="W612" i="5"/>
  <c r="W484" i="5"/>
  <c r="W356" i="5"/>
  <c r="W228" i="5"/>
  <c r="W100" i="5"/>
  <c r="W985" i="5"/>
  <c r="W857" i="5"/>
  <c r="W729" i="5"/>
  <c r="W601" i="5"/>
  <c r="W473" i="5"/>
  <c r="W345" i="5"/>
  <c r="W217" i="5"/>
  <c r="W89" i="5"/>
  <c r="W2182" i="5"/>
  <c r="W2054" i="5"/>
  <c r="W1926" i="5"/>
  <c r="W1798" i="5"/>
  <c r="W1670" i="5"/>
  <c r="W1542" i="5"/>
  <c r="W1414" i="5"/>
  <c r="W1286" i="5"/>
  <c r="W1289" i="5"/>
  <c r="W2215" i="5"/>
  <c r="W2151" i="5"/>
  <c r="W2087" i="5"/>
  <c r="W2023" i="5"/>
  <c r="W1959" i="5"/>
  <c r="W1895" i="5"/>
  <c r="W1831" i="5"/>
  <c r="W1767" i="5"/>
  <c r="W1703" i="5"/>
  <c r="W1639" i="5"/>
  <c r="W1575" i="5"/>
  <c r="W1511" i="5"/>
  <c r="W1447" i="5"/>
  <c r="W1383" i="5"/>
  <c r="W1319" i="5"/>
  <c r="W968" i="5"/>
  <c r="W840" i="5"/>
  <c r="W712" i="5"/>
  <c r="W584" i="5"/>
  <c r="W456" i="5"/>
  <c r="W328" i="5"/>
  <c r="W200" i="5"/>
  <c r="W72" i="5"/>
  <c r="W973" i="5"/>
  <c r="W845" i="5"/>
  <c r="W717" i="5"/>
  <c r="W589" i="5"/>
  <c r="W461" i="5"/>
  <c r="W333" i="5"/>
  <c r="W205" i="5"/>
  <c r="W77" i="5"/>
  <c r="W2170" i="5"/>
  <c r="W2042" i="5"/>
  <c r="W1914" i="5"/>
  <c r="W1786" i="5"/>
  <c r="W1658" i="5"/>
  <c r="W1530" i="5"/>
  <c r="W1402" i="5"/>
  <c r="W1274" i="5"/>
  <c r="W2238" i="5"/>
  <c r="W2110" i="5"/>
  <c r="W1982" i="5"/>
  <c r="W1854" i="5"/>
  <c r="W1726" i="5"/>
  <c r="W1598" i="5"/>
  <c r="W1470" i="5"/>
  <c r="W1342" i="5"/>
  <c r="W4979" i="5"/>
  <c r="V625" i="5" s="1"/>
  <c r="C776" i="10" s="1"/>
  <c r="W5559" i="5"/>
  <c r="T3936" i="5"/>
  <c r="W3936" i="5"/>
  <c r="T3957" i="5"/>
  <c r="W3960" i="5"/>
  <c r="W4985" i="5"/>
  <c r="W4535" i="5"/>
  <c r="W4693" i="5"/>
  <c r="W5319" i="5"/>
  <c r="W5365" i="5"/>
  <c r="W5206" i="5"/>
  <c r="W4442" i="5"/>
  <c r="W610" i="5"/>
  <c r="W354" i="5"/>
  <c r="W98" i="5"/>
  <c r="W1928" i="5"/>
  <c r="W1416" i="5"/>
  <c r="W1905" i="5"/>
  <c r="W1393" i="5"/>
  <c r="W3934" i="5"/>
  <c r="W726" i="5"/>
  <c r="W711" i="5"/>
  <c r="W2129" i="5"/>
  <c r="W463" i="5"/>
  <c r="W207" i="5"/>
  <c r="W2302" i="5"/>
  <c r="W1689" i="5"/>
  <c r="W3966" i="5"/>
  <c r="W3932" i="5"/>
  <c r="W131" i="5"/>
  <c r="V19" i="5" s="1"/>
  <c r="C170" i="10" s="1"/>
  <c r="W3988" i="5"/>
  <c r="W206" i="5"/>
  <c r="W1760" i="5"/>
  <c r="W3987" i="5"/>
  <c r="V501" i="5" s="1"/>
  <c r="C652" i="10" s="1"/>
  <c r="W334" i="5"/>
  <c r="W3933" i="5"/>
  <c r="W575" i="5"/>
  <c r="W1888" i="5"/>
  <c r="W1545" i="5"/>
  <c r="W539" i="5"/>
  <c r="V70" i="5" s="1"/>
  <c r="C221" i="10" s="1"/>
  <c r="W123" i="5"/>
  <c r="V18" i="5" s="1"/>
  <c r="C169" i="10" s="1"/>
  <c r="W635" i="5"/>
  <c r="V82" i="5" s="1"/>
  <c r="C233" i="10" s="1"/>
  <c r="W1785" i="5"/>
  <c r="W974" i="5"/>
  <c r="W454" i="5"/>
  <c r="W2128" i="5"/>
  <c r="N210" i="12"/>
  <c r="M15" i="12" s="1"/>
  <c r="C39" i="10" s="1"/>
  <c r="N211" i="12"/>
  <c r="N204" i="12"/>
  <c r="N215" i="12"/>
  <c r="N213" i="12"/>
  <c r="N217" i="12"/>
  <c r="N218" i="12"/>
  <c r="N202" i="12"/>
  <c r="N207" i="12"/>
  <c r="N214" i="12"/>
  <c r="N208" i="12"/>
  <c r="N212" i="12"/>
  <c r="N209" i="12"/>
  <c r="N206" i="12"/>
  <c r="N205" i="12"/>
  <c r="N216" i="12"/>
  <c r="J217" i="12"/>
  <c r="K217" i="12" s="1"/>
  <c r="N203" i="12"/>
  <c r="B656" i="10"/>
  <c r="H656" i="10" s="1"/>
  <c r="B667" i="10"/>
  <c r="H667" i="10" s="1"/>
  <c r="B668" i="10"/>
  <c r="H668" i="10" s="1"/>
  <c r="W2" i="5"/>
  <c r="W3" i="5"/>
  <c r="V3" i="5" s="1"/>
  <c r="C154" i="10" s="1"/>
  <c r="B814" i="10"/>
  <c r="H814" i="10" s="1"/>
  <c r="B806" i="10"/>
  <c r="H806" i="10" s="1"/>
  <c r="B798" i="10"/>
  <c r="H798" i="10" s="1"/>
  <c r="B790" i="10"/>
  <c r="H790" i="10" s="1"/>
  <c r="B782" i="10"/>
  <c r="H782" i="10" s="1"/>
  <c r="B757" i="10"/>
  <c r="H757" i="10" s="1"/>
  <c r="B732" i="10"/>
  <c r="H732" i="10" s="1"/>
  <c r="B669" i="10"/>
  <c r="H669" i="10" s="1"/>
  <c r="B655" i="10"/>
  <c r="H655" i="10" s="1"/>
  <c r="B568" i="10"/>
  <c r="H568" i="10" s="1"/>
  <c r="B569" i="10"/>
  <c r="H569" i="10" s="1"/>
  <c r="B654" i="10"/>
  <c r="H654" i="10" s="1"/>
  <c r="B567" i="10"/>
  <c r="H567" i="10" s="1"/>
  <c r="B555" i="10"/>
  <c r="H555" i="10" s="1"/>
  <c r="B554" i="10"/>
  <c r="H554" i="10" s="1"/>
  <c r="B556" i="10"/>
  <c r="H556" i="10" s="1"/>
  <c r="B903" i="10"/>
  <c r="H903" i="10" s="1"/>
  <c r="B887" i="10"/>
  <c r="H887" i="10" s="1"/>
  <c r="B838" i="10"/>
  <c r="H838" i="10" s="1"/>
  <c r="B812" i="10"/>
  <c r="H812" i="10" s="1"/>
  <c r="B796" i="10"/>
  <c r="H796" i="10" s="1"/>
  <c r="B705" i="10"/>
  <c r="H705" i="10" s="1"/>
  <c r="B744" i="10"/>
  <c r="H744" i="10" s="1"/>
  <c r="B895" i="10"/>
  <c r="H895" i="10" s="1"/>
  <c r="B879" i="10"/>
  <c r="H879" i="10" s="1"/>
  <c r="B871" i="10"/>
  <c r="H871" i="10" s="1"/>
  <c r="B830" i="10"/>
  <c r="H830" i="10" s="1"/>
  <c r="B804" i="10"/>
  <c r="H804" i="10" s="1"/>
  <c r="B788" i="10"/>
  <c r="H788" i="10" s="1"/>
  <c r="B780" i="10"/>
  <c r="H780" i="10" s="1"/>
  <c r="B755" i="10"/>
  <c r="H755" i="10" s="1"/>
  <c r="B730" i="10"/>
  <c r="H730" i="10" s="1"/>
  <c r="B680" i="10"/>
  <c r="H680" i="10" s="1"/>
  <c r="B837" i="10"/>
  <c r="H837" i="10" s="1"/>
  <c r="B829" i="10"/>
  <c r="H829" i="10" s="1"/>
  <c r="B769" i="10"/>
  <c r="H769" i="10" s="1"/>
  <c r="B719" i="10"/>
  <c r="H719" i="10" s="1"/>
  <c r="B694" i="10"/>
  <c r="H694" i="10" s="1"/>
  <c r="B801" i="10"/>
  <c r="H801" i="10" s="1"/>
  <c r="B793" i="10"/>
  <c r="H793" i="10" s="1"/>
  <c r="B785" i="10"/>
  <c r="H785" i="10" s="1"/>
  <c r="B768" i="10"/>
  <c r="H768" i="10" s="1"/>
  <c r="B797" i="10"/>
  <c r="H797" i="10" s="1"/>
  <c r="B781" i="10"/>
  <c r="H781" i="10" s="1"/>
  <c r="B731" i="10"/>
  <c r="H731" i="10" s="1"/>
  <c r="B893" i="10"/>
  <c r="H893" i="10" s="1"/>
  <c r="B869" i="10"/>
  <c r="H869" i="10" s="1"/>
  <c r="B810" i="10"/>
  <c r="H810" i="10" s="1"/>
  <c r="B794" i="10"/>
  <c r="H794" i="10" s="1"/>
  <c r="B789" i="10"/>
  <c r="H789" i="10" s="1"/>
  <c r="B756" i="10"/>
  <c r="H756" i="10" s="1"/>
  <c r="B706" i="10"/>
  <c r="H706" i="10" s="1"/>
  <c r="B681" i="10"/>
  <c r="H681" i="10" s="1"/>
  <c r="B901" i="10"/>
  <c r="H901" i="10" s="1"/>
  <c r="B885" i="10"/>
  <c r="H885" i="10" s="1"/>
  <c r="B877" i="10"/>
  <c r="H877" i="10" s="1"/>
  <c r="B836" i="10"/>
  <c r="H836" i="10" s="1"/>
  <c r="B802" i="10"/>
  <c r="H802" i="10" s="1"/>
  <c r="B786" i="10"/>
  <c r="H786" i="10" s="1"/>
  <c r="B899" i="10"/>
  <c r="H899" i="10" s="1"/>
  <c r="B891" i="10"/>
  <c r="H891" i="10" s="1"/>
  <c r="B883" i="10"/>
  <c r="H883" i="10" s="1"/>
  <c r="B875" i="10"/>
  <c r="H875" i="10" s="1"/>
  <c r="B867" i="10"/>
  <c r="H867" i="10" s="1"/>
  <c r="B834" i="10"/>
  <c r="H834" i="10" s="1"/>
  <c r="B900" i="10"/>
  <c r="H900" i="10" s="1"/>
  <c r="B892" i="10"/>
  <c r="H892" i="10" s="1"/>
  <c r="B884" i="10"/>
  <c r="H884" i="10" s="1"/>
  <c r="B876" i="10"/>
  <c r="H876" i="10" s="1"/>
  <c r="B868" i="10"/>
  <c r="H868" i="10" s="1"/>
  <c r="B833" i="10"/>
  <c r="H833" i="10" s="1"/>
  <c r="B742" i="10"/>
  <c r="H742" i="10" s="1"/>
  <c r="B767" i="10"/>
  <c r="H767" i="10" s="1"/>
  <c r="B717" i="10"/>
  <c r="H717" i="10" s="1"/>
  <c r="B835" i="10"/>
  <c r="H835" i="10" s="1"/>
  <c r="B704" i="10"/>
  <c r="H704" i="10" s="1"/>
  <c r="B679" i="10"/>
  <c r="H679" i="10" s="1"/>
  <c r="B821" i="10"/>
  <c r="H821" i="10" s="1"/>
  <c r="B692" i="10"/>
  <c r="H692" i="10" s="1"/>
  <c r="B693" i="10"/>
  <c r="H693" i="10" s="1"/>
  <c r="B718" i="10"/>
  <c r="H718" i="10" s="1"/>
  <c r="B898" i="10"/>
  <c r="H898" i="10" s="1"/>
  <c r="B890" i="10"/>
  <c r="H890" i="10" s="1"/>
  <c r="B882" i="10"/>
  <c r="H882" i="10" s="1"/>
  <c r="B874" i="10"/>
  <c r="H874" i="10" s="1"/>
  <c r="B799" i="10"/>
  <c r="H799" i="10" s="1"/>
  <c r="B791" i="10"/>
  <c r="H791" i="10" s="1"/>
  <c r="B783" i="10"/>
  <c r="H783" i="10" s="1"/>
  <c r="B743" i="10"/>
  <c r="H743" i="10" s="1"/>
  <c r="T5567" i="5"/>
  <c r="W5568" i="5"/>
  <c r="T4971" i="5"/>
  <c r="U624" i="5" s="1"/>
  <c r="W4972" i="5"/>
  <c r="T4939" i="5"/>
  <c r="U620" i="5" s="1"/>
  <c r="W4940" i="5"/>
  <c r="T4779" i="5"/>
  <c r="U600" i="5" s="1"/>
  <c r="W4780" i="5"/>
  <c r="T4651" i="5"/>
  <c r="U584" i="5" s="1"/>
  <c r="W4652" i="5"/>
  <c r="W6053" i="5"/>
  <c r="T5643" i="5"/>
  <c r="U708" i="5" s="1"/>
  <c r="W5644" i="5"/>
  <c r="T5346" i="5"/>
  <c r="W5347" i="5"/>
  <c r="V671" i="5" s="1"/>
  <c r="C822" i="10" s="1"/>
  <c r="T4301" i="5"/>
  <c r="W4302" i="5"/>
  <c r="T4997" i="5"/>
  <c r="W5002" i="5"/>
  <c r="T4701" i="5"/>
  <c r="W4702" i="5"/>
  <c r="T4199" i="5"/>
  <c r="W4197" i="5"/>
  <c r="W4201" i="5"/>
  <c r="W4198" i="5"/>
  <c r="W4202" i="5"/>
  <c r="W4199" i="5"/>
  <c r="W4200" i="5"/>
  <c r="W4195" i="5"/>
  <c r="V527" i="5" s="1"/>
  <c r="C678" i="10" s="1"/>
  <c r="W4196" i="5"/>
  <c r="W5699" i="5"/>
  <c r="V715" i="5" s="1"/>
  <c r="C866" i="10" s="1"/>
  <c r="T4240" i="5"/>
  <c r="W4245" i="5"/>
  <c r="W6041" i="5"/>
  <c r="W5629" i="5"/>
  <c r="W5001" i="5"/>
  <c r="W4937" i="5"/>
  <c r="W4841" i="5"/>
  <c r="W4745" i="5"/>
  <c r="W4649" i="5"/>
  <c r="W4553" i="5"/>
  <c r="W5618" i="5"/>
  <c r="W4296" i="5"/>
  <c r="W6091" i="5"/>
  <c r="V764" i="5" s="1"/>
  <c r="C915" i="10" s="1"/>
  <c r="W5531" i="5"/>
  <c r="V694" i="5" s="1"/>
  <c r="C845" i="10" s="1"/>
  <c r="W4242" i="5"/>
  <c r="W4466" i="5"/>
  <c r="W5503" i="5"/>
  <c r="W5497" i="5"/>
  <c r="W4286" i="5"/>
  <c r="W4287" i="5"/>
  <c r="W5658" i="5"/>
  <c r="W6059" i="5"/>
  <c r="V760" i="5" s="1"/>
  <c r="C911" i="10" s="1"/>
  <c r="W5346" i="5"/>
  <c r="W5697" i="5"/>
  <c r="W5633" i="5"/>
  <c r="W5569" i="5"/>
  <c r="W4461" i="5"/>
  <c r="W5638" i="5"/>
  <c r="W5574" i="5"/>
  <c r="W4742" i="5"/>
  <c r="W4300" i="5"/>
  <c r="W6055" i="5"/>
  <c r="W5663" i="5"/>
  <c r="W4951" i="5"/>
  <c r="W4847" i="5"/>
  <c r="W4751" i="5"/>
  <c r="W4655" i="5"/>
  <c r="W4555" i="5"/>
  <c r="V572" i="5" s="1"/>
  <c r="C723" i="10" s="1"/>
  <c r="W5388" i="5"/>
  <c r="W5324" i="5"/>
  <c r="W5260" i="5"/>
  <c r="T5535" i="5"/>
  <c r="W5536" i="5"/>
  <c r="T4875" i="5"/>
  <c r="U612" i="5" s="1"/>
  <c r="W4876" i="5"/>
  <c r="T4683" i="5"/>
  <c r="U588" i="5" s="1"/>
  <c r="W4684" i="5"/>
  <c r="T4491" i="5"/>
  <c r="U564" i="5" s="1"/>
  <c r="W4492" i="5"/>
  <c r="W6049" i="5"/>
  <c r="W6066" i="5"/>
  <c r="W6062" i="5"/>
  <c r="T5356" i="5"/>
  <c r="W5363" i="5"/>
  <c r="V673" i="5" s="1"/>
  <c r="C824" i="10" s="1"/>
  <c r="W6067" i="5"/>
  <c r="V761" i="5" s="1"/>
  <c r="C912" i="10" s="1"/>
  <c r="T5996" i="5"/>
  <c r="W6003" i="5"/>
  <c r="V753" i="5" s="1"/>
  <c r="C904" i="10" s="1"/>
  <c r="W5554" i="5"/>
  <c r="W4486" i="5"/>
  <c r="W4747" i="5"/>
  <c r="V596" i="5" s="1"/>
  <c r="C747" i="10" s="1"/>
  <c r="W6063" i="5"/>
  <c r="W4933" i="5"/>
  <c r="W5564" i="5"/>
  <c r="W4936" i="5"/>
  <c r="W4744" i="5"/>
  <c r="W4552" i="5"/>
  <c r="W4961" i="5"/>
  <c r="W5530" i="5"/>
  <c r="W4962" i="5"/>
  <c r="W4462" i="5"/>
  <c r="W4999" i="5"/>
  <c r="W4491" i="5"/>
  <c r="V564" i="5" s="1"/>
  <c r="C715" i="10" s="1"/>
  <c r="T4936" i="5"/>
  <c r="T4352" i="5"/>
  <c r="T4241" i="5"/>
  <c r="T4349" i="5"/>
  <c r="T4396" i="5"/>
  <c r="B831" i="10"/>
  <c r="H831" i="10" s="1"/>
  <c r="W6077" i="5"/>
  <c r="W6050" i="5"/>
  <c r="W4996" i="5"/>
  <c r="T4867" i="5"/>
  <c r="U611" i="5" s="1"/>
  <c r="W4868" i="5"/>
  <c r="T4675" i="5"/>
  <c r="U587" i="5" s="1"/>
  <c r="W4676" i="5"/>
  <c r="T4483" i="5"/>
  <c r="U563" i="5" s="1"/>
  <c r="W4484" i="5"/>
  <c r="T5702" i="5"/>
  <c r="W5702" i="5"/>
  <c r="W5668" i="5"/>
  <c r="T5244" i="5"/>
  <c r="W5245" i="5"/>
  <c r="T5387" i="5"/>
  <c r="U676" i="5" s="1"/>
  <c r="W5387" i="5"/>
  <c r="V676" i="5" s="1"/>
  <c r="C827" i="10" s="1"/>
  <c r="T5209" i="5"/>
  <c r="W5213" i="5"/>
  <c r="T4902" i="5"/>
  <c r="W4902" i="5"/>
  <c r="W5671" i="5"/>
  <c r="T4601" i="5"/>
  <c r="W4602" i="5"/>
  <c r="W6051" i="5"/>
  <c r="V759" i="5" s="1"/>
  <c r="C910" i="10" s="1"/>
  <c r="W5527" i="5"/>
  <c r="T4802" i="5"/>
  <c r="W4802" i="5"/>
  <c r="T4431" i="5"/>
  <c r="W4435" i="5"/>
  <c r="V557" i="5" s="1"/>
  <c r="C708" i="10" s="1"/>
  <c r="T4261" i="5"/>
  <c r="W4261" i="5"/>
  <c r="W4483" i="5"/>
  <c r="V563" i="5" s="1"/>
  <c r="C714" i="10" s="1"/>
  <c r="W6044" i="5"/>
  <c r="W4600" i="5"/>
  <c r="W5613" i="5"/>
  <c r="W4697" i="5"/>
  <c r="W4601" i="5"/>
  <c r="W5602" i="5"/>
  <c r="W5538" i="5"/>
  <c r="W4970" i="5"/>
  <c r="W4870" i="5"/>
  <c r="W4770" i="5"/>
  <c r="W4670" i="5"/>
  <c r="W4795" i="5"/>
  <c r="V602" i="5" s="1"/>
  <c r="C753" i="10" s="1"/>
  <c r="W4699" i="5"/>
  <c r="V590" i="5" s="1"/>
  <c r="C741" i="10" s="1"/>
  <c r="W5386" i="5"/>
  <c r="W5322" i="5"/>
  <c r="W5258" i="5"/>
  <c r="W4934" i="5"/>
  <c r="W4734" i="5"/>
  <c r="W4534" i="5"/>
  <c r="W5572" i="5"/>
  <c r="W4290" i="5"/>
  <c r="W5529" i="5"/>
  <c r="W4965" i="5"/>
  <c r="W4869" i="5"/>
  <c r="W4773" i="5"/>
  <c r="W4677" i="5"/>
  <c r="W4485" i="5"/>
  <c r="W4291" i="5"/>
  <c r="V539" i="5" s="1"/>
  <c r="C690" i="10" s="1"/>
  <c r="W5646" i="5"/>
  <c r="W5582" i="5"/>
  <c r="W5518" i="5"/>
  <c r="W4950" i="5"/>
  <c r="W4650" i="5"/>
  <c r="W4355" i="5"/>
  <c r="V547" i="5" s="1"/>
  <c r="C698" i="10" s="1"/>
  <c r="W4260" i="5"/>
  <c r="W5651" i="5"/>
  <c r="V709" i="5" s="1"/>
  <c r="C860" i="10" s="1"/>
  <c r="W5567" i="5"/>
  <c r="W4871" i="5"/>
  <c r="W4775" i="5"/>
  <c r="W4679" i="5"/>
  <c r="W4579" i="5"/>
  <c r="V575" i="5" s="1"/>
  <c r="C726" i="10" s="1"/>
  <c r="W4475" i="5"/>
  <c r="V562" i="5" s="1"/>
  <c r="C713" i="10" s="1"/>
  <c r="W4352" i="5"/>
  <c r="W6001" i="5"/>
  <c r="W6038" i="5"/>
  <c r="W5532" i="5"/>
  <c r="W4872" i="5"/>
  <c r="W4680" i="5"/>
  <c r="W4488" i="5"/>
  <c r="W5637" i="5"/>
  <c r="W5573" i="5"/>
  <c r="W4465" i="5"/>
  <c r="W5642" i="5"/>
  <c r="W5514" i="5"/>
  <c r="W4946" i="5"/>
  <c r="W4846" i="5"/>
  <c r="W4646" i="5"/>
  <c r="W4546" i="5"/>
  <c r="W4446" i="5"/>
  <c r="W4351" i="5"/>
  <c r="W4256" i="5"/>
  <c r="W6039" i="5"/>
  <c r="W5647" i="5"/>
  <c r="W5563" i="5"/>
  <c r="V698" i="5" s="1"/>
  <c r="C849" i="10" s="1"/>
  <c r="W4975" i="5"/>
  <c r="W4867" i="5"/>
  <c r="V611" i="5" s="1"/>
  <c r="C762" i="10" s="1"/>
  <c r="W4771" i="5"/>
  <c r="V599" i="5" s="1"/>
  <c r="C750" i="10" s="1"/>
  <c r="W4675" i="5"/>
  <c r="V587" i="5" s="1"/>
  <c r="C738" i="10" s="1"/>
  <c r="W4575" i="5"/>
  <c r="W5997" i="5"/>
  <c r="W5382" i="5"/>
  <c r="W5318" i="5"/>
  <c r="W5254" i="5"/>
  <c r="W5394" i="5"/>
  <c r="W5330" i="5"/>
  <c r="W6076" i="5"/>
  <c r="W4992" i="5"/>
  <c r="W4800" i="5"/>
  <c r="W4640" i="5"/>
  <c r="W4448" i="5"/>
  <c r="W5617" i="5"/>
  <c r="W5553" i="5"/>
  <c r="W4989" i="5"/>
  <c r="W4893" i="5"/>
  <c r="W4797" i="5"/>
  <c r="W4701" i="5"/>
  <c r="W4637" i="5"/>
  <c r="W5558" i="5"/>
  <c r="W4790" i="5"/>
  <c r="W4690" i="5"/>
  <c r="W4590" i="5"/>
  <c r="W4490" i="5"/>
  <c r="W4395" i="5"/>
  <c r="V552" i="5" s="1"/>
  <c r="C703" i="10" s="1"/>
  <c r="W5643" i="5"/>
  <c r="V708" i="5" s="1"/>
  <c r="C859" i="10" s="1"/>
  <c r="W5311" i="5"/>
  <c r="W5243" i="5"/>
  <c r="V658" i="5" s="1"/>
  <c r="C809" i="10" s="1"/>
  <c r="W5344" i="5"/>
  <c r="W5999" i="5"/>
  <c r="W5223" i="5"/>
  <c r="W4631" i="5"/>
  <c r="W5384" i="5"/>
  <c r="W5320" i="5"/>
  <c r="W4632" i="5"/>
  <c r="W5367" i="5"/>
  <c r="W5515" i="5"/>
  <c r="V692" i="5" s="1"/>
  <c r="C843" i="10" s="1"/>
  <c r="W4895" i="5"/>
  <c r="W4799" i="5"/>
  <c r="W4639" i="5"/>
  <c r="W5377" i="5"/>
  <c r="W5313" i="5"/>
  <c r="W5390" i="5"/>
  <c r="W5372" i="5"/>
  <c r="W5244" i="5"/>
  <c r="W6045" i="5"/>
  <c r="T5500" i="5"/>
  <c r="W5504" i="5"/>
  <c r="T4843" i="5"/>
  <c r="U608" i="5" s="1"/>
  <c r="W4844" i="5"/>
  <c r="T4747" i="5"/>
  <c r="U596" i="5" s="1"/>
  <c r="W4748" i="5"/>
  <c r="T4587" i="5"/>
  <c r="U576" i="5" s="1"/>
  <c r="W4588" i="5"/>
  <c r="T4555" i="5"/>
  <c r="U572" i="5" s="1"/>
  <c r="W4556" i="5"/>
  <c r="T4459" i="5"/>
  <c r="U560" i="5" s="1"/>
  <c r="W4460" i="5"/>
  <c r="W6030" i="5"/>
  <c r="W6058" i="5"/>
  <c r="W5687" i="5"/>
  <c r="T4356" i="5"/>
  <c r="W4356" i="5"/>
  <c r="W5565" i="5"/>
  <c r="W4586" i="5"/>
  <c r="W4843" i="5"/>
  <c r="V608" i="5" s="1"/>
  <c r="C759" i="10" s="1"/>
  <c r="W4651" i="5"/>
  <c r="V584" i="5" s="1"/>
  <c r="C735" i="10" s="1"/>
  <c r="W4551" i="5"/>
  <c r="W5341" i="5"/>
  <c r="W5680" i="5"/>
  <c r="W4976" i="5"/>
  <c r="W4243" i="5"/>
  <c r="V533" i="5" s="1"/>
  <c r="C684" i="10" s="1"/>
  <c r="W5598" i="5"/>
  <c r="W5534" i="5"/>
  <c r="W4966" i="5"/>
  <c r="W4695" i="5"/>
  <c r="W5998" i="5"/>
  <c r="T4353" i="5"/>
  <c r="T4242" i="5"/>
  <c r="T4398" i="5"/>
  <c r="T5533" i="5"/>
  <c r="T4402" i="5"/>
  <c r="T4351" i="5"/>
  <c r="T4201" i="5"/>
  <c r="B839" i="10"/>
  <c r="H839" i="10" s="1"/>
  <c r="W5682" i="5"/>
  <c r="W6032" i="5"/>
  <c r="W5676" i="5"/>
  <c r="T5583" i="5"/>
  <c r="W5588" i="5"/>
  <c r="W6022" i="5"/>
  <c r="T4959" i="5"/>
  <c r="W4964" i="5"/>
  <c r="T4835" i="5"/>
  <c r="U607" i="5" s="1"/>
  <c r="W4836" i="5"/>
  <c r="T4734" i="5"/>
  <c r="W4740" i="5"/>
  <c r="T4547" i="5"/>
  <c r="U571" i="5" s="1"/>
  <c r="W4548" i="5"/>
  <c r="W5669" i="5"/>
  <c r="W5698" i="5"/>
  <c r="T5612" i="5"/>
  <c r="W5612" i="5"/>
  <c r="W6010" i="5"/>
  <c r="W6006" i="5"/>
  <c r="W5684" i="5"/>
  <c r="T5292" i="5"/>
  <c r="W5293" i="5"/>
  <c r="T4600" i="5"/>
  <c r="T4837" i="5"/>
  <c r="T4239" i="5"/>
  <c r="T4395" i="5"/>
  <c r="U552" i="5" s="1"/>
  <c r="T4244" i="5"/>
  <c r="T4202" i="5"/>
  <c r="B808" i="10"/>
  <c r="H808" i="10" s="1"/>
  <c r="B784" i="10"/>
  <c r="H784" i="10" s="1"/>
  <c r="T4432" i="5"/>
  <c r="T4801" i="5"/>
  <c r="T4243" i="5"/>
  <c r="U533" i="5" s="1"/>
  <c r="T5341" i="5"/>
  <c r="B888" i="10"/>
  <c r="H888" i="10" s="1"/>
  <c r="T5344" i="5"/>
  <c r="T5239" i="5"/>
  <c r="W6085" i="5"/>
  <c r="W6016" i="5"/>
  <c r="W5660" i="5"/>
  <c r="W6009" i="5"/>
  <c r="T5579" i="5"/>
  <c r="U700" i="5" s="1"/>
  <c r="W5584" i="5"/>
  <c r="T4987" i="5"/>
  <c r="U626" i="5" s="1"/>
  <c r="W4988" i="5"/>
  <c r="T4891" i="5"/>
  <c r="U614" i="5" s="1"/>
  <c r="W4892" i="5"/>
  <c r="T4763" i="5"/>
  <c r="U598" i="5" s="1"/>
  <c r="W4764" i="5"/>
  <c r="T4667" i="5"/>
  <c r="U586" i="5" s="1"/>
  <c r="W4668" i="5"/>
  <c r="T4475" i="5"/>
  <c r="U562" i="5" s="1"/>
  <c r="W4476" i="5"/>
  <c r="W6086" i="5"/>
  <c r="W6096" i="5"/>
  <c r="W5677" i="5"/>
  <c r="W6029" i="5"/>
  <c r="W5678" i="5"/>
  <c r="W5672" i="5"/>
  <c r="W5600" i="5"/>
  <c r="T5311" i="5"/>
  <c r="W5315" i="5"/>
  <c r="V667" i="5" s="1"/>
  <c r="C818" i="10" s="1"/>
  <c r="T5212" i="5"/>
  <c r="W6099" i="5"/>
  <c r="V765" i="5" s="1"/>
  <c r="C916" i="10" s="1"/>
  <c r="W6035" i="5"/>
  <c r="V757" i="5" s="1"/>
  <c r="C908" i="10" s="1"/>
  <c r="W5639" i="5"/>
  <c r="T4502" i="5"/>
  <c r="W4502" i="5"/>
  <c r="W5623" i="5"/>
  <c r="W4995" i="5"/>
  <c r="V627" i="5" s="1"/>
  <c r="C778" i="10" s="1"/>
  <c r="W4599" i="5"/>
  <c r="W4451" i="5"/>
  <c r="V559" i="5" s="1"/>
  <c r="C710" i="10" s="1"/>
  <c r="W5580" i="5"/>
  <c r="W4952" i="5"/>
  <c r="W4760" i="5"/>
  <c r="W4568" i="5"/>
  <c r="W5597" i="5"/>
  <c r="W5533" i="5"/>
  <c r="W4969" i="5"/>
  <c r="W4873" i="5"/>
  <c r="W4777" i="5"/>
  <c r="W4681" i="5"/>
  <c r="W4585" i="5"/>
  <c r="W4489" i="5"/>
  <c r="W4295" i="5"/>
  <c r="W5586" i="5"/>
  <c r="W5522" i="5"/>
  <c r="W4954" i="5"/>
  <c r="W4854" i="5"/>
  <c r="W4754" i="5"/>
  <c r="W4654" i="5"/>
  <c r="W4554" i="5"/>
  <c r="W4454" i="5"/>
  <c r="W5659" i="5"/>
  <c r="V710" i="5" s="1"/>
  <c r="C861" i="10" s="1"/>
  <c r="W5571" i="5"/>
  <c r="V699" i="5" s="1"/>
  <c r="C850" i="10" s="1"/>
  <c r="W4987" i="5"/>
  <c r="V626" i="5" s="1"/>
  <c r="C777" i="10" s="1"/>
  <c r="W4875" i="5"/>
  <c r="V612" i="5" s="1"/>
  <c r="C763" i="10" s="1"/>
  <c r="W4779" i="5"/>
  <c r="V600" i="5" s="1"/>
  <c r="C751" i="10" s="1"/>
  <c r="W4683" i="5"/>
  <c r="V588" i="5" s="1"/>
  <c r="C739" i="10" s="1"/>
  <c r="W4583" i="5"/>
  <c r="W4479" i="5"/>
  <c r="W4241" i="5"/>
  <c r="W5501" i="5"/>
  <c r="W5373" i="5"/>
  <c r="W5309" i="5"/>
  <c r="W5498" i="5"/>
  <c r="W5242" i="5"/>
  <c r="W5540" i="5"/>
  <c r="W4880" i="5"/>
  <c r="W4688" i="5"/>
  <c r="W4496" i="5"/>
  <c r="W5641" i="5"/>
  <c r="W5577" i="5"/>
  <c r="W4949" i="5"/>
  <c r="W4853" i="5"/>
  <c r="W4757" i="5"/>
  <c r="W4661" i="5"/>
  <c r="W4469" i="5"/>
  <c r="W4370" i="5"/>
  <c r="W5630" i="5"/>
  <c r="W5566" i="5"/>
  <c r="W4998" i="5"/>
  <c r="W4898" i="5"/>
  <c r="W4798" i="5"/>
  <c r="W4698" i="5"/>
  <c r="W4598" i="5"/>
  <c r="W4498" i="5"/>
  <c r="W4434" i="5"/>
  <c r="W4244" i="5"/>
  <c r="W4959" i="5"/>
  <c r="W4759" i="5"/>
  <c r="W4663" i="5"/>
  <c r="W4563" i="5"/>
  <c r="V573" i="5" s="1"/>
  <c r="C724" i="10" s="1"/>
  <c r="W4455" i="5"/>
  <c r="W4301" i="5"/>
  <c r="W5241" i="5"/>
  <c r="W4833" i="5"/>
  <c r="W4633" i="5"/>
  <c r="W4433" i="5"/>
  <c r="W5670" i="5"/>
  <c r="W5000" i="5"/>
  <c r="W4840" i="5"/>
  <c r="W4648" i="5"/>
  <c r="W4456" i="5"/>
  <c r="W4353" i="5"/>
  <c r="W4254" i="5"/>
  <c r="W5621" i="5"/>
  <c r="W5557" i="5"/>
  <c r="W4993" i="5"/>
  <c r="W4897" i="5"/>
  <c r="W4801" i="5"/>
  <c r="W4737" i="5"/>
  <c r="W4545" i="5"/>
  <c r="W4449" i="5"/>
  <c r="W4350" i="5"/>
  <c r="W4255" i="5"/>
  <c r="W5626" i="5"/>
  <c r="W5562" i="5"/>
  <c r="W4994" i="5"/>
  <c r="W4894" i="5"/>
  <c r="W4594" i="5"/>
  <c r="W4399" i="5"/>
  <c r="W4240" i="5"/>
  <c r="W6015" i="5"/>
  <c r="W5627" i="5"/>
  <c r="V706" i="5" s="1"/>
  <c r="C857" i="10" s="1"/>
  <c r="W5539" i="5"/>
  <c r="V695" i="5" s="1"/>
  <c r="C846" i="10" s="1"/>
  <c r="W4851" i="5"/>
  <c r="V609" i="5" s="1"/>
  <c r="C760" i="10" s="1"/>
  <c r="W4659" i="5"/>
  <c r="V585" i="5" s="1"/>
  <c r="C736" i="10" s="1"/>
  <c r="W4447" i="5"/>
  <c r="W4297" i="5"/>
  <c r="W4829" i="5"/>
  <c r="W4429" i="5"/>
  <c r="W5366" i="5"/>
  <c r="W5302" i="5"/>
  <c r="W5238" i="5"/>
  <c r="W5378" i="5"/>
  <c r="W5314" i="5"/>
  <c r="W5383" i="5"/>
  <c r="W5616" i="5"/>
  <c r="W4960" i="5"/>
  <c r="W4576" i="5"/>
  <c r="W4397" i="5"/>
  <c r="W4298" i="5"/>
  <c r="W5601" i="5"/>
  <c r="W5537" i="5"/>
  <c r="W4973" i="5"/>
  <c r="W4877" i="5"/>
  <c r="W4781" i="5"/>
  <c r="W4685" i="5"/>
  <c r="W4299" i="5"/>
  <c r="V540" i="5" s="1"/>
  <c r="C691" i="10" s="1"/>
  <c r="W5542" i="5"/>
  <c r="W4974" i="5"/>
  <c r="W4874" i="5"/>
  <c r="W4774" i="5"/>
  <c r="W4674" i="5"/>
  <c r="W4474" i="5"/>
  <c r="W5291" i="5"/>
  <c r="V664" i="5" s="1"/>
  <c r="C815" i="10" s="1"/>
  <c r="W5227" i="5"/>
  <c r="V656" i="5" s="1"/>
  <c r="C807" i="10" s="1"/>
  <c r="W5328" i="5"/>
  <c r="W5264" i="5"/>
  <c r="W5207" i="5"/>
  <c r="W5304" i="5"/>
  <c r="W5240" i="5"/>
  <c r="W4832" i="5"/>
  <c r="W5502" i="5"/>
  <c r="W4991" i="5"/>
  <c r="W4879" i="5"/>
  <c r="W4587" i="5"/>
  <c r="V576" i="5" s="1"/>
  <c r="C727" i="10" s="1"/>
  <c r="W4487" i="5"/>
  <c r="W4289" i="5"/>
  <c r="W5361" i="5"/>
  <c r="W5289" i="5"/>
  <c r="W5358" i="5"/>
  <c r="W5356" i="5"/>
  <c r="W5292" i="5"/>
  <c r="W5996" i="5"/>
  <c r="W6025" i="5"/>
  <c r="W6014" i="5"/>
  <c r="W6089" i="5"/>
  <c r="W6064" i="5"/>
  <c r="W6008" i="5"/>
  <c r="T5615" i="5"/>
  <c r="W5620" i="5"/>
  <c r="W6012" i="5"/>
  <c r="T4771" i="5"/>
  <c r="U599" i="5" s="1"/>
  <c r="W4772" i="5"/>
  <c r="T4643" i="5"/>
  <c r="U583" i="5" s="1"/>
  <c r="W4644" i="5"/>
  <c r="T4579" i="5"/>
  <c r="U575" i="5" s="1"/>
  <c r="W4580" i="5"/>
  <c r="T4447" i="5"/>
  <c r="W4452" i="5"/>
  <c r="W6021" i="5"/>
  <c r="W6052" i="5"/>
  <c r="W6013" i="5"/>
  <c r="W6065" i="5"/>
  <c r="W6072" i="5"/>
  <c r="T4293" i="5"/>
  <c r="T5317" i="5"/>
  <c r="W5323" i="5"/>
  <c r="V668" i="5" s="1"/>
  <c r="C819" i="10" s="1"/>
  <c r="T5372" i="5"/>
  <c r="W5379" i="5"/>
  <c r="V675" i="5" s="1"/>
  <c r="C826" i="10" s="1"/>
  <c r="T6102" i="5"/>
  <c r="W6102" i="5"/>
  <c r="T4350" i="5"/>
  <c r="T4799" i="5"/>
  <c r="T4430" i="5"/>
  <c r="B816" i="10"/>
  <c r="H816" i="10" s="1"/>
  <c r="B800" i="10"/>
  <c r="H800" i="10" s="1"/>
  <c r="B792" i="10"/>
  <c r="H792" i="10" s="1"/>
  <c r="T4238" i="5"/>
  <c r="T4354" i="5"/>
  <c r="T5642" i="5"/>
  <c r="T4774" i="5"/>
  <c r="B896" i="10"/>
  <c r="H896" i="10" s="1"/>
  <c r="B880" i="10"/>
  <c r="H880" i="10" s="1"/>
  <c r="B872" i="10"/>
  <c r="H872" i="10" s="1"/>
  <c r="W5685" i="5"/>
  <c r="T5701" i="5"/>
  <c r="W5701" i="5"/>
  <c r="W5686" i="5"/>
  <c r="W5693" i="5"/>
  <c r="W5690" i="5"/>
  <c r="W6026" i="5"/>
  <c r="W6048" i="5"/>
  <c r="W5692" i="5"/>
  <c r="W5608" i="5"/>
  <c r="T5551" i="5"/>
  <c r="W5552" i="5"/>
  <c r="T5519" i="5"/>
  <c r="W5520" i="5"/>
  <c r="T4955" i="5"/>
  <c r="U622" i="5" s="1"/>
  <c r="B773" i="10" s="1"/>
  <c r="H773" i="10" s="1"/>
  <c r="W4956" i="5"/>
  <c r="T4859" i="5"/>
  <c r="U610" i="5" s="1"/>
  <c r="W4860" i="5"/>
  <c r="W4796" i="5"/>
  <c r="W4700" i="5"/>
  <c r="T4633" i="5"/>
  <c r="W4636" i="5"/>
  <c r="T4571" i="5"/>
  <c r="U574" i="5" s="1"/>
  <c r="W4572" i="5"/>
  <c r="T4539" i="5"/>
  <c r="U570" i="5" s="1"/>
  <c r="B721" i="10" s="1"/>
  <c r="H721" i="10" s="1"/>
  <c r="W4540" i="5"/>
  <c r="T4443" i="5"/>
  <c r="U558" i="5" s="1"/>
  <c r="W4444" i="5"/>
  <c r="W6061" i="5"/>
  <c r="W5681" i="5"/>
  <c r="W6040" i="5"/>
  <c r="T5645" i="5"/>
  <c r="W5652" i="5"/>
  <c r="T5595" i="5"/>
  <c r="U702" i="5" s="1"/>
  <c r="W5596" i="5"/>
  <c r="T5264" i="5"/>
  <c r="W5265" i="5"/>
  <c r="W6073" i="5"/>
  <c r="W6056" i="5"/>
  <c r="T4552" i="5"/>
  <c r="T4290" i="5"/>
  <c r="T4258" i="5"/>
  <c r="T4637" i="5"/>
  <c r="T4200" i="5"/>
  <c r="T4842" i="5"/>
  <c r="T4300" i="5"/>
  <c r="T4999" i="5"/>
  <c r="T4479" i="5"/>
  <c r="T4289" i="5"/>
  <c r="T4257" i="5"/>
  <c r="T5242" i="5"/>
  <c r="B897" i="10"/>
  <c r="H897" i="10" s="1"/>
  <c r="B889" i="10"/>
  <c r="H889" i="10" s="1"/>
  <c r="B881" i="10"/>
  <c r="H881" i="10" s="1"/>
  <c r="B873" i="10"/>
  <c r="H873" i="10" s="1"/>
  <c r="B840" i="10"/>
  <c r="H840" i="10" s="1"/>
  <c r="B832" i="10"/>
  <c r="H832" i="10" s="1"/>
  <c r="T4649" i="5"/>
  <c r="T4998" i="5"/>
  <c r="T4702" i="5"/>
  <c r="T4256" i="5"/>
  <c r="B902" i="10"/>
  <c r="H902" i="10" s="1"/>
  <c r="B894" i="10"/>
  <c r="H894" i="10" s="1"/>
  <c r="B886" i="10"/>
  <c r="H886" i="10" s="1"/>
  <c r="B878" i="10"/>
  <c r="H878" i="10" s="1"/>
  <c r="B870" i="10"/>
  <c r="H870" i="10" s="1"/>
  <c r="B803" i="10"/>
  <c r="H803" i="10" s="1"/>
  <c r="B795" i="10"/>
  <c r="H795" i="10" s="1"/>
  <c r="B787" i="10"/>
  <c r="H787" i="10" s="1"/>
  <c r="B779" i="10"/>
  <c r="H779" i="10" s="1"/>
  <c r="B754" i="10"/>
  <c r="H754" i="10" s="1"/>
  <c r="B729" i="10"/>
  <c r="H729" i="10" s="1"/>
  <c r="T5245" i="5"/>
  <c r="T5287" i="5"/>
  <c r="T5323" i="5"/>
  <c r="U668" i="5" s="1"/>
  <c r="W6101" i="5"/>
  <c r="W6074" i="5"/>
  <c r="W6033" i="5"/>
  <c r="W6070" i="5"/>
  <c r="W6088" i="5"/>
  <c r="W6004" i="5"/>
  <c r="W5632" i="5"/>
  <c r="W6082" i="5"/>
  <c r="W5666" i="5"/>
  <c r="W5673" i="5"/>
  <c r="W5694" i="5"/>
  <c r="W6036" i="5"/>
  <c r="W5664" i="5"/>
  <c r="W5592" i="5"/>
  <c r="W5674" i="5"/>
  <c r="T5542" i="5"/>
  <c r="W5544" i="5"/>
  <c r="T4976" i="5"/>
  <c r="W4980" i="5"/>
  <c r="T4947" i="5"/>
  <c r="U621" i="5" s="1"/>
  <c r="W4948" i="5"/>
  <c r="T4787" i="5"/>
  <c r="U601" i="5" s="1"/>
  <c r="W4788" i="5"/>
  <c r="T4755" i="5"/>
  <c r="U597" i="5" s="1"/>
  <c r="W4756" i="5"/>
  <c r="T4691" i="5"/>
  <c r="U589" i="5" s="1"/>
  <c r="W4692" i="5"/>
  <c r="W4596" i="5"/>
  <c r="T4559" i="5"/>
  <c r="W4564" i="5"/>
  <c r="T4499" i="5"/>
  <c r="U565" i="5" s="1"/>
  <c r="W4500" i="5"/>
  <c r="W6081" i="5"/>
  <c r="W6054" i="5"/>
  <c r="W5662" i="5"/>
  <c r="W6090" i="5"/>
  <c r="W6080" i="5"/>
  <c r="W6024" i="5"/>
  <c r="W5640" i="5"/>
  <c r="W6093" i="5"/>
  <c r="W6094" i="5"/>
  <c r="W6017" i="5"/>
  <c r="W5689" i="5"/>
  <c r="W6100" i="5"/>
  <c r="W6028" i="5"/>
  <c r="W5656" i="5"/>
  <c r="T5225" i="5"/>
  <c r="W5229" i="5"/>
  <c r="T5364" i="5"/>
  <c r="W5371" i="5"/>
  <c r="V674" i="5" s="1"/>
  <c r="C825" i="10" s="1"/>
  <c r="T5394" i="5"/>
  <c r="W5395" i="5"/>
  <c r="V677" i="5" s="1"/>
  <c r="C828" i="10" s="1"/>
  <c r="W5261" i="5"/>
  <c r="T5274" i="5"/>
  <c r="W5277" i="5"/>
  <c r="T5330" i="5"/>
  <c r="W5331" i="5"/>
  <c r="V669" i="5" s="1"/>
  <c r="C820" i="10" s="1"/>
  <c r="T5303" i="5"/>
  <c r="W5307" i="5"/>
  <c r="V666" i="5" s="1"/>
  <c r="C817" i="10" s="1"/>
  <c r="W5607" i="5"/>
  <c r="W6083" i="5"/>
  <c r="V763" i="5" s="1"/>
  <c r="C914" i="10" s="1"/>
  <c r="W6019" i="5"/>
  <c r="V755" i="5" s="1"/>
  <c r="C906" i="10" s="1"/>
  <c r="W5591" i="5"/>
  <c r="W4400" i="5"/>
  <c r="W6095" i="5"/>
  <c r="W4499" i="5"/>
  <c r="V565" i="5" s="1"/>
  <c r="C716" i="10" s="1"/>
  <c r="T4340" i="5"/>
  <c r="W4340" i="5"/>
  <c r="T4277" i="5"/>
  <c r="W4277" i="5"/>
  <c r="T4388" i="5"/>
  <c r="W4388" i="5"/>
  <c r="W5548" i="5"/>
  <c r="W4888" i="5"/>
  <c r="W4696" i="5"/>
  <c r="W4536" i="5"/>
  <c r="W5645" i="5"/>
  <c r="W5581" i="5"/>
  <c r="W5517" i="5"/>
  <c r="W4953" i="5"/>
  <c r="W4857" i="5"/>
  <c r="W4761" i="5"/>
  <c r="W4665" i="5"/>
  <c r="W4569" i="5"/>
  <c r="W4473" i="5"/>
  <c r="W5634" i="5"/>
  <c r="W5570" i="5"/>
  <c r="W5506" i="5"/>
  <c r="W4938" i="5"/>
  <c r="W4838" i="5"/>
  <c r="W4738" i="5"/>
  <c r="W4638" i="5"/>
  <c r="W4538" i="5"/>
  <c r="W4438" i="5"/>
  <c r="W6027" i="5"/>
  <c r="V756" i="5" s="1"/>
  <c r="C907" i="10" s="1"/>
  <c r="W5635" i="5"/>
  <c r="V707" i="5" s="1"/>
  <c r="C858" i="10" s="1"/>
  <c r="W5551" i="5"/>
  <c r="W4967" i="5"/>
  <c r="W4859" i="5"/>
  <c r="V610" i="5" s="1"/>
  <c r="C761" i="10" s="1"/>
  <c r="W4763" i="5"/>
  <c r="V598" i="5" s="1"/>
  <c r="C749" i="10" s="1"/>
  <c r="W4667" i="5"/>
  <c r="V586" i="5" s="1"/>
  <c r="C737" i="10" s="1"/>
  <c r="W4567" i="5"/>
  <c r="W4459" i="5"/>
  <c r="V560" i="5" s="1"/>
  <c r="C711" i="10" s="1"/>
  <c r="W4336" i="5"/>
  <c r="W5357" i="5"/>
  <c r="W6002" i="5"/>
  <c r="W5290" i="5"/>
  <c r="W5226" i="5"/>
  <c r="W4834" i="5"/>
  <c r="W4634" i="5"/>
  <c r="W4430" i="5"/>
  <c r="W5499" i="5"/>
  <c r="V690" i="5" s="1"/>
  <c r="C841" i="10" s="1"/>
  <c r="W5359" i="5"/>
  <c r="W6098" i="5"/>
  <c r="W5508" i="5"/>
  <c r="W4848" i="5"/>
  <c r="W4656" i="5"/>
  <c r="W4464" i="5"/>
  <c r="W4258" i="5"/>
  <c r="W5625" i="5"/>
  <c r="W5561" i="5"/>
  <c r="W4997" i="5"/>
  <c r="W4901" i="5"/>
  <c r="W4837" i="5"/>
  <c r="W4741" i="5"/>
  <c r="W4645" i="5"/>
  <c r="W4549" i="5"/>
  <c r="W4453" i="5"/>
  <c r="W4354" i="5"/>
  <c r="W4259" i="5"/>
  <c r="V535" i="5" s="1"/>
  <c r="C686" i="10" s="1"/>
  <c r="W5614" i="5"/>
  <c r="W5550" i="5"/>
  <c r="W4982" i="5"/>
  <c r="W4882" i="5"/>
  <c r="W4782" i="5"/>
  <c r="W4682" i="5"/>
  <c r="W4582" i="5"/>
  <c r="W4482" i="5"/>
  <c r="W4387" i="5"/>
  <c r="V551" i="5" s="1"/>
  <c r="C702" i="10" s="1"/>
  <c r="W4292" i="5"/>
  <c r="W6087" i="5"/>
  <c r="W5695" i="5"/>
  <c r="W5611" i="5"/>
  <c r="V704" i="5" s="1"/>
  <c r="C855" i="10" s="1"/>
  <c r="W5523" i="5"/>
  <c r="V693" i="5" s="1"/>
  <c r="C844" i="10" s="1"/>
  <c r="W4939" i="5"/>
  <c r="V620" i="5" s="1"/>
  <c r="C771" i="10" s="1"/>
  <c r="W4839" i="5"/>
  <c r="W4743" i="5"/>
  <c r="W4647" i="5"/>
  <c r="W4547" i="5"/>
  <c r="V571" i="5" s="1"/>
  <c r="C722" i="10" s="1"/>
  <c r="W4396" i="5"/>
  <c r="W5385" i="5"/>
  <c r="W5321" i="5"/>
  <c r="W5209" i="5"/>
  <c r="W5375" i="5"/>
  <c r="W5648" i="5"/>
  <c r="W4968" i="5"/>
  <c r="W4776" i="5"/>
  <c r="W4584" i="5"/>
  <c r="W4401" i="5"/>
  <c r="W4337" i="5"/>
  <c r="W4238" i="5"/>
  <c r="W5605" i="5"/>
  <c r="W5541" i="5"/>
  <c r="W4977" i="5"/>
  <c r="W4881" i="5"/>
  <c r="W4785" i="5"/>
  <c r="W4689" i="5"/>
  <c r="W4593" i="5"/>
  <c r="W4497" i="5"/>
  <c r="W4398" i="5"/>
  <c r="W4334" i="5"/>
  <c r="W4239" i="5"/>
  <c r="W5610" i="5"/>
  <c r="W5546" i="5"/>
  <c r="W4978" i="5"/>
  <c r="W4878" i="5"/>
  <c r="W4778" i="5"/>
  <c r="W4678" i="5"/>
  <c r="W4578" i="5"/>
  <c r="W4478" i="5"/>
  <c r="W4383" i="5"/>
  <c r="W4288" i="5"/>
  <c r="W6079" i="5"/>
  <c r="W5691" i="5"/>
  <c r="V714" i="5" s="1"/>
  <c r="C865" i="10" s="1"/>
  <c r="W5603" i="5"/>
  <c r="V703" i="5" s="1"/>
  <c r="C854" i="10" s="1"/>
  <c r="W5519" i="5"/>
  <c r="W4935" i="5"/>
  <c r="W4835" i="5"/>
  <c r="V607" i="5" s="1"/>
  <c r="C758" i="10" s="1"/>
  <c r="W4739" i="5"/>
  <c r="V595" i="5" s="1"/>
  <c r="C746" i="10" s="1"/>
  <c r="W4643" i="5"/>
  <c r="V583" i="5" s="1"/>
  <c r="C734" i="10" s="1"/>
  <c r="W4543" i="5"/>
  <c r="W4273" i="5"/>
  <c r="W5381" i="5"/>
  <c r="W5317" i="5"/>
  <c r="W5286" i="5"/>
  <c r="W5222" i="5"/>
  <c r="W4830" i="5"/>
  <c r="W4630" i="5"/>
  <c r="W5362" i="5"/>
  <c r="W6000" i="5"/>
  <c r="W5556" i="5"/>
  <c r="W4896" i="5"/>
  <c r="W4736" i="5"/>
  <c r="W4544" i="5"/>
  <c r="W4381" i="5"/>
  <c r="W5649" i="5"/>
  <c r="W5585" i="5"/>
  <c r="W5521" i="5"/>
  <c r="W4957" i="5"/>
  <c r="W4861" i="5"/>
  <c r="W4765" i="5"/>
  <c r="W4669" i="5"/>
  <c r="W4573" i="5"/>
  <c r="W4477" i="5"/>
  <c r="W5654" i="5"/>
  <c r="W5590" i="5"/>
  <c r="W5526" i="5"/>
  <c r="W4958" i="5"/>
  <c r="W4858" i="5"/>
  <c r="W4758" i="5"/>
  <c r="W4658" i="5"/>
  <c r="W4558" i="5"/>
  <c r="W4458" i="5"/>
  <c r="W6075" i="5"/>
  <c r="V762" i="5" s="1"/>
  <c r="C913" i="10" s="1"/>
  <c r="W5683" i="5"/>
  <c r="V713" i="5" s="1"/>
  <c r="C864" i="10" s="1"/>
  <c r="W5599" i="5"/>
  <c r="W5275" i="5"/>
  <c r="V662" i="5" s="1"/>
  <c r="C813" i="10" s="1"/>
  <c r="W5211" i="5"/>
  <c r="V654" i="5" s="1"/>
  <c r="C805" i="10" s="1"/>
  <c r="W5376" i="5"/>
  <c r="W5312" i="5"/>
  <c r="W5343" i="5"/>
  <c r="W5255" i="5"/>
  <c r="W5288" i="5"/>
  <c r="W5224" i="5"/>
  <c r="W5342" i="5"/>
  <c r="W5263" i="5"/>
  <c r="W5380" i="5"/>
  <c r="W5555" i="5"/>
  <c r="V697" i="5" s="1"/>
  <c r="C848" i="10" s="1"/>
  <c r="W4971" i="5"/>
  <c r="V624" i="5" s="1"/>
  <c r="C775" i="10" s="1"/>
  <c r="W4863" i="5"/>
  <c r="W4767" i="5"/>
  <c r="W4671" i="5"/>
  <c r="W4571" i="5"/>
  <c r="V574" i="5" s="1"/>
  <c r="C725" i="10" s="1"/>
  <c r="W4463" i="5"/>
  <c r="W5345" i="5"/>
  <c r="W5257" i="5"/>
  <c r="W5310" i="5"/>
  <c r="W4431" i="5"/>
  <c r="W5340" i="5"/>
  <c r="W5276" i="5"/>
  <c r="W5212" i="5"/>
  <c r="W4428" i="5"/>
  <c r="B1452" i="10"/>
  <c r="H1452" i="10" s="1"/>
  <c r="T3196" i="5"/>
  <c r="T3201" i="5"/>
  <c r="T3198" i="5"/>
  <c r="T539" i="5"/>
  <c r="U70" i="5" s="1"/>
  <c r="T3393" i="5"/>
  <c r="T2278" i="5"/>
  <c r="T2268" i="5"/>
  <c r="T3391" i="5"/>
  <c r="T3395" i="5"/>
  <c r="U427" i="5" s="1"/>
  <c r="T4485" i="5"/>
  <c r="T4456" i="5"/>
  <c r="T4454" i="5"/>
  <c r="T4245" i="5"/>
  <c r="T4488" i="5"/>
  <c r="T4490" i="5"/>
  <c r="T4159" i="5"/>
  <c r="T4489" i="5"/>
  <c r="T3910" i="5"/>
  <c r="T4272" i="5"/>
  <c r="T3947" i="5"/>
  <c r="U496" i="5" s="1"/>
  <c r="T4435" i="5"/>
  <c r="U557" i="5" s="1"/>
  <c r="T4428" i="5"/>
  <c r="T4765" i="5"/>
  <c r="T4602" i="5"/>
  <c r="T4671" i="5"/>
  <c r="T5208" i="5"/>
  <c r="T5357" i="5"/>
  <c r="T5211" i="5"/>
  <c r="U654" i="5" s="1"/>
  <c r="T5360" i="5"/>
  <c r="T5213" i="5"/>
  <c r="T5207" i="5"/>
  <c r="T5321" i="5"/>
  <c r="T5318" i="5"/>
  <c r="T5363" i="5"/>
  <c r="U673" i="5" s="1"/>
  <c r="T5322" i="5"/>
  <c r="T5362" i="5"/>
  <c r="T5290" i="5"/>
  <c r="T5210" i="5"/>
  <c r="T5361" i="5"/>
  <c r="T5286" i="5"/>
  <c r="T2261" i="5"/>
  <c r="T2102" i="5"/>
  <c r="T1946" i="5"/>
  <c r="T1531" i="5"/>
  <c r="U194" i="5" s="1"/>
  <c r="T975" i="5"/>
  <c r="T719" i="5"/>
  <c r="T463" i="5"/>
  <c r="T207" i="5"/>
  <c r="T2238" i="5"/>
  <c r="T2052" i="5"/>
  <c r="T264" i="5"/>
  <c r="T4474" i="5"/>
  <c r="T6091" i="5"/>
  <c r="U764" i="5" s="1"/>
  <c r="T4951" i="5"/>
  <c r="T5578" i="5"/>
  <c r="T636" i="5"/>
  <c r="T127" i="5"/>
  <c r="T742" i="5"/>
  <c r="T4433" i="5"/>
  <c r="T5513" i="5"/>
  <c r="T4668" i="5"/>
  <c r="T4840" i="5"/>
  <c r="T4472" i="5"/>
  <c r="T4581" i="5"/>
  <c r="T4586" i="5"/>
  <c r="T4535" i="5"/>
  <c r="T5293" i="5"/>
  <c r="T346" i="5"/>
  <c r="T316" i="5"/>
  <c r="T294" i="5"/>
  <c r="T411" i="5"/>
  <c r="U54" i="5" s="1"/>
  <c r="T442" i="5"/>
  <c r="T443" i="5"/>
  <c r="U58" i="5" s="1"/>
  <c r="T511" i="5"/>
  <c r="T572" i="5"/>
  <c r="T667" i="5"/>
  <c r="U86" i="5" s="1"/>
  <c r="T639" i="5"/>
  <c r="T674" i="5"/>
  <c r="T698" i="5"/>
  <c r="T2132" i="5"/>
  <c r="T2100" i="5"/>
  <c r="T2068" i="5"/>
  <c r="T2036" i="5"/>
  <c r="T2004" i="5"/>
  <c r="T1972" i="5"/>
  <c r="T1940" i="5"/>
  <c r="T1908" i="5"/>
  <c r="T1876" i="5"/>
  <c r="T1844" i="5"/>
  <c r="T1812" i="5"/>
  <c r="T1780" i="5"/>
  <c r="T2229" i="5"/>
  <c r="T2134" i="5"/>
  <c r="T2101" i="5"/>
  <c r="T2038" i="5"/>
  <c r="T1973" i="5"/>
  <c r="T1910" i="5"/>
  <c r="T1845" i="5"/>
  <c r="T1750" i="5"/>
  <c r="T1589" i="5"/>
  <c r="T1558" i="5"/>
  <c r="T1461" i="5"/>
  <c r="T1430" i="5"/>
  <c r="T1333" i="5"/>
  <c r="T1301" i="5"/>
  <c r="T1269" i="5"/>
  <c r="T1566" i="5"/>
  <c r="T2288" i="5"/>
  <c r="T3970" i="5"/>
  <c r="T3937" i="5"/>
  <c r="T3944" i="5"/>
  <c r="T3941" i="5"/>
  <c r="T4002" i="5"/>
  <c r="T3938" i="5"/>
  <c r="T3943" i="5"/>
  <c r="T3996" i="5"/>
  <c r="T3940" i="5"/>
  <c r="T3942" i="5"/>
  <c r="T4298" i="5"/>
  <c r="T4302" i="5"/>
  <c r="T4296" i="5"/>
  <c r="T4800" i="5"/>
  <c r="T4797" i="5"/>
  <c r="T4573" i="5"/>
  <c r="T5002" i="5"/>
  <c r="T4735" i="5"/>
  <c r="T4449" i="5"/>
  <c r="T5342" i="5"/>
  <c r="T4943" i="5"/>
  <c r="T4893" i="5"/>
  <c r="T5288" i="5"/>
  <c r="T5001" i="5"/>
  <c r="T4577" i="5"/>
  <c r="T5291" i="5"/>
  <c r="U664" i="5" s="1"/>
  <c r="T4796" i="5"/>
  <c r="T4698" i="5"/>
  <c r="T5306" i="5"/>
  <c r="T5304" i="5"/>
  <c r="T5327" i="5"/>
  <c r="T5301" i="5"/>
  <c r="T5325" i="5"/>
  <c r="T5307" i="5"/>
  <c r="U666" i="5" s="1"/>
  <c r="T5997" i="5"/>
  <c r="T5641" i="5"/>
  <c r="T5594" i="5"/>
  <c r="T4690" i="5"/>
  <c r="T4777" i="5"/>
  <c r="T4870" i="5"/>
  <c r="T4646" i="5"/>
  <c r="T4991" i="5"/>
  <c r="T4688" i="5"/>
  <c r="T4741" i="5"/>
  <c r="T4938" i="5"/>
  <c r="T4682" i="5"/>
  <c r="T4687" i="5"/>
  <c r="T4681" i="5"/>
  <c r="B1465" i="10"/>
  <c r="H1465" i="10" s="1"/>
  <c r="Q1261" i="5"/>
  <c r="O1261" i="5"/>
  <c r="M1261" i="5"/>
  <c r="I1261" i="5" s="1"/>
  <c r="Q1260" i="5"/>
  <c r="O1260" i="5"/>
  <c r="M1260" i="5"/>
  <c r="I1260" i="5" s="1"/>
  <c r="P1263" i="5"/>
  <c r="N1263" i="5"/>
  <c r="L1263" i="5"/>
  <c r="H1263" i="5" s="1"/>
  <c r="P1261" i="5"/>
  <c r="N1261" i="5"/>
  <c r="L1261" i="5"/>
  <c r="H1261" i="5" s="1"/>
  <c r="Q1263" i="5"/>
  <c r="O1263" i="5"/>
  <c r="M1263" i="5"/>
  <c r="I1263" i="5" s="1"/>
  <c r="Q1262" i="5"/>
  <c r="O1262" i="5"/>
  <c r="M1262" i="5"/>
  <c r="I1262" i="5" s="1"/>
  <c r="P1260" i="5"/>
  <c r="N1260" i="5"/>
  <c r="L1260" i="5"/>
  <c r="H1260" i="5" s="1"/>
  <c r="P1262" i="5"/>
  <c r="N1262" i="5"/>
  <c r="L1262" i="5"/>
  <c r="H1262" i="5" s="1"/>
  <c r="P1266" i="5"/>
  <c r="N1266" i="5"/>
  <c r="L1266" i="5"/>
  <c r="H1266" i="5" s="1"/>
  <c r="O1264" i="5"/>
  <c r="M1264" i="5"/>
  <c r="I1264" i="5" s="1"/>
  <c r="O1266" i="5"/>
  <c r="M1266" i="5"/>
  <c r="I1266" i="5" s="1"/>
  <c r="P1265" i="5"/>
  <c r="N1265" i="5"/>
  <c r="L1265" i="5"/>
  <c r="H1265" i="5" s="1"/>
  <c r="O1267" i="5"/>
  <c r="M1267" i="5"/>
  <c r="I1267" i="5" s="1"/>
  <c r="O1265" i="5"/>
  <c r="M1265" i="5"/>
  <c r="I1265" i="5" s="1"/>
  <c r="P1264" i="5"/>
  <c r="N1264" i="5"/>
  <c r="L1264" i="5"/>
  <c r="H1264" i="5" s="1"/>
  <c r="P1267" i="5"/>
  <c r="N1267" i="5"/>
  <c r="L1267" i="5"/>
  <c r="H1267" i="5" s="1"/>
  <c r="T5580" i="5"/>
  <c r="T4981" i="5"/>
  <c r="T5518" i="5"/>
  <c r="T4858" i="5"/>
  <c r="T4572" i="5"/>
  <c r="T4566" i="5"/>
  <c r="T5621" i="5"/>
  <c r="T4952" i="5"/>
  <c r="T5593" i="5"/>
  <c r="T4469" i="5"/>
  <c r="T4570" i="5"/>
  <c r="T4892" i="5"/>
  <c r="T4985" i="5"/>
  <c r="T5516" i="5"/>
  <c r="T4760" i="5"/>
  <c r="T5577" i="5"/>
  <c r="T4661" i="5"/>
  <c r="T4565" i="5"/>
  <c r="T4445" i="5"/>
  <c r="T4666" i="5"/>
  <c r="T4538" i="5"/>
  <c r="T4887" i="5"/>
  <c r="T4759" i="5"/>
  <c r="T4639" i="5"/>
  <c r="T4860" i="5"/>
  <c r="T4540" i="5"/>
  <c r="T5637" i="5"/>
  <c r="T4961" i="5"/>
  <c r="T4769" i="5"/>
  <c r="T4441" i="5"/>
  <c r="T2289" i="5"/>
  <c r="T314" i="5"/>
  <c r="T5640" i="5"/>
  <c r="T5619" i="5"/>
  <c r="U705" i="5" s="1"/>
  <c r="T5555" i="5"/>
  <c r="U697" i="5" s="1"/>
  <c r="T4856" i="5"/>
  <c r="T4696" i="5"/>
  <c r="T5545" i="5"/>
  <c r="T4949" i="5"/>
  <c r="T4437" i="5"/>
  <c r="T4954" i="5"/>
  <c r="T4983" i="5"/>
  <c r="T4439" i="5"/>
  <c r="T4764" i="5"/>
  <c r="T4889" i="5"/>
  <c r="T4694" i="5"/>
  <c r="T5647" i="5"/>
  <c r="T2253" i="5"/>
  <c r="T2155" i="5"/>
  <c r="U272" i="5" s="1"/>
  <c r="T1548" i="5"/>
  <c r="T1517" i="5"/>
  <c r="T2296" i="5"/>
  <c r="T2180" i="5"/>
  <c r="T2149" i="5"/>
  <c r="T2051" i="5"/>
  <c r="U259" i="5" s="1"/>
  <c r="T2021" i="5"/>
  <c r="T1955" i="5"/>
  <c r="U247" i="5" s="1"/>
  <c r="T1893" i="5"/>
  <c r="T1763" i="5"/>
  <c r="U223" i="5" s="1"/>
  <c r="T1733" i="5"/>
  <c r="T1701" i="5"/>
  <c r="T1571" i="5"/>
  <c r="U199" i="5" s="1"/>
  <c r="T1540" i="5"/>
  <c r="T1475" i="5"/>
  <c r="U187" i="5" s="1"/>
  <c r="T1412" i="5"/>
  <c r="T1381" i="5"/>
  <c r="T1348" i="5"/>
  <c r="T2262" i="5"/>
  <c r="T787" i="5"/>
  <c r="U101" i="5" s="1"/>
  <c r="T531" i="5"/>
  <c r="U69" i="5" s="1"/>
  <c r="T500" i="5"/>
  <c r="T372" i="5"/>
  <c r="T966" i="5"/>
  <c r="T935" i="5"/>
  <c r="T903" i="5"/>
  <c r="T839" i="5"/>
  <c r="T774" i="5"/>
  <c r="T743" i="5"/>
  <c r="T711" i="5"/>
  <c r="T679" i="5"/>
  <c r="T615" i="5"/>
  <c r="T583" i="5"/>
  <c r="T550" i="5"/>
  <c r="T519" i="5"/>
  <c r="T487" i="5"/>
  <c r="T455" i="5"/>
  <c r="T390" i="5"/>
  <c r="T359" i="5"/>
  <c r="T295" i="5"/>
  <c r="T232" i="5"/>
  <c r="T198" i="5"/>
  <c r="T166" i="5"/>
  <c r="T135" i="5"/>
  <c r="T70" i="5"/>
  <c r="T39" i="5"/>
  <c r="T9" i="5"/>
  <c r="T4978" i="5"/>
  <c r="T4598" i="5"/>
  <c r="T5611" i="5"/>
  <c r="U704" i="5" s="1"/>
  <c r="T5609" i="5"/>
  <c r="T5610" i="5"/>
  <c r="T5622" i="5"/>
  <c r="T5574" i="5"/>
  <c r="T5529" i="5"/>
  <c r="T5511" i="5"/>
  <c r="T5566" i="5"/>
  <c r="T5552" i="5"/>
  <c r="T5564" i="5"/>
  <c r="T5559" i="5"/>
  <c r="T5530" i="5"/>
  <c r="T807" i="5"/>
  <c r="B532" i="10"/>
  <c r="H532" i="10" s="1"/>
  <c r="T1686" i="5"/>
  <c r="T1685" i="5"/>
  <c r="T4883" i="5"/>
  <c r="U613" i="5" s="1"/>
  <c r="T4879" i="5"/>
  <c r="T4880" i="5"/>
  <c r="T4659" i="5"/>
  <c r="U585" i="5" s="1"/>
  <c r="T4658" i="5"/>
  <c r="T987" i="5"/>
  <c r="U126" i="5" s="1"/>
  <c r="T986" i="5"/>
  <c r="T1297" i="5"/>
  <c r="T2198" i="5"/>
  <c r="T2197" i="5"/>
  <c r="T4851" i="5"/>
  <c r="U609" i="5" s="1"/>
  <c r="T4850" i="5"/>
  <c r="T4563" i="5"/>
  <c r="U573" i="5" s="1"/>
  <c r="T4562" i="5"/>
  <c r="T5508" i="5"/>
  <c r="T4560" i="5"/>
  <c r="T4786" i="5"/>
  <c r="T5309" i="5"/>
  <c r="T891" i="5"/>
  <c r="U114" i="5" s="1"/>
  <c r="T1590" i="5"/>
  <c r="T5575" i="5"/>
  <c r="T5572" i="5"/>
  <c r="T5571" i="5"/>
  <c r="U699" i="5" s="1"/>
  <c r="T4751" i="5"/>
  <c r="T5624" i="5"/>
  <c r="T977" i="5"/>
  <c r="T945" i="5"/>
  <c r="T849" i="5"/>
  <c r="T817" i="5"/>
  <c r="T689" i="5"/>
  <c r="T632" i="5"/>
  <c r="T593" i="5"/>
  <c r="T561" i="5"/>
  <c r="T465" i="5"/>
  <c r="T433" i="5"/>
  <c r="T337" i="5"/>
  <c r="T305" i="5"/>
  <c r="T177" i="5"/>
  <c r="T85" i="5"/>
  <c r="T2264" i="5"/>
  <c r="T5605" i="5"/>
  <c r="T5650" i="5"/>
  <c r="T4495" i="5"/>
  <c r="T4792" i="5"/>
  <c r="T4664" i="5"/>
  <c r="T4536" i="5"/>
  <c r="T4440" i="5"/>
  <c r="T4957" i="5"/>
  <c r="T4853" i="5"/>
  <c r="T4757" i="5"/>
  <c r="T3954" i="5"/>
  <c r="T4762" i="5"/>
  <c r="T5547" i="5"/>
  <c r="U696" i="5" s="1"/>
  <c r="B847" i="10" s="1"/>
  <c r="H847" i="10" s="1"/>
  <c r="T4767" i="5"/>
  <c r="T4695" i="5"/>
  <c r="T4575" i="5"/>
  <c r="T4471" i="5"/>
  <c r="T4632" i="5"/>
  <c r="T4988" i="5"/>
  <c r="T4700" i="5"/>
  <c r="T4476" i="5"/>
  <c r="T4545" i="5"/>
  <c r="T4085" i="5"/>
  <c r="T4053" i="5"/>
  <c r="T4082" i="5"/>
  <c r="T4050" i="5"/>
  <c r="T3987" i="5"/>
  <c r="U501" i="5" s="1"/>
  <c r="T3955" i="5"/>
  <c r="U497" i="5" s="1"/>
  <c r="T3923" i="5"/>
  <c r="U493" i="5" s="1"/>
  <c r="T5259" i="5"/>
  <c r="U660" i="5" s="1"/>
  <c r="T775" i="5"/>
  <c r="T948" i="5"/>
  <c r="T5598" i="5"/>
  <c r="T5639" i="5"/>
  <c r="T3992" i="5"/>
  <c r="T701" i="5"/>
  <c r="T606" i="5"/>
  <c r="T350" i="5"/>
  <c r="T255" i="5"/>
  <c r="T2041" i="5"/>
  <c r="T1272" i="5"/>
  <c r="T5648" i="5"/>
  <c r="T5623" i="5"/>
  <c r="T2196" i="5"/>
  <c r="T2189" i="5"/>
  <c r="T5388" i="5"/>
  <c r="T5390" i="5"/>
  <c r="T5395" i="5"/>
  <c r="U677" i="5" s="1"/>
  <c r="T5393" i="5"/>
  <c r="T5391" i="5"/>
  <c r="T2005" i="5"/>
  <c r="T2006" i="5"/>
  <c r="T1878" i="5"/>
  <c r="T1877" i="5"/>
  <c r="T1813" i="5"/>
  <c r="T1814" i="5"/>
  <c r="T1782" i="5"/>
  <c r="T1781" i="5"/>
  <c r="T1716" i="5"/>
  <c r="T1717" i="5"/>
  <c r="T1654" i="5"/>
  <c r="T1653" i="5"/>
  <c r="T1526" i="5"/>
  <c r="T1525" i="5"/>
  <c r="T1398" i="5"/>
  <c r="T1397" i="5"/>
  <c r="T116" i="5"/>
  <c r="T113" i="5"/>
  <c r="T870" i="5"/>
  <c r="T872" i="5"/>
  <c r="T873" i="5"/>
  <c r="T647" i="5"/>
  <c r="T646" i="5"/>
  <c r="T326" i="5"/>
  <c r="T327" i="5"/>
  <c r="T104" i="5"/>
  <c r="T103" i="5"/>
  <c r="T5374" i="5"/>
  <c r="T5379" i="5"/>
  <c r="U675" i="5" s="1"/>
  <c r="T4195" i="5"/>
  <c r="U527" i="5" s="1"/>
  <c r="T3986" i="5"/>
  <c r="T4197" i="5"/>
  <c r="T4048" i="5"/>
  <c r="T3953" i="5"/>
  <c r="T4338" i="5"/>
  <c r="T3926" i="5"/>
  <c r="T5378" i="5"/>
  <c r="T5314" i="5"/>
  <c r="T391" i="5"/>
  <c r="T71" i="5"/>
  <c r="T617" i="5"/>
  <c r="T778" i="5"/>
  <c r="T936" i="5"/>
  <c r="T1429" i="5"/>
  <c r="T1462" i="5"/>
  <c r="T4592" i="5"/>
  <c r="T4387" i="5"/>
  <c r="U551" i="5" s="1"/>
  <c r="T4086" i="5"/>
  <c r="T3991" i="5"/>
  <c r="T3927" i="5"/>
  <c r="T4083" i="5"/>
  <c r="U513" i="5" s="1"/>
  <c r="T3958" i="5"/>
  <c r="T4193" i="5"/>
  <c r="T3301" i="5"/>
  <c r="T967" i="5"/>
  <c r="T7" i="5"/>
  <c r="T680" i="5"/>
  <c r="T1901" i="5"/>
  <c r="T1334" i="5"/>
  <c r="T518" i="5"/>
  <c r="T3960" i="5"/>
  <c r="T2228" i="5"/>
  <c r="T2227" i="5"/>
  <c r="U281" i="5" s="1"/>
  <c r="T2164" i="5"/>
  <c r="T2162" i="5"/>
  <c r="T5308" i="5"/>
  <c r="T5313" i="5"/>
  <c r="T5315" i="5"/>
  <c r="U667" i="5" s="1"/>
  <c r="T5310" i="5"/>
  <c r="T2166" i="5"/>
  <c r="T2165" i="5"/>
  <c r="T2069" i="5"/>
  <c r="T2070" i="5"/>
  <c r="T1942" i="5"/>
  <c r="T1941" i="5"/>
  <c r="T1621" i="5"/>
  <c r="T1622" i="5"/>
  <c r="T1494" i="5"/>
  <c r="T1493" i="5"/>
  <c r="T1365" i="5"/>
  <c r="T1366" i="5"/>
  <c r="T1364" i="5"/>
  <c r="T422" i="5"/>
  <c r="T424" i="5"/>
  <c r="T266" i="5"/>
  <c r="T263" i="5"/>
  <c r="T4385" i="5"/>
  <c r="T5649" i="5"/>
  <c r="T4382" i="5"/>
  <c r="T4599" i="5"/>
  <c r="T4384" i="5"/>
  <c r="T3988" i="5"/>
  <c r="T3296" i="5"/>
  <c r="T3297" i="5"/>
  <c r="T4080" i="5"/>
  <c r="T3985" i="5"/>
  <c r="T3921" i="5"/>
  <c r="T3295" i="5"/>
  <c r="T5392" i="5"/>
  <c r="T5312" i="5"/>
  <c r="T871" i="5"/>
  <c r="T231" i="5"/>
  <c r="T2133" i="5"/>
  <c r="T1557" i="5"/>
  <c r="T136" i="5"/>
  <c r="T2037" i="5"/>
  <c r="T1974" i="5"/>
  <c r="T614" i="5"/>
  <c r="T4597" i="5"/>
  <c r="T4081" i="5"/>
  <c r="T4049" i="5"/>
  <c r="T4054" i="5"/>
  <c r="T3959" i="5"/>
  <c r="T4051" i="5"/>
  <c r="U509" i="5" s="1"/>
  <c r="T4196" i="5"/>
  <c r="T4383" i="5"/>
  <c r="T4198" i="5"/>
  <c r="T5376" i="5"/>
  <c r="T551" i="5"/>
  <c r="T628" i="5"/>
  <c r="T1909" i="5"/>
  <c r="T8" i="5"/>
  <c r="T1618" i="5"/>
  <c r="T81" i="5"/>
  <c r="T1846" i="5"/>
  <c r="T38" i="5"/>
  <c r="T5548" i="5"/>
  <c r="T4984" i="5"/>
  <c r="T4888" i="5"/>
  <c r="T4568" i="5"/>
  <c r="T4337" i="5"/>
  <c r="T4084" i="5"/>
  <c r="T4052" i="5"/>
  <c r="T3989" i="5"/>
  <c r="T3925" i="5"/>
  <c r="T4885" i="5"/>
  <c r="T4789" i="5"/>
  <c r="T4693" i="5"/>
  <c r="T4334" i="5"/>
  <c r="T3922" i="5"/>
  <c r="T5646" i="5"/>
  <c r="T5550" i="5"/>
  <c r="T4986" i="5"/>
  <c r="T4890" i="5"/>
  <c r="T4794" i="5"/>
  <c r="T4442" i="5"/>
  <c r="T4339" i="5"/>
  <c r="U545" i="5" s="1"/>
  <c r="T5651" i="5"/>
  <c r="U709" i="5" s="1"/>
  <c r="T5515" i="5"/>
  <c r="U692" i="5" s="1"/>
  <c r="T4791" i="5"/>
  <c r="T4663" i="5"/>
  <c r="T4567" i="5"/>
  <c r="T4336" i="5"/>
  <c r="T3924" i="5"/>
  <c r="T4629" i="5"/>
  <c r="T5520" i="5"/>
  <c r="T4636" i="5"/>
  <c r="T4444" i="5"/>
  <c r="T4381" i="5"/>
  <c r="T4857" i="5"/>
  <c r="T4761" i="5"/>
  <c r="T4386" i="5"/>
  <c r="T4438" i="5"/>
  <c r="T3300" i="5"/>
  <c r="T5389" i="5"/>
  <c r="T199" i="5"/>
  <c r="T1749" i="5"/>
  <c r="T1699" i="5"/>
  <c r="U215" i="5" s="1"/>
  <c r="T488" i="5"/>
  <c r="T2230" i="5"/>
  <c r="T1718" i="5"/>
  <c r="T5377" i="5"/>
  <c r="T1745" i="5"/>
  <c r="T2243" i="5"/>
  <c r="U283" i="5" s="1"/>
  <c r="T2213" i="5"/>
  <c r="T2116" i="5"/>
  <c r="T2084" i="5"/>
  <c r="T1987" i="5"/>
  <c r="U251" i="5" s="1"/>
  <c r="T1923" i="5"/>
  <c r="U243" i="5" s="1"/>
  <c r="T1888" i="5"/>
  <c r="T1732" i="5"/>
  <c r="T1605" i="5"/>
  <c r="T1509" i="5"/>
  <c r="T1476" i="5"/>
  <c r="T1477" i="5"/>
  <c r="T1411" i="5"/>
  <c r="U179" i="5" s="1"/>
  <c r="T2291" i="5"/>
  <c r="U289" i="5" s="1"/>
  <c r="T2295" i="5"/>
  <c r="T2290" i="5"/>
  <c r="T1899" i="5"/>
  <c r="U240" i="5" s="1"/>
  <c r="B391" i="10" s="1"/>
  <c r="H391" i="10" s="1"/>
  <c r="T1450" i="5"/>
  <c r="T1387" i="5"/>
  <c r="U176" i="5" s="1"/>
  <c r="T2281" i="5"/>
  <c r="T2282" i="5"/>
  <c r="T2280" i="5"/>
  <c r="T2193" i="5"/>
  <c r="T1488" i="5"/>
  <c r="T1458" i="5"/>
  <c r="T5316" i="5"/>
  <c r="T5319" i="5"/>
  <c r="T756" i="5"/>
  <c r="T275" i="5"/>
  <c r="U37" i="5" s="1"/>
  <c r="T244" i="5"/>
  <c r="T19" i="5"/>
  <c r="U5" i="5" s="1"/>
  <c r="T934" i="5"/>
  <c r="T902" i="5"/>
  <c r="T838" i="5"/>
  <c r="T806" i="5"/>
  <c r="T808" i="5"/>
  <c r="T744" i="5"/>
  <c r="T745" i="5"/>
  <c r="T710" i="5"/>
  <c r="T678" i="5"/>
  <c r="T616" i="5"/>
  <c r="T582" i="5"/>
  <c r="T552" i="5"/>
  <c r="T486" i="5"/>
  <c r="T454" i="5"/>
  <c r="T423" i="5"/>
  <c r="T358" i="5"/>
  <c r="T360" i="5"/>
  <c r="T296" i="5"/>
  <c r="T262" i="5"/>
  <c r="T230" i="5"/>
  <c r="T200" i="5"/>
  <c r="T168" i="5"/>
  <c r="T162" i="5"/>
  <c r="T167" i="5"/>
  <c r="T134" i="5"/>
  <c r="T102" i="5"/>
  <c r="T72" i="5"/>
  <c r="T40" i="5"/>
  <c r="T6" i="5"/>
  <c r="T2260" i="5"/>
  <c r="T5271" i="5"/>
  <c r="T5270" i="5"/>
  <c r="T5273" i="5"/>
  <c r="T2266" i="5"/>
  <c r="T2265" i="5"/>
  <c r="T1902" i="5"/>
  <c r="T5300" i="5"/>
  <c r="T5305" i="5"/>
  <c r="T5302" i="5"/>
  <c r="T5543" i="5"/>
  <c r="T4979" i="5"/>
  <c r="U625" i="5" s="1"/>
  <c r="T4595" i="5"/>
  <c r="U577" i="5" s="1"/>
  <c r="T956" i="5"/>
  <c r="T954" i="5"/>
  <c r="T955" i="5"/>
  <c r="U122" i="5" s="1"/>
  <c r="T923" i="5"/>
  <c r="U118" i="5" s="1"/>
  <c r="T858" i="5"/>
  <c r="T826" i="5"/>
  <c r="T827" i="5"/>
  <c r="U106" i="5" s="1"/>
  <c r="T795" i="5"/>
  <c r="U102" i="5" s="1"/>
  <c r="T764" i="5"/>
  <c r="T762" i="5"/>
  <c r="T730" i="5"/>
  <c r="T731" i="5"/>
  <c r="U94" i="5" s="1"/>
  <c r="T700" i="5"/>
  <c r="T699" i="5"/>
  <c r="U90" i="5" s="1"/>
  <c r="T666" i="5"/>
  <c r="T634" i="5"/>
  <c r="T603" i="5"/>
  <c r="U78" i="5" s="1"/>
  <c r="T571" i="5"/>
  <c r="U74" i="5" s="1"/>
  <c r="T538" i="5"/>
  <c r="T506" i="5"/>
  <c r="T508" i="5"/>
  <c r="T507" i="5"/>
  <c r="U66" i="5" s="1"/>
  <c r="T475" i="5"/>
  <c r="U62" i="5" s="1"/>
  <c r="T444" i="5"/>
  <c r="T410" i="5"/>
  <c r="T378" i="5"/>
  <c r="T379" i="5"/>
  <c r="U50" i="5" s="1"/>
  <c r="T347" i="5"/>
  <c r="U46" i="5" s="1"/>
  <c r="T282" i="5"/>
  <c r="T251" i="5"/>
  <c r="U34" i="5" s="1"/>
  <c r="T252" i="5"/>
  <c r="T188" i="5"/>
  <c r="T186" i="5"/>
  <c r="T155" i="5"/>
  <c r="U22" i="5" s="1"/>
  <c r="T123" i="5"/>
  <c r="U18" i="5" s="1"/>
  <c r="T90" i="5"/>
  <c r="T58" i="5"/>
  <c r="T27" i="5"/>
  <c r="U6" i="5" s="1"/>
  <c r="T2279" i="5"/>
  <c r="T2277" i="5"/>
  <c r="T913" i="5"/>
  <c r="T881" i="5"/>
  <c r="T785" i="5"/>
  <c r="T753" i="5"/>
  <c r="T657" i="5"/>
  <c r="T625" i="5"/>
  <c r="T529" i="5"/>
  <c r="T497" i="5"/>
  <c r="T401" i="5"/>
  <c r="T369" i="5"/>
  <c r="T335" i="5"/>
  <c r="T336" i="5"/>
  <c r="T273" i="5"/>
  <c r="T241" i="5"/>
  <c r="T145" i="5"/>
  <c r="T79" i="5"/>
  <c r="T49" i="5"/>
  <c r="T17" i="5"/>
  <c r="C1446" i="10"/>
  <c r="B1446" i="10" s="1"/>
  <c r="H1446" i="10" s="1"/>
  <c r="T6055" i="5"/>
  <c r="T6037" i="5"/>
  <c r="T5654" i="5"/>
  <c r="T5527" i="5"/>
  <c r="T4993" i="5"/>
  <c r="T4451" i="5"/>
  <c r="U559" i="5" s="1"/>
  <c r="T968" i="5"/>
  <c r="T904" i="5"/>
  <c r="T840" i="5"/>
  <c r="T776" i="5"/>
  <c r="T712" i="5"/>
  <c r="T648" i="5"/>
  <c r="T584" i="5"/>
  <c r="T520" i="5"/>
  <c r="T456" i="5"/>
  <c r="T392" i="5"/>
  <c r="T328" i="5"/>
  <c r="T2283" i="5"/>
  <c r="U288" i="5" s="1"/>
  <c r="T1748" i="5"/>
  <c r="T1684" i="5"/>
  <c r="T1652" i="5"/>
  <c r="T1620" i="5"/>
  <c r="T1588" i="5"/>
  <c r="T1556" i="5"/>
  <c r="T1524" i="5"/>
  <c r="T1492" i="5"/>
  <c r="T1460" i="5"/>
  <c r="T1428" i="5"/>
  <c r="T1396" i="5"/>
  <c r="T1332" i="5"/>
  <c r="T1300" i="5"/>
  <c r="T2305" i="5"/>
  <c r="T2184" i="5"/>
  <c r="T1837" i="5"/>
  <c r="T1804" i="5"/>
  <c r="T1581" i="5"/>
  <c r="T2158" i="5"/>
  <c r="T1680" i="5"/>
  <c r="T911" i="5"/>
  <c r="T783" i="5"/>
  <c r="T713" i="5"/>
  <c r="T656" i="5"/>
  <c r="T585" i="5"/>
  <c r="T429" i="5"/>
  <c r="T239" i="5"/>
  <c r="T208" i="5"/>
  <c r="T108" i="5"/>
  <c r="T965" i="5"/>
  <c r="T933" i="5"/>
  <c r="T901" i="5"/>
  <c r="T837" i="5"/>
  <c r="T805" i="5"/>
  <c r="T773" i="5"/>
  <c r="T741" i="5"/>
  <c r="T709" i="5"/>
  <c r="T677" i="5"/>
  <c r="T645" i="5"/>
  <c r="T613" i="5"/>
  <c r="T581" i="5"/>
  <c r="T549" i="5"/>
  <c r="T517" i="5"/>
  <c r="T485" i="5"/>
  <c r="T453" i="5"/>
  <c r="T421" i="5"/>
  <c r="T389" i="5"/>
  <c r="T357" i="5"/>
  <c r="T325" i="5"/>
  <c r="T293" i="5"/>
  <c r="T261" i="5"/>
  <c r="T229" i="5"/>
  <c r="T197" i="5"/>
  <c r="T165" i="5"/>
  <c r="T133" i="5"/>
  <c r="T101" i="5"/>
  <c r="T69" i="5"/>
  <c r="T37" i="5"/>
  <c r="T5" i="5"/>
  <c r="T2114" i="5"/>
  <c r="T1984" i="5"/>
  <c r="T1819" i="5"/>
  <c r="U230" i="5" s="1"/>
  <c r="T1792" i="5"/>
  <c r="T1665" i="5"/>
  <c r="T1410" i="5"/>
  <c r="T800" i="5"/>
  <c r="T766" i="5"/>
  <c r="T1305" i="5"/>
  <c r="T2233" i="5"/>
  <c r="T1978" i="5"/>
  <c r="T1913" i="5"/>
  <c r="T1753" i="5"/>
  <c r="T1689" i="5"/>
  <c r="T1594" i="5"/>
  <c r="T1561" i="5"/>
  <c r="T1529" i="5"/>
  <c r="T1400" i="5"/>
  <c r="T1369" i="5"/>
  <c r="T1306" i="5"/>
  <c r="T1274" i="5"/>
  <c r="T4956" i="5"/>
  <c r="T4895" i="5"/>
  <c r="T3913" i="5"/>
  <c r="T3199" i="5"/>
  <c r="T2252" i="5"/>
  <c r="T2249" i="5"/>
  <c r="T2156" i="5"/>
  <c r="T2157" i="5"/>
  <c r="T2124" i="5"/>
  <c r="T2125" i="5"/>
  <c r="T2121" i="5"/>
  <c r="T2123" i="5"/>
  <c r="U268" i="5" s="1"/>
  <c r="T2028" i="5"/>
  <c r="T2022" i="5"/>
  <c r="T2024" i="5"/>
  <c r="T2027" i="5"/>
  <c r="U256" i="5" s="1"/>
  <c r="T1997" i="5"/>
  <c r="T1993" i="5"/>
  <c r="T1994" i="5"/>
  <c r="T1897" i="5"/>
  <c r="T1900" i="5"/>
  <c r="T1869" i="5"/>
  <c r="T1867" i="5"/>
  <c r="U236" i="5" s="1"/>
  <c r="T1868" i="5"/>
  <c r="T1766" i="5"/>
  <c r="T1773" i="5"/>
  <c r="T1771" i="5"/>
  <c r="U224" i="5" s="1"/>
  <c r="T1772" i="5"/>
  <c r="T1707" i="5"/>
  <c r="U216" i="5" s="1"/>
  <c r="T1709" i="5"/>
  <c r="T1708" i="5"/>
  <c r="T1638" i="5"/>
  <c r="T1645" i="5"/>
  <c r="T1547" i="5"/>
  <c r="U196" i="5" s="1"/>
  <c r="T1544" i="5"/>
  <c r="T1546" i="5"/>
  <c r="T1549" i="5"/>
  <c r="T1515" i="5"/>
  <c r="U192" i="5" s="1"/>
  <c r="T1516" i="5"/>
  <c r="T1420" i="5"/>
  <c r="T1419" i="5"/>
  <c r="U180" i="5" s="1"/>
  <c r="T1416" i="5"/>
  <c r="T1382" i="5"/>
  <c r="T1389" i="5"/>
  <c r="T1291" i="5"/>
  <c r="U164" i="5" s="1"/>
  <c r="T1288" i="5"/>
  <c r="T1292" i="5"/>
  <c r="T2225" i="5"/>
  <c r="T2224" i="5"/>
  <c r="T2226" i="5"/>
  <c r="T2222" i="5"/>
  <c r="T2190" i="5"/>
  <c r="T2192" i="5"/>
  <c r="T2195" i="5"/>
  <c r="U277" i="5" s="1"/>
  <c r="T2194" i="5"/>
  <c r="T2096" i="5"/>
  <c r="T2097" i="5"/>
  <c r="T2094" i="5"/>
  <c r="T2098" i="5"/>
  <c r="T1998" i="5"/>
  <c r="T2002" i="5"/>
  <c r="T2001" i="5"/>
  <c r="T2003" i="5"/>
  <c r="U253" i="5" s="1"/>
  <c r="T1969" i="5"/>
  <c r="T1968" i="5"/>
  <c r="T1970" i="5"/>
  <c r="T1971" i="5"/>
  <c r="U249" i="5" s="1"/>
  <c r="T1966" i="5"/>
  <c r="T1872" i="5"/>
  <c r="T1870" i="5"/>
  <c r="T1841" i="5"/>
  <c r="T1842" i="5"/>
  <c r="T1838" i="5"/>
  <c r="T1840" i="5"/>
  <c r="T1843" i="5"/>
  <c r="U233" i="5" s="1"/>
  <c r="T1742" i="5"/>
  <c r="T1744" i="5"/>
  <c r="T1746" i="5"/>
  <c r="T1648" i="5"/>
  <c r="T1649" i="5"/>
  <c r="T1614" i="5"/>
  <c r="T1616" i="5"/>
  <c r="T1619" i="5"/>
  <c r="U205" i="5" s="1"/>
  <c r="T1617" i="5"/>
  <c r="T1520" i="5"/>
  <c r="T1521" i="5"/>
  <c r="T1523" i="5"/>
  <c r="U193" i="5" s="1"/>
  <c r="T1522" i="5"/>
  <c r="T1518" i="5"/>
  <c r="T1457" i="5"/>
  <c r="T1456" i="5"/>
  <c r="T1459" i="5"/>
  <c r="U185" i="5" s="1"/>
  <c r="T1454" i="5"/>
  <c r="T1393" i="5"/>
  <c r="T1394" i="5"/>
  <c r="T1395" i="5"/>
  <c r="U177" i="5" s="1"/>
  <c r="T1298" i="5"/>
  <c r="T1294" i="5"/>
  <c r="T1296" i="5"/>
  <c r="T973" i="5"/>
  <c r="T971" i="5"/>
  <c r="U124" i="5" s="1"/>
  <c r="T976" i="5"/>
  <c r="T974" i="5"/>
  <c r="T972" i="5"/>
  <c r="T970" i="5"/>
  <c r="T880" i="5"/>
  <c r="T875" i="5"/>
  <c r="U112" i="5" s="1"/>
  <c r="T877" i="5"/>
  <c r="T878" i="5"/>
  <c r="T874" i="5"/>
  <c r="T876" i="5"/>
  <c r="T845" i="5"/>
  <c r="T843" i="5"/>
  <c r="U108" i="5" s="1"/>
  <c r="T848" i="5"/>
  <c r="T844" i="5"/>
  <c r="T842" i="5"/>
  <c r="T846" i="5"/>
  <c r="T749" i="5"/>
  <c r="T752" i="5"/>
  <c r="T748" i="5"/>
  <c r="T747" i="5"/>
  <c r="U96" i="5" s="1"/>
  <c r="T750" i="5"/>
  <c r="T746" i="5"/>
  <c r="T688" i="5"/>
  <c r="T685" i="5"/>
  <c r="T683" i="5"/>
  <c r="U88" i="5" s="1"/>
  <c r="T682" i="5"/>
  <c r="T686" i="5"/>
  <c r="T621" i="5"/>
  <c r="T624" i="5"/>
  <c r="T619" i="5"/>
  <c r="U80" i="5" s="1"/>
  <c r="T622" i="5"/>
  <c r="T618" i="5"/>
  <c r="T620" i="5"/>
  <c r="T525" i="5"/>
  <c r="T528" i="5"/>
  <c r="T523" i="5"/>
  <c r="U68" i="5" s="1"/>
  <c r="T526" i="5"/>
  <c r="T524" i="5"/>
  <c r="T496" i="5"/>
  <c r="T492" i="5"/>
  <c r="T491" i="5"/>
  <c r="U64" i="5" s="1"/>
  <c r="T494" i="5"/>
  <c r="T490" i="5"/>
  <c r="T493" i="5"/>
  <c r="T489" i="5"/>
  <c r="T397" i="5"/>
  <c r="T396" i="5"/>
  <c r="T395" i="5"/>
  <c r="U52" i="5" s="1"/>
  <c r="T400" i="5"/>
  <c r="T394" i="5"/>
  <c r="T393" i="5"/>
  <c r="T368" i="5"/>
  <c r="T366" i="5"/>
  <c r="T365" i="5"/>
  <c r="T363" i="5"/>
  <c r="U48" i="5" s="1"/>
  <c r="T362" i="5"/>
  <c r="T364" i="5"/>
  <c r="T361" i="5"/>
  <c r="T269" i="5"/>
  <c r="T270" i="5"/>
  <c r="T272" i="5"/>
  <c r="T267" i="5"/>
  <c r="U36" i="5" s="1"/>
  <c r="T268" i="5"/>
  <c r="T173" i="5"/>
  <c r="T176" i="5"/>
  <c r="T174" i="5"/>
  <c r="T171" i="5"/>
  <c r="U24" i="5" s="1"/>
  <c r="T170" i="5"/>
  <c r="T172" i="5"/>
  <c r="T142" i="5"/>
  <c r="T140" i="5"/>
  <c r="T139" i="5"/>
  <c r="U20" i="5" s="1"/>
  <c r="T138" i="5"/>
  <c r="T137" i="5"/>
  <c r="T144" i="5"/>
  <c r="T45" i="5"/>
  <c r="T48" i="5"/>
  <c r="T46" i="5"/>
  <c r="T43" i="5"/>
  <c r="U8" i="5" s="1"/>
  <c r="T44" i="5"/>
  <c r="T41" i="5"/>
  <c r="T42" i="5"/>
  <c r="T2208" i="5"/>
  <c r="T2209" i="5"/>
  <c r="T2210" i="5"/>
  <c r="T2204" i="5"/>
  <c r="T2203" i="5"/>
  <c r="U278" i="5" s="1"/>
  <c r="T2206" i="5"/>
  <c r="T2146" i="5"/>
  <c r="T2144" i="5"/>
  <c r="T2145" i="5"/>
  <c r="T2140" i="5"/>
  <c r="T2080" i="5"/>
  <c r="T2082" i="5"/>
  <c r="T2077" i="5"/>
  <c r="T1920" i="5"/>
  <c r="T1918" i="5"/>
  <c r="T1921" i="5"/>
  <c r="T1922" i="5"/>
  <c r="T1857" i="5"/>
  <c r="T1858" i="5"/>
  <c r="T1853" i="5"/>
  <c r="T1852" i="5"/>
  <c r="T1854" i="5"/>
  <c r="T1856" i="5"/>
  <c r="T1760" i="5"/>
  <c r="T1762" i="5"/>
  <c r="T1761" i="5"/>
  <c r="T1758" i="5"/>
  <c r="T1730" i="5"/>
  <c r="T1728" i="5"/>
  <c r="T1729" i="5"/>
  <c r="T1634" i="5"/>
  <c r="T1632" i="5"/>
  <c r="T1629" i="5"/>
  <c r="T1568" i="5"/>
  <c r="T1569" i="5"/>
  <c r="T1570" i="5"/>
  <c r="T1536" i="5"/>
  <c r="T1533" i="5"/>
  <c r="T1538" i="5"/>
  <c r="T1472" i="5"/>
  <c r="T1474" i="5"/>
  <c r="T1473" i="5"/>
  <c r="T1440" i="5"/>
  <c r="T1442" i="5"/>
  <c r="T1441" i="5"/>
  <c r="T1437" i="5"/>
  <c r="T1435" i="5"/>
  <c r="U182" i="5" s="1"/>
  <c r="T1438" i="5"/>
  <c r="T1376" i="5"/>
  <c r="T1377" i="5"/>
  <c r="T1378" i="5"/>
  <c r="T1344" i="5"/>
  <c r="T1346" i="5"/>
  <c r="T1341" i="5"/>
  <c r="T1345" i="5"/>
  <c r="T1342" i="5"/>
  <c r="T1313" i="5"/>
  <c r="T1312" i="5"/>
  <c r="T1307" i="5"/>
  <c r="U166" i="5" s="1"/>
  <c r="T1280" i="5"/>
  <c r="T1276" i="5"/>
  <c r="T1281" i="5"/>
  <c r="T1282" i="5"/>
  <c r="T992" i="5"/>
  <c r="T994" i="5"/>
  <c r="T990" i="5"/>
  <c r="T957" i="5"/>
  <c r="T960" i="5"/>
  <c r="T962" i="5"/>
  <c r="T961" i="5"/>
  <c r="T963" i="5"/>
  <c r="U123" i="5" s="1"/>
  <c r="T958" i="5"/>
  <c r="T964" i="5"/>
  <c r="T926" i="5"/>
  <c r="T931" i="5"/>
  <c r="U119" i="5" s="1"/>
  <c r="T897" i="5"/>
  <c r="T899" i="5"/>
  <c r="U115" i="5" s="1"/>
  <c r="T898" i="5"/>
  <c r="T896" i="5"/>
  <c r="T894" i="5"/>
  <c r="T900" i="5"/>
  <c r="T864" i="5"/>
  <c r="T867" i="5"/>
  <c r="U111" i="5" s="1"/>
  <c r="T866" i="5"/>
  <c r="T829" i="5"/>
  <c r="T833" i="5"/>
  <c r="T834" i="5"/>
  <c r="T832" i="5"/>
  <c r="T830" i="5"/>
  <c r="T836" i="5"/>
  <c r="T736" i="5"/>
  <c r="T738" i="5"/>
  <c r="T740" i="5"/>
  <c r="T734" i="5"/>
  <c r="T704" i="5"/>
  <c r="T705" i="5"/>
  <c r="T706" i="5"/>
  <c r="T707" i="5"/>
  <c r="U91" i="5" s="1"/>
  <c r="T702" i="5"/>
  <c r="T708" i="5"/>
  <c r="T670" i="5"/>
  <c r="T675" i="5"/>
  <c r="U87" i="5" s="1"/>
  <c r="T672" i="5"/>
  <c r="T676" i="5"/>
  <c r="T640" i="5"/>
  <c r="T641" i="5"/>
  <c r="T643" i="5"/>
  <c r="U83" i="5" s="1"/>
  <c r="T642" i="5"/>
  <c r="T638" i="5"/>
  <c r="T644" i="5"/>
  <c r="T608" i="5"/>
  <c r="T612" i="5"/>
  <c r="T611" i="5"/>
  <c r="U79" i="5" s="1"/>
  <c r="T610" i="5"/>
  <c r="T577" i="5"/>
  <c r="T578" i="5"/>
  <c r="T574" i="5"/>
  <c r="T573" i="5"/>
  <c r="T576" i="5"/>
  <c r="T580" i="5"/>
  <c r="T542" i="5"/>
  <c r="T547" i="5"/>
  <c r="U71" i="5" s="1"/>
  <c r="T544" i="5"/>
  <c r="T548" i="5"/>
  <c r="T546" i="5"/>
  <c r="T509" i="5"/>
  <c r="T512" i="5"/>
  <c r="T513" i="5"/>
  <c r="T515" i="5"/>
  <c r="U67" i="5" s="1"/>
  <c r="T514" i="5"/>
  <c r="T516" i="5"/>
  <c r="T482" i="5"/>
  <c r="T484" i="5"/>
  <c r="T478" i="5"/>
  <c r="T448" i="5"/>
  <c r="T445" i="5"/>
  <c r="T450" i="5"/>
  <c r="T449" i="5"/>
  <c r="T451" i="5"/>
  <c r="U59" i="5" s="1"/>
  <c r="T446" i="5"/>
  <c r="T452" i="5"/>
  <c r="T414" i="5"/>
  <c r="T419" i="5"/>
  <c r="U55" i="5" s="1"/>
  <c r="T420" i="5"/>
  <c r="T416" i="5"/>
  <c r="T384" i="5"/>
  <c r="T387" i="5"/>
  <c r="U51" i="5" s="1"/>
  <c r="T386" i="5"/>
  <c r="T382" i="5"/>
  <c r="T385" i="5"/>
  <c r="T388" i="5"/>
  <c r="T352" i="5"/>
  <c r="T356" i="5"/>
  <c r="T355" i="5"/>
  <c r="U47" i="5" s="1"/>
  <c r="T354" i="5"/>
  <c r="T321" i="5"/>
  <c r="T318" i="5"/>
  <c r="T322" i="5"/>
  <c r="T317" i="5"/>
  <c r="T320" i="5"/>
  <c r="T324" i="5"/>
  <c r="T286" i="5"/>
  <c r="T288" i="5"/>
  <c r="T291" i="5"/>
  <c r="U39" i="5" s="1"/>
  <c r="T292" i="5"/>
  <c r="T290" i="5"/>
  <c r="T253" i="5"/>
  <c r="T254" i="5"/>
  <c r="T256" i="5"/>
  <c r="T257" i="5"/>
  <c r="T259" i="5"/>
  <c r="U35" i="5" s="1"/>
  <c r="T258" i="5"/>
  <c r="T260" i="5"/>
  <c r="T224" i="5"/>
  <c r="T226" i="5"/>
  <c r="T228" i="5"/>
  <c r="T222" i="5"/>
  <c r="T192" i="5"/>
  <c r="T194" i="5"/>
  <c r="T189" i="5"/>
  <c r="T190" i="5"/>
  <c r="T195" i="5"/>
  <c r="U27" i="5" s="1"/>
  <c r="T193" i="5"/>
  <c r="T196" i="5"/>
  <c r="T158" i="5"/>
  <c r="T160" i="5"/>
  <c r="T163" i="5"/>
  <c r="U23" i="5" s="1"/>
  <c r="T164" i="5"/>
  <c r="T131" i="5"/>
  <c r="U19" i="5" s="1"/>
  <c r="T130" i="5"/>
  <c r="T128" i="5"/>
  <c r="T132" i="5"/>
  <c r="T96" i="5"/>
  <c r="T100" i="5"/>
  <c r="T94" i="5"/>
  <c r="T99" i="5"/>
  <c r="U15" i="5" s="1"/>
  <c r="T98" i="5"/>
  <c r="T61" i="5"/>
  <c r="T65" i="5"/>
  <c r="T64" i="5"/>
  <c r="T62" i="5"/>
  <c r="T66" i="5"/>
  <c r="T68" i="5"/>
  <c r="T30" i="5"/>
  <c r="T35" i="5"/>
  <c r="U7" i="5" s="1"/>
  <c r="T36" i="5"/>
  <c r="T34" i="5"/>
  <c r="T1268" i="5"/>
  <c r="T982" i="5"/>
  <c r="T978" i="5"/>
  <c r="T979" i="5"/>
  <c r="U125" i="5" s="1"/>
  <c r="T985" i="5"/>
  <c r="T981" i="5"/>
  <c r="T983" i="5"/>
  <c r="T950" i="5"/>
  <c r="T946" i="5"/>
  <c r="T949" i="5"/>
  <c r="T952" i="5"/>
  <c r="T953" i="5"/>
  <c r="T951" i="5"/>
  <c r="T917" i="5"/>
  <c r="T918" i="5"/>
  <c r="T914" i="5"/>
  <c r="T920" i="5"/>
  <c r="T921" i="5"/>
  <c r="T915" i="5"/>
  <c r="U117" i="5" s="1"/>
  <c r="T919" i="5"/>
  <c r="T886" i="5"/>
  <c r="T882" i="5"/>
  <c r="T885" i="5"/>
  <c r="T888" i="5"/>
  <c r="T883" i="5"/>
  <c r="U113" i="5" s="1"/>
  <c r="T889" i="5"/>
  <c r="T887" i="5"/>
  <c r="T854" i="5"/>
  <c r="T856" i="5"/>
  <c r="T850" i="5"/>
  <c r="T851" i="5"/>
  <c r="U109" i="5" s="1"/>
  <c r="T857" i="5"/>
  <c r="T853" i="5"/>
  <c r="T855" i="5"/>
  <c r="T821" i="5"/>
  <c r="T822" i="5"/>
  <c r="T818" i="5"/>
  <c r="T819" i="5"/>
  <c r="U105" i="5" s="1"/>
  <c r="T824" i="5"/>
  <c r="T825" i="5"/>
  <c r="T823" i="5"/>
  <c r="T790" i="5"/>
  <c r="T786" i="5"/>
  <c r="T789" i="5"/>
  <c r="T792" i="5"/>
  <c r="T793" i="5"/>
  <c r="T791" i="5"/>
  <c r="T758" i="5"/>
  <c r="T760" i="5"/>
  <c r="T754" i="5"/>
  <c r="T755" i="5"/>
  <c r="U97" i="5" s="1"/>
  <c r="T757" i="5"/>
  <c r="T761" i="5"/>
  <c r="T759" i="5"/>
  <c r="T726" i="5"/>
  <c r="T722" i="5"/>
  <c r="T723" i="5"/>
  <c r="U93" i="5" s="1"/>
  <c r="T725" i="5"/>
  <c r="T729" i="5"/>
  <c r="T728" i="5"/>
  <c r="T727" i="5"/>
  <c r="T693" i="5"/>
  <c r="T694" i="5"/>
  <c r="T690" i="5"/>
  <c r="T696" i="5"/>
  <c r="T697" i="5"/>
  <c r="T695" i="5"/>
  <c r="T661" i="5"/>
  <c r="T662" i="5"/>
  <c r="T658" i="5"/>
  <c r="T664" i="5"/>
  <c r="T665" i="5"/>
  <c r="T659" i="5"/>
  <c r="U85" i="5" s="1"/>
  <c r="T663" i="5"/>
  <c r="T630" i="5"/>
  <c r="T626" i="5"/>
  <c r="T629" i="5"/>
  <c r="T627" i="5"/>
  <c r="U81" i="5" s="1"/>
  <c r="T633" i="5"/>
  <c r="T631" i="5"/>
  <c r="T597" i="5"/>
  <c r="T598" i="5"/>
  <c r="T600" i="5"/>
  <c r="T594" i="5"/>
  <c r="T595" i="5"/>
  <c r="U77" i="5" s="1"/>
  <c r="B228" i="10" s="1"/>
  <c r="H228" i="10" s="1"/>
  <c r="T601" i="5"/>
  <c r="T599" i="5"/>
  <c r="T565" i="5"/>
  <c r="T566" i="5"/>
  <c r="T562" i="5"/>
  <c r="T563" i="5"/>
  <c r="U73" i="5" s="1"/>
  <c r="T568" i="5"/>
  <c r="T569" i="5"/>
  <c r="T567" i="5"/>
  <c r="T534" i="5"/>
  <c r="T530" i="5"/>
  <c r="T533" i="5"/>
  <c r="T537" i="5"/>
  <c r="T535" i="5"/>
  <c r="T502" i="5"/>
  <c r="T504" i="5"/>
  <c r="T498" i="5"/>
  <c r="T505" i="5"/>
  <c r="T501" i="5"/>
  <c r="T499" i="5"/>
  <c r="U65" i="5" s="1"/>
  <c r="T503" i="5"/>
  <c r="T469" i="5"/>
  <c r="T470" i="5"/>
  <c r="T466" i="5"/>
  <c r="T467" i="5"/>
  <c r="U61" i="5" s="1"/>
  <c r="T472" i="5"/>
  <c r="T473" i="5"/>
  <c r="T471" i="5"/>
  <c r="T438" i="5"/>
  <c r="T434" i="5"/>
  <c r="T441" i="5"/>
  <c r="T440" i="5"/>
  <c r="T439" i="5"/>
  <c r="T405" i="5"/>
  <c r="T406" i="5"/>
  <c r="T402" i="5"/>
  <c r="T408" i="5"/>
  <c r="T403" i="5"/>
  <c r="U53" i="5" s="1"/>
  <c r="T409" i="5"/>
  <c r="T407" i="5"/>
  <c r="T374" i="5"/>
  <c r="T370" i="5"/>
  <c r="T377" i="5"/>
  <c r="T373" i="5"/>
  <c r="T371" i="5"/>
  <c r="U49" i="5" s="1"/>
  <c r="T376" i="5"/>
  <c r="T375" i="5"/>
  <c r="T344" i="5"/>
  <c r="T338" i="5"/>
  <c r="T341" i="5"/>
  <c r="T339" i="5"/>
  <c r="U45" i="5" s="1"/>
  <c r="T342" i="5"/>
  <c r="T343" i="5"/>
  <c r="T309" i="5"/>
  <c r="T306" i="5"/>
  <c r="T313" i="5"/>
  <c r="T310" i="5"/>
  <c r="T312" i="5"/>
  <c r="T307" i="5"/>
  <c r="U41" i="5" s="1"/>
  <c r="T311" i="5"/>
  <c r="T274" i="5"/>
  <c r="T281" i="5"/>
  <c r="T278" i="5"/>
  <c r="T280" i="5"/>
  <c r="T279" i="5"/>
  <c r="T245" i="5"/>
  <c r="T246" i="5"/>
  <c r="T242" i="5"/>
  <c r="T249" i="5"/>
  <c r="T243" i="5"/>
  <c r="U33" i="5" s="1"/>
  <c r="T248" i="5"/>
  <c r="T247" i="5"/>
  <c r="T210" i="5"/>
  <c r="T214" i="5"/>
  <c r="T211" i="5"/>
  <c r="U29" i="5" s="1"/>
  <c r="T217" i="5"/>
  <c r="T213" i="5"/>
  <c r="T216" i="5"/>
  <c r="T215" i="5"/>
  <c r="T178" i="5"/>
  <c r="T185" i="5"/>
  <c r="T181" i="5"/>
  <c r="T184" i="5"/>
  <c r="T183" i="5"/>
  <c r="T149" i="5"/>
  <c r="T146" i="5"/>
  <c r="T150" i="5"/>
  <c r="T147" i="5"/>
  <c r="U21" i="5" s="1"/>
  <c r="T152" i="5"/>
  <c r="T153" i="5"/>
  <c r="T151" i="5"/>
  <c r="T117" i="5"/>
  <c r="T118" i="5"/>
  <c r="T114" i="5"/>
  <c r="T121" i="5"/>
  <c r="T120" i="5"/>
  <c r="T115" i="5"/>
  <c r="U17" i="5" s="1"/>
  <c r="T119" i="5"/>
  <c r="T82" i="5"/>
  <c r="T83" i="5"/>
  <c r="U13" i="5" s="1"/>
  <c r="T86" i="5"/>
  <c r="T88" i="5"/>
  <c r="T87" i="5"/>
  <c r="T53" i="5"/>
  <c r="T50" i="5"/>
  <c r="T57" i="5"/>
  <c r="T56" i="5"/>
  <c r="T51" i="5"/>
  <c r="U9" i="5" s="1"/>
  <c r="T54" i="5"/>
  <c r="T55" i="5"/>
  <c r="T21" i="5"/>
  <c r="T18" i="5"/>
  <c r="T22" i="5"/>
  <c r="T25" i="5"/>
  <c r="T24" i="5"/>
  <c r="T23" i="5"/>
  <c r="T2273" i="5"/>
  <c r="T2269" i="5"/>
  <c r="T2276" i="5"/>
  <c r="T2270" i="5"/>
  <c r="T2275" i="5"/>
  <c r="U287" i="5" s="1"/>
  <c r="T2272" i="5"/>
  <c r="T2274" i="5"/>
  <c r="T5380" i="5"/>
  <c r="T5385" i="5"/>
  <c r="T5382" i="5"/>
  <c r="T5381" i="5"/>
  <c r="T2109" i="5"/>
  <c r="T2076" i="5"/>
  <c r="T1948" i="5"/>
  <c r="T1787" i="5"/>
  <c r="U226" i="5" s="1"/>
  <c r="T1659" i="5"/>
  <c r="U210" i="5" s="1"/>
  <c r="T4" i="5"/>
  <c r="T5365" i="5"/>
  <c r="T2248" i="5"/>
  <c r="T927" i="5"/>
  <c r="T879" i="5"/>
  <c r="T799" i="5"/>
  <c r="T751" i="5"/>
  <c r="T671" i="5"/>
  <c r="T623" i="5"/>
  <c r="T543" i="5"/>
  <c r="T495" i="5"/>
  <c r="T415" i="5"/>
  <c r="T367" i="5"/>
  <c r="T287" i="5"/>
  <c r="T159" i="5"/>
  <c r="T111" i="5"/>
  <c r="T31" i="5"/>
  <c r="T932" i="5"/>
  <c r="T852" i="5"/>
  <c r="T724" i="5"/>
  <c r="T596" i="5"/>
  <c r="T468" i="5"/>
  <c r="T340" i="5"/>
  <c r="T212" i="5"/>
  <c r="T84" i="5"/>
  <c r="T969" i="5"/>
  <c r="T841" i="5"/>
  <c r="T265" i="5"/>
  <c r="T1822" i="5"/>
  <c r="T1470" i="5"/>
  <c r="T2205" i="5"/>
  <c r="T2029" i="5"/>
  <c r="T1421" i="5"/>
  <c r="T1986" i="5"/>
  <c r="T1314" i="5"/>
  <c r="T2075" i="5"/>
  <c r="U262" i="5" s="1"/>
  <c r="T1651" i="5"/>
  <c r="U209" i="5" s="1"/>
  <c r="T2099" i="5"/>
  <c r="U265" i="5" s="1"/>
  <c r="T1875" i="5"/>
  <c r="U237" i="5" s="1"/>
  <c r="T947" i="5"/>
  <c r="U121" i="5" s="1"/>
  <c r="T835" i="5"/>
  <c r="U107" i="5" s="1"/>
  <c r="T691" i="5"/>
  <c r="U89" i="5" s="1"/>
  <c r="T579" i="5"/>
  <c r="U75" i="5" s="1"/>
  <c r="T435" i="5"/>
  <c r="U57" i="5" s="1"/>
  <c r="T323" i="5"/>
  <c r="U43" i="5" s="1"/>
  <c r="T179" i="5"/>
  <c r="U25" i="5" s="1"/>
  <c r="T67" i="5"/>
  <c r="U11" i="5" s="1"/>
  <c r="T2081" i="5"/>
  <c r="T1633" i="5"/>
  <c r="T2122" i="5"/>
  <c r="T910" i="5"/>
  <c r="T654" i="5"/>
  <c r="T510" i="5"/>
  <c r="T398" i="5"/>
  <c r="T126" i="5"/>
  <c r="T1865" i="5"/>
  <c r="T2304" i="5"/>
  <c r="T2306" i="5"/>
  <c r="T2220" i="5"/>
  <c r="T2221" i="5"/>
  <c r="T2218" i="5"/>
  <c r="T2219" i="5"/>
  <c r="U280" i="5" s="1"/>
  <c r="T2092" i="5"/>
  <c r="T2091" i="5"/>
  <c r="U264" i="5" s="1"/>
  <c r="T1962" i="5"/>
  <c r="T1964" i="5"/>
  <c r="T1965" i="5"/>
  <c r="T1963" i="5"/>
  <c r="U248" i="5" s="1"/>
  <c r="T1830" i="5"/>
  <c r="T1836" i="5"/>
  <c r="T1835" i="5"/>
  <c r="U232" i="5" s="1"/>
  <c r="T1741" i="5"/>
  <c r="T1740" i="5"/>
  <c r="T1738" i="5"/>
  <c r="T1613" i="5"/>
  <c r="T1611" i="5"/>
  <c r="U204" i="5" s="1"/>
  <c r="T1612" i="5"/>
  <c r="T1482" i="5"/>
  <c r="T1484" i="5"/>
  <c r="T1483" i="5"/>
  <c r="U188" i="5" s="1"/>
  <c r="T1485" i="5"/>
  <c r="T1325" i="5"/>
  <c r="T1321" i="5"/>
  <c r="T1322" i="5"/>
  <c r="T1323" i="5"/>
  <c r="U168" i="5" s="1"/>
  <c r="B319" i="10" s="1"/>
  <c r="H319" i="10" s="1"/>
  <c r="T1324" i="5"/>
  <c r="T2299" i="5"/>
  <c r="U290" i="5" s="1"/>
  <c r="T2301" i="5"/>
  <c r="T2303" i="5"/>
  <c r="T2298" i="5"/>
  <c r="T2302" i="5"/>
  <c r="T2160" i="5"/>
  <c r="T2161" i="5"/>
  <c r="T2163" i="5"/>
  <c r="U273" i="5" s="1"/>
  <c r="T2062" i="5"/>
  <c r="T2066" i="5"/>
  <c r="T2064" i="5"/>
  <c r="T2065" i="5"/>
  <c r="T2067" i="5"/>
  <c r="U261" i="5" s="1"/>
  <c r="T1938" i="5"/>
  <c r="T1934" i="5"/>
  <c r="T1937" i="5"/>
  <c r="T1939" i="5"/>
  <c r="U245" i="5" s="1"/>
  <c r="T1936" i="5"/>
  <c r="T1808" i="5"/>
  <c r="T1810" i="5"/>
  <c r="T1806" i="5"/>
  <c r="T1809" i="5"/>
  <c r="T1811" i="5"/>
  <c r="U229" i="5" s="1"/>
  <c r="T1713" i="5"/>
  <c r="T1712" i="5"/>
  <c r="T1714" i="5"/>
  <c r="T1715" i="5"/>
  <c r="U217" i="5" s="1"/>
  <c r="T1710" i="5"/>
  <c r="T1584" i="5"/>
  <c r="T1585" i="5"/>
  <c r="T1587" i="5"/>
  <c r="U201" i="5" s="1"/>
  <c r="T1582" i="5"/>
  <c r="T1586" i="5"/>
  <c r="T1486" i="5"/>
  <c r="T1490" i="5"/>
  <c r="T1489" i="5"/>
  <c r="T1361" i="5"/>
  <c r="T1362" i="5"/>
  <c r="T1358" i="5"/>
  <c r="T1360" i="5"/>
  <c r="T1363" i="5"/>
  <c r="U173" i="5" s="1"/>
  <c r="T944" i="5"/>
  <c r="T939" i="5"/>
  <c r="U120" i="5" s="1"/>
  <c r="T940" i="5"/>
  <c r="T938" i="5"/>
  <c r="T942" i="5"/>
  <c r="T813" i="5"/>
  <c r="T816" i="5"/>
  <c r="T811" i="5"/>
  <c r="U104" i="5" s="1"/>
  <c r="T812" i="5"/>
  <c r="T810" i="5"/>
  <c r="T717" i="5"/>
  <c r="T715" i="5"/>
  <c r="U92" i="5" s="1"/>
  <c r="T718" i="5"/>
  <c r="T720" i="5"/>
  <c r="T716" i="5"/>
  <c r="T714" i="5"/>
  <c r="T557" i="5"/>
  <c r="T560" i="5"/>
  <c r="T555" i="5"/>
  <c r="U72" i="5" s="1"/>
  <c r="T556" i="5"/>
  <c r="T553" i="5"/>
  <c r="T554" i="5"/>
  <c r="T461" i="5"/>
  <c r="T459" i="5"/>
  <c r="U60" i="5" s="1"/>
  <c r="T462" i="5"/>
  <c r="T460" i="5"/>
  <c r="T457" i="5"/>
  <c r="T464" i="5"/>
  <c r="T458" i="5"/>
  <c r="T334" i="5"/>
  <c r="T331" i="5"/>
  <c r="U44" i="5" s="1"/>
  <c r="T332" i="5"/>
  <c r="T330" i="5"/>
  <c r="T333" i="5"/>
  <c r="T329" i="5"/>
  <c r="T205" i="5"/>
  <c r="T206" i="5"/>
  <c r="T203" i="5"/>
  <c r="U28" i="5" s="1"/>
  <c r="T201" i="5"/>
  <c r="T202" i="5"/>
  <c r="T78" i="5"/>
  <c r="T77" i="5"/>
  <c r="T75" i="5"/>
  <c r="U12" i="5" s="1"/>
  <c r="T80" i="5"/>
  <c r="T74" i="5"/>
  <c r="T76" i="5"/>
  <c r="T73" i="5"/>
  <c r="T14" i="5"/>
  <c r="T16" i="5"/>
  <c r="T11" i="5"/>
  <c r="U4" i="5" s="1"/>
  <c r="T13" i="5"/>
  <c r="T12" i="5"/>
  <c r="T5367" i="5"/>
  <c r="T5369" i="5"/>
  <c r="T5371" i="5"/>
  <c r="U674" i="5" s="1"/>
  <c r="T5368" i="5"/>
  <c r="T2178" i="5"/>
  <c r="T2174" i="5"/>
  <c r="T2177" i="5"/>
  <c r="T2176" i="5"/>
  <c r="T2048" i="5"/>
  <c r="T2050" i="5"/>
  <c r="T2045" i="5"/>
  <c r="T2049" i="5"/>
  <c r="T1953" i="5"/>
  <c r="T1952" i="5"/>
  <c r="T1949" i="5"/>
  <c r="T1950" i="5"/>
  <c r="T1954" i="5"/>
  <c r="T1824" i="5"/>
  <c r="T1825" i="5"/>
  <c r="T1696" i="5"/>
  <c r="T1698" i="5"/>
  <c r="T1697" i="5"/>
  <c r="T1694" i="5"/>
  <c r="T798" i="5"/>
  <c r="T803" i="5"/>
  <c r="U103" i="5" s="1"/>
  <c r="T804" i="5"/>
  <c r="T802" i="5"/>
  <c r="T5386" i="5"/>
  <c r="T2300" i="5"/>
  <c r="T959" i="5"/>
  <c r="T831" i="5"/>
  <c r="T703" i="5"/>
  <c r="T655" i="5"/>
  <c r="T575" i="5"/>
  <c r="T527" i="5"/>
  <c r="T447" i="5"/>
  <c r="T399" i="5"/>
  <c r="T319" i="5"/>
  <c r="T271" i="5"/>
  <c r="T191" i="5"/>
  <c r="T143" i="5"/>
  <c r="T63" i="5"/>
  <c r="T15" i="5"/>
  <c r="T996" i="5"/>
  <c r="T916" i="5"/>
  <c r="T820" i="5"/>
  <c r="T692" i="5"/>
  <c r="T564" i="5"/>
  <c r="T436" i="5"/>
  <c r="T308" i="5"/>
  <c r="T180" i="5"/>
  <c r="T52" i="5"/>
  <c r="T937" i="5"/>
  <c r="T809" i="5"/>
  <c r="T681" i="5"/>
  <c r="T521" i="5"/>
  <c r="T169" i="5"/>
  <c r="T2078" i="5"/>
  <c r="T1726" i="5"/>
  <c r="T1390" i="5"/>
  <c r="T1724" i="5"/>
  <c r="T1826" i="5"/>
  <c r="T1995" i="5"/>
  <c r="U252" i="5" s="1"/>
  <c r="T930" i="5"/>
  <c r="T522" i="5"/>
  <c r="T418" i="5"/>
  <c r="T10" i="5"/>
  <c r="T984" i="5"/>
  <c r="T2093" i="5"/>
  <c r="T1739" i="5"/>
  <c r="U220" i="5" s="1"/>
  <c r="T995" i="5"/>
  <c r="U127" i="5" s="1"/>
  <c r="T739" i="5"/>
  <c r="U95" i="5" s="1"/>
  <c r="T483" i="5"/>
  <c r="U63" i="5" s="1"/>
  <c r="T227" i="5"/>
  <c r="U31" i="5" s="1"/>
  <c r="T684" i="5"/>
  <c r="T204" i="5"/>
  <c r="T1894" i="5"/>
  <c r="T1392" i="5"/>
  <c r="T1985" i="5"/>
  <c r="T1537" i="5"/>
  <c r="T814" i="5"/>
  <c r="T558" i="5"/>
  <c r="T182" i="5"/>
  <c r="T32" i="5"/>
  <c r="T437" i="5"/>
  <c r="T2088" i="5"/>
  <c r="T141" i="5"/>
  <c r="T2188" i="5"/>
  <c r="T2186" i="5"/>
  <c r="T2187" i="5"/>
  <c r="U276" i="5" s="1"/>
  <c r="T2060" i="5"/>
  <c r="T2061" i="5"/>
  <c r="T2059" i="5"/>
  <c r="U260" i="5" s="1"/>
  <c r="T1932" i="5"/>
  <c r="T1933" i="5"/>
  <c r="T1931" i="5"/>
  <c r="U244" i="5" s="1"/>
  <c r="T1800" i="5"/>
  <c r="T1803" i="5"/>
  <c r="U228" i="5" s="1"/>
  <c r="T1805" i="5"/>
  <c r="T1675" i="5"/>
  <c r="U212" i="5" s="1"/>
  <c r="T1673" i="5"/>
  <c r="T1676" i="5"/>
  <c r="T1677" i="5"/>
  <c r="T1580" i="5"/>
  <c r="T1574" i="5"/>
  <c r="T1579" i="5"/>
  <c r="U200" i="5" s="1"/>
  <c r="T1451" i="5"/>
  <c r="U184" i="5" s="1"/>
  <c r="T1453" i="5"/>
  <c r="T1452" i="5"/>
  <c r="T1352" i="5"/>
  <c r="T1357" i="5"/>
  <c r="T1355" i="5"/>
  <c r="U172" i="5" s="1"/>
  <c r="T1356" i="5"/>
  <c r="T2258" i="5"/>
  <c r="T2254" i="5"/>
  <c r="T2257" i="5"/>
  <c r="T2259" i="5"/>
  <c r="U285" i="5" s="1"/>
  <c r="T2256" i="5"/>
  <c r="T2126" i="5"/>
  <c r="T2128" i="5"/>
  <c r="T2129" i="5"/>
  <c r="T2131" i="5"/>
  <c r="U269" i="5" s="1"/>
  <c r="T2130" i="5"/>
  <c r="T2032" i="5"/>
  <c r="T2033" i="5"/>
  <c r="T2035" i="5"/>
  <c r="U257" i="5" s="1"/>
  <c r="T2030" i="5"/>
  <c r="T2034" i="5"/>
  <c r="T1904" i="5"/>
  <c r="T1905" i="5"/>
  <c r="T1907" i="5"/>
  <c r="U241" i="5" s="1"/>
  <c r="T1906" i="5"/>
  <c r="T1776" i="5"/>
  <c r="T1777" i="5"/>
  <c r="T1779" i="5"/>
  <c r="U225" i="5" s="1"/>
  <c r="T1774" i="5"/>
  <c r="T1778" i="5"/>
  <c r="T1682" i="5"/>
  <c r="T1678" i="5"/>
  <c r="T1681" i="5"/>
  <c r="T1683" i="5"/>
  <c r="U213" i="5" s="1"/>
  <c r="T1554" i="5"/>
  <c r="T1550" i="5"/>
  <c r="T1553" i="5"/>
  <c r="T1552" i="5"/>
  <c r="T1555" i="5"/>
  <c r="U197" i="5" s="1"/>
  <c r="T1422" i="5"/>
  <c r="T1424" i="5"/>
  <c r="T1427" i="5"/>
  <c r="U181" i="5" s="1"/>
  <c r="T1426" i="5"/>
  <c r="T1329" i="5"/>
  <c r="T1331" i="5"/>
  <c r="U169" i="5" s="1"/>
  <c r="T1330" i="5"/>
  <c r="T1326" i="5"/>
  <c r="T908" i="5"/>
  <c r="T907" i="5"/>
  <c r="U116" i="5" s="1"/>
  <c r="T906" i="5"/>
  <c r="T909" i="5"/>
  <c r="T912" i="5"/>
  <c r="T784" i="5"/>
  <c r="T779" i="5"/>
  <c r="U100" i="5" s="1"/>
  <c r="T781" i="5"/>
  <c r="T782" i="5"/>
  <c r="T652" i="5"/>
  <c r="T651" i="5"/>
  <c r="U84" i="5" s="1"/>
  <c r="T653" i="5"/>
  <c r="T650" i="5"/>
  <c r="T587" i="5"/>
  <c r="U76" i="5" s="1"/>
  <c r="T588" i="5"/>
  <c r="T586" i="5"/>
  <c r="T589" i="5"/>
  <c r="T592" i="5"/>
  <c r="T590" i="5"/>
  <c r="T432" i="5"/>
  <c r="T427" i="5"/>
  <c r="U56" i="5" s="1"/>
  <c r="T426" i="5"/>
  <c r="T430" i="5"/>
  <c r="T428" i="5"/>
  <c r="T301" i="5"/>
  <c r="T304" i="5"/>
  <c r="T302" i="5"/>
  <c r="T299" i="5"/>
  <c r="U40" i="5" s="1"/>
  <c r="T297" i="5"/>
  <c r="T300" i="5"/>
  <c r="T298" i="5"/>
  <c r="T240" i="5"/>
  <c r="T238" i="5"/>
  <c r="T237" i="5"/>
  <c r="T236" i="5"/>
  <c r="T235" i="5"/>
  <c r="U32" i="5" s="1"/>
  <c r="T234" i="5"/>
  <c r="T233" i="5"/>
  <c r="T112" i="5"/>
  <c r="T110" i="5"/>
  <c r="T107" i="5"/>
  <c r="U16" i="5" s="1"/>
  <c r="T106" i="5"/>
  <c r="T105" i="5"/>
  <c r="T109" i="5"/>
  <c r="T2241" i="5"/>
  <c r="T2240" i="5"/>
  <c r="T2242" i="5"/>
  <c r="T2237" i="5"/>
  <c r="T2113" i="5"/>
  <c r="T2112" i="5"/>
  <c r="T2110" i="5"/>
  <c r="T2018" i="5"/>
  <c r="T2017" i="5"/>
  <c r="T2016" i="5"/>
  <c r="T2011" i="5"/>
  <c r="U254" i="5" s="1"/>
  <c r="T2012" i="5"/>
  <c r="T2014" i="5"/>
  <c r="T1889" i="5"/>
  <c r="T1890" i="5"/>
  <c r="T1793" i="5"/>
  <c r="T1794" i="5"/>
  <c r="T1666" i="5"/>
  <c r="T1660" i="5"/>
  <c r="T1662" i="5"/>
  <c r="T1664" i="5"/>
  <c r="T1600" i="5"/>
  <c r="T1601" i="5"/>
  <c r="T1596" i="5"/>
  <c r="T1598" i="5"/>
  <c r="T1602" i="5"/>
  <c r="T1506" i="5"/>
  <c r="T1505" i="5"/>
  <c r="T1504" i="5"/>
  <c r="T1499" i="5"/>
  <c r="U190" i="5" s="1"/>
  <c r="T1502" i="5"/>
  <c r="T1408" i="5"/>
  <c r="T1406" i="5"/>
  <c r="T1404" i="5"/>
  <c r="T765" i="5"/>
  <c r="T769" i="5"/>
  <c r="T768" i="5"/>
  <c r="T771" i="5"/>
  <c r="U99" i="5" s="1"/>
  <c r="T770" i="5"/>
  <c r="T772" i="5"/>
  <c r="T5370" i="5"/>
  <c r="T5383" i="5"/>
  <c r="T5384" i="5"/>
  <c r="T991" i="5"/>
  <c r="T943" i="5"/>
  <c r="T863" i="5"/>
  <c r="T815" i="5"/>
  <c r="T735" i="5"/>
  <c r="T687" i="5"/>
  <c r="T607" i="5"/>
  <c r="T559" i="5"/>
  <c r="T479" i="5"/>
  <c r="T431" i="5"/>
  <c r="T351" i="5"/>
  <c r="T303" i="5"/>
  <c r="T223" i="5"/>
  <c r="T175" i="5"/>
  <c r="T95" i="5"/>
  <c r="T47" i="5"/>
  <c r="T980" i="5"/>
  <c r="T884" i="5"/>
  <c r="T788" i="5"/>
  <c r="T660" i="5"/>
  <c r="T532" i="5"/>
  <c r="T404" i="5"/>
  <c r="T276" i="5"/>
  <c r="T148" i="5"/>
  <c r="T20" i="5"/>
  <c r="T905" i="5"/>
  <c r="T777" i="5"/>
  <c r="T649" i="5"/>
  <c r="T425" i="5"/>
  <c r="T89" i="5"/>
  <c r="T1982" i="5"/>
  <c r="T1646" i="5"/>
  <c r="T1310" i="5"/>
  <c r="T1644" i="5"/>
  <c r="T1388" i="5"/>
  <c r="T1757" i="5"/>
  <c r="T1650" i="5"/>
  <c r="T2251" i="5"/>
  <c r="U284" i="5" s="1"/>
  <c r="T1747" i="5"/>
  <c r="U221" i="5" s="1"/>
  <c r="T1491" i="5"/>
  <c r="U189" i="5" s="1"/>
  <c r="T536" i="5"/>
  <c r="T2172" i="5"/>
  <c r="T1996" i="5"/>
  <c r="T1468" i="5"/>
  <c r="T1293" i="5"/>
  <c r="T1874" i="5"/>
  <c r="T1643" i="5"/>
  <c r="U208" i="5" s="1"/>
  <c r="T1299" i="5"/>
  <c r="U165" i="5" s="1"/>
  <c r="T780" i="5"/>
  <c r="T2086" i="5"/>
  <c r="T1328" i="5"/>
  <c r="T1873" i="5"/>
  <c r="T1409" i="5"/>
  <c r="T5366" i="5"/>
  <c r="T1674" i="5"/>
  <c r="T480" i="5"/>
  <c r="T277" i="5"/>
  <c r="T2000" i="5"/>
  <c r="T1576" i="5"/>
  <c r="T1425" i="5"/>
  <c r="T941" i="5"/>
  <c r="T5340" i="5"/>
  <c r="T5343" i="5"/>
  <c r="T5345" i="5"/>
  <c r="T1273" i="5"/>
  <c r="T1270" i="5"/>
  <c r="T5324" i="5"/>
  <c r="T5329" i="5"/>
  <c r="T2246" i="5"/>
  <c r="T2244" i="5"/>
  <c r="T2245" i="5"/>
  <c r="T2250" i="5"/>
  <c r="T2216" i="5"/>
  <c r="T2211" i="5"/>
  <c r="U279" i="5" s="1"/>
  <c r="T2214" i="5"/>
  <c r="T2182" i="5"/>
  <c r="T2181" i="5"/>
  <c r="T2185" i="5"/>
  <c r="T2153" i="5"/>
  <c r="T2152" i="5"/>
  <c r="T2154" i="5"/>
  <c r="T2147" i="5"/>
  <c r="U271" i="5" s="1"/>
  <c r="T2148" i="5"/>
  <c r="T2120" i="5"/>
  <c r="T2118" i="5"/>
  <c r="T2115" i="5"/>
  <c r="U267" i="5" s="1"/>
  <c r="T2117" i="5"/>
  <c r="T2089" i="5"/>
  <c r="T2083" i="5"/>
  <c r="U263" i="5" s="1"/>
  <c r="T2090" i="5"/>
  <c r="T2057" i="5"/>
  <c r="T2054" i="5"/>
  <c r="T2056" i="5"/>
  <c r="T2053" i="5"/>
  <c r="T2025" i="5"/>
  <c r="T2026" i="5"/>
  <c r="T2019" i="5"/>
  <c r="U255" i="5" s="1"/>
  <c r="T2020" i="5"/>
  <c r="T1992" i="5"/>
  <c r="T1990" i="5"/>
  <c r="T1988" i="5"/>
  <c r="T1989" i="5"/>
  <c r="T1957" i="5"/>
  <c r="T1956" i="5"/>
  <c r="T1958" i="5"/>
  <c r="T1930" i="5"/>
  <c r="T1928" i="5"/>
  <c r="T1926" i="5"/>
  <c r="T1924" i="5"/>
  <c r="T1925" i="5"/>
  <c r="T1929" i="5"/>
  <c r="T1898" i="5"/>
  <c r="T1891" i="5"/>
  <c r="U239" i="5" s="1"/>
  <c r="T1892" i="5"/>
  <c r="T1896" i="5"/>
  <c r="T1866" i="5"/>
  <c r="T1864" i="5"/>
  <c r="T1862" i="5"/>
  <c r="T1860" i="5"/>
  <c r="T1861" i="5"/>
  <c r="T1859" i="5"/>
  <c r="U235" i="5" s="1"/>
  <c r="T1833" i="5"/>
  <c r="T1827" i="5"/>
  <c r="U231" i="5" s="1"/>
  <c r="T1828" i="5"/>
  <c r="T1832" i="5"/>
  <c r="T1802" i="5"/>
  <c r="T1801" i="5"/>
  <c r="T1798" i="5"/>
  <c r="T1795" i="5"/>
  <c r="U227" i="5" s="1"/>
  <c r="T1769" i="5"/>
  <c r="T1765" i="5"/>
  <c r="T1764" i="5"/>
  <c r="T1736" i="5"/>
  <c r="T1737" i="5"/>
  <c r="T1734" i="5"/>
  <c r="T1731" i="5"/>
  <c r="U219" i="5" s="1"/>
  <c r="T1705" i="5"/>
  <c r="T1706" i="5"/>
  <c r="T1704" i="5"/>
  <c r="T1700" i="5"/>
  <c r="T1702" i="5"/>
  <c r="T1670" i="5"/>
  <c r="T1667" i="5"/>
  <c r="U211" i="5" s="1"/>
  <c r="T1669" i="5"/>
  <c r="T1672" i="5"/>
  <c r="T1641" i="5"/>
  <c r="T1640" i="5"/>
  <c r="T1642" i="5"/>
  <c r="T1637" i="5"/>
  <c r="T1636" i="5"/>
  <c r="T1608" i="5"/>
  <c r="T1609" i="5"/>
  <c r="T1606" i="5"/>
  <c r="T1603" i="5"/>
  <c r="U203" i="5" s="1"/>
  <c r="T1604" i="5"/>
  <c r="T1577" i="5"/>
  <c r="T1572" i="5"/>
  <c r="T1578" i="5"/>
  <c r="T1545" i="5"/>
  <c r="T1542" i="5"/>
  <c r="T1539" i="5"/>
  <c r="U195" i="5" s="1"/>
  <c r="T1541" i="5"/>
  <c r="T1513" i="5"/>
  <c r="T1514" i="5"/>
  <c r="T1507" i="5"/>
  <c r="U191" i="5" s="1"/>
  <c r="T1508" i="5"/>
  <c r="T1512" i="5"/>
  <c r="T1480" i="5"/>
  <c r="T1478" i="5"/>
  <c r="T1481" i="5"/>
  <c r="T1449" i="5"/>
  <c r="T1443" i="5"/>
  <c r="U183" i="5" s="1"/>
  <c r="T1445" i="5"/>
  <c r="T1444" i="5"/>
  <c r="T1448" i="5"/>
  <c r="T1446" i="5"/>
  <c r="T1414" i="5"/>
  <c r="T1418" i="5"/>
  <c r="T1413" i="5"/>
  <c r="T1385" i="5"/>
  <c r="T1380" i="5"/>
  <c r="T1384" i="5"/>
  <c r="T1379" i="5"/>
  <c r="U175" i="5" s="1"/>
  <c r="T1354" i="5"/>
  <c r="T1350" i="5"/>
  <c r="T1349" i="5"/>
  <c r="T1353" i="5"/>
  <c r="T1347" i="5"/>
  <c r="U171" i="5" s="1"/>
  <c r="T1315" i="5"/>
  <c r="U167" i="5" s="1"/>
  <c r="T1317" i="5"/>
  <c r="T1316" i="5"/>
  <c r="T1290" i="5"/>
  <c r="T1289" i="5"/>
  <c r="T1286" i="5"/>
  <c r="T1285" i="5"/>
  <c r="T2232" i="5"/>
  <c r="T2235" i="5"/>
  <c r="U282" i="5" s="1"/>
  <c r="T2236" i="5"/>
  <c r="T2200" i="5"/>
  <c r="T2202" i="5"/>
  <c r="T2201" i="5"/>
  <c r="T2170" i="5"/>
  <c r="T2168" i="5"/>
  <c r="T2171" i="5"/>
  <c r="U274" i="5" s="1"/>
  <c r="T2136" i="5"/>
  <c r="T2137" i="5"/>
  <c r="T2141" i="5"/>
  <c r="T2138" i="5"/>
  <c r="T2104" i="5"/>
  <c r="T2106" i="5"/>
  <c r="T2107" i="5"/>
  <c r="U266" i="5" s="1"/>
  <c r="T2105" i="5"/>
  <c r="T2108" i="5"/>
  <c r="T2072" i="5"/>
  <c r="T2073" i="5"/>
  <c r="T2042" i="5"/>
  <c r="T2040" i="5"/>
  <c r="T2043" i="5"/>
  <c r="U258" i="5" s="1"/>
  <c r="T2008" i="5"/>
  <c r="T2010" i="5"/>
  <c r="T1976" i="5"/>
  <c r="T1977" i="5"/>
  <c r="T1979" i="5"/>
  <c r="U250" i="5" s="1"/>
  <c r="T1944" i="5"/>
  <c r="T1945" i="5"/>
  <c r="T1947" i="5"/>
  <c r="U246" i="5" s="1"/>
  <c r="T1912" i="5"/>
  <c r="T1915" i="5"/>
  <c r="U242" i="5" s="1"/>
  <c r="T1914" i="5"/>
  <c r="T1917" i="5"/>
  <c r="T1880" i="5"/>
  <c r="T1881" i="5"/>
  <c r="T1882" i="5"/>
  <c r="T1885" i="5"/>
  <c r="T1884" i="5"/>
  <c r="T1848" i="5"/>
  <c r="T1849" i="5"/>
  <c r="T1851" i="5"/>
  <c r="U234" i="5" s="1"/>
  <c r="T1816" i="5"/>
  <c r="T1821" i="5"/>
  <c r="T1820" i="5"/>
  <c r="T1818" i="5"/>
  <c r="T1784" i="5"/>
  <c r="T1789" i="5"/>
  <c r="T1785" i="5"/>
  <c r="T1752" i="5"/>
  <c r="T1754" i="5"/>
  <c r="T1755" i="5"/>
  <c r="U222" i="5" s="1"/>
  <c r="T1756" i="5"/>
  <c r="T1720" i="5"/>
  <c r="T1721" i="5"/>
  <c r="T1725" i="5"/>
  <c r="T1722" i="5"/>
  <c r="T1688" i="5"/>
  <c r="T1691" i="5"/>
  <c r="U214" i="5" s="1"/>
  <c r="T1693" i="5"/>
  <c r="T1692" i="5"/>
  <c r="T1658" i="5"/>
  <c r="T1656" i="5"/>
  <c r="T1657" i="5"/>
  <c r="T1661" i="5"/>
  <c r="T1624" i="5"/>
  <c r="T1625" i="5"/>
  <c r="T1626" i="5"/>
  <c r="T1627" i="5"/>
  <c r="U206" i="5" s="1"/>
  <c r="T1628" i="5"/>
  <c r="T1592" i="5"/>
  <c r="T1595" i="5"/>
  <c r="U202" i="5" s="1"/>
  <c r="T1597" i="5"/>
  <c r="T1560" i="5"/>
  <c r="T1563" i="5"/>
  <c r="U198" i="5" s="1"/>
  <c r="T1565" i="5"/>
  <c r="T1564" i="5"/>
  <c r="T1562" i="5"/>
  <c r="T1530" i="5"/>
  <c r="T1528" i="5"/>
  <c r="T1496" i="5"/>
  <c r="T1497" i="5"/>
  <c r="T1498" i="5"/>
  <c r="T1501" i="5"/>
  <c r="T1500" i="5"/>
  <c r="T1464" i="5"/>
  <c r="T1465" i="5"/>
  <c r="T1467" i="5"/>
  <c r="U186" i="5" s="1"/>
  <c r="T1469" i="5"/>
  <c r="T1434" i="5"/>
  <c r="T1436" i="5"/>
  <c r="T1433" i="5"/>
  <c r="T1402" i="5"/>
  <c r="T1401" i="5"/>
  <c r="T1403" i="5"/>
  <c r="U178" i="5" s="1"/>
  <c r="T1405" i="5"/>
  <c r="T1370" i="5"/>
  <c r="T1371" i="5"/>
  <c r="U174" i="5" s="1"/>
  <c r="T1373" i="5"/>
  <c r="T1372" i="5"/>
  <c r="T1339" i="5"/>
  <c r="U170" i="5" s="1"/>
  <c r="T1337" i="5"/>
  <c r="T1336" i="5"/>
  <c r="T1340" i="5"/>
  <c r="T1308" i="5"/>
  <c r="T1275" i="5"/>
  <c r="U162" i="5" s="1"/>
  <c r="T3916" i="5"/>
  <c r="T3920" i="5"/>
  <c r="T4776" i="5"/>
  <c r="T4680" i="5"/>
  <c r="T4584" i="5"/>
  <c r="T5561" i="5"/>
  <c r="T4869" i="5"/>
  <c r="T4541" i="5"/>
  <c r="T4453" i="5"/>
  <c r="T4295" i="5"/>
  <c r="T4041" i="5"/>
  <c r="T3978" i="5"/>
  <c r="T3946" i="5"/>
  <c r="T3914" i="5"/>
  <c r="T4355" i="5"/>
  <c r="U547" i="5" s="1"/>
  <c r="T4165" i="5"/>
  <c r="T3911" i="5"/>
  <c r="T5523" i="5"/>
  <c r="U693" i="5" s="1"/>
  <c r="T4543" i="5"/>
  <c r="T4297" i="5"/>
  <c r="T4043" i="5"/>
  <c r="U508" i="5" s="1"/>
  <c r="T3980" i="5"/>
  <c r="T3948" i="5"/>
  <c r="T4457" i="5"/>
  <c r="T4299" i="5"/>
  <c r="U540" i="5" s="1"/>
  <c r="T4045" i="5"/>
  <c r="T3982" i="5"/>
  <c r="T3950" i="5"/>
  <c r="T3918" i="5"/>
  <c r="T4742" i="5"/>
  <c r="T3200" i="5"/>
  <c r="T5328" i="5"/>
  <c r="T2142" i="5"/>
  <c r="T2046" i="5"/>
  <c r="T1886" i="5"/>
  <c r="T1790" i="5"/>
  <c r="T1630" i="5"/>
  <c r="T1534" i="5"/>
  <c r="T1374" i="5"/>
  <c r="T1278" i="5"/>
  <c r="T1788" i="5"/>
  <c r="T1532" i="5"/>
  <c r="T1284" i="5"/>
  <c r="T2173" i="5"/>
  <c r="T2085" i="5"/>
  <c r="T2013" i="5"/>
  <c r="T1829" i="5"/>
  <c r="T1573" i="5"/>
  <c r="T1309" i="5"/>
  <c r="T2139" i="5"/>
  <c r="U270" i="5" s="1"/>
  <c r="T1883" i="5"/>
  <c r="U238" i="5" s="1"/>
  <c r="B389" i="10" s="1"/>
  <c r="H389" i="10" s="1"/>
  <c r="T1635" i="5"/>
  <c r="U207" i="5" s="1"/>
  <c r="T2212" i="5"/>
  <c r="T2044" i="5"/>
  <c r="T1980" i="5"/>
  <c r="T1916" i="5"/>
  <c r="T1796" i="5"/>
  <c r="T1668" i="5"/>
  <c r="T1981" i="5"/>
  <c r="T1797" i="5"/>
  <c r="T1277" i="5"/>
  <c r="T5326" i="5"/>
  <c r="T2179" i="5"/>
  <c r="U275" i="5" s="1"/>
  <c r="T1723" i="5"/>
  <c r="U218" i="5" s="1"/>
  <c r="T1283" i="5"/>
  <c r="U163" i="5" s="1"/>
  <c r="T2150" i="5"/>
  <c r="T1510" i="5"/>
  <c r="T1318" i="5"/>
  <c r="T1432" i="5"/>
  <c r="T1368" i="5"/>
  <c r="T1320" i="5"/>
  <c r="T5331" i="5"/>
  <c r="U669" i="5" s="1"/>
  <c r="T2169" i="5"/>
  <c r="T1961" i="5"/>
  <c r="T2058" i="5"/>
  <c r="T1834" i="5"/>
  <c r="T1610" i="5"/>
  <c r="T1338" i="5"/>
  <c r="T1960" i="5"/>
  <c r="T1768" i="5"/>
  <c r="T2217" i="5"/>
  <c r="T2009" i="5"/>
  <c r="T1817" i="5"/>
  <c r="T1593" i="5"/>
  <c r="T1417" i="5"/>
  <c r="T2234" i="5"/>
  <c r="T1770" i="5"/>
  <c r="T1386" i="5"/>
  <c r="T1302" i="5"/>
  <c r="T1304" i="5"/>
  <c r="T1786" i="5"/>
  <c r="T2074" i="5"/>
  <c r="T5347" i="5"/>
  <c r="U671" i="5" s="1"/>
  <c r="T1690" i="5"/>
  <c r="T4995" i="5"/>
  <c r="U627" i="5" s="1"/>
  <c r="T4963" i="5"/>
  <c r="U623" i="5" s="1"/>
  <c r="T4894" i="5"/>
  <c r="T4500" i="5"/>
  <c r="T4467" i="5"/>
  <c r="U561" i="5" s="1"/>
  <c r="T5265" i="5"/>
  <c r="T5261" i="5"/>
  <c r="T893" i="5"/>
  <c r="T637" i="5"/>
  <c r="T381" i="5"/>
  <c r="T125" i="5"/>
  <c r="T5228" i="5"/>
  <c r="T5223" i="5"/>
  <c r="T3" i="5"/>
  <c r="U3" i="5" s="1"/>
  <c r="T5627" i="5"/>
  <c r="U706" i="5" s="1"/>
  <c r="T4795" i="5"/>
  <c r="U602" i="5" s="1"/>
  <c r="T4699" i="5"/>
  <c r="U590" i="5" s="1"/>
  <c r="T5635" i="5"/>
  <c r="U707" i="5" s="1"/>
  <c r="T5606" i="5"/>
  <c r="T5540" i="5"/>
  <c r="T4848" i="5"/>
  <c r="T4784" i="5"/>
  <c r="T4656" i="5"/>
  <c r="T4496" i="5"/>
  <c r="T4946" i="5"/>
  <c r="T4754" i="5"/>
  <c r="T4498" i="5"/>
  <c r="T5539" i="5"/>
  <c r="U695" i="5" s="1"/>
  <c r="T4847" i="5"/>
  <c r="T4655" i="5"/>
  <c r="T4463" i="5"/>
  <c r="T4944" i="5"/>
  <c r="T4752" i="5"/>
  <c r="T4464" i="5"/>
  <c r="T5510" i="5"/>
  <c r="T4882" i="5"/>
  <c r="T4594" i="5"/>
  <c r="T4466" i="5"/>
  <c r="T5507" i="5"/>
  <c r="U691" i="5" s="1"/>
  <c r="T4975" i="5"/>
  <c r="T4783" i="5"/>
  <c r="T4591" i="5"/>
  <c r="T5501" i="5"/>
  <c r="T6005" i="5"/>
  <c r="T5667" i="5"/>
  <c r="U711" i="5" s="1"/>
  <c r="T5532" i="5"/>
  <c r="T4872" i="5"/>
  <c r="T4648" i="5"/>
  <c r="T4677" i="5"/>
  <c r="T4549" i="5"/>
  <c r="T4970" i="5"/>
  <c r="T4746" i="5"/>
  <c r="T4554" i="5"/>
  <c r="T4634" i="5"/>
  <c r="T5536" i="5"/>
  <c r="T4972" i="5"/>
  <c r="T4876" i="5"/>
  <c r="T4780" i="5"/>
  <c r="T4684" i="5"/>
  <c r="T4588" i="5"/>
  <c r="T4492" i="5"/>
  <c r="T5517" i="5"/>
  <c r="T4969" i="5"/>
  <c r="T4873" i="5"/>
  <c r="T4793" i="5"/>
  <c r="T4697" i="5"/>
  <c r="T4569" i="5"/>
  <c r="T4473" i="5"/>
  <c r="T5514" i="5"/>
  <c r="T4950" i="5"/>
  <c r="T4854" i="5"/>
  <c r="T4758" i="5"/>
  <c r="T4662" i="5"/>
  <c r="T4550" i="5"/>
  <c r="T4968" i="5"/>
  <c r="T4744" i="5"/>
  <c r="T4773" i="5"/>
  <c r="T4645" i="5"/>
  <c r="T5534" i="5"/>
  <c r="T4874" i="5"/>
  <c r="T4650" i="5"/>
  <c r="T4458" i="5"/>
  <c r="T5563" i="5"/>
  <c r="U698" i="5" s="1"/>
  <c r="T5531" i="5"/>
  <c r="U694" i="5" s="1"/>
  <c r="T4967" i="5"/>
  <c r="T4935" i="5"/>
  <c r="T4871" i="5"/>
  <c r="T4839" i="5"/>
  <c r="T4775" i="5"/>
  <c r="T4743" i="5"/>
  <c r="T4679" i="5"/>
  <c r="T4647" i="5"/>
  <c r="T4583" i="5"/>
  <c r="T4551" i="5"/>
  <c r="T4487" i="5"/>
  <c r="T4455" i="5"/>
  <c r="T5498" i="5"/>
  <c r="T4534" i="5"/>
  <c r="T5568" i="5"/>
  <c r="T5504" i="5"/>
  <c r="T4940" i="5"/>
  <c r="T4844" i="5"/>
  <c r="T4748" i="5"/>
  <c r="T4652" i="5"/>
  <c r="T4556" i="5"/>
  <c r="T4460" i="5"/>
  <c r="T5549" i="5"/>
  <c r="T4953" i="5"/>
  <c r="T4841" i="5"/>
  <c r="T4665" i="5"/>
  <c r="T4585" i="5"/>
  <c r="T4537" i="5"/>
  <c r="T5546" i="5"/>
  <c r="T4982" i="5"/>
  <c r="T4886" i="5"/>
  <c r="T4790" i="5"/>
  <c r="T4470" i="5"/>
  <c r="T5625" i="5"/>
  <c r="T5675" i="5"/>
  <c r="U712" i="5" s="1"/>
  <c r="T6097" i="5"/>
  <c r="T6054" i="5"/>
  <c r="T5696" i="5"/>
  <c r="T5655" i="5"/>
  <c r="T6063" i="5"/>
  <c r="T5683" i="5"/>
  <c r="U713" i="5" s="1"/>
  <c r="T6079" i="5"/>
  <c r="T5664" i="5"/>
  <c r="T5686" i="5"/>
  <c r="T5602" i="5"/>
  <c r="T6028" i="5"/>
  <c r="T6015" i="5"/>
  <c r="T6000" i="5"/>
  <c r="T6031" i="5"/>
  <c r="T5699" i="5"/>
  <c r="U715" i="5" s="1"/>
  <c r="T5603" i="5"/>
  <c r="U703" i="5" s="1"/>
  <c r="T5653" i="5"/>
  <c r="T5582" i="5"/>
  <c r="T5587" i="5"/>
  <c r="U701" i="5" s="1"/>
  <c r="T6034" i="5"/>
  <c r="T5590" i="5"/>
  <c r="T989" i="5"/>
  <c r="T925" i="5"/>
  <c r="T861" i="5"/>
  <c r="T797" i="5"/>
  <c r="T733" i="5"/>
  <c r="T669" i="5"/>
  <c r="T605" i="5"/>
  <c r="T541" i="5"/>
  <c r="T477" i="5"/>
  <c r="T413" i="5"/>
  <c r="T349" i="5"/>
  <c r="T285" i="5"/>
  <c r="T221" i="5"/>
  <c r="T157" i="5"/>
  <c r="T93" i="5"/>
  <c r="T29" i="5"/>
  <c r="T5689" i="5"/>
  <c r="T6047" i="5"/>
  <c r="T6095" i="5"/>
  <c r="T5557" i="5"/>
  <c r="T4897" i="5"/>
  <c r="T4737" i="5"/>
  <c r="T5644" i="5"/>
  <c r="T6033" i="5"/>
  <c r="T4899" i="5"/>
  <c r="U615" i="5" s="1"/>
  <c r="T5556" i="5"/>
  <c r="T5524" i="5"/>
  <c r="T4992" i="5"/>
  <c r="T4960" i="5"/>
  <c r="T4896" i="5"/>
  <c r="T4864" i="5"/>
  <c r="T4768" i="5"/>
  <c r="T4736" i="5"/>
  <c r="T4672" i="5"/>
  <c r="T4640" i="5"/>
  <c r="T4576" i="5"/>
  <c r="T4544" i="5"/>
  <c r="T4480" i="5"/>
  <c r="T4448" i="5"/>
  <c r="T5657" i="5"/>
  <c r="T4861" i="5"/>
  <c r="T4669" i="5"/>
  <c r="T4477" i="5"/>
  <c r="T5638" i="5"/>
  <c r="T5558" i="5"/>
  <c r="T5526" i="5"/>
  <c r="T4994" i="5"/>
  <c r="T4962" i="5"/>
  <c r="T4898" i="5"/>
  <c r="T4866" i="5"/>
  <c r="T4770" i="5"/>
  <c r="T4738" i="5"/>
  <c r="T4674" i="5"/>
  <c r="T4642" i="5"/>
  <c r="T4578" i="5"/>
  <c r="T4546" i="5"/>
  <c r="T4482" i="5"/>
  <c r="T4450" i="5"/>
  <c r="T5565" i="5"/>
  <c r="T5525" i="5"/>
  <c r="T4937" i="5"/>
  <c r="T4865" i="5"/>
  <c r="T4745" i="5"/>
  <c r="T4673" i="5"/>
  <c r="T4553" i="5"/>
  <c r="T4481" i="5"/>
  <c r="T5618" i="5"/>
  <c r="T5562" i="5"/>
  <c r="T4838" i="5"/>
  <c r="T4678" i="5"/>
  <c r="T4582" i="5"/>
  <c r="T4486" i="5"/>
  <c r="T5499" i="5"/>
  <c r="U690" i="5" s="1"/>
  <c r="T5497" i="5"/>
  <c r="T5263" i="5"/>
  <c r="T988" i="5"/>
  <c r="T924" i="5"/>
  <c r="T860" i="5"/>
  <c r="T796" i="5"/>
  <c r="T732" i="5"/>
  <c r="T668" i="5"/>
  <c r="T604" i="5"/>
  <c r="T540" i="5"/>
  <c r="T476" i="5"/>
  <c r="T412" i="5"/>
  <c r="T348" i="5"/>
  <c r="T284" i="5"/>
  <c r="T220" i="5"/>
  <c r="T156" i="5"/>
  <c r="T92" i="5"/>
  <c r="T28" i="5"/>
  <c r="T993" i="5"/>
  <c r="T929" i="5"/>
  <c r="T865" i="5"/>
  <c r="T801" i="5"/>
  <c r="T737" i="5"/>
  <c r="T673" i="5"/>
  <c r="T609" i="5"/>
  <c r="T545" i="5"/>
  <c r="T481" i="5"/>
  <c r="T417" i="5"/>
  <c r="T353" i="5"/>
  <c r="T289" i="5"/>
  <c r="T225" i="5"/>
  <c r="T161" i="5"/>
  <c r="T97" i="5"/>
  <c r="T33" i="5"/>
  <c r="T6021" i="5"/>
  <c r="T6072" i="5"/>
  <c r="T5652" i="5"/>
  <c r="T6060" i="5"/>
  <c r="T5687" i="5"/>
  <c r="B546" i="10"/>
  <c r="H546" i="10" s="1"/>
  <c r="B530" i="10"/>
  <c r="H530" i="10" s="1"/>
  <c r="T6053" i="5"/>
  <c r="K148" i="12"/>
  <c r="B672" i="10"/>
  <c r="H672" i="10" s="1"/>
  <c r="B621" i="10"/>
  <c r="H621" i="10" s="1"/>
  <c r="B617" i="10"/>
  <c r="H617" i="10" s="1"/>
  <c r="B613" i="10"/>
  <c r="H613" i="10" s="1"/>
  <c r="B605" i="10"/>
  <c r="H605" i="10" s="1"/>
  <c r="B601" i="10"/>
  <c r="H601" i="10" s="1"/>
  <c r="B597" i="10"/>
  <c r="H597" i="10" s="1"/>
  <c r="B593" i="10"/>
  <c r="H593" i="10" s="1"/>
  <c r="B589" i="10"/>
  <c r="H589" i="10" s="1"/>
  <c r="B585" i="10"/>
  <c r="H585" i="10" s="1"/>
  <c r="B631" i="10"/>
  <c r="H631" i="10" s="1"/>
  <c r="B627" i="10"/>
  <c r="H627" i="10" s="1"/>
  <c r="B623" i="10"/>
  <c r="H623" i="10" s="1"/>
  <c r="B619" i="10"/>
  <c r="H619" i="10" s="1"/>
  <c r="B615" i="10"/>
  <c r="H615" i="10" s="1"/>
  <c r="B611" i="10"/>
  <c r="H611" i="10" s="1"/>
  <c r="B607" i="10"/>
  <c r="H607" i="10" s="1"/>
  <c r="B603" i="10"/>
  <c r="H603" i="10" s="1"/>
  <c r="B599" i="10"/>
  <c r="H599" i="10" s="1"/>
  <c r="B595" i="10"/>
  <c r="H595" i="10" s="1"/>
  <c r="B591" i="10"/>
  <c r="H591" i="10" s="1"/>
  <c r="B587" i="10"/>
  <c r="H587" i="10" s="1"/>
  <c r="B583" i="10"/>
  <c r="H583" i="10" s="1"/>
  <c r="K188" i="12"/>
  <c r="K192" i="12"/>
  <c r="K196" i="12"/>
  <c r="K200" i="12"/>
  <c r="K191" i="12"/>
  <c r="K195" i="12"/>
  <c r="K199" i="12"/>
  <c r="K190" i="12"/>
  <c r="K194" i="12"/>
  <c r="L14" i="12" s="1"/>
  <c r="B38" i="10" s="1"/>
  <c r="H38" i="10" s="1"/>
  <c r="K198" i="12"/>
  <c r="K189" i="12"/>
  <c r="K193" i="12"/>
  <c r="K197" i="12"/>
  <c r="K201" i="12"/>
  <c r="K140" i="12"/>
  <c r="K144" i="12"/>
  <c r="K143" i="12"/>
  <c r="K142" i="12"/>
  <c r="K141" i="12"/>
  <c r="K145" i="12"/>
  <c r="K136" i="12"/>
  <c r="K132" i="12"/>
  <c r="K137" i="12"/>
  <c r="K134" i="12"/>
  <c r="K133" i="12"/>
  <c r="K131" i="12"/>
  <c r="K130" i="12"/>
  <c r="L10" i="12" s="1"/>
  <c r="B34" i="10" s="1"/>
  <c r="H34" i="10" s="1"/>
  <c r="K139" i="12"/>
  <c r="K135" i="12"/>
  <c r="K138" i="12"/>
  <c r="K168" i="12"/>
  <c r="K172" i="12"/>
  <c r="K176" i="12"/>
  <c r="K180" i="12"/>
  <c r="K171" i="12"/>
  <c r="K175" i="12"/>
  <c r="K179" i="12"/>
  <c r="K183" i="12"/>
  <c r="K170" i="12"/>
  <c r="K174" i="12"/>
  <c r="K178" i="12"/>
  <c r="L13" i="12" s="1"/>
  <c r="B37" i="10" s="1"/>
  <c r="H37" i="10" s="1"/>
  <c r="K182" i="12"/>
  <c r="K169" i="12"/>
  <c r="K173" i="12"/>
  <c r="K177" i="12"/>
  <c r="K181" i="12"/>
  <c r="K5" i="12"/>
  <c r="K9" i="12"/>
  <c r="K13" i="12"/>
  <c r="K4" i="12"/>
  <c r="K8" i="12"/>
  <c r="K12" i="12"/>
  <c r="K3" i="12"/>
  <c r="K7" i="12"/>
  <c r="K11" i="12"/>
  <c r="K6" i="12"/>
  <c r="K10" i="12"/>
  <c r="K147" i="12"/>
  <c r="K146" i="12"/>
  <c r="L11" i="12" s="1"/>
  <c r="B35" i="10" s="1"/>
  <c r="H35" i="10" s="1"/>
  <c r="K62" i="12"/>
  <c r="K59" i="12"/>
  <c r="K60" i="12"/>
  <c r="K61" i="12"/>
  <c r="K63" i="12"/>
  <c r="K64" i="12"/>
  <c r="K65" i="12"/>
  <c r="K57" i="12"/>
  <c r="K58" i="12"/>
  <c r="K218" i="12"/>
  <c r="C33" i="10"/>
  <c r="B33" i="10" s="1"/>
  <c r="H33" i="10" s="1"/>
  <c r="C49" i="10"/>
  <c r="B49" i="10" s="1"/>
  <c r="H49" i="10" s="1"/>
  <c r="C55" i="10"/>
  <c r="B55" i="10" s="1"/>
  <c r="H55" i="10" s="1"/>
  <c r="C44" i="10"/>
  <c r="B44" i="10" s="1"/>
  <c r="H44" i="10" s="1"/>
  <c r="C51" i="10"/>
  <c r="B51" i="10" s="1"/>
  <c r="H51" i="10" s="1"/>
  <c r="C48" i="10"/>
  <c r="B48" i="10" s="1"/>
  <c r="H48" i="10" s="1"/>
  <c r="C50" i="10"/>
  <c r="B50" i="10" s="1"/>
  <c r="H50" i="10" s="1"/>
  <c r="C30" i="10"/>
  <c r="B30" i="10" s="1"/>
  <c r="H30" i="10" s="1"/>
  <c r="C40" i="10"/>
  <c r="B40" i="10" s="1"/>
  <c r="H40" i="10" s="1"/>
  <c r="C42" i="10"/>
  <c r="B42" i="10" s="1"/>
  <c r="H42" i="10" s="1"/>
  <c r="C46" i="10"/>
  <c r="B46" i="10" s="1"/>
  <c r="H46" i="10" s="1"/>
  <c r="B625" i="10"/>
  <c r="H625" i="10" s="1"/>
  <c r="B609" i="10"/>
  <c r="H609" i="10" s="1"/>
  <c r="B629" i="10"/>
  <c r="H629" i="10" s="1"/>
  <c r="T5681" i="5"/>
  <c r="T6030" i="5"/>
  <c r="T5692" i="5"/>
  <c r="T5697" i="5"/>
  <c r="T5656" i="5"/>
  <c r="T5600" i="5"/>
  <c r="T5693" i="5"/>
  <c r="T6090" i="5"/>
  <c r="T5634" i="5"/>
  <c r="T6022" i="5"/>
  <c r="T5698" i="5"/>
  <c r="T5666" i="5"/>
  <c r="T6061" i="5"/>
  <c r="T5589" i="5"/>
  <c r="N78" i="12"/>
  <c r="B531" i="10"/>
  <c r="H531" i="10" s="1"/>
  <c r="B552" i="10"/>
  <c r="H552" i="10" s="1"/>
  <c r="B548" i="10"/>
  <c r="H548" i="10" s="1"/>
  <c r="N18" i="12"/>
  <c r="M3" i="12" s="1"/>
  <c r="C27" i="10" s="1"/>
  <c r="N22" i="12"/>
  <c r="N26" i="12"/>
  <c r="N21" i="12"/>
  <c r="N25" i="12"/>
  <c r="N29" i="12"/>
  <c r="N20" i="12"/>
  <c r="N24" i="12"/>
  <c r="N28" i="12"/>
  <c r="N19" i="12"/>
  <c r="N23" i="12"/>
  <c r="N27" i="12"/>
  <c r="N16" i="12"/>
  <c r="N17" i="12"/>
  <c r="N15" i="12"/>
  <c r="N50" i="12"/>
  <c r="M5" i="12" s="1"/>
  <c r="C29" i="10" s="1"/>
  <c r="N54" i="12"/>
  <c r="N53" i="12"/>
  <c r="N52" i="12"/>
  <c r="N51" i="12"/>
  <c r="N55" i="12"/>
  <c r="N335" i="12"/>
  <c r="N336" i="12"/>
  <c r="N333" i="12"/>
  <c r="N334" i="12"/>
  <c r="J446" i="12"/>
  <c r="N274" i="12"/>
  <c r="M19" i="12" s="1"/>
  <c r="C43" i="10" s="1"/>
  <c r="N278" i="12"/>
  <c r="N282" i="12"/>
  <c r="N286" i="12"/>
  <c r="N273" i="12"/>
  <c r="N277" i="12"/>
  <c r="N281" i="12"/>
  <c r="N285" i="12"/>
  <c r="N276" i="12"/>
  <c r="N280" i="12"/>
  <c r="N284" i="12"/>
  <c r="N288" i="12"/>
  <c r="N275" i="12"/>
  <c r="N279" i="12"/>
  <c r="N283" i="12"/>
  <c r="N287" i="12"/>
  <c r="N86" i="12"/>
  <c r="N90" i="12"/>
  <c r="N85" i="12"/>
  <c r="N89" i="12"/>
  <c r="N84" i="12"/>
  <c r="N88" i="12"/>
  <c r="N83" i="12"/>
  <c r="N87" i="12"/>
  <c r="N91" i="12"/>
  <c r="N82" i="12"/>
  <c r="M7" i="12" s="1"/>
  <c r="C31" i="10" s="1"/>
  <c r="N79" i="12"/>
  <c r="N323" i="12"/>
  <c r="J445" i="12"/>
  <c r="N430" i="12"/>
  <c r="N434" i="12"/>
  <c r="M29" i="12" s="1"/>
  <c r="C53" i="10" s="1"/>
  <c r="N433" i="12"/>
  <c r="N432" i="12"/>
  <c r="N431" i="12"/>
  <c r="N338" i="12"/>
  <c r="M23" i="12" s="1"/>
  <c r="C47" i="10" s="1"/>
  <c r="N337" i="12"/>
  <c r="N81" i="12"/>
  <c r="N76" i="12"/>
  <c r="N327" i="12"/>
  <c r="N328" i="12"/>
  <c r="N325" i="12"/>
  <c r="N326" i="12"/>
  <c r="N34" i="12"/>
  <c r="M4" i="12" s="1"/>
  <c r="C28" i="10" s="1"/>
  <c r="N38" i="12"/>
  <c r="N42" i="12"/>
  <c r="N46" i="12"/>
  <c r="N37" i="12"/>
  <c r="N41" i="12"/>
  <c r="N45" i="12"/>
  <c r="N49" i="12"/>
  <c r="N36" i="12"/>
  <c r="N40" i="12"/>
  <c r="N44" i="12"/>
  <c r="N48" i="12"/>
  <c r="N35" i="12"/>
  <c r="N39" i="12"/>
  <c r="N43" i="12"/>
  <c r="N47" i="12"/>
  <c r="N14" i="12"/>
  <c r="N80" i="12"/>
  <c r="N77" i="12"/>
  <c r="N331" i="12"/>
  <c r="N332" i="12"/>
  <c r="N329" i="12"/>
  <c r="N330" i="12"/>
  <c r="J92" i="12"/>
  <c r="K92" i="12" s="1"/>
  <c r="J338" i="12"/>
  <c r="J56" i="12"/>
  <c r="K56" i="12" s="1"/>
  <c r="J49" i="12"/>
  <c r="J29" i="12"/>
  <c r="K14" i="12" s="1"/>
  <c r="J55" i="12"/>
  <c r="K2" i="12"/>
  <c r="L2" i="12" s="1"/>
  <c r="B26" i="10" s="1"/>
  <c r="H26" i="10" s="1"/>
  <c r="B665" i="10"/>
  <c r="H665" i="10" s="1"/>
  <c r="B549" i="10"/>
  <c r="H549" i="10" s="1"/>
  <c r="J288" i="12"/>
  <c r="J91" i="12"/>
  <c r="B537" i="10"/>
  <c r="H537" i="10" s="1"/>
  <c r="B526" i="10"/>
  <c r="H526" i="10" s="1"/>
  <c r="B518" i="10"/>
  <c r="H518" i="10" s="1"/>
  <c r="B510" i="10"/>
  <c r="H510" i="10" s="1"/>
  <c r="B502" i="10"/>
  <c r="H502" i="10" s="1"/>
  <c r="B494" i="10"/>
  <c r="H494" i="10" s="1"/>
  <c r="B486" i="10"/>
  <c r="H486" i="10" s="1"/>
  <c r="B478" i="10"/>
  <c r="H478" i="10" s="1"/>
  <c r="B470" i="10"/>
  <c r="H470" i="10" s="1"/>
  <c r="B462" i="10"/>
  <c r="H462" i="10" s="1"/>
  <c r="B454" i="10"/>
  <c r="H454" i="10" s="1"/>
  <c r="B446" i="10"/>
  <c r="H446" i="10" s="1"/>
  <c r="B639" i="10"/>
  <c r="H639" i="10" s="1"/>
  <c r="B635" i="10"/>
  <c r="H635" i="10" s="1"/>
  <c r="B576" i="10"/>
  <c r="H576" i="10" s="1"/>
  <c r="B572" i="10"/>
  <c r="H572" i="10" s="1"/>
  <c r="B565" i="10"/>
  <c r="H565" i="10" s="1"/>
  <c r="B305" i="10"/>
  <c r="H305" i="10" s="1"/>
  <c r="B297" i="10"/>
  <c r="H297" i="10" s="1"/>
  <c r="B289" i="10"/>
  <c r="H289" i="10" s="1"/>
  <c r="B281" i="10"/>
  <c r="H281" i="10" s="1"/>
  <c r="B561" i="10"/>
  <c r="H561" i="10" s="1"/>
  <c r="B309" i="10"/>
  <c r="H309" i="10" s="1"/>
  <c r="B301" i="10"/>
  <c r="H301" i="10" s="1"/>
  <c r="B293" i="10"/>
  <c r="H293" i="10" s="1"/>
  <c r="B285" i="10"/>
  <c r="H285" i="10" s="1"/>
  <c r="B550" i="10"/>
  <c r="H550" i="10" s="1"/>
  <c r="B457" i="10"/>
  <c r="H457" i="10" s="1"/>
  <c r="B544" i="10"/>
  <c r="H544" i="10" s="1"/>
  <c r="B529" i="10"/>
  <c r="H529" i="10" s="1"/>
  <c r="B539" i="10"/>
  <c r="H539" i="10" s="1"/>
  <c r="B535" i="10"/>
  <c r="H535" i="10" s="1"/>
  <c r="B522" i="10"/>
  <c r="H522" i="10" s="1"/>
  <c r="B514" i="10"/>
  <c r="H514" i="10" s="1"/>
  <c r="B506" i="10"/>
  <c r="H506" i="10" s="1"/>
  <c r="B498" i="10"/>
  <c r="H498" i="10" s="1"/>
  <c r="B490" i="10"/>
  <c r="H490" i="10" s="1"/>
  <c r="B482" i="10"/>
  <c r="H482" i="10" s="1"/>
  <c r="B474" i="10"/>
  <c r="H474" i="10" s="1"/>
  <c r="B466" i="10"/>
  <c r="H466" i="10" s="1"/>
  <c r="B458" i="10"/>
  <c r="H458" i="10" s="1"/>
  <c r="B450" i="10"/>
  <c r="H450" i="10" s="1"/>
  <c r="B641" i="10"/>
  <c r="H641" i="10" s="1"/>
  <c r="B637" i="10"/>
  <c r="H637" i="10" s="1"/>
  <c r="B633" i="10"/>
  <c r="H633" i="10" s="1"/>
  <c r="B574" i="10"/>
  <c r="H574" i="10" s="1"/>
  <c r="B465" i="10"/>
  <c r="H465" i="10" s="1"/>
  <c r="B449" i="10"/>
  <c r="H449" i="10" s="1"/>
  <c r="B542" i="10"/>
  <c r="H542" i="10" s="1"/>
  <c r="B663" i="10"/>
  <c r="H663" i="10" s="1"/>
  <c r="B563" i="10"/>
  <c r="H563" i="10" s="1"/>
  <c r="B559" i="10"/>
  <c r="H559" i="10" s="1"/>
  <c r="B307" i="10"/>
  <c r="H307" i="10" s="1"/>
  <c r="B303" i="10"/>
  <c r="H303" i="10" s="1"/>
  <c r="B299" i="10"/>
  <c r="H299" i="10" s="1"/>
  <c r="B295" i="10"/>
  <c r="H295" i="10" s="1"/>
  <c r="B291" i="10"/>
  <c r="H291" i="10" s="1"/>
  <c r="B287" i="10"/>
  <c r="H287" i="10" s="1"/>
  <c r="B283" i="10"/>
  <c r="H283" i="10" s="1"/>
  <c r="B279" i="10"/>
  <c r="H279" i="10" s="1"/>
  <c r="B551" i="10"/>
  <c r="H551" i="10" s="1"/>
  <c r="T5688" i="5"/>
  <c r="T6043" i="5"/>
  <c r="U758" i="5" s="1"/>
  <c r="T6009" i="5"/>
  <c r="T6071" i="5"/>
  <c r="T6023" i="5"/>
  <c r="T5601" i="5"/>
  <c r="T6093" i="5"/>
  <c r="T5999" i="5"/>
  <c r="T6067" i="5"/>
  <c r="U761" i="5" s="1"/>
  <c r="T6081" i="5"/>
  <c r="T6085" i="5"/>
  <c r="T5670" i="5"/>
  <c r="T6050" i="5"/>
  <c r="T6036" i="5"/>
  <c r="T6004" i="5"/>
  <c r="T5592" i="5"/>
  <c r="T5665" i="5"/>
  <c r="T5690" i="5"/>
  <c r="T6040" i="5"/>
  <c r="T6019" i="5"/>
  <c r="U755" i="5" s="1"/>
  <c r="T5691" i="5"/>
  <c r="U714" i="5" s="1"/>
  <c r="T6065" i="5"/>
  <c r="T6062" i="5"/>
  <c r="T6092" i="5"/>
  <c r="T5608" i="5"/>
  <c r="T5573" i="5"/>
  <c r="T5541" i="5"/>
  <c r="T5509" i="5"/>
  <c r="T4977" i="5"/>
  <c r="T4945" i="5"/>
  <c r="T4881" i="5"/>
  <c r="T4849" i="5"/>
  <c r="T4785" i="5"/>
  <c r="T4753" i="5"/>
  <c r="T4689" i="5"/>
  <c r="T4657" i="5"/>
  <c r="T4593" i="5"/>
  <c r="T4561" i="5"/>
  <c r="T4497" i="5"/>
  <c r="T4465" i="5"/>
  <c r="T5607" i="5"/>
  <c r="T5604" i="5"/>
  <c r="T6089" i="5"/>
  <c r="T6007" i="5"/>
  <c r="T5659" i="5"/>
  <c r="U710" i="5" s="1"/>
  <c r="T6066" i="5"/>
  <c r="T6073" i="5"/>
  <c r="T6058" i="5"/>
  <c r="T5669" i="5"/>
  <c r="B677" i="10"/>
  <c r="H677" i="10" s="1"/>
  <c r="B673" i="10"/>
  <c r="H673" i="10" s="1"/>
  <c r="T5617" i="5"/>
  <c r="T5585" i="5"/>
  <c r="T5553" i="5"/>
  <c r="T5521" i="5"/>
  <c r="T4989" i="5"/>
  <c r="T5614" i="5"/>
  <c r="B701" i="10"/>
  <c r="H701" i="10" s="1"/>
  <c r="B697" i="10"/>
  <c r="H697" i="10" s="1"/>
  <c r="T6087" i="5"/>
  <c r="T4829" i="5"/>
  <c r="T6002" i="5"/>
  <c r="B528" i="10"/>
  <c r="H528" i="10" s="1"/>
  <c r="B520" i="10"/>
  <c r="H520" i="10" s="1"/>
  <c r="B504" i="10"/>
  <c r="H504" i="10" s="1"/>
  <c r="B488" i="10"/>
  <c r="H488" i="10" s="1"/>
  <c r="B472" i="10"/>
  <c r="H472" i="10" s="1"/>
  <c r="B456" i="10"/>
  <c r="H456" i="10" s="1"/>
  <c r="T4832" i="5"/>
  <c r="T6041" i="5"/>
  <c r="T6078" i="5"/>
  <c r="T6076" i="5"/>
  <c r="T5672" i="5"/>
  <c r="T5560" i="5"/>
  <c r="T5528" i="5"/>
  <c r="T4996" i="5"/>
  <c r="T4964" i="5"/>
  <c r="T4900" i="5"/>
  <c r="T4868" i="5"/>
  <c r="T4836" i="5"/>
  <c r="T4772" i="5"/>
  <c r="T4740" i="5"/>
  <c r="T4676" i="5"/>
  <c r="T4644" i="5"/>
  <c r="T4580" i="5"/>
  <c r="T4548" i="5"/>
  <c r="T4484" i="5"/>
  <c r="T4452" i="5"/>
  <c r="T5613" i="5"/>
  <c r="T5570" i="5"/>
  <c r="T5538" i="5"/>
  <c r="T5506" i="5"/>
  <c r="T4974" i="5"/>
  <c r="T4942" i="5"/>
  <c r="T4878" i="5"/>
  <c r="T4846" i="5"/>
  <c r="T4782" i="5"/>
  <c r="T4750" i="5"/>
  <c r="T4686" i="5"/>
  <c r="T4654" i="5"/>
  <c r="T4590" i="5"/>
  <c r="T4558" i="5"/>
  <c r="T4494" i="5"/>
  <c r="T4462" i="5"/>
  <c r="T5591" i="5"/>
  <c r="T5262" i="5"/>
  <c r="T6045" i="5"/>
  <c r="B543" i="10"/>
  <c r="H543" i="10" s="1"/>
  <c r="T4830" i="5"/>
  <c r="T6080" i="5"/>
  <c r="T5260" i="5"/>
  <c r="T6098" i="5"/>
  <c r="T6020" i="5"/>
  <c r="T6068" i="5"/>
  <c r="T6075" i="5"/>
  <c r="U762" i="5" s="1"/>
  <c r="T6088" i="5"/>
  <c r="T6001" i="5"/>
  <c r="T5671" i="5"/>
  <c r="T5631" i="5"/>
  <c r="T5596" i="5"/>
  <c r="T2297" i="5"/>
  <c r="B675" i="10"/>
  <c r="H675" i="10" s="1"/>
  <c r="B671" i="10"/>
  <c r="H671" i="10" s="1"/>
  <c r="T5633" i="5"/>
  <c r="T5569" i="5"/>
  <c r="T5537" i="5"/>
  <c r="T5505" i="5"/>
  <c r="T4973" i="5"/>
  <c r="T4941" i="5"/>
  <c r="T4877" i="5"/>
  <c r="T4845" i="5"/>
  <c r="T4781" i="5"/>
  <c r="T4749" i="5"/>
  <c r="T4685" i="5"/>
  <c r="T4653" i="5"/>
  <c r="T4589" i="5"/>
  <c r="T4557" i="5"/>
  <c r="T4493" i="5"/>
  <c r="T4461" i="5"/>
  <c r="T5630" i="5"/>
  <c r="B699" i="10"/>
  <c r="H699" i="10" s="1"/>
  <c r="T6039" i="5"/>
  <c r="B524" i="10"/>
  <c r="H524" i="10" s="1"/>
  <c r="T6038" i="5"/>
  <c r="T6044" i="5"/>
  <c r="T5616" i="5"/>
  <c r="T5576" i="5"/>
  <c r="T5544" i="5"/>
  <c r="T5512" i="5"/>
  <c r="T4980" i="5"/>
  <c r="T4948" i="5"/>
  <c r="T4884" i="5"/>
  <c r="T4852" i="5"/>
  <c r="T4788" i="5"/>
  <c r="T4756" i="5"/>
  <c r="T4692" i="5"/>
  <c r="T4660" i="5"/>
  <c r="T4596" i="5"/>
  <c r="T4564" i="5"/>
  <c r="T4468" i="5"/>
  <c r="T5554" i="5"/>
  <c r="T5522" i="5"/>
  <c r="T4990" i="5"/>
  <c r="T4958" i="5"/>
  <c r="T4862" i="5"/>
  <c r="T4766" i="5"/>
  <c r="T4670" i="5"/>
  <c r="T4638" i="5"/>
  <c r="T4574" i="5"/>
  <c r="T4542" i="5"/>
  <c r="T4478" i="5"/>
  <c r="T4446" i="5"/>
  <c r="B511" i="10"/>
  <c r="H511" i="10" s="1"/>
  <c r="B495" i="10"/>
  <c r="H495" i="10" s="1"/>
  <c r="B479" i="10"/>
  <c r="H479" i="10" s="1"/>
  <c r="B463" i="10"/>
  <c r="H463" i="10" s="1"/>
  <c r="B447" i="10"/>
  <c r="H447" i="10" s="1"/>
  <c r="T6057" i="5"/>
  <c r="T5684" i="5"/>
  <c r="T6083" i="5"/>
  <c r="U763" i="5" s="1"/>
  <c r="T5662" i="5"/>
  <c r="T5694" i="5"/>
  <c r="T6042" i="5"/>
  <c r="T6059" i="5"/>
  <c r="U760" i="5" s="1"/>
  <c r="T5599" i="5"/>
  <c r="T5679" i="5"/>
  <c r="T6069" i="5"/>
  <c r="T6011" i="5"/>
  <c r="U754" i="5" s="1"/>
  <c r="T6016" i="5"/>
  <c r="T6006" i="5"/>
  <c r="T5668" i="5"/>
  <c r="T6086" i="5"/>
  <c r="T6010" i="5"/>
  <c r="T6012" i="5"/>
  <c r="T5680" i="5"/>
  <c r="T5584" i="5"/>
  <c r="T6051" i="5"/>
  <c r="U759" i="5" s="1"/>
  <c r="T6003" i="5"/>
  <c r="U753" i="5" s="1"/>
  <c r="T6082" i="5"/>
  <c r="T5682" i="5"/>
  <c r="T5588" i="5"/>
  <c r="T6056" i="5"/>
  <c r="T6064" i="5"/>
  <c r="T6077" i="5"/>
  <c r="T5674" i="5"/>
  <c r="T6014" i="5"/>
  <c r="T5632" i="5"/>
  <c r="T5586" i="5"/>
  <c r="T6035" i="5"/>
  <c r="U757" i="5" s="1"/>
  <c r="T6025" i="5"/>
  <c r="T5700" i="5"/>
  <c r="T5998" i="5"/>
  <c r="T4630" i="5"/>
  <c r="T5628" i="5"/>
  <c r="T6018" i="5"/>
  <c r="T6084" i="5"/>
  <c r="T5660" i="5"/>
  <c r="T5673" i="5"/>
  <c r="T6046" i="5"/>
  <c r="T6024" i="5"/>
  <c r="T5636" i="5"/>
  <c r="T6070" i="5"/>
  <c r="T6032" i="5"/>
  <c r="T5676" i="5"/>
  <c r="T6049" i="5"/>
  <c r="T5678" i="5"/>
  <c r="T6096" i="5"/>
  <c r="T5620" i="5"/>
  <c r="T6101" i="5"/>
  <c r="T6013" i="5"/>
  <c r="T6074" i="5"/>
  <c r="T6052" i="5"/>
  <c r="T5661" i="5"/>
  <c r="T5629" i="5"/>
  <c r="T5597" i="5"/>
  <c r="T5658" i="5"/>
  <c r="T5626" i="5"/>
  <c r="T6027" i="5"/>
  <c r="U756" i="5" s="1"/>
  <c r="T5695" i="5"/>
  <c r="T5663" i="5"/>
  <c r="T6094" i="5"/>
  <c r="T6029" i="5"/>
  <c r="T6008" i="5"/>
  <c r="T6017" i="5"/>
  <c r="T6048" i="5"/>
  <c r="T5677" i="5"/>
  <c r="T5581" i="5"/>
  <c r="T6026" i="5"/>
  <c r="T5685" i="5"/>
  <c r="T2292" i="5"/>
  <c r="B547" i="10"/>
  <c r="H547" i="10" s="1"/>
  <c r="B628" i="10"/>
  <c r="H628" i="10" s="1"/>
  <c r="B624" i="10"/>
  <c r="H624" i="10" s="1"/>
  <c r="B620" i="10"/>
  <c r="H620" i="10" s="1"/>
  <c r="B616" i="10"/>
  <c r="H616" i="10" s="1"/>
  <c r="B612" i="10"/>
  <c r="H612" i="10" s="1"/>
  <c r="B608" i="10"/>
  <c r="H608" i="10" s="1"/>
  <c r="B604" i="10"/>
  <c r="H604" i="10" s="1"/>
  <c r="B600" i="10"/>
  <c r="H600" i="10" s="1"/>
  <c r="B596" i="10"/>
  <c r="H596" i="10" s="1"/>
  <c r="B592" i="10"/>
  <c r="H592" i="10" s="1"/>
  <c r="B588" i="10"/>
  <c r="H588" i="10" s="1"/>
  <c r="B584" i="10"/>
  <c r="H584" i="10" s="1"/>
  <c r="B461" i="10"/>
  <c r="H461" i="10" s="1"/>
  <c r="B445" i="10"/>
  <c r="H445" i="10" s="1"/>
  <c r="B534" i="10"/>
  <c r="H534" i="10" s="1"/>
  <c r="B582" i="10"/>
  <c r="H582" i="10" s="1"/>
  <c r="B557" i="10"/>
  <c r="H557" i="10" s="1"/>
  <c r="B687" i="10"/>
  <c r="H687" i="10" s="1"/>
  <c r="B683" i="10"/>
  <c r="H683" i="10" s="1"/>
  <c r="B577" i="10"/>
  <c r="H577" i="10" s="1"/>
  <c r="B573" i="10"/>
  <c r="H573" i="10" s="1"/>
  <c r="B519" i="10"/>
  <c r="H519" i="10" s="1"/>
  <c r="B503" i="10"/>
  <c r="H503" i="10" s="1"/>
  <c r="B487" i="10"/>
  <c r="H487" i="10" s="1"/>
  <c r="B471" i="10"/>
  <c r="H471" i="10" s="1"/>
  <c r="B455" i="10"/>
  <c r="H455" i="10" s="1"/>
  <c r="B538" i="10"/>
  <c r="H538" i="10" s="1"/>
  <c r="B562" i="10"/>
  <c r="H562" i="10" s="1"/>
  <c r="B558" i="10"/>
  <c r="H558" i="10" s="1"/>
  <c r="B310" i="10"/>
  <c r="H310" i="10" s="1"/>
  <c r="B306" i="10"/>
  <c r="H306" i="10" s="1"/>
  <c r="B302" i="10"/>
  <c r="H302" i="10" s="1"/>
  <c r="B298" i="10"/>
  <c r="H298" i="10" s="1"/>
  <c r="B294" i="10"/>
  <c r="H294" i="10" s="1"/>
  <c r="B290" i="10"/>
  <c r="H290" i="10" s="1"/>
  <c r="B286" i="10"/>
  <c r="H286" i="10" s="1"/>
  <c r="B282" i="10"/>
  <c r="H282" i="10" s="1"/>
  <c r="B640" i="10"/>
  <c r="H640" i="10" s="1"/>
  <c r="B636" i="10"/>
  <c r="H636" i="10" s="1"/>
  <c r="B632" i="10"/>
  <c r="H632" i="10" s="1"/>
  <c r="B521" i="10"/>
  <c r="H521" i="10" s="1"/>
  <c r="B513" i="10"/>
  <c r="H513" i="10" s="1"/>
  <c r="B505" i="10"/>
  <c r="H505" i="10" s="1"/>
  <c r="B497" i="10"/>
  <c r="H497" i="10" s="1"/>
  <c r="B489" i="10"/>
  <c r="H489" i="10" s="1"/>
  <c r="B481" i="10"/>
  <c r="H481" i="10" s="1"/>
  <c r="B473" i="10"/>
  <c r="H473" i="10" s="1"/>
  <c r="B682" i="10"/>
  <c r="H682" i="10" s="1"/>
  <c r="B515" i="10"/>
  <c r="H515" i="10" s="1"/>
  <c r="B499" i="10"/>
  <c r="H499" i="10" s="1"/>
  <c r="B483" i="10"/>
  <c r="H483" i="10" s="1"/>
  <c r="B467" i="10"/>
  <c r="H467" i="10" s="1"/>
  <c r="B451" i="10"/>
  <c r="H451" i="10" s="1"/>
  <c r="B468" i="10"/>
  <c r="H468" i="10" s="1"/>
  <c r="B452" i="10"/>
  <c r="H452" i="10" s="1"/>
  <c r="B516" i="10"/>
  <c r="H516" i="10" s="1"/>
  <c r="B500" i="10"/>
  <c r="H500" i="10" s="1"/>
  <c r="B484" i="10"/>
  <c r="H484" i="10" s="1"/>
  <c r="B630" i="10"/>
  <c r="H630" i="10" s="1"/>
  <c r="B626" i="10"/>
  <c r="H626" i="10" s="1"/>
  <c r="B622" i="10"/>
  <c r="H622" i="10" s="1"/>
  <c r="B618" i="10"/>
  <c r="H618" i="10" s="1"/>
  <c r="B614" i="10"/>
  <c r="H614" i="10" s="1"/>
  <c r="B610" i="10"/>
  <c r="H610" i="10" s="1"/>
  <c r="B606" i="10"/>
  <c r="H606" i="10" s="1"/>
  <c r="B602" i="10"/>
  <c r="H602" i="10" s="1"/>
  <c r="B598" i="10"/>
  <c r="H598" i="10" s="1"/>
  <c r="B594" i="10"/>
  <c r="H594" i="10" s="1"/>
  <c r="B590" i="10"/>
  <c r="H590" i="10" s="1"/>
  <c r="B586" i="10"/>
  <c r="H586" i="10" s="1"/>
  <c r="B540" i="10"/>
  <c r="H540" i="10" s="1"/>
  <c r="B536" i="10"/>
  <c r="H536" i="10" s="1"/>
  <c r="B657" i="10"/>
  <c r="H657" i="10" s="1"/>
  <c r="B464" i="10"/>
  <c r="H464" i="10" s="1"/>
  <c r="B448" i="10"/>
  <c r="H448" i="10" s="1"/>
  <c r="B689" i="10"/>
  <c r="H689" i="10" s="1"/>
  <c r="B685" i="10"/>
  <c r="H685" i="10" s="1"/>
  <c r="B575" i="10"/>
  <c r="H575" i="10" s="1"/>
  <c r="B571" i="10"/>
  <c r="H571" i="10" s="1"/>
  <c r="B823" i="10"/>
  <c r="H823" i="10" s="1"/>
  <c r="B564" i="10"/>
  <c r="H564" i="10" s="1"/>
  <c r="B560" i="10"/>
  <c r="H560" i="10" s="1"/>
  <c r="B308" i="10"/>
  <c r="H308" i="10" s="1"/>
  <c r="B304" i="10"/>
  <c r="H304" i="10" s="1"/>
  <c r="B300" i="10"/>
  <c r="H300" i="10" s="1"/>
  <c r="B296" i="10"/>
  <c r="H296" i="10" s="1"/>
  <c r="B292" i="10"/>
  <c r="H292" i="10" s="1"/>
  <c r="B288" i="10"/>
  <c r="H288" i="10" s="1"/>
  <c r="B284" i="10"/>
  <c r="H284" i="10" s="1"/>
  <c r="B280" i="10"/>
  <c r="H280" i="10" s="1"/>
  <c r="B533" i="10"/>
  <c r="H533" i="10" s="1"/>
  <c r="B642" i="10"/>
  <c r="H642" i="10" s="1"/>
  <c r="B638" i="10"/>
  <c r="H638" i="10" s="1"/>
  <c r="B634" i="10"/>
  <c r="H634" i="10" s="1"/>
  <c r="B517" i="10"/>
  <c r="H517" i="10" s="1"/>
  <c r="B509" i="10"/>
  <c r="H509" i="10" s="1"/>
  <c r="B501" i="10"/>
  <c r="H501" i="10" s="1"/>
  <c r="B493" i="10"/>
  <c r="H493" i="10" s="1"/>
  <c r="B485" i="10"/>
  <c r="H485" i="10" s="1"/>
  <c r="B477" i="10"/>
  <c r="H477" i="10" s="1"/>
  <c r="B469" i="10"/>
  <c r="H469" i="10" s="1"/>
  <c r="B453" i="10"/>
  <c r="H453" i="10" s="1"/>
  <c r="B525" i="10"/>
  <c r="H525" i="10" s="1"/>
  <c r="B512" i="10"/>
  <c r="H512" i="10" s="1"/>
  <c r="B496" i="10"/>
  <c r="H496" i="10" s="1"/>
  <c r="B480" i="10"/>
  <c r="H480" i="10" s="1"/>
  <c r="B527" i="10"/>
  <c r="H527" i="10" s="1"/>
  <c r="B508" i="10"/>
  <c r="H508" i="10" s="1"/>
  <c r="B492" i="10"/>
  <c r="H492" i="10" s="1"/>
  <c r="B476" i="10"/>
  <c r="H476" i="10" s="1"/>
  <c r="B460" i="10"/>
  <c r="H460" i="10" s="1"/>
  <c r="B444" i="10"/>
  <c r="H444" i="10" s="1"/>
  <c r="B707" i="10"/>
  <c r="H707" i="10" s="1"/>
  <c r="B523" i="10"/>
  <c r="H523" i="10" s="1"/>
  <c r="B507" i="10"/>
  <c r="H507" i="10" s="1"/>
  <c r="B491" i="10"/>
  <c r="H491" i="10" s="1"/>
  <c r="B475" i="10"/>
  <c r="H475" i="10" s="1"/>
  <c r="B459" i="10"/>
  <c r="H459" i="10" s="1"/>
  <c r="B443" i="10"/>
  <c r="H443" i="10" s="1"/>
  <c r="T4733" i="5"/>
  <c r="T4831" i="5"/>
  <c r="B545" i="10"/>
  <c r="H545" i="10" s="1"/>
  <c r="T2247" i="5"/>
  <c r="T2215" i="5"/>
  <c r="T2183" i="5"/>
  <c r="T2151" i="5"/>
  <c r="T2119" i="5"/>
  <c r="T2087" i="5"/>
  <c r="T2055" i="5"/>
  <c r="T2023" i="5"/>
  <c r="T1991" i="5"/>
  <c r="T1959" i="5"/>
  <c r="T1927" i="5"/>
  <c r="T1895" i="5"/>
  <c r="T1863" i="5"/>
  <c r="T1831" i="5"/>
  <c r="T1799" i="5"/>
  <c r="T1767" i="5"/>
  <c r="T1735" i="5"/>
  <c r="T1703" i="5"/>
  <c r="T1671" i="5"/>
  <c r="T1639" i="5"/>
  <c r="T1607" i="5"/>
  <c r="T1575" i="5"/>
  <c r="T1543" i="5"/>
  <c r="T1511" i="5"/>
  <c r="T1479" i="5"/>
  <c r="T1447" i="5"/>
  <c r="T1415" i="5"/>
  <c r="T1383" i="5"/>
  <c r="T1351" i="5"/>
  <c r="T1319" i="5"/>
  <c r="T1287" i="5"/>
  <c r="T4834" i="5"/>
  <c r="T6100" i="5"/>
  <c r="T6099" i="5"/>
  <c r="U765" i="5" s="1"/>
  <c r="T4833" i="5"/>
  <c r="T5502" i="5"/>
  <c r="B770" i="10"/>
  <c r="H770" i="10" s="1"/>
  <c r="B720" i="10"/>
  <c r="H720" i="10" s="1"/>
  <c r="B670" i="10"/>
  <c r="H670" i="10" s="1"/>
  <c r="T2255" i="5"/>
  <c r="T2223" i="5"/>
  <c r="T2191" i="5"/>
  <c r="T2159" i="5"/>
  <c r="T2127" i="5"/>
  <c r="T2095" i="5"/>
  <c r="T2063" i="5"/>
  <c r="T2031" i="5"/>
  <c r="T1999" i="5"/>
  <c r="T1967" i="5"/>
  <c r="T1935" i="5"/>
  <c r="T1903" i="5"/>
  <c r="T1871" i="5"/>
  <c r="T1839" i="5"/>
  <c r="T1807" i="5"/>
  <c r="T1775" i="5"/>
  <c r="T1743" i="5"/>
  <c r="T1711" i="5"/>
  <c r="T1679" i="5"/>
  <c r="T1647" i="5"/>
  <c r="T1615" i="5"/>
  <c r="T1583" i="5"/>
  <c r="T1551" i="5"/>
  <c r="T1519" i="5"/>
  <c r="T1487" i="5"/>
  <c r="T1455" i="5"/>
  <c r="T1423" i="5"/>
  <c r="T1391" i="5"/>
  <c r="T1359" i="5"/>
  <c r="T1327" i="5"/>
  <c r="T1295" i="5"/>
  <c r="T4934" i="5"/>
  <c r="T4933" i="5"/>
  <c r="T4533" i="5"/>
  <c r="T4631" i="5"/>
  <c r="B570" i="10"/>
  <c r="H570" i="10" s="1"/>
  <c r="T2263" i="5"/>
  <c r="T2231" i="5"/>
  <c r="T2199" i="5"/>
  <c r="T2167" i="5"/>
  <c r="T2135" i="5"/>
  <c r="T2103" i="5"/>
  <c r="T2071" i="5"/>
  <c r="T2039" i="5"/>
  <c r="T2007" i="5"/>
  <c r="T1975" i="5"/>
  <c r="T1943" i="5"/>
  <c r="T1911" i="5"/>
  <c r="T1879" i="5"/>
  <c r="T1847" i="5"/>
  <c r="T1815" i="5"/>
  <c r="T1783" i="5"/>
  <c r="T1751" i="5"/>
  <c r="T1719" i="5"/>
  <c r="T1687" i="5"/>
  <c r="T1655" i="5"/>
  <c r="T1623" i="5"/>
  <c r="T1591" i="5"/>
  <c r="T1559" i="5"/>
  <c r="T1527" i="5"/>
  <c r="T1495" i="5"/>
  <c r="T1463" i="5"/>
  <c r="T1431" i="5"/>
  <c r="T1399" i="5"/>
  <c r="T1367" i="5"/>
  <c r="T1335" i="5"/>
  <c r="T1303" i="5"/>
  <c r="T1271" i="5"/>
  <c r="T5503" i="5"/>
  <c r="T4739" i="5"/>
  <c r="U595" i="5" s="1"/>
  <c r="T4635" i="5"/>
  <c r="U582" i="5" s="1"/>
  <c r="T2267" i="5"/>
  <c r="U286" i="5" s="1"/>
  <c r="B745" i="10"/>
  <c r="H745" i="10" s="1"/>
  <c r="B695" i="10"/>
  <c r="H695" i="10" s="1"/>
  <c r="T2239" i="5"/>
  <c r="T2207" i="5"/>
  <c r="T2175" i="5"/>
  <c r="T2143" i="5"/>
  <c r="T2111" i="5"/>
  <c r="T2079" i="5"/>
  <c r="T2047" i="5"/>
  <c r="T2015" i="5"/>
  <c r="T1983" i="5"/>
  <c r="T1951" i="5"/>
  <c r="T1919" i="5"/>
  <c r="T1887" i="5"/>
  <c r="T1855" i="5"/>
  <c r="T1823" i="5"/>
  <c r="T1791" i="5"/>
  <c r="T1759" i="5"/>
  <c r="T1727" i="5"/>
  <c r="T1695" i="5"/>
  <c r="T1663" i="5"/>
  <c r="T1631" i="5"/>
  <c r="T1599" i="5"/>
  <c r="T1567" i="5"/>
  <c r="T1535" i="5"/>
  <c r="T1503" i="5"/>
  <c r="T1471" i="5"/>
  <c r="T1439" i="5"/>
  <c r="T1407" i="5"/>
  <c r="T1375" i="5"/>
  <c r="T1343" i="5"/>
  <c r="T1311" i="5"/>
  <c r="T1279" i="5"/>
  <c r="AG4" i="4"/>
  <c r="AF4" i="4" s="1"/>
  <c r="C1434" i="10" s="1"/>
  <c r="B1434" i="10" s="1"/>
  <c r="H1434" i="10" s="1"/>
  <c r="B1440" i="10"/>
  <c r="H1440" i="10" s="1"/>
  <c r="AG58" i="4"/>
  <c r="AG42" i="4"/>
  <c r="AG26" i="4"/>
  <c r="AG10" i="4"/>
  <c r="AG50" i="4"/>
  <c r="AG34" i="4"/>
  <c r="AG18" i="4"/>
  <c r="AG45" i="4"/>
  <c r="AG29" i="4"/>
  <c r="AG13" i="4"/>
  <c r="AG60" i="4"/>
  <c r="AG44" i="4"/>
  <c r="AG28" i="4"/>
  <c r="AG12" i="4"/>
  <c r="AG47" i="4"/>
  <c r="AG31" i="4"/>
  <c r="AG15" i="4"/>
  <c r="AG46" i="4"/>
  <c r="AG30" i="4"/>
  <c r="AG14" i="4"/>
  <c r="AG57" i="4"/>
  <c r="AG41" i="4"/>
  <c r="AG25" i="4"/>
  <c r="AG9" i="4"/>
  <c r="AG48" i="4"/>
  <c r="AG32" i="4"/>
  <c r="AG16" i="4"/>
  <c r="AG59" i="4"/>
  <c r="AG43" i="4"/>
  <c r="AG27" i="4"/>
  <c r="AG11" i="4"/>
  <c r="AG53" i="4"/>
  <c r="AG37" i="4"/>
  <c r="AG21" i="4"/>
  <c r="AG5" i="4"/>
  <c r="AG52" i="4"/>
  <c r="AF7" i="4" s="1"/>
  <c r="C1437" i="10" s="1"/>
  <c r="B1437" i="10" s="1"/>
  <c r="H1437" i="10" s="1"/>
  <c r="AG36" i="4"/>
  <c r="AF6" i="4" s="1"/>
  <c r="C1436" i="10" s="1"/>
  <c r="B1436" i="10" s="1"/>
  <c r="H1436" i="10" s="1"/>
  <c r="AG20" i="4"/>
  <c r="AF5" i="4" s="1"/>
  <c r="C1435" i="10" s="1"/>
  <c r="B1435" i="10" s="1"/>
  <c r="H1435" i="10" s="1"/>
  <c r="AG55" i="4"/>
  <c r="AG39" i="4"/>
  <c r="AG23" i="4"/>
  <c r="AG7" i="4"/>
  <c r="AG54" i="4"/>
  <c r="AG38" i="4"/>
  <c r="AG22" i="4"/>
  <c r="AG6" i="4"/>
  <c r="AG49" i="4"/>
  <c r="AG33" i="4"/>
  <c r="AG17" i="4"/>
  <c r="AG56" i="4"/>
  <c r="AG40" i="4"/>
  <c r="AG24" i="4"/>
  <c r="AG8" i="4"/>
  <c r="AG51" i="4"/>
  <c r="AG35" i="4"/>
  <c r="AG19" i="4"/>
  <c r="B690" i="10" l="1"/>
  <c r="H690" i="10" s="1"/>
  <c r="B422" i="10"/>
  <c r="H422" i="10" s="1"/>
  <c r="B674" i="10"/>
  <c r="H674" i="10" s="1"/>
  <c r="B658" i="10"/>
  <c r="H658" i="10" s="1"/>
  <c r="B346" i="10"/>
  <c r="H346" i="10" s="1"/>
  <c r="B553" i="10"/>
  <c r="H553" i="10" s="1"/>
  <c r="B809" i="10"/>
  <c r="H809" i="10" s="1"/>
  <c r="B662" i="10"/>
  <c r="H662" i="10" s="1"/>
  <c r="B813" i="10"/>
  <c r="H813" i="10" s="1"/>
  <c r="B649" i="10"/>
  <c r="H649" i="10" s="1"/>
  <c r="B862" i="10"/>
  <c r="H862" i="10" s="1"/>
  <c r="B645" i="10"/>
  <c r="H645" i="10" s="1"/>
  <c r="B240" i="10"/>
  <c r="H240" i="10" s="1"/>
  <c r="B198" i="10"/>
  <c r="H198" i="10" s="1"/>
  <c r="B233" i="10"/>
  <c r="H233" i="10" s="1"/>
  <c r="B166" i="10"/>
  <c r="H166" i="10" s="1"/>
  <c r="B278" i="10"/>
  <c r="H278" i="10" s="1"/>
  <c r="B208" i="10"/>
  <c r="H208" i="10" s="1"/>
  <c r="B401" i="10"/>
  <c r="H401" i="10" s="1"/>
  <c r="B227" i="10"/>
  <c r="H227" i="10" s="1"/>
  <c r="B213" i="10"/>
  <c r="H213" i="10" s="1"/>
  <c r="B852" i="10"/>
  <c r="H852" i="10" s="1"/>
  <c r="B156" i="10"/>
  <c r="H156" i="10" s="1"/>
  <c r="B349" i="10"/>
  <c r="H349" i="10" s="1"/>
  <c r="B776" i="10"/>
  <c r="H776" i="10" s="1"/>
  <c r="B362" i="10"/>
  <c r="H362" i="10" s="1"/>
  <c r="B416" i="10"/>
  <c r="H416" i="10" s="1"/>
  <c r="B425" i="10"/>
  <c r="H425" i="10" s="1"/>
  <c r="B322" i="10"/>
  <c r="H322" i="10" s="1"/>
  <c r="B188" i="10"/>
  <c r="H188" i="10" s="1"/>
  <c r="B328" i="10"/>
  <c r="H328" i="10" s="1"/>
  <c r="B696" i="10"/>
  <c r="H696" i="10" s="1"/>
  <c r="B211" i="10"/>
  <c r="H211" i="10" s="1"/>
  <c r="B441" i="10"/>
  <c r="H441" i="10" s="1"/>
  <c r="B377" i="10"/>
  <c r="H377" i="10" s="1"/>
  <c r="B333" i="10"/>
  <c r="H333" i="10" s="1"/>
  <c r="B201" i="10"/>
  <c r="H201" i="10" s="1"/>
  <c r="B252" i="10"/>
  <c r="H252" i="10" s="1"/>
  <c r="B643" i="10"/>
  <c r="H643" i="10" s="1"/>
  <c r="B676" i="10"/>
  <c r="H676" i="10" s="1"/>
  <c r="B190" i="10"/>
  <c r="H190" i="10" s="1"/>
  <c r="B167" i="10"/>
  <c r="H167" i="10" s="1"/>
  <c r="B360" i="10"/>
  <c r="H360" i="10" s="1"/>
  <c r="B274" i="10"/>
  <c r="H274" i="10" s="1"/>
  <c r="B341" i="10"/>
  <c r="H341" i="10" s="1"/>
  <c r="B383" i="10"/>
  <c r="H383" i="10" s="1"/>
  <c r="B162" i="10"/>
  <c r="H162" i="10" s="1"/>
  <c r="B428" i="10"/>
  <c r="H428" i="10" s="1"/>
  <c r="B381" i="10"/>
  <c r="H381" i="10" s="1"/>
  <c r="B273" i="10"/>
  <c r="H273" i="10" s="1"/>
  <c r="B395" i="10"/>
  <c r="H395" i="10" s="1"/>
  <c r="B412" i="10"/>
  <c r="H412" i="10" s="1"/>
  <c r="B347" i="10"/>
  <c r="H347" i="10" s="1"/>
  <c r="K212" i="12"/>
  <c r="K202" i="12"/>
  <c r="B226" i="10"/>
  <c r="H226" i="10" s="1"/>
  <c r="B234" i="10"/>
  <c r="H234" i="10" s="1"/>
  <c r="B317" i="10"/>
  <c r="H317" i="10" s="1"/>
  <c r="B398" i="10"/>
  <c r="H398" i="10" s="1"/>
  <c r="B541" i="10"/>
  <c r="H541" i="10" s="1"/>
  <c r="B177" i="10"/>
  <c r="H177" i="10" s="1"/>
  <c r="K216" i="12"/>
  <c r="K208" i="12"/>
  <c r="K210" i="12"/>
  <c r="L15" i="12" s="1"/>
  <c r="B39" i="10" s="1"/>
  <c r="H39" i="10" s="1"/>
  <c r="K204" i="12"/>
  <c r="K206" i="12"/>
  <c r="K211" i="12"/>
  <c r="K213" i="12"/>
  <c r="K207" i="12"/>
  <c r="K205" i="12"/>
  <c r="K214" i="12"/>
  <c r="K209" i="12"/>
  <c r="K203" i="12"/>
  <c r="B403" i="10"/>
  <c r="H403" i="10" s="1"/>
  <c r="B219" i="10"/>
  <c r="H219" i="10" s="1"/>
  <c r="B259" i="10"/>
  <c r="H259" i="10" s="1"/>
  <c r="B326" i="10"/>
  <c r="H326" i="10" s="1"/>
  <c r="B359" i="10"/>
  <c r="H359" i="10" s="1"/>
  <c r="B243" i="10"/>
  <c r="H243" i="10" s="1"/>
  <c r="B174" i="10"/>
  <c r="H174" i="10" s="1"/>
  <c r="B853" i="10"/>
  <c r="H853" i="10" s="1"/>
  <c r="B161" i="10"/>
  <c r="H161" i="10" s="1"/>
  <c r="B750" i="10"/>
  <c r="H750" i="10" s="1"/>
  <c r="B180" i="10"/>
  <c r="H180" i="10" s="1"/>
  <c r="B700" i="10"/>
  <c r="H700" i="10" s="1"/>
  <c r="B385" i="10"/>
  <c r="H385" i="10" s="1"/>
  <c r="B247" i="10"/>
  <c r="H247" i="10" s="1"/>
  <c r="B578" i="10"/>
  <c r="H578" i="10" s="1"/>
  <c r="B165" i="10"/>
  <c r="H165" i="10" s="1"/>
  <c r="B342" i="10"/>
  <c r="H342" i="10" s="1"/>
  <c r="B155" i="10"/>
  <c r="H155" i="10" s="1"/>
  <c r="B271" i="10"/>
  <c r="H271" i="10" s="1"/>
  <c r="B650" i="10"/>
  <c r="H650" i="10" s="1"/>
  <c r="B246" i="10"/>
  <c r="H246" i="10" s="1"/>
  <c r="B270" i="10"/>
  <c r="H270" i="10" s="1"/>
  <c r="B216" i="10"/>
  <c r="H216" i="10" s="1"/>
  <c r="B244" i="10"/>
  <c r="H244" i="10" s="1"/>
  <c r="B245" i="10"/>
  <c r="H245" i="10" s="1"/>
  <c r="B402" i="10"/>
  <c r="H402" i="10" s="1"/>
  <c r="B350" i="10"/>
  <c r="H350" i="10" s="1"/>
  <c r="B772" i="10"/>
  <c r="H772" i="10" s="1"/>
  <c r="B179" i="10"/>
  <c r="H179" i="10" s="1"/>
  <c r="B905" i="10"/>
  <c r="H905" i="10" s="1"/>
  <c r="B433" i="10"/>
  <c r="H433" i="10" s="1"/>
  <c r="B258" i="10"/>
  <c r="H258" i="10" s="1"/>
  <c r="B200" i="10"/>
  <c r="H200" i="10" s="1"/>
  <c r="B175" i="10"/>
  <c r="H175" i="10" s="1"/>
  <c r="B439" i="10"/>
  <c r="H439" i="10" s="1"/>
  <c r="B440" i="10"/>
  <c r="H440" i="10" s="1"/>
  <c r="B664" i="10"/>
  <c r="H664" i="10" s="1"/>
  <c r="B410" i="10"/>
  <c r="H410" i="10" s="1"/>
  <c r="B261" i="10"/>
  <c r="H261" i="10" s="1"/>
  <c r="B337" i="10"/>
  <c r="H337" i="10" s="1"/>
  <c r="B353" i="10"/>
  <c r="H353" i="10" s="1"/>
  <c r="B334" i="10"/>
  <c r="H334" i="10" s="1"/>
  <c r="B332" i="10"/>
  <c r="H332" i="10" s="1"/>
  <c r="B364" i="10"/>
  <c r="H364" i="10" s="1"/>
  <c r="B436" i="10"/>
  <c r="H436" i="10" s="1"/>
  <c r="B339" i="10"/>
  <c r="H339" i="10" s="1"/>
  <c r="B264" i="10"/>
  <c r="H264" i="10" s="1"/>
  <c r="B344" i="10"/>
  <c r="H344" i="10" s="1"/>
  <c r="B404" i="10"/>
  <c r="H404" i="10" s="1"/>
  <c r="B387" i="10"/>
  <c r="H387" i="10" s="1"/>
  <c r="B269" i="10"/>
  <c r="H269" i="10" s="1"/>
  <c r="B330" i="10"/>
  <c r="H330" i="10" s="1"/>
  <c r="B660" i="10"/>
  <c r="H660" i="10" s="1"/>
  <c r="B648" i="10"/>
  <c r="H648" i="10" s="1"/>
  <c r="B220" i="10"/>
  <c r="H220" i="10" s="1"/>
  <c r="B205" i="10"/>
  <c r="H205" i="10" s="1"/>
  <c r="B181" i="10"/>
  <c r="H181" i="10" s="1"/>
  <c r="B653" i="10"/>
  <c r="H653" i="10" s="1"/>
  <c r="B424" i="10"/>
  <c r="H424" i="10" s="1"/>
  <c r="B807" i="10"/>
  <c r="H807" i="10" s="1"/>
  <c r="B765" i="10"/>
  <c r="H765" i="10" s="1"/>
  <c r="B370" i="10"/>
  <c r="H370" i="10" s="1"/>
  <c r="B316" i="10"/>
  <c r="H316" i="10" s="1"/>
  <c r="B340" i="10"/>
  <c r="H340" i="10" s="1"/>
  <c r="B251" i="10"/>
  <c r="H251" i="10" s="1"/>
  <c r="B214" i="10"/>
  <c r="H214" i="10" s="1"/>
  <c r="B254" i="10"/>
  <c r="H254" i="10" s="1"/>
  <c r="B355" i="10"/>
  <c r="H355" i="10" s="1"/>
  <c r="B172" i="10"/>
  <c r="H172" i="10" s="1"/>
  <c r="B187" i="10"/>
  <c r="H187" i="10" s="1"/>
  <c r="B728" i="10"/>
  <c r="H728" i="10" s="1"/>
  <c r="B434" i="10"/>
  <c r="H434" i="10" s="1"/>
  <c r="B709" i="10"/>
  <c r="H709" i="10" s="1"/>
  <c r="B249" i="10"/>
  <c r="H249" i="10" s="1"/>
  <c r="B651" i="10"/>
  <c r="H651" i="10" s="1"/>
  <c r="B314" i="10"/>
  <c r="H314" i="10" s="1"/>
  <c r="B365" i="10"/>
  <c r="H365" i="10" s="1"/>
  <c r="B323" i="10"/>
  <c r="H323" i="10" s="1"/>
  <c r="B262" i="10"/>
  <c r="H262" i="10" s="1"/>
  <c r="B423" i="10"/>
  <c r="H423" i="10" s="1"/>
  <c r="B369" i="10"/>
  <c r="H369" i="10" s="1"/>
  <c r="B313" i="10"/>
  <c r="H313" i="10" s="1"/>
  <c r="B325" i="10"/>
  <c r="H325" i="10" s="1"/>
  <c r="B435" i="10"/>
  <c r="H435" i="10" s="1"/>
  <c r="B207" i="10"/>
  <c r="H207" i="10" s="1"/>
  <c r="B163" i="10"/>
  <c r="H163" i="10" s="1"/>
  <c r="B223" i="10"/>
  <c r="H223" i="10" s="1"/>
  <c r="B224" i="10"/>
  <c r="H224" i="10" s="1"/>
  <c r="B222" i="10"/>
  <c r="H222" i="10" s="1"/>
  <c r="B242" i="10"/>
  <c r="H242" i="10" s="1"/>
  <c r="B331" i="10"/>
  <c r="H331" i="10" s="1"/>
  <c r="B157" i="10"/>
  <c r="H157" i="10" s="1"/>
  <c r="B185" i="10"/>
  <c r="H185" i="10" s="1"/>
  <c r="B217" i="10"/>
  <c r="H217" i="10" s="1"/>
  <c r="B241" i="10"/>
  <c r="H241" i="10" s="1"/>
  <c r="B811" i="10"/>
  <c r="H811" i="10" s="1"/>
  <c r="B209" i="10"/>
  <c r="H209" i="10" s="1"/>
  <c r="B851" i="10"/>
  <c r="H851" i="10" s="1"/>
  <c r="B566" i="10"/>
  <c r="H566" i="10" s="1"/>
  <c r="B361" i="10"/>
  <c r="H361" i="10" s="1"/>
  <c r="B236" i="10"/>
  <c r="H236" i="10" s="1"/>
  <c r="B417" i="10"/>
  <c r="H417" i="10" s="1"/>
  <c r="B430" i="10"/>
  <c r="H430" i="10" s="1"/>
  <c r="B392" i="10"/>
  <c r="H392" i="10" s="1"/>
  <c r="B195" i="10"/>
  <c r="H195" i="10" s="1"/>
  <c r="B431" i="10"/>
  <c r="H431" i="10" s="1"/>
  <c r="B176" i="10"/>
  <c r="H176" i="10" s="1"/>
  <c r="B178" i="10"/>
  <c r="H178" i="10" s="1"/>
  <c r="B203" i="10"/>
  <c r="H203" i="10" s="1"/>
  <c r="B367" i="10"/>
  <c r="H367" i="10" s="1"/>
  <c r="B173" i="10"/>
  <c r="H173" i="10" s="1"/>
  <c r="B225" i="10"/>
  <c r="H225" i="10" s="1"/>
  <c r="B272" i="10"/>
  <c r="H272" i="10" s="1"/>
  <c r="B863" i="10"/>
  <c r="H863" i="10" s="1"/>
  <c r="B388" i="10"/>
  <c r="H388" i="10" s="1"/>
  <c r="B909" i="10"/>
  <c r="H909" i="10" s="1"/>
  <c r="B321" i="10"/>
  <c r="H321" i="10" s="1"/>
  <c r="B378" i="10"/>
  <c r="H378" i="10" s="1"/>
  <c r="B406" i="10"/>
  <c r="H406" i="10" s="1"/>
  <c r="B351" i="10"/>
  <c r="H351" i="10" s="1"/>
  <c r="B182" i="10"/>
  <c r="H182" i="10" s="1"/>
  <c r="B194" i="10"/>
  <c r="H194" i="10" s="1"/>
  <c r="B212" i="10"/>
  <c r="H212" i="10" s="1"/>
  <c r="B170" i="10"/>
  <c r="H170" i="10" s="1"/>
  <c r="B266" i="10"/>
  <c r="H266" i="10" s="1"/>
  <c r="B764" i="10"/>
  <c r="H764" i="10" s="1"/>
  <c r="B647" i="10"/>
  <c r="H647" i="10" s="1"/>
  <c r="B415" i="10"/>
  <c r="H415" i="10" s="1"/>
  <c r="B421" i="10"/>
  <c r="H421" i="10" s="1"/>
  <c r="B373" i="10"/>
  <c r="H373" i="10" s="1"/>
  <c r="B405" i="10"/>
  <c r="H405" i="10" s="1"/>
  <c r="B399" i="10"/>
  <c r="H399" i="10" s="1"/>
  <c r="B413" i="10"/>
  <c r="H413" i="10" s="1"/>
  <c r="B231" i="10"/>
  <c r="H231" i="10" s="1"/>
  <c r="B263" i="10"/>
  <c r="H263" i="10" s="1"/>
  <c r="B356" i="10"/>
  <c r="H356" i="10" s="1"/>
  <c r="B253" i="10"/>
  <c r="H253" i="10" s="1"/>
  <c r="B856" i="10"/>
  <c r="H856" i="10" s="1"/>
  <c r="B748" i="10"/>
  <c r="H748" i="10" s="1"/>
  <c r="B193" i="10"/>
  <c r="H193" i="10" s="1"/>
  <c r="B376" i="10"/>
  <c r="H376" i="10" s="1"/>
  <c r="B268" i="10"/>
  <c r="H268" i="10" s="1"/>
  <c r="B752" i="10"/>
  <c r="H752" i="10" s="1"/>
  <c r="B426" i="10"/>
  <c r="H426" i="10" s="1"/>
  <c r="B318" i="10"/>
  <c r="H318" i="10" s="1"/>
  <c r="B183" i="10"/>
  <c r="H183" i="10" s="1"/>
  <c r="B408" i="10"/>
  <c r="H408" i="10" s="1"/>
  <c r="B371" i="10"/>
  <c r="H371" i="10" s="1"/>
  <c r="B218" i="10"/>
  <c r="H218" i="10" s="1"/>
  <c r="B230" i="10"/>
  <c r="H230" i="10" s="1"/>
  <c r="B407" i="10"/>
  <c r="H407" i="10" s="1"/>
  <c r="B394" i="10"/>
  <c r="H394" i="10" s="1"/>
  <c r="B644" i="10"/>
  <c r="H644" i="10" s="1"/>
  <c r="B411" i="10"/>
  <c r="H411" i="10" s="1"/>
  <c r="B659" i="10"/>
  <c r="H659" i="10" s="1"/>
  <c r="B396" i="10"/>
  <c r="H396" i="10" s="1"/>
  <c r="B215" i="10"/>
  <c r="H215" i="10" s="1"/>
  <c r="B239" i="10"/>
  <c r="H239" i="10" s="1"/>
  <c r="B343" i="10"/>
  <c r="H343" i="10" s="1"/>
  <c r="B265" i="10"/>
  <c r="H265" i="10" s="1"/>
  <c r="B184" i="10"/>
  <c r="H184" i="10" s="1"/>
  <c r="B235" i="10"/>
  <c r="H235" i="10" s="1"/>
  <c r="B164" i="10"/>
  <c r="H164" i="10" s="1"/>
  <c r="B437" i="10"/>
  <c r="H437" i="10" s="1"/>
  <c r="B363" i="10"/>
  <c r="H363" i="10" s="1"/>
  <c r="B733" i="10"/>
  <c r="H733" i="10" s="1"/>
  <c r="B409" i="10"/>
  <c r="H409" i="10" s="1"/>
  <c r="B335" i="10"/>
  <c r="H335" i="10" s="1"/>
  <c r="B260" i="10"/>
  <c r="H260" i="10" s="1"/>
  <c r="B275" i="10"/>
  <c r="H275" i="10" s="1"/>
  <c r="B315" i="10"/>
  <c r="H315" i="10" s="1"/>
  <c r="B366" i="10"/>
  <c r="H366" i="10" s="1"/>
  <c r="B686" i="10"/>
  <c r="H686" i="10" s="1"/>
  <c r="B382" i="10"/>
  <c r="H382" i="10" s="1"/>
  <c r="B206" i="10"/>
  <c r="H206" i="10" s="1"/>
  <c r="B766" i="10"/>
  <c r="H766" i="10" s="1"/>
  <c r="B357" i="10"/>
  <c r="H357" i="10" s="1"/>
  <c r="B386" i="10"/>
  <c r="H386" i="10" s="1"/>
  <c r="B390" i="10"/>
  <c r="H390" i="10" s="1"/>
  <c r="B414" i="10"/>
  <c r="H414" i="10" s="1"/>
  <c r="B348" i="10"/>
  <c r="H348" i="10" s="1"/>
  <c r="B420" i="10"/>
  <c r="H420" i="10" s="1"/>
  <c r="B379" i="10"/>
  <c r="H379" i="10" s="1"/>
  <c r="B427" i="10"/>
  <c r="H427" i="10" s="1"/>
  <c r="B380" i="10"/>
  <c r="H380" i="10" s="1"/>
  <c r="B438" i="10"/>
  <c r="H438" i="10" s="1"/>
  <c r="B232" i="10"/>
  <c r="H232" i="10" s="1"/>
  <c r="B256" i="10"/>
  <c r="H256" i="10" s="1"/>
  <c r="B158" i="10"/>
  <c r="H158" i="10" s="1"/>
  <c r="B159" i="10"/>
  <c r="H159" i="10" s="1"/>
  <c r="B199" i="10"/>
  <c r="H199" i="10" s="1"/>
  <c r="B419" i="10"/>
  <c r="H419" i="10" s="1"/>
  <c r="B229" i="10"/>
  <c r="H229" i="10" s="1"/>
  <c r="B374" i="10"/>
  <c r="H374" i="10" s="1"/>
  <c r="B237" i="10"/>
  <c r="H237" i="10" s="1"/>
  <c r="B345" i="10"/>
  <c r="H345" i="10" s="1"/>
  <c r="B221" i="10"/>
  <c r="H221" i="10" s="1"/>
  <c r="B384" i="10"/>
  <c r="H384" i="10" s="1"/>
  <c r="B400" i="10"/>
  <c r="H400" i="10" s="1"/>
  <c r="B375" i="10"/>
  <c r="H375" i="10" s="1"/>
  <c r="B189" i="10"/>
  <c r="H189" i="10" s="1"/>
  <c r="K215" i="12"/>
  <c r="B320" i="10"/>
  <c r="H320" i="10" s="1"/>
  <c r="B276" i="10"/>
  <c r="H276" i="10" s="1"/>
  <c r="B186" i="10"/>
  <c r="H186" i="10" s="1"/>
  <c r="B202" i="10"/>
  <c r="H202" i="10" s="1"/>
  <c r="B338" i="10"/>
  <c r="H338" i="10" s="1"/>
  <c r="B329" i="10"/>
  <c r="H329" i="10" s="1"/>
  <c r="B250" i="10"/>
  <c r="H250" i="10" s="1"/>
  <c r="B267" i="10"/>
  <c r="H267" i="10" s="1"/>
  <c r="B192" i="10"/>
  <c r="H192" i="10" s="1"/>
  <c r="B196" i="10"/>
  <c r="H196" i="10" s="1"/>
  <c r="B352" i="10"/>
  <c r="H352" i="10" s="1"/>
  <c r="B168" i="10"/>
  <c r="H168" i="10" s="1"/>
  <c r="B442" i="10"/>
  <c r="H442" i="10" s="1"/>
  <c r="B393" i="10"/>
  <c r="H393" i="10" s="1"/>
  <c r="B160" i="10"/>
  <c r="H160" i="10" s="1"/>
  <c r="B842" i="10"/>
  <c r="H842" i="10" s="1"/>
  <c r="B255" i="10"/>
  <c r="H255" i="10" s="1"/>
  <c r="B324" i="10"/>
  <c r="H324" i="10" s="1"/>
  <c r="B169" i="10"/>
  <c r="H169" i="10" s="1"/>
  <c r="B652" i="10"/>
  <c r="H652" i="10" s="1"/>
  <c r="B197" i="10"/>
  <c r="H197" i="10" s="1"/>
  <c r="B358" i="10"/>
  <c r="H358" i="10" s="1"/>
  <c r="B397" i="10"/>
  <c r="H397" i="10" s="1"/>
  <c r="B354" i="10"/>
  <c r="H354" i="10" s="1"/>
  <c r="B238" i="10"/>
  <c r="H238" i="10" s="1"/>
  <c r="B171" i="10"/>
  <c r="H171" i="10" s="1"/>
  <c r="B327" i="10"/>
  <c r="H327" i="10" s="1"/>
  <c r="B740" i="10"/>
  <c r="H740" i="10" s="1"/>
  <c r="B712" i="10"/>
  <c r="H712" i="10" s="1"/>
  <c r="B429" i="10"/>
  <c r="H429" i="10" s="1"/>
  <c r="B336" i="10"/>
  <c r="H336" i="10" s="1"/>
  <c r="B432" i="10"/>
  <c r="H432" i="10" s="1"/>
  <c r="B372" i="10"/>
  <c r="H372" i="10" s="1"/>
  <c r="B210" i="10"/>
  <c r="H210" i="10" s="1"/>
  <c r="B257" i="10"/>
  <c r="H257" i="10" s="1"/>
  <c r="B774" i="10"/>
  <c r="H774" i="10" s="1"/>
  <c r="B418" i="10"/>
  <c r="H418" i="10" s="1"/>
  <c r="B204" i="10"/>
  <c r="H204" i="10" s="1"/>
  <c r="B248" i="10"/>
  <c r="H248" i="10" s="1"/>
  <c r="B277" i="10"/>
  <c r="H277" i="10" s="1"/>
  <c r="B191" i="10"/>
  <c r="H191" i="10" s="1"/>
  <c r="B368" i="10"/>
  <c r="H368" i="10" s="1"/>
  <c r="B819" i="10"/>
  <c r="H819" i="10" s="1"/>
  <c r="B713" i="10"/>
  <c r="H713" i="10" s="1"/>
  <c r="S1265" i="5"/>
  <c r="B154" i="10"/>
  <c r="H154" i="10" s="1"/>
  <c r="B817" i="10"/>
  <c r="H817" i="10" s="1"/>
  <c r="B738" i="10"/>
  <c r="H738" i="10" s="1"/>
  <c r="B711" i="10"/>
  <c r="H711" i="10" s="1"/>
  <c r="B912" i="10"/>
  <c r="H912" i="10" s="1"/>
  <c r="B751" i="10"/>
  <c r="H751" i="10" s="1"/>
  <c r="B777" i="10"/>
  <c r="H777" i="10" s="1"/>
  <c r="B855" i="10"/>
  <c r="H855" i="10" s="1"/>
  <c r="B726" i="10"/>
  <c r="H726" i="10" s="1"/>
  <c r="S1266" i="5"/>
  <c r="B841" i="10"/>
  <c r="H841" i="10" s="1"/>
  <c r="S1267" i="5"/>
  <c r="S1264" i="5"/>
  <c r="B775" i="10"/>
  <c r="H775" i="10" s="1"/>
  <c r="B759" i="10"/>
  <c r="H759" i="10" s="1"/>
  <c r="B844" i="10"/>
  <c r="H844" i="10" s="1"/>
  <c r="B907" i="10"/>
  <c r="H907" i="10" s="1"/>
  <c r="B741" i="10"/>
  <c r="H741" i="10" s="1"/>
  <c r="B843" i="10"/>
  <c r="H843" i="10" s="1"/>
  <c r="B850" i="10"/>
  <c r="H850" i="10" s="1"/>
  <c r="B760" i="10"/>
  <c r="H760" i="10" s="1"/>
  <c r="B727" i="10"/>
  <c r="H727" i="10" s="1"/>
  <c r="B702" i="10"/>
  <c r="H702" i="10" s="1"/>
  <c r="B708" i="10"/>
  <c r="H708" i="10" s="1"/>
  <c r="B734" i="10"/>
  <c r="H734" i="10" s="1"/>
  <c r="B716" i="10"/>
  <c r="H716" i="10" s="1"/>
  <c r="B761" i="10"/>
  <c r="H761" i="10" s="1"/>
  <c r="B703" i="10"/>
  <c r="H703" i="10" s="1"/>
  <c r="B762" i="10"/>
  <c r="H762" i="10" s="1"/>
  <c r="B739" i="10"/>
  <c r="H739" i="10" s="1"/>
  <c r="B714" i="10"/>
  <c r="H714" i="10" s="1"/>
  <c r="B749" i="10"/>
  <c r="H749" i="10" s="1"/>
  <c r="B758" i="10"/>
  <c r="H758" i="10" s="1"/>
  <c r="B715" i="10"/>
  <c r="H715" i="10" s="1"/>
  <c r="B763" i="10"/>
  <c r="H763" i="10" s="1"/>
  <c r="B916" i="10"/>
  <c r="H916" i="10" s="1"/>
  <c r="B913" i="10"/>
  <c r="H913" i="10" s="1"/>
  <c r="B866" i="10"/>
  <c r="H866" i="10" s="1"/>
  <c r="B858" i="10"/>
  <c r="H858" i="10" s="1"/>
  <c r="B822" i="10"/>
  <c r="H822" i="10" s="1"/>
  <c r="B691" i="10"/>
  <c r="H691" i="10" s="1"/>
  <c r="B678" i="10"/>
  <c r="H678" i="10" s="1"/>
  <c r="B828" i="10"/>
  <c r="H828" i="10" s="1"/>
  <c r="B736" i="10"/>
  <c r="H736" i="10" s="1"/>
  <c r="B805" i="10"/>
  <c r="H805" i="10" s="1"/>
  <c r="B722" i="10"/>
  <c r="H722" i="10" s="1"/>
  <c r="B723" i="10"/>
  <c r="H723" i="10" s="1"/>
  <c r="B747" i="10"/>
  <c r="H747" i="10" s="1"/>
  <c r="B859" i="10"/>
  <c r="H859" i="10" s="1"/>
  <c r="B865" i="10"/>
  <c r="H865" i="10" s="1"/>
  <c r="B698" i="10"/>
  <c r="H698" i="10" s="1"/>
  <c r="B710" i="10"/>
  <c r="H710" i="10" s="1"/>
  <c r="B725" i="10"/>
  <c r="H725" i="10" s="1"/>
  <c r="B910" i="10"/>
  <c r="H910" i="10" s="1"/>
  <c r="B825" i="10"/>
  <c r="H825" i="10" s="1"/>
  <c r="B771" i="10"/>
  <c r="H771" i="10" s="1"/>
  <c r="B684" i="10"/>
  <c r="H684" i="10" s="1"/>
  <c r="B827" i="10"/>
  <c r="H827" i="10" s="1"/>
  <c r="B911" i="10"/>
  <c r="H911" i="10" s="1"/>
  <c r="B914" i="10"/>
  <c r="H914" i="10" s="1"/>
  <c r="B861" i="10"/>
  <c r="H861" i="10" s="1"/>
  <c r="B845" i="10"/>
  <c r="H845" i="10" s="1"/>
  <c r="B846" i="10"/>
  <c r="H846" i="10" s="1"/>
  <c r="B778" i="10"/>
  <c r="H778" i="10" s="1"/>
  <c r="B860" i="10"/>
  <c r="H860" i="10" s="1"/>
  <c r="B818" i="10"/>
  <c r="H818" i="10" s="1"/>
  <c r="B826" i="10"/>
  <c r="H826" i="10" s="1"/>
  <c r="B848" i="10"/>
  <c r="H848" i="10" s="1"/>
  <c r="B737" i="10"/>
  <c r="H737" i="10" s="1"/>
  <c r="B735" i="10"/>
  <c r="H735" i="10" s="1"/>
  <c r="B906" i="10"/>
  <c r="H906" i="10" s="1"/>
  <c r="B849" i="10"/>
  <c r="H849" i="10" s="1"/>
  <c r="B753" i="10"/>
  <c r="H753" i="10" s="1"/>
  <c r="B824" i="10"/>
  <c r="H824" i="10" s="1"/>
  <c r="B746" i="10"/>
  <c r="H746" i="10" s="1"/>
  <c r="B864" i="10"/>
  <c r="H864" i="10" s="1"/>
  <c r="B904" i="10"/>
  <c r="H904" i="10" s="1"/>
  <c r="B724" i="10"/>
  <c r="H724" i="10" s="1"/>
  <c r="B815" i="10"/>
  <c r="H815" i="10" s="1"/>
  <c r="B857" i="10"/>
  <c r="H857" i="10" s="1"/>
  <c r="B908" i="10"/>
  <c r="H908" i="10" s="1"/>
  <c r="B854" i="10"/>
  <c r="H854" i="10" s="1"/>
  <c r="B820" i="10"/>
  <c r="H820" i="10" s="1"/>
  <c r="B915" i="10"/>
  <c r="H915" i="10" s="1"/>
  <c r="S1263" i="5"/>
  <c r="S1260" i="5"/>
  <c r="W1253" i="5" s="1"/>
  <c r="S1262" i="5"/>
  <c r="S1261" i="5"/>
  <c r="K325" i="12"/>
  <c r="K329" i="12"/>
  <c r="K333" i="12"/>
  <c r="K337" i="12"/>
  <c r="K324" i="12"/>
  <c r="K328" i="12"/>
  <c r="K332" i="12"/>
  <c r="K336" i="12"/>
  <c r="K323" i="12"/>
  <c r="K327" i="12"/>
  <c r="K331" i="12"/>
  <c r="K335" i="12"/>
  <c r="K326" i="12"/>
  <c r="K330" i="12"/>
  <c r="K334" i="12"/>
  <c r="K338" i="12"/>
  <c r="L23" i="12" s="1"/>
  <c r="B47" i="10" s="1"/>
  <c r="H47" i="10" s="1"/>
  <c r="K273" i="12"/>
  <c r="K277" i="12"/>
  <c r="K281" i="12"/>
  <c r="K285" i="12"/>
  <c r="K276" i="12"/>
  <c r="K280" i="12"/>
  <c r="K284" i="12"/>
  <c r="K288" i="12"/>
  <c r="K275" i="12"/>
  <c r="K279" i="12"/>
  <c r="K283" i="12"/>
  <c r="K287" i="12"/>
  <c r="K274" i="12"/>
  <c r="L19" i="12" s="1"/>
  <c r="B43" i="10" s="1"/>
  <c r="H43" i="10" s="1"/>
  <c r="K278" i="12"/>
  <c r="K282" i="12"/>
  <c r="K286" i="12"/>
  <c r="K17" i="12"/>
  <c r="K21" i="12"/>
  <c r="K25" i="12"/>
  <c r="K29" i="12"/>
  <c r="K16" i="12"/>
  <c r="K20" i="12"/>
  <c r="K24" i="12"/>
  <c r="K28" i="12"/>
  <c r="K15" i="12"/>
  <c r="K19" i="12"/>
  <c r="K23" i="12"/>
  <c r="K27" i="12"/>
  <c r="K18" i="12"/>
  <c r="L3" i="12" s="1"/>
  <c r="B27" i="10" s="1"/>
  <c r="H27" i="10" s="1"/>
  <c r="K22" i="12"/>
  <c r="K26" i="12"/>
  <c r="K433" i="12"/>
  <c r="K432" i="12"/>
  <c r="K431" i="12"/>
  <c r="K430" i="12"/>
  <c r="K434" i="12"/>
  <c r="L29" i="12" s="1"/>
  <c r="B53" i="10" s="1"/>
  <c r="H53" i="10" s="1"/>
  <c r="K52" i="12"/>
  <c r="K51" i="12"/>
  <c r="K50" i="12"/>
  <c r="L5" i="12" s="1"/>
  <c r="B29" i="10" s="1"/>
  <c r="H29" i="10" s="1"/>
  <c r="K53" i="12"/>
  <c r="K55" i="12"/>
  <c r="K54" i="12"/>
  <c r="K37" i="12"/>
  <c r="K41" i="12"/>
  <c r="K45" i="12"/>
  <c r="K49" i="12"/>
  <c r="K36" i="12"/>
  <c r="K40" i="12"/>
  <c r="K44" i="12"/>
  <c r="K48" i="12"/>
  <c r="K35" i="12"/>
  <c r="K39" i="12"/>
  <c r="K43" i="12"/>
  <c r="K47" i="12"/>
  <c r="K34" i="12"/>
  <c r="L4" i="12" s="1"/>
  <c r="B28" i="10" s="1"/>
  <c r="H28" i="10" s="1"/>
  <c r="K38" i="12"/>
  <c r="K42" i="12"/>
  <c r="K46" i="12"/>
  <c r="K91" i="12"/>
  <c r="K88" i="12"/>
  <c r="K90" i="12"/>
  <c r="K78" i="12"/>
  <c r="K89" i="12"/>
  <c r="K76" i="12"/>
  <c r="K87" i="12"/>
  <c r="K86" i="12"/>
  <c r="K80" i="12"/>
  <c r="K85" i="12"/>
  <c r="K82" i="12"/>
  <c r="L7" i="12" s="1"/>
  <c r="B31" i="10" s="1"/>
  <c r="H31" i="10" s="1"/>
  <c r="K83" i="12"/>
  <c r="K77" i="12"/>
  <c r="K84" i="12"/>
  <c r="K81" i="12"/>
  <c r="K79" i="12"/>
  <c r="W1262" i="5" l="1"/>
  <c r="W1265" i="5"/>
  <c r="W1266" i="5"/>
  <c r="W1264" i="5"/>
  <c r="W1267" i="5"/>
  <c r="V161" i="5" s="1"/>
  <c r="C312" i="10" s="1"/>
  <c r="W1263" i="5"/>
  <c r="W1255" i="5"/>
  <c r="W1259" i="5"/>
  <c r="V160" i="5" s="1"/>
  <c r="C311" i="10" s="1"/>
  <c r="W1256" i="5"/>
  <c r="W1260" i="5"/>
  <c r="W1257" i="5"/>
  <c r="W1261" i="5"/>
  <c r="W1254" i="5"/>
  <c r="W1258" i="5"/>
  <c r="T1257" i="5"/>
  <c r="T1255" i="5"/>
  <c r="T1253" i="5"/>
  <c r="T1254" i="5"/>
  <c r="T1256" i="5"/>
  <c r="T1262" i="5"/>
  <c r="T1261" i="5"/>
  <c r="T1264" i="5"/>
  <c r="T1263" i="5"/>
  <c r="T1265" i="5"/>
  <c r="T1260" i="5"/>
  <c r="T1259" i="5"/>
  <c r="U160" i="5" s="1"/>
  <c r="T1258" i="5"/>
  <c r="T1267" i="5"/>
  <c r="U161" i="5" s="1"/>
  <c r="T1266" i="5"/>
  <c r="N495" i="12"/>
  <c r="N496" i="12"/>
  <c r="K494" i="12"/>
  <c r="K470" i="12"/>
  <c r="K478" i="12"/>
  <c r="K477" i="12"/>
  <c r="K476" i="12"/>
  <c r="K474" i="12"/>
  <c r="K480" i="12"/>
  <c r="K467" i="12"/>
  <c r="K472" i="12"/>
  <c r="K469" i="12"/>
  <c r="K475" i="12"/>
  <c r="K479" i="12"/>
  <c r="K471" i="12"/>
  <c r="K468" i="12"/>
  <c r="K481" i="12"/>
  <c r="K473" i="12"/>
  <c r="K492" i="12"/>
  <c r="K485" i="12"/>
  <c r="K493" i="12"/>
  <c r="K488" i="12"/>
  <c r="K490" i="12"/>
  <c r="K491" i="12"/>
  <c r="K497" i="12"/>
  <c r="K487" i="12"/>
  <c r="K496" i="12"/>
  <c r="K495" i="12"/>
  <c r="K484" i="12"/>
  <c r="K483" i="12"/>
  <c r="K486" i="12"/>
  <c r="N489" i="12"/>
  <c r="K489" i="12"/>
  <c r="K482" i="12"/>
  <c r="L32" i="12" s="1"/>
  <c r="N468" i="12"/>
  <c r="K498" i="12"/>
  <c r="L33" i="12" s="1"/>
  <c r="N497" i="12"/>
  <c r="N498" i="12"/>
  <c r="M33" i="12" s="1"/>
  <c r="C57" i="10" s="1"/>
  <c r="B312" i="10" l="1"/>
  <c r="H312" i="10" s="1"/>
  <c r="B311" i="10"/>
  <c r="H311" i="10" s="1"/>
  <c r="N488" i="12"/>
  <c r="N491" i="12"/>
  <c r="N486" i="12"/>
  <c r="N483" i="12"/>
  <c r="N484" i="12"/>
  <c r="N487" i="12"/>
  <c r="N485" i="12"/>
  <c r="N467" i="12"/>
  <c r="N492" i="12"/>
  <c r="N493" i="12"/>
  <c r="B57" i="10"/>
  <c r="H57" i="10" s="1"/>
  <c r="N490" i="12"/>
  <c r="N494" i="12"/>
  <c r="N476" i="12"/>
  <c r="N475" i="12"/>
  <c r="N473" i="12"/>
  <c r="N472" i="12"/>
  <c r="N479" i="12"/>
  <c r="N481" i="12"/>
  <c r="N482" i="12"/>
  <c r="M32" i="12" s="1"/>
  <c r="C56" i="10" s="1"/>
  <c r="B56" i="10" s="1"/>
  <c r="H56" i="10" s="1"/>
  <c r="N480" i="12"/>
  <c r="N474" i="12"/>
  <c r="N469" i="12"/>
  <c r="N470" i="12"/>
  <c r="N471" i="12"/>
  <c r="N478" i="12"/>
  <c r="N477" i="12"/>
  <c r="N448" i="12"/>
  <c r="N446" i="12"/>
  <c r="N439" i="12"/>
  <c r="N443" i="12"/>
  <c r="N437" i="12"/>
  <c r="N438" i="12"/>
  <c r="N442" i="12"/>
  <c r="N449" i="12"/>
  <c r="N436" i="12"/>
  <c r="N441" i="12"/>
  <c r="N445" i="12"/>
  <c r="N447" i="12"/>
  <c r="N435" i="12"/>
  <c r="N440" i="12"/>
  <c r="N444" i="12"/>
  <c r="J450" i="12"/>
  <c r="K446" i="12" s="1"/>
  <c r="N450" i="12"/>
  <c r="M30" i="12" s="1"/>
  <c r="C54" i="10" s="1"/>
  <c r="K440" i="12" l="1"/>
  <c r="K445" i="12"/>
  <c r="K439" i="12"/>
  <c r="K438" i="12"/>
  <c r="K450" i="12"/>
  <c r="L30" i="12" s="1"/>
  <c r="B54" i="10" s="1"/>
  <c r="H54" i="10" s="1"/>
  <c r="K449" i="12"/>
  <c r="K448" i="12"/>
  <c r="K447" i="12"/>
  <c r="K436" i="12"/>
  <c r="K442" i="12"/>
  <c r="K443" i="12"/>
  <c r="K444" i="12"/>
  <c r="K441" i="12"/>
  <c r="K435" i="12"/>
  <c r="K43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fengjunq</author>
    <author xml:space="preserve">Administrator </author>
  </authors>
  <commentList>
    <comment ref="A2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start:0180</t>
        </r>
      </text>
    </comment>
    <comment ref="A5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end:039F
</t>
        </r>
      </text>
    </comment>
    <comment ref="A76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Install end: 04af</t>
        </r>
      </text>
    </comment>
    <comment ref="A154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start:0980</t>
        </r>
      </text>
    </comment>
    <comment ref="C154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Data checksum</t>
        </r>
      </text>
    </comment>
    <comment ref="A916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end:3927</t>
        </r>
      </text>
    </comment>
    <comment ref="A1434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standard call start:5980</t>
        </r>
      </text>
    </comment>
    <comment ref="A1440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AllowedMask1-Stand call end:59E3;
Cut call Mask_floor start:59E4</t>
        </r>
      </text>
    </comment>
    <comment ref="A1446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Cut call Mask_floor end:5A47;
Car read Mask_floor start:5A48</t>
        </r>
      </text>
    </comment>
    <comment ref="A1452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Car read Mask_floor end:5AAB
Allowable blind floor start: 5AAC</t>
        </r>
      </text>
    </comment>
    <comment ref="A1458" authorId="1" shapeId="0" xr:uid="{00000000-0006-0000-0900-00000B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Allowable blind floor end:5B0F</t>
        </r>
      </text>
    </comment>
    <comment ref="A1459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start: 5B10;
-P stands lower 4 bits;
-Op stands last 2 bits of higher 4 bits;
-Sb stands first 2 bits of higher 4 bits;</t>
        </r>
      </text>
    </comment>
    <comment ref="A1465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end: 5B73;
Position indicator start:5B74</t>
        </r>
      </text>
    </comment>
    <comment ref="A1477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Positon Indicator end: 5C3B</t>
        </r>
      </text>
    </comment>
    <comment ref="A1646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start: 66C4</t>
        </r>
      </text>
    </comment>
    <comment ref="A1652" authorId="0" shapeId="0" xr:uid="{00000000-0006-0000-0900-000010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end: 6727</t>
        </r>
      </text>
    </comment>
    <comment ref="A1708" authorId="0" shapeId="0" xr:uid="{00000000-0006-0000-0900-000011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start: 6AAC:</t>
        </r>
      </text>
    </comment>
    <comment ref="A1714" authorId="0" shapeId="0" xr:uid="{00000000-0006-0000-0900-000012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end: 6B0F:</t>
        </r>
      </text>
    </comment>
  </commentList>
</comments>
</file>

<file path=xl/sharedStrings.xml><?xml version="1.0" encoding="utf-8"?>
<sst xmlns="http://schemas.openxmlformats.org/spreadsheetml/2006/main" count="58633" uniqueCount="11375">
  <si>
    <t>EFS</t>
  </si>
  <si>
    <t>REM</t>
  </si>
  <si>
    <t>TRIC</t>
  </si>
  <si>
    <t>CWT</t>
  </si>
  <si>
    <t>InputTable</t>
  </si>
  <si>
    <t>Value</t>
  </si>
  <si>
    <t>OutputTable</t>
  </si>
  <si>
    <t>LEV</t>
  </si>
  <si>
    <t>Description</t>
  </si>
  <si>
    <t>EPO</t>
  </si>
  <si>
    <t>EQO</t>
  </si>
  <si>
    <t>EFO</t>
  </si>
  <si>
    <t>NBENT</t>
  </si>
  <si>
    <t>记数器</t>
  </si>
  <si>
    <t>DL</t>
  </si>
  <si>
    <t>V</t>
  </si>
  <si>
    <t>CARID</t>
  </si>
  <si>
    <t>DOC</t>
  </si>
  <si>
    <t>GROUP</t>
  </si>
  <si>
    <t>NBR</t>
  </si>
  <si>
    <t>VOLTS</t>
  </si>
  <si>
    <t>YES</t>
  </si>
  <si>
    <t>NO</t>
  </si>
  <si>
    <t>TRIC1</t>
  </si>
  <si>
    <t>G3C</t>
  </si>
  <si>
    <t>DRIVERAT</t>
    <phoneticPr fontId="7" type="noConversion"/>
  </si>
  <si>
    <t>N</t>
    <phoneticPr fontId="7" type="noConversion"/>
  </si>
  <si>
    <t>OS1</t>
  </si>
  <si>
    <t>RHS1</t>
  </si>
  <si>
    <t>PRS7</t>
  </si>
  <si>
    <t xml:space="preserve">
AND(MACHTYPE="BOMCO3",OR(AND(DRIVE="OVFR01A",OR(DRIVERAT=409,DRIVERAT=412)),AND(DRIVE="OVFR02A",DRIVERAT=412))</t>
    <phoneticPr fontId="7" type="noConversion"/>
  </si>
  <si>
    <t>OVFR02A</t>
  </si>
  <si>
    <t>额定速度 (m/s)</t>
  </si>
  <si>
    <t>电梯群控数量</t>
  </si>
  <si>
    <t>群控组中电梯名称</t>
  </si>
  <si>
    <t>呼梯系统数量</t>
  </si>
  <si>
    <t>载重量 (Kg)</t>
  </si>
  <si>
    <t>轿厢入口数量</t>
  </si>
  <si>
    <t>消防操作</t>
  </si>
  <si>
    <t>对重装置</t>
  </si>
  <si>
    <t>门基电源</t>
  </si>
  <si>
    <t>光幕电源</t>
  </si>
  <si>
    <t>手动盘车轮开关</t>
  </si>
  <si>
    <t>上行超速开关</t>
  </si>
  <si>
    <t>紧急断站减速</t>
  </si>
  <si>
    <t>位置参考缓冲板</t>
  </si>
  <si>
    <t>位置参考传感器</t>
  </si>
  <si>
    <t>停站数</t>
  </si>
  <si>
    <t>供电电压 (V)</t>
  </si>
  <si>
    <t>标识和记录文件用语言</t>
  </si>
  <si>
    <t>自动救援装置</t>
  </si>
  <si>
    <t>紧急电源操作</t>
  </si>
  <si>
    <t>地震操作</t>
  </si>
  <si>
    <t>电梯远程监控</t>
  </si>
  <si>
    <t>应急消防服务</t>
  </si>
  <si>
    <t>楼宇自动监控系统接口</t>
  </si>
  <si>
    <t>轿厢意外运动保护</t>
  </si>
  <si>
    <t>轿厢门门锁</t>
  </si>
  <si>
    <t>厅门门锁旁路</t>
  </si>
  <si>
    <t>盲层数量</t>
  </si>
  <si>
    <t>照明电源电压</t>
  </si>
  <si>
    <t>国家编码</t>
  </si>
  <si>
    <t>主机类型</t>
  </si>
  <si>
    <t>变频器型号</t>
  </si>
  <si>
    <t>变频器规格</t>
  </si>
  <si>
    <t>轿门故障保护</t>
  </si>
  <si>
    <t>ETS</t>
    <phoneticPr fontId="15" type="noConversion"/>
  </si>
  <si>
    <t>PX2.1</t>
    <phoneticPr fontId="15" type="noConversion"/>
  </si>
  <si>
    <t>ETS1</t>
    <phoneticPr fontId="15" type="noConversion"/>
  </si>
  <si>
    <t>ETS2</t>
    <phoneticPr fontId="15" type="noConversion"/>
  </si>
  <si>
    <t>ETS3</t>
    <phoneticPr fontId="15" type="noConversion"/>
  </si>
  <si>
    <t>NO</t>
    <phoneticPr fontId="15" type="noConversion"/>
  </si>
  <si>
    <t>*</t>
    <phoneticPr fontId="15" type="noConversion"/>
  </si>
  <si>
    <t>PX2.1</t>
  </si>
  <si>
    <t>PX2.1</t>
    <phoneticPr fontId="7" type="noConversion"/>
  </si>
  <si>
    <t>Approved By:</t>
  </si>
  <si>
    <t xml:space="preserve">GECB-EN and Computing Core version: </t>
    <phoneticPr fontId="20" type="noConversion"/>
  </si>
  <si>
    <t>01 – SYSTEM Parameter (SVT Key Sequence M-1-3-1-1-GOON)</t>
  </si>
  <si>
    <t>No.</t>
  </si>
  <si>
    <t>SVT Display</t>
  </si>
  <si>
    <t>Units</t>
  </si>
  <si>
    <t>Range</t>
  </si>
  <si>
    <t>Default</t>
    <phoneticPr fontId="20" type="noConversion"/>
  </si>
  <si>
    <t>Remark</t>
  </si>
  <si>
    <t>TOP</t>
  </si>
  <si>
    <t>1-99</t>
    <phoneticPr fontId="20" type="noConversion"/>
  </si>
  <si>
    <t>Contract</t>
  </si>
  <si>
    <t>LOBBY</t>
  </si>
  <si>
    <t>0-99</t>
    <phoneticPr fontId="20" type="noConversion"/>
  </si>
  <si>
    <t>BOTTOM</t>
  </si>
  <si>
    <t>0-98</t>
    <phoneticPr fontId="20" type="noConversion"/>
  </si>
  <si>
    <t>CFT-P</t>
  </si>
  <si>
    <t>0-99,255</t>
    <phoneticPr fontId="20" type="noConversion"/>
  </si>
  <si>
    <t>OPERAT</t>
  </si>
  <si>
    <t>0-6</t>
    <phoneticPr fontId="20" type="noConversion"/>
  </si>
  <si>
    <t>EN-BSM</t>
  </si>
  <si>
    <t>0,1</t>
  </si>
  <si>
    <t>PI</t>
  </si>
  <si>
    <t>0-7</t>
  </si>
  <si>
    <t>PI-POS</t>
  </si>
  <si>
    <t>0-2</t>
  </si>
  <si>
    <t>0-1</t>
  </si>
  <si>
    <t>0-1</t>
    <phoneticPr fontId="20" type="noConversion"/>
  </si>
  <si>
    <t>PI-OPT</t>
  </si>
  <si>
    <t>0,1,2,4,8</t>
  </si>
  <si>
    <t>CPI-JWL1</t>
  </si>
  <si>
    <t>0-8</t>
  </si>
  <si>
    <t>CPI-JWL2</t>
  </si>
  <si>
    <t>CPI-JWL3</t>
  </si>
  <si>
    <t>CPI-JWL4</t>
  </si>
  <si>
    <t>HPI</t>
  </si>
  <si>
    <t>HPI-POS</t>
  </si>
  <si>
    <t>HPI-OPT</t>
  </si>
  <si>
    <t>HPI-JWL1</t>
  </si>
  <si>
    <t>HPI-JWL2</t>
  </si>
  <si>
    <t>HPI-JWL3</t>
  </si>
  <si>
    <t>HPI-JWL4</t>
  </si>
  <si>
    <t>GPI</t>
  </si>
  <si>
    <t>GPI-POS</t>
  </si>
  <si>
    <t>GPI-OPT</t>
  </si>
  <si>
    <t>ELD-fOPG</t>
  </si>
  <si>
    <t>0.1sec</t>
  </si>
  <si>
    <t>0-100</t>
  </si>
  <si>
    <t>ELD-fCLG</t>
  </si>
  <si>
    <t>ELD-rOPG</t>
  </si>
  <si>
    <t>ELD-rCLG</t>
  </si>
  <si>
    <t>ELD-LNG</t>
  </si>
  <si>
    <t>0-27</t>
  </si>
  <si>
    <t>ELD-Sym1</t>
  </si>
  <si>
    <t>ELD-DOOR</t>
  </si>
  <si>
    <t>ELD-MSG</t>
  </si>
  <si>
    <t>EN-SFR</t>
  </si>
  <si>
    <t>0-3</t>
  </si>
  <si>
    <t>LR-T</t>
  </si>
  <si>
    <t>1sec</t>
  </si>
  <si>
    <t>0-255</t>
  </si>
  <si>
    <t>LR-MODE</t>
  </si>
  <si>
    <t>CLR-RUN</t>
  </si>
  <si>
    <t>FAN-TYP</t>
  </si>
  <si>
    <t>FAN-T</t>
  </si>
  <si>
    <t>EN-HLC</t>
  </si>
  <si>
    <t>0-11</t>
    <phoneticPr fontId="20" type="noConversion"/>
  </si>
  <si>
    <t>HDL-TYP</t>
  </si>
  <si>
    <t>HL-SET</t>
  </si>
  <si>
    <t>CR-DIR</t>
  </si>
  <si>
    <t>CR-DO</t>
  </si>
  <si>
    <t>ERO-TYP</t>
  </si>
  <si>
    <t>REM-TYP</t>
  </si>
  <si>
    <t>REM-ID</t>
    <phoneticPr fontId="20" type="noConversion"/>
  </si>
  <si>
    <t>1-12</t>
    <phoneticPr fontId="20" type="noConversion"/>
  </si>
  <si>
    <t>CPC-TYP</t>
  </si>
  <si>
    <t>DFCR-DEL</t>
  </si>
  <si>
    <t>LW-TYP</t>
  </si>
  <si>
    <t>0-3,254,255</t>
  </si>
  <si>
    <t>0-6</t>
    <phoneticPr fontId="20" type="noConversion"/>
  </si>
  <si>
    <t>PX2.2</t>
    <phoneticPr fontId="20" type="noConversion"/>
  </si>
  <si>
    <t>0-1</t>
    <phoneticPr fontId="20" type="noConversion"/>
  </si>
  <si>
    <t>TRIC-TYP</t>
  </si>
  <si>
    <t>0,1</t>
    <phoneticPr fontId="20" type="noConversion"/>
  </si>
  <si>
    <t>HWY-TYP</t>
  </si>
  <si>
    <t>0-4,8,12</t>
    <phoneticPr fontId="20" type="noConversion"/>
  </si>
  <si>
    <t>DBL-OPT</t>
  </si>
  <si>
    <t>UCM-TYP</t>
  </si>
  <si>
    <t>0-3</t>
    <phoneticPr fontId="20" type="noConversion"/>
  </si>
  <si>
    <t>BAT-CHRG</t>
  </si>
  <si>
    <t>EN-OARO</t>
    <phoneticPr fontId="20" type="noConversion"/>
  </si>
  <si>
    <t>02 – OCSS Parameter (SVT Key Sequence M-1-3-1-2-GOON)</t>
  </si>
  <si>
    <t>Default</t>
    <phoneticPr fontId="20" type="noConversion"/>
  </si>
  <si>
    <t>CPR-T</t>
  </si>
  <si>
    <t>ARD-P</t>
  </si>
  <si>
    <t>0-99,255</t>
    <phoneticPr fontId="20" type="noConversion"/>
  </si>
  <si>
    <t>ARD-T</t>
  </si>
  <si>
    <t>10sec</t>
  </si>
  <si>
    <t>ARBL-T</t>
  </si>
  <si>
    <t>ARBL-PRK</t>
  </si>
  <si>
    <t>PKS-P</t>
  </si>
  <si>
    <t>PKS-TYP</t>
  </si>
  <si>
    <t>PKS-T</t>
  </si>
  <si>
    <t>PKS-DO</t>
  </si>
  <si>
    <t>PKS-OPT</t>
  </si>
  <si>
    <t>EN-SHB</t>
  </si>
  <si>
    <t>EN-EXT</t>
  </si>
  <si>
    <t>DCP-T</t>
  </si>
  <si>
    <t>25-255</t>
    <phoneticPr fontId="20" type="noConversion"/>
  </si>
  <si>
    <t>CTL-DO</t>
  </si>
  <si>
    <t>CTL-P</t>
  </si>
  <si>
    <t>CTL-TYP</t>
  </si>
  <si>
    <t>ANS</t>
  </si>
  <si>
    <t>1ea</t>
  </si>
  <si>
    <t>0-99</t>
    <phoneticPr fontId="20" type="noConversion"/>
  </si>
  <si>
    <t>OLD-TYP</t>
  </si>
  <si>
    <t>ANS(kg)</t>
  </si>
  <si>
    <t>1kg</t>
  </si>
  <si>
    <t>30-250</t>
    <phoneticPr fontId="20" type="noConversion"/>
  </si>
  <si>
    <t>PEAK(%)</t>
  </si>
  <si>
    <t>30-70</t>
    <phoneticPr fontId="20" type="noConversion"/>
  </si>
  <si>
    <t>LNS(%)</t>
  </si>
  <si>
    <t>50-95</t>
    <phoneticPr fontId="20" type="noConversion"/>
  </si>
  <si>
    <t>OLD(%)</t>
  </si>
  <si>
    <t>100-110</t>
    <phoneticPr fontId="20" type="noConversion"/>
  </si>
  <si>
    <t>ATT</t>
  </si>
  <si>
    <t>0-2</t>
    <phoneticPr fontId="20" type="noConversion"/>
  </si>
  <si>
    <t>ISC</t>
  </si>
  <si>
    <t>0-4</t>
  </si>
  <si>
    <t>ISPS-TYP</t>
  </si>
  <si>
    <t>ISC-T</t>
  </si>
  <si>
    <t>0-30</t>
    <phoneticPr fontId="20" type="noConversion"/>
  </si>
  <si>
    <t>SPEECH</t>
  </si>
  <si>
    <t>CPMT-D</t>
  </si>
  <si>
    <t>DCMT-A</t>
  </si>
  <si>
    <t>DOMT-O</t>
  </si>
  <si>
    <t>HANDIC-D</t>
  </si>
  <si>
    <t>0-15</t>
    <phoneticPr fontId="20" type="noConversion"/>
  </si>
  <si>
    <t>HANDIC-R</t>
  </si>
  <si>
    <t>1-15</t>
    <phoneticPr fontId="20" type="noConversion"/>
  </si>
  <si>
    <t>GW-VOI-D</t>
  </si>
  <si>
    <t>0-255</t>
    <phoneticPr fontId="20" type="noConversion"/>
  </si>
  <si>
    <t>DS-CCB</t>
  </si>
  <si>
    <t>DS-DOB</t>
  </si>
  <si>
    <t>EN-RB</t>
  </si>
  <si>
    <t>DHB-TYP</t>
  </si>
  <si>
    <t>0-5</t>
    <phoneticPr fontId="20" type="noConversion"/>
  </si>
  <si>
    <t>FIX-PRK</t>
  </si>
  <si>
    <t>0-8</t>
    <phoneticPr fontId="20" type="noConversion"/>
  </si>
  <si>
    <t>FIX-MASK</t>
  </si>
  <si>
    <t>PARK-1</t>
  </si>
  <si>
    <t>PARK-1 T</t>
  </si>
  <si>
    <t>0-99,255</t>
    <phoneticPr fontId="20" type="noConversion"/>
  </si>
  <si>
    <t>PARK-2</t>
  </si>
  <si>
    <t>PARK-2 T</t>
  </si>
  <si>
    <t>PARK-3</t>
  </si>
  <si>
    <t>PARK-3 T</t>
  </si>
  <si>
    <t>PARK-4</t>
  </si>
  <si>
    <t>PARK-4 T</t>
  </si>
  <si>
    <t>PARK-5</t>
  </si>
  <si>
    <t>PARK-5 T</t>
  </si>
  <si>
    <t>PARK-6</t>
  </si>
  <si>
    <t>PARK-6 T</t>
  </si>
  <si>
    <t>PARK-7</t>
  </si>
  <si>
    <t>PARK-7 T</t>
  </si>
  <si>
    <t>PARK-8</t>
  </si>
  <si>
    <t>PARK-8 T</t>
  </si>
  <si>
    <t>CBP-POS</t>
  </si>
  <si>
    <t>CBP-DO</t>
  </si>
  <si>
    <t>SHO-POS</t>
  </si>
  <si>
    <t>SHO-PI</t>
  </si>
  <si>
    <t>SHO/WCO</t>
  </si>
  <si>
    <t>EN-HCC</t>
  </si>
  <si>
    <t>HBDOB-T</t>
  </si>
  <si>
    <t>10-255</t>
  </si>
  <si>
    <t>RGEN_TYP</t>
    <phoneticPr fontId="20" type="noConversion"/>
  </si>
  <si>
    <t>RGEN_LVL</t>
  </si>
  <si>
    <t>CAR-DIR</t>
    <phoneticPr fontId="20" type="noConversion"/>
  </si>
  <si>
    <t>0,1</t>
    <phoneticPr fontId="20" type="noConversion"/>
  </si>
  <si>
    <t>03 – GROUP Parameter (SVT Key Sequence M-1-3-1-3-GOON)</t>
  </si>
  <si>
    <t>GRP-NO</t>
  </si>
  <si>
    <t>1-8</t>
    <phoneticPr fontId="20" type="noConversion"/>
  </si>
  <si>
    <t>CNL</t>
  </si>
  <si>
    <t>CNL-MIN</t>
  </si>
  <si>
    <t>LOB-D</t>
  </si>
  <si>
    <t>PRK-T</t>
  </si>
  <si>
    <t>PRK-SEC</t>
  </si>
  <si>
    <t>PRK-INT</t>
  </si>
  <si>
    <t>1min</t>
  </si>
  <si>
    <t>RSR-RSP</t>
  </si>
  <si>
    <t>0-8</t>
    <phoneticPr fontId="20" type="noConversion"/>
  </si>
  <si>
    <t>HC-PASS</t>
  </si>
  <si>
    <t>MIT-TYP</t>
  </si>
  <si>
    <t>MIT-ST</t>
  </si>
  <si>
    <t>MIT-T</t>
  </si>
  <si>
    <t>MIT-LD</t>
  </si>
  <si>
    <t>0-127</t>
  </si>
  <si>
    <t>MITminVD</t>
  </si>
  <si>
    <t>7-60</t>
  </si>
  <si>
    <t>MITmaxVD</t>
  </si>
  <si>
    <t>MIT-DOOR</t>
  </si>
  <si>
    <t>MIT-NLB</t>
  </si>
  <si>
    <t>DUPK-P</t>
  </si>
  <si>
    <t>DUPK-G</t>
  </si>
  <si>
    <t>MOT-T</t>
  </si>
  <si>
    <t>EN-UCB</t>
  </si>
  <si>
    <t>TFS-P</t>
  </si>
  <si>
    <t>EN-ZBS</t>
  </si>
  <si>
    <t>MIN-ZBS</t>
  </si>
  <si>
    <t>ELZ-POS</t>
  </si>
  <si>
    <t>SEL-COMP</t>
  </si>
  <si>
    <t>RNG-BAUD</t>
  </si>
  <si>
    <t>L-PARK</t>
  </si>
  <si>
    <t>PRKDST</t>
  </si>
  <si>
    <t>0-99</t>
    <phoneticPr fontId="20" type="noConversion"/>
  </si>
  <si>
    <t>EN-GSS</t>
  </si>
  <si>
    <t>MG-DEL</t>
  </si>
  <si>
    <t>DEST-DE</t>
  </si>
  <si>
    <t>0-128</t>
    <phoneticPr fontId="20" type="noConversion"/>
  </si>
  <si>
    <t>GCB-EN</t>
  </si>
  <si>
    <t>HBP-POS</t>
  </si>
  <si>
    <t>HBP-DO</t>
  </si>
  <si>
    <t>ADF-POS1</t>
  </si>
  <si>
    <t>ADF-POS2</t>
  </si>
  <si>
    <t>ADF-POS3</t>
  </si>
  <si>
    <t>SGO-M1</t>
  </si>
  <si>
    <t>0-254</t>
    <phoneticPr fontId="20" type="noConversion"/>
  </si>
  <si>
    <t>SGO-M2</t>
  </si>
  <si>
    <t>SGO-M3</t>
  </si>
  <si>
    <t>SGO-M4</t>
  </si>
  <si>
    <t>SGO-M5</t>
  </si>
  <si>
    <t>SGO-M6</t>
  </si>
  <si>
    <t>SGO-M7</t>
  </si>
  <si>
    <t>04 – DRIVE Parameter (SVT Key Sequence M-1-3-1-4-GOON)</t>
  </si>
  <si>
    <t>Default</t>
    <phoneticPr fontId="20" type="noConversion"/>
  </si>
  <si>
    <t>DRV-TYP</t>
  </si>
  <si>
    <t>EN-ADO</t>
  </si>
  <si>
    <t>EN-ABL</t>
  </si>
  <si>
    <t>SPEED</t>
  </si>
  <si>
    <t>0.01m/s</t>
  </si>
  <si>
    <t>DUTY-HI</t>
  </si>
  <si>
    <t>100kg</t>
  </si>
  <si>
    <t>0-99</t>
  </si>
  <si>
    <t>DUTY-LOW</t>
  </si>
  <si>
    <t>PDR-D</t>
  </si>
  <si>
    <t>0-42</t>
  </si>
  <si>
    <t>BRK-TYP</t>
  </si>
  <si>
    <t>0,1,255</t>
  </si>
  <si>
    <t>6LS-TYP</t>
  </si>
  <si>
    <t>05 – DOORS Parameter (SVT Key Sequence M-1-3-1-5-GOON)</t>
  </si>
  <si>
    <t>DOOR</t>
  </si>
  <si>
    <t>REAR</t>
  </si>
  <si>
    <t>EN-DDO</t>
  </si>
  <si>
    <t>EN-ADM</t>
  </si>
  <si>
    <t>DOOR-PWR</t>
  </si>
  <si>
    <t>F:DO-TYP</t>
  </si>
  <si>
    <t>00-11</t>
  </si>
  <si>
    <t>F:DC-TYP</t>
  </si>
  <si>
    <t>F:EN-ACG</t>
  </si>
  <si>
    <t>F:EN-DCL</t>
  </si>
  <si>
    <t>F:DOL-D</t>
  </si>
  <si>
    <t>R:DO-TYP</t>
  </si>
  <si>
    <t>R:DC-TYP</t>
  </si>
  <si>
    <t>R:EN-ACG</t>
  </si>
  <si>
    <t>R:EN-DCL</t>
  </si>
  <si>
    <t>R:DOL-D</t>
  </si>
  <si>
    <t>CM-TYP</t>
  </si>
  <si>
    <t>00-21</t>
  </si>
  <si>
    <t>CM-PROT</t>
  </si>
  <si>
    <t>10sec</t>
    <phoneticPr fontId="20" type="noConversion"/>
  </si>
  <si>
    <t>DO-D</t>
  </si>
  <si>
    <t>CM-D</t>
  </si>
  <si>
    <t>CM-OP-D</t>
  </si>
  <si>
    <t>TRO-TYP</t>
  </si>
  <si>
    <t>CMR-ES</t>
  </si>
  <si>
    <t>TCI-TYP</t>
  </si>
  <si>
    <t>LDR</t>
  </si>
  <si>
    <t>EN-PMO</t>
  </si>
  <si>
    <t>EN-NDG</t>
  </si>
  <si>
    <t>NDG-T</t>
  </si>
  <si>
    <t>EN-CK</t>
  </si>
  <si>
    <t>0-5</t>
  </si>
  <si>
    <t>DW-DLY</t>
  </si>
  <si>
    <t>0-20</t>
  </si>
  <si>
    <t>TLD-DW-D</t>
  </si>
  <si>
    <t>DO-BEL</t>
  </si>
  <si>
    <t>MIN-C</t>
  </si>
  <si>
    <t>MAX-C</t>
  </si>
  <si>
    <t>MIN-H</t>
  </si>
  <si>
    <t>MAX-H</t>
  </si>
  <si>
    <t>0.1sec</t>
    <phoneticPr fontId="20" type="noConversion"/>
  </si>
  <si>
    <t>EXT-C</t>
  </si>
  <si>
    <t>EXT-H</t>
  </si>
  <si>
    <t>1sec</t>
    <phoneticPr fontId="20" type="noConversion"/>
  </si>
  <si>
    <t>DOR-T</t>
  </si>
  <si>
    <t>0.004sec</t>
    <phoneticPr fontId="20" type="noConversion"/>
  </si>
  <si>
    <t>20-255</t>
    <phoneticPr fontId="20" type="noConversion"/>
  </si>
  <si>
    <t>RDOR-T</t>
  </si>
  <si>
    <t>DTC-T</t>
  </si>
  <si>
    <t>10-255</t>
    <phoneticPr fontId="20" type="noConversion"/>
  </si>
  <si>
    <t>DTO-T</t>
  </si>
  <si>
    <t>LOB-NT</t>
  </si>
  <si>
    <t>CFT-NT</t>
  </si>
  <si>
    <t>SPB-NT</t>
  </si>
  <si>
    <t>DHB-T</t>
  </si>
  <si>
    <t>1/10sec</t>
    <phoneticPr fontId="20" type="noConversion"/>
  </si>
  <si>
    <t>WCO-T</t>
  </si>
  <si>
    <t>SHO-T</t>
  </si>
  <si>
    <t>SHO-LT</t>
  </si>
  <si>
    <t>DAR-T</t>
  </si>
  <si>
    <t>15-255</t>
    <phoneticPr fontId="20" type="noConversion"/>
  </si>
  <si>
    <t>DXT-T</t>
  </si>
  <si>
    <t>DCB-TYP</t>
  </si>
  <si>
    <t>EN-CGS</t>
  </si>
  <si>
    <t>DCB-EXT</t>
  </si>
  <si>
    <t>06 – POS.REF Parameter (SVT Key Sequence M-1-3-1-6-GOON)</t>
  </si>
  <si>
    <t>DZ-TYP</t>
  </si>
  <si>
    <t>EN-RLV</t>
  </si>
  <si>
    <t>EN-PRBB</t>
  </si>
  <si>
    <t>LV-ON-D</t>
  </si>
  <si>
    <t>0.25sec</t>
    <phoneticPr fontId="20" type="noConversion"/>
  </si>
  <si>
    <t>LV-OFF-D</t>
  </si>
  <si>
    <t>07 – SERVICE Parameter (SVT Key Sequence M-1-3-1-7-GOON)</t>
  </si>
  <si>
    <t>SPB-TYP</t>
    <phoneticPr fontId="20" type="noConversion"/>
  </si>
  <si>
    <t>0,1,255</t>
    <phoneticPr fontId="20" type="noConversion"/>
  </si>
  <si>
    <t>Encoder</t>
  </si>
  <si>
    <t>1mm</t>
  </si>
  <si>
    <t>10-15</t>
    <phoneticPr fontId="20" type="noConversion"/>
  </si>
  <si>
    <t>SDI-Max</t>
  </si>
  <si>
    <t>0.01m/s</t>
    <phoneticPr fontId="20" type="noConversion"/>
  </si>
  <si>
    <t>2-60</t>
    <phoneticPr fontId="20" type="noConversion"/>
  </si>
  <si>
    <t>SDI-Dir</t>
  </si>
  <si>
    <t>BRE-Max</t>
  </si>
  <si>
    <t>1-12</t>
    <phoneticPr fontId="20" type="noConversion"/>
  </si>
  <si>
    <t>SPB-Temp</t>
  </si>
  <si>
    <t>30-70</t>
  </si>
  <si>
    <t>08 – EMERGENCY Parameter (SVT Key Sequence M-1-3-1-8-GOON)</t>
  </si>
  <si>
    <t>ES-TYP</t>
  </si>
  <si>
    <t>ES-LRCU</t>
  </si>
  <si>
    <t>0-4,255</t>
    <phoneticPr fontId="20" type="noConversion"/>
  </si>
  <si>
    <t>EFO-P</t>
  </si>
  <si>
    <t>EFO-NC</t>
  </si>
  <si>
    <t>EFO-DC</t>
  </si>
  <si>
    <t>EFO-DO</t>
  </si>
  <si>
    <t>EFO-OP</t>
  </si>
  <si>
    <t>EFONDG</t>
  </si>
  <si>
    <t>EFO-REV</t>
  </si>
  <si>
    <t>EFO-MP</t>
  </si>
  <si>
    <t>0-7</t>
    <phoneticPr fontId="20" type="noConversion"/>
  </si>
  <si>
    <t>EFO-MP-T</t>
  </si>
  <si>
    <t>0-60</t>
  </si>
  <si>
    <t>EFO-SD</t>
  </si>
  <si>
    <t>EFO-BUZ</t>
  </si>
  <si>
    <t>0-120</t>
  </si>
  <si>
    <t>ASL-P</t>
  </si>
  <si>
    <t>ASL-DO</t>
  </si>
  <si>
    <t>ASL2-P</t>
  </si>
  <si>
    <t>EFS-TYP</t>
  </si>
  <si>
    <t>0-12</t>
  </si>
  <si>
    <t>EFS-DO</t>
  </si>
  <si>
    <t>EFSINI</t>
  </si>
  <si>
    <t>0-31</t>
    <phoneticPr fontId="20" type="noConversion"/>
  </si>
  <si>
    <t>EFS-CALL</t>
  </si>
  <si>
    <t>EFSCLD</t>
  </si>
  <si>
    <t>0-63</t>
    <phoneticPr fontId="20" type="noConversion"/>
  </si>
  <si>
    <t>EFSOPD</t>
  </si>
  <si>
    <t>0-15</t>
    <phoneticPr fontId="20" type="noConversion"/>
  </si>
  <si>
    <t>EFS-EX</t>
  </si>
  <si>
    <t>EFS-RT</t>
  </si>
  <si>
    <t>EFS-RC</t>
  </si>
  <si>
    <t>0-255</t>
    <phoneticPr fontId="20" type="noConversion"/>
  </si>
  <si>
    <t>EF-I-LT</t>
  </si>
  <si>
    <t>EN-BAK</t>
  </si>
  <si>
    <t>HDWPOS</t>
  </si>
  <si>
    <t>0-3</t>
    <phoneticPr fontId="20" type="noConversion"/>
  </si>
  <si>
    <t>EPO-P</t>
  </si>
  <si>
    <t>0-100,255</t>
    <phoneticPr fontId="20" type="noConversion"/>
  </si>
  <si>
    <t>EPO-DC</t>
  </si>
  <si>
    <t>EPO-DO</t>
  </si>
  <si>
    <t>EPO-PR</t>
  </si>
  <si>
    <t>Mid-Pos</t>
  </si>
  <si>
    <t>EPS-TYP</t>
  </si>
  <si>
    <t>0-142</t>
  </si>
  <si>
    <t>EHS-T</t>
  </si>
  <si>
    <t>VIP-DEPR</t>
  </si>
  <si>
    <t>VIP-T</t>
  </si>
  <si>
    <t>EMT-TYP</t>
  </si>
  <si>
    <t>0-122</t>
  </si>
  <si>
    <t>EMT-T</t>
  </si>
  <si>
    <t>09 – SECURITY Parameter (SVT Key Sequence M-1-3-1-9-GOON)</t>
  </si>
  <si>
    <t>EN-FPD</t>
  </si>
  <si>
    <t>EN-IST</t>
  </si>
  <si>
    <t>IST-P</t>
  </si>
  <si>
    <t>EN-CRO</t>
  </si>
  <si>
    <t>EN-HCRO</t>
  </si>
  <si>
    <t>EXT-SEC</t>
  </si>
  <si>
    <t>EMS-SEC</t>
  </si>
  <si>
    <t>0-7</t>
    <phoneticPr fontId="20" type="noConversion"/>
  </si>
  <si>
    <t>GCBTYP</t>
  </si>
  <si>
    <t>RIOT-P</t>
  </si>
  <si>
    <t>RIOT-DO</t>
  </si>
  <si>
    <t>SACTYP</t>
  </si>
  <si>
    <t>0,1,3,5,7</t>
  </si>
  <si>
    <t>SAC-D1</t>
  </si>
  <si>
    <t>0-6</t>
  </si>
  <si>
    <t>SAC-D2</t>
  </si>
  <si>
    <t>SAC-D3</t>
  </si>
  <si>
    <t>RSC-SEC</t>
  </si>
  <si>
    <t>10 – TEST Parameter (SVT Key Sequence M-1-3-1-GOBACK..-ENTER-GOON)</t>
  </si>
  <si>
    <t>TPOS 1</t>
  </si>
  <si>
    <t>TPOS 2</t>
  </si>
  <si>
    <t>TDELAY</t>
  </si>
  <si>
    <t>TDEL-TIM</t>
  </si>
  <si>
    <t>TPOS-TYP</t>
  </si>
  <si>
    <t>DEBUG</t>
  </si>
  <si>
    <t>DEBUG1</t>
  </si>
  <si>
    <t>DBG-MSG</t>
  </si>
  <si>
    <t>DBG-PRNT</t>
  </si>
  <si>
    <t>DBG-PRN2</t>
    <phoneticPr fontId="20" type="noConversion"/>
  </si>
  <si>
    <t>DBG-PORT</t>
  </si>
  <si>
    <t>TEST1</t>
  </si>
  <si>
    <t>TEST2</t>
  </si>
  <si>
    <t>TEST3</t>
  </si>
  <si>
    <t>EN-CRT</t>
  </si>
  <si>
    <t>DISP-ALL</t>
  </si>
  <si>
    <t>MON-RATE</t>
  </si>
  <si>
    <t>1-10</t>
    <phoneticPr fontId="20" type="noConversion"/>
  </si>
  <si>
    <t>11 – TIME Parameter (SVT Key Sequence M-1-3-1-GOBACK..-ENTER-GOON)</t>
  </si>
  <si>
    <t>SUMtmMTH</t>
  </si>
  <si>
    <t>SUMtmSUN</t>
  </si>
  <si>
    <t>WINtmMTH</t>
  </si>
  <si>
    <t>WINtmSUN</t>
  </si>
  <si>
    <t>NNR-SHR</t>
  </si>
  <si>
    <t>0-23</t>
  </si>
  <si>
    <t>NNR-SMI</t>
  </si>
  <si>
    <t>0-59</t>
  </si>
  <si>
    <t>NNR-EHR</t>
  </si>
  <si>
    <t>NNR-EMI</t>
  </si>
  <si>
    <t>TFA1-OP</t>
  </si>
  <si>
    <t>0-20</t>
    <phoneticPr fontId="20" type="noConversion"/>
  </si>
  <si>
    <t>TFA1-TYP</t>
  </si>
  <si>
    <t>TFA1-SHR</t>
  </si>
  <si>
    <t>TFA1-SMI</t>
  </si>
  <si>
    <t>TFA1-EHR</t>
  </si>
  <si>
    <t>TFA1-EMI</t>
  </si>
  <si>
    <t>TFA1-WEK</t>
  </si>
  <si>
    <t>0-127</t>
    <phoneticPr fontId="20" type="noConversion"/>
  </si>
  <si>
    <t>TFA2-OP</t>
  </si>
  <si>
    <t>TFA2-TYP</t>
  </si>
  <si>
    <t>TFA2-SHR</t>
  </si>
  <si>
    <t>TFA2-SMI</t>
  </si>
  <si>
    <t>TFA2-EHR</t>
  </si>
  <si>
    <t>TFA2-EMI</t>
  </si>
  <si>
    <t>TFA2-WEK</t>
  </si>
  <si>
    <t>TFA3-OP</t>
  </si>
  <si>
    <t>TFA3-TYP</t>
  </si>
  <si>
    <t>TFA3-SHR</t>
  </si>
  <si>
    <t>TFA3-SMI</t>
  </si>
  <si>
    <t>TFA3-EHR</t>
  </si>
  <si>
    <t>TFA3-EMI</t>
  </si>
  <si>
    <t>TFA3-WEK</t>
  </si>
  <si>
    <t>TFA4-OP</t>
  </si>
  <si>
    <t>TFA4-TYP</t>
  </si>
  <si>
    <t>TFA4-SHR</t>
  </si>
  <si>
    <t>TFA4-SMI</t>
  </si>
  <si>
    <t>TFA4-EHR</t>
  </si>
  <si>
    <t>TFA4-EMI</t>
  </si>
  <si>
    <t>TFA4-WEK</t>
  </si>
  <si>
    <t>IO</t>
  </si>
  <si>
    <t>Symbol</t>
  </si>
  <si>
    <t>Since</t>
  </si>
  <si>
    <t>Def</t>
  </si>
  <si>
    <t>Type</t>
  </si>
  <si>
    <t>LOC</t>
  </si>
  <si>
    <t>Address</t>
    <phoneticPr fontId="20" type="noConversion"/>
  </si>
  <si>
    <t>Pin</t>
    <phoneticPr fontId="20" type="noConversion"/>
  </si>
  <si>
    <t>DOL</t>
  </si>
  <si>
    <t>Door Open Limit</t>
  </si>
  <si>
    <t>in</t>
  </si>
  <si>
    <t>car</t>
  </si>
  <si>
    <t>DOB</t>
  </si>
  <si>
    <t>Door Open Button</t>
  </si>
  <si>
    <t>EDP</t>
  </si>
  <si>
    <t>Electronic Door Protection</t>
  </si>
  <si>
    <t>DCB</t>
  </si>
  <si>
    <t>Door Close Button</t>
  </si>
  <si>
    <t>ISS</t>
  </si>
  <si>
    <t>Independent Service Switch</t>
  </si>
  <si>
    <t>LWO</t>
  </si>
  <si>
    <t>Load Weighting Overload</t>
  </si>
  <si>
    <t>LNS / DIS1</t>
  </si>
  <si>
    <t>Load Non Stop / Delayed Releveling</t>
  </si>
  <si>
    <t>LWX / ACS</t>
  </si>
  <si>
    <t>ANS Load Weight / Anti Creeping Switch</t>
  </si>
  <si>
    <t xml:space="preserve">  -</t>
  </si>
  <si>
    <t>CTL / PKS</t>
  </si>
  <si>
    <t>Car To Landing/Parking Switch</t>
  </si>
  <si>
    <t>hall</t>
  </si>
  <si>
    <t>PKS</t>
  </si>
  <si>
    <t>Parking Switch</t>
  </si>
  <si>
    <t>CCTL</t>
  </si>
  <si>
    <t>Car Call to Top Landing</t>
  </si>
  <si>
    <t>CCBL</t>
  </si>
  <si>
    <t>Car Call to Bottom Landing</t>
  </si>
  <si>
    <t>EFK</t>
  </si>
  <si>
    <t>Emergency Fireman Keyswitch</t>
  </si>
  <si>
    <t>NU</t>
  </si>
  <si>
    <t>Emergency power</t>
  </si>
  <si>
    <t>NUSD/NUSD-1</t>
  </si>
  <si>
    <t>Enable rescue operation</t>
  </si>
  <si>
    <t>in/out</t>
  </si>
  <si>
    <t>NUG/NUG-1</t>
  </si>
  <si>
    <t>Enable normal operation</t>
  </si>
  <si>
    <t>CUDL</t>
  </si>
  <si>
    <t>Car Up Direction Light</t>
  </si>
  <si>
    <t>out</t>
  </si>
  <si>
    <t>CDDL</t>
  </si>
  <si>
    <t>Car Down Direction Light</t>
  </si>
  <si>
    <t>OLS</t>
  </si>
  <si>
    <t>Over Load Signal</t>
  </si>
  <si>
    <t>BUZ</t>
  </si>
  <si>
    <t>Buzzer</t>
  </si>
  <si>
    <t>FSL</t>
  </si>
  <si>
    <t>Fireman Service Light</t>
  </si>
  <si>
    <t>HEL</t>
  </si>
  <si>
    <t>Hospital Emergency Light</t>
  </si>
  <si>
    <t>LR</t>
  </si>
  <si>
    <t>Light Relay</t>
  </si>
  <si>
    <t>NDG</t>
  </si>
  <si>
    <t>Nudging</t>
  </si>
  <si>
    <t>STH</t>
  </si>
  <si>
    <t>Stop Signal Hall</t>
  </si>
  <si>
    <t>STC</t>
  </si>
  <si>
    <t>Stop Signal Car</t>
  </si>
  <si>
    <t>DMD</t>
  </si>
  <si>
    <t>Demand</t>
  </si>
  <si>
    <t>CB / CTTL 00</t>
  </si>
  <si>
    <t>Car Button / Tell Tale Light 00</t>
  </si>
  <si>
    <t>CB / CTTL 01</t>
  </si>
  <si>
    <t>Car Button / Tell Tale Light 01</t>
  </si>
  <si>
    <t>CB / CTTL 02</t>
  </si>
  <si>
    <t>Car Button / Tell Tale Light 02</t>
  </si>
  <si>
    <t>CB / CTTL 03</t>
  </si>
  <si>
    <t>Car Button / Tell Tale Light 03</t>
  </si>
  <si>
    <t>CB / CTTL 04</t>
  </si>
  <si>
    <t>Car Button / Tell Tale Light 04</t>
  </si>
  <si>
    <t>CB / CTTL 05</t>
  </si>
  <si>
    <t>Car Button / Tell Tale Light 05</t>
  </si>
  <si>
    <t>CB / CTTL 06</t>
  </si>
  <si>
    <t>Car Button / Tell Tale Light 06</t>
  </si>
  <si>
    <t>CB / CTTL 07</t>
  </si>
  <si>
    <t>Car Button / Tell Tale Light 07</t>
  </si>
  <si>
    <t>CB / CTTL 08</t>
  </si>
  <si>
    <t>Car Button / Tell Tale Light 08</t>
  </si>
  <si>
    <t>CB / CTTL 09</t>
  </si>
  <si>
    <t>Car Button / Tell Tale Light 09</t>
  </si>
  <si>
    <t>CB / CTTL 10</t>
  </si>
  <si>
    <t>Car Button / Tell Tale Light 10</t>
  </si>
  <si>
    <t>CB / CTTL 11</t>
  </si>
  <si>
    <t>Car Button / Tell Tale Light 11</t>
  </si>
  <si>
    <t>CB / CTTL 12</t>
  </si>
  <si>
    <t>Car Button / Tell Tale Light 12</t>
  </si>
  <si>
    <t>CB / CTTL 13</t>
  </si>
  <si>
    <t>Car Button / Tell Tale Light 13</t>
  </si>
  <si>
    <t>CB / CTTL 14</t>
  </si>
  <si>
    <t>Car Button / Tell Tale Light 14</t>
  </si>
  <si>
    <t>CB / CTTL 15</t>
  </si>
  <si>
    <t>Car Button / Tell Tale Light 15</t>
  </si>
  <si>
    <t>CB / CTTL 16</t>
  </si>
  <si>
    <t>Car Button / Tell Tale Light 16</t>
  </si>
  <si>
    <t>CB / CTTL 17</t>
  </si>
  <si>
    <t>Car Button / Tell Tale Light 17</t>
  </si>
  <si>
    <t>CB / CTTL 18</t>
  </si>
  <si>
    <t>Car Button / Tell Tale Light 18</t>
  </si>
  <si>
    <t>CB / CTTL 19</t>
  </si>
  <si>
    <t>Car Button / Tell Tale Light 19</t>
  </si>
  <si>
    <t>CB / CTTL 20</t>
  </si>
  <si>
    <t>Car Button / Tell Tale Light 20</t>
  </si>
  <si>
    <t>CB / CTTL 21</t>
  </si>
  <si>
    <t>Car Button / Tell Tale Light 21</t>
  </si>
  <si>
    <t>CB / CTTL 22</t>
  </si>
  <si>
    <t>Car Button / Tell Tale Light 22</t>
  </si>
  <si>
    <t>CB / CTTL 23</t>
  </si>
  <si>
    <t>Car Button / Tell Tale Light 23</t>
  </si>
  <si>
    <t>CB / CTTL 24</t>
  </si>
  <si>
    <t>Car Button / Tell Tale Light 24</t>
  </si>
  <si>
    <t>CB / CTTL 25</t>
  </si>
  <si>
    <t>Car Button / Tell Tale Light 25</t>
  </si>
  <si>
    <t>CB / CTTL 26</t>
  </si>
  <si>
    <t>Car Button / Tell Tale Light 26</t>
  </si>
  <si>
    <t>CB / CTTL 27</t>
  </si>
  <si>
    <t>Car Button / Tell Tale Light 27</t>
  </si>
  <si>
    <t>CB / CTTL 28</t>
  </si>
  <si>
    <t>Car Button / Tell Tale Light 28</t>
  </si>
  <si>
    <t>CB / CTTL 29</t>
  </si>
  <si>
    <t>Car Button / Tell Tale Light 29</t>
  </si>
  <si>
    <t>CB / CTTL 30</t>
  </si>
  <si>
    <t>Car Button / Tell Tale Light 30</t>
  </si>
  <si>
    <t>CB / CTTL 31</t>
  </si>
  <si>
    <t>Car Button / Tell Tale Light 31</t>
  </si>
  <si>
    <t>UHB / UHTTL 00</t>
  </si>
  <si>
    <t>Up Hall Button / Tell Tale Light 00</t>
  </si>
  <si>
    <t>group</t>
  </si>
  <si>
    <t>UHB / UHTTL 01</t>
  </si>
  <si>
    <t>Up Hall Button / Tell Tale Light 01</t>
  </si>
  <si>
    <t>UHB / UHTTL 02</t>
  </si>
  <si>
    <t>Up Hall Button / Tell Tale Light 02</t>
  </si>
  <si>
    <t>UHB / UHTTL 03</t>
  </si>
  <si>
    <t>Up Hall Button / Tell Tale Light 03</t>
  </si>
  <si>
    <t>UHB / UHTTL 04</t>
  </si>
  <si>
    <t>Up Hall Button / Tell Tale Light 04</t>
  </si>
  <si>
    <t>UHB / UHTTL 05</t>
  </si>
  <si>
    <t>Up Hall Button / Tell Tale Light 05</t>
  </si>
  <si>
    <t>UHB / UHTTL 06</t>
  </si>
  <si>
    <t>Up Hall Button / Tell Tale Light 06</t>
  </si>
  <si>
    <t>UHB / UHTTL 07</t>
  </si>
  <si>
    <t>Up Hall Button / Tell Tale Light 07</t>
  </si>
  <si>
    <t>UHB / UHTTL 08</t>
  </si>
  <si>
    <t>Up Hall Button / Tell Tale Light 08</t>
  </si>
  <si>
    <t>UHB / UHTTL 09</t>
  </si>
  <si>
    <t>Up Hall Button / Tell Tale Light 09</t>
  </si>
  <si>
    <t>UHB / UHTTL 10</t>
  </si>
  <si>
    <t>Up Hall Button / Tell Tale Light 10</t>
  </si>
  <si>
    <t>UHB / UHTTL 11</t>
  </si>
  <si>
    <t>Up Hall Button / Tell Tale Light 11</t>
  </si>
  <si>
    <t>UHB / UHTTL 12</t>
  </si>
  <si>
    <t>Up Hall Button / Tell Tale Light 12</t>
  </si>
  <si>
    <t>UHB / UHTTL 13</t>
  </si>
  <si>
    <t>Up Hall Button / Tell Tale Light 13</t>
  </si>
  <si>
    <t>UHB / UHTTL 14</t>
  </si>
  <si>
    <t>Up Hall Button / Tell Tale Light 14</t>
  </si>
  <si>
    <t>UHB / UHTTL 15</t>
  </si>
  <si>
    <t>Up Hall Button / Tell Tale Light 15</t>
  </si>
  <si>
    <t>UHB / UHTTL 16</t>
  </si>
  <si>
    <t>Up Hall Button / Tell Tale Light 16</t>
  </si>
  <si>
    <t>UHB / UHTTL 17</t>
  </si>
  <si>
    <t>Up Hall Button / Tell Tale Light 17</t>
  </si>
  <si>
    <t>UHB / UHTTL 18</t>
  </si>
  <si>
    <t>Up Hall Button / Tell Tale Light 18</t>
  </si>
  <si>
    <t>UHB / UHTTL 19</t>
  </si>
  <si>
    <t>Up Hall Button / Tell Tale Light 19</t>
  </si>
  <si>
    <t>UHB / UHTTL 20</t>
  </si>
  <si>
    <t>Up Hall Button / Tell Tale Light 20</t>
  </si>
  <si>
    <t>UHB / UHTTL 21</t>
  </si>
  <si>
    <t>Up Hall Button / Tell Tale Light 21</t>
  </si>
  <si>
    <t>UHB / UHTTL 22</t>
  </si>
  <si>
    <t>Up Hall Button / Tell Tale Light 22</t>
  </si>
  <si>
    <t>UHB / UHTTL 23</t>
  </si>
  <si>
    <t>Up Hall Button / Tell Tale Light 23</t>
  </si>
  <si>
    <t>UHB / UHTTL 24</t>
  </si>
  <si>
    <t>Up Hall Button / Tell Tale Light 24</t>
  </si>
  <si>
    <t>UHB / UHTTL 25</t>
  </si>
  <si>
    <t>Up Hall Button / Tell Tale Light 25</t>
  </si>
  <si>
    <t>UHB / UHTTL 26</t>
  </si>
  <si>
    <t>Up Hall Button / Tell Tale Light 26</t>
  </si>
  <si>
    <t>UHB / UHTTL 27</t>
  </si>
  <si>
    <t>Up Hall Button / Tell Tale Light 27</t>
  </si>
  <si>
    <t>UHB / UHTTL 28</t>
  </si>
  <si>
    <t>Up Hall Button / Tell Tale Light 28</t>
  </si>
  <si>
    <t>UHB / UHTTL 29</t>
  </si>
  <si>
    <t>Up Hall Button / Tell Tale Light 29</t>
  </si>
  <si>
    <t>UHB / UHTTL 30</t>
  </si>
  <si>
    <t>Up Hall Button / Tell Tale Light 30</t>
  </si>
  <si>
    <t>UHB / UHTTL 31</t>
  </si>
  <si>
    <t>Up Hall Button / Tell Tale Light 31</t>
  </si>
  <si>
    <t>HB / HBTTL 00</t>
  </si>
  <si>
    <t>Hall Button / Tell Tale Light 00</t>
  </si>
  <si>
    <t>HB / HBTTL 01</t>
  </si>
  <si>
    <t>Hall Button / Tell Tale Light 01</t>
  </si>
  <si>
    <t>HB / HBTTL 02</t>
  </si>
  <si>
    <t>Hall Button / Tell Tale Light 02</t>
  </si>
  <si>
    <t>HB / HBTTL 03</t>
  </si>
  <si>
    <t>Hall Button / Tell Tale Light 03</t>
  </si>
  <si>
    <t>HB / HBTTL 04</t>
  </si>
  <si>
    <t>Hall Button / Tell Tale Light 04</t>
  </si>
  <si>
    <t>HB / HBTTL 05</t>
  </si>
  <si>
    <t>Hall Button / Tell Tale Light 05</t>
  </si>
  <si>
    <t>HB / HBTTL 06</t>
  </si>
  <si>
    <t>Hall Button / Tell Tale Light 06</t>
  </si>
  <si>
    <t>HB / HBTTL 07</t>
  </si>
  <si>
    <t>Hall Button / Tell Tale Light 07</t>
  </si>
  <si>
    <t>HB / HBTTL 08</t>
  </si>
  <si>
    <t>Hall Button / Tell Tale Light 08</t>
  </si>
  <si>
    <t>HB / HBTTL 09</t>
  </si>
  <si>
    <t>Hall Button / Tell Tale Light 09</t>
  </si>
  <si>
    <t>HB / HBTTL 10</t>
  </si>
  <si>
    <t>Hall Button / Tell Tale Light 10</t>
  </si>
  <si>
    <t>HB / HBTTL 11</t>
  </si>
  <si>
    <t>Hall Button / Tell Tale Light 11</t>
  </si>
  <si>
    <t>HB / HBTTL 12</t>
  </si>
  <si>
    <t>Hall Button / Tell Tale Light 12</t>
  </si>
  <si>
    <t>HB / HBTTL 13</t>
  </si>
  <si>
    <t>Hall Button / Tell Tale Light 13</t>
  </si>
  <si>
    <t>HB / HBTTL 14</t>
  </si>
  <si>
    <t>Hall Button / Tell Tale Light 14</t>
  </si>
  <si>
    <t>HB / HBTTL 15</t>
  </si>
  <si>
    <t>Hall Button / Tell Tale Light 15</t>
  </si>
  <si>
    <t>HB / HBTTL 16</t>
  </si>
  <si>
    <t>Hall Button / Tell Tale Light 16</t>
  </si>
  <si>
    <t>HB / HBTTL 17</t>
  </si>
  <si>
    <t>Hall Button / Tell Tale Light 17</t>
  </si>
  <si>
    <t>HB / HBTTL 18</t>
  </si>
  <si>
    <t>Hall Button / Tell Tale Light 18</t>
  </si>
  <si>
    <t>HB / HBTTL 19</t>
  </si>
  <si>
    <t>Hall Button / Tell Tale Light 19</t>
  </si>
  <si>
    <t>HB / HBTTL 20</t>
  </si>
  <si>
    <t>Hall Button / Tell Tale Light 20</t>
  </si>
  <si>
    <t>HB / HBTTL 21</t>
  </si>
  <si>
    <t>Hall Button / Tell Tale Light 21</t>
  </si>
  <si>
    <t>HB / HBTTL 22</t>
  </si>
  <si>
    <t>Hall Button / Tell Tale Light 22</t>
  </si>
  <si>
    <t>HB / HBTTL 23</t>
  </si>
  <si>
    <t>Hall Button / Tell Tale Light 23</t>
  </si>
  <si>
    <t>HB / HBTTL 24</t>
  </si>
  <si>
    <t>Hall Button / Tell Tale Light 24</t>
  </si>
  <si>
    <t>HB / HBTTL 25</t>
  </si>
  <si>
    <t>Hall Button / Tell Tale Light 25</t>
  </si>
  <si>
    <t>HB / HBTTL 26</t>
  </si>
  <si>
    <t>Hall Button / Tell Tale Light 26</t>
  </si>
  <si>
    <t>HB / HBTTL 27</t>
  </si>
  <si>
    <t>Hall Button / Tell Tale Light 27</t>
  </si>
  <si>
    <t>HB / HBTTL 28</t>
  </si>
  <si>
    <t>Hall Button / Tell Tale Light 28</t>
  </si>
  <si>
    <t>HB / HBTTL 29</t>
  </si>
  <si>
    <t>Hall Button / Tell Tale Light 29</t>
  </si>
  <si>
    <t>HB / HBTTL 30</t>
  </si>
  <si>
    <t>Hall Button / Tell Tale Light 30</t>
  </si>
  <si>
    <t>HB / HBTTL 31</t>
  </si>
  <si>
    <t>Hall Button / Tell Tale Light 31</t>
  </si>
  <si>
    <t>UHL 00</t>
  </si>
  <si>
    <t>Up Hall Lantern 00</t>
  </si>
  <si>
    <t>UHL 01</t>
  </si>
  <si>
    <t>Up Hall Lantern 01</t>
  </si>
  <si>
    <t>UHL 02</t>
  </si>
  <si>
    <t>Up Hall Lantern 02</t>
  </si>
  <si>
    <t>UHL 03</t>
  </si>
  <si>
    <t>Up Hall Lantern 03</t>
  </si>
  <si>
    <t>UHL 04</t>
  </si>
  <si>
    <t>Up Hall Lantern 04</t>
  </si>
  <si>
    <t>UHL 05</t>
  </si>
  <si>
    <t>Up Hall Lantern 05</t>
  </si>
  <si>
    <t>UHL 06</t>
  </si>
  <si>
    <t>Up Hall Lantern 06</t>
  </si>
  <si>
    <t>UHL 07</t>
  </si>
  <si>
    <t>Up Hall Lantern 07</t>
  </si>
  <si>
    <t>UHL 08</t>
  </si>
  <si>
    <t>Up Hall Lantern 08</t>
  </si>
  <si>
    <t>UHL 09</t>
  </si>
  <si>
    <t>Up Hall Lantern 09</t>
  </si>
  <si>
    <t>UHL 10</t>
  </si>
  <si>
    <t>Up Hall Lantern 10</t>
  </si>
  <si>
    <t>UHL 11</t>
  </si>
  <si>
    <t>Up Hall Lantern 11</t>
  </si>
  <si>
    <t>UHL 12</t>
  </si>
  <si>
    <t>Up Hall Lantern 12</t>
  </si>
  <si>
    <t>UHL 13</t>
  </si>
  <si>
    <t>Up Hall Lantern 13</t>
  </si>
  <si>
    <t>UHL 14</t>
  </si>
  <si>
    <t>Up Hall Lantern 14</t>
  </si>
  <si>
    <t>UHL 15</t>
  </si>
  <si>
    <t>Up Hall Lantern 15</t>
  </si>
  <si>
    <t>UHL 16</t>
  </si>
  <si>
    <t>Up Hall Lantern 16</t>
  </si>
  <si>
    <t>UHL 17</t>
  </si>
  <si>
    <t>Up Hall Lantern 17</t>
  </si>
  <si>
    <t>UHL 18</t>
  </si>
  <si>
    <t>Up Hall Lantern 18</t>
  </si>
  <si>
    <t>UHL 19</t>
  </si>
  <si>
    <t>Up Hall Lantern 19</t>
  </si>
  <si>
    <t>UHL 20</t>
  </si>
  <si>
    <t>Up Hall Lantern 20</t>
  </si>
  <si>
    <t>UHL 21</t>
  </si>
  <si>
    <t>Up Hall Lantern 21</t>
  </si>
  <si>
    <t>UHL 22</t>
  </si>
  <si>
    <t>Up Hall Lantern 22</t>
  </si>
  <si>
    <t>UHL 23</t>
  </si>
  <si>
    <t>Up Hall Lantern 23</t>
  </si>
  <si>
    <t>UHL 24</t>
  </si>
  <si>
    <t>Up Hall Lantern 24</t>
  </si>
  <si>
    <t>UHL 25</t>
  </si>
  <si>
    <t>Up Hall Lantern 25</t>
  </si>
  <si>
    <t>UHL 26</t>
  </si>
  <si>
    <t>Up Hall Lantern 26</t>
  </si>
  <si>
    <t>UHL 27</t>
  </si>
  <si>
    <t>Up Hall Lantern 27</t>
  </si>
  <si>
    <t>UHL 28</t>
  </si>
  <si>
    <t>Up Hall Lantern 28</t>
  </si>
  <si>
    <t>UHL 29</t>
  </si>
  <si>
    <t>Up Hall Lantern 29</t>
  </si>
  <si>
    <t>UHL 30</t>
  </si>
  <si>
    <t>Up Hall Lantern 30</t>
  </si>
  <si>
    <t>UHL 31</t>
  </si>
  <si>
    <t>Up Hall Lantern 31</t>
  </si>
  <si>
    <t>DHL 00</t>
  </si>
  <si>
    <t>Down Hall Lantern 00</t>
  </si>
  <si>
    <t>DHL 01</t>
  </si>
  <si>
    <t>Down Hall Lantern 01</t>
  </si>
  <si>
    <t>DHL 02</t>
  </si>
  <si>
    <t>Down Hall Lantern 02</t>
  </si>
  <si>
    <t>DHL 03</t>
  </si>
  <si>
    <t>Down Hall Lantern 03</t>
  </si>
  <si>
    <t>DHL 04</t>
  </si>
  <si>
    <t>Down Hall Lantern 04</t>
  </si>
  <si>
    <t>DHL 05</t>
  </si>
  <si>
    <t>Down Hall Lantern 05</t>
  </si>
  <si>
    <t>DHL 06</t>
  </si>
  <si>
    <t>Down Hall Lantern 06</t>
  </si>
  <si>
    <t>DHL 07</t>
  </si>
  <si>
    <t>Down Hall Lantern 07</t>
  </si>
  <si>
    <t>DHL 08</t>
  </si>
  <si>
    <t>Down Hall Lantern 08</t>
  </si>
  <si>
    <t>DHL 09</t>
  </si>
  <si>
    <t>Down Hall Lantern 09</t>
  </si>
  <si>
    <t>DHL 10</t>
  </si>
  <si>
    <t>Down Hall Lantern 10</t>
  </si>
  <si>
    <t>DHL 11</t>
  </si>
  <si>
    <t>Down Hall Lantern 11</t>
  </si>
  <si>
    <t>DHL 12</t>
  </si>
  <si>
    <t>Down Hall Lantern 12</t>
  </si>
  <si>
    <t>DHL 13</t>
  </si>
  <si>
    <t>Down Hall Lantern 13</t>
  </si>
  <si>
    <t>DHL 14</t>
  </si>
  <si>
    <t>Down Hall Lantern 14</t>
  </si>
  <si>
    <t>DHL 15</t>
  </si>
  <si>
    <t>Down Hall Lantern 15</t>
  </si>
  <si>
    <t>DHL 16</t>
  </si>
  <si>
    <t>Down Hall Lantern 16</t>
  </si>
  <si>
    <t>DHL 17</t>
  </si>
  <si>
    <t>Down Hall Lantern 17</t>
  </si>
  <si>
    <t>DHL 18</t>
  </si>
  <si>
    <t>Down Hall Lantern 18</t>
  </si>
  <si>
    <t>DHL 19</t>
  </si>
  <si>
    <t>Down Hall Lantern 19</t>
  </si>
  <si>
    <t>DHL 20</t>
  </si>
  <si>
    <t>Down Hall Lantern 20</t>
  </si>
  <si>
    <t>DHL 21</t>
  </si>
  <si>
    <t>Down Hall Lantern 21</t>
  </si>
  <si>
    <t>DHL 22</t>
  </si>
  <si>
    <t>Down Hall Lantern 22</t>
  </si>
  <si>
    <t>DHL 23</t>
  </si>
  <si>
    <t>Down Hall Lantern 23</t>
  </si>
  <si>
    <t>DHL 24</t>
  </si>
  <si>
    <t>Down Hall Lantern 24</t>
  </si>
  <si>
    <t>DHL 25</t>
  </si>
  <si>
    <t>Down Hall Lantern 25</t>
  </si>
  <si>
    <t>DHL 26</t>
  </si>
  <si>
    <t>Down Hall Lantern 26</t>
  </si>
  <si>
    <t>DHL 27</t>
  </si>
  <si>
    <t>Down Hall Lantern 27</t>
  </si>
  <si>
    <t>DHL 28</t>
  </si>
  <si>
    <t>Down Hall Lantern 28</t>
  </si>
  <si>
    <t>DHL 29</t>
  </si>
  <si>
    <t>Down Hall Lantern 29</t>
  </si>
  <si>
    <t>DHL 30</t>
  </si>
  <si>
    <t>Down Hall Lantern 30</t>
  </si>
  <si>
    <t>DHL 31</t>
  </si>
  <si>
    <t>Down Hall Lantern 31</t>
  </si>
  <si>
    <t>EHC / ETTL 00</t>
  </si>
  <si>
    <t>Emergency Hospital Call 00</t>
  </si>
  <si>
    <t>EHC / ETTL 01</t>
  </si>
  <si>
    <t>Emergency Hospital Call 01</t>
  </si>
  <si>
    <t>EHC / ETTL 02</t>
  </si>
  <si>
    <t>Emergency Hospital Call 02</t>
  </si>
  <si>
    <t>EHC / ETTL 03</t>
  </si>
  <si>
    <t>Emergency Hospital Call 03</t>
  </si>
  <si>
    <t>EHC / ETTL 04</t>
  </si>
  <si>
    <t>Emergency Hospital Call 04</t>
  </si>
  <si>
    <t>EHC / ETTL 05</t>
  </si>
  <si>
    <t>Emergency Hospital Call 05</t>
  </si>
  <si>
    <t>EHC / ETTL 06</t>
  </si>
  <si>
    <t>Emergency Hospital Call 06</t>
  </si>
  <si>
    <t>EHC / ETTL 07</t>
  </si>
  <si>
    <t>Emergency Hospital Call 07</t>
  </si>
  <si>
    <t>EHC / ETTL 08</t>
  </si>
  <si>
    <t>Emergency Hospital Call 08</t>
  </si>
  <si>
    <t>EHC / ETTL 09</t>
  </si>
  <si>
    <t>Emergency Hospital Call 09</t>
  </si>
  <si>
    <t>EHC / ETTL 10</t>
  </si>
  <si>
    <t>Emergency Hospital Call 10</t>
  </si>
  <si>
    <t>EHC / ETTL 11</t>
  </si>
  <si>
    <t>Emergency Hospital Call 11</t>
  </si>
  <si>
    <t>EHC / ETTL 12</t>
  </si>
  <si>
    <t>Emergency Hospital Call 12</t>
  </si>
  <si>
    <t>EHC / ETTL 13</t>
  </si>
  <si>
    <t>Emergency Hospital Call 13</t>
  </si>
  <si>
    <t>EHC / ETTL 14</t>
  </si>
  <si>
    <t>Emergency Hospital Call 14</t>
  </si>
  <si>
    <t>EHC / ETTL 15</t>
  </si>
  <si>
    <t>Emergency Hospital Call 15</t>
  </si>
  <si>
    <t>EHC / ETTL 16</t>
  </si>
  <si>
    <t>Emergency Hospital Call 16</t>
  </si>
  <si>
    <t>EHC / ETTL 17</t>
  </si>
  <si>
    <t>Emergency Hospital Call 17</t>
  </si>
  <si>
    <t>EHC / ETTL 18</t>
  </si>
  <si>
    <t>Emergency Hospital Call 18</t>
  </si>
  <si>
    <t>EHC / ETTL 19</t>
  </si>
  <si>
    <t>Emergency Hospital Call 19</t>
  </si>
  <si>
    <t>EHC / ETTL 20</t>
  </si>
  <si>
    <t>Emergency Hospital Call 20</t>
  </si>
  <si>
    <t>EHC / ETTL 21</t>
  </si>
  <si>
    <t>Emergency Hospital Call 21</t>
  </si>
  <si>
    <t>EHC / ETTL 22</t>
  </si>
  <si>
    <t>Emergency Hospital Call 22</t>
  </si>
  <si>
    <t>EHC / ETTL 23</t>
  </si>
  <si>
    <t>Emergency Hospital Call 23</t>
  </si>
  <si>
    <t>EHC / ETTL 24</t>
  </si>
  <si>
    <t>Emergency Hospital Call 24</t>
  </si>
  <si>
    <t>EHC / ETTL 25</t>
  </si>
  <si>
    <t>Emergency Hospital Call 25</t>
  </si>
  <si>
    <t>EHC / ETTL 26</t>
  </si>
  <si>
    <t>Emergency Hospital Call 26</t>
  </si>
  <si>
    <t>EHC / ETTL 27</t>
  </si>
  <si>
    <t>Emergency Hospital Call 27</t>
  </si>
  <si>
    <t>EHC / ETTL 28</t>
  </si>
  <si>
    <t>Emergency Hospital Call 28</t>
  </si>
  <si>
    <t>EHC / ETTL 29</t>
  </si>
  <si>
    <t>Emergency Hospital Call 29</t>
  </si>
  <si>
    <t>EHC / ETTL 30</t>
  </si>
  <si>
    <t>Emergency Hospital Call 30</t>
  </si>
  <si>
    <t>EHC / ETTL 31</t>
  </si>
  <si>
    <t>Emergency Hospital Call 31</t>
  </si>
  <si>
    <t>FPD 00</t>
  </si>
  <si>
    <t>Fire Proof Door 00</t>
  </si>
  <si>
    <t>FPD 01</t>
  </si>
  <si>
    <t>Fire Proof Door 01</t>
  </si>
  <si>
    <t>FPD 02</t>
  </si>
  <si>
    <t>Fire Proof Door 02</t>
  </si>
  <si>
    <t>FPD 03</t>
  </si>
  <si>
    <t>Fire Proof Door 03</t>
  </si>
  <si>
    <t>FPD 04</t>
  </si>
  <si>
    <t>Fire Proof Door 04</t>
  </si>
  <si>
    <t>FPD 05</t>
  </si>
  <si>
    <t>Fire Proof Door 05</t>
  </si>
  <si>
    <t>FPD 06</t>
  </si>
  <si>
    <t>Fire Proof Door 06</t>
  </si>
  <si>
    <t>FPD 07</t>
  </si>
  <si>
    <t>Fire Proof Door 07</t>
  </si>
  <si>
    <t>FPD 08</t>
  </si>
  <si>
    <t>Fire Proof Door 08</t>
  </si>
  <si>
    <t>FPD 09</t>
  </si>
  <si>
    <t>Fire Proof Door 09</t>
  </si>
  <si>
    <t>FPD 10</t>
  </si>
  <si>
    <t>Fire Proof Door 10</t>
  </si>
  <si>
    <t>FPD 11</t>
  </si>
  <si>
    <t>Fire Proof Door 11</t>
  </si>
  <si>
    <t>FPD 12</t>
  </si>
  <si>
    <t>Fire Proof Door 12</t>
  </si>
  <si>
    <t>FPD 13</t>
  </si>
  <si>
    <t>Fire Proof Door 13</t>
  </si>
  <si>
    <t>FPD 14</t>
  </si>
  <si>
    <t>Fire Proof Door 14</t>
  </si>
  <si>
    <t>FPD 15</t>
  </si>
  <si>
    <t>Fire Proof Door 15</t>
  </si>
  <si>
    <t>FPD 16</t>
  </si>
  <si>
    <t>Fire Proof Door 16</t>
  </si>
  <si>
    <t>FPD 17</t>
  </si>
  <si>
    <t>Fire Proof Door 17</t>
  </si>
  <si>
    <t>FPD 18</t>
  </si>
  <si>
    <t>Fire Proof Door 18</t>
  </si>
  <si>
    <t>FPD 19</t>
  </si>
  <si>
    <t>Fire Proof Door 19</t>
  </si>
  <si>
    <t>FPD 20</t>
  </si>
  <si>
    <t>Fire Proof Door 20</t>
  </si>
  <si>
    <t>FPD 21</t>
  </si>
  <si>
    <t>Fire Proof Door 21</t>
  </si>
  <si>
    <t>FPD 22</t>
  </si>
  <si>
    <t>Fire Proof Door 22</t>
  </si>
  <si>
    <t>FPD 23</t>
  </si>
  <si>
    <t>Fire Proof Door 23</t>
  </si>
  <si>
    <t>FPD 24</t>
  </si>
  <si>
    <t>Fire Proof Door 24</t>
  </si>
  <si>
    <t>FPD 25</t>
  </si>
  <si>
    <t>Fire Proof Door 25</t>
  </si>
  <si>
    <t>FPD 26</t>
  </si>
  <si>
    <t>Fire Proof Door 26</t>
  </si>
  <si>
    <t>FPD 27</t>
  </si>
  <si>
    <t>Fire Proof Door 27</t>
  </si>
  <si>
    <t>FPD 28</t>
  </si>
  <si>
    <t>Fire Proof Door 28</t>
  </si>
  <si>
    <t>FPD 29</t>
  </si>
  <si>
    <t>Fire Proof Door 29</t>
  </si>
  <si>
    <t>FPD 30</t>
  </si>
  <si>
    <t>Fire Proof Door 30</t>
  </si>
  <si>
    <t>FPD 31</t>
  </si>
  <si>
    <t>Fire Proof Door 31</t>
  </si>
  <si>
    <t>CPC 00</t>
  </si>
  <si>
    <t>Car Position Contact 00</t>
  </si>
  <si>
    <t>CPC 01</t>
  </si>
  <si>
    <t>Car Position Contact 01</t>
  </si>
  <si>
    <t>CPC 02</t>
  </si>
  <si>
    <t>Car Position Contact 02</t>
  </si>
  <si>
    <t>CPC 03</t>
  </si>
  <si>
    <t>Car Position Contact 03</t>
  </si>
  <si>
    <t>CPC 04</t>
  </si>
  <si>
    <t>Car Position Contact 04</t>
  </si>
  <si>
    <t>CPC 05</t>
  </si>
  <si>
    <t>Car Position Contact 05</t>
  </si>
  <si>
    <t>CPC 06</t>
  </si>
  <si>
    <t>Car Position Contact 06</t>
  </si>
  <si>
    <t>CPC 07</t>
  </si>
  <si>
    <t>Car Position Contact 07</t>
  </si>
  <si>
    <t>CPC 08</t>
  </si>
  <si>
    <t>Car Position Contact 08</t>
  </si>
  <si>
    <t>CPC 09</t>
  </si>
  <si>
    <t>Car Position Contact 09</t>
  </si>
  <si>
    <t>CPC 10</t>
  </si>
  <si>
    <t>Car Position Contact 10</t>
  </si>
  <si>
    <t>CPC 11</t>
  </si>
  <si>
    <t>Car Position Contact 11</t>
  </si>
  <si>
    <t>CPC 12</t>
  </si>
  <si>
    <t>Car Position Contact 12</t>
  </si>
  <si>
    <t>CPC 13</t>
  </si>
  <si>
    <t>Car Position Contact 13</t>
  </si>
  <si>
    <t>CPC 14</t>
  </si>
  <si>
    <t>Car Position Contact 14</t>
  </si>
  <si>
    <t>CPC 15</t>
  </si>
  <si>
    <t>Car Position Contact 15</t>
  </si>
  <si>
    <t>CPC 16</t>
  </si>
  <si>
    <t>Car Position Contact 16</t>
  </si>
  <si>
    <t>CPC 17</t>
  </si>
  <si>
    <t>Car Position Contact 17</t>
  </si>
  <si>
    <t>CPC 18</t>
  </si>
  <si>
    <t>Car Position Contact 18</t>
  </si>
  <si>
    <t>CPC 19</t>
  </si>
  <si>
    <t>Car Position Contact 19</t>
  </si>
  <si>
    <t>CPC 20</t>
  </si>
  <si>
    <t>Car Position Contact 20</t>
  </si>
  <si>
    <t>CPC 21</t>
  </si>
  <si>
    <t>Car Position Contact 21</t>
  </si>
  <si>
    <t>CPC 22</t>
  </si>
  <si>
    <t>Car Position Contact 22</t>
  </si>
  <si>
    <t>CPC 23</t>
  </si>
  <si>
    <t>Car Position Contact 23</t>
  </si>
  <si>
    <t>CPC 24</t>
  </si>
  <si>
    <t>Car Position Contact 24</t>
  </si>
  <si>
    <t>CPC 25</t>
  </si>
  <si>
    <t>Car Position Contact 25</t>
  </si>
  <si>
    <t>CPC 26</t>
  </si>
  <si>
    <t>Car Position Contact 26</t>
  </si>
  <si>
    <t>CPC 27</t>
  </si>
  <si>
    <t>Car Position Contact 27</t>
  </si>
  <si>
    <t>CPC 28</t>
  </si>
  <si>
    <t>Car Position Contact 28</t>
  </si>
  <si>
    <t>CPC 29</t>
  </si>
  <si>
    <t>Car Position Contact 29</t>
  </si>
  <si>
    <t>CPC 30</t>
  </si>
  <si>
    <t>Car Position Contact 30</t>
  </si>
  <si>
    <t>CPC 31</t>
  </si>
  <si>
    <t>Car Position Contact 31</t>
  </si>
  <si>
    <t>RCB / RCTTL 00</t>
  </si>
  <si>
    <t>Rear Car Button / Tell Tale Light 00</t>
  </si>
  <si>
    <t>RCB / RCTTL 01</t>
  </si>
  <si>
    <t>Rear Car Button / Tell Tale Light 01</t>
  </si>
  <si>
    <t>RCB / RCTTL 02</t>
  </si>
  <si>
    <t>Rear Car Button / Tell Tale Light 02</t>
  </si>
  <si>
    <t>RCB / RCTTL 03</t>
  </si>
  <si>
    <t>Rear Car Button / Tell Tale Light 03</t>
  </si>
  <si>
    <t>RCB / RCTTL 04</t>
  </si>
  <si>
    <t>Rear Car Button / Tell Tale Light 04</t>
  </si>
  <si>
    <t>RCB / RCTTL 05</t>
  </si>
  <si>
    <t>Rear Car Button / Tell Tale Light 05</t>
  </si>
  <si>
    <t>RCB / RCTTL 06</t>
  </si>
  <si>
    <t>Rear Car Button / Tell Tale Light 06</t>
  </si>
  <si>
    <t>RCB / RCTTL 07</t>
  </si>
  <si>
    <t>Rear Car Button / Tell Tale Light 07</t>
  </si>
  <si>
    <t>RCB / RCTTL 08</t>
  </si>
  <si>
    <t>Rear Car Button / Tell Tale Light 08</t>
  </si>
  <si>
    <t>RCB / RCTTL 09</t>
  </si>
  <si>
    <t>Rear Car Button / Tell Tale Light 09</t>
  </si>
  <si>
    <t>RCB / RCTTL 10</t>
  </si>
  <si>
    <t>Rear Car Button / Tell Tale Light 10</t>
  </si>
  <si>
    <t>RCB / RCTTL 11</t>
  </si>
  <si>
    <t>Rear Car Button / Tell Tale Light 11</t>
  </si>
  <si>
    <t>RCB / RCTTL 12</t>
  </si>
  <si>
    <t>Rear Car Button / Tell Tale Light 12</t>
  </si>
  <si>
    <t>RCB / RCTTL 13</t>
  </si>
  <si>
    <t>Rear Car Button / Tell Tale Light 13</t>
  </si>
  <si>
    <t>RCB / RCTTL 14</t>
  </si>
  <si>
    <t>Rear Car Button / Tell Tale Light 14</t>
  </si>
  <si>
    <t>RCB / RCTTL 15</t>
  </si>
  <si>
    <t>Rear Car Button / Tell Tale Light 15</t>
  </si>
  <si>
    <t>RCB / RCTTL 16</t>
  </si>
  <si>
    <t>Rear Car Button / Tell Tale Light 16</t>
  </si>
  <si>
    <t>RCB / RCTTL 17</t>
  </si>
  <si>
    <t>Rear Car Button / Tell Tale Light 17</t>
  </si>
  <si>
    <t>RCB / RCTTL 18</t>
  </si>
  <si>
    <t>Rear Car Button / Tell Tale Light 18</t>
  </si>
  <si>
    <t>RCB / RCTTL 19</t>
  </si>
  <si>
    <t>Rear Car Button / Tell Tale Light 19</t>
  </si>
  <si>
    <t>RCB / RCTTL 20</t>
  </si>
  <si>
    <t>Rear Car Button / Tell Tale Light 20</t>
  </si>
  <si>
    <t>RCB / RCTTL 21</t>
  </si>
  <si>
    <t>Rear Car Button / Tell Tale Light 21</t>
  </si>
  <si>
    <t>RCB / RCTTL 22</t>
  </si>
  <si>
    <t>Rear Car Button / Tell Tale Light 22</t>
  </si>
  <si>
    <t>RCB / RCTTL 23</t>
  </si>
  <si>
    <t>Rear Car Button / Tell Tale Light 23</t>
  </si>
  <si>
    <t>RCB / RCTTL 24</t>
  </si>
  <si>
    <t>Rear Car Button / Tell Tale Light 24</t>
  </si>
  <si>
    <t>RCB / RCTTL 25</t>
  </si>
  <si>
    <t>Rear Car Button / Tell Tale Light 25</t>
  </si>
  <si>
    <t>RCB / RCTTL 26</t>
  </si>
  <si>
    <t>Rear Car Button / Tell Tale Light 26</t>
  </si>
  <si>
    <t>RCB / RCTTL 27</t>
  </si>
  <si>
    <t>Rear Car Button / Tell Tale Light 27</t>
  </si>
  <si>
    <t>RCB / RCTTL 28</t>
  </si>
  <si>
    <t>Rear Car Button / Tell Tale Light 28</t>
  </si>
  <si>
    <t>RCB / RCTTL 29</t>
  </si>
  <si>
    <t>Rear Car Button / Tell Tale Light 29</t>
  </si>
  <si>
    <t>RCB / RCTTL 30</t>
  </si>
  <si>
    <t>Rear Car Button / Tell Tale Light 30</t>
  </si>
  <si>
    <t>RCB / RCTTL 31</t>
  </si>
  <si>
    <t>Rear Car Button / Tell Tale Light 31</t>
  </si>
  <si>
    <t>RUHB / RUTTL 00</t>
  </si>
  <si>
    <t>Rear Up Hall Button / Tell Tale Light 00</t>
  </si>
  <si>
    <t>RUHB / RUTTL 01</t>
  </si>
  <si>
    <t>Rear Up Hall Button / Tell Tale Light 01</t>
  </si>
  <si>
    <t>RUHB / RUTTL 02</t>
  </si>
  <si>
    <t>Rear Up Hall Button / Tell Tale Light 02</t>
  </si>
  <si>
    <t>RUHB / RUTTL 03</t>
  </si>
  <si>
    <t>Rear Up Hall Button / Tell Tale Light 03</t>
  </si>
  <si>
    <t>RUHB / RUTTL 04</t>
  </si>
  <si>
    <t>Rear Up Hall Button / Tell Tale Light 04</t>
  </si>
  <si>
    <t>RUHB / RUTTL 05</t>
  </si>
  <si>
    <t>Rear Up Hall Button / Tell Tale Light 05</t>
  </si>
  <si>
    <t>RUHB / RUTTL 06</t>
  </si>
  <si>
    <t>Rear Up Hall Button / Tell Tale Light 06</t>
  </si>
  <si>
    <t>RUHB / RUTTL 07</t>
  </si>
  <si>
    <t>Rear Up Hall Button / Tell Tale Light 07</t>
  </si>
  <si>
    <t>RUHB / RUTTL 08</t>
  </si>
  <si>
    <t>Rear Up Hall Button / Tell Tale Light 08</t>
  </si>
  <si>
    <t>RUHB / RUTTL 09</t>
  </si>
  <si>
    <t>Rear Up Hall Button / Tell Tale Light 09</t>
  </si>
  <si>
    <t>RUHB / RUTTL 10</t>
  </si>
  <si>
    <t>Rear Up Hall Button / Tell Tale Light 10</t>
  </si>
  <si>
    <t>RUHB / RUTTL 11</t>
  </si>
  <si>
    <t>Rear Up Hall Button / Tell Tale Light 11</t>
  </si>
  <si>
    <t>RUHB / RUTTL 12</t>
  </si>
  <si>
    <t>Rear Up Hall Button / Tell Tale Light 12</t>
  </si>
  <si>
    <t>RUHB / RUTTL 13</t>
  </si>
  <si>
    <t>Rear Up Hall Button / Tell Tale Light 13</t>
  </si>
  <si>
    <t>RUHB / RUTTL 14</t>
  </si>
  <si>
    <t>Rear Up Hall Button / Tell Tale Light 14</t>
  </si>
  <si>
    <t>RUHB / RUTTL 15</t>
  </si>
  <si>
    <t>Rear Up Hall Button / Tell Tale Light 15</t>
  </si>
  <si>
    <t>RUHB / RUTTL 16</t>
  </si>
  <si>
    <t>Rear Up Hall Button / Tell Tale Light 16</t>
  </si>
  <si>
    <t>RUHB / RUTTL 17</t>
  </si>
  <si>
    <t>Rear Up Hall Button / Tell Tale Light 17</t>
  </si>
  <si>
    <t>RUHB / RUTTL 18</t>
  </si>
  <si>
    <t>Rear Up Hall Button / Tell Tale Light 18</t>
  </si>
  <si>
    <t>RUHB / RUTTL 19</t>
  </si>
  <si>
    <t>Rear Up Hall Button / Tell Tale Light 19</t>
  </si>
  <si>
    <t>RUHB / RUTTL 20</t>
  </si>
  <si>
    <t>Rear Up Hall Button / Tell Tale Light 20</t>
  </si>
  <si>
    <t>RUHB / RUTTL 21</t>
  </si>
  <si>
    <t>Rear Up Hall Button / Tell Tale Light 21</t>
  </si>
  <si>
    <t>RUHB / RUTTL 22</t>
  </si>
  <si>
    <t>Rear Up Hall Button / Tell Tale Light 22</t>
  </si>
  <si>
    <t>RUHB / RUTTL 23</t>
  </si>
  <si>
    <t>Rear Up Hall Button / Tell Tale Light 23</t>
  </si>
  <si>
    <t>RUHB / RUTTL 24</t>
  </si>
  <si>
    <t>Rear Up Hall Button / Tell Tale Light 24</t>
  </si>
  <si>
    <t>RUHB / RUTTL 25</t>
  </si>
  <si>
    <t>Rear Up Hall Button / Tell Tale Light 25</t>
  </si>
  <si>
    <t>RUHB / RUTTL 26</t>
  </si>
  <si>
    <t>Rear Up Hall Button / Tell Tale Light 26</t>
  </si>
  <si>
    <t>RUHB / RUTTL 27</t>
  </si>
  <si>
    <t>Rear Up Hall Button / Tell Tale Light 27</t>
  </si>
  <si>
    <t>RUHB / RUTTL 28</t>
  </si>
  <si>
    <t>Rear Up Hall Button / Tell Tale Light 28</t>
  </si>
  <si>
    <t>RUHB / RUTTL 29</t>
  </si>
  <si>
    <t>Rear Up Hall Button / Tell Tale Light 29</t>
  </si>
  <si>
    <t>RUHB / RUTTL 30</t>
  </si>
  <si>
    <t>Rear Up Hall Button / Tell Tale Light 30</t>
  </si>
  <si>
    <t>RUHB / RUTTL 31</t>
  </si>
  <si>
    <t>Rear Up Hall Button / Tell Tale Light 31</t>
  </si>
  <si>
    <t>RDHB / RDTTL 00</t>
  </si>
  <si>
    <t>Rear Down Hall Button / Tell Tale Light 00</t>
  </si>
  <si>
    <t>RDHB / RDTTL 01</t>
  </si>
  <si>
    <t>Rear Down Hall Button / Tell Tale Light 01</t>
  </si>
  <si>
    <t>RDHB / RDTTL 02</t>
  </si>
  <si>
    <t>Rear Down Hall Button / Tell Tale Light 02</t>
  </si>
  <si>
    <t>RDHB / RDTTL 03</t>
  </si>
  <si>
    <t>Rear Down Hall Button / Tell Tale Light 03</t>
  </si>
  <si>
    <t>RDHB / RDTTL 04</t>
  </si>
  <si>
    <t>Rear Down Hall Button / Tell Tale Light 04</t>
  </si>
  <si>
    <t>RDHB / RDTTL 05</t>
  </si>
  <si>
    <t>Rear Down Hall Button / Tell Tale Light 05</t>
  </si>
  <si>
    <t>RDHB / RDTTL 06</t>
  </si>
  <si>
    <t>Rear Down Hall Button / Tell Tale Light 06</t>
  </si>
  <si>
    <t>RDHB / RDTTL 07</t>
  </si>
  <si>
    <t>Rear Down Hall Button / Tell Tale Light 07</t>
  </si>
  <si>
    <t>RDHB / RDTTL 08</t>
  </si>
  <si>
    <t>Rear Down Hall Button / Tell Tale Light 08</t>
  </si>
  <si>
    <t>RDHB / RDTTL 09</t>
  </si>
  <si>
    <t>Rear Down Hall Button / Tell Tale Light 09</t>
  </si>
  <si>
    <t>RDHB / RDTTL 10</t>
  </si>
  <si>
    <t>Rear Down Hall Button / Tell Tale Light 10</t>
  </si>
  <si>
    <t>RDHB / RDTTL 11</t>
  </si>
  <si>
    <t>Rear Down Hall Button / Tell Tale Light 11</t>
  </si>
  <si>
    <t>RDHB / RDTTL 12</t>
  </si>
  <si>
    <t>Rear Down Hall Button / Tell Tale Light 12</t>
  </si>
  <si>
    <t>RDHB / RDTTL 13</t>
  </si>
  <si>
    <t>Rear Down Hall Button / Tell Tale Light 13</t>
  </si>
  <si>
    <t>RDHB / RDTTL 14</t>
  </si>
  <si>
    <t>Rear Down Hall Button / Tell Tale Light 14</t>
  </si>
  <si>
    <t>RDHB / RDTTL 15</t>
  </si>
  <si>
    <t>Rear Down Hall Button / Tell Tale Light 15</t>
  </si>
  <si>
    <t>RDHB / RDTTL 16</t>
  </si>
  <si>
    <t>Rear Down Hall Button / Tell Tale Light 16</t>
  </si>
  <si>
    <t>RDHB / RDTTL 17</t>
  </si>
  <si>
    <t>Rear Down Hall Button / Tell Tale Light 17</t>
  </si>
  <si>
    <t>RDHB / RDTTL 18</t>
  </si>
  <si>
    <t>Rear Down Hall Button / Tell Tale Light 18</t>
  </si>
  <si>
    <t>RDHB / RDTTL 19</t>
  </si>
  <si>
    <t>Rear Down Hall Button / Tell Tale Light 19</t>
  </si>
  <si>
    <t>RDHB / RDTTL 20</t>
  </si>
  <si>
    <t>Rear Down Hall Button / Tell Tale Light 20</t>
  </si>
  <si>
    <t>RDHB / RDTTL 21</t>
  </si>
  <si>
    <t>Rear Down Hall Button / Tell Tale Light 21</t>
  </si>
  <si>
    <t>RDHB / RDTTL 22</t>
  </si>
  <si>
    <t>Rear Down Hall Button / Tell Tale Light 22</t>
  </si>
  <si>
    <t>RDHB / RDTTL 23</t>
  </si>
  <si>
    <t>Rear Down Hall Button / Tell Tale Light 23</t>
  </si>
  <si>
    <t>RDHB / RDTTL 24</t>
  </si>
  <si>
    <t>Rear Down Hall Button / Tell Tale Light 24</t>
  </si>
  <si>
    <t>RDHB / RDTTL 25</t>
  </si>
  <si>
    <t>Rear Down Hall Button / Tell Tale Light 25</t>
  </si>
  <si>
    <t>RDHB / RDTTL 26</t>
  </si>
  <si>
    <t>Rear Down Hall Button / Tell Tale Light 26</t>
  </si>
  <si>
    <t>RDHB / RDTTL 27</t>
  </si>
  <si>
    <t>Rear Down Hall Button / Tell Tale Light 27</t>
  </si>
  <si>
    <t>RDHB / RDTTL 28</t>
  </si>
  <si>
    <t>Rear Down Hall Button / Tell Tale Light 28</t>
  </si>
  <si>
    <t>RDHB / RDTTL 29</t>
  </si>
  <si>
    <t>Rear Down Hall Button / Tell Tale Light 29</t>
  </si>
  <si>
    <t>RDHB / RDTTL 30</t>
  </si>
  <si>
    <t>Rear Down Hall Button / Tell Tale Light 30</t>
  </si>
  <si>
    <t>RDHB / RDTTL 31</t>
  </si>
  <si>
    <t>Rear Down Hall Button / Tell Tale Light 31</t>
  </si>
  <si>
    <t>RUHL 00</t>
  </si>
  <si>
    <t>Rear Up Hall Lantern 00</t>
  </si>
  <si>
    <t>RUHL 01</t>
  </si>
  <si>
    <t>Rear Up Hall Lantern 01</t>
  </si>
  <si>
    <t>RUHL 02</t>
  </si>
  <si>
    <t>Rear Up Hall Lantern 02</t>
  </si>
  <si>
    <t>RUHL 03</t>
  </si>
  <si>
    <t>Rear Up Hall Lantern 03</t>
  </si>
  <si>
    <t>RUHL 04</t>
  </si>
  <si>
    <t>Rear Up Hall Lantern 04</t>
  </si>
  <si>
    <t>RUHL 05</t>
  </si>
  <si>
    <t>Rear Up Hall Lantern 05</t>
  </si>
  <si>
    <t>RUHL 06</t>
  </si>
  <si>
    <t>Rear Up Hall Lantern 06</t>
  </si>
  <si>
    <t>RUHL 07</t>
  </si>
  <si>
    <t>Rear Up Hall Lantern 07</t>
  </si>
  <si>
    <t>RUHL 08</t>
  </si>
  <si>
    <t>Rear Up Hall Lantern 08</t>
  </si>
  <si>
    <t>RUHL 09</t>
  </si>
  <si>
    <t>Rear Up Hall Lantern 09</t>
  </si>
  <si>
    <t>RUHL 10</t>
  </si>
  <si>
    <t>Rear Up Hall Lantern 10</t>
  </si>
  <si>
    <t>RUHL 11</t>
  </si>
  <si>
    <t>Rear Up Hall Lantern 11</t>
  </si>
  <si>
    <t>RUHL 12</t>
  </si>
  <si>
    <t>Rear Up Hall Lantern 12</t>
  </si>
  <si>
    <t>RUHL 13</t>
  </si>
  <si>
    <t>Rear Up Hall Lantern 13</t>
  </si>
  <si>
    <t>RUHL 14</t>
  </si>
  <si>
    <t>Rear Up Hall Lantern 14</t>
  </si>
  <si>
    <t>RUHL 15</t>
  </si>
  <si>
    <t>Rear Up Hall Lantern 15</t>
  </si>
  <si>
    <t>RUHL 16</t>
  </si>
  <si>
    <t>Rear Up Hall Lantern 16</t>
  </si>
  <si>
    <t>RUHL 17</t>
  </si>
  <si>
    <t>Rear Up Hall Lantern 17</t>
  </si>
  <si>
    <t>RUHL 18</t>
  </si>
  <si>
    <t>Rear Up Hall Lantern 18</t>
  </si>
  <si>
    <t>RUHL 19</t>
  </si>
  <si>
    <t>Rear Up Hall Lantern 19</t>
  </si>
  <si>
    <t>RUHL 20</t>
  </si>
  <si>
    <t>Rear Up Hall Lantern 20</t>
  </si>
  <si>
    <t>RUHL 21</t>
  </si>
  <si>
    <t>Rear Up Hall Lantern 21</t>
  </si>
  <si>
    <t>RUHL 22</t>
  </si>
  <si>
    <t>Rear Up Hall Lantern 22</t>
  </si>
  <si>
    <t>RUHL 23</t>
  </si>
  <si>
    <t>Rear Up Hall Lantern 23</t>
  </si>
  <si>
    <t>RUHL 24</t>
  </si>
  <si>
    <t>Rear Up Hall Lantern 24</t>
  </si>
  <si>
    <t>RUHL 25</t>
  </si>
  <si>
    <t>Rear Up Hall Lantern 25</t>
  </si>
  <si>
    <t>RUHL 26</t>
  </si>
  <si>
    <t>Rear Up Hall Lantern 26</t>
  </si>
  <si>
    <t>RUHL 27</t>
  </si>
  <si>
    <t>Rear Up Hall Lantern 27</t>
  </si>
  <si>
    <t>RUHL 28</t>
  </si>
  <si>
    <t>Rear Up Hall Lantern 28</t>
  </si>
  <si>
    <t>RUHL 29</t>
  </si>
  <si>
    <t>Rear Up Hall Lantern 29</t>
  </si>
  <si>
    <t>RUHL 30</t>
  </si>
  <si>
    <t>Rear Up Hall Lantern 30</t>
  </si>
  <si>
    <t>RUHL 31</t>
  </si>
  <si>
    <t>Rear Up Hall Lantern 31</t>
  </si>
  <si>
    <t>RDHL 00</t>
  </si>
  <si>
    <t>Rear Down Hall Lantern 00</t>
  </si>
  <si>
    <t>RDHL 01</t>
  </si>
  <si>
    <t>Rear Down Hall Lantern 01</t>
  </si>
  <si>
    <t>RDHL 02</t>
  </si>
  <si>
    <t>Rear Down Hall Lantern 02</t>
  </si>
  <si>
    <t>RDHL 03</t>
  </si>
  <si>
    <t>Rear Down Hall Lantern 03</t>
  </si>
  <si>
    <t>RDHL 04</t>
  </si>
  <si>
    <t>Rear Down Hall Lantern 04</t>
  </si>
  <si>
    <t>RDHL 05</t>
  </si>
  <si>
    <t>Rear Down Hall Lantern 05</t>
  </si>
  <si>
    <t>RDHL 06</t>
  </si>
  <si>
    <t>Rear Down Hall Lantern 06</t>
  </si>
  <si>
    <t>RDHL 07</t>
  </si>
  <si>
    <t>Rear Down Hall Lantern 07</t>
  </si>
  <si>
    <t>RDHL 08</t>
  </si>
  <si>
    <t>Rear Down Hall Lantern 08</t>
  </si>
  <si>
    <t>RDHL 09</t>
  </si>
  <si>
    <t>Rear Down Hall Lantern 09</t>
  </si>
  <si>
    <t>RDHL 10</t>
  </si>
  <si>
    <t>Rear Down Hall Lantern 10</t>
  </si>
  <si>
    <t>RDHL 11</t>
  </si>
  <si>
    <t>Rear Down Hall Lantern 11</t>
  </si>
  <si>
    <t>RDHL 12</t>
  </si>
  <si>
    <t>Rear Down Hall Lantern 12</t>
  </si>
  <si>
    <t>RDHL 13</t>
  </si>
  <si>
    <t>Rear Down Hall Lantern 13</t>
  </si>
  <si>
    <t>RDHL 14</t>
  </si>
  <si>
    <t>Rear Down Hall Lantern 14</t>
  </si>
  <si>
    <t>RDHL 15</t>
  </si>
  <si>
    <t>Rear Down Hall Lantern 15</t>
  </si>
  <si>
    <t>RDHL 16</t>
  </si>
  <si>
    <t>Rear Down Hall Lantern 16</t>
  </si>
  <si>
    <t>RDHL 17</t>
  </si>
  <si>
    <t>Rear Down Hall Lantern 17</t>
  </si>
  <si>
    <t>RDHL 18</t>
  </si>
  <si>
    <t>Rear Down Hall Lantern 18</t>
  </si>
  <si>
    <t>RDHL 19</t>
  </si>
  <si>
    <t>Rear Down Hall Lantern 19</t>
  </si>
  <si>
    <t>RDHL 20</t>
  </si>
  <si>
    <t>Rear Down Hall Lantern 20</t>
  </si>
  <si>
    <t>RDHL 21</t>
  </si>
  <si>
    <t>Rear Down Hall Lantern 21</t>
  </si>
  <si>
    <t>RDHL 22</t>
  </si>
  <si>
    <t>Rear Down Hall Lantern 22</t>
  </si>
  <si>
    <t>RDHL 23</t>
  </si>
  <si>
    <t>Rear Down Hall Lantern 23</t>
  </si>
  <si>
    <t>RDHL 24</t>
  </si>
  <si>
    <t>Rear Down Hall Lantern 24</t>
  </si>
  <si>
    <t>RDHL 25</t>
  </si>
  <si>
    <t>Rear Down Hall Lantern 25</t>
  </si>
  <si>
    <t>RDHL 26</t>
  </si>
  <si>
    <t>Rear Down Hall Lantern 26</t>
  </si>
  <si>
    <t>RDHL 27</t>
  </si>
  <si>
    <t>Rear Down Hall Lantern 27</t>
  </si>
  <si>
    <t>RDHL 28</t>
  </si>
  <si>
    <t>Rear Down Hall Lantern 28</t>
  </si>
  <si>
    <t>RDHL 29</t>
  </si>
  <si>
    <t>Rear Down Hall Lantern 29</t>
  </si>
  <si>
    <t>RDHL 30</t>
  </si>
  <si>
    <t>Rear Down Hall Lantern 30</t>
  </si>
  <si>
    <t>RDHL 31</t>
  </si>
  <si>
    <t>Rear Down Hall Lantern 31</t>
  </si>
  <si>
    <t>REHC / RETTL 00</t>
  </si>
  <si>
    <t>Rear Emerg. Hosp. Call / Tell Tale Light 00</t>
  </si>
  <si>
    <t>REHC / RETTL 01</t>
  </si>
  <si>
    <t>Rear Emerg. Hosp. Call / Tell Tale Light 01</t>
  </si>
  <si>
    <t>REHC / RETTL 02</t>
  </si>
  <si>
    <t>Rear Emerg. Hosp. Call / Tell Tale Light 02</t>
  </si>
  <si>
    <t>REHC / RETTL 03</t>
  </si>
  <si>
    <t>Rear Emerg. Hosp. Call / Tell Tale Light 03</t>
  </si>
  <si>
    <t>REHC / RETTL 04</t>
  </si>
  <si>
    <t>Rear Emerg. Hosp. Call / Tell Tale Light 04</t>
  </si>
  <si>
    <t>REHC / RETTL 05</t>
  </si>
  <si>
    <t>Rear Emerg. Hosp. Call / Tell Tale Light 05</t>
  </si>
  <si>
    <t>REHC / RETTL 06</t>
  </si>
  <si>
    <t>Rear Emerg. Hosp. Call / Tell Tale Light 06</t>
  </si>
  <si>
    <t>REHC / RETTL 07</t>
  </si>
  <si>
    <t>Rear Emerg. Hosp. Call / Tell Tale Light 07</t>
  </si>
  <si>
    <t>REHC / RETTL 08</t>
  </si>
  <si>
    <t>Rear Emerg. Hosp. Call / Tell Tale Light 08</t>
  </si>
  <si>
    <t>REHC / RETTL 09</t>
  </si>
  <si>
    <t>Rear Emerg. Hosp. Call / Tell Tale Light 09</t>
  </si>
  <si>
    <t>REHC / RETTL 10</t>
  </si>
  <si>
    <t>Rear Emerg. Hosp. Call / Tell Tale Light 10</t>
  </si>
  <si>
    <t>REHC / RETTL 11</t>
  </si>
  <si>
    <t>Rear Emerg. Hosp. Call / Tell Tale Light 11</t>
  </si>
  <si>
    <t>REHC / RETTL 12</t>
  </si>
  <si>
    <t>Rear Emerg. Hosp. Call / Tell Tale Light 12</t>
  </si>
  <si>
    <t>REHC / RETTL 13</t>
  </si>
  <si>
    <t>Rear Emerg. Hosp. Call / Tell Tale Light 13</t>
  </si>
  <si>
    <t>REHC / RETTL 14</t>
  </si>
  <si>
    <t>Rear Emerg. Hosp. Call / Tell Tale Light 14</t>
  </si>
  <si>
    <t>REHC / RETTL 15</t>
  </si>
  <si>
    <t>Rear Emerg. Hosp. Call / Tell Tale Light 15</t>
  </si>
  <si>
    <t>REHC / RETTL 16</t>
  </si>
  <si>
    <t>Rear Emerg. Hosp. Call / Tell Tale Light 16</t>
  </si>
  <si>
    <t>REHC / RETTL 17</t>
  </si>
  <si>
    <t>Rear Emerg. Hosp. Call / Tell Tale Light 17</t>
  </si>
  <si>
    <t>REHC / RETTL 18</t>
  </si>
  <si>
    <t>Rear Emerg. Hosp. Call / Tell Tale Light 18</t>
  </si>
  <si>
    <t>REHC / RETTL 19</t>
  </si>
  <si>
    <t>Rear Emerg. Hosp. Call / Tell Tale Light 19</t>
  </si>
  <si>
    <t>REHC / RETTL 20</t>
  </si>
  <si>
    <t>Rear Emerg. Hosp. Call / Tell Tale Light 20</t>
  </si>
  <si>
    <t>REHC / RETTL 21</t>
  </si>
  <si>
    <t>Rear Emerg. Hosp. Call / Tell Tale Light 21</t>
  </si>
  <si>
    <t>REHC / RETTL 22</t>
  </si>
  <si>
    <t>Rear Emerg. Hosp. Call / Tell Tale Light 22</t>
  </si>
  <si>
    <t>REHC / RETTL 23</t>
  </si>
  <si>
    <t>Rear Emerg. Hosp. Call / Tell Tale Light 23</t>
  </si>
  <si>
    <t>REHC / RETTL 24</t>
  </si>
  <si>
    <t>Rear Emerg. Hosp. Call / Tell Tale Light 24</t>
  </si>
  <si>
    <t>REHC / RETTL 25</t>
  </si>
  <si>
    <t>Rear Emerg. Hosp. Call / Tell Tale Light 25</t>
  </si>
  <si>
    <t>REHC / RETTL 26</t>
  </si>
  <si>
    <t>Rear Emerg. Hosp. Call / Tell Tale Light 26</t>
  </si>
  <si>
    <t>REHC / RETTL 27</t>
  </si>
  <si>
    <t>Rear Emerg. Hosp. Call / Tell Tale Light 27</t>
  </si>
  <si>
    <t>REHC / RETTL 28</t>
  </si>
  <si>
    <t>Rear Emerg. Hosp. Call / Tell Tale Light 28</t>
  </si>
  <si>
    <t>REHC / RETTL 29</t>
  </si>
  <si>
    <t>Rear Emerg. Hosp. Call / Tell Tale Light 29</t>
  </si>
  <si>
    <t>REHC / RETTL 30</t>
  </si>
  <si>
    <t>Rear Emerg. Hosp. Call / Tell Tale Light 30</t>
  </si>
  <si>
    <t>REHC / RETTL 31</t>
  </si>
  <si>
    <t>Rear Emerg. Hosp. Call / Tell Tale Light 31</t>
  </si>
  <si>
    <t>CRS 00</t>
  </si>
  <si>
    <t>Card Reader Security (Car) 00</t>
  </si>
  <si>
    <t>CRS 01</t>
  </si>
  <si>
    <t>Card Reader Security (Car) 01</t>
  </si>
  <si>
    <t>CRS 02</t>
  </si>
  <si>
    <t>Card Reader Security (Car) 02</t>
  </si>
  <si>
    <t>CRS 03</t>
  </si>
  <si>
    <t>Card Reader Security (Car) 03</t>
  </si>
  <si>
    <t>CRS 04</t>
  </si>
  <si>
    <t>Card Reader Security (Car) 04</t>
  </si>
  <si>
    <t>CRS 05</t>
  </si>
  <si>
    <t>Card Reader Security (Car) 05</t>
  </si>
  <si>
    <t>CRS 06</t>
  </si>
  <si>
    <t>Card Reader Security (Car) 06</t>
  </si>
  <si>
    <t>CRS 07</t>
  </si>
  <si>
    <t>Card Reader Security (Car) 07</t>
  </si>
  <si>
    <t>CRS 08</t>
  </si>
  <si>
    <t>Card Reader Security (Car) 08</t>
  </si>
  <si>
    <t>CRS 09</t>
  </si>
  <si>
    <t>Card Reader Security (Car) 09</t>
  </si>
  <si>
    <t>CRS 10</t>
  </si>
  <si>
    <t>Card Reader Security (Car) 10</t>
  </si>
  <si>
    <t>CRS 11</t>
  </si>
  <si>
    <t>Card Reader Security (Car) 11</t>
  </si>
  <si>
    <t>CRS 12</t>
  </si>
  <si>
    <t>Card Reader Security (Car) 12</t>
  </si>
  <si>
    <t>CRS 13</t>
  </si>
  <si>
    <t>Card Reader Security (Car) 13</t>
  </si>
  <si>
    <t>CRS 14</t>
  </si>
  <si>
    <t>Card Reader Security (Car) 14</t>
  </si>
  <si>
    <t>CRS 15</t>
  </si>
  <si>
    <t>Card Reader Security (Car) 15</t>
  </si>
  <si>
    <t>CRS 16</t>
  </si>
  <si>
    <t>Card Reader Security (Car) 16</t>
  </si>
  <si>
    <t>CRS 17</t>
  </si>
  <si>
    <t>Card Reader Security (Car) 17</t>
  </si>
  <si>
    <t>CRS 18</t>
  </si>
  <si>
    <t>Card Reader Security (Car) 18</t>
  </si>
  <si>
    <t>CRS 19</t>
  </si>
  <si>
    <t>Card Reader Security (Car) 19</t>
  </si>
  <si>
    <t>CRS 20</t>
  </si>
  <si>
    <t>Card Reader Security (Car) 20</t>
  </si>
  <si>
    <t>CRS 21</t>
  </si>
  <si>
    <t>Card Reader Security (Car) 21</t>
  </si>
  <si>
    <t>CRS 22</t>
  </si>
  <si>
    <t>Card Reader Security (Car) 22</t>
  </si>
  <si>
    <t>CRS 23</t>
  </si>
  <si>
    <t>Card Reader Security (Car) 23</t>
  </si>
  <si>
    <t>CRS 24</t>
  </si>
  <si>
    <t>Card Reader Security (Car) 24</t>
  </si>
  <si>
    <t>CRS 25</t>
  </si>
  <si>
    <t>Card Reader Security (Car) 25</t>
  </si>
  <si>
    <t>CRS 26</t>
  </si>
  <si>
    <t>Card Reader Security (Car) 26</t>
  </si>
  <si>
    <t>CRS 27</t>
  </si>
  <si>
    <t>Card Reader Security (Car) 27</t>
  </si>
  <si>
    <t>CRS 28</t>
  </si>
  <si>
    <t>Card Reader Security (Car) 28</t>
  </si>
  <si>
    <t>CRS 29</t>
  </si>
  <si>
    <t>Card Reader Security (Car) 29</t>
  </si>
  <si>
    <t>CRS 30</t>
  </si>
  <si>
    <t>Card Reader Security (Car) 30</t>
  </si>
  <si>
    <t>CRS 31</t>
  </si>
  <si>
    <t>Card Reader Security (Car) 31</t>
  </si>
  <si>
    <t>SEC 00</t>
  </si>
  <si>
    <t>Card Reader Security (Hall) 00</t>
  </si>
  <si>
    <t>SEC 01</t>
  </si>
  <si>
    <t>Card Reader Security (Hall) 01</t>
  </si>
  <si>
    <t>SEC 02</t>
  </si>
  <si>
    <t>Card Reader Security (Hall) 02</t>
  </si>
  <si>
    <t>SEC 03</t>
  </si>
  <si>
    <t>Card Reader Security (Hall) 03</t>
  </si>
  <si>
    <t>SEC 04</t>
  </si>
  <si>
    <t>Card Reader Security (Hall) 04</t>
  </si>
  <si>
    <t>SEC 05</t>
  </si>
  <si>
    <t>Card Reader Security (Hall) 05</t>
  </si>
  <si>
    <t>SEC 06</t>
  </si>
  <si>
    <t>Card Reader Security (Hall) 06</t>
  </si>
  <si>
    <t>SEC 07</t>
  </si>
  <si>
    <t>Card Reader Security (Hall) 07</t>
  </si>
  <si>
    <t>SEC 08</t>
  </si>
  <si>
    <t>Card Reader Security (Hall) 08</t>
  </si>
  <si>
    <t>SEC 09</t>
  </si>
  <si>
    <t>Card Reader Security (Hall) 09</t>
  </si>
  <si>
    <t>SEC 10</t>
  </si>
  <si>
    <t>Card Reader Security (Hall) 10</t>
  </si>
  <si>
    <t>SEC 11</t>
  </si>
  <si>
    <t>Card Reader Security (Hall) 11</t>
  </si>
  <si>
    <t>SEC 12</t>
  </si>
  <si>
    <t>Card Reader Security (Hall) 12</t>
  </si>
  <si>
    <t>SEC 13</t>
  </si>
  <si>
    <t>Card Reader Security (Hall) 13</t>
  </si>
  <si>
    <t>SEC 14</t>
  </si>
  <si>
    <t>Card Reader Security (Hall) 14</t>
  </si>
  <si>
    <t>SEC 15</t>
  </si>
  <si>
    <t>Card Reader Security (Hall) 15</t>
  </si>
  <si>
    <t>SEC 16</t>
  </si>
  <si>
    <t>Card Reader Security (Hall) 16</t>
  </si>
  <si>
    <t>SEC 17</t>
  </si>
  <si>
    <t>Card Reader Security (Hall) 17</t>
  </si>
  <si>
    <t>SEC 18</t>
  </si>
  <si>
    <t>Card Reader Security (Hall) 18</t>
  </si>
  <si>
    <t>SEC 19</t>
  </si>
  <si>
    <t>Card Reader Security (Hall) 19</t>
  </si>
  <si>
    <t>SEC 20</t>
  </si>
  <si>
    <t>Card Reader Security (Hall) 20</t>
  </si>
  <si>
    <t>SEC 21</t>
  </si>
  <si>
    <t>Card Reader Security (Hall) 21</t>
  </si>
  <si>
    <t>SEC 22</t>
  </si>
  <si>
    <t>Card Reader Security (Hall) 22</t>
  </si>
  <si>
    <t>SEC 23</t>
  </si>
  <si>
    <t>Card Reader Security (Hall) 23</t>
  </si>
  <si>
    <t>SEC 24</t>
  </si>
  <si>
    <t>Card Reader Security (Hall) 24</t>
  </si>
  <si>
    <t>SEC 25</t>
  </si>
  <si>
    <t>Card Reader Security (Hall) 25</t>
  </si>
  <si>
    <t>SEC 26</t>
  </si>
  <si>
    <t>Card Reader Security (Hall) 26</t>
  </si>
  <si>
    <t>SEC 27</t>
  </si>
  <si>
    <t>Card Reader Security (Hall) 27</t>
  </si>
  <si>
    <t>SEC 28</t>
  </si>
  <si>
    <t>Card Reader Security (Hall) 28</t>
  </si>
  <si>
    <t>SEC 29</t>
  </si>
  <si>
    <t>Card Reader Security (Hall) 29</t>
  </si>
  <si>
    <t>SEC 30</t>
  </si>
  <si>
    <t>Card Reader Security (Hall) 30</t>
  </si>
  <si>
    <t>SEC 31</t>
  </si>
  <si>
    <t>Card Reader Security (Hall) 31</t>
  </si>
  <si>
    <t>RDOL</t>
  </si>
  <si>
    <t>Rear Door Open Limit</t>
  </si>
  <si>
    <t>RDOB</t>
  </si>
  <si>
    <t>Rear Door Open Button</t>
  </si>
  <si>
    <t>REDP</t>
  </si>
  <si>
    <t>Rear Electronic Door Protection</t>
  </si>
  <si>
    <t>RDCB</t>
  </si>
  <si>
    <t>Rear Door Close Button</t>
  </si>
  <si>
    <t>ATK</t>
  </si>
  <si>
    <t>Attendant Key Switch</t>
  </si>
  <si>
    <t>HUDL (UDL)</t>
  </si>
  <si>
    <t>Hall Up Direction Light</t>
  </si>
  <si>
    <t>HDDL (DDL)</t>
  </si>
  <si>
    <t>Hall Down Direction Light</t>
  </si>
  <si>
    <t>GCB</t>
  </si>
  <si>
    <t>Up General Control Button</t>
  </si>
  <si>
    <t>PKL</t>
  </si>
  <si>
    <t>Parking Light</t>
  </si>
  <si>
    <t>DTP</t>
  </si>
  <si>
    <t>Door Time Protection</t>
  </si>
  <si>
    <t>EPR</t>
  </si>
  <si>
    <t>Emergency Power Rescue</t>
  </si>
  <si>
    <t>OOS1B</t>
  </si>
  <si>
    <t>Out of Service Break Contact1</t>
  </si>
  <si>
    <t>OOS1M</t>
  </si>
  <si>
    <t>Out of Service Make Contact1</t>
  </si>
  <si>
    <t>OOS2B</t>
  </si>
  <si>
    <t>Out of Service Break Contact2</t>
  </si>
  <si>
    <t>OOS2M</t>
  </si>
  <si>
    <t>Out of Service Make Contact2</t>
  </si>
  <si>
    <t>ROLS</t>
  </si>
  <si>
    <t>Rear Over Load Signal</t>
  </si>
  <si>
    <t>RHEL</t>
  </si>
  <si>
    <t>Rear Hospital Emergency Light</t>
  </si>
  <si>
    <t>RFSL</t>
  </si>
  <si>
    <t>Rear Fireman Service Light</t>
  </si>
  <si>
    <t>RCUDL</t>
  </si>
  <si>
    <t>Rear Car Up Direction Lantern</t>
  </si>
  <si>
    <t>RCDDL</t>
  </si>
  <si>
    <t>Rear Car Down Direction Lantern</t>
  </si>
  <si>
    <t>RHUDL</t>
  </si>
  <si>
    <t>Rear Hall Up Direction Lantern</t>
  </si>
  <si>
    <t>RHDDL</t>
  </si>
  <si>
    <t>Rear Hall Down Direction Lantern</t>
  </si>
  <si>
    <t>RIOTS</t>
  </si>
  <si>
    <t>Riot Operation Switch</t>
  </si>
  <si>
    <t>RSTH</t>
  </si>
  <si>
    <t>Rear Stop Signal Hall</t>
  </si>
  <si>
    <t>RSTC</t>
  </si>
  <si>
    <t>Rear Stop Signal Car</t>
  </si>
  <si>
    <t>MDD</t>
  </si>
  <si>
    <t>Passenger Move Detector</t>
  </si>
  <si>
    <t>RMDD</t>
  </si>
  <si>
    <t>Rear Passenger Move Detector</t>
  </si>
  <si>
    <t>UP</t>
  </si>
  <si>
    <t>Car Direction Memory Up</t>
  </si>
  <si>
    <t>DN</t>
  </si>
  <si>
    <t>Car Direction Memory Down</t>
  </si>
  <si>
    <t>CDLU</t>
  </si>
  <si>
    <t>Car Direction Lantern Up</t>
  </si>
  <si>
    <t>CDLD</t>
  </si>
  <si>
    <t>Car Direction Lantern Down</t>
  </si>
  <si>
    <t>CDGU(GNCUP)</t>
  </si>
  <si>
    <t>Car Direction Gong Up</t>
  </si>
  <si>
    <t>CDGD(GNCDN)</t>
  </si>
  <si>
    <t>Car Direction Gong Down</t>
  </si>
  <si>
    <t>RCDLU</t>
  </si>
  <si>
    <t>Rear Car Direction Lantern Up</t>
  </si>
  <si>
    <t>RCDLD</t>
  </si>
  <si>
    <t>Rear Car Direction Lantern Down</t>
  </si>
  <si>
    <t>RCDGU</t>
  </si>
  <si>
    <t>Rear Car Direction Gong Up</t>
  </si>
  <si>
    <t>RCDGD</t>
  </si>
  <si>
    <t>Rear Car Direction Gomg Down</t>
  </si>
  <si>
    <t>ASL</t>
  </si>
  <si>
    <t>Alternate Service Landing</t>
  </si>
  <si>
    <t>ATTU</t>
  </si>
  <si>
    <t>Attendant Up Start Switch</t>
  </si>
  <si>
    <t>ATTD</t>
  </si>
  <si>
    <t>Attendant Down Start Switch</t>
  </si>
  <si>
    <t>FDLU</t>
  </si>
  <si>
    <t>Further Demand Up Lantern</t>
  </si>
  <si>
    <t>FDLD</t>
  </si>
  <si>
    <t>Further Demand Down Lantern</t>
  </si>
  <si>
    <t>NSB</t>
  </si>
  <si>
    <t>Non Stop Button</t>
  </si>
  <si>
    <t>NSL</t>
  </si>
  <si>
    <t>Non Stop Lantern</t>
  </si>
  <si>
    <t>INLC</t>
  </si>
  <si>
    <t>Independent Light Car</t>
  </si>
  <si>
    <t>INLH</t>
  </si>
  <si>
    <t>Independent Light Hall</t>
  </si>
  <si>
    <t>PFL</t>
  </si>
  <si>
    <t>Power Fail Light</t>
  </si>
  <si>
    <t>EPW</t>
  </si>
  <si>
    <t>Emergency Power Wait</t>
  </si>
  <si>
    <t>EHS</t>
  </si>
  <si>
    <t>Emergency Hospital Service</t>
  </si>
  <si>
    <t>DOS / SGS</t>
  </si>
  <si>
    <t>Door Opening Signal / Safety Gate Shoe</t>
  </si>
  <si>
    <t>RDOS / RSGS</t>
  </si>
  <si>
    <t>Rear Door Open Signal / Rear SGS</t>
  </si>
  <si>
    <t>LRD</t>
  </si>
  <si>
    <t>Light Ray Device</t>
  </si>
  <si>
    <t>RLRD</t>
  </si>
  <si>
    <t>Rear Light Ray Device</t>
  </si>
  <si>
    <t>XEPR</t>
  </si>
  <si>
    <t>Not able to rescue</t>
  </si>
  <si>
    <t>CCOC</t>
  </si>
  <si>
    <t>Cut Car Calls for car link</t>
  </si>
  <si>
    <t>CCOH</t>
  </si>
  <si>
    <t>Cut Car Calls for hall link</t>
  </si>
  <si>
    <t>HCCO</t>
  </si>
  <si>
    <t>Hall Call Cut Off</t>
  </si>
  <si>
    <t>GCCO</t>
  </si>
  <si>
    <t>Group Call Cut Off</t>
  </si>
  <si>
    <t>ACSC</t>
  </si>
  <si>
    <t>Anti Crime Switch Car</t>
  </si>
  <si>
    <t>ACSH</t>
  </si>
  <si>
    <t>Anti Crime Switch Hall</t>
  </si>
  <si>
    <t>CHCC</t>
  </si>
  <si>
    <t>Cut Hall Call Car</t>
  </si>
  <si>
    <t>DFD</t>
  </si>
  <si>
    <t>Disable Front Doors</t>
  </si>
  <si>
    <t>DHB</t>
  </si>
  <si>
    <t>Door Hold Button</t>
  </si>
  <si>
    <t>DRD</t>
  </si>
  <si>
    <t>Disable Rear Doors</t>
  </si>
  <si>
    <t>EFKB</t>
  </si>
  <si>
    <t>Emergency Fireman Key Bypass</t>
  </si>
  <si>
    <t>EQS</t>
  </si>
  <si>
    <t>Earth Quake Switch</t>
  </si>
  <si>
    <t>Emergency Fireman Operation</t>
  </si>
  <si>
    <t>ESH</t>
  </si>
  <si>
    <t>Emergency Service Hold</t>
  </si>
  <si>
    <t>ESK</t>
  </si>
  <si>
    <t>Emergency Service Keyswitch</t>
  </si>
  <si>
    <t>RB</t>
  </si>
  <si>
    <t>Reset Button</t>
  </si>
  <si>
    <t>RDHB</t>
  </si>
  <si>
    <t>Rear Door Hold Button</t>
  </si>
  <si>
    <t>AMCLK</t>
  </si>
  <si>
    <t>AM Clock Input</t>
  </si>
  <si>
    <t>LPT</t>
  </si>
  <si>
    <t>Landing passing Tone</t>
  </si>
  <si>
    <t>WCOS</t>
  </si>
  <si>
    <t>Wild Car Operation Switch</t>
  </si>
  <si>
    <t>ESSR</t>
  </si>
  <si>
    <t>Emergency Stop Switch Reset</t>
  </si>
  <si>
    <t>RNDG</t>
  </si>
  <si>
    <t>Rear Nudging Relay</t>
  </si>
  <si>
    <t>ISPS</t>
  </si>
  <si>
    <t>Independent Service Parking Switch</t>
  </si>
  <si>
    <t>CRC</t>
  </si>
  <si>
    <t>Card Reader Contact</t>
  </si>
  <si>
    <t>SDB</t>
  </si>
  <si>
    <t>Special Door Open Button</t>
  </si>
  <si>
    <t>RSDB</t>
  </si>
  <si>
    <t>Rear SDB</t>
  </si>
  <si>
    <t>GRIOT</t>
  </si>
  <si>
    <t>Group RIOT</t>
  </si>
  <si>
    <t>FPDL</t>
  </si>
  <si>
    <t>Fire Proof Door Light</t>
  </si>
  <si>
    <t>AEPS</t>
  </si>
  <si>
    <t>Available for EPS L.</t>
  </si>
  <si>
    <t>EQCW</t>
  </si>
  <si>
    <t>Earthquake Counterweight Switch</t>
  </si>
  <si>
    <t>EQRS</t>
  </si>
  <si>
    <t>Earthquake Reset Signal</t>
  </si>
  <si>
    <t>SSM1</t>
  </si>
  <si>
    <t>Speech Synth. Cmd 1</t>
  </si>
  <si>
    <t>SSM2</t>
  </si>
  <si>
    <t>Speech Synth. Cmd 2</t>
  </si>
  <si>
    <t>SSM3</t>
  </si>
  <si>
    <t>Speech Synth. Cmd 3</t>
  </si>
  <si>
    <t>SSM4</t>
  </si>
  <si>
    <t>Speech Synth. Cmd 4</t>
  </si>
  <si>
    <t>SSM5</t>
  </si>
  <si>
    <t>Speech Synth. Cmd 5</t>
  </si>
  <si>
    <t>SSM6</t>
  </si>
  <si>
    <t>Speech Synth. Cmd 6</t>
  </si>
  <si>
    <t>SSM7</t>
  </si>
  <si>
    <t>Speech Synth. Cmd 7</t>
  </si>
  <si>
    <t>SSMB</t>
  </si>
  <si>
    <t>Speech Synth. Busy</t>
  </si>
  <si>
    <t>SSMR</t>
  </si>
  <si>
    <t>Speech Synth. Reset</t>
  </si>
  <si>
    <t>SSMS</t>
  </si>
  <si>
    <t>Speech Synth. Start</t>
  </si>
  <si>
    <t>LPTB</t>
  </si>
  <si>
    <t>Landg. pass. Tone B.</t>
  </si>
  <si>
    <t>CTLPC</t>
  </si>
  <si>
    <t>CTL park close door</t>
  </si>
  <si>
    <t>CTLPO</t>
  </si>
  <si>
    <t>CTL park open door</t>
  </si>
  <si>
    <t>RDZ</t>
  </si>
  <si>
    <t>Rear Door Zone</t>
  </si>
  <si>
    <t>CFSON</t>
  </si>
  <si>
    <t>Car Fire. Serv. On</t>
  </si>
  <si>
    <t>CFSST</t>
  </si>
  <si>
    <t>Car Fire. Serv. Start</t>
  </si>
  <si>
    <t>BOS</t>
  </si>
  <si>
    <t>Boss Cardreader override</t>
  </si>
  <si>
    <t>SHAC</t>
  </si>
  <si>
    <t>Shabat Operation Switch</t>
  </si>
  <si>
    <t>SHAT</t>
  </si>
  <si>
    <t>Shabat Operation Timer</t>
  </si>
  <si>
    <t>SHLC</t>
  </si>
  <si>
    <t>Shabat Operation Light Car</t>
  </si>
  <si>
    <t>SSMRL</t>
  </si>
  <si>
    <t>Speech Synthesizer Audio relay</t>
  </si>
  <si>
    <t>CBT</t>
  </si>
  <si>
    <t>Car Button Tone</t>
  </si>
  <si>
    <t>BUT</t>
  </si>
  <si>
    <t>Button Signal for REM</t>
  </si>
  <si>
    <t>DO</t>
  </si>
  <si>
    <t>Door Opening for REM</t>
  </si>
  <si>
    <t>CPR</t>
  </si>
  <si>
    <t>Car Park Recog. REM</t>
  </si>
  <si>
    <t>NORM</t>
  </si>
  <si>
    <t>Normal Operation for REM</t>
  </si>
  <si>
    <t>LDO</t>
  </si>
  <si>
    <t>Limited Door Open.</t>
  </si>
  <si>
    <t>RLDO</t>
  </si>
  <si>
    <t>Rear LDO</t>
  </si>
  <si>
    <t>TCI</t>
  </si>
  <si>
    <t>Top of car Inspection Switch</t>
  </si>
  <si>
    <t>1LS</t>
  </si>
  <si>
    <t>Limit switch 1LS</t>
  </si>
  <si>
    <t>DAG</t>
  </si>
  <si>
    <t>2LS</t>
  </si>
  <si>
    <t>Limit switch 2LS</t>
  </si>
  <si>
    <t>DCL</t>
  </si>
  <si>
    <t>Door Close Limit Switch</t>
  </si>
  <si>
    <t>RDCL</t>
  </si>
  <si>
    <t>Rear Door Close Limit Switch</t>
  </si>
  <si>
    <t>DO_BEL</t>
  </si>
  <si>
    <t>Door Open Bell Sig.</t>
  </si>
  <si>
    <t>TDOB</t>
  </si>
  <si>
    <t>Top of car Door Open Button</t>
  </si>
  <si>
    <t>TDCB</t>
  </si>
  <si>
    <t>Top of car Door Close Button</t>
  </si>
  <si>
    <t>RTDOB</t>
  </si>
  <si>
    <t>Rear Top of car DOB</t>
  </si>
  <si>
    <t>RTDCB</t>
  </si>
  <si>
    <t>Rear Top of car DCB</t>
  </si>
  <si>
    <t>EML</t>
  </si>
  <si>
    <t>Evacuation Message Light</t>
  </si>
  <si>
    <t>REML</t>
  </si>
  <si>
    <t>Rear Evacuation Message Light</t>
  </si>
  <si>
    <t>MF</t>
  </si>
  <si>
    <t>Master Floor for REM</t>
  </si>
  <si>
    <t>LND</t>
  </si>
  <si>
    <t>Landing for REM</t>
  </si>
  <si>
    <t>OOS</t>
  </si>
  <si>
    <t>Out Of Service for REM</t>
  </si>
  <si>
    <t>RISS</t>
  </si>
  <si>
    <t>Rear Independent Service Switch</t>
  </si>
  <si>
    <t>RGCB</t>
  </si>
  <si>
    <t>Rear GCB</t>
  </si>
  <si>
    <t>EFL</t>
  </si>
  <si>
    <t>Emergency Fireman Light</t>
  </si>
  <si>
    <t>GOOL</t>
  </si>
  <si>
    <t>Group Out of Service Light</t>
  </si>
  <si>
    <t>DHDI</t>
  </si>
  <si>
    <t>Down Hall Direction Indicator</t>
  </si>
  <si>
    <t>UHDI</t>
  </si>
  <si>
    <t>Up Hall Direction Indicator</t>
  </si>
  <si>
    <t>FR</t>
  </si>
  <si>
    <t>Fireman Operation Relay</t>
  </si>
  <si>
    <t>FCDGU</t>
  </si>
  <si>
    <t>Front Car Direction Gong Up</t>
  </si>
  <si>
    <t>FCDGD</t>
  </si>
  <si>
    <t>Front Car Direction Gong Down</t>
  </si>
  <si>
    <t>RRB</t>
  </si>
  <si>
    <t>Rear Reset Button</t>
  </si>
  <si>
    <t>AT20LRD</t>
  </si>
  <si>
    <t>Light Ray Device for AT20</t>
  </si>
  <si>
    <t>AT20RLRD</t>
  </si>
  <si>
    <t>Rear Light Ray Device for AT20</t>
  </si>
  <si>
    <t>ITLH</t>
  </si>
  <si>
    <t>Incoming Traffic Light Hall</t>
  </si>
  <si>
    <t>OTLH</t>
  </si>
  <si>
    <t>Outgoing Traffic Light Hall</t>
  </si>
  <si>
    <t>ITLC</t>
  </si>
  <si>
    <t>Incoming Traffic Light Car</t>
  </si>
  <si>
    <t>OTLC</t>
  </si>
  <si>
    <t>Outgoing Traffic Light Car</t>
  </si>
  <si>
    <t>DPC</t>
  </si>
  <si>
    <t>Down Peak Clock</t>
  </si>
  <si>
    <t>UPC</t>
  </si>
  <si>
    <t>Up Peak Clock</t>
  </si>
  <si>
    <t>OOL</t>
  </si>
  <si>
    <t>Out Of Order Light</t>
  </si>
  <si>
    <t>EQL</t>
  </si>
  <si>
    <t>Earthquake Light</t>
  </si>
  <si>
    <t>ERL</t>
  </si>
  <si>
    <t>Express Running Light</t>
  </si>
  <si>
    <t>FDL</t>
  </si>
  <si>
    <t>Further Demand Light</t>
  </si>
  <si>
    <t>NSLH</t>
  </si>
  <si>
    <t>Non Stop Light Hall</t>
  </si>
  <si>
    <t>ARL</t>
  </si>
  <si>
    <t>Auto Running Light</t>
  </si>
  <si>
    <t>IL</t>
  </si>
  <si>
    <t>In Use Light (for SAPB)</t>
  </si>
  <si>
    <t>ISTS</t>
  </si>
  <si>
    <t>Intermittent Sop Switch</t>
  </si>
  <si>
    <t>HCOC</t>
  </si>
  <si>
    <t>Hall Call Cutoff from Car</t>
  </si>
  <si>
    <t>DHBL</t>
  </si>
  <si>
    <t>Door Hold Button Light</t>
  </si>
  <si>
    <t>RDHBL</t>
  </si>
  <si>
    <t>Rear Door Hold Button Light</t>
  </si>
  <si>
    <t>CHMI</t>
  </si>
  <si>
    <t>Chime Board Initiate</t>
  </si>
  <si>
    <t>CHMU</t>
  </si>
  <si>
    <t>Chime Board Up Direction</t>
  </si>
  <si>
    <t>SHBUZ</t>
  </si>
  <si>
    <t>Shabbat Operation Door Buzzer</t>
  </si>
  <si>
    <t>SHLH</t>
  </si>
  <si>
    <t>Shabbat Operation Light Hall</t>
  </si>
  <si>
    <t>PCLK 1</t>
  </si>
  <si>
    <t>Park Car Clock 1</t>
  </si>
  <si>
    <t>PCLK 2</t>
  </si>
  <si>
    <t>Park Car Clock 2</t>
  </si>
  <si>
    <t>PCLK 3</t>
  </si>
  <si>
    <t>Park Car Clock 3</t>
  </si>
  <si>
    <t>PCLK 4</t>
  </si>
  <si>
    <t>Park Car Clock 4</t>
  </si>
  <si>
    <t>PCLK 5</t>
  </si>
  <si>
    <t>Park Car Clock 5</t>
  </si>
  <si>
    <t>PCLK 6</t>
  </si>
  <si>
    <t>Park Car Clock 6</t>
  </si>
  <si>
    <t>PCLK 7</t>
  </si>
  <si>
    <t>Park Car Clock 7</t>
  </si>
  <si>
    <t>PCLK 8</t>
  </si>
  <si>
    <t>Park Car Clock 8</t>
  </si>
  <si>
    <t>CSA1</t>
  </si>
  <si>
    <t>Car Secure Access Button 1</t>
  </si>
  <si>
    <t>CSA2</t>
  </si>
  <si>
    <t>Car Secure Access Button 2</t>
  </si>
  <si>
    <t>CSA3</t>
  </si>
  <si>
    <t>Car Secure Access Button 3</t>
  </si>
  <si>
    <t>CSA4</t>
  </si>
  <si>
    <t>Car Secure Access Button 4</t>
  </si>
  <si>
    <t>CSA5</t>
  </si>
  <si>
    <t>Car Secure Access Button 5</t>
  </si>
  <si>
    <t>CSA6</t>
  </si>
  <si>
    <t>Car Secure Access Button 6</t>
  </si>
  <si>
    <t>CSAC</t>
  </si>
  <si>
    <t>Car Secure Access Clear Switch</t>
  </si>
  <si>
    <t>CSAK</t>
  </si>
  <si>
    <t>Car Secure Access Keyswitch</t>
  </si>
  <si>
    <t>CSAL</t>
  </si>
  <si>
    <t>Car Secure Access Light</t>
  </si>
  <si>
    <t>GSAK</t>
  </si>
  <si>
    <t>Group Secure Access Keyswitch</t>
  </si>
  <si>
    <t>GSAL</t>
  </si>
  <si>
    <t>Group Secure Access Light</t>
  </si>
  <si>
    <t>AEFO</t>
  </si>
  <si>
    <t>Alternative EFO</t>
  </si>
  <si>
    <t>ASLDOB</t>
  </si>
  <si>
    <t>Alternative Service Landing DOB</t>
  </si>
  <si>
    <t>EFODOB</t>
  </si>
  <si>
    <t>Emergency Fireman Operation DOB</t>
  </si>
  <si>
    <t>XEFO</t>
  </si>
  <si>
    <t>Override EFO</t>
  </si>
  <si>
    <t>TCIB</t>
  </si>
  <si>
    <t>Top Of Car Inspection Button</t>
  </si>
  <si>
    <t>PDS</t>
  </si>
  <si>
    <t>Partition Door Switch</t>
  </si>
  <si>
    <t>CMR</t>
  </si>
  <si>
    <t>CAM Relay</t>
  </si>
  <si>
    <t>DCDS</t>
  </si>
  <si>
    <t>Disable-Call-And-Door-Switch</t>
  </si>
  <si>
    <t>DCM</t>
  </si>
  <si>
    <t>Door Closing Management</t>
  </si>
  <si>
    <t>RDCM</t>
  </si>
  <si>
    <t>Rear Door Closing Management</t>
  </si>
  <si>
    <t>NDG_M</t>
  </si>
  <si>
    <t>Nudging Signal in Machine Room</t>
  </si>
  <si>
    <t>RNDG_M</t>
  </si>
  <si>
    <t>Rear Nudging Signal in Machine Room</t>
  </si>
  <si>
    <t>Level Signal for REM</t>
  </si>
  <si>
    <t>-</t>
  </si>
  <si>
    <t xml:space="preserve"> -</t>
  </si>
  <si>
    <t>PI7S-RA</t>
  </si>
  <si>
    <t>CPI-3 / HPI-3</t>
  </si>
  <si>
    <t>PI7S-RB</t>
  </si>
  <si>
    <t>PI7S-RC</t>
  </si>
  <si>
    <t>PI7S-RD</t>
  </si>
  <si>
    <t>PI7S-RE</t>
  </si>
  <si>
    <t>PI7S-RF</t>
  </si>
  <si>
    <t>PI7S-RG</t>
  </si>
  <si>
    <t>PI7S-LB</t>
  </si>
  <si>
    <t>PI7S-LC</t>
  </si>
  <si>
    <t>PI7S-LG</t>
  </si>
  <si>
    <t>UD</t>
  </si>
  <si>
    <t>DOC-X: Up/Down</t>
  </si>
  <si>
    <t>REV</t>
  </si>
  <si>
    <t>DOC-X: Reversal</t>
  </si>
  <si>
    <t>TI</t>
  </si>
  <si>
    <t>Trouble Indicator for french SSM</t>
  </si>
  <si>
    <t>RREV</t>
  </si>
  <si>
    <t>DOC-X: Rear Reversal</t>
  </si>
  <si>
    <t>LWDE</t>
  </si>
  <si>
    <t>Load Weighing Device Electronical</t>
  </si>
  <si>
    <t>DESBR</t>
  </si>
  <si>
    <t>Disable ESB Relay (Generic Firemen Service)</t>
  </si>
  <si>
    <t>DDSR1</t>
  </si>
  <si>
    <t>Disable DS Relay (Generic Firemen Service)</t>
  </si>
  <si>
    <t>DEECR</t>
  </si>
  <si>
    <t>Disable EEC Relay (Generic Firemen Service)</t>
  </si>
  <si>
    <t>DSGSR</t>
  </si>
  <si>
    <t>Disable SGS Relay (Generic Firemen Service)</t>
  </si>
  <si>
    <t>UHDL 00</t>
  </si>
  <si>
    <t>Up Hall Direction Lantern 00</t>
  </si>
  <si>
    <t>UHDL 01</t>
  </si>
  <si>
    <t>Up Hall Direction Lantern 01</t>
  </si>
  <si>
    <t>UHDL 02</t>
  </si>
  <si>
    <t>Up Hall Direction Lantern 02</t>
  </si>
  <si>
    <t>UHDL 03</t>
  </si>
  <si>
    <t>Up Hall Direction Lantern 03</t>
  </si>
  <si>
    <t>UHDL 04</t>
  </si>
  <si>
    <t>Up Hall Direction Lantern 04</t>
  </si>
  <si>
    <t>UHDL 05</t>
  </si>
  <si>
    <t>Up Hall Direction Lantern 05</t>
  </si>
  <si>
    <t>UHDL 06</t>
  </si>
  <si>
    <t>Up Hall Direction Lantern 06</t>
  </si>
  <si>
    <t>UHDL 07</t>
  </si>
  <si>
    <t>Up Hall Direction Lantern 07</t>
  </si>
  <si>
    <t>UHDL 08</t>
  </si>
  <si>
    <t>Up Hall Direction Lantern 08</t>
  </si>
  <si>
    <t>UHDL 09</t>
  </si>
  <si>
    <t>Up Hall Direction Lantern 09</t>
  </si>
  <si>
    <t>UHDL 10</t>
  </si>
  <si>
    <t>Up Hall Direction Lantern 10</t>
  </si>
  <si>
    <t>UHDL 11</t>
  </si>
  <si>
    <t>Up Hall Direction Lantern 11</t>
  </si>
  <si>
    <t>UHDL 12</t>
  </si>
  <si>
    <t>Up Hall Direction Lantern 12</t>
  </si>
  <si>
    <t>UHDL 13</t>
  </si>
  <si>
    <t>Up Hall Direction Lantern 13</t>
  </si>
  <si>
    <t>UHDL 14</t>
  </si>
  <si>
    <t>Up Hall Direction Lantern 14</t>
  </si>
  <si>
    <t>UHDL 15</t>
  </si>
  <si>
    <t>Up Hall Direction Lantern 15</t>
  </si>
  <si>
    <t>UHDL 16</t>
  </si>
  <si>
    <t>Up Hall Direction Lantern 16</t>
  </si>
  <si>
    <t>UHDL 17</t>
  </si>
  <si>
    <t>Up Hall Direction Lantern 17</t>
  </si>
  <si>
    <t>UHDL 18</t>
  </si>
  <si>
    <t>Up Hall Direction Lantern 18</t>
  </si>
  <si>
    <t>UHDL 19</t>
  </si>
  <si>
    <t>Up Hall Direction Lantern 19</t>
  </si>
  <si>
    <t>UHDL 20</t>
  </si>
  <si>
    <t>Up Hall Direction Lantern 20</t>
  </si>
  <si>
    <t>UHDL 21</t>
  </si>
  <si>
    <t>Up Hall Direction Lantern 21</t>
  </si>
  <si>
    <t>UHDL 22</t>
  </si>
  <si>
    <t>Up Hall Direction Lantern 22</t>
  </si>
  <si>
    <t>UHDL 23</t>
  </si>
  <si>
    <t>Up Hall Direction Lantern 23</t>
  </si>
  <si>
    <t>UHDL 24</t>
  </si>
  <si>
    <t>Up Hall Direction Lantern 24</t>
  </si>
  <si>
    <t>UHDL 25</t>
  </si>
  <si>
    <t>Up Hall Direction Lantern 25</t>
  </si>
  <si>
    <t>UHDL 26</t>
  </si>
  <si>
    <t>Up Hall Direction Lantern 26</t>
  </si>
  <si>
    <t>UHDL 27</t>
  </si>
  <si>
    <t>Up Hall Direction Lantern 27</t>
  </si>
  <si>
    <t>UHDL 28</t>
  </si>
  <si>
    <t>Up Hall Direction Lantern 28</t>
  </si>
  <si>
    <t>UHDL 29</t>
  </si>
  <si>
    <t>Up Hall Direction Lantern 29</t>
  </si>
  <si>
    <t>UHDL 30</t>
  </si>
  <si>
    <t>Up Hall Direction Lantern 30</t>
  </si>
  <si>
    <t>UHDL 31</t>
  </si>
  <si>
    <t>Up Hall Direction Lantern 31</t>
  </si>
  <si>
    <t>DHDL 00</t>
  </si>
  <si>
    <t>Down Hall Direction Lantern 00</t>
  </si>
  <si>
    <t>DHDL 01</t>
  </si>
  <si>
    <t>Down Hall Direction Lantern 01</t>
  </si>
  <si>
    <t>DHDL 02</t>
  </si>
  <si>
    <t>Down Hall Direction Lantern 02</t>
  </si>
  <si>
    <t>DHDL 03</t>
  </si>
  <si>
    <t>Down Hall Direction Lantern 03</t>
  </si>
  <si>
    <t>DHDL 04</t>
  </si>
  <si>
    <t>Down Hall Direction Lantern 04</t>
  </si>
  <si>
    <t>DHDL 05</t>
  </si>
  <si>
    <t>Down Hall Direction Lantern 05</t>
  </si>
  <si>
    <t>DHDL 06</t>
  </si>
  <si>
    <t>Down Hall Direction Lantern 06</t>
  </si>
  <si>
    <t>DHDL 07</t>
  </si>
  <si>
    <t>Down Hall Direction Lantern 07</t>
  </si>
  <si>
    <t>DHDL 08</t>
  </si>
  <si>
    <t>Down Hall Direction Lantern 08</t>
  </si>
  <si>
    <t>DHDL 09</t>
  </si>
  <si>
    <t>Down Hall Direction Lantern 09</t>
  </si>
  <si>
    <t>DHDL 10</t>
  </si>
  <si>
    <t>Down Hall Direction Lantern 10</t>
  </si>
  <si>
    <t>DHDL 11</t>
  </si>
  <si>
    <t>Down Hall Direction Lantern 11</t>
  </si>
  <si>
    <t>DHDL 12</t>
  </si>
  <si>
    <t>Down Hall Direction Lantern 12</t>
  </si>
  <si>
    <t>DHDL 13</t>
  </si>
  <si>
    <t>Down Hall Direction Lantern 13</t>
  </si>
  <si>
    <t>DHDL 14</t>
  </si>
  <si>
    <t>Down Hall Direction Lantern 14</t>
  </si>
  <si>
    <t>DHDL 15</t>
  </si>
  <si>
    <t>Down Hall Direction Lantern 15</t>
  </si>
  <si>
    <t>DHDL 16</t>
  </si>
  <si>
    <t>Down Hall Direction Lantern 16</t>
  </si>
  <si>
    <t>DHDL 17</t>
  </si>
  <si>
    <t>Down Hall Direction Lantern 17</t>
  </si>
  <si>
    <t>DHDL 18</t>
  </si>
  <si>
    <t>Down Hall Direction Lantern 18</t>
  </si>
  <si>
    <t>DHDL 19</t>
  </si>
  <si>
    <t>Down Hall Direction Lantern 19</t>
  </si>
  <si>
    <t>DHDL 20</t>
  </si>
  <si>
    <t>Down Hall Direction Lantern 20</t>
  </si>
  <si>
    <t>DHDL 21</t>
  </si>
  <si>
    <t>Down Hall Direction Lantern 21</t>
  </si>
  <si>
    <t>DHDL 22</t>
  </si>
  <si>
    <t>Down Hall Direction Lantern 22</t>
  </si>
  <si>
    <t>DHDL 23</t>
  </si>
  <si>
    <t>Down Hall Direction Lantern 23</t>
  </si>
  <si>
    <t>DHDL 24</t>
  </si>
  <si>
    <t>Down Hall Direction Lantern 24</t>
  </si>
  <si>
    <t>DHDL 25</t>
  </si>
  <si>
    <t>Down Hall Direction Lantern 25</t>
  </si>
  <si>
    <t>DHDL 26</t>
  </si>
  <si>
    <t>Down Hall Direction Lantern 26</t>
  </si>
  <si>
    <t>DHDL 27</t>
  </si>
  <si>
    <t>Down Hall Direction Lantern 27</t>
  </si>
  <si>
    <t>DHDL 28</t>
  </si>
  <si>
    <t>Down Hall Direction Lantern 28</t>
  </si>
  <si>
    <t>DHDL 29</t>
  </si>
  <si>
    <t>Down Hall Direction Lantern 29</t>
  </si>
  <si>
    <t>DHDL 30</t>
  </si>
  <si>
    <t>Down Hall Direction Lantern 30</t>
  </si>
  <si>
    <t>DHDL 31</t>
  </si>
  <si>
    <t>Down Hall Direction Lantern 31</t>
  </si>
  <si>
    <t>OOL 00</t>
  </si>
  <si>
    <t>Out Of Order Light 00</t>
  </si>
  <si>
    <t>OOL 01</t>
  </si>
  <si>
    <t>Out Of Order Light 01</t>
  </si>
  <si>
    <t>OOL 02</t>
  </si>
  <si>
    <t>Out Of Order Light 02</t>
  </si>
  <si>
    <t>OOL 03</t>
  </si>
  <si>
    <t>Out Of Order Light 03</t>
  </si>
  <si>
    <t>OOL 04</t>
  </si>
  <si>
    <t>Out Of Order Light 04</t>
  </si>
  <si>
    <t>OOL 05</t>
  </si>
  <si>
    <t>Out Of Order Light 05</t>
  </si>
  <si>
    <t>OOL 06</t>
  </si>
  <si>
    <t>Out Of Order Light 06</t>
  </si>
  <si>
    <t>OOL 07</t>
  </si>
  <si>
    <t>Out Of Order Light 07</t>
  </si>
  <si>
    <t>OOL 08</t>
  </si>
  <si>
    <t>Out Of Order Light 08</t>
  </si>
  <si>
    <t>OOL 09</t>
  </si>
  <si>
    <t>Out Of Order Light 09</t>
  </si>
  <si>
    <t>OOL 10</t>
  </si>
  <si>
    <t>Out Of Order Light 10</t>
  </si>
  <si>
    <t>OOL 11</t>
  </si>
  <si>
    <t>Out Of Order Light 11</t>
  </si>
  <si>
    <t>OOL 12</t>
  </si>
  <si>
    <t>Out Of Order Light 12</t>
  </si>
  <si>
    <t>OOL 13</t>
  </si>
  <si>
    <t>Out Of Order Light 13</t>
  </si>
  <si>
    <t>OOL 14</t>
  </si>
  <si>
    <t>Out Of Order Light 14</t>
  </si>
  <si>
    <t>OOL 15</t>
  </si>
  <si>
    <t>Out Of Order Light 15</t>
  </si>
  <si>
    <t>OOL 16</t>
  </si>
  <si>
    <t>Out Of Order Light 16</t>
  </si>
  <si>
    <t>OOL 17</t>
  </si>
  <si>
    <t>Out Of Order Light 17</t>
  </si>
  <si>
    <t>OOL 18</t>
  </si>
  <si>
    <t>Out Of Order Light 18</t>
  </si>
  <si>
    <t>OOL 19</t>
  </si>
  <si>
    <t>Out Of Order Light 19</t>
  </si>
  <si>
    <t>OOL 20</t>
  </si>
  <si>
    <t>Out Of Order Light 20</t>
  </si>
  <si>
    <t>OOL 21</t>
  </si>
  <si>
    <t>Out Of Order Light 21</t>
  </si>
  <si>
    <t>OOL 22</t>
  </si>
  <si>
    <t>Out Of Order Light 22</t>
  </si>
  <si>
    <t>OOL 23</t>
  </si>
  <si>
    <t>Out Of Order Light 23</t>
  </si>
  <si>
    <t>OOL 24</t>
  </si>
  <si>
    <t>Out Of Order Light 24</t>
  </si>
  <si>
    <t>OOL 25</t>
  </si>
  <si>
    <t>Out Of Order Light 25</t>
  </si>
  <si>
    <t>OOL 26</t>
  </si>
  <si>
    <t>Out Of Order Light 26</t>
  </si>
  <si>
    <t>OOL 27</t>
  </si>
  <si>
    <t>Out Of Order Light 27</t>
  </si>
  <si>
    <t>OOL 28</t>
  </si>
  <si>
    <t>Out Of Order Light 28</t>
  </si>
  <si>
    <t>OOL 29</t>
  </si>
  <si>
    <t>Out Of Order Light 29</t>
  </si>
  <si>
    <t>OOL 30</t>
  </si>
  <si>
    <t>Out Of Order Light 30</t>
  </si>
  <si>
    <t>OOL 31</t>
  </si>
  <si>
    <t>Out Of Order Light 31</t>
  </si>
  <si>
    <t>DOC 00</t>
  </si>
  <si>
    <t>Door Open Contact 00</t>
  </si>
  <si>
    <t>DOC 01</t>
  </si>
  <si>
    <t>Door Open Contact 01</t>
  </si>
  <si>
    <t>DOC 02</t>
  </si>
  <si>
    <t>Door Open Contact 02</t>
  </si>
  <si>
    <t>DOC 03</t>
  </si>
  <si>
    <t>Door Open Contact 03</t>
  </si>
  <si>
    <t>DOC 04</t>
  </si>
  <si>
    <t>Door Open Contact 04</t>
  </si>
  <si>
    <t>DOC 05</t>
  </si>
  <si>
    <t>Door Open Contact 05</t>
  </si>
  <si>
    <t>DOC 06</t>
  </si>
  <si>
    <t>Door Open Contact 06</t>
  </si>
  <si>
    <t>DOC 07</t>
  </si>
  <si>
    <t>Door Open Contact 07</t>
  </si>
  <si>
    <t>DOC 08</t>
  </si>
  <si>
    <t>Door Open Contact 08</t>
  </si>
  <si>
    <t>DOC 09</t>
  </si>
  <si>
    <t>Door Open Contact 09</t>
  </si>
  <si>
    <t>DOC 10</t>
  </si>
  <si>
    <t xml:space="preserve">Door Open Contact 10 </t>
  </si>
  <si>
    <t>DOC 11</t>
  </si>
  <si>
    <t xml:space="preserve">Door Open Contact 11 </t>
  </si>
  <si>
    <t>DOC 12</t>
  </si>
  <si>
    <t xml:space="preserve">Door Open Contact 12 </t>
  </si>
  <si>
    <t>DOC 13</t>
  </si>
  <si>
    <t xml:space="preserve">Door Open Contact 13 </t>
  </si>
  <si>
    <t>DOC 14</t>
  </si>
  <si>
    <t xml:space="preserve">Door Open Contact 14 </t>
  </si>
  <si>
    <t>DOC 15</t>
  </si>
  <si>
    <t>Door Open Contact 15</t>
  </si>
  <si>
    <t>DOC 16</t>
  </si>
  <si>
    <t>Door Open Contact 16</t>
  </si>
  <si>
    <t>DOC 17</t>
  </si>
  <si>
    <t>Door Open Contact 17</t>
  </si>
  <si>
    <t>DOC 18</t>
  </si>
  <si>
    <t>Door Open Contact 18</t>
  </si>
  <si>
    <t>DOC 19</t>
  </si>
  <si>
    <t>Door Open Contact 19</t>
  </si>
  <si>
    <t>DOC 20</t>
  </si>
  <si>
    <t>Door Open Contact 20</t>
  </si>
  <si>
    <t>DOC 21</t>
  </si>
  <si>
    <t>Door Open Contact 21</t>
  </si>
  <si>
    <t>DOC 22</t>
  </si>
  <si>
    <t>Door Open Contact 22</t>
  </si>
  <si>
    <t xml:space="preserve">DOC 23 </t>
  </si>
  <si>
    <t>Door Open Contact 23</t>
  </si>
  <si>
    <t>DOC 24</t>
  </si>
  <si>
    <t>Door Open Contact 24</t>
  </si>
  <si>
    <t>DOC 25</t>
  </si>
  <si>
    <t>Door Open Contact 25</t>
  </si>
  <si>
    <t>DOC 26</t>
  </si>
  <si>
    <t>Door Open Contact 26</t>
  </si>
  <si>
    <t>DOC 27</t>
  </si>
  <si>
    <t>Door Open Contact 27</t>
  </si>
  <si>
    <t>DOC 28</t>
  </si>
  <si>
    <t>Door Open Contact 28</t>
  </si>
  <si>
    <t>DOC 29</t>
  </si>
  <si>
    <t>Door Open Contact 29</t>
  </si>
  <si>
    <t>DOC 30</t>
  </si>
  <si>
    <t>Door Open Contact 30</t>
  </si>
  <si>
    <t>DOC 31</t>
  </si>
  <si>
    <t>Door Open Contact 31</t>
  </si>
  <si>
    <t>BCP1</t>
  </si>
  <si>
    <t>Binary Coded Position</t>
  </si>
  <si>
    <t>BCP2</t>
  </si>
  <si>
    <t>BCP4</t>
  </si>
  <si>
    <t>BCP8</t>
  </si>
  <si>
    <t>BCP16</t>
  </si>
  <si>
    <t>CPMT</t>
  </si>
  <si>
    <t>Car Position Message Trigger</t>
  </si>
  <si>
    <t>DCMT</t>
  </si>
  <si>
    <t>Door Close Message Trigger</t>
  </si>
  <si>
    <t>DOMT</t>
  </si>
  <si>
    <t>Door Open Message Trigger</t>
  </si>
  <si>
    <t>EMMT</t>
  </si>
  <si>
    <t>Emergency Message Trigger</t>
  </si>
  <si>
    <t>OLMT</t>
  </si>
  <si>
    <t>Overload Message Trigger</t>
  </si>
  <si>
    <t>DDMT</t>
  </si>
  <si>
    <t>Down Direction Message Trigger</t>
  </si>
  <si>
    <t>UDMT</t>
  </si>
  <si>
    <t>Up Direction Message Trigger</t>
  </si>
  <si>
    <t>DNMT</t>
  </si>
  <si>
    <t>Door Nudging Message Trigger</t>
  </si>
  <si>
    <t>1EFS</t>
  </si>
  <si>
    <t>1st Emergency Fire Service Car</t>
  </si>
  <si>
    <t>2EFS</t>
  </si>
  <si>
    <t>2nd Emergency Fire Service Car</t>
  </si>
  <si>
    <t>EFOL</t>
  </si>
  <si>
    <t>Emergency Fire Operation Light</t>
  </si>
  <si>
    <t>CRFL</t>
  </si>
  <si>
    <t>Car Returning to Floor Light</t>
  </si>
  <si>
    <t>EFLM</t>
  </si>
  <si>
    <t>Emergency Fire Light Machine Room</t>
  </si>
  <si>
    <t>EFLTC</t>
  </si>
  <si>
    <t>Emergency Fire Light Top of Car</t>
  </si>
  <si>
    <t>CSABUZ</t>
  </si>
  <si>
    <t>Buzzer for Car Secure Access</t>
  </si>
  <si>
    <t>AT20NDG</t>
  </si>
  <si>
    <t>Nudging for AT20</t>
  </si>
  <si>
    <t>AT20RNDG</t>
  </si>
  <si>
    <t>Rear Nudging for AT20</t>
  </si>
  <si>
    <t>LRTS (OKR)</t>
  </si>
  <si>
    <t>Light Ray Test Start</t>
  </si>
  <si>
    <t>LRCR</t>
  </si>
  <si>
    <t>Light Ray Check Relay</t>
  </si>
  <si>
    <t>RLRCR</t>
  </si>
  <si>
    <t>Rear Light Ray Check Relay</t>
  </si>
  <si>
    <t>LBG</t>
  </si>
  <si>
    <t>Light Beam Gate</t>
  </si>
  <si>
    <t>RLBG</t>
  </si>
  <si>
    <t>Rear Light Beam Gate</t>
  </si>
  <si>
    <t>ESBUZ</t>
  </si>
  <si>
    <t>Emergency Stop Buzzer</t>
  </si>
  <si>
    <t>DDSRC</t>
  </si>
  <si>
    <t>Disable DS relay contact (Korean Fire Service)</t>
  </si>
  <si>
    <t>DEMERC</t>
  </si>
  <si>
    <t>Disable Emergency relay contact (Korea)</t>
  </si>
  <si>
    <t>GSSI</t>
  </si>
  <si>
    <t>Group Successive Starting In</t>
  </si>
  <si>
    <t>GSSO</t>
  </si>
  <si>
    <t>Group Successive Starting Out</t>
  </si>
  <si>
    <t>DDSR2</t>
  </si>
  <si>
    <t>Disable DS relay 2 (Korea)</t>
  </si>
  <si>
    <t>DMOOS</t>
  </si>
  <si>
    <t>Dot Matrix OOS (PI=5,6)</t>
  </si>
  <si>
    <t>DMOLD</t>
  </si>
  <si>
    <t>Dot Matrix OLD (PI=5,6)</t>
  </si>
  <si>
    <t>GPIN1</t>
  </si>
  <si>
    <t>General Purpose input 1</t>
  </si>
  <si>
    <t>GPOUT1</t>
  </si>
  <si>
    <t>General Purpose output 1</t>
  </si>
  <si>
    <t>GPIN2</t>
  </si>
  <si>
    <t>General Purpose input 2</t>
  </si>
  <si>
    <t>GPOUT2</t>
  </si>
  <si>
    <t>General Purpose output 2</t>
  </si>
  <si>
    <t>GPIN3</t>
  </si>
  <si>
    <t>General Purpose input 3</t>
  </si>
  <si>
    <t>GPOUT3</t>
  </si>
  <si>
    <t>General Purpose output 3</t>
  </si>
  <si>
    <t>GPIN4</t>
  </si>
  <si>
    <t>General Purpose input 4</t>
  </si>
  <si>
    <t>GPOUT4</t>
  </si>
  <si>
    <t>General Purpose output 4</t>
  </si>
  <si>
    <t>GPIN5</t>
  </si>
  <si>
    <t>General Purpose input 5</t>
  </si>
  <si>
    <t>GPOUT5</t>
  </si>
  <si>
    <t>General Purpose output 5</t>
  </si>
  <si>
    <t>1LV</t>
  </si>
  <si>
    <t>1LV for CSP-5</t>
  </si>
  <si>
    <t>2LV</t>
  </si>
  <si>
    <t>2LV for CSP-5</t>
  </si>
  <si>
    <t>TARGET</t>
  </si>
  <si>
    <t>enable DZ for CSP-5</t>
  </si>
  <si>
    <t>LBGCHK</t>
  </si>
  <si>
    <t>Light Beam Gate Check for CSP-5</t>
  </si>
  <si>
    <t>DOOR_ST1</t>
  </si>
  <si>
    <t>ST1 for front DO1000 (DCSS5)</t>
  </si>
  <si>
    <t>DOOR_ST2</t>
  </si>
  <si>
    <t>ST2 for front DO1000 (DCSS5)</t>
  </si>
  <si>
    <t>DOOR_ST3</t>
  </si>
  <si>
    <t>ST3 for front+rear DO1000 (DCSS5)</t>
  </si>
  <si>
    <t>DOOR_ST1R</t>
  </si>
  <si>
    <t>ST1 for rear DO1000 (DCSS5)</t>
  </si>
  <si>
    <t>DOOR_ST2R</t>
  </si>
  <si>
    <t>ST2 for rear DO1000 (DCSS5)</t>
  </si>
  <si>
    <t>DOOR_ST3R</t>
  </si>
  <si>
    <t>ST3 for rear DO1000 (DCSS5)</t>
  </si>
  <si>
    <t>DDM</t>
  </si>
  <si>
    <t>Deenergize Door Motor</t>
  </si>
  <si>
    <t>RDDM</t>
  </si>
  <si>
    <t>Deenergize Rear Door Motor</t>
  </si>
  <si>
    <t>EFSL</t>
  </si>
  <si>
    <t>Emergency Fire Service Light</t>
  </si>
  <si>
    <t>CLR</t>
  </si>
  <si>
    <t>Car Light Relay</t>
  </si>
  <si>
    <t>CLS</t>
  </si>
  <si>
    <t>Car Light Signal</t>
  </si>
  <si>
    <t>DFO</t>
  </si>
  <si>
    <t>Door Fully Opened</t>
  </si>
  <si>
    <t>-</t>
    <phoneticPr fontId="20" type="noConversion"/>
  </si>
  <si>
    <t>RFS</t>
  </si>
  <si>
    <t>Request for Service</t>
  </si>
  <si>
    <t>EQC1</t>
  </si>
  <si>
    <t>Earth Quake Contact 1 (80 Gal)</t>
  </si>
  <si>
    <t>BAA</t>
  </si>
  <si>
    <t>EQC2</t>
  </si>
  <si>
    <t>Earth Quake Contact 2 (120 Gal)</t>
  </si>
  <si>
    <t>EQR1</t>
  </si>
  <si>
    <t>Earth Quake Reset 1</t>
  </si>
  <si>
    <t>ASLPL</t>
  </si>
  <si>
    <t>Alternate Service Landing Position Light</t>
  </si>
  <si>
    <t>EFOPL</t>
  </si>
  <si>
    <t>EFO position light</t>
  </si>
  <si>
    <t>Debug1</t>
  </si>
  <si>
    <t>not used</t>
  </si>
  <si>
    <t>Debug2</t>
  </si>
  <si>
    <t>DPP</t>
  </si>
  <si>
    <t>Disable Passenger Protection</t>
  </si>
  <si>
    <t>RPFL</t>
  </si>
  <si>
    <t>Rear Power Fail Light</t>
  </si>
  <si>
    <t>DAC</t>
  </si>
  <si>
    <t>LDOS</t>
  </si>
  <si>
    <t>Lobby Door Open Switch</t>
  </si>
  <si>
    <t>MAS</t>
  </si>
  <si>
    <t>Maintenance Access Switch</t>
  </si>
  <si>
    <t>HCRC</t>
  </si>
  <si>
    <t>Hall Call Card Reader</t>
  </si>
  <si>
    <t>LNSL</t>
  </si>
  <si>
    <t>Load Non Stop Light</t>
  </si>
  <si>
    <t>CCOL</t>
  </si>
  <si>
    <t>Car Call Cutoff Light</t>
  </si>
  <si>
    <t>HCOL</t>
  </si>
  <si>
    <t>Hall Call Cutoff Light</t>
  </si>
  <si>
    <t>RDFO</t>
  </si>
  <si>
    <t>Rear Door Fully Open</t>
  </si>
  <si>
    <t>AEFL</t>
  </si>
  <si>
    <t>Alternative Emergency Fire Light (Hong Kong Fire Code)</t>
  </si>
  <si>
    <t>FOSS1</t>
  </si>
  <si>
    <t>Fire Or Smoke Sensor 1 (Hong Kong Fire Code)</t>
  </si>
  <si>
    <t>FOSS2</t>
  </si>
  <si>
    <t>Fire Or Smoke Sensor 2 (Hong Kong Fire Code)</t>
  </si>
  <si>
    <t>FOSS3</t>
  </si>
  <si>
    <t>Fire Or Smoke Sensor 3 (Hong Kong Fire Code)</t>
  </si>
  <si>
    <t>XDO</t>
  </si>
  <si>
    <t>Auxiliary Door Open (Hong Kong Door Lock)</t>
  </si>
  <si>
    <t>RXDO</t>
  </si>
  <si>
    <t>Rear Auxiliary Door Open (Hong Kong Door Lock)</t>
  </si>
  <si>
    <t>CCDC</t>
  </si>
  <si>
    <t>Car Cam Dropped Contact (Hong Kong Door Lock)</t>
  </si>
  <si>
    <t>RCCDC</t>
  </si>
  <si>
    <t>Rear Car Cam Dropped Contact (Hong Kong Door Lock)</t>
  </si>
  <si>
    <t>XLV1</t>
  </si>
  <si>
    <t>Auxiliary LV1 (Hong Kong Door Lock)</t>
  </si>
  <si>
    <t>XLV2</t>
  </si>
  <si>
    <t>Auxiliary LV2 (Hong Kong Door Lock)</t>
  </si>
  <si>
    <t>ABON</t>
  </si>
  <si>
    <t>Anit Burglar Operation On Switch</t>
  </si>
  <si>
    <t>ABDO</t>
  </si>
  <si>
    <t>Anit Burglar Operation Door Open Switch</t>
  </si>
  <si>
    <t>LW30</t>
  </si>
  <si>
    <t>load &gt; 30%</t>
  </si>
  <si>
    <t>LW50</t>
  </si>
  <si>
    <t>load &gt; 50%</t>
  </si>
  <si>
    <t>AROL</t>
  </si>
  <si>
    <t>Automatic Rescue Light</t>
  </si>
  <si>
    <t>DAB</t>
  </si>
  <si>
    <t>AF</t>
  </si>
  <si>
    <t>Alarm Filter for RAD</t>
  </si>
  <si>
    <t>TUM1</t>
  </si>
  <si>
    <t>Triggering Up module 1 (LOSP)</t>
  </si>
  <si>
    <t>TUM2</t>
  </si>
  <si>
    <t>Triggering Up module 2 (LOSP)</t>
  </si>
  <si>
    <t>TDM</t>
  </si>
  <si>
    <t>Triggering Down module (LOSP)</t>
  </si>
  <si>
    <t>TUPS</t>
  </si>
  <si>
    <t>Triggering Up module Power Supply (LOSP)</t>
  </si>
  <si>
    <t>TDPS</t>
  </si>
  <si>
    <t>Triggering Down module Power Supply (LOSP)</t>
  </si>
  <si>
    <t>TDM2</t>
  </si>
  <si>
    <t>ATB</t>
  </si>
  <si>
    <t>Attendant Buzzer</t>
  </si>
  <si>
    <t>SOSU</t>
  </si>
  <si>
    <t>Safety Overspeed Up (LOSP)</t>
  </si>
  <si>
    <t>SOSD</t>
  </si>
  <si>
    <t>Safety Overspeed Down (LOSP)</t>
  </si>
  <si>
    <t>GRPFBK1</t>
  </si>
  <si>
    <t>Group RSL Feedback 1</t>
  </si>
  <si>
    <t>AAB</t>
  </si>
  <si>
    <t>GRPTST1</t>
  </si>
  <si>
    <t>Group RSL Test 1</t>
  </si>
  <si>
    <t>CARFBK1</t>
  </si>
  <si>
    <t>Car RSL Feedback 1</t>
  </si>
  <si>
    <t>CARTST1</t>
  </si>
  <si>
    <t>Car RSL Test 1</t>
  </si>
  <si>
    <t>ADFK1</t>
  </si>
  <si>
    <t>Alternate Dispatch Floor 1</t>
  </si>
  <si>
    <t>ADFK2</t>
  </si>
  <si>
    <t>Alternate Displatch Floor 2</t>
  </si>
  <si>
    <t>ADFK3</t>
  </si>
  <si>
    <t>Alternate Displatch Floor 3</t>
  </si>
  <si>
    <t>EFOAL</t>
  </si>
  <si>
    <t>Emergency Fire Operation Active Light</t>
  </si>
  <si>
    <t>PKSG</t>
  </si>
  <si>
    <t>Park Switch for Group</t>
  </si>
  <si>
    <t>SGOK1</t>
  </si>
  <si>
    <t>Split Group Keyswitch 1</t>
  </si>
  <si>
    <t>SGOK2</t>
  </si>
  <si>
    <t>Split Group Keyswitch 2</t>
  </si>
  <si>
    <t>SGOK3</t>
  </si>
  <si>
    <t>Split Group Keyswitch 3</t>
  </si>
  <si>
    <t>SGOK4</t>
  </si>
  <si>
    <t>Split Group Keyswitch 4</t>
  </si>
  <si>
    <t>SGOK5</t>
  </si>
  <si>
    <t>Split Group Keyswitch 5</t>
  </si>
  <si>
    <t>SGOK6</t>
  </si>
  <si>
    <t>Split Group Keyswitch 6</t>
  </si>
  <si>
    <t>SGOK7</t>
  </si>
  <si>
    <t>Split Group Keyswitch 7</t>
  </si>
  <si>
    <t>SGOL1</t>
  </si>
  <si>
    <t>Split Group Lamp 1</t>
  </si>
  <si>
    <t>SGOL2</t>
  </si>
  <si>
    <t>Split Group Lamp 2</t>
  </si>
  <si>
    <t>SGOL3</t>
  </si>
  <si>
    <t>Split Group Lamp 3</t>
  </si>
  <si>
    <t>SGOL4</t>
  </si>
  <si>
    <t>Split Group Lamp 4</t>
  </si>
  <si>
    <t>SGOL5</t>
  </si>
  <si>
    <t>Split Group Lamp 5</t>
  </si>
  <si>
    <t>SGOL6</t>
  </si>
  <si>
    <t>Split Group Lamp 6</t>
  </si>
  <si>
    <t>SGOL7</t>
  </si>
  <si>
    <t>Split Group Lamp 7</t>
  </si>
  <si>
    <t>ELZS</t>
  </si>
  <si>
    <t>Expanded Lobby Zone Switch</t>
  </si>
  <si>
    <t>BPZS</t>
  </si>
  <si>
    <t>Basement Parking Zone Switch</t>
  </si>
  <si>
    <t>ELDFD</t>
  </si>
  <si>
    <t>ELD Floor Display Control Bit</t>
  </si>
  <si>
    <t>ELDTD</t>
  </si>
  <si>
    <t>ELD Time Display Control Bit</t>
  </si>
  <si>
    <t>FAN</t>
  </si>
  <si>
    <t>Operate FAN (see also FAN Delay)</t>
  </si>
  <si>
    <t>RFAN</t>
  </si>
  <si>
    <t>Operate rear FAN (see also FAN Delay)</t>
  </si>
  <si>
    <t>HCFAN</t>
  </si>
  <si>
    <t>Handicapped COP Fan Button</t>
  </si>
  <si>
    <t>FANL</t>
  </si>
  <si>
    <t>Tell tale light of FAN operation</t>
  </si>
  <si>
    <t>RFANL</t>
  </si>
  <si>
    <t>Tell tale light of FAN operation (2nd COP)</t>
  </si>
  <si>
    <t>HCFANL</t>
  </si>
  <si>
    <t>Handicapped COP Fan Light</t>
  </si>
  <si>
    <t>FANR</t>
  </si>
  <si>
    <t>FAN Relay on gdl (operated low-active)</t>
  </si>
  <si>
    <t>FGSM</t>
  </si>
  <si>
    <t>Front Gate Switch Monitor</t>
  </si>
  <si>
    <t>RGSM</t>
  </si>
  <si>
    <t>Rear Gate Switch Monitor</t>
  </si>
  <si>
    <t>FSFO</t>
  </si>
  <si>
    <t>Front Safe To Open</t>
  </si>
  <si>
    <t>RSFO</t>
  </si>
  <si>
    <t xml:space="preserve">Rear Safe To Open </t>
  </si>
  <si>
    <t>DO1</t>
  </si>
  <si>
    <t>Door Open Relay 1</t>
  </si>
  <si>
    <t>DO2</t>
  </si>
  <si>
    <t>Door Open Relay 2</t>
  </si>
  <si>
    <t>DC</t>
  </si>
  <si>
    <t>Door Close Relay</t>
  </si>
  <si>
    <t>DSDOB</t>
  </si>
  <si>
    <t>Disable Door Open Button</t>
  </si>
  <si>
    <t>DSLRD</t>
  </si>
  <si>
    <t>Disable Light Ray Device</t>
  </si>
  <si>
    <t>CLT</t>
  </si>
  <si>
    <t>Closing Torque</t>
  </si>
  <si>
    <t>RDO1</t>
  </si>
  <si>
    <t>Rear Door Open Relay 1</t>
  </si>
  <si>
    <t>RDO2</t>
  </si>
  <si>
    <t>Rear Door Open Relay 2</t>
  </si>
  <si>
    <t>RDC</t>
  </si>
  <si>
    <t>Rear Door Close Relay</t>
  </si>
  <si>
    <t>RDSDOB</t>
  </si>
  <si>
    <t>Rear Disable Door Open Button</t>
  </si>
  <si>
    <t>RDSLRD</t>
  </si>
  <si>
    <t>Rear Disable Light Ray Device</t>
  </si>
  <si>
    <t>RCLT</t>
  </si>
  <si>
    <t>Rear Closing Torque</t>
  </si>
  <si>
    <t>ESD</t>
  </si>
  <si>
    <t>Emergency Stop of Door</t>
  </si>
  <si>
    <t>TRO</t>
  </si>
  <si>
    <t>Tci Ero Output</t>
  </si>
  <si>
    <t>DOBL</t>
  </si>
  <si>
    <t>Door Open Button Light</t>
  </si>
  <si>
    <t>DCBL</t>
  </si>
  <si>
    <t>Door Close Button Light</t>
  </si>
  <si>
    <t>RDOBL</t>
  </si>
  <si>
    <t>Rear Door Open Button Light</t>
  </si>
  <si>
    <t>RDCBL</t>
  </si>
  <si>
    <t>Rear Door Close Button Light</t>
  </si>
  <si>
    <t>RTD_OUT1</t>
  </si>
  <si>
    <t>Remote Tripping Output 1 for CMG</t>
  </si>
  <si>
    <t>DAH</t>
  </si>
  <si>
    <t>RTD_OUT2</t>
  </si>
  <si>
    <t>Remote Tripping Output 2 for CMG</t>
  </si>
  <si>
    <t>EN-TPOS</t>
  </si>
  <si>
    <t>Enable automatic runs by parameter TPOS1/TPOS2</t>
  </si>
  <si>
    <t>DLN</t>
  </si>
  <si>
    <t>DLN for OVL/Penang</t>
  </si>
  <si>
    <t>OVLREV</t>
  </si>
  <si>
    <t>REV for OVL/Penang</t>
  </si>
  <si>
    <t>Debug3</t>
  </si>
  <si>
    <t>Debug Input 3 (Engineering only)</t>
  </si>
  <si>
    <t>DAD</t>
  </si>
  <si>
    <t>Debug4</t>
  </si>
  <si>
    <t>Debug Input 4 (Engineering only)</t>
  </si>
  <si>
    <t>GDI0</t>
  </si>
  <si>
    <t>General Discrete Input 0</t>
  </si>
  <si>
    <t>GDI1</t>
  </si>
  <si>
    <t>General Discrete Input 1</t>
  </si>
  <si>
    <t>GDI2</t>
  </si>
  <si>
    <t>General Discrete Input 2</t>
  </si>
  <si>
    <t>GDI3</t>
  </si>
  <si>
    <t>General Discrete Input 3</t>
  </si>
  <si>
    <t>GDI4</t>
  </si>
  <si>
    <t>General Discrete Input 4</t>
  </si>
  <si>
    <t>GDI5</t>
  </si>
  <si>
    <t>General Discrete Input 5</t>
  </si>
  <si>
    <t>GDI6</t>
  </si>
  <si>
    <t>General Discrete Input 6</t>
  </si>
  <si>
    <t>GDI7</t>
  </si>
  <si>
    <t>General Discrete Input 7</t>
  </si>
  <si>
    <t>GDI8</t>
  </si>
  <si>
    <t>General Discrete Input 8</t>
  </si>
  <si>
    <t>GDI9</t>
  </si>
  <si>
    <t>General Discrete Input 9</t>
  </si>
  <si>
    <t>GDI10</t>
  </si>
  <si>
    <t>General Discrete Input 10</t>
  </si>
  <si>
    <t>GDI11</t>
  </si>
  <si>
    <t>General Discrete Input 11</t>
  </si>
  <si>
    <t>GDI12</t>
  </si>
  <si>
    <t>General Discrete Input 12</t>
  </si>
  <si>
    <t>GDI13</t>
  </si>
  <si>
    <t>General Discrete Input 13</t>
  </si>
  <si>
    <t>GDI14</t>
  </si>
  <si>
    <t>General Discrete Input 14</t>
  </si>
  <si>
    <t>GDI15</t>
  </si>
  <si>
    <t>General Discrete Input 15</t>
  </si>
  <si>
    <t>GDO0</t>
  </si>
  <si>
    <t>General Discrete Output 0</t>
  </si>
  <si>
    <t>GDO1</t>
  </si>
  <si>
    <t>General Discrete Output 1</t>
  </si>
  <si>
    <t>GDO2</t>
  </si>
  <si>
    <t>General Discrete Output 2</t>
  </si>
  <si>
    <t>GDO3</t>
  </si>
  <si>
    <t>General Discrete Output 3</t>
  </si>
  <si>
    <t>GDO4</t>
  </si>
  <si>
    <t>General Discrete Output 4</t>
  </si>
  <si>
    <t>GDO5</t>
  </si>
  <si>
    <t>General Discrete Output 5</t>
  </si>
  <si>
    <t>GDO6</t>
  </si>
  <si>
    <t>General Discrete Output 6</t>
  </si>
  <si>
    <t>GDO7</t>
  </si>
  <si>
    <t>General Discrete Output 7</t>
  </si>
  <si>
    <t>GDO8</t>
  </si>
  <si>
    <t>General Discrete Output 8</t>
  </si>
  <si>
    <t>GDO9</t>
  </si>
  <si>
    <t>General Discrete Output 9</t>
  </si>
  <si>
    <t>GDO10</t>
  </si>
  <si>
    <t>General Discrete Output 10</t>
  </si>
  <si>
    <t>GDO11</t>
  </si>
  <si>
    <t>General Discrete Output 11</t>
  </si>
  <si>
    <t>GDO12</t>
  </si>
  <si>
    <t>General Discrete Output 12</t>
  </si>
  <si>
    <t>GDO13</t>
  </si>
  <si>
    <t>General Discrete Output 13</t>
  </si>
  <si>
    <t>GDO14</t>
  </si>
  <si>
    <t>General Discrete Output 14</t>
  </si>
  <si>
    <t>GDO15</t>
  </si>
  <si>
    <t>General Discrete Output 15</t>
  </si>
  <si>
    <t>DDO</t>
  </si>
  <si>
    <t>Disable Door Operation</t>
  </si>
  <si>
    <t>SGS2</t>
  </si>
  <si>
    <t>Secondary Safety Gate Shoe</t>
  </si>
  <si>
    <t>RSGS2</t>
  </si>
  <si>
    <t>Secondary Rear Safety Gate Shoe</t>
  </si>
  <si>
    <t>ServButI</t>
  </si>
  <si>
    <t>Service Button Input</t>
  </si>
  <si>
    <t>DAF</t>
  </si>
  <si>
    <t>ServButO</t>
  </si>
  <si>
    <t>Service Button Output</t>
  </si>
  <si>
    <t>ALB</t>
  </si>
  <si>
    <t>Alarm Button</t>
  </si>
  <si>
    <t>DAJ</t>
  </si>
  <si>
    <t>ALM</t>
  </si>
  <si>
    <t>Alarm Signal</t>
  </si>
  <si>
    <t>WDOB</t>
  </si>
  <si>
    <t>Wheel Chair Door Open Button</t>
  </si>
  <si>
    <t>EAC</t>
  </si>
  <si>
    <t>WDCB</t>
  </si>
  <si>
    <t>Wheel Chair Door Close Button</t>
  </si>
  <si>
    <t>WDOBL</t>
  </si>
  <si>
    <t>Wheel Chair Door Open Button Light</t>
  </si>
  <si>
    <t>WDCBL</t>
  </si>
  <si>
    <t>Wheel Chair Door Close Button Light</t>
  </si>
  <si>
    <t>RWDOB</t>
  </si>
  <si>
    <t>Rear Wheel Chair Door Open Button</t>
  </si>
  <si>
    <t>RWDCB</t>
  </si>
  <si>
    <t>Rear Wheel Chair Door Close Button</t>
  </si>
  <si>
    <t>RWDOBL</t>
  </si>
  <si>
    <t>Rear Wheel Chair Door Open Button Light</t>
  </si>
  <si>
    <t>RWDCBL</t>
  </si>
  <si>
    <t>Rear Wheel Chair Door Close Button Light</t>
  </si>
  <si>
    <t>DoorPor1</t>
  </si>
  <si>
    <t>Door POR-Relay output 1</t>
  </si>
  <si>
    <t>DoorPor2</t>
  </si>
  <si>
    <t>Door POR-Relay output 2</t>
  </si>
  <si>
    <t>RGEN_D1</t>
  </si>
  <si>
    <t>Regenerative mode Display output port1</t>
  </si>
  <si>
    <t>RGEN_D2</t>
  </si>
  <si>
    <t>Regenerative mode Display output port2</t>
  </si>
  <si>
    <t>RGEN_D3</t>
  </si>
  <si>
    <t>Regenerative mode Display output port3</t>
  </si>
  <si>
    <t>RGEN_D4</t>
  </si>
  <si>
    <t>Regenerative mode Display output port4</t>
  </si>
  <si>
    <t>RGEN_D5</t>
  </si>
  <si>
    <t>Regenerative mode Display output port5</t>
  </si>
  <si>
    <t>RGEN_D6</t>
  </si>
  <si>
    <t>Regenerative mode Display output port6</t>
  </si>
  <si>
    <t>RGEN_D7</t>
  </si>
  <si>
    <t>Regenerative mode Display output port7</t>
  </si>
  <si>
    <t>RGEN_D8</t>
  </si>
  <si>
    <t>Regenerative mode Display output port8</t>
  </si>
  <si>
    <t>RGEN_D9</t>
  </si>
  <si>
    <t>Regenerative mode Display output port9</t>
  </si>
  <si>
    <t>DbgOut1</t>
  </si>
  <si>
    <t>Debug Output 1</t>
  </si>
  <si>
    <t>EAA</t>
  </si>
  <si>
    <t>DbgOut2</t>
  </si>
  <si>
    <t>Debug Output 2</t>
  </si>
  <si>
    <t>DbgOut3</t>
  </si>
  <si>
    <t>Debug Output 3</t>
  </si>
  <si>
    <t>DbgOut4</t>
  </si>
  <si>
    <t>Debug Output 4</t>
  </si>
  <si>
    <t>KS-L</t>
  </si>
  <si>
    <t>Key switch (bi-stable) for the bottom landing door</t>
  </si>
  <si>
    <t>DS1</t>
  </si>
  <si>
    <t>Bottom landing door switch</t>
  </si>
  <si>
    <t>PMSI</t>
  </si>
  <si>
    <t>Prop manual switch for inspection position</t>
  </si>
  <si>
    <t>APS</t>
  </si>
  <si>
    <t>Apron fully deployed switch</t>
  </si>
  <si>
    <t>PBUZ</t>
  </si>
  <si>
    <t>Pit buzzer</t>
  </si>
  <si>
    <t>RAPS</t>
  </si>
  <si>
    <t>Rear apron fully deployed switch</t>
  </si>
  <si>
    <t>ET_P1</t>
  </si>
  <si>
    <t>First ETS Position Relay (position p1)</t>
  </si>
  <si>
    <t>ET_P2</t>
  </si>
  <si>
    <t>Second ETS Position Relay (position p1)</t>
  </si>
  <si>
    <t>ET_S1</t>
  </si>
  <si>
    <t>First ETS Speed Relay under GECB control (speed v1)</t>
  </si>
  <si>
    <t>ET_S2</t>
  </si>
  <si>
    <t>Second ETS Speed Relay under ASCB control (speed v1)</t>
  </si>
  <si>
    <t>ET_P3</t>
  </si>
  <si>
    <t xml:space="preserve">First ETS2 Position Relay (position p2 for option ETS2) </t>
  </si>
  <si>
    <t>ET_P4</t>
  </si>
  <si>
    <t>Second ETS2 Position Relay (position p2 for option ETS2)</t>
  </si>
  <si>
    <t>ET_S3</t>
  </si>
  <si>
    <t>First ETS2 Speed Relay under GECB control (speed v2 for option ETS2)</t>
  </si>
  <si>
    <t>ET_S4</t>
  </si>
  <si>
    <t>Second ETS2 Speed Relay under ASCB control (speed v2 for option ETS2)</t>
  </si>
  <si>
    <t>CB/CTTL 32</t>
  </si>
  <si>
    <t>Car Button / Tell Tale Light 32</t>
  </si>
  <si>
    <t>CB/CTTL 33</t>
    <phoneticPr fontId="20" type="noConversion"/>
  </si>
  <si>
    <t>Car Button / Tell Tale Light 33</t>
    <phoneticPr fontId="20" type="noConversion"/>
  </si>
  <si>
    <t>CB/CTTL 34</t>
  </si>
  <si>
    <t>Car Button / Tell Tale Light 34</t>
  </si>
  <si>
    <t>CB/CTTL 35</t>
  </si>
  <si>
    <t>Car Button / Tell Tale Light 35</t>
  </si>
  <si>
    <t>CB/CTTL 36</t>
  </si>
  <si>
    <t>Car Button / Tell Tale Light 36</t>
  </si>
  <si>
    <t>CB/CTTL 37</t>
  </si>
  <si>
    <t>Car Button / Tell Tale Light 37</t>
  </si>
  <si>
    <t>CB/CTTL 38</t>
  </si>
  <si>
    <t>Car Button / Tell Tale Light 38</t>
  </si>
  <si>
    <t>CB/CTTL 39</t>
  </si>
  <si>
    <t>Car Button / Tell Tale Light 39</t>
  </si>
  <si>
    <t>CB/CTTL 40</t>
  </si>
  <si>
    <t>Car Button / Tell Tale Light 40</t>
  </si>
  <si>
    <t>CB/CTTL 41</t>
  </si>
  <si>
    <t>Car Button / Tell Tale Light 41</t>
  </si>
  <si>
    <t>CB/CTTL 42</t>
  </si>
  <si>
    <t>Car Button / Tell Tale Light 42</t>
  </si>
  <si>
    <t>CB/CTTL 43</t>
  </si>
  <si>
    <t>Car Button / Tell Tale Light 43</t>
  </si>
  <si>
    <t>CB/CTTL 44</t>
  </si>
  <si>
    <t>Car Button / Tell Tale Light 44</t>
  </si>
  <si>
    <t>CB/CTTL 45</t>
  </si>
  <si>
    <t>Car Button / Tell Tale Light 45</t>
  </si>
  <si>
    <t>CB/CTTL 46</t>
  </si>
  <si>
    <t>Car Button / Tell Tale Light 46</t>
  </si>
  <si>
    <t>CB/CTTL 47</t>
  </si>
  <si>
    <t>Car Button / Tell Tale Light 47</t>
  </si>
  <si>
    <t>CB/CTTL 48</t>
  </si>
  <si>
    <t>Car Button / Tell Tale Light 48</t>
  </si>
  <si>
    <t>CB/CTTL 49</t>
  </si>
  <si>
    <t>Car Button / Tell Tale Light 49</t>
  </si>
  <si>
    <t>CB/CTTL 50</t>
  </si>
  <si>
    <t>Car Button / Tell Tale Light 50</t>
  </si>
  <si>
    <t>CB/CTTL 51</t>
  </si>
  <si>
    <t>Car Button / Tell Tale Light 51</t>
  </si>
  <si>
    <t>CB/CTTL 52</t>
  </si>
  <si>
    <t>Car Button / Tell Tale Light 52</t>
  </si>
  <si>
    <t>CB/CTTL 53</t>
  </si>
  <si>
    <t>Car Button / Tell Tale Light 53</t>
  </si>
  <si>
    <t>CB/CTTL 54</t>
  </si>
  <si>
    <t>Car Button / Tell Tale Light 54</t>
  </si>
  <si>
    <t>CB/CTTL 55</t>
  </si>
  <si>
    <t>Car Button / Tell Tale Light 55</t>
  </si>
  <si>
    <t>CB/CTTL 56</t>
  </si>
  <si>
    <t>Car Button / Tell Tale Light 56</t>
  </si>
  <si>
    <t>CB/CTTL 57</t>
  </si>
  <si>
    <t>Car Button / Tell Tale Light 57</t>
  </si>
  <si>
    <t>CB/CTTL 58</t>
  </si>
  <si>
    <t>Car Button / Tell Tale Light 58</t>
  </si>
  <si>
    <t>CB/CTTL 59</t>
  </si>
  <si>
    <t>Car Button / Tell Tale Light 59</t>
  </si>
  <si>
    <t>CB/CTTL 60</t>
  </si>
  <si>
    <t>Car Button / Tell Tale Light 60</t>
  </si>
  <si>
    <t>CB/CTTL 61</t>
  </si>
  <si>
    <t>Car Button / Tell Tale Light 61</t>
  </si>
  <si>
    <t>CB/CTTL 62</t>
  </si>
  <si>
    <t>Car Button / Tell Tale Light 62</t>
  </si>
  <si>
    <t>CB/CTTL 63</t>
  </si>
  <si>
    <t>Car Button / Tell Tale Light 63</t>
  </si>
  <si>
    <t>CB/CTTL 64</t>
  </si>
  <si>
    <t>Car Button / Tell Tale Light 64</t>
  </si>
  <si>
    <t>CB/CTTL 65</t>
  </si>
  <si>
    <t>Car Button / Tell Tale Light 65</t>
  </si>
  <si>
    <t>CB/CTTL 66</t>
  </si>
  <si>
    <t>Car Button / Tell Tale Light 66</t>
  </si>
  <si>
    <t>CB/CTTL 67</t>
  </si>
  <si>
    <t>Car Button / Tell Tale Light 67</t>
  </si>
  <si>
    <t>CB/CTTL 68</t>
  </si>
  <si>
    <t>Car Button / Tell Tale Light 68</t>
  </si>
  <si>
    <t>CB/CTTL 69</t>
  </si>
  <si>
    <t>Car Button / Tell Tale Light 69</t>
  </si>
  <si>
    <t>CB/CTTL 70</t>
  </si>
  <si>
    <t>Car Button / Tell Tale Light 70</t>
  </si>
  <si>
    <t>CB/CTTL 71</t>
  </si>
  <si>
    <t>Car Button / Tell Tale Light 71</t>
  </si>
  <si>
    <t>CB/CTTL 72</t>
  </si>
  <si>
    <t>Car Button / Tell Tale Light 72</t>
  </si>
  <si>
    <t>CB/CTTL 73</t>
  </si>
  <si>
    <t>Car Button / Tell Tale Light 73</t>
  </si>
  <si>
    <t>CB/CTTL 74</t>
  </si>
  <si>
    <t>Car Button / Tell Tale Light 74</t>
  </si>
  <si>
    <t>CB/CTTL 75</t>
  </si>
  <si>
    <t>Car Button / Tell Tale Light 75</t>
  </si>
  <si>
    <t>CB/CTTL 76</t>
  </si>
  <si>
    <t>Car Button / Tell Tale Light 76</t>
  </si>
  <si>
    <t>CB/CTTL 77</t>
  </si>
  <si>
    <t>Car Button / Tell Tale Light 77</t>
  </si>
  <si>
    <t>CB/CTTL 78</t>
  </si>
  <si>
    <t>Car Button / Tell Tale Light 78</t>
  </si>
  <si>
    <t>CB/CTTL 79</t>
  </si>
  <si>
    <t>Car Button / Tell Tale Light 79</t>
  </si>
  <si>
    <t>CB/CTTL 80</t>
  </si>
  <si>
    <t>Car Button / Tell Tale Light 80</t>
  </si>
  <si>
    <t>CB/CTTL 81</t>
  </si>
  <si>
    <t>Car Button / Tell Tale Light 81</t>
  </si>
  <si>
    <t>CB/CTTL 82</t>
  </si>
  <si>
    <t>Car Button / Tell Tale Light 82</t>
  </si>
  <si>
    <t>CB/CTTL 83</t>
  </si>
  <si>
    <t>Car Button / Tell Tale Light 83</t>
  </si>
  <si>
    <t>CB/CTTL 84</t>
  </si>
  <si>
    <t>Car Button / Tell Tale Light 84</t>
  </si>
  <si>
    <t>CB/CTTL 85</t>
  </si>
  <si>
    <t>Car Button / Tell Tale Light 85</t>
  </si>
  <si>
    <t>CB/CTTL 86</t>
  </si>
  <si>
    <t>Car Button / Tell Tale Light 86</t>
  </si>
  <si>
    <t>CB/CTTL 87</t>
  </si>
  <si>
    <t>Car Button / Tell Tale Light 87</t>
  </si>
  <si>
    <t>CB/CTTL 88</t>
  </si>
  <si>
    <t>Car Button / Tell Tale Light 88</t>
  </si>
  <si>
    <t>CB/CTTL 89</t>
  </si>
  <si>
    <t>Car Button / Tell Tale Light 89</t>
  </si>
  <si>
    <t>CB/CTTL 90</t>
  </si>
  <si>
    <t>Car Button / Tell Tale Light 90</t>
  </si>
  <si>
    <t>CB/CTTL 91</t>
  </si>
  <si>
    <t>Car Button / Tell Tale Light 91</t>
  </si>
  <si>
    <t>CB/CTTL 92</t>
  </si>
  <si>
    <t>Car Button / Tell Tale Light 92</t>
  </si>
  <si>
    <t>CB/CTTL 93</t>
  </si>
  <si>
    <t>Car Button / Tell Tale Light 93</t>
  </si>
  <si>
    <t>CB/CTTL 94</t>
  </si>
  <si>
    <t>Car Button / Tell Tale Light 94</t>
  </si>
  <si>
    <t>CB/CTTL 95</t>
  </si>
  <si>
    <t>Car Button / Tell Tale Light 95</t>
  </si>
  <si>
    <t>CB/CTTL 96</t>
  </si>
  <si>
    <t>Car Button / Tell Tale Light 96</t>
  </si>
  <si>
    <t>CB/CTTL 97</t>
  </si>
  <si>
    <t>Car Button / Tell Tale Light 97</t>
  </si>
  <si>
    <t>CB/CTTL 98</t>
  </si>
  <si>
    <t>Car Button / Tell Tale Light 98</t>
  </si>
  <si>
    <t>CB/CTTL 99</t>
  </si>
  <si>
    <t>Car Button / Tell Tale Light 99</t>
  </si>
  <si>
    <t>RCB/RCTTL 32</t>
  </si>
  <si>
    <t>Rear Car Button / Tell Tale Light 32</t>
  </si>
  <si>
    <t>RCB/RCTTL 33</t>
  </si>
  <si>
    <t>Rear Car Button / Tell Tale Light 33</t>
  </si>
  <si>
    <t>RCB/RCTTL 34</t>
  </si>
  <si>
    <t>Rear Car Button / Tell Tale Light 34</t>
  </si>
  <si>
    <t>RCB/RCTTL 35</t>
  </si>
  <si>
    <t>Rear Car Button / Tell Tale Light 35</t>
  </si>
  <si>
    <t>RCB/RCTTL 36</t>
  </si>
  <si>
    <t>Rear Car Button / Tell Tale Light 36</t>
  </si>
  <si>
    <t>RCB/RCTTL 37</t>
  </si>
  <si>
    <t>Rear Car Button / Tell Tale Light 37</t>
  </si>
  <si>
    <t>RCB/RCTTL 38</t>
  </si>
  <si>
    <t>Rear Car Button / Tell Tale Light 38</t>
  </si>
  <si>
    <t>RCB/RCTTL 39</t>
  </si>
  <si>
    <t>Rear Car Button / Tell Tale Light 39</t>
  </si>
  <si>
    <t>RCB/RCTTL 40</t>
  </si>
  <si>
    <t>Rear Car Button / Tell Tale Light 40</t>
  </si>
  <si>
    <t>RCB/RCTTL 41</t>
  </si>
  <si>
    <t>Rear Car Button / Tell Tale Light 41</t>
  </si>
  <si>
    <t>RCB/RCTTL 42</t>
  </si>
  <si>
    <t>Rear Car Button / Tell Tale Light 42</t>
  </si>
  <si>
    <t>RCB/RCTTL 43</t>
  </si>
  <si>
    <t>Rear Car Button / Tell Tale Light 43</t>
  </si>
  <si>
    <t>RCB/RCTTL 44</t>
  </si>
  <si>
    <t>Rear Car Button / Tell Tale Light 44</t>
  </si>
  <si>
    <t>RCB/RCTTL 45</t>
  </si>
  <si>
    <t>Rear Car Button / Tell Tale Light 45</t>
  </si>
  <si>
    <t>RCB/RCTTL 46</t>
  </si>
  <si>
    <t>Rear Car Button / Tell Tale Light 46</t>
  </si>
  <si>
    <t>RCB/RCTTL 47</t>
  </si>
  <si>
    <t>Rear Car Button / Tell Tale Light 47</t>
  </si>
  <si>
    <t>RCB/RCTTL 48</t>
  </si>
  <si>
    <t>Rear Car Button / Tell Tale Light 48</t>
  </si>
  <si>
    <t>RCB/RCTTL 49</t>
  </si>
  <si>
    <t>Rear Car Button / Tell Tale Light 49</t>
  </si>
  <si>
    <t>RCB/RCTTL 50</t>
  </si>
  <si>
    <t>Rear Car Button / Tell Tale Light 50</t>
  </si>
  <si>
    <t>RCB/RCTTL 51</t>
  </si>
  <si>
    <t>Rear Car Button / Tell Tale Light 51</t>
  </si>
  <si>
    <t>RCB/RCTTL 52</t>
  </si>
  <si>
    <t>Rear Car Button / Tell Tale Light 52</t>
  </si>
  <si>
    <t>RCB/RCTTL 53</t>
  </si>
  <si>
    <t>Rear Car Button / Tell Tale Light 53</t>
  </si>
  <si>
    <t>RCB/RCTTL 54</t>
  </si>
  <si>
    <t>Rear Car Button / Tell Tale Light 54</t>
  </si>
  <si>
    <t>RCB/RCTTL 55</t>
  </si>
  <si>
    <t>Rear Car Button / Tell Tale Light 55</t>
  </si>
  <si>
    <t>RCB/RCTTL 56</t>
  </si>
  <si>
    <t>Rear Car Button / Tell Tale Light 56</t>
  </si>
  <si>
    <t>RCB/RCTTL 57</t>
  </si>
  <si>
    <t>Rear Car Button / Tell Tale Light 57</t>
  </si>
  <si>
    <t>RCB/RCTTL 58</t>
  </si>
  <si>
    <t>Rear Car Button / Tell Tale Light 58</t>
  </si>
  <si>
    <t>RCB/RCTTL 59</t>
  </si>
  <si>
    <t>Rear Car Button / Tell Tale Light 59</t>
  </si>
  <si>
    <t>RCB/RCTTL 60</t>
  </si>
  <si>
    <t>Rear Car Button / Tell Tale Light 60</t>
  </si>
  <si>
    <t>RCB/RCTTL 61</t>
  </si>
  <si>
    <t>Rear Car Button / Tell Tale Light 61</t>
  </si>
  <si>
    <t>RCB/RCTTL 62</t>
  </si>
  <si>
    <t>Rear Car Button / Tell Tale Light 62</t>
  </si>
  <si>
    <t>RCB/RCTTL 63</t>
  </si>
  <si>
    <t>Rear Car Button / Tell Tale Light 63</t>
  </si>
  <si>
    <t>RCB/RCTTL 64</t>
  </si>
  <si>
    <t>Rear Car Button / Tell Tale Light 64</t>
  </si>
  <si>
    <t>RCB/RCTTL 65</t>
  </si>
  <si>
    <t>Rear Car Button / Tell Tale Light 65</t>
  </si>
  <si>
    <t>RCB/RCTTL 66</t>
  </si>
  <si>
    <t>Rear Car Button / Tell Tale Light 66</t>
  </si>
  <si>
    <t>RCB/RCTTL 67</t>
  </si>
  <si>
    <t>Rear Car Button / Tell Tale Light 67</t>
  </si>
  <si>
    <t>RCB/RCTTL 68</t>
  </si>
  <si>
    <t>Rear Car Button / Tell Tale Light 68</t>
  </si>
  <si>
    <t>RCB/RCTTL 69</t>
  </si>
  <si>
    <t>Rear Car Button / Tell Tale Light 69</t>
  </si>
  <si>
    <t>RCB/RCTTL 70</t>
  </si>
  <si>
    <t>Rear Car Button / Tell Tale Light 70</t>
  </si>
  <si>
    <t>RCB/RCTTL 71</t>
  </si>
  <si>
    <t>Rear Car Button / Tell Tale Light 71</t>
  </si>
  <si>
    <t>RCB/RCTTL 72</t>
  </si>
  <si>
    <t>Rear Car Button / Tell Tale Light 72</t>
  </si>
  <si>
    <t>RCB/RCTTL 73</t>
  </si>
  <si>
    <t>Rear Car Button / Tell Tale Light 73</t>
  </si>
  <si>
    <t>RCB/RCTTL 74</t>
  </si>
  <si>
    <t>Rear Car Button / Tell Tale Light 74</t>
  </si>
  <si>
    <t>RCB/RCTTL 75</t>
  </si>
  <si>
    <t>Rear Car Button / Tell Tale Light 75</t>
  </si>
  <si>
    <t>RCB/RCTTL 76</t>
  </si>
  <si>
    <t>Rear Car Button / Tell Tale Light 76</t>
  </si>
  <si>
    <t>RCB/RCTTL 77</t>
  </si>
  <si>
    <t>Rear Car Button / Tell Tale Light 77</t>
  </si>
  <si>
    <t>RCB/RCTTL 78</t>
  </si>
  <si>
    <t>Rear Car Button / Tell Tale Light 78</t>
  </si>
  <si>
    <t>RCB/RCTTL 79</t>
  </si>
  <si>
    <t>Rear Car Button / Tell Tale Light 79</t>
  </si>
  <si>
    <t>RCB/RCTTL 80</t>
  </si>
  <si>
    <t>Rear Car Button / Tell Tale Light 80</t>
  </si>
  <si>
    <t>RCB/RCTTL 81</t>
  </si>
  <si>
    <t>Rear Car Button / Tell Tale Light 81</t>
  </si>
  <si>
    <t>RCB/RCTTL 82</t>
  </si>
  <si>
    <t>Rear Car Button / Tell Tale Light 82</t>
  </si>
  <si>
    <t>RCB/RCTTL 83</t>
  </si>
  <si>
    <t>Rear Car Button / Tell Tale Light 83</t>
  </si>
  <si>
    <t>RCB/RCTTL 84</t>
  </si>
  <si>
    <t>Rear Car Button / Tell Tale Light 84</t>
  </si>
  <si>
    <t>RCB/RCTTL 85</t>
  </si>
  <si>
    <t>Rear Car Button / Tell Tale Light 85</t>
  </si>
  <si>
    <t>RCB/RCTTL 86</t>
  </si>
  <si>
    <t>Rear Car Button / Tell Tale Light 86</t>
  </si>
  <si>
    <t>RCB/RCTTL 87</t>
  </si>
  <si>
    <t>Rear Car Button / Tell Tale Light 87</t>
  </si>
  <si>
    <t>RCB/RCTTL 88</t>
  </si>
  <si>
    <t>Rear Car Button / Tell Tale Light 88</t>
  </si>
  <si>
    <t>RCB/RCTTL 89</t>
  </si>
  <si>
    <t>Rear Car Button / Tell Tale Light 89</t>
  </si>
  <si>
    <t>RCB/RCTTL 90</t>
  </si>
  <si>
    <t>Rear Car Button / Tell Tale Light 90</t>
  </si>
  <si>
    <t>RCB/RCTTL 91</t>
  </si>
  <si>
    <t>Rear Car Button / Tell Tale Light 91</t>
  </si>
  <si>
    <t>RCB/RCTTL 92</t>
  </si>
  <si>
    <t>Rear Car Button / Tell Tale Light 92</t>
  </si>
  <si>
    <t>RCB/RCTTL 93</t>
  </si>
  <si>
    <t>Rear Car Button / Tell Tale Light 93</t>
  </si>
  <si>
    <t>RCB/RCTTL 94</t>
  </si>
  <si>
    <t>Rear Car Button / Tell Tale Light 94</t>
  </si>
  <si>
    <t>RCB/RCTTL 95</t>
  </si>
  <si>
    <t>Rear Car Button / Tell Tale Light 95</t>
  </si>
  <si>
    <t>RCB/RCTTL 96</t>
  </si>
  <si>
    <t>Rear Car Button / Tell Tale Light 96</t>
  </si>
  <si>
    <t>RCB/RCTTL 97</t>
  </si>
  <si>
    <t>Rear Car Button / Tell Tale Light 97</t>
  </si>
  <si>
    <t>RCB/RCTTL 98</t>
  </si>
  <si>
    <t>Rear Car Button / Tell Tale Light 98</t>
  </si>
  <si>
    <t>RCB/RCTTL 99</t>
  </si>
  <si>
    <t>Rear Car Button / Tell Tale Light 99</t>
  </si>
  <si>
    <t>UHB/UHTTL 32</t>
  </si>
  <si>
    <t>Up Hall Button / Tell Tale Light 32</t>
  </si>
  <si>
    <t>UHB/UHTTL 33</t>
  </si>
  <si>
    <t>Up Hall Button / Tell Tale Light 33</t>
  </si>
  <si>
    <t>UHB/UHTTL 34</t>
  </si>
  <si>
    <t>Up Hall Button / Tell Tale Light 34</t>
  </si>
  <si>
    <t>UHB/UHTTL 35</t>
  </si>
  <si>
    <t>Up Hall Button / Tell Tale Light 35</t>
  </si>
  <si>
    <t>UHB/UHTTL 36</t>
  </si>
  <si>
    <t>Up Hall Button / Tell Tale Light 36</t>
  </si>
  <si>
    <t>UHB/UHTTL 37</t>
  </si>
  <si>
    <t>Up Hall Button / Tell Tale Light 37</t>
  </si>
  <si>
    <t>UHB/UHTTL 38</t>
  </si>
  <si>
    <t>Up Hall Button / Tell Tale Light 38</t>
  </si>
  <si>
    <t>UHB/UHTTL 39</t>
  </si>
  <si>
    <t>Up Hall Button / Tell Tale Light 39</t>
  </si>
  <si>
    <t>UHB/UHTTL 40</t>
  </si>
  <si>
    <t>Up Hall Button / Tell Tale Light 40</t>
  </si>
  <si>
    <t>UHB/UHTTL 41</t>
  </si>
  <si>
    <t>Up Hall Button / Tell Tale Light 41</t>
  </si>
  <si>
    <t>UHB/UHTTL 42</t>
  </si>
  <si>
    <t>Up Hall Button / Tell Tale Light 42</t>
  </si>
  <si>
    <t>UHB/UHTTL 43</t>
  </si>
  <si>
    <t>Up Hall Button / Tell Tale Light 43</t>
  </si>
  <si>
    <t>UHB/UHTTL 44</t>
  </si>
  <si>
    <t>Up Hall Button / Tell Tale Light 44</t>
  </si>
  <si>
    <t>UHB/UHTTL 45</t>
  </si>
  <si>
    <t>Up Hall Button / Tell Tale Light 45</t>
  </si>
  <si>
    <t>UHB/UHTTL 46</t>
  </si>
  <si>
    <t>Up Hall Button / Tell Tale Light 46</t>
  </si>
  <si>
    <t>UHB/UHTTL 47</t>
  </si>
  <si>
    <t>Up Hall Button / Tell Tale Light 47</t>
  </si>
  <si>
    <t>UHB/UHTTL 48</t>
  </si>
  <si>
    <t>Up Hall Button / Tell Tale Light 48</t>
  </si>
  <si>
    <t>UHB/UHTTL 49</t>
  </si>
  <si>
    <t>Up Hall Button / Tell Tale Light 49</t>
  </si>
  <si>
    <t>UHB/UHTTL 50</t>
  </si>
  <si>
    <t>Up Hall Button / Tell Tale Light 50</t>
  </si>
  <si>
    <t>UHB/UHTTL 51</t>
  </si>
  <si>
    <t>Up Hall Button / Tell Tale Light 51</t>
  </si>
  <si>
    <t>UHB/UHTTL 52</t>
  </si>
  <si>
    <t>Up Hall Button / Tell Tale Light 52</t>
  </si>
  <si>
    <t>UHB/UHTTL 53</t>
  </si>
  <si>
    <t>Up Hall Button / Tell Tale Light 53</t>
  </si>
  <si>
    <t>UHB/UHTTL 54</t>
  </si>
  <si>
    <t>Up Hall Button / Tell Tale Light 54</t>
  </si>
  <si>
    <t>UHB/UHTTL 55</t>
  </si>
  <si>
    <t>Up Hall Button / Tell Tale Light 55</t>
  </si>
  <si>
    <t>UHB/UHTTL 56</t>
  </si>
  <si>
    <t>Up Hall Button / Tell Tale Light 56</t>
  </si>
  <si>
    <t>UHB/UHTTL 57</t>
  </si>
  <si>
    <t>Up Hall Button / Tell Tale Light 57</t>
  </si>
  <si>
    <t>UHB/UHTTL 58</t>
  </si>
  <si>
    <t>Up Hall Button / Tell Tale Light 58</t>
  </si>
  <si>
    <t>UHB/UHTTL 59</t>
  </si>
  <si>
    <t>Up Hall Button / Tell Tale Light 59</t>
  </si>
  <si>
    <t>UHB/UHTTL 60</t>
  </si>
  <si>
    <t>Up Hall Button / Tell Tale Light 60</t>
  </si>
  <si>
    <t>UHB/UHTTL 61</t>
  </si>
  <si>
    <t>Up Hall Button / Tell Tale Light 61</t>
  </si>
  <si>
    <t>UHB/UHTTL 62</t>
  </si>
  <si>
    <t>Up Hall Button / Tell Tale Light 62</t>
  </si>
  <si>
    <t>UHB/UHTTL 63</t>
  </si>
  <si>
    <t>Up Hall Button / Tell Tale Light 63</t>
  </si>
  <si>
    <t>UHB/UHTTL 64</t>
  </si>
  <si>
    <t>Up Hall Button / Tell Tale Light 64</t>
  </si>
  <si>
    <t>UHB/UHTTL 65</t>
  </si>
  <si>
    <t>Up Hall Button / Tell Tale Light 65</t>
  </si>
  <si>
    <t>UHB/UHTTL 66</t>
  </si>
  <si>
    <t>Up Hall Button / Tell Tale Light 66</t>
  </si>
  <si>
    <t>UHB/UHTTL 67</t>
  </si>
  <si>
    <t>Up Hall Button / Tell Tale Light 67</t>
  </si>
  <si>
    <t>UHB/UHTTL 68</t>
  </si>
  <si>
    <t>Up Hall Button / Tell Tale Light 68</t>
  </si>
  <si>
    <t>UHB/UHTTL 69</t>
  </si>
  <si>
    <t>Up Hall Button / Tell Tale Light 69</t>
  </si>
  <si>
    <t>UHB/UHTTL 70</t>
  </si>
  <si>
    <t>Up Hall Button / Tell Tale Light 70</t>
  </si>
  <si>
    <t>UHB/UHTTL 71</t>
  </si>
  <si>
    <t>Up Hall Button / Tell Tale Light 71</t>
  </si>
  <si>
    <t>UHB/UHTTL 72</t>
  </si>
  <si>
    <t>Up Hall Button / Tell Tale Light 72</t>
  </si>
  <si>
    <t>UHB/UHTTL 73</t>
  </si>
  <si>
    <t>Up Hall Button / Tell Tale Light 73</t>
  </si>
  <si>
    <t>UHB/UHTTL 74</t>
  </si>
  <si>
    <t>Up Hall Button / Tell Tale Light 74</t>
  </si>
  <si>
    <t>UHB/UHTTL 75</t>
  </si>
  <si>
    <t>Up Hall Button / Tell Tale Light 75</t>
  </si>
  <si>
    <t>UHB/UHTTL 76</t>
  </si>
  <si>
    <t>Up Hall Button / Tell Tale Light 76</t>
  </si>
  <si>
    <t>UHB/UHTTL 77</t>
  </si>
  <si>
    <t>Up Hall Button / Tell Tale Light 77</t>
  </si>
  <si>
    <t>UHB/UHTTL 78</t>
  </si>
  <si>
    <t>Up Hall Button / Tell Tale Light 78</t>
  </si>
  <si>
    <t>UHB/UHTTL 79</t>
  </si>
  <si>
    <t>Up Hall Button / Tell Tale Light 79</t>
  </si>
  <si>
    <t>UHB/UHTTL 80</t>
  </si>
  <si>
    <t>Up Hall Button / Tell Tale Light 80</t>
  </si>
  <si>
    <t>UHB/UHTTL 81</t>
  </si>
  <si>
    <t>Up Hall Button / Tell Tale Light 81</t>
  </si>
  <si>
    <t>UHB/UHTTL 82</t>
  </si>
  <si>
    <t>Up Hall Button / Tell Tale Light 82</t>
  </si>
  <si>
    <t>UHB/UHTTL 83</t>
  </si>
  <si>
    <t>Up Hall Button / Tell Tale Light 83</t>
  </si>
  <si>
    <t>UHB/UHTTL 84</t>
  </si>
  <si>
    <t>Up Hall Button / Tell Tale Light 84</t>
  </si>
  <si>
    <t>UHB/UHTTL 85</t>
  </si>
  <si>
    <t>Up Hall Button / Tell Tale Light 85</t>
  </si>
  <si>
    <t>UHB/UHTTL 86</t>
  </si>
  <si>
    <t>Up Hall Button / Tell Tale Light 86</t>
  </si>
  <si>
    <t>UHB/UHTTL 87</t>
  </si>
  <si>
    <t>Up Hall Button / Tell Tale Light 87</t>
  </si>
  <si>
    <t>UHB/UHTTL 88</t>
  </si>
  <si>
    <t>Up Hall Button / Tell Tale Light 88</t>
  </si>
  <si>
    <t>UHB/UHTTL 89</t>
  </si>
  <si>
    <t>Up Hall Button / Tell Tale Light 89</t>
  </si>
  <si>
    <t>UHB/UHTTL 90</t>
  </si>
  <si>
    <t>Up Hall Button / Tell Tale Light 90</t>
  </si>
  <si>
    <t>UHB/UHTTL 91</t>
  </si>
  <si>
    <t>Up Hall Button / Tell Tale Light 91</t>
  </si>
  <si>
    <t>UHB/UHTTL 92</t>
  </si>
  <si>
    <t>Up Hall Button / Tell Tale Light 92</t>
  </si>
  <si>
    <t>UHB/UHTTL 93</t>
  </si>
  <si>
    <t>Up Hall Button / Tell Tale Light 93</t>
  </si>
  <si>
    <t>UHB/UHTTL 94</t>
  </si>
  <si>
    <t>Up Hall Button / Tell Tale Light 94</t>
  </si>
  <si>
    <t>UHB/UHTTL 95</t>
  </si>
  <si>
    <t>Up Hall Button / Tell Tale Light 95</t>
  </si>
  <si>
    <t>UHB/UHTTL 96</t>
  </si>
  <si>
    <t>Up Hall Button / Tell Tale Light 96</t>
  </si>
  <si>
    <t>UHB/UHTTL 97</t>
  </si>
  <si>
    <t>Up Hall Button / Tell Tale Light 97</t>
  </si>
  <si>
    <t>UHB/UHTTL 98</t>
  </si>
  <si>
    <t>Up Hall Button / Tell Tale Light 98</t>
  </si>
  <si>
    <t>UHB/UHTTL 99</t>
  </si>
  <si>
    <t>Up Hall Button / Tell Tale Light 99</t>
  </si>
  <si>
    <t>HB/HTTL 32</t>
  </si>
  <si>
    <t>Hall Button / Tell Tale Light 32</t>
  </si>
  <si>
    <t>HB/HTTL 33</t>
  </si>
  <si>
    <t>Hall Button / Tell Tale Light 33</t>
  </si>
  <si>
    <t>HB/HTTL 34</t>
  </si>
  <si>
    <t>Hall Button / Tell Tale Light 34</t>
  </si>
  <si>
    <t>HB/HTTL 35</t>
  </si>
  <si>
    <t>Hall Button / Tell Tale Light 35</t>
  </si>
  <si>
    <t>HB/HTTL 36</t>
  </si>
  <si>
    <t>Hall Button / Tell Tale Light 36</t>
  </si>
  <si>
    <t>HB/HTTL 37</t>
  </si>
  <si>
    <t>Hall Button / Tell Tale Light 37</t>
  </si>
  <si>
    <t>HB/HTTL 38</t>
  </si>
  <si>
    <t>Hall Button / Tell Tale Light 38</t>
  </si>
  <si>
    <t>HB/HTTL 39</t>
  </si>
  <si>
    <t>Hall Button / Tell Tale Light 39</t>
  </si>
  <si>
    <t>HB/HTTL 40</t>
  </si>
  <si>
    <t>Hall Button / Tell Tale Light 40</t>
  </si>
  <si>
    <t>HB/HTTL 41</t>
  </si>
  <si>
    <t>Hall Button / Tell Tale Light 41</t>
  </si>
  <si>
    <t>HB/HTTL 42</t>
  </si>
  <si>
    <t>Hall Button / Tell Tale Light 42</t>
  </si>
  <si>
    <t>HB/HTTL 43</t>
  </si>
  <si>
    <t>Hall Button / Tell Tale Light 43</t>
  </si>
  <si>
    <t>HB/HTTL 44</t>
  </si>
  <si>
    <t>Hall Button / Tell Tale Light 44</t>
  </si>
  <si>
    <t>HB/HTTL 45</t>
  </si>
  <si>
    <t>Hall Button / Tell Tale Light 45</t>
  </si>
  <si>
    <t>HB/HTTL 46</t>
  </si>
  <si>
    <t>Hall Button / Tell Tale Light 46</t>
  </si>
  <si>
    <t>HB/HTTL 47</t>
  </si>
  <si>
    <t>Hall Button / Tell Tale Light 47</t>
  </si>
  <si>
    <t>HB/HTTL 48</t>
  </si>
  <si>
    <t>Hall Button / Tell Tale Light 48</t>
  </si>
  <si>
    <t>HB/HTTL 49</t>
  </si>
  <si>
    <t>Hall Button / Tell Tale Light 49</t>
  </si>
  <si>
    <t>HB/HTTL 50</t>
  </si>
  <si>
    <t>Hall Button / Tell Tale Light 50</t>
  </si>
  <si>
    <t>HB/HTTL 51</t>
  </si>
  <si>
    <t>Hall Button / Tell Tale Light 51</t>
  </si>
  <si>
    <t>HB/HTTL 52</t>
  </si>
  <si>
    <t>Hall Button / Tell Tale Light 52</t>
  </si>
  <si>
    <t>HB/HTTL 53</t>
  </si>
  <si>
    <t>Hall Button / Tell Tale Light 53</t>
  </si>
  <si>
    <t>HB/HTTL 54</t>
  </si>
  <si>
    <t>Hall Button / Tell Tale Light 54</t>
  </si>
  <si>
    <t>HB/HTTL 55</t>
  </si>
  <si>
    <t>Hall Button / Tell Tale Light 55</t>
  </si>
  <si>
    <t>HB/HTTL 56</t>
  </si>
  <si>
    <t>Hall Button / Tell Tale Light 56</t>
  </si>
  <si>
    <t>HB/HTTL 57</t>
  </si>
  <si>
    <t>Hall Button / Tell Tale Light 57</t>
  </si>
  <si>
    <t>HB/HTTL 58</t>
  </si>
  <si>
    <t>Hall Button / Tell Tale Light 58</t>
  </si>
  <si>
    <t>HB/HTTL 59</t>
  </si>
  <si>
    <t>Hall Button / Tell Tale Light 59</t>
  </si>
  <si>
    <t>HB/HTTL 60</t>
  </si>
  <si>
    <t>Hall Button / Tell Tale Light 60</t>
  </si>
  <si>
    <t>HB/HTTL 61</t>
  </si>
  <si>
    <t>Hall Button / Tell Tale Light 61</t>
  </si>
  <si>
    <t>HB/HTTL 62</t>
  </si>
  <si>
    <t>Hall Button / Tell Tale Light 62</t>
  </si>
  <si>
    <t>HB/HTTL 63</t>
  </si>
  <si>
    <t>Hall Button / Tell Tale Light 63</t>
  </si>
  <si>
    <t>HB/HTTL 64</t>
  </si>
  <si>
    <t>Hall Button / Tell Tale Light 64</t>
  </si>
  <si>
    <t>HB/HTTL 65</t>
  </si>
  <si>
    <t>Hall Button / Tell Tale Light 65</t>
  </si>
  <si>
    <t>HB/HTTL 66</t>
  </si>
  <si>
    <t>Hall Button / Tell Tale Light 66</t>
  </si>
  <si>
    <t>HB/HTTL 67</t>
  </si>
  <si>
    <t>Hall Button / Tell Tale Light 67</t>
  </si>
  <si>
    <t>HB/HTTL 68</t>
  </si>
  <si>
    <t>Hall Button / Tell Tale Light 68</t>
  </si>
  <si>
    <t>HB/HTTL 69</t>
  </si>
  <si>
    <t>Hall Button / Tell Tale Light 69</t>
  </si>
  <si>
    <t>HB/HTTL 70</t>
  </si>
  <si>
    <t>Hall Button / Tell Tale Light 70</t>
  </si>
  <si>
    <t>HB/HTTL 71</t>
  </si>
  <si>
    <t>Hall Button / Tell Tale Light 71</t>
  </si>
  <si>
    <t>HB/HTTL 72</t>
  </si>
  <si>
    <t>Hall Button / Tell Tale Light 72</t>
  </si>
  <si>
    <t>HB/HTTL 73</t>
  </si>
  <si>
    <t>Hall Button / Tell Tale Light 73</t>
  </si>
  <si>
    <t>HB/HTTL 74</t>
  </si>
  <si>
    <t>Hall Button / Tell Tale Light 74</t>
  </si>
  <si>
    <t>HB/HTTL 75</t>
  </si>
  <si>
    <t>Hall Button / Tell Tale Light 75</t>
  </si>
  <si>
    <t>HB/HTTL 76</t>
  </si>
  <si>
    <t>Hall Button / Tell Tale Light 76</t>
  </si>
  <si>
    <t>HB/HTTL 77</t>
  </si>
  <si>
    <t>Hall Button / Tell Tale Light 77</t>
  </si>
  <si>
    <t>HB/HTTL 78</t>
  </si>
  <si>
    <t>Hall Button / Tell Tale Light 78</t>
  </si>
  <si>
    <t>HB/HTTL 79</t>
  </si>
  <si>
    <t>Hall Button / Tell Tale Light 79</t>
  </si>
  <si>
    <t>HB/HTTL 80</t>
  </si>
  <si>
    <t>Hall Button / Tell Tale Light 80</t>
  </si>
  <si>
    <t>HB/HTTL 81</t>
  </si>
  <si>
    <t>Hall Button / Tell Tale Light 81</t>
  </si>
  <si>
    <t>HB/HTTL 82</t>
  </si>
  <si>
    <t>Hall Button / Tell Tale Light 82</t>
  </si>
  <si>
    <t>HB/HTTL 83</t>
  </si>
  <si>
    <t>Hall Button / Tell Tale Light 83</t>
  </si>
  <si>
    <t>HB/HTTL 84</t>
  </si>
  <si>
    <t>Hall Button / Tell Tale Light 84</t>
  </si>
  <si>
    <t>HB/HTTL 85</t>
  </si>
  <si>
    <t>Hall Button / Tell Tale Light 85</t>
  </si>
  <si>
    <t>HB/HTTL 86</t>
  </si>
  <si>
    <t>Hall Button / Tell Tale Light 86</t>
  </si>
  <si>
    <t>HB/HTTL 87</t>
  </si>
  <si>
    <t>Hall Button / Tell Tale Light 87</t>
  </si>
  <si>
    <t>HB/HTTL 88</t>
  </si>
  <si>
    <t>Hall Button / Tell Tale Light 88</t>
  </si>
  <si>
    <t>HB/HTTL 89</t>
  </si>
  <si>
    <t>Hall Button / Tell Tale Light 89</t>
  </si>
  <si>
    <t>HB/HTTL 90</t>
  </si>
  <si>
    <t>Hall Button / Tell Tale Light 90</t>
  </si>
  <si>
    <t>HB/HTTL 91</t>
  </si>
  <si>
    <t>Hall Button / Tell Tale Light 91</t>
  </si>
  <si>
    <t>HB/HTTL 92</t>
  </si>
  <si>
    <t>Hall Button / Tell Tale Light 92</t>
  </si>
  <si>
    <t>HB/HTTL 93</t>
  </si>
  <si>
    <t>Hall Button / Tell Tale Light 93</t>
  </si>
  <si>
    <t>HB/HTTL 94</t>
  </si>
  <si>
    <t>Hall Button / Tell Tale Light 94</t>
  </si>
  <si>
    <t>HB/HTTL 95</t>
  </si>
  <si>
    <t>Hall Button / Tell Tale Light 95</t>
  </si>
  <si>
    <t>HB/HTTL 96</t>
  </si>
  <si>
    <t>Hall Button / Tell Tale Light 96</t>
  </si>
  <si>
    <t>HB/HTTL 97</t>
  </si>
  <si>
    <t>Hall Button / Tell Tale Light 97</t>
  </si>
  <si>
    <t>HB/HTTL 98</t>
  </si>
  <si>
    <t>Hall Button / Tell Tale Light 98</t>
  </si>
  <si>
    <t>HB/HTTL 99</t>
  </si>
  <si>
    <t>Hall Button / Tell Tale Light 99</t>
  </si>
  <si>
    <t>EHC/EHTTL 32</t>
  </si>
  <si>
    <t>Emergency Hospital Call 32</t>
  </si>
  <si>
    <t>EHC/EHTTL 33</t>
  </si>
  <si>
    <t>Emergency Hospital Call 33</t>
  </si>
  <si>
    <t>EHC/EHTTL 34</t>
  </si>
  <si>
    <t>Emergency Hospital Call 34</t>
  </si>
  <si>
    <t>EHC/EHTTL 35</t>
  </si>
  <si>
    <t>Emergency Hospital Call 35</t>
  </si>
  <si>
    <t>EHC/EHTTL 36</t>
  </si>
  <si>
    <t>Emergency Hospital Call 36</t>
  </si>
  <si>
    <t>EHC/EHTTL 37</t>
  </si>
  <si>
    <t>Emergency Hospital Call 37</t>
  </si>
  <si>
    <t>EHC/EHTTL 38</t>
  </si>
  <si>
    <t>Emergency Hospital Call 38</t>
  </si>
  <si>
    <t>EHC/EHTTL 39</t>
  </si>
  <si>
    <t>Emergency Hospital Call 39</t>
  </si>
  <si>
    <t>EHC/EHTTL 40</t>
  </si>
  <si>
    <t>Emergency Hospital Call 40</t>
  </si>
  <si>
    <t>EHC/EHTTL 41</t>
  </si>
  <si>
    <t>Emergency Hospital Call 41</t>
  </si>
  <si>
    <t>EHC/EHTTL 42</t>
  </si>
  <si>
    <t>Emergency Hospital Call 42</t>
  </si>
  <si>
    <t>EHC/EHTTL 43</t>
  </si>
  <si>
    <t>Emergency Hospital Call 43</t>
  </si>
  <si>
    <t>EHC/EHTTL 44</t>
  </si>
  <si>
    <t>Emergency Hospital Call 44</t>
  </si>
  <si>
    <t>EHC/EHTTL 45</t>
  </si>
  <si>
    <t>Emergency Hospital Call 45</t>
  </si>
  <si>
    <t>EHC/EHTTL 46</t>
  </si>
  <si>
    <t>Emergency Hospital Call 46</t>
  </si>
  <si>
    <t>EHC/EHTTL 47</t>
  </si>
  <si>
    <t>Emergency Hospital Call 47</t>
  </si>
  <si>
    <t>EHC/EHTTL 48</t>
  </si>
  <si>
    <t>Emergency Hospital Call 48</t>
  </si>
  <si>
    <t>EHC/EHTTL 49</t>
  </si>
  <si>
    <t>Emergency Hospital Call 49</t>
  </si>
  <si>
    <t>EHC/EHTTL 50</t>
  </si>
  <si>
    <t>Emergency Hospital Call 50</t>
  </si>
  <si>
    <t>EHC/EHTTL 51</t>
  </si>
  <si>
    <t>Emergency Hospital Call 51</t>
  </si>
  <si>
    <t>EHC/EHTTL 52</t>
  </si>
  <si>
    <t>Emergency Hospital Call 52</t>
  </si>
  <si>
    <t>EHC/EHTTL 53</t>
  </si>
  <si>
    <t>Emergency Hospital Call 53</t>
  </si>
  <si>
    <t>EHC/EHTTL 54</t>
  </si>
  <si>
    <t>Emergency Hospital Call 54</t>
  </si>
  <si>
    <t>EHC/EHTTL 55</t>
  </si>
  <si>
    <t>Emergency Hospital Call 55</t>
  </si>
  <si>
    <t>EHC/EHTTL 56</t>
  </si>
  <si>
    <t>Emergency Hospital Call 56</t>
  </si>
  <si>
    <t>EHC/EHTTL 57</t>
  </si>
  <si>
    <t>Emergency Hospital Call 57</t>
  </si>
  <si>
    <t>EHC/EHTTL 58</t>
  </si>
  <si>
    <t>Emergency Hospital Call 58</t>
  </si>
  <si>
    <t>EHC/EHTTL 59</t>
  </si>
  <si>
    <t>Emergency Hospital Call 59</t>
  </si>
  <si>
    <t>EHC/EHTTL 60</t>
  </si>
  <si>
    <t>Emergency Hospital Call 60</t>
  </si>
  <si>
    <t>EHC/EHTTL 61</t>
  </si>
  <si>
    <t>Emergency Hospital Call 61</t>
  </si>
  <si>
    <t>EHC/EHTTL 62</t>
  </si>
  <si>
    <t>Emergency Hospital Call 62</t>
  </si>
  <si>
    <t>EHC/EHTTL 63</t>
  </si>
  <si>
    <t>Emergency Hospital Call 63</t>
  </si>
  <si>
    <t>EHC/EHTTL 64</t>
  </si>
  <si>
    <t>Emergency Hospital Call 64</t>
  </si>
  <si>
    <t>EHC/EHTTL 65</t>
  </si>
  <si>
    <t>Emergency Hospital Call 65</t>
  </si>
  <si>
    <t>EHC/EHTTL 66</t>
  </si>
  <si>
    <t>Emergency Hospital Call 66</t>
  </si>
  <si>
    <t>EHC/EHTTL 67</t>
  </si>
  <si>
    <t>Emergency Hospital Call 67</t>
  </si>
  <si>
    <t>EHC/EHTTL 68</t>
  </si>
  <si>
    <t>Emergency Hospital Call 68</t>
  </si>
  <si>
    <t>EHC/EHTTL 69</t>
  </si>
  <si>
    <t>Emergency Hospital Call 69</t>
  </si>
  <si>
    <t>EHC/EHTTL 70</t>
  </si>
  <si>
    <t>Emergency Hospital Call 70</t>
  </si>
  <si>
    <t>EHC/EHTTL 71</t>
  </si>
  <si>
    <t>Emergency Hospital Call 71</t>
  </si>
  <si>
    <t>EHC/EHTTL 72</t>
  </si>
  <si>
    <t>Emergency Hospital Call 72</t>
  </si>
  <si>
    <t>EHC/EHTTL 73</t>
  </si>
  <si>
    <t>Emergency Hospital Call 73</t>
  </si>
  <si>
    <t>EHC/EHTTL 74</t>
  </si>
  <si>
    <t>Emergency Hospital Call 74</t>
  </si>
  <si>
    <t>EHC/EHTTL 75</t>
  </si>
  <si>
    <t>Emergency Hospital Call 75</t>
  </si>
  <si>
    <t>EHC/EHTTL 76</t>
  </si>
  <si>
    <t>Emergency Hospital Call 76</t>
  </si>
  <si>
    <t>EHC/EHTTL 77</t>
  </si>
  <si>
    <t>Emergency Hospital Call 77</t>
  </si>
  <si>
    <t>EHC/EHTTL 78</t>
  </si>
  <si>
    <t>Emergency Hospital Call 78</t>
  </si>
  <si>
    <t>EHC/EHTTL 79</t>
  </si>
  <si>
    <t>Emergency Hospital Call 79</t>
  </si>
  <si>
    <t>EHC/EHTTL 80</t>
  </si>
  <si>
    <t>Emergency Hospital Call 80</t>
  </si>
  <si>
    <t>EHC/EHTTL 81</t>
  </si>
  <si>
    <t>Emergency Hospital Call 81</t>
  </si>
  <si>
    <t>EHC/EHTTL 82</t>
  </si>
  <si>
    <t>Emergency Hospital Call 82</t>
  </si>
  <si>
    <t>EHC/EHTTL 83</t>
  </si>
  <si>
    <t>Emergency Hospital Call 83</t>
  </si>
  <si>
    <t>EHC/EHTTL 84</t>
  </si>
  <si>
    <t>Emergency Hospital Call 84</t>
  </si>
  <si>
    <t>EHC/EHTTL 85</t>
  </si>
  <si>
    <t>Emergency Hospital Call 85</t>
  </si>
  <si>
    <t>EHC/EHTTL 86</t>
  </si>
  <si>
    <t>Emergency Hospital Call 86</t>
  </si>
  <si>
    <t>EHC/EHTTL 87</t>
  </si>
  <si>
    <t>Emergency Hospital Call 87</t>
  </si>
  <si>
    <t>EHC/EHTTL 88</t>
  </si>
  <si>
    <t>Emergency Hospital Call 88</t>
  </si>
  <si>
    <t>EHC/EHTTL 89</t>
  </si>
  <si>
    <t>Emergency Hospital Call 89</t>
  </si>
  <si>
    <t>EHC/EHTTL 90</t>
  </si>
  <si>
    <t>Emergency Hospital Call 90</t>
  </si>
  <si>
    <t>EHC/EHTTL 91</t>
  </si>
  <si>
    <t>Emergency Hospital Call 91</t>
  </si>
  <si>
    <t>EHC/EHTTL 92</t>
  </si>
  <si>
    <t>Emergency Hospital Call 92</t>
  </si>
  <si>
    <t>EHC/EHTTL 93</t>
  </si>
  <si>
    <t>Emergency Hospital Call 93</t>
  </si>
  <si>
    <t>EHC/EHTTL 94</t>
  </si>
  <si>
    <t>Emergency Hospital Call 94</t>
  </si>
  <si>
    <t>EHC/EHTTL 95</t>
  </si>
  <si>
    <t>Emergency Hospital Call 95</t>
  </si>
  <si>
    <t>EHC/EHTTL 96</t>
  </si>
  <si>
    <t>Emergency Hospital Call 96</t>
  </si>
  <si>
    <t>EHC/EHTTL 97</t>
  </si>
  <si>
    <t>Emergency Hospital Call 97</t>
  </si>
  <si>
    <t>EHC/EHTTL 98</t>
  </si>
  <si>
    <t>Emergency Hospital Call 98</t>
  </si>
  <si>
    <t>EHC/EHTTL 99</t>
  </si>
  <si>
    <t>Emergency Hospital Call 99</t>
  </si>
  <si>
    <t>eCB/eCTTL 00</t>
  </si>
  <si>
    <t>extended Car Button / Tell Tale Light 00</t>
  </si>
  <si>
    <t>eCB/eCTTL 01</t>
  </si>
  <si>
    <t>extended Car Button / Tell Tale Light 01</t>
  </si>
  <si>
    <t>eCB/eCTTL 02</t>
  </si>
  <si>
    <t>extended Car Button / Tell Tale Light 02</t>
  </si>
  <si>
    <t>eCB/eCTTL 03</t>
  </si>
  <si>
    <t>extended Car Button / Tell Tale Light 03</t>
  </si>
  <si>
    <t>eCB/eCTTL 04</t>
  </si>
  <si>
    <t>extended Car Button / Tell Tale Light 04</t>
  </si>
  <si>
    <t>eCB/eCTTL 05</t>
  </si>
  <si>
    <t>extended Car Button / Tell Tale Light 05</t>
  </si>
  <si>
    <t>eCB/eCTTL 06</t>
  </si>
  <si>
    <t>extended Car Button / Tell Tale Light 06</t>
  </si>
  <si>
    <t>eCB/eCTTL 07</t>
  </si>
  <si>
    <t>extended Car Button / Tell Tale Light 07</t>
  </si>
  <si>
    <t>eCB/eCTTL 08</t>
  </si>
  <si>
    <t>extended Car Button / Tell Tale Light 08</t>
  </si>
  <si>
    <t>eCB/eCTTL 09</t>
  </si>
  <si>
    <t>extended Car Button / Tell Tale Light 09</t>
  </si>
  <si>
    <t>eCB/eCTTL 10</t>
  </si>
  <si>
    <t>extended Car Button / Tell Tale Light 10</t>
  </si>
  <si>
    <t>eCB/eCTTL 11</t>
  </si>
  <si>
    <t>extended Car Button / Tell Tale Light 11</t>
  </si>
  <si>
    <t>eCB/eCTTL 12</t>
  </si>
  <si>
    <t>extended Car Button / Tell Tale Light 12</t>
  </si>
  <si>
    <t>eCB/eCTTL 13</t>
  </si>
  <si>
    <t>extended Car Button / Tell Tale Light 13</t>
  </si>
  <si>
    <t>eCB/eCTTL 14</t>
  </si>
  <si>
    <t>extended Car Button / Tell Tale Light 14</t>
  </si>
  <si>
    <t>eCB/eCTTL 15</t>
  </si>
  <si>
    <t>extended Car Button / Tell Tale Light 15</t>
  </si>
  <si>
    <t>eCB/eCTTL 16</t>
  </si>
  <si>
    <t>extended Car Button / Tell Tale Light 16</t>
  </si>
  <si>
    <t>eCB/eCTTL 17</t>
  </si>
  <si>
    <t>extended Car Button / Tell Tale Light 17</t>
  </si>
  <si>
    <t>eCB/eCTTL 18</t>
  </si>
  <si>
    <t>extended Car Button / Tell Tale Light 18</t>
  </si>
  <si>
    <t>eCB/eCTTL 19</t>
  </si>
  <si>
    <t>extended Car Button / Tell Tale Light 19</t>
  </si>
  <si>
    <t>eCB/eCTTL 20</t>
  </si>
  <si>
    <t>extended Car Button / Tell Tale Light 20</t>
  </si>
  <si>
    <t>eCB/eCTTL 21</t>
  </si>
  <si>
    <t>extended Car Button / Tell Tale Light 21</t>
  </si>
  <si>
    <t>eCB/eCTTL 22</t>
  </si>
  <si>
    <t>extended Car Button / Tell Tale Light 22</t>
  </si>
  <si>
    <t>eCB/eCTTL 23</t>
  </si>
  <si>
    <t>extended Car Button / Tell Tale Light 23</t>
  </si>
  <si>
    <t>eCB/eCTTL 24</t>
  </si>
  <si>
    <t>extended Car Button / Tell Tale Light 24</t>
  </si>
  <si>
    <t>eCB/eCTTL 25</t>
  </si>
  <si>
    <t>extended Car Button / Tell Tale Light 25</t>
  </si>
  <si>
    <t>eCB/eCTTL 26</t>
  </si>
  <si>
    <t>extended Car Button / Tell Tale Light 26</t>
  </si>
  <si>
    <t>eCB/eCTTL 27</t>
  </si>
  <si>
    <t>extended Car Button / Tell Tale Light 27</t>
  </si>
  <si>
    <t>eCB/eCTTL 28</t>
  </si>
  <si>
    <t>extended Car Button / Tell Tale Light 28</t>
  </si>
  <si>
    <t>eCB/eCTTL 29</t>
  </si>
  <si>
    <t>extended Car Button / Tell Tale Light 29</t>
  </si>
  <si>
    <t>eCB/eCTTL 30</t>
  </si>
  <si>
    <t>extended Car Button / Tell Tale Light 30</t>
  </si>
  <si>
    <t>eCB/eCTTL 31</t>
  </si>
  <si>
    <t>extended Car Button / Tell Tale Light 31</t>
  </si>
  <si>
    <t>eCB/eCTTL 32</t>
  </si>
  <si>
    <t>extended Car Button / Tell Tale Light 32</t>
  </si>
  <si>
    <t>eCB/eCTTL 33</t>
  </si>
  <si>
    <t>extended Car Button / Tell Tale Light 33</t>
  </si>
  <si>
    <t>eCB/eCTTL 34</t>
  </si>
  <si>
    <t>extended Car Button / Tell Tale Light 34</t>
  </si>
  <si>
    <t>eCB/eCTTL 35</t>
  </si>
  <si>
    <t>extended Car Button / Tell Tale Light 35</t>
  </si>
  <si>
    <t>eCB/eCTTL 36</t>
  </si>
  <si>
    <t>extended Car Button / Tell Tale Light 36</t>
  </si>
  <si>
    <t>eCB/eCTTL 37</t>
  </si>
  <si>
    <t>extended Car Button / Tell Tale Light 37</t>
  </si>
  <si>
    <t>eCB/eCTTL 38</t>
  </si>
  <si>
    <t>extended Car Button / Tell Tale Light 38</t>
  </si>
  <si>
    <t>eCB/eCTTL 39</t>
  </si>
  <si>
    <t>extended Car Button / Tell Tale Light 39</t>
  </si>
  <si>
    <t>eCB/eCTTL 40</t>
  </si>
  <si>
    <t>extended Car Button / Tell Tale Light 40</t>
  </si>
  <si>
    <t>eCB/eCTTL 41</t>
  </si>
  <si>
    <t>extended Car Button / Tell Tale Light 41</t>
  </si>
  <si>
    <t>eCB/eCTTL 42</t>
  </si>
  <si>
    <t>extended Car Button / Tell Tale Light 42</t>
  </si>
  <si>
    <t>eCB/eCTTL 43</t>
  </si>
  <si>
    <t>extended Car Button / Tell Tale Light 43</t>
  </si>
  <si>
    <t>eCB/eCTTL 44</t>
  </si>
  <si>
    <t>extended Car Button / Tell Tale Light 44</t>
  </si>
  <si>
    <t>eCB/eCTTL 45</t>
  </si>
  <si>
    <t>extended Car Button / Tell Tale Light 45</t>
  </si>
  <si>
    <t>eCB/eCTTL 46</t>
  </si>
  <si>
    <t>extended Car Button / Tell Tale Light 46</t>
  </si>
  <si>
    <t>eCB/eCTTL 47</t>
  </si>
  <si>
    <t>extended Car Button / Tell Tale Light 47</t>
  </si>
  <si>
    <t>eCB/eCTTL 48</t>
  </si>
  <si>
    <t>extended Car Button / Tell Tale Light 48</t>
  </si>
  <si>
    <t>eCB/eCTTL 49</t>
  </si>
  <si>
    <t>extended Car Button / Tell Tale Light 49</t>
  </si>
  <si>
    <t>eCB/eCTTL 50</t>
  </si>
  <si>
    <t>extended Car Button / Tell Tale Light 50</t>
  </si>
  <si>
    <t>eCB/eCTTL 51</t>
  </si>
  <si>
    <t>extended Car Button / Tell Tale Light 51</t>
  </si>
  <si>
    <t>eCB/eCTTL 52</t>
  </si>
  <si>
    <t>extended Car Button / Tell Tale Light 52</t>
  </si>
  <si>
    <t>eCB/eCTTL 53</t>
  </si>
  <si>
    <t>extended Car Button / Tell Tale Light 53</t>
  </si>
  <si>
    <t>eCB/eCTTL 54</t>
  </si>
  <si>
    <t>extended Car Button / Tell Tale Light 54</t>
  </si>
  <si>
    <t>eCB/eCTTL 55</t>
  </si>
  <si>
    <t>extended Car Button / Tell Tale Light 55</t>
  </si>
  <si>
    <t>eCB/eCTTL 56</t>
  </si>
  <si>
    <t>extended Car Button / Tell Tale Light 56</t>
  </si>
  <si>
    <t>eCB/eCTTL 57</t>
  </si>
  <si>
    <t>extended Car Button / Tell Tale Light 57</t>
  </si>
  <si>
    <t>eCB/eCTTL 58</t>
  </si>
  <si>
    <t>extended Car Button / Tell Tale Light 58</t>
  </si>
  <si>
    <t>eCB/eCTTL 59</t>
  </si>
  <si>
    <t>extended Car Button / Tell Tale Light 59</t>
  </si>
  <si>
    <t>eCB/eCTTL 60</t>
  </si>
  <si>
    <t>extended Car Button / Tell Tale Light 60</t>
  </si>
  <si>
    <t>eCB/eCTTL 61</t>
  </si>
  <si>
    <t>extended Car Button / Tell Tale Light 61</t>
  </si>
  <si>
    <t>eCB/eCTTL 62</t>
  </si>
  <si>
    <t>extended Car Button / Tell Tale Light 62</t>
  </si>
  <si>
    <t>eCB/eCTTL 63</t>
  </si>
  <si>
    <t>extended Car Button / Tell Tale Light 63</t>
  </si>
  <si>
    <t>eCB/eCTTL 64</t>
  </si>
  <si>
    <t>extended Car Button / Tell Tale Light 64</t>
  </si>
  <si>
    <t>eCB/eCTTL 65</t>
  </si>
  <si>
    <t>extended Car Button / Tell Tale Light 65</t>
  </si>
  <si>
    <t>eCB/eCTTL 66</t>
  </si>
  <si>
    <t>extended Car Button / Tell Tale Light 66</t>
  </si>
  <si>
    <t>eCB/eCTTL 67</t>
  </si>
  <si>
    <t>extended Car Button / Tell Tale Light 67</t>
  </si>
  <si>
    <t>eCB/eCTTL 68</t>
  </si>
  <si>
    <t>extended Car Button / Tell Tale Light 68</t>
  </si>
  <si>
    <t>eCB/eCTTL 69</t>
  </si>
  <si>
    <t>extended Car Button / Tell Tale Light 69</t>
  </si>
  <si>
    <t>eCB/eCTTL 70</t>
  </si>
  <si>
    <t>extended Car Button / Tell Tale Light 70</t>
  </si>
  <si>
    <t>eCB/eCTTL 71</t>
  </si>
  <si>
    <t>extended Car Button / Tell Tale Light 71</t>
  </si>
  <si>
    <t>eCB/eCTTL 72</t>
  </si>
  <si>
    <t>extended Car Button / Tell Tale Light 72</t>
  </si>
  <si>
    <t>eCB/eCTTL 73</t>
  </si>
  <si>
    <t>extended Car Button / Tell Tale Light 73</t>
  </si>
  <si>
    <t>eCB/eCTTL 74</t>
  </si>
  <si>
    <t>extended Car Button / Tell Tale Light 74</t>
  </si>
  <si>
    <t>eCB/eCTTL 75</t>
  </si>
  <si>
    <t>extended Car Button / Tell Tale Light 75</t>
  </si>
  <si>
    <t>eCB/eCTTL 76</t>
  </si>
  <si>
    <t>extended Car Button / Tell Tale Light 76</t>
  </si>
  <si>
    <t>eCB/eCTTL 77</t>
  </si>
  <si>
    <t>extended Car Button / Tell Tale Light 77</t>
  </si>
  <si>
    <t>eCB/eCTTL 78</t>
  </si>
  <si>
    <t>extended Car Button / Tell Tale Light 78</t>
  </si>
  <si>
    <t>eCB/eCTTL 79</t>
  </si>
  <si>
    <t>extended Car Button / Tell Tale Light 79</t>
  </si>
  <si>
    <t>eCB/eCTTL 80</t>
  </si>
  <si>
    <t>extended Car Button / Tell Tale Light 80</t>
  </si>
  <si>
    <t>eCB/eCTTL 81</t>
  </si>
  <si>
    <t>extended Car Button / Tell Tale Light 81</t>
  </si>
  <si>
    <t>eCB/eCTTL 82</t>
  </si>
  <si>
    <t>extended Car Button / Tell Tale Light 82</t>
  </si>
  <si>
    <t>eCB/eCTTL 83</t>
  </si>
  <si>
    <t>extended Car Button / Tell Tale Light 83</t>
  </si>
  <si>
    <t>eCB/eCTTL 84</t>
  </si>
  <si>
    <t>extended Car Button / Tell Tale Light 84</t>
  </si>
  <si>
    <t>eCB/eCTTL 85</t>
  </si>
  <si>
    <t>extended Car Button / Tell Tale Light 85</t>
  </si>
  <si>
    <t>eCB/eCTTL 86</t>
  </si>
  <si>
    <t>extended Car Button / Tell Tale Light 86</t>
  </si>
  <si>
    <t>eCB/eCTTL 87</t>
  </si>
  <si>
    <t>extended Car Button / Tell Tale Light 87</t>
  </si>
  <si>
    <t>eCB/eCTTL 88</t>
  </si>
  <si>
    <t>extended Car Button / Tell Tale Light 88</t>
  </si>
  <si>
    <t>eCB/eCTTL 89</t>
  </si>
  <si>
    <t>extended Car Button / Tell Tale Light 89</t>
  </si>
  <si>
    <t>eCB/eCTTL 90</t>
  </si>
  <si>
    <t>extended Car Button / Tell Tale Light 90</t>
  </si>
  <si>
    <t>eCB/eCTTL 91</t>
  </si>
  <si>
    <t>extended Car Button / Tell Tale Light 91</t>
  </si>
  <si>
    <t>eCB/eCTTL 92</t>
  </si>
  <si>
    <t>extended Car Button / Tell Tale Light 92</t>
  </si>
  <si>
    <t>eCB/eCTTL 93</t>
  </si>
  <si>
    <t>extended Car Button / Tell Tale Light 93</t>
  </si>
  <si>
    <t>eCB/eCTTL 94</t>
  </si>
  <si>
    <t>extended Car Button / Tell Tale Light 94</t>
  </si>
  <si>
    <t>eCB/eCTTL 95</t>
  </si>
  <si>
    <t>extended Car Button / Tell Tale Light 95</t>
  </si>
  <si>
    <t>eCB/eCTTL 96</t>
  </si>
  <si>
    <t>extended Car Button / Tell Tale Light 96</t>
  </si>
  <si>
    <t>eCB/eCTTL 97</t>
  </si>
  <si>
    <t>extended Car Button / Tell Tale Light 97</t>
  </si>
  <si>
    <t>eCB/eCTTL 98</t>
  </si>
  <si>
    <t>extended Car Button / Tell Tale Light 98</t>
  </si>
  <si>
    <t>eCB/eCTTL 99</t>
  </si>
  <si>
    <t>extended Car Button / Tell Tale Light 99</t>
  </si>
  <si>
    <t>eRCB/eRCTTL 00</t>
  </si>
  <si>
    <t>extended Rear Car Button / Tell Tale Light 00</t>
  </si>
  <si>
    <t>eRCB/eRCTTL 01</t>
  </si>
  <si>
    <t>extended Rear Car Button / Tell Tale Light 01</t>
  </si>
  <si>
    <t>eRCB/eRCTTL 02</t>
  </si>
  <si>
    <t>extended Rear Car Button / Tell Tale Light 02</t>
  </si>
  <si>
    <t>eRCB/eRCTTL 03</t>
  </si>
  <si>
    <t>extended Rear Car Button / Tell Tale Light 03</t>
  </si>
  <si>
    <t>eRCB/eRCTTL 04</t>
  </si>
  <si>
    <t>extended Rear Car Button / Tell Tale Light 04</t>
  </si>
  <si>
    <t>eRCB/eRCTTL 05</t>
  </si>
  <si>
    <t>extended Rear Car Button / Tell Tale Light 05</t>
  </si>
  <si>
    <t>eRCB/eRCTTL 06</t>
  </si>
  <si>
    <t>extended Rear Car Button / Tell Tale Light 06</t>
  </si>
  <si>
    <t>eRCB/eRCTTL 07</t>
  </si>
  <si>
    <t>extended Rear Car Button / Tell Tale Light 07</t>
  </si>
  <si>
    <t>eRCB/eRCTTL 08</t>
  </si>
  <si>
    <t>extended Rear Car Button / Tell Tale Light 08</t>
  </si>
  <si>
    <t>eRCB/eRCTTL 09</t>
  </si>
  <si>
    <t>extended Rear Car Button / Tell Tale Light 09</t>
  </si>
  <si>
    <t>eRCB/eRCTTL 10</t>
  </si>
  <si>
    <t>extended Rear Car Button / Tell Tale Light 10</t>
  </si>
  <si>
    <t>eRCB/eRCTTL 11</t>
  </si>
  <si>
    <t>extended Rear Car Button / Tell Tale Light 11</t>
  </si>
  <si>
    <t>eRCB/eRCTTL 12</t>
  </si>
  <si>
    <t>extended Rear Car Button / Tell Tale Light 12</t>
  </si>
  <si>
    <t>eRCB/eRCTTL 13</t>
  </si>
  <si>
    <t>extended Rear Car Button / Tell Tale Light 13</t>
  </si>
  <si>
    <t>eRCB/eRCTTL 14</t>
  </si>
  <si>
    <t>extended Rear Car Button / Tell Tale Light 14</t>
  </si>
  <si>
    <t>eRCB/eRCTTL 15</t>
  </si>
  <si>
    <t>extended Rear Car Button / Tell Tale Light 15</t>
  </si>
  <si>
    <t>eRCB/eRCTTL 16</t>
  </si>
  <si>
    <t>extended Rear Car Button / Tell Tale Light 16</t>
  </si>
  <si>
    <t>eRCB/eRCTTL 17</t>
  </si>
  <si>
    <t>extended Rear Car Button / Tell Tale Light 17</t>
  </si>
  <si>
    <t>eRCB/eRCTTL 18</t>
  </si>
  <si>
    <t>extended Rear Car Button / Tell Tale Light 18</t>
  </si>
  <si>
    <t>eRCB/eRCTTL 19</t>
  </si>
  <si>
    <t>extended Rear Car Button / Tell Tale Light 19</t>
  </si>
  <si>
    <t>eRCB/eRCTTL 20</t>
  </si>
  <si>
    <t>extended Rear Car Button / Tell Tale Light 20</t>
  </si>
  <si>
    <t>eRCB/eRCTTL 21</t>
  </si>
  <si>
    <t>extended Rear Car Button / Tell Tale Light 21</t>
  </si>
  <si>
    <t>eRCB/eRCTTL 22</t>
  </si>
  <si>
    <t>extended Rear Car Button / Tell Tale Light 22</t>
  </si>
  <si>
    <t>eRCB/eRCTTL 23</t>
  </si>
  <si>
    <t>extended Rear Car Button / Tell Tale Light 23</t>
  </si>
  <si>
    <t>eRCB/eRCTTL 24</t>
  </si>
  <si>
    <t>extended Rear Car Button / Tell Tale Light 24</t>
  </si>
  <si>
    <t>eRCB/eRCTTL 25</t>
  </si>
  <si>
    <t>extended Rear Car Button / Tell Tale Light 25</t>
  </si>
  <si>
    <t>eRCB/eRCTTL 26</t>
  </si>
  <si>
    <t>extended Rear Car Button / Tell Tale Light 26</t>
  </si>
  <si>
    <t>eRCB/eRCTTL 27</t>
  </si>
  <si>
    <t>extended Rear Car Button / Tell Tale Light 27</t>
  </si>
  <si>
    <t>eRCB/eRCTTL 28</t>
  </si>
  <si>
    <t>extended Rear Car Button / Tell Tale Light 28</t>
  </si>
  <si>
    <t>eRCB/eRCTTL 29</t>
  </si>
  <si>
    <t>extended Rear Car Button / Tell Tale Light 29</t>
  </si>
  <si>
    <t>eRCB/eRCTTL 30</t>
  </si>
  <si>
    <t>extended Rear Car Button / Tell Tale Light 30</t>
  </si>
  <si>
    <t>eRCB/eRCTTL 31</t>
  </si>
  <si>
    <t>extended Rear Car Button / Tell Tale Light 31</t>
  </si>
  <si>
    <t>eRCB/eRCTTL 32</t>
  </si>
  <si>
    <t>extended Rear Car Button / Tell Tale Light 32</t>
  </si>
  <si>
    <t>eRCB/eRCTTL 33</t>
  </si>
  <si>
    <t>extended Rear Car Button / Tell Tale Light 33</t>
  </si>
  <si>
    <t>eRCB/eRCTTL 34</t>
  </si>
  <si>
    <t>extended Rear Car Button / Tell Tale Light 34</t>
  </si>
  <si>
    <t>eRCB/eRCTTL 35</t>
  </si>
  <si>
    <t>extended Rear Car Button / Tell Tale Light 35</t>
  </si>
  <si>
    <t>eRCB/eRCTTL 36</t>
  </si>
  <si>
    <t>extended Rear Car Button / Tell Tale Light 36</t>
  </si>
  <si>
    <t>eRCB/eRCTTL 37</t>
  </si>
  <si>
    <t>extended Rear Car Button / Tell Tale Light 37</t>
  </si>
  <si>
    <t>eRCB/eRCTTL 38</t>
  </si>
  <si>
    <t>extended Rear Car Button / Tell Tale Light 38</t>
  </si>
  <si>
    <t>eRCB/eRCTTL 39</t>
  </si>
  <si>
    <t>extended Rear Car Button / Tell Tale Light 39</t>
  </si>
  <si>
    <t>eRCB/eRCTTL 40</t>
  </si>
  <si>
    <t>extended Rear Car Button / Tell Tale Light 40</t>
  </si>
  <si>
    <t>eRCB/eRCTTL 41</t>
  </si>
  <si>
    <t>extended Rear Car Button / Tell Tale Light 41</t>
  </si>
  <si>
    <t>eRCB/eRCTTL 42</t>
  </si>
  <si>
    <t>extended Rear Car Button / Tell Tale Light 42</t>
  </si>
  <si>
    <t>eRCB/eRCTTL 43</t>
  </si>
  <si>
    <t>extended Rear Car Button / Tell Tale Light 43</t>
  </si>
  <si>
    <t>eRCB/eRCTTL 44</t>
  </si>
  <si>
    <t>extended Rear Car Button / Tell Tale Light 44</t>
  </si>
  <si>
    <t>eRCB/eRCTTL 45</t>
  </si>
  <si>
    <t>extended Rear Car Button / Tell Tale Light 45</t>
  </si>
  <si>
    <t>eRCB/eRCTTL 46</t>
  </si>
  <si>
    <t>extended Rear Car Button / Tell Tale Light 46</t>
  </si>
  <si>
    <t>eRCB/eRCTTL 47</t>
  </si>
  <si>
    <t>extended Rear Car Button / Tell Tale Light 47</t>
  </si>
  <si>
    <t>eRCB/eRCTTL 48</t>
  </si>
  <si>
    <t>extended Rear Car Button / Tell Tale Light 48</t>
  </si>
  <si>
    <t>eRCB/eRCTTL 49</t>
  </si>
  <si>
    <t>extended Rear Car Button / Tell Tale Light 49</t>
  </si>
  <si>
    <t>eRCB/eRCTTL 50</t>
  </si>
  <si>
    <t>extended Rear Car Button / Tell Tale Light 50</t>
  </si>
  <si>
    <t>eRCB/eRCTTL 51</t>
  </si>
  <si>
    <t>extended Rear Car Button / Tell Tale Light 51</t>
  </si>
  <si>
    <t>eRCB/eRCTTL 52</t>
  </si>
  <si>
    <t>extended Rear Car Button / Tell Tale Light 52</t>
  </si>
  <si>
    <t>eRCB/eRCTTL 53</t>
  </si>
  <si>
    <t>extended Rear Car Button / Tell Tale Light 53</t>
  </si>
  <si>
    <t>eRCB/eRCTTL 54</t>
  </si>
  <si>
    <t>extended Rear Car Button / Tell Tale Light 54</t>
  </si>
  <si>
    <t>eRCB/eRCTTL 55</t>
  </si>
  <si>
    <t>extended Rear Car Button / Tell Tale Light 55</t>
  </si>
  <si>
    <t>eRCB/eRCTTL 56</t>
  </si>
  <si>
    <t>extended Rear Car Button / Tell Tale Light 56</t>
  </si>
  <si>
    <t>eRCB/eRCTTL 57</t>
  </si>
  <si>
    <t>extended Rear Car Button / Tell Tale Light 57</t>
  </si>
  <si>
    <t>eRCB/eRCTTL 58</t>
  </si>
  <si>
    <t>extended Rear Car Button / Tell Tale Light 58</t>
  </si>
  <si>
    <t>eRCB/eRCTTL 59</t>
  </si>
  <si>
    <t>extended Rear Car Button / Tell Tale Light 59</t>
  </si>
  <si>
    <t>eRCB/eRCTTL 60</t>
  </si>
  <si>
    <t>extended Rear Car Button / Tell Tale Light 60</t>
  </si>
  <si>
    <t>eRCB/eRCTTL 61</t>
  </si>
  <si>
    <t>extended Rear Car Button / Tell Tale Light 61</t>
  </si>
  <si>
    <t>eRCB/eRCTTL 62</t>
  </si>
  <si>
    <t>extended Rear Car Button / Tell Tale Light 62</t>
  </si>
  <si>
    <t>eRCB/eRCTTL 63</t>
  </si>
  <si>
    <t>extended Rear Car Button / Tell Tale Light 63</t>
  </si>
  <si>
    <t>eRCB/eRCTTL 64</t>
  </si>
  <si>
    <t>extended Rear Car Button / Tell Tale Light 64</t>
  </si>
  <si>
    <t>eRCB/eRCTTL 65</t>
  </si>
  <si>
    <t>extended Rear Car Button / Tell Tale Light 65</t>
  </si>
  <si>
    <t>eRCB/eRCTTL 66</t>
  </si>
  <si>
    <t>extended Rear Car Button / Tell Tale Light 66</t>
  </si>
  <si>
    <t>eRCB/eRCTTL 67</t>
  </si>
  <si>
    <t>extended Rear Car Button / Tell Tale Light 67</t>
  </si>
  <si>
    <t>eRCB/eRCTTL 68</t>
  </si>
  <si>
    <t>extended Rear Car Button / Tell Tale Light 68</t>
  </si>
  <si>
    <t>eRCB/eRCTTL 69</t>
  </si>
  <si>
    <t>extended Rear Car Button / Tell Tale Light 69</t>
  </si>
  <si>
    <t>eRCB/eRCTTL 70</t>
  </si>
  <si>
    <t>extended Rear Car Button / Tell Tale Light 70</t>
  </si>
  <si>
    <t>eRCB/eRCTTL 71</t>
  </si>
  <si>
    <t>extended Rear Car Button / Tell Tale Light 71</t>
  </si>
  <si>
    <t>eRCB/eRCTTL 72</t>
  </si>
  <si>
    <t>extended Rear Car Button / Tell Tale Light 72</t>
  </si>
  <si>
    <t>eRCB/eRCTTL 73</t>
  </si>
  <si>
    <t>extended Rear Car Button / Tell Tale Light 73</t>
  </si>
  <si>
    <t>eRCB/eRCTTL 74</t>
  </si>
  <si>
    <t>extended Rear Car Button / Tell Tale Light 74</t>
  </si>
  <si>
    <t>eRCB/eRCTTL 75</t>
  </si>
  <si>
    <t>extended Rear Car Button / Tell Tale Light 75</t>
  </si>
  <si>
    <t>eRCB/eRCTTL 76</t>
  </si>
  <si>
    <t>extended Rear Car Button / Tell Tale Light 76</t>
  </si>
  <si>
    <t>eRCB/eRCTTL 77</t>
  </si>
  <si>
    <t>extended Rear Car Button / Tell Tale Light 77</t>
  </si>
  <si>
    <t>eRCB/eRCTTL 78</t>
  </si>
  <si>
    <t>extended Rear Car Button / Tell Tale Light 78</t>
  </si>
  <si>
    <t>eRCB/eRCTTL 79</t>
  </si>
  <si>
    <t>extended Rear Car Button / Tell Tale Light 79</t>
  </si>
  <si>
    <t>eRCB/eRCTTL 80</t>
  </si>
  <si>
    <t>extended Rear Car Button / Tell Tale Light 80</t>
  </si>
  <si>
    <t>eRCB/eRCTTL 81</t>
  </si>
  <si>
    <t>extended Rear Car Button / Tell Tale Light 81</t>
  </si>
  <si>
    <t>eRCB/eRCTTL 82</t>
  </si>
  <si>
    <t>extended Rear Car Button / Tell Tale Light 82</t>
  </si>
  <si>
    <t>eRCB/eRCTTL 83</t>
  </si>
  <si>
    <t>extended Rear Car Button / Tell Tale Light 83</t>
  </si>
  <si>
    <t>eRCB/eRCTTL 84</t>
  </si>
  <si>
    <t>extended Rear Car Button / Tell Tale Light 84</t>
  </si>
  <si>
    <t>eRCB/eRCTTL 85</t>
  </si>
  <si>
    <t>extended Rear Car Button / Tell Tale Light 85</t>
  </si>
  <si>
    <t>eRCB/eRCTTL 86</t>
  </si>
  <si>
    <t>extended Rear Car Button / Tell Tale Light 86</t>
  </si>
  <si>
    <t>eRCB/eRCTTL 87</t>
  </si>
  <si>
    <t>extended Rear Car Button / Tell Tale Light 87</t>
  </si>
  <si>
    <t>eRCB/eRCTTL 88</t>
  </si>
  <si>
    <t>extended Rear Car Button / Tell Tale Light 88</t>
  </si>
  <si>
    <t>eRCB/eRCTTL 89</t>
  </si>
  <si>
    <t>extended Rear Car Button / Tell Tale Light 89</t>
  </si>
  <si>
    <t>eRCB/eRCTTL 90</t>
  </si>
  <si>
    <t>extended Rear Car Button / Tell Tale Light 90</t>
  </si>
  <si>
    <t>eRCB/eRCTTL 91</t>
  </si>
  <si>
    <t>extended Rear Car Button / Tell Tale Light 91</t>
  </si>
  <si>
    <t>eRCB/eRCTTL 92</t>
  </si>
  <si>
    <t>extended Rear Car Button / Tell Tale Light 92</t>
  </si>
  <si>
    <t>eRCB/eRCTTL 93</t>
  </si>
  <si>
    <t>extended Rear Car Button / Tell Tale Light 93</t>
  </si>
  <si>
    <t>eRCB/eRCTTL 94</t>
  </si>
  <si>
    <t>extended Rear Car Button / Tell Tale Light 94</t>
  </si>
  <si>
    <t>eRCB/eRCTTL 95</t>
  </si>
  <si>
    <t>extended Rear Car Button / Tell Tale Light 95</t>
  </si>
  <si>
    <t>eRCB/eRCTTL 96</t>
  </si>
  <si>
    <t>extended Rear Car Button / Tell Tale Light 96</t>
  </si>
  <si>
    <t>eRCB/eRCTTL 97</t>
  </si>
  <si>
    <t>extended Rear Car Button / Tell Tale Light 97</t>
  </si>
  <si>
    <t>eRCB/eRCTTL 98</t>
  </si>
  <si>
    <t>extended Rear Car Button / Tell Tale Light 98</t>
  </si>
  <si>
    <t>eRCB/eRCTTL 99</t>
  </si>
  <si>
    <t>extended Rear Car Button / Tell Tale Light 99</t>
  </si>
  <si>
    <t>eUHB/eUHTTL 00</t>
  </si>
  <si>
    <t>extended Up Hall Button / Tell Tale Light 00</t>
  </si>
  <si>
    <t>eUHB/eUHTTL 01</t>
  </si>
  <si>
    <t>extended Up Hall Button / Tell Tale Light 01</t>
  </si>
  <si>
    <t>eUHB/eUHTTL 02</t>
  </si>
  <si>
    <t>extended Up Hall Button / Tell Tale Light 02</t>
  </si>
  <si>
    <t>eUHB/eUHTTL 03</t>
  </si>
  <si>
    <t>extended Up Hall Button / Tell Tale Light 03</t>
  </si>
  <si>
    <t>eUHB/eUHTTL 04</t>
  </si>
  <si>
    <t>extended Up Hall Button / Tell Tale Light 04</t>
  </si>
  <si>
    <t>eUHB/eUHTTL 05</t>
  </si>
  <si>
    <t>extended Up Hall Button / Tell Tale Light 05</t>
  </si>
  <si>
    <t>eUHB/eUHTTL 06</t>
  </si>
  <si>
    <t>extended Up Hall Button / Tell Tale Light 06</t>
  </si>
  <si>
    <t>eUHB/eUHTTL 07</t>
  </si>
  <si>
    <t>extended Up Hall Button / Tell Tale Light 07</t>
  </si>
  <si>
    <t>eUHB/eUHTTL 08</t>
  </si>
  <si>
    <t>extended Up Hall Button / Tell Tale Light 08</t>
  </si>
  <si>
    <t>eUHB/eUHTTL 09</t>
  </si>
  <si>
    <t>extended Up Hall Button / Tell Tale Light 09</t>
  </si>
  <si>
    <t>eUHB/eUHTTL 10</t>
  </si>
  <si>
    <t>extended Up Hall Button / Tell Tale Light 10</t>
  </si>
  <si>
    <t>eUHB/eUHTTL 11</t>
  </si>
  <si>
    <t>extended Up Hall Button / Tell Tale Light 11</t>
  </si>
  <si>
    <t>eUHB/eUHTTL 12</t>
  </si>
  <si>
    <t>extended Up Hall Button / Tell Tale Light 12</t>
  </si>
  <si>
    <t>eUHB/eUHTTL 13</t>
  </si>
  <si>
    <t>extended Up Hall Button / Tell Tale Light 13</t>
  </si>
  <si>
    <t>eUHB/eUHTTL 14</t>
  </si>
  <si>
    <t>extended Up Hall Button / Tell Tale Light 14</t>
  </si>
  <si>
    <t>eUHB/eUHTTL 15</t>
  </si>
  <si>
    <t>extended Up Hall Button / Tell Tale Light 15</t>
  </si>
  <si>
    <t>eUHB/eUHTTL 16</t>
  </si>
  <si>
    <t>extended Up Hall Button / Tell Tale Light 16</t>
  </si>
  <si>
    <t>eUHB/eUHTTL 17</t>
  </si>
  <si>
    <t>extended Up Hall Button / Tell Tale Light 17</t>
  </si>
  <si>
    <t>eUHB/eUHTTL 18</t>
  </si>
  <si>
    <t>extended Up Hall Button / Tell Tale Light 18</t>
  </si>
  <si>
    <t>eUHB/eUHTTL 19</t>
  </si>
  <si>
    <t>extended Up Hall Button / Tell Tale Light 19</t>
  </si>
  <si>
    <t>eUHB/eUHTTL 20</t>
  </si>
  <si>
    <t>extended Up Hall Button / Tell Tale Light 20</t>
  </si>
  <si>
    <t>eUHB/eUHTTL 21</t>
  </si>
  <si>
    <t>extended Up Hall Button / Tell Tale Light 21</t>
  </si>
  <si>
    <t>eUHB/eUHTTL 22</t>
  </si>
  <si>
    <t>extended Up Hall Button / Tell Tale Light 22</t>
  </si>
  <si>
    <t>eUHB/eUHTTL 23</t>
  </si>
  <si>
    <t>extended Up Hall Button / Tell Tale Light 23</t>
  </si>
  <si>
    <t>eUHB/eUHTTL 24</t>
  </si>
  <si>
    <t>extended Up Hall Button / Tell Tale Light 24</t>
  </si>
  <si>
    <t>eUHB/eUHTTL 25</t>
  </si>
  <si>
    <t>extended Up Hall Button / Tell Tale Light 25</t>
  </si>
  <si>
    <t>eUHB/eUHTTL 26</t>
  </si>
  <si>
    <t>extended Up Hall Button / Tell Tale Light 26</t>
  </si>
  <si>
    <t>eUHB/eUHTTL 27</t>
  </si>
  <si>
    <t>extended Up Hall Button / Tell Tale Light 27</t>
  </si>
  <si>
    <t>eUHB/eUHTTL 28</t>
  </si>
  <si>
    <t>extended Up Hall Button / Tell Tale Light 28</t>
  </si>
  <si>
    <t>eUHB/eUHTTL 29</t>
  </si>
  <si>
    <t>extended Up Hall Button / Tell Tale Light 29</t>
  </si>
  <si>
    <t>eUHB/eUHTTL 30</t>
  </si>
  <si>
    <t>extended Up Hall Button / Tell Tale Light 30</t>
  </si>
  <si>
    <t>eUHB/eUHTTL 31</t>
  </si>
  <si>
    <t>extended Up Hall Button / Tell Tale Light 31</t>
  </si>
  <si>
    <t>eUHB/eUHTTL 32</t>
  </si>
  <si>
    <t>extended Up Hall Button / Tell Tale Light 32</t>
  </si>
  <si>
    <t>eUHB/eUHTTL 33</t>
  </si>
  <si>
    <t>extended Up Hall Button / Tell Tale Light 33</t>
  </si>
  <si>
    <t>eUHB/eUHTTL 34</t>
  </si>
  <si>
    <t>extended Up Hall Button / Tell Tale Light 34</t>
  </si>
  <si>
    <t>eUHB/eUHTTL 35</t>
  </si>
  <si>
    <t>extended Up Hall Button / Tell Tale Light 35</t>
  </si>
  <si>
    <t>eUHB/eUHTTL 36</t>
  </si>
  <si>
    <t>extended Up Hall Button / Tell Tale Light 36</t>
  </si>
  <si>
    <t>eUHB/eUHTTL 37</t>
  </si>
  <si>
    <t>extended Up Hall Button / Tell Tale Light 37</t>
  </si>
  <si>
    <t>eUHB/eUHTTL 38</t>
  </si>
  <si>
    <t>extended Up Hall Button / Tell Tale Light 38</t>
  </si>
  <si>
    <t>eUHB/eUHTTL 39</t>
  </si>
  <si>
    <t>extended Up Hall Button / Tell Tale Light 39</t>
  </si>
  <si>
    <t>eUHB/eUHTTL 40</t>
  </si>
  <si>
    <t>extended Up Hall Button / Tell Tale Light 40</t>
  </si>
  <si>
    <t>eUHB/eUHTTL 41</t>
  </si>
  <si>
    <t>extended Up Hall Button / Tell Tale Light 41</t>
  </si>
  <si>
    <t>eUHB/eUHTTL 42</t>
  </si>
  <si>
    <t>extended Up Hall Button / Tell Tale Light 42</t>
  </si>
  <si>
    <t>eUHB/eUHTTL 43</t>
  </si>
  <si>
    <t>extended Up Hall Button / Tell Tale Light 43</t>
  </si>
  <si>
    <t>eUHB/eUHTTL 44</t>
  </si>
  <si>
    <t>extended Up Hall Button / Tell Tale Light 44</t>
  </si>
  <si>
    <t>eUHB/eUHTTL 45</t>
  </si>
  <si>
    <t>extended Up Hall Button / Tell Tale Light 45</t>
  </si>
  <si>
    <t>eUHB/eUHTTL 46</t>
  </si>
  <si>
    <t>extended Up Hall Button / Tell Tale Light 46</t>
  </si>
  <si>
    <t>eUHB/eUHTTL 47</t>
  </si>
  <si>
    <t>extended Up Hall Button / Tell Tale Light 47</t>
  </si>
  <si>
    <t>eUHB/eUHTTL 48</t>
  </si>
  <si>
    <t>extended Up Hall Button / Tell Tale Light 48</t>
  </si>
  <si>
    <t>eUHB/eUHTTL 49</t>
  </si>
  <si>
    <t>extended Up Hall Button / Tell Tale Light 49</t>
  </si>
  <si>
    <t>eUHB/eUHTTL 50</t>
  </si>
  <si>
    <t>extended Up Hall Button / Tell Tale Light 50</t>
  </si>
  <si>
    <t>eUHB/eUHTTL 51</t>
  </si>
  <si>
    <t>extended Up Hall Button / Tell Tale Light 51</t>
  </si>
  <si>
    <t>eUHB/eUHTTL 52</t>
  </si>
  <si>
    <t>extended Up Hall Button / Tell Tale Light 52</t>
  </si>
  <si>
    <t>eUHB/eUHTTL 53</t>
  </si>
  <si>
    <t>extended Up Hall Button / Tell Tale Light 53</t>
  </si>
  <si>
    <t>eUHB/eUHTTL 54</t>
  </si>
  <si>
    <t>extended Up Hall Button / Tell Tale Light 54</t>
  </si>
  <si>
    <t>eUHB/eUHTTL 55</t>
  </si>
  <si>
    <t>extended Up Hall Button / Tell Tale Light 55</t>
  </si>
  <si>
    <t>eUHB/eUHTTL 56</t>
  </si>
  <si>
    <t>extended Up Hall Button / Tell Tale Light 56</t>
  </si>
  <si>
    <t>eUHB/eUHTTL 57</t>
  </si>
  <si>
    <t>extended Up Hall Button / Tell Tale Light 57</t>
  </si>
  <si>
    <t>eUHB/eUHTTL 58</t>
  </si>
  <si>
    <t>extended Up Hall Button / Tell Tale Light 58</t>
  </si>
  <si>
    <t>eUHB/eUHTTL 59</t>
  </si>
  <si>
    <t>extended Up Hall Button / Tell Tale Light 59</t>
  </si>
  <si>
    <t>eUHB/eUHTTL 60</t>
  </si>
  <si>
    <t>extended Up Hall Button / Tell Tale Light 60</t>
  </si>
  <si>
    <t>eUHB/eUHTTL 61</t>
  </si>
  <si>
    <t>extended Up Hall Button / Tell Tale Light 61</t>
  </si>
  <si>
    <t>eUHB/eUHTTL 62</t>
  </si>
  <si>
    <t>extended Up Hall Button / Tell Tale Light 62</t>
  </si>
  <si>
    <t>eUHB/eUHTTL 63</t>
  </si>
  <si>
    <t>extended Up Hall Button / Tell Tale Light 63</t>
  </si>
  <si>
    <t>eUHB/eUHTTL 64</t>
  </si>
  <si>
    <t>extended Up Hall Button / Tell Tale Light 64</t>
  </si>
  <si>
    <t>eUHB/eUHTTL 65</t>
  </si>
  <si>
    <t>extended Up Hall Button / Tell Tale Light 65</t>
  </si>
  <si>
    <t>eUHB/eUHTTL 66</t>
  </si>
  <si>
    <t>extended Up Hall Button / Tell Tale Light 66</t>
  </si>
  <si>
    <t>eUHB/eUHTTL 67</t>
  </si>
  <si>
    <t>extended Up Hall Button / Tell Tale Light 67</t>
  </si>
  <si>
    <t>eUHB/eUHTTL 68</t>
  </si>
  <si>
    <t>extended Up Hall Button / Tell Tale Light 68</t>
  </si>
  <si>
    <t>eUHB/eUHTTL 69</t>
  </si>
  <si>
    <t>extended Up Hall Button / Tell Tale Light 69</t>
  </si>
  <si>
    <t>eUHB/eUHTTL 70</t>
  </si>
  <si>
    <t>extended Up Hall Button / Tell Tale Light 70</t>
  </si>
  <si>
    <t>eUHB/eUHTTL 71</t>
  </si>
  <si>
    <t>extended Up Hall Button / Tell Tale Light 71</t>
  </si>
  <si>
    <t>eUHB/eUHTTL 72</t>
  </si>
  <si>
    <t>extended Up Hall Button / Tell Tale Light 72</t>
  </si>
  <si>
    <t>eUHB/eUHTTL 73</t>
  </si>
  <si>
    <t>extended Up Hall Button / Tell Tale Light 73</t>
  </si>
  <si>
    <t>eUHB/eUHTTL 74</t>
  </si>
  <si>
    <t>extended Up Hall Button / Tell Tale Light 74</t>
  </si>
  <si>
    <t>eUHB/eUHTTL 75</t>
  </si>
  <si>
    <t>extended Up Hall Button / Tell Tale Light 75</t>
  </si>
  <si>
    <t>eUHB/eUHTTL 76</t>
  </si>
  <si>
    <t>extended Up Hall Button / Tell Tale Light 76</t>
  </si>
  <si>
    <t>eUHB/eUHTTL 77</t>
  </si>
  <si>
    <t>extended Up Hall Button / Tell Tale Light 77</t>
  </si>
  <si>
    <t>eUHB/eUHTTL 78</t>
  </si>
  <si>
    <t>extended Up Hall Button / Tell Tale Light 78</t>
  </si>
  <si>
    <t>eUHB/eUHTTL 79</t>
  </si>
  <si>
    <t>extended Up Hall Button / Tell Tale Light 79</t>
  </si>
  <si>
    <t>eUHB/eUHTTL 80</t>
  </si>
  <si>
    <t>extended Up Hall Button / Tell Tale Light 80</t>
  </si>
  <si>
    <t>eUHB/eUHTTL 81</t>
  </si>
  <si>
    <t>extended Up Hall Button / Tell Tale Light 81</t>
  </si>
  <si>
    <t>eUHB/eUHTTL 82</t>
  </si>
  <si>
    <t>extended Up Hall Button / Tell Tale Light 82</t>
  </si>
  <si>
    <t>eUHB/eUHTTL 83</t>
  </si>
  <si>
    <t>extended Up Hall Button / Tell Tale Light 83</t>
  </si>
  <si>
    <t>eUHB/eUHTTL 84</t>
  </si>
  <si>
    <t>extended Up Hall Button / Tell Tale Light 84</t>
  </si>
  <si>
    <t>eUHB/eUHTTL 85</t>
  </si>
  <si>
    <t>extended Up Hall Button / Tell Tale Light 85</t>
  </si>
  <si>
    <t>eUHB/eUHTTL 86</t>
  </si>
  <si>
    <t>extended Up Hall Button / Tell Tale Light 86</t>
  </si>
  <si>
    <t>eUHB/eUHTTL 87</t>
  </si>
  <si>
    <t>extended Up Hall Button / Tell Tale Light 87</t>
  </si>
  <si>
    <t>eUHB/eUHTTL 88</t>
  </si>
  <si>
    <t>extended Up Hall Button / Tell Tale Light 88</t>
  </si>
  <si>
    <t>eUHB/eUHTTL 89</t>
  </si>
  <si>
    <t>extended Up Hall Button / Tell Tale Light 89</t>
  </si>
  <si>
    <t>eUHB/eUHTTL 90</t>
  </si>
  <si>
    <t>extended Up Hall Button / Tell Tale Light 90</t>
  </si>
  <si>
    <t>eUHB/eUHTTL 91</t>
  </si>
  <si>
    <t>extended Up Hall Button / Tell Tale Light 91</t>
  </si>
  <si>
    <t>eUHB/eUHTTL 92</t>
  </si>
  <si>
    <t>extended Up Hall Button / Tell Tale Light 92</t>
  </si>
  <si>
    <t>eUHB/eUHTTL 93</t>
  </si>
  <si>
    <t>extended Up Hall Button / Tell Tale Light 93</t>
  </si>
  <si>
    <t>eUHB/eUHTTL 94</t>
  </si>
  <si>
    <t>extended Up Hall Button / Tell Tale Light 94</t>
  </si>
  <si>
    <t>eUHB/eUHTTL 95</t>
  </si>
  <si>
    <t>extended Up Hall Button / Tell Tale Light 95</t>
  </si>
  <si>
    <t>eUHB/eUHTTL 96</t>
  </si>
  <si>
    <t>extended Up Hall Button / Tell Tale Light 96</t>
  </si>
  <si>
    <t>eUHB/eUHTTL 97</t>
  </si>
  <si>
    <t>extended Up Hall Button / Tell Tale Light 97</t>
  </si>
  <si>
    <t>eUHB/eUHTTL 98</t>
  </si>
  <si>
    <t>extended Up Hall Button / Tell Tale Light 98</t>
  </si>
  <si>
    <t>eUHB/eUHTTL 99</t>
  </si>
  <si>
    <t>extended Up Hall Button / Tell Tale Light 99</t>
  </si>
  <si>
    <t>eHB/eHTTL 00</t>
  </si>
  <si>
    <t>extended Hall Button / Tell Tale Light 00</t>
  </si>
  <si>
    <t>eHB/eHTTL 01</t>
  </si>
  <si>
    <t>extended Hall Button / Tell Tale Light 01</t>
  </si>
  <si>
    <t>eHB/eHTTL 02</t>
  </si>
  <si>
    <t>extended Hall Button / Tell Tale Light 02</t>
  </si>
  <si>
    <t>eHB/eHTTL 03</t>
  </si>
  <si>
    <t>extended Hall Button / Tell Tale Light 03</t>
  </si>
  <si>
    <t>eHB/eHTTL 04</t>
  </si>
  <si>
    <t>extended Hall Button / Tell Tale Light 04</t>
  </si>
  <si>
    <t>eHB/eHTTL 05</t>
  </si>
  <si>
    <t>extended Hall Button / Tell Tale Light 05</t>
  </si>
  <si>
    <t>eHB/eHTTL 06</t>
  </si>
  <si>
    <t>extended Hall Button / Tell Tale Light 06</t>
  </si>
  <si>
    <t>eHB/eHTTL 07</t>
  </si>
  <si>
    <t>extended Hall Button / Tell Tale Light 07</t>
  </si>
  <si>
    <t>eHB/eHTTL 08</t>
  </si>
  <si>
    <t>extended Hall Button / Tell Tale Light 08</t>
  </si>
  <si>
    <t>eHB/eHTTL 09</t>
  </si>
  <si>
    <t>extended Hall Button / Tell Tale Light 09</t>
  </si>
  <si>
    <t>eHB/eHTTL 10</t>
  </si>
  <si>
    <t>extended Hall Button / Tell Tale Light 10</t>
  </si>
  <si>
    <t>eHB/eHTTL 11</t>
  </si>
  <si>
    <t>extended Hall Button / Tell Tale Light 11</t>
  </si>
  <si>
    <t>eHB/eHTTL 12</t>
  </si>
  <si>
    <t>extended Hall Button / Tell Tale Light 12</t>
  </si>
  <si>
    <t>eHB/eHTTL 13</t>
  </si>
  <si>
    <t>extended Hall Button / Tell Tale Light 13</t>
  </si>
  <si>
    <t>eHB/eHTTL 14</t>
  </si>
  <si>
    <t>extended Hall Button / Tell Tale Light 14</t>
  </si>
  <si>
    <t>eHB/eHTTL 15</t>
  </si>
  <si>
    <t>extended Hall Button / Tell Tale Light 15</t>
  </si>
  <si>
    <t>eHB/eHTTL 16</t>
  </si>
  <si>
    <t>extended Hall Button / Tell Tale Light 16</t>
  </si>
  <si>
    <t>eHB/eHTTL 17</t>
  </si>
  <si>
    <t>extended Hall Button / Tell Tale Light 17</t>
  </si>
  <si>
    <t>eHB/eHTTL 18</t>
  </si>
  <si>
    <t>extended Hall Button / Tell Tale Light 18</t>
  </si>
  <si>
    <t>eHB/eHTTL 19</t>
  </si>
  <si>
    <t>extended Hall Button / Tell Tale Light 19</t>
  </si>
  <si>
    <t>eHB/eHTTL 20</t>
  </si>
  <si>
    <t>extended Hall Button / Tell Tale Light 20</t>
  </si>
  <si>
    <t>eHB/eHTTL 21</t>
  </si>
  <si>
    <t>extended Hall Button / Tell Tale Light 21</t>
  </si>
  <si>
    <t>eHB/eHTTL 22</t>
  </si>
  <si>
    <t>extended Hall Button / Tell Tale Light 22</t>
  </si>
  <si>
    <t>eHB/eHTTL 23</t>
  </si>
  <si>
    <t>extended Hall Button / Tell Tale Light 23</t>
  </si>
  <si>
    <t>eHB/eHTTL 24</t>
  </si>
  <si>
    <t>extended Hall Button / Tell Tale Light 24</t>
  </si>
  <si>
    <t>eHB/eHTTL 25</t>
  </si>
  <si>
    <t>extended Hall Button / Tell Tale Light 25</t>
  </si>
  <si>
    <t>eHB/eHTTL 26</t>
  </si>
  <si>
    <t>extended Hall Button / Tell Tale Light 26</t>
  </si>
  <si>
    <t>eHB/eHTTL 27</t>
  </si>
  <si>
    <t>extended Hall Button / Tell Tale Light 27</t>
  </si>
  <si>
    <t>eHB/eHTTL 28</t>
  </si>
  <si>
    <t>extended Hall Button / Tell Tale Light 28</t>
  </si>
  <si>
    <t>eHB/eHTTL 29</t>
  </si>
  <si>
    <t>extended Hall Button / Tell Tale Light 29</t>
  </si>
  <si>
    <t>eHB/eHTTL 30</t>
  </si>
  <si>
    <t>extended Hall Button / Tell Tale Light 30</t>
  </si>
  <si>
    <t>eHB/eHTTL 31</t>
  </si>
  <si>
    <t>extended Hall Button / Tell Tale Light 31</t>
  </si>
  <si>
    <t>eHB/eHTTL 32</t>
  </si>
  <si>
    <t>extended Hall Button / Tell Tale Light 32</t>
  </si>
  <si>
    <t>eHB/eHTTL 33</t>
  </si>
  <si>
    <t>extended Hall Button / Tell Tale Light 33</t>
  </si>
  <si>
    <t>eHB/eHTTL 34</t>
  </si>
  <si>
    <t>extended Hall Button / Tell Tale Light 34</t>
  </si>
  <si>
    <t>eHB/eHTTL 35</t>
  </si>
  <si>
    <t>extended Hall Button / Tell Tale Light 35</t>
  </si>
  <si>
    <t>eHB/eHTTL 36</t>
  </si>
  <si>
    <t>extended Hall Button / Tell Tale Light 36</t>
  </si>
  <si>
    <t>eHB/eHTTL 37</t>
  </si>
  <si>
    <t>extended Hall Button / Tell Tale Light 37</t>
  </si>
  <si>
    <t>eHB/eHTTL 38</t>
  </si>
  <si>
    <t>extended Hall Button / Tell Tale Light 38</t>
  </si>
  <si>
    <t>eHB/eHTTL 39</t>
  </si>
  <si>
    <t>extended Hall Button / Tell Tale Light 39</t>
  </si>
  <si>
    <t>eHB/eHTTL 40</t>
  </si>
  <si>
    <t>extended Hall Button / Tell Tale Light 40</t>
  </si>
  <si>
    <t>eHB/eHTTL 41</t>
  </si>
  <si>
    <t>extended Hall Button / Tell Tale Light 41</t>
  </si>
  <si>
    <t>eHB/eHTTL 42</t>
  </si>
  <si>
    <t>extended Hall Button / Tell Tale Light 42</t>
  </si>
  <si>
    <t>eHB/eHTTL 43</t>
  </si>
  <si>
    <t>extended Hall Button / Tell Tale Light 43</t>
  </si>
  <si>
    <t>eHB/eHTTL 44</t>
  </si>
  <si>
    <t>extended Hall Button / Tell Tale Light 44</t>
  </si>
  <si>
    <t>eHB/eHTTL 45</t>
  </si>
  <si>
    <t>extended Hall Button / Tell Tale Light 45</t>
  </si>
  <si>
    <t>eHB/eHTTL 46</t>
  </si>
  <si>
    <t>extended Hall Button / Tell Tale Light 46</t>
  </si>
  <si>
    <t>eHB/eHTTL 47</t>
  </si>
  <si>
    <t>extended Hall Button / Tell Tale Light 47</t>
  </si>
  <si>
    <t>eHB/eHTTL 48</t>
  </si>
  <si>
    <t>extended Hall Button / Tell Tale Light 48</t>
  </si>
  <si>
    <t>eHB/eHTTL 49</t>
  </si>
  <si>
    <t>extended Hall Button / Tell Tale Light 49</t>
  </si>
  <si>
    <t>eHB/eHTTL 50</t>
  </si>
  <si>
    <t>extended Hall Button / Tell Tale Light 50</t>
  </si>
  <si>
    <t>eHB/eHTTL 51</t>
  </si>
  <si>
    <t>extended Hall Button / Tell Tale Light 51</t>
  </si>
  <si>
    <t>eHB/eHTTL 52</t>
  </si>
  <si>
    <t>extended Hall Button / Tell Tale Light 52</t>
  </si>
  <si>
    <t>eHB/eHTTL 53</t>
  </si>
  <si>
    <t>extended Hall Button / Tell Tale Light 53</t>
  </si>
  <si>
    <t>eHB/eHTTL 54</t>
  </si>
  <si>
    <t>extended Hall Button / Tell Tale Light 54</t>
  </si>
  <si>
    <t>eHB/eHTTL 55</t>
  </si>
  <si>
    <t>extended Hall Button / Tell Tale Light 55</t>
  </si>
  <si>
    <t>eHB/eHTTL 56</t>
  </si>
  <si>
    <t>extended Hall Button / Tell Tale Light 56</t>
  </si>
  <si>
    <t>eHB/eHTTL 57</t>
  </si>
  <si>
    <t>extended Hall Button / Tell Tale Light 57</t>
  </si>
  <si>
    <t>eHB/eHTTL 58</t>
  </si>
  <si>
    <t>extended Hall Button / Tell Tale Light 58</t>
  </si>
  <si>
    <t>eHB/eHTTL 59</t>
  </si>
  <si>
    <t>extended Hall Button / Tell Tale Light 59</t>
  </si>
  <si>
    <t>eHB/eHTTL 60</t>
  </si>
  <si>
    <t>extended Hall Button / Tell Tale Light 60</t>
  </si>
  <si>
    <t>eHB/eHTTL 61</t>
  </si>
  <si>
    <t>extended Hall Button / Tell Tale Light 61</t>
  </si>
  <si>
    <t>eHB/eHTTL 62</t>
  </si>
  <si>
    <t>extended Hall Button / Tell Tale Light 62</t>
  </si>
  <si>
    <t>eHB/eHTTL 63</t>
  </si>
  <si>
    <t>extended Hall Button / Tell Tale Light 63</t>
  </si>
  <si>
    <t>eHB/eHTTL 64</t>
  </si>
  <si>
    <t>extended Hall Button / Tell Tale Light 64</t>
  </si>
  <si>
    <t>eHB/eHTTL 65</t>
  </si>
  <si>
    <t>extended Hall Button / Tell Tale Light 65</t>
  </si>
  <si>
    <t>eHB/eHTTL 66</t>
  </si>
  <si>
    <t>extended Hall Button / Tell Tale Light 66</t>
  </si>
  <si>
    <t>eHB/eHTTL 67</t>
  </si>
  <si>
    <t>extended Hall Button / Tell Tale Light 67</t>
  </si>
  <si>
    <t>eHB/eHTTL 68</t>
  </si>
  <si>
    <t>extended Hall Button / Tell Tale Light 68</t>
  </si>
  <si>
    <t>eHB/eHTTL 69</t>
  </si>
  <si>
    <t>extended Hall Button / Tell Tale Light 69</t>
  </si>
  <si>
    <t>eHB/eHTTL 70</t>
  </si>
  <si>
    <t>extended Hall Button / Tell Tale Light 70</t>
  </si>
  <si>
    <t>eHB/eHTTL 71</t>
  </si>
  <si>
    <t>extended Hall Button / Tell Tale Light 71</t>
  </si>
  <si>
    <t>eHB/eHTTL 72</t>
  </si>
  <si>
    <t>extended Hall Button / Tell Tale Light 72</t>
  </si>
  <si>
    <t>eHB/eHTTL 73</t>
  </si>
  <si>
    <t>extended Hall Button / Tell Tale Light 73</t>
  </si>
  <si>
    <t>eHB/eHTTL 74</t>
  </si>
  <si>
    <t>extended Hall Button / Tell Tale Light 74</t>
  </si>
  <si>
    <t>eHB/eHTTL 75</t>
  </si>
  <si>
    <t>extended Hall Button / Tell Tale Light 75</t>
  </si>
  <si>
    <t>eHB/eHTTL 76</t>
  </si>
  <si>
    <t>extended Hall Button / Tell Tale Light 76</t>
  </si>
  <si>
    <t>eHB/eHTTL 77</t>
  </si>
  <si>
    <t>extended Hall Button / Tell Tale Light 77</t>
  </si>
  <si>
    <t>eHB/eHTTL 78</t>
  </si>
  <si>
    <t>extended Hall Button / Tell Tale Light 78</t>
  </si>
  <si>
    <t>eHB/eHTTL 79</t>
  </si>
  <si>
    <t>extended Hall Button / Tell Tale Light 79</t>
  </si>
  <si>
    <t>eHB/eHTTL 80</t>
  </si>
  <si>
    <t>extended Hall Button / Tell Tale Light 80</t>
  </si>
  <si>
    <t>eHB/eHTTL 81</t>
  </si>
  <si>
    <t>extended Hall Button / Tell Tale Light 81</t>
  </si>
  <si>
    <t>eHB/eHTTL 82</t>
  </si>
  <si>
    <t>extended Hall Button / Tell Tale Light 82</t>
  </si>
  <si>
    <t>eHB/eHTTL 83</t>
  </si>
  <si>
    <t>extended Hall Button / Tell Tale Light 83</t>
  </si>
  <si>
    <t>eHB/eHTTL 84</t>
  </si>
  <si>
    <t>extended Hall Button / Tell Tale Light 84</t>
  </si>
  <si>
    <t>eHB/eHTTL 85</t>
  </si>
  <si>
    <t>extended Hall Button / Tell Tale Light 85</t>
  </si>
  <si>
    <t>eHB/eHTTL 86</t>
  </si>
  <si>
    <t>extended Hall Button / Tell Tale Light 86</t>
  </si>
  <si>
    <t>eHB/eHTTL 87</t>
  </si>
  <si>
    <t>extended Hall Button / Tell Tale Light 87</t>
  </si>
  <si>
    <t>eHB/eHTTL 88</t>
  </si>
  <si>
    <t>extended Hall Button / Tell Tale Light 88</t>
  </si>
  <si>
    <t>eHB/eHTTL 89</t>
  </si>
  <si>
    <t>extended Hall Button / Tell Tale Light 89</t>
  </si>
  <si>
    <t>eHB/eHTTL 90</t>
  </si>
  <si>
    <t>extended Hall Button / Tell Tale Light 90</t>
  </si>
  <si>
    <t>eHB/eHTTL 91</t>
  </si>
  <si>
    <t>extended Hall Button / Tell Tale Light 91</t>
  </si>
  <si>
    <t>eHB/eHTTL 92</t>
  </si>
  <si>
    <t>extended Hall Button / Tell Tale Light 92</t>
  </si>
  <si>
    <t>eHB/eHTTL 93</t>
  </si>
  <si>
    <t>extended Hall Button / Tell Tale Light 93</t>
  </si>
  <si>
    <t>eHB/eHTTL 94</t>
  </si>
  <si>
    <t>extended Hall Button / Tell Tale Light 94</t>
  </si>
  <si>
    <t>eHB/eHTTL 95</t>
  </si>
  <si>
    <t>extended Hall Button / Tell Tale Light 95</t>
  </si>
  <si>
    <t>eHB/eHTTL 96</t>
  </si>
  <si>
    <t>extended Hall Button / Tell Tale Light 96</t>
  </si>
  <si>
    <t>eHB/eHTTL 97</t>
  </si>
  <si>
    <t>extended Hall Button / Tell Tale Light 97</t>
  </si>
  <si>
    <t>eHB/eHTTL 98</t>
  </si>
  <si>
    <t>extended Hall Button / Tell Tale Light 98</t>
  </si>
  <si>
    <t>eHB/eHTTL 99</t>
  </si>
  <si>
    <t>extended Hall Button / Tell Tale Light 99</t>
  </si>
  <si>
    <t>eEHC/eETTL 00</t>
  </si>
  <si>
    <t>extended Emergency Hospital Call 00</t>
  </si>
  <si>
    <t>eEHC/eETTL 01</t>
  </si>
  <si>
    <t>extended Emergency Hospital Call 01</t>
  </si>
  <si>
    <t>eEHC/eETTL 02</t>
  </si>
  <si>
    <t>extended Emergency Hospital Call 02</t>
  </si>
  <si>
    <t>eEHC/eETTL 03</t>
  </si>
  <si>
    <t>extended Emergency Hospital Call 03</t>
  </si>
  <si>
    <t>eEHC/eETTL 04</t>
  </si>
  <si>
    <t>extended Emergency Hospital Call 04</t>
  </si>
  <si>
    <t>eEHC/eETTL 05</t>
  </si>
  <si>
    <t>extended Emergency Hospital Call 05</t>
  </si>
  <si>
    <t>eEHC/eETTL 06</t>
  </si>
  <si>
    <t>extended Emergency Hospital Call 06</t>
  </si>
  <si>
    <t>eEHC/eETTL 07</t>
  </si>
  <si>
    <t>extended Emergency Hospital Call 07</t>
  </si>
  <si>
    <t>eEHC/eETTL 08</t>
  </si>
  <si>
    <t>extended Emergency Hospital Call 08</t>
  </si>
  <si>
    <t>eEHC/eETTL 09</t>
  </si>
  <si>
    <t>extended Emergency Hospital Call 09</t>
  </si>
  <si>
    <t>eEHC/eETTL 10</t>
  </si>
  <si>
    <t>extended Emergency Hospital Call 10</t>
  </si>
  <si>
    <t>eEHC/eETTL 11</t>
  </si>
  <si>
    <t>extended Emergency Hospital Call 11</t>
  </si>
  <si>
    <t>eEHC/eETTL 12</t>
  </si>
  <si>
    <t>extended Emergency Hospital Call 12</t>
  </si>
  <si>
    <t>eEHC/eETTL 13</t>
  </si>
  <si>
    <t>extended Emergency Hospital Call 13</t>
  </si>
  <si>
    <t>eEHC/eETTL 14</t>
  </si>
  <si>
    <t>extended Emergency Hospital Call 14</t>
  </si>
  <si>
    <t>eEHC/eETTL 15</t>
  </si>
  <si>
    <t>extended Emergency Hospital Call 15</t>
  </si>
  <si>
    <t>eEHC/eETTL 16</t>
  </si>
  <si>
    <t>extended Emergency Hospital Call 16</t>
  </si>
  <si>
    <t>eEHC/eETTL 17</t>
  </si>
  <si>
    <t>extended Emergency Hospital Call 17</t>
  </si>
  <si>
    <t>eEHC/eETTL 18</t>
  </si>
  <si>
    <t>extended Emergency Hospital Call 18</t>
  </si>
  <si>
    <t>eEHC/eETTL 19</t>
  </si>
  <si>
    <t>extended Emergency Hospital Call 19</t>
  </si>
  <si>
    <t>eEHC/eETTL 20</t>
  </si>
  <si>
    <t>extended Emergency Hospital Call 20</t>
  </si>
  <si>
    <t>eEHC/eETTL 21</t>
  </si>
  <si>
    <t>extended Emergency Hospital Call 21</t>
  </si>
  <si>
    <t>eEHC/eETTL 22</t>
  </si>
  <si>
    <t>extended Emergency Hospital Call 22</t>
  </si>
  <si>
    <t>eEHC/eETTL 23</t>
  </si>
  <si>
    <t>extended Emergency Hospital Call 23</t>
  </si>
  <si>
    <t>eEHC/eETTL 24</t>
  </si>
  <si>
    <t>extended Emergency Hospital Call 24</t>
  </si>
  <si>
    <t>eEHC/eETTL 25</t>
  </si>
  <si>
    <t>extended Emergency Hospital Call 25</t>
  </si>
  <si>
    <t>eEHC/eETTL 26</t>
  </si>
  <si>
    <t>extended Emergency Hospital Call 26</t>
  </si>
  <si>
    <t>eEHC/eETTL 27</t>
  </si>
  <si>
    <t>extended Emergency Hospital Call 27</t>
  </si>
  <si>
    <t>eEHC/eETTL 28</t>
  </si>
  <si>
    <t>extended Emergency Hospital Call 28</t>
  </si>
  <si>
    <t>eEHC/eETTL 29</t>
  </si>
  <si>
    <t>extended Emergency Hospital Call 29</t>
  </si>
  <si>
    <t>eEHC/eETTL 30</t>
  </si>
  <si>
    <t>extended Emergency Hospital Call 30</t>
  </si>
  <si>
    <t>eEHC/eETTL 31</t>
  </si>
  <si>
    <t>extended Emergency Hospital Call 31</t>
  </si>
  <si>
    <t>eEHC/eETTL 32</t>
  </si>
  <si>
    <t>extended Emergency Hospital Call 32</t>
  </si>
  <si>
    <t>eEHC/eETTL 33</t>
  </si>
  <si>
    <t>extended Emergency Hospital Call 33</t>
  </si>
  <si>
    <t>eEHC/eETTL 34</t>
  </si>
  <si>
    <t>extended Emergency Hospital Call 34</t>
  </si>
  <si>
    <t>eEHC/eETTL 35</t>
  </si>
  <si>
    <t>extended Emergency Hospital Call 35</t>
  </si>
  <si>
    <t>eEHC/eETTL 36</t>
  </si>
  <si>
    <t>extended Emergency Hospital Call 36</t>
  </si>
  <si>
    <t>eEHC/eETTL 37</t>
  </si>
  <si>
    <t>extended Emergency Hospital Call 37</t>
  </si>
  <si>
    <t>eEHC/eETTL 38</t>
  </si>
  <si>
    <t>extended Emergency Hospital Call 38</t>
  </si>
  <si>
    <t>eEHC/eETTL 39</t>
  </si>
  <si>
    <t>extended Emergency Hospital Call 39</t>
  </si>
  <si>
    <t>eEHC/eETTL 40</t>
  </si>
  <si>
    <t>extended Emergency Hospital Call 40</t>
  </si>
  <si>
    <t>eEHC/eETTL 41</t>
  </si>
  <si>
    <t>extended Emergency Hospital Call 41</t>
  </si>
  <si>
    <t>eEHC/eETTL 42</t>
  </si>
  <si>
    <t>extended Emergency Hospital Call 42</t>
  </si>
  <si>
    <t>eEHC/eETTL 43</t>
  </si>
  <si>
    <t>extended Emergency Hospital Call 43</t>
  </si>
  <si>
    <t>eEHC/eETTL 44</t>
  </si>
  <si>
    <t>extended Emergency Hospital Call 44</t>
  </si>
  <si>
    <t>eEHC/eETTL 45</t>
  </si>
  <si>
    <t>extended Emergency Hospital Call 45</t>
  </si>
  <si>
    <t>eEHC/eETTL 46</t>
  </si>
  <si>
    <t>extended Emergency Hospital Call 46</t>
  </si>
  <si>
    <t>eEHC/eETTL 47</t>
  </si>
  <si>
    <t>extended Emergency Hospital Call 47</t>
  </si>
  <si>
    <t>eEHC/eETTL 48</t>
  </si>
  <si>
    <t>extended Emergency Hospital Call 48</t>
  </si>
  <si>
    <t>eEHC/eETTL 49</t>
  </si>
  <si>
    <t>extended Emergency Hospital Call 49</t>
  </si>
  <si>
    <t>eEHC/eETTL 50</t>
  </si>
  <si>
    <t>extended Emergency Hospital Call 50</t>
  </si>
  <si>
    <t>eEHC/eETTL 51</t>
  </si>
  <si>
    <t>extended Emergency Hospital Call 51</t>
  </si>
  <si>
    <t>eEHC/eETTL 52</t>
  </si>
  <si>
    <t>extended Emergency Hospital Call 52</t>
  </si>
  <si>
    <t>eEHC/eETTL 53</t>
  </si>
  <si>
    <t>extended Emergency Hospital Call 53</t>
  </si>
  <si>
    <t>eEHC/eETTL 54</t>
  </si>
  <si>
    <t>extended Emergency Hospital Call 54</t>
  </si>
  <si>
    <t>eEHC/eETTL 55</t>
  </si>
  <si>
    <t>extended Emergency Hospital Call 55</t>
  </si>
  <si>
    <t>eEHC/eETTL 56</t>
  </si>
  <si>
    <t>extended Emergency Hospital Call 56</t>
  </si>
  <si>
    <t>eEHC/eETTL 57</t>
  </si>
  <si>
    <t>extended Emergency Hospital Call 57</t>
  </si>
  <si>
    <t>eEHC/eETTL 58</t>
  </si>
  <si>
    <t>extended Emergency Hospital Call 58</t>
  </si>
  <si>
    <t>eEHC/eETTL 59</t>
  </si>
  <si>
    <t>extended Emergency Hospital Call 59</t>
  </si>
  <si>
    <t>eEHC/eETTL 60</t>
  </si>
  <si>
    <t>extended Emergency Hospital Call 60</t>
  </si>
  <si>
    <t>eEHC/eETTL 61</t>
  </si>
  <si>
    <t>extended Emergency Hospital Call 61</t>
  </si>
  <si>
    <t>eEHC/eETTL 62</t>
  </si>
  <si>
    <t>extended Emergency Hospital Call 62</t>
  </si>
  <si>
    <t>eEHC/eETTL 63</t>
  </si>
  <si>
    <t>extended Emergency Hospital Call 63</t>
  </si>
  <si>
    <t>eEHC/eETTL 64</t>
  </si>
  <si>
    <t>extended Emergency Hospital Call 64</t>
  </si>
  <si>
    <t>eEHC/eETTL 65</t>
  </si>
  <si>
    <t>extended Emergency Hospital Call 65</t>
  </si>
  <si>
    <t>eEHC/eETTL 66</t>
  </si>
  <si>
    <t>extended Emergency Hospital Call 66</t>
  </si>
  <si>
    <t>eEHC/eETTL 67</t>
  </si>
  <si>
    <t>extended Emergency Hospital Call 67</t>
  </si>
  <si>
    <t>eEHC/eETTL 68</t>
  </si>
  <si>
    <t>extended Emergency Hospital Call 68</t>
  </si>
  <si>
    <t>eEHC/eETTL 69</t>
  </si>
  <si>
    <t>extended Emergency Hospital Call 69</t>
  </si>
  <si>
    <t>eEHC/eETTL 70</t>
  </si>
  <si>
    <t>extended Emergency Hospital Call 70</t>
  </si>
  <si>
    <t>eEHC/eETTL 71</t>
  </si>
  <si>
    <t>extended Emergency Hospital Call 71</t>
  </si>
  <si>
    <t>eEHC/eETTL 72</t>
  </si>
  <si>
    <t>extended Emergency Hospital Call 72</t>
  </si>
  <si>
    <t>eEHC/eETTL 73</t>
  </si>
  <si>
    <t>extended Emergency Hospital Call 73</t>
  </si>
  <si>
    <t>eEHC/eETTL 74</t>
  </si>
  <si>
    <t>extended Emergency Hospital Call 74</t>
  </si>
  <si>
    <t>eEHC/eETTL 75</t>
  </si>
  <si>
    <t>extended Emergency Hospital Call 75</t>
  </si>
  <si>
    <t>eEHC/eETTL 76</t>
  </si>
  <si>
    <t>extended Emergency Hospital Call 76</t>
  </si>
  <si>
    <t>eEHC/eETTL 77</t>
  </si>
  <si>
    <t>extended Emergency Hospital Call 77</t>
  </si>
  <si>
    <t>eEHC/eETTL 78</t>
  </si>
  <si>
    <t>extended Emergency Hospital Call 78</t>
  </si>
  <si>
    <t>eEHC/eETTL 79</t>
  </si>
  <si>
    <t>extended Emergency Hospital Call 79</t>
  </si>
  <si>
    <t>eEHC/eETTL 80</t>
  </si>
  <si>
    <t>extended Emergency Hospital Call 80</t>
  </si>
  <si>
    <t>eEHC/eETTL 81</t>
  </si>
  <si>
    <t>extended Emergency Hospital Call 81</t>
  </si>
  <si>
    <t>eEHC/eETTL 82</t>
  </si>
  <si>
    <t>extended Emergency Hospital Call 82</t>
  </si>
  <si>
    <t>eEHC/eETTL 83</t>
  </si>
  <si>
    <t>extended Emergency Hospital Call 83</t>
  </si>
  <si>
    <t>eEHC/eETTL 84</t>
  </si>
  <si>
    <t>extended Emergency Hospital Call 84</t>
  </si>
  <si>
    <t>eEHC/eETTL 85</t>
  </si>
  <si>
    <t>extended Emergency Hospital Call 85</t>
  </si>
  <si>
    <t>eEHC/eETTL 86</t>
  </si>
  <si>
    <t>extended Emergency Hospital Call 86</t>
  </si>
  <si>
    <t>eEHC/eETTL 87</t>
  </si>
  <si>
    <t>extended Emergency Hospital Call 87</t>
  </si>
  <si>
    <t>eEHC/eETTL 88</t>
  </si>
  <si>
    <t>extended Emergency Hospital Call 88</t>
  </si>
  <si>
    <t>eEHC/eETTL 89</t>
  </si>
  <si>
    <t>extended Emergency Hospital Call 89</t>
  </si>
  <si>
    <t>eEHC/eETTL 90</t>
  </si>
  <si>
    <t>extended Emergency Hospital Call 90</t>
  </si>
  <si>
    <t>eEHC/eETTL 91</t>
  </si>
  <si>
    <t>extended Emergency Hospital Call 91</t>
  </si>
  <si>
    <t>eEHC/eETTL 92</t>
  </si>
  <si>
    <t>extended Emergency Hospital Call 92</t>
  </si>
  <si>
    <t>eEHC/eETTL 93</t>
  </si>
  <si>
    <t>extended Emergency Hospital Call 93</t>
  </si>
  <si>
    <t>eEHC/eETTL 94</t>
  </si>
  <si>
    <t>extended Emergency Hospital Call 94</t>
  </si>
  <si>
    <t>eEHC/eETTL 95</t>
  </si>
  <si>
    <t>extended Emergency Hospital Call 95</t>
  </si>
  <si>
    <t>eEHC/eETTL 96</t>
  </si>
  <si>
    <t>extended Emergency Hospital Call 96</t>
  </si>
  <si>
    <t>eEHC/eETTL 97</t>
  </si>
  <si>
    <t>extended Emergency Hospital Call 97</t>
  </si>
  <si>
    <t>eEHC/eETTL 98</t>
  </si>
  <si>
    <t>extended Emergency Hospital Call 98</t>
  </si>
  <si>
    <t>eEHC/eETTL 99</t>
  </si>
  <si>
    <t>extended Emergency Hospital Call 99</t>
  </si>
  <si>
    <t>UHL 32</t>
  </si>
  <si>
    <t>Up Hall Lantern 32</t>
  </si>
  <si>
    <t>UHL 33</t>
  </si>
  <si>
    <t>Up Hall Lantern 33</t>
  </si>
  <si>
    <t>UHL 34</t>
  </si>
  <si>
    <t>Up Hall Lantern 34</t>
  </si>
  <si>
    <t>UHL 35</t>
  </si>
  <si>
    <t>Up Hall Lantern 35</t>
  </si>
  <si>
    <t>UHL 36</t>
  </si>
  <si>
    <t>Up Hall Lantern 36</t>
  </si>
  <si>
    <t>UHL 37</t>
  </si>
  <si>
    <t>Up Hall Lantern 37</t>
  </si>
  <si>
    <t>UHL 38</t>
  </si>
  <si>
    <t>Up Hall Lantern 38</t>
  </si>
  <si>
    <t>UHL 39</t>
  </si>
  <si>
    <t>Up Hall Lantern 39</t>
  </si>
  <si>
    <t>UHL 40</t>
  </si>
  <si>
    <t>Up Hall Lantern 40</t>
  </si>
  <si>
    <t>UHL 41</t>
  </si>
  <si>
    <t>Up Hall Lantern 41</t>
  </si>
  <si>
    <t>UHL 42</t>
  </si>
  <si>
    <t>Up Hall Lantern 42</t>
  </si>
  <si>
    <t>UHL 43</t>
  </si>
  <si>
    <t>Up Hall Lantern 43</t>
  </si>
  <si>
    <t>UHL 44</t>
  </si>
  <si>
    <t>Up Hall Lantern 44</t>
  </si>
  <si>
    <t>UHL 45</t>
  </si>
  <si>
    <t>Up Hall Lantern 45</t>
  </si>
  <si>
    <t>UHL 46</t>
  </si>
  <si>
    <t>Up Hall Lantern 46</t>
  </si>
  <si>
    <t>UHL 47</t>
  </si>
  <si>
    <t>Up Hall Lantern 47</t>
  </si>
  <si>
    <t>UHL 48</t>
  </si>
  <si>
    <t>Up Hall Lantern 48</t>
  </si>
  <si>
    <t>UHL 49</t>
  </si>
  <si>
    <t>Up Hall Lantern 49</t>
  </si>
  <si>
    <t>UHL 50</t>
  </si>
  <si>
    <t>Up Hall Lantern 50</t>
  </si>
  <si>
    <t>UHL 51</t>
  </si>
  <si>
    <t>Up Hall Lantern 51</t>
  </si>
  <si>
    <t>UHL 52</t>
  </si>
  <si>
    <t>Up Hall Lantern 52</t>
  </si>
  <si>
    <t>UHL 53</t>
  </si>
  <si>
    <t>Up Hall Lantern 53</t>
  </si>
  <si>
    <t>UHL 54</t>
  </si>
  <si>
    <t>Up Hall Lantern 54</t>
  </si>
  <si>
    <t>UHL 55</t>
  </si>
  <si>
    <t>Up Hall Lantern 55</t>
  </si>
  <si>
    <t>UHL 56</t>
  </si>
  <si>
    <t>Up Hall Lantern 56</t>
  </si>
  <si>
    <t>UHL 57</t>
  </si>
  <si>
    <t>Up Hall Lantern 57</t>
  </si>
  <si>
    <t>UHL 58</t>
  </si>
  <si>
    <t>Up Hall Lantern 58</t>
  </si>
  <si>
    <t>UHL 59</t>
  </si>
  <si>
    <t>Up Hall Lantern 59</t>
  </si>
  <si>
    <t>UHL 60</t>
  </si>
  <si>
    <t>Up Hall Lantern 60</t>
  </si>
  <si>
    <t>UHL 61</t>
  </si>
  <si>
    <t>Up Hall Lantern 61</t>
  </si>
  <si>
    <t>UHL 62</t>
  </si>
  <si>
    <t>Up Hall Lantern 62</t>
  </si>
  <si>
    <t>UHL 63</t>
  </si>
  <si>
    <t>Up Hall Lantern 63</t>
  </si>
  <si>
    <t>UHL 64</t>
  </si>
  <si>
    <t>Up Hall Lantern 64</t>
  </si>
  <si>
    <t>UHL 65</t>
  </si>
  <si>
    <t>Up Hall Lantern 65</t>
  </si>
  <si>
    <t>UHL 66</t>
  </si>
  <si>
    <t>Up Hall Lantern 66</t>
  </si>
  <si>
    <t>UHL 67</t>
  </si>
  <si>
    <t>Up Hall Lantern 67</t>
  </si>
  <si>
    <t>UHL 68</t>
  </si>
  <si>
    <t>Up Hall Lantern 68</t>
  </si>
  <si>
    <t>UHL 69</t>
  </si>
  <si>
    <t>Up Hall Lantern 69</t>
  </si>
  <si>
    <t>UHL 70</t>
  </si>
  <si>
    <t>Up Hall Lantern 70</t>
  </si>
  <si>
    <t>UHL 71</t>
  </si>
  <si>
    <t>Up Hall Lantern 71</t>
  </si>
  <si>
    <t>UHL 72</t>
  </si>
  <si>
    <t>Up Hall Lantern 72</t>
  </si>
  <si>
    <t>UHL 73</t>
  </si>
  <si>
    <t>Up Hall Lantern 73</t>
  </si>
  <si>
    <t>UHL 74</t>
  </si>
  <si>
    <t>Up Hall Lantern 74</t>
  </si>
  <si>
    <t>UHL 75</t>
  </si>
  <si>
    <t>Up Hall Lantern 75</t>
  </si>
  <si>
    <t>UHL 76</t>
  </si>
  <si>
    <t>Up Hall Lantern 76</t>
  </si>
  <si>
    <t>UHL 77</t>
  </si>
  <si>
    <t>Up Hall Lantern 77</t>
  </si>
  <si>
    <t>UHL 78</t>
  </si>
  <si>
    <t>Up Hall Lantern 78</t>
  </si>
  <si>
    <t>UHL 79</t>
  </si>
  <si>
    <t>Up Hall Lantern 79</t>
  </si>
  <si>
    <t>UHL 80</t>
  </si>
  <si>
    <t>Up Hall Lantern 80</t>
  </si>
  <si>
    <t>UHL 81</t>
  </si>
  <si>
    <t>Up Hall Lantern 81</t>
  </si>
  <si>
    <t>UHL 82</t>
  </si>
  <si>
    <t>Up Hall Lantern 82</t>
  </si>
  <si>
    <t>UHL 83</t>
  </si>
  <si>
    <t>Up Hall Lantern 83</t>
  </si>
  <si>
    <t>UHL 84</t>
  </si>
  <si>
    <t>Up Hall Lantern 84</t>
  </si>
  <si>
    <t>UHL 85</t>
  </si>
  <si>
    <t>Up Hall Lantern 85</t>
  </si>
  <si>
    <t>UHL 86</t>
  </si>
  <si>
    <t>Up Hall Lantern 86</t>
  </si>
  <si>
    <t>UHL 87</t>
  </si>
  <si>
    <t>Up Hall Lantern 87</t>
  </si>
  <si>
    <t>UHL 88</t>
  </si>
  <si>
    <t>Up Hall Lantern 88</t>
  </si>
  <si>
    <t>UHL 89</t>
  </si>
  <si>
    <t>Up Hall Lantern 89</t>
  </si>
  <si>
    <t>UHL 90</t>
  </si>
  <si>
    <t>Up Hall Lantern 90</t>
  </si>
  <si>
    <t>UHL 91</t>
  </si>
  <si>
    <t>Up Hall Lantern 91</t>
  </si>
  <si>
    <t>UHL 92</t>
  </si>
  <si>
    <t>Up Hall Lantern 92</t>
  </si>
  <si>
    <t>UHL 93</t>
  </si>
  <si>
    <t>Up Hall Lantern 93</t>
  </si>
  <si>
    <t>UHL 94</t>
  </si>
  <si>
    <t>Up Hall Lantern 94</t>
  </si>
  <si>
    <t>UHL 95</t>
  </si>
  <si>
    <t>Up Hall Lantern 95</t>
  </si>
  <si>
    <t>UHL 96</t>
  </si>
  <si>
    <t>Up Hall Lantern 96</t>
  </si>
  <si>
    <t>UHL 97</t>
  </si>
  <si>
    <t>Up Hall Lantern 97</t>
  </si>
  <si>
    <t>UHL 98</t>
  </si>
  <si>
    <t>Up Hall Lantern 98</t>
  </si>
  <si>
    <t>UHL 99</t>
  </si>
  <si>
    <t>Up Hall Lantern 99</t>
  </si>
  <si>
    <t>DHL 32</t>
  </si>
  <si>
    <t>Down Hall Lantern 32</t>
  </si>
  <si>
    <t>DHL 33</t>
  </si>
  <si>
    <t>Down Hall Lantern 33</t>
  </si>
  <si>
    <t>DHL 34</t>
  </si>
  <si>
    <t>Down Hall Lantern 34</t>
  </si>
  <si>
    <t>DHL 35</t>
  </si>
  <si>
    <t>Down Hall Lantern 35</t>
  </si>
  <si>
    <t>DHL 36</t>
  </si>
  <si>
    <t>Down Hall Lantern 36</t>
  </si>
  <si>
    <t>DHL 37</t>
  </si>
  <si>
    <t>Down Hall Lantern 37</t>
  </si>
  <si>
    <t>DHL 38</t>
  </si>
  <si>
    <t>Down Hall Lantern 38</t>
  </si>
  <si>
    <t>DHL 39</t>
  </si>
  <si>
    <t>Down Hall Lantern 39</t>
  </si>
  <si>
    <t>DHL 40</t>
  </si>
  <si>
    <t>Down Hall Lantern 40</t>
  </si>
  <si>
    <t>DHL 41</t>
  </si>
  <si>
    <t>Down Hall Lantern 41</t>
  </si>
  <si>
    <t>DHL 42</t>
  </si>
  <si>
    <t>Down Hall Lantern 42</t>
  </si>
  <si>
    <t>DHL 43</t>
  </si>
  <si>
    <t>Down Hall Lantern 43</t>
  </si>
  <si>
    <t>DHL 44</t>
  </si>
  <si>
    <t>Down Hall Lantern 44</t>
  </si>
  <si>
    <t>DHL 45</t>
  </si>
  <si>
    <t>Down Hall Lantern 45</t>
  </si>
  <si>
    <t>DHL 46</t>
  </si>
  <si>
    <t>Down Hall Lantern 46</t>
  </si>
  <si>
    <t>DHL 47</t>
  </si>
  <si>
    <t>Down Hall Lantern 47</t>
  </si>
  <si>
    <t>DHL 48</t>
  </si>
  <si>
    <t>Down Hall Lantern 48</t>
  </si>
  <si>
    <t>DHL 49</t>
  </si>
  <si>
    <t>Down Hall Lantern 49</t>
  </si>
  <si>
    <t>DHL 50</t>
  </si>
  <si>
    <t>Down Hall Lantern 50</t>
  </si>
  <si>
    <t>DHL 51</t>
  </si>
  <si>
    <t>Down Hall Lantern 51</t>
  </si>
  <si>
    <t>DHL 52</t>
  </si>
  <si>
    <t>Down Hall Lantern 52</t>
  </si>
  <si>
    <t>DHL 53</t>
  </si>
  <si>
    <t>Down Hall Lantern 53</t>
  </si>
  <si>
    <t>DHL 54</t>
  </si>
  <si>
    <t>Down Hall Lantern 54</t>
  </si>
  <si>
    <t>DHL 55</t>
  </si>
  <si>
    <t>Down Hall Lantern 55</t>
  </si>
  <si>
    <t>DHL 56</t>
  </si>
  <si>
    <t>Down Hall Lantern 56</t>
  </si>
  <si>
    <t>DHL 57</t>
  </si>
  <si>
    <t>Down Hall Lantern 57</t>
  </si>
  <si>
    <t>DHL 58</t>
  </si>
  <si>
    <t>Down Hall Lantern 58</t>
  </si>
  <si>
    <t>DHL 59</t>
  </si>
  <si>
    <t>Down Hall Lantern 59</t>
  </si>
  <si>
    <t>DHL 60</t>
  </si>
  <si>
    <t>Down Hall Lantern 60</t>
  </si>
  <si>
    <t>DHL 61</t>
  </si>
  <si>
    <t>Down Hall Lantern 61</t>
  </si>
  <si>
    <t>DHL 62</t>
  </si>
  <si>
    <t>Down Hall Lantern 62</t>
  </si>
  <si>
    <t>DHL 63</t>
  </si>
  <si>
    <t>Down Hall Lantern 63</t>
  </si>
  <si>
    <t>DHL 64</t>
  </si>
  <si>
    <t>Down Hall Lantern 64</t>
  </si>
  <si>
    <t>DHL 65</t>
  </si>
  <si>
    <t>Down Hall Lantern 65</t>
  </si>
  <si>
    <t>DHL 66</t>
  </si>
  <si>
    <t>Down Hall Lantern 66</t>
  </si>
  <si>
    <t>DHL 67</t>
  </si>
  <si>
    <t>Down Hall Lantern 67</t>
  </si>
  <si>
    <t>DHL 68</t>
  </si>
  <si>
    <t>Down Hall Lantern 68</t>
  </si>
  <si>
    <t>DHL 69</t>
  </si>
  <si>
    <t>Down Hall Lantern 69</t>
  </si>
  <si>
    <t>DHL 70</t>
  </si>
  <si>
    <t>Down Hall Lantern 70</t>
  </si>
  <si>
    <t>DHL 71</t>
  </si>
  <si>
    <t>Down Hall Lantern 71</t>
  </si>
  <si>
    <t>DHL 72</t>
  </si>
  <si>
    <t>Down Hall Lantern 72</t>
  </si>
  <si>
    <t>DHL 73</t>
  </si>
  <si>
    <t>Down Hall Lantern 73</t>
  </si>
  <si>
    <t>DHL 74</t>
  </si>
  <si>
    <t>Down Hall Lantern 74</t>
  </si>
  <si>
    <t>DHL 75</t>
  </si>
  <si>
    <t>Down Hall Lantern 75</t>
  </si>
  <si>
    <t>DHL 76</t>
  </si>
  <si>
    <t>Down Hall Lantern 76</t>
  </si>
  <si>
    <t>DHL 77</t>
  </si>
  <si>
    <t>Down Hall Lantern 77</t>
  </si>
  <si>
    <t>DHL 78</t>
  </si>
  <si>
    <t>Down Hall Lantern 78</t>
  </si>
  <si>
    <t>DHL 79</t>
  </si>
  <si>
    <t>Down Hall Lantern 79</t>
  </si>
  <si>
    <t>DHL 80</t>
  </si>
  <si>
    <t>Down Hall Lantern 80</t>
  </si>
  <si>
    <t>DHL 81</t>
  </si>
  <si>
    <t>Down Hall Lantern 81</t>
  </si>
  <si>
    <t>DHL 82</t>
  </si>
  <si>
    <t>Down Hall Lantern 82</t>
  </si>
  <si>
    <t>DHL 83</t>
  </si>
  <si>
    <t>Down Hall Lantern 83</t>
  </si>
  <si>
    <t>DHL 84</t>
  </si>
  <si>
    <t>Down Hall Lantern 84</t>
  </si>
  <si>
    <t>DHL 85</t>
  </si>
  <si>
    <t>Down Hall Lantern 85</t>
  </si>
  <si>
    <t>DHL 86</t>
  </si>
  <si>
    <t>Down Hall Lantern 86</t>
  </si>
  <si>
    <t>DHL 87</t>
  </si>
  <si>
    <t>Down Hall Lantern 87</t>
  </si>
  <si>
    <t>DHL 88</t>
  </si>
  <si>
    <t>Down Hall Lantern 88</t>
  </si>
  <si>
    <t>DHL 89</t>
  </si>
  <si>
    <t>Down Hall Lantern 89</t>
  </si>
  <si>
    <t>DHL 90</t>
  </si>
  <si>
    <t>Down Hall Lantern 90</t>
  </si>
  <si>
    <t>DHL 91</t>
  </si>
  <si>
    <t>Down Hall Lantern 91</t>
  </si>
  <si>
    <t>DHL 92</t>
  </si>
  <si>
    <t>Down Hall Lantern 92</t>
  </si>
  <si>
    <t>DHL 93</t>
  </si>
  <si>
    <t>Down Hall Lantern 93</t>
  </si>
  <si>
    <t>DHL 94</t>
  </si>
  <si>
    <t>Down Hall Lantern 94</t>
  </si>
  <si>
    <t>DHL 95</t>
  </si>
  <si>
    <t>Down Hall Lantern 95</t>
  </si>
  <si>
    <t>DHL 96</t>
  </si>
  <si>
    <t>Down Hall Lantern 96</t>
  </si>
  <si>
    <t>DHL 97</t>
  </si>
  <si>
    <t>Down Hall Lantern 97</t>
  </si>
  <si>
    <t>DHL 98</t>
  </si>
  <si>
    <t>Down Hall Lantern 98</t>
  </si>
  <si>
    <t>DHL 99</t>
  </si>
  <si>
    <t>Down Hall Lantern 99</t>
  </si>
  <si>
    <t>UHDL 32</t>
  </si>
  <si>
    <t>Up Hall Direction / Lantern 32</t>
  </si>
  <si>
    <t>UHDL 33</t>
  </si>
  <si>
    <t>Up Hall Direction / Lantern 33</t>
  </si>
  <si>
    <t>UHDL 34</t>
  </si>
  <si>
    <t>Up Hall Direction / Lantern 34</t>
  </si>
  <si>
    <t>UHDL 35</t>
  </si>
  <si>
    <t>Up Hall Direction / Lantern 35</t>
  </si>
  <si>
    <t>UHDL 36</t>
  </si>
  <si>
    <t>Up Hall Direction / Lantern 36</t>
  </si>
  <si>
    <t>UHDL 37</t>
  </si>
  <si>
    <t>Up Hall Direction / Lantern 37</t>
  </si>
  <si>
    <t>UHDL 38</t>
  </si>
  <si>
    <t>Up Hall Direction / Lantern 38</t>
  </si>
  <si>
    <t>UHDL 39</t>
  </si>
  <si>
    <t>Up Hall Direction / Lantern 39</t>
  </si>
  <si>
    <t>UHDL 40</t>
  </si>
  <si>
    <t>Up Hall Direction / Lantern 40</t>
  </si>
  <si>
    <t>UHDL 41</t>
  </si>
  <si>
    <t>Up Hall Direction / Lantern 41</t>
  </si>
  <si>
    <t>UHDL 42</t>
  </si>
  <si>
    <t>Up Hall Direction / Lantern 42</t>
  </si>
  <si>
    <t>UHDL 43</t>
  </si>
  <si>
    <t>Up Hall Direction / Lantern 43</t>
  </si>
  <si>
    <t>UHDL 44</t>
  </si>
  <si>
    <t>Up Hall Direction / Lantern 44</t>
  </si>
  <si>
    <t>UHDL 45</t>
  </si>
  <si>
    <t>Up Hall Direction / Lantern 45</t>
  </si>
  <si>
    <t>UHDL 46</t>
  </si>
  <si>
    <t>Up Hall Direction / Lantern 46</t>
  </si>
  <si>
    <t>UHDL 47</t>
  </si>
  <si>
    <t>Up Hall Direction / Lantern 47</t>
  </si>
  <si>
    <t>UHDL 48</t>
  </si>
  <si>
    <t>Up Hall Direction / Lantern 48</t>
  </si>
  <si>
    <t>UHDL 49</t>
  </si>
  <si>
    <t>Up Hall Direction / Lantern 49</t>
  </si>
  <si>
    <t>UHDL 50</t>
  </si>
  <si>
    <t>Up Hall Direction / Lantern 50</t>
  </si>
  <si>
    <t>UHDL 51</t>
  </si>
  <si>
    <t>Up Hall Direction / Lantern 51</t>
  </si>
  <si>
    <t>UHDL 52</t>
  </si>
  <si>
    <t>Up Hall Direction / Lantern 52</t>
  </si>
  <si>
    <t>UHDL 53</t>
  </si>
  <si>
    <t>Up Hall Direction / Lantern 53</t>
  </si>
  <si>
    <t>UHDL 54</t>
  </si>
  <si>
    <t>Up Hall Direction / Lantern 54</t>
  </si>
  <si>
    <t>UHDL 55</t>
  </si>
  <si>
    <t>Up Hall Direction / Lantern 55</t>
  </si>
  <si>
    <t>UHDL 56</t>
  </si>
  <si>
    <t>Up Hall Direction / Lantern 56</t>
  </si>
  <si>
    <t>UHDL 57</t>
  </si>
  <si>
    <t>Up Hall Direction / Lantern 57</t>
  </si>
  <si>
    <t>UHDL 58</t>
  </si>
  <si>
    <t>Up Hall Direction / Lantern 58</t>
  </si>
  <si>
    <t>UHDL 59</t>
  </si>
  <si>
    <t>Up Hall Direction / Lantern 59</t>
  </si>
  <si>
    <t>UHDL 60</t>
  </si>
  <si>
    <t>Up Hall Direction / Lantern 60</t>
  </si>
  <si>
    <t>UHDL 61</t>
  </si>
  <si>
    <t>Up Hall Direction / Lantern 61</t>
  </si>
  <si>
    <t>UHDL 62</t>
  </si>
  <si>
    <t>Up Hall Direction / Lantern 62</t>
  </si>
  <si>
    <t>UHDL 63</t>
  </si>
  <si>
    <t>Up Hall Direction / Lantern 63</t>
  </si>
  <si>
    <t>UHDL 64</t>
  </si>
  <si>
    <t>Up Hall Direction / Lantern 64</t>
  </si>
  <si>
    <t>UHDL 65</t>
  </si>
  <si>
    <t>Up Hall Direction / Lantern 65</t>
  </si>
  <si>
    <t>UHDL 66</t>
  </si>
  <si>
    <t>Up Hall Direction / Lantern 66</t>
  </si>
  <si>
    <t>UHDL 67</t>
  </si>
  <si>
    <t>Up Hall Direction / Lantern 67</t>
  </si>
  <si>
    <t>UHDL 68</t>
  </si>
  <si>
    <t>Up Hall Direction / Lantern 68</t>
  </si>
  <si>
    <t>UHDL 69</t>
  </si>
  <si>
    <t>Up Hall Direction / Lantern 69</t>
  </si>
  <si>
    <t>UHDL 70</t>
  </si>
  <si>
    <t>Up Hall Direction / Lantern 70</t>
  </si>
  <si>
    <t>UHDL 71</t>
  </si>
  <si>
    <t>Up Hall Direction / Lantern 71</t>
  </si>
  <si>
    <t>UHDL 72</t>
  </si>
  <si>
    <t>Up Hall Direction / Lantern 72</t>
  </si>
  <si>
    <t>UHDL 73</t>
  </si>
  <si>
    <t>Up Hall Direction / Lantern 73</t>
  </si>
  <si>
    <t>UHDL 74</t>
  </si>
  <si>
    <t>Up Hall Direction / Lantern 74</t>
  </si>
  <si>
    <t>UHDL 75</t>
  </si>
  <si>
    <t>Up Hall Direction / Lantern 75</t>
  </si>
  <si>
    <t>UHDL 76</t>
  </si>
  <si>
    <t>Up Hall Direction / Lantern 76</t>
  </si>
  <si>
    <t>UHDL 77</t>
  </si>
  <si>
    <t>Up Hall Direction / Lantern 77</t>
  </si>
  <si>
    <t>UHDL 78</t>
  </si>
  <si>
    <t>Up Hall Direction / Lantern 78</t>
  </si>
  <si>
    <t>UHDL 79</t>
  </si>
  <si>
    <t>Up Hall Direction / Lantern 79</t>
  </si>
  <si>
    <t>UHDL 80</t>
  </si>
  <si>
    <t>Up Hall Direction / Lantern 80</t>
  </si>
  <si>
    <t>UHDL 81</t>
  </si>
  <si>
    <t>Up Hall Direction / Lantern 81</t>
  </si>
  <si>
    <t>UHDL 82</t>
  </si>
  <si>
    <t>Up Hall Direction / Lantern 82</t>
  </si>
  <si>
    <t>UHDL 83</t>
  </si>
  <si>
    <t>Up Hall Direction / Lantern 83</t>
  </si>
  <si>
    <t>UHDL 84</t>
  </si>
  <si>
    <t>Up Hall Direction / Lantern 84</t>
  </si>
  <si>
    <t>UHDL 85</t>
  </si>
  <si>
    <t>Up Hall Direction / Lantern 85</t>
  </si>
  <si>
    <t>UHDL 86</t>
  </si>
  <si>
    <t>Up Hall Direction / Lantern 86</t>
  </si>
  <si>
    <t>UHDL 87</t>
  </si>
  <si>
    <t>Up Hall Direction / Lantern 87</t>
  </si>
  <si>
    <t>UHDL 88</t>
  </si>
  <si>
    <t>Up Hall Direction / Lantern 88</t>
  </si>
  <si>
    <t>UHDL 89</t>
  </si>
  <si>
    <t>Up Hall Direction / Lantern 89</t>
  </si>
  <si>
    <t>UHDL 90</t>
  </si>
  <si>
    <t>Up Hall Direction / Lantern 90</t>
  </si>
  <si>
    <t>UHDL 91</t>
  </si>
  <si>
    <t>Up Hall Direction / Lantern 91</t>
  </si>
  <si>
    <t>UHDL 92</t>
  </si>
  <si>
    <t>Up Hall Direction / Lantern 92</t>
  </si>
  <si>
    <t>UHDL 93</t>
  </si>
  <si>
    <t>Up Hall Direction / Lantern 93</t>
  </si>
  <si>
    <t>UHDL 94</t>
  </si>
  <si>
    <t>Up Hall Direction / Lantern 94</t>
  </si>
  <si>
    <t>UHDL 95</t>
  </si>
  <si>
    <t>Up Hall Direction / Lantern 95</t>
  </si>
  <si>
    <t>UHDL 96</t>
  </si>
  <si>
    <t>Up Hall Direction / Lantern 96</t>
  </si>
  <si>
    <t>UHDL 97</t>
  </si>
  <si>
    <t>Up Hall Direction / Lantern 97</t>
  </si>
  <si>
    <t>UHDL 98</t>
  </si>
  <si>
    <t>Up Hall Direction / Lantern 98</t>
  </si>
  <si>
    <t>UHDL 99</t>
  </si>
  <si>
    <t>Up Hall Direction / Lantern 99</t>
  </si>
  <si>
    <t>DHDL 32</t>
  </si>
  <si>
    <t>Down Hall Direction / Lantern 32</t>
  </si>
  <si>
    <t>DHDL 33</t>
  </si>
  <si>
    <t>Down Hall Direction / Lantern 33</t>
  </si>
  <si>
    <t>DHDL 34</t>
  </si>
  <si>
    <t>Down Hall Direction / Lantern 34</t>
  </si>
  <si>
    <t>DHDL 35</t>
  </si>
  <si>
    <t>Down Hall Direction / Lantern 35</t>
  </si>
  <si>
    <t>DHDL 36</t>
  </si>
  <si>
    <t>Down Hall Direction / Lantern 36</t>
  </si>
  <si>
    <t>DHDL 37</t>
  </si>
  <si>
    <t>Down Hall Direction / Lantern 37</t>
  </si>
  <si>
    <t>DHDL 38</t>
  </si>
  <si>
    <t>Down Hall Direction / Lantern 38</t>
  </si>
  <si>
    <t>DHDL 39</t>
  </si>
  <si>
    <t>Down Hall Direction / Lantern 39</t>
  </si>
  <si>
    <t>DHDL 40</t>
  </si>
  <si>
    <t>Down Hall Direction / Lantern 40</t>
  </si>
  <si>
    <t>DHDL 41</t>
  </si>
  <si>
    <t>Down Hall Direction / Lantern 41</t>
  </si>
  <si>
    <t>DHDL 42</t>
  </si>
  <si>
    <t>Down Hall Direction / Lantern 42</t>
  </si>
  <si>
    <t>DHDL 43</t>
  </si>
  <si>
    <t>Down Hall Direction / Lantern 43</t>
  </si>
  <si>
    <t>DHDL 44</t>
  </si>
  <si>
    <t>Down Hall Direction / Lantern 44</t>
  </si>
  <si>
    <t>DHDL 45</t>
  </si>
  <si>
    <t>Down Hall Direction / Lantern 45</t>
  </si>
  <si>
    <t>DHDL 46</t>
  </si>
  <si>
    <t>Down Hall Direction / Lantern 46</t>
  </si>
  <si>
    <t>DHDL 47</t>
  </si>
  <si>
    <t>Down Hall Direction / Lantern 47</t>
  </si>
  <si>
    <t>DHDL 48</t>
  </si>
  <si>
    <t>Down Hall Direction / Lantern 48</t>
  </si>
  <si>
    <t>DHDL 49</t>
  </si>
  <si>
    <t>Down Hall Direction / Lantern 49</t>
  </si>
  <si>
    <t>DHDL 50</t>
  </si>
  <si>
    <t>Down Hall Direction / Lantern 50</t>
  </si>
  <si>
    <t>DHDL 51</t>
  </si>
  <si>
    <t>Down Hall Direction / Lantern 51</t>
  </si>
  <si>
    <t>DHDL 52</t>
  </si>
  <si>
    <t>Down Hall Direction / Lantern 52</t>
  </si>
  <si>
    <t>DHDL 53</t>
  </si>
  <si>
    <t>Down Hall Direction / Lantern 53</t>
  </si>
  <si>
    <t>DHDL 54</t>
  </si>
  <si>
    <t>Down Hall Direction / Lantern 54</t>
  </si>
  <si>
    <t>DHDL 55</t>
  </si>
  <si>
    <t>Down Hall Direction / Lantern 55</t>
  </si>
  <si>
    <t>DHDL 56</t>
  </si>
  <si>
    <t>Down Hall Direction / Lantern 56</t>
  </si>
  <si>
    <t>DHDL 57</t>
  </si>
  <si>
    <t>Down Hall Direction / Lantern 57</t>
  </si>
  <si>
    <t>DHDL 58</t>
  </si>
  <si>
    <t>Down Hall Direction / Lantern 58</t>
  </si>
  <si>
    <t>DHDL 59</t>
  </si>
  <si>
    <t>Down Hall Direction / Lantern 59</t>
  </si>
  <si>
    <t>DHDL 60</t>
  </si>
  <si>
    <t>Down Hall Direction / Lantern 60</t>
  </si>
  <si>
    <t>DHDL 61</t>
  </si>
  <si>
    <t>Down Hall Direction / Lantern 61</t>
  </si>
  <si>
    <t>DHDL 62</t>
  </si>
  <si>
    <t>Down Hall Direction / Lantern 62</t>
  </si>
  <si>
    <t>DHDL 63</t>
  </si>
  <si>
    <t>Down Hall Direction / Lantern 63</t>
  </si>
  <si>
    <t>DHDL 64</t>
  </si>
  <si>
    <t>Down Hall Direction / Lantern 64</t>
  </si>
  <si>
    <t>DHDL 65</t>
  </si>
  <si>
    <t>Down Hall Direction / Lantern 65</t>
  </si>
  <si>
    <t>DHDL 66</t>
  </si>
  <si>
    <t>Down Hall Direction / Lantern 66</t>
  </si>
  <si>
    <t>DHDL 67</t>
  </si>
  <si>
    <t>Down Hall Direction / Lantern 67</t>
  </si>
  <si>
    <t>DHDL 68</t>
  </si>
  <si>
    <t>Down Hall Direction / Lantern 68</t>
  </si>
  <si>
    <t>DHDL 69</t>
  </si>
  <si>
    <t>Down Hall Direction / Lantern 69</t>
  </si>
  <si>
    <t>DHDL 70</t>
  </si>
  <si>
    <t>Down Hall Direction / Lantern 70</t>
  </si>
  <si>
    <t>DHDL 71</t>
  </si>
  <si>
    <t>Down Hall Direction / Lantern 71</t>
  </si>
  <si>
    <t>DHDL 72</t>
  </si>
  <si>
    <t>Down Hall Direction / Lantern 72</t>
  </si>
  <si>
    <t>DHDL 73</t>
  </si>
  <si>
    <t>Down Hall Direction / Lantern 73</t>
  </si>
  <si>
    <t>DHDL 74</t>
  </si>
  <si>
    <t>Down Hall Direction / Lantern 74</t>
  </si>
  <si>
    <t>DHDL 75</t>
  </si>
  <si>
    <t>Down Hall Direction / Lantern 75</t>
  </si>
  <si>
    <t>DHDL 76</t>
  </si>
  <si>
    <t>Down Hall Direction / Lantern 76</t>
  </si>
  <si>
    <t>DHDL 77</t>
  </si>
  <si>
    <t>Down Hall Direction / Lantern 77</t>
  </si>
  <si>
    <t>DHDL 78</t>
  </si>
  <si>
    <t>Down Hall Direction / Lantern 78</t>
  </si>
  <si>
    <t>DHDL 79</t>
  </si>
  <si>
    <t>Down Hall Direction / Lantern 79</t>
  </si>
  <si>
    <t>DHDL 80</t>
  </si>
  <si>
    <t>Down Hall Direction / Lantern 80</t>
  </si>
  <si>
    <t>DHDL 81</t>
  </si>
  <si>
    <t>Down Hall Direction / Lantern 81</t>
  </si>
  <si>
    <t>DHDL 82</t>
  </si>
  <si>
    <t>Down Hall Direction / Lantern 82</t>
  </si>
  <si>
    <t>DHDL 83</t>
  </si>
  <si>
    <t>Down Hall Direction / Lantern 83</t>
  </si>
  <si>
    <t>DHDL 84</t>
  </si>
  <si>
    <t>Down Hall Direction / Lantern 84</t>
  </si>
  <si>
    <t>DHDL 85</t>
  </si>
  <si>
    <t>Down Hall Direction / Lantern 85</t>
  </si>
  <si>
    <t>DHDL 86</t>
  </si>
  <si>
    <t>Down Hall Direction / Lantern 86</t>
  </si>
  <si>
    <t>DHDL 87</t>
  </si>
  <si>
    <t>Down Hall Direction / Lantern 87</t>
  </si>
  <si>
    <t>DHDL 88</t>
  </si>
  <si>
    <t>Down Hall Direction / Lantern 88</t>
  </si>
  <si>
    <t>DHDL 89</t>
  </si>
  <si>
    <t>Down Hall Direction / Lantern 89</t>
  </si>
  <si>
    <t>DHDL 90</t>
  </si>
  <si>
    <t>Down Hall Direction / Lantern 90</t>
  </si>
  <si>
    <t>DHDL 91</t>
  </si>
  <si>
    <t>Down Hall Direction / Lantern 91</t>
  </si>
  <si>
    <t>DHDL 92</t>
  </si>
  <si>
    <t>Down Hall Direction / Lantern 92</t>
  </si>
  <si>
    <t>DHDL 93</t>
  </si>
  <si>
    <t>Down Hall Direction / Lantern 93</t>
  </si>
  <si>
    <t>DHDL 94</t>
  </si>
  <si>
    <t>Down Hall Direction / Lantern 94</t>
  </si>
  <si>
    <t>DHDL 95</t>
  </si>
  <si>
    <t>Down Hall Direction / Lantern 95</t>
  </si>
  <si>
    <t>DHDL 96</t>
  </si>
  <si>
    <t>Down Hall Direction / Lantern 96</t>
  </si>
  <si>
    <t>DHDL 97</t>
  </si>
  <si>
    <t>Down Hall Direction / Lantern 97</t>
  </si>
  <si>
    <t>DHDL 98</t>
  </si>
  <si>
    <t>Down Hall Direction / Lantern 98</t>
  </si>
  <si>
    <t>DHDL 99</t>
  </si>
  <si>
    <t>Down Hall Direction / Lantern 99</t>
  </si>
  <si>
    <t>FPD 32</t>
  </si>
  <si>
    <t>Fire Proof Door 32</t>
  </si>
  <si>
    <t>FPD 33</t>
  </si>
  <si>
    <t>Fire Proof Door 33</t>
  </si>
  <si>
    <t>FPD 34</t>
  </si>
  <si>
    <t>Fire Proof Door 34</t>
  </si>
  <si>
    <t>FPD 35</t>
  </si>
  <si>
    <t>Fire Proof Door 35</t>
  </si>
  <si>
    <t>FPD 36</t>
  </si>
  <si>
    <t>Fire Proof Door 36</t>
  </si>
  <si>
    <t>FPD 37</t>
  </si>
  <si>
    <t>Fire Proof Door 37</t>
  </si>
  <si>
    <t>FPD 38</t>
  </si>
  <si>
    <t>Fire Proof Door 38</t>
  </si>
  <si>
    <t>FPD 39</t>
  </si>
  <si>
    <t>Fire Proof Door 39</t>
  </si>
  <si>
    <t>FPD 40</t>
  </si>
  <si>
    <t>Fire Proof Door 40</t>
  </si>
  <si>
    <t>FPD 41</t>
  </si>
  <si>
    <t>Fire Proof Door 41</t>
  </si>
  <si>
    <t>FPD 42</t>
  </si>
  <si>
    <t>Fire Proof Door 42</t>
  </si>
  <si>
    <t>FPD 43</t>
  </si>
  <si>
    <t>Fire Proof Door 43</t>
  </si>
  <si>
    <t>FPD 44</t>
  </si>
  <si>
    <t>Fire Proof Door 44</t>
  </si>
  <si>
    <t>FPD 45</t>
  </si>
  <si>
    <t>Fire Proof Door 45</t>
  </si>
  <si>
    <t>FPD 46</t>
  </si>
  <si>
    <t>Fire Proof Door 46</t>
  </si>
  <si>
    <t>FPD 47</t>
  </si>
  <si>
    <t>Fire Proof Door 47</t>
  </si>
  <si>
    <t>FPD 48</t>
  </si>
  <si>
    <t>Fire Proof Door 48</t>
  </si>
  <si>
    <t>FPD 49</t>
  </si>
  <si>
    <t>Fire Proof Door 49</t>
  </si>
  <si>
    <t>FPD 50</t>
  </si>
  <si>
    <t>Fire Proof Door 50</t>
  </si>
  <si>
    <t>FPD 51</t>
  </si>
  <si>
    <t>Fire Proof Door 51</t>
  </si>
  <si>
    <t>FPD 52</t>
  </si>
  <si>
    <t>Fire Proof Door 52</t>
  </si>
  <si>
    <t>FPD 53</t>
  </si>
  <si>
    <t>Fire Proof Door 53</t>
  </si>
  <si>
    <t>FPD 54</t>
  </si>
  <si>
    <t>Fire Proof Door 54</t>
  </si>
  <si>
    <t>FPD 55</t>
  </si>
  <si>
    <t>Fire Proof Door 55</t>
  </si>
  <si>
    <t>FPD 56</t>
  </si>
  <si>
    <t>Fire Proof Door 56</t>
  </si>
  <si>
    <t>FPD 57</t>
  </si>
  <si>
    <t>Fire Proof Door 57</t>
  </si>
  <si>
    <t>FPD 58</t>
  </si>
  <si>
    <t>Fire Proof Door 58</t>
  </si>
  <si>
    <t>FPD 59</t>
  </si>
  <si>
    <t>Fire Proof Door 59</t>
  </si>
  <si>
    <t>FPD 60</t>
  </si>
  <si>
    <t>Fire Proof Door 60</t>
  </si>
  <si>
    <t>FPD 61</t>
  </si>
  <si>
    <t>Fire Proof Door 61</t>
  </si>
  <si>
    <t>FPD 62</t>
  </si>
  <si>
    <t>Fire Proof Door 62</t>
  </si>
  <si>
    <t>FPD 63</t>
  </si>
  <si>
    <t>Fire Proof Door 63</t>
  </si>
  <si>
    <t>FPD 64</t>
  </si>
  <si>
    <t>Fire Proof Door 64</t>
  </si>
  <si>
    <t>FPD 65</t>
  </si>
  <si>
    <t>Fire Proof Door 65</t>
  </si>
  <si>
    <t>FPD 66</t>
  </si>
  <si>
    <t>Fire Proof Door 66</t>
  </si>
  <si>
    <t>FPD 67</t>
  </si>
  <si>
    <t>Fire Proof Door 67</t>
  </si>
  <si>
    <t>FPD 68</t>
  </si>
  <si>
    <t>Fire Proof Door 68</t>
  </si>
  <si>
    <t>FPD 69</t>
  </si>
  <si>
    <t>Fire Proof Door 69</t>
  </si>
  <si>
    <t>FPD 70</t>
  </si>
  <si>
    <t>Fire Proof Door 70</t>
  </si>
  <si>
    <t>FPD 71</t>
  </si>
  <si>
    <t>Fire Proof Door 71</t>
  </si>
  <si>
    <t>FPD 72</t>
  </si>
  <si>
    <t>Fire Proof Door 72</t>
  </si>
  <si>
    <t>FPD 73</t>
  </si>
  <si>
    <t>Fire Proof Door 73</t>
  </si>
  <si>
    <t>FPD 74</t>
  </si>
  <si>
    <t>Fire Proof Door 74</t>
  </si>
  <si>
    <t>FPD 75</t>
  </si>
  <si>
    <t>Fire Proof Door 75</t>
  </si>
  <si>
    <t>FPD 76</t>
  </si>
  <si>
    <t>Fire Proof Door 76</t>
  </si>
  <si>
    <t>FPD 77</t>
  </si>
  <si>
    <t>Fire Proof Door 77</t>
  </si>
  <si>
    <t>FPD 78</t>
  </si>
  <si>
    <t>Fire Proof Door 78</t>
  </si>
  <si>
    <t>FPD 79</t>
  </si>
  <si>
    <t>Fire Proof Door 79</t>
  </si>
  <si>
    <t>FPD 80</t>
  </si>
  <si>
    <t>Fire Proof Door 80</t>
  </si>
  <si>
    <t>FPD 81</t>
  </si>
  <si>
    <t>Fire Proof Door 81</t>
  </si>
  <si>
    <t>FPD 82</t>
  </si>
  <si>
    <t>Fire Proof Door 82</t>
  </si>
  <si>
    <t>FPD 83</t>
  </si>
  <si>
    <t>Fire Proof Door 83</t>
  </si>
  <si>
    <t>FPD 84</t>
  </si>
  <si>
    <t>Fire Proof Door 84</t>
  </si>
  <si>
    <t>FPD 85</t>
  </si>
  <si>
    <t>Fire Proof Door 85</t>
  </si>
  <si>
    <t>FPD 86</t>
  </si>
  <si>
    <t>Fire Proof Door 86</t>
  </si>
  <si>
    <t>FPD 87</t>
  </si>
  <si>
    <t>Fire Proof Door 87</t>
  </si>
  <si>
    <t>FPD 88</t>
  </si>
  <si>
    <t>Fire Proof Door 88</t>
  </si>
  <si>
    <t>FPD 89</t>
  </si>
  <si>
    <t>Fire Proof Door 89</t>
  </si>
  <si>
    <t>FPD 90</t>
  </si>
  <si>
    <t>Fire Proof Door 90</t>
  </si>
  <si>
    <t>FPD 91</t>
  </si>
  <si>
    <t>Fire Proof Door 91</t>
  </si>
  <si>
    <t>FPD 92</t>
  </si>
  <si>
    <t>Fire Proof Door 92</t>
  </si>
  <si>
    <t>FPD 93</t>
  </si>
  <si>
    <t>Fire Proof Door 93</t>
  </si>
  <si>
    <t>FPD 94</t>
  </si>
  <si>
    <t>Fire Proof Door 94</t>
  </si>
  <si>
    <t>FPD 95</t>
  </si>
  <si>
    <t>Fire Proof Door 95</t>
  </si>
  <si>
    <t>FPD 96</t>
  </si>
  <si>
    <t>Fire Proof Door 96</t>
  </si>
  <si>
    <t>FPD 97</t>
  </si>
  <si>
    <t>Fire Proof Door 97</t>
  </si>
  <si>
    <t>FPD 98</t>
  </si>
  <si>
    <t>Fire Proof Door 98</t>
  </si>
  <si>
    <t>FPD 99</t>
  </si>
  <si>
    <t>Fire Proof Door 99</t>
  </si>
  <si>
    <t>CPC 32</t>
  </si>
  <si>
    <t>Car Position Contact 32</t>
  </si>
  <si>
    <t>CPC 33</t>
  </si>
  <si>
    <t>Car Position Contact 33</t>
  </si>
  <si>
    <t>CPC 34</t>
  </si>
  <si>
    <t>Car Position Contact 34</t>
  </si>
  <si>
    <t>CPC 35</t>
  </si>
  <si>
    <t>Car Position Contact 35</t>
  </si>
  <si>
    <t>CPC 36</t>
  </si>
  <si>
    <t>Car Position Contact 36</t>
  </si>
  <si>
    <t>CPC 37</t>
  </si>
  <si>
    <t>Car Position Contact 37</t>
  </si>
  <si>
    <t>CPC 38</t>
  </si>
  <si>
    <t>Car Position Contact 38</t>
  </si>
  <si>
    <t>CPC 39</t>
  </si>
  <si>
    <t>Car Position Contact 39</t>
  </si>
  <si>
    <t>CPC 40</t>
  </si>
  <si>
    <t>Car Position Contact 40</t>
  </si>
  <si>
    <t>CPC 41</t>
  </si>
  <si>
    <t>Car Position Contact 41</t>
  </si>
  <si>
    <t>CPC 42</t>
  </si>
  <si>
    <t>Car Position Contact 42</t>
  </si>
  <si>
    <t>CPC 43</t>
  </si>
  <si>
    <t>Car Position Contact 43</t>
  </si>
  <si>
    <t>CPC 44</t>
  </si>
  <si>
    <t>Car Position Contact 44</t>
  </si>
  <si>
    <t>CPC 45</t>
  </si>
  <si>
    <t>Car Position Contact 45</t>
  </si>
  <si>
    <t>CPC 46</t>
  </si>
  <si>
    <t>Car Position Contact 46</t>
  </si>
  <si>
    <t>CPC 47</t>
  </si>
  <si>
    <t>Car Position Contact 47</t>
  </si>
  <si>
    <t>CPC 48</t>
  </si>
  <si>
    <t>Car Position Contact 48</t>
  </si>
  <si>
    <t>CPC 49</t>
  </si>
  <si>
    <t>Car Position Contact 49</t>
  </si>
  <si>
    <t>CPC 50</t>
  </si>
  <si>
    <t>Car Position Contact 50</t>
  </si>
  <si>
    <t>CPC 51</t>
  </si>
  <si>
    <t>Car Position Contact 51</t>
  </si>
  <si>
    <t>CPC 52</t>
  </si>
  <si>
    <t>Car Position Contact 52</t>
  </si>
  <si>
    <t>CPC 53</t>
  </si>
  <si>
    <t>Car Position Contact 53</t>
  </si>
  <si>
    <t>CPC 54</t>
  </si>
  <si>
    <t>Car Position Contact 54</t>
  </si>
  <si>
    <t>CPC 55</t>
  </si>
  <si>
    <t>Car Position Contact 55</t>
  </si>
  <si>
    <t>CPC 56</t>
  </si>
  <si>
    <t>Car Position Contact 56</t>
  </si>
  <si>
    <t>CPC 57</t>
  </si>
  <si>
    <t>Car Position Contact 57</t>
  </si>
  <si>
    <t>CPC 58</t>
  </si>
  <si>
    <t>Car Position Contact 58</t>
  </si>
  <si>
    <t>CPC 59</t>
  </si>
  <si>
    <t>Car Position Contact 59</t>
  </si>
  <si>
    <t>CPC 60</t>
  </si>
  <si>
    <t>Car Position Contact 60</t>
  </si>
  <si>
    <t>CPC 61</t>
  </si>
  <si>
    <t>Car Position Contact 61</t>
  </si>
  <si>
    <t>CPC 62</t>
  </si>
  <si>
    <t>Car Position Contact 62</t>
  </si>
  <si>
    <t>CPC 63</t>
  </si>
  <si>
    <t>Car Position Contact 63</t>
  </si>
  <si>
    <t>CPC 64</t>
  </si>
  <si>
    <t>Car Position Contact 64</t>
  </si>
  <si>
    <t>CPC 65</t>
  </si>
  <si>
    <t>Car Position Contact 65</t>
  </si>
  <si>
    <t>CPC 66</t>
  </si>
  <si>
    <t>Car Position Contact 66</t>
  </si>
  <si>
    <t>CPC 67</t>
  </si>
  <si>
    <t>Car Position Contact 67</t>
  </si>
  <si>
    <t>CPC 68</t>
  </si>
  <si>
    <t>Car Position Contact 68</t>
  </si>
  <si>
    <t>CPC 69</t>
  </si>
  <si>
    <t>Car Position Contact 69</t>
  </si>
  <si>
    <t>CPC 70</t>
  </si>
  <si>
    <t>Car Position Contact 70</t>
  </si>
  <si>
    <t>CPC 71</t>
  </si>
  <si>
    <t>Car Position Contact 71</t>
  </si>
  <si>
    <t>CPC 72</t>
  </si>
  <si>
    <t>Car Position Contact 72</t>
  </si>
  <si>
    <t>CPC 73</t>
  </si>
  <si>
    <t>Car Position Contact 73</t>
  </si>
  <si>
    <t>CPC 74</t>
  </si>
  <si>
    <t>Car Position Contact 74</t>
  </si>
  <si>
    <t>CPC 75</t>
  </si>
  <si>
    <t>Car Position Contact 75</t>
  </si>
  <si>
    <t>CPC 76</t>
  </si>
  <si>
    <t>Car Position Contact 76</t>
  </si>
  <si>
    <t>CPC 77</t>
  </si>
  <si>
    <t>Car Position Contact 77</t>
  </si>
  <si>
    <t>CPC 78</t>
  </si>
  <si>
    <t>Car Position Contact 78</t>
  </si>
  <si>
    <t>CPC 79</t>
  </si>
  <si>
    <t>Car Position Contact 79</t>
  </si>
  <si>
    <t>CPC 80</t>
  </si>
  <si>
    <t>Car Position Contact 80</t>
  </si>
  <si>
    <t>CPC 81</t>
  </si>
  <si>
    <t>Car Position Contact 81</t>
  </si>
  <si>
    <t>CPC 82</t>
  </si>
  <si>
    <t>Car Position Contact 82</t>
  </si>
  <si>
    <t>CPC 83</t>
  </si>
  <si>
    <t>Car Position Contact 83</t>
  </si>
  <si>
    <t>CPC 84</t>
  </si>
  <si>
    <t>Car Position Contact 84</t>
  </si>
  <si>
    <t>CPC 85</t>
  </si>
  <si>
    <t>Car Position Contact 85</t>
  </si>
  <si>
    <t>CPC 86</t>
  </si>
  <si>
    <t>Car Position Contact 86</t>
  </si>
  <si>
    <t>CPC 87</t>
  </si>
  <si>
    <t>Car Position Contact 87</t>
  </si>
  <si>
    <t>CPC 88</t>
  </si>
  <si>
    <t>Car Position Contact 88</t>
  </si>
  <si>
    <t>CPC 89</t>
  </si>
  <si>
    <t>Car Position Contact 89</t>
  </si>
  <si>
    <t>CPC 90</t>
  </si>
  <si>
    <t>Car Position Contact 90</t>
  </si>
  <si>
    <t>CPC 91</t>
  </si>
  <si>
    <t>Car Position Contact 91</t>
  </si>
  <si>
    <t>CPC 92</t>
  </si>
  <si>
    <t>Car Position Contact 92</t>
  </si>
  <si>
    <t>CPC 93</t>
  </si>
  <si>
    <t>Car Position Contact 93</t>
  </si>
  <si>
    <t>CPC 94</t>
  </si>
  <si>
    <t>Car Position Contact 94</t>
  </si>
  <si>
    <t>CPC 95</t>
  </si>
  <si>
    <t>Car Position Contact 95</t>
  </si>
  <si>
    <t>CPC 96</t>
  </si>
  <si>
    <t>Car Position Contact 96</t>
  </si>
  <si>
    <t>CPC 97</t>
  </si>
  <si>
    <t>Car Position Contact 97</t>
  </si>
  <si>
    <t>CPC 98</t>
  </si>
  <si>
    <t>Car Position Contact 98</t>
  </si>
  <si>
    <t>CPC 99</t>
  </si>
  <si>
    <t>Car Position Contact 99</t>
  </si>
  <si>
    <t>CRS 32</t>
  </si>
  <si>
    <t>Card Reader Security (Car) 32</t>
  </si>
  <si>
    <t>CRS 33</t>
  </si>
  <si>
    <t>Card Reader Security (Car) 33</t>
  </si>
  <si>
    <t>CRS 34</t>
  </si>
  <si>
    <t>Card Reader Security (Car) 34</t>
  </si>
  <si>
    <t>CRS 35</t>
  </si>
  <si>
    <t>Card Reader Security (Car) 35</t>
  </si>
  <si>
    <t>CRS 36</t>
  </si>
  <si>
    <t>Card Reader Security (Car) 36</t>
  </si>
  <si>
    <t>CRS 37</t>
  </si>
  <si>
    <t>Card Reader Security (Car) 37</t>
  </si>
  <si>
    <t>CRS 38</t>
  </si>
  <si>
    <t>Card Reader Security (Car) 38</t>
  </si>
  <si>
    <t>CRS 39</t>
  </si>
  <si>
    <t>Card Reader Security (Car) 39</t>
  </si>
  <si>
    <t>CRS 40</t>
  </si>
  <si>
    <t>Card Reader Security (Car) 40</t>
  </si>
  <si>
    <t>CRS 41</t>
  </si>
  <si>
    <t>Card Reader Security (Car) 41</t>
  </si>
  <si>
    <t>CRS 42</t>
  </si>
  <si>
    <t>Card Reader Security (Car) 42</t>
  </si>
  <si>
    <t>CRS 43</t>
  </si>
  <si>
    <t>Card Reader Security (Car) 43</t>
  </si>
  <si>
    <t>CRS 44</t>
  </si>
  <si>
    <t>Card Reader Security (Car) 44</t>
  </si>
  <si>
    <t>CRS 45</t>
  </si>
  <si>
    <t>Card Reader Security (Car) 45</t>
  </si>
  <si>
    <t>CRS 46</t>
  </si>
  <si>
    <t>Card Reader Security (Car) 46</t>
  </si>
  <si>
    <t>CRS 47</t>
  </si>
  <si>
    <t>Card Reader Security (Car) 47</t>
  </si>
  <si>
    <t>CRS 48</t>
  </si>
  <si>
    <t>Card Reader Security (Car) 48</t>
  </si>
  <si>
    <t>CRS 49</t>
  </si>
  <si>
    <t>Card Reader Security (Car) 49</t>
  </si>
  <si>
    <t>CRS 50</t>
  </si>
  <si>
    <t>Card Reader Security (Car) 50</t>
  </si>
  <si>
    <t>CRS 51</t>
  </si>
  <si>
    <t>Card Reader Security (Car) 51</t>
  </si>
  <si>
    <t>CRS 52</t>
  </si>
  <si>
    <t>Card Reader Security (Car) 52</t>
  </si>
  <si>
    <t>CRS 53</t>
  </si>
  <si>
    <t>Card Reader Security (Car) 53</t>
  </si>
  <si>
    <t>CRS 54</t>
  </si>
  <si>
    <t>Card Reader Security (Car) 54</t>
  </si>
  <si>
    <t>CRS 55</t>
  </si>
  <si>
    <t>Card Reader Security (Car) 55</t>
  </si>
  <si>
    <t>CRS 56</t>
  </si>
  <si>
    <t>Card Reader Security (Car) 56</t>
  </si>
  <si>
    <t>CRS 57</t>
  </si>
  <si>
    <t>Card Reader Security (Car) 57</t>
  </si>
  <si>
    <t>CRS 58</t>
  </si>
  <si>
    <t>Card Reader Security (Car) 58</t>
  </si>
  <si>
    <t>CRS 59</t>
  </si>
  <si>
    <t>Card Reader Security (Car) 59</t>
  </si>
  <si>
    <t>CRS 60</t>
  </si>
  <si>
    <t>Card Reader Security (Car) 60</t>
  </si>
  <si>
    <t>CRS 61</t>
  </si>
  <si>
    <t>Card Reader Security (Car) 61</t>
  </si>
  <si>
    <t>CRS 62</t>
  </si>
  <si>
    <t>Card Reader Security (Car) 62</t>
  </si>
  <si>
    <t>CRS 63</t>
  </si>
  <si>
    <t>Card Reader Security (Car) 63</t>
  </si>
  <si>
    <t>CRS 64</t>
  </si>
  <si>
    <t>Card Reader Security (Car) 64</t>
  </si>
  <si>
    <t>CRS 65</t>
  </si>
  <si>
    <t>Card Reader Security (Car) 65</t>
  </si>
  <si>
    <t>CRS 66</t>
  </si>
  <si>
    <t>Card Reader Security (Car) 66</t>
  </si>
  <si>
    <t>CRS 67</t>
  </si>
  <si>
    <t>Card Reader Security (Car) 67</t>
  </si>
  <si>
    <t>CRS 68</t>
  </si>
  <si>
    <t>Card Reader Security (Car) 68</t>
  </si>
  <si>
    <t>CRS 69</t>
  </si>
  <si>
    <t>Card Reader Security (Car) 69</t>
  </si>
  <si>
    <t>CRS 70</t>
  </si>
  <si>
    <t>Card Reader Security (Car) 70</t>
  </si>
  <si>
    <t>CRS 71</t>
  </si>
  <si>
    <t>Card Reader Security (Car) 71</t>
  </si>
  <si>
    <t>CRS 72</t>
  </si>
  <si>
    <t>Card Reader Security (Car) 72</t>
  </si>
  <si>
    <t>CRS 73</t>
  </si>
  <si>
    <t>Card Reader Security (Car) 73</t>
  </si>
  <si>
    <t>CRS 74</t>
  </si>
  <si>
    <t>Card Reader Security (Car) 74</t>
  </si>
  <si>
    <t>CRS 75</t>
  </si>
  <si>
    <t>Card Reader Security (Car) 75</t>
  </si>
  <si>
    <t>CRS 76</t>
  </si>
  <si>
    <t>Card Reader Security (Car) 76</t>
  </si>
  <si>
    <t>CRS 77</t>
  </si>
  <si>
    <t>Card Reader Security (Car) 77</t>
  </si>
  <si>
    <t>CRS 78</t>
  </si>
  <si>
    <t>Card Reader Security (Car) 78</t>
  </si>
  <si>
    <t>CRS 79</t>
  </si>
  <si>
    <t>Card Reader Security (Car) 79</t>
  </si>
  <si>
    <t>CRS 80</t>
  </si>
  <si>
    <t>Card Reader Security (Car) 80</t>
  </si>
  <si>
    <t>CRS 81</t>
  </si>
  <si>
    <t>Card Reader Security (Car) 81</t>
  </si>
  <si>
    <t>CRS 82</t>
  </si>
  <si>
    <t>Card Reader Security (Car) 82</t>
  </si>
  <si>
    <t>CRS 83</t>
  </si>
  <si>
    <t>Card Reader Security (Car) 83</t>
  </si>
  <si>
    <t>CRS 84</t>
  </si>
  <si>
    <t>Card Reader Security (Car) 84</t>
  </si>
  <si>
    <t>CRS 85</t>
  </si>
  <si>
    <t>Card Reader Security (Car) 85</t>
  </si>
  <si>
    <t>CRS 86</t>
  </si>
  <si>
    <t>Card Reader Security (Car) 86</t>
  </si>
  <si>
    <t>CRS 87</t>
  </si>
  <si>
    <t>Card Reader Security (Car) 87</t>
  </si>
  <si>
    <t>CRS 88</t>
  </si>
  <si>
    <t>Card Reader Security (Car) 88</t>
  </si>
  <si>
    <t>CRS 89</t>
  </si>
  <si>
    <t>Card Reader Security (Car) 89</t>
  </si>
  <si>
    <t>CRS 90</t>
  </si>
  <si>
    <t>Card Reader Security (Car) 90</t>
  </si>
  <si>
    <t>CRS 91</t>
  </si>
  <si>
    <t>Card Reader Security (Car) 91</t>
  </si>
  <si>
    <t>CRS 92</t>
  </si>
  <si>
    <t>Card Reader Security (Car) 92</t>
  </si>
  <si>
    <t>CRS 93</t>
  </si>
  <si>
    <t>Card Reader Security (Car) 93</t>
  </si>
  <si>
    <t>CRS 94</t>
  </si>
  <si>
    <t>Card Reader Security (Car) 94</t>
  </si>
  <si>
    <t>CRS 95</t>
  </si>
  <si>
    <t>Card Reader Security (Car) 95</t>
  </si>
  <si>
    <t>CRS 96</t>
  </si>
  <si>
    <t>Card Reader Security (Car) 96</t>
  </si>
  <si>
    <t>CRS 97</t>
  </si>
  <si>
    <t>Card Reader Security (Car) 97</t>
  </si>
  <si>
    <t>CRS 98</t>
  </si>
  <si>
    <t>Card Reader Security (Car) 98</t>
  </si>
  <si>
    <t>CRS 99</t>
  </si>
  <si>
    <t>Card Reader Security (Car) 99</t>
  </si>
  <si>
    <t>SEC 32</t>
  </si>
  <si>
    <t>Card Reader Security (Hall) 32</t>
  </si>
  <si>
    <t>SEC 33</t>
  </si>
  <si>
    <t>Card Reader Security (Hall) 33</t>
  </si>
  <si>
    <t>SEC 34</t>
  </si>
  <si>
    <t>Card Reader Security (Hall) 34</t>
  </si>
  <si>
    <t>SEC 35</t>
  </si>
  <si>
    <t>Card Reader Security (Hall) 35</t>
  </si>
  <si>
    <t>SEC 36</t>
  </si>
  <si>
    <t>Card Reader Security (Hall) 36</t>
  </si>
  <si>
    <t>SEC 37</t>
  </si>
  <si>
    <t>Card Reader Security (Hall) 37</t>
  </si>
  <si>
    <t>SEC 38</t>
  </si>
  <si>
    <t>Card Reader Security (Hall) 38</t>
  </si>
  <si>
    <t>SEC 39</t>
  </si>
  <si>
    <t>Card Reader Security (Hall) 39</t>
  </si>
  <si>
    <t>SEC 40</t>
  </si>
  <si>
    <t>Card Reader Security (Hall) 40</t>
  </si>
  <si>
    <t>SEC 41</t>
  </si>
  <si>
    <t>Card Reader Security (Hall) 41</t>
  </si>
  <si>
    <t>SEC 42</t>
  </si>
  <si>
    <t>Card Reader Security (Hall) 42</t>
  </si>
  <si>
    <t>SEC 43</t>
  </si>
  <si>
    <t>Card Reader Security (Hall) 43</t>
  </si>
  <si>
    <t>SEC 44</t>
  </si>
  <si>
    <t>Card Reader Security (Hall) 44</t>
  </si>
  <si>
    <t>SEC 45</t>
  </si>
  <si>
    <t>Card Reader Security (Hall) 45</t>
  </si>
  <si>
    <t>SEC 46</t>
  </si>
  <si>
    <t>Card Reader Security (Hall) 46</t>
  </si>
  <si>
    <t>SEC 47</t>
  </si>
  <si>
    <t>Card Reader Security (Hall) 47</t>
  </si>
  <si>
    <t>SEC 48</t>
  </si>
  <si>
    <t>Card Reader Security (Hall) 48</t>
  </si>
  <si>
    <t>SEC 49</t>
  </si>
  <si>
    <t>Card Reader Security (Hall) 49</t>
  </si>
  <si>
    <t>SEC 50</t>
  </si>
  <si>
    <t>Card Reader Security (Hall) 50</t>
  </si>
  <si>
    <t>SEC 51</t>
  </si>
  <si>
    <t>Card Reader Security (Hall) 51</t>
  </si>
  <si>
    <t>SEC 52</t>
  </si>
  <si>
    <t>Card Reader Security (Hall) 52</t>
  </si>
  <si>
    <t>SEC 53</t>
  </si>
  <si>
    <t>Card Reader Security (Hall) 53</t>
  </si>
  <si>
    <t>SEC 54</t>
  </si>
  <si>
    <t>Card Reader Security (Hall) 54</t>
  </si>
  <si>
    <t>SEC 55</t>
  </si>
  <si>
    <t>Card Reader Security (Hall) 55</t>
  </si>
  <si>
    <t>SEC 56</t>
  </si>
  <si>
    <t>Card Reader Security (Hall) 56</t>
  </si>
  <si>
    <t>SEC 57</t>
  </si>
  <si>
    <t>Card Reader Security (Hall) 57</t>
  </si>
  <si>
    <t>SEC 58</t>
  </si>
  <si>
    <t>Card Reader Security (Hall) 58</t>
  </si>
  <si>
    <t>SEC 59</t>
  </si>
  <si>
    <t>Card Reader Security (Hall) 59</t>
  </si>
  <si>
    <t>SEC 60</t>
  </si>
  <si>
    <t>Card Reader Security (Hall) 60</t>
  </si>
  <si>
    <t>SEC 61</t>
  </si>
  <si>
    <t>Card Reader Security (Hall) 61</t>
  </si>
  <si>
    <t>SEC 62</t>
  </si>
  <si>
    <t>Card Reader Security (Hall) 62</t>
  </si>
  <si>
    <t>SEC 63</t>
  </si>
  <si>
    <t>Card Reader Security (Hall) 63</t>
  </si>
  <si>
    <t>SEC 64</t>
  </si>
  <si>
    <t>Card Reader Security (Hall) 64</t>
  </si>
  <si>
    <t>SEC 65</t>
  </si>
  <si>
    <t>Card Reader Security (Hall) 65</t>
  </si>
  <si>
    <t>SEC 66</t>
  </si>
  <si>
    <t>Card Reader Security (Hall) 66</t>
  </si>
  <si>
    <t>SEC 67</t>
  </si>
  <si>
    <t>Card Reader Security (Hall) 67</t>
  </si>
  <si>
    <t>SEC 68</t>
  </si>
  <si>
    <t>Card Reader Security (Hall) 68</t>
  </si>
  <si>
    <t>SEC 69</t>
  </si>
  <si>
    <t>Card Reader Security (Hall) 69</t>
  </si>
  <si>
    <t>SEC 70</t>
  </si>
  <si>
    <t>Card Reader Security (Hall) 70</t>
  </si>
  <si>
    <t>SEC 71</t>
  </si>
  <si>
    <t>Card Reader Security (Hall) 71</t>
  </si>
  <si>
    <t>SEC 72</t>
  </si>
  <si>
    <t>Card Reader Security (Hall) 72</t>
  </si>
  <si>
    <t>SEC 73</t>
  </si>
  <si>
    <t>Card Reader Security (Hall) 73</t>
  </si>
  <si>
    <t>SEC 74</t>
  </si>
  <si>
    <t>Card Reader Security (Hall) 74</t>
  </si>
  <si>
    <t>SEC 75</t>
  </si>
  <si>
    <t>Card Reader Security (Hall) 75</t>
  </si>
  <si>
    <t>SEC 76</t>
  </si>
  <si>
    <t>Card Reader Security (Hall) 76</t>
  </si>
  <si>
    <t>SEC 77</t>
  </si>
  <si>
    <t>Card Reader Security (Hall) 77</t>
  </si>
  <si>
    <t>SEC 78</t>
  </si>
  <si>
    <t>Card Reader Security (Hall) 78</t>
  </si>
  <si>
    <t>SEC 79</t>
  </si>
  <si>
    <t>Card Reader Security (Hall) 79</t>
  </si>
  <si>
    <t>SEC 80</t>
  </si>
  <si>
    <t>Card Reader Security (Hall) 80</t>
  </si>
  <si>
    <t>SEC 81</t>
  </si>
  <si>
    <t>Card Reader Security (Hall) 81</t>
  </si>
  <si>
    <t>SEC 82</t>
  </si>
  <si>
    <t>Card Reader Security (Hall) 82</t>
  </si>
  <si>
    <t>SEC 83</t>
  </si>
  <si>
    <t>Card Reader Security (Hall) 83</t>
  </si>
  <si>
    <t>SEC 84</t>
  </si>
  <si>
    <t>Card Reader Security (Hall) 84</t>
  </si>
  <si>
    <t>SEC 85</t>
  </si>
  <si>
    <t>Card Reader Security (Hall) 85</t>
  </si>
  <si>
    <t>SEC 86</t>
  </si>
  <si>
    <t>Card Reader Security (Hall) 86</t>
  </si>
  <si>
    <t>SEC 87</t>
  </si>
  <si>
    <t>Card Reader Security (Hall) 87</t>
  </si>
  <si>
    <t>SEC 88</t>
  </si>
  <si>
    <t>Card Reader Security (Hall) 88</t>
  </si>
  <si>
    <t>SEC 89</t>
  </si>
  <si>
    <t>Card Reader Security (Hall) 89</t>
  </si>
  <si>
    <t>SEC 90</t>
  </si>
  <si>
    <t>Card Reader Security (Hall) 90</t>
  </si>
  <si>
    <t>SEC 91</t>
  </si>
  <si>
    <t>Card Reader Security (Hall) 91</t>
  </si>
  <si>
    <t>SEC 92</t>
  </si>
  <si>
    <t>Card Reader Security (Hall) 92</t>
  </si>
  <si>
    <t>SEC 93</t>
  </si>
  <si>
    <t>Card Reader Security (Hall) 93</t>
  </si>
  <si>
    <t>SEC 94</t>
  </si>
  <si>
    <t>Card Reader Security (Hall) 94</t>
  </si>
  <si>
    <t>SEC 95</t>
  </si>
  <si>
    <t>Card Reader Security (Hall) 95</t>
  </si>
  <si>
    <t>SEC 96</t>
  </si>
  <si>
    <t>Card Reader Security (Hall) 96</t>
  </si>
  <si>
    <t>SEC 97</t>
  </si>
  <si>
    <t>Card Reader Security (Hall) 97</t>
  </si>
  <si>
    <t>SEC 98</t>
  </si>
  <si>
    <t>Card Reader Security (Hall) 98</t>
  </si>
  <si>
    <t>SEC 99</t>
  </si>
  <si>
    <t>Card Reader Security (Hall) 99</t>
  </si>
  <si>
    <t>OOL 32</t>
  </si>
  <si>
    <t>Out Of Order Light 32</t>
  </si>
  <si>
    <t>OOL 33</t>
  </si>
  <si>
    <t>Out Of Order Light 33</t>
  </si>
  <si>
    <t>OOL 34</t>
  </si>
  <si>
    <t>Out Of Order Light 34</t>
  </si>
  <si>
    <t>OOL 35</t>
  </si>
  <si>
    <t>Out Of Order Light 35</t>
  </si>
  <si>
    <t>OOL 36</t>
  </si>
  <si>
    <t>Out Of Order Light 36</t>
  </si>
  <si>
    <t>OOL 37</t>
  </si>
  <si>
    <t>Out Of Order Light 37</t>
  </si>
  <si>
    <t>OOL 38</t>
  </si>
  <si>
    <t>Out Of Order Light 38</t>
  </si>
  <si>
    <t>OOL 39</t>
  </si>
  <si>
    <t>Out Of Order Light 39</t>
  </si>
  <si>
    <t>OOL 40</t>
  </si>
  <si>
    <t>Out Of Order Light 40</t>
  </si>
  <si>
    <t>OOL 41</t>
  </si>
  <si>
    <t>Out Of Order Light 41</t>
  </si>
  <si>
    <t>OOL 42</t>
  </si>
  <si>
    <t>Out Of Order Light 42</t>
  </si>
  <si>
    <t>OOL 43</t>
  </si>
  <si>
    <t>Out Of Order Light 43</t>
  </si>
  <si>
    <t>OOL 44</t>
  </si>
  <si>
    <t>Out Of Order Light 44</t>
  </si>
  <si>
    <t>OOL 45</t>
  </si>
  <si>
    <t>Out Of Order Light 45</t>
  </si>
  <si>
    <t>OOL 46</t>
  </si>
  <si>
    <t>Out Of Order Light 46</t>
  </si>
  <si>
    <t>OOL 47</t>
  </si>
  <si>
    <t>Out Of Order Light 47</t>
  </si>
  <si>
    <t>OOL 48</t>
  </si>
  <si>
    <t>Out Of Order Light 48</t>
  </si>
  <si>
    <t>OOL 49</t>
  </si>
  <si>
    <t>Out Of Order Light 49</t>
  </si>
  <si>
    <t>OOL 50</t>
  </si>
  <si>
    <t>Out Of Order Light 50</t>
  </si>
  <si>
    <t>OOL 51</t>
  </si>
  <si>
    <t>Out Of Order Light 51</t>
  </si>
  <si>
    <t>OOL 52</t>
  </si>
  <si>
    <t>Out Of Order Light 52</t>
  </si>
  <si>
    <t>OOL 53</t>
  </si>
  <si>
    <t>Out Of Order Light 53</t>
  </si>
  <si>
    <t>OOL 54</t>
  </si>
  <si>
    <t>Out Of Order Light 54</t>
  </si>
  <si>
    <t>OOL 55</t>
  </si>
  <si>
    <t>Out Of Order Light 55</t>
  </si>
  <si>
    <t>OOL 56</t>
  </si>
  <si>
    <t>Out Of Order Light 56</t>
  </si>
  <si>
    <t>OOL 57</t>
  </si>
  <si>
    <t>Out Of Order Light 57</t>
  </si>
  <si>
    <t>OOL 58</t>
  </si>
  <si>
    <t>Out Of Order Light 58</t>
  </si>
  <si>
    <t>OOL 59</t>
  </si>
  <si>
    <t>Out Of Order Light 59</t>
  </si>
  <si>
    <t>OOL 60</t>
  </si>
  <si>
    <t>Out Of Order Light 60</t>
  </si>
  <si>
    <t>OOL 61</t>
  </si>
  <si>
    <t>Out Of Order Light 61</t>
  </si>
  <si>
    <t>OOL 62</t>
  </si>
  <si>
    <t>Out Of Order Light 62</t>
  </si>
  <si>
    <t>OOL 63</t>
  </si>
  <si>
    <t>Out Of Order Light 63</t>
  </si>
  <si>
    <t>OOL 64</t>
  </si>
  <si>
    <t>Out Of Order Light 64</t>
  </si>
  <si>
    <t>OOL 65</t>
  </si>
  <si>
    <t>Out Of Order Light 65</t>
  </si>
  <si>
    <t>OOL 66</t>
  </si>
  <si>
    <t>Out Of Order Light 66</t>
  </si>
  <si>
    <t>OOL 67</t>
  </si>
  <si>
    <t>Out Of Order Light 67</t>
  </si>
  <si>
    <t>OOL 68</t>
  </si>
  <si>
    <t>Out Of Order Light 68</t>
  </si>
  <si>
    <t>OOL 69</t>
  </si>
  <si>
    <t>Out Of Order Light 69</t>
  </si>
  <si>
    <t>OOL 70</t>
  </si>
  <si>
    <t>Out Of Order Light 70</t>
  </si>
  <si>
    <t>OOL 71</t>
  </si>
  <si>
    <t>Out Of Order Light 71</t>
  </si>
  <si>
    <t>OOL 72</t>
  </si>
  <si>
    <t>Out Of Order Light 72</t>
  </si>
  <si>
    <t>OOL 73</t>
  </si>
  <si>
    <t>Out Of Order Light 73</t>
  </si>
  <si>
    <t>OOL 74</t>
  </si>
  <si>
    <t>Out Of Order Light 74</t>
  </si>
  <si>
    <t>OOL 75</t>
  </si>
  <si>
    <t>Out Of Order Light 75</t>
  </si>
  <si>
    <t>OOL 76</t>
  </si>
  <si>
    <t>Out Of Order Light 76</t>
  </si>
  <si>
    <t>OOL 77</t>
  </si>
  <si>
    <t>Out Of Order Light 77</t>
  </si>
  <si>
    <t>OOL 78</t>
  </si>
  <si>
    <t>Out Of Order Light 78</t>
  </si>
  <si>
    <t>OOL 79</t>
  </si>
  <si>
    <t>Out Of Order Light 79</t>
  </si>
  <si>
    <t>OOL 80</t>
  </si>
  <si>
    <t>Out Of Order Light 80</t>
  </si>
  <si>
    <t>OOL 81</t>
  </si>
  <si>
    <t>Out Of Order Light 81</t>
  </si>
  <si>
    <t>OOL 82</t>
  </si>
  <si>
    <t>Out Of Order Light 82</t>
  </si>
  <si>
    <t>OOL 83</t>
  </si>
  <si>
    <t>Out Of Order Light 83</t>
  </si>
  <si>
    <t>OOL 84</t>
  </si>
  <si>
    <t>Out Of Order Light 84</t>
  </si>
  <si>
    <t>OOL 85</t>
  </si>
  <si>
    <t>Out Of Order Light 85</t>
  </si>
  <si>
    <t>OOL 86</t>
  </si>
  <si>
    <t>Out Of Order Light 86</t>
  </si>
  <si>
    <t>OOL 87</t>
  </si>
  <si>
    <t>Out Of Order Light 87</t>
  </si>
  <si>
    <t>OOL 88</t>
  </si>
  <si>
    <t>Out Of Order Light 88</t>
  </si>
  <si>
    <t>OOL 89</t>
  </si>
  <si>
    <t>Out Of Order Light 89</t>
  </si>
  <si>
    <t>OOL 90</t>
  </si>
  <si>
    <t>Out Of Order Light 90</t>
  </si>
  <si>
    <t>OOL 91</t>
  </si>
  <si>
    <t>Out Of Order Light 91</t>
  </si>
  <si>
    <t>OOL 92</t>
  </si>
  <si>
    <t>Out Of Order Light 92</t>
  </si>
  <si>
    <t>OOL 93</t>
  </si>
  <si>
    <t>Out Of Order Light 93</t>
  </si>
  <si>
    <t>OOL 94</t>
  </si>
  <si>
    <t>Out Of Order Light 94</t>
  </si>
  <si>
    <t>OOL 95</t>
  </si>
  <si>
    <t>Out Of Order Light 95</t>
  </si>
  <si>
    <t>OOL 96</t>
  </si>
  <si>
    <t>Out Of Order Light 96</t>
  </si>
  <si>
    <t>OOL 97</t>
  </si>
  <si>
    <t>Out Of Order Light 97</t>
  </si>
  <si>
    <t>OOL 98</t>
  </si>
  <si>
    <t>Out Of Order Light 98</t>
  </si>
  <si>
    <t>OOL 99</t>
  </si>
  <si>
    <t>Out Of Order Light 99</t>
  </si>
  <si>
    <t>DOC 32</t>
  </si>
  <si>
    <t>Door Open Contact 32</t>
  </si>
  <si>
    <t>DOC 33</t>
  </si>
  <si>
    <t>Door Open Contact 33</t>
  </si>
  <si>
    <t>DOC 34</t>
  </si>
  <si>
    <t>Door Open Contact 34</t>
  </si>
  <si>
    <t>DOC 35</t>
  </si>
  <si>
    <t>Door Open Contact 35</t>
  </si>
  <si>
    <t>DOC 36</t>
  </si>
  <si>
    <t>Door Open Contact 36</t>
  </si>
  <si>
    <t>DOC 37</t>
  </si>
  <si>
    <t>Door Open Contact 37</t>
  </si>
  <si>
    <t>DOC 38</t>
  </si>
  <si>
    <t>Door Open Contact 38</t>
  </si>
  <si>
    <t>DOC 39</t>
  </si>
  <si>
    <t>Door Open Contact 39</t>
  </si>
  <si>
    <t>DOC 40</t>
  </si>
  <si>
    <t>Door Open Contact 40</t>
  </si>
  <si>
    <t>DOC 41</t>
  </si>
  <si>
    <t>Door Open Contact 41</t>
  </si>
  <si>
    <t>DOC 42</t>
  </si>
  <si>
    <t>Door Open Contact 42</t>
  </si>
  <si>
    <t>DOC 43</t>
  </si>
  <si>
    <t>Door Open Contact 43</t>
  </si>
  <si>
    <t>DOC 44</t>
  </si>
  <si>
    <t>Door Open Contact 44</t>
  </si>
  <si>
    <t>DOC 45</t>
  </si>
  <si>
    <t>Door Open Contact 45</t>
  </si>
  <si>
    <t>DOC 46</t>
  </si>
  <si>
    <t>Door Open Contact 46</t>
  </si>
  <si>
    <t>DOC 47</t>
  </si>
  <si>
    <t>Door Open Contact 47</t>
  </si>
  <si>
    <t>DOC 48</t>
  </si>
  <si>
    <t>Door Open Contact 48</t>
  </si>
  <si>
    <t>DOC 49</t>
  </si>
  <si>
    <t>Door Open Contact 49</t>
  </si>
  <si>
    <t>DOC 50</t>
  </si>
  <si>
    <t>Door Open Contact 50</t>
  </si>
  <si>
    <t>DOC 51</t>
  </si>
  <si>
    <t>Door Open Contact 51</t>
  </si>
  <si>
    <t>DOC 52</t>
  </si>
  <si>
    <t>Door Open Contact 52</t>
  </si>
  <si>
    <t>DOC 53</t>
  </si>
  <si>
    <t>Door Open Contact 53</t>
  </si>
  <si>
    <t>DOC 54</t>
  </si>
  <si>
    <t>Door Open Contact 54</t>
  </si>
  <si>
    <t>DOC 55</t>
  </si>
  <si>
    <t>Door Open Contact 55</t>
  </si>
  <si>
    <t>DOC 56</t>
  </si>
  <si>
    <t>Door Open Contact 56</t>
  </si>
  <si>
    <t>DOC 57</t>
  </si>
  <si>
    <t>Door Open Contact 57</t>
  </si>
  <si>
    <t>DOC 58</t>
  </si>
  <si>
    <t>Door Open Contact 58</t>
  </si>
  <si>
    <t>DOC 59</t>
  </si>
  <si>
    <t>Door Open Contact 59</t>
  </si>
  <si>
    <t>DOC 60</t>
  </si>
  <si>
    <t>Door Open Contact 60</t>
  </si>
  <si>
    <t>DOC 61</t>
  </si>
  <si>
    <t>Door Open Contact 61</t>
  </si>
  <si>
    <t>DOC 62</t>
  </si>
  <si>
    <t>Door Open Contact 62</t>
  </si>
  <si>
    <t>DOC 63</t>
  </si>
  <si>
    <t>Door Open Contact 63</t>
  </si>
  <si>
    <t>DOC 64</t>
  </si>
  <si>
    <t>Door Open Contact 64</t>
  </si>
  <si>
    <t>DOC 65</t>
  </si>
  <si>
    <t>Door Open Contact 65</t>
  </si>
  <si>
    <t>DOC 66</t>
  </si>
  <si>
    <t>Door Open Contact 66</t>
  </si>
  <si>
    <t>DOC 67</t>
  </si>
  <si>
    <t>Door Open Contact 67</t>
  </si>
  <si>
    <t>DOC 68</t>
  </si>
  <si>
    <t>Door Open Contact 68</t>
  </si>
  <si>
    <t>DOC 69</t>
  </si>
  <si>
    <t>Door Open Contact 69</t>
  </si>
  <si>
    <t>DOC 70</t>
  </si>
  <si>
    <t>Door Open Contact 70</t>
  </si>
  <si>
    <t>DOC 71</t>
  </si>
  <si>
    <t>Door Open Contact 71</t>
  </si>
  <si>
    <t>DOC 72</t>
  </si>
  <si>
    <t>Door Open Contact 72</t>
  </si>
  <si>
    <t>DOC 73</t>
  </si>
  <si>
    <t>Door Open Contact 73</t>
  </si>
  <si>
    <t>DOC 74</t>
  </si>
  <si>
    <t>Door Open Contact 74</t>
  </si>
  <si>
    <t>DOC 75</t>
  </si>
  <si>
    <t>Door Open Contact 75</t>
  </si>
  <si>
    <t>DOC 76</t>
  </si>
  <si>
    <t>Door Open Contact 76</t>
  </si>
  <si>
    <t>DOC 77</t>
  </si>
  <si>
    <t>Door Open Contact 77</t>
  </si>
  <si>
    <t>DOC 78</t>
  </si>
  <si>
    <t>Door Open Contact 78</t>
  </si>
  <si>
    <t>DOC 79</t>
  </si>
  <si>
    <t>Door Open Contact 79</t>
  </si>
  <si>
    <t>DOC 80</t>
  </si>
  <si>
    <t>Door Open Contact 80</t>
  </si>
  <si>
    <t>DOC 81</t>
  </si>
  <si>
    <t>Door Open Contact 81</t>
  </si>
  <si>
    <t>DOC 82</t>
  </si>
  <si>
    <t>Door Open Contact 82</t>
  </si>
  <si>
    <t>DOC 83</t>
  </si>
  <si>
    <t>Door Open Contact 83</t>
  </si>
  <si>
    <t>DOC 84</t>
  </si>
  <si>
    <t>Door Open Contact 84</t>
  </si>
  <si>
    <t>DOC 85</t>
  </si>
  <si>
    <t>Door Open Contact 85</t>
  </si>
  <si>
    <t>DOC 86</t>
  </si>
  <si>
    <t>Door Open Contact 86</t>
  </si>
  <si>
    <t>DOC 87</t>
  </si>
  <si>
    <t>Door Open Contact 87</t>
  </si>
  <si>
    <t>DOC 88</t>
  </si>
  <si>
    <t>Door Open Contact 88</t>
  </si>
  <si>
    <t>DOC 89</t>
  </si>
  <si>
    <t>Door Open Contact 89</t>
  </si>
  <si>
    <t>DOC 90</t>
  </si>
  <si>
    <t>Door Open Contact 90</t>
  </si>
  <si>
    <t>DOC 91</t>
  </si>
  <si>
    <t>Door Open Contact 91</t>
  </si>
  <si>
    <t>DOC 92</t>
  </si>
  <si>
    <t>Door Open Contact 92</t>
  </si>
  <si>
    <t>DOC 93</t>
  </si>
  <si>
    <t>Door Open Contact 93</t>
  </si>
  <si>
    <t>DOC 94</t>
  </si>
  <si>
    <t>Door Open Contact 94</t>
  </si>
  <si>
    <t>DOC 95</t>
  </si>
  <si>
    <t>Door Open Contact 95</t>
  </si>
  <si>
    <t>DOC 96</t>
  </si>
  <si>
    <t>Door Open Contact 96</t>
  </si>
  <si>
    <t>DOC 97</t>
  </si>
  <si>
    <t>Door Open Contact 97</t>
  </si>
  <si>
    <t>DOC 98</t>
  </si>
  <si>
    <t>Door Open Contact 98</t>
  </si>
  <si>
    <t>DOC 99</t>
  </si>
  <si>
    <t>Door Open Contact 99</t>
  </si>
  <si>
    <t>AUHCL 00</t>
  </si>
  <si>
    <t>Annunciator Up Hall Call Lantern / Front Car Call 00</t>
  </si>
  <si>
    <t>AUHCL 01</t>
  </si>
  <si>
    <t>Annunciator Up Hall Call Lantern / Front Car Call 01</t>
  </si>
  <si>
    <t>AUHCL 02</t>
  </si>
  <si>
    <t>Annunciator Up Hall Call Lantern / Front Car Call 02</t>
  </si>
  <si>
    <t>AUHCL 03</t>
  </si>
  <si>
    <t>Annunciator Up Hall Call Lantern / Front Car Call 03</t>
  </si>
  <si>
    <t>AUHCL 04</t>
  </si>
  <si>
    <t>Annunciator Up Hall Call Lantern / Front Car Call 04</t>
  </si>
  <si>
    <t>AUHCL 05</t>
  </si>
  <si>
    <t>Annunciator Up Hall Call Lantern / Front Car Call 05</t>
  </si>
  <si>
    <t>AUHCL 06</t>
  </si>
  <si>
    <t>Annunciator Up Hall Call Lantern / Front Car Call 06</t>
  </si>
  <si>
    <t>AUHCL 07</t>
  </si>
  <si>
    <t>Annunciator Up Hall Call Lantern / Front Car Call 07</t>
  </si>
  <si>
    <t>AUHCL 08</t>
  </si>
  <si>
    <t>Annunciator Up Hall Call Lantern / Front Car Call 08</t>
  </si>
  <si>
    <t>AUHCL 09</t>
  </si>
  <si>
    <t>Annunciator Up Hall Call Lantern / Front Car Call 09</t>
  </si>
  <si>
    <t>AUHCL 10</t>
  </si>
  <si>
    <t>Annunciator Up Hall Call Lantern / Front Car Call 10</t>
  </si>
  <si>
    <t>AUHCL 11</t>
  </si>
  <si>
    <t>Annunciator Up Hall Call Lantern / Front Car Call 11</t>
  </si>
  <si>
    <t>AUHCL 12</t>
  </si>
  <si>
    <t>Annunciator Up Hall Call Lantern / Front Car Call 12</t>
  </si>
  <si>
    <t>AUHCL 13</t>
  </si>
  <si>
    <t>Annunciator Up Hall Call Lantern / Front Car Call 13</t>
  </si>
  <si>
    <t>AUHCL 14</t>
  </si>
  <si>
    <t>Annunciator Up Hall Call Lantern / Front Car Call 14</t>
  </si>
  <si>
    <t>AUHCL 15</t>
  </si>
  <si>
    <t>Annunciator Up Hall Call Lantern / Front Car Call 15</t>
  </si>
  <si>
    <t>AUHCL 16</t>
  </si>
  <si>
    <t>Annunciator Up Hall Call Lantern / Front Car Call 16</t>
  </si>
  <si>
    <t>AUHCL 17</t>
  </si>
  <si>
    <t>Annunciator Up Hall Call Lantern / Front Car Call 17</t>
  </si>
  <si>
    <t>AUHCL 18</t>
  </si>
  <si>
    <t>Annunciator Up Hall Call Lantern / Front Car Call 18</t>
  </si>
  <si>
    <t>AUHCL 19</t>
  </si>
  <si>
    <t>Annunciator Up Hall Call Lantern / Front Car Call 19</t>
  </si>
  <si>
    <t>AUHCL 20</t>
  </si>
  <si>
    <t>Annunciator Up Hall Call Lantern / Front Car Call 20</t>
  </si>
  <si>
    <t>AUHCL 21</t>
  </si>
  <si>
    <t>Annunciator Up Hall Call Lantern / Front Car Call 21</t>
  </si>
  <si>
    <t>AUHCL 22</t>
  </si>
  <si>
    <t>Annunciator Up Hall Call Lantern / Front Car Call 22</t>
  </si>
  <si>
    <t>AUHCL 23</t>
  </si>
  <si>
    <t>Annunciator Up Hall Call Lantern / Front Car Call 23</t>
  </si>
  <si>
    <t>AUHCL 24</t>
  </si>
  <si>
    <t>Annunciator Up Hall Call Lantern / Front Car Call 24</t>
  </si>
  <si>
    <t>AUHCL 25</t>
  </si>
  <si>
    <t>Annunciator Up Hall Call Lantern / Front Car Call 25</t>
  </si>
  <si>
    <t>AUHCL 26</t>
  </si>
  <si>
    <t>Annunciator Up Hall Call Lantern / Front Car Call 26</t>
  </si>
  <si>
    <t>AUHCL 27</t>
  </si>
  <si>
    <t>Annunciator Up Hall Call Lantern / Front Car Call 27</t>
  </si>
  <si>
    <t>AUHCL 28</t>
  </si>
  <si>
    <t>Annunciator Up Hall Call Lantern / Front Car Call 28</t>
  </si>
  <si>
    <t>AUHCL 29</t>
  </si>
  <si>
    <t>Annunciator Up Hall Call Lantern / Front Car Call 29</t>
  </si>
  <si>
    <t>AUHCL 30</t>
  </si>
  <si>
    <t>Annunciator Up Hall Call Lantern / Front Car Call 30</t>
  </si>
  <si>
    <t>AUHCL 31</t>
  </si>
  <si>
    <t>Annunciator Up Hall Call Lantern / Front Car Call 31</t>
  </si>
  <si>
    <t>AUHCL 32</t>
  </si>
  <si>
    <t>Annunciator Up Hall Call Lantern / Front Car Call 32</t>
  </si>
  <si>
    <t>AUHCL 33</t>
  </si>
  <si>
    <t>Annunciator Up Hall Call Lantern / Front Car Call 33</t>
  </si>
  <si>
    <t>AUHCL 34</t>
  </si>
  <si>
    <t>Annunciator Up Hall Call Lantern / Front Car Call 34</t>
  </si>
  <si>
    <t>AUHCL 35</t>
  </si>
  <si>
    <t>Annunciator Up Hall Call Lantern / Front Car Call 35</t>
  </si>
  <si>
    <t>AUHCL 36</t>
  </si>
  <si>
    <t>Annunciator Up Hall Call Lantern / Front Car Call 36</t>
  </si>
  <si>
    <t>AUHCL 37</t>
  </si>
  <si>
    <t>Annunciator Up Hall Call Lantern / Front Car Call 37</t>
  </si>
  <si>
    <t>AUHCL 38</t>
  </si>
  <si>
    <t>Annunciator Up Hall Call Lantern / Front Car Call 38</t>
  </si>
  <si>
    <t>AUHCL 39</t>
  </si>
  <si>
    <t>Annunciator Up Hall Call Lantern / Front Car Call 39</t>
  </si>
  <si>
    <t>AUHCL 40</t>
  </si>
  <si>
    <t>Annunciator Up Hall Call Lantern / Front Car Call 40</t>
  </si>
  <si>
    <t>AUHCL 41</t>
  </si>
  <si>
    <t>Annunciator Up Hall Call Lantern / Front Car Call 41</t>
  </si>
  <si>
    <t>AUHCL 42</t>
  </si>
  <si>
    <t>Annunciator Up Hall Call Lantern / Front Car Call 42</t>
  </si>
  <si>
    <t>AUHCL 43</t>
  </si>
  <si>
    <t>Annunciator Up Hall Call Lantern / Front Car Call 43</t>
  </si>
  <si>
    <t>AUHCL 44</t>
  </si>
  <si>
    <t>Annunciator Up Hall Call Lantern / Front Car Call 44</t>
  </si>
  <si>
    <t>AUHCL 45</t>
  </si>
  <si>
    <t>Annunciator Up Hall Call Lantern / Front Car Call 45</t>
  </si>
  <si>
    <t>AUHCL 46</t>
  </si>
  <si>
    <t>Annunciator Up Hall Call Lantern / Front Car Call 46</t>
  </si>
  <si>
    <t>AUHCL 47</t>
  </si>
  <si>
    <t>Annunciator Up Hall Call Lantern / Front Car Call 47</t>
  </si>
  <si>
    <t>AUHCL 48</t>
  </si>
  <si>
    <t>Annunciator Up Hall Call Lantern / Front Car Call 48</t>
  </si>
  <si>
    <t>AUHCL 49</t>
  </si>
  <si>
    <t>Annunciator Up Hall Call Lantern / Front Car Call 49</t>
  </si>
  <si>
    <t>AUHCL 50</t>
  </si>
  <si>
    <t>Annunciator Up Hall Call Lantern / Front Car Call 50</t>
  </si>
  <si>
    <t>AUHCL 51</t>
  </si>
  <si>
    <t>Annunciator Up Hall Call Lantern / Front Car Call 51</t>
  </si>
  <si>
    <t>AUHCL 52</t>
  </si>
  <si>
    <t>Annunciator Up Hall Call Lantern / Front Car Call 52</t>
  </si>
  <si>
    <t>AUHCL 53</t>
  </si>
  <si>
    <t>Annunciator Up Hall Call Lantern / Front Car Call 53</t>
  </si>
  <si>
    <t>AUHCL 54</t>
  </si>
  <si>
    <t>Annunciator Up Hall Call Lantern / Front Car Call 54</t>
  </si>
  <si>
    <t>AUHCL 55</t>
  </si>
  <si>
    <t>Annunciator Up Hall Call Lantern / Front Car Call 55</t>
  </si>
  <si>
    <t>AUHCL 56</t>
  </si>
  <si>
    <t>Annunciator Up Hall Call Lantern / Front Car Call 56</t>
  </si>
  <si>
    <t>AUHCL 57</t>
  </si>
  <si>
    <t>Annunciator Up Hall Call Lantern / Front Car Call 57</t>
  </si>
  <si>
    <t>AUHCL 58</t>
  </si>
  <si>
    <t>Annunciator Up Hall Call Lantern / Front Car Call 58</t>
  </si>
  <si>
    <t>AUHCL 59</t>
  </si>
  <si>
    <t>Annunciator Up Hall Call Lantern / Front Car Call 59</t>
  </si>
  <si>
    <t>AUHCL 60</t>
  </si>
  <si>
    <t>Annunciator Up Hall Call Lantern / Front Car Call 60</t>
  </si>
  <si>
    <t>AUHCL 61</t>
  </si>
  <si>
    <t>Annunciator Up Hall Call Lantern / Front Car Call 61</t>
  </si>
  <si>
    <t>AUHCL 62</t>
  </si>
  <si>
    <t>Annunciator Up Hall Call Lantern / Front Car Call 62</t>
  </si>
  <si>
    <t>AUHCL 63</t>
  </si>
  <si>
    <t>Annunciator Up Hall Call Lantern / Front Car Call 63</t>
  </si>
  <si>
    <t>AUHCL 64</t>
  </si>
  <si>
    <t>Annunciator Up Hall Call Lantern / Front Car Call 64</t>
  </si>
  <si>
    <t>AUHCL 65</t>
  </si>
  <si>
    <t>Annunciator Up Hall Call Lantern / Front Car Call 65</t>
  </si>
  <si>
    <t>AUHCL 66</t>
  </si>
  <si>
    <t>Annunciator Up Hall Call Lantern / Front Car Call 66</t>
  </si>
  <si>
    <t>AUHCL 67</t>
  </si>
  <si>
    <t>Annunciator Up Hall Call Lantern / Front Car Call 67</t>
  </si>
  <si>
    <t>AUHCL 68</t>
  </si>
  <si>
    <t>Annunciator Up Hall Call Lantern / Front Car Call 68</t>
  </si>
  <si>
    <t>AUHCL 69</t>
  </si>
  <si>
    <t>Annunciator Up Hall Call Lantern / Front Car Call 69</t>
  </si>
  <si>
    <t>AUHCL 70</t>
  </si>
  <si>
    <t>Annunciator Up Hall Call Lantern / Front Car Call 70</t>
  </si>
  <si>
    <t>AUHCL 71</t>
  </si>
  <si>
    <t>Annunciator Up Hall Call Lantern / Front Car Call 71</t>
  </si>
  <si>
    <t>AUHCL 72</t>
  </si>
  <si>
    <t>Annunciator Up Hall Call Lantern / Front Car Call 72</t>
  </si>
  <si>
    <t>AUHCL 73</t>
  </si>
  <si>
    <t>Annunciator Up Hall Call Lantern / Front Car Call 73</t>
  </si>
  <si>
    <t>AUHCL 74</t>
  </si>
  <si>
    <t>Annunciator Up Hall Call Lantern / Front Car Call 74</t>
  </si>
  <si>
    <t>AUHCL 75</t>
  </si>
  <si>
    <t>Annunciator Up Hall Call Lantern / Front Car Call 75</t>
  </si>
  <si>
    <t>AUHCL 76</t>
  </si>
  <si>
    <t>Annunciator Up Hall Call Lantern / Front Car Call 76</t>
  </si>
  <si>
    <t>AUHCL 77</t>
  </si>
  <si>
    <t>Annunciator Up Hall Call Lantern / Front Car Call 77</t>
  </si>
  <si>
    <t>AUHCL 78</t>
  </si>
  <si>
    <t>Annunciator Up Hall Call Lantern / Front Car Call 78</t>
  </si>
  <si>
    <t>AUHCL 79</t>
  </si>
  <si>
    <t>Annunciator Up Hall Call Lantern / Front Car Call 79</t>
  </si>
  <si>
    <t>AUHCL 80</t>
  </si>
  <si>
    <t>Annunciator Up Hall Call Lantern / Front Car Call 80</t>
  </si>
  <si>
    <t>AUHCL 81</t>
  </si>
  <si>
    <t>Annunciator Up Hall Call Lantern / Front Car Call 81</t>
  </si>
  <si>
    <t>AUHCL 82</t>
  </si>
  <si>
    <t>Annunciator Up Hall Call Lantern / Front Car Call 82</t>
  </si>
  <si>
    <t>AUHCL 83</t>
  </si>
  <si>
    <t>Annunciator Up Hall Call Lantern / Front Car Call 83</t>
  </si>
  <si>
    <t>AUHCL 84</t>
  </si>
  <si>
    <t>Annunciator Up Hall Call Lantern / Front Car Call 84</t>
  </si>
  <si>
    <t>AUHCL 85</t>
  </si>
  <si>
    <t>Annunciator Up Hall Call Lantern / Front Car Call 85</t>
  </si>
  <si>
    <t>AUHCL 86</t>
  </si>
  <si>
    <t>Annunciator Up Hall Call Lantern / Front Car Call 86</t>
  </si>
  <si>
    <t>AUHCL 87</t>
  </si>
  <si>
    <t>Annunciator Up Hall Call Lantern / Front Car Call 87</t>
  </si>
  <si>
    <t>AUHCL 88</t>
  </si>
  <si>
    <t>Annunciator Up Hall Call Lantern / Front Car Call 88</t>
  </si>
  <si>
    <t>AUHCL 89</t>
  </si>
  <si>
    <t>Annunciator Up Hall Call Lantern / Front Car Call 89</t>
  </si>
  <si>
    <t>AUHCL 90</t>
  </si>
  <si>
    <t>Annunciator Up Hall Call Lantern / Front Car Call 90</t>
  </si>
  <si>
    <t>AUHCL 91</t>
  </si>
  <si>
    <t>Annunciator Up Hall Call Lantern / Front Car Call 91</t>
  </si>
  <si>
    <t>AUHCL 92</t>
  </si>
  <si>
    <t>Annunciator Up Hall Call Lantern / Front Car Call 92</t>
  </si>
  <si>
    <t>AUHCL 93</t>
  </si>
  <si>
    <t>Annunciator Up Hall Call Lantern / Front Car Call 93</t>
  </si>
  <si>
    <t>AUHCL 94</t>
  </si>
  <si>
    <t>Annunciator Up Hall Call Lantern / Front Car Call 94</t>
  </si>
  <si>
    <t>AUHCL 95</t>
  </si>
  <si>
    <t>Annunciator Up Hall Call Lantern / Front Car Call 95</t>
  </si>
  <si>
    <t>AUHCL 96</t>
  </si>
  <si>
    <t>Annunciator Up Hall Call Lantern / Front Car Call 96</t>
  </si>
  <si>
    <t>AUHCL 97</t>
  </si>
  <si>
    <t>Annunciator Up Hall Call Lantern / Front Car Call 97</t>
  </si>
  <si>
    <t>AUHCL 98</t>
  </si>
  <si>
    <t>Annunciator Up Hall Call Lantern / Front Car Call 98</t>
  </si>
  <si>
    <t>AUHCL 99</t>
  </si>
  <si>
    <t>Annunciator Up Hall Call Lantern / Front Car Call  99</t>
  </si>
  <si>
    <t>ADHCL 00</t>
  </si>
  <si>
    <t>Annunciator Down Hall Call Lantern / Rear Car Call 00</t>
  </si>
  <si>
    <t>ADHCL 01</t>
  </si>
  <si>
    <t>Annunciator Down Hall Call Lantern / Rear Car Call 01</t>
  </si>
  <si>
    <t>ADHCL 02</t>
  </si>
  <si>
    <t>Annunciator Down Hall Call Lantern / Rear Car Call 02</t>
  </si>
  <si>
    <t>ADHCL 03</t>
  </si>
  <si>
    <t>Annunciator Down Hall Call Lantern / Rear Car Call 03</t>
  </si>
  <si>
    <t>ADHCL 04</t>
  </si>
  <si>
    <t>Annunciator Down Hall Call Lantern / Rear Car Call 04</t>
  </si>
  <si>
    <t>ADHCL 05</t>
  </si>
  <si>
    <t>Annunciator Down Hall Call Lantern / Rear Car Call 05</t>
  </si>
  <si>
    <t>ADHCL 06</t>
  </si>
  <si>
    <t>Annunciator Down Hall Call Lantern / Rear Car Call 06</t>
  </si>
  <si>
    <t>ADHCL 07</t>
  </si>
  <si>
    <t>Annunciator Down Hall Call Lantern / Rear Car Call 07</t>
  </si>
  <si>
    <t>ADHCL 08</t>
  </si>
  <si>
    <t>Annunciator Down Hall Call Lantern / Rear Car Call 08</t>
  </si>
  <si>
    <t>ADHCL 09</t>
  </si>
  <si>
    <t>Annunciator Down Hall Call Lantern / Rear Car Call 09</t>
  </si>
  <si>
    <t>ADHCL 10</t>
  </si>
  <si>
    <t>Annunciator Down Hall Call Lantern / Rear Car Call 10</t>
  </si>
  <si>
    <t>ADHCL 11</t>
  </si>
  <si>
    <t>Annunciator Down Hall Call Lantern / Rear Car Call 11</t>
  </si>
  <si>
    <t>ADHCL 12</t>
  </si>
  <si>
    <t>Annunciator Down Hall Call Lantern / Rear Car Call 12</t>
  </si>
  <si>
    <t>ADHCL 13</t>
  </si>
  <si>
    <t>Annunciator Down Hall Call Lantern / Rear Car Call 13</t>
  </si>
  <si>
    <t>ADHCL 14</t>
  </si>
  <si>
    <t>Annunciator Down Hall Call Lantern / Rear Car Call 14</t>
  </si>
  <si>
    <t>ADHCL 15</t>
  </si>
  <si>
    <t>Annunciator Down Hall Call Lantern / Rear Car Call 15</t>
  </si>
  <si>
    <t>ADHCL 16</t>
  </si>
  <si>
    <t>Annunciator Down Hall Call Lantern / Rear Car Call 16</t>
  </si>
  <si>
    <t>ADHCL 17</t>
  </si>
  <si>
    <t>Annunciator Down Hall Call Lantern / Rear Car Call 17</t>
  </si>
  <si>
    <t>ADHCL 18</t>
  </si>
  <si>
    <t>Annunciator Down Hall Call Lantern / Rear Car Call 18</t>
  </si>
  <si>
    <t>ADHCL 19</t>
  </si>
  <si>
    <t>Annunciator Down Hall Call Lantern / Rear Car Call 19</t>
  </si>
  <si>
    <t>ADHCL 20</t>
  </si>
  <si>
    <t>Annunciator Down Hall Call Lantern / Rear Car Call 20</t>
  </si>
  <si>
    <t>ADHCL 21</t>
  </si>
  <si>
    <t>Annunciator Down Hall Call Lantern / Rear Car Call 21</t>
  </si>
  <si>
    <t>ADHCL 22</t>
  </si>
  <si>
    <t>Annunciator Down Hall Call Lantern / Rear Car Call 22</t>
  </si>
  <si>
    <t>ADHCL 23</t>
  </si>
  <si>
    <t>Annunciator Down Hall Call Lantern / Rear Car Call 23</t>
  </si>
  <si>
    <t>ADHCL 24</t>
  </si>
  <si>
    <t>Annunciator Down Hall Call Lantern / Rear Car Call 24</t>
  </si>
  <si>
    <t>ADHCL 25</t>
  </si>
  <si>
    <t>Annunciator Down Hall Call Lantern / Rear Car Call 25</t>
  </si>
  <si>
    <t>ADHCL 26</t>
  </si>
  <si>
    <t>Annunciator Down Hall Call Lantern / Rear Car Call 26</t>
  </si>
  <si>
    <t>ADHCL 27</t>
  </si>
  <si>
    <t>Annunciator Down Hall Call Lantern / Rear Car Call 27</t>
  </si>
  <si>
    <t>ADHCL 28</t>
  </si>
  <si>
    <t>Annunciator Down Hall Call Lantern / Rear Car Call 28</t>
  </si>
  <si>
    <t>ADHCL 29</t>
  </si>
  <si>
    <t>Annunciator Down Hall Call Lantern / Rear Car Call 29</t>
  </si>
  <si>
    <t>ADHCL 30</t>
  </si>
  <si>
    <t>Annunciator Down Hall Call Lantern / Rear Car Call 30</t>
  </si>
  <si>
    <t>ADHCL 31</t>
  </si>
  <si>
    <t>Annunciator Down Hall Call Lantern / Rear Car Call 31</t>
  </si>
  <si>
    <t>ADHCL 32</t>
  </si>
  <si>
    <t>Annunciator Down Hall Call Lantern / Rear Car Call 32</t>
  </si>
  <si>
    <t>ADHCL 33</t>
  </si>
  <si>
    <t>Annunciator Down Hall Call Lantern / Rear Car Call 33</t>
  </si>
  <si>
    <t>ADHCL 34</t>
  </si>
  <si>
    <t>Annunciator Down Hall Call Lantern / Rear Car Call 34</t>
  </si>
  <si>
    <t>ADHCL 35</t>
  </si>
  <si>
    <t>Annunciator Down Hall Call Lantern / Rear Car Call 35</t>
  </si>
  <si>
    <t>ADHCL 36</t>
  </si>
  <si>
    <t>Annunciator Down Hall Call Lantern / Rear Car Call 36</t>
  </si>
  <si>
    <t>ADHCL 37</t>
  </si>
  <si>
    <t>Annunciator Down Hall Call Lantern / Rear Car Call 37</t>
  </si>
  <si>
    <t>ADHCL 38</t>
  </si>
  <si>
    <t>Annunciator Down Hall Call Lantern / Rear Car Call 38</t>
  </si>
  <si>
    <t>ADHCL 39</t>
  </si>
  <si>
    <t>Annunciator Down Hall Call Lantern / Rear Car Call 39</t>
  </si>
  <si>
    <t>ADHCL 40</t>
  </si>
  <si>
    <t>Annunciator Down Hall Call Lantern / Rear Car Call 40</t>
  </si>
  <si>
    <t>ADHCL 41</t>
  </si>
  <si>
    <t>Annunciator Down Hall Call Lantern / Rear Car Call 41</t>
  </si>
  <si>
    <t>ADHCL 42</t>
  </si>
  <si>
    <t>Annunciator Down Hall Call Lantern / Rear Car Call 42</t>
  </si>
  <si>
    <t>ADHCL 43</t>
  </si>
  <si>
    <t>Annunciator Down Hall Call Lantern / Rear Car Call 43</t>
  </si>
  <si>
    <t>ADHCL 44</t>
  </si>
  <si>
    <t>Annunciator Down Hall Call Lantern / Rear Car Call 44</t>
  </si>
  <si>
    <t>ADHCL 45</t>
  </si>
  <si>
    <t>Annunciator Down Hall Call Lantern / Rear Car Call 45</t>
  </si>
  <si>
    <t>ADHCL 46</t>
  </si>
  <si>
    <t>Annunciator Down Hall Call Lantern / Rear Car Call 46</t>
  </si>
  <si>
    <t>ADHCL 47</t>
  </si>
  <si>
    <t>Annunciator Down Hall Call Lantern / Rear Car Call 47</t>
  </si>
  <si>
    <t>ADHCL 48</t>
  </si>
  <si>
    <t>Annunciator Down Hall Call Lantern / Rear Car Call 48</t>
  </si>
  <si>
    <t>ADHCL 49</t>
  </si>
  <si>
    <t>Annunciator Down Hall Call Lantern / Rear Car Call 49</t>
  </si>
  <si>
    <t>ADHCL 50</t>
  </si>
  <si>
    <t>Annunciator Down Hall Call Lantern / Rear Car Call 50</t>
  </si>
  <si>
    <t>ADHCL 51</t>
  </si>
  <si>
    <t>Annunciator Down Hall Call Lantern / Rear Car Call 51</t>
  </si>
  <si>
    <t>ADHCL 52</t>
  </si>
  <si>
    <t>Annunciator Down Hall Call Lantern / Rear Car Call 52</t>
  </si>
  <si>
    <t>ADHCL 53</t>
  </si>
  <si>
    <t>Annunciator Down Hall Call Lantern / Rear Car Call 53</t>
  </si>
  <si>
    <t>ADHCL 54</t>
  </si>
  <si>
    <t>Annunciator Down Hall Call Lantern / Rear Car Call 54</t>
  </si>
  <si>
    <t>ADHCL 55</t>
  </si>
  <si>
    <t>Annunciator Down Hall Call Lantern / Rear Car Call 55</t>
  </si>
  <si>
    <t>ADHCL 56</t>
  </si>
  <si>
    <t>Annunciator Down Hall Call Lantern / Rear Car Call 56</t>
  </si>
  <si>
    <t>ADHCL 57</t>
  </si>
  <si>
    <t>Annunciator Down Hall Call Lantern / Rear Car Call 57</t>
  </si>
  <si>
    <t>ADHCL 58</t>
  </si>
  <si>
    <t>Annunciator Down Hall Call Lantern / Rear Car Call 58</t>
  </si>
  <si>
    <t>ADHCL 59</t>
  </si>
  <si>
    <t>Annunciator Down Hall Call Lantern / Rear Car Call 59</t>
  </si>
  <si>
    <t>ADHCL 60</t>
  </si>
  <si>
    <t>Annunciator Down Hall Call Lantern / Rear Car Call 60</t>
  </si>
  <si>
    <t>ADHCL 61</t>
  </si>
  <si>
    <t>Annunciator Down Hall Call Lantern / Rear Car Call 61</t>
  </si>
  <si>
    <t>ADHCL 62</t>
  </si>
  <si>
    <t>Annunciator Down Hall Call Lantern / Rear Car Call 62</t>
  </si>
  <si>
    <t>ADHCL 63</t>
  </si>
  <si>
    <t>Annunciator Down Hall Call Lantern / Rear Car Call 63</t>
  </si>
  <si>
    <t>ADHCL 64</t>
  </si>
  <si>
    <t>Annunciator Down Hall Call Lantern / Rear Car Call 64</t>
  </si>
  <si>
    <t>ADHCL 65</t>
  </si>
  <si>
    <t>Annunciator Down Hall Call Lantern / Rear Car Call 65</t>
  </si>
  <si>
    <t>ADHCL 66</t>
  </si>
  <si>
    <t>Annunciator Down Hall Call Lantern / Rear Car Call 66</t>
  </si>
  <si>
    <t>ADHCL 67</t>
  </si>
  <si>
    <t>Annunciator Down Hall Call Lantern / Rear Car Call 67</t>
  </si>
  <si>
    <t>ADHCL 68</t>
  </si>
  <si>
    <t>Annunciator Down Hall Call Lantern / Rear Car Call 68</t>
  </si>
  <si>
    <t>ADHCL 69</t>
  </si>
  <si>
    <t>Annunciator Down Hall Call Lantern / Rear Car Call 69</t>
  </si>
  <si>
    <t>ADHCL 70</t>
  </si>
  <si>
    <t>Annunciator Down Hall Call Lantern / Rear Car Call 70</t>
  </si>
  <si>
    <t>ADHCL 71</t>
  </si>
  <si>
    <t>Annunciator Down Hall Call Lantern / Rear Car Call 71</t>
  </si>
  <si>
    <t>ADHCL 72</t>
  </si>
  <si>
    <t>Annunciator Down Hall Call Lantern / Rear Car Call 72</t>
  </si>
  <si>
    <t>ADHCL 73</t>
  </si>
  <si>
    <t>Annunciator Down Hall Call Lantern / Rear Car Call 73</t>
  </si>
  <si>
    <t>ADHCL 74</t>
  </si>
  <si>
    <t>Annunciator Down Hall Call Lantern / Rear Car Call 74</t>
  </si>
  <si>
    <t>ADHCL 75</t>
  </si>
  <si>
    <t>Annunciator Down Hall Call Lantern / Rear Car Call 75</t>
  </si>
  <si>
    <t>ADHCL 76</t>
  </si>
  <si>
    <t>Annunciator Down Hall Call Lantern / Rear Car Call 76</t>
  </si>
  <si>
    <t>ADHCL 77</t>
  </si>
  <si>
    <t>Annunciator Down Hall Call Lantern / Rear Car Call 77</t>
  </si>
  <si>
    <t>ADHCL 78</t>
  </si>
  <si>
    <t>Annunciator Down Hall Call Lantern / Rear Car Call 78</t>
  </si>
  <si>
    <t>ADHCL 79</t>
  </si>
  <si>
    <t>Annunciator Down Hall Call Lantern / Rear Car Call 79</t>
  </si>
  <si>
    <t>ADHCL 80</t>
  </si>
  <si>
    <t>Annunciator Down Hall Call Lantern / Rear Car Call 80</t>
  </si>
  <si>
    <t>ADHCL 81</t>
  </si>
  <si>
    <t>Annunciator Down Hall Call Lantern / Rear Car Call 81</t>
  </si>
  <si>
    <t>ADHCL 82</t>
  </si>
  <si>
    <t>Annunciator Down Hall Call Lantern / Rear Car Call 82</t>
  </si>
  <si>
    <t>ADHCL 83</t>
  </si>
  <si>
    <t>Annunciator Down Hall Call Lantern / Rear Car Call 83</t>
  </si>
  <si>
    <t>ADHCL 84</t>
  </si>
  <si>
    <t>Annunciator Down Hall Call Lantern / Rear Car Call 84</t>
  </si>
  <si>
    <t>ADHCL 85</t>
  </si>
  <si>
    <t>Annunciator Down Hall Call Lantern / Rear Car Call 85</t>
  </si>
  <si>
    <t>ADHCL 86</t>
  </si>
  <si>
    <t>Annunciator Down Hall Call Lantern / Rear Car Call 86</t>
  </si>
  <si>
    <t>ADHCL 87</t>
  </si>
  <si>
    <t>Annunciator Down Hall Call Lantern / Rear Car Call 87</t>
  </si>
  <si>
    <t>ADHCL 88</t>
  </si>
  <si>
    <t>Annunciator Down Hall Call Lantern / Rear Car Call 88</t>
  </si>
  <si>
    <t>ADHCL 89</t>
  </si>
  <si>
    <t>Annunciator Down Hall Call Lantern / Rear Car Call 89</t>
  </si>
  <si>
    <t>ADHCL 90</t>
  </si>
  <si>
    <t>Annunciator Down Hall Call Lantern / Rear Car Call 90</t>
  </si>
  <si>
    <t>ADHCL 91</t>
  </si>
  <si>
    <t>Annunciator Down Hall Call Lantern / Rear Car Call 91</t>
  </si>
  <si>
    <t>ADHCL 92</t>
  </si>
  <si>
    <t>Annunciator Down Hall Call Lantern / Rear Car Call 92</t>
  </si>
  <si>
    <t>ADHCL 93</t>
  </si>
  <si>
    <t>Annunciator Down Hall Call Lantern / Rear Car Call 93</t>
  </si>
  <si>
    <t>ADHCL 94</t>
  </si>
  <si>
    <t>Annunciator Down Hall Call Lantern / Rear Car Call 94</t>
  </si>
  <si>
    <t>ADHCL 95</t>
  </si>
  <si>
    <t>Annunciator Down Hall Call Lantern / Rear Car Call 95</t>
  </si>
  <si>
    <t>ADHCL 96</t>
  </si>
  <si>
    <t>Annunciator Down Hall Call Lantern / Rear Car Call 96</t>
  </si>
  <si>
    <t>ADHCL 97</t>
  </si>
  <si>
    <t>Annunciator Down Hall Call Lantern / Rear Car Call 97</t>
  </si>
  <si>
    <t>ADHCL 98</t>
  </si>
  <si>
    <t>Annunciator Down Hall Call Lantern / Rear Car Call 98</t>
  </si>
  <si>
    <t>ADHCL 99</t>
  </si>
  <si>
    <t>Annunciator Down Hall Call Lantern / Rear Car Call 99</t>
  </si>
  <si>
    <t>FPDL 00</t>
  </si>
  <si>
    <t>Fire Proof Door Light 00</t>
  </si>
  <si>
    <t>FPDL 01</t>
  </si>
  <si>
    <t>Fire Proof Door Light 01</t>
  </si>
  <si>
    <t>FPDL 02</t>
  </si>
  <si>
    <t>Fire Proof Door Light 02</t>
  </si>
  <si>
    <t>FPDL 03</t>
  </si>
  <si>
    <t>Fire Proof Door Light 03</t>
  </si>
  <si>
    <t>FPDL 04</t>
  </si>
  <si>
    <t>Fire Proof Door Light 04</t>
  </si>
  <si>
    <t>FPDL 05</t>
  </si>
  <si>
    <t>Fire Proof Door Light 05</t>
  </si>
  <si>
    <t>FPDL 06</t>
  </si>
  <si>
    <t>Fire Proof Door Light 06</t>
  </si>
  <si>
    <t>FPDL 07</t>
  </si>
  <si>
    <t>Fire Proof Door Light 07</t>
  </si>
  <si>
    <t>FPDL 08</t>
  </si>
  <si>
    <t>Fire Proof Door Light 08</t>
  </si>
  <si>
    <t>FPDL 09</t>
  </si>
  <si>
    <t>Fire Proof Door Light 09</t>
  </si>
  <si>
    <t>FPDL 10</t>
  </si>
  <si>
    <t>Fire Proof Door Light 10</t>
  </si>
  <si>
    <t>FPDL 11</t>
  </si>
  <si>
    <t>Fire Proof Door Light 11</t>
  </si>
  <si>
    <t>FPDL 12</t>
  </si>
  <si>
    <t>Fire Proof Door Light 12</t>
  </si>
  <si>
    <t>FPDL 13</t>
  </si>
  <si>
    <t>Fire Proof Door Light 13</t>
  </si>
  <si>
    <t>FPDL 14</t>
  </si>
  <si>
    <t>Fire Proof Door Light 14</t>
  </si>
  <si>
    <t>FPDL 15</t>
  </si>
  <si>
    <t>Fire Proof Door Light 15</t>
  </si>
  <si>
    <t>FPDL 16</t>
  </si>
  <si>
    <t>Fire Proof Door Light 16</t>
  </si>
  <si>
    <t>FPDL 17</t>
  </si>
  <si>
    <t>Fire Proof Door Light 17</t>
  </si>
  <si>
    <t>FPDL 18</t>
  </si>
  <si>
    <t>Fire Proof Door Light 18</t>
  </si>
  <si>
    <t>FPDL 19</t>
  </si>
  <si>
    <t>Fire Proof Door Light 19</t>
  </si>
  <si>
    <t>FPDL 20</t>
  </si>
  <si>
    <t>Fire Proof Door Light 20</t>
  </si>
  <si>
    <t>FPDL 21</t>
  </si>
  <si>
    <t>Fire Proof Door Light 21</t>
  </si>
  <si>
    <t>FPDL 22</t>
  </si>
  <si>
    <t>Fire Proof Door Light 22</t>
  </si>
  <si>
    <t>FPDL 23</t>
  </si>
  <si>
    <t>Fire Proof Door Light 23</t>
  </si>
  <si>
    <t>FPDL 24</t>
  </si>
  <si>
    <t>Fire Proof Door Light 24</t>
  </si>
  <si>
    <t>FPDL 25</t>
  </si>
  <si>
    <t>Fire Proof Door Light 25</t>
  </si>
  <si>
    <t>FPDL 26</t>
  </si>
  <si>
    <t>Fire Proof Door Light 26</t>
  </si>
  <si>
    <t>FPDL 27</t>
  </si>
  <si>
    <t>Fire Proof Door Light 27</t>
  </si>
  <si>
    <t>FPDL 28</t>
  </si>
  <si>
    <t>Fire Proof Door Light 28</t>
  </si>
  <si>
    <t>FPDL 29</t>
  </si>
  <si>
    <t>Fire Proof Door Light 29</t>
  </si>
  <si>
    <t>FPDL 30</t>
  </si>
  <si>
    <t>Fire Proof Door Light 30</t>
  </si>
  <si>
    <t>FPDL 31</t>
  </si>
  <si>
    <t>Fire Proof Door Light 31</t>
  </si>
  <si>
    <t>FPDL 32</t>
  </si>
  <si>
    <t>Fire Proof Door Light 32</t>
  </si>
  <si>
    <t>FPDL 33</t>
  </si>
  <si>
    <t>Fire Proof Door Light 33</t>
  </si>
  <si>
    <t>FPDL 34</t>
  </si>
  <si>
    <t>Fire Proof Door Light 34</t>
  </si>
  <si>
    <t>FPDL 35</t>
  </si>
  <si>
    <t>Fire Proof Door Light 35</t>
  </si>
  <si>
    <t>FPDL 36</t>
  </si>
  <si>
    <t>Fire Proof Door Light 36</t>
  </si>
  <si>
    <t>FPDL 37</t>
  </si>
  <si>
    <t>Fire Proof Door Light 37</t>
  </si>
  <si>
    <t>FPDL 38</t>
  </si>
  <si>
    <t>Fire Proof Door Light 38</t>
  </si>
  <si>
    <t>FPDL 39</t>
  </si>
  <si>
    <t>Fire Proof Door Light 39</t>
  </si>
  <si>
    <t>FPDL 40</t>
  </si>
  <si>
    <t>Fire Proof Door Light 40</t>
  </si>
  <si>
    <t>FPDL 41</t>
  </si>
  <si>
    <t>Fire Proof Door Light 41</t>
  </si>
  <si>
    <t>FPDL 42</t>
  </si>
  <si>
    <t>Fire Proof Door Light 42</t>
  </si>
  <si>
    <t>FPDL 43</t>
  </si>
  <si>
    <t>Fire Proof Door Light 43</t>
  </si>
  <si>
    <t>FPDL 44</t>
  </si>
  <si>
    <t>Fire Proof Door Light 44</t>
  </si>
  <si>
    <t>FPDL 45</t>
  </si>
  <si>
    <t>Fire Proof Door Light 45</t>
  </si>
  <si>
    <t>FPDL 46</t>
  </si>
  <si>
    <t>Fire Proof Door Light 46</t>
  </si>
  <si>
    <t>FPDL 47</t>
  </si>
  <si>
    <t>Fire Proof Door Light 47</t>
  </si>
  <si>
    <t>FPDL 48</t>
  </si>
  <si>
    <t>Fire Proof Door Light 48</t>
  </si>
  <si>
    <t>FPDL 49</t>
  </si>
  <si>
    <t>Fire Proof Door Light 49</t>
  </si>
  <si>
    <t>FPDL 50</t>
  </si>
  <si>
    <t>Fire Proof Door Light 50</t>
  </si>
  <si>
    <t>FPDL 51</t>
  </si>
  <si>
    <t>Fire Proof Door Light 51</t>
  </si>
  <si>
    <t>FPDL 52</t>
  </si>
  <si>
    <t>Fire Proof Door Light 52</t>
  </si>
  <si>
    <t>FPDL 53</t>
  </si>
  <si>
    <t>Fire Proof Door Light 53</t>
  </si>
  <si>
    <t>FPDL 54</t>
  </si>
  <si>
    <t>Fire Proof Door Light 54</t>
  </si>
  <si>
    <t>FPDL 55</t>
  </si>
  <si>
    <t>Fire Proof Door Light 55</t>
  </si>
  <si>
    <t>FPDL 56</t>
  </si>
  <si>
    <t>Fire Proof Door Light 56</t>
  </si>
  <si>
    <t>FPDL 57</t>
  </si>
  <si>
    <t>Fire Proof Door Light 57</t>
  </si>
  <si>
    <t>FPDL 58</t>
  </si>
  <si>
    <t>Fire Proof Door Light 58</t>
  </si>
  <si>
    <t>FPDL 59</t>
  </si>
  <si>
    <t>Fire Proof Door Light 59</t>
  </si>
  <si>
    <t>FPDL 60</t>
  </si>
  <si>
    <t>Fire Proof Door Light 60</t>
  </si>
  <si>
    <t>FPDL 61</t>
  </si>
  <si>
    <t>Fire Proof Door Light 61</t>
  </si>
  <si>
    <t>FPDL 62</t>
  </si>
  <si>
    <t>Fire Proof Door Light 62</t>
  </si>
  <si>
    <t>FPDL 63</t>
  </si>
  <si>
    <t>Fire Proof Door Light 63</t>
  </si>
  <si>
    <t>FPDL 64</t>
  </si>
  <si>
    <t>Fire Proof Door Light 64</t>
  </si>
  <si>
    <t>FPDL 65</t>
  </si>
  <si>
    <t>Fire Proof Door Light 65</t>
  </si>
  <si>
    <t>FPDL 66</t>
  </si>
  <si>
    <t>Fire Proof Door Light 66</t>
  </si>
  <si>
    <t>FPDL 67</t>
  </si>
  <si>
    <t>Fire Proof Door Light 67</t>
  </si>
  <si>
    <t>FPDL 68</t>
  </si>
  <si>
    <t>Fire Proof Door Light 68</t>
  </si>
  <si>
    <t>FPDL 69</t>
  </si>
  <si>
    <t>Fire Proof Door Light 69</t>
  </si>
  <si>
    <t>FPDL 70</t>
  </si>
  <si>
    <t>Fire Proof Door Light 70</t>
  </si>
  <si>
    <t>FPDL 71</t>
  </si>
  <si>
    <t>Fire Proof Door Light 71</t>
  </si>
  <si>
    <t>FPDL 72</t>
  </si>
  <si>
    <t>Fire Proof Door Light 72</t>
  </si>
  <si>
    <t>FPDL 73</t>
  </si>
  <si>
    <t>Fire Proof Door Light 73</t>
  </si>
  <si>
    <t>FPDL 74</t>
  </si>
  <si>
    <t>Fire Proof Door Light 74</t>
  </si>
  <si>
    <t>FPDL 75</t>
  </si>
  <si>
    <t>Fire Proof Door Light 75</t>
  </si>
  <si>
    <t>FPDL 76</t>
  </si>
  <si>
    <t>Fire Proof Door Light 76</t>
  </si>
  <si>
    <t>FPDL 77</t>
  </si>
  <si>
    <t>Fire Proof Door Light 77</t>
  </si>
  <si>
    <t>FPDL 78</t>
  </si>
  <si>
    <t>Fire Proof Door Light 78</t>
  </si>
  <si>
    <t>FPDL 79</t>
  </si>
  <si>
    <t>Fire Proof Door Light 79</t>
  </si>
  <si>
    <t>FPDL 80</t>
  </si>
  <si>
    <t>Fire Proof Door Light 80</t>
  </si>
  <si>
    <t>FPDL 81</t>
  </si>
  <si>
    <t>Fire Proof Door Light 81</t>
  </si>
  <si>
    <t>FPDL 82</t>
  </si>
  <si>
    <t>Fire Proof Door Light 82</t>
  </si>
  <si>
    <t>FPDL 83</t>
  </si>
  <si>
    <t>Fire Proof Door Light 83</t>
  </si>
  <si>
    <t>FPDL 84</t>
  </si>
  <si>
    <t>Fire Proof Door Light 84</t>
  </si>
  <si>
    <t>FPDL 85</t>
  </si>
  <si>
    <t>Fire Proof Door Light 85</t>
  </si>
  <si>
    <t>FPDL 86</t>
  </si>
  <si>
    <t>Fire Proof Door Light 86</t>
  </si>
  <si>
    <t>FPDL 87</t>
  </si>
  <si>
    <t>Fire Proof Door Light 87</t>
  </si>
  <si>
    <t>FPDL 88</t>
  </si>
  <si>
    <t>Fire Proof Door Light 88</t>
  </si>
  <si>
    <t>FPDL 89</t>
  </si>
  <si>
    <t>Fire Proof Door Light 89</t>
  </si>
  <si>
    <t>FPDL 90</t>
  </si>
  <si>
    <t>Fire Proof Door Light 90</t>
  </si>
  <si>
    <t>FPDL 91</t>
  </si>
  <si>
    <t>Fire Proof Door Light 91</t>
  </si>
  <si>
    <t>FPDL 92</t>
  </si>
  <si>
    <t>Fire Proof Door Light 92</t>
  </si>
  <si>
    <t>FPDL 93</t>
  </si>
  <si>
    <t>Fire Proof Door Light 93</t>
  </si>
  <si>
    <t>FPDL 94</t>
  </si>
  <si>
    <t>Fire Proof Door Light 94</t>
  </si>
  <si>
    <t>FPDL 95</t>
  </si>
  <si>
    <t>Fire Proof Door Light 95</t>
  </si>
  <si>
    <t>FPDL 96</t>
  </si>
  <si>
    <t>Fire Proof Door Light 96</t>
  </si>
  <si>
    <t>FPDL 97</t>
  </si>
  <si>
    <t>Fire Proof Door Light 97</t>
  </si>
  <si>
    <t>FPDL 98</t>
  </si>
  <si>
    <t>Fire Proof Door Light 98</t>
  </si>
  <si>
    <t>FPDL 99</t>
  </si>
  <si>
    <t>Fire Proof Door Light 99</t>
  </si>
  <si>
    <t>Allowed ENABLE Masks (SVT Key Sequence M-1-3-3-1-GOON)</t>
  </si>
  <si>
    <t>At level</t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</si>
  <si>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</si>
  <si>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</si>
  <si>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</si>
  <si>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</si>
  <si>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P</t>
    <phoneticPr fontId="20" type="noConversion"/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</si>
  <si>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</si>
  <si>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</si>
  <si>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</si>
  <si>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</si>
  <si>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Allowed CUT-CALL Masks (SVT Key Sequence M-1-3-3-2-GOON)</t>
  </si>
  <si>
    <t>Op</t>
    <phoneticPr fontId="20" type="noConversion"/>
  </si>
  <si>
    <t>Allowed CARD-READER Masks (SVT Key Sequence M-1-3-3-3-GOON)</t>
  </si>
  <si>
    <t>L</t>
    <phoneticPr fontId="20" type="noConversion"/>
  </si>
  <si>
    <t>Sb</t>
    <phoneticPr fontId="20" type="noConversion"/>
  </si>
  <si>
    <t>Allowed SHO and WCO Masks (SVT Key Sequence M-1-3-3-4-GOON)</t>
    <phoneticPr fontId="20" type="noConversion"/>
  </si>
  <si>
    <t>S</t>
    <phoneticPr fontId="20" type="noConversion"/>
  </si>
  <si>
    <t>F</t>
    <phoneticPr fontId="20" type="noConversion"/>
  </si>
  <si>
    <t>R</t>
    <phoneticPr fontId="20" type="noConversion"/>
  </si>
  <si>
    <t>W</t>
    <phoneticPr fontId="20" type="noConversion"/>
  </si>
  <si>
    <t>POSITION INDICATOR (SVT Key Sequence M-1-3-4-GOON)</t>
  </si>
  <si>
    <t>PI Display</t>
    <phoneticPr fontId="17" type="noConversion"/>
  </si>
  <si>
    <t>Code</t>
    <phoneticPr fontId="17" type="noConversion"/>
  </si>
  <si>
    <t>Symbol</t>
    <phoneticPr fontId="17" type="noConversion"/>
  </si>
  <si>
    <t>(blank)</t>
    <phoneticPr fontId="17" type="noConversion"/>
  </si>
  <si>
    <t>A</t>
    <phoneticPr fontId="17" type="noConversion"/>
  </si>
  <si>
    <t>B</t>
    <phoneticPr fontId="17" type="noConversion"/>
  </si>
  <si>
    <t>C</t>
    <phoneticPr fontId="17" type="noConversion"/>
  </si>
  <si>
    <t>D</t>
    <phoneticPr fontId="17" type="noConversion"/>
  </si>
  <si>
    <t>E</t>
    <phoneticPr fontId="17" type="noConversion"/>
  </si>
  <si>
    <t>F</t>
    <phoneticPr fontId="17" type="noConversion"/>
  </si>
  <si>
    <t>G</t>
    <phoneticPr fontId="17" type="noConversion"/>
  </si>
  <si>
    <t>H</t>
    <phoneticPr fontId="17" type="noConversion"/>
  </si>
  <si>
    <t>I</t>
    <phoneticPr fontId="17" type="noConversion"/>
  </si>
  <si>
    <t>K</t>
    <phoneticPr fontId="17" type="noConversion"/>
  </si>
  <si>
    <t>L</t>
    <phoneticPr fontId="17" type="noConversion"/>
  </si>
  <si>
    <t>M</t>
    <phoneticPr fontId="17" type="noConversion"/>
  </si>
  <si>
    <t>N</t>
    <phoneticPr fontId="17" type="noConversion"/>
  </si>
  <si>
    <t>O</t>
    <phoneticPr fontId="17" type="noConversion"/>
  </si>
  <si>
    <t>P</t>
    <phoneticPr fontId="17" type="noConversion"/>
  </si>
  <si>
    <t>Q</t>
    <phoneticPr fontId="17" type="noConversion"/>
  </si>
  <si>
    <t>R</t>
    <phoneticPr fontId="17" type="noConversion"/>
  </si>
  <si>
    <t>S</t>
    <phoneticPr fontId="17" type="noConversion"/>
  </si>
  <si>
    <t>T</t>
    <phoneticPr fontId="17" type="noConversion"/>
  </si>
  <si>
    <t>U</t>
    <phoneticPr fontId="17" type="noConversion"/>
  </si>
  <si>
    <t>V</t>
    <phoneticPr fontId="17" type="noConversion"/>
  </si>
  <si>
    <t>W</t>
    <phoneticPr fontId="17" type="noConversion"/>
  </si>
  <si>
    <t>X</t>
    <phoneticPr fontId="17" type="noConversion"/>
  </si>
  <si>
    <t>Y</t>
    <phoneticPr fontId="17" type="noConversion"/>
  </si>
  <si>
    <t>Z</t>
    <phoneticPr fontId="17" type="noConversion"/>
  </si>
  <si>
    <t>-</t>
    <phoneticPr fontId="17" type="noConversion"/>
  </si>
  <si>
    <t>*</t>
    <phoneticPr fontId="17" type="noConversion"/>
  </si>
  <si>
    <t>All segments</t>
    <phoneticPr fontId="17" type="noConversion"/>
  </si>
  <si>
    <t>PX2.2</t>
    <phoneticPr fontId="15" type="noConversion"/>
  </si>
  <si>
    <t>PX2.2</t>
    <phoneticPr fontId="7" type="noConversion"/>
  </si>
  <si>
    <t>UCM</t>
    <phoneticPr fontId="15" type="noConversion"/>
  </si>
  <si>
    <t>UCMHK</t>
    <phoneticPr fontId="15" type="noConversion"/>
  </si>
  <si>
    <t>UCMK</t>
    <phoneticPr fontId="15" type="noConversion"/>
  </si>
  <si>
    <t>UCM1</t>
    <phoneticPr fontId="15" type="noConversion"/>
  </si>
  <si>
    <t>NO</t>
    <phoneticPr fontId="15" type="noConversion"/>
  </si>
  <si>
    <t>*</t>
    <phoneticPr fontId="15" type="noConversion"/>
  </si>
  <si>
    <t>UCM-TYP</t>
    <phoneticPr fontId="7" type="noConversion"/>
  </si>
  <si>
    <t>ATT</t>
    <phoneticPr fontId="15" type="noConversion"/>
  </si>
  <si>
    <t>G_ATT</t>
    <phoneticPr fontId="15" type="noConversion"/>
  </si>
  <si>
    <t>ATT1</t>
    <phoneticPr fontId="15" type="noConversion"/>
  </si>
  <si>
    <t>ATT2</t>
    <phoneticPr fontId="15" type="noConversion"/>
  </si>
  <si>
    <t>UCM_TYP</t>
    <phoneticPr fontId="15" type="noConversion"/>
  </si>
  <si>
    <t>G_ATT</t>
    <phoneticPr fontId="7" type="noConversion"/>
  </si>
  <si>
    <t>GECB_Para</t>
    <phoneticPr fontId="7" type="noConversion"/>
  </si>
  <si>
    <t>ISC</t>
    <phoneticPr fontId="15" type="noConversion"/>
  </si>
  <si>
    <t>G_ISC</t>
    <phoneticPr fontId="15" type="noConversion"/>
  </si>
  <si>
    <t>ISC1</t>
    <phoneticPr fontId="15" type="noConversion"/>
  </si>
  <si>
    <t>ISC2</t>
    <phoneticPr fontId="15" type="noConversion"/>
  </si>
  <si>
    <t>ISC3</t>
    <phoneticPr fontId="15" type="noConversion"/>
  </si>
  <si>
    <t>ISC4</t>
    <phoneticPr fontId="15" type="noConversion"/>
  </si>
  <si>
    <t>独立操作</t>
    <phoneticPr fontId="7" type="noConversion"/>
  </si>
  <si>
    <t>G_ISC</t>
    <phoneticPr fontId="7" type="noConversion"/>
  </si>
  <si>
    <t>CARID</t>
    <phoneticPr fontId="7" type="noConversion"/>
  </si>
  <si>
    <t>GRO_NO</t>
    <phoneticPr fontId="7" type="noConversion"/>
  </si>
  <si>
    <t>A</t>
    <phoneticPr fontId="7" type="noConversion"/>
  </si>
  <si>
    <t>B</t>
    <phoneticPr fontId="7" type="noConversion"/>
  </si>
  <si>
    <t>C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</si>
  <si>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</si>
  <si>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</si>
  <si>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</si>
  <si>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</si>
  <si>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</si>
  <si>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GRP_NO</t>
    <phoneticPr fontId="7" type="noConversion"/>
  </si>
  <si>
    <t>GROUP</t>
    <phoneticPr fontId="7" type="noConversion"/>
  </si>
  <si>
    <t>G_GROUP</t>
    <phoneticPr fontId="7" type="noConversion"/>
  </si>
  <si>
    <t>G1C</t>
    <phoneticPr fontId="7" type="noConversion"/>
  </si>
  <si>
    <t>G2C</t>
    <phoneticPr fontId="7" type="noConversion"/>
  </si>
  <si>
    <t>G4C</t>
  </si>
  <si>
    <t>G5C</t>
  </si>
  <si>
    <t>G6C</t>
  </si>
  <si>
    <t>G7C</t>
  </si>
  <si>
    <t>G8C</t>
  </si>
  <si>
    <t>DUTY_LOW</t>
    <phoneticPr fontId="7" type="noConversion"/>
  </si>
  <si>
    <t>DUTY_HI</t>
    <phoneticPr fontId="7" type="noConversion"/>
  </si>
  <si>
    <t>LDR</t>
    <phoneticPr fontId="15" type="noConversion"/>
  </si>
  <si>
    <t>G_LDR</t>
    <phoneticPr fontId="15" type="noConversion"/>
  </si>
  <si>
    <t>YES</t>
    <phoneticPr fontId="15" type="noConversion"/>
  </si>
  <si>
    <t>NO</t>
    <phoneticPr fontId="15" type="noConversion"/>
  </si>
  <si>
    <t>G_LDR</t>
    <phoneticPr fontId="7" type="noConversion"/>
  </si>
  <si>
    <t>NDG</t>
    <phoneticPr fontId="15" type="noConversion"/>
  </si>
  <si>
    <t>EN_NDG</t>
    <phoneticPr fontId="15" type="noConversion"/>
  </si>
  <si>
    <t>EN_NDG</t>
    <phoneticPr fontId="7" type="noConversion"/>
  </si>
  <si>
    <t>FLTDOOR</t>
    <phoneticPr fontId="15" type="noConversion"/>
  </si>
  <si>
    <t>EN_CGS</t>
    <phoneticPr fontId="15" type="noConversion"/>
  </si>
  <si>
    <t>EN_CGS</t>
    <phoneticPr fontId="7" type="noConversion"/>
  </si>
  <si>
    <t>G_EFO_P</t>
    <phoneticPr fontId="7" type="noConversion"/>
  </si>
  <si>
    <t>EFS</t>
    <phoneticPr fontId="15" type="noConversion"/>
  </si>
  <si>
    <t>EFS_TYP</t>
    <phoneticPr fontId="15" type="noConversion"/>
  </si>
  <si>
    <t>EFSINI</t>
    <phoneticPr fontId="15" type="noConversion"/>
  </si>
  <si>
    <t>EFS_CALL</t>
    <phoneticPr fontId="15" type="noConversion"/>
  </si>
  <si>
    <t>EFSCLD</t>
    <phoneticPr fontId="15" type="noConversion"/>
  </si>
  <si>
    <t>EFSOPD</t>
    <phoneticPr fontId="15" type="noConversion"/>
  </si>
  <si>
    <t>EFS_EX</t>
    <phoneticPr fontId="15" type="noConversion"/>
  </si>
  <si>
    <t>EFS_RC</t>
    <phoneticPr fontId="15" type="noConversion"/>
  </si>
  <si>
    <t>EFS1</t>
    <phoneticPr fontId="15" type="noConversion"/>
  </si>
  <si>
    <t>EFS14</t>
    <phoneticPr fontId="15" type="noConversion"/>
  </si>
  <si>
    <t>EFS16</t>
    <phoneticPr fontId="15" type="noConversion"/>
  </si>
  <si>
    <t>NO</t>
    <phoneticPr fontId="15" type="noConversion"/>
  </si>
  <si>
    <t>*</t>
    <phoneticPr fontId="15" type="noConversion"/>
  </si>
  <si>
    <t>紧急电源迫降楼层</t>
    <phoneticPr fontId="7" type="noConversion"/>
  </si>
  <si>
    <t>G_EPO_P</t>
    <phoneticPr fontId="7" type="noConversion"/>
  </si>
  <si>
    <t>EQO</t>
    <phoneticPr fontId="15" type="noConversion"/>
  </si>
  <si>
    <t>G_EQO</t>
    <phoneticPr fontId="15" type="noConversion"/>
  </si>
  <si>
    <t>EQO4</t>
    <phoneticPr fontId="15" type="noConversion"/>
  </si>
  <si>
    <t>NO</t>
    <phoneticPr fontId="15" type="noConversion"/>
  </si>
  <si>
    <t>*</t>
    <phoneticPr fontId="15" type="noConversion"/>
  </si>
  <si>
    <t>G_EQO</t>
    <phoneticPr fontId="7" type="noConversion"/>
  </si>
  <si>
    <t>MID_POS</t>
    <phoneticPr fontId="7" type="noConversion"/>
  </si>
  <si>
    <t>CRO</t>
    <phoneticPr fontId="15" type="noConversion"/>
  </si>
  <si>
    <t>EN_CRO</t>
    <phoneticPr fontId="15" type="noConversion"/>
  </si>
  <si>
    <t>EN_HCRO</t>
    <phoneticPr fontId="15" type="noConversion"/>
  </si>
  <si>
    <t>CRO1</t>
    <phoneticPr fontId="15" type="noConversion"/>
  </si>
  <si>
    <t>CRO4</t>
    <phoneticPr fontId="15" type="noConversion"/>
  </si>
  <si>
    <t>CRO</t>
    <phoneticPr fontId="7" type="noConversion"/>
  </si>
  <si>
    <t>EN_CRO</t>
    <phoneticPr fontId="7" type="noConversion"/>
  </si>
  <si>
    <t>EN_HCRO</t>
    <phoneticPr fontId="7" type="noConversion"/>
  </si>
  <si>
    <t>Level</t>
    <phoneticPr fontId="17" type="noConversion"/>
  </si>
  <si>
    <t>Access</t>
    <phoneticPr fontId="17" type="noConversion"/>
  </si>
  <si>
    <t>Marking</t>
    <phoneticPr fontId="17" type="noConversion"/>
  </si>
  <si>
    <t>G_LOBBY</t>
    <phoneticPr fontId="7" type="noConversion"/>
  </si>
  <si>
    <t>G_TOP</t>
    <phoneticPr fontId="7" type="noConversion"/>
  </si>
  <si>
    <t>CRO1</t>
    <phoneticPr fontId="17" type="noConversion"/>
  </si>
  <si>
    <r>
      <t>C</t>
    </r>
    <r>
      <rPr>
        <sz val="10"/>
        <rFont val="Arial"/>
        <family val="2"/>
      </rPr>
      <t>ontract</t>
    </r>
    <phoneticPr fontId="17" type="noConversion"/>
  </si>
  <si>
    <t>Remark</t>
    <phoneticPr fontId="17" type="noConversion"/>
  </si>
  <si>
    <t>Contract</t>
    <phoneticPr fontId="17" type="noConversion"/>
  </si>
  <si>
    <t>90</t>
    <phoneticPr fontId="7" type="noConversion"/>
  </si>
  <si>
    <t>4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</si>
  <si>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</si>
  <si>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</si>
  <si>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</si>
  <si>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</si>
  <si>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</si>
  <si>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</si>
  <si>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</si>
  <si>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  <phoneticPr fontId="7" type="noConversion"/>
  </si>
  <si>
    <t>0</t>
    <phoneticPr fontId="7" type="noConversion"/>
  </si>
  <si>
    <t>Contract Number:</t>
    <phoneticPr fontId="7" type="noConversion"/>
  </si>
  <si>
    <t>-</t>
    <phoneticPr fontId="17" type="noConversion"/>
  </si>
  <si>
    <t>CB/CTTL 0</t>
  </si>
  <si>
    <t>Car Button / Tell Tale Light 0</t>
  </si>
  <si>
    <t>CB/CTTL 1</t>
  </si>
  <si>
    <t>Car Button / Tell Tale Light 1</t>
  </si>
  <si>
    <t>CB/CTTL 2</t>
  </si>
  <si>
    <t>Car Button / Tell Tale Light 2</t>
  </si>
  <si>
    <t>CB/CTTL 3</t>
  </si>
  <si>
    <t>Car Button / Tell Tale Light 3</t>
  </si>
  <si>
    <t>CB/CTTL 4</t>
  </si>
  <si>
    <t>Car Button / Tell Tale Light 4</t>
  </si>
  <si>
    <t>CB/CTTL 5</t>
  </si>
  <si>
    <t>Car Button / Tell Tale Light 5</t>
  </si>
  <si>
    <t>CB/CTTL 6</t>
  </si>
  <si>
    <t>Car Button / Tell Tale Light 6</t>
  </si>
  <si>
    <t>CB/CTTL 7</t>
  </si>
  <si>
    <t>Car Button / Tell Tale Light 7</t>
  </si>
  <si>
    <t>CB/CTTL 8</t>
  </si>
  <si>
    <t>Car Button / Tell Tale Light 8</t>
  </si>
  <si>
    <t>CB/CTTL 9</t>
  </si>
  <si>
    <t>Car Button / Tell Tale Light 9</t>
  </si>
  <si>
    <t>CB/CTTL 10</t>
  </si>
  <si>
    <t>CB/CTTL 11</t>
  </si>
  <si>
    <t>CB/CTTL 12</t>
  </si>
  <si>
    <t>CB/CTTL 13</t>
  </si>
  <si>
    <t>CB/CTTL 14</t>
  </si>
  <si>
    <t>CB/CTTL 15</t>
  </si>
  <si>
    <t>CB/CTTL 16</t>
  </si>
  <si>
    <t>CB/CTTL 17</t>
  </si>
  <si>
    <t>CB/CTTL 18</t>
  </si>
  <si>
    <t>CB/CTTL 19</t>
  </si>
  <si>
    <t>CB/CTTL 20</t>
  </si>
  <si>
    <t>CB/CTTL 21</t>
  </si>
  <si>
    <t>CB/CTTL 22</t>
  </si>
  <si>
    <t>CB/CTTL 23</t>
  </si>
  <si>
    <t>CB/CTTL 24</t>
  </si>
  <si>
    <t>CB/CTTL 25</t>
  </si>
  <si>
    <t>CB/CTTL 26</t>
  </si>
  <si>
    <t>CB/CTTL 27</t>
  </si>
  <si>
    <t>CB/CTTL 28</t>
  </si>
  <si>
    <t>CB/CTTL 29</t>
  </si>
  <si>
    <t>CB/CTTL 30</t>
  </si>
  <si>
    <t>CB/CTTL 31</t>
  </si>
  <si>
    <t>RCB/RCTTL 0</t>
  </si>
  <si>
    <t>Rear Car Button / Tell Tale Light 0</t>
  </si>
  <si>
    <t>RCB/RCTTL 1</t>
  </si>
  <si>
    <t>Rear Car Button / Tell Tale Light 1</t>
  </si>
  <si>
    <t>RCB/RCTTL 2</t>
  </si>
  <si>
    <t>Rear Car Button / Tell Tale Light 2</t>
  </si>
  <si>
    <t>RCB/RCTTL 3</t>
  </si>
  <si>
    <t>Rear Car Button / Tell Tale Light 3</t>
  </si>
  <si>
    <t>RCB/RCTTL 4</t>
  </si>
  <si>
    <t>Rear Car Button / Tell Tale Light 4</t>
  </si>
  <si>
    <t>RCB/RCTTL 5</t>
  </si>
  <si>
    <t>Rear Car Button / Tell Tale Light 5</t>
  </si>
  <si>
    <t>RCB/RCTTL 6</t>
  </si>
  <si>
    <t>Rear Car Button / Tell Tale Light 6</t>
  </si>
  <si>
    <t>RCB/RCTTL 7</t>
  </si>
  <si>
    <t>Rear Car Button / Tell Tale Light 7</t>
  </si>
  <si>
    <t>RCB/RCTTL 8</t>
  </si>
  <si>
    <t>Rear Car Button / Tell Tale Light 8</t>
  </si>
  <si>
    <t>RCB/RCTTL 9</t>
  </si>
  <si>
    <t>Rear Car Button / Tell Tale Light 9</t>
  </si>
  <si>
    <t>RCB/RCTTL 10</t>
  </si>
  <si>
    <t>RCB/RCTTL 11</t>
  </si>
  <si>
    <t>RCB/RCTTL 12</t>
  </si>
  <si>
    <t>RCB/RCTTL 13</t>
  </si>
  <si>
    <t>RCB/RCTTL 14</t>
  </si>
  <si>
    <t>RCB/RCTTL 15</t>
  </si>
  <si>
    <t>RCB/RCTTL 16</t>
  </si>
  <si>
    <t>RCB/RCTTL 17</t>
  </si>
  <si>
    <t>RCB/RCTTL 18</t>
  </si>
  <si>
    <t>RCB/RCTTL 19</t>
  </si>
  <si>
    <t>RCB/RCTTL 20</t>
  </si>
  <si>
    <t>RCB/RCTTL 21</t>
  </si>
  <si>
    <t>RCB/RCTTL 22</t>
  </si>
  <si>
    <t>RCB/RCTTL 23</t>
  </si>
  <si>
    <t>RCB/RCTTL 24</t>
  </si>
  <si>
    <t>RCB/RCTTL 25</t>
  </si>
  <si>
    <t>RCB/RCTTL 26</t>
  </si>
  <si>
    <t>RCB/RCTTL 27</t>
  </si>
  <si>
    <t>RCB/RCTTL 28</t>
  </si>
  <si>
    <t>RCB/RCTTL 29</t>
  </si>
  <si>
    <t>RCB/RCTTL 30</t>
  </si>
  <si>
    <t>RCB/RCTTL 31</t>
  </si>
  <si>
    <t>UHB/UHTTL 0</t>
  </si>
  <si>
    <t>Up Hall Button / Tell Tale Light 0</t>
  </si>
  <si>
    <t>UHB/UHTTL 1</t>
  </si>
  <si>
    <t>Up Hall Button / Tell Tale Light 1</t>
  </si>
  <si>
    <t>UHB/UHTTL 2</t>
  </si>
  <si>
    <t>Up Hall Button / Tell Tale Light 2</t>
  </si>
  <si>
    <t>UHB/UHTTL 3</t>
  </si>
  <si>
    <t>Up Hall Button / Tell Tale Light 3</t>
  </si>
  <si>
    <t>UHB/UHTTL 4</t>
  </si>
  <si>
    <t>Up Hall Button / Tell Tale Light 4</t>
  </si>
  <si>
    <t>UHB/UHTTL 5</t>
  </si>
  <si>
    <t>Up Hall Button / Tell Tale Light 5</t>
  </si>
  <si>
    <t>UHB/UHTTL 6</t>
  </si>
  <si>
    <t>Up Hall Button / Tell Tale Light 6</t>
  </si>
  <si>
    <t>UHB/UHTTL 7</t>
  </si>
  <si>
    <t>Up Hall Button / Tell Tale Light 7</t>
  </si>
  <si>
    <t>UHB/UHTTL 8</t>
  </si>
  <si>
    <t>Up Hall Button / Tell Tale Light 8</t>
  </si>
  <si>
    <t>UHB/UHTTL 9</t>
  </si>
  <si>
    <t>Up Hall Button / Tell Tale Light 9</t>
  </si>
  <si>
    <t>UHB/UHTTL 10</t>
  </si>
  <si>
    <t>UHB/UHTTL 11</t>
  </si>
  <si>
    <t>UHB/UHTTL 12</t>
  </si>
  <si>
    <t>UHB/UHTTL 13</t>
  </si>
  <si>
    <t>UHB/UHTTL 14</t>
  </si>
  <si>
    <t>UHB/UHTTL 15</t>
  </si>
  <si>
    <t>UHB/UHTTL 16</t>
  </si>
  <si>
    <t>UHB/UHTTL 17</t>
  </si>
  <si>
    <t>UHB/UHTTL 18</t>
  </si>
  <si>
    <t>UHB/UHTTL 19</t>
  </si>
  <si>
    <t>UHB/UHTTL 20</t>
  </si>
  <si>
    <t>UHB/UHTTL 21</t>
  </si>
  <si>
    <t>UHB/UHTTL 22</t>
  </si>
  <si>
    <t>UHB/UHTTL 23</t>
  </si>
  <si>
    <t>UHB/UHTTL 24</t>
  </si>
  <si>
    <t>UHB/UHTTL 25</t>
  </si>
  <si>
    <t>UHB/UHTTL 26</t>
  </si>
  <si>
    <t>UHB/UHTTL 27</t>
  </si>
  <si>
    <t>UHB/UHTTL 28</t>
  </si>
  <si>
    <t>UHB/UHTTL 29</t>
  </si>
  <si>
    <t>UHB/UHTTL 30</t>
  </si>
  <si>
    <t>UHB/UHTTL 31</t>
  </si>
  <si>
    <t>HB/HTTL 0</t>
  </si>
  <si>
    <t>Hall Button / Tell Tale Light 0</t>
  </si>
  <si>
    <t>HB/HTTL 1</t>
  </si>
  <si>
    <t>Hall Button / Tell Tale Light 1</t>
  </si>
  <si>
    <t>HB/HTTL 2</t>
  </si>
  <si>
    <t>Hall Button / Tell Tale Light 2</t>
  </si>
  <si>
    <t>HB/HTTL 3</t>
  </si>
  <si>
    <t>Hall Button / Tell Tale Light 3</t>
  </si>
  <si>
    <t>HB/HTTL 4</t>
  </si>
  <si>
    <t>Hall Button / Tell Tale Light 4</t>
  </si>
  <si>
    <t>HB/HTTL 5</t>
  </si>
  <si>
    <t>Hall Button / Tell Tale Light 5</t>
  </si>
  <si>
    <t>HB/HTTL 6</t>
  </si>
  <si>
    <t>Hall Button / Tell Tale Light 6</t>
  </si>
  <si>
    <t>HB/HTTL 7</t>
  </si>
  <si>
    <t>Hall Button / Tell Tale Light 7</t>
  </si>
  <si>
    <t>HB/HTTL 8</t>
  </si>
  <si>
    <t>Hall Button / Tell Tale Light 8</t>
  </si>
  <si>
    <t>HB/HTTL 9</t>
  </si>
  <si>
    <t>Hall Button / Tell Tale Light 9</t>
  </si>
  <si>
    <t>HB/HTTL 10</t>
  </si>
  <si>
    <t>HB/HTTL 11</t>
  </si>
  <si>
    <t>HB/HTTL 12</t>
  </si>
  <si>
    <t>HB/HTTL 13</t>
  </si>
  <si>
    <t>HB/HTTL 14</t>
  </si>
  <si>
    <t>HB/HTTL 15</t>
  </si>
  <si>
    <t>HB/HTTL 16</t>
  </si>
  <si>
    <t>HB/HTTL 17</t>
  </si>
  <si>
    <t>HB/HTTL 18</t>
  </si>
  <si>
    <t>HB/HTTL 19</t>
  </si>
  <si>
    <t>HB/HTTL 20</t>
  </si>
  <si>
    <t>HB/HTTL 21</t>
  </si>
  <si>
    <t>HB/HTTL 22</t>
  </si>
  <si>
    <t>HB/HTTL 23</t>
  </si>
  <si>
    <t>HB/HTTL 24</t>
  </si>
  <si>
    <t>HB/HTTL 25</t>
  </si>
  <si>
    <t>HB/HTTL 26</t>
  </si>
  <si>
    <t>HB/HTTL 27</t>
  </si>
  <si>
    <t>HB/HTTL 28</t>
  </si>
  <si>
    <t>HB/HTTL 29</t>
  </si>
  <si>
    <t>HB/HTTL 30</t>
  </si>
  <si>
    <t>HB/HTTL 31</t>
  </si>
  <si>
    <t>EHC/EHTTL 0</t>
  </si>
  <si>
    <t>Emergency Hospital Call 0</t>
  </si>
  <si>
    <t>EHC/EHTTL 1</t>
  </si>
  <si>
    <t>Emergency Hospital Call 1</t>
  </si>
  <si>
    <t>EHC/EHTTL 2</t>
  </si>
  <si>
    <t>Emergency Hospital Call 2</t>
  </si>
  <si>
    <t>EHC/EHTTL 3</t>
  </si>
  <si>
    <t>Emergency Hospital Call 3</t>
  </si>
  <si>
    <t>EHC/EHTTL 4</t>
  </si>
  <si>
    <t>Emergency Hospital Call 4</t>
  </si>
  <si>
    <t>EHC/EHTTL 5</t>
  </si>
  <si>
    <t>Emergency Hospital Call 5</t>
  </si>
  <si>
    <t>EHC/EHTTL 6</t>
  </si>
  <si>
    <t>Emergency Hospital Call 6</t>
  </si>
  <si>
    <t>EHC/EHTTL 7</t>
  </si>
  <si>
    <t>Emergency Hospital Call 7</t>
  </si>
  <si>
    <t>EHC/EHTTL 8</t>
  </si>
  <si>
    <t>Emergency Hospital Call 8</t>
  </si>
  <si>
    <t>EHC/EHTTL 9</t>
  </si>
  <si>
    <t>Emergency Hospital Call 9</t>
  </si>
  <si>
    <t>EHC/EHTTL 10</t>
  </si>
  <si>
    <t>EHC/EHTTL 11</t>
  </si>
  <si>
    <t>EHC/EHTTL 12</t>
  </si>
  <si>
    <t>EHC/EHTTL 13</t>
  </si>
  <si>
    <t>EHC/EHTTL 14</t>
  </si>
  <si>
    <t>EHC/EHTTL 15</t>
  </si>
  <si>
    <t>EHC/EHTTL 16</t>
  </si>
  <si>
    <t>EHC/EHTTL 17</t>
  </si>
  <si>
    <t>EHC/EHTTL 18</t>
  </si>
  <si>
    <t>EHC/EHTTL 19</t>
  </si>
  <si>
    <t>EHC/EHTTL 20</t>
  </si>
  <si>
    <t>EHC/EHTTL 21</t>
  </si>
  <si>
    <t>EHC/EHTTL 22</t>
  </si>
  <si>
    <t>EHC/EHTTL 23</t>
  </si>
  <si>
    <t>EHC/EHTTL 24</t>
  </si>
  <si>
    <t>EHC/EHTTL 25</t>
  </si>
  <si>
    <t>EHC/EHTTL 26</t>
  </si>
  <si>
    <t>EHC/EHTTL 27</t>
  </si>
  <si>
    <t>EHC/EHTTL 28</t>
  </si>
  <si>
    <t>EHC/EHTTL 29</t>
  </si>
  <si>
    <t>EHC/EHTTL 30</t>
  </si>
  <si>
    <t>EHC/EHTTL 31</t>
  </si>
  <si>
    <t>UHL 0</t>
  </si>
  <si>
    <t>Up Hall Lantern 0</t>
  </si>
  <si>
    <t>UHL 1</t>
  </si>
  <si>
    <t>Up Hall Lantern 1</t>
  </si>
  <si>
    <t>UHL 2</t>
  </si>
  <si>
    <t>Up Hall Lantern 2</t>
  </si>
  <si>
    <t>UHL 3</t>
  </si>
  <si>
    <t>Up Hall Lantern 3</t>
  </si>
  <si>
    <t>UHL 4</t>
  </si>
  <si>
    <t>Up Hall Lantern 4</t>
  </si>
  <si>
    <t>UHL 5</t>
  </si>
  <si>
    <t>Up Hall Lantern 5</t>
  </si>
  <si>
    <t>UHL 6</t>
  </si>
  <si>
    <t>Up Hall Lantern 6</t>
  </si>
  <si>
    <t>UHL 7</t>
  </si>
  <si>
    <t>Up Hall Lantern 7</t>
  </si>
  <si>
    <t>UHL 8</t>
  </si>
  <si>
    <t>Up Hall Lantern 8</t>
  </si>
  <si>
    <t>UHL 9</t>
  </si>
  <si>
    <t>Up Hall Lantern 9</t>
  </si>
  <si>
    <t>DHL 0</t>
  </si>
  <si>
    <t>Down Hall Lantern 0</t>
  </si>
  <si>
    <t>DHL 1</t>
  </si>
  <si>
    <t>Down Hall Lantern 1</t>
  </si>
  <si>
    <t>DHL 2</t>
  </si>
  <si>
    <t>Down Hall Lantern 2</t>
  </si>
  <si>
    <t>DHL 3</t>
  </si>
  <si>
    <t>Down Hall Lantern 3</t>
  </si>
  <si>
    <t>DHL 4</t>
  </si>
  <si>
    <t>Down Hall Lantern 4</t>
  </si>
  <si>
    <t>DHL 5</t>
  </si>
  <si>
    <t>Down Hall Lantern 5</t>
  </si>
  <si>
    <t>DHL 6</t>
  </si>
  <si>
    <t>Down Hall Lantern 6</t>
  </si>
  <si>
    <t>DHL 7</t>
  </si>
  <si>
    <t>Down Hall Lantern 7</t>
  </si>
  <si>
    <t>DHL 8</t>
  </si>
  <si>
    <t>Down Hall Lantern 8</t>
  </si>
  <si>
    <t>DHL 9</t>
  </si>
  <si>
    <t>Down Hall Lantern 9</t>
  </si>
  <si>
    <t>UHDL 0</t>
  </si>
  <si>
    <t>Up Hall Direction / Lantern 0</t>
  </si>
  <si>
    <t>UHDL 1</t>
  </si>
  <si>
    <t>Up Hall Direction / Lantern 1</t>
  </si>
  <si>
    <t>UHDL 2</t>
  </si>
  <si>
    <t>Up Hall Direction / Lantern 2</t>
  </si>
  <si>
    <t>UHDL 3</t>
  </si>
  <si>
    <t>Up Hall Direction / Lantern 3</t>
  </si>
  <si>
    <t>UHDL 4</t>
  </si>
  <si>
    <t>Up Hall Direction / Lantern 4</t>
  </si>
  <si>
    <t>UHDL 5</t>
  </si>
  <si>
    <t>Up Hall Direction / Lantern 5</t>
  </si>
  <si>
    <t>UHDL 6</t>
  </si>
  <si>
    <t>Up Hall Direction / Lantern 6</t>
  </si>
  <si>
    <t>UHDL 7</t>
  </si>
  <si>
    <t>Up Hall Direction / Lantern 7</t>
  </si>
  <si>
    <t>UHDL 8</t>
  </si>
  <si>
    <t>Up Hall Direction / Lantern 8</t>
  </si>
  <si>
    <t>UHDL 9</t>
  </si>
  <si>
    <t>Up Hall Direction / Lantern 9</t>
  </si>
  <si>
    <t>Up Hall Direction / Lantern 10</t>
  </si>
  <si>
    <t>Up Hall Direction / Lantern 11</t>
  </si>
  <si>
    <t>Up Hall Direction / Lantern 12</t>
  </si>
  <si>
    <t>Up Hall Direction / Lantern 13</t>
  </si>
  <si>
    <t>Up Hall Direction / Lantern 14</t>
  </si>
  <si>
    <t>Up Hall Direction / Lantern 15</t>
  </si>
  <si>
    <t>Up Hall Direction / Lantern 16</t>
  </si>
  <si>
    <t>Up Hall Direction / Lantern 17</t>
  </si>
  <si>
    <t>Up Hall Direction / Lantern 18</t>
  </si>
  <si>
    <t>Up Hall Direction / Lantern 19</t>
  </si>
  <si>
    <t>Up Hall Direction / Lantern 20</t>
  </si>
  <si>
    <t>Up Hall Direction / Lantern 21</t>
  </si>
  <si>
    <t>Up Hall Direction / Lantern 22</t>
  </si>
  <si>
    <t>Up Hall Direction / Lantern 23</t>
  </si>
  <si>
    <t>Up Hall Direction / Lantern 24</t>
  </si>
  <si>
    <t>Up Hall Direction / Lantern 25</t>
  </si>
  <si>
    <t>Up Hall Direction / Lantern 26</t>
  </si>
  <si>
    <t>Up Hall Direction / Lantern 27</t>
  </si>
  <si>
    <t>Up Hall Direction / Lantern 28</t>
  </si>
  <si>
    <t>Up Hall Direction / Lantern 29</t>
  </si>
  <si>
    <t>Up Hall Direction / Lantern 30</t>
  </si>
  <si>
    <t>Up Hall Direction / Lantern 31</t>
  </si>
  <si>
    <t>DHDL 0</t>
  </si>
  <si>
    <t>Down Hall Direction / Lantern 0</t>
  </si>
  <si>
    <t>DHDL 1</t>
  </si>
  <si>
    <t>Down Hall Direction / Lantern 1</t>
  </si>
  <si>
    <t>DHDL 2</t>
  </si>
  <si>
    <t>Down Hall Direction / Lantern 2</t>
  </si>
  <si>
    <t>DHDL 3</t>
  </si>
  <si>
    <t>Down Hall Direction / Lantern 3</t>
  </si>
  <si>
    <t>DHDL 4</t>
  </si>
  <si>
    <t>Down Hall Direction / Lantern 4</t>
  </si>
  <si>
    <t>DHDL 5</t>
  </si>
  <si>
    <t>Down Hall Direction / Lantern 5</t>
  </si>
  <si>
    <t>DHDL 6</t>
  </si>
  <si>
    <t>Down Hall Direction / Lantern 6</t>
  </si>
  <si>
    <t>DHDL 7</t>
  </si>
  <si>
    <t>Down Hall Direction / Lantern 7</t>
  </si>
  <si>
    <t>DHDL 8</t>
  </si>
  <si>
    <t>Down Hall Direction / Lantern 8</t>
  </si>
  <si>
    <t>DHDL 9</t>
  </si>
  <si>
    <t>Down Hall Direction / Lantern 9</t>
  </si>
  <si>
    <t>Down Hall Direction / Lantern 10</t>
  </si>
  <si>
    <t>Down Hall Direction / Lantern 11</t>
  </si>
  <si>
    <t>Down Hall Direction / Lantern 12</t>
  </si>
  <si>
    <t>Down Hall Direction / Lantern 13</t>
  </si>
  <si>
    <t>Down Hall Direction / Lantern 14</t>
  </si>
  <si>
    <t>Down Hall Direction / Lantern 15</t>
  </si>
  <si>
    <t>Down Hall Direction / Lantern 16</t>
  </si>
  <si>
    <t>Down Hall Direction / Lantern 17</t>
  </si>
  <si>
    <t>Down Hall Direction / Lantern 18</t>
  </si>
  <si>
    <t>Down Hall Direction / Lantern 19</t>
  </si>
  <si>
    <t>Down Hall Direction / Lantern 20</t>
  </si>
  <si>
    <t>Down Hall Direction / Lantern 21</t>
  </si>
  <si>
    <t>Down Hall Direction / Lantern 22</t>
  </si>
  <si>
    <t>Down Hall Direction / Lantern 23</t>
  </si>
  <si>
    <t>Down Hall Direction / Lantern 24</t>
  </si>
  <si>
    <t>Down Hall Direction / Lantern 25</t>
  </si>
  <si>
    <t>Down Hall Direction / Lantern 26</t>
  </si>
  <si>
    <t>Down Hall Direction / Lantern 27</t>
  </si>
  <si>
    <t>Down Hall Direction / Lantern 28</t>
  </si>
  <si>
    <t>Down Hall Direction / Lantern 29</t>
  </si>
  <si>
    <t>Down Hall Direction / Lantern 30</t>
  </si>
  <si>
    <t>Down Hall Direction / Lantern 31</t>
  </si>
  <si>
    <t>FPD 0</t>
  </si>
  <si>
    <t>Fire Proof Door 0</t>
  </si>
  <si>
    <t>FPD 1</t>
  </si>
  <si>
    <t>Fire Proof Door 1</t>
  </si>
  <si>
    <t>FPD 2</t>
  </si>
  <si>
    <t>Fire Proof Door 2</t>
  </si>
  <si>
    <t>FPD 3</t>
  </si>
  <si>
    <t>Fire Proof Door 3</t>
  </si>
  <si>
    <t>FPD 4</t>
  </si>
  <si>
    <t>Fire Proof Door 4</t>
  </si>
  <si>
    <t>FPD 5</t>
  </si>
  <si>
    <t>Fire Proof Door 5</t>
  </si>
  <si>
    <t>FPD 6</t>
  </si>
  <si>
    <t>Fire Proof Door 6</t>
  </si>
  <si>
    <t>FPD 7</t>
  </si>
  <si>
    <t>Fire Proof Door 7</t>
  </si>
  <si>
    <t>FPD 8</t>
  </si>
  <si>
    <t>Fire Proof Door 8</t>
  </si>
  <si>
    <t>FPD 9</t>
  </si>
  <si>
    <t>Fire Proof Door 9</t>
  </si>
  <si>
    <t>CPC 0</t>
  </si>
  <si>
    <t>Car Position Contact 0</t>
  </si>
  <si>
    <t>CPC 1</t>
  </si>
  <si>
    <t>Car Position Contact 1</t>
  </si>
  <si>
    <t>CPC 2</t>
  </si>
  <si>
    <t>Car Position Contact 2</t>
  </si>
  <si>
    <t>CPC 3</t>
  </si>
  <si>
    <t>Car Position Contact 3</t>
  </si>
  <si>
    <t>CPC 4</t>
  </si>
  <si>
    <t>Car Position Contact 4</t>
  </si>
  <si>
    <t>CPC 5</t>
  </si>
  <si>
    <t>Car Position Contact 5</t>
  </si>
  <si>
    <t>CPC 6</t>
  </si>
  <si>
    <t>Car Position Contact 6</t>
  </si>
  <si>
    <t>CPC 7</t>
  </si>
  <si>
    <t>Car Position Contact 7</t>
  </si>
  <si>
    <t>CPC 8</t>
  </si>
  <si>
    <t>Car Position Contact 8</t>
  </si>
  <si>
    <t>CPC 9</t>
  </si>
  <si>
    <t>Car Position Contact 9</t>
  </si>
  <si>
    <t>CRS 0</t>
  </si>
  <si>
    <t>Card Reader Security (Car) 0</t>
  </si>
  <si>
    <t>CRS 1</t>
  </si>
  <si>
    <t>Card Reader Security (Car) 1</t>
  </si>
  <si>
    <t>CRS 2</t>
  </si>
  <si>
    <t>Card Reader Security (Car) 2</t>
  </si>
  <si>
    <t>CRS 3</t>
  </si>
  <si>
    <t>Card Reader Security (Car) 3</t>
  </si>
  <si>
    <t>CRS 4</t>
  </si>
  <si>
    <t>Card Reader Security (Car) 4</t>
  </si>
  <si>
    <t>CRS 5</t>
  </si>
  <si>
    <t>Card Reader Security (Car) 5</t>
  </si>
  <si>
    <t>CRS 6</t>
  </si>
  <si>
    <t>Card Reader Security (Car) 6</t>
  </si>
  <si>
    <t>CRS 7</t>
  </si>
  <si>
    <t>Card Reader Security (Car) 7</t>
  </si>
  <si>
    <t>CRS 8</t>
  </si>
  <si>
    <t>Card Reader Security (Car) 8</t>
  </si>
  <si>
    <t>CRS 9</t>
  </si>
  <si>
    <t>Card Reader Security (Car) 9</t>
  </si>
  <si>
    <t>SEC 0</t>
  </si>
  <si>
    <t>Card Reader Security (Hall) 0</t>
  </si>
  <si>
    <t>SEC 1</t>
  </si>
  <si>
    <t>Card Reader Security (Hall) 1</t>
  </si>
  <si>
    <t>SEC 2</t>
  </si>
  <si>
    <t>Card Reader Security (Hall) 2</t>
  </si>
  <si>
    <t>SEC 3</t>
  </si>
  <si>
    <t>Card Reader Security (Hall) 3</t>
  </si>
  <si>
    <t>SEC 4</t>
  </si>
  <si>
    <t>Card Reader Security (Hall) 4</t>
  </si>
  <si>
    <t>SEC 5</t>
  </si>
  <si>
    <t>Card Reader Security (Hall) 5</t>
  </si>
  <si>
    <t>SEC 6</t>
  </si>
  <si>
    <t>Card Reader Security (Hall) 6</t>
  </si>
  <si>
    <t>SEC 7</t>
  </si>
  <si>
    <t>Card Reader Security (Hall) 7</t>
  </si>
  <si>
    <t>SEC 8</t>
  </si>
  <si>
    <t>Card Reader Security (Hall) 8</t>
  </si>
  <si>
    <t>SEC 9</t>
  </si>
  <si>
    <t>Card Reader Security (Hall) 9</t>
  </si>
  <si>
    <t>OOL 0</t>
  </si>
  <si>
    <t>Out Of Order Light 0</t>
  </si>
  <si>
    <t>OOL 1</t>
  </si>
  <si>
    <t>Out Of Order Light 1</t>
  </si>
  <si>
    <t>OOL 2</t>
  </si>
  <si>
    <t>Out Of Order Light 2</t>
  </si>
  <si>
    <t>OOL 3</t>
  </si>
  <si>
    <t>Out Of Order Light 3</t>
  </si>
  <si>
    <t>OOL 4</t>
  </si>
  <si>
    <t>Out Of Order Light 4</t>
  </si>
  <si>
    <t>OOL 5</t>
  </si>
  <si>
    <t>Out Of Order Light 5</t>
  </si>
  <si>
    <t>OOL 6</t>
  </si>
  <si>
    <t>Out Of Order Light 6</t>
  </si>
  <si>
    <t>OOL 7</t>
  </si>
  <si>
    <t>Out Of Order Light 7</t>
  </si>
  <si>
    <t>OOL 8</t>
  </si>
  <si>
    <t>Out Of Order Light 8</t>
  </si>
  <si>
    <t>OOL 9</t>
  </si>
  <si>
    <t>Out Of Order Light 9</t>
  </si>
  <si>
    <t>DOC 0</t>
  </si>
  <si>
    <t>Door Open Contact 0</t>
  </si>
  <si>
    <t>DOC 1</t>
  </si>
  <si>
    <t>Door Open Contact 1</t>
  </si>
  <si>
    <t>DOC 2</t>
  </si>
  <si>
    <t>Door Open Contact 2</t>
  </si>
  <si>
    <t>DOC 3</t>
  </si>
  <si>
    <t>Door Open Contact 3</t>
  </si>
  <si>
    <t>DOC 4</t>
  </si>
  <si>
    <t>Door Open Contact 4</t>
  </si>
  <si>
    <t>DOC 5</t>
  </si>
  <si>
    <t>Door Open Contact 5</t>
  </si>
  <si>
    <t>DOC 6</t>
  </si>
  <si>
    <t>Door Open Contact 6</t>
  </si>
  <si>
    <t>DOC 7</t>
  </si>
  <si>
    <t>Door Open Contact 7</t>
  </si>
  <si>
    <t>DOC 8</t>
  </si>
  <si>
    <t>Door Open Contact 8</t>
  </si>
  <si>
    <t>DOC 9</t>
  </si>
  <si>
    <t>Door Open Contact 9</t>
  </si>
  <si>
    <t>Door Open Contact 10</t>
  </si>
  <si>
    <t>Door Open Contact 11</t>
  </si>
  <si>
    <t>Door Open Contact 12</t>
  </si>
  <si>
    <t>Door Open Contact 13</t>
  </si>
  <si>
    <t>Door Open Contact 14</t>
  </si>
  <si>
    <t>DOC 23</t>
  </si>
  <si>
    <t>RUHB / RUTTL 32</t>
  </si>
  <si>
    <t>Rear Up Hall Button / Tell Tale Light 32</t>
  </si>
  <si>
    <t>RUHB / RUTTL 33</t>
  </si>
  <si>
    <t>Rear Up Hall Button / Tell Tale Light 33</t>
  </si>
  <si>
    <t>RUHB / RUTTL 34</t>
  </si>
  <si>
    <t>Rear Up Hall Button / Tell Tale Light 34</t>
  </si>
  <si>
    <t>RUHB / RUTTL 35</t>
  </si>
  <si>
    <t>Rear Up Hall Button / Tell Tale Light 35</t>
  </si>
  <si>
    <t>RUHB / RUTTL 36</t>
  </si>
  <si>
    <t>Rear Up Hall Button / Tell Tale Light 36</t>
  </si>
  <si>
    <t>RUHB / RUTTL 37</t>
  </si>
  <si>
    <t>Rear Up Hall Button / Tell Tale Light 37</t>
  </si>
  <si>
    <t>RUHB / RUTTL 38</t>
  </si>
  <si>
    <t>Rear Up Hall Button / Tell Tale Light 38</t>
  </si>
  <si>
    <t>RUHB / RUTTL 39</t>
  </si>
  <si>
    <t>Rear Up Hall Button / Tell Tale Light 39</t>
  </si>
  <si>
    <t>RUHB / RUTTL 40</t>
  </si>
  <si>
    <t>Rear Up Hall Button / Tell Tale Light 40</t>
  </si>
  <si>
    <t>RUHB / RUTTL 41</t>
  </si>
  <si>
    <t>Rear Up Hall Button / Tell Tale Light 41</t>
  </si>
  <si>
    <t>RUHB / RUTTL 42</t>
  </si>
  <si>
    <t>Rear Up Hall Button / Tell Tale Light 42</t>
  </si>
  <si>
    <t>RUHB / RUTTL 43</t>
  </si>
  <si>
    <t>Rear Up Hall Button / Tell Tale Light 43</t>
  </si>
  <si>
    <t>RUHB / RUTTL 44</t>
  </si>
  <si>
    <t>Rear Up Hall Button / Tell Tale Light 44</t>
  </si>
  <si>
    <t>RUHB / RUTTL 45</t>
  </si>
  <si>
    <t>Rear Up Hall Button / Tell Tale Light 45</t>
  </si>
  <si>
    <t>RUHB / RUTTL 46</t>
  </si>
  <si>
    <t>Rear Up Hall Button / Tell Tale Light 46</t>
  </si>
  <si>
    <t>RUHB / RUTTL 47</t>
  </si>
  <si>
    <t>Rear Up Hall Button / Tell Tale Light 47</t>
  </si>
  <si>
    <t>RUHB / RUTTL 48</t>
  </si>
  <si>
    <t>Rear Up Hall Button / Tell Tale Light 48</t>
  </si>
  <si>
    <t>RUHB / RUTTL 49</t>
  </si>
  <si>
    <t>Rear Up Hall Button / Tell Tale Light 49</t>
  </si>
  <si>
    <t>RUHB / RUTTL 50</t>
  </si>
  <si>
    <t>Rear Up Hall Button / Tell Tale Light 50</t>
  </si>
  <si>
    <t>RUHB / RUTTL 51</t>
  </si>
  <si>
    <t>Rear Up Hall Button / Tell Tale Light 51</t>
  </si>
  <si>
    <t>RUHB / RUTTL 52</t>
  </si>
  <si>
    <t>Rear Up Hall Button / Tell Tale Light 52</t>
  </si>
  <si>
    <t>RUHB / RUTTL 53</t>
  </si>
  <si>
    <t>Rear Up Hall Button / Tell Tale Light 53</t>
  </si>
  <si>
    <t>RUHB / RUTTL 54</t>
  </si>
  <si>
    <t>Rear Up Hall Button / Tell Tale Light 54</t>
  </si>
  <si>
    <t>RUHB / RUTTL 55</t>
  </si>
  <si>
    <t>Rear Up Hall Button / Tell Tale Light 55</t>
  </si>
  <si>
    <t>RUHB / RUTTL 56</t>
  </si>
  <si>
    <t>Rear Up Hall Button / Tell Tale Light 56</t>
  </si>
  <si>
    <t>RUHB / RUTTL 57</t>
  </si>
  <si>
    <t>Rear Up Hall Button / Tell Tale Light 57</t>
  </si>
  <si>
    <t>RUHB / RUTTL 58</t>
  </si>
  <si>
    <t>Rear Up Hall Button / Tell Tale Light 58</t>
  </si>
  <si>
    <t>RUHB / RUTTL 59</t>
  </si>
  <si>
    <t>Rear Up Hall Button / Tell Tale Light 59</t>
  </si>
  <si>
    <t>RUHB / RUTTL 60</t>
  </si>
  <si>
    <t>Rear Up Hall Button / Tell Tale Light 60</t>
  </si>
  <si>
    <t>RUHB / RUTTL 61</t>
  </si>
  <si>
    <t>Rear Up Hall Button / Tell Tale Light 61</t>
  </si>
  <si>
    <t>RUHB / RUTTL 62</t>
  </si>
  <si>
    <t>Rear Up Hall Button / Tell Tale Light 62</t>
  </si>
  <si>
    <t>RUHB / RUTTL 63</t>
  </si>
  <si>
    <t>Rear Up Hall Button / Tell Tale Light 63</t>
  </si>
  <si>
    <t>RUHB / RUTTL 64</t>
  </si>
  <si>
    <t>Rear Up Hall Button / Tell Tale Light 64</t>
  </si>
  <si>
    <t>RUHB / RUTTL 65</t>
  </si>
  <si>
    <t>Rear Up Hall Button / Tell Tale Light 65</t>
  </si>
  <si>
    <t>RUHB / RUTTL 66</t>
  </si>
  <si>
    <t>Rear Up Hall Button / Tell Tale Light 66</t>
  </si>
  <si>
    <t>RUHB / RUTTL 67</t>
  </si>
  <si>
    <t>Rear Up Hall Button / Tell Tale Light 67</t>
  </si>
  <si>
    <t>RUHB / RUTTL 68</t>
  </si>
  <si>
    <t>Rear Up Hall Button / Tell Tale Light 68</t>
  </si>
  <si>
    <t>RUHB / RUTTL 69</t>
  </si>
  <si>
    <t>Rear Up Hall Button / Tell Tale Light 69</t>
  </si>
  <si>
    <t>RUHB / RUTTL 70</t>
  </si>
  <si>
    <t>Rear Up Hall Button / Tell Tale Light 70</t>
  </si>
  <si>
    <t>RUHB / RUTTL 71</t>
  </si>
  <si>
    <t>Rear Up Hall Button / Tell Tale Light 71</t>
  </si>
  <si>
    <t>RUHB / RUTTL 72</t>
  </si>
  <si>
    <t>Rear Up Hall Button / Tell Tale Light 72</t>
  </si>
  <si>
    <t>RUHB / RUTTL 73</t>
  </si>
  <si>
    <t>Rear Up Hall Button / Tell Tale Light 73</t>
  </si>
  <si>
    <t>RUHB / RUTTL 74</t>
  </si>
  <si>
    <t>Rear Up Hall Button / Tell Tale Light 74</t>
  </si>
  <si>
    <t>RUHB / RUTTL 75</t>
  </si>
  <si>
    <t>Rear Up Hall Button / Tell Tale Light 75</t>
  </si>
  <si>
    <t>RUHB / RUTTL 76</t>
  </si>
  <si>
    <t>Rear Up Hall Button / Tell Tale Light 76</t>
  </si>
  <si>
    <t>RUHB / RUTTL 77</t>
  </si>
  <si>
    <t>Rear Up Hall Button / Tell Tale Light 77</t>
  </si>
  <si>
    <t>RUHB / RUTTL 78</t>
  </si>
  <si>
    <t>Rear Up Hall Button / Tell Tale Light 78</t>
  </si>
  <si>
    <t>RUHB / RUTTL 79</t>
  </si>
  <si>
    <t>Rear Up Hall Button / Tell Tale Light 79</t>
  </si>
  <si>
    <t>RUHB / RUTTL 80</t>
  </si>
  <si>
    <t>Rear Up Hall Button / Tell Tale Light 80</t>
  </si>
  <si>
    <t>RUHB / RUTTL 81</t>
  </si>
  <si>
    <t>Rear Up Hall Button / Tell Tale Light 81</t>
  </si>
  <si>
    <t>RUHB / RUTTL 82</t>
  </si>
  <si>
    <t>Rear Up Hall Button / Tell Tale Light 82</t>
  </si>
  <si>
    <t>RUHB / RUTTL 83</t>
  </si>
  <si>
    <t>Rear Up Hall Button / Tell Tale Light 83</t>
  </si>
  <si>
    <t>RUHB / RUTTL 84</t>
  </si>
  <si>
    <t>Rear Up Hall Button / Tell Tale Light 84</t>
  </si>
  <si>
    <t>RUHB / RUTTL 85</t>
  </si>
  <si>
    <t>Rear Up Hall Button / Tell Tale Light 85</t>
  </si>
  <si>
    <t>RUHB / RUTTL 86</t>
  </si>
  <si>
    <t>Rear Up Hall Button / Tell Tale Light 86</t>
  </si>
  <si>
    <t>RUHB / RUTTL 87</t>
  </si>
  <si>
    <t>Rear Up Hall Button / Tell Tale Light 87</t>
  </si>
  <si>
    <t>RUHB / RUTTL 88</t>
  </si>
  <si>
    <t>Rear Up Hall Button / Tell Tale Light 88</t>
  </si>
  <si>
    <t>RUHB / RUTTL 89</t>
  </si>
  <si>
    <t>Rear Up Hall Button / Tell Tale Light 89</t>
  </si>
  <si>
    <t>RUHB / RUTTL 90</t>
  </si>
  <si>
    <t>Rear Up Hall Button / Tell Tale Light 90</t>
  </si>
  <si>
    <t>RUHB / RUTTL 91</t>
  </si>
  <si>
    <t>Rear Up Hall Button / Tell Tale Light 91</t>
  </si>
  <si>
    <t>RUHB / RUTTL 92</t>
  </si>
  <si>
    <t>Rear Up Hall Button / Tell Tale Light 92</t>
  </si>
  <si>
    <t>RUHB / RUTTL 93</t>
  </si>
  <si>
    <t>Rear Up Hall Button / Tell Tale Light 93</t>
  </si>
  <si>
    <t>RUHB / RUTTL 94</t>
  </si>
  <si>
    <t>Rear Up Hall Button / Tell Tale Light 94</t>
  </si>
  <si>
    <t>RUHB / RUTTL 95</t>
  </si>
  <si>
    <t>Rear Up Hall Button / Tell Tale Light 95</t>
  </si>
  <si>
    <t>RUHB / RUTTL 96</t>
  </si>
  <si>
    <t>Rear Up Hall Button / Tell Tale Light 96</t>
  </si>
  <si>
    <t>RUHB / RUTTL 97</t>
  </si>
  <si>
    <t>Rear Up Hall Button / Tell Tale Light 97</t>
  </si>
  <si>
    <t>RUHB / RUTTL 98</t>
  </si>
  <si>
    <t>Rear Up Hall Button / Tell Tale Light 98</t>
  </si>
  <si>
    <t>RUHB / RUTTL 99</t>
  </si>
  <si>
    <t>Rear Up Hall Button / Tell Tale Light 99</t>
  </si>
  <si>
    <t>RDHB / RDTTL 32</t>
  </si>
  <si>
    <t>Rear Down Hall Button / Tell Tale Light 32</t>
  </si>
  <si>
    <t>RDHB / RDTTL 33</t>
  </si>
  <si>
    <t>Rear Down Hall Button / Tell Tale Light 33</t>
  </si>
  <si>
    <t>RDHB / RDTTL 34</t>
  </si>
  <si>
    <t>Rear Down Hall Button / Tell Tale Light 34</t>
  </si>
  <si>
    <t>RDHB / RDTTL 35</t>
  </si>
  <si>
    <t>Rear Down Hall Button / Tell Tale Light 35</t>
  </si>
  <si>
    <t>RDHB / RDTTL 36</t>
  </si>
  <si>
    <t>Rear Down Hall Button / Tell Tale Light 36</t>
  </si>
  <si>
    <t>RDHB / RDTTL 37</t>
  </si>
  <si>
    <t>Rear Down Hall Button / Tell Tale Light 37</t>
  </si>
  <si>
    <t>RDHB / RDTTL 38</t>
  </si>
  <si>
    <t>Rear Down Hall Button / Tell Tale Light 38</t>
  </si>
  <si>
    <t>RDHB / RDTTL 39</t>
  </si>
  <si>
    <t>Rear Down Hall Button / Tell Tale Light 39</t>
  </si>
  <si>
    <t>RDHB / RDTTL 40</t>
  </si>
  <si>
    <t>Rear Down Hall Button / Tell Tale Light 40</t>
  </si>
  <si>
    <t>RDHB / RDTTL 41</t>
  </si>
  <si>
    <t>Rear Down Hall Button / Tell Tale Light 41</t>
  </si>
  <si>
    <t>RDHB / RDTTL 42</t>
  </si>
  <si>
    <t>Rear Down Hall Button / Tell Tale Light 42</t>
  </si>
  <si>
    <t>RDHB / RDTTL 43</t>
  </si>
  <si>
    <t>Rear Down Hall Button / Tell Tale Light 43</t>
  </si>
  <si>
    <t>RDHB / RDTTL 44</t>
  </si>
  <si>
    <t>Rear Down Hall Button / Tell Tale Light 44</t>
  </si>
  <si>
    <t>RDHB / RDTTL 45</t>
  </si>
  <si>
    <t>Rear Down Hall Button / Tell Tale Light 45</t>
  </si>
  <si>
    <t>RDHB / RDTTL 46</t>
  </si>
  <si>
    <t>Rear Down Hall Button / Tell Tale Light 46</t>
  </si>
  <si>
    <t>RDHB / RDTTL 47</t>
  </si>
  <si>
    <t>Rear Down Hall Button / Tell Tale Light 47</t>
  </si>
  <si>
    <t>RDHB / RDTTL 48</t>
  </si>
  <si>
    <t>Rear Down Hall Button / Tell Tale Light 48</t>
  </si>
  <si>
    <t>RDHB / RDTTL 49</t>
  </si>
  <si>
    <t>Rear Down Hall Button / Tell Tale Light 49</t>
  </si>
  <si>
    <t>RDHB / RDTTL 50</t>
  </si>
  <si>
    <t>Rear Down Hall Button / Tell Tale Light 50</t>
  </si>
  <si>
    <t>RDHB / RDTTL 51</t>
  </si>
  <si>
    <t>Rear Down Hall Button / Tell Tale Light 51</t>
  </si>
  <si>
    <t>RDHB / RDTTL 52</t>
  </si>
  <si>
    <t>Rear Down Hall Button / Tell Tale Light 52</t>
  </si>
  <si>
    <t>RDHB / RDTTL 53</t>
  </si>
  <si>
    <t>Rear Down Hall Button / Tell Tale Light 53</t>
  </si>
  <si>
    <t>RDHB / RDTTL 54</t>
  </si>
  <si>
    <t>Rear Down Hall Button / Tell Tale Light 54</t>
  </si>
  <si>
    <t>RDHB / RDTTL 55</t>
  </si>
  <si>
    <t>Rear Down Hall Button / Tell Tale Light 55</t>
  </si>
  <si>
    <t>RDHB / RDTTL 56</t>
  </si>
  <si>
    <t>Rear Down Hall Button / Tell Tale Light 56</t>
  </si>
  <si>
    <t>RDHB / RDTTL 57</t>
  </si>
  <si>
    <t>Rear Down Hall Button / Tell Tale Light 57</t>
  </si>
  <si>
    <t>RDHB / RDTTL 58</t>
  </si>
  <si>
    <t>Rear Down Hall Button / Tell Tale Light 58</t>
  </si>
  <si>
    <t>RDHB / RDTTL 59</t>
  </si>
  <si>
    <t>Rear Down Hall Button / Tell Tale Light 59</t>
  </si>
  <si>
    <t>RDHB / RDTTL 60</t>
  </si>
  <si>
    <t>Rear Down Hall Button / Tell Tale Light 60</t>
  </si>
  <si>
    <t>RDHB / RDTTL 61</t>
  </si>
  <si>
    <t>Rear Down Hall Button / Tell Tale Light 61</t>
  </si>
  <si>
    <t>RDHB / RDTTL 62</t>
  </si>
  <si>
    <t>Rear Down Hall Button / Tell Tale Light 62</t>
  </si>
  <si>
    <t>RDHB / RDTTL 63</t>
  </si>
  <si>
    <t>Rear Down Hall Button / Tell Tale Light 63</t>
  </si>
  <si>
    <t>RDHB / RDTTL 64</t>
  </si>
  <si>
    <t>Rear Down Hall Button / Tell Tale Light 64</t>
  </si>
  <si>
    <t>RDHB / RDTTL 65</t>
  </si>
  <si>
    <t>Rear Down Hall Button / Tell Tale Light 65</t>
  </si>
  <si>
    <t>RDHB / RDTTL 66</t>
  </si>
  <si>
    <t>Rear Down Hall Button / Tell Tale Light 66</t>
  </si>
  <si>
    <t>RDHB / RDTTL 67</t>
  </si>
  <si>
    <t>Rear Down Hall Button / Tell Tale Light 67</t>
  </si>
  <si>
    <t>RDHB / RDTTL 68</t>
  </si>
  <si>
    <t>Rear Down Hall Button / Tell Tale Light 68</t>
  </si>
  <si>
    <t>RDHB / RDTTL 69</t>
  </si>
  <si>
    <t>Rear Down Hall Button / Tell Tale Light 69</t>
  </si>
  <si>
    <t>RDHB / RDTTL 70</t>
  </si>
  <si>
    <t>Rear Down Hall Button / Tell Tale Light 70</t>
  </si>
  <si>
    <t>RDHB / RDTTL 71</t>
  </si>
  <si>
    <t>Rear Down Hall Button / Tell Tale Light 71</t>
  </si>
  <si>
    <t>RDHB / RDTTL 72</t>
  </si>
  <si>
    <t>Rear Down Hall Button / Tell Tale Light 72</t>
  </si>
  <si>
    <t>RDHB / RDTTL 73</t>
  </si>
  <si>
    <t>Rear Down Hall Button / Tell Tale Light 73</t>
  </si>
  <si>
    <t>RDHB / RDTTL 74</t>
  </si>
  <si>
    <t>Rear Down Hall Button / Tell Tale Light 74</t>
  </si>
  <si>
    <t>RDHB / RDTTL 75</t>
  </si>
  <si>
    <t>Rear Down Hall Button / Tell Tale Light 75</t>
  </si>
  <si>
    <t>RDHB / RDTTL 76</t>
  </si>
  <si>
    <t>Rear Down Hall Button / Tell Tale Light 76</t>
  </si>
  <si>
    <t>RDHB / RDTTL 77</t>
  </si>
  <si>
    <t>Rear Down Hall Button / Tell Tale Light 77</t>
  </si>
  <si>
    <t>RDHB / RDTTL 78</t>
  </si>
  <si>
    <t>Rear Down Hall Button / Tell Tale Light 78</t>
  </si>
  <si>
    <t>RDHB / RDTTL 79</t>
  </si>
  <si>
    <t>Rear Down Hall Button / Tell Tale Light 79</t>
  </si>
  <si>
    <t>RDHB / RDTTL 80</t>
  </si>
  <si>
    <t>Rear Down Hall Button / Tell Tale Light 80</t>
  </si>
  <si>
    <t>RDHB / RDTTL 81</t>
  </si>
  <si>
    <t>Rear Down Hall Button / Tell Tale Light 81</t>
  </si>
  <si>
    <t>RDHB / RDTTL 82</t>
  </si>
  <si>
    <t>Rear Down Hall Button / Tell Tale Light 82</t>
  </si>
  <si>
    <t>RDHB / RDTTL 83</t>
  </si>
  <si>
    <t>Rear Down Hall Button / Tell Tale Light 83</t>
  </si>
  <si>
    <t>RDHB / RDTTL 84</t>
  </si>
  <si>
    <t>Rear Down Hall Button / Tell Tale Light 84</t>
  </si>
  <si>
    <t>RDHB / RDTTL 85</t>
  </si>
  <si>
    <t>Rear Down Hall Button / Tell Tale Light 85</t>
  </si>
  <si>
    <t>RDHB / RDTTL 86</t>
  </si>
  <si>
    <t>Rear Down Hall Button / Tell Tale Light 86</t>
  </si>
  <si>
    <t>RDHB / RDTTL 87</t>
  </si>
  <si>
    <t>Rear Down Hall Button / Tell Tale Light 87</t>
  </si>
  <si>
    <t>RDHB / RDTTL 88</t>
  </si>
  <si>
    <t>Rear Down Hall Button / Tell Tale Light 88</t>
  </si>
  <si>
    <t>RDHB / RDTTL 89</t>
  </si>
  <si>
    <t>Rear Down Hall Button / Tell Tale Light 89</t>
  </si>
  <si>
    <t>RDHB / RDTTL 90</t>
  </si>
  <si>
    <t>Rear Down Hall Button / Tell Tale Light 90</t>
  </si>
  <si>
    <t>RDHB / RDTTL 91</t>
  </si>
  <si>
    <t>Rear Down Hall Button / Tell Tale Light 91</t>
  </si>
  <si>
    <t>RDHB / RDTTL 92</t>
  </si>
  <si>
    <t>Rear Down Hall Button / Tell Tale Light 92</t>
  </si>
  <si>
    <t>RDHB / RDTTL 93</t>
  </si>
  <si>
    <t>Rear Down Hall Button / Tell Tale Light 93</t>
  </si>
  <si>
    <t>RDHB / RDTTL 94</t>
  </si>
  <si>
    <t>Rear Down Hall Button / Tell Tale Light 94</t>
  </si>
  <si>
    <t>RDHB / RDTTL 95</t>
  </si>
  <si>
    <t>Rear Down Hall Button / Tell Tale Light 95</t>
  </si>
  <si>
    <t>RDHB / RDTTL 96</t>
  </si>
  <si>
    <t>Rear Down Hall Button / Tell Tale Light 96</t>
  </si>
  <si>
    <t>RDHB / RDTTL 97</t>
  </si>
  <si>
    <t>Rear Down Hall Button / Tell Tale Light 97</t>
  </si>
  <si>
    <t>RDHB / RDTTL 98</t>
  </si>
  <si>
    <t>Rear Down Hall Button / Tell Tale Light 98</t>
  </si>
  <si>
    <t>RDHB / RDTTL 99</t>
  </si>
  <si>
    <t>Rear Down Hall Button / Tell Tale Light 99</t>
  </si>
  <si>
    <t>RUHL 32</t>
  </si>
  <si>
    <t>Rear Up Hall Lantern 32</t>
  </si>
  <si>
    <t>RUHL 33</t>
  </si>
  <si>
    <t>Rear Up Hall Lantern 33</t>
  </si>
  <si>
    <t>RUHL 34</t>
  </si>
  <si>
    <t>Rear Up Hall Lantern 34</t>
  </si>
  <si>
    <t>RUHL 35</t>
  </si>
  <si>
    <t>Rear Up Hall Lantern 35</t>
  </si>
  <si>
    <t>RUHL 36</t>
  </si>
  <si>
    <t>Rear Up Hall Lantern 36</t>
  </si>
  <si>
    <t>RUHL 37</t>
  </si>
  <si>
    <t>Rear Up Hall Lantern 37</t>
  </si>
  <si>
    <t>RUHL 38</t>
  </si>
  <si>
    <t>Rear Up Hall Lantern 38</t>
  </si>
  <si>
    <t>RUHL 39</t>
  </si>
  <si>
    <t>Rear Up Hall Lantern 39</t>
  </si>
  <si>
    <t>RUHL 40</t>
  </si>
  <si>
    <t>Rear Up Hall Lantern 40</t>
  </si>
  <si>
    <t>RUHL 41</t>
  </si>
  <si>
    <t>Rear Up Hall Lantern 41</t>
  </si>
  <si>
    <t>RUHL 42</t>
  </si>
  <si>
    <t>Rear Up Hall Lantern 42</t>
  </si>
  <si>
    <t>RUHL 43</t>
  </si>
  <si>
    <t>Rear Up Hall Lantern 43</t>
  </si>
  <si>
    <t>RUHL 44</t>
  </si>
  <si>
    <t>Rear Up Hall Lantern 44</t>
  </si>
  <si>
    <t>RUHL 45</t>
  </si>
  <si>
    <t>Rear Up Hall Lantern 45</t>
  </si>
  <si>
    <t>RUHL 46</t>
  </si>
  <si>
    <t>Rear Up Hall Lantern 46</t>
  </si>
  <si>
    <t>RUHL 47</t>
  </si>
  <si>
    <t>Rear Up Hall Lantern 47</t>
  </si>
  <si>
    <t>RUHL 48</t>
  </si>
  <si>
    <t>Rear Up Hall Lantern 48</t>
  </si>
  <si>
    <t>RUHL 49</t>
  </si>
  <si>
    <t>Rear Up Hall Lantern 49</t>
  </si>
  <si>
    <t>RUHL 50</t>
  </si>
  <si>
    <t>Rear Up Hall Lantern 50</t>
  </si>
  <si>
    <t>RUHL 51</t>
  </si>
  <si>
    <t>Rear Up Hall Lantern 51</t>
  </si>
  <si>
    <t>RUHL 52</t>
  </si>
  <si>
    <t>Rear Up Hall Lantern 52</t>
  </si>
  <si>
    <t>RUHL 53</t>
  </si>
  <si>
    <t>Rear Up Hall Lantern 53</t>
  </si>
  <si>
    <t>RUHL 54</t>
  </si>
  <si>
    <t>Rear Up Hall Lantern 54</t>
  </si>
  <si>
    <t>RUHL 55</t>
  </si>
  <si>
    <t>Rear Up Hall Lantern 55</t>
  </si>
  <si>
    <t>RUHL 56</t>
  </si>
  <si>
    <t>Rear Up Hall Lantern 56</t>
  </si>
  <si>
    <t>RUHL 57</t>
  </si>
  <si>
    <t>Rear Up Hall Lantern 57</t>
  </si>
  <si>
    <t>RUHL 58</t>
  </si>
  <si>
    <t>Rear Up Hall Lantern 58</t>
  </si>
  <si>
    <t>RUHL 59</t>
  </si>
  <si>
    <t>Rear Up Hall Lantern 59</t>
  </si>
  <si>
    <t>RUHL 60</t>
  </si>
  <si>
    <t>Rear Up Hall Lantern 60</t>
  </si>
  <si>
    <t>RUHL 61</t>
  </si>
  <si>
    <t>Rear Up Hall Lantern 61</t>
  </si>
  <si>
    <t>RUHL 62</t>
  </si>
  <si>
    <t>Rear Up Hall Lantern 62</t>
  </si>
  <si>
    <t>RUHL 63</t>
  </si>
  <si>
    <t>Rear Up Hall Lantern 63</t>
  </si>
  <si>
    <t>RUHL 64</t>
  </si>
  <si>
    <t>Rear Up Hall Lantern 64</t>
  </si>
  <si>
    <t>RUHL 65</t>
  </si>
  <si>
    <t>Rear Up Hall Lantern 65</t>
  </si>
  <si>
    <t>RUHL 66</t>
  </si>
  <si>
    <t>Rear Up Hall Lantern 66</t>
  </si>
  <si>
    <t>RUHL 67</t>
  </si>
  <si>
    <t>Rear Up Hall Lantern 67</t>
  </si>
  <si>
    <t>RUHL 68</t>
  </si>
  <si>
    <t>Rear Up Hall Lantern 68</t>
  </si>
  <si>
    <t>RUHL 69</t>
  </si>
  <si>
    <t>Rear Up Hall Lantern 69</t>
  </si>
  <si>
    <t>RUHL 70</t>
  </si>
  <si>
    <t>Rear Up Hall Lantern 70</t>
  </si>
  <si>
    <t>RUHL 71</t>
  </si>
  <si>
    <t>Rear Up Hall Lantern 71</t>
  </si>
  <si>
    <t>RUHL 72</t>
  </si>
  <si>
    <t>Rear Up Hall Lantern 72</t>
  </si>
  <si>
    <t>RUHL 73</t>
  </si>
  <si>
    <t>Rear Up Hall Lantern 73</t>
  </si>
  <si>
    <t>RUHL 74</t>
  </si>
  <si>
    <t>Rear Up Hall Lantern 74</t>
  </si>
  <si>
    <t>RUHL 75</t>
  </si>
  <si>
    <t>Rear Up Hall Lantern 75</t>
  </si>
  <si>
    <t>RUHL 76</t>
  </si>
  <si>
    <t>Rear Up Hall Lantern 76</t>
  </si>
  <si>
    <t>RUHL 77</t>
  </si>
  <si>
    <t>Rear Up Hall Lantern 77</t>
  </si>
  <si>
    <t>RUHL 78</t>
  </si>
  <si>
    <t>Rear Up Hall Lantern 78</t>
  </si>
  <si>
    <t>RUHL 79</t>
  </si>
  <si>
    <t>Rear Up Hall Lantern 79</t>
  </si>
  <si>
    <t>RUHL 80</t>
  </si>
  <si>
    <t>Rear Up Hall Lantern 80</t>
  </si>
  <si>
    <t>RUHL 81</t>
  </si>
  <si>
    <t>Rear Up Hall Lantern 81</t>
  </si>
  <si>
    <t>RUHL 82</t>
  </si>
  <si>
    <t>Rear Up Hall Lantern 82</t>
  </si>
  <si>
    <t>RUHL 83</t>
  </si>
  <si>
    <t>Rear Up Hall Lantern 83</t>
  </si>
  <si>
    <t>RUHL 84</t>
  </si>
  <si>
    <t>Rear Up Hall Lantern 84</t>
  </si>
  <si>
    <t>RUHL 85</t>
  </si>
  <si>
    <t>Rear Up Hall Lantern 85</t>
  </si>
  <si>
    <t>RUHL 86</t>
  </si>
  <si>
    <t>Rear Up Hall Lantern 86</t>
  </si>
  <si>
    <t>RUHL 87</t>
  </si>
  <si>
    <t>Rear Up Hall Lantern 87</t>
  </si>
  <si>
    <t>RUHL 88</t>
  </si>
  <si>
    <t>Rear Up Hall Lantern 88</t>
  </si>
  <si>
    <t>RUHL 89</t>
  </si>
  <si>
    <t>Rear Up Hall Lantern 89</t>
  </si>
  <si>
    <t>RUHL 90</t>
  </si>
  <si>
    <t>Rear Up Hall Lantern 90</t>
  </si>
  <si>
    <t>RUHL 91</t>
  </si>
  <si>
    <t>Rear Up Hall Lantern 91</t>
  </si>
  <si>
    <t>RUHL 92</t>
  </si>
  <si>
    <t>Rear Up Hall Lantern 92</t>
  </si>
  <si>
    <t>RUHL 93</t>
  </si>
  <si>
    <t>Rear Up Hall Lantern 93</t>
  </si>
  <si>
    <t>RUHL 94</t>
  </si>
  <si>
    <t>Rear Up Hall Lantern 94</t>
  </si>
  <si>
    <t>RUHL 95</t>
  </si>
  <si>
    <t>Rear Up Hall Lantern 95</t>
  </si>
  <si>
    <t>RUHL 96</t>
  </si>
  <si>
    <t>Rear Up Hall Lantern 96</t>
  </si>
  <si>
    <t>RUHL 97</t>
  </si>
  <si>
    <t>Rear Up Hall Lantern 97</t>
  </si>
  <si>
    <t>RUHL 98</t>
  </si>
  <si>
    <t>Rear Up Hall Lantern 98</t>
  </si>
  <si>
    <t>RUHL 99</t>
  </si>
  <si>
    <t>Rear Up Hall Lantern 99</t>
  </si>
  <si>
    <t>RDHL 32</t>
  </si>
  <si>
    <t>Rear Down Hall Lantern 32</t>
  </si>
  <si>
    <t>RDHL 33</t>
  </si>
  <si>
    <t>Rear Down Hall Lantern 33</t>
  </si>
  <si>
    <t>RDHL 34</t>
  </si>
  <si>
    <t>Rear Down Hall Lantern 34</t>
  </si>
  <si>
    <t>RDHL 35</t>
  </si>
  <si>
    <t>Rear Down Hall Lantern 35</t>
  </si>
  <si>
    <t>RDHL 36</t>
  </si>
  <si>
    <t>Rear Down Hall Lantern 36</t>
  </si>
  <si>
    <t>RDHL 37</t>
  </si>
  <si>
    <t>Rear Down Hall Lantern 37</t>
  </si>
  <si>
    <t>RDHL 38</t>
  </si>
  <si>
    <t>Rear Down Hall Lantern 38</t>
  </si>
  <si>
    <t>RDHL 39</t>
  </si>
  <si>
    <t>Rear Down Hall Lantern 39</t>
  </si>
  <si>
    <t>RDHL 40</t>
  </si>
  <si>
    <t>Rear Down Hall Lantern 40</t>
  </si>
  <si>
    <t>RDHL 41</t>
  </si>
  <si>
    <t>Rear Down Hall Lantern 41</t>
  </si>
  <si>
    <t>RDHL 42</t>
  </si>
  <si>
    <t>Rear Down Hall Lantern 42</t>
  </si>
  <si>
    <t>RDHL 43</t>
  </si>
  <si>
    <t>Rear Down Hall Lantern 43</t>
  </si>
  <si>
    <t>RDHL 44</t>
  </si>
  <si>
    <t>Rear Down Hall Lantern 44</t>
  </si>
  <si>
    <t>RDHL 45</t>
  </si>
  <si>
    <t>Rear Down Hall Lantern 45</t>
  </si>
  <si>
    <t>RDHL 46</t>
  </si>
  <si>
    <t>Rear Down Hall Lantern 46</t>
  </si>
  <si>
    <t>RDHL 47</t>
  </si>
  <si>
    <t>Rear Down Hall Lantern 47</t>
  </si>
  <si>
    <t>RDHL 48</t>
  </si>
  <si>
    <t>Rear Down Hall Lantern 48</t>
  </si>
  <si>
    <t>RDHL 49</t>
  </si>
  <si>
    <t>Rear Down Hall Lantern 49</t>
  </si>
  <si>
    <t>RDHL 50</t>
  </si>
  <si>
    <t>Rear Down Hall Lantern 50</t>
  </si>
  <si>
    <t>RDHL 51</t>
  </si>
  <si>
    <t>Rear Down Hall Lantern 51</t>
  </si>
  <si>
    <t>RDHL 52</t>
  </si>
  <si>
    <t>Rear Down Hall Lantern 52</t>
  </si>
  <si>
    <t>RDHL 53</t>
  </si>
  <si>
    <t>Rear Down Hall Lantern 53</t>
  </si>
  <si>
    <t>RDHL 54</t>
  </si>
  <si>
    <t>Rear Down Hall Lantern 54</t>
  </si>
  <si>
    <t>RDHL 55</t>
  </si>
  <si>
    <t>Rear Down Hall Lantern 55</t>
  </si>
  <si>
    <t>RDHL 56</t>
  </si>
  <si>
    <t>Rear Down Hall Lantern 56</t>
  </si>
  <si>
    <t>RDHL 57</t>
  </si>
  <si>
    <t>Rear Down Hall Lantern 57</t>
  </si>
  <si>
    <t>RDHL 58</t>
  </si>
  <si>
    <t>Rear Down Hall Lantern 58</t>
  </si>
  <si>
    <t>RDHL 59</t>
  </si>
  <si>
    <t>Rear Down Hall Lantern 59</t>
  </si>
  <si>
    <t>RDHL 60</t>
  </si>
  <si>
    <t>Rear Down Hall Lantern 60</t>
  </si>
  <si>
    <t>RDHL 61</t>
  </si>
  <si>
    <t>Rear Down Hall Lantern 61</t>
  </si>
  <si>
    <t>RDHL 62</t>
  </si>
  <si>
    <t>Rear Down Hall Lantern 62</t>
  </si>
  <si>
    <t>RDHL 63</t>
  </si>
  <si>
    <t>Rear Down Hall Lantern 63</t>
  </si>
  <si>
    <t>RDHL 64</t>
  </si>
  <si>
    <t>Rear Down Hall Lantern 64</t>
  </si>
  <si>
    <t>RDHL 65</t>
  </si>
  <si>
    <t>Rear Down Hall Lantern 65</t>
  </si>
  <si>
    <t>RDHL 66</t>
  </si>
  <si>
    <t>Rear Down Hall Lantern 66</t>
  </si>
  <si>
    <t>RDHL 67</t>
  </si>
  <si>
    <t>Rear Down Hall Lantern 67</t>
  </si>
  <si>
    <t>RDHL 68</t>
  </si>
  <si>
    <t>Rear Down Hall Lantern 68</t>
  </si>
  <si>
    <t>RDHL 69</t>
  </si>
  <si>
    <t>Rear Down Hall Lantern 69</t>
  </si>
  <si>
    <t>RDHL 70</t>
  </si>
  <si>
    <t>Rear Down Hall Lantern 70</t>
  </si>
  <si>
    <t>RDHL 71</t>
  </si>
  <si>
    <t>Rear Down Hall Lantern 71</t>
  </si>
  <si>
    <t>RDHL 72</t>
  </si>
  <si>
    <t>Rear Down Hall Lantern 72</t>
  </si>
  <si>
    <t>RDHL 73</t>
  </si>
  <si>
    <t>Rear Down Hall Lantern 73</t>
  </si>
  <si>
    <t>RDHL 74</t>
  </si>
  <si>
    <t>Rear Down Hall Lantern 74</t>
  </si>
  <si>
    <t>RDHL 75</t>
  </si>
  <si>
    <t>Rear Down Hall Lantern 75</t>
  </si>
  <si>
    <t>RDHL 76</t>
  </si>
  <si>
    <t>Rear Down Hall Lantern 76</t>
  </si>
  <si>
    <t>RDHL 77</t>
  </si>
  <si>
    <t>Rear Down Hall Lantern 77</t>
  </si>
  <si>
    <t>RDHL 78</t>
  </si>
  <si>
    <t>Rear Down Hall Lantern 78</t>
  </si>
  <si>
    <t>RDHL 79</t>
  </si>
  <si>
    <t>Rear Down Hall Lantern 79</t>
  </si>
  <si>
    <t>RDHL 80</t>
  </si>
  <si>
    <t>Rear Down Hall Lantern 80</t>
  </si>
  <si>
    <t>RDHL 81</t>
  </si>
  <si>
    <t>Rear Down Hall Lantern 81</t>
  </si>
  <si>
    <t>RDHL 82</t>
  </si>
  <si>
    <t>Rear Down Hall Lantern 82</t>
  </si>
  <si>
    <t>RDHL 83</t>
  </si>
  <si>
    <t>Rear Down Hall Lantern 83</t>
  </si>
  <si>
    <t>RDHL 84</t>
  </si>
  <si>
    <t>Rear Down Hall Lantern 84</t>
  </si>
  <si>
    <t>RDHL 85</t>
  </si>
  <si>
    <t>Rear Down Hall Lantern 85</t>
  </si>
  <si>
    <t>RDHL 86</t>
  </si>
  <si>
    <t>Rear Down Hall Lantern 86</t>
  </si>
  <si>
    <t>RDHL 87</t>
  </si>
  <si>
    <t>Rear Down Hall Lantern 87</t>
  </si>
  <si>
    <t>RDHL 88</t>
  </si>
  <si>
    <t>Rear Down Hall Lantern 88</t>
  </si>
  <si>
    <t>RDHL 89</t>
  </si>
  <si>
    <t>Rear Down Hall Lantern 89</t>
  </si>
  <si>
    <t>RDHL 90</t>
  </si>
  <si>
    <t>Rear Down Hall Lantern 90</t>
  </si>
  <si>
    <t>RDHL 91</t>
  </si>
  <si>
    <t>Rear Down Hall Lantern 91</t>
  </si>
  <si>
    <t>RDHL 92</t>
  </si>
  <si>
    <t>Rear Down Hall Lantern 92</t>
  </si>
  <si>
    <t>RDHL 93</t>
  </si>
  <si>
    <t>Rear Down Hall Lantern 93</t>
  </si>
  <si>
    <t>RDHL 94</t>
  </si>
  <si>
    <t>Rear Down Hall Lantern 94</t>
  </si>
  <si>
    <t>RDHL 95</t>
  </si>
  <si>
    <t>Rear Down Hall Lantern 95</t>
  </si>
  <si>
    <t>RDHL 96</t>
  </si>
  <si>
    <t>Rear Down Hall Lantern 96</t>
  </si>
  <si>
    <t>RDHL 97</t>
  </si>
  <si>
    <t>Rear Down Hall Lantern 97</t>
  </si>
  <si>
    <t>RDHL 98</t>
  </si>
  <si>
    <t>Rear Down Hall Lantern 98</t>
  </si>
  <si>
    <t>RDHL 99</t>
  </si>
  <si>
    <t>Rear Down Hall Lantern 99</t>
  </si>
  <si>
    <t>REHC / RETTL 32</t>
  </si>
  <si>
    <t>Rear Emerg. Hosp. Call / Tell Tale Light 32</t>
  </si>
  <si>
    <t>REHC / RETTL 33</t>
  </si>
  <si>
    <t>Rear Emerg. Hosp. Call / Tell Tale Light 33</t>
  </si>
  <si>
    <t>REHC / RETTL 34</t>
  </si>
  <si>
    <t>Rear Emerg. Hosp. Call / Tell Tale Light 34</t>
  </si>
  <si>
    <t>REHC / RETTL 35</t>
  </si>
  <si>
    <t>Rear Emerg. Hosp. Call / Tell Tale Light 35</t>
  </si>
  <si>
    <t>REHC / RETTL 36</t>
  </si>
  <si>
    <t>Rear Emerg. Hosp. Call / Tell Tale Light 36</t>
  </si>
  <si>
    <t>REHC / RETTL 37</t>
  </si>
  <si>
    <t>Rear Emerg. Hosp. Call / Tell Tale Light 37</t>
  </si>
  <si>
    <t>REHC / RETTL 38</t>
  </si>
  <si>
    <t>Rear Emerg. Hosp. Call / Tell Tale Light 38</t>
  </si>
  <si>
    <t>REHC / RETTL 39</t>
  </si>
  <si>
    <t>Rear Emerg. Hosp. Call / Tell Tale Light 39</t>
  </si>
  <si>
    <t>REHC / RETTL 40</t>
  </si>
  <si>
    <t>Rear Emerg. Hosp. Call / Tell Tale Light 40</t>
  </si>
  <si>
    <t>REHC / RETTL 41</t>
  </si>
  <si>
    <t>Rear Emerg. Hosp. Call / Tell Tale Light 41</t>
  </si>
  <si>
    <t>REHC / RETTL 42</t>
  </si>
  <si>
    <t>Rear Emerg. Hosp. Call / Tell Tale Light 42</t>
  </si>
  <si>
    <t>REHC / RETTL 43</t>
  </si>
  <si>
    <t>Rear Emerg. Hosp. Call / Tell Tale Light 43</t>
  </si>
  <si>
    <t>REHC / RETTL 44</t>
  </si>
  <si>
    <t>Rear Emerg. Hosp. Call / Tell Tale Light 44</t>
  </si>
  <si>
    <t>REHC / RETTL 45</t>
  </si>
  <si>
    <t>Rear Emerg. Hosp. Call / Tell Tale Light 45</t>
  </si>
  <si>
    <t>REHC / RETTL 46</t>
  </si>
  <si>
    <t>Rear Emerg. Hosp. Call / Tell Tale Light 46</t>
  </si>
  <si>
    <t>REHC / RETTL 47</t>
  </si>
  <si>
    <t>Rear Emerg. Hosp. Call / Tell Tale Light 47</t>
  </si>
  <si>
    <t>REHC / RETTL 48</t>
  </si>
  <si>
    <t>Rear Emerg. Hosp. Call / Tell Tale Light 48</t>
  </si>
  <si>
    <t>REHC / RETTL 49</t>
  </si>
  <si>
    <t>Rear Emerg. Hosp. Call / Tell Tale Light 49</t>
  </si>
  <si>
    <t>REHC / RETTL 50</t>
  </si>
  <si>
    <t>Rear Emerg. Hosp. Call / Tell Tale Light 50</t>
  </si>
  <si>
    <t>REHC / RETTL 51</t>
  </si>
  <si>
    <t>Rear Emerg. Hosp. Call / Tell Tale Light 51</t>
  </si>
  <si>
    <t>REHC / RETTL 52</t>
  </si>
  <si>
    <t>Rear Emerg. Hosp. Call / Tell Tale Light 52</t>
  </si>
  <si>
    <t>REHC / RETTL 53</t>
  </si>
  <si>
    <t>Rear Emerg. Hosp. Call / Tell Tale Light 53</t>
  </si>
  <si>
    <t>REHC / RETTL 54</t>
  </si>
  <si>
    <t>Rear Emerg. Hosp. Call / Tell Tale Light 54</t>
  </si>
  <si>
    <t>REHC / RETTL 55</t>
  </si>
  <si>
    <t>Rear Emerg. Hosp. Call / Tell Tale Light 55</t>
  </si>
  <si>
    <t>REHC / RETTL 56</t>
  </si>
  <si>
    <t>Rear Emerg. Hosp. Call / Tell Tale Light 56</t>
  </si>
  <si>
    <t>REHC / RETTL 57</t>
  </si>
  <si>
    <t>Rear Emerg. Hosp. Call / Tell Tale Light 57</t>
  </si>
  <si>
    <t>REHC / RETTL 58</t>
  </si>
  <si>
    <t>Rear Emerg. Hosp. Call / Tell Tale Light 58</t>
  </si>
  <si>
    <t>REHC / RETTL 59</t>
  </si>
  <si>
    <t>Rear Emerg. Hosp. Call / Tell Tale Light 59</t>
  </si>
  <si>
    <t>REHC / RETTL 60</t>
  </si>
  <si>
    <t>Rear Emerg. Hosp. Call / Tell Tale Light 60</t>
  </si>
  <si>
    <t>REHC / RETTL 61</t>
  </si>
  <si>
    <t>Rear Emerg. Hosp. Call / Tell Tale Light 61</t>
  </si>
  <si>
    <t>REHC / RETTL 62</t>
  </si>
  <si>
    <t>Rear Emerg. Hosp. Call / Tell Tale Light 62</t>
  </si>
  <si>
    <t>REHC / RETTL 63</t>
  </si>
  <si>
    <t>Rear Emerg. Hosp. Call / Tell Tale Light 63</t>
  </si>
  <si>
    <t>REHC / RETTL 64</t>
  </si>
  <si>
    <t>Rear Emerg. Hosp. Call / Tell Tale Light 64</t>
  </si>
  <si>
    <t>REHC / RETTL 65</t>
  </si>
  <si>
    <t>Rear Emerg. Hosp. Call / Tell Tale Light 65</t>
  </si>
  <si>
    <t>REHC / RETTL 66</t>
  </si>
  <si>
    <t>Rear Emerg. Hosp. Call / Tell Tale Light 66</t>
  </si>
  <si>
    <t>REHC / RETTL 67</t>
  </si>
  <si>
    <t>Rear Emerg. Hosp. Call / Tell Tale Light 67</t>
  </si>
  <si>
    <t>REHC / RETTL 68</t>
  </si>
  <si>
    <t>Rear Emerg. Hosp. Call / Tell Tale Light 68</t>
  </si>
  <si>
    <t>REHC / RETTL 69</t>
  </si>
  <si>
    <t>Rear Emerg. Hosp. Call / Tell Tale Light 69</t>
  </si>
  <si>
    <t>REHC / RETTL 70</t>
  </si>
  <si>
    <t>Rear Emerg. Hosp. Call / Tell Tale Light 70</t>
  </si>
  <si>
    <t>REHC / RETTL 71</t>
  </si>
  <si>
    <t>Rear Emerg. Hosp. Call / Tell Tale Light 71</t>
  </si>
  <si>
    <t>REHC / RETTL 72</t>
  </si>
  <si>
    <t>Rear Emerg. Hosp. Call / Tell Tale Light 72</t>
  </si>
  <si>
    <t>REHC / RETTL 73</t>
  </si>
  <si>
    <t>Rear Emerg. Hosp. Call / Tell Tale Light 73</t>
  </si>
  <si>
    <t>REHC / RETTL 74</t>
  </si>
  <si>
    <t>Rear Emerg. Hosp. Call / Tell Tale Light 74</t>
  </si>
  <si>
    <t>REHC / RETTL 75</t>
  </si>
  <si>
    <t>Rear Emerg. Hosp. Call / Tell Tale Light 75</t>
  </si>
  <si>
    <t>REHC / RETTL 76</t>
  </si>
  <si>
    <t>Rear Emerg. Hosp. Call / Tell Tale Light 76</t>
  </si>
  <si>
    <t>REHC / RETTL 77</t>
  </si>
  <si>
    <t>Rear Emerg. Hosp. Call / Tell Tale Light 77</t>
  </si>
  <si>
    <t>REHC / RETTL 78</t>
  </si>
  <si>
    <t>Rear Emerg. Hosp. Call / Tell Tale Light 78</t>
  </si>
  <si>
    <t>REHC / RETTL 79</t>
  </si>
  <si>
    <t>Rear Emerg. Hosp. Call / Tell Tale Light 79</t>
  </si>
  <si>
    <t>REHC / RETTL 80</t>
  </si>
  <si>
    <t>Rear Emerg. Hosp. Call / Tell Tale Light 80</t>
  </si>
  <si>
    <t>REHC / RETTL 81</t>
  </si>
  <si>
    <t>Rear Emerg. Hosp. Call / Tell Tale Light 81</t>
  </si>
  <si>
    <t>REHC / RETTL 82</t>
  </si>
  <si>
    <t>Rear Emerg. Hosp. Call / Tell Tale Light 82</t>
  </si>
  <si>
    <t>REHC / RETTL 83</t>
  </si>
  <si>
    <t>Rear Emerg. Hosp. Call / Tell Tale Light 83</t>
  </si>
  <si>
    <t>REHC / RETTL 84</t>
  </si>
  <si>
    <t>Rear Emerg. Hosp. Call / Tell Tale Light 84</t>
  </si>
  <si>
    <t>REHC / RETTL 85</t>
  </si>
  <si>
    <t>Rear Emerg. Hosp. Call / Tell Tale Light 85</t>
  </si>
  <si>
    <t>REHC / RETTL 86</t>
  </si>
  <si>
    <t>Rear Emerg. Hosp. Call / Tell Tale Light 86</t>
  </si>
  <si>
    <t>REHC / RETTL 87</t>
  </si>
  <si>
    <t>Rear Emerg. Hosp. Call / Tell Tale Light 87</t>
  </si>
  <si>
    <t>REHC / RETTL 88</t>
  </si>
  <si>
    <t>Rear Emerg. Hosp. Call / Tell Tale Light 88</t>
  </si>
  <si>
    <t>REHC / RETTL 89</t>
  </si>
  <si>
    <t>Rear Emerg. Hosp. Call / Tell Tale Light 89</t>
  </si>
  <si>
    <t>REHC / RETTL 90</t>
  </si>
  <si>
    <t>Rear Emerg. Hosp. Call / Tell Tale Light 90</t>
  </si>
  <si>
    <t>REHC / RETTL 91</t>
  </si>
  <si>
    <t>Rear Emerg. Hosp. Call / Tell Tale Light 91</t>
  </si>
  <si>
    <t>REHC / RETTL 92</t>
  </si>
  <si>
    <t>Rear Emerg. Hosp. Call / Tell Tale Light 92</t>
  </si>
  <si>
    <t>REHC / RETTL 93</t>
  </si>
  <si>
    <t>Rear Emerg. Hosp. Call / Tell Tale Light 93</t>
  </si>
  <si>
    <t>REHC / RETTL 94</t>
  </si>
  <si>
    <t>Rear Emerg. Hosp. Call / Tell Tale Light 94</t>
  </si>
  <si>
    <t>REHC / RETTL 95</t>
  </si>
  <si>
    <t>Rear Emerg. Hosp. Call / Tell Tale Light 95</t>
  </si>
  <si>
    <t>REHC / RETTL 96</t>
  </si>
  <si>
    <t>Rear Emerg. Hosp. Call / Tell Tale Light 96</t>
  </si>
  <si>
    <t>REHC / RETTL 97</t>
  </si>
  <si>
    <t>Rear Emerg. Hosp. Call / Tell Tale Light 97</t>
  </si>
  <si>
    <t>REHC / RETTL 98</t>
  </si>
  <si>
    <t>Rear Emerg. Hosp. Call / Tell Tale Light 98</t>
  </si>
  <si>
    <t>REHC / RETTL 99</t>
  </si>
  <si>
    <t>Rear Emerg. Hosp. Call / Tell Tale Light 99</t>
  </si>
  <si>
    <t>GAA30784AAA</t>
    <phoneticPr fontId="7" type="noConversion"/>
  </si>
  <si>
    <t>:1000000000000000000000000000000000000000F0</t>
  </si>
  <si>
    <t>:1000100000000000000000000000000000000000E0</t>
  </si>
  <si>
    <t>:1000200000000000000000000000000000000000D0</t>
  </si>
  <si>
    <t>:1000300000000000000000000000000000000000C0</t>
  </si>
  <si>
    <t>:1000400000000000000000000000000000000000B0</t>
  </si>
  <si>
    <t>:1000500000000000000000000000000000000000A0</t>
  </si>
  <si>
    <t>:100060000000000000000000000000000000000090</t>
  </si>
  <si>
    <t>:100070000000000000000000000000000000000080</t>
  </si>
  <si>
    <t>:10008000324B000033302D4F4B542D32303037314E</t>
  </si>
  <si>
    <t>:10009000303A31363A35332E303045453D474141CF</t>
  </si>
  <si>
    <t>:1000A0003330373834414141202000000000000047</t>
  </si>
  <si>
    <t>:1000B0000000000000000000000000000000000040</t>
  </si>
  <si>
    <t>:1000C0000000000000000000000000000000000030</t>
  </si>
  <si>
    <t>:1000D0000000000000000000000000000000000020</t>
  </si>
  <si>
    <t>:1000E0000000000000000000000000000000000010</t>
  </si>
  <si>
    <t>:1000F0000000000000000000000000000000000000</t>
  </si>
  <si>
    <t>:1001000000000000000000000000000000000000EF</t>
  </si>
  <si>
    <t>:1001100000000000000000000000000000000000DF</t>
  </si>
  <si>
    <t>:1001200000000000000000000000000000000000CF</t>
  </si>
  <si>
    <t>:1001300000000000000000000000000000000000BF</t>
  </si>
  <si>
    <t>:1001400000000000000000000000000000000000AF</t>
  </si>
  <si>
    <t>:10015000000000000000000000000000000000009F</t>
  </si>
  <si>
    <t>:10016000000000000000000000000000000000008F</t>
  </si>
  <si>
    <t>:10017000000000000000000000000000000000007F</t>
  </si>
  <si>
    <t>:100190000000AFFF0032FFFF000000010000FF146D</t>
  </si>
  <si>
    <t>:1001A00000000000000000FFFFFF00141E1E000002</t>
  </si>
  <si>
    <t>:1001B00028FF2800780000FF0000FF00000000007A</t>
  </si>
  <si>
    <t>:1001C00000000D00000000000A0000000000000018</t>
  </si>
  <si>
    <t>:1001D000005A00003C000000000101FFFFFFFFFF8C</t>
  </si>
  <si>
    <t>:1001E000FFFFFF00010000070000FF00FF0000000C</t>
  </si>
  <si>
    <t>:1001F00000000000000000000000141400000000D7</t>
  </si>
  <si>
    <t>:100200000000001414141405000000000000000099</t>
  </si>
  <si>
    <t>:1002100000000000000000000000000000000000DE</t>
  </si>
  <si>
    <t>:10022000000000000000000000000000000F0A1E97</t>
  </si>
  <si>
    <t>:100230000145000000000000000000000000000078</t>
  </si>
  <si>
    <t>:1002400000000000000100000000000A00000000A3</t>
  </si>
  <si>
    <t>:1002500000000000000000320B0000000000000061</t>
  </si>
  <si>
    <t>:1002600000000000000000000000501E000001FF20</t>
  </si>
  <si>
    <t>:100270000000461EFF00000000000000000404FF14</t>
  </si>
  <si>
    <t>:10028000FFFF00000000000000000000000001006F</t>
  </si>
  <si>
    <t>:1002900000000000FFFFFFFFFFFFFFFF3C0000002A</t>
  </si>
  <si>
    <t>:1002A0006432506E000000000000000000000000FA</t>
  </si>
  <si>
    <t>:1002B000000000000000000000000000000000003E</t>
  </si>
  <si>
    <t>:1002C000000000000000000000000000000000002E</t>
  </si>
  <si>
    <t>:1002D000000000000000000000000000000000001E</t>
  </si>
  <si>
    <t>:1002E000000000000000000000000000000000000E</t>
  </si>
  <si>
    <t>:1002F00000000000000000000000000000000000FE</t>
  </si>
  <si>
    <t>:1003000000000000000000000000000000000000ED</t>
  </si>
  <si>
    <t>:1003100000000000000000000000000000000000DD</t>
  </si>
  <si>
    <t>:1003200000000000000000000000000000000000CD</t>
  </si>
  <si>
    <t>:1003300000000000000000000000000000000000BD</t>
  </si>
  <si>
    <t>:1003400000000000000000000000000000000000AD</t>
  </si>
  <si>
    <t>:10035000000000000000000000000000000000009D</t>
  </si>
  <si>
    <t>:10036000000000000000000000000000000000008D</t>
  </si>
  <si>
    <t>:10037000000000000000000000000000000000007D</t>
  </si>
  <si>
    <t>:10038000000000000000000000000000000000006D</t>
  </si>
  <si>
    <t>:10039000000000000000000000000000000000005D</t>
  </si>
  <si>
    <t>:1003A000000000000000000000000000000000004D</t>
  </si>
  <si>
    <t>:1003B000000000000000000000000000000000003D</t>
  </si>
  <si>
    <t>:1003C000000000000000000000000000000000002D</t>
  </si>
  <si>
    <t>:1003D000000000000000000000000000000000001D</t>
  </si>
  <si>
    <t>:1003E000000000000000000000000000000000000D</t>
  </si>
  <si>
    <t>:1003F00000000000000000000000000000000000FD</t>
  </si>
  <si>
    <t>:1004000000000000000000000000000000000000EC</t>
  </si>
  <si>
    <t>:1004100000000000000000000000000000000000DC</t>
  </si>
  <si>
    <t>:1004200000000000000000000000000000000000CC</t>
  </si>
  <si>
    <t>:1004300000000000000000000000000000000000BC</t>
  </si>
  <si>
    <t>:1004400000000000000000000000000000000000AC</t>
  </si>
  <si>
    <t>:10045000000000000000000000000000000000009C</t>
  </si>
  <si>
    <t>:10046000000000000000000000000000000000008C</t>
  </si>
  <si>
    <t>:10047000000000000000000000000000000000007C</t>
  </si>
  <si>
    <t>:10048000000000000000000000000000000000006C</t>
  </si>
  <si>
    <t>:10049000000000000000000000000000000000005C</t>
  </si>
  <si>
    <t>:1004A000000000000000000000000000000000004C</t>
  </si>
  <si>
    <t>:1004B000000000000000000000000000000000003C</t>
  </si>
  <si>
    <t>:1004C000000000000000000000000000000000002C</t>
  </si>
  <si>
    <t>:1004D000000000000000000000000000000000001C</t>
  </si>
  <si>
    <t>:1004E000000000000000000000000000000000000C</t>
  </si>
  <si>
    <t>:1004F00000000000000000000000000000000000FC</t>
  </si>
  <si>
    <t>:1005000000000000000000000000000000000000EB</t>
  </si>
  <si>
    <t>:1005100000000000000000000000000000000000DB</t>
  </si>
  <si>
    <t>:1005200000000000000000000000000000000000CB</t>
  </si>
  <si>
    <t>:1005300000000000000000000000000000000000BB</t>
  </si>
  <si>
    <t>:1005400000000000000000000000000000000000AB</t>
  </si>
  <si>
    <t>:10055000000000000000000000000000000000009B</t>
  </si>
  <si>
    <t>:10056000000000000000000000000000000000008B</t>
  </si>
  <si>
    <t>:10057000000000000000000000000000000000007B</t>
  </si>
  <si>
    <t>:10058000000000000000000000000000000000006B</t>
  </si>
  <si>
    <t>:10059000000000000000000000000000000000005B</t>
  </si>
  <si>
    <t>:1005A000000000000000000000000000000000004B</t>
  </si>
  <si>
    <t>:1005B000000000000000000000000000000000003B</t>
  </si>
  <si>
    <t>:1005C000000000000000000000000000000000002B</t>
  </si>
  <si>
    <t>:1005D000000000000000000000000000000000001B</t>
  </si>
  <si>
    <t>:1005E000000000000000000000000000000000000B</t>
  </si>
  <si>
    <t>:1005F00000000000000000000000000000000000FB</t>
  </si>
  <si>
    <t>:1006000000000000000000000000000000000000EA</t>
  </si>
  <si>
    <t>:1006100000000000000000000000000000000000DA</t>
  </si>
  <si>
    <t>:1006200000000000000000000000000000000000CA</t>
  </si>
  <si>
    <t>:1006300000000000000000000000000000000000BA</t>
  </si>
  <si>
    <t>:1006400000000000000000000000000000000000AA</t>
  </si>
  <si>
    <t>:10065000000000000000000000000000000000009A</t>
  </si>
  <si>
    <t>:10066000000000000000000000000000000000008A</t>
  </si>
  <si>
    <t>:10067000000000000000000000000000000000007A</t>
  </si>
  <si>
    <t>:10068000000000000000000000000000000000006A</t>
  </si>
  <si>
    <t>:10069000000000000000000000000000000000005A</t>
  </si>
  <si>
    <t>:1006A000000000000000000000000000000000004A</t>
  </si>
  <si>
    <t>:1006B000000000000000000000000000000000003A</t>
  </si>
  <si>
    <t>:1006C000000000000000000000000000000000002A</t>
  </si>
  <si>
    <t>:1006D000000000000000000000000000000000001A</t>
  </si>
  <si>
    <t>:1006E000000000000000000000000000000000000A</t>
  </si>
  <si>
    <t>:1006F00000000000000000000000000000000000FA</t>
  </si>
  <si>
    <t>:1007000000000000000000000000000000000000E9</t>
  </si>
  <si>
    <t>:1007100000000000000000000000000000000000D9</t>
  </si>
  <si>
    <t>:1007200000000000000000000000000000000000C9</t>
  </si>
  <si>
    <t>:1007300000000000000000000000000000000000B9</t>
  </si>
  <si>
    <t>:1007400000000000000000000000000000000000A9</t>
  </si>
  <si>
    <t>:100750000000000000000000000000000000000099</t>
  </si>
  <si>
    <t>:100760000000000000000000000000000000000089</t>
  </si>
  <si>
    <t>:100770000000000000000000000000000000000079</t>
  </si>
  <si>
    <t>:100780000000000000000000000000000000000069</t>
  </si>
  <si>
    <t>:100790000000000000000000000000000000000059</t>
  </si>
  <si>
    <t>:1007A0000000000000000000000000000000000049</t>
  </si>
  <si>
    <t>:1007B0000000000000000000000000000000000039</t>
  </si>
  <si>
    <t>:1007C0000000000000000000000000000000000029</t>
  </si>
  <si>
    <t>:1007D0000000000000000000000000000000000019</t>
  </si>
  <si>
    <t>:1007E0000000000000000000000000000000000009</t>
  </si>
  <si>
    <t>:1007F00000000000000000000000000000000000F9</t>
  </si>
  <si>
    <t>:1008000000000000000000000000000000000000E8</t>
  </si>
  <si>
    <t>:1008100000000000000000000000000000000000D8</t>
  </si>
  <si>
    <t>:1008200000000000000000000000000000000000C8</t>
  </si>
  <si>
    <t>:1008300000000000000000000000000000000000B8</t>
  </si>
  <si>
    <t>:1008400000000000000000000000000000000000A8</t>
  </si>
  <si>
    <t>:100850000000000000000000000000000000000098</t>
  </si>
  <si>
    <t>:100860000000000000000000000000000000000088</t>
  </si>
  <si>
    <t>:100870000000000000000000000000000000000078</t>
  </si>
  <si>
    <t>:100880000000000000000000000000000000000068</t>
  </si>
  <si>
    <t>:100890000000000000000000000000000000000058</t>
  </si>
  <si>
    <t>:1008A0000000000000000000000000000000000048</t>
  </si>
  <si>
    <t>:1008B0000000000000000000000000000000000038</t>
  </si>
  <si>
    <t>:1008C0000000000000000000000000000000000028</t>
  </si>
  <si>
    <t>:1008D0000000000000000000000000000000000018</t>
  </si>
  <si>
    <t>:1008E0000000000000000000000000000000000008</t>
  </si>
  <si>
    <t>:1008F00000000000000000000000000000000000F8</t>
  </si>
  <si>
    <t>:1009000000000000000000000000000000000000E7</t>
  </si>
  <si>
    <t>:1009100000000000000000000000000000000000D7</t>
  </si>
  <si>
    <t>:1009200000000000000000000000000000000000C7</t>
  </si>
  <si>
    <t>:1009300000000000000000000000000000000000B7</t>
  </si>
  <si>
    <t>:1009400000000000000000000000000000000000A7</t>
  </si>
  <si>
    <t>:100950000000000000000000000000000000000097</t>
  </si>
  <si>
    <t>:100960000000000000000000000000000000000087</t>
  </si>
  <si>
    <t>:100970000000000000000000000000000000000077</t>
  </si>
  <si>
    <t>:100980000111010400000000040800000000000143</t>
  </si>
  <si>
    <t>:100990000001000100000000000100000000000054</t>
  </si>
  <si>
    <t>:1009A000000000010001000100000000080801042F</t>
  </si>
  <si>
    <t>:1009B0000000000000000000000000000000000037</t>
  </si>
  <si>
    <t>:1009C00002040404080401050205040508050106E3</t>
  </si>
  <si>
    <t>:1009D00002060406080601070207040708070108C3</t>
  </si>
  <si>
    <t>:1009E0000000000000000000000000000000000007</t>
  </si>
  <si>
    <t>:1009F00000000000000000000000000000000000F7</t>
  </si>
  <si>
    <t>:100A000000000216021702180219021A021B021C29</t>
  </si>
  <si>
    <t>:100A1000021D021E021F02200221022202230000E8</t>
  </si>
  <si>
    <t>:100A200000000000000000000000000000000000C6</t>
  </si>
  <si>
    <t>:100A300000000000000000000000000000000000B6</t>
  </si>
  <si>
    <t>:100A400001150116011701180119011A011B011CDA</t>
  </si>
  <si>
    <t>:100A5000011D011E011F012001210122012301248A</t>
  </si>
  <si>
    <t>:100A60000000000000000000000000000000000086</t>
  </si>
  <si>
    <t>:100A70000000000000000000000000000000000076</t>
  </si>
  <si>
    <t>:100A800008250826082708280829082A082B082CE2</t>
  </si>
  <si>
    <t>:100A9000082D082E082F08300831083208330000CE</t>
  </si>
  <si>
    <t>:100AA0000000000000000000000000000000000046</t>
  </si>
  <si>
    <t>:100AB0000000000000000000000000000000000036</t>
  </si>
  <si>
    <t>:100AC00000000426042704280429042A042B042CEB</t>
  </si>
  <si>
    <t>:100AD000042D042E042F0430043104320433043472</t>
  </si>
  <si>
    <t>:100AE0000000000000000000000000000000000006</t>
  </si>
  <si>
    <t>:100AF00000000000000000000000000000000000F6</t>
  </si>
  <si>
    <t>:100B000002250226022702280229022A022B022C91</t>
  </si>
  <si>
    <t>:100B1000022D022E022F0230023102320233023441</t>
  </si>
  <si>
    <t>:100B200000000000000000000000000000000000C5</t>
  </si>
  <si>
    <t>:100B300000000000000000000000000000000000B5</t>
  </si>
  <si>
    <t>:100B4000000100010001000100010001000100019D</t>
  </si>
  <si>
    <t>:100B5000000100010001000100010001000100018D</t>
  </si>
  <si>
    <t>:100B6000000100010001000100010001000100017D</t>
  </si>
  <si>
    <t>:100B7000000100010001000100010001000100016D</t>
  </si>
  <si>
    <t>:100B80000000000000000000000000000000000065</t>
  </si>
  <si>
    <t>:100B90000000000000000000000000000000000055</t>
  </si>
  <si>
    <t>:100BA0000000000000000000000000000000000045</t>
  </si>
  <si>
    <t>:100BB0000000000000000000000000000000000035</t>
  </si>
  <si>
    <t>:100BC000020A040A080A010B020B040B080B010CB1</t>
  </si>
  <si>
    <t>:100BD000020C040C080C010D020D040D080D010E91</t>
  </si>
  <si>
    <t>:100BE0000000000000000000000000000000000005</t>
  </si>
  <si>
    <t>:100BF00000000000000000000000000000000000F5</t>
  </si>
  <si>
    <t>:100C000000000000000000000000000000000000E4</t>
  </si>
  <si>
    <t>:100C100000000000000000000000000000000000D4</t>
  </si>
  <si>
    <t>:100C200000000000000000000000000000000000C4</t>
  </si>
  <si>
    <t>:100C300000000000000000000000000000000000B4</t>
  </si>
  <si>
    <t>:100C400000000000000000000000000000000000A4</t>
  </si>
  <si>
    <t>:100C50000000000000000000000000000000000094</t>
  </si>
  <si>
    <t>:100C60000000000000000000000000000000000084</t>
  </si>
  <si>
    <t>:100C70000000000000000000000000000000000074</t>
  </si>
  <si>
    <t>:100C80000000000000000000000000000000000064</t>
  </si>
  <si>
    <t>:100C90000000000000000000000000000000000054</t>
  </si>
  <si>
    <t>:100CA0000000000000000000000000000000000044</t>
  </si>
  <si>
    <t>:100CB0000000000000000000000000000000000034</t>
  </si>
  <si>
    <t>:100CC0000000000000000000000000000000000024</t>
  </si>
  <si>
    <t>:100CD0000000000000000000000000000000000014</t>
  </si>
  <si>
    <t>:100CE0000000000000000000000000000000000004</t>
  </si>
  <si>
    <t>:100CF00000000000000000000000000000000000F4</t>
  </si>
  <si>
    <t>:100D000000000000000000000000000000000000E3</t>
  </si>
  <si>
    <t>:100D100000000000000000000000000000000000D3</t>
  </si>
  <si>
    <t>:100D200000000000000000000000000000000000C3</t>
  </si>
  <si>
    <t>:100D300000000000000000000000000000000000B3</t>
  </si>
  <si>
    <t>:100D4000000100010001000100010001000100019B</t>
  </si>
  <si>
    <t>:100D5000000100010001000100010001000100018B</t>
  </si>
  <si>
    <t>:100D6000000100010001000100010001000100017B</t>
  </si>
  <si>
    <t>:100D7000000100010001000100010001000100016B</t>
  </si>
  <si>
    <t>:100D80000000000000000000000000000000000063</t>
  </si>
  <si>
    <t>:100D90000000000000000000000000000000000053</t>
  </si>
  <si>
    <t>:100DA0000000000000000000000000000000000043</t>
  </si>
  <si>
    <t>:100DB0000000000000000000000000000000000033</t>
  </si>
  <si>
    <t>:100DC0000001010A00000000000000000000080807</t>
  </si>
  <si>
    <t>:100DD0000000000000000000000000000000000013</t>
  </si>
  <si>
    <t>:100DE0000000080E0000000000000000010A020ED2</t>
  </si>
  <si>
    <t>:100DF00000000000000000000000000000000000F3</t>
  </si>
  <si>
    <t>:100E000000000000011202120000000000000000BB</t>
  </si>
  <si>
    <t>:100E100000000000000000000001000000000000D1</t>
  </si>
  <si>
    <t>:100E200000000000000000000000000000000000C2</t>
  </si>
  <si>
    <t>:100E30000000000000000000000008110000041184</t>
  </si>
  <si>
    <t>:100E4000000100000001000100010001000000009D</t>
  </si>
  <si>
    <t>:100E50000000000000000000000000000000000092</t>
  </si>
  <si>
    <t>:100E60000001000100000000000000000000000080</t>
  </si>
  <si>
    <t>:100E70000000000000000000000000000000000072</t>
  </si>
  <si>
    <t>:100E80000000000000000000000000000000000062</t>
  </si>
  <si>
    <t>:100E90000000000000000000000000000000000052</t>
  </si>
  <si>
    <t>:100EA0000000000000000000000000000000000042</t>
  </si>
  <si>
    <t>:100EB0000000000000000000000000000000000032</t>
  </si>
  <si>
    <t>:100EC0000000000000000000000000000000000022</t>
  </si>
  <si>
    <t>:100ED0000000000000000000000000000000000012</t>
  </si>
  <si>
    <t>:100EE00000000000000002110001000100010001EB</t>
  </si>
  <si>
    <t>:100EF00000000000000000000000000000000001F1</t>
  </si>
  <si>
    <t>:100F0000000000000000000000000408040E0000C3</t>
  </si>
  <si>
    <t>:100F100000000000040E080E0000000000000000A9</t>
  </si>
  <si>
    <t>:100F2000000000000000043E083E00000000000039</t>
  </si>
  <si>
    <t>:100F300000000000000000000000000000000000B1</t>
  </si>
  <si>
    <t>:100F400000000000000000000000000000000000A1</t>
  </si>
  <si>
    <t>:100F50000000000000000000000000000000000091</t>
  </si>
  <si>
    <t>:100F60000000000000000000000000000000000081</t>
  </si>
  <si>
    <t>:100F70000000000000000000000000000000000071</t>
  </si>
  <si>
    <t>:100F8000000000000000000000010000000000015F</t>
  </si>
  <si>
    <t>:100F90000000000000000000000000000000011040</t>
  </si>
  <si>
    <t>:100FA0000001000000000000000000000000000040</t>
  </si>
  <si>
    <t>:100FB0000000000000000000000000000000000031</t>
  </si>
  <si>
    <t>:100FC0000000000000000000000000000000000021</t>
  </si>
  <si>
    <t>:100FD00000000000000000000000000008150816D6</t>
  </si>
  <si>
    <t>:100FE000081708180819081A081B081C081D081EED</t>
  </si>
  <si>
    <t>:100FF000081F0820082108220823082400000000F8</t>
  </si>
  <si>
    <t>:1010000000000000000000000000000000000000E0</t>
  </si>
  <si>
    <t>:10101000000000000000000000000000041504169D</t>
  </si>
  <si>
    <t>:10102000041704180419041A041B041C041D041ECC</t>
  </si>
  <si>
    <t>:10103000041F0420042104220423042400000000CF</t>
  </si>
  <si>
    <t>:1010400000000000000000000000000000000000A0</t>
  </si>
  <si>
    <t>:101050000000000000000000000000000000000090</t>
  </si>
  <si>
    <t>:101060000000000000000000000000000000000080</t>
  </si>
  <si>
    <t>:101070000000000000000000000000000000000070</t>
  </si>
  <si>
    <t>:101080000000000000000000000000000000000060</t>
  </si>
  <si>
    <t>:101090000000000000000000000000000000000050</t>
  </si>
  <si>
    <t>:1010A0000000000000000000000000000000000040</t>
  </si>
  <si>
    <t>:1010B0000000000000000000000000000000000030</t>
  </si>
  <si>
    <t>:1010C0000000000000000000000000000000000020</t>
  </si>
  <si>
    <t>:1010D0000000000000000000000000000000000010</t>
  </si>
  <si>
    <t>:1010E0000000000000000000000000000000000000</t>
  </si>
  <si>
    <t>:1010F00000000000000000000000000000000000F0</t>
  </si>
  <si>
    <t>:1011000000000000000000000000000000000000DF</t>
  </si>
  <si>
    <t>:1011100000000000000000000000000000000000CF</t>
  </si>
  <si>
    <t>:1011200000000000000000000000000000000000BF</t>
  </si>
  <si>
    <t>:10113000000000000000000000000000000002119C</t>
  </si>
  <si>
    <t>:101140000411081100000000000000000000000071</t>
  </si>
  <si>
    <t>:10115000000000000000000000000000000000008F</t>
  </si>
  <si>
    <t>:10116000000000000000000000000000000000007F</t>
  </si>
  <si>
    <t>:10117000000000000000000000000000000000006F</t>
  </si>
  <si>
    <t>:10118000000000000000000000000000000000005F</t>
  </si>
  <si>
    <t>:10119000000000000000000000000000000000004F</t>
  </si>
  <si>
    <t>:1011A000000000000000000000000000000000003F</t>
  </si>
  <si>
    <t>:1011B000000000000000000000000000000000002F</t>
  </si>
  <si>
    <t>:1011C000000000000000000000000000000000001F</t>
  </si>
  <si>
    <t>:1011D000000000000000000000000000000000000F</t>
  </si>
  <si>
    <t>:1011E00000000000000000000000000000000000FF</t>
  </si>
  <si>
    <t>:1011F00000000000000000000000000000000000EF</t>
  </si>
  <si>
    <t>:1012000000000000000000000000000000000000DE</t>
  </si>
  <si>
    <t>:1012100000000000000000000000000000000000CE</t>
  </si>
  <si>
    <t>:1012200000000000000000000000000000000000BE</t>
  </si>
  <si>
    <t>:1012300000000000000000000000000000000000AE</t>
  </si>
  <si>
    <t>:10124000000000000000000000000000000000009E</t>
  </si>
  <si>
    <t>:10125000000000000000000000000000000000008E</t>
  </si>
  <si>
    <t>:10126000000000000000000000000000000000007E</t>
  </si>
  <si>
    <t>:10127000000000000000000000000000000000006E</t>
  </si>
  <si>
    <t>:10128000000000000000000000000000000000005E</t>
  </si>
  <si>
    <t>:10129000000000000000000000000000000000004E</t>
  </si>
  <si>
    <t>:1012A000000000000000000000000000000000003E</t>
  </si>
  <si>
    <t>:1012B000000000000000000000000000000000002E</t>
  </si>
  <si>
    <t>:1012C000000000000000000000000000000000001E</t>
  </si>
  <si>
    <t>:1012D000000000000000000000000000000000000E</t>
  </si>
  <si>
    <t>:1012E00000000000000000000000000000000000FE</t>
  </si>
  <si>
    <t>:1012F00000000000000000000000000000000000EE</t>
  </si>
  <si>
    <t>:1013000000000000000000000000000000000000DD</t>
  </si>
  <si>
    <t>:1013100000000000000000000000000000000000CD</t>
  </si>
  <si>
    <t>:1013200000000000000000000000000000000000BD</t>
  </si>
  <si>
    <t>:1013300000000000000000000000000000000000AD</t>
  </si>
  <si>
    <t>:10134000000000000000000000000000000000009D</t>
  </si>
  <si>
    <t>:10135000000000000000000000000000000000008D</t>
  </si>
  <si>
    <t>:10136000000000000000000000000000000000007D</t>
  </si>
  <si>
    <t>:10137000000000000000000000000000000000006D</t>
  </si>
  <si>
    <t>:10138000000000000000000000000000000000005D</t>
  </si>
  <si>
    <t>:10139000000000000000000000000000000000004D</t>
  </si>
  <si>
    <t>:1013A000000000000000000000000000000000003D</t>
  </si>
  <si>
    <t>:1013B000000000000000000000000000000000002D</t>
  </si>
  <si>
    <t>:1013C000000000000000000000000000000000001D</t>
  </si>
  <si>
    <t>:1013D000000000000000000000000000000000000D</t>
  </si>
  <si>
    <t>:1013E00000000000000000000000000000000000FD</t>
  </si>
  <si>
    <t>:1013F00000000000000000000000000000000000ED</t>
  </si>
  <si>
    <t>:1014000000000000000000000000000000000000DC</t>
  </si>
  <si>
    <t>:1014100000000000000000000000000000000000CC</t>
  </si>
  <si>
    <t>:1014200000000000000000000000000000000000BC</t>
  </si>
  <si>
    <t>:1014300000000000000000000000000000000000AC</t>
  </si>
  <si>
    <t>:10144000000000000000000000000000000000009C</t>
  </si>
  <si>
    <t>:10145000000000000000000000000000000000008C</t>
  </si>
  <si>
    <t>:10146000000000000000000000000000000000007C</t>
  </si>
  <si>
    <t>:10147000000000000000000000000000000000006C</t>
  </si>
  <si>
    <t>:10148000000000000000000000000000000000005C</t>
  </si>
  <si>
    <t>:10149000000000000000000000000000000000004C</t>
  </si>
  <si>
    <t>:1014A000000000000000000000000000000000003C</t>
  </si>
  <si>
    <t>:1014B000000000000000000000000000000000002C</t>
  </si>
  <si>
    <t>:1014C000000000000000000000000000000000001C</t>
  </si>
  <si>
    <t>:1014D000000000000000000000000000000000000C</t>
  </si>
  <si>
    <t>:1014E00000000000000000000000000000000000FC</t>
  </si>
  <si>
    <t>:1014F00000000000000000000000000000000000EC</t>
  </si>
  <si>
    <t>:1015000000000000000000000000000000000000DB</t>
  </si>
  <si>
    <t>:1015100000000000000000000000000000000000CB</t>
  </si>
  <si>
    <t>:1015200000000000000000000000000000000000BB</t>
  </si>
  <si>
    <t>:1015300000000000000000000000000000000000AB</t>
  </si>
  <si>
    <t>:10154000000000000000000000000000000000009B</t>
  </si>
  <si>
    <t>:10155000000000000000000000000000000000008B</t>
  </si>
  <si>
    <t>:10156000000000000000000000000000000000007B</t>
  </si>
  <si>
    <t>:10157000000000000000000000000000000000006B</t>
  </si>
  <si>
    <t>:10158000000000000000000000000000000000005B</t>
  </si>
  <si>
    <t>:10159000000000000000000000000000000000004B</t>
  </si>
  <si>
    <t>:1015A000000000000000000000000000000000003B</t>
  </si>
  <si>
    <t>:1015B000000000000000000000000000000000002B</t>
  </si>
  <si>
    <t>:1015C000000000000000000000000000000000001B</t>
  </si>
  <si>
    <t>:1015D000000000000000000000000000000000000B</t>
  </si>
  <si>
    <t>:1015E00000000000000000000000000000000000FB</t>
  </si>
  <si>
    <t>:1015F00000000000000000000000000000000000EB</t>
  </si>
  <si>
    <t>:1016000000000000000000000000000000000000DA</t>
  </si>
  <si>
    <t>:1016100000000000000000000000000000000000CA</t>
  </si>
  <si>
    <t>:1016200000000000000000000000000000000000BA</t>
  </si>
  <si>
    <t>:1016300000000000000000000000000000000000AA</t>
  </si>
  <si>
    <t>:10164000000000000000000000000000000000009A</t>
  </si>
  <si>
    <t>:10165000000000000000000000000000000000008A</t>
  </si>
  <si>
    <t>:10166000000000000000000000000000000000007A</t>
  </si>
  <si>
    <t>:10167000000000000000000000000000000000006A</t>
  </si>
  <si>
    <t>:10168000000000000000000000000000000000005A</t>
  </si>
  <si>
    <t>:10169000000000000000000000000000000000004A</t>
  </si>
  <si>
    <t>:1016A000000000000000000000000000000000003A</t>
  </si>
  <si>
    <t>:1016B000000000000000000000000000000000002A</t>
  </si>
  <si>
    <t>:1016C000000000000000000000000000000000001A</t>
  </si>
  <si>
    <t>:1016D000000000000000000000000000000000000A</t>
  </si>
  <si>
    <t>:1016E00000000000000000000000000000000000FA</t>
  </si>
  <si>
    <t>:1016F00000000000000000000000000000000000EA</t>
  </si>
  <si>
    <t>:1017000000000000000000000000000000000000D9</t>
  </si>
  <si>
    <t>:1017100000000000000000000000000000000000C9</t>
  </si>
  <si>
    <t>:1017200000000000000000000000000000000000B9</t>
  </si>
  <si>
    <t>:1017300000000000000000000000000000000000A9</t>
  </si>
  <si>
    <t>:101740000000000000000000000000000000000099</t>
  </si>
  <si>
    <t>:101750000000000000000000000000000000000089</t>
  </si>
  <si>
    <t>:101760000000000000000000000000000000000079</t>
  </si>
  <si>
    <t>:101770000000000000000000000000000000000069</t>
  </si>
  <si>
    <t>:101780000000000000000000000000000000000059</t>
  </si>
  <si>
    <t>:101790000000000000000000000000000000000049</t>
  </si>
  <si>
    <t>:1017A0000000000000000000000000000000000039</t>
  </si>
  <si>
    <t>:1017B0000000000000000000000000000000000029</t>
  </si>
  <si>
    <t>:1017C0000000000000000000000000000000000019</t>
  </si>
  <si>
    <t>:1017D0000000000000000000000000000000000009</t>
  </si>
  <si>
    <t>:1017E00000000000000000000000000000000000F9</t>
  </si>
  <si>
    <t>:1017F00000000000000000000000000000000000E9</t>
  </si>
  <si>
    <t>:1018000000000000000000000000000000000000D8</t>
  </si>
  <si>
    <t>:1018100000000000000000000000000000000000C8</t>
  </si>
  <si>
    <t>:1018200000000000000000000000000000000000B8</t>
  </si>
  <si>
    <t>:1018300000000000000000000000000000000000A8</t>
  </si>
  <si>
    <t>:101840000000000000000000000000000000000098</t>
  </si>
  <si>
    <t>:101850000000000000000000000000000000000088</t>
  </si>
  <si>
    <t>:101860000000000000000000000000000000000078</t>
  </si>
  <si>
    <t>:101870000000000000000000000000000000000068</t>
  </si>
  <si>
    <t>:101880000000000000000000000000000000000058</t>
  </si>
  <si>
    <t>:101890000000000000000000000000000000000048</t>
  </si>
  <si>
    <t>:1018A0000000000000000000000000000000000038</t>
  </si>
  <si>
    <t>:1018B0000000000000000000000000000000000028</t>
  </si>
  <si>
    <t>:1018C0000000000000000000000000000000000018</t>
  </si>
  <si>
    <t>:1018D0000000000000000000000000000000000008</t>
  </si>
  <si>
    <t>:1018E00000000000000000000000000000000000F8</t>
  </si>
  <si>
    <t>:1018F00000000000000000000000000000000000E8</t>
  </si>
  <si>
    <t>:1019000000000000000000000000000000000000D7</t>
  </si>
  <si>
    <t>:1019100000000000000000000000000000000000C7</t>
  </si>
  <si>
    <t>:1019200000000000000000000000000000000000B7</t>
  </si>
  <si>
    <t>:1019300000000000000000000000000000000000A7</t>
  </si>
  <si>
    <t>:101940000000000000000000000000000000000097</t>
  </si>
  <si>
    <t>:101950000000000000000000000000000000000087</t>
  </si>
  <si>
    <t>:101960000000000000000000000000000000000077</t>
  </si>
  <si>
    <t>:101970000000000000000000000000000000000067</t>
  </si>
  <si>
    <t>:101980000000000000000000000000000000000057</t>
  </si>
  <si>
    <t>:101990000000000000000000000000000000000047</t>
  </si>
  <si>
    <t>:1019A0000000000000000000000000000000000037</t>
  </si>
  <si>
    <t>:1019B0000000000000000000000000000000000027</t>
  </si>
  <si>
    <t>:1019C0000000000000000000000000000000000017</t>
  </si>
  <si>
    <t>:1019D0000000000000000000000000000000000007</t>
  </si>
  <si>
    <t>:1019E00000000000000000000000000000000000F7</t>
  </si>
  <si>
    <t>:1019F00000000000000000000000000000000000E7</t>
  </si>
  <si>
    <t>:101A000000000000000000000000000000000000D6</t>
  </si>
  <si>
    <t>:101A100000000000000000000000000000000000C6</t>
  </si>
  <si>
    <t>:101A200000000000000000000000000000000000B6</t>
  </si>
  <si>
    <t>:101A300000000000000000000000000000000000A6</t>
  </si>
  <si>
    <t>:101A40000000000000000000000000000000000096</t>
  </si>
  <si>
    <t>:101A50000000000000000000000000000000000086</t>
  </si>
  <si>
    <t>:101A60000000000000000000000000000000000076</t>
  </si>
  <si>
    <t>:101A70000000000000000000000000000000000066</t>
  </si>
  <si>
    <t>:101A80000000000000000000000000000000000056</t>
  </si>
  <si>
    <t>:101A90000000000000000000000000000000000046</t>
  </si>
  <si>
    <t>:101AA0000000000000000000000000000000000036</t>
  </si>
  <si>
    <t>:101AB0000000000000000000000000000000000026</t>
  </si>
  <si>
    <t>:101AC0000000000000000000000000000000000016</t>
  </si>
  <si>
    <t>:101AD0000000000000000000000000000000000006</t>
  </si>
  <si>
    <t>:101AE00000000000000000000000000000000000F6</t>
  </si>
  <si>
    <t>:101AF00000000000000000000000000000000000E6</t>
  </si>
  <si>
    <t>:101B000000000000000000000000000000000000D5</t>
  </si>
  <si>
    <t>:101B100000000000000000000000000000000000C5</t>
  </si>
  <si>
    <t>:101B200000000000000000000000000000000000B5</t>
  </si>
  <si>
    <t>:101B300000000000000000000000000000000000A5</t>
  </si>
  <si>
    <t>:101B40000000000000000000000000000000000095</t>
  </si>
  <si>
    <t>:101B50000000000000000000000000000000000085</t>
  </si>
  <si>
    <t>:101B60000000000000000000000000000000000075</t>
  </si>
  <si>
    <t>:101B70000000000000000000000000000000000065</t>
  </si>
  <si>
    <t>:101B80000000000000000000000000000000000055</t>
  </si>
  <si>
    <t>:101B90000000000000000000000000000000000045</t>
  </si>
  <si>
    <t>:101BA0000000000000000000000000000000000035</t>
  </si>
  <si>
    <t>:101BB0000000000000000000000000000000000025</t>
  </si>
  <si>
    <t>:101BC0000000000000000000000000000000000015</t>
  </si>
  <si>
    <t>:101BD0000000000000000000000000000000000005</t>
  </si>
  <si>
    <t>:101BE00000000000000000000000000000000000F5</t>
  </si>
  <si>
    <t>:101BF00000000000000000000000000000000000E5</t>
  </si>
  <si>
    <t>:101C000000000000000000000000000000000000D4</t>
  </si>
  <si>
    <t>:101C100000000000000000000000000000000000C4</t>
  </si>
  <si>
    <t>:101C200000000000000000000000000000000000B4</t>
  </si>
  <si>
    <t>:101C300000000000000000000000000000000000A4</t>
  </si>
  <si>
    <t>:101C40000000000000000000000000000000000094</t>
  </si>
  <si>
    <t>:101C50000000000000000000000000000000000084</t>
  </si>
  <si>
    <t>:101C60000000000000000000000000000000000074</t>
  </si>
  <si>
    <t>:101C70000000000000000000000000000000000064</t>
  </si>
  <si>
    <t>:101C80000000000000000000000000000000000054</t>
  </si>
  <si>
    <t>:101C90000000000000000000000000000000000044</t>
  </si>
  <si>
    <t>:101CA0000000000000000000000000000000000034</t>
  </si>
  <si>
    <t>:101CB0000000000000000000000000000000000024</t>
  </si>
  <si>
    <t>:101CC0000000000000000000000000000000000014</t>
  </si>
  <si>
    <t>:101CD0000000000000000000000000000000000004</t>
  </si>
  <si>
    <t>:101CE00000000000000000000000000000000000F4</t>
  </si>
  <si>
    <t>:101CF00000000000000000000000000000000000E4</t>
  </si>
  <si>
    <t>:101D000000000000000000000000000000000000D3</t>
  </si>
  <si>
    <t>:101D100000000000000000000000000000000000C3</t>
  </si>
  <si>
    <t>:101D200000000000000000000000000000000000B3</t>
  </si>
  <si>
    <t>:101D300000000000000000000000000000000000A3</t>
  </si>
  <si>
    <t>:101D40000000000000000000000000000000000093</t>
  </si>
  <si>
    <t>:101D50000000000000000000000000000000000083</t>
  </si>
  <si>
    <t>:101D60000000000000000000000000000000000073</t>
  </si>
  <si>
    <t>:101D70000000000000000000000000000000000063</t>
  </si>
  <si>
    <t>:101D80000000000000000000000000000000000053</t>
  </si>
  <si>
    <t>:101D90000000000000000000000000000000000043</t>
  </si>
  <si>
    <t>:101DA0000000000000000000000000000000000033</t>
  </si>
  <si>
    <t>:101DB0000000000000000000000000000000000023</t>
  </si>
  <si>
    <t>:101DC0000000000000000000000000000000000013</t>
  </si>
  <si>
    <t>:101DD0000000000000000000000000000000000003</t>
  </si>
  <si>
    <t>:101DE00000000000000000000000000000000000F3</t>
  </si>
  <si>
    <t>:101DF00000000000000000000000000000000000E3</t>
  </si>
  <si>
    <t>:101E000000000000000000000000000000000000D2</t>
  </si>
  <si>
    <t>:101E100000000000000000000000000000000000C2</t>
  </si>
  <si>
    <t>:101E200000000000000000000000000000000000B2</t>
  </si>
  <si>
    <t>:101E300000000000000000000000000000000000A2</t>
  </si>
  <si>
    <t>:101E40000000000000000000000000000000000092</t>
  </si>
  <si>
    <t>:101E50000000000000000000000000000000000082</t>
  </si>
  <si>
    <t>:101E60000000000000000000000000000000000072</t>
  </si>
  <si>
    <t>:101E70000000000000000000000000000000000062</t>
  </si>
  <si>
    <t>:101E80000000000000000000000000000000000052</t>
  </si>
  <si>
    <t>:101E90000000000000000000000000000000000042</t>
  </si>
  <si>
    <t>:101EA0000000000000000000000000000000000032</t>
  </si>
  <si>
    <t>:101EB0000000000000000000000000000000000022</t>
  </si>
  <si>
    <t>:101EC0000000000000000000000000000000000012</t>
  </si>
  <si>
    <t>:101ED0000000000000000000000000000000000002</t>
  </si>
  <si>
    <t>:101EE00000000000000000000000000000000000F2</t>
  </si>
  <si>
    <t>:101EF00000000000000000000000000000000000E2</t>
  </si>
  <si>
    <t>:101F000000000000000000000000000000000000D1</t>
  </si>
  <si>
    <t>:101F100000000000000000000000000000000000C1</t>
  </si>
  <si>
    <t>:101F200000000000000000000000000000000000B1</t>
  </si>
  <si>
    <t>:101F300000000000000000000000000000000000A1</t>
  </si>
  <si>
    <t>:101F40000000000000000000000000000000000091</t>
  </si>
  <si>
    <t>:101F50000000000000000000000000000000000081</t>
  </si>
  <si>
    <t>:101F60000000000000000000000000000000000071</t>
  </si>
  <si>
    <t>:101F70000000000000000000000000000000000061</t>
  </si>
  <si>
    <t>:101F80000000000000000000000000000000000051</t>
  </si>
  <si>
    <t>:101F90000000000000000000000000000000000041</t>
  </si>
  <si>
    <t>:101FA0000000000000000000000000000000000031</t>
  </si>
  <si>
    <t>:101FB0000000000000000000000000000000000021</t>
  </si>
  <si>
    <t>:101FC0000000000000000000000000000000000011</t>
  </si>
  <si>
    <t>:101FD0000000000000000000000000000000000001</t>
  </si>
  <si>
    <t>:101FE00000000000000000000000000000000000F1</t>
  </si>
  <si>
    <t>:101FF00000000000000000000000000000000000E1</t>
  </si>
  <si>
    <t>:1020000000000000000000000000000000000000D0</t>
  </si>
  <si>
    <t>:1020100000000000000000000000000000000000C0</t>
  </si>
  <si>
    <t>:1020200000000000000000000000000000000000B0</t>
  </si>
  <si>
    <t>:1020300000000000000000000000000000000000A0</t>
  </si>
  <si>
    <t>:102040000000000000000000000000000000000090</t>
  </si>
  <si>
    <t>:102050000000000000000000000000000000000080</t>
  </si>
  <si>
    <t>:102060000000000000000000000000000000000070</t>
  </si>
  <si>
    <t>:102070000000000000000000000000000000000060</t>
  </si>
  <si>
    <t>:102080000000000000000000000000000000000050</t>
  </si>
  <si>
    <t>:102090000000000000000000000000000000000040</t>
  </si>
  <si>
    <t>:1020A0000000000000000000000000000000000030</t>
  </si>
  <si>
    <t>:1020B0000000000000000000000000000000000020</t>
  </si>
  <si>
    <t>:1020C0000000000000000000000000000000000010</t>
  </si>
  <si>
    <t>:1020D0000000000000000000000000000000000000</t>
  </si>
  <si>
    <t>:1020E00000000000000000000000000000000000F0</t>
  </si>
  <si>
    <t>:1020F00000000000000000000000000000000000E0</t>
  </si>
  <si>
    <t>:1021000000000000000000000000000000000000CF</t>
  </si>
  <si>
    <t>:1021100000000000000000000000000000000000BF</t>
  </si>
  <si>
    <t>:1021200000000000000000000000000000000000AF</t>
  </si>
  <si>
    <t>:10213000000000000000000000000000000000009F</t>
  </si>
  <si>
    <t>:10214000000000000000000000000000000000008F</t>
  </si>
  <si>
    <t>:10215000000000000000000000000000000000007F</t>
  </si>
  <si>
    <t>:10216000000000000000000000000000000000006F</t>
  </si>
  <si>
    <t>:10217000000000000000000000000000000000005F</t>
  </si>
  <si>
    <t>:10218000000000000000000000000000000000004F</t>
  </si>
  <si>
    <t>:10219000000000000000000000000000000000003F</t>
  </si>
  <si>
    <t>:1021A000000000000000000000000000000000002F</t>
  </si>
  <si>
    <t>:1021B000000000000000000000000000000000001F</t>
  </si>
  <si>
    <t>:1021C000000000000000000000000000000000000F</t>
  </si>
  <si>
    <t>:1021D00000000000000000000000000000000000FF</t>
  </si>
  <si>
    <t>:1021E00000000000000000000000000000000000EF</t>
  </si>
  <si>
    <t>:1021F00000000000000000000000000000000000DF</t>
  </si>
  <si>
    <t>:1022000000000000000000000000000000000000CE</t>
  </si>
  <si>
    <t>:1022100000000000000000000000000000000000BE</t>
  </si>
  <si>
    <t>:1022200000000000000000000000000000000000AE</t>
  </si>
  <si>
    <t>:10223000000000000000000000000000000000009E</t>
  </si>
  <si>
    <t>:10224000000000000000000000000000000000008E</t>
  </si>
  <si>
    <t>:10225000000000000000000000000000000000007E</t>
  </si>
  <si>
    <t>:10226000000000000000000000000000000000006E</t>
  </si>
  <si>
    <t>:10227000000000000000000000000000000000005E</t>
  </si>
  <si>
    <t>:10228000000000000000000000000000000000004E</t>
  </si>
  <si>
    <t>:10229000000000000000000000000000000000003E</t>
  </si>
  <si>
    <t>:1022A000000000000000000000000000000000002E</t>
  </si>
  <si>
    <t>:1022B000000000000000000000000000000000001E</t>
  </si>
  <si>
    <t>:1022C000000000000000000000000000000000000E</t>
  </si>
  <si>
    <t>:1022D00000000000000000000000000000000000FE</t>
  </si>
  <si>
    <t>:1022E00000000000000000000000000000000000EE</t>
  </si>
  <si>
    <t>:1022F00000000000000000000000000000000000DE</t>
  </si>
  <si>
    <t>:1023000000000000000000000000000000000000CD</t>
  </si>
  <si>
    <t>:1023100000000000000000000000000000000000BD</t>
  </si>
  <si>
    <t>:1023200000000000000000000000000000000000AD</t>
  </si>
  <si>
    <t>:10233000000000000000000000000000000000009D</t>
  </si>
  <si>
    <t>:10234000000000000000000000000000000000008D</t>
  </si>
  <si>
    <t>:10235000000000000000000000000000000000007D</t>
  </si>
  <si>
    <t>:10236000000000000000000000000000000000006D</t>
  </si>
  <si>
    <t>:10237000000000000000000000000000000000005D</t>
  </si>
  <si>
    <t>:10238000000000000000000000000000000000004D</t>
  </si>
  <si>
    <t>:10239000000000000000000000000000000000003D</t>
  </si>
  <si>
    <t>:1023A000000000000000000000000000000000002D</t>
  </si>
  <si>
    <t>:1023B000000000000000000000000000000000001D</t>
  </si>
  <si>
    <t>:1023C000000000000000000000000000000000000D</t>
  </si>
  <si>
    <t>:1023D00000000000000000000000000000000000FD</t>
  </si>
  <si>
    <t>:1023E00000000000000000000000000000000000ED</t>
  </si>
  <si>
    <t>:1023F00000000000000000000000000000000000DD</t>
  </si>
  <si>
    <t>:1024000000000000000000000000000000000000CC</t>
  </si>
  <si>
    <t>:1024100000000000000000000000000000000000BC</t>
  </si>
  <si>
    <t>:1024200000000000000000000000000000000000AC</t>
  </si>
  <si>
    <t>:10243000000000000000000000000000000000009C</t>
  </si>
  <si>
    <t>:10244000000000000000000000000000000000008C</t>
  </si>
  <si>
    <t>:10245000000000000000000000000000000000007C</t>
  </si>
  <si>
    <t>:10246000000000000000000000000000000000006C</t>
  </si>
  <si>
    <t>:10247000000000000000000000000000000000005C</t>
  </si>
  <si>
    <t>:10248000000000000000000000000000000000004C</t>
  </si>
  <si>
    <t>:10249000000000000000000000000000000000003C</t>
  </si>
  <si>
    <t>:1024A000000000000000000000000000000000002C</t>
  </si>
  <si>
    <t>:1024B000000000000000000000000000000000001C</t>
  </si>
  <si>
    <t>:1024C000000000000000000000000000000000000C</t>
  </si>
  <si>
    <t>:1024D00000000000000000000000000000000000FC</t>
  </si>
  <si>
    <t>:1024E00000000000000000000000000000000000EC</t>
  </si>
  <si>
    <t>:1024F00000000000000000000000000000000000DC</t>
  </si>
  <si>
    <t>:1025000000000000000000000000000000000000CB</t>
  </si>
  <si>
    <t>:1025100000000000000000000000000000000000BB</t>
  </si>
  <si>
    <t>:1025200000000000000000000000000000000000AB</t>
  </si>
  <si>
    <t>:10253000000000000000000000000000000000009B</t>
  </si>
  <si>
    <t>:10254000000000000000000000000000000000008B</t>
  </si>
  <si>
    <t>:10255000000000000000000000000000000000007B</t>
  </si>
  <si>
    <t>:10256000000000000000000000000000000000006B</t>
  </si>
  <si>
    <t>:10257000000000000000000000000000000000005B</t>
  </si>
  <si>
    <t>:10258000000000000000000000000000000000004B</t>
  </si>
  <si>
    <t>:10259000000000000000000000000000000000003B</t>
  </si>
  <si>
    <t>:1025A000000000000000000000000000000000002B</t>
  </si>
  <si>
    <t>:1025B000000000000000000000000000000000001B</t>
  </si>
  <si>
    <t>:1025C000000000000000000000000000000000000B</t>
  </si>
  <si>
    <t>:1025D00000000000000000000000000000000000FB</t>
  </si>
  <si>
    <t>:1025E00000000000000000000000000000000000EB</t>
  </si>
  <si>
    <t>:1025F00000000000000000000000000000000000DB</t>
  </si>
  <si>
    <t>:1026000000000000000000000000000000000000CA</t>
  </si>
  <si>
    <t>:1026100000000000000000000000000000000000BA</t>
  </si>
  <si>
    <t>:1026200000000000000000000000000000000000AA</t>
  </si>
  <si>
    <t>:10263000000000000000000000000000000000009A</t>
  </si>
  <si>
    <t>:10264000000000000000000000000000000000008A</t>
  </si>
  <si>
    <t>:10265000000000000000000000000000000000007A</t>
  </si>
  <si>
    <t>:10266000000000000000000000000000000000006A</t>
  </si>
  <si>
    <t>:10267000000000000000000000000000000000005A</t>
  </si>
  <si>
    <t>:10268000000000000000000000000000000000004A</t>
  </si>
  <si>
    <t>:10269000000000000000000000000000000000003A</t>
  </si>
  <si>
    <t>:1026A000000000000000000000000000000000002A</t>
  </si>
  <si>
    <t>:1026B000000000000000000000000000000000001A</t>
  </si>
  <si>
    <t>:1026C000000000000000000000000000000000000A</t>
  </si>
  <si>
    <t>:1026D00000000000000000000000000000000000FA</t>
  </si>
  <si>
    <t>:1026E00000000000000000000000000000000000EA</t>
  </si>
  <si>
    <t>:1026F00000000000000000000000000000000000DA</t>
  </si>
  <si>
    <t>:1027000000000000000000000000000000000000C9</t>
  </si>
  <si>
    <t>:1027100000000000000000000000000000000000B9</t>
  </si>
  <si>
    <t>:1027200000000000000000000000000000000000A9</t>
  </si>
  <si>
    <t>:102730000000000000000000000000000000000099</t>
  </si>
  <si>
    <t>:102740000000000000000000000000000000000089</t>
  </si>
  <si>
    <t>:102750000000000000000000000000000000000079</t>
  </si>
  <si>
    <t>:102760000000000000000000000000000000000069</t>
  </si>
  <si>
    <t>:102770000000000000000000000000000000000059</t>
  </si>
  <si>
    <t>:102780000000000000000000000000000000000049</t>
  </si>
  <si>
    <t>:102790000000000000000000000000000000000039</t>
  </si>
  <si>
    <t>:1027A0000000000000000000000000000000000029</t>
  </si>
  <si>
    <t>:1027B0000000000000000000000000000000000019</t>
  </si>
  <si>
    <t>:1027C0000000000000000000000000000000000009</t>
  </si>
  <si>
    <t>:1027D00000000000000000000000000000000000F9</t>
  </si>
  <si>
    <t>:1027E00000000000000000000000000000000000E9</t>
  </si>
  <si>
    <t>:1027F00000000000000000000000000000000000D9</t>
  </si>
  <si>
    <t>:1028000000000000000000000000000000000000C8</t>
  </si>
  <si>
    <t>:1028100000000000000000000000000000000000B8</t>
  </si>
  <si>
    <t>:1028200000000000000000000000000000000000A8</t>
  </si>
  <si>
    <t>:102830000000000000000000000000000000000098</t>
  </si>
  <si>
    <t>:102840000000000000000000000000000000000088</t>
  </si>
  <si>
    <t>:102850000000000000000000000000000000000078</t>
  </si>
  <si>
    <t>:102860000000000000000000000000000000000068</t>
  </si>
  <si>
    <t>:102870000000000000000000000000000000000058</t>
  </si>
  <si>
    <t>:102880000000000000000000000000000000000048</t>
  </si>
  <si>
    <t>:102890000000000000000000000000000000000038</t>
  </si>
  <si>
    <t>:1028A0000000000000000000000000000000000028</t>
  </si>
  <si>
    <t>:1028B0000000000000000000000000000000000018</t>
  </si>
  <si>
    <t>:1028C0000000000000000000000000000000000008</t>
  </si>
  <si>
    <t>:1028D00000000000000000000000000000000000F8</t>
  </si>
  <si>
    <t>:1028E00000000000000000000000000000000000E8</t>
  </si>
  <si>
    <t>:1028F00000000000000000000000000000000000D8</t>
  </si>
  <si>
    <t>:1029000000000000000000000000000000000000C7</t>
  </si>
  <si>
    <t>:1029100000000000000000000000000000000000B7</t>
  </si>
  <si>
    <t>:1029200000000000000000000000000000000000A7</t>
  </si>
  <si>
    <t>:102930000000000000000000000000000000000097</t>
  </si>
  <si>
    <t>:102940000000000000000000000000000000000087</t>
  </si>
  <si>
    <t>:102950000000000000000000000000000000000077</t>
  </si>
  <si>
    <t>:102960000000000000000000000000000000000067</t>
  </si>
  <si>
    <t>:102970000000000000000000000000000000000057</t>
  </si>
  <si>
    <t>:102980000000000000000000000000000000000047</t>
  </si>
  <si>
    <t>:102990000000000000000000000000000000000037</t>
  </si>
  <si>
    <t>:1029A0000000000000000000000000000000000027</t>
  </si>
  <si>
    <t>:1029B0000000000000000000000000000000000017</t>
  </si>
  <si>
    <t>:1029C0000000000000000000000000000000000007</t>
  </si>
  <si>
    <t>:1029D00000000000000000000000000000000000F7</t>
  </si>
  <si>
    <t>:1029E00000000000000000000000000000000000E7</t>
  </si>
  <si>
    <t>:1029F00000000000000000000000000000000000D7</t>
  </si>
  <si>
    <t>:102A000000000000000000000000000000000000C6</t>
  </si>
  <si>
    <t>:102A100000000000000000000000000000000000B6</t>
  </si>
  <si>
    <t>:102A200000000000000000000000000000000000A6</t>
  </si>
  <si>
    <t>:102A30000000000000000000000000000000000096</t>
  </si>
  <si>
    <t>:102A40000000000000000000000000000000000086</t>
  </si>
  <si>
    <t>:102A50000000000000000000000000000000000076</t>
  </si>
  <si>
    <t>:102A60000000000000000000000000000000000066</t>
  </si>
  <si>
    <t>:102A70000000000000000000000000000000000056</t>
  </si>
  <si>
    <t>:102A80000000000000000000000000000000000046</t>
  </si>
  <si>
    <t>:102A90000000000000000000000000000000000036</t>
  </si>
  <si>
    <t>:102AA0000000000000000000000000000000000026</t>
  </si>
  <si>
    <t>:102AB0000000000000000000000000000000000016</t>
  </si>
  <si>
    <t>:102AC0000000000000000000000000000000000006</t>
  </si>
  <si>
    <t>:102AD00000000000000000000000000000000000F6</t>
  </si>
  <si>
    <t>:102AE00000000000000000000000000000000000E6</t>
  </si>
  <si>
    <t>:102AF00000000000000000000000000000000000D6</t>
  </si>
  <si>
    <t>:102B000000000000000000000000000000000000C5</t>
  </si>
  <si>
    <t>:102B100000000000000000000000000000000000B5</t>
  </si>
  <si>
    <t>:102B200000000000000000000000000000000000A5</t>
  </si>
  <si>
    <t>:102B30000000000000000000000000000000000095</t>
  </si>
  <si>
    <t>:102B40000000000000000000000000000000000085</t>
  </si>
  <si>
    <t>:102B50000000000000000000000000000000000075</t>
  </si>
  <si>
    <t>:102B60000000000000000000000000000000000065</t>
  </si>
  <si>
    <t>:102B70000000000000000000000000000000000055</t>
  </si>
  <si>
    <t>:102B80000000000000000000000000000000000045</t>
  </si>
  <si>
    <t>:102B90000000000000000000000000000000000035</t>
  </si>
  <si>
    <t>:102BA0000000000000000000000000000000000025</t>
  </si>
  <si>
    <t>:102BB0000000000000000000000000000000000015</t>
  </si>
  <si>
    <t>:102BC0000000000000000000000000000000000005</t>
  </si>
  <si>
    <t>:102BD00000000000000000000000000000000000F5</t>
  </si>
  <si>
    <t>:102BE00000010001000100010001000100010001DD</t>
  </si>
  <si>
    <t>:102BF00000010001000100010001000100010001CD</t>
  </si>
  <si>
    <t>:102C000000010001000100010001000100010001BC</t>
  </si>
  <si>
    <t>:102C100000010001000100010001000100010001AC</t>
  </si>
  <si>
    <t>:102C2000000100010001000100010001000100019C</t>
  </si>
  <si>
    <t>:102C3000000100010001000100010001000100018C</t>
  </si>
  <si>
    <t>:102C4000000100010001000100010001000100017C</t>
  </si>
  <si>
    <t>:102C5000000100010001000100010001000100016C</t>
  </si>
  <si>
    <t>:102C6000000100010001000100010001000100015C</t>
  </si>
  <si>
    <t>:102C7000000100010001000100010001000100014C</t>
  </si>
  <si>
    <t>:102C8000000100010001000100010001000100013C</t>
  </si>
  <si>
    <t>:102C9000000100010001000100010001000100012C</t>
  </si>
  <si>
    <t>:102CA0000001000100010001000000000000000020</t>
  </si>
  <si>
    <t>:102CB0000000000000000000000000000000000014</t>
  </si>
  <si>
    <t>:102CC0000000000000000000000000000000000004</t>
  </si>
  <si>
    <t>:102CD00000000000000000000000000000000000F4</t>
  </si>
  <si>
    <t>:102CE00000000000000000000000000000000000E4</t>
  </si>
  <si>
    <t>:102CF00000000000000000000000000000000000D4</t>
  </si>
  <si>
    <t>:102D000000000000000000000000000000000000C3</t>
  </si>
  <si>
    <t>:102D100000000000000000000000000000000000B3</t>
  </si>
  <si>
    <t>:102D200000000000000000000000000000000000A3</t>
  </si>
  <si>
    <t>:102D30000000000000000000000000000000000093</t>
  </si>
  <si>
    <t>:102D40000000000000000000000000000000000083</t>
  </si>
  <si>
    <t>:102D50000000000000000000000000000000000073</t>
  </si>
  <si>
    <t>:102D60000000000000000000000000000000000063</t>
  </si>
  <si>
    <t>:102D70000000000000000000000000000000000053</t>
  </si>
  <si>
    <t>:102D80000000000000000000000000000000000043</t>
  </si>
  <si>
    <t>:102D90000000000000000000000000000000000033</t>
  </si>
  <si>
    <t>:102DA0000000000000000000000000000000000023</t>
  </si>
  <si>
    <t>:102DB0000000000000000000000000000000000013</t>
  </si>
  <si>
    <t>:102DC0000000000000000000000000000000000003</t>
  </si>
  <si>
    <t>:102DD00000000000000000000000000000000000F3</t>
  </si>
  <si>
    <t>:102DE00000000000000000000000000000000000E3</t>
  </si>
  <si>
    <t>:102DF00000000000000000000000000000000000D3</t>
  </si>
  <si>
    <t>:102E000000000000000000000000000000000000C2</t>
  </si>
  <si>
    <t>:102E100000000000000000000000000000000000B2</t>
  </si>
  <si>
    <t>:102E200000000000000000000000000000000000A2</t>
  </si>
  <si>
    <t>:102E30000000000000000000000000000000000092</t>
  </si>
  <si>
    <t>:102E40000000000000000000000000000000000082</t>
  </si>
  <si>
    <t>:102E50000000000000000000000000000000000072</t>
  </si>
  <si>
    <t>:102E60000000000000000000000000000000000062</t>
  </si>
  <si>
    <t>:102E70000000000000000000000000000000000052</t>
  </si>
  <si>
    <t>:102E80000000000000000000000000000000000042</t>
  </si>
  <si>
    <t>:102E90000000000000000000000000000000000032</t>
  </si>
  <si>
    <t>:102EA0000000000000000000000000000000000022</t>
  </si>
  <si>
    <t>:102EB0000000000000000000000000000000000012</t>
  </si>
  <si>
    <t>:102EC0000000000000000000000000000000000002</t>
  </si>
  <si>
    <t>:102ED00000000000000000000000000000000000F2</t>
  </si>
  <si>
    <t>:102EE00000000000000000000000000000000000E2</t>
  </si>
  <si>
    <t>:102EF00000000000000000000000000000000000D2</t>
  </si>
  <si>
    <t>:102F000000000000000000000000000000000000C1</t>
  </si>
  <si>
    <t>:102F100000000000000000000000000000000000B1</t>
  </si>
  <si>
    <t>:102F200000000000000000000000000000000000A1</t>
  </si>
  <si>
    <t>:102F30000000000000000000000000000000000091</t>
  </si>
  <si>
    <t>:102F40000000000000000000000000000000000081</t>
  </si>
  <si>
    <t>:102F50000000000000000000000000000000000071</t>
  </si>
  <si>
    <t>:102F60000000000000000000000000000000000061</t>
  </si>
  <si>
    <t>:102F70000000000000000000000000000000000051</t>
  </si>
  <si>
    <t>:102F80000000000000000000000000000000000041</t>
  </si>
  <si>
    <t>:102F90000000000000000000000000000000000031</t>
  </si>
  <si>
    <t>:102FA0000000000000000000000000000000000021</t>
  </si>
  <si>
    <t>:102FB0000000000000000000000000000000000011</t>
  </si>
  <si>
    <t>:102FC0000000000000000000000000000000000001</t>
  </si>
  <si>
    <t>:102FD00000000000000000000000000000000000F1</t>
  </si>
  <si>
    <t>:102FE00000000000000000000000000000000000E1</t>
  </si>
  <si>
    <t>:102FF00000000000000000000000000000000000D1</t>
  </si>
  <si>
    <t>:1030000000000000000000000000000000000000C0</t>
  </si>
  <si>
    <t>:1030100000000000000000000000000000000000B0</t>
  </si>
  <si>
    <t>:1030200000000000000000000000000000000000A0</t>
  </si>
  <si>
    <t>:103030000000000000000000000000000000000090</t>
  </si>
  <si>
    <t>:103040000000000000000000000000000000000080</t>
  </si>
  <si>
    <t>:103050000000000000000000000000000000000070</t>
  </si>
  <si>
    <t>:103060000000000000000000000000000000000060</t>
  </si>
  <si>
    <t>:103070000000000000000000000000000000000050</t>
  </si>
  <si>
    <t>:103080000000000000000000000000000000000040</t>
  </si>
  <si>
    <t>:103090000000000000000000000000000000000030</t>
  </si>
  <si>
    <t>:1030A0000000000000000000000000000000000020</t>
  </si>
  <si>
    <t>:1030B0000000000000000000000000000000000010</t>
  </si>
  <si>
    <t>:1030C0000000000000000000000000000000000000</t>
  </si>
  <si>
    <t>:1030D00000000000000000000000000000000000F0</t>
  </si>
  <si>
    <t>:1030E00000000000000000000000000000000000E0</t>
  </si>
  <si>
    <t>:1030F00000000000000000000000000000000000D0</t>
  </si>
  <si>
    <t>:1031000000000000000000000000000000000000BF</t>
  </si>
  <si>
    <t>:1031100000000000000000000000000000000000AF</t>
  </si>
  <si>
    <t>:10312000000000000000000000000000000000009F</t>
  </si>
  <si>
    <t>:10313000000000000000000000000000000000008F</t>
  </si>
  <si>
    <t>:10314000000000000000000000000000000000007F</t>
  </si>
  <si>
    <t>:10315000000000000000000000000000000000006F</t>
  </si>
  <si>
    <t>:10316000000000000000000000000000000000005F</t>
  </si>
  <si>
    <t>:10317000000000000000000000000000000000004F</t>
  </si>
  <si>
    <t>:10318000000000000000000000000000000000003F</t>
  </si>
  <si>
    <t>:10319000000000000000000000000000000000002F</t>
  </si>
  <si>
    <t>:1031A000000000000000000000000000000000001F</t>
  </si>
  <si>
    <t>:1031B000000000000000000000000000000000000F</t>
  </si>
  <si>
    <t>:1031C00000000000000000000000000000000000FF</t>
  </si>
  <si>
    <t>:1031D00000000000000000000000000000000000EF</t>
  </si>
  <si>
    <t>:1031E00000000000000000000000000000000000DF</t>
  </si>
  <si>
    <t>:1031F00000000000000000000000000000000000CF</t>
  </si>
  <si>
    <t>:1032000000000000000000000000000000000000BE</t>
  </si>
  <si>
    <t>:1032100000000000000000000000000000000000AE</t>
  </si>
  <si>
    <t>:10322000000000000000000000000000000000009E</t>
  </si>
  <si>
    <t>:10323000000000000000000000000000000000008E</t>
  </si>
  <si>
    <t>:10324000000000000000000000000000000000007E</t>
  </si>
  <si>
    <t>:10325000000000000000000000000000000000006E</t>
  </si>
  <si>
    <t>:10326000000000000000000000000000000000005E</t>
  </si>
  <si>
    <t>:10327000000000000000000000000000000000004E</t>
  </si>
  <si>
    <t>:10328000000000000000000000000000000000003E</t>
  </si>
  <si>
    <t>:10329000000000000000000000000000000000002E</t>
  </si>
  <si>
    <t>:1032A000000000000000000000000000000000001E</t>
  </si>
  <si>
    <t>:1032B000000000000000000000000000000000000E</t>
  </si>
  <si>
    <t>:1032C00000000000000000000000000000000000FE</t>
  </si>
  <si>
    <t>:1032D00000000000000000000000000000000000EE</t>
  </si>
  <si>
    <t>:1032E00000000000000000000000000000000000DE</t>
  </si>
  <si>
    <t>:1032F00000000000000000000000000000000000CE</t>
  </si>
  <si>
    <t>:1033000000000000000000000000000000000000BD</t>
  </si>
  <si>
    <t>:1033100000000000000000000000000000000000AD</t>
  </si>
  <si>
    <t>:10332000000000000000000000000000000000009D</t>
  </si>
  <si>
    <t>:10333000000000000000000000000000000000008D</t>
  </si>
  <si>
    <t>:10334000000000000000000000000000000000007D</t>
  </si>
  <si>
    <t>:10335000000000000000000000000000000000006D</t>
  </si>
  <si>
    <t>:10336000000000000000000000000000000000005D</t>
  </si>
  <si>
    <t>:10337000000000000000000000000000000000004D</t>
  </si>
  <si>
    <t>:10338000000000000000000000000000000000003D</t>
  </si>
  <si>
    <t>:10339000000000000000000000000000000000002D</t>
  </si>
  <si>
    <t>:1033A000000000000000000000000000000000001D</t>
  </si>
  <si>
    <t>:1033B000000000000000000000000000000000000D</t>
  </si>
  <si>
    <t>:1033C00000000000000000000000000000000000FD</t>
  </si>
  <si>
    <t>:1033D00000000000000000000000000000000000ED</t>
  </si>
  <si>
    <t>:1033E00000000000000000000000000000000000DD</t>
  </si>
  <si>
    <t>:1033F00000000000000000000000000000000000CD</t>
  </si>
  <si>
    <t>:1034000000000000000000000000000000000000BC</t>
  </si>
  <si>
    <t>:1034100000000000000000000000000000000000AC</t>
  </si>
  <si>
    <t>:10342000000000000000000000000000000000009C</t>
  </si>
  <si>
    <t>:10343000000000000000000000000000000000008C</t>
  </si>
  <si>
    <t>:10344000000000000000000000000000000000007C</t>
  </si>
  <si>
    <t>:10345000000000000000000000000000000000006C</t>
  </si>
  <si>
    <t>:10346000000000000000000000000000000000005C</t>
  </si>
  <si>
    <t>:10347000000000000000000000000000000000004C</t>
  </si>
  <si>
    <t>:10348000000000000000000000000000000000003C</t>
  </si>
  <si>
    <t>:10349000000000000000000000000000000000002C</t>
  </si>
  <si>
    <t>:1034A000000000000000000000000000000000001C</t>
  </si>
  <si>
    <t>:1034B000000000000000000000000000000000000C</t>
  </si>
  <si>
    <t>:1034C00000000000000000000000000000000000FC</t>
  </si>
  <si>
    <t>:1034D00000000000000000000000000000000000EC</t>
  </si>
  <si>
    <t>:1034E00000000000000000000000000000000000DC</t>
  </si>
  <si>
    <t>:1034F00000000000000000000000000000000000CC</t>
  </si>
  <si>
    <t>:1035000000000000000000000000000000000000BB</t>
  </si>
  <si>
    <t>:1035100000000000000000000000000000000000AB</t>
  </si>
  <si>
    <t>:10352000000000000000000000000000000000009B</t>
  </si>
  <si>
    <t>:10353000000000000000000000000000000000008B</t>
  </si>
  <si>
    <t>:10354000000000000000000000000000000000007B</t>
  </si>
  <si>
    <t>:10355000000000000000000000000000000000006B</t>
  </si>
  <si>
    <t>:10356000000000000000000000000000000000005B</t>
  </si>
  <si>
    <t>:10357000000000000000000000000000000000004B</t>
  </si>
  <si>
    <t>:10358000000000000000000000000000000000003B</t>
  </si>
  <si>
    <t>:10359000000000000000000000000000000000002B</t>
  </si>
  <si>
    <t>:1035A000000000000000000000000000000000001B</t>
  </si>
  <si>
    <t>:1035B000000000000000000000000000000000000B</t>
  </si>
  <si>
    <t>:1035C00000000000000000000000000000000000FB</t>
  </si>
  <si>
    <t>:1035D00000000000000000000000000000000000EB</t>
  </si>
  <si>
    <t>:1035E00000000000000000000000000000000000DB</t>
  </si>
  <si>
    <t>:1035F00000000000000000000000000000000000CB</t>
  </si>
  <si>
    <t>:1036000000000000000000000000000000000000BA</t>
  </si>
  <si>
    <t>:1036100000000000000000000000000000000000AA</t>
  </si>
  <si>
    <t>:10362000000000000000000000000000000000009A</t>
  </si>
  <si>
    <t>:10363000000000000000000000000000000000008A</t>
  </si>
  <si>
    <t>:10364000000000000000000000000000000000007A</t>
  </si>
  <si>
    <t>:10365000000000000000000000000000000000006A</t>
  </si>
  <si>
    <t>:10366000000000000000000000000000000000005A</t>
  </si>
  <si>
    <t>:10367000000000000000000000000000000000004A</t>
  </si>
  <si>
    <t>:10368000000000000000000000000000000000003A</t>
  </si>
  <si>
    <t>:10369000000000000000000000000000000000002A</t>
  </si>
  <si>
    <t>:1036A000000000000000000000000000000000001A</t>
  </si>
  <si>
    <t>:1036B000000000000000000000000000000000000A</t>
  </si>
  <si>
    <t>:1036C00000000000000000000000000000000000FA</t>
  </si>
  <si>
    <t>:1036D00000000000000000000000000000000000EA</t>
  </si>
  <si>
    <t>:1036E00000000000000000000000000000000000DA</t>
  </si>
  <si>
    <t>:1036F00000000000000000000000000000000000CA</t>
  </si>
  <si>
    <t>:1037000000000000000000000000000000000000B9</t>
  </si>
  <si>
    <t>:1037100000000000000000000000000000000000A9</t>
  </si>
  <si>
    <t>:103720000000000000000000000000000000000099</t>
  </si>
  <si>
    <t>:103730000000000000000000000000000000000089</t>
  </si>
  <si>
    <t>:103740000000000000000000000000000000000079</t>
  </si>
  <si>
    <t>:103750000000000000000000000000000000000069</t>
  </si>
  <si>
    <t>:103760000000000000000000000000000000000059</t>
  </si>
  <si>
    <t>:103770000000000000000000000000000000000049</t>
  </si>
  <si>
    <t>:103780000000000000000000000000000000000039</t>
  </si>
  <si>
    <t>:103790000000000000000000000000000000000029</t>
  </si>
  <si>
    <t>:1037A0000000000000000000000000000000000019</t>
  </si>
  <si>
    <t>:1037B0000000000000000000000000000000000009</t>
  </si>
  <si>
    <t>:1037C00000000000000000000000000000000000F9</t>
  </si>
  <si>
    <t>:1037D00000000000000000000000000000000000E9</t>
  </si>
  <si>
    <t>:1037E00000000000000000000000000000000000D9</t>
  </si>
  <si>
    <t>:1037F00000000000000000000000000000000000C9</t>
  </si>
  <si>
    <t>:1038000000000000000000000000000000000000B8</t>
  </si>
  <si>
    <t>:1038100000000000000000000000000000000000A8</t>
  </si>
  <si>
    <t>:103820000000000000000000000000000000000098</t>
  </si>
  <si>
    <t>:103830000000000000000000000000000000000088</t>
  </si>
  <si>
    <t>:103840000000000000000000000000000000000078</t>
  </si>
  <si>
    <t>:103850000000000000000000000000000000000068</t>
  </si>
  <si>
    <t>:103860000000000000000000000000000000000058</t>
  </si>
  <si>
    <t>:103870000000000000000000000000000000000048</t>
  </si>
  <si>
    <t>:103880000000000000000000000000000000000038</t>
  </si>
  <si>
    <t>:103890000000000000000000000000000000000028</t>
  </si>
  <si>
    <t>:1038A0000000000000000000000000000000000018</t>
  </si>
  <si>
    <t>:1038B0000000000000000000000000000000000008</t>
  </si>
  <si>
    <t>:1038C00000000000000000000000000000000000F8</t>
  </si>
  <si>
    <t>:1038D00000000000000000000000000000000000E8</t>
  </si>
  <si>
    <t>:1038E00000000000000000000000000000000000D8</t>
  </si>
  <si>
    <t>:1038F00000000000000000000000000000000000C8</t>
  </si>
  <si>
    <t>:1039000000000000000000000000000000000000B7</t>
  </si>
  <si>
    <t>:1039100000000000000000000000000000000000A7</t>
  </si>
  <si>
    <t>:103930000000000000000000000000000000000087</t>
  </si>
  <si>
    <t>:103940000000000000000000000000000000000077</t>
  </si>
  <si>
    <t>:103950000000000000000000000000000000000067</t>
  </si>
  <si>
    <t>:103960000000000000000000000000000000000057</t>
  </si>
  <si>
    <t>:103970000000000000000000000000000000000047</t>
  </si>
  <si>
    <t>:103980000000000000000000000000000000000037</t>
  </si>
  <si>
    <t>:103990000000000000000000000000000000000027</t>
  </si>
  <si>
    <t>:1039A0000000000000000000000000000000000017</t>
  </si>
  <si>
    <t>:1039B0000000000000000000000000000000000007</t>
  </si>
  <si>
    <t>:1039C00000000000000000000000000000000000F7</t>
  </si>
  <si>
    <t>:1039D00000000000000000000000000000000000E7</t>
  </si>
  <si>
    <t>:1039E00000000000000000000000000000000000D7</t>
  </si>
  <si>
    <t>:1039F00000000000000000000000000000000000C7</t>
  </si>
  <si>
    <t>:103A000000000000000000000000000000000000B6</t>
  </si>
  <si>
    <t>:103A100000000000000000000000000000000000A6</t>
  </si>
  <si>
    <t>:103A20000000000000000000000000000000000096</t>
  </si>
  <si>
    <t>:103A30000000000000000000000000000000000086</t>
  </si>
  <si>
    <t>:103A40000000000000000000000000000000000076</t>
  </si>
  <si>
    <t>:103A50000000000000000000000000000000000066</t>
  </si>
  <si>
    <t>:103A60000000000000000000000000000000000056</t>
  </si>
  <si>
    <t>:103A70000000000000000000000000000000000046</t>
  </si>
  <si>
    <t>:103A80000000000000000000000000000000000036</t>
  </si>
  <si>
    <t>:103A90000000000000000000000000000000000026</t>
  </si>
  <si>
    <t>:103AA0000000000000000000000000000000000016</t>
  </si>
  <si>
    <t>:103AB0000000000000000000000000000000000006</t>
  </si>
  <si>
    <t>:103AC00000000000000000000000000000000000F6</t>
  </si>
  <si>
    <t>:103AD00000000000000000000000000000000000E6</t>
  </si>
  <si>
    <t>:103AE00000000000000000000000000000000000D6</t>
  </si>
  <si>
    <t>:103AF00000000000000000000000000000000000C6</t>
  </si>
  <si>
    <t>:103B000000000000000000000000000000000000B5</t>
  </si>
  <si>
    <t>:103B100000000000000000000000000000000000A5</t>
  </si>
  <si>
    <t>:103B20000000000000000000000000000000000095</t>
  </si>
  <si>
    <t>:103B30000000000000000000000000000000000085</t>
  </si>
  <si>
    <t>:103B40000000000000000000000000000000000075</t>
  </si>
  <si>
    <t>:103B50000000000000000000000000000000000065</t>
  </si>
  <si>
    <t>:103B60000000000000000000000000000000000055</t>
  </si>
  <si>
    <t>:103B70000000000000000000000000000000000045</t>
  </si>
  <si>
    <t>:103B80000000000000000000000000000000000035</t>
  </si>
  <si>
    <t>:103B90000000000000000000000000000000000025</t>
  </si>
  <si>
    <t>:103BA0000000000000000000000000000000000015</t>
  </si>
  <si>
    <t>:103BB0000000000000000000000000000000000005</t>
  </si>
  <si>
    <t>:103BC00000000000000000000000000000000000F5</t>
  </si>
  <si>
    <t>:103BD00000000000000000000000000000000000E5</t>
  </si>
  <si>
    <t>:103BE00000000000000000000000000000000000D5</t>
  </si>
  <si>
    <t>:103BF00000000000000000000000000000000000C5</t>
  </si>
  <si>
    <t>:103C000000000000000000000000000000000000B4</t>
  </si>
  <si>
    <t>:103C100000000000000000000000000000000000A4</t>
  </si>
  <si>
    <t>:103C20000000000000000000000000000000000094</t>
  </si>
  <si>
    <t>:103C30000000000000000000000000000000000084</t>
  </si>
  <si>
    <t>:103C40000000000000000000000000000000000074</t>
  </si>
  <si>
    <t>:103C50000000000000000000000000000000000064</t>
  </si>
  <si>
    <t>:103C60000000000000000000000000000000000054</t>
  </si>
  <si>
    <t>:103C70000000000000000000000000000000000044</t>
  </si>
  <si>
    <t>:103C80000000000000000000000000000000000034</t>
  </si>
  <si>
    <t>:103C90000000000000000000000000000000000024</t>
  </si>
  <si>
    <t>:103CA0000000000000000000000000000000000014</t>
  </si>
  <si>
    <t>:103CB0000000000000000000000000000000000004</t>
  </si>
  <si>
    <t>:103CC00000000000000000000000000000000000F4</t>
  </si>
  <si>
    <t>:103CD00000000000000000000000000000000000E4</t>
  </si>
  <si>
    <t>:103CE00000000000000000000000000000000000D4</t>
  </si>
  <si>
    <t>:103CF00000000000000000000000000000000000C4</t>
  </si>
  <si>
    <t>:103D000000000000000000000000000000000000B3</t>
  </si>
  <si>
    <t>:103D100000000000000000000000000000000000A3</t>
  </si>
  <si>
    <t>:103D20000000000000000000000000000000000093</t>
  </si>
  <si>
    <t>:103D30000000000000000000000000000000000083</t>
  </si>
  <si>
    <t>:103D40000000000000000000000000000000000073</t>
  </si>
  <si>
    <t>:103D50000000000000000000000000000000000063</t>
  </si>
  <si>
    <t>:103D60000000000000000000000000000000000053</t>
  </si>
  <si>
    <t>:103D70000000000000000000000000000000000043</t>
  </si>
  <si>
    <t>:103D80000000000000000000000000000000000033</t>
  </si>
  <si>
    <t>:103D90000000000000000000000000000000000023</t>
  </si>
  <si>
    <t>:103DA0000000000000000000000000000000000013</t>
  </si>
  <si>
    <t>:103DB0000000000000000000000000000000000003</t>
  </si>
  <si>
    <t>:103DC00000000000000000000000000000000000F3</t>
  </si>
  <si>
    <t>:103DD00000000000000000000000000000000000E3</t>
  </si>
  <si>
    <t>:103DE00000000000000000000000000000000000D3</t>
  </si>
  <si>
    <t>:103DF00000000000000000000000000000000000C3</t>
  </si>
  <si>
    <t>:103E000000000000000000000000000000000000B2</t>
  </si>
  <si>
    <t>:103E100000000000000000000000000000000000A2</t>
  </si>
  <si>
    <t>:103E20000000000000000000000000000000000092</t>
  </si>
  <si>
    <t>:103E30000000000000000000000000000000000082</t>
  </si>
  <si>
    <t>:103E40000000000000000000000000000000000072</t>
  </si>
  <si>
    <t>:103E50000000000000000000000000000000000062</t>
  </si>
  <si>
    <t>:103E60000000000000000000000000000000000052</t>
  </si>
  <si>
    <t>:103E70000000000000000000000000000000000042</t>
  </si>
  <si>
    <t>:103E80000000000000000000000000000000000032</t>
  </si>
  <si>
    <t>:103E90000000000000000000000000000000000022</t>
  </si>
  <si>
    <t>:103EA0000000000000000000000000000000000012</t>
  </si>
  <si>
    <t>:103EB0000000000000000000000000000000000002</t>
  </si>
  <si>
    <t>:103EC00000000000000000000000000000000000F2</t>
  </si>
  <si>
    <t>:103ED00000000000000000000000000000000000E2</t>
  </si>
  <si>
    <t>:103EE00000000000000000000000000000000000D2</t>
  </si>
  <si>
    <t>:103EF00000000000000000000000000000000000C2</t>
  </si>
  <si>
    <t>:103F000000000000000000000000000000000000B1</t>
  </si>
  <si>
    <t>:103F100000000000000000000000000000000000A1</t>
  </si>
  <si>
    <t>:103F20000000000000000000000000000000000091</t>
  </si>
  <si>
    <t>:103F30000000000000000000000000000000000081</t>
  </si>
  <si>
    <t>:103F40000000000000000000000000000000000071</t>
  </si>
  <si>
    <t>:103F50000000000000000000000000000000000061</t>
  </si>
  <si>
    <t>:103F60000000000000000000000000000000000051</t>
  </si>
  <si>
    <t>:103F70000000000000000000000000000000000041</t>
  </si>
  <si>
    <t>:103F80000000000000000000000000000000000031</t>
  </si>
  <si>
    <t>:103F90000000000000000000000000000000000021</t>
  </si>
  <si>
    <t>:103FA0000000000000000000000000000000000011</t>
  </si>
  <si>
    <t>:103FB0000000000000000000000000000000000001</t>
  </si>
  <si>
    <t>:103FC00000000000000000000000000000000000F1</t>
  </si>
  <si>
    <t>:103FD00000000000000000000000000000000000E1</t>
  </si>
  <si>
    <t>:103FE00000000000000000000000000000000000D1</t>
  </si>
  <si>
    <t>:103FF00000000000000000000000000000000000C1</t>
  </si>
  <si>
    <t>:1040000000000000000000000000000000000000B0</t>
  </si>
  <si>
    <t>:1040100000000000000000000000000000000000A0</t>
  </si>
  <si>
    <t>:104020000000000000000000000000000000000090</t>
  </si>
  <si>
    <t>:104030000000000000000000000000000000000080</t>
  </si>
  <si>
    <t>:104040000000000000000000000000000000000070</t>
  </si>
  <si>
    <t>:104050000000000000000000000000000000000060</t>
  </si>
  <si>
    <t>:104060000000000000000000000000000000000050</t>
  </si>
  <si>
    <t>:104070000000000000000000000000000000000040</t>
  </si>
  <si>
    <t>:104080000000000000000000000000000000000030</t>
  </si>
  <si>
    <t>:104090000000000000000000000000000000000020</t>
  </si>
  <si>
    <t>:1040A0000000000000000000000000000000000010</t>
  </si>
  <si>
    <t>:1040B0000000000000000000000000000000000000</t>
  </si>
  <si>
    <t>:1040C00000000000000000000000000000000000F0</t>
  </si>
  <si>
    <t>:1040D00000000000000000000000000000000000E0</t>
  </si>
  <si>
    <t>:1040E00000000000000000000000000000000000D0</t>
  </si>
  <si>
    <t>:1040F00000000000000000000000000000000000C0</t>
  </si>
  <si>
    <t>:1041000000000000000000000000000000000000AF</t>
  </si>
  <si>
    <t>:10411000000000000000000000000000000000009F</t>
  </si>
  <si>
    <t>:10412000000000000000000000000000000000008F</t>
  </si>
  <si>
    <t>:10413000000000000000000000000000000000007F</t>
  </si>
  <si>
    <t>:10414000000000000000000000000000000000006F</t>
  </si>
  <si>
    <t>:10415000000000000000000000000000000000005F</t>
  </si>
  <si>
    <t>:10416000000000000000000000000000000000004F</t>
  </si>
  <si>
    <t>:10417000000000000000000000000000000000003F</t>
  </si>
  <si>
    <t>:10418000000000000000000000000000000000002F</t>
  </si>
  <si>
    <t>:10419000000000000000000000000000000000001F</t>
  </si>
  <si>
    <t>:1041A000000000000000000000000000000000000F</t>
  </si>
  <si>
    <t>:1041B00000000000000000000000000000000000FF</t>
  </si>
  <si>
    <t>:1041C00000000000000000000000000000000000EF</t>
  </si>
  <si>
    <t>:1041D00000000000000000000000000000000000DF</t>
  </si>
  <si>
    <t>:1041E00000000000000000000000000000000000CF</t>
  </si>
  <si>
    <t>:1041F00000000000000000000000000000000000BF</t>
  </si>
  <si>
    <t>:1042000000000000000000000000000000000000AE</t>
  </si>
  <si>
    <t>:10421000000000000000000000000000000000009E</t>
  </si>
  <si>
    <t>:10422000000000000000000000000000000000008E</t>
  </si>
  <si>
    <t>:10423000000000000000000000000000000000007E</t>
  </si>
  <si>
    <t>:10424000000000000000000000000000000000006E</t>
  </si>
  <si>
    <t>:10425000000000000000000000000000000000005E</t>
  </si>
  <si>
    <t>:10426000000000000000000000000000000000004E</t>
  </si>
  <si>
    <t>:10427000000000000000000000000000000000003E</t>
  </si>
  <si>
    <t>:10428000000000000000000000000000000000002E</t>
  </si>
  <si>
    <t>:10429000000000000000000000000000000000001E</t>
  </si>
  <si>
    <t>:1042A000000000000000000000000000000000000E</t>
  </si>
  <si>
    <t>:1042B00000000000000000000000000000000000FE</t>
  </si>
  <si>
    <t>:1042C00000000000000000000000000000000000EE</t>
  </si>
  <si>
    <t>:1042D00000000000000000000000000000000000DE</t>
  </si>
  <si>
    <t>:1042E00000000000000000000000000000000000CE</t>
  </si>
  <si>
    <t>:1042F00000000000000000000000000000000000BE</t>
  </si>
  <si>
    <t>:1043000000000000000000000000000000000000AD</t>
  </si>
  <si>
    <t>:10431000000000000000000000000000000000009D</t>
  </si>
  <si>
    <t>:10432000000000000000000000000000000000008D</t>
  </si>
  <si>
    <t>:10433000000000000000000000000000000000007D</t>
  </si>
  <si>
    <t>:10434000000000000000000000000000000000006D</t>
  </si>
  <si>
    <t>:10435000000000000000000000000000000000005D</t>
  </si>
  <si>
    <t>:10436000000000000000000000000000000000004D</t>
  </si>
  <si>
    <t>:10437000000000000000000000000000000000003D</t>
  </si>
  <si>
    <t>:10438000000000000000000000000000000000002D</t>
  </si>
  <si>
    <t>:10439000000000000000000000000000000000001D</t>
  </si>
  <si>
    <t>:1043A000000000000000000000000000000000000D</t>
  </si>
  <si>
    <t>:1043B00000000000000000000000000000000000FD</t>
  </si>
  <si>
    <t>:1043C00000000000000000000000000000000000ED</t>
  </si>
  <si>
    <t>:1043D00000000000000000000000000000000000DD</t>
  </si>
  <si>
    <t>:1043E00000000000000000000000000000000000CD</t>
  </si>
  <si>
    <t>:1043F00000000000000000000000000000000000BD</t>
  </si>
  <si>
    <t>:1044000000000000000000000000000000000000AC</t>
  </si>
  <si>
    <t>:10441000000000000000000000000000000000009C</t>
  </si>
  <si>
    <t>:10442000000000000000000000000000000000008C</t>
  </si>
  <si>
    <t>:10443000000000000000000000000000000000007C</t>
  </si>
  <si>
    <t>:10444000000000000000000000000000000000006C</t>
  </si>
  <si>
    <t>:10445000000000000000000000000000000000005C</t>
  </si>
  <si>
    <t>:10446000000000000000000000000000000000004C</t>
  </si>
  <si>
    <t>:10447000000000000000000000000000000000003C</t>
  </si>
  <si>
    <t>:10448000000000000000000000000000000000002C</t>
  </si>
  <si>
    <t>:10449000000000000000000000000000000000001C</t>
  </si>
  <si>
    <t>:1044A000000000000000000000000000000000000C</t>
  </si>
  <si>
    <t>:1044B00000000000000000000000000000000000FC</t>
  </si>
  <si>
    <t>:1044C00000000000000000000000000000000000EC</t>
  </si>
  <si>
    <t>:1044D00000000000000000000000000000000000DC</t>
  </si>
  <si>
    <t>:1044E00000000000000000000000000000000000CC</t>
  </si>
  <si>
    <t>:1044F00000000000000000000000000000000000BC</t>
  </si>
  <si>
    <t>:1045000000000000000000000000000000000000AB</t>
  </si>
  <si>
    <t>:10451000000000000000000000000000000000009B</t>
  </si>
  <si>
    <t>:10452000000000000000000000000000000000008B</t>
  </si>
  <si>
    <t>:10453000000000000000000000000000000000007B</t>
  </si>
  <si>
    <t>:10454000000000000000000000000000000000006B</t>
  </si>
  <si>
    <t>:10455000000000000000000000000000000000005B</t>
  </si>
  <si>
    <t>:10456000000000000000000000000000000000004B</t>
  </si>
  <si>
    <t>:10457000000000000000000000000000000000003B</t>
  </si>
  <si>
    <t>:10458000000000000000000000000000000000002B</t>
  </si>
  <si>
    <t>:10459000000000000000000000000000000000001B</t>
  </si>
  <si>
    <t>:1045A000000000000000000000000000000000000B</t>
  </si>
  <si>
    <t>:1045B00000000000000000000000000000000000FB</t>
  </si>
  <si>
    <t>:1045C00000000000000000000000000000000000EB</t>
  </si>
  <si>
    <t>:1045D00000000000000000000000000000000000DB</t>
  </si>
  <si>
    <t>:1045E00000000000000000000000000000000000CB</t>
  </si>
  <si>
    <t>:1045F00000000000000000000000000000000000BB</t>
  </si>
  <si>
    <t>:1046000000000000000000000000000000000000AA</t>
  </si>
  <si>
    <t>:10461000000000000000000000000000000000009A</t>
  </si>
  <si>
    <t>:10462000000000000000000000000000000000008A</t>
  </si>
  <si>
    <t>:10463000000000000000000000000000000000007A</t>
  </si>
  <si>
    <t>:10464000000000000000000000000000000000006A</t>
  </si>
  <si>
    <t>:10465000000000000000000000000000000000005A</t>
  </si>
  <si>
    <t>:10466000000000000000000000000000000000004A</t>
  </si>
  <si>
    <t>:10467000000000000000000000000000000000003A</t>
  </si>
  <si>
    <t>:10468000000000000000000000000000000000002A</t>
  </si>
  <si>
    <t>:10469000000000000000000000000000000000001A</t>
  </si>
  <si>
    <t>:1046A000000000000000000000000000000000000A</t>
  </si>
  <si>
    <t>:1046B00000000000000000000000000000000000FA</t>
  </si>
  <si>
    <t>:1046C00000000000000000000000000000000000EA</t>
  </si>
  <si>
    <t>:1046D00000000000000000000000000000000000DA</t>
  </si>
  <si>
    <t>:1046E00000000000000000000000000000000000CA</t>
  </si>
  <si>
    <t>:1046F00000000000000000000000000000000000BA</t>
  </si>
  <si>
    <t>:1047000000000000000000000000000000000000A9</t>
  </si>
  <si>
    <t>:104710000000000000000000000000000000000099</t>
  </si>
  <si>
    <t>:104720000000000000000000000000000000000089</t>
  </si>
  <si>
    <t>:104730000000000000000000000000000000000079</t>
  </si>
  <si>
    <t>:104740000000000000000000000000000000000069</t>
  </si>
  <si>
    <t>:104750000000000000000000000000000000000059</t>
  </si>
  <si>
    <t>:104760000000000000000000000000000000000049</t>
  </si>
  <si>
    <t>:104770000000000000000000000000000000000039</t>
  </si>
  <si>
    <t>:104780000000000000000000000000000000000029</t>
  </si>
  <si>
    <t>:104790000000000000000000000000000000000019</t>
  </si>
  <si>
    <t>:1047A0000000000000000000000000000000000009</t>
  </si>
  <si>
    <t>:1047B00000000000000000000000000000000000F9</t>
  </si>
  <si>
    <t>:1047C00000000000000000000000000000000000E9</t>
  </si>
  <si>
    <t>:1047D00000000000000000000000000000000000D9</t>
  </si>
  <si>
    <t>:1047E00000000000000000000000000000000000C9</t>
  </si>
  <si>
    <t>:1047F00000000000000000000000000000000000B9</t>
  </si>
  <si>
    <t>:1048000000000000000000000000000000000000A8</t>
  </si>
  <si>
    <t>:104810000000000000000000000000000000000098</t>
  </si>
  <si>
    <t>:104820000000000000000000000000000000000088</t>
  </si>
  <si>
    <t>:104830000000000000000000000000000000000078</t>
  </si>
  <si>
    <t>:104840000000000000000000000000000000000068</t>
  </si>
  <si>
    <t>:104850000000000000000000000000000000000058</t>
  </si>
  <si>
    <t>:104860000000000000000000000000000000000048</t>
  </si>
  <si>
    <t>:104870000000000000000000000000000000000038</t>
  </si>
  <si>
    <t>:104880000000000000000000000000000000000028</t>
  </si>
  <si>
    <t>:104890000000000000000000000000000000000018</t>
  </si>
  <si>
    <t>:1048A0000000000000000000000000000000000008</t>
  </si>
  <si>
    <t>:1048B00000000000000000000000000000000000F8</t>
  </si>
  <si>
    <t>:1048C00000000000000000000000000000000000E8</t>
  </si>
  <si>
    <t>:1048D00000000000000000000000000000000000D8</t>
  </si>
  <si>
    <t>:1048E00000000000000000000000000000000000C8</t>
  </si>
  <si>
    <t>:1048F00000000000000000000000000000000000B8</t>
  </si>
  <si>
    <t>:1049000000000000000000000000000000000000A7</t>
  </si>
  <si>
    <t>:104910000000000000000000000000000000000097</t>
  </si>
  <si>
    <t>:104920000000000000000000000000000000000087</t>
  </si>
  <si>
    <t>:104930000000000000000000000000000000000077</t>
  </si>
  <si>
    <t>:104940000000000000000000000000000000000067</t>
  </si>
  <si>
    <t>:104950000000000000000000000000000000000057</t>
  </si>
  <si>
    <t>:104960000000000000000000000000000000000047</t>
  </si>
  <si>
    <t>:104970000000000000000000000000000000000037</t>
  </si>
  <si>
    <t>:104980000000000000000000000000000000000027</t>
  </si>
  <si>
    <t>:104990000000000000000000000000000000000017</t>
  </si>
  <si>
    <t>:1049A0000000000000000000000000000000000007</t>
  </si>
  <si>
    <t>:1049B00000000000000000000000000000000000F7</t>
  </si>
  <si>
    <t>:1049C00000000000000000000000000000000000E7</t>
  </si>
  <si>
    <t>:1049D00000000000000000000000000000000000D7</t>
  </si>
  <si>
    <t>:1049E00000000000000000000000000000000000C7</t>
  </si>
  <si>
    <t>:1049F00000000000000000000000000000000000B7</t>
  </si>
  <si>
    <t>:104A000000000000000000000000000000000000A6</t>
  </si>
  <si>
    <t>:104A10000000000000000000000000000000000096</t>
  </si>
  <si>
    <t>:104A20000000000000000000000000000000000086</t>
  </si>
  <si>
    <t>:104A30000000000000000000000000000000000076</t>
  </si>
  <si>
    <t>:104A40000000000000000000000000000000000066</t>
  </si>
  <si>
    <t>:104A50000000000000000000000000000000000056</t>
  </si>
  <si>
    <t>:104A60000000000000000000000000000000000046</t>
  </si>
  <si>
    <t>:104A70000000000000000000000000000000000036</t>
  </si>
  <si>
    <t>:104A80000000000000000000000000000000000026</t>
  </si>
  <si>
    <t>:104A90000000000000000000000000000000000016</t>
  </si>
  <si>
    <t>:104AA0000000000000000000000000000000000006</t>
  </si>
  <si>
    <t>:104AB00000000000000000000000000000000000F6</t>
  </si>
  <si>
    <t>:104AC00000000000000000000000000000000000E6</t>
  </si>
  <si>
    <t>:104AD00000000000000000000000000000000000D6</t>
  </si>
  <si>
    <t>:104AE00000000000000000000000000000000000C6</t>
  </si>
  <si>
    <t>:104AF00000000000000000000000000000000000B6</t>
  </si>
  <si>
    <t>:104B000000000000000000000000000000000000A5</t>
  </si>
  <si>
    <t>:104B10000000000000000000000000000000000095</t>
  </si>
  <si>
    <t>:104B20000000000000000000000000000000000085</t>
  </si>
  <si>
    <t>:104B30000000000000000000000000000000000075</t>
  </si>
  <si>
    <t>:104B40000000000000000000000000000000000065</t>
  </si>
  <si>
    <t>:104B50000000000000000000000000000000000055</t>
  </si>
  <si>
    <t>:104B60000000000000000000000000000000000045</t>
  </si>
  <si>
    <t>:104B70000000000000000000000000000000000035</t>
  </si>
  <si>
    <t>:104B80000000000000000000000000000000000025</t>
  </si>
  <si>
    <t>:104B90000000000000000000000000000000000015</t>
  </si>
  <si>
    <t>:104BA0000000000000000000000000000000000005</t>
  </si>
  <si>
    <t>:104BB00000000000000000000000000000000000F5</t>
  </si>
  <si>
    <t>:104BC00000000000000000000000000000000000E5</t>
  </si>
  <si>
    <t>:104BD00000000000000000000000000000000000D5</t>
  </si>
  <si>
    <t>:104BE00000000000000000000000000000000000C5</t>
  </si>
  <si>
    <t>:104BF00000000000000000000000000000000000B5</t>
  </si>
  <si>
    <t>:104C000000000000000000000000000000000000A4</t>
  </si>
  <si>
    <t>:104C10000000000000000000000000000000000094</t>
  </si>
  <si>
    <t>:104C20000000000000000000000000000000000084</t>
  </si>
  <si>
    <t>:104C30000000000000000000000000000000000074</t>
  </si>
  <si>
    <t>:104C40000000000000000000000000000000000064</t>
  </si>
  <si>
    <t>:104C50000000000000000000000000000000000054</t>
  </si>
  <si>
    <t>:104C60000000000000000000000000000000000044</t>
  </si>
  <si>
    <t>:104C70000000000000000000000000000000000034</t>
  </si>
  <si>
    <t>:104C80000000000000000000000000000000000024</t>
  </si>
  <si>
    <t>:104C90000000000000000000000000000000000014</t>
  </si>
  <si>
    <t>:104CA0000000000000000000000000000000000004</t>
  </si>
  <si>
    <t>:104CB00000000000000000000000000000000000F4</t>
  </si>
  <si>
    <t>:104CC00000000000000000000000000000000000E4</t>
  </si>
  <si>
    <t>:104CD00000000000000000000000000000000000D4</t>
  </si>
  <si>
    <t>:104CE00000000000000000000000000000000000C4</t>
  </si>
  <si>
    <t>:104CF00000000000000000000000000000000000B4</t>
  </si>
  <si>
    <t>:104D000000000000000000000000000000000000A3</t>
  </si>
  <si>
    <t>:104D10000000000000000000000000000000000093</t>
  </si>
  <si>
    <t>:104D20000000000000000000000000000000000083</t>
  </si>
  <si>
    <t>:104D30000000000000000000000000000000000073</t>
  </si>
  <si>
    <t>:104D40000000000000000000000000000000000063</t>
  </si>
  <si>
    <t>:104D50000000000000000000000000000000000053</t>
  </si>
  <si>
    <t>:104D60000000000000000000000000000000000043</t>
  </si>
  <si>
    <t>:104D70000000000000000000000000000000000033</t>
  </si>
  <si>
    <t>:104D80000000000000000000000000000000000023</t>
  </si>
  <si>
    <t>:104D90000000000000000000000000000000000013</t>
  </si>
  <si>
    <t>:104DA0000000000000000000000000000000000003</t>
  </si>
  <si>
    <t>:104DB00000000000000000000000000000000000F3</t>
  </si>
  <si>
    <t>:104DC00000000000000000000000000000000000E3</t>
  </si>
  <si>
    <t>:104DD00000000000000000000000000000000000D3</t>
  </si>
  <si>
    <t>:104DE00000000000000000000000000000000000C3</t>
  </si>
  <si>
    <t>:104DF00000000000000000000000000000000000B3</t>
  </si>
  <si>
    <t>:104E000000000000000000000000000000000000A2</t>
  </si>
  <si>
    <t>:104E10000000000000000000000000000000000092</t>
  </si>
  <si>
    <t>:104E20000000000000000000000000000000000082</t>
  </si>
  <si>
    <t>:104E30000000000000000000000000000000000072</t>
  </si>
  <si>
    <t>:104E40000000000000000000000000000000000062</t>
  </si>
  <si>
    <t>:104E50000000000000000000000000000000000052</t>
  </si>
  <si>
    <t>:104E60000000000000000000000000000000000042</t>
  </si>
  <si>
    <t>:104E70000000000000000000000000000000000032</t>
  </si>
  <si>
    <t>:104E80000000000000000000000000000000000022</t>
  </si>
  <si>
    <t>:104E90000000000000000000000000000000000012</t>
  </si>
  <si>
    <t>:104EA0000000000000000000000000000000000002</t>
  </si>
  <si>
    <t>:104EB00000000000000000000000000000000000F2</t>
  </si>
  <si>
    <t>:104EC00000000000000000000000000000000000E2</t>
  </si>
  <si>
    <t>:104ED00000000000000000000000000000000000D2</t>
  </si>
  <si>
    <t>:104EE00000000000000000000000000000000000C2</t>
  </si>
  <si>
    <t>:104EF00000000000000000000000000000000000B2</t>
  </si>
  <si>
    <t>:104F000000000000000000000000000000000000A1</t>
  </si>
  <si>
    <t>:104F10000000000000000000000000000000000091</t>
  </si>
  <si>
    <t>:104F20000000000000000000000000000000000081</t>
  </si>
  <si>
    <t>:104F30000000000000000000000000000000000071</t>
  </si>
  <si>
    <t>:104F40000000000000000000000000000000000061</t>
  </si>
  <si>
    <t>:104F50000000000000000000000000000000000051</t>
  </si>
  <si>
    <t>:104F60000000000000000000000000000000000041</t>
  </si>
  <si>
    <t>:104F70000000000000000000000000000000000031</t>
  </si>
  <si>
    <t>:104F80000000000000000000000000000000000021</t>
  </si>
  <si>
    <t>:104F90000000000000000000000000000000000011</t>
  </si>
  <si>
    <t>:104FA0000000000000000000000000000000000001</t>
  </si>
  <si>
    <t>:104FB00000000000000000000000000000000000F1</t>
  </si>
  <si>
    <t>:104FC00000000000000000000000000000000000E1</t>
  </si>
  <si>
    <t>:104FD00000000000000000000000000000000000D1</t>
  </si>
  <si>
    <t>:104FE00000000000000000000000000000000000C1</t>
  </si>
  <si>
    <t>:104FF00000000000000000000000000000000000B1</t>
  </si>
  <si>
    <t>:1050000000000000000000000000000000000000A0</t>
  </si>
  <si>
    <t>:105010000000000000000000000000000000000090</t>
  </si>
  <si>
    <t>:105020000000000000000000000000000000000080</t>
  </si>
  <si>
    <t>:105030000000000000000000000000000000000070</t>
  </si>
  <si>
    <t>:105040000000000000000000000000000000000060</t>
  </si>
  <si>
    <t>:105050000000000000000000000000000000000050</t>
  </si>
  <si>
    <t>:105060000000000000000000000000000000000040</t>
  </si>
  <si>
    <t>:105070000000000000000000000000000000000030</t>
  </si>
  <si>
    <t>:105080000000000000000000000000000000000020</t>
  </si>
  <si>
    <t>:105090000000000000000000000000000000000010</t>
  </si>
  <si>
    <t>:1050A0000000000000000000000000000000000000</t>
  </si>
  <si>
    <t>:1050B00000000000000000000000000000000000F0</t>
  </si>
  <si>
    <t>:1050C00000000000000000000000000000000000E0</t>
  </si>
  <si>
    <t>:1050D00000000000000000000000000000000000D0</t>
  </si>
  <si>
    <t>:1050E00000000000000000000000000000000000C0</t>
  </si>
  <si>
    <t>:1050F00000000000000000000000000000000000B0</t>
  </si>
  <si>
    <t>:10510000000000000000000000000000000000009F</t>
  </si>
  <si>
    <t>:10511000000000000000000000000000000000008F</t>
  </si>
  <si>
    <t>:10512000000000000000000000000000000000007F</t>
  </si>
  <si>
    <t>:10513000000000000000000000000000000000006F</t>
  </si>
  <si>
    <t>:10514000000000000000000000000000000000005F</t>
  </si>
  <si>
    <t>:10515000000000000000000000000000000000004F</t>
  </si>
  <si>
    <t>:10516000000000000000000000000000000000003F</t>
  </si>
  <si>
    <t>:10517000000000000000000000000000000000002F</t>
  </si>
  <si>
    <t>:10518000000000000000000000000000000000001F</t>
  </si>
  <si>
    <t>:10519000000000000000000000000000000000000F</t>
  </si>
  <si>
    <t>:1051A00000000000000000000000000000000000FF</t>
  </si>
  <si>
    <t>:1051B00000000000000000000000000000000000EF</t>
  </si>
  <si>
    <t>:1051C00000000000000000000000000000000000DF</t>
  </si>
  <si>
    <t>:1051D00000000000000000000000000000000000CF</t>
  </si>
  <si>
    <t>:1051E00000000000000000000000000000000000BF</t>
  </si>
  <si>
    <t>:1051F00000000000000000000000000000000000AF</t>
  </si>
  <si>
    <t>:10520000000000000000000000000000000000009E</t>
  </si>
  <si>
    <t>:10521000000000000000000000000000000000008E</t>
  </si>
  <si>
    <t>:10522000000000000000000000000000000000007E</t>
  </si>
  <si>
    <t>:10523000000000000000000000000000000000006E</t>
  </si>
  <si>
    <t>:10524000000000000000000000000000000000005E</t>
  </si>
  <si>
    <t>:10525000000000000000000000000000000000004E</t>
  </si>
  <si>
    <t>:10526000000000000000000000000000000000003E</t>
  </si>
  <si>
    <t>:10527000000000000000000000000000000000002E</t>
  </si>
  <si>
    <t>:10528000000000000000000000000000000000001E</t>
  </si>
  <si>
    <t>:10529000000000000000000000000000000000000E</t>
  </si>
  <si>
    <t>:1052A00000000000000000000000000000000000FE</t>
  </si>
  <si>
    <t>:1052B00000000000000000000000000000000000EE</t>
  </si>
  <si>
    <t>:1052C00000000000000000000000000000000000DE</t>
  </si>
  <si>
    <t>:1052D00000000000000000000000000000000000CE</t>
  </si>
  <si>
    <t>:1052E00000000000000000000000000000000000BE</t>
  </si>
  <si>
    <t>:1052F00000000000000000000000000000000000AE</t>
  </si>
  <si>
    <t>:10530000000000000000000000000000000000009D</t>
  </si>
  <si>
    <t>:10531000000000000000000000000000000000008D</t>
  </si>
  <si>
    <t>:10532000000000000000000000000000000000007D</t>
  </si>
  <si>
    <t>:10533000000000000000000000000000000000006D</t>
  </si>
  <si>
    <t>:10534000000000000000000000000000000000005D</t>
  </si>
  <si>
    <t>:10535000000000000000000000000000000000004D</t>
  </si>
  <si>
    <t>:10536000000000000000000000000000000000003D</t>
  </si>
  <si>
    <t>:10537000000000000000000000000000000000002D</t>
  </si>
  <si>
    <t>:10538000000000000000000000000000000000001D</t>
  </si>
  <si>
    <t>:10539000000000000000000000000000000000000D</t>
  </si>
  <si>
    <t>:1053A00000000000000000000000000000000000FD</t>
  </si>
  <si>
    <t>:1053B00000000000000000000000000000000000ED</t>
  </si>
  <si>
    <t>:1053C00000000000000000000000000000000000DD</t>
  </si>
  <si>
    <t>:1053D00000000000000000000000000000000000CD</t>
  </si>
  <si>
    <t>:1053E00000000000000000000000000000000000BD</t>
  </si>
  <si>
    <t>:1053F00000000000000000000000000000000000AD</t>
  </si>
  <si>
    <t>:10540000000000000000000000000000000000009C</t>
  </si>
  <si>
    <t>:10541000000000000000000000000000000000008C</t>
  </si>
  <si>
    <t>:10542000000000000000000000000000000000007C</t>
  </si>
  <si>
    <t>:10543000000000000000000000000000000000006C</t>
  </si>
  <si>
    <t>:10544000000000000000000000000000000000005C</t>
  </si>
  <si>
    <t>:10545000000000000000000000000000000000004C</t>
  </si>
  <si>
    <t>:10546000000000000000000000000000000000003C</t>
  </si>
  <si>
    <t>:10547000000000000000000000000000000000002C</t>
  </si>
  <si>
    <t>:10548000000000000000000000000000000000001C</t>
  </si>
  <si>
    <t>:10549000000000000000000000000000000000000C</t>
  </si>
  <si>
    <t>:1054A00000000000000000000000000000000000FC</t>
  </si>
  <si>
    <t>:1054B00000000000000000000000000000000000EC</t>
  </si>
  <si>
    <t>:1054C00000000000000000000000000000000000DC</t>
  </si>
  <si>
    <t>:1054D00000000000000000000000000000000000CC</t>
  </si>
  <si>
    <t>:1054E00000000000000000000000000000000000BC</t>
  </si>
  <si>
    <t>:1054F00000000000000000000000000000000000AC</t>
  </si>
  <si>
    <t>:10550000000000000000000000000000000000009B</t>
  </si>
  <si>
    <t>:10551000000000000000000000000000000000008B</t>
  </si>
  <si>
    <t>:10552000000000000000000000000000000000007B</t>
  </si>
  <si>
    <t>:10553000000000000000000000000000000000006B</t>
  </si>
  <si>
    <t>:10554000000000000000000000000000000000005B</t>
  </si>
  <si>
    <t>:10555000000000000000000000000000000000004B</t>
  </si>
  <si>
    <t>:10556000000000000000000000000000000000003B</t>
  </si>
  <si>
    <t>:10557000000000000000000000000000000000002B</t>
  </si>
  <si>
    <t>:10558000000000000000000000000000000000001B</t>
  </si>
  <si>
    <t>:10559000000000000000000000000000000000000B</t>
  </si>
  <si>
    <t>:1055A00000000000000000000000000000000000FB</t>
  </si>
  <si>
    <t>:1055B00000000000000000000000000000000000EB</t>
  </si>
  <si>
    <t>:1055C00000000000000000000000000000000000DB</t>
  </si>
  <si>
    <t>:1055D00000000000000000000000000000000000CB</t>
  </si>
  <si>
    <t>:1055E00000000000000000000000000000000000BB</t>
  </si>
  <si>
    <t>:1055F00000000000000000000000000000000000AB</t>
  </si>
  <si>
    <t>:10560000000000000000000000000000000000009A</t>
  </si>
  <si>
    <t>:10561000000000000000000000000000000000008A</t>
  </si>
  <si>
    <t>:10562000000000000000000000000000000000007A</t>
  </si>
  <si>
    <t>:10563000000000000000000000000000000000006A</t>
  </si>
  <si>
    <t>:10564000000000000000000000000000000000005A</t>
  </si>
  <si>
    <t>:10565000000000000000000000000000000000004A</t>
  </si>
  <si>
    <t>:10566000000000000000000000000000000000003A</t>
  </si>
  <si>
    <t>:10567000000000000000000000000000000000002A</t>
  </si>
  <si>
    <t>:10568000000000000000000000000000000000001A</t>
  </si>
  <si>
    <t>:10569000000000000000000000000000000000000A</t>
  </si>
  <si>
    <t>:1056A00000000000000000000000000000000000FA</t>
  </si>
  <si>
    <t>:1056B00000000000000000000000000000000000EA</t>
  </si>
  <si>
    <t>:1056C00000000000000000000000000000000000DA</t>
  </si>
  <si>
    <t>:1056D00000000000000000000000000000000000CA</t>
  </si>
  <si>
    <t>:1056E00000000000000000000000000000000000BA</t>
  </si>
  <si>
    <t>:1056F00000000000000000000000000000000000AA</t>
  </si>
  <si>
    <t>:105700000000000000000000000000000000000099</t>
  </si>
  <si>
    <t>:105710000000000000000000000000000000000089</t>
  </si>
  <si>
    <t>:105720000000000000000000000000000000000079</t>
  </si>
  <si>
    <t>:105730000000000000000000000000000000000069</t>
  </si>
  <si>
    <t>:105740000000000000000000000000000000000059</t>
  </si>
  <si>
    <t>:105750000000000000000000000000000000000049</t>
  </si>
  <si>
    <t>:105760000000000000000000000000000000000039</t>
  </si>
  <si>
    <t>:105770000000000000000000000000000000000029</t>
  </si>
  <si>
    <t>:105780000000000000000000000000000000000019</t>
  </si>
  <si>
    <t>:105790000000000000000000000000000000000009</t>
  </si>
  <si>
    <t>:1057A00000000000000000000000000000000000F9</t>
  </si>
  <si>
    <t>:1057B00000000000000000000000000000000000E9</t>
  </si>
  <si>
    <t>:1057C00000000000000000000000000000000000D9</t>
  </si>
  <si>
    <t>:1057D00000000000000000000000000000000000C9</t>
  </si>
  <si>
    <t>:1057E00000000000000000000000000000000000B9</t>
  </si>
  <si>
    <t>:1057F00000000000000000000000000000000000A9</t>
  </si>
  <si>
    <t>:105800000000000000000000000000000000000098</t>
  </si>
  <si>
    <t>:105810000000000000000000000000000000000088</t>
  </si>
  <si>
    <t>:105820000000000000000000000000000000000078</t>
  </si>
  <si>
    <t>:105830000000000000000000000000000000000068</t>
  </si>
  <si>
    <t>:105840000000000000000000000000000000000058</t>
  </si>
  <si>
    <t>:105850000000000000000000000000000000000048</t>
  </si>
  <si>
    <t>:105860000000000000000000000000000000000038</t>
  </si>
  <si>
    <t>:105870000000000000000000000000000000000028</t>
  </si>
  <si>
    <t>:105880000000000000000000000000000000000018</t>
  </si>
  <si>
    <t>:105890000000000000000000000000000000000008</t>
  </si>
  <si>
    <t>:1058A00000000000000000000000000000000000F8</t>
  </si>
  <si>
    <t>:1058B00000000000000000000000000000000000E8</t>
  </si>
  <si>
    <t>:1058C00000000000000000000000000000000000D8</t>
  </si>
  <si>
    <t>:1058D00000000000000000000000000000000000C8</t>
  </si>
  <si>
    <t>:1058E00000000000000000000000000000000000B8</t>
  </si>
  <si>
    <t>:1058F00000000000000000000000000000000000A8</t>
  </si>
  <si>
    <t>:105900000000000000000000000000000000000097</t>
  </si>
  <si>
    <t>:105910000000000000000000000000000000000087</t>
  </si>
  <si>
    <t>:105920000000000000000000000000000000000077</t>
  </si>
  <si>
    <t>:105930000000000000000000000000000000000067</t>
  </si>
  <si>
    <t>:105940000000000000000000000000000000000057</t>
  </si>
  <si>
    <t>:105950000000000000000000000000000000000047</t>
  </si>
  <si>
    <t>:105960000000000000000000000000000000000037</t>
  </si>
  <si>
    <t>:105970000000000000000000000000000000000027</t>
  </si>
  <si>
    <t>:105990000000000000000000000000000000000007</t>
  </si>
  <si>
    <t>:1059A00000000000000000000000000000000000F7</t>
  </si>
  <si>
    <t>:1059B00000000000000000000000000000000000E7</t>
  </si>
  <si>
    <t>:1059C00000000000000000000000000000000000D7</t>
  </si>
  <si>
    <t>:1059D00000000000000000000000000000000000C7</t>
  </si>
  <si>
    <t>:1059E00000000000000000000000000000000000B7</t>
  </si>
  <si>
    <t>:1059F00000000000000000000000000000000000A7</t>
  </si>
  <si>
    <t>:105A00000000000000000000000000000000000096</t>
  </si>
  <si>
    <t>:105A10000000000000000000000000000000000086</t>
  </si>
  <si>
    <t>:105A20000000000000000000000000000000000076</t>
  </si>
  <si>
    <t>:105A30000000000000000000000000000000000066</t>
  </si>
  <si>
    <t>:105A40000000000000000000000000000000000056</t>
  </si>
  <si>
    <t>:105A50000000000000000000000000000000000046</t>
  </si>
  <si>
    <t>:105A60000000000000000000000000000000000036</t>
  </si>
  <si>
    <t>:105A70000000000000000000000000000000000026</t>
  </si>
  <si>
    <t>:105A80000000000000000000000000000000000016</t>
  </si>
  <si>
    <t>:105A90000000000000000000000000000000000006</t>
  </si>
  <si>
    <t>:105AB00000000000000000000000000000000000E6</t>
  </si>
  <si>
    <t>:105AC00000000000000000000000000000000000D6</t>
  </si>
  <si>
    <t>:105AD00000000000000000000000000000000000C6</t>
  </si>
  <si>
    <t>:105AE00000000000000000000000000000000000B6</t>
  </si>
  <si>
    <t>:105AF00000000000000000000000000000000000A6</t>
  </si>
  <si>
    <t>:105B00000000000000000000000000000000000095</t>
  </si>
  <si>
    <t>:105B10000000000000000000000000000000000085</t>
  </si>
  <si>
    <t>:105B20000000000000000000000000000000000075</t>
  </si>
  <si>
    <t>:105B30000000000000000000000000000000000065</t>
  </si>
  <si>
    <t>:105B40000000000000000000000000000000000055</t>
  </si>
  <si>
    <t>:105B50000000000000000000000000000000000045</t>
  </si>
  <si>
    <t>:105B60000000000000000000000000000000000035</t>
  </si>
  <si>
    <t>:105B700000000000000A010A020A030A040A050ADA</t>
  </si>
  <si>
    <t>:105B8000060A070A080A090A0001010102010301C5</t>
  </si>
  <si>
    <t>:105B9000040105010A0A0A0A0A0A0A0A0A0A0A0A82</t>
  </si>
  <si>
    <t>:105BA0000A0A0A0A0A0A0A0A0A0A0A0A0A0A0A0A55</t>
  </si>
  <si>
    <t>:105BB0000A0A0A0A000000000000000000000000BD</t>
  </si>
  <si>
    <t>:105BC00000000000000000000000000000000000D5</t>
  </si>
  <si>
    <t>:105BD00000000000000000000000000000000000C5</t>
  </si>
  <si>
    <t>:105BE00000000000000000000000000000000000B5</t>
  </si>
  <si>
    <t>:105BF00000000000000000000000000000000000A5</t>
  </si>
  <si>
    <t>:105C00000000000000000000000000000000000094</t>
  </si>
  <si>
    <t>:105C10000000000000000000000000000000000084</t>
  </si>
  <si>
    <t>:105C20000000000000000000000000000000000074</t>
  </si>
  <si>
    <t>:105C40000000000000000000000000000000000054</t>
  </si>
  <si>
    <t>:105C50000000000000000000000000000000000044</t>
  </si>
  <si>
    <t>:105C60000000000000000000000000000000000034</t>
  </si>
  <si>
    <t>:105C70000000000000000000000000000000000024</t>
  </si>
  <si>
    <t>:105C80000000000000000000000000000000000014</t>
  </si>
  <si>
    <t>:105C90000000000000000000000000000000000004</t>
  </si>
  <si>
    <t>:105CA00000000000000000000000000000000000F4</t>
  </si>
  <si>
    <t>:105CB00000000000000000000000000000000000E4</t>
  </si>
  <si>
    <t>:105CC00000000000000000000000000000000000D4</t>
  </si>
  <si>
    <t>:105CD00000000000000000000000000000000000C4</t>
  </si>
  <si>
    <t>:105CE00000000000000000000000000000000000B4</t>
  </si>
  <si>
    <t>:105CF00000000000000000000000000000000000A4</t>
  </si>
  <si>
    <t>:105D00000000000000000000000000000000000093</t>
  </si>
  <si>
    <t>:105D10000000000000000000000000000000000083</t>
  </si>
  <si>
    <t>:105D20000000000000000000000000000000000073</t>
  </si>
  <si>
    <t>:105D30000000000000000000000000000000000063</t>
  </si>
  <si>
    <t>:105D40000000000000000000000000000000000053</t>
  </si>
  <si>
    <t>:105D50000000000000000000000000000000000043</t>
  </si>
  <si>
    <t>:105D60000000000000000000000000000000000033</t>
  </si>
  <si>
    <t>:105D70000000000000000000000000000000000023</t>
  </si>
  <si>
    <t>:105D80000000000000000000000000000000000013</t>
  </si>
  <si>
    <t>:105D90000000000000000000000000000000000003</t>
  </si>
  <si>
    <t>:105DA00000000000000000000000000000000000F3</t>
  </si>
  <si>
    <t>:105DB00000000000000000000000000000000000E3</t>
  </si>
  <si>
    <t>:105DC00000000000000000000000000000000000D3</t>
  </si>
  <si>
    <t>:105DD00000000000000000000000000000000000C3</t>
  </si>
  <si>
    <t>:105DE00000000000000000000000000000000000B3</t>
  </si>
  <si>
    <t>:105DF00000000000000000000000000000000000A3</t>
  </si>
  <si>
    <t>:105E00000000000000000000000000000000000092</t>
  </si>
  <si>
    <t>:105E10000000000000000000000000000000000082</t>
  </si>
  <si>
    <t>:105E20000000000000000000000000000000000072</t>
  </si>
  <si>
    <t>:105E30000000000000000000000000000000000062</t>
  </si>
  <si>
    <t>:105E40000000000000000000000000000000000052</t>
  </si>
  <si>
    <t>:105E50000000000000000000000000000000000042</t>
  </si>
  <si>
    <t>:105E60000000000000000000000000000000000032</t>
  </si>
  <si>
    <t>:105E70000000000000000000000000000000000022</t>
  </si>
  <si>
    <t>:105E80000000000000000000000000000000000012</t>
  </si>
  <si>
    <t>:105E90000000000000000000000000000000000002</t>
  </si>
  <si>
    <t>:105EA00000000000000000000000000000000000F2</t>
  </si>
  <si>
    <t>:105EB00000000000000000000000000000000000E2</t>
  </si>
  <si>
    <t>:105EC00000000000000000000000000000000000D2</t>
  </si>
  <si>
    <t>:105ED00000000000000000000000000000000000C2</t>
  </si>
  <si>
    <t>:105EE00000000000000000000000000000000000B2</t>
  </si>
  <si>
    <t>:105EF00000000000000000000000000000000000A2</t>
  </si>
  <si>
    <t>:105F00000000000000000000000000000000000091</t>
  </si>
  <si>
    <t>:105F10000000000000000000000000000000000081</t>
  </si>
  <si>
    <t>:105F20000000000000000000000000000000000071</t>
  </si>
  <si>
    <t>:105F30000000000000000000000000000000000061</t>
  </si>
  <si>
    <t>:105F40000000000000000000000000000000000051</t>
  </si>
  <si>
    <t>:105F50000000000000000000000000000000000041</t>
  </si>
  <si>
    <t>:105F60000000000000000000000000000000000031</t>
  </si>
  <si>
    <t>:105F70000000000000000000000000000000000021</t>
  </si>
  <si>
    <t>:105F80000000000000000000000000000000000011</t>
  </si>
  <si>
    <t>:105F90000000000000000000000000000000000001</t>
  </si>
  <si>
    <t>:105FA00000000000000000000000000000000000F1</t>
  </si>
  <si>
    <t>:105FB00000000000000000000000000000000000E1</t>
  </si>
  <si>
    <t>:105FC00000000000000000000000000000000000D1</t>
  </si>
  <si>
    <t>:105FD00000000000000000000000000000000000C1</t>
  </si>
  <si>
    <t>:105FE00000000000000000000000000000000000B1</t>
  </si>
  <si>
    <t>:105FF00000000000000000000000000000000000A1</t>
  </si>
  <si>
    <t>:106000000000000000000000000000000000000090</t>
  </si>
  <si>
    <t>:106010000000000000000000000000000000000080</t>
  </si>
  <si>
    <t>:106020000000000000000000000000000000000070</t>
  </si>
  <si>
    <t>:106030000000000000000000000000000000000060</t>
  </si>
  <si>
    <t>:106040000000000000000000000000000000000050</t>
  </si>
  <si>
    <t>:106050000000000000000000000000000000000040</t>
  </si>
  <si>
    <t>:106060000000000000000000000000000000000030</t>
  </si>
  <si>
    <t>:106070000000000000000000000000000000000020</t>
  </si>
  <si>
    <t>:106080000000000000000000000000000000000010</t>
  </si>
  <si>
    <t>:106090000000000000000000000000000000000000</t>
  </si>
  <si>
    <t>:1060A00000000000000000000000000000000000F0</t>
  </si>
  <si>
    <t>:1060B00000000000000000000000000000000000E0</t>
  </si>
  <si>
    <t>:1060C00000000000000000000000000000000000D0</t>
  </si>
  <si>
    <t>:1060D00000000000000000000000000000000000C0</t>
  </si>
  <si>
    <t>:1060E00000000000000000000000000000000000B0</t>
  </si>
  <si>
    <t>:1060F00000000000000000000000000000000000A0</t>
  </si>
  <si>
    <t>:10610000000000000000000000000000000000008F</t>
  </si>
  <si>
    <t>:10611000000000000000000000000000000000007F</t>
  </si>
  <si>
    <t>:10612000000000000000000000000000000000006F</t>
  </si>
  <si>
    <t>:10613000000000000000000000000000000000005F</t>
  </si>
  <si>
    <t>:10614000000000000000000000000000000000004F</t>
  </si>
  <si>
    <t>:10615000000000000000000000000000000000003F</t>
  </si>
  <si>
    <t>:10616000000000000000000000000000000000002F</t>
  </si>
  <si>
    <t>:10617000000000000000000000000000000000001F</t>
  </si>
  <si>
    <t>:10618000000000000000000000000000000000000F</t>
  </si>
  <si>
    <t>:1061900000000000000000000000000000000000FF</t>
  </si>
  <si>
    <t>:1061A00000000000000000000000000000000000EF</t>
  </si>
  <si>
    <t>:1061B00000000000000000000000000000000000DF</t>
  </si>
  <si>
    <t>:1061C00000000000000000000000000000000000CF</t>
  </si>
  <si>
    <t>:1061D00000000000000000000000000000000000BF</t>
  </si>
  <si>
    <t>:1061E00000000000000000000000000000000000AF</t>
  </si>
  <si>
    <t>:1061F000000000000000000000000000000000009F</t>
  </si>
  <si>
    <t>:10620000000000000000000000000000000000008E</t>
  </si>
  <si>
    <t>:10621000000000000000000000000000000000007E</t>
  </si>
  <si>
    <t>:10622000000000000000000000000000000000006E</t>
  </si>
  <si>
    <t>:10623000000000000000000000000000000000005E</t>
  </si>
  <si>
    <t>:10624000000000000000000000000000000000004E</t>
  </si>
  <si>
    <t>:10625000000000000000000000000000000000003E</t>
  </si>
  <si>
    <t>:10626000000000000000000000000000000000002E</t>
  </si>
  <si>
    <t>:10627000000000000000000000000000000000001E</t>
  </si>
  <si>
    <t>:10628000000000000000000000000000000000000E</t>
  </si>
  <si>
    <t>:1062900000000000000000000000000000000000FE</t>
  </si>
  <si>
    <t>:1062A00000000000000000000000000000000000EE</t>
  </si>
  <si>
    <t>:1062B00000000000000000000000000000000000DE</t>
  </si>
  <si>
    <t>:1062C00000000000000000000000000000000000CE</t>
  </si>
  <si>
    <t>:1062D00000000000000000000000000000000000BE</t>
  </si>
  <si>
    <t>:1062E00000000000000000000000000000000000AE</t>
  </si>
  <si>
    <t>:1062F000000000000000000000000000000000009E</t>
  </si>
  <si>
    <t>:10630000000000000000000000000000000000008D</t>
  </si>
  <si>
    <t>:10631000000000000000000000000000000000007D</t>
  </si>
  <si>
    <t>:10632000000000000000000000000000000000006D</t>
  </si>
  <si>
    <t>:10633000000000000000000000000000000000005D</t>
  </si>
  <si>
    <t>:10634000000000000000000000000000000000004D</t>
  </si>
  <si>
    <t>:10635000000000000000000000000000000000003D</t>
  </si>
  <si>
    <t>:10636000000000000000000000000000000000002D</t>
  </si>
  <si>
    <t>:10637000000000000000000000000000000000001D</t>
  </si>
  <si>
    <t>:10638000000000000000000000000000000000000D</t>
  </si>
  <si>
    <t>:1063900000000000000000000000000000000000FD</t>
  </si>
  <si>
    <t>:1063A00000000000000000000000000000000000ED</t>
  </si>
  <si>
    <t>:1063B00000000000000000000000000000000000DD</t>
  </si>
  <si>
    <t>:1063C00000000000000000000000000000000000CD</t>
  </si>
  <si>
    <t>:1063D00000000000000000000000000000000000BD</t>
  </si>
  <si>
    <t>:1063E00000000000000000000000000000000000AD</t>
  </si>
  <si>
    <t>:1063F000000000000000000000000000000000009D</t>
  </si>
  <si>
    <t>:10640000000000000000000000000000000000008C</t>
  </si>
  <si>
    <t>:10641000000000000000000000000000000000007C</t>
  </si>
  <si>
    <t>:10642000000000000000000000000000000000006C</t>
  </si>
  <si>
    <t>:10643000000000000000000000000000000000005C</t>
  </si>
  <si>
    <t>:10644000000000000000000000000000000000004C</t>
  </si>
  <si>
    <t>:10645000000000000000000000000000000000003C</t>
  </si>
  <si>
    <t>:10646000000000000000000000000000000000002C</t>
  </si>
  <si>
    <t>:10647000000000000000000000000000000000001C</t>
  </si>
  <si>
    <t>:10648000000000000000000000000000000000000C</t>
  </si>
  <si>
    <t>:1064900000000000000000000000000000000000FC</t>
  </si>
  <si>
    <t>:1064A00000000000000000000000000000000000EC</t>
  </si>
  <si>
    <t>:1064B00000000000000000000000000000000000DC</t>
  </si>
  <si>
    <t>:1064C00000000000000000000000000000000000CC</t>
  </si>
  <si>
    <t>:1064D00000000000000000000000000000000000BC</t>
  </si>
  <si>
    <t>:1064E00000000000000000000000000000000000AC</t>
  </si>
  <si>
    <t>:1064F000000000000000000000000000000000009C</t>
  </si>
  <si>
    <t>:10650000000000000000000000000000000000008B</t>
  </si>
  <si>
    <t>:10651000000000000000000000000000000000007B</t>
  </si>
  <si>
    <t>:10652000000000000000000000000000000000006B</t>
  </si>
  <si>
    <t>:10653000000000000000000000000000000000005B</t>
  </si>
  <si>
    <t>:10654000000000000000000000000000000000004B</t>
  </si>
  <si>
    <t>:10655000000000000000000000000000000000003B</t>
  </si>
  <si>
    <t>:10656000000000000000000000000000000000002B</t>
  </si>
  <si>
    <t>:10657000000000000000000000000000000000001B</t>
  </si>
  <si>
    <t>:10658000000000000000000000000000000000000B</t>
  </si>
  <si>
    <t>:1065900000000000000000000000000000000000FB</t>
  </si>
  <si>
    <t>:1065A00000000000000000000000000000000000EB</t>
  </si>
  <si>
    <t>:1065B00000000000000000000000000000000000DB</t>
  </si>
  <si>
    <t>:1065C00000000000000000000000000000000000CB</t>
  </si>
  <si>
    <t>:1065D00000000000000000000000000000000000BB</t>
  </si>
  <si>
    <t>:1065E00000000000000000000000000000000000AB</t>
  </si>
  <si>
    <t>:1065F000000000000000000000000000000000009B</t>
  </si>
  <si>
    <t>:10660000000000000000000000000000000000008A</t>
  </si>
  <si>
    <t>:10661000000000000000000000000000000000007A</t>
  </si>
  <si>
    <t>:10662000000000000000000000000000000000006A</t>
  </si>
  <si>
    <t>:10663000000000000000000000000000000000005A</t>
  </si>
  <si>
    <t>:10664000000000000000000000000000000000004A</t>
  </si>
  <si>
    <t>:10665000000000000000000000000000000000003A</t>
  </si>
  <si>
    <t>:10666000000000000000000000000000000000002A</t>
  </si>
  <si>
    <t>:10667000000000000000000000000000000000001A</t>
  </si>
  <si>
    <t>:10668000000000000000000000000000000000000A</t>
  </si>
  <si>
    <t>:1066900000000000000000000000000000000000FA</t>
  </si>
  <si>
    <t>:1066A00000000000000000000000000000000000EA</t>
  </si>
  <si>
    <t>:1066B00000000000010100000000000000000000D8</t>
  </si>
  <si>
    <t>:1066C00000000000000000000000000000000000CA</t>
  </si>
  <si>
    <t>:1066D00000000000000000000000000000000000BA</t>
  </si>
  <si>
    <t>:1066E00000000000000000000000000000000000AA</t>
  </si>
  <si>
    <t>:1066F000000000000000000000000000000000009A</t>
  </si>
  <si>
    <t>:106700000000000000000000000000000000000089</t>
  </si>
  <si>
    <t>:106710000000000000000000000000000000000079</t>
  </si>
  <si>
    <t>:106730000000000000000000000000000000000059</t>
  </si>
  <si>
    <t>:106740000000000000000000000000000000000049</t>
  </si>
  <si>
    <t>:106750000000000000000000000000000000000039</t>
  </si>
  <si>
    <t>:106760000000000000000000000000000000000029</t>
  </si>
  <si>
    <t>:106770000000000000000000000000000000000019</t>
  </si>
  <si>
    <t>:106780000000000000000000000000000000000009</t>
  </si>
  <si>
    <t>:1067900000000000000000000000000000000000F9</t>
  </si>
  <si>
    <t>:1067A00000000000000000000000000000000000E9</t>
  </si>
  <si>
    <t>:1067B00000000000000000000000000000000000D9</t>
  </si>
  <si>
    <t>:1067C00000000000000000000000000000000000C9</t>
  </si>
  <si>
    <t>:1067D00000000000000000000000000000000000B9</t>
  </si>
  <si>
    <t>:1067E00000000000000000000000000000000000A9</t>
  </si>
  <si>
    <t>:1067F0000000000000000000000000000000000099</t>
  </si>
  <si>
    <t>:106800000000000000000000000000000000000088</t>
  </si>
  <si>
    <t>:106810000000000000000000000000000000000078</t>
  </si>
  <si>
    <t>:106820000000000000000000000000000000000068</t>
  </si>
  <si>
    <t>:106830000000000000000000000000000000000058</t>
  </si>
  <si>
    <t>:106840000000000000000000000000000000000048</t>
  </si>
  <si>
    <t>:106850000000000000000000000000000000000038</t>
  </si>
  <si>
    <t>:106860000000000000000000000000000000000028</t>
  </si>
  <si>
    <t>:106870000000000000000000000000000000000018</t>
  </si>
  <si>
    <t>:106880000000000000000000000000000000000008</t>
  </si>
  <si>
    <t>:1068900000000000000000000000000000000000F8</t>
  </si>
  <si>
    <t>:1068A00000000000000000000000000000000000E8</t>
  </si>
  <si>
    <t>:1068B00000000000000000000000000000000000D8</t>
  </si>
  <si>
    <t>:1068C00000000000000000000000000000000000C8</t>
  </si>
  <si>
    <t>:1068D00000000000000000000000000000000000B8</t>
  </si>
  <si>
    <t>:1068E00000000000000000000000000000000000A8</t>
  </si>
  <si>
    <t>:1068F0000000000000000000000000000000000098</t>
  </si>
  <si>
    <t>:106900000000000000000000000000000000000087</t>
  </si>
  <si>
    <t>:106910000000000000000000000000000000000077</t>
  </si>
  <si>
    <t>:106920000000000000000000000000000000000067</t>
  </si>
  <si>
    <t>:106930000000000000000000000000000000000057</t>
  </si>
  <si>
    <t>:106940000000000000000000000000000000000047</t>
  </si>
  <si>
    <t>:106950000000000000000000000000000000000037</t>
  </si>
  <si>
    <t>:106960000000000000000000000000000000000027</t>
  </si>
  <si>
    <t>:106970000000000000000000000000000000000017</t>
  </si>
  <si>
    <t>:106980000000000000000000000000000000000007</t>
  </si>
  <si>
    <t>:1069900000000000000000000000000000000000F7</t>
  </si>
  <si>
    <t>:1069A00000000000000000000000000000000000E7</t>
  </si>
  <si>
    <t>:1069B00000000000000000000000000000000000D7</t>
  </si>
  <si>
    <t>:1069C00000000000000000000000000000000000C7</t>
  </si>
  <si>
    <t>:1069D00000000000000000000000000000000000B7</t>
  </si>
  <si>
    <t>:1069E00000000000000000000000000000000000A7</t>
  </si>
  <si>
    <t>:1069F0000000000000000000000000000000000097</t>
  </si>
  <si>
    <t>:106A00000000000000000000000000000000000086</t>
  </si>
  <si>
    <t>:106A10000000000000000000000000000000000076</t>
  </si>
  <si>
    <t>:106A20000000000000000000000000000000000066</t>
  </si>
  <si>
    <t>:106A30000000000000000000000000000000000056</t>
  </si>
  <si>
    <t>:106A40000000000000000000000000000000000046</t>
  </si>
  <si>
    <t>:106A50000000000000000000000000000000000036</t>
  </si>
  <si>
    <t>:106A60000000000000000000000000000000000026</t>
  </si>
  <si>
    <t>:106A70000000000000000000000000000000000016</t>
  </si>
  <si>
    <t>:106A80000000000000000000000000000000000006</t>
  </si>
  <si>
    <t>:106A900000000000000000000000000000000000F6</t>
  </si>
  <si>
    <t>:106AB00000000000000000000000000000000000D6</t>
  </si>
  <si>
    <t>:106AC00000000000000000000000000000000000C6</t>
  </si>
  <si>
    <t>:106AD00000000000000000000000000000000000B6</t>
  </si>
  <si>
    <t>:106AE00000000000000000000000000000000000A6</t>
  </si>
  <si>
    <t>:106AF0000000000000000000000000000000000096</t>
  </si>
  <si>
    <t>:106B00000000000000000000000000000000000085</t>
  </si>
  <si>
    <t>:106B10000000000000000000000000000000000075</t>
  </si>
  <si>
    <t>:106B20000000000000000000000000000000000065</t>
  </si>
  <si>
    <t>:106B30000000000000000000000000000000000055</t>
  </si>
  <si>
    <t>:106B40000000000000000000000000000000000045</t>
  </si>
  <si>
    <t>:106B50000000000000000000000000000000000035</t>
  </si>
  <si>
    <t>:106B60000000000000000000000000000000000025</t>
  </si>
  <si>
    <t>:106B70000000000000000000000000000000000015</t>
  </si>
  <si>
    <t>:106B80000000000000000000000000000000000005</t>
  </si>
  <si>
    <t>:106B900000000000000000000000000000000000F5</t>
  </si>
  <si>
    <t>:106BA00000000000000000000000000000000000E5</t>
  </si>
  <si>
    <t>:106BB00000000000000000000000000000000000D5</t>
  </si>
  <si>
    <t>:106BC00000000000000000000000000000000000C5</t>
  </si>
  <si>
    <t>:106BD00000000000000000000000000000000000B5</t>
  </si>
  <si>
    <t>:106BE00000000000000000000000000000000000A5</t>
  </si>
  <si>
    <t>:106BF0000000000000000000000000000000000095</t>
  </si>
  <si>
    <t>:106C00000000000000000000000000000000000084</t>
  </si>
  <si>
    <t>:106C10000000000000000000000000000000000074</t>
  </si>
  <si>
    <t>:106C20000000000000000000000000000000000064</t>
  </si>
  <si>
    <t>:106C30000000000000000000000000000000000054</t>
  </si>
  <si>
    <t>:106C40000000000000000000000000000000000044</t>
  </si>
  <si>
    <t>:106C50000000000000000000000000000000000034</t>
  </si>
  <si>
    <t>:106C60000000000000000000000000000000000024</t>
  </si>
  <si>
    <t>:106C70000000000000000000000000000000000014</t>
  </si>
  <si>
    <t>:106C80000000000000000000000000000000000004</t>
  </si>
  <si>
    <t>:106C900000000000000000000000000000000000F4</t>
  </si>
  <si>
    <t>:106CA00000000000000000000000000000000000E4</t>
  </si>
  <si>
    <t>:106CB00000000000000000000000000000000000D4</t>
  </si>
  <si>
    <t>:106CC00000000000000000000000000000000000C4</t>
  </si>
  <si>
    <t>:106CD00000000000000000000000000000000000B4</t>
  </si>
  <si>
    <t>:106CE00000000000000000000000000000000000A4</t>
  </si>
  <si>
    <t>:106CF0000000000000000000000000000000000094</t>
  </si>
  <si>
    <t>:106D00000000000000000000000000000000000083</t>
  </si>
  <si>
    <t>:106D10000000000000000000000000000000000073</t>
  </si>
  <si>
    <t>:106D20000000000000000000000000000000000063</t>
  </si>
  <si>
    <t>:106D30000000000000000000000000000000000053</t>
  </si>
  <si>
    <t>:106D40000000000000000000000000000000000043</t>
  </si>
  <si>
    <t>:106D50000000000000000000000000000000000033</t>
  </si>
  <si>
    <t>:106D60000000000000000000000000000000000023</t>
  </si>
  <si>
    <t>:106D70000000000000000000000000000000000013</t>
  </si>
  <si>
    <t>:106D80000000000000000000000000000000000003</t>
  </si>
  <si>
    <t>:106D900000000000000000000000000000000000F3</t>
  </si>
  <si>
    <t>:106DA00000000000000000000000000000000000E3</t>
  </si>
  <si>
    <t>:106DB00000000000000000000000000000000000D3</t>
  </si>
  <si>
    <t>:106DC00000000000000000000000000000000000C3</t>
  </si>
  <si>
    <t>:106DD00000000000000000000000000000000000B3</t>
  </si>
  <si>
    <t>:106DE00000000000000000000000000000000000A3</t>
  </si>
  <si>
    <t>:106DF0000000000000000000000000000000000093</t>
  </si>
  <si>
    <t>:106E00000000000000000000000000000000000082</t>
  </si>
  <si>
    <t>:106E10000000000000000000000000000000000072</t>
  </si>
  <si>
    <t>:106E20000000000000000000000000000000000062</t>
  </si>
  <si>
    <t>:106E30000000000000000000000000000000000052</t>
  </si>
  <si>
    <t>:106E40000000000000000000000000000000000042</t>
  </si>
  <si>
    <t>:106E50000000000000000000000000000000000032</t>
  </si>
  <si>
    <t>:106E60000000000000000000000000000000000022</t>
  </si>
  <si>
    <t>:106E70000000000000000000000000000000000012</t>
  </si>
  <si>
    <t>:106E80000000000000000000000000000000000002</t>
  </si>
  <si>
    <t>:106E900000000000000000000000000000000000F2</t>
  </si>
  <si>
    <t>:106EA00000000000000000000000000000000000E2</t>
  </si>
  <si>
    <t>:106EB00000000000000000000000000000000000D2</t>
  </si>
  <si>
    <t>:106EC00000000000000000000000000000000000C2</t>
  </si>
  <si>
    <t>:106ED00000000000000000000000000000000000B2</t>
  </si>
  <si>
    <t>:106EE00000000000000000000000000000000000A2</t>
  </si>
  <si>
    <t>:106EF0000000000000000000000000000000000092</t>
  </si>
  <si>
    <t>:106F00000000000000000000000000000000000081</t>
  </si>
  <si>
    <t>:106F10000000000000000000000000000000000071</t>
  </si>
  <si>
    <t>:106F20000000000000000000000000000000000061</t>
  </si>
  <si>
    <t>:106F30000000000000000000000000000000000051</t>
  </si>
  <si>
    <t>:106F40000000000000000000000000000000000041</t>
  </si>
  <si>
    <t>:106F50000000000000000000000000000000000031</t>
  </si>
  <si>
    <t>:106F60000000000000000000000000000000000021</t>
  </si>
  <si>
    <t>:106F70000000000000000000000000000000000011</t>
  </si>
  <si>
    <t>:106F80000000000000000000000000000000000001</t>
  </si>
  <si>
    <t>:106F900000000000000000000000000000000000F1</t>
  </si>
  <si>
    <t>:106FA00000000000000000000000000000000000E1</t>
  </si>
  <si>
    <t>:106FB00000000000000000000000000000000000D1</t>
  </si>
  <si>
    <t>:106FC00000000000000000000000000000000000C1</t>
  </si>
  <si>
    <t>:106FD00000000000000000000000000000000000B1</t>
  </si>
  <si>
    <t>:106FE00000000000000000000000000000000000A1</t>
  </si>
  <si>
    <t>:106FF0000000000000000000000000000000000091</t>
  </si>
  <si>
    <t>:107000000000000000000000000000000000000080</t>
  </si>
  <si>
    <t>:107010000000000000000000000000000000000070</t>
  </si>
  <si>
    <t>:107020000000000000000000000000000000000060</t>
  </si>
  <si>
    <t>:107030000000000000000000000000000000000050</t>
  </si>
  <si>
    <t>:107040000000000000000000000000000000000040</t>
  </si>
  <si>
    <t>:107050000000000000000000000000000000000030</t>
  </si>
  <si>
    <t>:107060000000000000000000000000000000000020</t>
  </si>
  <si>
    <t>:107070000000000000000000000000000000000010</t>
  </si>
  <si>
    <t>:107080000000000000000000000000000000000000</t>
  </si>
  <si>
    <t>:1070900000000000000000000000000000000000F0</t>
  </si>
  <si>
    <t>:1070A00000000000000000000000000000000000E0</t>
  </si>
  <si>
    <t>:1070B00000000000000000000000000000000000D0</t>
  </si>
  <si>
    <t>:1070C00000000000000000000000000000000000C0</t>
  </si>
  <si>
    <t>:1070D00000000000000000000000000000000000B0</t>
  </si>
  <si>
    <t>:1070E00000000000000000000000000000000000A0</t>
  </si>
  <si>
    <t>:1070F0000000000000000000000000000000000090</t>
  </si>
  <si>
    <t>:10710000000000000000000000000000000000007F</t>
  </si>
  <si>
    <t>:10711000000000000000000000000000000000006F</t>
  </si>
  <si>
    <t>:10712000000000000000000000000000000000005F</t>
  </si>
  <si>
    <t>:10713000000000000000000000000000000000004F</t>
  </si>
  <si>
    <t>:10714000000000000000000000000000000000003F</t>
  </si>
  <si>
    <t>:10715000000000000000000000000000000000002F</t>
  </si>
  <si>
    <t>:10716000000000000000000000000000000000001F</t>
  </si>
  <si>
    <t>:10717000000000000000000000000000000000000F</t>
  </si>
  <si>
    <t>:1071800000000000000000000000000000000000FF</t>
  </si>
  <si>
    <t>:1071900000000000000000000000000000000000EF</t>
  </si>
  <si>
    <t>:1071A00000000000000000000000000000000000DF</t>
  </si>
  <si>
    <t>:1071B00000000000000000000000000000000000CF</t>
  </si>
  <si>
    <t>:1071C00000000000000000000000000000000000BF</t>
  </si>
  <si>
    <t>:1071D00000000000000000000000000000000000AF</t>
  </si>
  <si>
    <t>:1071E000000000000000000000000000000000009F</t>
  </si>
  <si>
    <t>:1071F000000000000000000000000000000000008F</t>
  </si>
  <si>
    <t>:10720000000000000000000000000000000000007E</t>
  </si>
  <si>
    <t>:10721000000000000000000000000000000000006E</t>
  </si>
  <si>
    <t>:10722000000000000000000000000000000000005E</t>
  </si>
  <si>
    <t>:10723000000000000000000000000000000000004E</t>
  </si>
  <si>
    <t>:10724000000000000000000000000000000000003E</t>
  </si>
  <si>
    <t>:10725000000000000000000000000000000000002E</t>
  </si>
  <si>
    <t>:10726000000000000000000000000000000000001E</t>
  </si>
  <si>
    <t>:10727000000000000000000000000000000000000E</t>
  </si>
  <si>
    <t>:1072800000000000000000000000000000000000FE</t>
  </si>
  <si>
    <t>:1072900000000000000000000000000000000000EE</t>
  </si>
  <si>
    <t>:1072A00000000000000000000000000000000000DE</t>
  </si>
  <si>
    <t>:1072B00000000000000000000000000000000000CE</t>
  </si>
  <si>
    <t>:1072C00000000000000000000000000000000000BE</t>
  </si>
  <si>
    <t>:1072D00000000000000000000000000000000000AE</t>
  </si>
  <si>
    <t>:1072E000000000000000000000000000000000009E</t>
  </si>
  <si>
    <t>:1072F000000000000000000000000000000000008E</t>
  </si>
  <si>
    <t>:10730000000000000000000000000000000000007D</t>
  </si>
  <si>
    <t>:10731000000000000000000000000000000000006D</t>
  </si>
  <si>
    <t>:10732000000000000000000000000000000000005D</t>
  </si>
  <si>
    <t>:10733000000000000000000000000000000000004D</t>
  </si>
  <si>
    <t>:10734000000000000000000000000000000000003D</t>
  </si>
  <si>
    <t>:10735000000000000000000000000000000000002D</t>
  </si>
  <si>
    <t>:10736000000000000000000000000000000000001D</t>
  </si>
  <si>
    <t>:10737000000000000000000000000000000000000D</t>
  </si>
  <si>
    <t>:1073800000000000000000000000000000000000FD</t>
  </si>
  <si>
    <t>:1073900000000000000000000000000000000000ED</t>
  </si>
  <si>
    <t>:1073A00000000000000000000000000000000000DD</t>
  </si>
  <si>
    <t>:1073B00000000000000000000000000000000000CD</t>
  </si>
  <si>
    <t>:1073C00000000000000000000000000000000000BD</t>
  </si>
  <si>
    <t>:1073D00000000000000000000000000000000000AD</t>
  </si>
  <si>
    <t>:1073E000000000000000000000000000000000009D</t>
  </si>
  <si>
    <t>:1073F000000000000000000000000000000000008D</t>
  </si>
  <si>
    <t>:10740000000000000000000000000000000000007C</t>
  </si>
  <si>
    <t>:10741000000000000000000000000000000000006C</t>
  </si>
  <si>
    <t>:10742000000000000000000000000000000000005C</t>
  </si>
  <si>
    <t>:10743000000000000000000000000000000000004C</t>
  </si>
  <si>
    <t>:10744000000000000000000000000000000000003C</t>
  </si>
  <si>
    <t>:10745000000000000000000000000000000000002C</t>
  </si>
  <si>
    <t>:10746000000000000000000000000000000000001C</t>
  </si>
  <si>
    <t>:10747000000000000000000000000000000000000C</t>
  </si>
  <si>
    <t>:1074800000000000000000000000000000000000FC</t>
  </si>
  <si>
    <t>:1074900000000000000000000000000000000000EC</t>
  </si>
  <si>
    <t>:1074A00000000000000000000000000000000000DC</t>
  </si>
  <si>
    <t>:1074B00000000000000000000000000000000000CC</t>
  </si>
  <si>
    <t>:1074C00000000000000000000000000000000000BC</t>
  </si>
  <si>
    <t>:1074D00000000000000000000000000000000000AC</t>
  </si>
  <si>
    <t>:1074E000000000000000000000000000000000009C</t>
  </si>
  <si>
    <t>:1074F000000000000000000000000000000000008C</t>
  </si>
  <si>
    <t>:10750000000000000000000000000000000000007B</t>
  </si>
  <si>
    <t>:10751000000000000000000000000000000000006B</t>
  </si>
  <si>
    <t>:10752000000000000000000000000000000000005B</t>
  </si>
  <si>
    <t>:10753000000000000000000000000000000000004B</t>
  </si>
  <si>
    <t>:10754000000000000000000000000000000000003B</t>
  </si>
  <si>
    <t>:10755000000000000000000000000000000000002B</t>
  </si>
  <si>
    <t>:10756000000000000000000000000000000000001B</t>
  </si>
  <si>
    <t>:10757000000000000000000000000000000000000B</t>
  </si>
  <si>
    <t>:1075800000000000000000000000000000000000FB</t>
  </si>
  <si>
    <t>:1075900000000000000000000000000000000000EB</t>
  </si>
  <si>
    <t>:1075A00000000000000000000000000000000000DB</t>
  </si>
  <si>
    <t>:1075B00000000000000000000000000000000000CB</t>
  </si>
  <si>
    <t>:1075C00000000000000000000000000000000000BB</t>
  </si>
  <si>
    <t>:1075D00000000000000000000000000000000000AB</t>
  </si>
  <si>
    <t>:1075E000000000000000000000000000000000009B</t>
  </si>
  <si>
    <t>:1075F000000000000000000000000000000000008B</t>
  </si>
  <si>
    <t>:10760000000000000000000000000000000000007A</t>
  </si>
  <si>
    <t>:10761000000000000000000000000000000000006A</t>
  </si>
  <si>
    <t>:10762000000000000000000000000000000000005A</t>
  </si>
  <si>
    <t>:10763000000000000000000000000000000000004A</t>
  </si>
  <si>
    <t>:10764000000000000000000000000000000000003A</t>
  </si>
  <si>
    <t>:10765000000000000000000000000000000000002A</t>
  </si>
  <si>
    <t>:10766000000000000000000000000000000000001A</t>
  </si>
  <si>
    <t>:10767000000000000000000000000000000000000A</t>
  </si>
  <si>
    <t>:1076800000000000000000000000000000000000FA</t>
  </si>
  <si>
    <t>:1076900000000000000000000000000000000000EA</t>
  </si>
  <si>
    <t>:1076A00000000000000000000000000000000000DA</t>
  </si>
  <si>
    <t>:1076B00000000000000000000000000000000000CA</t>
  </si>
  <si>
    <t>:1076C00000000000000000000000000000000000BA</t>
  </si>
  <si>
    <t>:1076D00000000000000000000000000000000000AA</t>
  </si>
  <si>
    <t>:1076E000000000000000000000000000000000009A</t>
  </si>
  <si>
    <t>:1076F000000000000000000000000000000000008A</t>
  </si>
  <si>
    <t>:107700000000000000000000000000000000000079</t>
  </si>
  <si>
    <t>:107710000000000000000000000000000000000069</t>
  </si>
  <si>
    <t>:107720000000000000000000000000000000000059</t>
  </si>
  <si>
    <t>:107730000000000000000000000000000000000049</t>
  </si>
  <si>
    <t>:107740000000000000000000000000000000000039</t>
  </si>
  <si>
    <t>:107750000000000000000000000000000000000029</t>
  </si>
  <si>
    <t>:107760000000000000000000000000000000000019</t>
  </si>
  <si>
    <t>:107770000000000000000000000000000000000009</t>
  </si>
  <si>
    <t>:1077800000000000000000000000000000000000F9</t>
  </si>
  <si>
    <t>:1077900000000000000000000000000000000000E9</t>
  </si>
  <si>
    <t>:1077A00000000000000000000000000000000000D9</t>
  </si>
  <si>
    <t>:1077B00000000000000000000000000000000000C9</t>
  </si>
  <si>
    <t>:1077C00000000000000000000000000000000000B9</t>
  </si>
  <si>
    <t>:1077D00000000000000000000000000000000000A9</t>
  </si>
  <si>
    <t>:1077E0000000000000000000000000000000000099</t>
  </si>
  <si>
    <t>:1077F0000000000000000000000000000000000089</t>
  </si>
  <si>
    <t>:107800000000000000000000000000000000000078</t>
  </si>
  <si>
    <t>:107810000000000000000000000000000000000068</t>
  </si>
  <si>
    <t>:107820000000000000000000000000000000000058</t>
  </si>
  <si>
    <t>:107830000000000000000000000000000000000048</t>
  </si>
  <si>
    <t>:107840000000000000000000000000000000000038</t>
  </si>
  <si>
    <t>:107850000000000000000000000000000000000028</t>
  </si>
  <si>
    <t>:107860000000000000000000000000000000000018</t>
  </si>
  <si>
    <t>:107870000000000000000000000000000000000008</t>
  </si>
  <si>
    <t>:1078800000000000000000000000000000000000F8</t>
  </si>
  <si>
    <t>:1078900000000000000000000000000000000000E8</t>
  </si>
  <si>
    <t>:1078A00000000000000000000000000000000000D8</t>
  </si>
  <si>
    <t>:1078B00000000000000000000000000000000000C8</t>
  </si>
  <si>
    <t>:1078C00000000000000000000000000000000000B8</t>
  </si>
  <si>
    <t>:1078D00000000000000000000000000000000000A8</t>
  </si>
  <si>
    <t>:1078E0000000000000000000000000000000000098</t>
  </si>
  <si>
    <t>:1078F0000000000000000000000000000000000088</t>
  </si>
  <si>
    <t>:107900000000000000000000000000000000000077</t>
  </si>
  <si>
    <t>:107910000000000000000000000000000000000067</t>
  </si>
  <si>
    <t>:107920000000000000000000000000000000000057</t>
  </si>
  <si>
    <t>:107930000000000000000000000000000000000047</t>
  </si>
  <si>
    <t>:107940000000000000000000000000000000000037</t>
  </si>
  <si>
    <t>:107950000000000000000000000000000000000027</t>
  </si>
  <si>
    <t>:107960000000000000000000000000000000000017</t>
  </si>
  <si>
    <t>:107970000000000000000000000000000000000007</t>
  </si>
  <si>
    <t>:1079800000000000000000000000000000000000F7</t>
  </si>
  <si>
    <t>:1079900000000000000000000000000000000000E7</t>
  </si>
  <si>
    <t>:1079A00000000000000000000000000000000000D7</t>
  </si>
  <si>
    <t>:1079B00000000000000000000000000000000000C7</t>
  </si>
  <si>
    <t>:1079C00000000000000000000000000000000000B7</t>
  </si>
  <si>
    <t>:1079D00000000000000000000000000000000000A7</t>
  </si>
  <si>
    <t>:1079E0000000000000000000000000000000000097</t>
  </si>
  <si>
    <t>:1079F0000000000000000000000000000000000087</t>
  </si>
  <si>
    <t>:107A00000000000000000000000000000000000076</t>
  </si>
  <si>
    <t>:107A10000000000000000000000000000000000066</t>
  </si>
  <si>
    <t>:107A20000000000000000000000000000000000056</t>
  </si>
  <si>
    <t>:107A30000000000000000000000000000000000046</t>
  </si>
  <si>
    <t>:107A40000000000000000000000000000000000036</t>
  </si>
  <si>
    <t>:107A50000000000000000000000000000000000026</t>
  </si>
  <si>
    <t>:107A60000000000000000000000000000000000016</t>
  </si>
  <si>
    <t>:107A70000000000000000000000000000000000006</t>
  </si>
  <si>
    <t>:107A800000000000000000000000000000000000F6</t>
  </si>
  <si>
    <t>:107A900000000000000000000000000000000000E6</t>
  </si>
  <si>
    <t>:107AA00000000000000000000000000000000000D6</t>
  </si>
  <si>
    <t>:107AB00000000000000000000000000000000000C6</t>
  </si>
  <si>
    <t>:107AC00000000000000000000000000000000000B6</t>
  </si>
  <si>
    <t>:107AD00000000000000000000000000000000000A6</t>
  </si>
  <si>
    <t>:107AE0000000000000000000000000000000000096</t>
  </si>
  <si>
    <t>:107AF0000000000000000000000000000000000086</t>
  </si>
  <si>
    <t>:107B00000000000000000000000000000000000075</t>
  </si>
  <si>
    <t>:107B10000000000000000000000000000000000065</t>
  </si>
  <si>
    <t>:107B20000000000000000000000000000000000055</t>
  </si>
  <si>
    <t>:107B30000000000000000000000000000000000045</t>
  </si>
  <si>
    <t>:107B40000000000000000000000000000000000035</t>
  </si>
  <si>
    <t>:107B50000000000000000000000000000000000025</t>
  </si>
  <si>
    <t>:107B60000000000000000000000000000000000015</t>
  </si>
  <si>
    <t>:107B70000000000000000000000000000000000005</t>
  </si>
  <si>
    <t>:107B800000000000000000000000000000000000F5</t>
  </si>
  <si>
    <t>:107B900000000000000000000000000000000000E5</t>
  </si>
  <si>
    <t>:107BA00000000000000000000000000000000000D5</t>
  </si>
  <si>
    <t>:107BB00000000000000000000000000000000000C5</t>
  </si>
  <si>
    <t>:107BC00000000000000000000000000000000000B5</t>
  </si>
  <si>
    <t>:107BD00000000000000000000000000000000000A5</t>
  </si>
  <si>
    <t>:107BE0000000000000000000000000000000000095</t>
  </si>
  <si>
    <t>:107BF0000000000000000000000000000000000085</t>
  </si>
  <si>
    <t>:107C00000000000000000000000000000000000074</t>
  </si>
  <si>
    <t>:107C10000000000000000000000000000000000064</t>
  </si>
  <si>
    <t>:107C20000000000000000000000000000000000054</t>
  </si>
  <si>
    <t>:107C30000000000000000000000000000000000044</t>
  </si>
  <si>
    <t>:107C40000000000000000000000000000000000034</t>
  </si>
  <si>
    <t>:107C50000000000000000000000000000000000024</t>
  </si>
  <si>
    <t>:107C60000000000000000000000000000000000014</t>
  </si>
  <si>
    <t>:107C70000000000000000000000000000000000004</t>
  </si>
  <si>
    <t>:107C800000000000000000000000000000000000F4</t>
  </si>
  <si>
    <t>:107C900000000000000000000000000000000000E4</t>
  </si>
  <si>
    <t>:107CA00000000000000000000000000000000000D4</t>
  </si>
  <si>
    <t>:107CB00000000000000000000000000000000000C4</t>
  </si>
  <si>
    <t>:107CC00000000000000000000000000000000000B4</t>
  </si>
  <si>
    <t>:107CD00000000000000000000000000000000000A4</t>
  </si>
  <si>
    <t>:107CE0000000000000000000000000000000000094</t>
  </si>
  <si>
    <t>:107CF0000000000000000000000000000000000084</t>
  </si>
  <si>
    <t>:107D00000000000000000000000000000000000073</t>
  </si>
  <si>
    <t>:107D10000000000000000000000000000000000063</t>
  </si>
  <si>
    <t>:107D20000000000000000000000000000000000053</t>
  </si>
  <si>
    <t>:107D30000000000000000000000000000000000043</t>
  </si>
  <si>
    <t>:107D40000000000000000000000000000000000033</t>
  </si>
  <si>
    <t>:107D50000000000000000000000000000000000023</t>
  </si>
  <si>
    <t>:107D60000000000000000000000000000000000013</t>
  </si>
  <si>
    <t>:107D70000000000000000000000000000000000003</t>
  </si>
  <si>
    <t>:107D800000000000000000000000000000000000F3</t>
  </si>
  <si>
    <t>:107D900000000000000000000000000000000000E3</t>
  </si>
  <si>
    <t>:107DA00000000000000000000000000000000000D3</t>
  </si>
  <si>
    <t>:107DB00000000000000000000000000000000000C3</t>
  </si>
  <si>
    <t>:107DC00000000000000000000000000000000000B3</t>
  </si>
  <si>
    <t>:107DD00000000000000000000000000000000000A3</t>
  </si>
  <si>
    <t>:107DE0000000000000000000000000000000000093</t>
  </si>
  <si>
    <t>:107DF0000000000000000000000000000000000083</t>
  </si>
  <si>
    <t>:107E00000000000000000000000000000000000072</t>
  </si>
  <si>
    <t>:107E10000000000000000000000000000000000062</t>
  </si>
  <si>
    <t>:107E20000000000000000000000000000000000052</t>
  </si>
  <si>
    <t>:107E30000000000000000000000000000000000042</t>
  </si>
  <si>
    <t>:107E40000000000000000000000000000000000032</t>
  </si>
  <si>
    <t>:107E50000000000000000000000000000000000022</t>
  </si>
  <si>
    <t>:107E60000000000000000000000000000000000012</t>
  </si>
  <si>
    <t>:107E70000000000000000000000000000000000002</t>
  </si>
  <si>
    <t>:107E800000000000000000000000000000000000F2</t>
  </si>
  <si>
    <t>:107E900000000000000000000000000000000000E2</t>
  </si>
  <si>
    <t>:107EA00000000000000000000000000000000000D2</t>
  </si>
  <si>
    <t>:107EB00000000000000000000000000000000000C2</t>
  </si>
  <si>
    <t>:107EC00000000000000000000000000000000000B2</t>
  </si>
  <si>
    <t>:107ED00000000000000000000000000000000000A2</t>
  </si>
  <si>
    <t>:107EE0000000000000000000000000000000000092</t>
  </si>
  <si>
    <t>:107EF0000000000000000000000000000000000082</t>
  </si>
  <si>
    <t>:107F00000000000000000000000000000000000071</t>
  </si>
  <si>
    <t>:107F10000000000000000000000000000000000061</t>
  </si>
  <si>
    <t>:107F20000000000000000000000000000000000051</t>
  </si>
  <si>
    <t>:107F30000000000000000000000000000000000041</t>
  </si>
  <si>
    <t>:107F40000000000000000000000000000000000031</t>
  </si>
  <si>
    <t>:107F50000000000000000000000000000000000021</t>
  </si>
  <si>
    <t>:107F60000000000000000000000000000000000011</t>
  </si>
  <si>
    <t>:107F70000000000000000000000000000000000001</t>
  </si>
  <si>
    <t>:107F800000000000000000000000000000000000F1</t>
  </si>
  <si>
    <t>:107F900000000000000000000000000000000000E1</t>
  </si>
  <si>
    <t>:107FA00000000000000000000000000000000000D1</t>
  </si>
  <si>
    <t>:107FB00000000000000000000000000000000000C1</t>
  </si>
  <si>
    <t>:107FC00000000000000000000000000000000000B1</t>
  </si>
  <si>
    <t>:107FD00000000000000000000000000000000000A1</t>
  </si>
  <si>
    <t>:107FE0000000000000000000000000000000000091</t>
  </si>
  <si>
    <t>:107FF0000000000000000000000000000000000081</t>
  </si>
  <si>
    <t>:100180001428283C140F0000FF000DFF000004FF9E</t>
    <phoneticPr fontId="7" type="noConversion"/>
  </si>
  <si>
    <t>RSL I/O Data</t>
    <phoneticPr fontId="17" type="noConversion"/>
  </si>
  <si>
    <t>Data SUM</t>
    <phoneticPr fontId="17" type="noConversion"/>
  </si>
  <si>
    <t>:103920000000000000000000000000000000000097</t>
    <phoneticPr fontId="7" type="noConversion"/>
  </si>
  <si>
    <t>Standard Call</t>
    <phoneticPr fontId="17" type="noConversion"/>
  </si>
  <si>
    <t>Data Sum</t>
    <phoneticPr fontId="17" type="noConversion"/>
  </si>
  <si>
    <t>Data</t>
    <phoneticPr fontId="17" type="noConversion"/>
  </si>
  <si>
    <t>Floor</t>
    <phoneticPr fontId="17" type="noConversion"/>
  </si>
  <si>
    <t xml:space="preserve">Data </t>
    <phoneticPr fontId="17" type="noConversion"/>
  </si>
  <si>
    <t>PI-CTTL</t>
    <phoneticPr fontId="20" type="noConversion"/>
  </si>
  <si>
    <t>PI-DIR</t>
    <phoneticPr fontId="17" type="noConversion"/>
  </si>
  <si>
    <r>
      <t>0-</t>
    </r>
    <r>
      <rPr>
        <sz val="10"/>
        <rFont val="Arial"/>
        <family val="2"/>
      </rPr>
      <t>2</t>
    </r>
    <phoneticPr fontId="17" type="noConversion"/>
  </si>
  <si>
    <t>Extend call</t>
    <phoneticPr fontId="17" type="noConversion"/>
  </si>
  <si>
    <t xml:space="preserve">Data </t>
    <phoneticPr fontId="17" type="noConversion"/>
  </si>
  <si>
    <t>Data Sum</t>
    <phoneticPr fontId="17" type="noConversion"/>
  </si>
  <si>
    <t>:105AA00000000000000000000000000000000000F6</t>
    <phoneticPr fontId="7" type="noConversion"/>
  </si>
  <si>
    <t>:106AA00000000000000000000000000000000000E6</t>
    <phoneticPr fontId="7" type="noConversion"/>
  </si>
  <si>
    <t>:106720000000000000000000000000000000000069</t>
    <phoneticPr fontId="7" type="noConversion"/>
  </si>
  <si>
    <t>Data</t>
    <phoneticPr fontId="17" type="noConversion"/>
  </si>
  <si>
    <t>:105C30000000000000000000000000000000000064</t>
    <phoneticPr fontId="7" type="noConversion"/>
  </si>
  <si>
    <t>0185</t>
    <phoneticPr fontId="17" type="noConversion"/>
  </si>
  <si>
    <t>0186</t>
    <phoneticPr fontId="17" type="noConversion"/>
  </si>
  <si>
    <t>0187</t>
    <phoneticPr fontId="17" type="noConversion"/>
  </si>
  <si>
    <t>01B1</t>
    <phoneticPr fontId="17" type="noConversion"/>
  </si>
  <si>
    <t>0189</t>
    <phoneticPr fontId="17" type="noConversion"/>
  </si>
  <si>
    <t>0200</t>
    <phoneticPr fontId="17" type="noConversion"/>
  </si>
  <si>
    <t>018E</t>
    <phoneticPr fontId="17" type="noConversion"/>
  </si>
  <si>
    <t>0278</t>
    <phoneticPr fontId="17" type="noConversion"/>
  </si>
  <si>
    <t>02BB</t>
    <phoneticPr fontId="17" type="noConversion"/>
  </si>
  <si>
    <t>0220</t>
    <phoneticPr fontId="17" type="noConversion"/>
  </si>
  <si>
    <t>0332</t>
    <phoneticPr fontId="17" type="noConversion"/>
  </si>
  <si>
    <t>0333</t>
    <phoneticPr fontId="17" type="noConversion"/>
  </si>
  <si>
    <t>0334</t>
    <phoneticPr fontId="17" type="noConversion"/>
  </si>
  <si>
    <t>0335</t>
    <phoneticPr fontId="17" type="noConversion"/>
  </si>
  <si>
    <t>027D</t>
    <phoneticPr fontId="17" type="noConversion"/>
  </si>
  <si>
    <t>0279</t>
    <phoneticPr fontId="17" type="noConversion"/>
  </si>
  <si>
    <t>027B</t>
    <phoneticPr fontId="17" type="noConversion"/>
  </si>
  <si>
    <t>0336</t>
    <phoneticPr fontId="17" type="noConversion"/>
  </si>
  <si>
    <t>027E</t>
    <phoneticPr fontId="17" type="noConversion"/>
  </si>
  <si>
    <t>0390</t>
    <phoneticPr fontId="17" type="noConversion"/>
  </si>
  <si>
    <t>027A</t>
    <phoneticPr fontId="17" type="noConversion"/>
  </si>
  <si>
    <t>027C</t>
    <phoneticPr fontId="17" type="noConversion"/>
  </si>
  <si>
    <t>0204</t>
    <phoneticPr fontId="17" type="noConversion"/>
  </si>
  <si>
    <t>0203</t>
    <phoneticPr fontId="17" type="noConversion"/>
  </si>
  <si>
    <t>0206</t>
    <phoneticPr fontId="17" type="noConversion"/>
  </si>
  <si>
    <t>0205</t>
    <phoneticPr fontId="17" type="noConversion"/>
  </si>
  <si>
    <t>0207</t>
    <phoneticPr fontId="17" type="noConversion"/>
  </si>
  <si>
    <t>0208</t>
    <phoneticPr fontId="17" type="noConversion"/>
  </si>
  <si>
    <t>020B</t>
    <phoneticPr fontId="17" type="noConversion"/>
  </si>
  <si>
    <t>020C</t>
    <phoneticPr fontId="17" type="noConversion"/>
  </si>
  <si>
    <t>019A</t>
    <phoneticPr fontId="17" type="noConversion"/>
  </si>
  <si>
    <t>019F</t>
    <phoneticPr fontId="17" type="noConversion"/>
  </si>
  <si>
    <t>0225</t>
    <phoneticPr fontId="17" type="noConversion"/>
  </si>
  <si>
    <t>02B1</t>
    <phoneticPr fontId="17" type="noConversion"/>
  </si>
  <si>
    <t>033D</t>
    <phoneticPr fontId="17" type="noConversion"/>
  </si>
  <si>
    <t>029C</t>
    <phoneticPr fontId="17" type="noConversion"/>
  </si>
  <si>
    <t>01A8</t>
    <phoneticPr fontId="17" type="noConversion"/>
  </si>
  <si>
    <t>01CA</t>
    <phoneticPr fontId="17" type="noConversion"/>
  </si>
  <si>
    <t>01A0</t>
    <phoneticPr fontId="17" type="noConversion"/>
  </si>
  <si>
    <t>01A6</t>
    <phoneticPr fontId="17" type="noConversion"/>
  </si>
  <si>
    <t>0229</t>
    <phoneticPr fontId="17" type="noConversion"/>
  </si>
  <si>
    <t>01D8</t>
    <phoneticPr fontId="17" type="noConversion"/>
  </si>
  <si>
    <t>022A</t>
    <phoneticPr fontId="17" type="noConversion"/>
  </si>
  <si>
    <t>02BA</t>
    <phoneticPr fontId="17" type="noConversion"/>
  </si>
  <si>
    <t>020A</t>
    <phoneticPr fontId="17" type="noConversion"/>
  </si>
  <si>
    <t>022E</t>
    <phoneticPr fontId="17" type="noConversion"/>
  </si>
  <si>
    <t>0232</t>
    <phoneticPr fontId="17" type="noConversion"/>
  </si>
  <si>
    <t>029E</t>
    <phoneticPr fontId="17" type="noConversion"/>
  </si>
  <si>
    <t>02D0</t>
    <phoneticPr fontId="17" type="noConversion"/>
  </si>
  <si>
    <t>02C7</t>
    <phoneticPr fontId="17" type="noConversion"/>
  </si>
  <si>
    <t>02B0</t>
    <phoneticPr fontId="17" type="noConversion"/>
  </si>
  <si>
    <t>033A</t>
    <phoneticPr fontId="17" type="noConversion"/>
  </si>
  <si>
    <t>033B</t>
    <phoneticPr fontId="17" type="noConversion"/>
  </si>
  <si>
    <t>02B9</t>
    <phoneticPr fontId="17" type="noConversion"/>
  </si>
  <si>
    <t>0392</t>
    <phoneticPr fontId="17" type="noConversion"/>
  </si>
  <si>
    <t>0184</t>
    <phoneticPr fontId="17" type="noConversion"/>
  </si>
  <si>
    <t>0188</t>
    <phoneticPr fontId="17" type="noConversion"/>
  </si>
  <si>
    <t>01D1</t>
    <phoneticPr fontId="17" type="noConversion"/>
  </si>
  <si>
    <t>0226</t>
    <phoneticPr fontId="17" type="noConversion"/>
  </si>
  <si>
    <t>0227</t>
    <phoneticPr fontId="17" type="noConversion"/>
  </si>
  <si>
    <t>0196</t>
    <phoneticPr fontId="17" type="noConversion"/>
  </si>
  <si>
    <t>01BC</t>
    <phoneticPr fontId="17" type="noConversion"/>
  </si>
  <si>
    <t>01BD</t>
    <phoneticPr fontId="17" type="noConversion"/>
  </si>
  <si>
    <t>01F3</t>
    <phoneticPr fontId="17" type="noConversion"/>
  </si>
  <si>
    <t>033E</t>
    <phoneticPr fontId="17" type="noConversion"/>
  </si>
  <si>
    <t>01C0</t>
    <phoneticPr fontId="17" type="noConversion"/>
  </si>
  <si>
    <t>024E</t>
    <phoneticPr fontId="17" type="noConversion"/>
  </si>
  <si>
    <t>0195</t>
    <phoneticPr fontId="17" type="noConversion"/>
  </si>
  <si>
    <t>01F4</t>
    <phoneticPr fontId="17" type="noConversion"/>
  </si>
  <si>
    <t>0193</t>
    <phoneticPr fontId="17" type="noConversion"/>
  </si>
  <si>
    <t>01AE</t>
    <phoneticPr fontId="17" type="noConversion"/>
  </si>
  <si>
    <t>023E</t>
    <phoneticPr fontId="17" type="noConversion"/>
  </si>
  <si>
    <t>02A0</t>
    <phoneticPr fontId="17" type="noConversion"/>
  </si>
  <si>
    <t>02A1</t>
    <phoneticPr fontId="17" type="noConversion"/>
  </si>
  <si>
    <t>02A2</t>
    <phoneticPr fontId="17" type="noConversion"/>
  </si>
  <si>
    <t>02A3</t>
    <phoneticPr fontId="17" type="noConversion"/>
  </si>
  <si>
    <t>01AF</t>
    <phoneticPr fontId="17" type="noConversion"/>
  </si>
  <si>
    <t>01B6</t>
    <phoneticPr fontId="17" type="noConversion"/>
  </si>
  <si>
    <t>0217</t>
    <phoneticPr fontId="17" type="noConversion"/>
  </si>
  <si>
    <t>021C</t>
    <phoneticPr fontId="17" type="noConversion"/>
  </si>
  <si>
    <t>01C4</t>
    <phoneticPr fontId="17" type="noConversion"/>
  </si>
  <si>
    <t>021D</t>
    <phoneticPr fontId="17" type="noConversion"/>
  </si>
  <si>
    <t>021E</t>
    <phoneticPr fontId="17" type="noConversion"/>
  </si>
  <si>
    <t>021F</t>
    <phoneticPr fontId="17" type="noConversion"/>
  </si>
  <si>
    <t>0256</t>
    <phoneticPr fontId="17" type="noConversion"/>
  </si>
  <si>
    <t>026E</t>
    <phoneticPr fontId="17" type="noConversion"/>
  </si>
  <si>
    <t>02BC</t>
    <phoneticPr fontId="17" type="noConversion"/>
  </si>
  <si>
    <t>01C9</t>
    <phoneticPr fontId="17" type="noConversion"/>
  </si>
  <si>
    <t>01ED</t>
    <phoneticPr fontId="17" type="noConversion"/>
  </si>
  <si>
    <t>01F1</t>
    <phoneticPr fontId="17" type="noConversion"/>
  </si>
  <si>
    <t>0216</t>
    <phoneticPr fontId="17" type="noConversion"/>
  </si>
  <si>
    <t>023B</t>
    <phoneticPr fontId="17" type="noConversion"/>
  </si>
  <si>
    <t>0290</t>
    <phoneticPr fontId="17" type="noConversion"/>
  </si>
  <si>
    <t>0291</t>
    <phoneticPr fontId="17" type="noConversion"/>
  </si>
  <si>
    <t>01DB</t>
    <phoneticPr fontId="17" type="noConversion"/>
  </si>
  <si>
    <t>0294</t>
    <phoneticPr fontId="17" type="noConversion"/>
  </si>
  <si>
    <t>01DC</t>
    <phoneticPr fontId="17" type="noConversion"/>
  </si>
  <si>
    <t>0295</t>
    <phoneticPr fontId="17" type="noConversion"/>
  </si>
  <si>
    <t>01DD</t>
    <phoneticPr fontId="17" type="noConversion"/>
  </si>
  <si>
    <t>0296</t>
    <phoneticPr fontId="17" type="noConversion"/>
  </si>
  <si>
    <t>01DE</t>
    <phoneticPr fontId="17" type="noConversion"/>
  </si>
  <si>
    <t>0297</t>
    <phoneticPr fontId="17" type="noConversion"/>
  </si>
  <si>
    <t>01DF</t>
    <phoneticPr fontId="17" type="noConversion"/>
  </si>
  <si>
    <t>0298</t>
    <phoneticPr fontId="17" type="noConversion"/>
  </si>
  <si>
    <t>01E0</t>
    <phoneticPr fontId="17" type="noConversion"/>
  </si>
  <si>
    <t>0299</t>
    <phoneticPr fontId="17" type="noConversion"/>
  </si>
  <si>
    <t>01E1</t>
    <phoneticPr fontId="17" type="noConversion"/>
  </si>
  <si>
    <t>029A</t>
    <phoneticPr fontId="17" type="noConversion"/>
  </si>
  <si>
    <t>01E2</t>
    <phoneticPr fontId="17" type="noConversion"/>
  </si>
  <si>
    <t>029B</t>
    <phoneticPr fontId="17" type="noConversion"/>
  </si>
  <si>
    <t>0274</t>
    <phoneticPr fontId="17" type="noConversion"/>
  </si>
  <si>
    <t>0275</t>
    <phoneticPr fontId="17" type="noConversion"/>
  </si>
  <si>
    <t>0237</t>
    <phoneticPr fontId="17" type="noConversion"/>
  </si>
  <si>
    <t>0238</t>
    <phoneticPr fontId="17" type="noConversion"/>
  </si>
  <si>
    <t>0239</t>
    <phoneticPr fontId="17" type="noConversion"/>
  </si>
  <si>
    <t>0310</t>
    <phoneticPr fontId="17" type="noConversion"/>
  </si>
  <si>
    <t>02BD</t>
    <phoneticPr fontId="17" type="noConversion"/>
  </si>
  <si>
    <t>038E</t>
    <phoneticPr fontId="17" type="noConversion"/>
  </si>
  <si>
    <t>038F</t>
    <phoneticPr fontId="17" type="noConversion"/>
  </si>
  <si>
    <t>0391</t>
    <phoneticPr fontId="17" type="noConversion"/>
  </si>
  <si>
    <t>01D9</t>
    <phoneticPr fontId="17" type="noConversion"/>
  </si>
  <si>
    <t>01DA</t>
    <phoneticPr fontId="17" type="noConversion"/>
  </si>
  <si>
    <t>01E4</t>
    <phoneticPr fontId="17" type="noConversion"/>
  </si>
  <si>
    <t>028E</t>
    <phoneticPr fontId="17" type="noConversion"/>
  </si>
  <si>
    <t>028F</t>
    <phoneticPr fontId="17" type="noConversion"/>
  </si>
  <si>
    <t>0292</t>
    <phoneticPr fontId="17" type="noConversion"/>
  </si>
  <si>
    <t>0293</t>
    <phoneticPr fontId="17" type="noConversion"/>
  </si>
  <si>
    <t>029D</t>
    <phoneticPr fontId="17" type="noConversion"/>
  </si>
  <si>
    <t>0234</t>
    <phoneticPr fontId="17" type="noConversion"/>
  </si>
  <si>
    <t>0248</t>
    <phoneticPr fontId="17" type="noConversion"/>
  </si>
  <si>
    <t>0271</t>
    <phoneticPr fontId="17" type="noConversion"/>
  </si>
  <si>
    <t>01E5</t>
    <phoneticPr fontId="17" type="noConversion"/>
  </si>
  <si>
    <t>01E6</t>
    <phoneticPr fontId="17" type="noConversion"/>
  </si>
  <si>
    <t>0272</t>
    <phoneticPr fontId="17" type="noConversion"/>
  </si>
  <si>
    <t>01E7</t>
    <phoneticPr fontId="17" type="noConversion"/>
  </si>
  <si>
    <t>0273</t>
    <phoneticPr fontId="17" type="noConversion"/>
  </si>
  <si>
    <t>0222</t>
    <phoneticPr fontId="17" type="noConversion"/>
  </si>
  <si>
    <t>01EA</t>
    <phoneticPr fontId="17" type="noConversion"/>
  </si>
  <si>
    <t>01E8</t>
    <phoneticPr fontId="17" type="noConversion"/>
  </si>
  <si>
    <t>01E9</t>
    <phoneticPr fontId="17" type="noConversion"/>
  </si>
  <si>
    <t>01EC</t>
    <phoneticPr fontId="17" type="noConversion"/>
  </si>
  <si>
    <t>01E3</t>
    <phoneticPr fontId="17" type="noConversion"/>
  </si>
  <si>
    <t>028C</t>
    <phoneticPr fontId="17" type="noConversion"/>
  </si>
  <si>
    <t>028D</t>
    <phoneticPr fontId="17" type="noConversion"/>
  </si>
  <si>
    <t>020D</t>
    <phoneticPr fontId="17" type="noConversion"/>
  </si>
  <si>
    <t>023D</t>
    <phoneticPr fontId="17" type="noConversion"/>
  </si>
  <si>
    <t>01A5</t>
    <phoneticPr fontId="17" type="noConversion"/>
  </si>
  <si>
    <t>020E</t>
    <phoneticPr fontId="17" type="noConversion"/>
  </si>
  <si>
    <t>022B</t>
    <phoneticPr fontId="17" type="noConversion"/>
  </si>
  <si>
    <t>022C</t>
    <phoneticPr fontId="17" type="noConversion"/>
  </si>
  <si>
    <t>0255</t>
    <phoneticPr fontId="17" type="noConversion"/>
  </si>
  <si>
    <t>0259</t>
    <phoneticPr fontId="17" type="noConversion"/>
  </si>
  <si>
    <t>026F</t>
    <phoneticPr fontId="17" type="noConversion"/>
  </si>
  <si>
    <t>0270</t>
    <phoneticPr fontId="17" type="noConversion"/>
  </si>
  <si>
    <t>027F</t>
    <phoneticPr fontId="17" type="noConversion"/>
  </si>
  <si>
    <t>0280</t>
    <phoneticPr fontId="17" type="noConversion"/>
  </si>
  <si>
    <t>0281</t>
    <phoneticPr fontId="17" type="noConversion"/>
  </si>
  <si>
    <t>0283</t>
    <phoneticPr fontId="17" type="noConversion"/>
  </si>
  <si>
    <t>0284</t>
    <phoneticPr fontId="17" type="noConversion"/>
  </si>
  <si>
    <t>0285</t>
    <phoneticPr fontId="17" type="noConversion"/>
  </si>
  <si>
    <t>0286</t>
    <phoneticPr fontId="17" type="noConversion"/>
  </si>
  <si>
    <t>0287</t>
    <phoneticPr fontId="17" type="noConversion"/>
  </si>
  <si>
    <t>0288</t>
    <phoneticPr fontId="17" type="noConversion"/>
  </si>
  <si>
    <t>0289</t>
    <phoneticPr fontId="17" type="noConversion"/>
  </si>
  <si>
    <t>0190</t>
    <phoneticPr fontId="17" type="noConversion"/>
  </si>
  <si>
    <t>0194</t>
    <phoneticPr fontId="17" type="noConversion"/>
  </si>
  <si>
    <t>028B</t>
    <phoneticPr fontId="17" type="noConversion"/>
  </si>
  <si>
    <t>0192</t>
    <phoneticPr fontId="17" type="noConversion"/>
  </si>
  <si>
    <t>0258</t>
    <phoneticPr fontId="17" type="noConversion"/>
  </si>
  <si>
    <t>0257</t>
    <phoneticPr fontId="17" type="noConversion"/>
  </si>
  <si>
    <t>0209</t>
    <phoneticPr fontId="17" type="noConversion"/>
  </si>
  <si>
    <t>023F</t>
    <phoneticPr fontId="17" type="noConversion"/>
  </si>
  <si>
    <t>02C9</t>
    <phoneticPr fontId="17" type="noConversion"/>
  </si>
  <si>
    <t>018A</t>
    <phoneticPr fontId="17" type="noConversion"/>
  </si>
  <si>
    <t>01C2</t>
    <phoneticPr fontId="17" type="noConversion"/>
  </si>
  <si>
    <t>01A4</t>
    <phoneticPr fontId="17" type="noConversion"/>
  </si>
  <si>
    <t>0221</t>
    <phoneticPr fontId="17" type="noConversion"/>
  </si>
  <si>
    <t>02CD</t>
    <phoneticPr fontId="17" type="noConversion"/>
  </si>
  <si>
    <t>02A5</t>
    <phoneticPr fontId="17" type="noConversion"/>
  </si>
  <si>
    <t>02A6</t>
    <phoneticPr fontId="17" type="noConversion"/>
  </si>
  <si>
    <t>02B4</t>
    <phoneticPr fontId="17" type="noConversion"/>
  </si>
  <si>
    <t>02A7</t>
    <phoneticPr fontId="17" type="noConversion"/>
  </si>
  <si>
    <t>02BE</t>
    <phoneticPr fontId="17" type="noConversion"/>
  </si>
  <si>
    <t>02A8</t>
    <phoneticPr fontId="17" type="noConversion"/>
  </si>
  <si>
    <t>02A9</t>
    <phoneticPr fontId="17" type="noConversion"/>
  </si>
  <si>
    <t>02B5</t>
    <phoneticPr fontId="17" type="noConversion"/>
  </si>
  <si>
    <t>02BF</t>
    <phoneticPr fontId="17" type="noConversion"/>
  </si>
  <si>
    <t>02C1</t>
    <phoneticPr fontId="17" type="noConversion"/>
  </si>
  <si>
    <t>02B6</t>
    <phoneticPr fontId="17" type="noConversion"/>
  </si>
  <si>
    <t>02C0</t>
    <phoneticPr fontId="17" type="noConversion"/>
  </si>
  <si>
    <t>02C2</t>
    <phoneticPr fontId="17" type="noConversion"/>
  </si>
  <si>
    <t>02C3</t>
    <phoneticPr fontId="17" type="noConversion"/>
  </si>
  <si>
    <t>02C6</t>
    <phoneticPr fontId="17" type="noConversion"/>
  </si>
  <si>
    <t>02C4</t>
    <phoneticPr fontId="17" type="noConversion"/>
  </si>
  <si>
    <t>02C5</t>
    <phoneticPr fontId="17" type="noConversion"/>
  </si>
  <si>
    <t>01B5</t>
    <phoneticPr fontId="17" type="noConversion"/>
  </si>
  <si>
    <t>0199</t>
    <phoneticPr fontId="17" type="noConversion"/>
  </si>
  <si>
    <t>019B</t>
    <phoneticPr fontId="17" type="noConversion"/>
  </si>
  <si>
    <t>01AB</t>
    <phoneticPr fontId="17" type="noConversion"/>
  </si>
  <si>
    <t>01B3</t>
    <phoneticPr fontId="17" type="noConversion"/>
  </si>
  <si>
    <t>02A4</t>
    <phoneticPr fontId="17" type="noConversion"/>
  </si>
  <si>
    <t>0277</t>
    <phoneticPr fontId="17" type="noConversion"/>
  </si>
  <si>
    <t>01D2</t>
    <phoneticPr fontId="17" type="noConversion"/>
  </si>
  <si>
    <t>0180</t>
    <phoneticPr fontId="17" type="noConversion"/>
  </si>
  <si>
    <t>0181</t>
    <phoneticPr fontId="17" type="noConversion"/>
  </si>
  <si>
    <t>0182</t>
    <phoneticPr fontId="17" type="noConversion"/>
  </si>
  <si>
    <t>0183</t>
    <phoneticPr fontId="17" type="noConversion"/>
  </si>
  <si>
    <t>026A</t>
    <phoneticPr fontId="17" type="noConversion"/>
  </si>
  <si>
    <t>026B</t>
    <phoneticPr fontId="17" type="noConversion"/>
  </si>
  <si>
    <t>01A3</t>
    <phoneticPr fontId="17" type="noConversion"/>
  </si>
  <si>
    <t>01C3</t>
    <phoneticPr fontId="17" type="noConversion"/>
  </si>
  <si>
    <t>01AC</t>
    <phoneticPr fontId="17" type="noConversion"/>
  </si>
  <si>
    <t>01AD</t>
    <phoneticPr fontId="17" type="noConversion"/>
  </si>
  <si>
    <t>01B0</t>
    <phoneticPr fontId="17" type="noConversion"/>
  </si>
  <si>
    <t>01B2</t>
    <phoneticPr fontId="17" type="noConversion"/>
  </si>
  <si>
    <t>01B9</t>
    <phoneticPr fontId="17" type="noConversion"/>
  </si>
  <si>
    <t>01B4</t>
    <phoneticPr fontId="17" type="noConversion"/>
  </si>
  <si>
    <t>01C5</t>
    <phoneticPr fontId="17" type="noConversion"/>
  </si>
  <si>
    <t>01C6</t>
    <phoneticPr fontId="17" type="noConversion"/>
  </si>
  <si>
    <t>01C7</t>
    <phoneticPr fontId="17" type="noConversion"/>
  </si>
  <si>
    <t>01D4</t>
    <phoneticPr fontId="17" type="noConversion"/>
  </si>
  <si>
    <t>01F2</t>
    <phoneticPr fontId="17" type="noConversion"/>
  </si>
  <si>
    <t>0276</t>
    <phoneticPr fontId="17" type="noConversion"/>
  </si>
  <si>
    <t>033C</t>
    <phoneticPr fontId="17" type="noConversion"/>
  </si>
  <si>
    <t>0341</t>
    <phoneticPr fontId="17" type="noConversion"/>
  </si>
  <si>
    <t>01D7</t>
    <phoneticPr fontId="17" type="noConversion"/>
  </si>
  <si>
    <t>01D5</t>
    <phoneticPr fontId="17" type="noConversion"/>
  </si>
  <si>
    <t>029F</t>
    <phoneticPr fontId="17" type="noConversion"/>
  </si>
  <si>
    <t>02CA</t>
    <phoneticPr fontId="17" type="noConversion"/>
  </si>
  <si>
    <t>02CB</t>
    <phoneticPr fontId="17" type="noConversion"/>
  </si>
  <si>
    <t>026C</t>
    <phoneticPr fontId="17" type="noConversion"/>
  </si>
  <si>
    <t>022D</t>
    <phoneticPr fontId="17" type="noConversion"/>
  </si>
  <si>
    <t>022F</t>
    <phoneticPr fontId="17" type="noConversion"/>
  </si>
  <si>
    <t>023C</t>
    <phoneticPr fontId="17" type="noConversion"/>
  </si>
  <si>
    <t>0230</t>
    <phoneticPr fontId="17" type="noConversion"/>
  </si>
  <si>
    <t>0231</t>
    <phoneticPr fontId="17" type="noConversion"/>
  </si>
  <si>
    <t>0224</t>
    <phoneticPr fontId="17" type="noConversion"/>
  </si>
  <si>
    <t>018F</t>
    <phoneticPr fontId="17" type="noConversion"/>
  </si>
  <si>
    <t>0219</t>
    <phoneticPr fontId="17" type="noConversion"/>
  </si>
  <si>
    <t>01A1</t>
    <phoneticPr fontId="17" type="noConversion"/>
  </si>
  <si>
    <t>01F5</t>
    <phoneticPr fontId="17" type="noConversion"/>
  </si>
  <si>
    <t>01D6</t>
    <phoneticPr fontId="17" type="noConversion"/>
  </si>
  <si>
    <t>01CC</t>
    <phoneticPr fontId="17" type="noConversion"/>
  </si>
  <si>
    <t>0228</t>
    <phoneticPr fontId="17" type="noConversion"/>
  </si>
  <si>
    <t>0214</t>
    <phoneticPr fontId="17" type="noConversion"/>
  </si>
  <si>
    <t>0218</t>
    <phoneticPr fontId="17" type="noConversion"/>
  </si>
  <si>
    <t>0215</t>
    <phoneticPr fontId="17" type="noConversion"/>
  </si>
  <si>
    <t>024A</t>
    <phoneticPr fontId="17" type="noConversion"/>
  </si>
  <si>
    <t>0197</t>
    <phoneticPr fontId="17" type="noConversion"/>
  </si>
  <si>
    <t>01CB</t>
    <phoneticPr fontId="17" type="noConversion"/>
  </si>
  <si>
    <t>02B7</t>
    <phoneticPr fontId="17" type="noConversion"/>
  </si>
  <si>
    <t>018C</t>
    <phoneticPr fontId="17" type="noConversion"/>
  </si>
  <si>
    <t>01FD</t>
    <phoneticPr fontId="17" type="noConversion"/>
  </si>
  <si>
    <t>020F</t>
    <phoneticPr fontId="17" type="noConversion"/>
  </si>
  <si>
    <t>0249</t>
    <phoneticPr fontId="17" type="noConversion"/>
  </si>
  <si>
    <t>0210</t>
    <phoneticPr fontId="17" type="noConversion"/>
  </si>
  <si>
    <t>0211</t>
    <phoneticPr fontId="17" type="noConversion"/>
  </si>
  <si>
    <t>0213</t>
    <phoneticPr fontId="17" type="noConversion"/>
  </si>
  <si>
    <t>01CE</t>
    <phoneticPr fontId="17" type="noConversion"/>
  </si>
  <si>
    <t>0212</t>
    <phoneticPr fontId="17" type="noConversion"/>
  </si>
  <si>
    <t>021B</t>
    <phoneticPr fontId="17" type="noConversion"/>
  </si>
  <si>
    <t>01FE</t>
    <phoneticPr fontId="17" type="noConversion"/>
  </si>
  <si>
    <t>01FF</t>
    <phoneticPr fontId="17" type="noConversion"/>
  </si>
  <si>
    <t>018B</t>
    <phoneticPr fontId="17" type="noConversion"/>
  </si>
  <si>
    <t>0198</t>
    <phoneticPr fontId="17" type="noConversion"/>
  </si>
  <si>
    <t>01F6</t>
    <phoneticPr fontId="17" type="noConversion"/>
  </si>
  <si>
    <t>01CF</t>
    <phoneticPr fontId="17" type="noConversion"/>
  </si>
  <si>
    <t>01BF</t>
    <phoneticPr fontId="17" type="noConversion"/>
  </si>
  <si>
    <t>01BA</t>
    <phoneticPr fontId="17" type="noConversion"/>
  </si>
  <si>
    <t>019D</t>
    <phoneticPr fontId="17" type="noConversion"/>
  </si>
  <si>
    <t>01C8</t>
    <phoneticPr fontId="17" type="noConversion"/>
  </si>
  <si>
    <t>02B2</t>
    <phoneticPr fontId="17" type="noConversion"/>
  </si>
  <si>
    <t>02B3</t>
    <phoneticPr fontId="17" type="noConversion"/>
  </si>
  <si>
    <t>024C</t>
    <phoneticPr fontId="17" type="noConversion"/>
  </si>
  <si>
    <t>024D</t>
    <phoneticPr fontId="17" type="noConversion"/>
  </si>
  <si>
    <t>0191</t>
    <phoneticPr fontId="17" type="noConversion"/>
  </si>
  <si>
    <t>01BB</t>
    <phoneticPr fontId="17" type="noConversion"/>
  </si>
  <si>
    <t>01B7</t>
    <phoneticPr fontId="17" type="noConversion"/>
  </si>
  <si>
    <t>01B8</t>
    <phoneticPr fontId="17" type="noConversion"/>
  </si>
  <si>
    <t>0235</t>
    <phoneticPr fontId="17" type="noConversion"/>
  </si>
  <si>
    <t>026D</t>
    <phoneticPr fontId="17" type="noConversion"/>
  </si>
  <si>
    <t>0236</t>
    <phoneticPr fontId="17" type="noConversion"/>
  </si>
  <si>
    <t>019E</t>
    <phoneticPr fontId="17" type="noConversion"/>
  </si>
  <si>
    <t>02B8</t>
    <phoneticPr fontId="17" type="noConversion"/>
  </si>
  <si>
    <t>01F7</t>
    <phoneticPr fontId="17" type="noConversion"/>
  </si>
  <si>
    <t>01EE</t>
    <phoneticPr fontId="17" type="noConversion"/>
  </si>
  <si>
    <t>01EF</t>
    <phoneticPr fontId="17" type="noConversion"/>
  </si>
  <si>
    <t>01F0</t>
    <phoneticPr fontId="17" type="noConversion"/>
  </si>
  <si>
    <t>0243</t>
    <phoneticPr fontId="17" type="noConversion"/>
  </si>
  <si>
    <t>01A7</t>
    <phoneticPr fontId="17" type="noConversion"/>
  </si>
  <si>
    <t>01A9</t>
    <phoneticPr fontId="17" type="noConversion"/>
  </si>
  <si>
    <t>01D3</t>
    <phoneticPr fontId="17" type="noConversion"/>
  </si>
  <si>
    <t>01A2</t>
    <phoneticPr fontId="17" type="noConversion"/>
  </si>
  <si>
    <t>0246</t>
    <phoneticPr fontId="17" type="noConversion"/>
  </si>
  <si>
    <t>0247</t>
    <phoneticPr fontId="17" type="noConversion"/>
  </si>
  <si>
    <t>02CF</t>
    <phoneticPr fontId="17" type="noConversion"/>
  </si>
  <si>
    <t>028A</t>
    <phoneticPr fontId="17" type="noConversion"/>
  </si>
  <si>
    <t>0240</t>
    <phoneticPr fontId="17" type="noConversion"/>
  </si>
  <si>
    <t>0241</t>
    <phoneticPr fontId="17" type="noConversion"/>
  </si>
  <si>
    <t>0242</t>
    <phoneticPr fontId="17" type="noConversion"/>
  </si>
  <si>
    <t>0202</t>
    <phoneticPr fontId="17" type="noConversion"/>
  </si>
  <si>
    <t>023A</t>
    <phoneticPr fontId="17" type="noConversion"/>
  </si>
  <si>
    <t>0245</t>
    <phoneticPr fontId="17" type="noConversion"/>
  </si>
  <si>
    <t>02AC</t>
    <phoneticPr fontId="17" type="noConversion"/>
  </si>
  <si>
    <t>02AD</t>
    <phoneticPr fontId="17" type="noConversion"/>
  </si>
  <si>
    <t>02AE</t>
    <phoneticPr fontId="17" type="noConversion"/>
  </si>
  <si>
    <t>02AF</t>
    <phoneticPr fontId="17" type="noConversion"/>
  </si>
  <si>
    <t>0312</t>
    <phoneticPr fontId="17" type="noConversion"/>
  </si>
  <si>
    <t>0314</t>
  </si>
  <si>
    <t>0313</t>
    <phoneticPr fontId="17" type="noConversion"/>
  </si>
  <si>
    <t>0315</t>
  </si>
  <si>
    <t>0316</t>
  </si>
  <si>
    <t>0317</t>
  </si>
  <si>
    <t>0318</t>
  </si>
  <si>
    <t>0319</t>
  </si>
  <si>
    <t>0322</t>
  </si>
  <si>
    <t>0323</t>
  </si>
  <si>
    <t>031A</t>
    <phoneticPr fontId="17" type="noConversion"/>
  </si>
  <si>
    <t>031B</t>
    <phoneticPr fontId="17" type="noConversion"/>
  </si>
  <si>
    <t>031C</t>
    <phoneticPr fontId="17" type="noConversion"/>
  </si>
  <si>
    <t>031D</t>
    <phoneticPr fontId="17" type="noConversion"/>
  </si>
  <si>
    <t>031F</t>
    <phoneticPr fontId="17" type="noConversion"/>
  </si>
  <si>
    <t>0320</t>
    <phoneticPr fontId="17" type="noConversion"/>
  </si>
  <si>
    <t>0321</t>
    <phoneticPr fontId="17" type="noConversion"/>
  </si>
  <si>
    <t>0324</t>
  </si>
  <si>
    <t>0325</t>
  </si>
  <si>
    <t>0326</t>
  </si>
  <si>
    <t>0327</t>
  </si>
  <si>
    <t>0328</t>
  </si>
  <si>
    <t>0329</t>
  </si>
  <si>
    <t>032A</t>
    <phoneticPr fontId="17" type="noConversion"/>
  </si>
  <si>
    <t>032B</t>
    <phoneticPr fontId="17" type="noConversion"/>
  </si>
  <si>
    <t>032C</t>
    <phoneticPr fontId="17" type="noConversion"/>
  </si>
  <si>
    <t>032D</t>
    <phoneticPr fontId="17" type="noConversion"/>
  </si>
  <si>
    <t>032E</t>
    <phoneticPr fontId="17" type="noConversion"/>
  </si>
  <si>
    <t>032F</t>
    <phoneticPr fontId="17" type="noConversion"/>
  </si>
  <si>
    <t>0330</t>
    <phoneticPr fontId="17" type="noConversion"/>
  </si>
  <si>
    <t>0331</t>
    <phoneticPr fontId="17" type="noConversion"/>
  </si>
  <si>
    <t>031E</t>
    <phoneticPr fontId="17" type="noConversion"/>
  </si>
  <si>
    <t>0337</t>
    <phoneticPr fontId="17" type="noConversion"/>
  </si>
  <si>
    <t>0338</t>
    <phoneticPr fontId="17" type="noConversion"/>
  </si>
  <si>
    <t>0339</t>
    <phoneticPr fontId="17" type="noConversion"/>
  </si>
  <si>
    <t>01AA</t>
    <phoneticPr fontId="17" type="noConversion"/>
  </si>
  <si>
    <t>02CC</t>
    <phoneticPr fontId="17" type="noConversion"/>
  </si>
  <si>
    <t>02AA</t>
    <phoneticPr fontId="17" type="noConversion"/>
  </si>
  <si>
    <t>018D</t>
    <phoneticPr fontId="17" type="noConversion"/>
  </si>
  <si>
    <t>019C</t>
    <phoneticPr fontId="17" type="noConversion"/>
  </si>
  <si>
    <t>02C8</t>
    <phoneticPr fontId="17" type="noConversion"/>
  </si>
  <si>
    <t>02C8</t>
    <phoneticPr fontId="17" type="noConversion"/>
  </si>
  <si>
    <t>02AA</t>
    <phoneticPr fontId="17" type="noConversion"/>
  </si>
  <si>
    <t>0337</t>
    <phoneticPr fontId="17" type="noConversion"/>
  </si>
  <si>
    <t>0223</t>
    <phoneticPr fontId="17" type="noConversion"/>
  </si>
  <si>
    <t>0223</t>
    <phoneticPr fontId="17" type="noConversion"/>
  </si>
  <si>
    <t>01EB</t>
    <phoneticPr fontId="17" type="noConversion"/>
  </si>
  <si>
    <t>01EB</t>
    <phoneticPr fontId="17" type="noConversion"/>
  </si>
  <si>
    <t>01BE</t>
    <phoneticPr fontId="7" type="noConversion"/>
  </si>
  <si>
    <t>01CD</t>
    <phoneticPr fontId="7" type="noConversion"/>
  </si>
  <si>
    <t>01D0</t>
    <phoneticPr fontId="7" type="noConversion"/>
  </si>
  <si>
    <t>01F8</t>
    <phoneticPr fontId="7" type="noConversion"/>
  </si>
  <si>
    <t>01F9</t>
    <phoneticPr fontId="7" type="noConversion"/>
  </si>
  <si>
    <t>01FA</t>
    <phoneticPr fontId="7" type="noConversion"/>
  </si>
  <si>
    <t>01FB</t>
    <phoneticPr fontId="7" type="noConversion"/>
  </si>
  <si>
    <t>01FC</t>
    <phoneticPr fontId="7" type="noConversion"/>
  </si>
  <si>
    <t>0201</t>
    <phoneticPr fontId="7" type="noConversion"/>
  </si>
  <si>
    <t>021A</t>
    <phoneticPr fontId="7" type="noConversion"/>
  </si>
  <si>
    <t>0244</t>
    <phoneticPr fontId="7" type="noConversion"/>
  </si>
  <si>
    <t>024B</t>
    <phoneticPr fontId="7" type="noConversion"/>
  </si>
  <si>
    <t>024F</t>
    <phoneticPr fontId="7" type="noConversion"/>
  </si>
  <si>
    <t>0250</t>
    <phoneticPr fontId="7" type="noConversion"/>
  </si>
  <si>
    <t>0251</t>
    <phoneticPr fontId="7" type="noConversion"/>
  </si>
  <si>
    <t>0252</t>
    <phoneticPr fontId="7" type="noConversion"/>
  </si>
  <si>
    <t>0253</t>
    <phoneticPr fontId="7" type="noConversion"/>
  </si>
  <si>
    <t>0254</t>
    <phoneticPr fontId="7" type="noConversion"/>
  </si>
  <si>
    <t>0282</t>
    <phoneticPr fontId="7" type="noConversion"/>
  </si>
  <si>
    <t>02AB</t>
    <phoneticPr fontId="7" type="noConversion"/>
  </si>
  <si>
    <t>02CE</t>
    <phoneticPr fontId="7" type="noConversion"/>
  </si>
  <si>
    <t>0311</t>
    <phoneticPr fontId="7" type="noConversion"/>
  </si>
  <si>
    <t>033F</t>
    <phoneticPr fontId="7" type="noConversion"/>
  </si>
  <si>
    <t>01C1</t>
    <phoneticPr fontId="7" type="noConversion"/>
  </si>
  <si>
    <t>0233</t>
    <phoneticPr fontId="7" type="noConversion"/>
  </si>
  <si>
    <t>02D3</t>
  </si>
  <si>
    <t>02D4</t>
  </si>
  <si>
    <t>02D5</t>
  </si>
  <si>
    <t>02D6</t>
  </si>
  <si>
    <t>02D7</t>
  </si>
  <si>
    <t>02D8</t>
  </si>
  <si>
    <t>02D9</t>
  </si>
  <si>
    <t>02D1</t>
    <phoneticPr fontId="7" type="noConversion"/>
  </si>
  <si>
    <t>02D2</t>
    <phoneticPr fontId="7" type="noConversion"/>
  </si>
  <si>
    <t>02DA</t>
    <phoneticPr fontId="7" type="noConversion"/>
  </si>
  <si>
    <t>02DB</t>
    <phoneticPr fontId="7" type="noConversion"/>
  </si>
  <si>
    <t>02DC</t>
    <phoneticPr fontId="7" type="noConversion"/>
  </si>
  <si>
    <t>02DD</t>
    <phoneticPr fontId="7" type="noConversion"/>
  </si>
  <si>
    <t>02DE</t>
    <phoneticPr fontId="7" type="noConversion"/>
  </si>
  <si>
    <t>02DF</t>
    <phoneticPr fontId="7" type="noConversion"/>
  </si>
  <si>
    <t>0340</t>
    <phoneticPr fontId="7" type="noConversion"/>
  </si>
  <si>
    <t>0342</t>
    <phoneticPr fontId="7" type="noConversion"/>
  </si>
  <si>
    <t>0343</t>
  </si>
  <si>
    <t>0344</t>
  </si>
  <si>
    <t>0345</t>
  </si>
  <si>
    <t>0346</t>
  </si>
  <si>
    <t>0347</t>
  </si>
  <si>
    <t>0348</t>
  </si>
  <si>
    <t>0349</t>
  </si>
  <si>
    <t>034A</t>
    <phoneticPr fontId="7" type="noConversion"/>
  </si>
  <si>
    <t>034B</t>
    <phoneticPr fontId="7" type="noConversion"/>
  </si>
  <si>
    <t>034C</t>
    <phoneticPr fontId="7" type="noConversion"/>
  </si>
  <si>
    <t>034D</t>
    <phoneticPr fontId="7" type="noConversion"/>
  </si>
  <si>
    <t>034E</t>
    <phoneticPr fontId="7" type="noConversion"/>
  </si>
  <si>
    <t>034F</t>
    <phoneticPr fontId="7" type="noConversion"/>
  </si>
  <si>
    <t>0380</t>
    <phoneticPr fontId="7" type="noConversion"/>
  </si>
  <si>
    <t>0381</t>
    <phoneticPr fontId="7" type="noConversion"/>
  </si>
  <si>
    <t>0382</t>
    <phoneticPr fontId="7" type="noConversion"/>
  </si>
  <si>
    <t>0383</t>
    <phoneticPr fontId="7" type="noConversion"/>
  </si>
  <si>
    <t>0384</t>
    <phoneticPr fontId="7" type="noConversion"/>
  </si>
  <si>
    <t>0385</t>
    <phoneticPr fontId="7" type="noConversion"/>
  </si>
  <si>
    <t>0386</t>
    <phoneticPr fontId="7" type="noConversion"/>
  </si>
  <si>
    <t>0387</t>
    <phoneticPr fontId="7" type="noConversion"/>
  </si>
  <si>
    <t>0388</t>
    <phoneticPr fontId="7" type="noConversion"/>
  </si>
  <si>
    <t>0389</t>
    <phoneticPr fontId="7" type="noConversion"/>
  </si>
  <si>
    <t>038A</t>
    <phoneticPr fontId="7" type="noConversion"/>
  </si>
  <si>
    <t>038B</t>
    <phoneticPr fontId="7" type="noConversion"/>
  </si>
  <si>
    <t>038C</t>
    <phoneticPr fontId="7" type="noConversion"/>
  </si>
  <si>
    <t>038D</t>
    <phoneticPr fontId="7" type="noConversion"/>
  </si>
  <si>
    <t>0393</t>
    <phoneticPr fontId="7" type="noConversion"/>
  </si>
  <si>
    <t>0394</t>
    <phoneticPr fontId="7" type="noConversion"/>
  </si>
  <si>
    <t>0395</t>
    <phoneticPr fontId="7" type="noConversion"/>
  </si>
  <si>
    <t>0396</t>
    <phoneticPr fontId="7" type="noConversion"/>
  </si>
  <si>
    <t>0397</t>
    <phoneticPr fontId="7" type="noConversion"/>
  </si>
  <si>
    <t>0398</t>
    <phoneticPr fontId="7" type="noConversion"/>
  </si>
  <si>
    <t>0399</t>
    <phoneticPr fontId="7" type="noConversion"/>
  </si>
  <si>
    <t>039A</t>
    <phoneticPr fontId="7" type="noConversion"/>
  </si>
  <si>
    <t>039B</t>
    <phoneticPr fontId="7" type="noConversion"/>
  </si>
  <si>
    <t>039C</t>
    <phoneticPr fontId="7" type="noConversion"/>
  </si>
  <si>
    <t>039D</t>
    <phoneticPr fontId="7" type="noConversion"/>
  </si>
  <si>
    <t>039E</t>
    <phoneticPr fontId="7" type="noConversion"/>
  </si>
  <si>
    <t>039F</t>
    <phoneticPr fontId="7" type="noConversion"/>
  </si>
  <si>
    <t>Data</t>
    <phoneticPr fontId="7" type="noConversion"/>
  </si>
  <si>
    <t>Data Sum</t>
    <phoneticPr fontId="7" type="noConversion"/>
  </si>
  <si>
    <t>02E0</t>
    <phoneticPr fontId="7" type="noConversion"/>
  </si>
  <si>
    <t>02E1</t>
    <phoneticPr fontId="7" type="noConversion"/>
  </si>
  <si>
    <t>02E2</t>
  </si>
  <si>
    <t>02E3</t>
  </si>
  <si>
    <t>02E4</t>
  </si>
  <si>
    <t>02E5</t>
  </si>
  <si>
    <t>02E6</t>
  </si>
  <si>
    <t>02E7</t>
  </si>
  <si>
    <t>02E8</t>
  </si>
  <si>
    <t>02E9</t>
  </si>
  <si>
    <t>02EA</t>
    <phoneticPr fontId="7" type="noConversion"/>
  </si>
  <si>
    <t>02EB</t>
    <phoneticPr fontId="7" type="noConversion"/>
  </si>
  <si>
    <t>02EC</t>
    <phoneticPr fontId="7" type="noConversion"/>
  </si>
  <si>
    <t>02EE</t>
    <phoneticPr fontId="7" type="noConversion"/>
  </si>
  <si>
    <t>02EF</t>
    <phoneticPr fontId="7" type="noConversion"/>
  </si>
  <si>
    <t>02ED</t>
    <phoneticPr fontId="7" type="noConversion"/>
  </si>
  <si>
    <t>02F0</t>
    <phoneticPr fontId="7" type="noConversion"/>
  </si>
  <si>
    <t>02F1</t>
    <phoneticPr fontId="7" type="noConversion"/>
  </si>
  <si>
    <t>02F2</t>
  </si>
  <si>
    <t>02F3</t>
  </si>
  <si>
    <t>02F4</t>
  </si>
  <si>
    <t>02F5</t>
  </si>
  <si>
    <t>02F6</t>
  </si>
  <si>
    <t>02F7</t>
  </si>
  <si>
    <t>02F8</t>
  </si>
  <si>
    <t>02F9</t>
  </si>
  <si>
    <t>02FA</t>
    <phoneticPr fontId="7" type="noConversion"/>
  </si>
  <si>
    <t>02FB</t>
    <phoneticPr fontId="7" type="noConversion"/>
  </si>
  <si>
    <t>02FC</t>
    <phoneticPr fontId="7" type="noConversion"/>
  </si>
  <si>
    <t>02FD</t>
    <phoneticPr fontId="7" type="noConversion"/>
  </si>
  <si>
    <t>02FE</t>
    <phoneticPr fontId="7" type="noConversion"/>
  </si>
  <si>
    <t>02FF</t>
    <phoneticPr fontId="7" type="noConversion"/>
  </si>
  <si>
    <t>0300</t>
    <phoneticPr fontId="7" type="noConversion"/>
  </si>
  <si>
    <t>0301</t>
    <phoneticPr fontId="7" type="noConversion"/>
  </si>
  <si>
    <t>0302</t>
  </si>
  <si>
    <t>0303</t>
  </si>
  <si>
    <t>0304</t>
  </si>
  <si>
    <t>0305</t>
  </si>
  <si>
    <t>0306</t>
  </si>
  <si>
    <t>0307</t>
  </si>
  <si>
    <t>0308</t>
  </si>
  <si>
    <t>0309</t>
  </si>
  <si>
    <t>030A</t>
    <phoneticPr fontId="7" type="noConversion"/>
  </si>
  <si>
    <t>030B</t>
    <phoneticPr fontId="7" type="noConversion"/>
  </si>
  <si>
    <t>030C</t>
    <phoneticPr fontId="7" type="noConversion"/>
  </si>
  <si>
    <t>030D</t>
    <phoneticPr fontId="7" type="noConversion"/>
  </si>
  <si>
    <t>030E</t>
    <phoneticPr fontId="7" type="noConversion"/>
  </si>
  <si>
    <t>030F</t>
    <phoneticPr fontId="7" type="noConversion"/>
  </si>
  <si>
    <t>0350</t>
    <phoneticPr fontId="7" type="noConversion"/>
  </si>
  <si>
    <t>0351</t>
    <phoneticPr fontId="7" type="noConversion"/>
  </si>
  <si>
    <t>0352</t>
  </si>
  <si>
    <t>0353</t>
  </si>
  <si>
    <t>0354</t>
  </si>
  <si>
    <t>0355</t>
  </si>
  <si>
    <t>0356</t>
  </si>
  <si>
    <t>0357</t>
  </si>
  <si>
    <t>0358</t>
  </si>
  <si>
    <t>0359</t>
  </si>
  <si>
    <t>035A</t>
    <phoneticPr fontId="7" type="noConversion"/>
  </si>
  <si>
    <t>035B</t>
    <phoneticPr fontId="7" type="noConversion"/>
  </si>
  <si>
    <t>035C</t>
    <phoneticPr fontId="7" type="noConversion"/>
  </si>
  <si>
    <t>035D</t>
    <phoneticPr fontId="7" type="noConversion"/>
  </si>
  <si>
    <t>035E</t>
    <phoneticPr fontId="7" type="noConversion"/>
  </si>
  <si>
    <t>035F</t>
    <phoneticPr fontId="7" type="noConversion"/>
  </si>
  <si>
    <t>0360</t>
    <phoneticPr fontId="7" type="noConversion"/>
  </si>
  <si>
    <t>0361</t>
    <phoneticPr fontId="7" type="noConversion"/>
  </si>
  <si>
    <t>0362</t>
  </si>
  <si>
    <t>0363</t>
  </si>
  <si>
    <t>0364</t>
  </si>
  <si>
    <t>0365</t>
  </si>
  <si>
    <t>0366</t>
  </si>
  <si>
    <t>0367</t>
  </si>
  <si>
    <t>0368</t>
  </si>
  <si>
    <t>0369</t>
  </si>
  <si>
    <t>036A</t>
    <phoneticPr fontId="7" type="noConversion"/>
  </si>
  <si>
    <t>036B</t>
    <phoneticPr fontId="7" type="noConversion"/>
  </si>
  <si>
    <t>036C</t>
    <phoneticPr fontId="7" type="noConversion"/>
  </si>
  <si>
    <t>036D</t>
    <phoneticPr fontId="7" type="noConversion"/>
  </si>
  <si>
    <t>036E</t>
    <phoneticPr fontId="7" type="noConversion"/>
  </si>
  <si>
    <t>036F</t>
    <phoneticPr fontId="7" type="noConversion"/>
  </si>
  <si>
    <t>0370</t>
    <phoneticPr fontId="7" type="noConversion"/>
  </si>
  <si>
    <t>0371</t>
    <phoneticPr fontId="7" type="noConversion"/>
  </si>
  <si>
    <t>0372</t>
  </si>
  <si>
    <t>0373</t>
  </si>
  <si>
    <t>0374</t>
  </si>
  <si>
    <t>0375</t>
  </si>
  <si>
    <t>0376</t>
  </si>
  <si>
    <t>0377</t>
  </si>
  <si>
    <t>0378</t>
  </si>
  <si>
    <t>0379</t>
  </si>
  <si>
    <t>037A</t>
    <phoneticPr fontId="7" type="noConversion"/>
  </si>
  <si>
    <t>037B</t>
    <phoneticPr fontId="7" type="noConversion"/>
  </si>
  <si>
    <t>037C</t>
    <phoneticPr fontId="7" type="noConversion"/>
  </si>
  <si>
    <t>037D</t>
    <phoneticPr fontId="7" type="noConversion"/>
  </si>
  <si>
    <t>037E</t>
    <phoneticPr fontId="7" type="noConversion"/>
  </si>
  <si>
    <t>037F</t>
    <phoneticPr fontId="7" type="noConversion"/>
  </si>
  <si>
    <t>025A</t>
    <phoneticPr fontId="7" type="noConversion"/>
  </si>
  <si>
    <t>025B</t>
    <phoneticPr fontId="7" type="noConversion"/>
  </si>
  <si>
    <t>025C</t>
    <phoneticPr fontId="7" type="noConversion"/>
  </si>
  <si>
    <t>025D</t>
    <phoneticPr fontId="7" type="noConversion"/>
  </si>
  <si>
    <t>025E</t>
    <phoneticPr fontId="7" type="noConversion"/>
  </si>
  <si>
    <t>025F</t>
    <phoneticPr fontId="7" type="noConversion"/>
  </si>
  <si>
    <t>0260</t>
    <phoneticPr fontId="7" type="noConversion"/>
  </si>
  <si>
    <t>0261</t>
    <phoneticPr fontId="7" type="noConversion"/>
  </si>
  <si>
    <t>0262</t>
  </si>
  <si>
    <t>0263</t>
  </si>
  <si>
    <t>0264</t>
  </si>
  <si>
    <t>0265</t>
  </si>
  <si>
    <t>0266</t>
  </si>
  <si>
    <t>0267</t>
  </si>
  <si>
    <t>0268</t>
  </si>
  <si>
    <t>0269</t>
  </si>
  <si>
    <t>消防迫降楼层</t>
    <phoneticPr fontId="7" type="noConversion"/>
  </si>
  <si>
    <t>读卡器操作</t>
    <phoneticPr fontId="7" type="noConversion"/>
  </si>
  <si>
    <t>顶层</t>
    <phoneticPr fontId="7" type="noConversion"/>
  </si>
  <si>
    <t>大厅</t>
    <phoneticPr fontId="7" type="noConversion"/>
  </si>
  <si>
    <t>01CD</t>
    <phoneticPr fontId="17" type="noConversion"/>
  </si>
  <si>
    <t>00</t>
  </si>
  <si>
    <t>GMH_XOEC</t>
    <phoneticPr fontId="20" type="noConversion"/>
  </si>
  <si>
    <t>GMH_Korea</t>
    <phoneticPr fontId="20" type="noConversion"/>
  </si>
  <si>
    <t>GMH_EU</t>
    <phoneticPr fontId="20" type="noConversion"/>
  </si>
  <si>
    <t>GMH_OECC</t>
    <phoneticPr fontId="20" type="noConversion"/>
  </si>
  <si>
    <t>Feature</t>
    <phoneticPr fontId="7" type="noConversion"/>
  </si>
  <si>
    <t>Jason Wu</t>
    <phoneticPr fontId="17" type="noConversion"/>
  </si>
  <si>
    <t>DOCUMENT REVISION</t>
    <phoneticPr fontId="17" type="noConversion"/>
  </si>
  <si>
    <t>Prepared By:</t>
    <phoneticPr fontId="17" type="noConversion"/>
  </si>
  <si>
    <t>Rev.</t>
    <phoneticPr fontId="17" type="noConversion"/>
  </si>
  <si>
    <t>Date</t>
    <phoneticPr fontId="17" type="noConversion"/>
  </si>
  <si>
    <t>Comment</t>
    <phoneticPr fontId="17" type="noConversion"/>
  </si>
  <si>
    <t>V1.0</t>
    <phoneticPr fontId="17" type="noConversion"/>
  </si>
  <si>
    <t xml:space="preserve">Junqi Feng </t>
    <phoneticPr fontId="20" type="noConversion"/>
  </si>
  <si>
    <t>First vision</t>
    <phoneticPr fontId="20" type="noConversion"/>
  </si>
  <si>
    <t>Excel 2007 or higher</t>
    <phoneticPr fontId="7" type="noConversion"/>
  </si>
  <si>
    <t>Step 2:</t>
    <phoneticPr fontId="7" type="noConversion"/>
  </si>
  <si>
    <t>Step 1:</t>
    <phoneticPr fontId="7" type="noConversion"/>
  </si>
  <si>
    <t>Step 3:</t>
    <phoneticPr fontId="7" type="noConversion"/>
  </si>
  <si>
    <r>
      <t xml:space="preserve">Open file </t>
    </r>
    <r>
      <rPr>
        <i/>
        <sz val="10"/>
        <rFont val="Arial"/>
        <family val="2"/>
      </rPr>
      <t>DDA21310L_GECB_PARA_SET.xlsm</t>
    </r>
    <r>
      <rPr>
        <sz val="10"/>
        <rFont val="Arial"/>
        <family val="2"/>
      </rPr>
      <t xml:space="preserve"> file with Excel 2007</t>
    </r>
    <phoneticPr fontId="7" type="noConversion"/>
  </si>
  <si>
    <r>
      <t xml:space="preserve">Select sheet </t>
    </r>
    <r>
      <rPr>
        <b/>
        <i/>
        <sz val="10"/>
        <rFont val="Arial"/>
        <family val="2"/>
      </rPr>
      <t>Input</t>
    </r>
    <phoneticPr fontId="7" type="noConversion"/>
  </si>
  <si>
    <t xml:space="preserve">Set up programming instrument and EEPROM (AAA616NL15) with PC </t>
    <phoneticPr fontId="7" type="noConversion"/>
  </si>
  <si>
    <t>Select chip type: ATMEL, AT25256, 8000H Bytes</t>
    <phoneticPr fontId="7" type="noConversion"/>
  </si>
  <si>
    <r>
      <t>Click “</t>
    </r>
    <r>
      <rPr>
        <sz val="10"/>
        <rFont val="宋体"/>
        <family val="3"/>
        <charset val="134"/>
      </rPr>
      <t>组合”（</t>
    </r>
    <r>
      <rPr>
        <sz val="10"/>
        <rFont val="Arial"/>
        <family val="2"/>
      </rPr>
      <t>Combine) button to start burn the EEPROM</t>
    </r>
    <phoneticPr fontId="7" type="noConversion"/>
  </si>
  <si>
    <t>After finish burning, power off programming instrument and disconnect EEPROM from it</t>
    <phoneticPr fontId="7" type="noConversion"/>
  </si>
  <si>
    <t>Label EEPROM based on the name of .HEX file</t>
    <phoneticPr fontId="7" type="noConversion"/>
  </si>
  <si>
    <t>E-mail: Junqi.feng@otis.com</t>
    <phoneticPr fontId="7" type="noConversion"/>
  </si>
  <si>
    <t>1.</t>
    <phoneticPr fontId="7" type="noConversion"/>
  </si>
  <si>
    <t>Enviromment requirement</t>
    <phoneticPr fontId="7" type="noConversion"/>
  </si>
  <si>
    <t>2.</t>
    <phoneticPr fontId="7" type="noConversion"/>
  </si>
  <si>
    <t>Procedue</t>
    <phoneticPr fontId="7" type="noConversion"/>
  </si>
  <si>
    <t>3.</t>
    <phoneticPr fontId="7" type="noConversion"/>
  </si>
  <si>
    <t>Help</t>
    <phoneticPr fontId="7" type="noConversion"/>
  </si>
  <si>
    <t>Follow the Prompt menu going back/forth to output a .HEX file in a speified path.</t>
    <phoneticPr fontId="7" type="noConversion"/>
  </si>
  <si>
    <t>ISC1</t>
  </si>
  <si>
    <t>Note: The interface of above programming maybe different depending on your programming instrument.</t>
    <phoneticPr fontId="7" type="noConversion"/>
  </si>
  <si>
    <t>V1.1</t>
    <phoneticPr fontId="17" type="noConversion"/>
  </si>
  <si>
    <t xml:space="preserve">GECB Software Version: </t>
    <phoneticPr fontId="17" type="noConversion"/>
  </si>
  <si>
    <t>V1.2</t>
    <phoneticPr fontId="17" type="noConversion"/>
  </si>
  <si>
    <t>1. update formula for prompt massage to EFO-P;
2. update GECB software version;
3. update formula for CARD READER Mask;</t>
    <phoneticPr fontId="17" type="noConversion"/>
  </si>
  <si>
    <t>1. update formula for PositionIndicator</t>
    <phoneticPr fontId="17" type="noConversion"/>
  </si>
  <si>
    <t>V1.3</t>
    <phoneticPr fontId="17" type="noConversion"/>
  </si>
  <si>
    <t xml:space="preserve">Junqi Feng </t>
    <phoneticPr fontId="20" type="noConversion"/>
  </si>
  <si>
    <t>1. up1264date address for IO 805,1257~1264</t>
    <phoneticPr fontId="17" type="noConversion"/>
  </si>
  <si>
    <t>00</t>
    <phoneticPr fontId="17" type="noConversion"/>
  </si>
  <si>
    <t>=</t>
    <phoneticPr fontId="17" type="noConversion"/>
  </si>
  <si>
    <t>P&amp;Op&amp;Sb</t>
    <phoneticPr fontId="17" type="noConversion"/>
  </si>
  <si>
    <t>*</t>
    <phoneticPr fontId="7" type="noConversion"/>
  </si>
  <si>
    <t>ATT3</t>
    <phoneticPr fontId="15" type="noConversion"/>
  </si>
  <si>
    <t>GP130782GAB</t>
    <phoneticPr fontId="20" type="noConversion"/>
  </si>
  <si>
    <t>DAA26800DT1 or higher</t>
    <phoneticPr fontId="20" type="noConversion"/>
  </si>
  <si>
    <t>contract</t>
    <phoneticPr fontId="17" type="noConversion"/>
  </si>
  <si>
    <r>
      <t xml:space="preserve">GECB Parameters 
</t>
    </r>
    <r>
      <rPr>
        <b/>
        <i/>
        <sz val="16"/>
        <rFont val="Arial"/>
        <family val="2"/>
      </rPr>
      <t xml:space="preserve">for ACD MR Ext </t>
    </r>
    <r>
      <rPr>
        <b/>
        <i/>
        <sz val="24"/>
        <rFont val="Arial"/>
        <family val="2"/>
      </rPr>
      <t xml:space="preserve">
Skyrise</t>
    </r>
    <r>
      <rPr>
        <b/>
        <i/>
        <sz val="24"/>
        <rFont val="Arial"/>
        <family val="2"/>
      </rPr>
      <t xml:space="preserve">
</t>
    </r>
    <phoneticPr fontId="20" type="noConversion"/>
  </si>
  <si>
    <t>V1.4</t>
    <phoneticPr fontId="17" type="noConversion"/>
  </si>
  <si>
    <t>HPI-DEDR</t>
  </si>
  <si>
    <t>BzGong-T</t>
  </si>
  <si>
    <t>CR-OPT</t>
  </si>
  <si>
    <t>DZCNT</t>
  </si>
  <si>
    <t>EN-DZI</t>
  </si>
  <si>
    <t>MD/AES</t>
  </si>
  <si>
    <t>CA-MOD</t>
  </si>
  <si>
    <t>C-CHK</t>
  </si>
  <si>
    <t>REM-SSM</t>
  </si>
  <si>
    <t>REM-PORT</t>
  </si>
  <si>
    <t>NMS-TYP</t>
  </si>
  <si>
    <t>EN-CARIO</t>
  </si>
  <si>
    <t>DIS-ARO</t>
  </si>
  <si>
    <t>ARO-D</t>
  </si>
  <si>
    <t>DIS-CAN</t>
  </si>
  <si>
    <t>EN-SO</t>
  </si>
  <si>
    <t>BatRun-T</t>
  </si>
  <si>
    <t>COP-COPY</t>
  </si>
  <si>
    <t>EN-ACCB</t>
  </si>
  <si>
    <t>LVA-TYP</t>
  </si>
  <si>
    <t>HOMELIFT</t>
  </si>
  <si>
    <t>GNC-TYP</t>
  </si>
  <si>
    <t>HPI-DEDL</t>
    <phoneticPr fontId="17" type="noConversion"/>
  </si>
  <si>
    <r>
      <t>0</t>
    </r>
    <r>
      <rPr>
        <sz val="10"/>
        <rFont val="Arial"/>
        <family val="2"/>
      </rPr>
      <t>-1</t>
    </r>
    <phoneticPr fontId="17" type="noConversion"/>
  </si>
  <si>
    <r>
      <t>1</t>
    </r>
    <r>
      <rPr>
        <sz val="10"/>
        <rFont val="Arial"/>
        <family val="2"/>
      </rPr>
      <t>~3</t>
    </r>
    <phoneticPr fontId="20" type="noConversion"/>
  </si>
  <si>
    <r>
      <t>0</t>
    </r>
    <r>
      <rPr>
        <sz val="10"/>
        <rFont val="Arial"/>
        <family val="2"/>
      </rPr>
      <t>-4</t>
    </r>
    <phoneticPr fontId="20" type="noConversion"/>
  </si>
  <si>
    <r>
      <t>0</t>
    </r>
    <r>
      <rPr>
        <sz val="10"/>
        <rFont val="Arial"/>
        <family val="2"/>
      </rPr>
      <t>-1</t>
    </r>
    <phoneticPr fontId="20" type="noConversion"/>
  </si>
  <si>
    <r>
      <t>1</t>
    </r>
    <r>
      <rPr>
        <sz val="10"/>
        <rFont val="Arial"/>
        <family val="2"/>
      </rPr>
      <t>0-2550min</t>
    </r>
    <phoneticPr fontId="20" type="noConversion"/>
  </si>
  <si>
    <t>1min</t>
    <phoneticPr fontId="20" type="noConversion"/>
  </si>
  <si>
    <r>
      <t>0</t>
    </r>
    <r>
      <rPr>
        <sz val="10"/>
        <rFont val="Arial"/>
        <family val="2"/>
      </rPr>
      <t>-3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</si>
  <si>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</si>
  <si>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</t>
    </r>
    <phoneticPr fontId="20" type="noConversion"/>
  </si>
  <si>
    <r>
      <t>0-</t>
    </r>
    <r>
      <rPr>
        <sz val="10"/>
        <rFont val="Arial"/>
        <family val="2"/>
      </rPr>
      <t>10</t>
    </r>
    <phoneticPr fontId="20" type="noConversion"/>
  </si>
  <si>
    <r>
      <t>0</t>
    </r>
    <r>
      <rPr>
        <sz val="10"/>
        <rFont val="Arial"/>
        <family val="2"/>
      </rPr>
      <t>-31</t>
    </r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</si>
  <si>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</si>
  <si>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0.1sec</t>
    <phoneticPr fontId="20" type="noConversion"/>
  </si>
  <si>
    <t>0-36</t>
    <phoneticPr fontId="17" type="noConversion"/>
  </si>
  <si>
    <t>PRK-TYP</t>
  </si>
  <si>
    <t>PRK-OPT</t>
  </si>
  <si>
    <t>PRK-NT1</t>
  </si>
  <si>
    <t>PRK-NT2</t>
  </si>
  <si>
    <t>PRKdefVD</t>
  </si>
  <si>
    <t>INL-TYP</t>
  </si>
  <si>
    <t>NSL-TYP</t>
  </si>
  <si>
    <t>INSL-TYP</t>
  </si>
  <si>
    <t>CB-EXT</t>
  </si>
  <si>
    <t>EN-CFS</t>
  </si>
  <si>
    <t>EN-JIS</t>
  </si>
  <si>
    <t>EN-BTI</t>
  </si>
  <si>
    <t>BTI-P</t>
  </si>
  <si>
    <t>ESO-OP</t>
  </si>
  <si>
    <t>CARD-SWP</t>
  </si>
  <si>
    <t>HANN-NBR</t>
  </si>
  <si>
    <t>HANN-FLR</t>
  </si>
  <si>
    <t>HANN-BLK</t>
  </si>
  <si>
    <t>HANN-FL1</t>
  </si>
  <si>
    <t>HANN-FL2</t>
  </si>
  <si>
    <t>HANN-FL3</t>
  </si>
  <si>
    <t>HANN-FL4</t>
  </si>
  <si>
    <t>EN-NEFI</t>
  </si>
  <si>
    <t>CNTY-TYP</t>
  </si>
  <si>
    <t>PRKXDZ-T</t>
  </si>
  <si>
    <r>
      <t>0</t>
    </r>
    <r>
      <rPr>
        <sz val="10"/>
        <rFont val="Arial"/>
        <family val="2"/>
      </rPr>
      <t>-63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</si>
  <si>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</si>
  <si>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-60</t>
    </r>
    <phoneticPr fontId="20" type="noConversion"/>
  </si>
  <si>
    <t>0-100</t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</si>
  <si>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</si>
  <si>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</si>
  <si>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-100</t>
    </r>
    <phoneticPr fontId="20" type="noConversion"/>
  </si>
  <si>
    <r>
      <t>0</t>
    </r>
    <r>
      <rPr>
        <sz val="10"/>
        <rFont val="Arial"/>
        <family val="2"/>
      </rPr>
      <t>-199</t>
    </r>
    <phoneticPr fontId="20" type="noConversion"/>
  </si>
  <si>
    <r>
      <t>0</t>
    </r>
    <r>
      <rPr>
        <sz val="10"/>
        <rFont val="Arial"/>
        <family val="2"/>
      </rPr>
      <t>-40</t>
    </r>
    <phoneticPr fontId="20" type="noConversion"/>
  </si>
  <si>
    <t>1 min</t>
    <phoneticPr fontId="20" type="noConversion"/>
  </si>
  <si>
    <t>EN-JICA</t>
  </si>
  <si>
    <t>MITdefVD</t>
  </si>
  <si>
    <t>MIT-NT</t>
  </si>
  <si>
    <t>MIT-DIR</t>
  </si>
  <si>
    <t>DUPK-CP</t>
  </si>
  <si>
    <t>DUPK-OPT</t>
  </si>
  <si>
    <t>MOT-TYP</t>
  </si>
  <si>
    <t>MOT-OPT</t>
  </si>
  <si>
    <t>MOT-LD</t>
  </si>
  <si>
    <t>CMPS-LNS</t>
  </si>
  <si>
    <t>DEK-TYP</t>
  </si>
  <si>
    <r>
      <t>0</t>
    </r>
    <r>
      <rPr>
        <sz val="10"/>
        <rFont val="Arial"/>
        <family val="2"/>
      </rPr>
      <t>-60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</si>
  <si>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</si>
  <si>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P</t>
    </r>
    <r>
      <rPr>
        <sz val="10"/>
        <rFont val="Arial"/>
        <family val="2"/>
      </rPr>
      <t>-ON-D</t>
    </r>
    <phoneticPr fontId="20" type="noConversion"/>
  </si>
  <si>
    <r>
      <t>1</t>
    </r>
    <r>
      <rPr>
        <sz val="10"/>
        <rFont val="Arial"/>
        <family val="2"/>
      </rPr>
      <t>sec</t>
    </r>
    <phoneticPr fontId="20" type="noConversion"/>
  </si>
  <si>
    <r>
      <rPr>
        <sz val="10"/>
        <rFont val="Arial"/>
        <family val="2"/>
      </rPr>
      <t>8-20</t>
    </r>
    <phoneticPr fontId="20" type="noConversion"/>
  </si>
  <si>
    <t>C-TYPE</t>
  </si>
  <si>
    <t>1AT</t>
  </si>
  <si>
    <t>2AT</t>
  </si>
  <si>
    <t>DDP</t>
  </si>
  <si>
    <t>EN-DDP</t>
  </si>
  <si>
    <t>3P</t>
  </si>
  <si>
    <t>EN-MPD</t>
  </si>
  <si>
    <t>MPD-T</t>
  </si>
  <si>
    <t>HY-TYP</t>
  </si>
  <si>
    <t>L-T</t>
  </si>
  <si>
    <t>UX-D</t>
  </si>
  <si>
    <t>UXT-D</t>
  </si>
  <si>
    <t>EN-PLS</t>
  </si>
  <si>
    <t>EN-OTS</t>
  </si>
  <si>
    <t>EN-1CL</t>
  </si>
  <si>
    <t>ACD/UXT</t>
  </si>
  <si>
    <t>EN-J</t>
  </si>
  <si>
    <t>J-T</t>
  </si>
  <si>
    <t>EN-BCD</t>
  </si>
  <si>
    <t>BON-D</t>
  </si>
  <si>
    <t>BFLT-T</t>
  </si>
  <si>
    <t>BOFF-D</t>
  </si>
  <si>
    <r>
      <t>0</t>
    </r>
    <r>
      <rPr>
        <sz val="10"/>
        <rFont val="Arial"/>
        <family val="2"/>
      </rPr>
      <t>-255</t>
    </r>
    <phoneticPr fontId="20" type="noConversion"/>
  </si>
  <si>
    <t>0.1sec</t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</si>
  <si>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</si>
  <si>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</si>
  <si>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1</t>
    </r>
    <r>
      <rPr>
        <sz val="10"/>
        <rFont val="Arial"/>
        <family val="2"/>
      </rPr>
      <t>5-255</t>
    </r>
    <phoneticPr fontId="20" type="noConversion"/>
  </si>
  <si>
    <t>0.004sec</t>
  </si>
  <si>
    <t>0.004sec</t>
    <phoneticPr fontId="20" type="noConversion"/>
  </si>
  <si>
    <r>
      <t>0</t>
    </r>
    <r>
      <rPr>
        <sz val="10"/>
        <rFont val="Arial"/>
        <family val="2"/>
      </rPr>
      <t>-10</t>
    </r>
    <phoneticPr fontId="20" type="noConversion"/>
  </si>
  <si>
    <r>
      <t>5</t>
    </r>
    <r>
      <rPr>
        <sz val="10"/>
        <rFont val="Arial"/>
        <family val="2"/>
      </rPr>
      <t>-150</t>
    </r>
    <phoneticPr fontId="20" type="noConversion"/>
  </si>
  <si>
    <t>SEL-CMR</t>
  </si>
  <si>
    <t>CR-CHK-T</t>
  </si>
  <si>
    <t>DHB_TK-T</t>
  </si>
  <si>
    <t>DS-TKBUZ</t>
  </si>
  <si>
    <t>OPEN-TYP</t>
  </si>
  <si>
    <r>
      <t>0</t>
    </r>
    <r>
      <rPr>
        <sz val="10"/>
        <rFont val="Arial"/>
        <family val="2"/>
      </rPr>
      <t>-20</t>
    </r>
    <phoneticPr fontId="20" type="noConversion"/>
  </si>
  <si>
    <t>LV-MOD</t>
  </si>
  <si>
    <t>PRS-TYP</t>
  </si>
  <si>
    <t>DZ-DLY</t>
  </si>
  <si>
    <t>LV-U-D</t>
  </si>
  <si>
    <t>LV-D-D</t>
  </si>
  <si>
    <t>T-BASE</t>
  </si>
  <si>
    <t>IPU-D</t>
  </si>
  <si>
    <t>IPD-D</t>
  </si>
  <si>
    <t>1LS-D</t>
  </si>
  <si>
    <t>2LS-D</t>
  </si>
  <si>
    <t>RLV-TYP</t>
  </si>
  <si>
    <t>RL-CNT</t>
  </si>
  <si>
    <t>RL-DIS</t>
  </si>
  <si>
    <t>RL-UIS</t>
  </si>
  <si>
    <t>RL-U-D</t>
  </si>
  <si>
    <t>RL-D-D</t>
  </si>
  <si>
    <r>
      <t>0</t>
    </r>
    <r>
      <rPr>
        <sz val="10"/>
        <rFont val="Arial"/>
        <family val="2"/>
      </rPr>
      <t>-255</t>
    </r>
    <r>
      <rPr>
        <sz val="11"/>
        <color theme="1"/>
        <rFont val="Arial"/>
        <family val="2"/>
        <charset val="134"/>
      </rPr>
      <t/>
    </r>
  </si>
  <si>
    <r>
      <t>0</t>
    </r>
    <r>
      <rPr>
        <sz val="10"/>
        <rFont val="Arial"/>
        <family val="2"/>
      </rPr>
      <t>-255</t>
    </r>
    <phoneticPr fontId="20" type="noConversion"/>
  </si>
  <si>
    <r>
      <t>M</t>
    </r>
    <r>
      <rPr>
        <sz val="10"/>
        <rFont val="Arial"/>
        <family val="2"/>
      </rPr>
      <t>RO-DIR</t>
    </r>
    <phoneticPr fontId="20" type="noConversion"/>
  </si>
  <si>
    <t>ES-SLOW</t>
  </si>
  <si>
    <t>EFO-DCMD</t>
  </si>
  <si>
    <t>EN-EOSBZ</t>
  </si>
  <si>
    <t>EQO-NT</t>
  </si>
  <si>
    <t>EQO-DO</t>
  </si>
  <si>
    <t>EEQF-TYP</t>
  </si>
  <si>
    <t>EEQF-T</t>
  </si>
  <si>
    <t>EN-EQAR</t>
  </si>
  <si>
    <t>EQAR-NT</t>
  </si>
  <si>
    <t>EQAR-O</t>
  </si>
  <si>
    <t>EN-EQOR</t>
  </si>
  <si>
    <t>EZ1-BOT</t>
  </si>
  <si>
    <t>EZ1-TOP</t>
  </si>
  <si>
    <t>EZ1-UPST</t>
  </si>
  <si>
    <t>EZ1-DNST</t>
  </si>
  <si>
    <t>EN-AMEZ1</t>
  </si>
  <si>
    <t>1min</t>
    <phoneticPr fontId="20" type="noConversion"/>
  </si>
  <si>
    <r>
      <t>1</t>
    </r>
    <r>
      <rPr>
        <sz val="10"/>
        <rFont val="Arial"/>
        <family val="2"/>
      </rPr>
      <t>~15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</si>
  <si>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</si>
  <si>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</si>
  <si>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</si>
  <si>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t>FPD-RUN</t>
  </si>
  <si>
    <t>FPD-LINK</t>
  </si>
  <si>
    <t>CRO-TTL</t>
  </si>
  <si>
    <t>CCR-OP</t>
  </si>
  <si>
    <t>SEC-LINK</t>
  </si>
  <si>
    <t>BLC-TYP</t>
  </si>
  <si>
    <t>BLC-T</t>
  </si>
  <si>
    <t>BLC-DCB</t>
  </si>
  <si>
    <t>ECB-TYP</t>
  </si>
  <si>
    <t>PET-TYP</t>
  </si>
  <si>
    <t>PET-NT</t>
  </si>
  <si>
    <t>PET-FANT</t>
  </si>
  <si>
    <r>
      <t>1</t>
    </r>
    <r>
      <rPr>
        <sz val="10"/>
        <rFont val="Arial"/>
        <family val="2"/>
      </rPr>
      <t>0-255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</si>
  <si>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</si>
  <si>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-25</t>
    </r>
    <phoneticPr fontId="20" type="noConversion"/>
  </si>
  <si>
    <t>DBG-MSG2</t>
  </si>
  <si>
    <t>DBG-MSK0</t>
  </si>
  <si>
    <t>DBG-MSK1</t>
  </si>
  <si>
    <t>DBG-MSK2</t>
  </si>
  <si>
    <t>DBG-MSK3</t>
  </si>
  <si>
    <t>DBG-MSK4</t>
  </si>
  <si>
    <t>DBG-MSK5</t>
  </si>
  <si>
    <t>DBG-MSK6</t>
  </si>
  <si>
    <t>DBG-MSK7</t>
  </si>
  <si>
    <t>DBG-SOC</t>
  </si>
  <si>
    <t>DBG-REI</t>
  </si>
  <si>
    <t>MON-FUNC</t>
  </si>
  <si>
    <t>TST-FUNC</t>
  </si>
  <si>
    <t>TFA1DofM</t>
  </si>
  <si>
    <t>TFA2DofM</t>
  </si>
  <si>
    <t>TFA3DofM</t>
  </si>
  <si>
    <t>TFA4DofM</t>
  </si>
  <si>
    <t>TFA5-OP</t>
  </si>
  <si>
    <t>TFA5-TYP</t>
  </si>
  <si>
    <t>TFA5-SHR</t>
  </si>
  <si>
    <t>TFA5-SMI</t>
  </si>
  <si>
    <t>TFA5-EHR</t>
  </si>
  <si>
    <t>TFA5-EMI</t>
  </si>
  <si>
    <t>TFA5-WEK</t>
  </si>
  <si>
    <t>TFA5DofM</t>
  </si>
  <si>
    <t>RSL1-HI</t>
  </si>
  <si>
    <t>RSL1-LO</t>
  </si>
  <si>
    <t>RSL1-SHR</t>
  </si>
  <si>
    <t>RSL1-SMI</t>
  </si>
  <si>
    <t>RSL1-SWE</t>
  </si>
  <si>
    <t>RSL1-EHR</t>
  </si>
  <si>
    <t>RSL1-EMI</t>
  </si>
  <si>
    <t>RSL1-EWE</t>
  </si>
  <si>
    <t>RSL2-HI</t>
  </si>
  <si>
    <t>RSL2-LO</t>
  </si>
  <si>
    <t>RSL2-SHR</t>
  </si>
  <si>
    <t>RSL2-SMI</t>
  </si>
  <si>
    <t>RSL2-SWE</t>
  </si>
  <si>
    <t>RSL2-EHR</t>
  </si>
  <si>
    <t>RSL2-EMI</t>
  </si>
  <si>
    <t>RSL2-EWE</t>
  </si>
  <si>
    <t>RSL3-HI</t>
  </si>
  <si>
    <t>RSL3-LO</t>
  </si>
  <si>
    <t>RSL3-SHR</t>
  </si>
  <si>
    <t>RSL3-SMI</t>
  </si>
  <si>
    <t>RSL3-SWE</t>
  </si>
  <si>
    <t>RSL3-EHR</t>
  </si>
  <si>
    <t>RSL3-EMI</t>
  </si>
  <si>
    <t>RSL3-EWE</t>
  </si>
  <si>
    <t>RSL4-HI</t>
  </si>
  <si>
    <t>RSL4-LO</t>
  </si>
  <si>
    <t>RSL4-SHR</t>
  </si>
  <si>
    <t>RSL4-SMI</t>
  </si>
  <si>
    <t>RSL4-SWE</t>
  </si>
  <si>
    <t>RSL4-EHR</t>
  </si>
  <si>
    <t>RSL4-EMI</t>
  </si>
  <si>
    <t>RSL4-EWE</t>
  </si>
  <si>
    <t>RSL5-HI</t>
  </si>
  <si>
    <t>RSL5-LO</t>
  </si>
  <si>
    <t>RSL5-SHR</t>
  </si>
  <si>
    <t>RSL5-SMI</t>
  </si>
  <si>
    <t>RSL5-SWE</t>
  </si>
  <si>
    <t>RSL5-EHR</t>
  </si>
  <si>
    <t>RSL5-EMI</t>
  </si>
  <si>
    <t>RSL5-EWE</t>
  </si>
  <si>
    <t>RSL6-HI</t>
  </si>
  <si>
    <t>RSL6-LO</t>
  </si>
  <si>
    <t>RSL6-SHR</t>
  </si>
  <si>
    <t>RSL6-SMI</t>
  </si>
  <si>
    <t>RSL6-SWE</t>
  </si>
  <si>
    <t>RSL6-EHR</t>
  </si>
  <si>
    <t>RSL6-EMI</t>
  </si>
  <si>
    <t>RSL6-EWE</t>
  </si>
  <si>
    <t>RSL7-HI</t>
  </si>
  <si>
    <t>RSL7-LO</t>
  </si>
  <si>
    <t>RSL7-SHR</t>
  </si>
  <si>
    <t>RSL7-SMI</t>
  </si>
  <si>
    <t>RSL7-SWE</t>
  </si>
  <si>
    <t>RSL7-EHR</t>
  </si>
  <si>
    <t>RSL7-EMI</t>
  </si>
  <si>
    <t>RSL7-EWE</t>
  </si>
  <si>
    <t>RSL8-HI</t>
  </si>
  <si>
    <t>RSL8-LO</t>
  </si>
  <si>
    <t>RSL8-SHR</t>
  </si>
  <si>
    <t>RSL8-SMI</t>
  </si>
  <si>
    <t>RSL8-SWE</t>
  </si>
  <si>
    <t>RSL8-EHR</t>
  </si>
  <si>
    <t>RSL8-EMI</t>
  </si>
  <si>
    <t>RSL8-EWE</t>
  </si>
  <si>
    <t>DIS_SCH</t>
  </si>
  <si>
    <t>12 – REI Parameter (SVT Key Sequence M-1-3-1-GOBACK..-ENTER-GOON)</t>
    <phoneticPr fontId="20" type="noConversion"/>
  </si>
  <si>
    <t>REI-TYP</t>
  </si>
  <si>
    <t>TRG-TYP</t>
  </si>
  <si>
    <t>REI-DRV</t>
  </si>
  <si>
    <t>TRGstrtH</t>
  </si>
  <si>
    <t>TRGstrtM</t>
  </si>
  <si>
    <t>TRGstopH</t>
  </si>
  <si>
    <t>TRGstopM</t>
  </si>
  <si>
    <t>TRG-DofM</t>
  </si>
  <si>
    <t>TRG-DofW</t>
  </si>
  <si>
    <t>TRG-WofM</t>
  </si>
  <si>
    <t>Stuck-T</t>
  </si>
  <si>
    <t>DoErr-NT</t>
  </si>
  <si>
    <t>DoErr2-P</t>
  </si>
  <si>
    <t>DoErr2-T</t>
  </si>
  <si>
    <t>DoErr3-P</t>
  </si>
  <si>
    <t>DoErr3-T</t>
  </si>
  <si>
    <t>LevelErr</t>
  </si>
  <si>
    <t>SpeedErr</t>
  </si>
  <si>
    <t>EmgL-TYP</t>
  </si>
  <si>
    <t>EmgL-T</t>
  </si>
  <si>
    <t>0-255</t>
    <phoneticPr fontId="20" type="noConversion"/>
  </si>
  <si>
    <t>1sec</t>
    <phoneticPr fontId="20" type="noConversion"/>
  </si>
  <si>
    <t>0-255</t>
    <phoneticPr fontId="20" type="noConversion"/>
  </si>
  <si>
    <t>0-255</t>
    <phoneticPr fontId="20" type="noConversion"/>
  </si>
  <si>
    <t>13 – SPEECH Parameter (SVT Key Sequence M-1-3-1-GOBACK..-ENTER-GOON)</t>
    <phoneticPr fontId="20" type="noConversion"/>
  </si>
  <si>
    <t>SM-EMG</t>
  </si>
  <si>
    <t>SM-EN_FL</t>
  </si>
  <si>
    <t>SM-DC-T</t>
  </si>
  <si>
    <t>SM-UP-T</t>
  </si>
  <si>
    <t>SM-DN-T</t>
  </si>
  <si>
    <t>SM-OD-T</t>
  </si>
  <si>
    <t>SM-CS-T</t>
  </si>
  <si>
    <t>SM-OP-T</t>
  </si>
  <si>
    <t>SM-RO-T1</t>
  </si>
  <si>
    <t>SM-RO-T2</t>
  </si>
  <si>
    <t>SM-CCB-T</t>
  </si>
  <si>
    <t>DCBZ-TYP</t>
  </si>
  <si>
    <t>SM-DC_W</t>
  </si>
  <si>
    <t>SM-EN_SA</t>
  </si>
  <si>
    <t>14 – REMOTE Parameter (SVT Key Sequence M-1-3-1-GOBACK..-ENTER-GOON)</t>
    <phoneticPr fontId="20" type="noConversion"/>
  </si>
  <si>
    <t>EqoAlarm</t>
  </si>
  <si>
    <t>EqoClr-T</t>
  </si>
  <si>
    <t>EqrTrg-T</t>
  </si>
  <si>
    <t>EqrClr-T</t>
  </si>
  <si>
    <t>RfsEvU-T</t>
  </si>
  <si>
    <t>RfsEvT-T</t>
  </si>
  <si>
    <t>RfsEvC-T</t>
  </si>
  <si>
    <t>RfsEv1Gr</t>
  </si>
  <si>
    <t>RfsEv1Id</t>
  </si>
  <si>
    <t>RfsEvOp1</t>
  </si>
  <si>
    <t>RfsEv2Gr</t>
  </si>
  <si>
    <t>RfsEv2Id</t>
  </si>
  <si>
    <t>RfsEvOp2</t>
  </si>
  <si>
    <t>RfsEv3Gr</t>
  </si>
  <si>
    <t>RfsEv3Id</t>
  </si>
  <si>
    <t>:10000000AA00AAAB0F5A45453D4741413330373826</t>
  </si>
  <si>
    <t>:100010003441414120202020202000000000000029</t>
  </si>
  <si>
    <t>:10003000123400000000000000000000000000007A</t>
  </si>
  <si>
    <t>:10005000000000000000000000000100000000009F</t>
  </si>
  <si>
    <t>:1000A000333037383441414120204E6F2E204750A5</t>
  </si>
  <si>
    <t>:1000B000313330373832474142004E6F2E205520C1</t>
  </si>
  <si>
    <t>:1000C00020202020202020202020000000000000F0</t>
  </si>
  <si>
    <t>:1001C00000000D14000000000A0000000100000003</t>
  </si>
  <si>
    <t>:1001F00000000000000000000000141400000200D5</t>
  </si>
  <si>
    <t>:10022000000000000000000000000400000D001E9F</t>
  </si>
  <si>
    <t>:100230000A3C000000000000000000000001000176</t>
  </si>
  <si>
    <t>:100250000000000000000000090000000000000095</t>
  </si>
  <si>
    <t>:1002600000000000000000000000501EFF0001FF21</t>
  </si>
  <si>
    <t>:100270000000461EFF01000000000000000000FF1B</t>
  </si>
  <si>
    <t>:1002A0006432506E0A0000000000000000000000F0</t>
  </si>
  <si>
    <t>:1002B0000000000A000000FF00000100003C0000F8</t>
  </si>
  <si>
    <t>:1002C000000000000000000000010A2A00000000F9</t>
  </si>
  <si>
    <t>:10098000080C040800000808040900000000000129</t>
  </si>
  <si>
    <t>:1009900000000000042E042E0000000000000000F3</t>
  </si>
  <si>
    <t>:1009A000082E000100010001040A040B040C040DD0</t>
  </si>
  <si>
    <t>:1009B00004090000040F0000000000000000000017</t>
  </si>
  <si>
    <t>:1009C00001080109010A010B010C010D010E010FC3</t>
  </si>
  <si>
    <t>:1009D00002080209020A020B020C020D020E020FAB</t>
  </si>
  <si>
    <t>:1009E0000110021004100810011102110411081165</t>
  </si>
  <si>
    <t>:1009F0000112021204120812011302130413081345</t>
  </si>
  <si>
    <t>:100A0000020402050206020702080209020A020B9A</t>
  </si>
  <si>
    <t>:100A1000020C020D020E020F02100211021202134A</t>
  </si>
  <si>
    <t>:100A2000021402150216021702180219021A021BFA</t>
  </si>
  <si>
    <t>:100A3000021C021D021E021F0220022102220223AA</t>
  </si>
  <si>
    <t>:100A4000000001050106010701080109010A010B67</t>
  </si>
  <si>
    <t>:100A5000010C010D010E010F011001110112011312</t>
  </si>
  <si>
    <t>:100A6000011401150116011701180119011A011BC2</t>
  </si>
  <si>
    <t>:100A7000011C011D011E011F012001210122012372</t>
  </si>
  <si>
    <t>:100A8000040404050406040704080409040A040B0A</t>
  </si>
  <si>
    <t>:100A9000040C040D040E040F0410041104120413BA</t>
  </si>
  <si>
    <t>:100AA0000414041504160417041804190419041B6B</t>
  </si>
  <si>
    <t>:100AB000041C041D041E041F04200421042204231A</t>
  </si>
  <si>
    <t>:100AC000000008050806080708080809080A080BB6</t>
  </si>
  <si>
    <t>:100AD000080C080D080E080F08100811081208135A</t>
  </si>
  <si>
    <t>:100AE000081408150816081708180819081A081B0A</t>
  </si>
  <si>
    <t>:100AF000081C081D081E081F0820082108220823BA</t>
  </si>
  <si>
    <t>:100B000000000000000000000000000000000000E5</t>
  </si>
  <si>
    <t>:100B100000000000000000000000000000000000D5</t>
  </si>
  <si>
    <t>:100BC0000000000000000000000000000000000025</t>
  </si>
  <si>
    <t>:100BD0000000000000000000000000000000000015</t>
  </si>
  <si>
    <t>:100DC0000405011B0000021B040B04380838000056</t>
  </si>
  <si>
    <t>:100DE0000000000000000000000000000000000003</t>
  </si>
  <si>
    <t>:100E0000011B021B00000000080C080D0000000080</t>
  </si>
  <si>
    <t>:100E10000000000000000000000000000809080AAF</t>
  </si>
  <si>
    <t>:100E200000000000080B00000000000000000000AF</t>
  </si>
  <si>
    <t>:100E300000000000000000000000080D0105080E81</t>
  </si>
  <si>
    <t>:100E40000205000000010001000100010000000097</t>
  </si>
  <si>
    <t>:100E50000000000000000000080F0000000000007B</t>
  </si>
  <si>
    <t>:100E60009001000100000000081B000000000000CD</t>
  </si>
  <si>
    <t>:100EB0000000000000000000000000000000040E20</t>
  </si>
  <si>
    <t>:100EE000000000000000840A000000000001000172</t>
  </si>
  <si>
    <t>:100EF00000000000000000000000000000000000F2</t>
  </si>
  <si>
    <t>:100F000000000000000000000000000000000000E1</t>
  </si>
  <si>
    <t>:100F100000000000000000000000000000000000D1</t>
  </si>
  <si>
    <t>:100F200000000000000000000000000000000000C1</t>
  </si>
  <si>
    <t>:100F5000000000000001080F081B00000000000056</t>
  </si>
  <si>
    <t>:100F800000000000000000009001000000000001CF</t>
  </si>
  <si>
    <t>:100F90000000000000000000000000000000940FAE</t>
  </si>
  <si>
    <t>:100FC0000000000000000000000004060000000017</t>
  </si>
  <si>
    <t>:100FD0000000000000000000000000000404040500</t>
  </si>
  <si>
    <t>:100FE0000406040704080409040A040B040C040D95</t>
  </si>
  <si>
    <t>:100FF000040E040F04100411041204130414041545</t>
  </si>
  <si>
    <t>:101000000416041704180419041A041B041C041DF4</t>
  </si>
  <si>
    <t>:10101000041E041F042004210422042300000805E8</t>
  </si>
  <si>
    <t>:101020000806080708080809080A080B080C080D34</t>
  </si>
  <si>
    <t>:10103000080E080F081008110812081308140815E4</t>
  </si>
  <si>
    <t>:101040000816081708180819081A081B081C081D94</t>
  </si>
  <si>
    <t>:10105000081E081F0820082108220823000000009D</t>
  </si>
  <si>
    <t>:10113000000000000000000000000000000008099E</t>
  </si>
  <si>
    <t>:10114000080A080B04050205010500000000040957</t>
  </si>
  <si>
    <t>:10115000000100000000000000000000000000008E</t>
  </si>
  <si>
    <t>:1020F00001080109010A010B010C010D010E010F7C</t>
  </si>
  <si>
    <t>:1021000002080209020A020B020C020D020E020F63</t>
  </si>
  <si>
    <t>:10211000011002100410081001110211041108111D</t>
  </si>
  <si>
    <t>:1021200001120212041208120113021304130813FD</t>
  </si>
  <si>
    <t>:1021300001140214041408140115021504150815DD</t>
  </si>
  <si>
    <t>:1021400001160216041608160117021704170817BD</t>
  </si>
  <si>
    <t>:10215000011802180418081801190219041908199D</t>
  </si>
  <si>
    <t>:10216000011A021A041A081A0000000000000000F8</t>
  </si>
  <si>
    <t>:10228000020402050206020702080209020A020B02</t>
  </si>
  <si>
    <t>:10229000020C020D020E020F0210021102120213B2</t>
  </si>
  <si>
    <t>:1022A000021402150216021702180219021A021B62</t>
  </si>
  <si>
    <t>:1022B000021C021D021E021F022002210222022312</t>
  </si>
  <si>
    <t>:1022C000022402250226022702280229022A022BC2</t>
  </si>
  <si>
    <t>:1022D000022C022D022E022F023002310232023372</t>
  </si>
  <si>
    <t>:1022E000023402350236023702380239023A023B22</t>
  </si>
  <si>
    <t>:102340000000000000000000000001050106010778</t>
  </si>
  <si>
    <t>:1023500001080109010A010B010C010D010E010F19</t>
  </si>
  <si>
    <t>:1023600001100111011201130114011501160117C9</t>
  </si>
  <si>
    <t>:1023700001180119011A011B011C011D011E011F79</t>
  </si>
  <si>
    <t>:102380000120012101220123012401250126012729</t>
  </si>
  <si>
    <t>:1023900001280129012A012B012C012D012E012FD9</t>
  </si>
  <si>
    <t>:1023A0000130013101320133013401350136013789</t>
  </si>
  <si>
    <t>:1023B00001380139013A013B000000000000000033</t>
  </si>
  <si>
    <t>:1028C000040404050406040704080409040A040BAC</t>
  </si>
  <si>
    <t>:1028D000040C040D040E040F04100411041204135C</t>
  </si>
  <si>
    <t>:1028E0000414041504160417041804190419041B0D</t>
  </si>
  <si>
    <t>:1028F000041C041D041E041F0420042104220423BC</t>
  </si>
  <si>
    <t>:10290000042404250426042704280429042A042B6B</t>
  </si>
  <si>
    <t>:10291000042C042D042E042F04300431043204331B</t>
  </si>
  <si>
    <t>:10292000043404350436043704380439043A00000A</t>
  </si>
  <si>
    <t>:10298000000000000000000000000805080608071D</t>
  </si>
  <si>
    <t>:1029900008080809080A080B080C080D080E080F9B</t>
  </si>
  <si>
    <t>:1029A000081008110812081308140815081608174B</t>
  </si>
  <si>
    <t>:1029B00008180819081A081B081C081D081E081FFB</t>
  </si>
  <si>
    <t>:1029C00008200821082208230824082508260827AB</t>
  </si>
  <si>
    <t>:1029D00008280829082A082B082C082D082E082F5B</t>
  </si>
  <si>
    <t>:1029E000083008310832083308340835083608370B</t>
  </si>
  <si>
    <t>:1029F00008380839083A083B0000000000000000D1</t>
  </si>
  <si>
    <t>:102A5000040404050406040704080409040A040B1A</t>
  </si>
  <si>
    <t>:102A6000040C040D040E040F0410041104120413CA</t>
  </si>
  <si>
    <t>:102A7000041404150416041704180419041A041B7A</t>
  </si>
  <si>
    <t>:102A8000041C041D041E041F04200421042204232A</t>
  </si>
  <si>
    <t>:102B1000000000000000000000000805080608078B</t>
  </si>
  <si>
    <t>:102B200008080809080A080B080C080D080E080F09</t>
  </si>
  <si>
    <t>:102B300008100811081208130814081508160817B9</t>
  </si>
  <si>
    <t>:102B400008180819081A081B081C081D081E081F69</t>
  </si>
  <si>
    <t>:102B500008200821082208230000000000000000CF</t>
  </si>
  <si>
    <t>:102D7000000100010001000100010001000100014B</t>
  </si>
  <si>
    <t>:102D8000000100010001000100010001000100013B</t>
  </si>
  <si>
    <t>:102D9000000100010001000100010001000100012B</t>
  </si>
  <si>
    <t>:102DA000000100010001000100010001000100011B</t>
  </si>
  <si>
    <t>:102DB000000100010001000100010001000100010B</t>
  </si>
  <si>
    <t>:102DC00000010001000100010001000100010001FB</t>
  </si>
  <si>
    <t>:102DD00000010001000100010001000100010001EB</t>
  </si>
  <si>
    <t>:102DE00000010001000100010001000100010001DB</t>
  </si>
  <si>
    <t>:102DF00000010001000100010001000100010001CB</t>
  </si>
  <si>
    <t>:102E000000010001000100010001000100010001BA</t>
  </si>
  <si>
    <t>:102E100000010001000100010001000100010001AA</t>
  </si>
  <si>
    <t>:102E2000000100010001000100010001000100019A</t>
  </si>
  <si>
    <t>:102E3000000100010001000100000000000000008E</t>
  </si>
  <si>
    <t>:103920000000000000000000000000000000000097</t>
  </si>
  <si>
    <t>:1059900007070707070707070707070707070500A0</t>
  </si>
  <si>
    <t>:105A4000000000000000000007070707070707071E</t>
  </si>
  <si>
    <t>:105A500007070707070707070707070707070707D6</t>
  </si>
  <si>
    <t>:105A600007070707070707070707070707070707C6</t>
  </si>
  <si>
    <t>:105A700007070707070707070707070707070707B6</t>
  </si>
  <si>
    <t>:105A800007070707000000000000000000000000FA</t>
  </si>
  <si>
    <t>:105B700000000000010A020A030A040A050A060AD4</t>
  </si>
  <si>
    <t>:105B8000070A080A090A00010101020103010401D0</t>
  </si>
  <si>
    <t>:105B900005010601070108010901000201020202D4</t>
  </si>
  <si>
    <t>:105BA00003020402050206020702080209020003BA</t>
  </si>
  <si>
    <t>:105BB00001030A0A0A0A0A0A0A0A0A0A0A0A0A0A55</t>
  </si>
  <si>
    <t>:105BC0000A0A0A0A0A0A0A0A0A0A0A0A0A0A0A0A35</t>
  </si>
  <si>
    <t>:105BD0000A0A0A0A0A0A0A0A0A0A0A0A0A0A0A0A25</t>
  </si>
  <si>
    <t>:105BE0000A0A0A0A0A0A0A0A0A0A0A0A0A0A0A0A15</t>
  </si>
  <si>
    <t>:105BF0000A0A0A0A0A0A0A0A0A0A0A0A0A0A0A0A05</t>
  </si>
  <si>
    <t>:105C00000A0A0A0A0A0A0A0A0A0A0A0A0A0A0A0AF4</t>
  </si>
  <si>
    <t>:105C10000A0A0A0A0A0A0A0A0A0A0A0A0A0A0A0AE4</t>
  </si>
  <si>
    <t>:105C20000A0A0A0A0A0A0A0A0A0A0A0A0A0A0A0AD4</t>
  </si>
  <si>
    <t>:105C30000A0A0A0A0A0A0A0A0A0A0A0A00000000EC</t>
  </si>
  <si>
    <t>:106720000000000000000000000000000000000069</t>
  </si>
  <si>
    <t>:106AA00000000000000000000000000000000000E6</t>
  </si>
  <si>
    <t>Front Blind floor</t>
    <phoneticPr fontId="17" type="noConversion"/>
  </si>
  <si>
    <t>Data</t>
    <phoneticPr fontId="17" type="noConversion"/>
  </si>
  <si>
    <t>Data Sum</t>
    <phoneticPr fontId="17" type="noConversion"/>
  </si>
  <si>
    <t>02D3</t>
    <phoneticPr fontId="20" type="noConversion"/>
  </si>
  <si>
    <t>0342</t>
    <phoneticPr fontId="20" type="noConversion"/>
  </si>
  <si>
    <t>0349</t>
    <phoneticPr fontId="20" type="noConversion"/>
  </si>
  <si>
    <t>035C</t>
    <phoneticPr fontId="20" type="noConversion"/>
  </si>
  <si>
    <t>035D</t>
    <phoneticPr fontId="20" type="noConversion"/>
  </si>
  <si>
    <t>035E</t>
    <phoneticPr fontId="20" type="noConversion"/>
  </si>
  <si>
    <t>035F</t>
    <phoneticPr fontId="20" type="noConversion"/>
  </si>
  <si>
    <t>036D</t>
    <phoneticPr fontId="20" type="noConversion"/>
  </si>
  <si>
    <t>036F</t>
    <phoneticPr fontId="20" type="noConversion"/>
  </si>
  <si>
    <t>0371</t>
    <phoneticPr fontId="20" type="noConversion"/>
  </si>
  <si>
    <t>03B1</t>
  </si>
  <si>
    <t>03B1</t>
    <phoneticPr fontId="20" type="noConversion"/>
  </si>
  <si>
    <t>03A0</t>
    <phoneticPr fontId="7" type="noConversion"/>
  </si>
  <si>
    <t>03A1</t>
    <phoneticPr fontId="7" type="noConversion"/>
  </si>
  <si>
    <t>03A2</t>
    <phoneticPr fontId="7" type="noConversion"/>
  </si>
  <si>
    <t>03A3</t>
  </si>
  <si>
    <t>03A4</t>
  </si>
  <si>
    <t>03A5</t>
  </si>
  <si>
    <t>03A6</t>
  </si>
  <si>
    <t>03A7</t>
  </si>
  <si>
    <t>03A8</t>
  </si>
  <si>
    <t>03A9</t>
  </si>
  <si>
    <t>03AA</t>
    <phoneticPr fontId="7" type="noConversion"/>
  </si>
  <si>
    <t>03AB</t>
    <phoneticPr fontId="7" type="noConversion"/>
  </si>
  <si>
    <t>03AC</t>
  </si>
  <si>
    <t>03AD</t>
  </si>
  <si>
    <t>03AE</t>
  </si>
  <si>
    <t>03AF</t>
  </si>
  <si>
    <t>03B0</t>
  </si>
  <si>
    <t>03B2</t>
  </si>
  <si>
    <t>03B3</t>
  </si>
  <si>
    <t>03B4</t>
  </si>
  <si>
    <t>03B5</t>
  </si>
  <si>
    <t>03B6</t>
  </si>
  <si>
    <t>03B7</t>
  </si>
  <si>
    <t>03B8</t>
  </si>
  <si>
    <t>03B9</t>
  </si>
  <si>
    <t>03BA</t>
  </si>
  <si>
    <t>03BB</t>
  </si>
  <si>
    <t>03BC</t>
  </si>
  <si>
    <t>03BD</t>
  </si>
  <si>
    <t>03BE</t>
  </si>
  <si>
    <t>03BF</t>
  </si>
  <si>
    <t>03C0</t>
  </si>
  <si>
    <t>03C1</t>
  </si>
  <si>
    <t>03C2</t>
  </si>
  <si>
    <t>03C3</t>
  </si>
  <si>
    <t>03C4</t>
  </si>
  <si>
    <t>03C5</t>
  </si>
  <si>
    <t>03C6</t>
  </si>
  <si>
    <t>03C7</t>
  </si>
  <si>
    <t>03C8</t>
  </si>
  <si>
    <t>03C9</t>
  </si>
  <si>
    <t>03CA</t>
  </si>
  <si>
    <t>03CB</t>
  </si>
  <si>
    <t>03CC</t>
  </si>
  <si>
    <t>03CD</t>
  </si>
  <si>
    <t>03CE</t>
  </si>
  <si>
    <t>03CF</t>
  </si>
  <si>
    <t>03D0</t>
  </si>
  <si>
    <t>03D1</t>
  </si>
  <si>
    <t>03D2</t>
  </si>
  <si>
    <t>03D3</t>
  </si>
  <si>
    <t>03D4</t>
  </si>
  <si>
    <t>03D5</t>
  </si>
  <si>
    <t>03D6</t>
  </si>
  <si>
    <t>03D7</t>
  </si>
  <si>
    <t>03D8</t>
  </si>
  <si>
    <t>03D9</t>
  </si>
  <si>
    <t>03DA</t>
  </si>
  <si>
    <t>03DB</t>
  </si>
  <si>
    <t>03DC</t>
  </si>
  <si>
    <t>03DD</t>
  </si>
  <si>
    <t>03DE</t>
  </si>
  <si>
    <t>03DF</t>
  </si>
  <si>
    <t>03E0</t>
  </si>
  <si>
    <t>03E1</t>
  </si>
  <si>
    <t>03E2</t>
  </si>
  <si>
    <t>03E3</t>
  </si>
  <si>
    <t>03E4</t>
  </si>
  <si>
    <t>03E5</t>
  </si>
  <si>
    <t>03E6</t>
  </si>
  <si>
    <t>03E7</t>
  </si>
  <si>
    <t>03E8</t>
  </si>
  <si>
    <t>03E9</t>
  </si>
  <si>
    <t>03EA</t>
  </si>
  <si>
    <t>03EB</t>
  </si>
  <si>
    <t>03EC</t>
  </si>
  <si>
    <t>03ED</t>
  </si>
  <si>
    <t>03EE</t>
  </si>
  <si>
    <t>03EF</t>
  </si>
  <si>
    <t>03F0</t>
  </si>
  <si>
    <t>03F1</t>
  </si>
  <si>
    <t>03F2</t>
  </si>
  <si>
    <t>03F3</t>
  </si>
  <si>
    <t>03F4</t>
  </si>
  <si>
    <t>03F5</t>
  </si>
  <si>
    <t>03F6</t>
  </si>
  <si>
    <t>03F7</t>
  </si>
  <si>
    <t>03F8</t>
  </si>
  <si>
    <t>03F9</t>
  </si>
  <si>
    <t>03FA</t>
  </si>
  <si>
    <t>03FB</t>
  </si>
  <si>
    <t>03FC</t>
  </si>
  <si>
    <t>03FD</t>
  </si>
  <si>
    <t>03FE</t>
  </si>
  <si>
    <t>03FF</t>
  </si>
  <si>
    <t>0400</t>
  </si>
  <si>
    <t>0401</t>
  </si>
  <si>
    <t>0402</t>
  </si>
  <si>
    <t>0403</t>
  </si>
  <si>
    <t>0404</t>
  </si>
  <si>
    <t>0405</t>
  </si>
  <si>
    <t>0406</t>
  </si>
  <si>
    <t>0407</t>
  </si>
  <si>
    <t>0408</t>
  </si>
  <si>
    <t>0409</t>
  </si>
  <si>
    <t>040A</t>
  </si>
  <si>
    <t>040B</t>
  </si>
  <si>
    <t>040C</t>
  </si>
  <si>
    <t>040D</t>
  </si>
  <si>
    <t>040E</t>
  </si>
  <si>
    <t>040F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</si>
  <si>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</si>
  <si>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</si>
  <si>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</si>
  <si>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</si>
  <si>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</si>
  <si>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</si>
  <si>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</si>
  <si>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</si>
  <si>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</si>
  <si>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</si>
  <si>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041A</t>
  </si>
  <si>
    <t>041B</t>
  </si>
  <si>
    <t>041C</t>
  </si>
  <si>
    <t>041D</t>
  </si>
  <si>
    <t>041E</t>
  </si>
  <si>
    <t>041F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</si>
  <si>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</si>
  <si>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</si>
  <si>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</si>
  <si>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</si>
  <si>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</si>
  <si>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</si>
  <si>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</si>
  <si>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</si>
  <si>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</si>
  <si>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</si>
  <si>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042A</t>
  </si>
  <si>
    <t>042B</t>
  </si>
  <si>
    <t>042C</t>
  </si>
  <si>
    <t>042D</t>
  </si>
  <si>
    <t>042E</t>
  </si>
  <si>
    <t>042F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</si>
  <si>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</si>
  <si>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</si>
  <si>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</si>
  <si>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</si>
  <si>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</si>
  <si>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</si>
  <si>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</si>
  <si>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</si>
  <si>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</si>
  <si>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</si>
  <si>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043A</t>
  </si>
  <si>
    <t>043B</t>
  </si>
  <si>
    <t>043C</t>
  </si>
  <si>
    <t>043D</t>
  </si>
  <si>
    <t>043E</t>
  </si>
  <si>
    <t>043F</t>
  </si>
  <si>
    <t>0440</t>
  </si>
  <si>
    <t>0441</t>
  </si>
  <si>
    <t>0442</t>
  </si>
  <si>
    <t>0443</t>
  </si>
  <si>
    <t>0444</t>
  </si>
  <si>
    <t>0445</t>
  </si>
  <si>
    <t>0446</t>
  </si>
  <si>
    <t>0447</t>
  </si>
  <si>
    <t>0448</t>
  </si>
  <si>
    <t>0449</t>
  </si>
  <si>
    <t>044A</t>
  </si>
  <si>
    <t>044B</t>
  </si>
  <si>
    <t>044C</t>
  </si>
  <si>
    <t>044D</t>
  </si>
  <si>
    <t>044E</t>
  </si>
  <si>
    <t>044F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</si>
  <si>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</si>
  <si>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</si>
  <si>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</si>
  <si>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</si>
  <si>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</si>
  <si>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</si>
  <si>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</si>
  <si>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</si>
  <si>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</si>
  <si>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</si>
  <si>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045A</t>
  </si>
  <si>
    <t>045B</t>
  </si>
  <si>
    <t>045C</t>
  </si>
  <si>
    <t>045D</t>
  </si>
  <si>
    <t>045E</t>
  </si>
  <si>
    <t>045F</t>
  </si>
  <si>
    <t>0460</t>
  </si>
  <si>
    <t>0461</t>
  </si>
  <si>
    <t>0462</t>
  </si>
  <si>
    <t>0463</t>
  </si>
  <si>
    <t>0464</t>
  </si>
  <si>
    <t>0465</t>
  </si>
  <si>
    <t>0466</t>
  </si>
  <si>
    <t>0467</t>
  </si>
  <si>
    <t>0468</t>
  </si>
  <si>
    <t>0469</t>
  </si>
  <si>
    <t>046A</t>
  </si>
  <si>
    <t>046B</t>
  </si>
  <si>
    <t>046C</t>
  </si>
  <si>
    <t>046D</t>
  </si>
  <si>
    <t>046E</t>
  </si>
  <si>
    <t>046F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</si>
  <si>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</si>
  <si>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</si>
  <si>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</si>
  <si>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</si>
  <si>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</si>
  <si>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</si>
  <si>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</si>
  <si>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</si>
  <si>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</si>
  <si>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</si>
  <si>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047A</t>
  </si>
  <si>
    <t>047B</t>
  </si>
  <si>
    <t>047C</t>
  </si>
  <si>
    <t>047D</t>
  </si>
  <si>
    <t>047E</t>
  </si>
  <si>
    <t>047F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</si>
  <si>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</si>
  <si>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</si>
  <si>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</si>
  <si>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</si>
  <si>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</si>
  <si>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</si>
  <si>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</si>
  <si>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</si>
  <si>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</si>
  <si>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</si>
  <si>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048A</t>
  </si>
  <si>
    <t>048B</t>
  </si>
  <si>
    <t>048C</t>
  </si>
  <si>
    <t>048D</t>
  </si>
  <si>
    <t>048E</t>
  </si>
  <si>
    <t>048F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</si>
  <si>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</si>
  <si>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</si>
  <si>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</si>
  <si>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</si>
  <si>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</si>
  <si>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</si>
  <si>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</si>
  <si>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</si>
  <si>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</si>
  <si>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</si>
  <si>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049A</t>
  </si>
  <si>
    <t>049B</t>
  </si>
  <si>
    <t>049C</t>
  </si>
  <si>
    <t>049D</t>
  </si>
  <si>
    <t>049E</t>
  </si>
  <si>
    <t>049F</t>
  </si>
  <si>
    <t>04A0</t>
  </si>
  <si>
    <t>04A1</t>
  </si>
  <si>
    <t>04A2</t>
  </si>
  <si>
    <t>04A3</t>
  </si>
  <si>
    <t>04A4</t>
  </si>
  <si>
    <t>04A5</t>
  </si>
  <si>
    <t>04A6</t>
  </si>
  <si>
    <t>04A7</t>
  </si>
  <si>
    <t>04A8</t>
  </si>
  <si>
    <t>04A9</t>
  </si>
  <si>
    <t>04AA</t>
  </si>
  <si>
    <t>04AB</t>
  </si>
  <si>
    <t>04AC</t>
  </si>
  <si>
    <t>04AD</t>
  </si>
  <si>
    <t>04AE</t>
  </si>
  <si>
    <t>04AF</t>
  </si>
  <si>
    <t>03D8</t>
    <phoneticPr fontId="20" type="noConversion"/>
  </si>
  <si>
    <t>03E1</t>
    <phoneticPr fontId="20" type="noConversion"/>
  </si>
  <si>
    <t>03E3</t>
    <phoneticPr fontId="20" type="noConversion"/>
  </si>
  <si>
    <t>03E5</t>
    <phoneticPr fontId="20" type="noConversion"/>
  </si>
  <si>
    <t>03E6</t>
    <phoneticPr fontId="20" type="noConversion"/>
  </si>
  <si>
    <t>03EB</t>
    <phoneticPr fontId="20" type="noConversion"/>
  </si>
  <si>
    <t>03EF</t>
    <phoneticPr fontId="20" type="noConversion"/>
  </si>
  <si>
    <t>03F0</t>
    <phoneticPr fontId="20" type="noConversion"/>
  </si>
  <si>
    <t>03F1</t>
    <phoneticPr fontId="20" type="noConversion"/>
  </si>
  <si>
    <t>03F5</t>
    <phoneticPr fontId="20" type="noConversion"/>
  </si>
  <si>
    <t>03FD</t>
    <phoneticPr fontId="20" type="noConversion"/>
  </si>
  <si>
    <t>03FE</t>
    <phoneticPr fontId="20" type="noConversion"/>
  </si>
  <si>
    <t>03FF</t>
    <phoneticPr fontId="20" type="noConversion"/>
  </si>
  <si>
    <t>047C</t>
    <phoneticPr fontId="20" type="noConversion"/>
  </si>
  <si>
    <t>0480</t>
    <phoneticPr fontId="20" type="noConversion"/>
  </si>
  <si>
    <t>0481</t>
    <phoneticPr fontId="20" type="noConversion"/>
  </si>
  <si>
    <t>0487</t>
    <phoneticPr fontId="20" type="noConversion"/>
  </si>
  <si>
    <t>04A4</t>
    <phoneticPr fontId="20" type="noConversion"/>
  </si>
  <si>
    <t>ATT1</t>
  </si>
  <si>
    <t>:100180001428283C141E0000FF000DFF000000FF93</t>
  </si>
  <si>
    <t>:10019000010064FF0132FFFF000000000000FF14B7</t>
  </si>
  <si>
    <t>:1001A00000000014000000FFFFFF011414140300FE</t>
  </si>
  <si>
    <t>:1001B00028FF2802780000FF000010000000000067</t>
  </si>
  <si>
    <t>:1001D000001400003C010100000101FFFFFFFFFFD0</t>
  </si>
  <si>
    <t>:100200000000021414141405000000000003000094</t>
  </si>
  <si>
    <t>:1002100000000000000400000000000000000000DA</t>
  </si>
  <si>
    <t>:1002400000000000000100000000000A000A000099</t>
  </si>
  <si>
    <t>:1003300000000000000000000000010000000000BC</t>
  </si>
  <si>
    <t>:10036000000000000000000000000000001E00FF70</t>
  </si>
  <si>
    <t>:1003B0000008000000000000000000000000000035</t>
  </si>
  <si>
    <t>:1004A000000000000100000000000000000000004B</t>
  </si>
  <si>
    <t>:1059800003070707070707070707070707070707AB</t>
  </si>
  <si>
    <t>:105AA00000000000000000000000000000000000F6</t>
  </si>
  <si>
    <t>0344</t>
    <phoneticPr fontId="20" type="noConversion"/>
  </si>
  <si>
    <t>0482</t>
    <phoneticPr fontId="20" type="noConversion"/>
  </si>
  <si>
    <t>047F</t>
    <phoneticPr fontId="20" type="noConversion"/>
  </si>
  <si>
    <t>047E</t>
    <phoneticPr fontId="20" type="noConversion"/>
  </si>
  <si>
    <t>03DC</t>
    <phoneticPr fontId="20" type="noConversion"/>
  </si>
  <si>
    <t>03DD</t>
    <phoneticPr fontId="20" type="noConversion"/>
  </si>
  <si>
    <t>03DE</t>
    <phoneticPr fontId="20" type="noConversion"/>
  </si>
  <si>
    <t>03DF</t>
    <phoneticPr fontId="20" type="noConversion"/>
  </si>
  <si>
    <t>03F3</t>
    <phoneticPr fontId="20" type="noConversion"/>
  </si>
  <si>
    <t>03F6</t>
    <phoneticPr fontId="20" type="noConversion"/>
  </si>
  <si>
    <t>0358</t>
    <phoneticPr fontId="20" type="noConversion"/>
  </si>
  <si>
    <t>035A</t>
    <phoneticPr fontId="20" type="noConversion"/>
  </si>
  <si>
    <t>:1003400000001E000F00000000B4000000000000CC</t>
  </si>
  <si>
    <t>:1003500000000000000000000A000300FFFFFFFF94</t>
  </si>
  <si>
    <t>:1003D00000000000000000000100000002050520F0</t>
  </si>
  <si>
    <t>:1003F0001E0F0102000C0C00000000000003FFFFB4</t>
  </si>
  <si>
    <t>:10047000000000000000000000000000FF00012458</t>
  </si>
  <si>
    <t>:100480000C03050000000005000000000000000053</t>
  </si>
  <si>
    <t>02D2</t>
    <phoneticPr fontId="20" type="noConversion"/>
  </si>
  <si>
    <t>03ED</t>
    <phoneticPr fontId="20" type="noConversion"/>
  </si>
  <si>
    <t>0376</t>
    <phoneticPr fontId="20" type="noConversion"/>
  </si>
  <si>
    <t>0375</t>
    <phoneticPr fontId="20" type="noConversion"/>
  </si>
  <si>
    <t>:1003700000FF000000020500000000000000000077</t>
  </si>
  <si>
    <t>:1003E0000020000A000A14000000000A0005010FA6</t>
  </si>
  <si>
    <t>03EE</t>
    <phoneticPr fontId="20" type="noConversion"/>
  </si>
  <si>
    <t>Install: 0180~04AF
RSL:0980~3927
AllowedMask1-Stand call: 5980~59E3
Cut call Mask_floor:59E4~5A47
Car read Mask_floor:5A48~5AAB
AllowedMask1-P&amp;Cut call Mask_Op&amp;Car read_Sb:5B10~5B73
Position Indicator:5B74~5C3B
AllowedMask1-Extend call: 66C4~6727
SHO/WCO Mask_floor:6AAC~6B0F</t>
    <phoneticPr fontId="7" type="noConversion"/>
  </si>
  <si>
    <t>SM-EN_DC</t>
    <phoneticPr fontId="20" type="noConversion"/>
  </si>
  <si>
    <t>:1002900000FF0000FFFFFFFFFFFFFFFF3C00050125</t>
  </si>
  <si>
    <t>:1002D0000100010C00000000000000000000000010</t>
  </si>
  <si>
    <t>:1013500000008107820781068206840788078406C9</t>
  </si>
  <si>
    <t>:1013600088060000000000000000000000000000EF</t>
  </si>
  <si>
    <t>0381</t>
    <phoneticPr fontId="20" type="noConversion"/>
  </si>
  <si>
    <t>03A0</t>
    <phoneticPr fontId="20" type="noConversion"/>
  </si>
  <si>
    <t>Dongli Liu</t>
    <phoneticPr fontId="17" type="noConversion"/>
  </si>
  <si>
    <t>Dongli Liu</t>
    <phoneticPr fontId="17" type="noConversion"/>
  </si>
  <si>
    <t>UCM1</t>
  </si>
  <si>
    <t>生效</t>
    <phoneticPr fontId="7" type="noConversion"/>
  </si>
  <si>
    <t>读取值</t>
    <phoneticPr fontId="7" type="noConversion"/>
  </si>
  <si>
    <t>转化值</t>
    <phoneticPr fontId="7" type="noConversion"/>
  </si>
  <si>
    <t>F</t>
  </si>
  <si>
    <t>EFS1</t>
  </si>
  <si>
    <t>ATT3</t>
  </si>
  <si>
    <t>GROUP</t>
    <phoneticPr fontId="7" type="noConversion"/>
  </si>
  <si>
    <t>G1C</t>
    <phoneticPr fontId="7" type="noConversion"/>
  </si>
  <si>
    <t>G2C</t>
  </si>
  <si>
    <t>CARID</t>
    <phoneticPr fontId="7" type="noConversion"/>
  </si>
  <si>
    <t>A</t>
    <phoneticPr fontId="7" type="noConversion"/>
  </si>
  <si>
    <t>B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</si>
  <si>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</si>
  <si>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</si>
  <si>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</si>
  <si>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</si>
  <si>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</si>
  <si>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C</t>
    <phoneticPr fontId="7" type="noConversion"/>
  </si>
  <si>
    <t>DL</t>
    <phoneticPr fontId="7" type="noConversion"/>
  </si>
  <si>
    <t>EFO</t>
    <phoneticPr fontId="7" type="noConversion"/>
  </si>
  <si>
    <t>EFO1</t>
    <phoneticPr fontId="7" type="noConversion"/>
  </si>
  <si>
    <t>NO</t>
    <phoneticPr fontId="7" type="noConversion"/>
  </si>
  <si>
    <t>T</t>
    <phoneticPr fontId="7" type="noConversion"/>
  </si>
  <si>
    <t>F</t>
    <phoneticPr fontId="7" type="noConversion"/>
  </si>
  <si>
    <t>ETS</t>
    <phoneticPr fontId="7" type="noConversion"/>
  </si>
  <si>
    <t>ETS1</t>
    <phoneticPr fontId="7" type="noConversion"/>
  </si>
  <si>
    <t>ETS2</t>
    <phoneticPr fontId="7" type="noConversion"/>
  </si>
  <si>
    <t>ETS3</t>
    <phoneticPr fontId="7" type="noConversion"/>
  </si>
  <si>
    <t>NO</t>
    <phoneticPr fontId="7" type="noConversion"/>
  </si>
  <si>
    <t>EPO</t>
    <phoneticPr fontId="7" type="noConversion"/>
  </si>
  <si>
    <t>EPOA</t>
  </si>
  <si>
    <t>EPOB</t>
  </si>
  <si>
    <t>EPOC</t>
  </si>
  <si>
    <t>EPOD</t>
  </si>
  <si>
    <t>EQO</t>
    <phoneticPr fontId="7" type="noConversion"/>
  </si>
  <si>
    <t>EQO4</t>
    <phoneticPr fontId="7" type="noConversion"/>
  </si>
  <si>
    <t>EFS</t>
    <phoneticPr fontId="7" type="noConversion"/>
  </si>
  <si>
    <t>EFS14</t>
  </si>
  <si>
    <t>EFS16</t>
  </si>
  <si>
    <t>UCM</t>
    <phoneticPr fontId="7" type="noConversion"/>
  </si>
  <si>
    <t>UCMHK</t>
  </si>
  <si>
    <t>UCMK</t>
  </si>
  <si>
    <t>HK</t>
  </si>
  <si>
    <t>YES</t>
    <phoneticPr fontId="7" type="noConversion"/>
  </si>
  <si>
    <t>NO</t>
    <phoneticPr fontId="7" type="noConversion"/>
  </si>
  <si>
    <t>F</t>
    <phoneticPr fontId="7" type="noConversion"/>
  </si>
  <si>
    <t>CARLOCK,FLTDOOR</t>
    <phoneticPr fontId="7" type="noConversion"/>
  </si>
  <si>
    <t>ATT</t>
    <phoneticPr fontId="7" type="noConversion"/>
  </si>
  <si>
    <t>ATT2</t>
  </si>
  <si>
    <t>ISC</t>
    <phoneticPr fontId="7" type="noConversion"/>
  </si>
  <si>
    <t>ISC2</t>
  </si>
  <si>
    <t>ISC3</t>
  </si>
  <si>
    <t>ISC4</t>
  </si>
  <si>
    <t>CRO</t>
    <phoneticPr fontId="7" type="noConversion"/>
  </si>
  <si>
    <t>CRO1</t>
  </si>
  <si>
    <t>CRO4</t>
  </si>
  <si>
    <t>CHECK</t>
    <phoneticPr fontId="7" type="noConversion"/>
  </si>
  <si>
    <t>CHECK</t>
    <phoneticPr fontId="7" type="noConversion"/>
  </si>
  <si>
    <t>ISC1</t>
    <phoneticPr fontId="7" type="noConversion"/>
  </si>
  <si>
    <t>Product Name:</t>
    <phoneticPr fontId="7" type="noConversion"/>
  </si>
  <si>
    <r>
      <t xml:space="preserve">1. add ATT3 option;
2. invert IO 1257~1264;
3. IO1257~1264 , 1008,1009, 1035~1038 ,811, 812, 955, 956, 970, 971 are contracted;
4. remove IO address for Sky-super, XO-8000 &amp; SkyII;
5. remove IO address for rear door;
6. </t>
    </r>
    <r>
      <rPr>
        <i/>
        <sz val="11"/>
        <color theme="1"/>
        <rFont val="Arial Unicode MS"/>
        <family val="2"/>
        <charset val="134"/>
      </rPr>
      <t>update Allowable Mask data for blind floor;
7. update formula for RSL IO data sum;</t>
    </r>
    <r>
      <rPr>
        <i/>
        <sz val="11"/>
        <color rgb="FFFF0000"/>
        <rFont val="Arial Unicode MS"/>
        <family val="2"/>
        <charset val="134"/>
      </rPr>
      <t xml:space="preserve">
</t>
    </r>
    <r>
      <rPr>
        <i/>
        <sz val="11"/>
        <color theme="1"/>
        <rFont val="Arial Unicode MS"/>
        <family val="2"/>
        <charset val="134"/>
      </rPr>
      <t>8. update formula for Install para. data;
9. add button for load controller ODF;</t>
    </r>
    <r>
      <rPr>
        <i/>
        <sz val="11"/>
        <rFont val="Arial Unicode MS"/>
        <family val="2"/>
        <charset val="134"/>
      </rPr>
      <t xml:space="preserve">
11.update GECB software  from GP330780EAC to GP130782GAB;
12.update GECB hardware from GEA26800LJ1 to DAA26800DT1;
13.update Guide;</t>
    </r>
    <phoneticPr fontId="17" type="noConversion"/>
  </si>
  <si>
    <r>
      <t xml:space="preserve">Click </t>
    </r>
    <r>
      <rPr>
        <b/>
        <i/>
        <sz val="10"/>
        <rFont val="Arial"/>
        <family val="2"/>
      </rPr>
      <t>RESET</t>
    </r>
    <r>
      <rPr>
        <sz val="10"/>
        <rFont val="Arial"/>
        <family val="2"/>
      </rPr>
      <t xml:space="preserve"> button to clear data in </t>
    </r>
    <r>
      <rPr>
        <sz val="10"/>
        <color rgb="FF00B050"/>
        <rFont val="Arial"/>
        <family val="2"/>
      </rPr>
      <t>GREEN</t>
    </r>
    <r>
      <rPr>
        <sz val="10"/>
        <rFont val="Arial"/>
        <family val="2"/>
      </rPr>
      <t xml:space="preserve"> color cell if needed.</t>
    </r>
    <phoneticPr fontId="7" type="noConversion"/>
  </si>
  <si>
    <t>Step 4:</t>
    <phoneticPr fontId="7" type="noConversion"/>
  </si>
  <si>
    <r>
      <t xml:space="preserve">Input contract number in </t>
    </r>
    <r>
      <rPr>
        <sz val="10"/>
        <color rgb="FFFF0000"/>
        <rFont val="Arial"/>
        <family val="2"/>
      </rPr>
      <t>RED</t>
    </r>
    <r>
      <rPr>
        <sz val="10"/>
        <rFont val="Arial"/>
        <family val="2"/>
      </rPr>
      <t xml:space="preserve"> color cell. </t>
    </r>
    <phoneticPr fontId="7" type="noConversion"/>
  </si>
  <si>
    <t>Step 5:</t>
    <phoneticPr fontId="7" type="noConversion"/>
  </si>
  <si>
    <t>Step 6:</t>
    <phoneticPr fontId="7" type="noConversion"/>
  </si>
  <si>
    <r>
      <t xml:space="preserve">Click </t>
    </r>
    <r>
      <rPr>
        <b/>
        <i/>
        <sz val="10"/>
        <rFont val="Arial"/>
        <family val="2"/>
      </rPr>
      <t>Load Controller ODF</t>
    </r>
    <r>
      <rPr>
        <sz val="10"/>
        <rFont val="Arial"/>
        <family val="2"/>
      </rPr>
      <t xml:space="preserve"> button and open the controller ODF file following the prompt. </t>
    </r>
    <phoneticPr fontId="7" type="noConversion"/>
  </si>
  <si>
    <r>
      <t xml:space="preserve">Click  </t>
    </r>
    <r>
      <rPr>
        <b/>
        <i/>
        <sz val="10"/>
        <rFont val="Arial"/>
        <family val="2"/>
      </rPr>
      <t>OUTPUT . HEX</t>
    </r>
    <r>
      <rPr>
        <sz val="10"/>
        <rFont val="Arial"/>
        <family val="2"/>
      </rPr>
      <t xml:space="preserve"> button after confirmation all the input information</t>
    </r>
    <phoneticPr fontId="7" type="noConversion"/>
  </si>
  <si>
    <t>Step 7:</t>
    <phoneticPr fontId="7" type="noConversion"/>
  </si>
  <si>
    <t>Open file generated on Step 6.2</t>
    <phoneticPr fontId="7" type="noConversion"/>
  </si>
  <si>
    <t>Phone: +86 21 20350157</t>
    <phoneticPr fontId="7" type="noConversion"/>
  </si>
  <si>
    <r>
      <rPr>
        <sz val="18"/>
        <color rgb="FFFF0000"/>
        <rFont val="Arial"/>
        <family val="2"/>
      </rPr>
      <t xml:space="preserve">-Press RESET button first
-Before click </t>
    </r>
    <r>
      <rPr>
        <b/>
        <i/>
        <sz val="18"/>
        <color rgb="FFFF0000"/>
        <rFont val="Arial"/>
        <family val="2"/>
      </rPr>
      <t>Load Controller ODF</t>
    </r>
    <r>
      <rPr>
        <sz val="18"/>
        <color rgb="FFFF0000"/>
        <rFont val="Arial"/>
        <family val="2"/>
      </rPr>
      <t xml:space="preserve"> button, 
please input &amp; confirm </t>
    </r>
    <r>
      <rPr>
        <b/>
        <sz val="18"/>
        <color rgb="FFFF0000"/>
        <rFont val="Arial"/>
        <family val="2"/>
      </rPr>
      <t>Contract Number</t>
    </r>
    <r>
      <rPr>
        <sz val="18"/>
        <color rgb="FFFF0000"/>
        <rFont val="Arial"/>
        <family val="2"/>
      </rPr>
      <t xml:space="preserve"> !</t>
    </r>
    <r>
      <rPr>
        <sz val="16"/>
        <color rgb="FFFF0000"/>
        <rFont val="Arial"/>
        <family val="2"/>
      </rPr>
      <t xml:space="preserve"> </t>
    </r>
    <phoneticPr fontId="7" type="noConversion"/>
  </si>
  <si>
    <r>
      <t>0-</t>
    </r>
    <r>
      <rPr>
        <sz val="10"/>
        <rFont val="Arial"/>
        <family val="2"/>
      </rPr>
      <t>7</t>
    </r>
    <phoneticPr fontId="20" type="noConversion"/>
  </si>
  <si>
    <t>V1.5</t>
  </si>
  <si>
    <t>1. Update rules about "ACCESS" when load controller ODF;
2. update formular for Allowable Mask</t>
    <phoneticPr fontId="17" type="noConversion"/>
  </si>
  <si>
    <t>ETS3</t>
  </si>
  <si>
    <t>GMH_OECC</t>
  </si>
  <si>
    <t>85NE9718</t>
  </si>
  <si>
    <t>C</t>
  </si>
  <si>
    <t>EFO1</t>
  </si>
  <si>
    <t>WOSAF</t>
  </si>
  <si>
    <t>OPERVLT</t>
  </si>
  <si>
    <t>CDDVOLT</t>
  </si>
  <si>
    <t>RHS</t>
  </si>
  <si>
    <t>OS</t>
  </si>
  <si>
    <t>ETS</t>
  </si>
  <si>
    <t>PRBB</t>
  </si>
  <si>
    <t>CPS</t>
  </si>
  <si>
    <t>English</t>
  </si>
  <si>
    <t>ARED</t>
  </si>
  <si>
    <t>EQO4</t>
  </si>
  <si>
    <t>BMS</t>
  </si>
  <si>
    <t>UCM</t>
  </si>
  <si>
    <t>CARLOCK</t>
  </si>
  <si>
    <t>LDLB</t>
  </si>
  <si>
    <t>NBNSLV</t>
  </si>
  <si>
    <t>VOLTLT</t>
  </si>
  <si>
    <t>COMPY</t>
  </si>
  <si>
    <t>85KW</t>
  </si>
  <si>
    <t>MACHTYPE</t>
  </si>
  <si>
    <t>11T</t>
  </si>
  <si>
    <t>DRIVE</t>
  </si>
  <si>
    <t>FLTDOOR</t>
  </si>
  <si>
    <t>EFO_P</t>
  </si>
  <si>
    <t>B2</t>
  </si>
  <si>
    <t>B1</t>
  </si>
  <si>
    <t>G</t>
  </si>
  <si>
    <t>A</t>
  </si>
  <si>
    <t>司机操作</t>
  </si>
  <si>
    <t>限制性门保护</t>
  </si>
  <si>
    <t>慢速关门操作</t>
  </si>
  <si>
    <t>EPO_P</t>
  </si>
  <si>
    <t>56-1</t>
  </si>
  <si>
    <t>00-0</t>
  </si>
  <si>
    <t>61-1</t>
  </si>
  <si>
    <t>04-1</t>
  </si>
  <si>
    <t>27-1</t>
  </si>
  <si>
    <t>27-2</t>
  </si>
  <si>
    <t>如果没有后门，建议用WDOB</t>
  </si>
  <si>
    <t>如果没有后门，建议用WDCB</t>
  </si>
  <si>
    <t>如果没有后门，建议用WDOBL</t>
  </si>
  <si>
    <t>如果没有后门，建议用WDCBL</t>
  </si>
  <si>
    <t>:105980000B0F0F0F0F0F0F0F0F0F0F0F0F0F0F0D2D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</si>
</sst>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&quot;월&quot;\ dd&quot;일&quot;"/>
    <numFmt numFmtId="177" formatCode="0#"/>
    <numFmt numFmtId="178" formatCode="0_);[Red]\(0\)"/>
  </numFmts>
  <fonts count="52" x14ac:knownFonts="1">
    <font>
      <sz val="10"/>
      <name val="Arial"/>
      <family val="2"/>
    </font>
    <font>
      <sz val="11"/>
      <color theme="1"/>
      <name val="Arial"/>
      <family val="2"/>
      <charset val="134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2"/>
    </font>
    <font>
      <sz val="11"/>
      <color indexed="10"/>
      <name val="Arial"/>
      <family val="2"/>
    </font>
    <font>
      <sz val="9"/>
      <name val="Arial"/>
      <family val="2"/>
      <charset val="134"/>
    </font>
    <font>
      <sz val="11"/>
      <name val="돋움"/>
      <family val="2"/>
      <charset val="129"/>
    </font>
    <font>
      <sz val="9"/>
      <name val="宋体"/>
      <family val="3"/>
      <charset val="134"/>
    </font>
    <font>
      <b/>
      <i/>
      <sz val="24"/>
      <name val="Arial"/>
      <family val="2"/>
    </font>
    <font>
      <b/>
      <i/>
      <sz val="16"/>
      <name val="Arial"/>
      <family val="2"/>
    </font>
    <font>
      <sz val="8"/>
      <name val="돋움"/>
      <family val="2"/>
      <charset val="129"/>
    </font>
    <font>
      <b/>
      <sz val="10"/>
      <name val="Helvetica"/>
      <family val="2"/>
    </font>
    <font>
      <b/>
      <i/>
      <sz val="12"/>
      <name val="Arial"/>
      <family val="2"/>
    </font>
    <font>
      <b/>
      <sz val="9"/>
      <name val="Helvetica"/>
      <family val="2"/>
    </font>
    <font>
      <b/>
      <sz val="12"/>
      <name val="Arial"/>
      <family val="2"/>
    </font>
    <font>
      <sz val="12"/>
      <name val="Helvetica"/>
      <family val="2"/>
    </font>
    <font>
      <sz val="10"/>
      <name val="MS Sans Serif"/>
      <family val="2"/>
    </font>
    <font>
      <b/>
      <sz val="10"/>
      <name val="돋움"/>
      <family val="2"/>
      <charset val="129"/>
    </font>
    <font>
      <sz val="9"/>
      <name val="Helvetica"/>
      <family val="2"/>
    </font>
    <font>
      <sz val="10"/>
      <name val="Arial Unicode MS"/>
      <family val="2"/>
      <charset val="134"/>
    </font>
    <font>
      <sz val="11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rgb="FFFF0000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sz val="18"/>
      <color rgb="FFFF0000"/>
      <name val="Arial"/>
      <family val="2"/>
    </font>
    <font>
      <sz val="11"/>
      <name val="Arial Unicode MS"/>
      <family val="2"/>
      <charset val="134"/>
    </font>
    <font>
      <i/>
      <sz val="11"/>
      <name val="Arial Unicode MS"/>
      <family val="2"/>
      <charset val="134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i/>
      <sz val="11"/>
      <color rgb="FFFF0000"/>
      <name val="Arial Unicode MS"/>
      <family val="2"/>
      <charset val="134"/>
    </font>
    <font>
      <i/>
      <sz val="11"/>
      <color theme="1"/>
      <name val="Arial Unicode MS"/>
      <family val="2"/>
      <charset val="134"/>
    </font>
    <font>
      <sz val="8.5"/>
      <name val="Arial"/>
      <family val="2"/>
    </font>
    <font>
      <b/>
      <sz val="14"/>
      <color rgb="FF000000"/>
      <name val="Arial"/>
      <family val="2"/>
    </font>
    <font>
      <b/>
      <sz val="18"/>
      <color rgb="FF000000"/>
      <name val="Arial"/>
      <family val="2"/>
    </font>
    <font>
      <b/>
      <i/>
      <sz val="18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2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double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64"/>
      </bottom>
      <diagonal/>
    </border>
    <border>
      <left style="medium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ck">
        <color indexed="64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/>
      <diagonal/>
    </border>
    <border>
      <left style="thin">
        <color indexed="8"/>
      </left>
      <right style="thin">
        <color indexed="8"/>
      </right>
      <top style="double">
        <color indexed="64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ck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6" fillId="0" borderId="0">
      <alignment vertical="center"/>
    </xf>
  </cellStyleXfs>
  <cellXfs count="506">
    <xf numFmtId="0" fontId="0" fillId="0" borderId="0" xfId="0"/>
    <xf numFmtId="0" fontId="8" fillId="0" borderId="0" xfId="0" applyFont="1" applyFill="1" applyBorder="1"/>
    <xf numFmtId="0" fontId="0" fillId="0" borderId="0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3" xfId="0" applyFill="1" applyBorder="1" applyAlignment="1">
      <alignment horizontal="center"/>
    </xf>
    <xf numFmtId="0" fontId="0" fillId="0" borderId="24" xfId="0" applyFill="1" applyBorder="1"/>
    <xf numFmtId="0" fontId="0" fillId="0" borderId="3" xfId="0" applyFill="1" applyBorder="1"/>
    <xf numFmtId="0" fontId="8" fillId="0" borderId="11" xfId="0" applyFont="1" applyFill="1" applyBorder="1"/>
    <xf numFmtId="0" fontId="4" fillId="0" borderId="0" xfId="0" applyFont="1" applyFill="1" applyBorder="1" applyAlignment="1">
      <alignment horizontal="right"/>
    </xf>
    <xf numFmtId="0" fontId="10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0" fillId="0" borderId="36" xfId="0" applyFill="1" applyBorder="1"/>
    <xf numFmtId="0" fontId="3" fillId="0" borderId="3" xfId="0" applyFont="1" applyFill="1" applyBorder="1" applyAlignment="1">
      <alignment horizontal="center"/>
    </xf>
    <xf numFmtId="0" fontId="0" fillId="0" borderId="37" xfId="0" applyFill="1" applyBorder="1"/>
    <xf numFmtId="0" fontId="0" fillId="0" borderId="7" xfId="0" applyFill="1" applyBorder="1"/>
    <xf numFmtId="0" fontId="0" fillId="0" borderId="41" xfId="0" applyFill="1" applyBorder="1"/>
    <xf numFmtId="0" fontId="0" fillId="0" borderId="27" xfId="0" applyBorder="1" applyAlignment="1">
      <alignment horizontal="center" vertical="center"/>
    </xf>
    <xf numFmtId="0" fontId="16" fillId="0" borderId="0" xfId="1" applyAlignment="1">
      <alignment vertical="center"/>
    </xf>
    <xf numFmtId="0" fontId="16" fillId="0" borderId="0" xfId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29" fillId="0" borderId="34" xfId="1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7" xfId="0" applyFill="1" applyBorder="1" applyAlignment="1">
      <alignment vertical="center"/>
    </xf>
    <xf numFmtId="0" fontId="0" fillId="0" borderId="92" xfId="0" applyNumberFormat="1" applyFill="1" applyBorder="1"/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93" xfId="0" applyFill="1" applyBorder="1"/>
    <xf numFmtId="0" fontId="0" fillId="0" borderId="94" xfId="0" applyFill="1" applyBorder="1"/>
    <xf numFmtId="0" fontId="0" fillId="0" borderId="0" xfId="0" applyFill="1"/>
    <xf numFmtId="0" fontId="0" fillId="0" borderId="3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4" xfId="0" applyNumberFormat="1" applyFill="1" applyBorder="1"/>
    <xf numFmtId="0" fontId="0" fillId="0" borderId="24" xfId="0" applyNumberFormat="1" applyFill="1" applyBorder="1" applyAlignment="1">
      <alignment horizontal="right"/>
    </xf>
    <xf numFmtId="0" fontId="0" fillId="0" borderId="18" xfId="0" applyNumberFormat="1" applyFill="1" applyBorder="1"/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24" xfId="0" applyNumberFormat="1" applyFont="1" applyFill="1" applyBorder="1"/>
    <xf numFmtId="0" fontId="2" fillId="0" borderId="31" xfId="1" applyFont="1" applyFill="1" applyBorder="1" applyAlignment="1">
      <alignment horizontal="center" vertical="center" wrapText="1"/>
    </xf>
    <xf numFmtId="0" fontId="2" fillId="0" borderId="30" xfId="1" applyFont="1" applyFill="1" applyBorder="1" applyAlignment="1">
      <alignment horizontal="center" vertical="center" wrapText="1"/>
    </xf>
    <xf numFmtId="0" fontId="5" fillId="0" borderId="32" xfId="1" quotePrefix="1" applyNumberFormat="1" applyFont="1" applyFill="1" applyBorder="1" applyAlignment="1">
      <alignment horizontal="center" vertical="center"/>
    </xf>
    <xf numFmtId="49" fontId="29" fillId="0" borderId="32" xfId="1" quotePrefix="1" applyNumberFormat="1" applyFont="1" applyBorder="1" applyAlignment="1">
      <alignment horizontal="center" vertical="center"/>
    </xf>
    <xf numFmtId="0" fontId="29" fillId="0" borderId="32" xfId="1" quotePrefix="1" applyNumberFormat="1" applyFont="1" applyBorder="1" applyAlignment="1">
      <alignment horizontal="center" vertical="center"/>
    </xf>
    <xf numFmtId="0" fontId="29" fillId="0" borderId="32" xfId="1" applyNumberFormat="1" applyFont="1" applyBorder="1" applyAlignment="1">
      <alignment horizontal="center" vertical="center"/>
    </xf>
    <xf numFmtId="0" fontId="29" fillId="0" borderId="33" xfId="1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93" xfId="0" applyFill="1" applyBorder="1" applyAlignment="1">
      <alignment horizontal="center"/>
    </xf>
    <xf numFmtId="0" fontId="0" fillId="0" borderId="94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7" borderId="0" xfId="0" applyFill="1"/>
    <xf numFmtId="0" fontId="16" fillId="0" borderId="0" xfId="1" quotePrefix="1" applyAlignment="1">
      <alignment vertical="center"/>
    </xf>
    <xf numFmtId="11" fontId="16" fillId="0" borderId="0" xfId="1" quotePrefix="1" applyNumberFormat="1" applyAlignment="1">
      <alignment vertical="center"/>
    </xf>
    <xf numFmtId="0" fontId="16" fillId="0" borderId="0" xfId="1" applyFill="1" applyAlignment="1">
      <alignment vertical="center"/>
    </xf>
    <xf numFmtId="0" fontId="16" fillId="0" borderId="0" xfId="1" quotePrefix="1" applyFill="1" applyAlignment="1">
      <alignment vertical="center"/>
    </xf>
    <xf numFmtId="0" fontId="16" fillId="8" borderId="0" xfId="1" applyFill="1" applyAlignment="1">
      <alignment vertical="center"/>
    </xf>
    <xf numFmtId="0" fontId="16" fillId="8" borderId="0" xfId="1" quotePrefix="1" applyFill="1" applyAlignment="1">
      <alignment vertical="center"/>
    </xf>
    <xf numFmtId="11" fontId="16" fillId="8" borderId="0" xfId="1" quotePrefix="1" applyNumberFormat="1" applyFill="1" applyAlignment="1">
      <alignment vertical="center"/>
    </xf>
    <xf numFmtId="0" fontId="0" fillId="0" borderId="0" xfId="0" applyFill="1" applyAlignment="1">
      <alignment horizontal="center" vertical="center" wrapText="1"/>
    </xf>
    <xf numFmtId="0" fontId="0" fillId="4" borderId="0" xfId="0" applyFill="1"/>
    <xf numFmtId="178" fontId="0" fillId="4" borderId="0" xfId="0" applyNumberFormat="1" applyFill="1"/>
    <xf numFmtId="0" fontId="0" fillId="0" borderId="0" xfId="0" applyFill="1" applyBorder="1" applyProtection="1">
      <protection locked="0"/>
    </xf>
    <xf numFmtId="0" fontId="33" fillId="5" borderId="27" xfId="0" applyFont="1" applyFill="1" applyBorder="1" applyProtection="1">
      <protection locked="0"/>
    </xf>
    <xf numFmtId="0" fontId="5" fillId="5" borderId="40" xfId="1" applyFont="1" applyFill="1" applyBorder="1" applyAlignment="1" applyProtection="1">
      <alignment horizontal="center" vertical="center"/>
      <protection locked="0"/>
    </xf>
    <xf numFmtId="0" fontId="5" fillId="5" borderId="25" xfId="1" applyNumberFormat="1" applyFont="1" applyFill="1" applyBorder="1" applyAlignment="1" applyProtection="1">
      <alignment horizontal="center" vertical="center"/>
      <protection locked="0"/>
    </xf>
    <xf numFmtId="0" fontId="5" fillId="5" borderId="27" xfId="1" applyFont="1" applyFill="1" applyBorder="1" applyAlignment="1" applyProtection="1">
      <alignment horizontal="center" vertical="center"/>
      <protection locked="0"/>
    </xf>
    <xf numFmtId="0" fontId="5" fillId="5" borderId="19" xfId="1" applyNumberFormat="1" applyFont="1" applyFill="1" applyBorder="1" applyAlignment="1" applyProtection="1">
      <alignment horizontal="center" vertical="center"/>
      <protection locked="0"/>
    </xf>
    <xf numFmtId="0" fontId="5" fillId="5" borderId="100" xfId="1" applyFont="1" applyFill="1" applyBorder="1" applyAlignment="1" applyProtection="1">
      <alignment horizontal="center" vertical="center"/>
      <protection locked="0"/>
    </xf>
    <xf numFmtId="0" fontId="16" fillId="4" borderId="0" xfId="1" applyFill="1" applyProtection="1">
      <alignment vertical="center"/>
      <protection hidden="1"/>
    </xf>
    <xf numFmtId="0" fontId="0" fillId="4" borderId="0" xfId="0" applyFill="1" applyProtection="1">
      <protection hidden="1"/>
    </xf>
    <xf numFmtId="0" fontId="16" fillId="4" borderId="0" xfId="1" applyFill="1" applyAlignment="1" applyProtection="1">
      <alignment vertical="top"/>
      <protection hidden="1"/>
    </xf>
    <xf numFmtId="0" fontId="5" fillId="4" borderId="0" xfId="1" applyFont="1" applyFill="1" applyAlignment="1" applyProtection="1">
      <alignment horizontal="left" vertical="center"/>
      <protection hidden="1"/>
    </xf>
    <xf numFmtId="0" fontId="16" fillId="4" borderId="0" xfId="1" applyFill="1" applyAlignment="1" applyProtection="1">
      <alignment vertical="center"/>
      <protection hidden="1"/>
    </xf>
    <xf numFmtId="0" fontId="9" fillId="4" borderId="0" xfId="1" applyFont="1" applyFill="1" applyAlignment="1" applyProtection="1">
      <alignment vertical="center"/>
      <protection hidden="1"/>
    </xf>
    <xf numFmtId="0" fontId="16" fillId="4" borderId="0" xfId="1" applyFill="1" applyAlignment="1" applyProtection="1">
      <alignment horizontal="center" vertical="center"/>
      <protection hidden="1"/>
    </xf>
    <xf numFmtId="0" fontId="24" fillId="4" borderId="0" xfId="1" applyFont="1" applyFill="1" applyAlignment="1" applyProtection="1">
      <alignment horizontal="left" vertical="center"/>
      <protection hidden="1"/>
    </xf>
    <xf numFmtId="0" fontId="22" fillId="4" borderId="5" xfId="1" applyFont="1" applyFill="1" applyBorder="1" applyAlignment="1" applyProtection="1">
      <alignment vertical="top" wrapText="1"/>
      <protection hidden="1"/>
    </xf>
    <xf numFmtId="0" fontId="0" fillId="0" borderId="0" xfId="0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3" fillId="0" borderId="48" xfId="1" applyFont="1" applyBorder="1" applyAlignment="1" applyProtection="1">
      <alignment horizontal="center" vertical="center" wrapText="1"/>
      <protection hidden="1"/>
    </xf>
    <xf numFmtId="0" fontId="3" fillId="0" borderId="49" xfId="1" applyFont="1" applyBorder="1" applyAlignment="1" applyProtection="1">
      <alignment horizontal="justify" vertical="center" wrapText="1"/>
      <protection hidden="1"/>
    </xf>
    <xf numFmtId="0" fontId="3" fillId="0" borderId="49" xfId="1" applyFont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justify" vertical="center" wrapText="1"/>
      <protection hidden="1"/>
    </xf>
    <xf numFmtId="0" fontId="0" fillId="6" borderId="0" xfId="0" applyFill="1" applyProtection="1">
      <protection hidden="1"/>
    </xf>
    <xf numFmtId="0" fontId="3" fillId="0" borderId="51" xfId="1" applyFont="1" applyBorder="1" applyAlignment="1" applyProtection="1">
      <alignment horizontal="center" vertical="center" wrapText="1"/>
      <protection hidden="1"/>
    </xf>
    <xf numFmtId="0" fontId="3" fillId="0" borderId="52" xfId="1" applyFont="1" applyBorder="1" applyAlignment="1" applyProtection="1">
      <alignment horizontal="justify" vertical="center" wrapText="1"/>
      <protection hidden="1"/>
    </xf>
    <xf numFmtId="0" fontId="3" fillId="0" borderId="52" xfId="1" applyFont="1" applyBorder="1" applyAlignment="1" applyProtection="1">
      <alignment horizontal="center" vertical="center" wrapText="1"/>
      <protection hidden="1"/>
    </xf>
    <xf numFmtId="0" fontId="3" fillId="5" borderId="52" xfId="1" applyFont="1" applyFill="1" applyBorder="1" applyAlignment="1" applyProtection="1">
      <alignment horizontal="center" vertical="center" wrapText="1"/>
      <protection hidden="1"/>
    </xf>
    <xf numFmtId="176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50" xfId="1" applyFont="1" applyBorder="1" applyAlignment="1" applyProtection="1">
      <alignment vertical="center" wrapText="1"/>
      <protection hidden="1"/>
    </xf>
    <xf numFmtId="0" fontId="3" fillId="0" borderId="52" xfId="1" applyFont="1" applyFill="1" applyBorder="1" applyAlignment="1" applyProtection="1">
      <alignment horizontal="justify" vertical="center" wrapText="1"/>
      <protection hidden="1"/>
    </xf>
    <xf numFmtId="0" fontId="3" fillId="0" borderId="52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Fill="1" applyBorder="1" applyAlignment="1" applyProtection="1">
      <alignment horizontal="justify" vertical="center" wrapText="1"/>
      <protection hidden="1"/>
    </xf>
    <xf numFmtId="0" fontId="26" fillId="0" borderId="50" xfId="1" applyFont="1" applyBorder="1" applyAlignment="1" applyProtection="1">
      <alignment horizontal="justify" vertical="center" wrapText="1"/>
      <protection hidden="1"/>
    </xf>
    <xf numFmtId="0" fontId="3" fillId="0" borderId="51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left" vertical="center" wrapText="1"/>
      <protection hidden="1"/>
    </xf>
    <xf numFmtId="0" fontId="0" fillId="5" borderId="52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Border="1" applyAlignment="1" applyProtection="1">
      <alignment horizontal="justify" vertical="center" wrapText="1"/>
      <protection hidden="1"/>
    </xf>
    <xf numFmtId="0" fontId="3" fillId="0" borderId="53" xfId="1" applyFont="1" applyBorder="1" applyAlignment="1" applyProtection="1">
      <alignment horizontal="center" vertical="center" wrapText="1"/>
      <protection hidden="1"/>
    </xf>
    <xf numFmtId="0" fontId="3" fillId="0" borderId="57" xfId="1" applyFont="1" applyBorder="1" applyAlignment="1" applyProtection="1">
      <alignment horizontal="center" vertical="center" wrapText="1"/>
      <protection hidden="1"/>
    </xf>
    <xf numFmtId="0" fontId="3" fillId="0" borderId="58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horizontal="center" vertical="center" wrapText="1"/>
      <protection hidden="1"/>
    </xf>
    <xf numFmtId="0" fontId="3" fillId="0" borderId="59" xfId="1" applyFont="1" applyBorder="1" applyAlignment="1" applyProtection="1">
      <alignment horizontal="justify" vertical="center" wrapText="1"/>
      <protection hidden="1"/>
    </xf>
    <xf numFmtId="0" fontId="3" fillId="0" borderId="60" xfId="1" applyFont="1" applyBorder="1" applyAlignment="1" applyProtection="1">
      <alignment horizontal="center" vertical="center" wrapText="1"/>
      <protection hidden="1"/>
    </xf>
    <xf numFmtId="0" fontId="3" fillId="0" borderId="61" xfId="1" applyFont="1" applyBorder="1" applyAlignment="1" applyProtection="1">
      <alignment horizontal="justify" vertical="center" wrapText="1"/>
      <protection hidden="1"/>
    </xf>
    <xf numFmtId="0" fontId="3" fillId="8" borderId="60" xfId="1" applyFont="1" applyFill="1" applyBorder="1" applyAlignment="1" applyProtection="1">
      <alignment horizontal="center" vertical="center" wrapText="1"/>
      <protection hidden="1"/>
    </xf>
    <xf numFmtId="0" fontId="3" fillId="8" borderId="52" xfId="1" applyFont="1" applyFill="1" applyBorder="1" applyAlignment="1" applyProtection="1">
      <alignment horizontal="justify" vertical="center" wrapText="1"/>
      <protection hidden="1"/>
    </xf>
    <xf numFmtId="0" fontId="3" fillId="8" borderId="52" xfId="1" applyFont="1" applyFill="1" applyBorder="1" applyAlignment="1" applyProtection="1">
      <alignment horizontal="center" vertical="center" wrapText="1"/>
      <protection hidden="1"/>
    </xf>
    <xf numFmtId="0" fontId="3" fillId="8" borderId="61" xfId="1" applyFont="1" applyFill="1" applyBorder="1" applyAlignment="1" applyProtection="1">
      <alignment horizontal="justify" vertical="center" wrapText="1"/>
      <protection hidden="1"/>
    </xf>
    <xf numFmtId="0" fontId="0" fillId="8" borderId="0" xfId="0" applyFill="1" applyProtection="1">
      <protection hidden="1"/>
    </xf>
    <xf numFmtId="0" fontId="0" fillId="0" borderId="52" xfId="1" applyFont="1" applyBorder="1" applyAlignment="1" applyProtection="1">
      <alignment horizontal="justify" vertical="center" wrapText="1"/>
      <protection hidden="1"/>
    </xf>
    <xf numFmtId="0" fontId="3" fillId="0" borderId="61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horizontal="justify" vertical="center" wrapText="1"/>
      <protection hidden="1"/>
    </xf>
    <xf numFmtId="0" fontId="3" fillId="0" borderId="61" xfId="1" applyFont="1" applyBorder="1" applyAlignment="1" applyProtection="1">
      <alignment vertical="center" wrapText="1"/>
      <protection hidden="1"/>
    </xf>
    <xf numFmtId="0" fontId="3" fillId="0" borderId="52" xfId="1" applyFont="1" applyBorder="1" applyAlignment="1" applyProtection="1">
      <alignment vertical="center" wrapText="1"/>
      <protection hidden="1"/>
    </xf>
    <xf numFmtId="0" fontId="6" fillId="0" borderId="61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center" vertical="center" wrapText="1"/>
      <protection hidden="1"/>
    </xf>
    <xf numFmtId="0" fontId="3" fillId="0" borderId="63" xfId="1" applyFont="1" applyBorder="1" applyAlignment="1" applyProtection="1">
      <alignment horizontal="center" vertical="center" wrapText="1"/>
      <protection hidden="1"/>
    </xf>
    <xf numFmtId="0" fontId="3" fillId="0" borderId="64" xfId="1" applyFont="1" applyBorder="1" applyAlignment="1" applyProtection="1">
      <alignment horizontal="justify" vertical="center" wrapText="1"/>
      <protection hidden="1"/>
    </xf>
    <xf numFmtId="0" fontId="3" fillId="0" borderId="64" xfId="1" applyFont="1" applyBorder="1" applyAlignment="1" applyProtection="1">
      <alignment horizontal="center" vertical="center" wrapText="1"/>
      <protection hidden="1"/>
    </xf>
    <xf numFmtId="0" fontId="3" fillId="0" borderId="68" xfId="1" applyFont="1" applyBorder="1" applyAlignment="1" applyProtection="1">
      <alignment horizontal="center" vertical="center" wrapText="1"/>
      <protection hidden="1"/>
    </xf>
    <xf numFmtId="0" fontId="3" fillId="0" borderId="69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vertical="center" wrapText="1"/>
      <protection hidden="1"/>
    </xf>
    <xf numFmtId="0" fontId="3" fillId="8" borderId="51" xfId="1" applyFont="1" applyFill="1" applyBorder="1" applyAlignment="1" applyProtection="1">
      <alignment horizontal="center" vertical="center" wrapText="1"/>
      <protection hidden="1"/>
    </xf>
    <xf numFmtId="0" fontId="3" fillId="8" borderId="70" xfId="1" applyFont="1" applyFill="1" applyBorder="1" applyAlignment="1" applyProtection="1">
      <alignment horizontal="justify" vertical="center" wrapText="1"/>
      <protection hidden="1"/>
    </xf>
    <xf numFmtId="0" fontId="6" fillId="0" borderId="70" xfId="1" applyFont="1" applyBorder="1" applyAlignment="1" applyProtection="1">
      <alignment horizontal="justify" vertical="center" wrapText="1"/>
      <protection hidden="1"/>
    </xf>
    <xf numFmtId="14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3" fillId="0" borderId="71" xfId="1" applyFont="1" applyBorder="1" applyAlignment="1" applyProtection="1">
      <alignment horizontal="center" vertical="center" wrapText="1"/>
      <protection hidden="1"/>
    </xf>
    <xf numFmtId="0" fontId="3" fillId="0" borderId="73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vertical="center" wrapText="1"/>
      <protection hidden="1"/>
    </xf>
    <xf numFmtId="0" fontId="3" fillId="0" borderId="75" xfId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horizontal="justify" vertical="center" wrapText="1"/>
      <protection hidden="1"/>
    </xf>
    <xf numFmtId="176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vertical="center" wrapText="1"/>
      <protection hidden="1"/>
    </xf>
    <xf numFmtId="0" fontId="3" fillId="8" borderId="70" xfId="1" applyFont="1" applyFill="1" applyBorder="1" applyAlignment="1" applyProtection="1">
      <alignment vertical="center" wrapText="1"/>
      <protection hidden="1"/>
    </xf>
    <xf numFmtId="9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69" xfId="1" applyFont="1" applyBorder="1" applyAlignment="1" applyProtection="1">
      <alignment vertical="center" wrapText="1"/>
      <protection hidden="1"/>
    </xf>
    <xf numFmtId="0" fontId="3" fillId="0" borderId="53" xfId="1" applyFont="1" applyBorder="1" applyAlignment="1" applyProtection="1">
      <alignment vertical="center" wrapText="1"/>
      <protection hidden="1"/>
    </xf>
    <xf numFmtId="0" fontId="3" fillId="0" borderId="76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vertical="center" wrapText="1"/>
      <protection hidden="1"/>
    </xf>
    <xf numFmtId="0" fontId="3" fillId="0" borderId="77" xfId="1" applyFont="1" applyBorder="1" applyAlignment="1" applyProtection="1">
      <alignment horizontal="justify" vertical="center" wrapText="1"/>
      <protection hidden="1"/>
    </xf>
    <xf numFmtId="0" fontId="3" fillId="0" borderId="77" xfId="1" applyFont="1" applyBorder="1" applyAlignment="1" applyProtection="1">
      <alignment horizontal="center" vertical="center" wrapText="1"/>
      <protection hidden="1"/>
    </xf>
    <xf numFmtId="0" fontId="3" fillId="0" borderId="78" xfId="1" applyFont="1" applyBorder="1" applyAlignment="1" applyProtection="1">
      <alignment horizontal="justify" vertical="center" wrapText="1"/>
      <protection hidden="1"/>
    </xf>
    <xf numFmtId="0" fontId="3" fillId="0" borderId="105" xfId="1" applyFont="1" applyBorder="1" applyAlignment="1" applyProtection="1">
      <alignment horizontal="center" vertical="center" wrapText="1"/>
      <protection hidden="1"/>
    </xf>
    <xf numFmtId="0" fontId="3" fillId="0" borderId="106" xfId="1" applyFont="1" applyBorder="1" applyAlignment="1" applyProtection="1">
      <alignment horizontal="justify" vertical="center" wrapText="1"/>
      <protection hidden="1"/>
    </xf>
    <xf numFmtId="0" fontId="3" fillId="0" borderId="106" xfId="1" applyFont="1" applyBorder="1" applyAlignment="1" applyProtection="1">
      <alignment horizontal="center" vertical="center" wrapText="1"/>
      <protection hidden="1"/>
    </xf>
    <xf numFmtId="0" fontId="3" fillId="0" borderId="107" xfId="1" applyFont="1" applyBorder="1" applyAlignment="1" applyProtection="1">
      <alignment horizontal="justify" vertical="center" wrapText="1"/>
      <protection hidden="1"/>
    </xf>
    <xf numFmtId="0" fontId="3" fillId="8" borderId="27" xfId="1" applyFont="1" applyFill="1" applyBorder="1" applyAlignment="1" applyProtection="1">
      <alignment horizontal="center" vertical="center" wrapText="1"/>
      <protection hidden="1"/>
    </xf>
    <xf numFmtId="0" fontId="3" fillId="8" borderId="27" xfId="1" applyFont="1" applyFill="1" applyBorder="1" applyAlignment="1" applyProtection="1">
      <alignment horizontal="justify" vertical="center" wrapText="1"/>
      <protection hidden="1"/>
    </xf>
    <xf numFmtId="0" fontId="3" fillId="8" borderId="93" xfId="1" applyFont="1" applyFill="1" applyBorder="1" applyAlignment="1" applyProtection="1">
      <alignment horizontal="center" vertical="center" wrapText="1"/>
      <protection hidden="1"/>
    </xf>
    <xf numFmtId="0" fontId="3" fillId="8" borderId="93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Border="1" applyAlignment="1" applyProtection="1">
      <alignment horizontal="center" vertical="center" wrapText="1"/>
      <protection hidden="1"/>
    </xf>
    <xf numFmtId="0" fontId="3" fillId="0" borderId="104" xfId="1" applyFont="1" applyBorder="1" applyAlignment="1" applyProtection="1">
      <alignment horizontal="justify" vertical="center" wrapText="1"/>
      <protection hidden="1"/>
    </xf>
    <xf numFmtId="0" fontId="3" fillId="8" borderId="103" xfId="1" applyFont="1" applyFill="1" applyBorder="1" applyAlignment="1" applyProtection="1">
      <alignment horizontal="center" vertical="center" wrapText="1"/>
      <protection hidden="1"/>
    </xf>
    <xf numFmtId="0" fontId="3" fillId="8" borderId="49" xfId="1" applyFont="1" applyFill="1" applyBorder="1" applyAlignment="1" applyProtection="1">
      <alignment horizontal="justify" vertical="center" wrapText="1"/>
      <protection hidden="1"/>
    </xf>
    <xf numFmtId="0" fontId="3" fillId="8" borderId="49" xfId="1" applyFont="1" applyFill="1" applyBorder="1" applyAlignment="1" applyProtection="1">
      <alignment horizontal="center" vertical="center" wrapText="1"/>
      <protection hidden="1"/>
    </xf>
    <xf numFmtId="0" fontId="3" fillId="8" borderId="104" xfId="1" applyFont="1" applyFill="1" applyBorder="1" applyAlignment="1" applyProtection="1">
      <alignment horizontal="justify" vertical="center" wrapText="1"/>
      <protection hidden="1"/>
    </xf>
    <xf numFmtId="0" fontId="3" fillId="8" borderId="108" xfId="1" applyFont="1" applyFill="1" applyBorder="1" applyAlignment="1" applyProtection="1">
      <alignment horizontal="center" vertical="center" wrapText="1"/>
      <protection hidden="1"/>
    </xf>
    <xf numFmtId="0" fontId="3" fillId="8" borderId="106" xfId="1" applyFont="1" applyFill="1" applyBorder="1" applyAlignment="1" applyProtection="1">
      <alignment horizontal="justify" vertical="center" wrapText="1"/>
      <protection hidden="1"/>
    </xf>
    <xf numFmtId="0" fontId="3" fillId="8" borderId="106" xfId="1" applyFont="1" applyFill="1" applyBorder="1" applyAlignment="1" applyProtection="1">
      <alignment horizontal="center" vertical="center" wrapText="1"/>
      <protection hidden="1"/>
    </xf>
    <xf numFmtId="0" fontId="3" fillId="8" borderId="109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16" fillId="0" borderId="0" xfId="1" applyAlignment="1" applyProtection="1">
      <alignment vertical="center"/>
      <protection hidden="1"/>
    </xf>
    <xf numFmtId="0" fontId="16" fillId="0" borderId="0" xfId="1" applyAlignment="1" applyProtection="1">
      <alignment horizontal="center" vertical="center"/>
      <protection hidden="1"/>
    </xf>
    <xf numFmtId="0" fontId="2" fillId="2" borderId="45" xfId="1" applyFont="1" applyFill="1" applyBorder="1" applyAlignment="1" applyProtection="1">
      <alignment horizontal="center" vertical="center" wrapText="1"/>
      <protection hidden="1"/>
    </xf>
    <xf numFmtId="0" fontId="2" fillId="2" borderId="46" xfId="1" applyFont="1" applyFill="1" applyBorder="1" applyAlignment="1" applyProtection="1">
      <alignment horizontal="center" vertical="center" wrapText="1"/>
      <protection hidden="1"/>
    </xf>
    <xf numFmtId="0" fontId="2" fillId="2" borderId="47" xfId="1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3" fillId="5" borderId="49" xfId="1" applyFont="1" applyFill="1" applyBorder="1" applyAlignment="1" applyProtection="1">
      <alignment horizontal="center" vertical="center" wrapText="1"/>
      <protection hidden="1"/>
    </xf>
    <xf numFmtId="0" fontId="2" fillId="2" borderId="54" xfId="1" applyFont="1" applyFill="1" applyBorder="1" applyAlignment="1" applyProtection="1">
      <alignment horizontal="center" vertical="center" wrapText="1"/>
      <protection hidden="1"/>
    </xf>
    <xf numFmtId="0" fontId="2" fillId="2" borderId="55" xfId="1" applyFont="1" applyFill="1" applyBorder="1" applyAlignment="1" applyProtection="1">
      <alignment horizontal="center" vertical="center" wrapText="1"/>
      <protection hidden="1"/>
    </xf>
    <xf numFmtId="0" fontId="2" fillId="2" borderId="56" xfId="1" applyFont="1" applyFill="1" applyBorder="1" applyAlignment="1" applyProtection="1">
      <alignment horizontal="center" vertical="center" wrapText="1"/>
      <protection hidden="1"/>
    </xf>
    <xf numFmtId="0" fontId="2" fillId="2" borderId="65" xfId="1" applyFont="1" applyFill="1" applyBorder="1" applyAlignment="1" applyProtection="1">
      <alignment horizontal="center" vertical="center" wrapText="1"/>
      <protection hidden="1"/>
    </xf>
    <xf numFmtId="0" fontId="2" fillId="2" borderId="66" xfId="1" applyFont="1" applyFill="1" applyBorder="1" applyAlignment="1" applyProtection="1">
      <alignment horizontal="center" vertical="center" wrapText="1"/>
      <protection hidden="1"/>
    </xf>
    <xf numFmtId="0" fontId="2" fillId="2" borderId="67" xfId="1" applyFont="1" applyFill="1" applyBorder="1" applyAlignment="1" applyProtection="1">
      <alignment horizontal="center" vertical="center" wrapText="1"/>
      <protection hidden="1"/>
    </xf>
    <xf numFmtId="0" fontId="0" fillId="5" borderId="58" xfId="1" applyFont="1" applyFill="1" applyBorder="1" applyAlignment="1" applyProtection="1">
      <alignment horizontal="center" vertical="center" wrapText="1"/>
      <protection hidden="1"/>
    </xf>
    <xf numFmtId="0" fontId="2" fillId="2" borderId="72" xfId="1" applyFont="1" applyFill="1" applyBorder="1" applyAlignment="1" applyProtection="1">
      <alignment horizontal="center" vertical="center" wrapText="1"/>
      <protection hidden="1"/>
    </xf>
    <xf numFmtId="176" fontId="3" fillId="0" borderId="58" xfId="1" applyNumberFormat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left" vertical="center" wrapText="1"/>
      <protection hidden="1"/>
    </xf>
    <xf numFmtId="0" fontId="3" fillId="0" borderId="58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center" vertical="center"/>
      <protection hidden="1"/>
    </xf>
    <xf numFmtId="0" fontId="25" fillId="0" borderId="0" xfId="1" applyFont="1" applyAlignment="1" applyProtection="1">
      <alignment horizontal="center" vertical="center"/>
      <protection hidden="1"/>
    </xf>
    <xf numFmtId="0" fontId="3" fillId="0" borderId="57" xfId="1" applyFont="1" applyFill="1" applyBorder="1" applyAlignment="1" applyProtection="1">
      <alignment horizontal="center" vertical="center" wrapText="1"/>
      <protection hidden="1"/>
    </xf>
    <xf numFmtId="0" fontId="3" fillId="0" borderId="58" xfId="1" applyFont="1" applyFill="1" applyBorder="1" applyAlignment="1" applyProtection="1">
      <alignment horizontal="center" vertical="center" wrapText="1"/>
      <protection hidden="1"/>
    </xf>
    <xf numFmtId="0" fontId="3" fillId="0" borderId="59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vertical="center" wrapText="1"/>
      <protection hidden="1"/>
    </xf>
    <xf numFmtId="0" fontId="27" fillId="4" borderId="0" xfId="1" applyFont="1" applyFill="1" applyAlignment="1" applyProtection="1">
      <alignment vertical="center"/>
      <protection hidden="1"/>
    </xf>
    <xf numFmtId="178" fontId="0" fillId="4" borderId="0" xfId="0" applyNumberFormat="1" applyFill="1" applyProtection="1">
      <protection hidden="1"/>
    </xf>
    <xf numFmtId="177" fontId="2" fillId="2" borderId="86" xfId="1" applyNumberFormat="1" applyFont="1" applyFill="1" applyBorder="1" applyAlignment="1" applyProtection="1">
      <alignment horizontal="center" vertical="center"/>
      <protection hidden="1"/>
    </xf>
    <xf numFmtId="0" fontId="2" fillId="2" borderId="87" xfId="1" applyFont="1" applyFill="1" applyBorder="1" applyAlignment="1" applyProtection="1">
      <alignment horizontal="center" vertical="center"/>
      <protection hidden="1"/>
    </xf>
    <xf numFmtId="177" fontId="2" fillId="6" borderId="86" xfId="1" applyNumberFormat="1" applyFont="1" applyFill="1" applyBorder="1" applyAlignment="1" applyProtection="1">
      <alignment horizontal="center" vertical="center"/>
      <protection hidden="1"/>
    </xf>
    <xf numFmtId="0" fontId="27" fillId="4" borderId="0" xfId="1" applyFont="1" applyFill="1" applyAlignment="1" applyProtection="1">
      <alignment horizontal="center" vertical="center"/>
      <protection hidden="1"/>
    </xf>
    <xf numFmtId="178" fontId="0" fillId="4" borderId="0" xfId="0" applyNumberFormat="1" applyFill="1" applyAlignment="1" applyProtection="1">
      <alignment horizontal="center"/>
      <protection hidden="1"/>
    </xf>
    <xf numFmtId="177" fontId="0" fillId="4" borderId="0" xfId="0" applyNumberFormat="1" applyFill="1" applyProtection="1">
      <protection hidden="1"/>
    </xf>
    <xf numFmtId="0" fontId="28" fillId="0" borderId="88" xfId="1" applyFont="1" applyBorder="1" applyAlignment="1" applyProtection="1">
      <alignment vertical="top" wrapText="1"/>
      <protection hidden="1"/>
    </xf>
    <xf numFmtId="0" fontId="23" fillId="0" borderId="40" xfId="1" applyFont="1" applyBorder="1" applyAlignment="1" applyProtection="1">
      <alignment vertical="top" wrapText="1"/>
      <protection hidden="1"/>
    </xf>
    <xf numFmtId="0" fontId="28" fillId="0" borderId="40" xfId="1" applyFont="1" applyBorder="1" applyAlignment="1" applyProtection="1">
      <alignment vertical="top" wrapText="1"/>
      <protection hidden="1"/>
    </xf>
    <xf numFmtId="0" fontId="28" fillId="0" borderId="89" xfId="1" applyFont="1" applyBorder="1" applyAlignment="1" applyProtection="1">
      <alignment vertical="top" wrapText="1"/>
      <protection hidden="1"/>
    </xf>
    <xf numFmtId="177" fontId="2" fillId="0" borderId="91" xfId="1" quotePrefix="1" applyNumberFormat="1" applyFont="1" applyBorder="1" applyAlignment="1" applyProtection="1">
      <alignment horizontal="right" vertical="center"/>
      <protection hidden="1"/>
    </xf>
    <xf numFmtId="0" fontId="3" fillId="0" borderId="90" xfId="1" applyFont="1" applyBorder="1" applyAlignment="1" applyProtection="1">
      <alignment vertical="center"/>
      <protection hidden="1"/>
    </xf>
    <xf numFmtId="177" fontId="2" fillId="0" borderId="1" xfId="1" quotePrefix="1" applyNumberFormat="1" applyFont="1" applyBorder="1" applyAlignment="1" applyProtection="1">
      <alignment horizontal="right" vertical="center"/>
      <protection hidden="1"/>
    </xf>
    <xf numFmtId="0" fontId="28" fillId="0" borderId="32" xfId="1" applyFont="1" applyBorder="1" applyAlignment="1" applyProtection="1">
      <alignment vertical="top" wrapText="1"/>
      <protection hidden="1"/>
    </xf>
    <xf numFmtId="0" fontId="23" fillId="0" borderId="27" xfId="1" applyFont="1" applyBorder="1" applyAlignment="1" applyProtection="1">
      <alignment vertical="top" wrapText="1"/>
      <protection hidden="1"/>
    </xf>
    <xf numFmtId="0" fontId="28" fillId="0" borderId="27" xfId="1" applyFont="1" applyBorder="1" applyAlignment="1" applyProtection="1">
      <alignment vertical="top" wrapText="1"/>
      <protection hidden="1"/>
    </xf>
    <xf numFmtId="0" fontId="28" fillId="0" borderId="90" xfId="1" applyFont="1" applyBorder="1" applyAlignment="1" applyProtection="1">
      <alignment vertical="top" wrapText="1"/>
      <protection hidden="1"/>
    </xf>
    <xf numFmtId="0" fontId="24" fillId="4" borderId="0" xfId="1" applyFont="1" applyFill="1" applyAlignment="1" applyProtection="1">
      <alignment horizontal="center" vertical="center"/>
      <protection hidden="1"/>
    </xf>
    <xf numFmtId="0" fontId="2" fillId="2" borderId="6" xfId="1" applyFont="1" applyFill="1" applyBorder="1" applyAlignment="1" applyProtection="1">
      <alignment horizontal="center" vertical="center" wrapText="1"/>
      <protection hidden="1"/>
    </xf>
    <xf numFmtId="0" fontId="2" fillId="3" borderId="6" xfId="1" applyFont="1" applyFill="1" applyBorder="1" applyAlignment="1" applyProtection="1">
      <alignment horizontal="center" vertical="center" wrapText="1"/>
      <protection hidden="1"/>
    </xf>
    <xf numFmtId="0" fontId="2" fillId="3" borderId="20" xfId="1" applyFont="1" applyFill="1" applyBorder="1" applyAlignment="1" applyProtection="1">
      <alignment horizontal="center" vertical="center" wrapText="1"/>
      <protection hidden="1"/>
    </xf>
    <xf numFmtId="0" fontId="2" fillId="3" borderId="22" xfId="1" applyFont="1" applyFill="1" applyBorder="1" applyAlignment="1" applyProtection="1">
      <alignment horizontal="center" vertical="center" wrapText="1"/>
      <protection hidden="1"/>
    </xf>
    <xf numFmtId="0" fontId="2" fillId="2" borderId="22" xfId="1" applyFont="1" applyFill="1" applyBorder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 wrapText="1"/>
      <protection hidden="1"/>
    </xf>
    <xf numFmtId="0" fontId="3" fillId="5" borderId="8" xfId="1" applyFont="1" applyFill="1" applyBorder="1" applyAlignment="1" applyProtection="1">
      <alignment horizontal="center" vertical="center" wrapText="1"/>
      <protection hidden="1"/>
    </xf>
    <xf numFmtId="0" fontId="3" fillId="5" borderId="2" xfId="1" applyFont="1" applyFill="1" applyBorder="1" applyAlignment="1" applyProtection="1">
      <alignment horizontal="center" vertical="center" wrapText="1"/>
      <protection hidden="1"/>
    </xf>
    <xf numFmtId="0" fontId="3" fillId="4" borderId="2" xfId="1" applyFont="1" applyFill="1" applyBorder="1" applyAlignment="1" applyProtection="1">
      <alignment horizontal="center" vertical="center" wrapText="1"/>
      <protection hidden="1"/>
    </xf>
    <xf numFmtId="0" fontId="3" fillId="4" borderId="9" xfId="1" applyFont="1" applyFill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top" wrapText="1"/>
      <protection hidden="1"/>
    </xf>
    <xf numFmtId="0" fontId="3" fillId="4" borderId="0" xfId="1" applyFont="1" applyFill="1" applyBorder="1" applyAlignment="1" applyProtection="1">
      <alignment horizontal="center" vertical="center" wrapText="1"/>
      <protection hidden="1"/>
    </xf>
    <xf numFmtId="0" fontId="3" fillId="4" borderId="14" xfId="1" applyFont="1" applyFill="1" applyBorder="1" applyAlignment="1" applyProtection="1">
      <alignment horizontal="center" vertical="center" wrapText="1"/>
      <protection hidden="1"/>
    </xf>
    <xf numFmtId="0" fontId="3" fillId="4" borderId="8" xfId="1" applyFont="1" applyFill="1" applyBorder="1" applyAlignment="1" applyProtection="1">
      <alignment horizontal="center" vertical="center" wrapText="1"/>
      <protection hidden="1"/>
    </xf>
    <xf numFmtId="0" fontId="3" fillId="0" borderId="9" xfId="1" applyFont="1" applyBorder="1" applyAlignment="1" applyProtection="1">
      <alignment horizontal="center" vertical="top" wrapText="1"/>
      <protection hidden="1"/>
    </xf>
    <xf numFmtId="0" fontId="3" fillId="0" borderId="26" xfId="1" applyFont="1" applyBorder="1" applyAlignment="1" applyProtection="1">
      <alignment horizontal="center" vertical="top" wrapText="1"/>
      <protection hidden="1"/>
    </xf>
    <xf numFmtId="0" fontId="3" fillId="0" borderId="12" xfId="1" applyFont="1" applyBorder="1" applyAlignment="1" applyProtection="1">
      <alignment horizontal="center" vertical="center" wrapText="1"/>
      <protection hidden="1"/>
    </xf>
    <xf numFmtId="0" fontId="3" fillId="4" borderId="10" xfId="1" applyFont="1" applyFill="1" applyBorder="1" applyAlignment="1" applyProtection="1">
      <alignment horizontal="center" vertical="center" wrapText="1"/>
      <protection hidden="1"/>
    </xf>
    <xf numFmtId="0" fontId="3" fillId="4" borderId="11" xfId="1" applyFont="1" applyFill="1" applyBorder="1" applyAlignment="1" applyProtection="1">
      <alignment horizontal="center" vertical="center" wrapText="1"/>
      <protection hidden="1"/>
    </xf>
    <xf numFmtId="0" fontId="3" fillId="4" borderId="28" xfId="1" applyFont="1" applyFill="1" applyBorder="1" applyAlignment="1" applyProtection="1">
      <alignment horizontal="center" vertical="center" wrapText="1"/>
      <protection hidden="1"/>
    </xf>
    <xf numFmtId="0" fontId="3" fillId="0" borderId="39" xfId="1" applyFont="1" applyBorder="1" applyAlignment="1" applyProtection="1">
      <alignment horizontal="center" vertical="top" wrapText="1"/>
      <protection hidden="1"/>
    </xf>
    <xf numFmtId="0" fontId="3" fillId="0" borderId="0" xfId="1" applyFont="1" applyBorder="1" applyAlignment="1" applyProtection="1">
      <alignment horizontal="center" vertical="center" wrapText="1"/>
      <protection hidden="1"/>
    </xf>
    <xf numFmtId="0" fontId="3" fillId="0" borderId="0" xfId="1" applyFont="1" applyBorder="1" applyAlignment="1" applyProtection="1">
      <alignment horizontal="center" vertical="top" wrapText="1"/>
      <protection hidden="1"/>
    </xf>
    <xf numFmtId="0" fontId="3" fillId="4" borderId="12" xfId="1" applyFont="1" applyFill="1" applyBorder="1" applyAlignment="1" applyProtection="1">
      <alignment horizontal="center" vertical="center" wrapText="1"/>
      <protection hidden="1"/>
    </xf>
    <xf numFmtId="0" fontId="3" fillId="4" borderId="13" xfId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24" fillId="4" borderId="0" xfId="1" applyFont="1" applyFill="1" applyAlignment="1" applyProtection="1">
      <alignment vertical="center"/>
      <protection hidden="1"/>
    </xf>
    <xf numFmtId="0" fontId="30" fillId="4" borderId="0" xfId="1" applyFont="1" applyFill="1" applyProtection="1">
      <alignment vertical="center"/>
      <protection hidden="1"/>
    </xf>
    <xf numFmtId="0" fontId="30" fillId="4" borderId="0" xfId="1" applyFont="1" applyFill="1" applyAlignment="1" applyProtection="1">
      <alignment horizontal="center" vertical="center"/>
      <protection hidden="1"/>
    </xf>
    <xf numFmtId="0" fontId="3" fillId="4" borderId="0" xfId="0" applyFont="1" applyFill="1" applyProtection="1">
      <protection hidden="1"/>
    </xf>
    <xf numFmtId="0" fontId="2" fillId="2" borderId="20" xfId="1" applyFont="1" applyFill="1" applyBorder="1" applyAlignment="1" applyProtection="1">
      <alignment horizontal="center" vertical="center" wrapText="1"/>
      <protection hidden="1"/>
    </xf>
    <xf numFmtId="0" fontId="2" fillId="2" borderId="43" xfId="1" applyFont="1" applyFill="1" applyBorder="1" applyAlignment="1" applyProtection="1">
      <alignment horizontal="center" vertical="center" wrapText="1"/>
      <protection hidden="1"/>
    </xf>
    <xf numFmtId="0" fontId="2" fillId="0" borderId="30" xfId="1" applyFont="1" applyFill="1" applyBorder="1" applyAlignment="1" applyProtection="1">
      <alignment horizontal="center" vertical="center" wrapText="1"/>
      <protection hidden="1"/>
    </xf>
    <xf numFmtId="0" fontId="2" fillId="0" borderId="31" xfId="1" applyFont="1" applyFill="1" applyBorder="1" applyAlignment="1" applyProtection="1">
      <alignment horizontal="center" vertical="center" wrapText="1"/>
      <protection hidden="1"/>
    </xf>
    <xf numFmtId="0" fontId="3" fillId="5" borderId="9" xfId="1" applyFont="1" applyFill="1" applyBorder="1" applyAlignment="1" applyProtection="1">
      <alignment horizontal="center" vertical="center" wrapText="1"/>
      <protection hidden="1"/>
    </xf>
    <xf numFmtId="0" fontId="30" fillId="0" borderId="44" xfId="1" applyFont="1" applyBorder="1" applyProtection="1">
      <alignment vertical="center"/>
      <protection hidden="1"/>
    </xf>
    <xf numFmtId="0" fontId="3" fillId="0" borderId="32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3" fillId="0" borderId="32" xfId="1" applyFont="1" applyBorder="1" applyAlignment="1" applyProtection="1">
      <alignment horizontal="center" vertical="center"/>
      <protection hidden="1"/>
    </xf>
    <xf numFmtId="0" fontId="3" fillId="0" borderId="19" xfId="1" applyFont="1" applyBorder="1" applyProtection="1">
      <alignment vertical="center"/>
      <protection hidden="1"/>
    </xf>
    <xf numFmtId="0" fontId="3" fillId="0" borderId="33" xfId="1" applyFont="1" applyBorder="1" applyAlignment="1" applyProtection="1">
      <alignment horizontal="center" vertical="center"/>
      <protection hidden="1"/>
    </xf>
    <xf numFmtId="0" fontId="3" fillId="0" borderId="34" xfId="1" applyFont="1" applyBorder="1" applyProtection="1">
      <alignment vertical="center"/>
      <protection hidden="1"/>
    </xf>
    <xf numFmtId="0" fontId="30" fillId="0" borderId="0" xfId="1" applyFont="1" applyAlignment="1" applyProtection="1">
      <alignment horizontal="center" vertical="center"/>
      <protection hidden="1"/>
    </xf>
    <xf numFmtId="0" fontId="3" fillId="0" borderId="2" xfId="1" applyFont="1" applyBorder="1" applyAlignment="1" applyProtection="1">
      <alignment horizontal="center" vertical="top" wrapText="1"/>
      <protection hidden="1"/>
    </xf>
    <xf numFmtId="0" fontId="3" fillId="0" borderId="94" xfId="1" applyFont="1" applyBorder="1" applyAlignment="1" applyProtection="1">
      <alignment horizontal="center" vertical="top" wrapText="1"/>
      <protection hidden="1"/>
    </xf>
    <xf numFmtId="0" fontId="3" fillId="0" borderId="13" xfId="1" applyFont="1" applyBorder="1" applyAlignment="1" applyProtection="1">
      <alignment horizontal="center" vertical="top" wrapText="1"/>
      <protection hidden="1"/>
    </xf>
    <xf numFmtId="0" fontId="30" fillId="0" borderId="38" xfId="1" applyFont="1" applyBorder="1" applyProtection="1">
      <alignment vertical="center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" fillId="6" borderId="110" xfId="1" applyFont="1" applyFill="1" applyBorder="1" applyAlignment="1" applyProtection="1">
      <alignment horizontal="center" vertical="center"/>
      <protection hidden="1"/>
    </xf>
    <xf numFmtId="0" fontId="2" fillId="6" borderId="27" xfId="1" applyFont="1" applyFill="1" applyBorder="1" applyAlignment="1" applyProtection="1">
      <alignment horizontal="center" vertical="center"/>
      <protection hidden="1"/>
    </xf>
    <xf numFmtId="0" fontId="3" fillId="0" borderId="90" xfId="1" applyFont="1" applyBorder="1" applyAlignment="1" applyProtection="1">
      <alignment horizontal="right" vertical="center"/>
      <protection hidden="1"/>
    </xf>
    <xf numFmtId="0" fontId="3" fillId="0" borderId="97" xfId="1" applyFont="1" applyBorder="1" applyAlignment="1" applyProtection="1">
      <alignment horizontal="right" vertical="center"/>
      <protection hidden="1"/>
    </xf>
    <xf numFmtId="0" fontId="3" fillId="0" borderId="2" xfId="1" applyFont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3" xfId="0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center"/>
      <protection hidden="1"/>
    </xf>
    <xf numFmtId="0" fontId="0" fillId="0" borderId="98" xfId="0" applyFill="1" applyBorder="1" applyProtection="1">
      <protection hidden="1"/>
    </xf>
    <xf numFmtId="0" fontId="0" fillId="0" borderId="94" xfId="0" applyFill="1" applyBorder="1" applyProtection="1">
      <protection hidden="1"/>
    </xf>
    <xf numFmtId="0" fontId="3" fillId="0" borderId="94" xfId="0" applyFont="1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10" fillId="0" borderId="3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0" fillId="0" borderId="23" xfId="0" applyFill="1" applyBorder="1" applyProtection="1">
      <protection hidden="1"/>
    </xf>
    <xf numFmtId="0" fontId="10" fillId="0" borderId="3" xfId="0" applyFont="1" applyFill="1" applyBorder="1" applyProtection="1">
      <protection hidden="1"/>
    </xf>
    <xf numFmtId="0" fontId="13" fillId="0" borderId="0" xfId="0" applyFont="1" applyFill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8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Protection="1">
      <protection hidden="1"/>
    </xf>
    <xf numFmtId="0" fontId="24" fillId="0" borderId="15" xfId="1" applyFont="1" applyFill="1" applyBorder="1" applyAlignment="1" applyProtection="1">
      <alignment horizontal="center" vertical="center"/>
      <protection hidden="1"/>
    </xf>
    <xf numFmtId="0" fontId="5" fillId="0" borderId="101" xfId="1" applyFont="1" applyFill="1" applyBorder="1" applyAlignment="1" applyProtection="1">
      <alignment horizontal="center" vertical="center"/>
      <protection hidden="1"/>
    </xf>
    <xf numFmtId="0" fontId="5" fillId="0" borderId="8" xfId="1" applyFont="1" applyFill="1" applyBorder="1" applyAlignment="1" applyProtection="1">
      <alignment horizontal="center" vertical="center"/>
      <protection hidden="1"/>
    </xf>
    <xf numFmtId="0" fontId="5" fillId="0" borderId="12" xfId="1" applyFont="1" applyFill="1" applyBorder="1" applyAlignment="1" applyProtection="1">
      <alignment horizontal="center" vertical="center"/>
      <protection hidden="1"/>
    </xf>
    <xf numFmtId="0" fontId="24" fillId="0" borderId="16" xfId="1" applyFont="1" applyFill="1" applyBorder="1" applyAlignment="1" applyProtection="1">
      <alignment horizontal="center" vertical="center"/>
      <protection hidden="1"/>
    </xf>
    <xf numFmtId="0" fontId="24" fillId="0" borderId="42" xfId="1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Protection="1">
      <protection hidden="1"/>
    </xf>
    <xf numFmtId="0" fontId="2" fillId="0" borderId="20" xfId="0" applyFont="1" applyFill="1" applyBorder="1" applyProtection="1">
      <protection hidden="1"/>
    </xf>
    <xf numFmtId="0" fontId="2" fillId="0" borderId="21" xfId="0" applyFont="1" applyFill="1" applyBorder="1" applyAlignment="1" applyProtection="1">
      <alignment horizontal="right"/>
      <protection hidden="1"/>
    </xf>
    <xf numFmtId="0" fontId="22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justify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center" vertical="center" wrapText="1"/>
      <protection hidden="1"/>
    </xf>
    <xf numFmtId="0" fontId="24" fillId="4" borderId="0" xfId="0" quotePrefix="1" applyFont="1" applyFill="1" applyAlignment="1" applyProtection="1">
      <alignment horizontal="left"/>
      <protection hidden="1"/>
    </xf>
    <xf numFmtId="0" fontId="24" fillId="4" borderId="0" xfId="0" applyFont="1" applyFill="1" applyProtection="1">
      <protection hidden="1"/>
    </xf>
    <xf numFmtId="0" fontId="24" fillId="4" borderId="0" xfId="0" quotePrefix="1" applyFont="1" applyFill="1" applyProtection="1">
      <protection hidden="1"/>
    </xf>
    <xf numFmtId="0" fontId="45" fillId="4" borderId="0" xfId="0" applyFont="1" applyFill="1" applyProtection="1"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29" fillId="0" borderId="0" xfId="1" applyNumberFormat="1" applyFont="1" applyBorder="1" applyAlignment="1">
      <alignment horizontal="center" vertical="center"/>
    </xf>
    <xf numFmtId="0" fontId="29" fillId="0" borderId="0" xfId="1" applyFont="1" applyBorder="1" applyAlignment="1">
      <alignment horizontal="center" vertical="center"/>
    </xf>
    <xf numFmtId="177" fontId="2" fillId="0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0" borderId="90" xfId="1" applyFont="1" applyFill="1" applyBorder="1" applyAlignment="1" applyProtection="1">
      <alignment horizontal="right" vertical="center"/>
      <protection hidden="1"/>
    </xf>
    <xf numFmtId="177" fontId="2" fillId="5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5" borderId="90" xfId="1" applyFont="1" applyFill="1" applyBorder="1" applyAlignment="1" applyProtection="1">
      <alignment horizontal="right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0" borderId="0" xfId="0" applyFill="1" applyBorder="1" applyAlignment="1">
      <alignment horizontal="center" vertical="center"/>
    </xf>
    <xf numFmtId="0" fontId="3" fillId="5" borderId="2" xfId="1" applyFont="1" applyFill="1" applyBorder="1" applyAlignment="1" applyProtection="1">
      <alignment horizontal="right" vertical="center"/>
      <protection hidden="1"/>
    </xf>
    <xf numFmtId="177" fontId="3" fillId="5" borderId="2" xfId="1" applyNumberFormat="1" applyFont="1" applyFill="1" applyBorder="1" applyAlignment="1" applyProtection="1">
      <alignment horizontal="right" vertical="center"/>
      <protection hidden="1"/>
    </xf>
    <xf numFmtId="0" fontId="16" fillId="5" borderId="0" xfId="1" applyFill="1" applyProtection="1">
      <alignment vertical="center"/>
      <protection hidden="1"/>
    </xf>
    <xf numFmtId="177" fontId="2" fillId="6" borderId="1" xfId="1" quotePrefix="1" applyNumberFormat="1" applyFont="1" applyFill="1" applyBorder="1" applyAlignment="1" applyProtection="1">
      <alignment horizontal="right" vertical="center"/>
      <protection hidden="1"/>
    </xf>
    <xf numFmtId="0" fontId="16" fillId="6" borderId="0" xfId="1" applyFill="1" applyProtection="1">
      <alignment vertical="center"/>
      <protection hidden="1"/>
    </xf>
    <xf numFmtId="177" fontId="3" fillId="6" borderId="2" xfId="1" applyNumberFormat="1" applyFont="1" applyFill="1" applyBorder="1" applyAlignment="1" applyProtection="1">
      <alignment horizontal="right" vertical="center"/>
      <protection hidden="1"/>
    </xf>
    <xf numFmtId="0" fontId="3" fillId="9" borderId="52" xfId="1" applyFont="1" applyFill="1" applyBorder="1" applyAlignment="1" applyProtection="1">
      <alignment horizontal="center" vertical="center" wrapText="1"/>
      <protection hidden="1"/>
    </xf>
    <xf numFmtId="0" fontId="0" fillId="9" borderId="52" xfId="1" applyFont="1" applyFill="1" applyBorder="1" applyAlignment="1" applyProtection="1">
      <alignment horizontal="justify" vertical="center" wrapText="1"/>
      <protection hidden="1"/>
    </xf>
    <xf numFmtId="0" fontId="3" fillId="0" borderId="113" xfId="1" applyFont="1" applyBorder="1" applyAlignment="1" applyProtection="1">
      <alignment horizontal="center" vertical="center" wrapText="1"/>
      <protection hidden="1"/>
    </xf>
    <xf numFmtId="0" fontId="3" fillId="0" borderId="108" xfId="1" applyFont="1" applyBorder="1" applyAlignment="1" applyProtection="1">
      <alignment horizontal="center" vertical="center" wrapText="1"/>
      <protection hidden="1"/>
    </xf>
    <xf numFmtId="0" fontId="3" fillId="9" borderId="27" xfId="1" applyFont="1" applyFill="1" applyBorder="1" applyAlignment="1" applyProtection="1">
      <alignment horizontal="justify" vertical="center" wrapText="1"/>
      <protection hidden="1"/>
    </xf>
    <xf numFmtId="0" fontId="3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ont="1" applyFill="1" applyBorder="1" applyAlignment="1">
      <alignment horizontal="center" vertical="center" wrapText="1"/>
    </xf>
    <xf numFmtId="0" fontId="0" fillId="9" borderId="27" xfId="0" applyFont="1" applyFill="1" applyBorder="1" applyAlignment="1">
      <alignment vertical="center" wrapText="1"/>
    </xf>
    <xf numFmtId="0" fontId="0" fillId="9" borderId="27" xfId="1" applyFont="1" applyFill="1" applyBorder="1" applyAlignment="1" applyProtection="1">
      <alignment horizontal="justify" vertical="center" wrapText="1"/>
      <protection hidden="1"/>
    </xf>
    <xf numFmtId="14" fontId="0" fillId="9" borderId="52" xfId="1" applyNumberFormat="1" applyFont="1" applyFill="1" applyBorder="1" applyAlignment="1" applyProtection="1">
      <alignment horizontal="justify" vertical="center" wrapText="1"/>
      <protection hidden="1"/>
    </xf>
    <xf numFmtId="0" fontId="3" fillId="0" borderId="114" xfId="1" applyFont="1" applyBorder="1" applyAlignment="1" applyProtection="1">
      <alignment horizontal="center" vertical="center" wrapText="1"/>
      <protection hidden="1"/>
    </xf>
    <xf numFmtId="14" fontId="3" fillId="0" borderId="27" xfId="1" quotePrefix="1" applyNumberFormat="1" applyFont="1" applyBorder="1" applyAlignment="1" applyProtection="1">
      <alignment horizontal="justify" vertical="center" wrapText="1"/>
      <protection hidden="1"/>
    </xf>
    <xf numFmtId="0" fontId="0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 applyProtection="1">
      <protection hidden="1"/>
    </xf>
    <xf numFmtId="0" fontId="0" fillId="9" borderId="114" xfId="1" applyFont="1" applyFill="1" applyBorder="1" applyAlignment="1" applyProtection="1">
      <alignment vertical="center" wrapText="1"/>
      <protection hidden="1"/>
    </xf>
    <xf numFmtId="0" fontId="3" fillId="0" borderId="115" xfId="1" applyFont="1" applyBorder="1" applyAlignment="1" applyProtection="1">
      <alignment horizontal="center" vertical="center" wrapText="1"/>
      <protection hidden="1"/>
    </xf>
    <xf numFmtId="0" fontId="3" fillId="0" borderId="117" xfId="1" applyFont="1" applyBorder="1" applyAlignment="1" applyProtection="1">
      <alignment horizontal="justify" vertical="center" wrapText="1"/>
      <protection hidden="1"/>
    </xf>
    <xf numFmtId="9" fontId="3" fillId="0" borderId="106" xfId="1" applyNumberFormat="1" applyFont="1" applyBorder="1" applyAlignment="1" applyProtection="1">
      <alignment horizontal="justify" vertical="center" wrapText="1"/>
      <protection hidden="1"/>
    </xf>
    <xf numFmtId="0" fontId="0" fillId="9" borderId="114" xfId="1" applyFont="1" applyFill="1" applyBorder="1" applyAlignment="1" applyProtection="1">
      <alignment horizontal="justify" vertical="center" wrapText="1"/>
      <protection hidden="1"/>
    </xf>
    <xf numFmtId="14" fontId="0" fillId="9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9" borderId="27" xfId="0" applyFill="1" applyBorder="1" applyAlignment="1" applyProtection="1">
      <alignment horizontal="center"/>
      <protection hidden="1"/>
    </xf>
    <xf numFmtId="0" fontId="0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Fill="1" applyBorder="1" applyAlignment="1" applyProtection="1">
      <alignment horizontal="justify" vertical="center" wrapText="1"/>
      <protection hidden="1"/>
    </xf>
    <xf numFmtId="0" fontId="0" fillId="0" borderId="27" xfId="0" applyFont="1" applyFill="1" applyBorder="1" applyAlignment="1">
      <alignment horizontal="center" vertical="center" wrapText="1"/>
    </xf>
    <xf numFmtId="0" fontId="0" fillId="0" borderId="27" xfId="0" applyFill="1" applyBorder="1" applyProtection="1">
      <protection hidden="1"/>
    </xf>
    <xf numFmtId="0" fontId="3" fillId="0" borderId="119" xfId="1" applyFont="1" applyBorder="1" applyAlignment="1" applyProtection="1">
      <alignment horizontal="center" vertical="center" wrapText="1"/>
      <protection hidden="1"/>
    </xf>
    <xf numFmtId="0" fontId="3" fillId="0" borderId="120" xfId="1" applyFont="1" applyBorder="1" applyAlignment="1" applyProtection="1">
      <alignment horizontal="justify" vertical="center" wrapText="1"/>
      <protection hidden="1"/>
    </xf>
    <xf numFmtId="176" fontId="3" fillId="0" borderId="106" xfId="1" quotePrefix="1" applyNumberFormat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/>
    <xf numFmtId="0" fontId="3" fillId="0" borderId="109" xfId="1" applyFont="1" applyBorder="1" applyAlignment="1" applyProtection="1">
      <alignment horizontal="justify" vertical="center" wrapText="1"/>
      <protection hidden="1"/>
    </xf>
    <xf numFmtId="0" fontId="2" fillId="2" borderId="122" xfId="1" applyFont="1" applyFill="1" applyBorder="1" applyAlignment="1" applyProtection="1">
      <alignment horizontal="center" vertical="center" wrapText="1"/>
      <protection hidden="1"/>
    </xf>
    <xf numFmtId="0" fontId="2" fillId="2" borderId="123" xfId="1" applyFont="1" applyFill="1" applyBorder="1" applyAlignment="1" applyProtection="1">
      <alignment horizontal="center" vertical="center" wrapText="1"/>
      <protection hidden="1"/>
    </xf>
    <xf numFmtId="0" fontId="3" fillId="0" borderId="126" xfId="1" applyFont="1" applyBorder="1" applyAlignment="1" applyProtection="1">
      <alignment horizontal="justify" vertical="center" wrapText="1"/>
      <protection hidden="1"/>
    </xf>
    <xf numFmtId="0" fontId="0" fillId="8" borderId="0" xfId="0" applyFill="1"/>
    <xf numFmtId="0" fontId="0" fillId="10" borderId="0" xfId="0" applyFill="1"/>
    <xf numFmtId="0" fontId="16" fillId="8" borderId="0" xfId="1" quotePrefix="1" applyFill="1" applyBorder="1" applyAlignment="1">
      <alignment vertical="center"/>
    </xf>
    <xf numFmtId="0" fontId="0" fillId="0" borderId="0" xfId="0" quotePrefix="1" applyProtection="1">
      <protection hidden="1"/>
    </xf>
    <xf numFmtId="0" fontId="0" fillId="0" borderId="0" xfId="0" quotePrefix="1" applyFill="1"/>
    <xf numFmtId="0" fontId="3" fillId="0" borderId="49" xfId="1" applyFont="1" applyBorder="1" applyAlignment="1" applyProtection="1">
      <alignment vertical="center" wrapText="1"/>
      <protection hidden="1"/>
    </xf>
    <xf numFmtId="0" fontId="3" fillId="0" borderId="62" xfId="1" applyFont="1" applyBorder="1" applyAlignment="1" applyProtection="1">
      <alignment vertical="center" wrapText="1"/>
      <protection hidden="1"/>
    </xf>
    <xf numFmtId="0" fontId="0" fillId="4" borderId="0" xfId="0" applyFill="1" applyAlignment="1">
      <alignment horizontal="center"/>
    </xf>
    <xf numFmtId="0" fontId="2" fillId="2" borderId="46" xfId="1" applyFont="1" applyFill="1" applyBorder="1" applyAlignment="1" applyProtection="1">
      <alignment vertical="center" wrapText="1"/>
      <protection hidden="1"/>
    </xf>
    <xf numFmtId="0" fontId="0" fillId="0" borderId="52" xfId="1" applyFont="1" applyBorder="1" applyAlignment="1" applyProtection="1">
      <alignment vertical="center" wrapText="1"/>
      <protection hidden="1"/>
    </xf>
    <xf numFmtId="0" fontId="3" fillId="0" borderId="106" xfId="1" applyFont="1" applyBorder="1" applyAlignment="1" applyProtection="1">
      <alignment vertical="center" wrapText="1"/>
      <protection hidden="1"/>
    </xf>
    <xf numFmtId="0" fontId="3" fillId="0" borderId="27" xfId="1" applyFont="1" applyBorder="1" applyAlignment="1" applyProtection="1">
      <alignment vertical="center" wrapText="1"/>
      <protection hidden="1"/>
    </xf>
    <xf numFmtId="0" fontId="2" fillId="2" borderId="55" xfId="1" applyFont="1" applyFill="1" applyBorder="1" applyAlignment="1" applyProtection="1">
      <alignment vertical="center" wrapText="1"/>
      <protection hidden="1"/>
    </xf>
    <xf numFmtId="0" fontId="3" fillId="0" borderId="117" xfId="1" applyFont="1" applyBorder="1" applyAlignment="1" applyProtection="1">
      <alignment vertical="center" wrapText="1"/>
      <protection hidden="1"/>
    </xf>
    <xf numFmtId="0" fontId="2" fillId="2" borderId="66" xfId="1" applyFont="1" applyFill="1" applyBorder="1" applyAlignment="1" applyProtection="1">
      <alignment vertical="center" wrapText="1"/>
      <protection hidden="1"/>
    </xf>
    <xf numFmtId="0" fontId="3" fillId="0" borderId="58" xfId="1" applyFont="1" applyFill="1" applyBorder="1" applyAlignment="1" applyProtection="1">
      <alignment vertical="center" wrapText="1"/>
      <protection hidden="1"/>
    </xf>
    <xf numFmtId="0" fontId="24" fillId="0" borderId="0" xfId="1" applyFont="1" applyAlignment="1" applyProtection="1">
      <alignment vertical="center"/>
      <protection hidden="1"/>
    </xf>
    <xf numFmtId="0" fontId="0" fillId="0" borderId="27" xfId="0" applyFont="1" applyFill="1" applyBorder="1" applyAlignment="1">
      <alignment vertical="center" wrapText="1"/>
    </xf>
    <xf numFmtId="0" fontId="3" fillId="0" borderId="120" xfId="1" applyFont="1" applyBorder="1" applyAlignment="1" applyProtection="1">
      <alignment vertical="center" wrapText="1"/>
      <protection hidden="1"/>
    </xf>
    <xf numFmtId="0" fontId="0" fillId="4" borderId="0" xfId="0" applyFill="1" applyAlignment="1"/>
    <xf numFmtId="49" fontId="30" fillId="4" borderId="0" xfId="1" applyNumberFormat="1" applyFont="1" applyFill="1" applyAlignment="1">
      <alignment vertical="center"/>
    </xf>
    <xf numFmtId="0" fontId="0" fillId="5" borderId="1" xfId="0" applyFill="1" applyBorder="1" applyProtection="1">
      <protection hidden="1"/>
    </xf>
    <xf numFmtId="0" fontId="32" fillId="5" borderId="102" xfId="0" applyFont="1" applyFill="1" applyBorder="1" applyProtection="1">
      <protection hidden="1"/>
    </xf>
    <xf numFmtId="0" fontId="31" fillId="5" borderId="2" xfId="0" applyFont="1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3" fillId="5" borderId="0" xfId="0" applyFont="1" applyFill="1" applyBorder="1" applyProtection="1">
      <protection hidden="1"/>
    </xf>
    <xf numFmtId="0" fontId="11" fillId="5" borderId="0" xfId="0" applyFont="1" applyFill="1" applyBorder="1" applyProtection="1">
      <protection hidden="1"/>
    </xf>
    <xf numFmtId="0" fontId="13" fillId="5" borderId="0" xfId="0" applyFont="1" applyFill="1" applyBorder="1" applyProtection="1">
      <protection hidden="1"/>
    </xf>
    <xf numFmtId="0" fontId="10" fillId="5" borderId="0" xfId="0" applyFont="1" applyFill="1" applyBorder="1" applyProtection="1">
      <protection hidden="1"/>
    </xf>
    <xf numFmtId="0" fontId="0" fillId="5" borderId="0" xfId="0" applyFill="1" applyBorder="1" applyAlignment="1" applyProtection="1">
      <alignment wrapText="1"/>
      <protection hidden="1"/>
    </xf>
    <xf numFmtId="0" fontId="0" fillId="5" borderId="10" xfId="0" applyFill="1" applyBorder="1" applyProtection="1">
      <protection hidden="1"/>
    </xf>
    <xf numFmtId="0" fontId="13" fillId="5" borderId="11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left"/>
    </xf>
    <xf numFmtId="0" fontId="0" fillId="0" borderId="27" xfId="0" applyBorder="1" applyAlignment="1">
      <alignment horizontal="left" vertical="center"/>
    </xf>
    <xf numFmtId="0" fontId="0" fillId="0" borderId="27" xfId="0" applyBorder="1"/>
    <xf numFmtId="11" fontId="0" fillId="0" borderId="0" xfId="0" applyNumberFormat="1"/>
    <xf numFmtId="0" fontId="2" fillId="0" borderId="20" xfId="0" applyFont="1" applyFill="1" applyBorder="1" applyProtection="1">
      <protection locked="0"/>
    </xf>
    <xf numFmtId="0" fontId="8" fillId="0" borderId="27" xfId="0" applyFont="1" applyFill="1" applyBorder="1" applyAlignment="1" applyProtection="1">
      <alignment horizontal="left"/>
      <protection hidden="1"/>
    </xf>
    <xf numFmtId="0" fontId="0" fillId="0" borderId="27" xfId="0" applyFill="1" applyBorder="1" applyAlignment="1" applyProtection="1">
      <alignment horizontal="left"/>
      <protection hidden="1"/>
    </xf>
    <xf numFmtId="0" fontId="0" fillId="0" borderId="95" xfId="0" applyFont="1" applyFill="1" applyBorder="1" applyAlignment="1" applyProtection="1">
      <alignment horizontal="right"/>
      <protection hidden="1"/>
    </xf>
    <xf numFmtId="0" fontId="0" fillId="0" borderId="127" xfId="0" applyNumberFormat="1" applyFont="1" applyFill="1" applyBorder="1" applyAlignment="1" applyProtection="1">
      <alignment horizontal="left"/>
      <protection hidden="1"/>
    </xf>
    <xf numFmtId="0" fontId="0" fillId="5" borderId="4" xfId="0" applyFont="1" applyFill="1" applyBorder="1" applyAlignment="1" applyProtection="1">
      <alignment horizontal="right"/>
      <protection hidden="1"/>
    </xf>
    <xf numFmtId="0" fontId="0" fillId="5" borderId="23" xfId="0" applyNumberFormat="1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 applyProtection="1">
      <alignment horizontal="right"/>
      <protection hidden="1"/>
    </xf>
    <xf numFmtId="0" fontId="0" fillId="0" borderId="23" xfId="0" applyNumberFormat="1" applyFont="1" applyFill="1" applyBorder="1" applyAlignment="1" applyProtection="1">
      <alignment horizontal="left"/>
      <protection hidden="1"/>
    </xf>
    <xf numFmtId="0" fontId="48" fillId="0" borderId="4" xfId="0" applyFont="1" applyFill="1" applyBorder="1" applyAlignment="1" applyProtection="1">
      <alignment horizontal="right"/>
      <protection hidden="1"/>
    </xf>
    <xf numFmtId="0" fontId="0" fillId="0" borderId="23" xfId="0" applyFont="1" applyFill="1" applyBorder="1" applyAlignment="1" applyProtection="1">
      <alignment horizontal="left"/>
      <protection hidden="1"/>
    </xf>
    <xf numFmtId="0" fontId="0" fillId="5" borderId="23" xfId="0" applyFont="1" applyFill="1" applyBorder="1" applyAlignment="1" applyProtection="1">
      <alignment horizontal="left"/>
      <protection locked="0"/>
    </xf>
    <xf numFmtId="0" fontId="0" fillId="5" borderId="23" xfId="0" applyFont="1" applyFill="1" applyBorder="1" applyProtection="1">
      <protection locked="0"/>
    </xf>
    <xf numFmtId="0" fontId="0" fillId="5" borderId="23" xfId="0" applyFont="1" applyFill="1" applyBorder="1" applyProtection="1">
      <protection hidden="1"/>
    </xf>
    <xf numFmtId="0" fontId="0" fillId="0" borderId="23" xfId="0" applyFont="1" applyFill="1" applyBorder="1" applyProtection="1">
      <protection hidden="1"/>
    </xf>
    <xf numFmtId="0" fontId="0" fillId="5" borderId="99" xfId="0" applyFont="1" applyFill="1" applyBorder="1" applyAlignment="1" applyProtection="1">
      <alignment horizontal="right"/>
      <protection hidden="1"/>
    </xf>
    <xf numFmtId="0" fontId="2" fillId="0" borderId="27" xfId="0" applyFont="1" applyFill="1" applyBorder="1" applyAlignment="1" applyProtection="1">
      <alignment horizontal="left"/>
      <protection hidden="1"/>
    </xf>
    <xf numFmtId="0" fontId="32" fillId="5" borderId="96" xfId="0" applyFont="1" applyFill="1" applyBorder="1" applyProtection="1">
      <protection hidden="1"/>
    </xf>
    <xf numFmtId="0" fontId="31" fillId="5" borderId="97" xfId="0" applyFont="1" applyFill="1" applyBorder="1" applyProtection="1">
      <protection hidden="1"/>
    </xf>
    <xf numFmtId="0" fontId="0" fillId="5" borderId="97" xfId="0" applyFill="1" applyBorder="1" applyProtection="1">
      <protection hidden="1"/>
    </xf>
    <xf numFmtId="0" fontId="0" fillId="5" borderId="35" xfId="0" applyFill="1" applyBorder="1" applyProtection="1">
      <protection hidden="1"/>
    </xf>
    <xf numFmtId="0" fontId="36" fillId="0" borderId="0" xfId="0" applyFont="1" applyFill="1" applyBorder="1" applyAlignment="1" applyProtection="1">
      <alignment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/>
      <protection hidden="1"/>
    </xf>
    <xf numFmtId="0" fontId="41" fillId="4" borderId="128" xfId="1" applyFont="1" applyFill="1" applyBorder="1" applyAlignment="1" applyProtection="1">
      <alignment horizontal="center" vertical="center" wrapText="1"/>
      <protection hidden="1"/>
    </xf>
    <xf numFmtId="0" fontId="41" fillId="4" borderId="128" xfId="1" applyFont="1" applyFill="1" applyBorder="1" applyAlignment="1" applyProtection="1">
      <alignment horizontal="justify" vertical="center" wrapText="1"/>
      <protection hidden="1"/>
    </xf>
    <xf numFmtId="0" fontId="0" fillId="0" borderId="23" xfId="0" applyFont="1" applyFill="1" applyBorder="1" applyAlignment="1" applyProtection="1">
      <alignment horizontal="left"/>
      <protection locked="0"/>
    </xf>
    <xf numFmtId="0" fontId="0" fillId="5" borderId="17" xfId="0" applyFont="1" applyFill="1" applyBorder="1" applyAlignment="1" applyProtection="1">
      <alignment horizontal="left"/>
      <protection locked="0"/>
    </xf>
    <xf numFmtId="0" fontId="3" fillId="8" borderId="113" xfId="1" applyFont="1" applyFill="1" applyBorder="1" applyAlignment="1" applyProtection="1">
      <alignment horizontal="center" vertical="center" wrapText="1"/>
      <protection hidden="1"/>
    </xf>
    <xf numFmtId="177" fontId="2" fillId="8" borderId="91" xfId="1" quotePrefix="1" applyNumberFormat="1" applyFont="1" applyFill="1" applyBorder="1" applyAlignment="1" applyProtection="1">
      <alignment horizontal="right" vertical="center"/>
      <protection hidden="1"/>
    </xf>
    <xf numFmtId="0" fontId="3" fillId="8" borderId="90" xfId="1" applyFont="1" applyFill="1" applyBorder="1" applyAlignment="1" applyProtection="1">
      <alignment vertical="center"/>
      <protection hidden="1"/>
    </xf>
    <xf numFmtId="0" fontId="0" fillId="0" borderId="27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horizontal="center" vertical="center" wrapText="1"/>
      <protection hidden="1"/>
    </xf>
    <xf numFmtId="0" fontId="3" fillId="0" borderId="70" xfId="1" applyFont="1" applyFill="1" applyBorder="1" applyAlignment="1" applyProtection="1">
      <alignment vertical="center" wrapText="1"/>
      <protection hidden="1"/>
    </xf>
    <xf numFmtId="0" fontId="3" fillId="0" borderId="48" xfId="1" applyFont="1" applyFill="1" applyBorder="1" applyAlignment="1" applyProtection="1">
      <alignment horizontal="center" vertical="center" wrapText="1"/>
      <protection hidden="1"/>
    </xf>
    <xf numFmtId="0" fontId="3" fillId="0" borderId="49" xfId="1" applyFont="1" applyFill="1" applyBorder="1" applyAlignment="1" applyProtection="1">
      <alignment vertical="center" wrapText="1"/>
      <protection hidden="1"/>
    </xf>
    <xf numFmtId="0" fontId="3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49" xfId="1" applyFont="1" applyFill="1" applyBorder="1" applyAlignment="1" applyProtection="1">
      <alignment horizontal="center" vertical="center" wrapText="1"/>
      <protection hidden="1"/>
    </xf>
    <xf numFmtId="0" fontId="3" fillId="0" borderId="52" xfId="1" applyFont="1" applyFill="1" applyBorder="1" applyAlignment="1" applyProtection="1">
      <alignment vertical="center" wrapText="1"/>
      <protection hidden="1"/>
    </xf>
    <xf numFmtId="0" fontId="3" fillId="0" borderId="108" xfId="1" applyFont="1" applyFill="1" applyBorder="1" applyAlignment="1" applyProtection="1">
      <alignment horizontal="center" vertical="center" wrapText="1"/>
      <protection hidden="1"/>
    </xf>
    <xf numFmtId="0" fontId="3" fillId="0" borderId="106" xfId="1" applyFont="1" applyFill="1" applyBorder="1" applyAlignment="1" applyProtection="1">
      <alignment vertical="center" wrapText="1"/>
      <protection hidden="1"/>
    </xf>
    <xf numFmtId="0" fontId="3" fillId="0" borderId="106" xfId="1" applyFont="1" applyFill="1" applyBorder="1" applyAlignment="1" applyProtection="1">
      <alignment horizontal="justify" vertical="center" wrapText="1"/>
      <protection hidden="1"/>
    </xf>
    <xf numFmtId="0" fontId="0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vertical="center" wrapText="1"/>
      <protection hidden="1"/>
    </xf>
    <xf numFmtId="0" fontId="3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116" xfId="1" applyFont="1" applyFill="1" applyBorder="1" applyAlignment="1" applyProtection="1">
      <alignment horizontal="center" vertical="center" wrapText="1"/>
      <protection hidden="1"/>
    </xf>
    <xf numFmtId="0" fontId="0" fillId="0" borderId="27" xfId="0" applyFont="1" applyFill="1" applyBorder="1" applyProtection="1">
      <protection hidden="1"/>
    </xf>
    <xf numFmtId="0" fontId="3" fillId="0" borderId="125" xfId="1" applyFont="1" applyFill="1" applyBorder="1" applyAlignment="1" applyProtection="1">
      <alignment horizontal="justify" vertical="center" wrapText="1"/>
      <protection hidden="1"/>
    </xf>
    <xf numFmtId="0" fontId="3" fillId="0" borderId="0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Fill="1" applyBorder="1" applyAlignment="1" applyProtection="1">
      <alignment horizontal="center" vertical="center" wrapText="1"/>
      <protection hidden="1"/>
    </xf>
    <xf numFmtId="0" fontId="3" fillId="0" borderId="117" xfId="1" applyFont="1" applyFill="1" applyBorder="1" applyAlignment="1" applyProtection="1">
      <alignment vertical="center" wrapText="1"/>
      <protection hidden="1"/>
    </xf>
    <xf numFmtId="0" fontId="3" fillId="0" borderId="117" xfId="1" applyFont="1" applyFill="1" applyBorder="1" applyAlignment="1" applyProtection="1">
      <alignment horizontal="justify" vertical="center" wrapText="1"/>
      <protection hidden="1"/>
    </xf>
    <xf numFmtId="0" fontId="3" fillId="0" borderId="117" xfId="1" applyFont="1" applyFill="1" applyBorder="1" applyAlignment="1" applyProtection="1">
      <alignment horizontal="center" vertical="center" wrapText="1"/>
      <protection hidden="1"/>
    </xf>
    <xf numFmtId="0" fontId="3" fillId="0" borderId="0" xfId="1" applyFont="1" applyFill="1" applyBorder="1" applyAlignment="1" applyProtection="1">
      <alignment horizontal="center" vertical="center" wrapText="1"/>
      <protection hidden="1"/>
    </xf>
    <xf numFmtId="0" fontId="3" fillId="0" borderId="114" xfId="1" applyFont="1" applyFill="1" applyBorder="1" applyAlignment="1" applyProtection="1">
      <alignment horizontal="center" vertical="center" wrapText="1"/>
      <protection hidden="1"/>
    </xf>
    <xf numFmtId="0" fontId="0" fillId="0" borderId="114" xfId="1" applyFont="1" applyFill="1" applyBorder="1" applyAlignment="1" applyProtection="1">
      <alignment vertical="center" wrapText="1"/>
      <protection hidden="1"/>
    </xf>
    <xf numFmtId="14" fontId="0" fillId="0" borderId="52" xfId="1" applyNumberFormat="1" applyFont="1" applyFill="1" applyBorder="1" applyAlignment="1" applyProtection="1">
      <alignment horizontal="justify" vertical="center" wrapText="1"/>
      <protection hidden="1"/>
    </xf>
    <xf numFmtId="14" fontId="0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0" borderId="52" xfId="1" applyFont="1" applyFill="1" applyBorder="1" applyAlignment="1" applyProtection="1">
      <alignment vertical="center" wrapText="1"/>
      <protection hidden="1"/>
    </xf>
    <xf numFmtId="0" fontId="0" fillId="0" borderId="52" xfId="1" applyFont="1" applyFill="1" applyBorder="1" applyAlignment="1" applyProtection="1">
      <alignment horizontal="justify" vertical="center" wrapText="1"/>
      <protection hidden="1"/>
    </xf>
    <xf numFmtId="14" fontId="0" fillId="0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74" xfId="1" applyFont="1" applyFill="1" applyBorder="1" applyAlignment="1" applyProtection="1">
      <alignment horizontal="justify" vertical="center" wrapText="1"/>
      <protection hidden="1"/>
    </xf>
    <xf numFmtId="0" fontId="3" fillId="0" borderId="106" xfId="1" applyFont="1" applyFill="1" applyBorder="1" applyAlignment="1" applyProtection="1">
      <alignment horizontal="center" vertical="center" wrapText="1"/>
      <protection hidden="1"/>
    </xf>
    <xf numFmtId="0" fontId="3" fillId="0" borderId="124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left" vertical="center" wrapText="1"/>
      <protection hidden="1"/>
    </xf>
    <xf numFmtId="0" fontId="0" fillId="0" borderId="27" xfId="0" applyFill="1" applyBorder="1" applyAlignment="1" applyProtection="1">
      <alignment horizontal="center"/>
      <protection hidden="1"/>
    </xf>
    <xf numFmtId="0" fontId="0" fillId="0" borderId="27" xfId="1" applyFont="1" applyFill="1" applyBorder="1" applyAlignment="1" applyProtection="1">
      <alignment horizontal="center" vertical="center" wrapText="1"/>
      <protection hidden="1"/>
    </xf>
    <xf numFmtId="0" fontId="0" fillId="0" borderId="49" xfId="1" applyFont="1" applyFill="1" applyBorder="1" applyAlignment="1" applyProtection="1">
      <alignment vertical="center" wrapText="1"/>
      <protection hidden="1"/>
    </xf>
    <xf numFmtId="0" fontId="0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60" xfId="1" applyFont="1" applyFill="1" applyBorder="1" applyAlignment="1" applyProtection="1">
      <alignment horizontal="center" vertical="center" wrapText="1"/>
      <protection hidden="1"/>
    </xf>
    <xf numFmtId="0" fontId="0" fillId="0" borderId="118" xfId="1" applyFont="1" applyFill="1" applyBorder="1" applyAlignment="1" applyProtection="1">
      <alignment horizontal="justify" vertical="center" wrapText="1"/>
      <protection hidden="1"/>
    </xf>
    <xf numFmtId="0" fontId="3" fillId="0" borderId="104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Fill="1" applyBorder="1" applyAlignment="1" applyProtection="1">
      <alignment vertical="center" wrapText="1"/>
      <protection hidden="1"/>
    </xf>
    <xf numFmtId="176" fontId="3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121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Fill="1" applyBorder="1" applyAlignment="1" applyProtection="1">
      <alignment horizontal="center" vertical="center" wrapText="1"/>
      <protection hidden="1"/>
    </xf>
    <xf numFmtId="0" fontId="3" fillId="0" borderId="109" xfId="1" applyFont="1" applyFill="1" applyBorder="1" applyAlignment="1" applyProtection="1">
      <alignment horizontal="justify" vertical="center" wrapText="1"/>
      <protection hidden="1"/>
    </xf>
    <xf numFmtId="0" fontId="2" fillId="4" borderId="0" xfId="0" applyFont="1" applyFill="1" applyProtection="1">
      <protection hidden="1"/>
    </xf>
    <xf numFmtId="0" fontId="0" fillId="4" borderId="0" xfId="0" applyFill="1" applyAlignment="1" applyProtection="1">
      <alignment horizontal="left"/>
      <protection hidden="1"/>
    </xf>
    <xf numFmtId="49" fontId="0" fillId="4" borderId="0" xfId="0" applyNumberFormat="1" applyFill="1" applyAlignment="1" applyProtection="1">
      <alignment horizontal="left"/>
      <protection hidden="1"/>
    </xf>
    <xf numFmtId="0" fontId="0" fillId="4" borderId="0" xfId="0" applyFill="1" applyAlignment="1">
      <alignment horizontal="left"/>
    </xf>
    <xf numFmtId="0" fontId="36" fillId="7" borderId="0" xfId="0" quotePrefix="1" applyFont="1" applyFill="1" applyBorder="1" applyAlignment="1" applyProtection="1">
      <alignment horizontal="left" vertical="center" wrapText="1"/>
      <protection hidden="1"/>
    </xf>
    <xf numFmtId="0" fontId="2" fillId="6" borderId="82" xfId="1" applyFont="1" applyFill="1" applyBorder="1" applyAlignment="1" applyProtection="1">
      <alignment horizontal="center" vertical="center"/>
      <protection locked="0"/>
    </xf>
    <xf numFmtId="0" fontId="2" fillId="6" borderId="83" xfId="1" applyFont="1" applyFill="1" applyBorder="1" applyAlignment="1" applyProtection="1">
      <alignment horizontal="center" vertical="center"/>
      <protection locked="0"/>
    </xf>
    <xf numFmtId="0" fontId="21" fillId="2" borderId="80" xfId="1" applyFont="1" applyFill="1" applyBorder="1" applyAlignment="1" applyProtection="1">
      <alignment horizontal="center" vertical="center" wrapText="1"/>
      <protection hidden="1"/>
    </xf>
    <xf numFmtId="0" fontId="21" fillId="2" borderId="85" xfId="1" applyFont="1" applyFill="1" applyBorder="1" applyAlignment="1" applyProtection="1">
      <alignment horizontal="center" vertical="center" wrapText="1"/>
      <protection hidden="1"/>
    </xf>
    <xf numFmtId="0" fontId="21" fillId="2" borderId="79" xfId="1" applyFont="1" applyFill="1" applyBorder="1" applyAlignment="1" applyProtection="1">
      <alignment horizontal="center" vertical="center" wrapText="1"/>
      <protection hidden="1"/>
    </xf>
    <xf numFmtId="0" fontId="21" fillId="2" borderId="84" xfId="1" applyFont="1" applyFill="1" applyBorder="1" applyAlignment="1" applyProtection="1">
      <alignment horizontal="center" vertical="center" wrapText="1"/>
      <protection hidden="1"/>
    </xf>
    <xf numFmtId="0" fontId="21" fillId="2" borderId="81" xfId="1" applyFont="1" applyFill="1" applyBorder="1" applyAlignment="1" applyProtection="1">
      <alignment horizontal="center" vertical="center" wrapText="1"/>
      <protection hidden="1"/>
    </xf>
    <xf numFmtId="0" fontId="21" fillId="2" borderId="17" xfId="1" applyFont="1" applyFill="1" applyBorder="1" applyAlignment="1" applyProtection="1">
      <alignment horizontal="center" vertical="center" wrapText="1"/>
      <protection hidden="1"/>
    </xf>
    <xf numFmtId="0" fontId="2" fillId="2" borderId="82" xfId="1" applyFont="1" applyFill="1" applyBorder="1" applyAlignment="1" applyProtection="1">
      <alignment horizontal="center" vertical="center"/>
      <protection hidden="1"/>
    </xf>
    <xf numFmtId="0" fontId="2" fillId="2" borderId="83" xfId="1" applyFont="1" applyFill="1" applyBorder="1" applyAlignment="1" applyProtection="1">
      <alignment horizontal="center" vertical="center"/>
      <protection hidden="1"/>
    </xf>
    <xf numFmtId="0" fontId="0" fillId="4" borderId="111" xfId="0" applyFill="1" applyBorder="1" applyAlignment="1" applyProtection="1">
      <alignment horizontal="center"/>
      <protection hidden="1"/>
    </xf>
    <xf numFmtId="0" fontId="0" fillId="4" borderId="112" xfId="0" applyFill="1" applyBorder="1" applyAlignment="1" applyProtection="1">
      <alignment horizontal="center"/>
      <protection hidden="1"/>
    </xf>
    <xf numFmtId="0" fontId="0" fillId="4" borderId="29" xfId="0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14" fillId="0" borderId="0" xfId="1" applyFont="1" applyAlignment="1" applyProtection="1">
      <alignment horizontal="center" vertical="center" wrapText="1"/>
      <protection hidden="1"/>
    </xf>
    <xf numFmtId="14" fontId="40" fillId="4" borderId="29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18" fillId="4" borderId="0" xfId="1" applyFont="1" applyFill="1" applyAlignment="1" applyProtection="1">
      <alignment horizontal="center" vertical="top" wrapText="1"/>
      <protection hidden="1"/>
    </xf>
    <xf numFmtId="0" fontId="22" fillId="4" borderId="29" xfId="1" applyFont="1" applyFill="1" applyBorder="1" applyAlignment="1" applyProtection="1">
      <alignment horizontal="center" vertical="top" wrapText="1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1" fillId="4" borderId="11" xfId="1" applyFont="1" applyFill="1" applyBorder="1" applyAlignment="1" applyProtection="1">
      <alignment horizontal="left" vertical="center"/>
      <protection hidden="1"/>
    </xf>
    <xf numFmtId="14" fontId="40" fillId="4" borderId="37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 wrapText="1"/>
      <protection hidden="1"/>
    </xf>
  </cellXfs>
  <cellStyles count="2">
    <cellStyle name="常规" xfId="0" builtinId="0"/>
    <cellStyle name="常规 2" xfId="1" xr:uid="{00000000-0005-0000-0000-000001000000}"/>
  </cellStyles>
  <dxfs count="11"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73</xdr:row>
      <xdr:rowOff>1121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48900" y="161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5</xdr:col>
      <xdr:colOff>142875</xdr:colOff>
      <xdr:row>73</xdr:row>
      <xdr:rowOff>7844</xdr:rowOff>
    </xdr:from>
    <xdr:ext cx="184731" cy="25543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286875" y="16735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3</xdr:col>
      <xdr:colOff>142875</xdr:colOff>
      <xdr:row>73</xdr:row>
      <xdr:rowOff>7844</xdr:rowOff>
    </xdr:from>
    <xdr:ext cx="184731" cy="25543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19375" y="13880726"/>
          <a:ext cx="184731" cy="2554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428625</xdr:colOff>
          <xdr:row>3</xdr:row>
          <xdr:rowOff>19050</xdr:rowOff>
        </xdr:from>
        <xdr:to>
          <xdr:col>29</xdr:col>
          <xdr:colOff>142875</xdr:colOff>
          <xdr:row>4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.HEX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19050</xdr:rowOff>
        </xdr:from>
        <xdr:to>
          <xdr:col>13</xdr:col>
          <xdr:colOff>304800</xdr:colOff>
          <xdr:row>4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Controller ODF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3</xdr:row>
          <xdr:rowOff>28575</xdr:rowOff>
        </xdr:from>
        <xdr:to>
          <xdr:col>11</xdr:col>
          <xdr:colOff>66675</xdr:colOff>
          <xdr:row>4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13200</xdr:colOff>
      <xdr:row>20</xdr:row>
      <xdr:rowOff>45983</xdr:rowOff>
    </xdr:from>
    <xdr:to>
      <xdr:col>9</xdr:col>
      <xdr:colOff>40727</xdr:colOff>
      <xdr:row>37</xdr:row>
      <xdr:rowOff>81455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7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6286" y="2673569"/>
          <a:ext cx="4303924" cy="282728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7805</xdr:colOff>
      <xdr:row>39</xdr:row>
      <xdr:rowOff>59120</xdr:rowOff>
    </xdr:from>
    <xdr:to>
      <xdr:col>8</xdr:col>
      <xdr:colOff>545224</xdr:colOff>
      <xdr:row>56</xdr:row>
      <xdr:rowOff>62537</xdr:rowOff>
    </xdr:to>
    <xdr:pic>
      <xdr:nvPicPr>
        <xdr:cNvPr id="4098" name="Picture 2">
          <a:extLst>
            <a:ext uri="{FF2B5EF4-FFF2-40B4-BE49-F238E27FC236}">
              <a16:creationId xmlns:a16="http://schemas.microsoft.com/office/drawing/2014/main" id="{00000000-0008-0000-07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20891" y="5806965"/>
          <a:ext cx="4202902" cy="279522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A1:Z108"/>
  <sheetViews>
    <sheetView showGridLines="0" topLeftCell="B1" zoomScaleNormal="100" zoomScaleSheetLayoutView="100" workbookViewId="0">
      <selection activeCell="AD9" sqref="AD9"/>
    </sheetView>
  </sheetViews>
  <sheetFormatPr defaultColWidth="5.42578125" defaultRowHeight="15.95" customHeight="1" x14ac:dyDescent="0.2"/>
  <cols>
    <col min="1" max="1" width="6.7109375" style="2" hidden="1" customWidth="1"/>
    <col min="2" max="3" width="6.7109375" style="2" customWidth="1"/>
    <col min="4" max="4" width="8.85546875" style="2" customWidth="1"/>
    <col min="5" max="5" width="12.85546875" style="2" customWidth="1"/>
    <col min="6" max="6" width="20.7109375" style="2" customWidth="1"/>
    <col min="7" max="7" width="12.85546875" style="2" customWidth="1"/>
    <col min="8" max="8" width="8.42578125" style="397" hidden="1" customWidth="1"/>
    <col min="9" max="9" width="10.140625" style="397" hidden="1" customWidth="1"/>
    <col min="10" max="10" width="10.85546875" style="2" hidden="1" customWidth="1"/>
    <col min="11" max="11" width="8" style="2" customWidth="1"/>
    <col min="12" max="12" width="16.85546875" style="2" customWidth="1"/>
    <col min="13" max="13" width="9.85546875" style="2" customWidth="1"/>
    <col min="14" max="14" width="19.5703125" style="2" customWidth="1"/>
    <col min="15" max="15" width="6.7109375" style="2" customWidth="1"/>
    <col min="16" max="16" width="9.7109375" style="48" hidden="1" customWidth="1"/>
    <col min="17" max="17" width="7.140625" style="48" hidden="1" customWidth="1"/>
    <col min="18" max="18" width="8.28515625" style="2" hidden="1" customWidth="1"/>
    <col min="19" max="19" width="5.42578125" style="2" hidden="1" customWidth="1"/>
    <col min="20" max="20" width="7.5703125" style="2" hidden="1" customWidth="1"/>
    <col min="21" max="21" width="9.85546875" style="2" hidden="1" customWidth="1"/>
    <col min="22" max="23" width="5.42578125" style="2" hidden="1" customWidth="1"/>
    <col min="24" max="24" width="11" style="2" hidden="1" customWidth="1"/>
    <col min="25" max="25" width="6.5703125" style="2" hidden="1" customWidth="1"/>
    <col min="26" max="26" width="5.42578125" style="2" hidden="1" customWidth="1"/>
    <col min="27" max="28" width="0" style="2" hidden="1" customWidth="1"/>
    <col min="29" max="29" width="5.42578125" style="2"/>
    <col min="30" max="30" width="8.7109375" style="2" bestFit="1" customWidth="1"/>
    <col min="31" max="16384" width="5.42578125" style="2"/>
  </cols>
  <sheetData>
    <row r="1" spans="1:26" ht="15.95" customHeight="1" x14ac:dyDescent="0.2">
      <c r="A1" s="271"/>
      <c r="B1" s="271"/>
      <c r="C1" s="271"/>
      <c r="D1" s="271"/>
      <c r="E1" s="271"/>
      <c r="F1" s="271"/>
      <c r="G1" s="271"/>
      <c r="H1" s="395"/>
      <c r="I1" s="395"/>
      <c r="J1" s="271"/>
      <c r="K1" s="271"/>
      <c r="L1" s="271"/>
      <c r="M1" s="271"/>
      <c r="N1" s="271"/>
      <c r="O1" s="271"/>
      <c r="P1" s="272"/>
      <c r="Q1" s="272"/>
      <c r="R1" s="271"/>
      <c r="S1" s="271"/>
      <c r="T1" s="271"/>
      <c r="U1" s="271"/>
      <c r="V1" s="271"/>
      <c r="W1" s="271"/>
      <c r="X1" s="271"/>
      <c r="Y1" s="271"/>
      <c r="Z1" s="271"/>
    </row>
    <row r="2" spans="1:26" ht="63" customHeight="1" x14ac:dyDescent="0.2">
      <c r="A2" s="271"/>
      <c r="B2" s="271"/>
      <c r="C2" s="271"/>
      <c r="D2" s="271"/>
      <c r="E2" s="482" t="s">
        <v>11323</v>
      </c>
      <c r="F2" s="482"/>
      <c r="G2" s="482"/>
      <c r="H2" s="482"/>
      <c r="I2" s="482"/>
      <c r="J2" s="482"/>
      <c r="K2" s="482"/>
      <c r="L2" s="482"/>
      <c r="M2" s="422"/>
      <c r="N2" s="422"/>
      <c r="O2" s="271"/>
      <c r="P2" s="272"/>
      <c r="Q2" s="272"/>
      <c r="R2" s="271"/>
      <c r="S2" s="271"/>
      <c r="T2" s="271"/>
      <c r="U2" s="271"/>
      <c r="V2" s="271"/>
      <c r="W2" s="271"/>
      <c r="X2" s="271"/>
      <c r="Y2" s="271"/>
      <c r="Z2" s="271"/>
    </row>
    <row r="3" spans="1:26" ht="15.95" customHeight="1" x14ac:dyDescent="0.2">
      <c r="A3" s="271"/>
      <c r="B3" s="271"/>
      <c r="C3" s="271"/>
      <c r="D3" s="271"/>
      <c r="E3" s="271"/>
      <c r="F3" s="271"/>
      <c r="G3" s="271"/>
      <c r="H3" s="395"/>
      <c r="I3" s="395"/>
      <c r="J3" s="271"/>
      <c r="K3" s="271"/>
      <c r="L3" s="271"/>
      <c r="M3" s="271"/>
      <c r="N3" s="271"/>
      <c r="O3" s="271"/>
      <c r="P3" s="272"/>
      <c r="Q3" s="272"/>
      <c r="R3" s="271"/>
      <c r="S3" s="271"/>
      <c r="T3" s="271"/>
      <c r="U3" s="271"/>
      <c r="V3" s="271"/>
      <c r="W3" s="271"/>
      <c r="X3" s="271"/>
      <c r="Y3" s="271"/>
      <c r="Z3" s="271"/>
    </row>
    <row r="4" spans="1:26" ht="30.75" customHeight="1" x14ac:dyDescent="0.4">
      <c r="A4" s="271"/>
      <c r="B4" s="382" t="s">
        <v>11311</v>
      </c>
      <c r="C4" s="383"/>
      <c r="D4" s="384"/>
      <c r="E4" s="381"/>
      <c r="F4" s="68" t="s">
        <v>11328</v>
      </c>
      <c r="G4" s="271"/>
      <c r="H4" s="395"/>
      <c r="I4" s="395"/>
      <c r="J4" s="271"/>
      <c r="K4" s="271"/>
      <c r="L4" s="271"/>
      <c r="M4" s="271"/>
      <c r="N4" s="271"/>
    </row>
    <row r="5" spans="1:26" ht="27" customHeight="1" x14ac:dyDescent="0.4">
      <c r="A5" s="271"/>
      <c r="B5" s="418" t="s">
        <v>6599</v>
      </c>
      <c r="C5" s="419"/>
      <c r="D5" s="420"/>
      <c r="E5" s="421"/>
      <c r="F5" s="68" t="s">
        <v>11329</v>
      </c>
      <c r="G5" s="271"/>
      <c r="H5" s="395"/>
      <c r="I5" s="395"/>
      <c r="J5" s="271"/>
      <c r="K5" s="271"/>
      <c r="L5" s="271"/>
      <c r="M5" s="271"/>
      <c r="N5" s="271"/>
    </row>
    <row r="6" spans="1:26" ht="15.95" customHeight="1" thickBot="1" x14ac:dyDescent="0.25">
      <c r="A6" s="271"/>
      <c r="B6" s="271"/>
      <c r="C6" s="271"/>
      <c r="D6" s="271"/>
      <c r="E6" s="271"/>
      <c r="F6" s="271"/>
      <c r="G6" s="67"/>
      <c r="H6" s="396"/>
      <c r="I6" s="396"/>
      <c r="J6" s="67"/>
      <c r="K6" s="67"/>
      <c r="L6" s="67"/>
      <c r="M6" s="67"/>
      <c r="N6" s="67"/>
    </row>
    <row r="7" spans="1:26" ht="15.95" customHeight="1" thickBot="1" x14ac:dyDescent="0.25">
      <c r="A7" s="273"/>
      <c r="B7" s="297" t="s">
        <v>4</v>
      </c>
      <c r="C7" s="298"/>
      <c r="D7" s="298"/>
      <c r="E7" s="298"/>
      <c r="F7" s="299" t="s">
        <v>10364</v>
      </c>
      <c r="G7" s="401" t="s">
        <v>5</v>
      </c>
      <c r="H7" s="402" t="s">
        <v>11253</v>
      </c>
      <c r="I7" s="402" t="s">
        <v>11254</v>
      </c>
      <c r="J7" s="271"/>
      <c r="K7" s="291" t="s">
        <v>6579</v>
      </c>
      <c r="L7" s="295" t="s">
        <v>6580</v>
      </c>
      <c r="M7" s="295" t="s">
        <v>6584</v>
      </c>
      <c r="N7" s="296" t="s">
        <v>6581</v>
      </c>
      <c r="P7" s="42" t="s">
        <v>6461</v>
      </c>
      <c r="Q7" s="41" t="s">
        <v>6460</v>
      </c>
      <c r="T7" s="15" t="s">
        <v>6</v>
      </c>
      <c r="U7" s="12"/>
      <c r="V7" s="12"/>
      <c r="W7" s="12"/>
      <c r="X7" s="16" t="s">
        <v>6506</v>
      </c>
      <c r="Y7" s="14" t="s">
        <v>5</v>
      </c>
    </row>
    <row r="8" spans="1:26" ht="15.95" customHeight="1" x14ac:dyDescent="0.2">
      <c r="A8" s="274"/>
      <c r="B8" s="275" t="s">
        <v>32</v>
      </c>
      <c r="C8" s="276"/>
      <c r="D8" s="276"/>
      <c r="E8" s="277"/>
      <c r="F8" s="404" t="s">
        <v>15</v>
      </c>
      <c r="G8" s="405">
        <v>3.5</v>
      </c>
      <c r="H8" s="403"/>
      <c r="I8" s="403"/>
      <c r="J8" s="271"/>
      <c r="K8" s="292">
        <v>0</v>
      </c>
      <c r="L8" s="69" t="s">
        <v>21</v>
      </c>
      <c r="M8" s="69"/>
      <c r="N8" s="70" t="s">
        <v>11356</v>
      </c>
      <c r="P8" s="43" t="s">
        <v>6598</v>
      </c>
      <c r="Q8" s="49">
        <v>0</v>
      </c>
      <c r="T8" s="15"/>
      <c r="U8" s="12"/>
      <c r="V8" s="12"/>
      <c r="W8" s="12"/>
      <c r="X8" s="33" t="s">
        <v>74</v>
      </c>
      <c r="Y8" s="24">
        <f>Otistable(B75:B80,C75,InputTable)</f>
        <v>0</v>
      </c>
    </row>
    <row r="9" spans="1:26" ht="15.95" customHeight="1" x14ac:dyDescent="0.2">
      <c r="A9" s="394" t="s">
        <v>11252</v>
      </c>
      <c r="B9" s="385" t="s">
        <v>33</v>
      </c>
      <c r="C9" s="386"/>
      <c r="D9" s="386"/>
      <c r="E9" s="387"/>
      <c r="F9" s="406" t="s">
        <v>18</v>
      </c>
      <c r="G9" s="407" t="s">
        <v>6530</v>
      </c>
      <c r="H9" s="403"/>
      <c r="I9" s="403" t="e">
        <f>VLOOKUP(H9,valuechange!B3:C10,2,FALSE)</f>
        <v>#N/A</v>
      </c>
      <c r="J9" s="271"/>
      <c r="K9" s="293">
        <v>1</v>
      </c>
      <c r="L9" s="69" t="s">
        <v>21</v>
      </c>
      <c r="M9" s="71"/>
      <c r="N9" s="72" t="s">
        <v>11357</v>
      </c>
      <c r="P9" s="46" t="s">
        <v>6488</v>
      </c>
      <c r="Q9" s="20">
        <v>37</v>
      </c>
      <c r="T9" s="7"/>
      <c r="X9" s="34" t="s">
        <v>6492</v>
      </c>
      <c r="Y9" s="35">
        <f>Otistable(B75:B80,D75,InputTable)</f>
        <v>0</v>
      </c>
    </row>
    <row r="10" spans="1:26" ht="15.95" customHeight="1" x14ac:dyDescent="0.2">
      <c r="A10" s="394" t="s">
        <v>11252</v>
      </c>
      <c r="B10" s="385" t="s">
        <v>34</v>
      </c>
      <c r="C10" s="386"/>
      <c r="D10" s="386"/>
      <c r="E10" s="387"/>
      <c r="F10" s="406" t="s">
        <v>16</v>
      </c>
      <c r="G10" s="407" t="s">
        <v>11330</v>
      </c>
      <c r="H10" s="403"/>
      <c r="I10" s="403" t="e">
        <f>VLOOKUP(H10,valuechange!E3:F10,2,FALSE)</f>
        <v>#N/A</v>
      </c>
      <c r="J10" s="271"/>
      <c r="K10" s="293">
        <v>2</v>
      </c>
      <c r="L10" s="69" t="s">
        <v>21</v>
      </c>
      <c r="M10" s="71"/>
      <c r="N10" s="72" t="s">
        <v>11358</v>
      </c>
      <c r="P10" s="44" t="s">
        <v>6590</v>
      </c>
      <c r="Q10" s="20">
        <v>1</v>
      </c>
      <c r="T10" s="7"/>
      <c r="X10" s="34" t="s">
        <v>6499</v>
      </c>
      <c r="Y10" s="6">
        <f>Otistable(H75:H80,I75,InputTable)</f>
        <v>0</v>
      </c>
    </row>
    <row r="11" spans="1:26" ht="15.95" customHeight="1" x14ac:dyDescent="0.2">
      <c r="A11" s="273"/>
      <c r="B11" s="278" t="s">
        <v>35</v>
      </c>
      <c r="C11" s="271"/>
      <c r="D11" s="271"/>
      <c r="E11" s="279"/>
      <c r="F11" s="408" t="s">
        <v>19</v>
      </c>
      <c r="G11" s="409">
        <v>4</v>
      </c>
      <c r="H11" s="403"/>
      <c r="I11" s="403"/>
      <c r="J11" s="271"/>
      <c r="K11" s="293">
        <v>3</v>
      </c>
      <c r="L11" s="69" t="s">
        <v>22</v>
      </c>
      <c r="M11" s="71"/>
      <c r="N11" s="72" t="s">
        <v>11359</v>
      </c>
      <c r="P11" s="44" t="s">
        <v>6591</v>
      </c>
      <c r="Q11" s="20">
        <v>2</v>
      </c>
      <c r="T11" s="7"/>
      <c r="X11" s="34" t="s">
        <v>6505</v>
      </c>
      <c r="Y11" s="6">
        <f>Otistable(K75:K79,L75,InputTable)</f>
        <v>0</v>
      </c>
    </row>
    <row r="12" spans="1:26" ht="15.95" customHeight="1" x14ac:dyDescent="0.2">
      <c r="A12" s="394" t="s">
        <v>11252</v>
      </c>
      <c r="B12" s="385" t="s">
        <v>36</v>
      </c>
      <c r="C12" s="386"/>
      <c r="D12" s="386"/>
      <c r="E12" s="387"/>
      <c r="F12" s="406" t="s">
        <v>14</v>
      </c>
      <c r="G12" s="407">
        <v>1350</v>
      </c>
      <c r="H12" s="403"/>
      <c r="I12" s="403" t="e">
        <f>VLOOKUP(H12,valuechange!H3:I15,2,FALSE)</f>
        <v>#N/A</v>
      </c>
      <c r="J12" s="271"/>
      <c r="K12" s="293">
        <v>4</v>
      </c>
      <c r="L12" s="69" t="s">
        <v>21</v>
      </c>
      <c r="M12" s="71"/>
      <c r="N12" s="72">
        <v>1</v>
      </c>
      <c r="P12" s="44" t="s">
        <v>6592</v>
      </c>
      <c r="Q12" s="20">
        <v>3</v>
      </c>
      <c r="T12" s="7"/>
      <c r="X12" s="34" t="s">
        <v>6514</v>
      </c>
      <c r="Y12" s="6">
        <f>Otistable(N75:N80,O75,InputTable)</f>
        <v>0</v>
      </c>
    </row>
    <row r="13" spans="1:26" ht="15.95" customHeight="1" x14ac:dyDescent="0.2">
      <c r="A13" s="273"/>
      <c r="B13" s="278" t="s">
        <v>13</v>
      </c>
      <c r="C13" s="271"/>
      <c r="D13" s="271"/>
      <c r="E13" s="279"/>
      <c r="F13" s="410" t="s">
        <v>2</v>
      </c>
      <c r="G13" s="411" t="s">
        <v>23</v>
      </c>
      <c r="H13" s="403"/>
      <c r="I13" s="403"/>
      <c r="J13" s="271"/>
      <c r="K13" s="293">
        <v>5</v>
      </c>
      <c r="L13" s="69" t="s">
        <v>21</v>
      </c>
      <c r="M13" s="71"/>
      <c r="N13" s="72">
        <v>2</v>
      </c>
      <c r="P13" s="44" t="s">
        <v>6589</v>
      </c>
      <c r="Q13" s="20">
        <v>4</v>
      </c>
      <c r="T13" s="7"/>
      <c r="U13" s="1"/>
      <c r="X13" s="34" t="s">
        <v>6525</v>
      </c>
      <c r="Y13" s="35">
        <f>Otistable(Q75:Q83,R75,InputTable)</f>
        <v>0</v>
      </c>
    </row>
    <row r="14" spans="1:26" ht="15.95" customHeight="1" x14ac:dyDescent="0.2">
      <c r="A14" s="280"/>
      <c r="B14" s="278" t="s">
        <v>37</v>
      </c>
      <c r="C14" s="271"/>
      <c r="D14" s="271"/>
      <c r="E14" s="281"/>
      <c r="F14" s="410" t="s">
        <v>12</v>
      </c>
      <c r="G14" s="411">
        <v>1</v>
      </c>
      <c r="H14" s="403"/>
      <c r="I14" s="403"/>
      <c r="J14" s="271"/>
      <c r="K14" s="293">
        <v>6</v>
      </c>
      <c r="L14" s="69" t="s">
        <v>21</v>
      </c>
      <c r="M14" s="71"/>
      <c r="N14" s="72">
        <v>3</v>
      </c>
      <c r="P14" s="44" t="s">
        <v>6593</v>
      </c>
      <c r="Q14" s="20">
        <v>5</v>
      </c>
      <c r="T14" s="7"/>
      <c r="U14" s="1"/>
      <c r="X14" s="34" t="s">
        <v>6527</v>
      </c>
      <c r="Y14" s="35">
        <f>Otistable(T75:T83,U75,InputTable)</f>
        <v>0</v>
      </c>
    </row>
    <row r="15" spans="1:26" ht="15.95" customHeight="1" x14ac:dyDescent="0.2">
      <c r="A15" s="394" t="s">
        <v>11252</v>
      </c>
      <c r="B15" s="385" t="s">
        <v>38</v>
      </c>
      <c r="C15" s="386"/>
      <c r="D15" s="386"/>
      <c r="E15" s="387"/>
      <c r="F15" s="406" t="s">
        <v>11</v>
      </c>
      <c r="G15" s="412" t="s">
        <v>11331</v>
      </c>
      <c r="H15" s="403"/>
      <c r="I15" s="403" t="e">
        <f>VLOOKUP(H15,valuechange!B16:C17,2,FALSE)</f>
        <v>#N/A</v>
      </c>
      <c r="J15" s="271"/>
      <c r="K15" s="293">
        <v>7</v>
      </c>
      <c r="L15" s="69" t="s">
        <v>21</v>
      </c>
      <c r="M15" s="71"/>
      <c r="N15" s="72">
        <v>4</v>
      </c>
      <c r="P15" s="44" t="s">
        <v>6594</v>
      </c>
      <c r="Q15" s="20">
        <v>6</v>
      </c>
      <c r="T15" s="7"/>
      <c r="U15" s="1"/>
      <c r="X15" s="34" t="s">
        <v>6536</v>
      </c>
      <c r="Y15" s="36">
        <f>HEX2DEC(DEC2HEX(LEFT(DL,(LEN(DL)-2))))</f>
        <v>13</v>
      </c>
    </row>
    <row r="16" spans="1:26" ht="15.95" customHeight="1" x14ac:dyDescent="0.2">
      <c r="A16" s="273"/>
      <c r="B16" s="278" t="s">
        <v>39</v>
      </c>
      <c r="C16" s="271"/>
      <c r="D16" s="271"/>
      <c r="E16" s="279"/>
      <c r="F16" s="408" t="s">
        <v>3</v>
      </c>
      <c r="G16" s="411" t="s">
        <v>11332</v>
      </c>
      <c r="H16" s="403"/>
      <c r="I16" s="403"/>
      <c r="J16" s="271"/>
      <c r="K16" s="293">
        <v>8</v>
      </c>
      <c r="L16" s="69" t="s">
        <v>21</v>
      </c>
      <c r="M16" s="71"/>
      <c r="N16" s="72">
        <v>5</v>
      </c>
      <c r="P16" s="44" t="s">
        <v>6595</v>
      </c>
      <c r="Q16" s="20">
        <v>7</v>
      </c>
      <c r="T16" s="7"/>
      <c r="U16" s="1"/>
      <c r="X16" s="34" t="s">
        <v>6535</v>
      </c>
      <c r="Y16" s="36">
        <f>HEX2DEC(DEC2HEX(RIGHT(DL,2)))</f>
        <v>50</v>
      </c>
    </row>
    <row r="17" spans="1:25" ht="15.95" customHeight="1" x14ac:dyDescent="0.2">
      <c r="A17" s="273"/>
      <c r="B17" s="278" t="s">
        <v>40</v>
      </c>
      <c r="C17" s="271"/>
      <c r="D17" s="271"/>
      <c r="E17" s="281"/>
      <c r="F17" s="408" t="s">
        <v>11333</v>
      </c>
      <c r="G17" s="411">
        <v>220</v>
      </c>
      <c r="H17" s="403"/>
      <c r="I17" s="403"/>
      <c r="J17" s="271"/>
      <c r="K17" s="293">
        <v>9</v>
      </c>
      <c r="L17" s="69" t="s">
        <v>21</v>
      </c>
      <c r="M17" s="71"/>
      <c r="N17" s="72">
        <v>6</v>
      </c>
      <c r="P17" s="44" t="s">
        <v>6596</v>
      </c>
      <c r="Q17" s="20">
        <v>8</v>
      </c>
      <c r="T17" s="7"/>
      <c r="U17" s="1"/>
      <c r="X17" s="34" t="s">
        <v>6541</v>
      </c>
      <c r="Y17" s="6">
        <f>Otistable(B85:B88,C85,InputTable)</f>
        <v>0</v>
      </c>
    </row>
    <row r="18" spans="1:25" ht="15.95" customHeight="1" x14ac:dyDescent="0.2">
      <c r="A18" s="273"/>
      <c r="B18" s="278" t="s">
        <v>41</v>
      </c>
      <c r="C18" s="271"/>
      <c r="D18" s="271"/>
      <c r="E18" s="281"/>
      <c r="F18" s="408" t="s">
        <v>11334</v>
      </c>
      <c r="G18" s="411">
        <v>24</v>
      </c>
      <c r="H18" s="403"/>
      <c r="I18" s="403"/>
      <c r="J18" s="271"/>
      <c r="K18" s="293">
        <v>10</v>
      </c>
      <c r="L18" s="69" t="s">
        <v>21</v>
      </c>
      <c r="M18" s="71"/>
      <c r="N18" s="72">
        <v>7</v>
      </c>
      <c r="P18" s="44" t="s">
        <v>6597</v>
      </c>
      <c r="Q18" s="20">
        <v>9</v>
      </c>
      <c r="T18" s="7"/>
      <c r="U18" s="1"/>
      <c r="X18" s="34" t="s">
        <v>6544</v>
      </c>
      <c r="Y18" s="6">
        <f>Otistable(E85:E88,F85,InputTable)</f>
        <v>0</v>
      </c>
    </row>
    <row r="19" spans="1:25" ht="15.95" customHeight="1" x14ac:dyDescent="0.2">
      <c r="A19" s="274"/>
      <c r="B19" s="278" t="s">
        <v>42</v>
      </c>
      <c r="C19" s="271"/>
      <c r="D19" s="271"/>
      <c r="E19" s="281"/>
      <c r="F19" s="408" t="s">
        <v>11335</v>
      </c>
      <c r="G19" s="411" t="s">
        <v>28</v>
      </c>
      <c r="H19" s="403"/>
      <c r="I19" s="403"/>
      <c r="J19" s="271"/>
      <c r="K19" s="293">
        <v>11</v>
      </c>
      <c r="L19" s="69" t="s">
        <v>21</v>
      </c>
      <c r="M19" s="71"/>
      <c r="N19" s="72">
        <v>8</v>
      </c>
      <c r="P19" s="45" t="s">
        <v>6588</v>
      </c>
      <c r="Q19" s="20">
        <v>10</v>
      </c>
      <c r="T19" s="7"/>
      <c r="U19" s="1"/>
      <c r="X19" s="34" t="s">
        <v>6547</v>
      </c>
      <c r="Y19" s="6">
        <f>Otistable(H85:H88,I85,InputTable)</f>
        <v>0</v>
      </c>
    </row>
    <row r="20" spans="1:25" ht="15.95" customHeight="1" x14ac:dyDescent="0.2">
      <c r="A20" s="280"/>
      <c r="B20" s="278" t="s">
        <v>43</v>
      </c>
      <c r="C20" s="271"/>
      <c r="D20" s="271"/>
      <c r="E20" s="281"/>
      <c r="F20" s="408" t="s">
        <v>11336</v>
      </c>
      <c r="G20" s="411" t="s">
        <v>27</v>
      </c>
      <c r="H20" s="403"/>
      <c r="I20" s="403"/>
      <c r="J20" s="271"/>
      <c r="K20" s="293">
        <v>12</v>
      </c>
      <c r="L20" s="69" t="s">
        <v>21</v>
      </c>
      <c r="M20" s="71"/>
      <c r="N20" s="72">
        <v>9</v>
      </c>
      <c r="P20" s="46" t="s">
        <v>6463</v>
      </c>
      <c r="Q20" s="20">
        <v>11</v>
      </c>
      <c r="T20" s="7"/>
      <c r="U20" s="1"/>
      <c r="X20" s="34" t="s">
        <v>6548</v>
      </c>
      <c r="Y20" s="6">
        <f>IF(EFO="NO",255,EFO_P)</f>
        <v>2</v>
      </c>
    </row>
    <row r="21" spans="1:25" ht="15.95" customHeight="1" x14ac:dyDescent="0.2">
      <c r="A21" s="394" t="s">
        <v>11252</v>
      </c>
      <c r="B21" s="385" t="s">
        <v>44</v>
      </c>
      <c r="C21" s="386"/>
      <c r="D21" s="386"/>
      <c r="E21" s="388"/>
      <c r="F21" s="406" t="s">
        <v>11337</v>
      </c>
      <c r="G21" s="412" t="s">
        <v>11327</v>
      </c>
      <c r="H21" s="403"/>
      <c r="I21" s="403" t="e">
        <f>VLOOKUP(H21,valuechange!E16:F19,2,FALSE)</f>
        <v>#N/A</v>
      </c>
      <c r="J21" s="271"/>
      <c r="K21" s="293">
        <v>13</v>
      </c>
      <c r="L21" s="69" t="s">
        <v>21</v>
      </c>
      <c r="M21" s="71"/>
      <c r="N21" s="72">
        <v>10</v>
      </c>
      <c r="P21" s="46" t="s">
        <v>6464</v>
      </c>
      <c r="Q21" s="20">
        <v>12</v>
      </c>
      <c r="T21" s="7"/>
      <c r="U21" s="1"/>
      <c r="X21" s="38" t="s">
        <v>6550</v>
      </c>
      <c r="Y21" s="6">
        <f>Otistable(K85:K90,L85,InputTable)</f>
        <v>0</v>
      </c>
    </row>
    <row r="22" spans="1:25" ht="15.95" customHeight="1" x14ac:dyDescent="0.2">
      <c r="A22" s="280"/>
      <c r="B22" s="278" t="s">
        <v>45</v>
      </c>
      <c r="C22" s="271"/>
      <c r="D22" s="271"/>
      <c r="E22" s="281"/>
      <c r="F22" s="408" t="s">
        <v>11338</v>
      </c>
      <c r="G22" s="411" t="s">
        <v>21</v>
      </c>
      <c r="H22" s="403"/>
      <c r="I22" s="403"/>
      <c r="J22" s="271"/>
      <c r="K22" s="293">
        <v>14</v>
      </c>
      <c r="L22" s="69" t="s">
        <v>21</v>
      </c>
      <c r="M22" s="71"/>
      <c r="N22" s="72">
        <v>11</v>
      </c>
      <c r="P22" s="46" t="s">
        <v>6465</v>
      </c>
      <c r="Q22" s="20">
        <v>13</v>
      </c>
      <c r="T22" s="7"/>
      <c r="U22" s="1"/>
      <c r="X22" s="38" t="s">
        <v>6551</v>
      </c>
      <c r="Y22" s="6">
        <f>Otistable(K85:K90,M85,InputTable)</f>
        <v>0</v>
      </c>
    </row>
    <row r="23" spans="1:25" ht="15.95" customHeight="1" x14ac:dyDescent="0.2">
      <c r="A23" s="280"/>
      <c r="B23" s="278" t="s">
        <v>46</v>
      </c>
      <c r="C23" s="271"/>
      <c r="D23" s="271"/>
      <c r="E23" s="281"/>
      <c r="F23" s="408" t="s">
        <v>11339</v>
      </c>
      <c r="G23" s="411" t="s">
        <v>29</v>
      </c>
      <c r="H23" s="403"/>
      <c r="I23" s="403"/>
      <c r="J23" s="271"/>
      <c r="K23" s="293">
        <v>15</v>
      </c>
      <c r="L23" s="69" t="s">
        <v>21</v>
      </c>
      <c r="M23" s="71"/>
      <c r="N23" s="72">
        <v>12</v>
      </c>
      <c r="P23" s="46" t="s">
        <v>6466</v>
      </c>
      <c r="Q23" s="20">
        <v>14</v>
      </c>
      <c r="T23" s="7"/>
      <c r="U23" s="1"/>
      <c r="X23" s="38" t="s">
        <v>6552</v>
      </c>
      <c r="Y23" s="6">
        <f>Otistable(K85:K90,N85,InputTable)</f>
        <v>0</v>
      </c>
    </row>
    <row r="24" spans="1:25" ht="15.95" customHeight="1" x14ac:dyDescent="0.2">
      <c r="A24" s="280"/>
      <c r="B24" s="278" t="s">
        <v>47</v>
      </c>
      <c r="C24" s="271"/>
      <c r="D24" s="271"/>
      <c r="E24" s="281"/>
      <c r="F24" s="408" t="s">
        <v>26</v>
      </c>
      <c r="G24" s="411">
        <v>32</v>
      </c>
      <c r="H24" s="403"/>
      <c r="I24" s="403"/>
      <c r="J24" s="271"/>
      <c r="K24" s="293">
        <v>16</v>
      </c>
      <c r="L24" s="69" t="s">
        <v>21</v>
      </c>
      <c r="M24" s="71"/>
      <c r="N24" s="72">
        <v>13</v>
      </c>
      <c r="P24" s="46" t="s">
        <v>6467</v>
      </c>
      <c r="Q24" s="20">
        <v>15</v>
      </c>
      <c r="T24" s="7"/>
      <c r="U24" s="1"/>
      <c r="X24" s="38" t="s">
        <v>6553</v>
      </c>
      <c r="Y24" s="6">
        <f>Otistable(K85:K90,O85,InputTable)</f>
        <v>0</v>
      </c>
    </row>
    <row r="25" spans="1:25" ht="15.95" customHeight="1" x14ac:dyDescent="0.2">
      <c r="A25" s="280"/>
      <c r="B25" s="278" t="s">
        <v>48</v>
      </c>
      <c r="C25" s="271"/>
      <c r="D25" s="271"/>
      <c r="E25" s="271"/>
      <c r="F25" s="408" t="s">
        <v>20</v>
      </c>
      <c r="G25" s="411">
        <v>415</v>
      </c>
      <c r="H25" s="403"/>
      <c r="I25" s="403"/>
      <c r="J25" s="271"/>
      <c r="K25" s="293">
        <v>17</v>
      </c>
      <c r="L25" s="69" t="s">
        <v>21</v>
      </c>
      <c r="M25" s="71"/>
      <c r="N25" s="72">
        <v>14</v>
      </c>
      <c r="P25" s="46" t="s">
        <v>6468</v>
      </c>
      <c r="Q25" s="20">
        <v>16</v>
      </c>
      <c r="T25" s="7"/>
      <c r="U25" s="1"/>
      <c r="X25" s="38" t="s">
        <v>6554</v>
      </c>
      <c r="Y25" s="6">
        <f>Otistable(K85:K90,P85,InputTable)</f>
        <v>0</v>
      </c>
    </row>
    <row r="26" spans="1:25" ht="15.95" customHeight="1" x14ac:dyDescent="0.2">
      <c r="A26" s="280"/>
      <c r="B26" s="278" t="s">
        <v>49</v>
      </c>
      <c r="C26" s="271"/>
      <c r="D26" s="271"/>
      <c r="E26" s="271"/>
      <c r="F26" s="408" t="s">
        <v>17</v>
      </c>
      <c r="G26" s="411" t="s">
        <v>11340</v>
      </c>
      <c r="H26" s="403"/>
      <c r="I26" s="403"/>
      <c r="J26" s="271"/>
      <c r="K26" s="293">
        <v>18</v>
      </c>
      <c r="L26" s="69" t="s">
        <v>21</v>
      </c>
      <c r="M26" s="71"/>
      <c r="N26" s="72">
        <v>15</v>
      </c>
      <c r="P26" s="46" t="s">
        <v>6469</v>
      </c>
      <c r="Q26" s="20">
        <v>17</v>
      </c>
      <c r="T26" s="7"/>
      <c r="U26" s="1"/>
      <c r="X26" s="38" t="s">
        <v>6555</v>
      </c>
      <c r="Y26" s="6">
        <f>Otistable(K85:K90,Q85,InputTable)</f>
        <v>0</v>
      </c>
    </row>
    <row r="27" spans="1:25" ht="15.95" customHeight="1" x14ac:dyDescent="0.2">
      <c r="A27" s="280"/>
      <c r="B27" s="278" t="s">
        <v>50</v>
      </c>
      <c r="C27" s="271"/>
      <c r="D27" s="271"/>
      <c r="E27" s="271"/>
      <c r="F27" s="408" t="s">
        <v>11341</v>
      </c>
      <c r="G27" s="411" t="s">
        <v>21</v>
      </c>
      <c r="H27" s="403"/>
      <c r="I27" s="403"/>
      <c r="J27" s="271"/>
      <c r="K27" s="293">
        <v>19</v>
      </c>
      <c r="L27" s="69" t="s">
        <v>21</v>
      </c>
      <c r="M27" s="71"/>
      <c r="N27" s="72">
        <v>16</v>
      </c>
      <c r="P27" s="46" t="s">
        <v>6469</v>
      </c>
      <c r="Q27" s="20">
        <v>20</v>
      </c>
      <c r="T27" s="7"/>
      <c r="U27" s="1"/>
      <c r="X27" s="38" t="s">
        <v>6556</v>
      </c>
      <c r="Y27" s="6">
        <f>Otistable(K85:K90,R85,InputTable)</f>
        <v>0</v>
      </c>
    </row>
    <row r="28" spans="1:25" ht="15.95" customHeight="1" x14ac:dyDescent="0.2">
      <c r="A28" s="394" t="s">
        <v>11252</v>
      </c>
      <c r="B28" s="385" t="s">
        <v>51</v>
      </c>
      <c r="C28" s="386"/>
      <c r="D28" s="386"/>
      <c r="E28" s="386"/>
      <c r="F28" s="406" t="s">
        <v>9</v>
      </c>
      <c r="G28" s="412" t="s">
        <v>11282</v>
      </c>
      <c r="H28" s="403"/>
      <c r="I28" s="403" t="e">
        <f>VLOOKUP(H28,valuechange!B23:C27,2,FALSE)</f>
        <v>#N/A</v>
      </c>
      <c r="J28" s="271"/>
      <c r="K28" s="293">
        <v>20</v>
      </c>
      <c r="L28" s="69" t="s">
        <v>21</v>
      </c>
      <c r="M28" s="71"/>
      <c r="N28" s="72">
        <v>17</v>
      </c>
      <c r="P28" s="46" t="s">
        <v>6470</v>
      </c>
      <c r="Q28" s="20">
        <v>18</v>
      </c>
      <c r="T28" s="7"/>
      <c r="U28" s="1"/>
      <c r="X28" s="39" t="s">
        <v>6563</v>
      </c>
      <c r="Y28" s="6">
        <f>IF(EPO="NO",255,EPO_P)</f>
        <v>2</v>
      </c>
    </row>
    <row r="29" spans="1:25" ht="15.95" customHeight="1" x14ac:dyDescent="0.2">
      <c r="A29" s="394" t="s">
        <v>11252</v>
      </c>
      <c r="B29" s="385" t="s">
        <v>52</v>
      </c>
      <c r="C29" s="386"/>
      <c r="D29" s="386"/>
      <c r="E29" s="386"/>
      <c r="F29" s="406" t="s">
        <v>10</v>
      </c>
      <c r="G29" s="412" t="s">
        <v>11342</v>
      </c>
      <c r="H29" s="403"/>
      <c r="I29" s="403" t="e">
        <f>VLOOKUP(H29,valuechange!E23:F24,2,FALSE)</f>
        <v>#N/A</v>
      </c>
      <c r="J29" s="271"/>
      <c r="K29" s="293">
        <v>21</v>
      </c>
      <c r="L29" s="69" t="s">
        <v>21</v>
      </c>
      <c r="M29" s="71"/>
      <c r="N29" s="72">
        <v>18</v>
      </c>
      <c r="P29" s="46" t="s">
        <v>6471</v>
      </c>
      <c r="Q29" s="20">
        <v>19</v>
      </c>
      <c r="T29" s="7"/>
      <c r="U29" s="1"/>
      <c r="X29" s="39" t="s">
        <v>6569</v>
      </c>
      <c r="Y29" s="6">
        <f>Otistable(T85:T88,U85,InputTable)</f>
        <v>0</v>
      </c>
    </row>
    <row r="30" spans="1:25" ht="15.95" customHeight="1" x14ac:dyDescent="0.2">
      <c r="A30" s="280"/>
      <c r="B30" s="278" t="s">
        <v>53</v>
      </c>
      <c r="C30" s="271"/>
      <c r="D30" s="271"/>
      <c r="E30" s="271"/>
      <c r="F30" s="408" t="s">
        <v>1</v>
      </c>
      <c r="G30" s="411" t="s">
        <v>22</v>
      </c>
      <c r="H30" s="403"/>
      <c r="I30" s="403"/>
      <c r="J30" s="271"/>
      <c r="K30" s="293">
        <v>22</v>
      </c>
      <c r="L30" s="69" t="s">
        <v>21</v>
      </c>
      <c r="M30" s="71"/>
      <c r="N30" s="72">
        <v>19</v>
      </c>
      <c r="P30" s="46" t="s">
        <v>6472</v>
      </c>
      <c r="Q30" s="20">
        <v>21</v>
      </c>
      <c r="T30" s="7"/>
      <c r="U30" s="1"/>
      <c r="X30" s="39" t="s">
        <v>6570</v>
      </c>
      <c r="Y30" s="6">
        <f>INT((TOP+1)/2+0.5)</f>
        <v>17</v>
      </c>
    </row>
    <row r="31" spans="1:25" ht="15.95" customHeight="1" x14ac:dyDescent="0.2">
      <c r="A31" s="394" t="s">
        <v>11252</v>
      </c>
      <c r="B31" s="385" t="s">
        <v>54</v>
      </c>
      <c r="C31" s="386"/>
      <c r="D31" s="386"/>
      <c r="E31" s="386"/>
      <c r="F31" s="406" t="s">
        <v>0</v>
      </c>
      <c r="G31" s="412" t="s">
        <v>11256</v>
      </c>
      <c r="H31" s="403"/>
      <c r="I31" s="403" t="e">
        <f>VLOOKUP(H31,valuechange!H23:I26,2,FALSE)</f>
        <v>#N/A</v>
      </c>
      <c r="J31" s="271"/>
      <c r="K31" s="293">
        <v>23</v>
      </c>
      <c r="L31" s="69" t="s">
        <v>21</v>
      </c>
      <c r="M31" s="71"/>
      <c r="N31" s="72">
        <v>20</v>
      </c>
      <c r="P31" s="46" t="s">
        <v>6473</v>
      </c>
      <c r="Q31" s="20">
        <v>22</v>
      </c>
      <c r="T31" s="7"/>
      <c r="U31" s="1"/>
      <c r="X31" s="39" t="s">
        <v>6577</v>
      </c>
      <c r="Y31" s="6">
        <f>Otistable(B95:B99,C95,InputTable)</f>
        <v>0</v>
      </c>
    </row>
    <row r="32" spans="1:25" ht="15.95" customHeight="1" x14ac:dyDescent="0.2">
      <c r="A32" s="273"/>
      <c r="B32" s="278" t="s">
        <v>55</v>
      </c>
      <c r="C32" s="271"/>
      <c r="D32" s="271"/>
      <c r="E32" s="271"/>
      <c r="F32" s="408" t="s">
        <v>11343</v>
      </c>
      <c r="G32" s="411" t="s">
        <v>22</v>
      </c>
      <c r="H32" s="403"/>
      <c r="I32" s="403"/>
      <c r="J32" s="271"/>
      <c r="K32" s="293">
        <v>24</v>
      </c>
      <c r="L32" s="69" t="s">
        <v>21</v>
      </c>
      <c r="M32" s="71"/>
      <c r="N32" s="72">
        <v>21</v>
      </c>
      <c r="P32" s="46" t="s">
        <v>6474</v>
      </c>
      <c r="Q32" s="20">
        <v>23</v>
      </c>
      <c r="T32" s="7"/>
      <c r="U32" s="1"/>
      <c r="X32" s="39" t="s">
        <v>6578</v>
      </c>
      <c r="Y32" s="6">
        <f>Otistable(B95:B99,D95,InputTable)</f>
        <v>0</v>
      </c>
    </row>
    <row r="33" spans="1:25" ht="15.95" customHeight="1" x14ac:dyDescent="0.2">
      <c r="A33" s="394" t="s">
        <v>11252</v>
      </c>
      <c r="B33" s="385" t="s">
        <v>56</v>
      </c>
      <c r="C33" s="386"/>
      <c r="D33" s="386"/>
      <c r="E33" s="386"/>
      <c r="F33" s="406" t="s">
        <v>11344</v>
      </c>
      <c r="G33" s="413" t="s">
        <v>11251</v>
      </c>
      <c r="H33" s="403"/>
      <c r="I33" s="403" t="e">
        <f>VLOOKUP(H33,valuechange!E29:F32,2,FALSE)</f>
        <v>#N/A</v>
      </c>
      <c r="J33" s="271"/>
      <c r="K33" s="293">
        <v>25</v>
      </c>
      <c r="L33" s="69" t="s">
        <v>21</v>
      </c>
      <c r="M33" s="71"/>
      <c r="N33" s="72">
        <v>22</v>
      </c>
      <c r="P33" s="46" t="s">
        <v>6475</v>
      </c>
      <c r="Q33" s="20">
        <v>24</v>
      </c>
      <c r="T33" s="7"/>
      <c r="U33" s="1"/>
      <c r="X33" s="39" t="s">
        <v>6583</v>
      </c>
      <c r="Y33" s="40">
        <f>TOP</f>
        <v>32</v>
      </c>
    </row>
    <row r="34" spans="1:25" ht="15.95" customHeight="1" x14ac:dyDescent="0.2">
      <c r="A34" s="394" t="s">
        <v>11252</v>
      </c>
      <c r="B34" s="385" t="s">
        <v>57</v>
      </c>
      <c r="C34" s="386"/>
      <c r="D34" s="386"/>
      <c r="E34" s="386"/>
      <c r="F34" s="406" t="s">
        <v>11345</v>
      </c>
      <c r="G34" s="414" t="s">
        <v>22</v>
      </c>
      <c r="H34" s="403"/>
      <c r="I34" s="403" t="e">
        <f>VLOOKUP(H34,valuechange!B31:C32,2,FALSE)</f>
        <v>#N/A</v>
      </c>
      <c r="J34" s="271"/>
      <c r="K34" s="293">
        <v>26</v>
      </c>
      <c r="L34" s="69" t="s">
        <v>21</v>
      </c>
      <c r="M34" s="71"/>
      <c r="N34" s="72">
        <v>23</v>
      </c>
      <c r="P34" s="46" t="s">
        <v>6476</v>
      </c>
      <c r="Q34" s="20">
        <v>25</v>
      </c>
      <c r="T34" s="7"/>
      <c r="U34" s="1"/>
      <c r="X34" s="39" t="s">
        <v>6582</v>
      </c>
      <c r="Y34" s="40">
        <f>LOBBY</f>
        <v>2</v>
      </c>
    </row>
    <row r="35" spans="1:25" ht="15.95" customHeight="1" x14ac:dyDescent="0.2">
      <c r="A35" s="273"/>
      <c r="B35" s="278" t="s">
        <v>58</v>
      </c>
      <c r="C35" s="271"/>
      <c r="D35" s="271"/>
      <c r="E35" s="271"/>
      <c r="F35" s="408" t="s">
        <v>11346</v>
      </c>
      <c r="G35" s="415" t="s">
        <v>22</v>
      </c>
      <c r="H35" s="403"/>
      <c r="I35" s="403"/>
      <c r="J35" s="271"/>
      <c r="K35" s="293">
        <v>27</v>
      </c>
      <c r="L35" s="69" t="s">
        <v>21</v>
      </c>
      <c r="M35" s="71"/>
      <c r="N35" s="72">
        <v>24</v>
      </c>
      <c r="P35" s="46" t="s">
        <v>6477</v>
      </c>
      <c r="Q35" s="20">
        <v>26</v>
      </c>
      <c r="T35" s="7"/>
      <c r="U35" s="1"/>
      <c r="Y35" s="35"/>
    </row>
    <row r="36" spans="1:25" ht="15.95" customHeight="1" thickBot="1" x14ac:dyDescent="0.25">
      <c r="A36" s="273"/>
      <c r="B36" s="278" t="s">
        <v>59</v>
      </c>
      <c r="C36" s="271"/>
      <c r="D36" s="271"/>
      <c r="E36" s="271"/>
      <c r="F36" s="408" t="s">
        <v>11347</v>
      </c>
      <c r="G36" s="411">
        <v>0</v>
      </c>
      <c r="H36" s="403"/>
      <c r="I36" s="403"/>
      <c r="J36" s="271"/>
      <c r="K36" s="293">
        <v>28</v>
      </c>
      <c r="L36" s="69" t="s">
        <v>21</v>
      </c>
      <c r="M36" s="71"/>
      <c r="N36" s="72">
        <v>25</v>
      </c>
      <c r="P36" s="46" t="s">
        <v>6478</v>
      </c>
      <c r="Q36" s="20">
        <v>27</v>
      </c>
      <c r="T36" s="3"/>
      <c r="U36" s="8"/>
      <c r="V36" s="4"/>
      <c r="W36" s="4"/>
      <c r="X36" s="4"/>
      <c r="Y36" s="37"/>
    </row>
    <row r="37" spans="1:25" ht="15.95" customHeight="1" x14ac:dyDescent="0.2">
      <c r="A37" s="274"/>
      <c r="B37" s="278" t="s">
        <v>60</v>
      </c>
      <c r="C37" s="271"/>
      <c r="D37" s="271"/>
      <c r="E37" s="271"/>
      <c r="F37" s="408" t="s">
        <v>11348</v>
      </c>
      <c r="G37" s="411">
        <v>220</v>
      </c>
      <c r="H37" s="403"/>
      <c r="I37" s="403"/>
      <c r="J37" s="287"/>
      <c r="K37" s="293">
        <v>29</v>
      </c>
      <c r="L37" s="69" t="s">
        <v>21</v>
      </c>
      <c r="M37" s="71"/>
      <c r="N37" s="72">
        <v>26</v>
      </c>
      <c r="P37" s="46" t="s">
        <v>6479</v>
      </c>
      <c r="Q37" s="20">
        <v>28</v>
      </c>
    </row>
    <row r="38" spans="1:25" ht="15.95" customHeight="1" x14ac:dyDescent="0.2">
      <c r="A38" s="273"/>
      <c r="B38" s="278" t="s">
        <v>61</v>
      </c>
      <c r="C38" s="282"/>
      <c r="D38" s="271"/>
      <c r="E38" s="271"/>
      <c r="F38" s="408" t="s">
        <v>11349</v>
      </c>
      <c r="G38" s="415" t="s">
        <v>11350</v>
      </c>
      <c r="H38" s="403"/>
      <c r="I38" s="403"/>
      <c r="J38" s="287"/>
      <c r="K38" s="293">
        <v>30</v>
      </c>
      <c r="L38" s="69" t="s">
        <v>21</v>
      </c>
      <c r="M38" s="71"/>
      <c r="N38" s="72">
        <v>27</v>
      </c>
      <c r="P38" s="46" t="s">
        <v>6480</v>
      </c>
      <c r="Q38" s="20">
        <v>29</v>
      </c>
    </row>
    <row r="39" spans="1:25" ht="15.95" customHeight="1" x14ac:dyDescent="0.2">
      <c r="A39" s="274"/>
      <c r="B39" s="278" t="s">
        <v>62</v>
      </c>
      <c r="C39" s="282"/>
      <c r="D39" s="271"/>
      <c r="E39" s="271"/>
      <c r="F39" s="408" t="s">
        <v>11351</v>
      </c>
      <c r="G39" s="411" t="s">
        <v>11352</v>
      </c>
      <c r="H39" s="403"/>
      <c r="I39" s="403"/>
      <c r="J39" s="271"/>
      <c r="K39" s="293">
        <v>31</v>
      </c>
      <c r="L39" s="69" t="s">
        <v>21</v>
      </c>
      <c r="M39" s="71"/>
      <c r="N39" s="72">
        <v>28</v>
      </c>
      <c r="P39" s="46" t="s">
        <v>6481</v>
      </c>
      <c r="Q39" s="20">
        <v>30</v>
      </c>
    </row>
    <row r="40" spans="1:25" ht="15.95" customHeight="1" x14ac:dyDescent="0.2">
      <c r="A40" s="280"/>
      <c r="B40" s="278" t="s">
        <v>63</v>
      </c>
      <c r="C40" s="282"/>
      <c r="D40" s="271"/>
      <c r="E40" s="271"/>
      <c r="F40" s="408" t="s">
        <v>11353</v>
      </c>
      <c r="G40" s="411" t="s">
        <v>31</v>
      </c>
      <c r="H40" s="403"/>
      <c r="I40" s="403"/>
      <c r="J40" s="271"/>
      <c r="K40" s="293">
        <v>32</v>
      </c>
      <c r="L40" s="69" t="s">
        <v>21</v>
      </c>
      <c r="M40" s="71"/>
      <c r="N40" s="72">
        <v>29</v>
      </c>
      <c r="P40" s="46" t="s">
        <v>6482</v>
      </c>
      <c r="Q40" s="20">
        <v>31</v>
      </c>
    </row>
    <row r="41" spans="1:25" ht="15.95" customHeight="1" x14ac:dyDescent="0.2">
      <c r="A41" s="280"/>
      <c r="B41" s="278" t="s">
        <v>64</v>
      </c>
      <c r="C41" s="271"/>
      <c r="D41" s="271"/>
      <c r="E41" s="271"/>
      <c r="F41" s="408" t="s">
        <v>25</v>
      </c>
      <c r="G41" s="411">
        <v>412</v>
      </c>
      <c r="H41" s="403"/>
      <c r="I41" s="403"/>
      <c r="J41" s="271"/>
      <c r="K41" s="293">
        <v>33</v>
      </c>
      <c r="L41" s="69"/>
      <c r="M41" s="71"/>
      <c r="N41" s="72"/>
      <c r="P41" s="46" t="s">
        <v>6483</v>
      </c>
      <c r="Q41" s="20">
        <v>32</v>
      </c>
    </row>
    <row r="42" spans="1:25" ht="15.95" customHeight="1" x14ac:dyDescent="0.2">
      <c r="A42" s="394" t="s">
        <v>11252</v>
      </c>
      <c r="B42" s="385" t="s">
        <v>65</v>
      </c>
      <c r="C42" s="386"/>
      <c r="D42" s="386"/>
      <c r="E42" s="386"/>
      <c r="F42" s="406" t="s">
        <v>11354</v>
      </c>
      <c r="G42" s="412" t="s">
        <v>22</v>
      </c>
      <c r="H42" s="403"/>
      <c r="I42" s="403" t="e">
        <f>VLOOKUP(H42,valuechange!B31:C32,2,FALSE)</f>
        <v>#N/A</v>
      </c>
      <c r="J42" s="271"/>
      <c r="K42" s="293">
        <v>34</v>
      </c>
      <c r="L42" s="69"/>
      <c r="M42" s="71"/>
      <c r="N42" s="72"/>
      <c r="P42" s="46" t="s">
        <v>6484</v>
      </c>
      <c r="Q42" s="20">
        <v>33</v>
      </c>
    </row>
    <row r="43" spans="1:25" ht="15.95" customHeight="1" x14ac:dyDescent="0.2">
      <c r="A43" s="394" t="s">
        <v>11252</v>
      </c>
      <c r="B43" s="385" t="s">
        <v>11360</v>
      </c>
      <c r="C43" s="389"/>
      <c r="D43" s="389"/>
      <c r="E43" s="389"/>
      <c r="F43" s="406" t="s">
        <v>200</v>
      </c>
      <c r="G43" s="412" t="s">
        <v>11201</v>
      </c>
      <c r="H43" s="403"/>
      <c r="I43" s="403" t="e">
        <f>VLOOKUP(H43,valuechange!H30:I33,2,FALSE)</f>
        <v>#N/A</v>
      </c>
      <c r="J43" s="271"/>
      <c r="K43" s="293">
        <v>35</v>
      </c>
      <c r="L43" s="69"/>
      <c r="M43" s="71"/>
      <c r="N43" s="72"/>
      <c r="P43" s="46" t="s">
        <v>6485</v>
      </c>
      <c r="Q43" s="20">
        <v>34</v>
      </c>
    </row>
    <row r="44" spans="1:25" ht="15.95" customHeight="1" x14ac:dyDescent="0.2">
      <c r="A44" s="394" t="s">
        <v>11252</v>
      </c>
      <c r="B44" s="385" t="s">
        <v>6513</v>
      </c>
      <c r="C44" s="389"/>
      <c r="D44" s="389"/>
      <c r="E44" s="389"/>
      <c r="F44" s="406" t="s">
        <v>202</v>
      </c>
      <c r="G44" s="412" t="s">
        <v>10393</v>
      </c>
      <c r="H44" s="403"/>
      <c r="I44" s="403" t="e">
        <f>VLOOKUP(H44,valuechange!B36:C40,2,FALSE)</f>
        <v>#N/A</v>
      </c>
      <c r="J44" s="271"/>
      <c r="K44" s="293">
        <v>36</v>
      </c>
      <c r="L44" s="69"/>
      <c r="M44" s="71"/>
      <c r="N44" s="72"/>
      <c r="P44" s="46" t="s">
        <v>6486</v>
      </c>
      <c r="Q44" s="20">
        <v>35</v>
      </c>
    </row>
    <row r="45" spans="1:25" ht="15.95" customHeight="1" thickBot="1" x14ac:dyDescent="0.25">
      <c r="A45" s="283"/>
      <c r="B45" s="278" t="s">
        <v>11361</v>
      </c>
      <c r="C45" s="284"/>
      <c r="D45" s="284"/>
      <c r="E45" s="284"/>
      <c r="F45" s="408" t="s">
        <v>351</v>
      </c>
      <c r="G45" s="426" t="s">
        <v>22</v>
      </c>
      <c r="H45" s="403"/>
      <c r="I45" s="403"/>
      <c r="J45" s="271"/>
      <c r="K45" s="293">
        <v>37</v>
      </c>
      <c r="L45" s="69"/>
      <c r="M45" s="71"/>
      <c r="N45" s="72"/>
      <c r="P45" s="47" t="s">
        <v>6487</v>
      </c>
      <c r="Q45" s="21">
        <v>36</v>
      </c>
    </row>
    <row r="46" spans="1:25" ht="15.95" customHeight="1" x14ac:dyDescent="0.2">
      <c r="A46" s="283"/>
      <c r="B46" s="278" t="s">
        <v>11362</v>
      </c>
      <c r="C46" s="284"/>
      <c r="D46" s="284"/>
      <c r="E46" s="284"/>
      <c r="F46" s="408" t="s">
        <v>603</v>
      </c>
      <c r="G46" s="426" t="s">
        <v>22</v>
      </c>
      <c r="H46" s="403"/>
      <c r="I46" s="403"/>
      <c r="J46" s="271"/>
      <c r="K46" s="293">
        <v>38</v>
      </c>
      <c r="L46" s="69"/>
      <c r="M46" s="71"/>
      <c r="N46" s="72"/>
      <c r="P46" s="311"/>
      <c r="Q46" s="312"/>
    </row>
    <row r="47" spans="1:25" ht="15.95" customHeight="1" x14ac:dyDescent="0.2">
      <c r="A47" s="394" t="s">
        <v>11252</v>
      </c>
      <c r="B47" s="385" t="s">
        <v>10354</v>
      </c>
      <c r="C47" s="386"/>
      <c r="D47" s="386"/>
      <c r="E47" s="386"/>
      <c r="F47" s="406" t="s">
        <v>11355</v>
      </c>
      <c r="G47" s="412">
        <v>2</v>
      </c>
      <c r="H47" s="417"/>
      <c r="I47" s="403">
        <f>H47</f>
        <v>0</v>
      </c>
      <c r="J47" s="271" t="e">
        <f>IF(OR(I15="EFO1",I31&lt;&gt;"NO"),"You must input EFO_P!!!","")</f>
        <v>#N/A</v>
      </c>
      <c r="K47" s="293">
        <v>39</v>
      </c>
      <c r="L47" s="69"/>
      <c r="M47" s="71"/>
      <c r="N47" s="72"/>
      <c r="P47" s="311"/>
      <c r="Q47" s="312"/>
    </row>
    <row r="48" spans="1:25" ht="15.95" customHeight="1" x14ac:dyDescent="0.2">
      <c r="A48" s="394" t="s">
        <v>11252</v>
      </c>
      <c r="B48" s="385" t="s">
        <v>6562</v>
      </c>
      <c r="C48" s="390"/>
      <c r="D48" s="390"/>
      <c r="E48" s="391" t="s">
        <v>30</v>
      </c>
      <c r="F48" s="406" t="s">
        <v>11363</v>
      </c>
      <c r="G48" s="412">
        <v>2</v>
      </c>
      <c r="H48" s="417"/>
      <c r="I48" s="403">
        <f>H48</f>
        <v>0</v>
      </c>
      <c r="J48" s="271"/>
      <c r="K48" s="293">
        <v>40</v>
      </c>
      <c r="L48" s="69"/>
      <c r="M48" s="71"/>
      <c r="N48" s="72"/>
      <c r="P48" s="311"/>
      <c r="Q48" s="312"/>
    </row>
    <row r="49" spans="1:14" ht="15.95" customHeight="1" x14ac:dyDescent="0.2">
      <c r="A49" s="394" t="s">
        <v>11252</v>
      </c>
      <c r="B49" s="385" t="s">
        <v>10355</v>
      </c>
      <c r="C49" s="389"/>
      <c r="D49" s="389"/>
      <c r="E49" s="389"/>
      <c r="F49" s="406" t="s">
        <v>6576</v>
      </c>
      <c r="G49" s="412" t="s">
        <v>22</v>
      </c>
      <c r="H49" s="403"/>
      <c r="I49" s="403" t="e">
        <f>VLOOKUP(H49,valuechange!E36:F38,2,FALSE)</f>
        <v>#N/A</v>
      </c>
      <c r="J49" s="271"/>
      <c r="K49" s="293">
        <v>41</v>
      </c>
      <c r="L49" s="69"/>
      <c r="M49" s="71"/>
      <c r="N49" s="72"/>
    </row>
    <row r="50" spans="1:14" ht="15.95" customHeight="1" x14ac:dyDescent="0.2">
      <c r="A50" s="394" t="s">
        <v>11252</v>
      </c>
      <c r="B50" s="385" t="s">
        <v>10356</v>
      </c>
      <c r="C50" s="389"/>
      <c r="D50" s="389"/>
      <c r="E50" s="389"/>
      <c r="F50" s="406" t="s">
        <v>84</v>
      </c>
      <c r="G50" s="412">
        <v>32</v>
      </c>
      <c r="H50" s="403"/>
      <c r="I50" s="403">
        <f>LOOKUP(1,0/(N8:N67&lt;&gt;""),K8:K67)</f>
        <v>32</v>
      </c>
      <c r="J50" s="271"/>
      <c r="K50" s="293">
        <v>42</v>
      </c>
      <c r="L50" s="69"/>
      <c r="M50" s="71"/>
      <c r="N50" s="72"/>
    </row>
    <row r="51" spans="1:14" ht="15.95" customHeight="1" thickBot="1" x14ac:dyDescent="0.25">
      <c r="A51" s="394" t="s">
        <v>11252</v>
      </c>
      <c r="B51" s="392" t="s">
        <v>10357</v>
      </c>
      <c r="C51" s="393"/>
      <c r="D51" s="393"/>
      <c r="E51" s="393"/>
      <c r="F51" s="416" t="s">
        <v>87</v>
      </c>
      <c r="G51" s="427">
        <v>2</v>
      </c>
      <c r="H51" s="403"/>
      <c r="I51" s="403">
        <f>H51</f>
        <v>0</v>
      </c>
      <c r="J51" s="271"/>
      <c r="K51" s="293">
        <v>43</v>
      </c>
      <c r="L51" s="69"/>
      <c r="M51" s="71"/>
      <c r="N51" s="72"/>
    </row>
    <row r="52" spans="1:14" ht="15.95" customHeight="1" x14ac:dyDescent="0.2">
      <c r="A52" s="283"/>
      <c r="B52" s="286"/>
      <c r="C52" s="284"/>
      <c r="D52" s="284"/>
      <c r="E52" s="284"/>
      <c r="F52" s="288"/>
      <c r="G52" s="289"/>
      <c r="H52" s="395"/>
      <c r="I52" s="395"/>
      <c r="J52" s="271"/>
      <c r="K52" s="293">
        <v>44</v>
      </c>
      <c r="L52" s="69"/>
      <c r="M52" s="71"/>
      <c r="N52" s="72"/>
    </row>
    <row r="53" spans="1:14" ht="15.95" customHeight="1" x14ac:dyDescent="0.2">
      <c r="A53" s="283"/>
      <c r="B53" s="286"/>
      <c r="C53" s="284"/>
      <c r="D53" s="284"/>
      <c r="E53" s="284"/>
      <c r="F53" s="288"/>
      <c r="G53" s="289"/>
      <c r="H53" s="395"/>
      <c r="I53" s="395"/>
      <c r="J53" s="271"/>
      <c r="K53" s="293">
        <v>45</v>
      </c>
      <c r="L53" s="69"/>
      <c r="M53" s="71"/>
      <c r="N53" s="72"/>
    </row>
    <row r="54" spans="1:14" ht="15.95" customHeight="1" x14ac:dyDescent="0.2">
      <c r="A54" s="283"/>
      <c r="B54" s="286"/>
      <c r="C54" s="284"/>
      <c r="D54" s="284"/>
      <c r="E54" s="284"/>
      <c r="F54" s="288"/>
      <c r="G54" s="289"/>
      <c r="H54" s="395"/>
      <c r="I54" s="395"/>
      <c r="J54" s="271"/>
      <c r="K54" s="293">
        <v>46</v>
      </c>
      <c r="L54" s="69"/>
      <c r="M54" s="71"/>
      <c r="N54" s="72"/>
    </row>
    <row r="55" spans="1:14" ht="15.95" customHeight="1" x14ac:dyDescent="0.2">
      <c r="A55" s="280"/>
      <c r="B55" s="286"/>
      <c r="C55" s="284"/>
      <c r="D55" s="284"/>
      <c r="E55" s="284"/>
      <c r="F55" s="288"/>
      <c r="G55" s="290"/>
      <c r="H55" s="395"/>
      <c r="I55" s="395"/>
      <c r="J55" s="271"/>
      <c r="K55" s="293">
        <v>47</v>
      </c>
      <c r="L55" s="69"/>
      <c r="M55" s="71"/>
      <c r="N55" s="72"/>
    </row>
    <row r="56" spans="1:14" ht="15.95" customHeight="1" x14ac:dyDescent="0.2">
      <c r="A56" s="273"/>
      <c r="B56" s="271"/>
      <c r="C56" s="271"/>
      <c r="D56" s="271"/>
      <c r="E56" s="271"/>
      <c r="F56" s="271"/>
      <c r="G56" s="271"/>
      <c r="H56" s="395"/>
      <c r="I56" s="395"/>
      <c r="J56" s="271"/>
      <c r="K56" s="293">
        <v>48</v>
      </c>
      <c r="L56" s="69"/>
      <c r="M56" s="71"/>
      <c r="N56" s="72"/>
    </row>
    <row r="57" spans="1:14" ht="15.95" customHeight="1" x14ac:dyDescent="0.2">
      <c r="A57" s="273"/>
      <c r="B57" s="271"/>
      <c r="C57" s="271"/>
      <c r="D57" s="271"/>
      <c r="E57" s="271"/>
      <c r="F57" s="271"/>
      <c r="G57" s="271"/>
      <c r="H57" s="395"/>
      <c r="I57" s="395"/>
      <c r="J57" s="271"/>
      <c r="K57" s="293">
        <v>49</v>
      </c>
      <c r="L57" s="69"/>
      <c r="M57" s="71"/>
      <c r="N57" s="72"/>
    </row>
    <row r="58" spans="1:14" ht="15.95" customHeight="1" x14ac:dyDescent="0.2">
      <c r="A58" s="273"/>
      <c r="B58" s="271"/>
      <c r="C58" s="271"/>
      <c r="D58" s="271"/>
      <c r="E58" s="271"/>
      <c r="F58" s="271"/>
      <c r="G58" s="271"/>
      <c r="H58" s="395"/>
      <c r="I58" s="395"/>
      <c r="J58" s="271"/>
      <c r="K58" s="293">
        <v>50</v>
      </c>
      <c r="L58" s="69"/>
      <c r="M58" s="71"/>
      <c r="N58" s="72"/>
    </row>
    <row r="59" spans="1:14" ht="15.95" customHeight="1" x14ac:dyDescent="0.2">
      <c r="A59" s="273"/>
      <c r="B59" s="271"/>
      <c r="C59" s="271"/>
      <c r="D59" s="271"/>
      <c r="E59" s="271"/>
      <c r="F59" s="271"/>
      <c r="G59" s="271"/>
      <c r="H59" s="395"/>
      <c r="I59" s="395"/>
      <c r="J59" s="271"/>
      <c r="K59" s="293">
        <v>51</v>
      </c>
      <c r="L59" s="69"/>
      <c r="M59" s="71"/>
      <c r="N59" s="72"/>
    </row>
    <row r="60" spans="1:14" ht="16.5" customHeight="1" x14ac:dyDescent="0.2">
      <c r="A60" s="274"/>
      <c r="B60" s="287"/>
      <c r="C60" s="285"/>
      <c r="D60" s="285"/>
      <c r="E60" s="285"/>
      <c r="F60" s="288"/>
      <c r="G60" s="289"/>
      <c r="H60" s="395"/>
      <c r="I60" s="395"/>
      <c r="J60" s="271"/>
      <c r="K60" s="293">
        <v>52</v>
      </c>
      <c r="L60" s="69"/>
      <c r="M60" s="71"/>
      <c r="N60" s="72"/>
    </row>
    <row r="61" spans="1:14" ht="16.5" customHeight="1" x14ac:dyDescent="0.2">
      <c r="A61" s="273"/>
      <c r="B61" s="271"/>
      <c r="C61" s="271"/>
      <c r="D61" s="271"/>
      <c r="E61" s="271"/>
      <c r="F61" s="271"/>
      <c r="G61" s="271"/>
      <c r="H61" s="395"/>
      <c r="I61" s="395"/>
      <c r="J61" s="271"/>
      <c r="K61" s="293">
        <v>53</v>
      </c>
      <c r="L61" s="69"/>
      <c r="M61" s="71"/>
      <c r="N61" s="72"/>
    </row>
    <row r="62" spans="1:14" ht="16.5" customHeight="1" x14ac:dyDescent="0.2">
      <c r="A62" s="273"/>
      <c r="B62" s="271"/>
      <c r="C62" s="271"/>
      <c r="D62" s="271"/>
      <c r="E62" s="271"/>
      <c r="F62" s="271"/>
      <c r="G62" s="271"/>
      <c r="H62" s="395"/>
      <c r="I62" s="395"/>
      <c r="J62" s="271"/>
      <c r="K62" s="293">
        <v>54</v>
      </c>
      <c r="L62" s="69"/>
      <c r="M62" s="71"/>
      <c r="N62" s="72"/>
    </row>
    <row r="63" spans="1:14" ht="16.5" customHeight="1" x14ac:dyDescent="0.2">
      <c r="A63" s="273"/>
      <c r="B63" s="271"/>
      <c r="C63" s="271"/>
      <c r="D63" s="271"/>
      <c r="E63" s="271"/>
      <c r="F63" s="271"/>
      <c r="G63" s="271"/>
      <c r="H63" s="395"/>
      <c r="I63" s="395"/>
      <c r="J63" s="271"/>
      <c r="K63" s="293">
        <v>55</v>
      </c>
      <c r="L63" s="69"/>
      <c r="M63" s="71"/>
      <c r="N63" s="72"/>
    </row>
    <row r="64" spans="1:14" ht="16.5" customHeight="1" x14ac:dyDescent="0.2">
      <c r="A64" s="274"/>
      <c r="B64" s="287"/>
      <c r="C64" s="285"/>
      <c r="D64" s="285"/>
      <c r="E64" s="285"/>
      <c r="F64" s="288"/>
      <c r="G64" s="289"/>
      <c r="H64" s="395"/>
      <c r="I64" s="395"/>
      <c r="J64" s="271"/>
      <c r="K64" s="293">
        <v>56</v>
      </c>
      <c r="L64" s="69"/>
      <c r="M64" s="71"/>
      <c r="N64" s="72"/>
    </row>
    <row r="65" spans="1:21" ht="16.5" customHeight="1" x14ac:dyDescent="0.2">
      <c r="A65" s="280"/>
      <c r="B65" s="286"/>
      <c r="C65" s="284"/>
      <c r="D65" s="284"/>
      <c r="E65" s="284"/>
      <c r="F65" s="288"/>
      <c r="G65" s="290"/>
      <c r="H65" s="395"/>
      <c r="I65" s="395"/>
      <c r="J65" s="271"/>
      <c r="K65" s="293">
        <v>57</v>
      </c>
      <c r="L65" s="69"/>
      <c r="M65" s="71"/>
      <c r="N65" s="72"/>
    </row>
    <row r="66" spans="1:21" ht="16.5" customHeight="1" x14ac:dyDescent="0.2">
      <c r="A66" s="280"/>
      <c r="B66" s="286"/>
      <c r="C66" s="284"/>
      <c r="D66" s="284"/>
      <c r="E66" s="284"/>
      <c r="F66" s="288"/>
      <c r="G66" s="290"/>
      <c r="H66" s="395"/>
      <c r="I66" s="395"/>
      <c r="J66" s="271"/>
      <c r="K66" s="293">
        <v>58</v>
      </c>
      <c r="L66" s="69"/>
      <c r="M66" s="71"/>
      <c r="N66" s="72"/>
    </row>
    <row r="67" spans="1:21" ht="16.5" customHeight="1" thickBot="1" x14ac:dyDescent="0.25">
      <c r="A67" s="280"/>
      <c r="B67" s="286"/>
      <c r="C67" s="284"/>
      <c r="D67" s="284"/>
      <c r="E67" s="284"/>
      <c r="F67" s="288"/>
      <c r="G67" s="290"/>
      <c r="H67" s="395"/>
      <c r="I67" s="395"/>
      <c r="J67" s="271"/>
      <c r="K67" s="294">
        <v>59</v>
      </c>
      <c r="L67" s="69"/>
      <c r="M67" s="73"/>
      <c r="N67" s="72"/>
    </row>
    <row r="68" spans="1:21" ht="16.5" customHeight="1" x14ac:dyDescent="0.2">
      <c r="A68" s="5"/>
    </row>
    <row r="69" spans="1:21" ht="16.5" hidden="1" customHeight="1" x14ac:dyDescent="0.2">
      <c r="A69" s="5"/>
    </row>
    <row r="70" spans="1:21" ht="16.5" hidden="1" customHeight="1" x14ac:dyDescent="0.2">
      <c r="A70" s="5"/>
    </row>
    <row r="71" spans="1:21" ht="16.5" hidden="1" customHeight="1" x14ac:dyDescent="0.2">
      <c r="A71" s="5"/>
    </row>
    <row r="72" spans="1:21" ht="16.5" hidden="1" customHeight="1" x14ac:dyDescent="0.2">
      <c r="A72" s="5"/>
    </row>
    <row r="73" spans="1:21" ht="16.5" hidden="1" customHeight="1" x14ac:dyDescent="0.2">
      <c r="A73" s="13"/>
      <c r="B73" s="1"/>
      <c r="C73" s="10"/>
      <c r="D73" s="10"/>
      <c r="E73" s="10"/>
      <c r="F73" s="9"/>
      <c r="G73" s="11"/>
    </row>
    <row r="74" spans="1:21" ht="16.5" hidden="1" customHeight="1" x14ac:dyDescent="0.2">
      <c r="A74" s="5"/>
      <c r="B74" s="1"/>
    </row>
    <row r="75" spans="1:21" ht="16.5" hidden="1" customHeight="1" x14ac:dyDescent="0.2">
      <c r="A75" s="5"/>
      <c r="B75" s="17" t="s">
        <v>66</v>
      </c>
      <c r="C75" s="17" t="s">
        <v>67</v>
      </c>
      <c r="D75" s="22" t="s">
        <v>6491</v>
      </c>
      <c r="E75" s="27"/>
      <c r="F75" s="27"/>
      <c r="H75" s="398" t="s">
        <v>6493</v>
      </c>
      <c r="I75" s="398" t="s">
        <v>6504</v>
      </c>
      <c r="K75" s="17" t="s">
        <v>6500</v>
      </c>
      <c r="L75" s="17" t="s">
        <v>6501</v>
      </c>
      <c r="N75" s="17" t="s">
        <v>6507</v>
      </c>
      <c r="O75" s="17" t="s">
        <v>6508</v>
      </c>
      <c r="Q75" s="25" t="s">
        <v>6515</v>
      </c>
      <c r="R75" s="25" t="s">
        <v>6516</v>
      </c>
      <c r="T75" s="25" t="s">
        <v>6526</v>
      </c>
      <c r="U75" s="25" t="s">
        <v>6527</v>
      </c>
    </row>
    <row r="76" spans="1:21" ht="16.5" hidden="1" customHeight="1" x14ac:dyDescent="0.2">
      <c r="A76" s="5"/>
      <c r="B76" s="17" t="s">
        <v>68</v>
      </c>
      <c r="C76" s="17">
        <v>2</v>
      </c>
      <c r="D76" s="23">
        <v>0</v>
      </c>
      <c r="E76" s="27"/>
      <c r="F76" s="28"/>
      <c r="H76" s="398" t="s">
        <v>6494</v>
      </c>
      <c r="I76" s="398">
        <v>0</v>
      </c>
      <c r="K76" s="17" t="s">
        <v>6502</v>
      </c>
      <c r="L76" s="17">
        <v>0</v>
      </c>
      <c r="N76" s="17" t="s">
        <v>6509</v>
      </c>
      <c r="O76" s="17">
        <v>0</v>
      </c>
      <c r="Q76" s="50" t="s">
        <v>6517</v>
      </c>
      <c r="R76" s="26">
        <v>1</v>
      </c>
      <c r="T76" s="26" t="s">
        <v>6528</v>
      </c>
      <c r="U76" s="26">
        <v>1</v>
      </c>
    </row>
    <row r="77" spans="1:21" ht="16.5" hidden="1" customHeight="1" x14ac:dyDescent="0.2">
      <c r="A77" s="5"/>
      <c r="B77" s="17" t="s">
        <v>69</v>
      </c>
      <c r="C77" s="17">
        <v>4</v>
      </c>
      <c r="D77" s="23">
        <v>0</v>
      </c>
      <c r="E77" s="27"/>
      <c r="F77" s="28"/>
      <c r="H77" s="398" t="s">
        <v>6495</v>
      </c>
      <c r="I77" s="398">
        <v>1</v>
      </c>
      <c r="K77" s="17" t="s">
        <v>6503</v>
      </c>
      <c r="L77" s="17">
        <v>1</v>
      </c>
      <c r="N77" s="17" t="s">
        <v>6510</v>
      </c>
      <c r="O77" s="17">
        <v>0</v>
      </c>
      <c r="Q77" s="50" t="s">
        <v>6518</v>
      </c>
      <c r="R77" s="26">
        <v>2</v>
      </c>
      <c r="T77" s="26" t="s">
        <v>6529</v>
      </c>
      <c r="U77" s="26">
        <v>2</v>
      </c>
    </row>
    <row r="78" spans="1:21" ht="16.5" hidden="1" customHeight="1" x14ac:dyDescent="0.2">
      <c r="A78" s="5"/>
      <c r="B78" s="17" t="s">
        <v>70</v>
      </c>
      <c r="C78" s="17">
        <v>5</v>
      </c>
      <c r="D78" s="23">
        <v>1</v>
      </c>
      <c r="E78" s="27"/>
      <c r="F78" s="28"/>
      <c r="H78" s="398" t="s">
        <v>6496</v>
      </c>
      <c r="I78" s="398">
        <v>3</v>
      </c>
      <c r="K78" s="17" t="s">
        <v>10407</v>
      </c>
      <c r="L78" s="17">
        <v>1</v>
      </c>
      <c r="N78" s="17" t="s">
        <v>6511</v>
      </c>
      <c r="O78" s="17">
        <v>1</v>
      </c>
      <c r="Q78" s="50" t="s">
        <v>6519</v>
      </c>
      <c r="R78" s="26">
        <v>3</v>
      </c>
      <c r="T78" s="26" t="s">
        <v>24</v>
      </c>
      <c r="U78" s="26">
        <v>3</v>
      </c>
    </row>
    <row r="79" spans="1:21" ht="16.5" hidden="1" customHeight="1" x14ac:dyDescent="0.2">
      <c r="A79" s="5"/>
      <c r="B79" s="17" t="s">
        <v>71</v>
      </c>
      <c r="C79" s="17">
        <v>0</v>
      </c>
      <c r="D79" s="23">
        <v>0</v>
      </c>
      <c r="E79" s="29"/>
      <c r="F79" s="28"/>
      <c r="H79" s="398" t="s">
        <v>6497</v>
      </c>
      <c r="I79" s="398">
        <v>0</v>
      </c>
      <c r="K79" s="25" t="s">
        <v>10406</v>
      </c>
      <c r="L79" s="25">
        <v>0</v>
      </c>
      <c r="N79" s="17" t="s">
        <v>6512</v>
      </c>
      <c r="O79" s="17">
        <v>4</v>
      </c>
      <c r="Q79" s="50" t="s">
        <v>6520</v>
      </c>
      <c r="R79" s="26">
        <v>4</v>
      </c>
      <c r="T79" s="26" t="s">
        <v>6530</v>
      </c>
      <c r="U79" s="26">
        <v>4</v>
      </c>
    </row>
    <row r="80" spans="1:21" ht="16.5" hidden="1" customHeight="1" x14ac:dyDescent="0.2">
      <c r="A80" s="5"/>
      <c r="B80" s="17" t="s">
        <v>72</v>
      </c>
      <c r="C80" s="17">
        <v>0</v>
      </c>
      <c r="D80" s="23">
        <v>0</v>
      </c>
      <c r="E80" s="29"/>
      <c r="F80" s="28"/>
      <c r="H80" s="398" t="s">
        <v>6498</v>
      </c>
      <c r="I80" s="398">
        <v>0</v>
      </c>
      <c r="N80" s="17" t="s">
        <v>6498</v>
      </c>
      <c r="O80" s="17">
        <v>0</v>
      </c>
      <c r="Q80" s="50" t="s">
        <v>6521</v>
      </c>
      <c r="R80" s="26">
        <v>5</v>
      </c>
      <c r="T80" s="26" t="s">
        <v>6531</v>
      </c>
      <c r="U80" s="26">
        <v>5</v>
      </c>
    </row>
    <row r="81" spans="1:21" ht="16.5" hidden="1" customHeight="1" x14ac:dyDescent="0.2">
      <c r="A81" s="5"/>
      <c r="B81" s="1"/>
      <c r="Q81" s="50" t="s">
        <v>6522</v>
      </c>
      <c r="R81" s="26">
        <v>6</v>
      </c>
      <c r="T81" s="26" t="s">
        <v>6532</v>
      </c>
      <c r="U81" s="26">
        <v>6</v>
      </c>
    </row>
    <row r="82" spans="1:21" ht="16.5" hidden="1" customHeight="1" x14ac:dyDescent="0.2">
      <c r="A82" s="5"/>
      <c r="B82" s="1"/>
      <c r="Q82" s="50" t="s">
        <v>6523</v>
      </c>
      <c r="R82" s="26">
        <v>7</v>
      </c>
      <c r="T82" s="26" t="s">
        <v>6533</v>
      </c>
      <c r="U82" s="26">
        <v>7</v>
      </c>
    </row>
    <row r="83" spans="1:21" ht="15.95" hidden="1" customHeight="1" x14ac:dyDescent="0.2">
      <c r="Q83" s="51" t="s">
        <v>6524</v>
      </c>
      <c r="R83" s="30">
        <v>8</v>
      </c>
      <c r="T83" s="26" t="s">
        <v>6534</v>
      </c>
      <c r="U83" s="26">
        <v>8</v>
      </c>
    </row>
    <row r="84" spans="1:21" ht="15.95" hidden="1" customHeight="1" x14ac:dyDescent="0.2">
      <c r="Q84" s="52"/>
      <c r="R84" s="31"/>
    </row>
    <row r="85" spans="1:21" ht="15.95" hidden="1" customHeight="1" x14ac:dyDescent="0.2">
      <c r="B85" s="17" t="s">
        <v>6537</v>
      </c>
      <c r="C85" s="17" t="s">
        <v>6538</v>
      </c>
      <c r="E85" s="17" t="s">
        <v>6542</v>
      </c>
      <c r="F85" s="17" t="s">
        <v>6543</v>
      </c>
      <c r="H85" s="398" t="s">
        <v>6545</v>
      </c>
      <c r="I85" s="398" t="s">
        <v>6546</v>
      </c>
      <c r="K85" s="22" t="s">
        <v>6549</v>
      </c>
      <c r="L85" s="22" t="s">
        <v>6550</v>
      </c>
      <c r="M85" s="22" t="s">
        <v>6551</v>
      </c>
      <c r="N85" s="22" t="s">
        <v>6552</v>
      </c>
      <c r="O85" s="22" t="s">
        <v>6553</v>
      </c>
      <c r="P85" s="17" t="s">
        <v>6554</v>
      </c>
      <c r="Q85" s="17" t="s">
        <v>6555</v>
      </c>
      <c r="R85" s="22" t="s">
        <v>6556</v>
      </c>
      <c r="T85" s="17" t="s">
        <v>6564</v>
      </c>
      <c r="U85" s="17" t="s">
        <v>6565</v>
      </c>
    </row>
    <row r="86" spans="1:21" ht="15.95" hidden="1" customHeight="1" x14ac:dyDescent="0.2">
      <c r="B86" s="17" t="s">
        <v>6539</v>
      </c>
      <c r="C86" s="17">
        <v>1</v>
      </c>
      <c r="E86" s="17" t="s">
        <v>6539</v>
      </c>
      <c r="F86" s="17">
        <v>1</v>
      </c>
      <c r="H86" s="398" t="s">
        <v>6539</v>
      </c>
      <c r="I86" s="398">
        <v>1</v>
      </c>
      <c r="K86" s="22" t="s">
        <v>6557</v>
      </c>
      <c r="L86" s="22">
        <v>1</v>
      </c>
      <c r="M86" s="22">
        <v>1</v>
      </c>
      <c r="N86" s="22">
        <v>1</v>
      </c>
      <c r="O86" s="22">
        <v>1</v>
      </c>
      <c r="P86" s="17">
        <v>1</v>
      </c>
      <c r="Q86" s="17">
        <v>0</v>
      </c>
      <c r="R86" s="22">
        <v>0</v>
      </c>
      <c r="T86" s="17" t="s">
        <v>6566</v>
      </c>
      <c r="U86" s="17">
        <v>2</v>
      </c>
    </row>
    <row r="87" spans="1:21" ht="15.95" hidden="1" customHeight="1" x14ac:dyDescent="0.2">
      <c r="B87" s="17" t="s">
        <v>6540</v>
      </c>
      <c r="C87" s="17">
        <v>0</v>
      </c>
      <c r="E87" s="17" t="s">
        <v>6540</v>
      </c>
      <c r="F87" s="17">
        <v>0</v>
      </c>
      <c r="H87" s="398" t="s">
        <v>6540</v>
      </c>
      <c r="I87" s="398">
        <v>0</v>
      </c>
      <c r="K87" s="22" t="s">
        <v>6558</v>
      </c>
      <c r="L87" s="22">
        <v>10</v>
      </c>
      <c r="M87" s="22">
        <v>16</v>
      </c>
      <c r="N87" s="22">
        <v>0</v>
      </c>
      <c r="O87" s="22">
        <v>1</v>
      </c>
      <c r="P87" s="17">
        <v>1</v>
      </c>
      <c r="Q87" s="17">
        <v>1</v>
      </c>
      <c r="R87" s="22">
        <v>32</v>
      </c>
      <c r="T87" s="17" t="s">
        <v>6567</v>
      </c>
      <c r="U87" s="17">
        <v>0</v>
      </c>
    </row>
    <row r="88" spans="1:21" ht="15.95" hidden="1" customHeight="1" x14ac:dyDescent="0.2">
      <c r="B88" s="17" t="s">
        <v>6498</v>
      </c>
      <c r="C88" s="17">
        <v>0</v>
      </c>
      <c r="E88" s="17" t="s">
        <v>6498</v>
      </c>
      <c r="F88" s="17">
        <v>0</v>
      </c>
      <c r="H88" s="398" t="s">
        <v>6498</v>
      </c>
      <c r="I88" s="398">
        <v>0</v>
      </c>
      <c r="K88" s="22" t="s">
        <v>6559</v>
      </c>
      <c r="L88" s="22">
        <v>10</v>
      </c>
      <c r="M88" s="22">
        <v>16</v>
      </c>
      <c r="N88" s="22">
        <v>0</v>
      </c>
      <c r="O88" s="22">
        <v>1</v>
      </c>
      <c r="P88" s="17">
        <v>1</v>
      </c>
      <c r="Q88" s="17">
        <v>1</v>
      </c>
      <c r="R88" s="22">
        <v>32</v>
      </c>
      <c r="T88" s="17" t="s">
        <v>6568</v>
      </c>
      <c r="U88" s="17">
        <v>0</v>
      </c>
    </row>
    <row r="89" spans="1:21" ht="15.95" hidden="1" customHeight="1" x14ac:dyDescent="0.2">
      <c r="F89" s="318"/>
      <c r="K89" s="17" t="s">
        <v>6560</v>
      </c>
      <c r="L89" s="22">
        <v>0</v>
      </c>
      <c r="M89" s="22">
        <v>0</v>
      </c>
      <c r="N89" s="22">
        <v>0</v>
      </c>
      <c r="O89" s="22">
        <v>0</v>
      </c>
      <c r="P89" s="17">
        <v>0</v>
      </c>
      <c r="Q89" s="17">
        <v>0</v>
      </c>
      <c r="R89" s="22">
        <v>0</v>
      </c>
    </row>
    <row r="90" spans="1:21" ht="15.95" hidden="1" customHeight="1" x14ac:dyDescent="0.2">
      <c r="K90" s="17" t="s">
        <v>6561</v>
      </c>
      <c r="L90" s="22">
        <v>0</v>
      </c>
      <c r="M90" s="22">
        <v>0</v>
      </c>
      <c r="N90" s="22">
        <v>0</v>
      </c>
      <c r="O90" s="22">
        <v>0</v>
      </c>
      <c r="P90" s="17">
        <v>0</v>
      </c>
      <c r="Q90" s="17">
        <v>0</v>
      </c>
      <c r="R90" s="22">
        <v>0</v>
      </c>
    </row>
    <row r="91" spans="1:21" ht="15.95" hidden="1" customHeight="1" x14ac:dyDescent="0.2"/>
    <row r="92" spans="1:21" ht="15.95" hidden="1" customHeight="1" x14ac:dyDescent="0.2"/>
    <row r="93" spans="1:21" ht="15.95" hidden="1" customHeight="1" x14ac:dyDescent="0.2"/>
    <row r="94" spans="1:21" ht="15.95" hidden="1" customHeight="1" x14ac:dyDescent="0.2"/>
    <row r="95" spans="1:21" ht="15.95" hidden="1" customHeight="1" x14ac:dyDescent="0.2">
      <c r="B95" s="22" t="s">
        <v>6571</v>
      </c>
      <c r="C95" s="22" t="s">
        <v>6572</v>
      </c>
      <c r="D95" s="23" t="s">
        <v>6573</v>
      </c>
    </row>
    <row r="96" spans="1:21" ht="15.95" hidden="1" customHeight="1" x14ac:dyDescent="0.2">
      <c r="B96" s="22" t="s">
        <v>6574</v>
      </c>
      <c r="C96" s="22">
        <v>1</v>
      </c>
      <c r="D96" s="22">
        <v>0</v>
      </c>
    </row>
    <row r="97" spans="2:4" ht="15.95" hidden="1" customHeight="1" x14ac:dyDescent="0.2">
      <c r="B97" s="22" t="s">
        <v>6575</v>
      </c>
      <c r="C97" s="22">
        <v>0</v>
      </c>
      <c r="D97" s="22">
        <v>1</v>
      </c>
    </row>
    <row r="98" spans="2:4" ht="15.95" hidden="1" customHeight="1" x14ac:dyDescent="0.2">
      <c r="B98" s="17" t="s">
        <v>6567</v>
      </c>
      <c r="C98" s="22">
        <v>0</v>
      </c>
      <c r="D98" s="22">
        <v>0</v>
      </c>
    </row>
    <row r="99" spans="2:4" ht="15.95" hidden="1" customHeight="1" x14ac:dyDescent="0.2">
      <c r="B99" s="17" t="s">
        <v>6568</v>
      </c>
      <c r="C99" s="22">
        <v>0</v>
      </c>
      <c r="D99" s="23">
        <v>0</v>
      </c>
    </row>
    <row r="100" spans="2:4" ht="15.95" hidden="1" customHeight="1" x14ac:dyDescent="0.2"/>
    <row r="101" spans="2:4" ht="15.95" hidden="1" customHeight="1" x14ac:dyDescent="0.2"/>
    <row r="102" spans="2:4" ht="15.95" hidden="1" customHeight="1" x14ac:dyDescent="0.2"/>
    <row r="103" spans="2:4" ht="15.95" hidden="1" customHeight="1" x14ac:dyDescent="0.2"/>
    <row r="104" spans="2:4" ht="15.95" hidden="1" customHeight="1" x14ac:dyDescent="0.2"/>
    <row r="105" spans="2:4" ht="15.95" hidden="1" customHeight="1" x14ac:dyDescent="0.2"/>
    <row r="106" spans="2:4" ht="15.95" hidden="1" customHeight="1" x14ac:dyDescent="0.2"/>
    <row r="107" spans="2:4" ht="15.95" hidden="1" customHeight="1" x14ac:dyDescent="0.2"/>
    <row r="108" spans="2:4" ht="15.95" hidden="1" customHeight="1" x14ac:dyDescent="0.2"/>
  </sheetData>
  <sheetProtection autoFilter="0"/>
  <sortState xmlns:xlrd2="http://schemas.microsoft.com/office/spreadsheetml/2017/richdata2" ref="P9:Q45">
    <sortCondition ref="P9:P45"/>
  </sortState>
  <dataConsolidate/>
  <customSheetViews>
    <customSheetView guid="{2C811CFC-9078-11D2-941C-F36C7D7BD93E}" scale="75" showPageBreaks="1" showGridLines="0" showRuler="0" topLeftCell="E1">
      <selection activeCell="I37" sqref="H37:I37"/>
      <pageMargins left="0.7" right="0.23622047244094491" top="0.72" bottom="0.38" header="0.51181102362204722" footer="0.7"/>
      <pageSetup paperSize="8" orientation="landscape" horizontalDpi="300" verticalDpi="300" r:id="rId1"/>
      <headerFooter alignWithMargins="0">
        <oddHeader>&amp;C|</oddHeader>
        <oddFooter>&amp;L&amp;F&amp;C|&amp;RSheet &amp;P of &amp;N</oddFooter>
      </headerFooter>
    </customSheetView>
  </customSheetViews>
  <mergeCells count="1">
    <mergeCell ref="E2:L2"/>
  </mergeCells>
  <phoneticPr fontId="7" type="noConversion"/>
  <conditionalFormatting sqref="H47:H48">
    <cfRule type="containsText" dxfId="10" priority="3" operator="containsText" text="Y">
      <formula>NOT(ISERROR(SEARCH("Y",H47)))</formula>
    </cfRule>
  </conditionalFormatting>
  <conditionalFormatting sqref="G1 G3:G1048576 E2">
    <cfRule type="cellIs" dxfId="9" priority="2" operator="equal">
      <formula>"CHECK"</formula>
    </cfRule>
  </conditionalFormatting>
  <conditionalFormatting sqref="I1 I3:I1048576">
    <cfRule type="cellIs" dxfId="8" priority="1" operator="equal">
      <formula>"CHECK"</formula>
    </cfRule>
  </conditionalFormatting>
  <dataValidations xWindow="1705" yWindow="402" count="45">
    <dataValidation type="list" allowBlank="1" showInputMessage="1" showErrorMessage="1" sqref="G42 G34:G35 G32 G22 G27 G45:G46" xr:uid="{00000000-0002-0000-0000-000000000000}">
      <formula1>"YES,NO"</formula1>
    </dataValidation>
    <dataValidation type="list" allowBlank="1" showInputMessage="1" showErrorMessage="1" sqref="G39" xr:uid="{00000000-0002-0000-0000-000001000000}">
      <formula1>"BOMCO2,BOMCO3,PM138,30T,11T"</formula1>
    </dataValidation>
    <dataValidation type="list" allowBlank="1" showInputMessage="1" showErrorMessage="1" sqref="G40" xr:uid="{00000000-0002-0000-0000-000002000000}">
      <formula1>"OVFR01A,OVFR02A"</formula1>
    </dataValidation>
    <dataValidation type="list" allowBlank="1" showInputMessage="1" showErrorMessage="1" sqref="G38" xr:uid="{00000000-0002-0000-0000-000003000000}">
      <formula1>"79CN,31AU,51HK,52IN,H6KR,53MY,63NZ,76TW,77TH,F5VN"</formula1>
    </dataValidation>
    <dataValidation type="list" allowBlank="1" showInputMessage="1" showErrorMessage="1" sqref="G41" xr:uid="{00000000-0002-0000-0000-000004000000}">
      <formula1>"404,406,409,412,428"</formula1>
    </dataValidation>
    <dataValidation type="whole" operator="greaterThanOrEqual" allowBlank="1" showInputMessage="1" showErrorMessage="1" sqref="G36" xr:uid="{00000000-0002-0000-0000-000005000000}">
      <formula1>0</formula1>
    </dataValidation>
    <dataValidation type="list" allowBlank="1" showInputMessage="1" showErrorMessage="1" sqref="G33" xr:uid="{00000000-0002-0000-0000-000006000000}">
      <formula1>"UCM1,UCMHK,UCMK,NO"</formula1>
    </dataValidation>
    <dataValidation type="list" allowBlank="1" showInputMessage="1" showErrorMessage="1" sqref="G37" xr:uid="{00000000-0002-0000-0000-000007000000}">
      <formula1>"110,220,230,240"</formula1>
    </dataValidation>
    <dataValidation type="list" allowBlank="1" showInputMessage="1" showErrorMessage="1" sqref="G31" xr:uid="{00000000-0002-0000-0000-000008000000}">
      <formula1>"EFS1,EFS14,EFS16,NO"</formula1>
    </dataValidation>
    <dataValidation type="list" allowBlank="1" showInputMessage="1" showErrorMessage="1" sqref="G30" xr:uid="{00000000-0002-0000-0000-000009000000}">
      <formula1>"Gateway1,NO"</formula1>
    </dataValidation>
    <dataValidation type="list" allowBlank="1" showInputMessage="1" showErrorMessage="1" sqref="G25" xr:uid="{00000000-0002-0000-0000-00000A000000}">
      <formula1>"220,380,400,415,440,460"</formula1>
    </dataValidation>
    <dataValidation type="list" allowBlank="1" showInputMessage="1" showErrorMessage="1" sqref="G29" xr:uid="{00000000-0002-0000-0000-00000B000000}">
      <formula1>"EQO4,NO"</formula1>
    </dataValidation>
    <dataValidation type="list" allowBlank="1" showInputMessage="1" showErrorMessage="1" sqref="G28" xr:uid="{00000000-0002-0000-0000-00000C000000}">
      <formula1>"EPOA,EPOB,EPOC,EPOD,NO"</formula1>
    </dataValidation>
    <dataValidation type="list" allowBlank="1" showInputMessage="1" showErrorMessage="1" sqref="G26" xr:uid="{00000000-0002-0000-0000-00000D000000}">
      <formula1>"English, Chinese"</formula1>
    </dataValidation>
    <dataValidation type="list" allowBlank="1" showInputMessage="1" showErrorMessage="1" sqref="G23" xr:uid="{00000000-0002-0000-0000-00000E000000}">
      <formula1>"PRS7,PRS8"</formula1>
    </dataValidation>
    <dataValidation type="list" allowBlank="1" showInputMessage="1" showErrorMessage="1" sqref="G18" xr:uid="{00000000-0002-0000-0000-00000F000000}">
      <formula1>"24,30,110,220,"</formula1>
    </dataValidation>
    <dataValidation type="list" allowBlank="1" showInputMessage="1" showErrorMessage="1" sqref="G17" xr:uid="{00000000-0002-0000-0000-000010000000}">
      <formula1>"220,110"</formula1>
    </dataValidation>
    <dataValidation type="list" allowBlank="1" showInputMessage="1" showErrorMessage="1" sqref="G21" xr:uid="{00000000-0002-0000-0000-000011000000}">
      <formula1>"ETS1,ETS2,ETS3,NO"</formula1>
    </dataValidation>
    <dataValidation type="list" allowBlank="1" showInputMessage="1" showErrorMessage="1" sqref="G20" xr:uid="{00000000-0002-0000-0000-000012000000}">
      <formula1>"OS1,OS6"</formula1>
    </dataValidation>
    <dataValidation type="list" allowBlank="1" showInputMessage="1" showErrorMessage="1" sqref="G19" xr:uid="{00000000-0002-0000-0000-000013000000}">
      <formula1>"RHS1,NO"</formula1>
    </dataValidation>
    <dataValidation type="list" allowBlank="1" showInputMessage="1" showErrorMessage="1" sqref="G14" xr:uid="{00000000-0002-0000-0000-000014000000}">
      <formula1>"1,2"</formula1>
    </dataValidation>
    <dataValidation type="list" allowBlank="1" showInputMessage="1" showErrorMessage="1" sqref="G13" xr:uid="{00000000-0002-0000-0000-000015000000}">
      <formula1>"TRIC1,NO"</formula1>
    </dataValidation>
    <dataValidation type="list" showInputMessage="1" showErrorMessage="1" sqref="G8" xr:uid="{00000000-0002-0000-0000-000016000000}">
      <formula1>"1,1.5,1.75,2,2.5,3,3.5,4"</formula1>
    </dataValidation>
    <dataValidation type="list" allowBlank="1" showInputMessage="1" showErrorMessage="1" sqref="G44" xr:uid="{00000000-0002-0000-0000-000017000000}">
      <formula1>"ISC1,ISC2,ISC3,ISC4"</formula1>
    </dataValidation>
    <dataValidation type="list" allowBlank="1" showInputMessage="1" showErrorMessage="1" sqref="G65:G66" xr:uid="{00000000-0002-0000-0000-000018000000}">
      <formula1>"TLD,CLD"</formula1>
    </dataValidation>
    <dataValidation type="list" allowBlank="1" showInputMessage="1" showErrorMessage="1" sqref="G64 G67" xr:uid="{00000000-0002-0000-0000-000019000000}">
      <formula1>"DCSS5,DCSS5-E,AT400,NGSOK,OEK Legacy"</formula1>
    </dataValidation>
    <dataValidation type="list" allowBlank="1" showInputMessage="1" showErrorMessage="1" sqref="G54" xr:uid="{00000000-0002-0000-0000-00001A000000}">
      <formula1>"TRUE, FALSE"</formula1>
    </dataValidation>
    <dataValidation type="list" allowBlank="1" showInputMessage="1" showErrorMessage="1" sqref="G55" xr:uid="{00000000-0002-0000-0000-00001B000000}">
      <formula1>"CFL1,NO"</formula1>
    </dataValidation>
    <dataValidation type="list" allowBlank="1" showInputMessage="1" showErrorMessage="1" sqref="G60" xr:uid="{00000000-0002-0000-0000-00001C000000}">
      <formula1>"FALSE,TRUE"</formula1>
    </dataValidation>
    <dataValidation type="list" allowBlank="1" showInputMessage="1" showErrorMessage="1" sqref="G43" xr:uid="{00000000-0002-0000-0000-00001D000000}">
      <formula1>"ATT1,ATT2,ATT3"</formula1>
    </dataValidation>
    <dataValidation type="list" allowBlank="1" showInputMessage="1" showErrorMessage="1" sqref="G52" xr:uid="{00000000-0002-0000-0000-00001E000000}">
      <formula1>"True,False"</formula1>
    </dataValidation>
    <dataValidation type="whole" allowBlank="1" showInputMessage="1" showErrorMessage="1" sqref="G50" xr:uid="{00000000-0002-0000-0000-00001F000000}">
      <formula1>1</formula1>
      <formula2>99</formula2>
    </dataValidation>
    <dataValidation type="list" allowBlank="1" showInputMessage="1" showErrorMessage="1" sqref="G10" xr:uid="{00000000-0002-0000-0000-000020000000}">
      <formula1>"A,B,C,D,E,F,G,H"</formula1>
    </dataValidation>
    <dataValidation type="list" showInputMessage="1" showErrorMessage="1" sqref="G12" xr:uid="{00000000-0002-0000-0000-000021000000}">
      <formula1>"800,900,1000,1150,1250,1350,1500,1600,1650,1800,2000,2250"</formula1>
    </dataValidation>
    <dataValidation type="list" showInputMessage="1" showErrorMessage="1" sqref="G11" xr:uid="{00000000-0002-0000-0000-000022000000}">
      <formula1>"1,2,3,4,5,6,7,8"</formula1>
    </dataValidation>
    <dataValidation type="list" allowBlank="1" showInputMessage="1" showErrorMessage="1" sqref="G9" xr:uid="{00000000-0002-0000-0000-000023000000}">
      <formula1>"G1C,G2C,G3C,G4C,G5C,G6C,G7C,G8C"</formula1>
    </dataValidation>
    <dataValidation type="list" allowBlank="1" showInputMessage="1" showErrorMessage="1" sqref="G15" xr:uid="{00000000-0002-0000-0000-000024000000}">
      <formula1>"EFO1,NO"</formula1>
    </dataValidation>
    <dataValidation type="list" allowBlank="1" showInputMessage="1" showErrorMessage="1" sqref="G16" xr:uid="{00000000-0002-0000-0000-000025000000}">
      <formula1>"WOSAF,WSAFE"</formula1>
    </dataValidation>
    <dataValidation type="list" allowBlank="1" showInputMessage="1" showErrorMessage="1" sqref="G53" xr:uid="{00000000-0002-0000-0000-000026000000}">
      <formula1>"YES, NO"</formula1>
    </dataValidation>
    <dataValidation type="whole" allowBlank="1" showInputMessage="1" showErrorMessage="1" sqref="G47:G48 G51" xr:uid="{00000000-0002-0000-0000-000027000000}">
      <formula1>0</formula1>
      <formula2>99</formula2>
    </dataValidation>
    <dataValidation type="list" allowBlank="1" showInputMessage="1" showErrorMessage="1" sqref="G49" xr:uid="{00000000-0002-0000-0000-000028000000}">
      <formula1>"CRO1,CRO4,NO"</formula1>
    </dataValidation>
    <dataValidation type="list" allowBlank="1" showInputMessage="1" showErrorMessage="1" errorTitle="Card Reader Mask" error="Wrong information is key-in!" promptTitle="Card Reader Mask" prompt="Please select if this floor can only be accessable by Card." sqref="M8:M67" xr:uid="{00000000-0002-0000-0000-000029000000}">
      <formula1>"YES"</formula1>
    </dataValidation>
    <dataValidation type="list" allowBlank="1" showInputMessage="1" showErrorMessage="1" sqref="F4" xr:uid="{00000000-0002-0000-0000-00002A000000}">
      <formula1>"GMH_OECC,GMH_XOEC,GMH_Korea,GMH_EU"</formula1>
    </dataValidation>
    <dataValidation type="textLength" imeMode="off" operator="lessThanOrEqual" allowBlank="1" showInputMessage="1" showErrorMessage="1" errorTitle="Position Indicator" error="The Max. number of charecters is 2." promptTitle="Position Indicator" prompt="Please key-in display symbol on HPI/CPI for this floor" sqref="N8:N67" xr:uid="{00000000-0002-0000-0000-00002B000000}">
      <formula1>2</formula1>
    </dataValidation>
    <dataValidation type="list" imeMode="off" allowBlank="1" showInputMessage="1" showErrorMessage="1" errorTitle="Enable Mask" error="Wrong information is key-in!" promptTitle="Enable Mask" prompt="Please select if this floor is enabled." sqref="L8:L67" xr:uid="{00000000-0002-0000-0000-00002C000000}">
      <formula1>"YES,NO"</formula1>
    </dataValidation>
  </dataValidations>
  <printOptions headings="1" gridLinesSet="0"/>
  <pageMargins left="0.31496062992125984" right="0.23622047244094491" top="0.31496062992125984" bottom="0.19685039370078741" header="0" footer="0"/>
  <pageSetup paperSize="9" scale="53" fitToHeight="9" orientation="portrait" horizontalDpi="300" verticalDpi="300" r:id="rId2"/>
  <headerFooter alignWithMargins="0">
    <oddHeader>&amp;C|</oddHeader>
    <oddFooter>&amp;L&amp;F&amp;C|&amp;RSheet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UTPUT">
                <anchor moveWithCells="1">
                  <from>
                    <xdr:col>13</xdr:col>
                    <xdr:colOff>428625</xdr:colOff>
                    <xdr:row>3</xdr:row>
                    <xdr:rowOff>19050</xdr:rowOff>
                  </from>
                  <to>
                    <xdr:col>29</xdr:col>
                    <xdr:colOff>142875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oad_controller">
                <anchor moveWithCells="1" sizeWithCells="1">
                  <from>
                    <xdr:col>11</xdr:col>
                    <xdr:colOff>323850</xdr:colOff>
                    <xdr:row>3</xdr:row>
                    <xdr:rowOff>19050</xdr:rowOff>
                  </from>
                  <to>
                    <xdr:col>13</xdr:col>
                    <xdr:colOff>304800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_xludf.clear">
                <anchor moveWithCells="1" sizeWithCells="1">
                  <from>
                    <xdr:col>6</xdr:col>
                    <xdr:colOff>485775</xdr:colOff>
                    <xdr:row>3</xdr:row>
                    <xdr:rowOff>28575</xdr:rowOff>
                  </from>
                  <to>
                    <xdr:col>11</xdr:col>
                    <xdr:colOff>66675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I40"/>
  <sheetViews>
    <sheetView workbookViewId="0">
      <selection activeCell="S21" sqref="S21"/>
    </sheetView>
  </sheetViews>
  <sheetFormatPr defaultRowHeight="12.75" x14ac:dyDescent="0.2"/>
  <cols>
    <col min="2" max="7" width="0" hidden="1" customWidth="1"/>
    <col min="8" max="8" width="9.28515625" hidden="1" customWidth="1"/>
    <col min="9" max="10" width="0" hidden="1" customWidth="1"/>
  </cols>
  <sheetData>
    <row r="2" spans="2:9" x14ac:dyDescent="0.2">
      <c r="B2" t="s">
        <v>11258</v>
      </c>
      <c r="E2" t="s">
        <v>11261</v>
      </c>
      <c r="H2" t="s">
        <v>11270</v>
      </c>
    </row>
    <row r="3" spans="2:9" x14ac:dyDescent="0.2">
      <c r="B3" s="399">
        <v>1</v>
      </c>
      <c r="C3" s="399" t="s">
        <v>11259</v>
      </c>
      <c r="E3" s="399" t="s">
        <v>11262</v>
      </c>
      <c r="F3" s="399" t="s">
        <v>11262</v>
      </c>
      <c r="H3" s="399">
        <v>800</v>
      </c>
      <c r="I3" s="399">
        <v>800</v>
      </c>
    </row>
    <row r="4" spans="2:9" x14ac:dyDescent="0.2">
      <c r="B4" s="399">
        <v>2</v>
      </c>
      <c r="C4" s="399" t="s">
        <v>11260</v>
      </c>
      <c r="E4" s="399" t="s">
        <v>11263</v>
      </c>
      <c r="F4" s="399" t="s">
        <v>11263</v>
      </c>
      <c r="H4" s="399">
        <v>900</v>
      </c>
      <c r="I4" s="399">
        <v>900</v>
      </c>
    </row>
    <row r="5" spans="2:9" x14ac:dyDescent="0.2">
      <c r="B5" s="399">
        <v>3</v>
      </c>
      <c r="C5" s="399" t="s">
        <v>24</v>
      </c>
      <c r="E5" s="399" t="s">
        <v>11269</v>
      </c>
      <c r="F5" s="399" t="s">
        <v>11269</v>
      </c>
      <c r="H5" s="399">
        <v>1000</v>
      </c>
      <c r="I5" s="399">
        <v>1000</v>
      </c>
    </row>
    <row r="6" spans="2:9" x14ac:dyDescent="0.2">
      <c r="B6" s="399">
        <v>4</v>
      </c>
      <c r="C6" s="399" t="s">
        <v>6530</v>
      </c>
      <c r="E6" s="399" t="s">
        <v>11264</v>
      </c>
      <c r="F6" s="399" t="s">
        <v>11264</v>
      </c>
      <c r="H6" s="399">
        <v>1150</v>
      </c>
      <c r="I6" s="399">
        <v>1150</v>
      </c>
    </row>
    <row r="7" spans="2:9" x14ac:dyDescent="0.2">
      <c r="B7" s="399">
        <v>5</v>
      </c>
      <c r="C7" s="399" t="s">
        <v>6531</v>
      </c>
      <c r="E7" s="399" t="s">
        <v>11265</v>
      </c>
      <c r="F7" s="399" t="s">
        <v>11265</v>
      </c>
      <c r="H7" s="399">
        <v>1250</v>
      </c>
      <c r="I7" s="399">
        <v>1250</v>
      </c>
    </row>
    <row r="8" spans="2:9" x14ac:dyDescent="0.2">
      <c r="B8" s="399">
        <v>6</v>
      </c>
      <c r="C8" s="399" t="s">
        <v>6532</v>
      </c>
      <c r="E8" s="399" t="s">
        <v>11266</v>
      </c>
      <c r="F8" s="399" t="s">
        <v>11266</v>
      </c>
      <c r="H8" s="355">
        <v>1275</v>
      </c>
      <c r="I8" s="355" t="s">
        <v>11308</v>
      </c>
    </row>
    <row r="9" spans="2:9" x14ac:dyDescent="0.2">
      <c r="B9" s="399">
        <v>7</v>
      </c>
      <c r="C9" s="399" t="s">
        <v>6533</v>
      </c>
      <c r="E9" s="399" t="s">
        <v>11267</v>
      </c>
      <c r="F9" s="399" t="s">
        <v>11267</v>
      </c>
      <c r="H9" s="399">
        <v>1350</v>
      </c>
      <c r="I9" s="399">
        <v>1350</v>
      </c>
    </row>
    <row r="10" spans="2:9" x14ac:dyDescent="0.2">
      <c r="B10" s="399">
        <v>8</v>
      </c>
      <c r="C10" s="399" t="s">
        <v>6534</v>
      </c>
      <c r="E10" s="399" t="s">
        <v>11268</v>
      </c>
      <c r="F10" s="399" t="s">
        <v>11268</v>
      </c>
      <c r="H10" s="399">
        <v>1500</v>
      </c>
      <c r="I10" s="399">
        <v>1500</v>
      </c>
    </row>
    <row r="11" spans="2:9" x14ac:dyDescent="0.2">
      <c r="H11" s="399">
        <v>1600</v>
      </c>
      <c r="I11" s="399">
        <v>1600</v>
      </c>
    </row>
    <row r="12" spans="2:9" x14ac:dyDescent="0.2">
      <c r="H12" s="399">
        <v>1650</v>
      </c>
      <c r="I12" s="399">
        <v>1650</v>
      </c>
    </row>
    <row r="13" spans="2:9" x14ac:dyDescent="0.2">
      <c r="H13" s="399">
        <v>1800</v>
      </c>
      <c r="I13" s="399">
        <v>1800</v>
      </c>
    </row>
    <row r="14" spans="2:9" x14ac:dyDescent="0.2">
      <c r="H14" s="399">
        <v>2000</v>
      </c>
      <c r="I14" s="399">
        <v>2000</v>
      </c>
    </row>
    <row r="15" spans="2:9" x14ac:dyDescent="0.2">
      <c r="B15" t="s">
        <v>11271</v>
      </c>
      <c r="E15" t="s">
        <v>11276</v>
      </c>
      <c r="H15" s="399">
        <v>2250</v>
      </c>
      <c r="I15" s="399">
        <v>2250</v>
      </c>
    </row>
    <row r="16" spans="2:9" x14ac:dyDescent="0.2">
      <c r="B16" s="399" t="s">
        <v>11274</v>
      </c>
      <c r="C16" s="399" t="s">
        <v>11272</v>
      </c>
      <c r="E16" s="399" t="s">
        <v>11277</v>
      </c>
      <c r="F16" s="399" t="s">
        <v>11277</v>
      </c>
      <c r="H16" s="400"/>
    </row>
    <row r="17" spans="2:9" x14ac:dyDescent="0.2">
      <c r="B17" s="399" t="s">
        <v>11275</v>
      </c>
      <c r="C17" s="399" t="s">
        <v>11273</v>
      </c>
      <c r="E17" s="399" t="s">
        <v>11278</v>
      </c>
      <c r="F17" s="399" t="s">
        <v>11278</v>
      </c>
    </row>
    <row r="18" spans="2:9" x14ac:dyDescent="0.2">
      <c r="E18" s="399" t="s">
        <v>11279</v>
      </c>
      <c r="F18" s="399" t="s">
        <v>11279</v>
      </c>
    </row>
    <row r="19" spans="2:9" x14ac:dyDescent="0.2">
      <c r="E19" s="399" t="s">
        <v>11275</v>
      </c>
      <c r="F19" s="399" t="s">
        <v>11280</v>
      </c>
    </row>
    <row r="22" spans="2:9" x14ac:dyDescent="0.2">
      <c r="B22" t="s">
        <v>11281</v>
      </c>
      <c r="E22" t="s">
        <v>11286</v>
      </c>
      <c r="H22" t="s">
        <v>11288</v>
      </c>
    </row>
    <row r="23" spans="2:9" x14ac:dyDescent="0.2">
      <c r="B23" s="399" t="s">
        <v>11282</v>
      </c>
      <c r="C23" s="399" t="s">
        <v>11282</v>
      </c>
      <c r="E23" s="399" t="s">
        <v>11274</v>
      </c>
      <c r="F23" s="399" t="s">
        <v>11287</v>
      </c>
      <c r="H23" s="399" t="s">
        <v>11256</v>
      </c>
      <c r="I23" s="399" t="s">
        <v>11256</v>
      </c>
    </row>
    <row r="24" spans="2:9" x14ac:dyDescent="0.2">
      <c r="B24" s="399" t="s">
        <v>11283</v>
      </c>
      <c r="C24" s="399" t="s">
        <v>11283</v>
      </c>
      <c r="E24" s="399" t="s">
        <v>11275</v>
      </c>
      <c r="F24" s="399" t="s">
        <v>11280</v>
      </c>
      <c r="H24" s="399" t="s">
        <v>11289</v>
      </c>
      <c r="I24" s="399" t="s">
        <v>11289</v>
      </c>
    </row>
    <row r="25" spans="2:9" x14ac:dyDescent="0.2">
      <c r="B25" s="399" t="s">
        <v>11284</v>
      </c>
      <c r="C25" s="399" t="s">
        <v>11284</v>
      </c>
      <c r="H25" s="399" t="s">
        <v>11290</v>
      </c>
      <c r="I25" s="399" t="s">
        <v>11290</v>
      </c>
    </row>
    <row r="26" spans="2:9" x14ac:dyDescent="0.2">
      <c r="B26" s="399" t="s">
        <v>11285</v>
      </c>
      <c r="C26" s="399" t="s">
        <v>11285</v>
      </c>
      <c r="H26" s="399" t="s">
        <v>11275</v>
      </c>
      <c r="I26" s="399" t="s">
        <v>22</v>
      </c>
    </row>
    <row r="27" spans="2:9" x14ac:dyDescent="0.2">
      <c r="B27" s="399" t="s">
        <v>11275</v>
      </c>
      <c r="C27" s="399" t="s">
        <v>22</v>
      </c>
    </row>
    <row r="28" spans="2:9" x14ac:dyDescent="0.2">
      <c r="E28" t="s">
        <v>11291</v>
      </c>
    </row>
    <row r="29" spans="2:9" x14ac:dyDescent="0.2">
      <c r="E29" s="399" t="s">
        <v>11251</v>
      </c>
      <c r="F29" s="399" t="s">
        <v>11251</v>
      </c>
      <c r="H29" t="s">
        <v>11299</v>
      </c>
    </row>
    <row r="30" spans="2:9" x14ac:dyDescent="0.2">
      <c r="B30" t="s">
        <v>11298</v>
      </c>
      <c r="E30" s="399" t="s">
        <v>11294</v>
      </c>
      <c r="F30" s="399" t="s">
        <v>11292</v>
      </c>
      <c r="H30" s="399" t="s">
        <v>11201</v>
      </c>
      <c r="I30" s="399" t="s">
        <v>11201</v>
      </c>
    </row>
    <row r="31" spans="2:9" x14ac:dyDescent="0.2">
      <c r="B31" s="399" t="s">
        <v>11274</v>
      </c>
      <c r="C31" s="399" t="s">
        <v>11295</v>
      </c>
      <c r="E31" s="399" t="s">
        <v>11293</v>
      </c>
      <c r="F31" s="399" t="s">
        <v>11293</v>
      </c>
      <c r="H31" s="399" t="s">
        <v>11300</v>
      </c>
      <c r="I31" s="399" t="s">
        <v>11300</v>
      </c>
    </row>
    <row r="32" spans="2:9" x14ac:dyDescent="0.2">
      <c r="B32" s="399" t="s">
        <v>11297</v>
      </c>
      <c r="C32" s="399" t="s">
        <v>11296</v>
      </c>
      <c r="E32" s="399" t="s">
        <v>11255</v>
      </c>
      <c r="F32" s="399" t="s">
        <v>22</v>
      </c>
      <c r="H32" s="399" t="s">
        <v>11257</v>
      </c>
      <c r="I32" s="399" t="s">
        <v>11257</v>
      </c>
    </row>
    <row r="33" spans="2:9" x14ac:dyDescent="0.2">
      <c r="H33" s="355" t="s">
        <v>11275</v>
      </c>
      <c r="I33" s="355" t="s">
        <v>11309</v>
      </c>
    </row>
    <row r="35" spans="2:9" x14ac:dyDescent="0.2">
      <c r="B35" t="s">
        <v>11301</v>
      </c>
      <c r="E35" t="s">
        <v>11305</v>
      </c>
    </row>
    <row r="36" spans="2:9" x14ac:dyDescent="0.2">
      <c r="B36" s="355" t="s">
        <v>11255</v>
      </c>
      <c r="C36" s="355" t="s">
        <v>11310</v>
      </c>
      <c r="E36" s="399" t="s">
        <v>11255</v>
      </c>
      <c r="F36" s="399" t="s">
        <v>11296</v>
      </c>
    </row>
    <row r="37" spans="2:9" x14ac:dyDescent="0.2">
      <c r="B37" s="399" t="s">
        <v>10393</v>
      </c>
      <c r="C37" s="399" t="s">
        <v>10393</v>
      </c>
      <c r="E37" s="399" t="s">
        <v>11306</v>
      </c>
      <c r="F37" s="399" t="s">
        <v>11306</v>
      </c>
    </row>
    <row r="38" spans="2:9" x14ac:dyDescent="0.2">
      <c r="B38" s="399" t="s">
        <v>11302</v>
      </c>
      <c r="C38" s="399" t="s">
        <v>11302</v>
      </c>
      <c r="E38" s="399" t="s">
        <v>11307</v>
      </c>
      <c r="F38" s="399" t="s">
        <v>11307</v>
      </c>
    </row>
    <row r="39" spans="2:9" x14ac:dyDescent="0.2">
      <c r="B39" s="399" t="s">
        <v>11303</v>
      </c>
      <c r="C39" s="399" t="s">
        <v>11303</v>
      </c>
    </row>
    <row r="40" spans="2:9" x14ac:dyDescent="0.2">
      <c r="B40" s="399" t="s">
        <v>11304</v>
      </c>
      <c r="C40" s="399" t="s">
        <v>11304</v>
      </c>
    </row>
  </sheetData>
  <sheetProtection autoFilter="0"/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667"/>
  <sheetViews>
    <sheetView workbookViewId="0">
      <selection activeCell="A5" sqref="A5"/>
    </sheetView>
  </sheetViews>
  <sheetFormatPr defaultColWidth="9.140625" defaultRowHeight="12.75" x14ac:dyDescent="0.2"/>
  <cols>
    <col min="1" max="1" width="6.28515625" customWidth="1"/>
    <col min="2" max="2" width="9.140625" style="65"/>
    <col min="3" max="3" width="12.28515625" style="379" customWidth="1"/>
    <col min="4" max="4" width="9.140625" style="65"/>
    <col min="5" max="5" width="10.5703125" style="65" customWidth="1"/>
    <col min="6" max="6" width="9.140625" style="367"/>
    <col min="7" max="7" width="20.28515625" style="367" customWidth="1"/>
    <col min="8" max="8" width="9.140625" style="65" customWidth="1"/>
    <col min="9" max="16384" width="9.140625" style="65"/>
  </cols>
  <sheetData>
    <row r="1" spans="1:8" s="75" customFormat="1" ht="14.25" x14ac:dyDescent="0.2">
      <c r="A1" s="380"/>
      <c r="B1" s="80"/>
      <c r="C1" s="78"/>
      <c r="D1" s="78"/>
      <c r="E1" s="78"/>
      <c r="F1" s="80"/>
      <c r="G1" s="80"/>
      <c r="H1" s="78"/>
    </row>
    <row r="2" spans="1:8" s="75" customFormat="1" ht="16.5" thickBot="1" x14ac:dyDescent="0.25">
      <c r="A2" s="18"/>
      <c r="B2" s="171" t="s">
        <v>77</v>
      </c>
      <c r="C2" s="172"/>
      <c r="D2" s="172"/>
      <c r="E2" s="172"/>
      <c r="F2" s="173"/>
      <c r="G2" s="173"/>
      <c r="H2" s="172"/>
    </row>
    <row r="3" spans="1:8" s="75" customFormat="1" ht="26.25" thickBot="1" x14ac:dyDescent="0.25">
      <c r="A3" s="19"/>
      <c r="B3" s="174" t="s">
        <v>78</v>
      </c>
      <c r="C3" s="368" t="s">
        <v>79</v>
      </c>
      <c r="D3" s="175" t="s">
        <v>80</v>
      </c>
      <c r="E3" s="175" t="s">
        <v>81</v>
      </c>
      <c r="F3" s="175" t="s">
        <v>82</v>
      </c>
      <c r="G3" s="175" t="str">
        <f>IF(Input!F5="","",Input!F5&amp;"_"&amp;Input!F4)</f>
        <v>85NE9718_GMH_OECC</v>
      </c>
      <c r="H3" s="176" t="s">
        <v>83</v>
      </c>
    </row>
    <row r="4" spans="1:8" s="75" customFormat="1" ht="13.5" x14ac:dyDescent="0.2">
      <c r="A4" s="57" t="s">
        <v>9803</v>
      </c>
      <c r="B4" s="86">
        <v>0</v>
      </c>
      <c r="C4" s="365" t="s">
        <v>84</v>
      </c>
      <c r="D4" s="87"/>
      <c r="E4" s="87" t="s">
        <v>85</v>
      </c>
      <c r="F4" s="88">
        <v>2</v>
      </c>
      <c r="G4" s="178">
        <f>G_TOP</f>
        <v>32</v>
      </c>
      <c r="H4" s="89" t="s">
        <v>86</v>
      </c>
    </row>
    <row r="5" spans="1:8" s="75" customFormat="1" ht="13.5" x14ac:dyDescent="0.2">
      <c r="A5" s="57" t="s">
        <v>9804</v>
      </c>
      <c r="B5" s="91">
        <v>1</v>
      </c>
      <c r="C5" s="121" t="s">
        <v>87</v>
      </c>
      <c r="D5" s="92"/>
      <c r="E5" s="92" t="s">
        <v>88</v>
      </c>
      <c r="F5" s="93">
        <v>0</v>
      </c>
      <c r="G5" s="94">
        <f>G_LOBBY</f>
        <v>2</v>
      </c>
      <c r="H5" s="89" t="s">
        <v>86</v>
      </c>
    </row>
    <row r="6" spans="1:8" s="75" customFormat="1" ht="13.5" x14ac:dyDescent="0.2">
      <c r="A6" s="57" t="s">
        <v>9805</v>
      </c>
      <c r="B6" s="91">
        <v>2</v>
      </c>
      <c r="C6" s="121" t="s">
        <v>89</v>
      </c>
      <c r="D6" s="92"/>
      <c r="E6" s="92" t="s">
        <v>90</v>
      </c>
      <c r="F6" s="93">
        <v>0</v>
      </c>
      <c r="G6" s="93">
        <v>0</v>
      </c>
      <c r="H6" s="89" t="str">
        <f t="shared" ref="H6:H74" si="0">IF(G6="@", "Contract", "  ")</f>
        <v xml:space="preserve">  </v>
      </c>
    </row>
    <row r="7" spans="1:8" s="75" customFormat="1" ht="13.5" x14ac:dyDescent="0.2">
      <c r="A7" s="18" t="s">
        <v>9806</v>
      </c>
      <c r="B7" s="91">
        <v>3</v>
      </c>
      <c r="C7" s="121" t="s">
        <v>91</v>
      </c>
      <c r="D7" s="92"/>
      <c r="E7" s="92" t="s">
        <v>92</v>
      </c>
      <c r="F7" s="93">
        <v>255</v>
      </c>
      <c r="G7" s="93">
        <v>255</v>
      </c>
      <c r="H7" s="89" t="str">
        <f t="shared" si="0"/>
        <v xml:space="preserve">  </v>
      </c>
    </row>
    <row r="8" spans="1:8" s="75" customFormat="1" ht="13.5" x14ac:dyDescent="0.2">
      <c r="A8" s="57" t="s">
        <v>9807</v>
      </c>
      <c r="B8" s="91">
        <v>4</v>
      </c>
      <c r="C8" s="121" t="s">
        <v>93</v>
      </c>
      <c r="D8" s="92"/>
      <c r="E8" s="92" t="s">
        <v>94</v>
      </c>
      <c r="F8" s="93">
        <v>1</v>
      </c>
      <c r="G8" s="93">
        <v>0</v>
      </c>
      <c r="H8" s="89"/>
    </row>
    <row r="9" spans="1:8" s="75" customFormat="1" ht="13.5" x14ac:dyDescent="0.2">
      <c r="A9" s="57" t="s">
        <v>9808</v>
      </c>
      <c r="B9" s="91">
        <v>5</v>
      </c>
      <c r="C9" s="121" t="s">
        <v>95</v>
      </c>
      <c r="D9" s="92"/>
      <c r="E9" s="92" t="s">
        <v>96</v>
      </c>
      <c r="F9" s="93">
        <v>0</v>
      </c>
      <c r="G9" s="93">
        <v>0</v>
      </c>
      <c r="H9" s="89" t="str">
        <f t="shared" si="0"/>
        <v xml:space="preserve">  </v>
      </c>
    </row>
    <row r="10" spans="1:8" s="75" customFormat="1" ht="13.5" x14ac:dyDescent="0.2">
      <c r="A10" s="57" t="s">
        <v>9809</v>
      </c>
      <c r="B10" s="91">
        <v>6</v>
      </c>
      <c r="C10" s="121" t="s">
        <v>97</v>
      </c>
      <c r="D10" s="92"/>
      <c r="E10" s="92" t="s">
        <v>98</v>
      </c>
      <c r="F10" s="93">
        <v>4</v>
      </c>
      <c r="G10" s="93">
        <v>0</v>
      </c>
      <c r="H10" s="89" t="str">
        <f t="shared" si="0"/>
        <v xml:space="preserve">  </v>
      </c>
    </row>
    <row r="11" spans="1:8" s="75" customFormat="1" ht="13.5" x14ac:dyDescent="0.2">
      <c r="A11" s="57" t="s">
        <v>9810</v>
      </c>
      <c r="B11" s="91">
        <v>7</v>
      </c>
      <c r="C11" s="121" t="s">
        <v>99</v>
      </c>
      <c r="D11" s="92"/>
      <c r="E11" s="92" t="s">
        <v>100</v>
      </c>
      <c r="F11" s="93">
        <v>0</v>
      </c>
      <c r="G11" s="93">
        <v>0</v>
      </c>
      <c r="H11" s="89" t="str">
        <f t="shared" si="0"/>
        <v xml:space="preserve">  </v>
      </c>
    </row>
    <row r="12" spans="1:8" s="75" customFormat="1" ht="13.5" x14ac:dyDescent="0.2">
      <c r="A12" s="57" t="s">
        <v>9822</v>
      </c>
      <c r="B12" s="91">
        <v>8</v>
      </c>
      <c r="C12" s="369" t="s">
        <v>9793</v>
      </c>
      <c r="D12" s="92"/>
      <c r="E12" s="92" t="s">
        <v>101</v>
      </c>
      <c r="F12" s="93">
        <v>0</v>
      </c>
      <c r="G12" s="93">
        <v>0</v>
      </c>
      <c r="H12" s="89" t="str">
        <f t="shared" si="0"/>
        <v xml:space="preserve">  </v>
      </c>
    </row>
    <row r="13" spans="1:8" s="75" customFormat="1" ht="13.5" x14ac:dyDescent="0.2">
      <c r="A13" s="18" t="s">
        <v>9811</v>
      </c>
      <c r="B13" s="91">
        <v>9</v>
      </c>
      <c r="C13" s="369" t="s">
        <v>9792</v>
      </c>
      <c r="D13" s="92"/>
      <c r="E13" s="92" t="s">
        <v>102</v>
      </c>
      <c r="F13" s="93">
        <v>0</v>
      </c>
      <c r="G13" s="93">
        <v>0</v>
      </c>
      <c r="H13" s="89" t="str">
        <f t="shared" si="0"/>
        <v xml:space="preserve">  </v>
      </c>
    </row>
    <row r="14" spans="1:8" s="75" customFormat="1" ht="13.5" x14ac:dyDescent="0.2">
      <c r="A14" s="57" t="s">
        <v>9812</v>
      </c>
      <c r="B14" s="91">
        <v>10</v>
      </c>
      <c r="C14" s="121" t="s">
        <v>103</v>
      </c>
      <c r="D14" s="92"/>
      <c r="E14" s="92" t="s">
        <v>104</v>
      </c>
      <c r="F14" s="93">
        <v>0</v>
      </c>
      <c r="G14" s="93">
        <v>0</v>
      </c>
      <c r="H14" s="89" t="str">
        <f t="shared" si="0"/>
        <v xml:space="preserve">  </v>
      </c>
    </row>
    <row r="15" spans="1:8" s="75" customFormat="1" ht="13.5" x14ac:dyDescent="0.2">
      <c r="A15" s="57" t="s">
        <v>9813</v>
      </c>
      <c r="B15" s="91">
        <v>11</v>
      </c>
      <c r="C15" s="121" t="s">
        <v>105</v>
      </c>
      <c r="D15" s="92"/>
      <c r="E15" s="92" t="s">
        <v>106</v>
      </c>
      <c r="F15" s="93">
        <v>0</v>
      </c>
      <c r="G15" s="93">
        <v>0</v>
      </c>
      <c r="H15" s="89" t="str">
        <f t="shared" si="0"/>
        <v xml:space="preserve">  </v>
      </c>
    </row>
    <row r="16" spans="1:8" s="75" customFormat="1" ht="13.5" x14ac:dyDescent="0.2">
      <c r="A16" s="57" t="s">
        <v>9814</v>
      </c>
      <c r="B16" s="91">
        <v>12</v>
      </c>
      <c r="C16" s="121" t="s">
        <v>107</v>
      </c>
      <c r="D16" s="92"/>
      <c r="E16" s="92" t="s">
        <v>106</v>
      </c>
      <c r="F16" s="93">
        <v>0</v>
      </c>
      <c r="G16" s="93">
        <v>0</v>
      </c>
      <c r="H16" s="89" t="str">
        <f t="shared" si="0"/>
        <v xml:space="preserve">  </v>
      </c>
    </row>
    <row r="17" spans="1:8" s="75" customFormat="1" ht="13.5" x14ac:dyDescent="0.2">
      <c r="A17" s="57" t="s">
        <v>9815</v>
      </c>
      <c r="B17" s="91">
        <v>13</v>
      </c>
      <c r="C17" s="121" t="s">
        <v>108</v>
      </c>
      <c r="D17" s="92"/>
      <c r="E17" s="92" t="s">
        <v>106</v>
      </c>
      <c r="F17" s="93">
        <v>0</v>
      </c>
      <c r="G17" s="93">
        <v>0</v>
      </c>
      <c r="H17" s="89" t="str">
        <f t="shared" si="0"/>
        <v xml:space="preserve">  </v>
      </c>
    </row>
    <row r="18" spans="1:8" s="75" customFormat="1" ht="13.5" x14ac:dyDescent="0.2">
      <c r="A18" s="57" t="s">
        <v>9816</v>
      </c>
      <c r="B18" s="91">
        <v>14</v>
      </c>
      <c r="C18" s="121" t="s">
        <v>109</v>
      </c>
      <c r="D18" s="92"/>
      <c r="E18" s="92" t="s">
        <v>106</v>
      </c>
      <c r="F18" s="93">
        <v>0</v>
      </c>
      <c r="G18" s="93">
        <v>0</v>
      </c>
      <c r="H18" s="89" t="str">
        <f t="shared" si="0"/>
        <v xml:space="preserve">  </v>
      </c>
    </row>
    <row r="19" spans="1:8" s="75" customFormat="1" ht="13.5" x14ac:dyDescent="0.2">
      <c r="A19" s="57" t="s">
        <v>9817</v>
      </c>
      <c r="B19" s="91">
        <v>15</v>
      </c>
      <c r="C19" s="121" t="s">
        <v>110</v>
      </c>
      <c r="D19" s="92"/>
      <c r="E19" s="92" t="s">
        <v>98</v>
      </c>
      <c r="F19" s="93">
        <v>4</v>
      </c>
      <c r="G19" s="93">
        <v>0</v>
      </c>
      <c r="H19" s="89" t="str">
        <f t="shared" si="0"/>
        <v xml:space="preserve">  </v>
      </c>
    </row>
    <row r="20" spans="1:8" s="75" customFormat="1" ht="13.5" x14ac:dyDescent="0.2">
      <c r="A20" s="57" t="s">
        <v>9818</v>
      </c>
      <c r="B20" s="91">
        <v>16</v>
      </c>
      <c r="C20" s="121" t="s">
        <v>111</v>
      </c>
      <c r="D20" s="92"/>
      <c r="E20" s="92" t="s">
        <v>100</v>
      </c>
      <c r="F20" s="93">
        <v>0</v>
      </c>
      <c r="G20" s="93">
        <v>0</v>
      </c>
      <c r="H20" s="89" t="str">
        <f t="shared" si="0"/>
        <v xml:space="preserve">  </v>
      </c>
    </row>
    <row r="21" spans="1:8" s="75" customFormat="1" ht="13.5" x14ac:dyDescent="0.2">
      <c r="A21" s="18" t="s">
        <v>9819</v>
      </c>
      <c r="B21" s="91">
        <v>17</v>
      </c>
      <c r="C21" s="121" t="s">
        <v>112</v>
      </c>
      <c r="D21" s="92"/>
      <c r="E21" s="92" t="s">
        <v>104</v>
      </c>
      <c r="F21" s="93">
        <v>0</v>
      </c>
      <c r="G21" s="93">
        <v>0</v>
      </c>
      <c r="H21" s="89" t="str">
        <f t="shared" si="0"/>
        <v xml:space="preserve">  </v>
      </c>
    </row>
    <row r="22" spans="1:8" s="75" customFormat="1" ht="13.5" x14ac:dyDescent="0.2">
      <c r="A22" s="57" t="s">
        <v>9820</v>
      </c>
      <c r="B22" s="91">
        <v>18</v>
      </c>
      <c r="C22" s="121" t="s">
        <v>113</v>
      </c>
      <c r="D22" s="92"/>
      <c r="E22" s="92" t="s">
        <v>106</v>
      </c>
      <c r="F22" s="93">
        <v>0</v>
      </c>
      <c r="G22" s="93">
        <v>0</v>
      </c>
      <c r="H22" s="89" t="str">
        <f t="shared" si="0"/>
        <v xml:space="preserve">  </v>
      </c>
    </row>
    <row r="23" spans="1:8" s="75" customFormat="1" ht="13.5" x14ac:dyDescent="0.2">
      <c r="A23" s="57" t="s">
        <v>10142</v>
      </c>
      <c r="B23" s="91">
        <v>19</v>
      </c>
      <c r="C23" s="121" t="s">
        <v>114</v>
      </c>
      <c r="D23" s="92"/>
      <c r="E23" s="92" t="s">
        <v>106</v>
      </c>
      <c r="F23" s="93">
        <v>0</v>
      </c>
      <c r="G23" s="93">
        <v>0</v>
      </c>
      <c r="H23" s="89" t="str">
        <f t="shared" si="0"/>
        <v xml:space="preserve">  </v>
      </c>
    </row>
    <row r="24" spans="1:8" s="75" customFormat="1" ht="13.5" x14ac:dyDescent="0.2">
      <c r="A24" s="57" t="s">
        <v>10143</v>
      </c>
      <c r="B24" s="91">
        <v>20</v>
      </c>
      <c r="C24" s="121" t="s">
        <v>115</v>
      </c>
      <c r="D24" s="92"/>
      <c r="E24" s="92" t="s">
        <v>106</v>
      </c>
      <c r="F24" s="93">
        <v>0</v>
      </c>
      <c r="G24" s="93">
        <v>0</v>
      </c>
      <c r="H24" s="89" t="str">
        <f t="shared" si="0"/>
        <v xml:space="preserve">  </v>
      </c>
    </row>
    <row r="25" spans="1:8" s="75" customFormat="1" ht="13.5" x14ac:dyDescent="0.2">
      <c r="A25" s="57" t="s">
        <v>10144</v>
      </c>
      <c r="B25" s="328">
        <v>21</v>
      </c>
      <c r="C25" s="370" t="s">
        <v>116</v>
      </c>
      <c r="D25" s="154"/>
      <c r="E25" s="154" t="s">
        <v>106</v>
      </c>
      <c r="F25" s="155">
        <v>0</v>
      </c>
      <c r="G25" s="93">
        <v>0</v>
      </c>
      <c r="H25" s="89" t="str">
        <f t="shared" si="0"/>
        <v xml:space="preserve">  </v>
      </c>
    </row>
    <row r="26" spans="1:8" s="84" customFormat="1" ht="13.5" x14ac:dyDescent="0.2">
      <c r="A26" s="60"/>
      <c r="B26" s="350">
        <v>22</v>
      </c>
      <c r="C26" s="377" t="s">
        <v>10435</v>
      </c>
      <c r="D26" s="377"/>
      <c r="E26" s="349" t="s">
        <v>10449</v>
      </c>
      <c r="F26" s="432">
        <v>0</v>
      </c>
      <c r="G26" s="432">
        <v>0</v>
      </c>
      <c r="H26" s="99"/>
    </row>
    <row r="27" spans="1:8" s="84" customFormat="1" ht="13.5" x14ac:dyDescent="0.2">
      <c r="A27" s="60"/>
      <c r="B27" s="350">
        <v>23</v>
      </c>
      <c r="C27" s="377" t="s">
        <v>10413</v>
      </c>
      <c r="D27" s="377"/>
      <c r="E27" s="349" t="s">
        <v>10449</v>
      </c>
      <c r="F27" s="432">
        <v>0</v>
      </c>
      <c r="G27" s="432">
        <v>0</v>
      </c>
      <c r="H27" s="99"/>
    </row>
    <row r="28" spans="1:8" s="75" customFormat="1" ht="13.5" x14ac:dyDescent="0.2">
      <c r="A28" s="18" t="s">
        <v>9821</v>
      </c>
      <c r="B28" s="86">
        <v>24</v>
      </c>
      <c r="C28" s="365" t="s">
        <v>117</v>
      </c>
      <c r="D28" s="87"/>
      <c r="E28" s="87" t="s">
        <v>98</v>
      </c>
      <c r="F28" s="88">
        <v>0</v>
      </c>
      <c r="G28" s="93">
        <v>0</v>
      </c>
      <c r="H28" s="89" t="str">
        <f t="shared" si="0"/>
        <v xml:space="preserve">  </v>
      </c>
    </row>
    <row r="29" spans="1:8" s="75" customFormat="1" ht="13.5" x14ac:dyDescent="0.2">
      <c r="A29" s="18" t="s">
        <v>9823</v>
      </c>
      <c r="B29" s="91">
        <v>25</v>
      </c>
      <c r="C29" s="121" t="s">
        <v>118</v>
      </c>
      <c r="D29" s="92"/>
      <c r="E29" s="92" t="s">
        <v>100</v>
      </c>
      <c r="F29" s="93">
        <v>0</v>
      </c>
      <c r="G29" s="93">
        <v>0</v>
      </c>
      <c r="H29" s="89" t="str">
        <f t="shared" si="0"/>
        <v xml:space="preserve">  </v>
      </c>
    </row>
    <row r="30" spans="1:8" s="75" customFormat="1" ht="13.5" x14ac:dyDescent="0.2">
      <c r="A30" s="18" t="s">
        <v>9824</v>
      </c>
      <c r="B30" s="91">
        <v>26</v>
      </c>
      <c r="C30" s="121" t="s">
        <v>119</v>
      </c>
      <c r="D30" s="92"/>
      <c r="E30" s="92" t="s">
        <v>104</v>
      </c>
      <c r="F30" s="93">
        <v>0</v>
      </c>
      <c r="G30" s="93">
        <v>0</v>
      </c>
      <c r="H30" s="89" t="str">
        <f t="shared" si="0"/>
        <v xml:space="preserve">  </v>
      </c>
    </row>
    <row r="31" spans="1:8" s="75" customFormat="1" ht="13.5" x14ac:dyDescent="0.2">
      <c r="A31" s="57" t="s">
        <v>9825</v>
      </c>
      <c r="B31" s="91">
        <v>27</v>
      </c>
      <c r="C31" s="121" t="s">
        <v>120</v>
      </c>
      <c r="D31" s="92" t="s">
        <v>121</v>
      </c>
      <c r="E31" s="92" t="s">
        <v>122</v>
      </c>
      <c r="F31" s="93">
        <v>20</v>
      </c>
      <c r="G31" s="93">
        <v>20</v>
      </c>
      <c r="H31" s="89" t="str">
        <f t="shared" si="0"/>
        <v xml:space="preserve">  </v>
      </c>
    </row>
    <row r="32" spans="1:8" s="75" customFormat="1" ht="13.5" x14ac:dyDescent="0.2">
      <c r="A32" s="57" t="s">
        <v>9826</v>
      </c>
      <c r="B32" s="91">
        <v>28</v>
      </c>
      <c r="C32" s="121" t="s">
        <v>123</v>
      </c>
      <c r="D32" s="92" t="s">
        <v>121</v>
      </c>
      <c r="E32" s="92" t="s">
        <v>122</v>
      </c>
      <c r="F32" s="93">
        <v>20</v>
      </c>
      <c r="G32" s="93">
        <v>20</v>
      </c>
      <c r="H32" s="89" t="str">
        <f t="shared" si="0"/>
        <v xml:space="preserve">  </v>
      </c>
    </row>
    <row r="33" spans="1:8" s="75" customFormat="1" ht="13.5" x14ac:dyDescent="0.2">
      <c r="A33" s="57" t="s">
        <v>9827</v>
      </c>
      <c r="B33" s="91">
        <v>29</v>
      </c>
      <c r="C33" s="121" t="s">
        <v>124</v>
      </c>
      <c r="D33" s="92" t="s">
        <v>121</v>
      </c>
      <c r="E33" s="92" t="s">
        <v>122</v>
      </c>
      <c r="F33" s="93">
        <v>20</v>
      </c>
      <c r="G33" s="93">
        <v>20</v>
      </c>
      <c r="H33" s="89" t="str">
        <f t="shared" si="0"/>
        <v xml:space="preserve">  </v>
      </c>
    </row>
    <row r="34" spans="1:8" s="75" customFormat="1" ht="13.5" x14ac:dyDescent="0.2">
      <c r="A34" s="57" t="s">
        <v>9828</v>
      </c>
      <c r="B34" s="91">
        <v>30</v>
      </c>
      <c r="C34" s="121" t="s">
        <v>125</v>
      </c>
      <c r="D34" s="92" t="s">
        <v>121</v>
      </c>
      <c r="E34" s="92" t="s">
        <v>122</v>
      </c>
      <c r="F34" s="93">
        <v>20</v>
      </c>
      <c r="G34" s="93">
        <v>20</v>
      </c>
      <c r="H34" s="89" t="str">
        <f t="shared" si="0"/>
        <v xml:space="preserve">  </v>
      </c>
    </row>
    <row r="35" spans="1:8" s="75" customFormat="1" ht="13.5" x14ac:dyDescent="0.2">
      <c r="A35" s="57" t="s">
        <v>9829</v>
      </c>
      <c r="B35" s="91">
        <v>31</v>
      </c>
      <c r="C35" s="121" t="s">
        <v>126</v>
      </c>
      <c r="D35" s="92"/>
      <c r="E35" s="92" t="s">
        <v>127</v>
      </c>
      <c r="F35" s="93">
        <v>5</v>
      </c>
      <c r="G35" s="93">
        <v>5</v>
      </c>
      <c r="H35" s="89" t="str">
        <f t="shared" si="0"/>
        <v xml:space="preserve">  </v>
      </c>
    </row>
    <row r="36" spans="1:8" s="75" customFormat="1" ht="13.5" x14ac:dyDescent="0.2">
      <c r="A36" s="57" t="s">
        <v>9830</v>
      </c>
      <c r="B36" s="91">
        <v>32</v>
      </c>
      <c r="C36" s="121" t="s">
        <v>128</v>
      </c>
      <c r="D36" s="92"/>
      <c r="E36" s="92" t="s">
        <v>96</v>
      </c>
      <c r="F36" s="93">
        <v>0</v>
      </c>
      <c r="G36" s="93">
        <v>0</v>
      </c>
      <c r="H36" s="89" t="str">
        <f t="shared" si="0"/>
        <v xml:space="preserve">  </v>
      </c>
    </row>
    <row r="37" spans="1:8" s="75" customFormat="1" ht="13.5" x14ac:dyDescent="0.2">
      <c r="A37" s="18" t="s">
        <v>9831</v>
      </c>
      <c r="B37" s="91">
        <v>33</v>
      </c>
      <c r="C37" s="121" t="s">
        <v>129</v>
      </c>
      <c r="D37" s="92"/>
      <c r="E37" s="92" t="s">
        <v>96</v>
      </c>
      <c r="F37" s="93">
        <v>0</v>
      </c>
      <c r="G37" s="93">
        <v>0</v>
      </c>
      <c r="H37" s="89" t="str">
        <f t="shared" si="0"/>
        <v xml:space="preserve">  </v>
      </c>
    </row>
    <row r="38" spans="1:8" s="75" customFormat="1" ht="13.5" x14ac:dyDescent="0.2">
      <c r="A38" s="18" t="s">
        <v>9832</v>
      </c>
      <c r="B38" s="91">
        <v>34</v>
      </c>
      <c r="C38" s="121" t="s">
        <v>130</v>
      </c>
      <c r="D38" s="92"/>
      <c r="E38" s="92" t="s">
        <v>96</v>
      </c>
      <c r="F38" s="93">
        <v>0</v>
      </c>
      <c r="G38" s="93">
        <v>0</v>
      </c>
      <c r="H38" s="89" t="str">
        <f t="shared" si="0"/>
        <v xml:space="preserve">  </v>
      </c>
    </row>
    <row r="39" spans="1:8" s="75" customFormat="1" ht="13.5" x14ac:dyDescent="0.2">
      <c r="A39" s="18" t="s">
        <v>9833</v>
      </c>
      <c r="B39" s="91">
        <v>35</v>
      </c>
      <c r="C39" s="121" t="s">
        <v>131</v>
      </c>
      <c r="D39" s="92"/>
      <c r="E39" s="92" t="s">
        <v>132</v>
      </c>
      <c r="F39" s="93">
        <v>0</v>
      </c>
      <c r="G39" s="93">
        <v>0</v>
      </c>
      <c r="H39" s="89" t="str">
        <f t="shared" si="0"/>
        <v xml:space="preserve">  </v>
      </c>
    </row>
    <row r="40" spans="1:8" s="75" customFormat="1" ht="13.5" x14ac:dyDescent="0.2">
      <c r="A40" s="18" t="s">
        <v>9834</v>
      </c>
      <c r="B40" s="91">
        <v>36</v>
      </c>
      <c r="C40" s="121" t="s">
        <v>133</v>
      </c>
      <c r="D40" s="92" t="s">
        <v>134</v>
      </c>
      <c r="E40" s="92" t="s">
        <v>135</v>
      </c>
      <c r="F40" s="93">
        <v>20</v>
      </c>
      <c r="G40" s="93">
        <v>20</v>
      </c>
      <c r="H40" s="89" t="str">
        <f t="shared" si="0"/>
        <v xml:space="preserve">  </v>
      </c>
    </row>
    <row r="41" spans="1:8" s="75" customFormat="1" ht="13.5" x14ac:dyDescent="0.2">
      <c r="A41" s="57" t="s">
        <v>9835</v>
      </c>
      <c r="B41" s="91">
        <v>37</v>
      </c>
      <c r="C41" s="121" t="s">
        <v>136</v>
      </c>
      <c r="D41" s="92"/>
      <c r="E41" s="92" t="s">
        <v>132</v>
      </c>
      <c r="F41" s="93">
        <v>0</v>
      </c>
      <c r="G41" s="93">
        <v>0</v>
      </c>
      <c r="H41" s="89" t="str">
        <f t="shared" si="0"/>
        <v xml:space="preserve">  </v>
      </c>
    </row>
    <row r="42" spans="1:8" s="75" customFormat="1" ht="13.5" x14ac:dyDescent="0.2">
      <c r="A42" s="18" t="s">
        <v>9836</v>
      </c>
      <c r="B42" s="91">
        <v>38</v>
      </c>
      <c r="C42" s="121" t="s">
        <v>137</v>
      </c>
      <c r="D42" s="92"/>
      <c r="E42" s="92" t="s">
        <v>96</v>
      </c>
      <c r="F42" s="93">
        <v>0</v>
      </c>
      <c r="G42" s="93">
        <v>0</v>
      </c>
      <c r="H42" s="89" t="str">
        <f t="shared" si="0"/>
        <v xml:space="preserve">  </v>
      </c>
    </row>
    <row r="43" spans="1:8" s="75" customFormat="1" ht="13.5" x14ac:dyDescent="0.2">
      <c r="A43" s="18" t="s">
        <v>9837</v>
      </c>
      <c r="B43" s="91">
        <v>39</v>
      </c>
      <c r="C43" s="121" t="s">
        <v>138</v>
      </c>
      <c r="D43" s="92"/>
      <c r="E43" s="92" t="s">
        <v>96</v>
      </c>
      <c r="F43" s="93">
        <v>0</v>
      </c>
      <c r="G43" s="93">
        <v>0</v>
      </c>
      <c r="H43" s="89" t="str">
        <f t="shared" si="0"/>
        <v xml:space="preserve">  </v>
      </c>
    </row>
    <row r="44" spans="1:8" s="75" customFormat="1" ht="13.5" x14ac:dyDescent="0.2">
      <c r="A44" s="18" t="s">
        <v>9838</v>
      </c>
      <c r="B44" s="91">
        <v>40</v>
      </c>
      <c r="C44" s="121" t="s">
        <v>139</v>
      </c>
      <c r="D44" s="92" t="s">
        <v>134</v>
      </c>
      <c r="E44" s="92" t="s">
        <v>135</v>
      </c>
      <c r="F44" s="93">
        <v>60</v>
      </c>
      <c r="G44" s="93">
        <v>60</v>
      </c>
      <c r="H44" s="89" t="str">
        <f t="shared" si="0"/>
        <v xml:space="preserve">  </v>
      </c>
    </row>
    <row r="45" spans="1:8" s="75" customFormat="1" ht="13.5" x14ac:dyDescent="0.2">
      <c r="A45" s="18" t="s">
        <v>10145</v>
      </c>
      <c r="B45" s="91">
        <v>41</v>
      </c>
      <c r="C45" s="121" t="s">
        <v>140</v>
      </c>
      <c r="D45" s="92"/>
      <c r="E45" s="92" t="s">
        <v>141</v>
      </c>
      <c r="F45" s="93">
        <v>0</v>
      </c>
      <c r="G45" s="93">
        <v>1</v>
      </c>
      <c r="H45" s="89" t="str">
        <f t="shared" si="0"/>
        <v xml:space="preserve">  </v>
      </c>
    </row>
    <row r="46" spans="1:8" s="75" customFormat="1" ht="13.5" x14ac:dyDescent="0.2">
      <c r="A46" s="18" t="s">
        <v>9840</v>
      </c>
      <c r="B46" s="91">
        <v>42</v>
      </c>
      <c r="C46" s="121" t="s">
        <v>142</v>
      </c>
      <c r="D46" s="92"/>
      <c r="E46" s="92" t="s">
        <v>96</v>
      </c>
      <c r="F46" s="93">
        <v>0</v>
      </c>
      <c r="G46" s="93">
        <v>0</v>
      </c>
      <c r="H46" s="89" t="str">
        <f t="shared" si="0"/>
        <v xml:space="preserve">  </v>
      </c>
    </row>
    <row r="47" spans="1:8" s="75" customFormat="1" ht="13.5" x14ac:dyDescent="0.2">
      <c r="A47" s="18" t="s">
        <v>9841</v>
      </c>
      <c r="B47" s="328">
        <v>43</v>
      </c>
      <c r="C47" s="370" t="s">
        <v>143</v>
      </c>
      <c r="D47" s="154"/>
      <c r="E47" s="154" t="s">
        <v>132</v>
      </c>
      <c r="F47" s="155">
        <v>0</v>
      </c>
      <c r="G47" s="93">
        <v>0</v>
      </c>
      <c r="H47" s="89" t="str">
        <f t="shared" si="0"/>
        <v xml:space="preserve">  </v>
      </c>
    </row>
    <row r="48" spans="1:8" s="84" customFormat="1" ht="13.5" x14ac:dyDescent="0.2">
      <c r="A48" s="59"/>
      <c r="B48" s="350">
        <v>44</v>
      </c>
      <c r="C48" s="377" t="s">
        <v>10414</v>
      </c>
      <c r="D48" s="377" t="s">
        <v>10448</v>
      </c>
      <c r="E48" s="431" t="s">
        <v>10447</v>
      </c>
      <c r="F48" s="432">
        <v>0</v>
      </c>
      <c r="G48" s="454">
        <v>0</v>
      </c>
      <c r="H48" s="99" t="str">
        <f t="shared" si="0"/>
        <v xml:space="preserve">  </v>
      </c>
    </row>
    <row r="49" spans="1:8" s="84" customFormat="1" ht="13.5" x14ac:dyDescent="0.2">
      <c r="A49" s="59" t="s">
        <v>9842</v>
      </c>
      <c r="B49" s="432">
        <v>45</v>
      </c>
      <c r="C49" s="443" t="s">
        <v>144</v>
      </c>
      <c r="D49" s="349"/>
      <c r="E49" s="349" t="s">
        <v>96</v>
      </c>
      <c r="F49" s="432">
        <v>0</v>
      </c>
      <c r="G49" s="454">
        <v>0</v>
      </c>
      <c r="H49" s="99" t="str">
        <f t="shared" si="0"/>
        <v xml:space="preserve">  </v>
      </c>
    </row>
    <row r="50" spans="1:8" s="84" customFormat="1" ht="13.5" x14ac:dyDescent="0.2">
      <c r="A50" s="60" t="s">
        <v>9843</v>
      </c>
      <c r="B50" s="432">
        <v>46</v>
      </c>
      <c r="C50" s="443" t="s">
        <v>145</v>
      </c>
      <c r="D50" s="349"/>
      <c r="E50" s="349" t="s">
        <v>132</v>
      </c>
      <c r="F50" s="432">
        <v>0</v>
      </c>
      <c r="G50" s="454">
        <v>0</v>
      </c>
      <c r="H50" s="99" t="str">
        <f t="shared" si="0"/>
        <v xml:space="preserve">  </v>
      </c>
    </row>
    <row r="51" spans="1:8" s="84" customFormat="1" ht="13.5" x14ac:dyDescent="0.2">
      <c r="A51" s="60"/>
      <c r="B51" s="350">
        <v>47</v>
      </c>
      <c r="C51" s="377" t="s">
        <v>10415</v>
      </c>
      <c r="D51" s="377"/>
      <c r="E51" s="431" t="s">
        <v>10446</v>
      </c>
      <c r="F51" s="350">
        <v>0</v>
      </c>
      <c r="G51" s="350">
        <v>0</v>
      </c>
      <c r="H51" s="99"/>
    </row>
    <row r="52" spans="1:8" s="84" customFormat="1" ht="13.5" x14ac:dyDescent="0.2">
      <c r="A52" s="60" t="s">
        <v>11183</v>
      </c>
      <c r="B52" s="350">
        <v>48</v>
      </c>
      <c r="C52" s="377" t="s">
        <v>10416</v>
      </c>
      <c r="D52" s="377"/>
      <c r="E52" s="431" t="s">
        <v>10439</v>
      </c>
      <c r="F52" s="350">
        <v>1</v>
      </c>
      <c r="G52" s="350">
        <v>1</v>
      </c>
      <c r="H52" s="99"/>
    </row>
    <row r="53" spans="1:8" s="84" customFormat="1" ht="13.5" x14ac:dyDescent="0.2">
      <c r="A53" s="60"/>
      <c r="B53" s="350">
        <v>49</v>
      </c>
      <c r="C53" s="377" t="s">
        <v>10417</v>
      </c>
      <c r="D53" s="377"/>
      <c r="E53" s="431" t="s">
        <v>10439</v>
      </c>
      <c r="F53" s="350">
        <v>0</v>
      </c>
      <c r="G53" s="350">
        <v>0</v>
      </c>
      <c r="H53" s="99"/>
    </row>
    <row r="54" spans="1:8" s="84" customFormat="1" ht="13.5" x14ac:dyDescent="0.2">
      <c r="A54" s="60"/>
      <c r="B54" s="350">
        <v>50</v>
      </c>
      <c r="C54" s="377" t="s">
        <v>10418</v>
      </c>
      <c r="D54" s="377"/>
      <c r="E54" s="431" t="s">
        <v>10444</v>
      </c>
      <c r="F54" s="350">
        <v>0</v>
      </c>
      <c r="G54" s="350">
        <v>0</v>
      </c>
      <c r="H54" s="99"/>
    </row>
    <row r="55" spans="1:8" s="84" customFormat="1" ht="13.5" x14ac:dyDescent="0.2">
      <c r="A55" s="60"/>
      <c r="B55" s="350">
        <v>51</v>
      </c>
      <c r="C55" s="377" t="s">
        <v>10419</v>
      </c>
      <c r="D55" s="377"/>
      <c r="E55" s="431" t="s">
        <v>10439</v>
      </c>
      <c r="F55" s="350">
        <v>0</v>
      </c>
      <c r="G55" s="350">
        <v>0</v>
      </c>
      <c r="H55" s="99"/>
    </row>
    <row r="56" spans="1:8" s="84" customFormat="1" ht="13.5" x14ac:dyDescent="0.2">
      <c r="A56" s="60"/>
      <c r="B56" s="350">
        <v>52</v>
      </c>
      <c r="C56" s="377" t="s">
        <v>10420</v>
      </c>
      <c r="D56" s="377"/>
      <c r="E56" s="431" t="s">
        <v>10439</v>
      </c>
      <c r="F56" s="350">
        <v>0</v>
      </c>
      <c r="G56" s="350">
        <v>0</v>
      </c>
      <c r="H56" s="99"/>
    </row>
    <row r="57" spans="1:8" s="75" customFormat="1" ht="13.5" x14ac:dyDescent="0.2">
      <c r="A57" s="18" t="s">
        <v>9844</v>
      </c>
      <c r="B57" s="331">
        <v>53</v>
      </c>
      <c r="C57" s="371" t="s">
        <v>146</v>
      </c>
      <c r="D57" s="332"/>
      <c r="E57" s="332" t="s">
        <v>96</v>
      </c>
      <c r="F57" s="331">
        <v>0</v>
      </c>
      <c r="G57" s="337">
        <v>0</v>
      </c>
      <c r="H57" s="89" t="str">
        <f t="shared" si="0"/>
        <v xml:space="preserve">  </v>
      </c>
    </row>
    <row r="58" spans="1:8" s="75" customFormat="1" ht="13.5" x14ac:dyDescent="0.2">
      <c r="A58" s="18" t="s">
        <v>9845</v>
      </c>
      <c r="B58" s="331">
        <v>54</v>
      </c>
      <c r="C58" s="371" t="s">
        <v>147</v>
      </c>
      <c r="D58" s="332"/>
      <c r="E58" s="339" t="s">
        <v>10445</v>
      </c>
      <c r="F58" s="331">
        <v>2</v>
      </c>
      <c r="G58" s="337">
        <v>4</v>
      </c>
      <c r="H58" s="89" t="str">
        <f t="shared" si="0"/>
        <v xml:space="preserve">  </v>
      </c>
    </row>
    <row r="59" spans="1:8" s="75" customFormat="1" ht="13.5" x14ac:dyDescent="0.2">
      <c r="A59" s="18" t="s">
        <v>9846</v>
      </c>
      <c r="B59" s="331">
        <v>55</v>
      </c>
      <c r="C59" s="371" t="s">
        <v>148</v>
      </c>
      <c r="D59" s="332"/>
      <c r="E59" s="338" t="s">
        <v>149</v>
      </c>
      <c r="F59" s="331">
        <v>1</v>
      </c>
      <c r="G59" s="337">
        <v>1</v>
      </c>
      <c r="H59" s="89" t="str">
        <f t="shared" si="0"/>
        <v xml:space="preserve">  </v>
      </c>
    </row>
    <row r="60" spans="1:8" s="84" customFormat="1" ht="13.5" x14ac:dyDescent="0.2">
      <c r="A60" s="59"/>
      <c r="B60" s="350">
        <v>56</v>
      </c>
      <c r="C60" s="377" t="s">
        <v>10421</v>
      </c>
      <c r="D60" s="377"/>
      <c r="E60" s="457" t="s">
        <v>10444</v>
      </c>
      <c r="F60" s="432">
        <v>0</v>
      </c>
      <c r="G60" s="432">
        <v>0</v>
      </c>
      <c r="H60" s="99"/>
    </row>
    <row r="61" spans="1:8" s="84" customFormat="1" ht="13.5" x14ac:dyDescent="0.2">
      <c r="A61" s="59"/>
      <c r="B61" s="350">
        <v>57</v>
      </c>
      <c r="C61" s="377" t="s">
        <v>10422</v>
      </c>
      <c r="D61" s="377"/>
      <c r="E61" s="457" t="s">
        <v>10444</v>
      </c>
      <c r="F61" s="432">
        <v>0</v>
      </c>
      <c r="G61" s="432">
        <v>0</v>
      </c>
      <c r="H61" s="99"/>
    </row>
    <row r="62" spans="1:8" s="84" customFormat="1" ht="13.5" x14ac:dyDescent="0.2">
      <c r="A62" s="59"/>
      <c r="B62" s="350">
        <v>58</v>
      </c>
      <c r="C62" s="377" t="s">
        <v>10423</v>
      </c>
      <c r="D62" s="377"/>
      <c r="E62" s="457" t="s">
        <v>10439</v>
      </c>
      <c r="F62" s="432">
        <v>0</v>
      </c>
      <c r="G62" s="432">
        <v>0</v>
      </c>
      <c r="H62" s="99"/>
    </row>
    <row r="63" spans="1:8" s="75" customFormat="1" ht="13.5" x14ac:dyDescent="0.2">
      <c r="A63" s="18" t="s">
        <v>9847</v>
      </c>
      <c r="B63" s="86">
        <v>59</v>
      </c>
      <c r="C63" s="365" t="s">
        <v>150</v>
      </c>
      <c r="D63" s="87"/>
      <c r="E63" s="87" t="s">
        <v>132</v>
      </c>
      <c r="F63" s="88">
        <v>0</v>
      </c>
      <c r="G63" s="93">
        <v>0</v>
      </c>
      <c r="H63" s="89" t="str">
        <f t="shared" si="0"/>
        <v xml:space="preserve">  </v>
      </c>
    </row>
    <row r="64" spans="1:8" s="75" customFormat="1" ht="13.5" x14ac:dyDescent="0.2">
      <c r="A64" s="18" t="s">
        <v>9848</v>
      </c>
      <c r="B64" s="91">
        <v>60</v>
      </c>
      <c r="C64" s="121" t="s">
        <v>151</v>
      </c>
      <c r="D64" s="92" t="s">
        <v>134</v>
      </c>
      <c r="E64" s="92" t="s">
        <v>135</v>
      </c>
      <c r="F64" s="93">
        <v>0</v>
      </c>
      <c r="G64" s="93">
        <v>0</v>
      </c>
      <c r="H64" s="89" t="str">
        <f t="shared" si="0"/>
        <v xml:space="preserve">  </v>
      </c>
    </row>
    <row r="65" spans="1:8" s="75" customFormat="1" ht="13.5" x14ac:dyDescent="0.2">
      <c r="A65" s="57" t="s">
        <v>9849</v>
      </c>
      <c r="B65" s="91">
        <v>61</v>
      </c>
      <c r="C65" s="121" t="s">
        <v>152</v>
      </c>
      <c r="D65" s="92"/>
      <c r="E65" s="92" t="s">
        <v>153</v>
      </c>
      <c r="F65" s="93">
        <v>0</v>
      </c>
      <c r="G65" s="93">
        <v>0</v>
      </c>
      <c r="H65" s="89" t="str">
        <f t="shared" si="0"/>
        <v xml:space="preserve">  </v>
      </c>
    </row>
    <row r="66" spans="1:8" s="75" customFormat="1" ht="13.5" x14ac:dyDescent="0.2">
      <c r="A66" s="18" t="s">
        <v>9850</v>
      </c>
      <c r="B66" s="91">
        <v>62</v>
      </c>
      <c r="C66" s="121" t="s">
        <v>73</v>
      </c>
      <c r="D66" s="92"/>
      <c r="E66" s="92" t="s">
        <v>154</v>
      </c>
      <c r="F66" s="93">
        <v>0</v>
      </c>
      <c r="G66" s="103">
        <f>PX2.1</f>
        <v>0</v>
      </c>
      <c r="H66" s="89" t="s">
        <v>86</v>
      </c>
    </row>
    <row r="67" spans="1:8" s="75" customFormat="1" ht="13.5" x14ac:dyDescent="0.2">
      <c r="A67" s="18" t="s">
        <v>9851</v>
      </c>
      <c r="B67" s="91">
        <v>63</v>
      </c>
      <c r="C67" s="121" t="s">
        <v>155</v>
      </c>
      <c r="D67" s="92"/>
      <c r="E67" s="92" t="s">
        <v>156</v>
      </c>
      <c r="F67" s="93">
        <v>0</v>
      </c>
      <c r="G67" s="103">
        <f>PX2.2</f>
        <v>0</v>
      </c>
      <c r="H67" s="89" t="s">
        <v>86</v>
      </c>
    </row>
    <row r="68" spans="1:8" s="75" customFormat="1" ht="13.5" x14ac:dyDescent="0.2">
      <c r="A68" s="18" t="s">
        <v>9852</v>
      </c>
      <c r="B68" s="91">
        <v>64</v>
      </c>
      <c r="C68" s="121" t="s">
        <v>157</v>
      </c>
      <c r="D68" s="92"/>
      <c r="E68" s="92" t="s">
        <v>158</v>
      </c>
      <c r="F68" s="93">
        <v>0</v>
      </c>
      <c r="G68" s="93">
        <v>0</v>
      </c>
      <c r="H68" s="89" t="str">
        <f t="shared" si="0"/>
        <v xml:space="preserve">  </v>
      </c>
    </row>
    <row r="69" spans="1:8" s="75" customFormat="1" ht="13.5" x14ac:dyDescent="0.2">
      <c r="A69" s="18" t="s">
        <v>9853</v>
      </c>
      <c r="B69" s="91">
        <v>65</v>
      </c>
      <c r="C69" s="121" t="s">
        <v>159</v>
      </c>
      <c r="D69" s="92"/>
      <c r="E69" s="92" t="s">
        <v>160</v>
      </c>
      <c r="F69" s="93">
        <v>0</v>
      </c>
      <c r="G69" s="93">
        <v>0</v>
      </c>
      <c r="H69" s="89" t="str">
        <f t="shared" si="0"/>
        <v xml:space="preserve">  </v>
      </c>
    </row>
    <row r="70" spans="1:8" s="75" customFormat="1" ht="13.5" x14ac:dyDescent="0.2">
      <c r="A70" s="18" t="s">
        <v>9854</v>
      </c>
      <c r="B70" s="91">
        <v>66</v>
      </c>
      <c r="C70" s="121" t="s">
        <v>161</v>
      </c>
      <c r="D70" s="92"/>
      <c r="E70" s="92" t="s">
        <v>132</v>
      </c>
      <c r="F70" s="93">
        <v>0</v>
      </c>
      <c r="G70" s="93">
        <v>1</v>
      </c>
      <c r="H70" s="89" t="str">
        <f t="shared" si="0"/>
        <v xml:space="preserve">  </v>
      </c>
    </row>
    <row r="71" spans="1:8" s="75" customFormat="1" ht="13.5" x14ac:dyDescent="0.2">
      <c r="A71" s="18" t="s">
        <v>9855</v>
      </c>
      <c r="B71" s="91">
        <v>67</v>
      </c>
      <c r="C71" s="121" t="s">
        <v>162</v>
      </c>
      <c r="D71" s="92"/>
      <c r="E71" s="92" t="s">
        <v>163</v>
      </c>
      <c r="F71" s="93">
        <v>0</v>
      </c>
      <c r="G71" s="103">
        <f>UCM_TYP</f>
        <v>0</v>
      </c>
      <c r="H71" s="89" t="s">
        <v>86</v>
      </c>
    </row>
    <row r="72" spans="1:8" s="75" customFormat="1" ht="13.5" x14ac:dyDescent="0.2">
      <c r="A72" s="18" t="s">
        <v>9856</v>
      </c>
      <c r="B72" s="328">
        <v>68</v>
      </c>
      <c r="C72" s="370" t="s">
        <v>164</v>
      </c>
      <c r="D72" s="154"/>
      <c r="E72" s="154" t="s">
        <v>96</v>
      </c>
      <c r="F72" s="155">
        <v>0</v>
      </c>
      <c r="G72" s="93">
        <v>0</v>
      </c>
      <c r="H72" s="89" t="str">
        <f t="shared" si="0"/>
        <v xml:space="preserve">  </v>
      </c>
    </row>
    <row r="73" spans="1:8" s="75" customFormat="1" ht="13.5" x14ac:dyDescent="0.2">
      <c r="A73" s="18"/>
      <c r="B73" s="350">
        <v>69</v>
      </c>
      <c r="C73" s="377" t="s">
        <v>10424</v>
      </c>
      <c r="D73" s="377"/>
      <c r="E73" s="431" t="s">
        <v>11324</v>
      </c>
      <c r="F73" s="432">
        <v>0</v>
      </c>
      <c r="G73" s="428">
        <v>5</v>
      </c>
      <c r="H73" s="99" t="str">
        <f t="shared" si="0"/>
        <v xml:space="preserve">  </v>
      </c>
    </row>
    <row r="74" spans="1:8" s="75" customFormat="1" ht="13.5" x14ac:dyDescent="0.2">
      <c r="A74" s="57" t="s">
        <v>9857</v>
      </c>
      <c r="B74" s="331">
        <v>70</v>
      </c>
      <c r="C74" s="371" t="s">
        <v>165</v>
      </c>
      <c r="D74" s="332"/>
      <c r="E74" s="332" t="s">
        <v>96</v>
      </c>
      <c r="F74" s="331">
        <v>0</v>
      </c>
      <c r="G74" s="327">
        <v>0</v>
      </c>
      <c r="H74" s="359" t="str">
        <f t="shared" si="0"/>
        <v xml:space="preserve">  </v>
      </c>
    </row>
    <row r="75" spans="1:8" s="84" customFormat="1" ht="13.5" x14ac:dyDescent="0.2">
      <c r="A75" s="60"/>
      <c r="B75" s="350">
        <v>71</v>
      </c>
      <c r="C75" s="377" t="s">
        <v>10425</v>
      </c>
      <c r="D75" s="377"/>
      <c r="E75" s="431" t="s">
        <v>10439</v>
      </c>
      <c r="F75" s="350">
        <v>0</v>
      </c>
      <c r="G75" s="350">
        <v>0</v>
      </c>
      <c r="H75" s="349"/>
    </row>
    <row r="76" spans="1:8" s="84" customFormat="1" ht="13.5" x14ac:dyDescent="0.2">
      <c r="A76" s="60"/>
      <c r="B76" s="350">
        <v>72</v>
      </c>
      <c r="C76" s="377" t="s">
        <v>10426</v>
      </c>
      <c r="D76" s="377" t="s">
        <v>368</v>
      </c>
      <c r="E76" s="431" t="s">
        <v>10443</v>
      </c>
      <c r="F76" s="350">
        <v>0</v>
      </c>
      <c r="G76" s="350">
        <v>0</v>
      </c>
      <c r="H76" s="349"/>
    </row>
    <row r="77" spans="1:8" s="84" customFormat="1" ht="13.5" x14ac:dyDescent="0.2">
      <c r="A77" s="60"/>
      <c r="B77" s="350">
        <v>73</v>
      </c>
      <c r="C77" s="377" t="s">
        <v>10427</v>
      </c>
      <c r="D77" s="377"/>
      <c r="E77" s="431" t="s">
        <v>10442</v>
      </c>
      <c r="F77" s="350">
        <v>0</v>
      </c>
      <c r="G77" s="350">
        <v>0</v>
      </c>
      <c r="H77" s="349"/>
    </row>
    <row r="78" spans="1:8" s="84" customFormat="1" ht="13.5" x14ac:dyDescent="0.2">
      <c r="A78" s="60"/>
      <c r="B78" s="350">
        <v>74</v>
      </c>
      <c r="C78" s="377" t="s">
        <v>10428</v>
      </c>
      <c r="D78" s="377"/>
      <c r="E78" s="431" t="s">
        <v>10439</v>
      </c>
      <c r="F78" s="350">
        <v>0</v>
      </c>
      <c r="G78" s="350">
        <v>0</v>
      </c>
      <c r="H78" s="349"/>
    </row>
    <row r="79" spans="1:8" s="84" customFormat="1" ht="13.5" x14ac:dyDescent="0.2">
      <c r="A79" s="60" t="s">
        <v>10900</v>
      </c>
      <c r="B79" s="350">
        <v>75</v>
      </c>
      <c r="C79" s="377" t="s">
        <v>10429</v>
      </c>
      <c r="D79" s="377" t="s">
        <v>10441</v>
      </c>
      <c r="E79" s="431" t="s">
        <v>10440</v>
      </c>
      <c r="F79" s="350">
        <v>12</v>
      </c>
      <c r="G79" s="350">
        <v>12</v>
      </c>
      <c r="H79" s="349"/>
    </row>
    <row r="80" spans="1:8" s="84" customFormat="1" ht="13.5" x14ac:dyDescent="0.2">
      <c r="A80" s="60"/>
      <c r="B80" s="350">
        <v>76</v>
      </c>
      <c r="C80" s="377" t="s">
        <v>10430</v>
      </c>
      <c r="D80" s="377"/>
      <c r="E80" s="431" t="s">
        <v>10439</v>
      </c>
      <c r="F80" s="350">
        <v>0</v>
      </c>
      <c r="G80" s="350">
        <v>0</v>
      </c>
      <c r="H80" s="349"/>
    </row>
    <row r="81" spans="1:8" s="84" customFormat="1" ht="13.5" x14ac:dyDescent="0.2">
      <c r="A81" s="60"/>
      <c r="B81" s="350">
        <v>77</v>
      </c>
      <c r="C81" s="377" t="s">
        <v>10431</v>
      </c>
      <c r="D81" s="377"/>
      <c r="E81" s="431" t="s">
        <v>10439</v>
      </c>
      <c r="F81" s="350">
        <v>0</v>
      </c>
      <c r="G81" s="350">
        <v>0</v>
      </c>
      <c r="H81" s="349"/>
    </row>
    <row r="82" spans="1:8" s="84" customFormat="1" ht="13.5" x14ac:dyDescent="0.2">
      <c r="A82" s="60"/>
      <c r="B82" s="350">
        <v>78</v>
      </c>
      <c r="C82" s="377" t="s">
        <v>10432</v>
      </c>
      <c r="D82" s="377"/>
      <c r="E82" s="431" t="s">
        <v>10438</v>
      </c>
      <c r="F82" s="350">
        <v>0</v>
      </c>
      <c r="G82" s="350">
        <v>0</v>
      </c>
      <c r="H82" s="349"/>
    </row>
    <row r="83" spans="1:8" s="84" customFormat="1" ht="13.5" x14ac:dyDescent="0.2">
      <c r="A83" s="60" t="s">
        <v>11234</v>
      </c>
      <c r="B83" s="350">
        <v>79</v>
      </c>
      <c r="C83" s="377" t="s">
        <v>10433</v>
      </c>
      <c r="D83" s="377"/>
      <c r="E83" s="456" t="s">
        <v>10437</v>
      </c>
      <c r="F83" s="350">
        <v>1</v>
      </c>
      <c r="G83" s="350">
        <v>1</v>
      </c>
      <c r="H83" s="349"/>
    </row>
    <row r="84" spans="1:8" s="84" customFormat="1" ht="13.5" x14ac:dyDescent="0.2">
      <c r="A84" s="60"/>
      <c r="B84" s="350">
        <v>80</v>
      </c>
      <c r="C84" s="377" t="s">
        <v>10434</v>
      </c>
      <c r="D84" s="377"/>
      <c r="E84" s="431" t="s">
        <v>10436</v>
      </c>
      <c r="F84" s="350">
        <v>0</v>
      </c>
      <c r="G84" s="350">
        <v>0</v>
      </c>
      <c r="H84" s="349"/>
    </row>
    <row r="85" spans="1:8" s="75" customFormat="1" ht="13.5" x14ac:dyDescent="0.2">
      <c r="A85" s="18"/>
      <c r="B85" s="173"/>
      <c r="C85" s="172"/>
      <c r="D85" s="172"/>
      <c r="E85" s="172"/>
      <c r="F85" s="173"/>
      <c r="G85" s="173"/>
      <c r="H85" s="172"/>
    </row>
    <row r="86" spans="1:8" s="75" customFormat="1" ht="16.5" thickBot="1" x14ac:dyDescent="0.25">
      <c r="A86" s="18"/>
      <c r="B86" s="171" t="s">
        <v>166</v>
      </c>
      <c r="C86" s="172"/>
      <c r="D86" s="172"/>
      <c r="E86" s="172"/>
      <c r="F86" s="173"/>
      <c r="G86" s="173"/>
      <c r="H86" s="172"/>
    </row>
    <row r="87" spans="1:8" s="75" customFormat="1" ht="26.25" thickBot="1" x14ac:dyDescent="0.25">
      <c r="A87" s="19"/>
      <c r="B87" s="179" t="s">
        <v>78</v>
      </c>
      <c r="C87" s="372" t="s">
        <v>79</v>
      </c>
      <c r="D87" s="180" t="s">
        <v>80</v>
      </c>
      <c r="E87" s="180" t="s">
        <v>81</v>
      </c>
      <c r="F87" s="180" t="s">
        <v>167</v>
      </c>
      <c r="G87" s="175" t="str">
        <f>IF(Input!F5="","",Input!F5&amp;"_"&amp;Input!F4)</f>
        <v>85NE9718_GMH_OECC</v>
      </c>
      <c r="H87" s="181" t="s">
        <v>83</v>
      </c>
    </row>
    <row r="88" spans="1:8" s="75" customFormat="1" ht="14.25" thickTop="1" x14ac:dyDescent="0.2">
      <c r="A88" s="57" t="s">
        <v>9858</v>
      </c>
      <c r="B88" s="106">
        <v>0</v>
      </c>
      <c r="C88" s="149" t="s">
        <v>168</v>
      </c>
      <c r="D88" s="107" t="s">
        <v>121</v>
      </c>
      <c r="E88" s="107" t="s">
        <v>135</v>
      </c>
      <c r="F88" s="108">
        <v>20</v>
      </c>
      <c r="G88" s="108">
        <v>20</v>
      </c>
      <c r="H88" s="109" t="str">
        <f>IF(G88="@", "Contract", "  ")</f>
        <v xml:space="preserve">  </v>
      </c>
    </row>
    <row r="89" spans="1:8" s="75" customFormat="1" ht="13.5" x14ac:dyDescent="0.2">
      <c r="A89" s="57" t="s">
        <v>9859</v>
      </c>
      <c r="B89" s="110">
        <v>1</v>
      </c>
      <c r="C89" s="121" t="s">
        <v>169</v>
      </c>
      <c r="D89" s="92"/>
      <c r="E89" s="92" t="s">
        <v>170</v>
      </c>
      <c r="F89" s="93">
        <v>255</v>
      </c>
      <c r="G89" s="93">
        <v>255</v>
      </c>
      <c r="H89" s="111" t="str">
        <f>IF(G89="@", "Contract", "  ")</f>
        <v xml:space="preserve">  </v>
      </c>
    </row>
    <row r="90" spans="1:8" s="75" customFormat="1" ht="13.5" x14ac:dyDescent="0.2">
      <c r="A90" s="18" t="s">
        <v>9860</v>
      </c>
      <c r="B90" s="110">
        <v>2</v>
      </c>
      <c r="C90" s="121" t="s">
        <v>171</v>
      </c>
      <c r="D90" s="92" t="s">
        <v>172</v>
      </c>
      <c r="E90" s="92" t="s">
        <v>135</v>
      </c>
      <c r="F90" s="93">
        <v>0</v>
      </c>
      <c r="G90" s="93">
        <v>20</v>
      </c>
      <c r="H90" s="111" t="str">
        <f t="shared" ref="H90:H164" si="1">IF(G90="@", "Contract", "  ")</f>
        <v xml:space="preserve">  </v>
      </c>
    </row>
    <row r="91" spans="1:8" s="75" customFormat="1" ht="13.5" x14ac:dyDescent="0.2">
      <c r="A91" s="57" t="s">
        <v>9861</v>
      </c>
      <c r="B91" s="110">
        <v>3</v>
      </c>
      <c r="C91" s="121" t="s">
        <v>173</v>
      </c>
      <c r="D91" s="92" t="s">
        <v>172</v>
      </c>
      <c r="E91" s="92" t="s">
        <v>135</v>
      </c>
      <c r="F91" s="93">
        <v>0</v>
      </c>
      <c r="G91" s="93">
        <v>0</v>
      </c>
      <c r="H91" s="111" t="str">
        <f t="shared" si="1"/>
        <v xml:space="preserve">  </v>
      </c>
    </row>
    <row r="92" spans="1:8" s="75" customFormat="1" ht="13.5" x14ac:dyDescent="0.2">
      <c r="A92" s="57" t="s">
        <v>9862</v>
      </c>
      <c r="B92" s="110">
        <v>4</v>
      </c>
      <c r="C92" s="121" t="s">
        <v>174</v>
      </c>
      <c r="D92" s="92"/>
      <c r="E92" s="92" t="s">
        <v>96</v>
      </c>
      <c r="F92" s="93">
        <v>0</v>
      </c>
      <c r="G92" s="93">
        <v>0</v>
      </c>
      <c r="H92" s="111" t="str">
        <f t="shared" si="1"/>
        <v xml:space="preserve">  </v>
      </c>
    </row>
    <row r="93" spans="1:8" s="75" customFormat="1" ht="13.5" x14ac:dyDescent="0.2">
      <c r="A93" s="57" t="s">
        <v>9863</v>
      </c>
      <c r="B93" s="110">
        <v>5</v>
      </c>
      <c r="C93" s="121" t="s">
        <v>175</v>
      </c>
      <c r="D93" s="92"/>
      <c r="E93" s="92" t="s">
        <v>170</v>
      </c>
      <c r="F93" s="93">
        <v>255</v>
      </c>
      <c r="G93" s="93">
        <v>255</v>
      </c>
      <c r="H93" s="111" t="str">
        <f t="shared" si="1"/>
        <v xml:space="preserve">  </v>
      </c>
    </row>
    <row r="94" spans="1:8" s="75" customFormat="1" ht="13.5" x14ac:dyDescent="0.2">
      <c r="A94" s="18" t="s">
        <v>9864</v>
      </c>
      <c r="B94" s="110">
        <v>6</v>
      </c>
      <c r="C94" s="121" t="s">
        <v>176</v>
      </c>
      <c r="D94" s="92"/>
      <c r="E94" s="92" t="s">
        <v>100</v>
      </c>
      <c r="F94" s="93">
        <v>0</v>
      </c>
      <c r="G94" s="93">
        <v>0</v>
      </c>
      <c r="H94" s="111" t="str">
        <f t="shared" si="1"/>
        <v xml:space="preserve">  </v>
      </c>
    </row>
    <row r="95" spans="1:8" s="75" customFormat="1" ht="13.5" x14ac:dyDescent="0.2">
      <c r="A95" s="18" t="s">
        <v>9865</v>
      </c>
      <c r="B95" s="110">
        <v>7</v>
      </c>
      <c r="C95" s="121" t="s">
        <v>177</v>
      </c>
      <c r="D95" s="92" t="s">
        <v>134</v>
      </c>
      <c r="E95" s="92" t="s">
        <v>135</v>
      </c>
      <c r="F95" s="93">
        <v>0</v>
      </c>
      <c r="G95" s="93">
        <v>0</v>
      </c>
      <c r="H95" s="111" t="str">
        <f t="shared" si="1"/>
        <v xml:space="preserve">  </v>
      </c>
    </row>
    <row r="96" spans="1:8" s="75" customFormat="1" ht="13.5" x14ac:dyDescent="0.2">
      <c r="A96" s="18" t="s">
        <v>9866</v>
      </c>
      <c r="B96" s="110">
        <v>8</v>
      </c>
      <c r="C96" s="121" t="s">
        <v>178</v>
      </c>
      <c r="D96" s="92"/>
      <c r="E96" s="92" t="s">
        <v>100</v>
      </c>
      <c r="F96" s="93">
        <v>0</v>
      </c>
      <c r="G96" s="93">
        <v>0</v>
      </c>
      <c r="H96" s="111" t="str">
        <f t="shared" si="1"/>
        <v xml:space="preserve">  </v>
      </c>
    </row>
    <row r="97" spans="1:9" s="75" customFormat="1" ht="13.5" x14ac:dyDescent="0.2">
      <c r="A97" s="18" t="s">
        <v>9867</v>
      </c>
      <c r="B97" s="110">
        <v>9</v>
      </c>
      <c r="C97" s="121" t="s">
        <v>179</v>
      </c>
      <c r="D97" s="92"/>
      <c r="E97" s="92" t="s">
        <v>96</v>
      </c>
      <c r="F97" s="93">
        <v>0</v>
      </c>
      <c r="G97" s="93">
        <v>0</v>
      </c>
      <c r="H97" s="111" t="str">
        <f t="shared" si="1"/>
        <v xml:space="preserve">  </v>
      </c>
    </row>
    <row r="98" spans="1:9" s="75" customFormat="1" ht="13.5" x14ac:dyDescent="0.2">
      <c r="A98" s="18" t="s">
        <v>9868</v>
      </c>
      <c r="B98" s="110">
        <v>10</v>
      </c>
      <c r="C98" s="121" t="s">
        <v>180</v>
      </c>
      <c r="D98" s="92"/>
      <c r="E98" s="92" t="s">
        <v>96</v>
      </c>
      <c r="F98" s="93">
        <v>0</v>
      </c>
      <c r="G98" s="93">
        <v>0</v>
      </c>
      <c r="H98" s="111" t="str">
        <f t="shared" si="1"/>
        <v xml:space="preserve">  </v>
      </c>
    </row>
    <row r="99" spans="1:9" s="75" customFormat="1" ht="13.5" x14ac:dyDescent="0.2">
      <c r="A99" s="18" t="s">
        <v>9869</v>
      </c>
      <c r="B99" s="110">
        <v>11</v>
      </c>
      <c r="C99" s="121" t="s">
        <v>181</v>
      </c>
      <c r="D99" s="92"/>
      <c r="E99" s="92" t="s">
        <v>96</v>
      </c>
      <c r="F99" s="93">
        <v>0</v>
      </c>
      <c r="G99" s="93">
        <v>0</v>
      </c>
      <c r="H99" s="111" t="str">
        <f t="shared" si="1"/>
        <v xml:space="preserve">  </v>
      </c>
    </row>
    <row r="100" spans="1:9" s="75" customFormat="1" ht="13.5" x14ac:dyDescent="0.2">
      <c r="A100" s="57" t="s">
        <v>9870</v>
      </c>
      <c r="B100" s="110">
        <v>12</v>
      </c>
      <c r="C100" s="121" t="s">
        <v>182</v>
      </c>
      <c r="D100" s="92" t="s">
        <v>134</v>
      </c>
      <c r="E100" s="92" t="s">
        <v>183</v>
      </c>
      <c r="F100" s="93">
        <v>50</v>
      </c>
      <c r="G100" s="93">
        <v>50</v>
      </c>
      <c r="H100" s="111" t="str">
        <f t="shared" si="1"/>
        <v xml:space="preserve">  </v>
      </c>
    </row>
    <row r="101" spans="1:9" s="75" customFormat="1" ht="13.5" x14ac:dyDescent="0.2">
      <c r="A101" s="18" t="s">
        <v>9871</v>
      </c>
      <c r="B101" s="110">
        <v>13</v>
      </c>
      <c r="C101" s="121" t="s">
        <v>184</v>
      </c>
      <c r="D101" s="92"/>
      <c r="E101" s="92" t="s">
        <v>100</v>
      </c>
      <c r="F101" s="93">
        <v>0</v>
      </c>
      <c r="G101" s="93">
        <v>0</v>
      </c>
      <c r="H101" s="111" t="str">
        <f t="shared" si="1"/>
        <v xml:space="preserve">  </v>
      </c>
    </row>
    <row r="102" spans="1:9" s="75" customFormat="1" ht="13.5" x14ac:dyDescent="0.2">
      <c r="A102" s="57" t="s">
        <v>9872</v>
      </c>
      <c r="B102" s="110">
        <v>14</v>
      </c>
      <c r="C102" s="121" t="s">
        <v>185</v>
      </c>
      <c r="D102" s="92"/>
      <c r="E102" s="92" t="s">
        <v>170</v>
      </c>
      <c r="F102" s="93">
        <v>255</v>
      </c>
      <c r="G102" s="93">
        <v>255</v>
      </c>
      <c r="H102" s="111" t="str">
        <f t="shared" si="1"/>
        <v xml:space="preserve">  </v>
      </c>
    </row>
    <row r="103" spans="1:9" s="75" customFormat="1" ht="13.5" x14ac:dyDescent="0.2">
      <c r="A103" s="57" t="s">
        <v>11248</v>
      </c>
      <c r="B103" s="110">
        <v>15</v>
      </c>
      <c r="C103" s="121" t="s">
        <v>186</v>
      </c>
      <c r="D103" s="92"/>
      <c r="E103" s="92" t="s">
        <v>96</v>
      </c>
      <c r="F103" s="93">
        <v>0</v>
      </c>
      <c r="G103" s="93">
        <v>0</v>
      </c>
      <c r="H103" s="111" t="str">
        <f t="shared" si="1"/>
        <v xml:space="preserve">  </v>
      </c>
    </row>
    <row r="104" spans="1:9" s="75" customFormat="1" ht="13.5" x14ac:dyDescent="0.2">
      <c r="A104" s="18" t="s">
        <v>9873</v>
      </c>
      <c r="B104" s="110">
        <v>16</v>
      </c>
      <c r="C104" s="121" t="s">
        <v>187</v>
      </c>
      <c r="D104" s="92" t="s">
        <v>188</v>
      </c>
      <c r="E104" s="92" t="s">
        <v>189</v>
      </c>
      <c r="F104" s="93">
        <v>0</v>
      </c>
      <c r="G104" s="93">
        <v>3</v>
      </c>
      <c r="H104" s="111" t="str">
        <f t="shared" si="1"/>
        <v xml:space="preserve">  </v>
      </c>
    </row>
    <row r="105" spans="1:9" s="75" customFormat="1" ht="13.5" x14ac:dyDescent="0.2">
      <c r="A105" s="18" t="s">
        <v>9874</v>
      </c>
      <c r="B105" s="110">
        <v>17</v>
      </c>
      <c r="C105" s="121" t="s">
        <v>190</v>
      </c>
      <c r="D105" s="92"/>
      <c r="E105" s="92" t="s">
        <v>96</v>
      </c>
      <c r="F105" s="93">
        <v>0</v>
      </c>
      <c r="G105" s="93">
        <v>0</v>
      </c>
      <c r="H105" s="111" t="str">
        <f t="shared" si="1"/>
        <v xml:space="preserve">  </v>
      </c>
      <c r="I105" s="75">
        <v>1</v>
      </c>
    </row>
    <row r="106" spans="1:9" s="75" customFormat="1" ht="13.5" x14ac:dyDescent="0.2">
      <c r="A106" s="18" t="s">
        <v>9875</v>
      </c>
      <c r="B106" s="110">
        <v>18</v>
      </c>
      <c r="C106" s="121" t="s">
        <v>191</v>
      </c>
      <c r="D106" s="92" t="s">
        <v>192</v>
      </c>
      <c r="E106" s="121" t="s">
        <v>193</v>
      </c>
      <c r="F106" s="93">
        <v>100</v>
      </c>
      <c r="G106" s="93">
        <v>100</v>
      </c>
      <c r="H106" s="111" t="str">
        <f t="shared" si="1"/>
        <v xml:space="preserve">  </v>
      </c>
    </row>
    <row r="107" spans="1:9" s="75" customFormat="1" ht="13.5" x14ac:dyDescent="0.2">
      <c r="A107" s="18" t="s">
        <v>9876</v>
      </c>
      <c r="B107" s="110">
        <v>19</v>
      </c>
      <c r="C107" s="121" t="s">
        <v>194</v>
      </c>
      <c r="D107" s="145">
        <v>0.01</v>
      </c>
      <c r="E107" s="121" t="s">
        <v>195</v>
      </c>
      <c r="F107" s="93">
        <v>50</v>
      </c>
      <c r="G107" s="93">
        <v>50</v>
      </c>
      <c r="H107" s="111" t="str">
        <f t="shared" si="1"/>
        <v xml:space="preserve">  </v>
      </c>
    </row>
    <row r="108" spans="1:9" s="75" customFormat="1" ht="13.5" x14ac:dyDescent="0.2">
      <c r="A108" s="18" t="s">
        <v>9877</v>
      </c>
      <c r="B108" s="110">
        <v>20</v>
      </c>
      <c r="C108" s="121" t="s">
        <v>196</v>
      </c>
      <c r="D108" s="145">
        <v>0.01</v>
      </c>
      <c r="E108" s="121" t="s">
        <v>197</v>
      </c>
      <c r="F108" s="93">
        <v>80</v>
      </c>
      <c r="G108" s="93">
        <v>80</v>
      </c>
      <c r="H108" s="111" t="str">
        <f t="shared" si="1"/>
        <v xml:space="preserve">  </v>
      </c>
    </row>
    <row r="109" spans="1:9" s="75" customFormat="1" ht="13.5" x14ac:dyDescent="0.2">
      <c r="A109" s="18" t="s">
        <v>9878</v>
      </c>
      <c r="B109" s="110">
        <v>21</v>
      </c>
      <c r="C109" s="121" t="s">
        <v>198</v>
      </c>
      <c r="D109" s="145">
        <v>0.01</v>
      </c>
      <c r="E109" s="121" t="s">
        <v>199</v>
      </c>
      <c r="F109" s="93">
        <v>110</v>
      </c>
      <c r="G109" s="93">
        <v>110</v>
      </c>
      <c r="H109" s="111" t="str">
        <f t="shared" si="1"/>
        <v xml:space="preserve">  </v>
      </c>
    </row>
    <row r="110" spans="1:9" s="75" customFormat="1" ht="13.5" x14ac:dyDescent="0.2">
      <c r="A110" s="18" t="s">
        <v>9879</v>
      </c>
      <c r="B110" s="110">
        <v>22</v>
      </c>
      <c r="C110" s="121" t="s">
        <v>200</v>
      </c>
      <c r="D110" s="92"/>
      <c r="E110" s="92" t="s">
        <v>201</v>
      </c>
      <c r="F110" s="93">
        <v>0</v>
      </c>
      <c r="G110" s="103">
        <f>G_ATT</f>
        <v>0</v>
      </c>
      <c r="H110" s="111" t="s">
        <v>86</v>
      </c>
      <c r="I110" s="75">
        <v>0</v>
      </c>
    </row>
    <row r="111" spans="1:9" s="75" customFormat="1" ht="13.5" x14ac:dyDescent="0.2">
      <c r="A111" s="18" t="s">
        <v>9880</v>
      </c>
      <c r="B111" s="110">
        <v>23</v>
      </c>
      <c r="C111" s="121" t="s">
        <v>202</v>
      </c>
      <c r="D111" s="92"/>
      <c r="E111" s="92" t="s">
        <v>203</v>
      </c>
      <c r="F111" s="93">
        <v>0</v>
      </c>
      <c r="G111" s="103">
        <f>G_ISC</f>
        <v>0</v>
      </c>
      <c r="H111" s="111" t="s">
        <v>86</v>
      </c>
      <c r="I111" s="75">
        <v>1</v>
      </c>
    </row>
    <row r="112" spans="1:9" s="75" customFormat="1" ht="13.5" x14ac:dyDescent="0.2">
      <c r="A112" s="57" t="s">
        <v>9881</v>
      </c>
      <c r="B112" s="110">
        <v>24</v>
      </c>
      <c r="C112" s="121" t="s">
        <v>204</v>
      </c>
      <c r="D112" s="92"/>
      <c r="E112" s="92" t="s">
        <v>96</v>
      </c>
      <c r="F112" s="93">
        <v>0</v>
      </c>
      <c r="G112" s="93">
        <v>0</v>
      </c>
      <c r="H112" s="111" t="str">
        <f t="shared" si="1"/>
        <v xml:space="preserve">  </v>
      </c>
    </row>
    <row r="113" spans="1:8" s="75" customFormat="1" ht="13.5" x14ac:dyDescent="0.2">
      <c r="A113" s="18" t="s">
        <v>9882</v>
      </c>
      <c r="B113" s="110">
        <v>25</v>
      </c>
      <c r="C113" s="121" t="s">
        <v>205</v>
      </c>
      <c r="D113" s="92" t="s">
        <v>134</v>
      </c>
      <c r="E113" s="92" t="s">
        <v>206</v>
      </c>
      <c r="F113" s="93">
        <v>0</v>
      </c>
      <c r="G113" s="93">
        <v>0</v>
      </c>
      <c r="H113" s="111" t="str">
        <f t="shared" si="1"/>
        <v xml:space="preserve">  </v>
      </c>
    </row>
    <row r="114" spans="1:8" s="75" customFormat="1" ht="13.5" x14ac:dyDescent="0.2">
      <c r="A114" s="18" t="s">
        <v>9883</v>
      </c>
      <c r="B114" s="110">
        <v>26</v>
      </c>
      <c r="C114" s="121" t="s">
        <v>207</v>
      </c>
      <c r="D114" s="92"/>
      <c r="E114" s="92" t="s">
        <v>96</v>
      </c>
      <c r="F114" s="93">
        <v>0</v>
      </c>
      <c r="G114" s="93">
        <v>0</v>
      </c>
      <c r="H114" s="111" t="str">
        <f t="shared" si="1"/>
        <v xml:space="preserve">  </v>
      </c>
    </row>
    <row r="115" spans="1:8" s="75" customFormat="1" ht="13.5" x14ac:dyDescent="0.2">
      <c r="A115" s="18" t="s">
        <v>9884</v>
      </c>
      <c r="B115" s="110">
        <v>27</v>
      </c>
      <c r="C115" s="121" t="s">
        <v>208</v>
      </c>
      <c r="D115" s="92" t="s">
        <v>121</v>
      </c>
      <c r="E115" s="92" t="s">
        <v>135</v>
      </c>
      <c r="F115" s="93">
        <v>0</v>
      </c>
      <c r="G115" s="93">
        <v>0</v>
      </c>
      <c r="H115" s="111" t="str">
        <f t="shared" si="1"/>
        <v xml:space="preserve">  </v>
      </c>
    </row>
    <row r="116" spans="1:8" s="75" customFormat="1" ht="13.5" x14ac:dyDescent="0.2">
      <c r="A116" s="18" t="s">
        <v>9885</v>
      </c>
      <c r="B116" s="110">
        <v>28</v>
      </c>
      <c r="C116" s="121" t="s">
        <v>209</v>
      </c>
      <c r="D116" s="92" t="s">
        <v>121</v>
      </c>
      <c r="E116" s="92" t="s">
        <v>135</v>
      </c>
      <c r="F116" s="93">
        <v>0</v>
      </c>
      <c r="G116" s="93">
        <v>0</v>
      </c>
      <c r="H116" s="111" t="str">
        <f t="shared" si="1"/>
        <v xml:space="preserve">  </v>
      </c>
    </row>
    <row r="117" spans="1:8" s="75" customFormat="1" ht="13.5" x14ac:dyDescent="0.2">
      <c r="A117" s="18" t="s">
        <v>9886</v>
      </c>
      <c r="B117" s="110">
        <v>29</v>
      </c>
      <c r="C117" s="121" t="s">
        <v>210</v>
      </c>
      <c r="D117" s="92"/>
      <c r="E117" s="92" t="s">
        <v>96</v>
      </c>
      <c r="F117" s="93">
        <v>0</v>
      </c>
      <c r="G117" s="93">
        <v>0</v>
      </c>
      <c r="H117" s="111" t="str">
        <f t="shared" si="1"/>
        <v xml:space="preserve">  </v>
      </c>
    </row>
    <row r="118" spans="1:8" s="75" customFormat="1" ht="13.5" x14ac:dyDescent="0.2">
      <c r="A118" s="57" t="s">
        <v>9887</v>
      </c>
      <c r="B118" s="110">
        <v>30</v>
      </c>
      <c r="C118" s="121" t="s">
        <v>211</v>
      </c>
      <c r="D118" s="92" t="s">
        <v>134</v>
      </c>
      <c r="E118" s="92" t="s">
        <v>212</v>
      </c>
      <c r="F118" s="93">
        <v>0</v>
      </c>
      <c r="G118" s="93">
        <v>0</v>
      </c>
      <c r="H118" s="111" t="str">
        <f t="shared" si="1"/>
        <v xml:space="preserve">  </v>
      </c>
    </row>
    <row r="119" spans="1:8" s="75" customFormat="1" ht="13.5" x14ac:dyDescent="0.2">
      <c r="A119" s="18" t="s">
        <v>9888</v>
      </c>
      <c r="B119" s="110">
        <v>31</v>
      </c>
      <c r="C119" s="121" t="s">
        <v>213</v>
      </c>
      <c r="D119" s="92" t="s">
        <v>134</v>
      </c>
      <c r="E119" s="135" t="s">
        <v>214</v>
      </c>
      <c r="F119" s="93">
        <v>1</v>
      </c>
      <c r="G119" s="93">
        <v>1</v>
      </c>
      <c r="H119" s="111" t="str">
        <f t="shared" si="1"/>
        <v xml:space="preserve">  </v>
      </c>
    </row>
    <row r="120" spans="1:8" s="75" customFormat="1" ht="13.5" x14ac:dyDescent="0.2">
      <c r="A120" s="18" t="s">
        <v>9889</v>
      </c>
      <c r="B120" s="110">
        <v>32</v>
      </c>
      <c r="C120" s="121" t="s">
        <v>215</v>
      </c>
      <c r="D120" s="92" t="s">
        <v>121</v>
      </c>
      <c r="E120" s="92" t="s">
        <v>135</v>
      </c>
      <c r="F120" s="93">
        <v>0</v>
      </c>
      <c r="G120" s="93">
        <v>0</v>
      </c>
      <c r="H120" s="111" t="str">
        <f t="shared" si="1"/>
        <v xml:space="preserve">  </v>
      </c>
    </row>
    <row r="121" spans="1:8" s="75" customFormat="1" ht="13.5" x14ac:dyDescent="0.2">
      <c r="A121" s="18" t="s">
        <v>9890</v>
      </c>
      <c r="B121" s="110">
        <v>33</v>
      </c>
      <c r="C121" s="121" t="s">
        <v>17</v>
      </c>
      <c r="D121" s="92"/>
      <c r="E121" s="92" t="s">
        <v>216</v>
      </c>
      <c r="F121" s="93">
        <v>0</v>
      </c>
      <c r="G121" s="93">
        <v>0</v>
      </c>
      <c r="H121" s="111" t="str">
        <f t="shared" si="1"/>
        <v xml:space="preserve">  </v>
      </c>
    </row>
    <row r="122" spans="1:8" s="75" customFormat="1" ht="13.5" x14ac:dyDescent="0.2">
      <c r="A122" s="18" t="s">
        <v>9891</v>
      </c>
      <c r="B122" s="110">
        <v>34</v>
      </c>
      <c r="C122" s="121" t="s">
        <v>217</v>
      </c>
      <c r="D122" s="92"/>
      <c r="E122" s="92" t="s">
        <v>201</v>
      </c>
      <c r="F122" s="93">
        <v>0</v>
      </c>
      <c r="G122" s="93">
        <v>0</v>
      </c>
      <c r="H122" s="111" t="str">
        <f t="shared" si="1"/>
        <v xml:space="preserve">  </v>
      </c>
    </row>
    <row r="123" spans="1:8" s="75" customFormat="1" ht="13.5" x14ac:dyDescent="0.2">
      <c r="A123" s="18" t="s">
        <v>9892</v>
      </c>
      <c r="B123" s="110">
        <v>35</v>
      </c>
      <c r="C123" s="121" t="s">
        <v>218</v>
      </c>
      <c r="D123" s="92"/>
      <c r="E123" s="92" t="s">
        <v>132</v>
      </c>
      <c r="F123" s="93">
        <v>0</v>
      </c>
      <c r="G123" s="93">
        <v>0</v>
      </c>
      <c r="H123" s="111" t="str">
        <f t="shared" si="1"/>
        <v xml:space="preserve">  </v>
      </c>
    </row>
    <row r="124" spans="1:8" s="75" customFormat="1" ht="13.5" x14ac:dyDescent="0.2">
      <c r="A124" s="57" t="s">
        <v>9893</v>
      </c>
      <c r="B124" s="110">
        <v>36</v>
      </c>
      <c r="C124" s="121" t="s">
        <v>219</v>
      </c>
      <c r="D124" s="92"/>
      <c r="E124" s="92" t="s">
        <v>104</v>
      </c>
      <c r="F124" s="93">
        <v>0</v>
      </c>
      <c r="G124" s="93">
        <v>0</v>
      </c>
      <c r="H124" s="111" t="str">
        <f t="shared" si="1"/>
        <v xml:space="preserve">  </v>
      </c>
    </row>
    <row r="125" spans="1:8" s="75" customFormat="1" ht="13.5" x14ac:dyDescent="0.2">
      <c r="A125" s="18" t="s">
        <v>9894</v>
      </c>
      <c r="B125" s="110">
        <v>37</v>
      </c>
      <c r="C125" s="121" t="s">
        <v>220</v>
      </c>
      <c r="D125" s="92"/>
      <c r="E125" s="92" t="s">
        <v>221</v>
      </c>
      <c r="F125" s="93">
        <v>0</v>
      </c>
      <c r="G125" s="93">
        <v>0</v>
      </c>
      <c r="H125" s="111" t="str">
        <f t="shared" si="1"/>
        <v xml:space="preserve">  </v>
      </c>
    </row>
    <row r="126" spans="1:8" s="75" customFormat="1" ht="13.5" x14ac:dyDescent="0.2">
      <c r="A126" s="57" t="s">
        <v>9895</v>
      </c>
      <c r="B126" s="110">
        <v>38</v>
      </c>
      <c r="C126" s="121" t="s">
        <v>222</v>
      </c>
      <c r="D126" s="92"/>
      <c r="E126" s="92" t="s">
        <v>223</v>
      </c>
      <c r="F126" s="93">
        <v>0</v>
      </c>
      <c r="G126" s="98">
        <v>0</v>
      </c>
      <c r="H126" s="111" t="str">
        <f t="shared" si="1"/>
        <v xml:space="preserve">  </v>
      </c>
    </row>
    <row r="127" spans="1:8" s="75" customFormat="1" ht="13.5" x14ac:dyDescent="0.2">
      <c r="A127" s="57" t="s">
        <v>9896</v>
      </c>
      <c r="B127" s="153">
        <v>39</v>
      </c>
      <c r="C127" s="370" t="s">
        <v>224</v>
      </c>
      <c r="D127" s="154"/>
      <c r="E127" s="121" t="s">
        <v>135</v>
      </c>
      <c r="F127" s="93">
        <v>255</v>
      </c>
      <c r="G127" s="98">
        <v>255</v>
      </c>
      <c r="H127" s="111" t="str">
        <f t="shared" si="1"/>
        <v xml:space="preserve">  </v>
      </c>
    </row>
    <row r="128" spans="1:8" s="84" customFormat="1" ht="13.5" x14ac:dyDescent="0.2">
      <c r="A128" s="60"/>
      <c r="B128" s="350">
        <v>40</v>
      </c>
      <c r="C128" s="377" t="s">
        <v>10450</v>
      </c>
      <c r="D128" s="351"/>
      <c r="E128" s="455" t="s">
        <v>10439</v>
      </c>
      <c r="F128" s="350">
        <v>0</v>
      </c>
      <c r="G128" s="350">
        <v>0</v>
      </c>
      <c r="H128" s="118"/>
    </row>
    <row r="129" spans="1:8" s="84" customFormat="1" ht="13.5" x14ac:dyDescent="0.2">
      <c r="A129" s="60"/>
      <c r="B129" s="350">
        <v>41</v>
      </c>
      <c r="C129" s="377" t="s">
        <v>10451</v>
      </c>
      <c r="D129" s="351"/>
      <c r="E129" s="455" t="s">
        <v>10475</v>
      </c>
      <c r="F129" s="350">
        <v>0</v>
      </c>
      <c r="G129" s="350">
        <v>0</v>
      </c>
      <c r="H129" s="118"/>
    </row>
    <row r="130" spans="1:8" s="84" customFormat="1" ht="13.5" x14ac:dyDescent="0.2">
      <c r="A130" s="60" t="s">
        <v>11197</v>
      </c>
      <c r="B130" s="350">
        <v>42</v>
      </c>
      <c r="C130" s="377" t="s">
        <v>10452</v>
      </c>
      <c r="D130" s="351"/>
      <c r="E130" s="455" t="s">
        <v>10476</v>
      </c>
      <c r="F130" s="350">
        <v>12</v>
      </c>
      <c r="G130" s="350">
        <v>12</v>
      </c>
      <c r="H130" s="118"/>
    </row>
    <row r="131" spans="1:8" s="84" customFormat="1" ht="13.5" x14ac:dyDescent="0.2">
      <c r="A131" s="60" t="s">
        <v>11198</v>
      </c>
      <c r="B131" s="350">
        <v>43</v>
      </c>
      <c r="C131" s="377" t="s">
        <v>10453</v>
      </c>
      <c r="D131" s="351"/>
      <c r="E131" s="455" t="s">
        <v>10476</v>
      </c>
      <c r="F131" s="350">
        <v>3</v>
      </c>
      <c r="G131" s="350">
        <v>3</v>
      </c>
      <c r="H131" s="118"/>
    </row>
    <row r="132" spans="1:8" s="84" customFormat="1" ht="13.5" x14ac:dyDescent="0.2">
      <c r="A132" s="60" t="s">
        <v>11199</v>
      </c>
      <c r="B132" s="350">
        <v>44</v>
      </c>
      <c r="C132" s="377" t="s">
        <v>10454</v>
      </c>
      <c r="D132" s="351" t="s">
        <v>368</v>
      </c>
      <c r="E132" s="455" t="s">
        <v>10477</v>
      </c>
      <c r="F132" s="350">
        <v>5</v>
      </c>
      <c r="G132" s="350">
        <v>5</v>
      </c>
      <c r="H132" s="118"/>
    </row>
    <row r="133" spans="1:8" s="75" customFormat="1" ht="13.5" x14ac:dyDescent="0.2">
      <c r="A133" s="18" t="s">
        <v>9897</v>
      </c>
      <c r="B133" s="161">
        <v>45</v>
      </c>
      <c r="C133" s="365" t="s">
        <v>225</v>
      </c>
      <c r="D133" s="87"/>
      <c r="E133" s="121" t="s">
        <v>170</v>
      </c>
      <c r="F133" s="93">
        <v>255</v>
      </c>
      <c r="G133" s="93">
        <v>255</v>
      </c>
      <c r="H133" s="111" t="str">
        <f t="shared" si="1"/>
        <v xml:space="preserve">  </v>
      </c>
    </row>
    <row r="134" spans="1:8" s="75" customFormat="1" ht="13.5" x14ac:dyDescent="0.2">
      <c r="A134" s="57" t="s">
        <v>9898</v>
      </c>
      <c r="B134" s="110">
        <v>46</v>
      </c>
      <c r="C134" s="121" t="s">
        <v>226</v>
      </c>
      <c r="D134" s="92"/>
      <c r="E134" s="121" t="s">
        <v>227</v>
      </c>
      <c r="F134" s="93">
        <v>255</v>
      </c>
      <c r="G134" s="93">
        <v>255</v>
      </c>
      <c r="H134" s="111" t="str">
        <f t="shared" si="1"/>
        <v xml:space="preserve">  </v>
      </c>
    </row>
    <row r="135" spans="1:8" s="75" customFormat="1" ht="13.5" x14ac:dyDescent="0.2">
      <c r="A135" s="18" t="s">
        <v>9899</v>
      </c>
      <c r="B135" s="161">
        <v>47</v>
      </c>
      <c r="C135" s="121" t="s">
        <v>228</v>
      </c>
      <c r="D135" s="92"/>
      <c r="E135" s="121" t="s">
        <v>227</v>
      </c>
      <c r="F135" s="93">
        <v>255</v>
      </c>
      <c r="G135" s="93">
        <v>255</v>
      </c>
      <c r="H135" s="111" t="str">
        <f t="shared" si="1"/>
        <v xml:space="preserve">  </v>
      </c>
    </row>
    <row r="136" spans="1:8" s="75" customFormat="1" ht="13.5" x14ac:dyDescent="0.2">
      <c r="A136" s="57" t="s">
        <v>9900</v>
      </c>
      <c r="B136" s="110">
        <v>48</v>
      </c>
      <c r="C136" s="121" t="s">
        <v>229</v>
      </c>
      <c r="D136" s="92"/>
      <c r="E136" s="121" t="s">
        <v>227</v>
      </c>
      <c r="F136" s="93">
        <v>255</v>
      </c>
      <c r="G136" s="93">
        <v>255</v>
      </c>
      <c r="H136" s="111" t="str">
        <f t="shared" si="1"/>
        <v xml:space="preserve">  </v>
      </c>
    </row>
    <row r="137" spans="1:8" s="75" customFormat="1" ht="13.5" x14ac:dyDescent="0.2">
      <c r="A137" s="18" t="s">
        <v>9901</v>
      </c>
      <c r="B137" s="161">
        <v>49</v>
      </c>
      <c r="C137" s="121" t="s">
        <v>230</v>
      </c>
      <c r="D137" s="92"/>
      <c r="E137" s="121" t="s">
        <v>227</v>
      </c>
      <c r="F137" s="93">
        <v>255</v>
      </c>
      <c r="G137" s="93">
        <v>255</v>
      </c>
      <c r="H137" s="111" t="str">
        <f t="shared" si="1"/>
        <v xml:space="preserve">  </v>
      </c>
    </row>
    <row r="138" spans="1:8" s="75" customFormat="1" ht="13.5" x14ac:dyDescent="0.2">
      <c r="A138" s="57" t="s">
        <v>9902</v>
      </c>
      <c r="B138" s="110">
        <v>50</v>
      </c>
      <c r="C138" s="121" t="s">
        <v>231</v>
      </c>
      <c r="D138" s="92"/>
      <c r="E138" s="121" t="s">
        <v>227</v>
      </c>
      <c r="F138" s="93">
        <v>255</v>
      </c>
      <c r="G138" s="93">
        <v>255</v>
      </c>
      <c r="H138" s="111" t="str">
        <f t="shared" si="1"/>
        <v xml:space="preserve">  </v>
      </c>
    </row>
    <row r="139" spans="1:8" s="75" customFormat="1" ht="13.5" x14ac:dyDescent="0.2">
      <c r="A139" s="18" t="s">
        <v>9903</v>
      </c>
      <c r="B139" s="161">
        <v>51</v>
      </c>
      <c r="C139" s="121" t="s">
        <v>232</v>
      </c>
      <c r="D139" s="92"/>
      <c r="E139" s="121" t="s">
        <v>227</v>
      </c>
      <c r="F139" s="93">
        <v>255</v>
      </c>
      <c r="G139" s="93">
        <v>255</v>
      </c>
      <c r="H139" s="111" t="str">
        <f t="shared" si="1"/>
        <v xml:space="preserve">  </v>
      </c>
    </row>
    <row r="140" spans="1:8" s="75" customFormat="1" ht="13.5" x14ac:dyDescent="0.2">
      <c r="A140" s="57" t="s">
        <v>9904</v>
      </c>
      <c r="B140" s="110">
        <v>52</v>
      </c>
      <c r="C140" s="121" t="s">
        <v>233</v>
      </c>
      <c r="D140" s="92"/>
      <c r="E140" s="121" t="s">
        <v>227</v>
      </c>
      <c r="F140" s="93">
        <v>255</v>
      </c>
      <c r="G140" s="93">
        <v>255</v>
      </c>
      <c r="H140" s="111" t="str">
        <f t="shared" si="1"/>
        <v xml:space="preserve">  </v>
      </c>
    </row>
    <row r="141" spans="1:8" s="75" customFormat="1" ht="13.5" x14ac:dyDescent="0.2">
      <c r="A141" s="18" t="s">
        <v>9905</v>
      </c>
      <c r="B141" s="161">
        <v>53</v>
      </c>
      <c r="C141" s="121" t="s">
        <v>234</v>
      </c>
      <c r="D141" s="92"/>
      <c r="E141" s="121" t="s">
        <v>227</v>
      </c>
      <c r="F141" s="93">
        <v>255</v>
      </c>
      <c r="G141" s="93">
        <v>255</v>
      </c>
      <c r="H141" s="111" t="str">
        <f t="shared" si="1"/>
        <v xml:space="preserve">  </v>
      </c>
    </row>
    <row r="142" spans="1:8" s="75" customFormat="1" ht="13.5" x14ac:dyDescent="0.2">
      <c r="A142" s="57" t="s">
        <v>9906</v>
      </c>
      <c r="B142" s="110">
        <v>54</v>
      </c>
      <c r="C142" s="121" t="s">
        <v>235</v>
      </c>
      <c r="D142" s="92"/>
      <c r="E142" s="121" t="s">
        <v>227</v>
      </c>
      <c r="F142" s="93">
        <v>255</v>
      </c>
      <c r="G142" s="93">
        <v>255</v>
      </c>
      <c r="H142" s="111" t="str">
        <f t="shared" si="1"/>
        <v xml:space="preserve">  </v>
      </c>
    </row>
    <row r="143" spans="1:8" s="75" customFormat="1" ht="13.5" x14ac:dyDescent="0.2">
      <c r="A143" s="58" t="s">
        <v>9907</v>
      </c>
      <c r="B143" s="161">
        <v>55</v>
      </c>
      <c r="C143" s="121" t="s">
        <v>236</v>
      </c>
      <c r="D143" s="92"/>
      <c r="E143" s="121" t="s">
        <v>227</v>
      </c>
      <c r="F143" s="93">
        <v>255</v>
      </c>
      <c r="G143" s="93">
        <v>255</v>
      </c>
      <c r="H143" s="111" t="str">
        <f t="shared" si="1"/>
        <v xml:space="preserve">  </v>
      </c>
    </row>
    <row r="144" spans="1:8" s="75" customFormat="1" ht="13.5" x14ac:dyDescent="0.2">
      <c r="A144" s="57" t="s">
        <v>9908</v>
      </c>
      <c r="B144" s="110">
        <v>56</v>
      </c>
      <c r="C144" s="121" t="s">
        <v>237</v>
      </c>
      <c r="D144" s="92"/>
      <c r="E144" s="121" t="s">
        <v>227</v>
      </c>
      <c r="F144" s="93">
        <v>255</v>
      </c>
      <c r="G144" s="93">
        <v>255</v>
      </c>
      <c r="H144" s="111" t="str">
        <f t="shared" si="1"/>
        <v xml:space="preserve">  </v>
      </c>
    </row>
    <row r="145" spans="1:9" s="75" customFormat="1" ht="13.5" x14ac:dyDescent="0.2">
      <c r="A145" s="58" t="s">
        <v>9909</v>
      </c>
      <c r="B145" s="161">
        <v>57</v>
      </c>
      <c r="C145" s="121" t="s">
        <v>238</v>
      </c>
      <c r="D145" s="92"/>
      <c r="E145" s="121" t="s">
        <v>227</v>
      </c>
      <c r="F145" s="93">
        <v>255</v>
      </c>
      <c r="G145" s="93">
        <v>255</v>
      </c>
      <c r="H145" s="111" t="str">
        <f t="shared" si="1"/>
        <v xml:space="preserve">  </v>
      </c>
    </row>
    <row r="146" spans="1:9" s="75" customFormat="1" ht="13.5" x14ac:dyDescent="0.2">
      <c r="A146" s="18" t="s">
        <v>9910</v>
      </c>
      <c r="B146" s="110">
        <v>58</v>
      </c>
      <c r="C146" s="121" t="s">
        <v>239</v>
      </c>
      <c r="D146" s="92"/>
      <c r="E146" s="121" t="s">
        <v>227</v>
      </c>
      <c r="F146" s="93">
        <v>255</v>
      </c>
      <c r="G146" s="93">
        <v>255</v>
      </c>
      <c r="H146" s="111" t="str">
        <f t="shared" si="1"/>
        <v xml:space="preserve">  </v>
      </c>
    </row>
    <row r="147" spans="1:9" s="75" customFormat="1" ht="13.5" x14ac:dyDescent="0.2">
      <c r="A147" s="57" t="s">
        <v>9911</v>
      </c>
      <c r="B147" s="161">
        <v>59</v>
      </c>
      <c r="C147" s="121" t="s">
        <v>240</v>
      </c>
      <c r="D147" s="92"/>
      <c r="E147" s="121" t="s">
        <v>227</v>
      </c>
      <c r="F147" s="93">
        <v>255</v>
      </c>
      <c r="G147" s="93">
        <v>255</v>
      </c>
      <c r="H147" s="111" t="str">
        <f t="shared" si="1"/>
        <v xml:space="preserve">  </v>
      </c>
    </row>
    <row r="148" spans="1:9" s="75" customFormat="1" ht="13.5" x14ac:dyDescent="0.2">
      <c r="A148" s="18" t="s">
        <v>9912</v>
      </c>
      <c r="B148" s="110">
        <v>60</v>
      </c>
      <c r="C148" s="121" t="s">
        <v>241</v>
      </c>
      <c r="D148" s="92"/>
      <c r="E148" s="121" t="s">
        <v>227</v>
      </c>
      <c r="F148" s="93">
        <v>255</v>
      </c>
      <c r="G148" s="93">
        <v>255</v>
      </c>
      <c r="H148" s="111" t="str">
        <f t="shared" si="1"/>
        <v xml:space="preserve">  </v>
      </c>
    </row>
    <row r="149" spans="1:9" s="75" customFormat="1" ht="13.5" x14ac:dyDescent="0.2">
      <c r="A149" s="57" t="s">
        <v>9913</v>
      </c>
      <c r="B149" s="161">
        <v>61</v>
      </c>
      <c r="C149" s="121" t="s">
        <v>242</v>
      </c>
      <c r="D149" s="92"/>
      <c r="E149" s="121" t="s">
        <v>227</v>
      </c>
      <c r="F149" s="93">
        <v>255</v>
      </c>
      <c r="G149" s="93">
        <v>255</v>
      </c>
      <c r="H149" s="111" t="str">
        <f t="shared" si="1"/>
        <v xml:space="preserve">  </v>
      </c>
    </row>
    <row r="150" spans="1:9" s="75" customFormat="1" ht="13.5" x14ac:dyDescent="0.2">
      <c r="A150" s="57" t="s">
        <v>9914</v>
      </c>
      <c r="B150" s="110">
        <v>62</v>
      </c>
      <c r="C150" s="121" t="s">
        <v>243</v>
      </c>
      <c r="D150" s="92"/>
      <c r="E150" s="92" t="s">
        <v>100</v>
      </c>
      <c r="F150" s="93">
        <v>1</v>
      </c>
      <c r="G150" s="93">
        <v>1</v>
      </c>
      <c r="H150" s="111" t="str">
        <f t="shared" si="1"/>
        <v xml:space="preserve">  </v>
      </c>
    </row>
    <row r="151" spans="1:9" s="75" customFormat="1" ht="13.5" x14ac:dyDescent="0.2">
      <c r="A151" s="57" t="s">
        <v>9915</v>
      </c>
      <c r="B151" s="161">
        <v>63</v>
      </c>
      <c r="C151" s="121" t="s">
        <v>244</v>
      </c>
      <c r="D151" s="92"/>
      <c r="E151" s="92" t="s">
        <v>227</v>
      </c>
      <c r="F151" s="93">
        <v>0</v>
      </c>
      <c r="G151" s="93">
        <v>0</v>
      </c>
      <c r="H151" s="111" t="str">
        <f t="shared" si="1"/>
        <v xml:space="preserve">  </v>
      </c>
    </row>
    <row r="152" spans="1:9" s="75" customFormat="1" ht="13.5" x14ac:dyDescent="0.2">
      <c r="A152" s="57" t="s">
        <v>9916</v>
      </c>
      <c r="B152" s="110">
        <v>64</v>
      </c>
      <c r="C152" s="121" t="s">
        <v>245</v>
      </c>
      <c r="D152" s="92"/>
      <c r="E152" s="92" t="s">
        <v>96</v>
      </c>
      <c r="F152" s="93">
        <v>0</v>
      </c>
      <c r="G152" s="93">
        <v>0</v>
      </c>
      <c r="H152" s="111" t="str">
        <f t="shared" si="1"/>
        <v xml:space="preserve">  </v>
      </c>
    </row>
    <row r="153" spans="1:9" s="75" customFormat="1" ht="13.5" x14ac:dyDescent="0.2">
      <c r="A153" s="57" t="s">
        <v>9917</v>
      </c>
      <c r="B153" s="161">
        <v>65</v>
      </c>
      <c r="C153" s="121" t="s">
        <v>246</v>
      </c>
      <c r="D153" s="92"/>
      <c r="E153" s="92" t="s">
        <v>96</v>
      </c>
      <c r="F153" s="93">
        <v>0</v>
      </c>
      <c r="G153" s="93">
        <v>0</v>
      </c>
      <c r="H153" s="111" t="str">
        <f t="shared" si="1"/>
        <v xml:space="preserve">  </v>
      </c>
    </row>
    <row r="154" spans="1:9" s="75" customFormat="1" ht="13.5" x14ac:dyDescent="0.2">
      <c r="A154" s="57" t="s">
        <v>9918</v>
      </c>
      <c r="B154" s="110">
        <v>66</v>
      </c>
      <c r="C154" s="121" t="s">
        <v>247</v>
      </c>
      <c r="D154" s="92"/>
      <c r="E154" s="92" t="s">
        <v>100</v>
      </c>
      <c r="F154" s="93">
        <v>0</v>
      </c>
      <c r="G154" s="93">
        <v>0</v>
      </c>
      <c r="H154" s="111" t="str">
        <f t="shared" si="1"/>
        <v xml:space="preserve">  </v>
      </c>
    </row>
    <row r="155" spans="1:9" s="75" customFormat="1" ht="13.5" x14ac:dyDescent="0.2">
      <c r="A155" s="18" t="s">
        <v>9919</v>
      </c>
      <c r="B155" s="342">
        <v>67</v>
      </c>
      <c r="C155" s="370" t="s">
        <v>248</v>
      </c>
      <c r="D155" s="154" t="s">
        <v>134</v>
      </c>
      <c r="E155" s="154" t="s">
        <v>249</v>
      </c>
      <c r="F155" s="155">
        <v>10</v>
      </c>
      <c r="G155" s="93">
        <v>60</v>
      </c>
      <c r="H155" s="111" t="str">
        <f t="shared" si="1"/>
        <v xml:space="preserve">  </v>
      </c>
    </row>
    <row r="156" spans="1:9" s="84" customFormat="1" ht="13.5" x14ac:dyDescent="0.2">
      <c r="A156" s="59"/>
      <c r="B156" s="350">
        <v>68</v>
      </c>
      <c r="C156" s="377" t="s">
        <v>10455</v>
      </c>
      <c r="D156" s="377"/>
      <c r="E156" s="431" t="s">
        <v>10439</v>
      </c>
      <c r="F156" s="350">
        <v>0</v>
      </c>
      <c r="G156" s="350">
        <v>0</v>
      </c>
      <c r="H156" s="118"/>
    </row>
    <row r="157" spans="1:9" s="84" customFormat="1" ht="13.5" x14ac:dyDescent="0.2">
      <c r="A157" s="59"/>
      <c r="B157" s="350">
        <v>69</v>
      </c>
      <c r="C157" s="377" t="s">
        <v>10456</v>
      </c>
      <c r="D157" s="377"/>
      <c r="E157" s="431" t="s">
        <v>10439</v>
      </c>
      <c r="F157" s="350">
        <v>0</v>
      </c>
      <c r="G157" s="350">
        <v>0</v>
      </c>
      <c r="H157" s="118"/>
    </row>
    <row r="158" spans="1:9" s="84" customFormat="1" ht="13.5" x14ac:dyDescent="0.2">
      <c r="A158" s="59"/>
      <c r="B158" s="350">
        <v>70</v>
      </c>
      <c r="C158" s="377" t="s">
        <v>10457</v>
      </c>
      <c r="D158" s="377"/>
      <c r="E158" s="431" t="s">
        <v>10439</v>
      </c>
      <c r="F158" s="350">
        <v>0</v>
      </c>
      <c r="G158" s="350">
        <v>0</v>
      </c>
      <c r="H158" s="118"/>
    </row>
    <row r="159" spans="1:9" s="84" customFormat="1" ht="13.5" x14ac:dyDescent="0.2">
      <c r="A159" s="59"/>
      <c r="B159" s="350">
        <v>71</v>
      </c>
      <c r="C159" s="377" t="s">
        <v>10458</v>
      </c>
      <c r="D159" s="377"/>
      <c r="E159" s="431" t="s">
        <v>10444</v>
      </c>
      <c r="F159" s="350">
        <v>0</v>
      </c>
      <c r="G159" s="350">
        <v>0</v>
      </c>
      <c r="H159" s="118"/>
      <c r="I159" s="84">
        <v>2</v>
      </c>
    </row>
    <row r="160" spans="1:9" s="84" customFormat="1" ht="13.5" x14ac:dyDescent="0.2">
      <c r="A160" s="59"/>
      <c r="B160" s="350">
        <v>72</v>
      </c>
      <c r="C160" s="377" t="s">
        <v>10459</v>
      </c>
      <c r="D160" s="377"/>
      <c r="E160" s="349">
        <v>1</v>
      </c>
      <c r="F160" s="350">
        <v>0</v>
      </c>
      <c r="G160" s="350">
        <v>0</v>
      </c>
      <c r="H160" s="118"/>
    </row>
    <row r="161" spans="1:8" s="84" customFormat="1" ht="13.5" x14ac:dyDescent="0.2">
      <c r="A161" s="59"/>
      <c r="B161" s="350">
        <v>73</v>
      </c>
      <c r="C161" s="377" t="s">
        <v>10460</v>
      </c>
      <c r="D161" s="377"/>
      <c r="E161" s="431" t="s">
        <v>10438</v>
      </c>
      <c r="F161" s="350">
        <v>0</v>
      </c>
      <c r="G161" s="350">
        <v>0</v>
      </c>
      <c r="H161" s="118"/>
    </row>
    <row r="162" spans="1:8" s="75" customFormat="1" ht="13.5" x14ac:dyDescent="0.2">
      <c r="A162" s="18" t="s">
        <v>9920</v>
      </c>
      <c r="B162" s="161">
        <v>74</v>
      </c>
      <c r="C162" s="365" t="s">
        <v>250</v>
      </c>
      <c r="D162" s="87"/>
      <c r="E162" s="87" t="s">
        <v>100</v>
      </c>
      <c r="F162" s="88">
        <v>0</v>
      </c>
      <c r="G162" s="93">
        <v>0</v>
      </c>
      <c r="H162" s="111" t="str">
        <f t="shared" si="1"/>
        <v xml:space="preserve">  </v>
      </c>
    </row>
    <row r="163" spans="1:8" s="75" customFormat="1" ht="13.5" x14ac:dyDescent="0.2">
      <c r="A163" s="18" t="s">
        <v>9921</v>
      </c>
      <c r="B163" s="161">
        <v>75</v>
      </c>
      <c r="C163" s="366" t="s">
        <v>251</v>
      </c>
      <c r="D163" s="123"/>
      <c r="E163" s="123" t="s">
        <v>122</v>
      </c>
      <c r="F163" s="124">
        <v>0</v>
      </c>
      <c r="G163" s="124">
        <v>0</v>
      </c>
      <c r="H163" s="111" t="str">
        <f t="shared" si="1"/>
        <v xml:space="preserve">  </v>
      </c>
    </row>
    <row r="164" spans="1:8" s="84" customFormat="1" x14ac:dyDescent="0.2">
      <c r="B164" s="445">
        <v>76</v>
      </c>
      <c r="C164" s="377" t="s">
        <v>10461</v>
      </c>
      <c r="D164" s="377"/>
      <c r="E164" s="446" t="s">
        <v>102</v>
      </c>
      <c r="F164" s="350">
        <v>0</v>
      </c>
      <c r="G164" s="432">
        <v>0</v>
      </c>
      <c r="H164" s="447" t="str">
        <f t="shared" si="1"/>
        <v xml:space="preserve">  </v>
      </c>
    </row>
    <row r="165" spans="1:8" s="84" customFormat="1" ht="13.5" x14ac:dyDescent="0.2">
      <c r="A165" s="60" t="s">
        <v>11200</v>
      </c>
      <c r="B165" s="445">
        <v>77</v>
      </c>
      <c r="C165" s="377" t="s">
        <v>10462</v>
      </c>
      <c r="D165" s="377"/>
      <c r="E165" s="349" t="s">
        <v>10478</v>
      </c>
      <c r="F165" s="350">
        <v>1</v>
      </c>
      <c r="G165" s="432">
        <v>1</v>
      </c>
      <c r="H165" s="448"/>
    </row>
    <row r="166" spans="1:8" s="84" customFormat="1" ht="13.5" x14ac:dyDescent="0.2">
      <c r="A166" s="60" t="s">
        <v>9922</v>
      </c>
      <c r="B166" s="449">
        <v>78</v>
      </c>
      <c r="C166" s="450" t="s">
        <v>252</v>
      </c>
      <c r="D166" s="451"/>
      <c r="E166" s="451" t="s">
        <v>253</v>
      </c>
      <c r="F166" s="452">
        <v>0</v>
      </c>
      <c r="G166" s="453">
        <v>0</v>
      </c>
      <c r="H166" s="448"/>
    </row>
    <row r="167" spans="1:8" s="84" customFormat="1" ht="13.5" x14ac:dyDescent="0.2">
      <c r="A167" s="60"/>
      <c r="B167" s="445">
        <v>79</v>
      </c>
      <c r="C167" s="377" t="s">
        <v>10463</v>
      </c>
      <c r="D167" s="377"/>
      <c r="E167" s="431" t="s">
        <v>10439</v>
      </c>
      <c r="F167" s="350">
        <v>0</v>
      </c>
      <c r="G167" s="350">
        <v>0</v>
      </c>
      <c r="H167" s="349"/>
    </row>
    <row r="168" spans="1:8" s="84" customFormat="1" ht="13.5" x14ac:dyDescent="0.2">
      <c r="A168" s="60"/>
      <c r="B168" s="445">
        <v>80</v>
      </c>
      <c r="C168" s="377" t="s">
        <v>10464</v>
      </c>
      <c r="D168" s="377" t="s">
        <v>10480</v>
      </c>
      <c r="E168" s="431" t="s">
        <v>10479</v>
      </c>
      <c r="F168" s="350">
        <v>0</v>
      </c>
      <c r="G168" s="350">
        <v>0</v>
      </c>
      <c r="H168" s="349"/>
    </row>
    <row r="169" spans="1:8" s="84" customFormat="1" ht="13.5" x14ac:dyDescent="0.2">
      <c r="A169" s="60"/>
      <c r="B169" s="445">
        <v>81</v>
      </c>
      <c r="C169" s="377" t="s">
        <v>10465</v>
      </c>
      <c r="D169" s="377"/>
      <c r="E169" s="431" t="s">
        <v>10438</v>
      </c>
      <c r="F169" s="350">
        <v>0</v>
      </c>
      <c r="G169" s="350">
        <v>0</v>
      </c>
      <c r="H169" s="349"/>
    </row>
    <row r="170" spans="1:8" s="84" customFormat="1" ht="13.5" x14ac:dyDescent="0.2">
      <c r="A170" s="60"/>
      <c r="B170" s="445">
        <v>82</v>
      </c>
      <c r="C170" s="377" t="s">
        <v>10466</v>
      </c>
      <c r="D170" s="377"/>
      <c r="E170" s="431" t="s">
        <v>10481</v>
      </c>
      <c r="F170" s="350">
        <v>0</v>
      </c>
      <c r="G170" s="350">
        <v>0</v>
      </c>
      <c r="H170" s="349"/>
    </row>
    <row r="171" spans="1:8" s="84" customFormat="1" ht="13.5" x14ac:dyDescent="0.2">
      <c r="A171" s="60"/>
      <c r="B171" s="445">
        <v>83</v>
      </c>
      <c r="C171" s="377" t="s">
        <v>10467</v>
      </c>
      <c r="D171" s="377"/>
      <c r="E171" s="431" t="s">
        <v>10439</v>
      </c>
      <c r="F171" s="350">
        <v>0</v>
      </c>
      <c r="G171" s="350">
        <v>0</v>
      </c>
      <c r="H171" s="349"/>
    </row>
    <row r="172" spans="1:8" s="84" customFormat="1" ht="13.5" x14ac:dyDescent="0.2">
      <c r="A172" s="60"/>
      <c r="B172" s="445">
        <v>84</v>
      </c>
      <c r="C172" s="377" t="s">
        <v>10468</v>
      </c>
      <c r="D172" s="377"/>
      <c r="E172" s="431" t="s">
        <v>10482</v>
      </c>
      <c r="F172" s="350">
        <v>0</v>
      </c>
      <c r="G172" s="350">
        <v>0</v>
      </c>
      <c r="H172" s="349"/>
    </row>
    <row r="173" spans="1:8" s="84" customFormat="1" ht="13.5" x14ac:dyDescent="0.2">
      <c r="A173" s="60"/>
      <c r="B173" s="445">
        <v>85</v>
      </c>
      <c r="C173" s="377" t="s">
        <v>10469</v>
      </c>
      <c r="D173" s="377"/>
      <c r="E173" s="431" t="s">
        <v>10482</v>
      </c>
      <c r="F173" s="350">
        <v>0</v>
      </c>
      <c r="G173" s="350">
        <v>0</v>
      </c>
      <c r="H173" s="349"/>
    </row>
    <row r="174" spans="1:8" s="84" customFormat="1" ht="13.5" x14ac:dyDescent="0.2">
      <c r="A174" s="60"/>
      <c r="B174" s="445">
        <v>86</v>
      </c>
      <c r="C174" s="377" t="s">
        <v>10470</v>
      </c>
      <c r="D174" s="377"/>
      <c r="E174" s="431" t="s">
        <v>10482</v>
      </c>
      <c r="F174" s="350">
        <v>0</v>
      </c>
      <c r="G174" s="350">
        <v>0</v>
      </c>
      <c r="H174" s="349"/>
    </row>
    <row r="175" spans="1:8" s="84" customFormat="1" ht="13.5" x14ac:dyDescent="0.2">
      <c r="A175" s="60"/>
      <c r="B175" s="445">
        <v>87</v>
      </c>
      <c r="C175" s="377" t="s">
        <v>10471</v>
      </c>
      <c r="D175" s="377"/>
      <c r="E175" s="431" t="s">
        <v>10482</v>
      </c>
      <c r="F175" s="350">
        <v>0</v>
      </c>
      <c r="G175" s="350">
        <v>0</v>
      </c>
      <c r="H175" s="349"/>
    </row>
    <row r="176" spans="1:8" s="84" customFormat="1" ht="13.5" x14ac:dyDescent="0.2">
      <c r="A176" s="60"/>
      <c r="B176" s="445">
        <v>88</v>
      </c>
      <c r="C176" s="377" t="s">
        <v>10472</v>
      </c>
      <c r="D176" s="377"/>
      <c r="E176" s="431" t="s">
        <v>10439</v>
      </c>
      <c r="F176" s="350">
        <v>0</v>
      </c>
      <c r="G176" s="350">
        <v>0</v>
      </c>
      <c r="H176" s="349"/>
    </row>
    <row r="177" spans="1:8" s="84" customFormat="1" ht="13.5" x14ac:dyDescent="0.2">
      <c r="A177" s="60"/>
      <c r="B177" s="445">
        <v>89</v>
      </c>
      <c r="C177" s="377" t="s">
        <v>10473</v>
      </c>
      <c r="D177" s="377"/>
      <c r="E177" s="431" t="s">
        <v>10439</v>
      </c>
      <c r="F177" s="350">
        <v>0</v>
      </c>
      <c r="G177" s="350">
        <v>0</v>
      </c>
      <c r="H177" s="349"/>
    </row>
    <row r="178" spans="1:8" s="84" customFormat="1" ht="13.5" x14ac:dyDescent="0.2">
      <c r="A178" s="60"/>
      <c r="B178" s="445">
        <v>90</v>
      </c>
      <c r="C178" s="377" t="s">
        <v>10474</v>
      </c>
      <c r="D178" s="377" t="s">
        <v>10484</v>
      </c>
      <c r="E178" s="431" t="s">
        <v>10483</v>
      </c>
      <c r="F178" s="350">
        <v>0</v>
      </c>
      <c r="G178" s="350">
        <v>0</v>
      </c>
      <c r="H178" s="349"/>
    </row>
    <row r="179" spans="1:8" s="75" customFormat="1" ht="13.5" x14ac:dyDescent="0.2">
      <c r="A179" s="18"/>
      <c r="B179" s="173"/>
      <c r="C179" s="172"/>
      <c r="D179" s="172"/>
      <c r="E179" s="172"/>
      <c r="F179" s="173"/>
      <c r="G179" s="173"/>
      <c r="H179" s="172"/>
    </row>
    <row r="180" spans="1:8" s="75" customFormat="1" ht="16.5" thickBot="1" x14ac:dyDescent="0.25">
      <c r="A180" s="18"/>
      <c r="B180" s="171" t="s">
        <v>254</v>
      </c>
      <c r="C180" s="172"/>
      <c r="D180" s="172"/>
      <c r="E180" s="172"/>
      <c r="F180" s="173"/>
      <c r="G180" s="173"/>
      <c r="H180" s="172"/>
    </row>
    <row r="181" spans="1:8" s="75" customFormat="1" ht="26.25" thickBot="1" x14ac:dyDescent="0.25">
      <c r="A181" s="19"/>
      <c r="B181" s="182" t="s">
        <v>78</v>
      </c>
      <c r="C181" s="374" t="s">
        <v>79</v>
      </c>
      <c r="D181" s="183" t="s">
        <v>80</v>
      </c>
      <c r="E181" s="183" t="s">
        <v>81</v>
      </c>
      <c r="F181" s="183" t="s">
        <v>167</v>
      </c>
      <c r="G181" s="180" t="str">
        <f>IF(Input!F5="","",Input!F5&amp;"_"&amp;Input!F4)</f>
        <v>85NE9718_GMH_OECC</v>
      </c>
      <c r="H181" s="184" t="s">
        <v>83</v>
      </c>
    </row>
    <row r="182" spans="1:8" s="75" customFormat="1" ht="14.25" thickTop="1" x14ac:dyDescent="0.2">
      <c r="A182" s="18" t="s">
        <v>9923</v>
      </c>
      <c r="B182" s="128">
        <v>0</v>
      </c>
      <c r="C182" s="149" t="s">
        <v>255</v>
      </c>
      <c r="D182" s="107"/>
      <c r="E182" s="92" t="s">
        <v>256</v>
      </c>
      <c r="F182" s="108">
        <v>1</v>
      </c>
      <c r="G182" s="185">
        <f>GRP_NO</f>
        <v>0</v>
      </c>
      <c r="H182" s="129" t="s">
        <v>86</v>
      </c>
    </row>
    <row r="183" spans="1:8" s="75" customFormat="1" ht="13.5" x14ac:dyDescent="0.2">
      <c r="A183" s="18" t="s">
        <v>9924</v>
      </c>
      <c r="B183" s="328">
        <v>1</v>
      </c>
      <c r="C183" s="370" t="s">
        <v>18</v>
      </c>
      <c r="D183" s="154"/>
      <c r="E183" s="154" t="s">
        <v>256</v>
      </c>
      <c r="F183" s="155">
        <v>1</v>
      </c>
      <c r="G183" s="94">
        <f>G_GROUP</f>
        <v>0</v>
      </c>
      <c r="H183" s="131" t="s">
        <v>86</v>
      </c>
    </row>
    <row r="184" spans="1:8" s="84" customFormat="1" ht="13.5" x14ac:dyDescent="0.2">
      <c r="A184" s="59"/>
      <c r="B184" s="350">
        <v>2</v>
      </c>
      <c r="C184" s="377" t="s">
        <v>10485</v>
      </c>
      <c r="D184" s="377"/>
      <c r="E184" s="431" t="s">
        <v>10439</v>
      </c>
      <c r="F184" s="432">
        <v>0</v>
      </c>
      <c r="G184" s="454">
        <v>0</v>
      </c>
      <c r="H184" s="433"/>
    </row>
    <row r="185" spans="1:8" s="75" customFormat="1" ht="13.5" x14ac:dyDescent="0.2">
      <c r="A185" s="58" t="s">
        <v>9925</v>
      </c>
      <c r="B185" s="86">
        <v>3</v>
      </c>
      <c r="C185" s="365" t="s">
        <v>257</v>
      </c>
      <c r="D185" s="87"/>
      <c r="E185" s="87" t="s">
        <v>106</v>
      </c>
      <c r="F185" s="88">
        <v>1</v>
      </c>
      <c r="G185" s="93">
        <v>1</v>
      </c>
      <c r="H185" s="131" t="str">
        <f t="shared" ref="H185:H238" si="2">IF(G185="@", "Contract", "  ")</f>
        <v xml:space="preserve">  </v>
      </c>
    </row>
    <row r="186" spans="1:8" s="75" customFormat="1" ht="13.5" x14ac:dyDescent="0.2">
      <c r="A186" s="18" t="s">
        <v>9926</v>
      </c>
      <c r="B186" s="91">
        <v>4</v>
      </c>
      <c r="C186" s="121" t="s">
        <v>258</v>
      </c>
      <c r="D186" s="92"/>
      <c r="E186" s="92" t="s">
        <v>106</v>
      </c>
      <c r="F186" s="93">
        <v>1</v>
      </c>
      <c r="G186" s="93">
        <v>1</v>
      </c>
      <c r="H186" s="131" t="str">
        <f t="shared" si="2"/>
        <v xml:space="preserve">  </v>
      </c>
    </row>
    <row r="187" spans="1:8" s="75" customFormat="1" ht="13.5" x14ac:dyDescent="0.2">
      <c r="A187" s="18" t="s">
        <v>9927</v>
      </c>
      <c r="B187" s="91">
        <v>5</v>
      </c>
      <c r="C187" s="121" t="s">
        <v>259</v>
      </c>
      <c r="D187" s="92"/>
      <c r="E187" s="92" t="s">
        <v>96</v>
      </c>
      <c r="F187" s="93">
        <v>0</v>
      </c>
      <c r="G187" s="93">
        <v>0</v>
      </c>
      <c r="H187" s="131" t="str">
        <f t="shared" si="2"/>
        <v xml:space="preserve">  </v>
      </c>
    </row>
    <row r="188" spans="1:8" s="75" customFormat="1" ht="13.5" x14ac:dyDescent="0.2">
      <c r="A188" s="57" t="s">
        <v>9928</v>
      </c>
      <c r="B188" s="91">
        <v>6</v>
      </c>
      <c r="C188" s="121" t="s">
        <v>260</v>
      </c>
      <c r="D188" s="92" t="s">
        <v>121</v>
      </c>
      <c r="E188" s="92" t="s">
        <v>216</v>
      </c>
      <c r="F188" s="93">
        <v>0</v>
      </c>
      <c r="G188" s="93">
        <v>0</v>
      </c>
      <c r="H188" s="131" t="str">
        <f t="shared" si="2"/>
        <v xml:space="preserve">  </v>
      </c>
    </row>
    <row r="189" spans="1:8" s="75" customFormat="1" ht="13.5" x14ac:dyDescent="0.2">
      <c r="A189" s="57" t="s">
        <v>9929</v>
      </c>
      <c r="B189" s="91">
        <v>7</v>
      </c>
      <c r="C189" s="121" t="s">
        <v>261</v>
      </c>
      <c r="D189" s="92"/>
      <c r="E189" s="92" t="s">
        <v>96</v>
      </c>
      <c r="F189" s="93">
        <v>0</v>
      </c>
      <c r="G189" s="93">
        <v>0</v>
      </c>
      <c r="H189" s="131" t="str">
        <f t="shared" si="2"/>
        <v xml:space="preserve">  </v>
      </c>
    </row>
    <row r="190" spans="1:8" s="75" customFormat="1" ht="13.5" x14ac:dyDescent="0.2">
      <c r="A190" s="18" t="s">
        <v>9930</v>
      </c>
      <c r="B190" s="91">
        <v>8</v>
      </c>
      <c r="C190" s="121" t="s">
        <v>262</v>
      </c>
      <c r="D190" s="92" t="s">
        <v>263</v>
      </c>
      <c r="E190" s="92" t="s">
        <v>135</v>
      </c>
      <c r="F190" s="93">
        <v>0</v>
      </c>
      <c r="G190" s="93">
        <v>0</v>
      </c>
      <c r="H190" s="131" t="str">
        <f t="shared" si="2"/>
        <v xml:space="preserve">  </v>
      </c>
    </row>
    <row r="191" spans="1:8" s="75" customFormat="1" ht="13.5" x14ac:dyDescent="0.2">
      <c r="A191" s="57" t="s">
        <v>9931</v>
      </c>
      <c r="B191" s="91">
        <v>9</v>
      </c>
      <c r="C191" s="121" t="s">
        <v>264</v>
      </c>
      <c r="D191" s="92"/>
      <c r="E191" s="92" t="s">
        <v>265</v>
      </c>
      <c r="F191" s="93">
        <v>0</v>
      </c>
      <c r="G191" s="93">
        <v>0</v>
      </c>
      <c r="H191" s="131" t="str">
        <f t="shared" si="2"/>
        <v xml:space="preserve">  </v>
      </c>
    </row>
    <row r="192" spans="1:8" s="75" customFormat="1" ht="13.5" x14ac:dyDescent="0.2">
      <c r="A192" s="57" t="s">
        <v>9932</v>
      </c>
      <c r="B192" s="91">
        <v>10</v>
      </c>
      <c r="C192" s="121" t="s">
        <v>266</v>
      </c>
      <c r="D192" s="92"/>
      <c r="E192" s="92" t="s">
        <v>96</v>
      </c>
      <c r="F192" s="93">
        <v>0</v>
      </c>
      <c r="G192" s="93">
        <v>0</v>
      </c>
      <c r="H192" s="131" t="str">
        <f t="shared" si="2"/>
        <v xml:space="preserve">  </v>
      </c>
    </row>
    <row r="193" spans="1:8" s="75" customFormat="1" ht="13.5" x14ac:dyDescent="0.2">
      <c r="A193" s="57" t="s">
        <v>9933</v>
      </c>
      <c r="B193" s="91">
        <v>11</v>
      </c>
      <c r="C193" s="121" t="s">
        <v>267</v>
      </c>
      <c r="D193" s="92"/>
      <c r="E193" s="92" t="s">
        <v>100</v>
      </c>
      <c r="F193" s="93">
        <v>0</v>
      </c>
      <c r="G193" s="93">
        <v>0</v>
      </c>
      <c r="H193" s="131" t="str">
        <f t="shared" si="2"/>
        <v xml:space="preserve">  </v>
      </c>
    </row>
    <row r="194" spans="1:8" s="75" customFormat="1" ht="13.5" x14ac:dyDescent="0.2">
      <c r="A194" s="57" t="s">
        <v>9934</v>
      </c>
      <c r="B194" s="91">
        <v>12</v>
      </c>
      <c r="C194" s="121" t="s">
        <v>268</v>
      </c>
      <c r="D194" s="92" t="s">
        <v>134</v>
      </c>
      <c r="E194" s="92" t="s">
        <v>135</v>
      </c>
      <c r="F194" s="93">
        <v>0</v>
      </c>
      <c r="G194" s="93">
        <v>0</v>
      </c>
      <c r="H194" s="131" t="str">
        <f t="shared" si="2"/>
        <v xml:space="preserve">  </v>
      </c>
    </row>
    <row r="195" spans="1:8" s="75" customFormat="1" ht="13.5" x14ac:dyDescent="0.2">
      <c r="A195" s="57" t="s">
        <v>9935</v>
      </c>
      <c r="B195" s="91">
        <v>13</v>
      </c>
      <c r="C195" s="121" t="s">
        <v>269</v>
      </c>
      <c r="D195" s="92" t="s">
        <v>134</v>
      </c>
      <c r="E195" s="92" t="s">
        <v>135</v>
      </c>
      <c r="F195" s="93">
        <v>0</v>
      </c>
      <c r="G195" s="93">
        <v>0</v>
      </c>
      <c r="H195" s="131" t="str">
        <f t="shared" si="2"/>
        <v xml:space="preserve">  </v>
      </c>
    </row>
    <row r="196" spans="1:8" s="75" customFormat="1" ht="13.5" x14ac:dyDescent="0.2">
      <c r="A196" s="57" t="s">
        <v>9936</v>
      </c>
      <c r="B196" s="328">
        <v>14</v>
      </c>
      <c r="C196" s="370" t="s">
        <v>270</v>
      </c>
      <c r="D196" s="344">
        <v>0.01</v>
      </c>
      <c r="E196" s="154" t="s">
        <v>271</v>
      </c>
      <c r="F196" s="155">
        <v>70</v>
      </c>
      <c r="G196" s="93">
        <v>70</v>
      </c>
      <c r="H196" s="131" t="str">
        <f t="shared" si="2"/>
        <v xml:space="preserve">  </v>
      </c>
    </row>
    <row r="197" spans="1:8" s="84" customFormat="1" ht="13.5" x14ac:dyDescent="0.2">
      <c r="A197" s="60" t="s">
        <v>11217</v>
      </c>
      <c r="B197" s="350">
        <v>15</v>
      </c>
      <c r="C197" s="377" t="s">
        <v>10486</v>
      </c>
      <c r="D197" s="377" t="s">
        <v>10480</v>
      </c>
      <c r="E197" s="431" t="s">
        <v>10496</v>
      </c>
      <c r="F197" s="432">
        <v>5</v>
      </c>
      <c r="G197" s="454">
        <v>5</v>
      </c>
      <c r="H197" s="433" t="str">
        <f t="shared" si="2"/>
        <v xml:space="preserve">  </v>
      </c>
    </row>
    <row r="198" spans="1:8" s="75" customFormat="1" ht="13.5" x14ac:dyDescent="0.2">
      <c r="A198" s="57" t="s">
        <v>9937</v>
      </c>
      <c r="B198" s="86">
        <v>16</v>
      </c>
      <c r="C198" s="365" t="s">
        <v>272</v>
      </c>
      <c r="D198" s="87" t="s">
        <v>134</v>
      </c>
      <c r="E198" s="87" t="s">
        <v>273</v>
      </c>
      <c r="F198" s="88">
        <v>7</v>
      </c>
      <c r="G198" s="93">
        <v>7</v>
      </c>
      <c r="H198" s="131" t="str">
        <f t="shared" si="2"/>
        <v xml:space="preserve">  </v>
      </c>
    </row>
    <row r="199" spans="1:8" s="75" customFormat="1" ht="13.5" x14ac:dyDescent="0.2">
      <c r="A199" s="57" t="s">
        <v>9938</v>
      </c>
      <c r="B199" s="91">
        <v>17</v>
      </c>
      <c r="C199" s="121" t="s">
        <v>274</v>
      </c>
      <c r="D199" s="92" t="s">
        <v>134</v>
      </c>
      <c r="E199" s="92" t="s">
        <v>273</v>
      </c>
      <c r="F199" s="93">
        <v>30</v>
      </c>
      <c r="G199" s="93">
        <v>30</v>
      </c>
      <c r="H199" s="131" t="str">
        <f t="shared" si="2"/>
        <v xml:space="preserve">  </v>
      </c>
    </row>
    <row r="200" spans="1:8" s="75" customFormat="1" ht="13.5" x14ac:dyDescent="0.2">
      <c r="A200" s="57" t="s">
        <v>9939</v>
      </c>
      <c r="B200" s="328">
        <v>18</v>
      </c>
      <c r="C200" s="370" t="s">
        <v>275</v>
      </c>
      <c r="D200" s="154"/>
      <c r="E200" s="154" t="s">
        <v>96</v>
      </c>
      <c r="F200" s="155">
        <v>0</v>
      </c>
      <c r="G200" s="93">
        <v>0</v>
      </c>
      <c r="H200" s="131" t="str">
        <f t="shared" si="2"/>
        <v xml:space="preserve">  </v>
      </c>
    </row>
    <row r="201" spans="1:8" s="84" customFormat="1" ht="13.5" x14ac:dyDescent="0.2">
      <c r="A201" s="60" t="s">
        <v>11218</v>
      </c>
      <c r="B201" s="350">
        <v>19</v>
      </c>
      <c r="C201" s="377" t="s">
        <v>10487</v>
      </c>
      <c r="D201" s="377" t="s">
        <v>368</v>
      </c>
      <c r="E201" s="431" t="s">
        <v>10497</v>
      </c>
      <c r="F201" s="432">
        <v>36</v>
      </c>
      <c r="G201" s="432">
        <v>36</v>
      </c>
      <c r="H201" s="433"/>
    </row>
    <row r="202" spans="1:8" s="84" customFormat="1" ht="13.5" x14ac:dyDescent="0.2">
      <c r="A202" s="60" t="s">
        <v>11219</v>
      </c>
      <c r="B202" s="350">
        <v>20</v>
      </c>
      <c r="C202" s="377" t="s">
        <v>10488</v>
      </c>
      <c r="D202" s="377"/>
      <c r="E202" s="431" t="s">
        <v>10444</v>
      </c>
      <c r="F202" s="432">
        <v>1</v>
      </c>
      <c r="G202" s="432">
        <v>1</v>
      </c>
      <c r="H202" s="433"/>
    </row>
    <row r="203" spans="1:8" s="84" customFormat="1" ht="13.5" x14ac:dyDescent="0.2">
      <c r="A203" s="60" t="s">
        <v>10155</v>
      </c>
      <c r="B203" s="434">
        <v>21</v>
      </c>
      <c r="C203" s="435" t="s">
        <v>276</v>
      </c>
      <c r="D203" s="436"/>
      <c r="E203" s="436" t="s">
        <v>96</v>
      </c>
      <c r="F203" s="437">
        <v>0</v>
      </c>
      <c r="G203" s="98">
        <v>0</v>
      </c>
      <c r="H203" s="433" t="str">
        <f t="shared" si="2"/>
        <v xml:space="preserve">  </v>
      </c>
    </row>
    <row r="204" spans="1:8" s="84" customFormat="1" ht="13.5" x14ac:dyDescent="0.2">
      <c r="A204" s="59" t="s">
        <v>9940</v>
      </c>
      <c r="B204" s="101">
        <v>22</v>
      </c>
      <c r="C204" s="438" t="s">
        <v>277</v>
      </c>
      <c r="D204" s="97"/>
      <c r="E204" s="97" t="s">
        <v>227</v>
      </c>
      <c r="F204" s="98">
        <v>255</v>
      </c>
      <c r="G204" s="98">
        <v>255</v>
      </c>
      <c r="H204" s="433" t="str">
        <f t="shared" si="2"/>
        <v xml:space="preserve">  </v>
      </c>
    </row>
    <row r="205" spans="1:8" s="84" customFormat="1" ht="13.5" x14ac:dyDescent="0.2">
      <c r="A205" s="59" t="s">
        <v>10157</v>
      </c>
      <c r="B205" s="439">
        <v>23</v>
      </c>
      <c r="C205" s="440" t="s">
        <v>278</v>
      </c>
      <c r="D205" s="441"/>
      <c r="E205" s="97" t="s">
        <v>96</v>
      </c>
      <c r="F205" s="98">
        <v>0</v>
      </c>
      <c r="G205" s="98">
        <v>0</v>
      </c>
      <c r="H205" s="433" t="str">
        <f t="shared" si="2"/>
        <v xml:space="preserve">  </v>
      </c>
    </row>
    <row r="206" spans="1:8" s="84" customFormat="1" ht="13.5" x14ac:dyDescent="0.2">
      <c r="A206" s="60" t="s">
        <v>11196</v>
      </c>
      <c r="B206" s="350">
        <v>24</v>
      </c>
      <c r="C206" s="377" t="s">
        <v>10489</v>
      </c>
      <c r="D206" s="377"/>
      <c r="E206" s="442" t="s">
        <v>10443</v>
      </c>
      <c r="F206" s="98">
        <v>255</v>
      </c>
      <c r="G206" s="98">
        <v>255</v>
      </c>
      <c r="H206" s="433"/>
    </row>
    <row r="207" spans="1:8" s="84" customFormat="1" ht="13.5" x14ac:dyDescent="0.2">
      <c r="A207" s="59"/>
      <c r="B207" s="350">
        <v>25</v>
      </c>
      <c r="C207" s="377" t="s">
        <v>10490</v>
      </c>
      <c r="D207" s="377"/>
      <c r="E207" s="442" t="s">
        <v>10439</v>
      </c>
      <c r="F207" s="98">
        <v>0</v>
      </c>
      <c r="G207" s="98">
        <v>0</v>
      </c>
      <c r="H207" s="433"/>
    </row>
    <row r="208" spans="1:8" s="84" customFormat="1" ht="13.5" x14ac:dyDescent="0.2">
      <c r="A208" s="59"/>
      <c r="B208" s="350">
        <v>26</v>
      </c>
      <c r="C208" s="377" t="s">
        <v>10491</v>
      </c>
      <c r="D208" s="377"/>
      <c r="E208" s="442" t="s">
        <v>10444</v>
      </c>
      <c r="F208" s="98">
        <v>0</v>
      </c>
      <c r="G208" s="98">
        <v>0</v>
      </c>
      <c r="H208" s="433"/>
    </row>
    <row r="209" spans="1:8" s="84" customFormat="1" ht="13.5" x14ac:dyDescent="0.2">
      <c r="A209" s="59"/>
      <c r="B209" s="350">
        <v>27</v>
      </c>
      <c r="C209" s="377" t="s">
        <v>10492</v>
      </c>
      <c r="D209" s="377"/>
      <c r="E209" s="442" t="s">
        <v>10439</v>
      </c>
      <c r="F209" s="98">
        <v>0</v>
      </c>
      <c r="G209" s="98">
        <v>0</v>
      </c>
      <c r="H209" s="433"/>
    </row>
    <row r="210" spans="1:8" s="84" customFormat="1" ht="13.5" x14ac:dyDescent="0.2">
      <c r="A210" s="60" t="s">
        <v>9941</v>
      </c>
      <c r="B210" s="432">
        <v>28</v>
      </c>
      <c r="C210" s="443" t="s">
        <v>279</v>
      </c>
      <c r="D210" s="349" t="s">
        <v>134</v>
      </c>
      <c r="E210" s="444" t="s">
        <v>135</v>
      </c>
      <c r="F210" s="98">
        <v>0</v>
      </c>
      <c r="G210" s="98">
        <v>0</v>
      </c>
      <c r="H210" s="433" t="str">
        <f t="shared" si="2"/>
        <v xml:space="preserve">  </v>
      </c>
    </row>
    <row r="211" spans="1:8" s="84" customFormat="1" ht="13.5" x14ac:dyDescent="0.2">
      <c r="A211" s="60"/>
      <c r="B211" s="350">
        <v>29</v>
      </c>
      <c r="C211" s="377" t="s">
        <v>10493</v>
      </c>
      <c r="D211" s="377"/>
      <c r="E211" s="442" t="s">
        <v>10438</v>
      </c>
      <c r="F211" s="98">
        <v>4</v>
      </c>
      <c r="G211" s="98">
        <v>0</v>
      </c>
      <c r="H211" s="433"/>
    </row>
    <row r="212" spans="1:8" s="84" customFormat="1" ht="13.5" x14ac:dyDescent="0.2">
      <c r="A212" s="60" t="s">
        <v>9942</v>
      </c>
      <c r="B212" s="434">
        <v>30</v>
      </c>
      <c r="C212" s="435" t="s">
        <v>280</v>
      </c>
      <c r="D212" s="436"/>
      <c r="E212" s="97" t="s">
        <v>96</v>
      </c>
      <c r="F212" s="98">
        <v>0</v>
      </c>
      <c r="G212" s="98">
        <v>0</v>
      </c>
      <c r="H212" s="433" t="str">
        <f t="shared" si="2"/>
        <v xml:space="preserve">  </v>
      </c>
    </row>
    <row r="213" spans="1:8" s="75" customFormat="1" ht="13.5" x14ac:dyDescent="0.2">
      <c r="A213" s="18" t="s">
        <v>9943</v>
      </c>
      <c r="B213" s="91">
        <v>31</v>
      </c>
      <c r="C213" s="121" t="s">
        <v>281</v>
      </c>
      <c r="D213" s="92"/>
      <c r="E213" s="92" t="s">
        <v>227</v>
      </c>
      <c r="F213" s="93">
        <v>255</v>
      </c>
      <c r="G213" s="93">
        <v>255</v>
      </c>
      <c r="H213" s="131" t="str">
        <f t="shared" si="2"/>
        <v xml:space="preserve">  </v>
      </c>
    </row>
    <row r="214" spans="1:8" s="75" customFormat="1" ht="13.5" x14ac:dyDescent="0.2">
      <c r="A214" s="57" t="s">
        <v>9944</v>
      </c>
      <c r="B214" s="91">
        <v>32</v>
      </c>
      <c r="C214" s="121" t="s">
        <v>282</v>
      </c>
      <c r="D214" s="92"/>
      <c r="E214" s="92" t="s">
        <v>96</v>
      </c>
      <c r="F214" s="93">
        <v>0</v>
      </c>
      <c r="G214" s="93">
        <v>0</v>
      </c>
      <c r="H214" s="131" t="str">
        <f t="shared" si="2"/>
        <v xml:space="preserve">  </v>
      </c>
    </row>
    <row r="215" spans="1:8" s="75" customFormat="1" ht="13.5" x14ac:dyDescent="0.2">
      <c r="A215" s="18" t="s">
        <v>9945</v>
      </c>
      <c r="B215" s="91">
        <v>33</v>
      </c>
      <c r="C215" s="121" t="s">
        <v>283</v>
      </c>
      <c r="D215" s="92"/>
      <c r="E215" s="92" t="s">
        <v>106</v>
      </c>
      <c r="F215" s="93">
        <v>0</v>
      </c>
      <c r="G215" s="93">
        <v>0</v>
      </c>
      <c r="H215" s="131" t="str">
        <f t="shared" si="2"/>
        <v xml:space="preserve">  </v>
      </c>
    </row>
    <row r="216" spans="1:8" s="75" customFormat="1" ht="13.5" x14ac:dyDescent="0.2">
      <c r="A216" s="18" t="s">
        <v>9946</v>
      </c>
      <c r="B216" s="91">
        <v>34</v>
      </c>
      <c r="C216" s="121" t="s">
        <v>284</v>
      </c>
      <c r="D216" s="92"/>
      <c r="E216" s="92" t="s">
        <v>227</v>
      </c>
      <c r="F216" s="93">
        <v>0</v>
      </c>
      <c r="G216" s="93">
        <v>0</v>
      </c>
      <c r="H216" s="131" t="str">
        <f t="shared" si="2"/>
        <v xml:space="preserve">  </v>
      </c>
    </row>
    <row r="217" spans="1:8" s="75" customFormat="1" ht="13.5" x14ac:dyDescent="0.2">
      <c r="A217" s="18" t="s">
        <v>9947</v>
      </c>
      <c r="B217" s="91">
        <v>35</v>
      </c>
      <c r="C217" s="121" t="s">
        <v>285</v>
      </c>
      <c r="D217" s="92"/>
      <c r="E217" s="92" t="s">
        <v>132</v>
      </c>
      <c r="F217" s="93">
        <v>0</v>
      </c>
      <c r="G217" s="93">
        <v>3</v>
      </c>
      <c r="H217" s="131" t="str">
        <f t="shared" si="2"/>
        <v xml:space="preserve">  </v>
      </c>
    </row>
    <row r="218" spans="1:8" s="75" customFormat="1" ht="13.5" x14ac:dyDescent="0.2">
      <c r="A218" s="18" t="s">
        <v>9948</v>
      </c>
      <c r="B218" s="91">
        <v>36</v>
      </c>
      <c r="C218" s="121" t="s">
        <v>286</v>
      </c>
      <c r="D218" s="92"/>
      <c r="E218" s="92" t="s">
        <v>96</v>
      </c>
      <c r="F218" s="93">
        <v>1</v>
      </c>
      <c r="G218" s="93">
        <v>1</v>
      </c>
      <c r="H218" s="131" t="str">
        <f t="shared" si="2"/>
        <v xml:space="preserve">  </v>
      </c>
    </row>
    <row r="219" spans="1:8" s="75" customFormat="1" ht="13.5" x14ac:dyDescent="0.2">
      <c r="A219" s="18" t="s">
        <v>9949</v>
      </c>
      <c r="B219" s="91">
        <v>37</v>
      </c>
      <c r="C219" s="121" t="s">
        <v>287</v>
      </c>
      <c r="D219" s="92"/>
      <c r="E219" s="92" t="s">
        <v>96</v>
      </c>
      <c r="F219" s="93">
        <v>0</v>
      </c>
      <c r="G219" s="93">
        <v>0</v>
      </c>
      <c r="H219" s="131" t="str">
        <f t="shared" si="2"/>
        <v xml:space="preserve">  </v>
      </c>
    </row>
    <row r="220" spans="1:8" s="75" customFormat="1" ht="13.5" x14ac:dyDescent="0.2">
      <c r="A220" s="18" t="s">
        <v>9950</v>
      </c>
      <c r="B220" s="91">
        <v>38</v>
      </c>
      <c r="C220" s="121" t="s">
        <v>288</v>
      </c>
      <c r="D220" s="92"/>
      <c r="E220" s="92" t="s">
        <v>289</v>
      </c>
      <c r="F220" s="93">
        <v>0</v>
      </c>
      <c r="G220" s="93">
        <v>0</v>
      </c>
      <c r="H220" s="131" t="str">
        <f t="shared" si="2"/>
        <v xml:space="preserve">  </v>
      </c>
    </row>
    <row r="221" spans="1:8" s="75" customFormat="1" ht="13.5" x14ac:dyDescent="0.2">
      <c r="A221" s="18" t="s">
        <v>9951</v>
      </c>
      <c r="B221" s="91">
        <v>39</v>
      </c>
      <c r="C221" s="121" t="s">
        <v>290</v>
      </c>
      <c r="D221" s="92"/>
      <c r="E221" s="92" t="s">
        <v>100</v>
      </c>
      <c r="F221" s="93">
        <v>0</v>
      </c>
      <c r="G221" s="93">
        <v>0</v>
      </c>
      <c r="H221" s="131" t="str">
        <f t="shared" si="2"/>
        <v xml:space="preserve">  </v>
      </c>
    </row>
    <row r="222" spans="1:8" s="75" customFormat="1" ht="13.5" x14ac:dyDescent="0.2">
      <c r="A222" s="18" t="s">
        <v>9952</v>
      </c>
      <c r="B222" s="91">
        <v>40</v>
      </c>
      <c r="C222" s="121" t="s">
        <v>291</v>
      </c>
      <c r="D222" s="92" t="s">
        <v>134</v>
      </c>
      <c r="E222" s="92" t="s">
        <v>135</v>
      </c>
      <c r="F222" s="93">
        <v>0</v>
      </c>
      <c r="G222" s="93">
        <v>0</v>
      </c>
      <c r="H222" s="131" t="str">
        <f t="shared" si="2"/>
        <v xml:space="preserve">  </v>
      </c>
    </row>
    <row r="223" spans="1:8" s="75" customFormat="1" ht="13.5" x14ac:dyDescent="0.2">
      <c r="A223" s="57" t="s">
        <v>9953</v>
      </c>
      <c r="B223" s="91">
        <v>41</v>
      </c>
      <c r="C223" s="121" t="s">
        <v>292</v>
      </c>
      <c r="D223" s="92"/>
      <c r="E223" s="92" t="s">
        <v>293</v>
      </c>
      <c r="F223" s="93">
        <v>0</v>
      </c>
      <c r="G223" s="93">
        <v>0</v>
      </c>
      <c r="H223" s="131" t="str">
        <f t="shared" si="2"/>
        <v xml:space="preserve">  </v>
      </c>
    </row>
    <row r="224" spans="1:8" s="75" customFormat="1" ht="13.5" x14ac:dyDescent="0.2">
      <c r="A224" s="57" t="s">
        <v>9954</v>
      </c>
      <c r="B224" s="328">
        <v>42</v>
      </c>
      <c r="C224" s="370" t="s">
        <v>294</v>
      </c>
      <c r="D224" s="154"/>
      <c r="E224" s="92" t="s">
        <v>265</v>
      </c>
      <c r="F224" s="93">
        <v>0</v>
      </c>
      <c r="G224" s="93">
        <v>0</v>
      </c>
      <c r="H224" s="131" t="str">
        <f t="shared" si="2"/>
        <v xml:space="preserve">  </v>
      </c>
    </row>
    <row r="225" spans="1:8" s="84" customFormat="1" ht="13.5" x14ac:dyDescent="0.2">
      <c r="A225" s="60"/>
      <c r="B225" s="350">
        <v>43</v>
      </c>
      <c r="C225" s="377" t="s">
        <v>10494</v>
      </c>
      <c r="D225" s="377"/>
      <c r="E225" s="442" t="s">
        <v>10439</v>
      </c>
      <c r="F225" s="98">
        <v>0</v>
      </c>
      <c r="G225" s="98">
        <v>0</v>
      </c>
      <c r="H225" s="433" t="str">
        <f t="shared" si="2"/>
        <v xml:space="preserve">  </v>
      </c>
    </row>
    <row r="226" spans="1:8" s="84" customFormat="1" ht="13.5" x14ac:dyDescent="0.2">
      <c r="A226" s="60"/>
      <c r="B226" s="350">
        <v>44</v>
      </c>
      <c r="C226" s="377" t="s">
        <v>10495</v>
      </c>
      <c r="D226" s="377"/>
      <c r="E226" s="442" t="s">
        <v>10444</v>
      </c>
      <c r="F226" s="98">
        <v>0</v>
      </c>
      <c r="G226" s="98">
        <v>0</v>
      </c>
      <c r="H226" s="433" t="str">
        <f t="shared" si="2"/>
        <v xml:space="preserve">  </v>
      </c>
    </row>
    <row r="227" spans="1:8" s="75" customFormat="1" ht="13.5" x14ac:dyDescent="0.2">
      <c r="A227" s="18" t="s">
        <v>9955</v>
      </c>
      <c r="B227" s="86">
        <v>45</v>
      </c>
      <c r="C227" s="365" t="s">
        <v>295</v>
      </c>
      <c r="D227" s="87"/>
      <c r="E227" s="92" t="s">
        <v>227</v>
      </c>
      <c r="F227" s="93">
        <v>255</v>
      </c>
      <c r="G227" s="93">
        <v>255</v>
      </c>
      <c r="H227" s="131" t="str">
        <f t="shared" si="2"/>
        <v xml:space="preserve">  </v>
      </c>
    </row>
    <row r="228" spans="1:8" s="75" customFormat="1" ht="13.5" x14ac:dyDescent="0.2">
      <c r="A228" s="57" t="s">
        <v>9956</v>
      </c>
      <c r="B228" s="91">
        <v>46</v>
      </c>
      <c r="C228" s="121" t="s">
        <v>296</v>
      </c>
      <c r="D228" s="92"/>
      <c r="E228" s="92" t="s">
        <v>100</v>
      </c>
      <c r="F228" s="93">
        <v>0</v>
      </c>
      <c r="G228" s="93">
        <v>0</v>
      </c>
      <c r="H228" s="131" t="str">
        <f t="shared" si="2"/>
        <v xml:space="preserve">  </v>
      </c>
    </row>
    <row r="229" spans="1:8" s="75" customFormat="1" ht="13.5" x14ac:dyDescent="0.2">
      <c r="A229" s="18" t="s">
        <v>9957</v>
      </c>
      <c r="B229" s="86">
        <v>47</v>
      </c>
      <c r="C229" s="121" t="s">
        <v>297</v>
      </c>
      <c r="D229" s="92"/>
      <c r="E229" s="92" t="s">
        <v>227</v>
      </c>
      <c r="F229" s="93">
        <v>255</v>
      </c>
      <c r="G229" s="93">
        <v>255</v>
      </c>
      <c r="H229" s="131" t="str">
        <f t="shared" si="2"/>
        <v xml:space="preserve">  </v>
      </c>
    </row>
    <row r="230" spans="1:8" s="75" customFormat="1" ht="13.5" x14ac:dyDescent="0.2">
      <c r="A230" s="57" t="s">
        <v>9958</v>
      </c>
      <c r="B230" s="91">
        <v>48</v>
      </c>
      <c r="C230" s="121" t="s">
        <v>298</v>
      </c>
      <c r="D230" s="92"/>
      <c r="E230" s="92" t="s">
        <v>227</v>
      </c>
      <c r="F230" s="93">
        <v>255</v>
      </c>
      <c r="G230" s="93">
        <v>255</v>
      </c>
      <c r="H230" s="131" t="str">
        <f t="shared" si="2"/>
        <v xml:space="preserve">  </v>
      </c>
    </row>
    <row r="231" spans="1:8" s="75" customFormat="1" ht="13.5" x14ac:dyDescent="0.2">
      <c r="A231" s="57" t="s">
        <v>9959</v>
      </c>
      <c r="B231" s="86">
        <v>49</v>
      </c>
      <c r="C231" s="121" t="s">
        <v>299</v>
      </c>
      <c r="D231" s="92"/>
      <c r="E231" s="92" t="s">
        <v>227</v>
      </c>
      <c r="F231" s="93">
        <v>255</v>
      </c>
      <c r="G231" s="93">
        <v>255</v>
      </c>
      <c r="H231" s="131" t="str">
        <f t="shared" si="2"/>
        <v xml:space="preserve">  </v>
      </c>
    </row>
    <row r="232" spans="1:8" s="75" customFormat="1" ht="13.5" x14ac:dyDescent="0.2">
      <c r="A232" s="57" t="s">
        <v>9960</v>
      </c>
      <c r="B232" s="91">
        <v>50</v>
      </c>
      <c r="C232" s="121" t="s">
        <v>300</v>
      </c>
      <c r="D232" s="92"/>
      <c r="E232" s="92" t="s">
        <v>301</v>
      </c>
      <c r="F232" s="93">
        <v>0</v>
      </c>
      <c r="G232" s="93">
        <v>0</v>
      </c>
      <c r="H232" s="131" t="str">
        <f t="shared" si="2"/>
        <v xml:space="preserve">  </v>
      </c>
    </row>
    <row r="233" spans="1:8" s="75" customFormat="1" ht="13.5" x14ac:dyDescent="0.2">
      <c r="A233" s="57" t="s">
        <v>9961</v>
      </c>
      <c r="B233" s="86">
        <v>51</v>
      </c>
      <c r="C233" s="121" t="s">
        <v>302</v>
      </c>
      <c r="D233" s="92"/>
      <c r="E233" s="92" t="s">
        <v>301</v>
      </c>
      <c r="F233" s="93">
        <v>0</v>
      </c>
      <c r="G233" s="93">
        <v>0</v>
      </c>
      <c r="H233" s="131" t="str">
        <f t="shared" si="2"/>
        <v xml:space="preserve">  </v>
      </c>
    </row>
    <row r="234" spans="1:8" s="75" customFormat="1" ht="13.5" x14ac:dyDescent="0.2">
      <c r="A234" s="57" t="s">
        <v>9962</v>
      </c>
      <c r="B234" s="91">
        <v>52</v>
      </c>
      <c r="C234" s="121" t="s">
        <v>303</v>
      </c>
      <c r="D234" s="92"/>
      <c r="E234" s="92" t="s">
        <v>301</v>
      </c>
      <c r="F234" s="93">
        <v>0</v>
      </c>
      <c r="G234" s="93">
        <v>0</v>
      </c>
      <c r="H234" s="131" t="str">
        <f t="shared" si="2"/>
        <v xml:space="preserve">  </v>
      </c>
    </row>
    <row r="235" spans="1:8" s="75" customFormat="1" ht="13.5" x14ac:dyDescent="0.2">
      <c r="A235" s="57" t="s">
        <v>9963</v>
      </c>
      <c r="B235" s="86">
        <v>53</v>
      </c>
      <c r="C235" s="121" t="s">
        <v>304</v>
      </c>
      <c r="D235" s="92"/>
      <c r="E235" s="92" t="s">
        <v>301</v>
      </c>
      <c r="F235" s="93">
        <v>0</v>
      </c>
      <c r="G235" s="93">
        <v>0</v>
      </c>
      <c r="H235" s="131" t="str">
        <f t="shared" si="2"/>
        <v xml:space="preserve">  </v>
      </c>
    </row>
    <row r="236" spans="1:8" s="75" customFormat="1" ht="13.5" x14ac:dyDescent="0.2">
      <c r="A236" s="57" t="s">
        <v>9964</v>
      </c>
      <c r="B236" s="91">
        <v>54</v>
      </c>
      <c r="C236" s="121" t="s">
        <v>305</v>
      </c>
      <c r="D236" s="92"/>
      <c r="E236" s="92" t="s">
        <v>301</v>
      </c>
      <c r="F236" s="93">
        <v>0</v>
      </c>
      <c r="G236" s="93">
        <v>0</v>
      </c>
      <c r="H236" s="131" t="str">
        <f t="shared" si="2"/>
        <v xml:space="preserve">  </v>
      </c>
    </row>
    <row r="237" spans="1:8" s="75" customFormat="1" ht="13.5" x14ac:dyDescent="0.2">
      <c r="A237" s="57" t="s">
        <v>9965</v>
      </c>
      <c r="B237" s="86">
        <v>55</v>
      </c>
      <c r="C237" s="121" t="s">
        <v>306</v>
      </c>
      <c r="D237" s="92"/>
      <c r="E237" s="92" t="s">
        <v>301</v>
      </c>
      <c r="F237" s="93">
        <v>0</v>
      </c>
      <c r="G237" s="93">
        <v>0</v>
      </c>
      <c r="H237" s="131" t="str">
        <f t="shared" si="2"/>
        <v xml:space="preserve">  </v>
      </c>
    </row>
    <row r="238" spans="1:8" s="75" customFormat="1" ht="14.25" thickBot="1" x14ac:dyDescent="0.25">
      <c r="A238" s="57" t="s">
        <v>9966</v>
      </c>
      <c r="B238" s="91">
        <v>56</v>
      </c>
      <c r="C238" s="147" t="s">
        <v>307</v>
      </c>
      <c r="D238" s="104"/>
      <c r="E238" s="92" t="s">
        <v>301</v>
      </c>
      <c r="F238" s="105">
        <v>0</v>
      </c>
      <c r="G238" s="105">
        <v>0</v>
      </c>
      <c r="H238" s="131" t="str">
        <f t="shared" si="2"/>
        <v xml:space="preserve">  </v>
      </c>
    </row>
    <row r="239" spans="1:8" s="75" customFormat="1" ht="13.5" x14ac:dyDescent="0.2">
      <c r="A239" s="18"/>
      <c r="B239" s="173"/>
      <c r="C239" s="172"/>
      <c r="D239" s="172"/>
      <c r="E239" s="172"/>
      <c r="F239" s="173"/>
      <c r="G239" s="173"/>
      <c r="H239" s="172"/>
    </row>
    <row r="240" spans="1:8" s="75" customFormat="1" ht="16.5" thickBot="1" x14ac:dyDescent="0.25">
      <c r="A240" s="18"/>
      <c r="B240" s="171" t="s">
        <v>308</v>
      </c>
      <c r="C240" s="172"/>
      <c r="D240" s="172"/>
      <c r="E240" s="172"/>
      <c r="F240" s="173"/>
      <c r="G240" s="173"/>
      <c r="H240" s="172"/>
    </row>
    <row r="241" spans="1:8" s="75" customFormat="1" ht="26.25" thickBot="1" x14ac:dyDescent="0.25">
      <c r="A241" s="19"/>
      <c r="B241" s="182" t="s">
        <v>78</v>
      </c>
      <c r="C241" s="374" t="s">
        <v>79</v>
      </c>
      <c r="D241" s="183" t="s">
        <v>80</v>
      </c>
      <c r="E241" s="183" t="s">
        <v>81</v>
      </c>
      <c r="F241" s="183" t="s">
        <v>309</v>
      </c>
      <c r="G241" s="180" t="str">
        <f>IF(Input!F5="","",Input!F5&amp;"_"&amp;Input!F4)</f>
        <v>85NE9718_GMH_OECC</v>
      </c>
      <c r="H241" s="186" t="s">
        <v>83</v>
      </c>
    </row>
    <row r="242" spans="1:8" s="75" customFormat="1" ht="14.25" thickTop="1" x14ac:dyDescent="0.2">
      <c r="A242" s="57" t="s">
        <v>9967</v>
      </c>
      <c r="B242" s="128">
        <v>0</v>
      </c>
      <c r="C242" s="149" t="s">
        <v>310</v>
      </c>
      <c r="D242" s="107"/>
      <c r="E242" s="187" t="s">
        <v>96</v>
      </c>
      <c r="F242" s="108">
        <v>0</v>
      </c>
      <c r="G242" s="108">
        <v>1</v>
      </c>
      <c r="H242" s="137"/>
    </row>
    <row r="243" spans="1:8" s="75" customFormat="1" ht="13.5" x14ac:dyDescent="0.2">
      <c r="A243" s="57" t="s">
        <v>9968</v>
      </c>
      <c r="B243" s="91">
        <v>1</v>
      </c>
      <c r="C243" s="121" t="s">
        <v>311</v>
      </c>
      <c r="D243" s="92"/>
      <c r="E243" s="95" t="s">
        <v>96</v>
      </c>
      <c r="F243" s="93">
        <v>0</v>
      </c>
      <c r="G243" s="93">
        <v>1</v>
      </c>
      <c r="H243" s="139"/>
    </row>
    <row r="244" spans="1:8" s="75" customFormat="1" ht="13.5" x14ac:dyDescent="0.2">
      <c r="A244" s="18" t="s">
        <v>9969</v>
      </c>
      <c r="B244" s="91">
        <v>2</v>
      </c>
      <c r="C244" s="121" t="s">
        <v>312</v>
      </c>
      <c r="D244" s="92"/>
      <c r="E244" s="92" t="s">
        <v>96</v>
      </c>
      <c r="F244" s="93">
        <v>0</v>
      </c>
      <c r="G244" s="93">
        <v>0</v>
      </c>
      <c r="H244" s="138"/>
    </row>
    <row r="245" spans="1:8" s="75" customFormat="1" ht="13.5" x14ac:dyDescent="0.2">
      <c r="A245" s="57" t="s">
        <v>9970</v>
      </c>
      <c r="B245" s="91">
        <v>3</v>
      </c>
      <c r="C245" s="121" t="s">
        <v>313</v>
      </c>
      <c r="D245" s="92" t="s">
        <v>314</v>
      </c>
      <c r="E245" s="92" t="s">
        <v>135</v>
      </c>
      <c r="F245" s="93">
        <v>100</v>
      </c>
      <c r="G245" s="93">
        <v>100</v>
      </c>
      <c r="H245" s="139"/>
    </row>
    <row r="246" spans="1:8" s="75" customFormat="1" ht="13.5" x14ac:dyDescent="0.2">
      <c r="A246" s="57" t="s">
        <v>9971</v>
      </c>
      <c r="B246" s="91">
        <v>4</v>
      </c>
      <c r="C246" s="121" t="s">
        <v>315</v>
      </c>
      <c r="D246" s="92" t="s">
        <v>316</v>
      </c>
      <c r="E246" s="92" t="s">
        <v>317</v>
      </c>
      <c r="F246" s="93">
        <v>0</v>
      </c>
      <c r="G246" s="94">
        <f>DUTY_HI</f>
        <v>13</v>
      </c>
      <c r="H246" s="139" t="s">
        <v>86</v>
      </c>
    </row>
    <row r="247" spans="1:8" s="75" customFormat="1" ht="13.5" x14ac:dyDescent="0.2">
      <c r="A247" s="57" t="s">
        <v>9972</v>
      </c>
      <c r="B247" s="91">
        <v>5</v>
      </c>
      <c r="C247" s="121" t="s">
        <v>318</v>
      </c>
      <c r="D247" s="92" t="s">
        <v>192</v>
      </c>
      <c r="E247" s="92" t="s">
        <v>317</v>
      </c>
      <c r="F247" s="93">
        <v>0</v>
      </c>
      <c r="G247" s="94">
        <f>DUTY_LOW</f>
        <v>50</v>
      </c>
      <c r="H247" s="139" t="s">
        <v>86</v>
      </c>
    </row>
    <row r="248" spans="1:8" s="75" customFormat="1" ht="13.5" x14ac:dyDescent="0.2">
      <c r="A248" s="57" t="s">
        <v>9973</v>
      </c>
      <c r="B248" s="91">
        <v>6</v>
      </c>
      <c r="C248" s="121" t="s">
        <v>319</v>
      </c>
      <c r="D248" s="92" t="s">
        <v>263</v>
      </c>
      <c r="E248" s="92" t="s">
        <v>320</v>
      </c>
      <c r="F248" s="93">
        <v>0</v>
      </c>
      <c r="G248" s="93">
        <v>0</v>
      </c>
      <c r="H248" s="138"/>
    </row>
    <row r="249" spans="1:8" s="84" customFormat="1" ht="13.5" x14ac:dyDescent="0.2">
      <c r="A249" s="60" t="s">
        <v>11188</v>
      </c>
      <c r="B249" s="101">
        <v>7</v>
      </c>
      <c r="C249" s="458" t="s">
        <v>10498</v>
      </c>
      <c r="D249" s="459" t="s">
        <v>10499</v>
      </c>
      <c r="E249" s="460" t="s">
        <v>10500</v>
      </c>
      <c r="F249" s="98">
        <v>10</v>
      </c>
      <c r="G249" s="98">
        <v>10</v>
      </c>
      <c r="H249" s="461"/>
    </row>
    <row r="250" spans="1:8" s="84" customFormat="1" ht="13.5" x14ac:dyDescent="0.2">
      <c r="A250" s="59" t="s">
        <v>9974</v>
      </c>
      <c r="B250" s="101">
        <v>8</v>
      </c>
      <c r="C250" s="438" t="s">
        <v>321</v>
      </c>
      <c r="D250" s="97"/>
      <c r="E250" s="97" t="s">
        <v>322</v>
      </c>
      <c r="F250" s="98">
        <v>0</v>
      </c>
      <c r="G250" s="98">
        <v>1</v>
      </c>
      <c r="H250" s="461"/>
    </row>
    <row r="251" spans="1:8" s="84" customFormat="1" ht="13.5" x14ac:dyDescent="0.2">
      <c r="A251" s="59" t="s">
        <v>9975</v>
      </c>
      <c r="B251" s="439">
        <v>9</v>
      </c>
      <c r="C251" s="440" t="s">
        <v>323</v>
      </c>
      <c r="D251" s="441"/>
      <c r="E251" s="441" t="s">
        <v>96</v>
      </c>
      <c r="F251" s="462">
        <v>0</v>
      </c>
      <c r="G251" s="462">
        <v>0</v>
      </c>
      <c r="H251" s="463"/>
    </row>
    <row r="252" spans="1:8" s="84" customFormat="1" ht="13.5" x14ac:dyDescent="0.2">
      <c r="A252" s="60" t="s">
        <v>11220</v>
      </c>
      <c r="B252" s="350">
        <v>10</v>
      </c>
      <c r="C252" s="377" t="s">
        <v>10501</v>
      </c>
      <c r="D252" s="351"/>
      <c r="E252" s="431" t="s">
        <v>10442</v>
      </c>
      <c r="F252" s="350">
        <v>2</v>
      </c>
      <c r="G252" s="350">
        <v>2</v>
      </c>
      <c r="H252" s="349"/>
    </row>
    <row r="253" spans="1:8" s="84" customFormat="1" ht="13.5" x14ac:dyDescent="0.2">
      <c r="A253" s="60" t="s">
        <v>11221</v>
      </c>
      <c r="B253" s="350">
        <v>11</v>
      </c>
      <c r="C253" s="377" t="s">
        <v>10502</v>
      </c>
      <c r="D253" s="351" t="s">
        <v>10524</v>
      </c>
      <c r="E253" s="431" t="s">
        <v>10523</v>
      </c>
      <c r="F253" s="350">
        <v>5</v>
      </c>
      <c r="G253" s="350">
        <v>5</v>
      </c>
      <c r="H253" s="349"/>
    </row>
    <row r="254" spans="1:8" s="84" customFormat="1" ht="13.5" x14ac:dyDescent="0.2">
      <c r="A254" s="60" t="s">
        <v>11222</v>
      </c>
      <c r="B254" s="350">
        <v>12</v>
      </c>
      <c r="C254" s="377" t="s">
        <v>10503</v>
      </c>
      <c r="D254" s="351" t="s">
        <v>10448</v>
      </c>
      <c r="E254" s="431" t="s">
        <v>10497</v>
      </c>
      <c r="F254" s="350">
        <v>5</v>
      </c>
      <c r="G254" s="350">
        <v>5</v>
      </c>
      <c r="H254" s="349"/>
    </row>
    <row r="255" spans="1:8" s="84" customFormat="1" ht="13.5" x14ac:dyDescent="0.2">
      <c r="A255" s="60" t="s">
        <v>11223</v>
      </c>
      <c r="B255" s="350">
        <v>13</v>
      </c>
      <c r="C255" s="377" t="s">
        <v>10504</v>
      </c>
      <c r="D255" s="351" t="s">
        <v>368</v>
      </c>
      <c r="E255" s="431" t="s">
        <v>10525</v>
      </c>
      <c r="F255" s="350">
        <v>32</v>
      </c>
      <c r="G255" s="350">
        <v>32</v>
      </c>
      <c r="H255" s="349"/>
    </row>
    <row r="256" spans="1:8" s="84" customFormat="1" ht="13.5" x14ac:dyDescent="0.2">
      <c r="A256" s="59"/>
      <c r="B256" s="350">
        <v>14</v>
      </c>
      <c r="C256" s="377" t="s">
        <v>10505</v>
      </c>
      <c r="D256" s="351"/>
      <c r="E256" s="431" t="s">
        <v>10439</v>
      </c>
      <c r="F256" s="350">
        <v>0</v>
      </c>
      <c r="G256" s="350">
        <v>0</v>
      </c>
      <c r="H256" s="349"/>
    </row>
    <row r="257" spans="1:8" s="84" customFormat="1" ht="13.5" x14ac:dyDescent="0.2">
      <c r="A257" s="60" t="s">
        <v>11184</v>
      </c>
      <c r="B257" s="350">
        <v>15</v>
      </c>
      <c r="C257" s="377" t="s">
        <v>10506</v>
      </c>
      <c r="D257" s="351" t="s">
        <v>368</v>
      </c>
      <c r="E257" s="431" t="s">
        <v>10526</v>
      </c>
      <c r="F257" s="350">
        <v>32</v>
      </c>
      <c r="G257" s="350">
        <v>32</v>
      </c>
      <c r="H257" s="349"/>
    </row>
    <row r="258" spans="1:8" s="84" customFormat="1" ht="13.5" x14ac:dyDescent="0.2">
      <c r="A258" s="59"/>
      <c r="B258" s="350">
        <v>16</v>
      </c>
      <c r="C258" s="377" t="s">
        <v>10507</v>
      </c>
      <c r="D258" s="351"/>
      <c r="E258" s="431" t="s">
        <v>10444</v>
      </c>
      <c r="F258" s="350">
        <v>0</v>
      </c>
      <c r="G258" s="350">
        <v>0</v>
      </c>
      <c r="H258" s="349"/>
    </row>
    <row r="259" spans="1:8" s="84" customFormat="1" ht="13.5" x14ac:dyDescent="0.2">
      <c r="A259" s="60" t="s">
        <v>11185</v>
      </c>
      <c r="B259" s="350">
        <v>17</v>
      </c>
      <c r="C259" s="377" t="s">
        <v>10508</v>
      </c>
      <c r="D259" s="351" t="s">
        <v>368</v>
      </c>
      <c r="E259" s="431" t="s">
        <v>10476</v>
      </c>
      <c r="F259" s="350">
        <v>10</v>
      </c>
      <c r="G259" s="350">
        <v>10</v>
      </c>
      <c r="H259" s="349"/>
    </row>
    <row r="260" spans="1:8" s="84" customFormat="1" ht="13.5" x14ac:dyDescent="0.2">
      <c r="A260" s="59"/>
      <c r="B260" s="350">
        <v>18</v>
      </c>
      <c r="C260" s="377" t="s">
        <v>10509</v>
      </c>
      <c r="D260" s="351"/>
      <c r="E260" s="431" t="s">
        <v>10442</v>
      </c>
      <c r="F260" s="350">
        <v>0</v>
      </c>
      <c r="G260" s="350">
        <v>0</v>
      </c>
      <c r="H260" s="349"/>
    </row>
    <row r="261" spans="1:8" s="84" customFormat="1" ht="13.5" x14ac:dyDescent="0.2">
      <c r="A261" s="60" t="s">
        <v>11186</v>
      </c>
      <c r="B261" s="350">
        <v>19</v>
      </c>
      <c r="C261" s="377" t="s">
        <v>10510</v>
      </c>
      <c r="D261" s="351" t="s">
        <v>10448</v>
      </c>
      <c r="E261" s="431" t="s">
        <v>10476</v>
      </c>
      <c r="F261" s="350">
        <v>10</v>
      </c>
      <c r="G261" s="350">
        <v>10</v>
      </c>
      <c r="H261" s="349"/>
    </row>
    <row r="262" spans="1:8" s="84" customFormat="1" ht="13.5" x14ac:dyDescent="0.2">
      <c r="A262" s="60" t="s">
        <v>11187</v>
      </c>
      <c r="B262" s="350">
        <v>20</v>
      </c>
      <c r="C262" s="377" t="s">
        <v>10511</v>
      </c>
      <c r="D262" s="351" t="s">
        <v>10529</v>
      </c>
      <c r="E262" s="431" t="s">
        <v>10527</v>
      </c>
      <c r="F262" s="350">
        <v>20</v>
      </c>
      <c r="G262" s="350">
        <v>20</v>
      </c>
      <c r="H262" s="349"/>
    </row>
    <row r="263" spans="1:8" s="84" customFormat="1" ht="13.5" x14ac:dyDescent="0.2">
      <c r="A263" s="59"/>
      <c r="B263" s="350">
        <v>21</v>
      </c>
      <c r="C263" s="377" t="s">
        <v>10512</v>
      </c>
      <c r="D263" s="351" t="s">
        <v>10448</v>
      </c>
      <c r="E263" s="431" t="s">
        <v>10530</v>
      </c>
      <c r="F263" s="350">
        <v>0</v>
      </c>
      <c r="G263" s="350">
        <v>0</v>
      </c>
      <c r="H263" s="349"/>
    </row>
    <row r="264" spans="1:8" s="84" customFormat="1" ht="13.5" x14ac:dyDescent="0.2">
      <c r="A264" s="59"/>
      <c r="B264" s="350">
        <v>22</v>
      </c>
      <c r="C264" s="377" t="s">
        <v>10513</v>
      </c>
      <c r="D264" s="351"/>
      <c r="E264" s="431" t="s">
        <v>10439</v>
      </c>
      <c r="F264" s="350">
        <v>0</v>
      </c>
      <c r="G264" s="350">
        <v>0</v>
      </c>
      <c r="H264" s="349"/>
    </row>
    <row r="265" spans="1:8" s="84" customFormat="1" ht="13.5" x14ac:dyDescent="0.2">
      <c r="A265" s="59"/>
      <c r="B265" s="350">
        <v>23</v>
      </c>
      <c r="C265" s="377" t="s">
        <v>10514</v>
      </c>
      <c r="D265" s="351"/>
      <c r="E265" s="431" t="s">
        <v>10444</v>
      </c>
      <c r="F265" s="350">
        <v>0</v>
      </c>
      <c r="G265" s="350">
        <v>0</v>
      </c>
      <c r="H265" s="349"/>
    </row>
    <row r="266" spans="1:8" s="84" customFormat="1" ht="13.5" x14ac:dyDescent="0.2">
      <c r="A266" s="59"/>
      <c r="B266" s="350">
        <v>24</v>
      </c>
      <c r="C266" s="377" t="s">
        <v>10515</v>
      </c>
      <c r="D266" s="351"/>
      <c r="E266" s="431" t="s">
        <v>10439</v>
      </c>
      <c r="F266" s="350">
        <v>0</v>
      </c>
      <c r="G266" s="350">
        <v>0</v>
      </c>
      <c r="H266" s="349"/>
    </row>
    <row r="267" spans="1:8" s="84" customFormat="1" ht="13.5" x14ac:dyDescent="0.2">
      <c r="A267" s="59"/>
      <c r="B267" s="350">
        <v>25</v>
      </c>
      <c r="C267" s="377" t="s">
        <v>10516</v>
      </c>
      <c r="D267" s="351"/>
      <c r="E267" s="431" t="s">
        <v>10442</v>
      </c>
      <c r="F267" s="350">
        <v>0</v>
      </c>
      <c r="G267" s="350">
        <v>0</v>
      </c>
      <c r="H267" s="349"/>
    </row>
    <row r="268" spans="1:8" s="84" customFormat="1" ht="13.5" x14ac:dyDescent="0.2">
      <c r="A268" s="59"/>
      <c r="B268" s="350">
        <v>26</v>
      </c>
      <c r="C268" s="377" t="s">
        <v>10517</v>
      </c>
      <c r="D268" s="351"/>
      <c r="E268" s="431" t="s">
        <v>10442</v>
      </c>
      <c r="F268" s="350">
        <v>0</v>
      </c>
      <c r="G268" s="350">
        <v>0</v>
      </c>
      <c r="H268" s="349"/>
    </row>
    <row r="269" spans="1:8" s="84" customFormat="1" ht="13.5" x14ac:dyDescent="0.2">
      <c r="A269" s="60" t="s">
        <v>11235</v>
      </c>
      <c r="B269" s="350">
        <v>27</v>
      </c>
      <c r="C269" s="377" t="s">
        <v>10518</v>
      </c>
      <c r="D269" s="351" t="s">
        <v>368</v>
      </c>
      <c r="E269" s="431" t="s">
        <v>10531</v>
      </c>
      <c r="F269" s="350">
        <v>5</v>
      </c>
      <c r="G269" s="350">
        <v>5</v>
      </c>
      <c r="H269" s="349"/>
    </row>
    <row r="270" spans="1:8" s="84" customFormat="1" ht="13.5" x14ac:dyDescent="0.2">
      <c r="A270" s="60" t="s">
        <v>11240</v>
      </c>
      <c r="B270" s="350">
        <v>28</v>
      </c>
      <c r="C270" s="377" t="s">
        <v>10519</v>
      </c>
      <c r="D270" s="351"/>
      <c r="E270" s="431" t="s">
        <v>10439</v>
      </c>
      <c r="F270" s="350">
        <v>1</v>
      </c>
      <c r="G270" s="350">
        <v>1</v>
      </c>
      <c r="H270" s="349"/>
    </row>
    <row r="271" spans="1:8" s="84" customFormat="1" ht="13.5" x14ac:dyDescent="0.2">
      <c r="A271" s="60" t="s">
        <v>11189</v>
      </c>
      <c r="B271" s="350">
        <v>29</v>
      </c>
      <c r="C271" s="377" t="s">
        <v>10520</v>
      </c>
      <c r="D271" s="351" t="s">
        <v>10448</v>
      </c>
      <c r="E271" s="431" t="s">
        <v>10481</v>
      </c>
      <c r="F271" s="350">
        <v>15</v>
      </c>
      <c r="G271" s="350">
        <v>15</v>
      </c>
      <c r="H271" s="349"/>
    </row>
    <row r="272" spans="1:8" s="84" customFormat="1" ht="13.5" x14ac:dyDescent="0.2">
      <c r="A272" s="59" t="s">
        <v>11190</v>
      </c>
      <c r="B272" s="350">
        <v>30</v>
      </c>
      <c r="C272" s="377" t="s">
        <v>10521</v>
      </c>
      <c r="D272" s="351" t="s">
        <v>10448</v>
      </c>
      <c r="E272" s="431" t="s">
        <v>10481</v>
      </c>
      <c r="F272" s="350">
        <v>30</v>
      </c>
      <c r="G272" s="350">
        <v>30</v>
      </c>
      <c r="H272" s="349"/>
    </row>
    <row r="273" spans="1:8" s="84" customFormat="1" ht="13.5" x14ac:dyDescent="0.2">
      <c r="A273" s="60" t="s">
        <v>11191</v>
      </c>
      <c r="B273" s="350">
        <v>31</v>
      </c>
      <c r="C273" s="377" t="s">
        <v>10522</v>
      </c>
      <c r="D273" s="351" t="s">
        <v>10448</v>
      </c>
      <c r="E273" s="431" t="s">
        <v>10481</v>
      </c>
      <c r="F273" s="350">
        <v>15</v>
      </c>
      <c r="G273" s="350">
        <v>15</v>
      </c>
      <c r="H273" s="349"/>
    </row>
    <row r="274" spans="1:8" s="75" customFormat="1" ht="13.5" x14ac:dyDescent="0.2">
      <c r="A274" s="18"/>
      <c r="B274" s="173"/>
      <c r="C274" s="172"/>
      <c r="D274" s="172"/>
      <c r="E274" s="172"/>
      <c r="F274" s="173"/>
      <c r="G274" s="173"/>
      <c r="H274" s="172"/>
    </row>
    <row r="275" spans="1:8" s="75" customFormat="1" ht="16.5" thickBot="1" x14ac:dyDescent="0.25">
      <c r="A275" s="18"/>
      <c r="B275" s="171" t="s">
        <v>324</v>
      </c>
      <c r="C275" s="172"/>
      <c r="D275" s="172"/>
      <c r="E275" s="172"/>
      <c r="F275" s="173"/>
      <c r="G275" s="173"/>
      <c r="H275" s="172"/>
    </row>
    <row r="276" spans="1:8" s="75" customFormat="1" ht="26.25" thickBot="1" x14ac:dyDescent="0.25">
      <c r="A276" s="19"/>
      <c r="B276" s="182" t="s">
        <v>78</v>
      </c>
      <c r="C276" s="374" t="s">
        <v>79</v>
      </c>
      <c r="D276" s="183" t="s">
        <v>80</v>
      </c>
      <c r="E276" s="183" t="s">
        <v>81</v>
      </c>
      <c r="F276" s="183" t="s">
        <v>167</v>
      </c>
      <c r="G276" s="180" t="str">
        <f>IF(Input!F5="","",Input!F5&amp;"_"&amp;Input!F4)</f>
        <v>85NE9718_GMH_OECC</v>
      </c>
      <c r="H276" s="184" t="s">
        <v>83</v>
      </c>
    </row>
    <row r="277" spans="1:8" s="75" customFormat="1" ht="14.25" thickTop="1" x14ac:dyDescent="0.2">
      <c r="A277" s="18" t="s">
        <v>9976</v>
      </c>
      <c r="B277" s="128">
        <v>0</v>
      </c>
      <c r="C277" s="149" t="s">
        <v>325</v>
      </c>
      <c r="D277" s="107"/>
      <c r="E277" s="187" t="s">
        <v>212</v>
      </c>
      <c r="F277" s="108">
        <v>12</v>
      </c>
      <c r="G277" s="108">
        <v>13</v>
      </c>
      <c r="H277" s="129"/>
    </row>
    <row r="278" spans="1:8" s="75" customFormat="1" ht="13.5" x14ac:dyDescent="0.2">
      <c r="A278" s="18" t="s">
        <v>9977</v>
      </c>
      <c r="B278" s="91">
        <v>1</v>
      </c>
      <c r="C278" s="121" t="s">
        <v>326</v>
      </c>
      <c r="D278" s="92"/>
      <c r="E278" s="95" t="s">
        <v>212</v>
      </c>
      <c r="F278" s="93">
        <v>12</v>
      </c>
      <c r="G278" s="93">
        <v>13</v>
      </c>
      <c r="H278" s="130"/>
    </row>
    <row r="279" spans="1:8" s="75" customFormat="1" ht="13.5" x14ac:dyDescent="0.2">
      <c r="A279" s="18" t="s">
        <v>9978</v>
      </c>
      <c r="B279" s="91">
        <v>2</v>
      </c>
      <c r="C279" s="121" t="s">
        <v>327</v>
      </c>
      <c r="D279" s="92"/>
      <c r="E279" s="92" t="s">
        <v>100</v>
      </c>
      <c r="F279" s="93">
        <v>0</v>
      </c>
      <c r="G279" s="93">
        <v>0</v>
      </c>
      <c r="H279" s="130"/>
    </row>
    <row r="280" spans="1:8" s="75" customFormat="1" ht="13.5" x14ac:dyDescent="0.2">
      <c r="A280" s="57" t="s">
        <v>9979</v>
      </c>
      <c r="B280" s="91">
        <v>3</v>
      </c>
      <c r="C280" s="121" t="s">
        <v>328</v>
      </c>
      <c r="D280" s="92"/>
      <c r="E280" s="92" t="s">
        <v>96</v>
      </c>
      <c r="F280" s="93">
        <v>0</v>
      </c>
      <c r="G280" s="93">
        <v>0</v>
      </c>
      <c r="H280" s="134"/>
    </row>
    <row r="281" spans="1:8" s="75" customFormat="1" ht="13.5" x14ac:dyDescent="0.2">
      <c r="A281" s="18" t="s">
        <v>10146</v>
      </c>
      <c r="B281" s="91">
        <v>4</v>
      </c>
      <c r="C281" s="121" t="s">
        <v>329</v>
      </c>
      <c r="D281" s="92"/>
      <c r="E281" s="92" t="s">
        <v>132</v>
      </c>
      <c r="F281" s="93">
        <v>0</v>
      </c>
      <c r="G281" s="93">
        <v>0</v>
      </c>
      <c r="H281" s="134"/>
    </row>
    <row r="282" spans="1:8" s="75" customFormat="1" ht="13.5" x14ac:dyDescent="0.2">
      <c r="A282" s="18" t="s">
        <v>9981</v>
      </c>
      <c r="B282" s="91">
        <v>5</v>
      </c>
      <c r="C282" s="121" t="s">
        <v>330</v>
      </c>
      <c r="D282" s="92"/>
      <c r="E282" s="92" t="s">
        <v>331</v>
      </c>
      <c r="F282" s="93">
        <v>0</v>
      </c>
      <c r="G282" s="93">
        <v>0</v>
      </c>
      <c r="H282" s="134"/>
    </row>
    <row r="283" spans="1:8" s="75" customFormat="1" ht="13.5" x14ac:dyDescent="0.2">
      <c r="A283" s="18" t="s">
        <v>9982</v>
      </c>
      <c r="B283" s="91">
        <v>6</v>
      </c>
      <c r="C283" s="121" t="s">
        <v>332</v>
      </c>
      <c r="D283" s="92"/>
      <c r="E283" s="92" t="s">
        <v>331</v>
      </c>
      <c r="F283" s="93">
        <v>0</v>
      </c>
      <c r="G283" s="93">
        <v>0</v>
      </c>
      <c r="H283" s="134"/>
    </row>
    <row r="284" spans="1:8" s="75" customFormat="1" ht="13.5" x14ac:dyDescent="0.2">
      <c r="A284" s="18" t="s">
        <v>9983</v>
      </c>
      <c r="B284" s="91">
        <v>7</v>
      </c>
      <c r="C284" s="121" t="s">
        <v>333</v>
      </c>
      <c r="D284" s="92"/>
      <c r="E284" s="92" t="s">
        <v>96</v>
      </c>
      <c r="F284" s="93">
        <v>0</v>
      </c>
      <c r="G284" s="93">
        <v>0</v>
      </c>
      <c r="H284" s="130"/>
    </row>
    <row r="285" spans="1:8" s="75" customFormat="1" ht="13.5" x14ac:dyDescent="0.2">
      <c r="A285" s="18" t="s">
        <v>9984</v>
      </c>
      <c r="B285" s="91">
        <v>8</v>
      </c>
      <c r="C285" s="121" t="s">
        <v>334</v>
      </c>
      <c r="D285" s="92"/>
      <c r="E285" s="92" t="s">
        <v>100</v>
      </c>
      <c r="F285" s="93">
        <v>0</v>
      </c>
      <c r="G285" s="93">
        <v>0</v>
      </c>
      <c r="H285" s="130"/>
    </row>
    <row r="286" spans="1:8" s="75" customFormat="1" ht="13.5" x14ac:dyDescent="0.2">
      <c r="A286" s="18" t="s">
        <v>9985</v>
      </c>
      <c r="B286" s="91">
        <v>9</v>
      </c>
      <c r="C286" s="121" t="s">
        <v>335</v>
      </c>
      <c r="D286" s="92" t="s">
        <v>121</v>
      </c>
      <c r="E286" s="92" t="s">
        <v>135</v>
      </c>
      <c r="F286" s="93">
        <v>0</v>
      </c>
      <c r="G286" s="93">
        <v>0</v>
      </c>
      <c r="H286" s="130"/>
    </row>
    <row r="287" spans="1:8" s="75" customFormat="1" ht="13.5" x14ac:dyDescent="0.2">
      <c r="A287" s="18" t="s">
        <v>9986</v>
      </c>
      <c r="B287" s="91">
        <v>10</v>
      </c>
      <c r="C287" s="121" t="s">
        <v>336</v>
      </c>
      <c r="D287" s="92"/>
      <c r="E287" s="92" t="s">
        <v>331</v>
      </c>
      <c r="F287" s="93">
        <v>0</v>
      </c>
      <c r="G287" s="93">
        <v>0</v>
      </c>
      <c r="H287" s="130"/>
    </row>
    <row r="288" spans="1:8" s="75" customFormat="1" ht="13.5" x14ac:dyDescent="0.2">
      <c r="A288" s="18" t="s">
        <v>9987</v>
      </c>
      <c r="B288" s="91">
        <v>11</v>
      </c>
      <c r="C288" s="121" t="s">
        <v>337</v>
      </c>
      <c r="D288" s="92"/>
      <c r="E288" s="92" t="s">
        <v>331</v>
      </c>
      <c r="F288" s="93">
        <v>0</v>
      </c>
      <c r="G288" s="93">
        <v>0</v>
      </c>
      <c r="H288" s="130"/>
    </row>
    <row r="289" spans="1:9" s="75" customFormat="1" ht="13.5" x14ac:dyDescent="0.2">
      <c r="A289" s="18" t="s">
        <v>9988</v>
      </c>
      <c r="B289" s="91">
        <v>12</v>
      </c>
      <c r="C289" s="121" t="s">
        <v>338</v>
      </c>
      <c r="D289" s="92"/>
      <c r="E289" s="92" t="s">
        <v>96</v>
      </c>
      <c r="F289" s="93">
        <v>0</v>
      </c>
      <c r="G289" s="93">
        <v>0</v>
      </c>
      <c r="H289" s="130"/>
    </row>
    <row r="290" spans="1:9" s="75" customFormat="1" ht="13.5" x14ac:dyDescent="0.2">
      <c r="A290" s="18" t="s">
        <v>10147</v>
      </c>
      <c r="B290" s="91">
        <v>13</v>
      </c>
      <c r="C290" s="121" t="s">
        <v>339</v>
      </c>
      <c r="D290" s="92"/>
      <c r="E290" s="92" t="s">
        <v>100</v>
      </c>
      <c r="F290" s="93">
        <v>0</v>
      </c>
      <c r="G290" s="93">
        <v>0</v>
      </c>
      <c r="H290" s="130"/>
    </row>
    <row r="291" spans="1:9" s="75" customFormat="1" ht="13.5" x14ac:dyDescent="0.2">
      <c r="A291" s="18" t="s">
        <v>9989</v>
      </c>
      <c r="B291" s="91">
        <v>14</v>
      </c>
      <c r="C291" s="121" t="s">
        <v>340</v>
      </c>
      <c r="D291" s="92" t="s">
        <v>121</v>
      </c>
      <c r="E291" s="92" t="s">
        <v>135</v>
      </c>
      <c r="F291" s="93">
        <v>0</v>
      </c>
      <c r="G291" s="93">
        <v>0</v>
      </c>
      <c r="H291" s="130"/>
    </row>
    <row r="292" spans="1:9" s="75" customFormat="1" ht="13.5" x14ac:dyDescent="0.2">
      <c r="A292" s="18" t="s">
        <v>9990</v>
      </c>
      <c r="B292" s="91">
        <v>15</v>
      </c>
      <c r="C292" s="121" t="s">
        <v>341</v>
      </c>
      <c r="D292" s="92"/>
      <c r="E292" s="92" t="s">
        <v>342</v>
      </c>
      <c r="F292" s="93">
        <v>0</v>
      </c>
      <c r="G292" s="93">
        <v>0</v>
      </c>
      <c r="H292" s="130"/>
    </row>
    <row r="293" spans="1:9" s="75" customFormat="1" ht="13.5" x14ac:dyDescent="0.2">
      <c r="A293" s="18" t="s">
        <v>9991</v>
      </c>
      <c r="B293" s="91">
        <v>16</v>
      </c>
      <c r="C293" s="121" t="s">
        <v>343</v>
      </c>
      <c r="D293" s="92" t="s">
        <v>344</v>
      </c>
      <c r="E293" s="92" t="s">
        <v>135</v>
      </c>
      <c r="F293" s="93">
        <v>0</v>
      </c>
      <c r="G293" s="93">
        <v>0</v>
      </c>
      <c r="H293" s="130"/>
    </row>
    <row r="294" spans="1:9" s="75" customFormat="1" ht="13.5" x14ac:dyDescent="0.2">
      <c r="A294" s="18" t="s">
        <v>9992</v>
      </c>
      <c r="B294" s="91">
        <v>17</v>
      </c>
      <c r="C294" s="121" t="s">
        <v>345</v>
      </c>
      <c r="D294" s="92" t="s">
        <v>121</v>
      </c>
      <c r="E294" s="92" t="s">
        <v>135</v>
      </c>
      <c r="F294" s="93">
        <v>0</v>
      </c>
      <c r="G294" s="93">
        <v>0</v>
      </c>
      <c r="H294" s="130"/>
    </row>
    <row r="295" spans="1:9" s="75" customFormat="1" ht="13.5" x14ac:dyDescent="0.2">
      <c r="A295" s="18" t="s">
        <v>9993</v>
      </c>
      <c r="B295" s="91">
        <v>18</v>
      </c>
      <c r="C295" s="121" t="s">
        <v>346</v>
      </c>
      <c r="D295" s="92" t="s">
        <v>121</v>
      </c>
      <c r="E295" s="92" t="s">
        <v>135</v>
      </c>
      <c r="F295" s="93">
        <v>0</v>
      </c>
      <c r="G295" s="93">
        <v>0</v>
      </c>
      <c r="H295" s="130"/>
    </row>
    <row r="296" spans="1:9" s="75" customFormat="1" ht="13.5" x14ac:dyDescent="0.2">
      <c r="A296" s="18" t="s">
        <v>9994</v>
      </c>
      <c r="B296" s="91">
        <v>19</v>
      </c>
      <c r="C296" s="121" t="s">
        <v>347</v>
      </c>
      <c r="D296" s="92" t="s">
        <v>121</v>
      </c>
      <c r="E296" s="92" t="s">
        <v>135</v>
      </c>
      <c r="F296" s="93">
        <v>0</v>
      </c>
      <c r="G296" s="93">
        <v>0</v>
      </c>
      <c r="H296" s="130"/>
    </row>
    <row r="297" spans="1:9" s="75" customFormat="1" ht="13.5" x14ac:dyDescent="0.2">
      <c r="A297" s="18" t="s">
        <v>9995</v>
      </c>
      <c r="B297" s="328">
        <v>20</v>
      </c>
      <c r="C297" s="370" t="s">
        <v>348</v>
      </c>
      <c r="D297" s="154"/>
      <c r="E297" s="154" t="s">
        <v>132</v>
      </c>
      <c r="F297" s="155">
        <v>0</v>
      </c>
      <c r="G297" s="93">
        <v>0</v>
      </c>
      <c r="H297" s="130"/>
    </row>
    <row r="298" spans="1:9" s="84" customFormat="1" ht="13.5" x14ac:dyDescent="0.2">
      <c r="A298" s="59"/>
      <c r="B298" s="350">
        <v>21</v>
      </c>
      <c r="C298" s="377" t="s">
        <v>10532</v>
      </c>
      <c r="D298" s="377"/>
      <c r="E298" s="431" t="s">
        <v>10439</v>
      </c>
      <c r="F298" s="432">
        <v>0</v>
      </c>
      <c r="G298" s="454">
        <v>0</v>
      </c>
      <c r="H298" s="464"/>
    </row>
    <row r="299" spans="1:9" s="75" customFormat="1" ht="13.5" x14ac:dyDescent="0.2">
      <c r="A299" s="18" t="s">
        <v>9996</v>
      </c>
      <c r="B299" s="86">
        <v>22</v>
      </c>
      <c r="C299" s="365" t="s">
        <v>349</v>
      </c>
      <c r="D299" s="87"/>
      <c r="E299" s="87" t="s">
        <v>96</v>
      </c>
      <c r="F299" s="88">
        <v>0</v>
      </c>
      <c r="G299" s="93">
        <v>0</v>
      </c>
      <c r="H299" s="130"/>
    </row>
    <row r="300" spans="1:9" s="75" customFormat="1" ht="13.5" x14ac:dyDescent="0.2">
      <c r="A300" s="18" t="s">
        <v>9997</v>
      </c>
      <c r="B300" s="91">
        <v>23</v>
      </c>
      <c r="C300" s="121" t="s">
        <v>350</v>
      </c>
      <c r="D300" s="92"/>
      <c r="E300" s="92" t="s">
        <v>96</v>
      </c>
      <c r="F300" s="93">
        <v>0</v>
      </c>
      <c r="G300" s="93">
        <v>0</v>
      </c>
      <c r="H300" s="130"/>
    </row>
    <row r="301" spans="1:9" s="75" customFormat="1" ht="13.5" x14ac:dyDescent="0.2">
      <c r="A301" s="18" t="s">
        <v>9998</v>
      </c>
      <c r="B301" s="91">
        <v>24</v>
      </c>
      <c r="C301" s="121" t="s">
        <v>351</v>
      </c>
      <c r="D301" s="92"/>
      <c r="E301" s="92" t="s">
        <v>96</v>
      </c>
      <c r="F301" s="93">
        <v>0</v>
      </c>
      <c r="G301" s="94">
        <f>G_LDR</f>
        <v>0</v>
      </c>
      <c r="H301" s="130" t="s">
        <v>86</v>
      </c>
    </row>
    <row r="302" spans="1:9" s="75" customFormat="1" ht="13.5" x14ac:dyDescent="0.2">
      <c r="A302" s="57" t="s">
        <v>9999</v>
      </c>
      <c r="B302" s="91">
        <v>25</v>
      </c>
      <c r="C302" s="121" t="s">
        <v>352</v>
      </c>
      <c r="D302" s="92"/>
      <c r="E302" s="92" t="s">
        <v>96</v>
      </c>
      <c r="F302" s="93">
        <v>0</v>
      </c>
      <c r="G302" s="93">
        <v>0</v>
      </c>
      <c r="H302" s="130"/>
    </row>
    <row r="303" spans="1:9" s="75" customFormat="1" ht="13.5" x14ac:dyDescent="0.2">
      <c r="A303" s="18" t="s">
        <v>10000</v>
      </c>
      <c r="B303" s="91">
        <v>26</v>
      </c>
      <c r="C303" s="121" t="s">
        <v>353</v>
      </c>
      <c r="D303" s="92"/>
      <c r="E303" s="92" t="s">
        <v>96</v>
      </c>
      <c r="F303" s="93">
        <v>0</v>
      </c>
      <c r="G303" s="94">
        <f>EN_NDG</f>
        <v>0</v>
      </c>
      <c r="H303" s="130" t="s">
        <v>86</v>
      </c>
      <c r="I303" s="75">
        <v>1</v>
      </c>
    </row>
    <row r="304" spans="1:9" s="75" customFormat="1" ht="13.5" x14ac:dyDescent="0.2">
      <c r="A304" s="18" t="s">
        <v>10001</v>
      </c>
      <c r="B304" s="91">
        <v>27</v>
      </c>
      <c r="C304" s="121" t="s">
        <v>354</v>
      </c>
      <c r="D304" s="92" t="s">
        <v>134</v>
      </c>
      <c r="E304" s="92" t="s">
        <v>249</v>
      </c>
      <c r="F304" s="93">
        <v>20</v>
      </c>
      <c r="G304" s="93">
        <v>20</v>
      </c>
      <c r="H304" s="130"/>
      <c r="I304" s="75">
        <v>250</v>
      </c>
    </row>
    <row r="305" spans="1:9" s="75" customFormat="1" ht="13.5" x14ac:dyDescent="0.2">
      <c r="A305" s="18" t="s">
        <v>10002</v>
      </c>
      <c r="B305" s="91">
        <v>28</v>
      </c>
      <c r="C305" s="121" t="s">
        <v>355</v>
      </c>
      <c r="D305" s="92"/>
      <c r="E305" s="92" t="s">
        <v>356</v>
      </c>
      <c r="F305" s="93">
        <v>0</v>
      </c>
      <c r="G305" s="93">
        <v>2</v>
      </c>
      <c r="H305" s="130"/>
      <c r="I305" s="75">
        <v>6</v>
      </c>
    </row>
    <row r="306" spans="1:9" s="75" customFormat="1" ht="13.5" x14ac:dyDescent="0.2">
      <c r="A306" s="18" t="s">
        <v>10003</v>
      </c>
      <c r="B306" s="91">
        <v>29</v>
      </c>
      <c r="C306" s="121" t="s">
        <v>357</v>
      </c>
      <c r="D306" s="92" t="s">
        <v>121</v>
      </c>
      <c r="E306" s="92" t="s">
        <v>358</v>
      </c>
      <c r="F306" s="93">
        <v>10</v>
      </c>
      <c r="G306" s="93">
        <v>10</v>
      </c>
      <c r="H306" s="130"/>
    </row>
    <row r="307" spans="1:9" s="75" customFormat="1" ht="13.5" x14ac:dyDescent="0.2">
      <c r="A307" s="57" t="s">
        <v>10004</v>
      </c>
      <c r="B307" s="91">
        <v>30</v>
      </c>
      <c r="C307" s="121" t="s">
        <v>359</v>
      </c>
      <c r="D307" s="92" t="s">
        <v>121</v>
      </c>
      <c r="E307" s="92" t="s">
        <v>358</v>
      </c>
      <c r="F307" s="93">
        <v>0</v>
      </c>
      <c r="G307" s="93">
        <v>0</v>
      </c>
      <c r="H307" s="130"/>
    </row>
    <row r="308" spans="1:9" s="75" customFormat="1" ht="13.5" x14ac:dyDescent="0.2">
      <c r="A308" s="18" t="s">
        <v>10005</v>
      </c>
      <c r="B308" s="91">
        <v>31</v>
      </c>
      <c r="C308" s="121" t="s">
        <v>360</v>
      </c>
      <c r="D308" s="92" t="s">
        <v>121</v>
      </c>
      <c r="E308" s="92" t="s">
        <v>135</v>
      </c>
      <c r="F308" s="93">
        <v>0</v>
      </c>
      <c r="G308" s="93">
        <v>0</v>
      </c>
      <c r="H308" s="130"/>
    </row>
    <row r="309" spans="1:9" s="75" customFormat="1" ht="13.5" x14ac:dyDescent="0.2">
      <c r="A309" s="57" t="s">
        <v>10006</v>
      </c>
      <c r="B309" s="91">
        <v>32</v>
      </c>
      <c r="C309" s="121" t="s">
        <v>361</v>
      </c>
      <c r="D309" s="92" t="s">
        <v>121</v>
      </c>
      <c r="E309" s="92" t="s">
        <v>135</v>
      </c>
      <c r="F309" s="93">
        <v>20</v>
      </c>
      <c r="G309" s="93">
        <v>20</v>
      </c>
      <c r="H309" s="130"/>
    </row>
    <row r="310" spans="1:9" s="75" customFormat="1" ht="13.5" x14ac:dyDescent="0.2">
      <c r="A310" s="57" t="s">
        <v>10007</v>
      </c>
      <c r="B310" s="91">
        <v>33</v>
      </c>
      <c r="C310" s="121" t="s">
        <v>362</v>
      </c>
      <c r="D310" s="92" t="s">
        <v>121</v>
      </c>
      <c r="E310" s="92" t="s">
        <v>135</v>
      </c>
      <c r="F310" s="93">
        <v>40</v>
      </c>
      <c r="G310" s="93">
        <v>40</v>
      </c>
      <c r="H310" s="130"/>
    </row>
    <row r="311" spans="1:9" s="75" customFormat="1" ht="13.5" x14ac:dyDescent="0.2">
      <c r="A311" s="57" t="s">
        <v>10008</v>
      </c>
      <c r="B311" s="91">
        <v>34</v>
      </c>
      <c r="C311" s="121" t="s">
        <v>363</v>
      </c>
      <c r="D311" s="92" t="s">
        <v>121</v>
      </c>
      <c r="E311" s="92" t="s">
        <v>135</v>
      </c>
      <c r="F311" s="93">
        <v>40</v>
      </c>
      <c r="G311" s="93">
        <v>40</v>
      </c>
      <c r="H311" s="130"/>
    </row>
    <row r="312" spans="1:9" s="75" customFormat="1" ht="13.5" x14ac:dyDescent="0.2">
      <c r="A312" s="57" t="s">
        <v>10009</v>
      </c>
      <c r="B312" s="91">
        <v>35</v>
      </c>
      <c r="C312" s="121" t="s">
        <v>364</v>
      </c>
      <c r="D312" s="92" t="s">
        <v>365</v>
      </c>
      <c r="E312" s="92" t="s">
        <v>135</v>
      </c>
      <c r="F312" s="93">
        <v>60</v>
      </c>
      <c r="G312" s="93">
        <v>60</v>
      </c>
      <c r="H312" s="130"/>
    </row>
    <row r="313" spans="1:9" s="75" customFormat="1" ht="13.5" x14ac:dyDescent="0.2">
      <c r="A313" s="18" t="s">
        <v>10010</v>
      </c>
      <c r="B313" s="91">
        <v>36</v>
      </c>
      <c r="C313" s="121" t="s">
        <v>366</v>
      </c>
      <c r="D313" s="92" t="s">
        <v>121</v>
      </c>
      <c r="E313" s="92" t="s">
        <v>135</v>
      </c>
      <c r="F313" s="93">
        <v>80</v>
      </c>
      <c r="G313" s="93">
        <v>80</v>
      </c>
      <c r="H313" s="130"/>
    </row>
    <row r="314" spans="1:9" s="75" customFormat="1" ht="13.5" x14ac:dyDescent="0.2">
      <c r="A314" s="18" t="s">
        <v>10011</v>
      </c>
      <c r="B314" s="91">
        <v>37</v>
      </c>
      <c r="C314" s="121" t="s">
        <v>367</v>
      </c>
      <c r="D314" s="92" t="s">
        <v>368</v>
      </c>
      <c r="E314" s="92" t="s">
        <v>135</v>
      </c>
      <c r="F314" s="93">
        <v>30</v>
      </c>
      <c r="G314" s="93">
        <v>30</v>
      </c>
      <c r="H314" s="130"/>
    </row>
    <row r="315" spans="1:9" s="75" customFormat="1" ht="13.5" x14ac:dyDescent="0.2">
      <c r="A315" s="18" t="s">
        <v>10012</v>
      </c>
      <c r="B315" s="91">
        <v>38</v>
      </c>
      <c r="C315" s="121" t="s">
        <v>369</v>
      </c>
      <c r="D315" s="92" t="s">
        <v>370</v>
      </c>
      <c r="E315" s="92" t="s">
        <v>371</v>
      </c>
      <c r="F315" s="93">
        <v>20</v>
      </c>
      <c r="G315" s="93">
        <v>20</v>
      </c>
      <c r="H315" s="130"/>
    </row>
    <row r="316" spans="1:9" s="75" customFormat="1" ht="13.5" x14ac:dyDescent="0.2">
      <c r="A316" s="18" t="s">
        <v>10013</v>
      </c>
      <c r="B316" s="91">
        <v>39</v>
      </c>
      <c r="C316" s="121" t="s">
        <v>372</v>
      </c>
      <c r="D316" s="92" t="s">
        <v>370</v>
      </c>
      <c r="E316" s="92" t="s">
        <v>371</v>
      </c>
      <c r="F316" s="93">
        <v>20</v>
      </c>
      <c r="G316" s="93">
        <v>20</v>
      </c>
      <c r="H316" s="130"/>
    </row>
    <row r="317" spans="1:9" s="75" customFormat="1" ht="13.5" x14ac:dyDescent="0.2">
      <c r="A317" s="18" t="s">
        <v>10014</v>
      </c>
      <c r="B317" s="91">
        <v>40</v>
      </c>
      <c r="C317" s="121" t="s">
        <v>373</v>
      </c>
      <c r="D317" s="92" t="s">
        <v>134</v>
      </c>
      <c r="E317" s="92" t="s">
        <v>374</v>
      </c>
      <c r="F317" s="93">
        <v>20</v>
      </c>
      <c r="G317" s="93">
        <v>20</v>
      </c>
      <c r="H317" s="188"/>
    </row>
    <row r="318" spans="1:9" s="75" customFormat="1" ht="13.5" x14ac:dyDescent="0.2">
      <c r="A318" s="18" t="s">
        <v>10015</v>
      </c>
      <c r="B318" s="328">
        <v>41</v>
      </c>
      <c r="C318" s="370" t="s">
        <v>375</v>
      </c>
      <c r="D318" s="154" t="s">
        <v>134</v>
      </c>
      <c r="E318" s="92" t="s">
        <v>374</v>
      </c>
      <c r="F318" s="93">
        <v>20</v>
      </c>
      <c r="G318" s="93">
        <v>20</v>
      </c>
      <c r="H318" s="188"/>
    </row>
    <row r="319" spans="1:9" s="84" customFormat="1" ht="13.5" x14ac:dyDescent="0.2">
      <c r="A319" s="60" t="s">
        <v>10911</v>
      </c>
      <c r="B319" s="350">
        <v>42</v>
      </c>
      <c r="C319" s="377" t="s">
        <v>10533</v>
      </c>
      <c r="D319" s="377" t="s">
        <v>365</v>
      </c>
      <c r="E319" s="442" t="s">
        <v>10537</v>
      </c>
      <c r="F319" s="98">
        <v>8</v>
      </c>
      <c r="G319" s="98">
        <v>8</v>
      </c>
      <c r="H319" s="465"/>
    </row>
    <row r="320" spans="1:9" s="75" customFormat="1" ht="13.5" x14ac:dyDescent="0.2">
      <c r="A320" s="18" t="s">
        <v>10016</v>
      </c>
      <c r="B320" s="86">
        <v>43</v>
      </c>
      <c r="C320" s="365" t="s">
        <v>376</v>
      </c>
      <c r="D320" s="87" t="s">
        <v>121</v>
      </c>
      <c r="E320" s="92" t="s">
        <v>135</v>
      </c>
      <c r="F320" s="93">
        <v>40</v>
      </c>
      <c r="G320" s="93">
        <v>40</v>
      </c>
      <c r="H320" s="130"/>
    </row>
    <row r="321" spans="1:8" s="75" customFormat="1" ht="13.5" x14ac:dyDescent="0.2">
      <c r="A321" s="18" t="s">
        <v>10017</v>
      </c>
      <c r="B321" s="91">
        <v>44</v>
      </c>
      <c r="C321" s="121" t="s">
        <v>377</v>
      </c>
      <c r="D321" s="92" t="s">
        <v>121</v>
      </c>
      <c r="E321" s="92" t="s">
        <v>135</v>
      </c>
      <c r="F321" s="93">
        <v>40</v>
      </c>
      <c r="G321" s="93">
        <v>40</v>
      </c>
      <c r="H321" s="130"/>
    </row>
    <row r="322" spans="1:8" s="75" customFormat="1" ht="13.5" x14ac:dyDescent="0.2">
      <c r="A322" s="18" t="s">
        <v>10018</v>
      </c>
      <c r="B322" s="86">
        <v>45</v>
      </c>
      <c r="C322" s="121" t="s">
        <v>378</v>
      </c>
      <c r="D322" s="92" t="s">
        <v>121</v>
      </c>
      <c r="E322" s="92" t="s">
        <v>135</v>
      </c>
      <c r="F322" s="93">
        <v>0</v>
      </c>
      <c r="G322" s="93">
        <v>0</v>
      </c>
      <c r="H322" s="130"/>
    </row>
    <row r="323" spans="1:8" s="75" customFormat="1" ht="13.5" x14ac:dyDescent="0.2">
      <c r="A323" s="18" t="s">
        <v>10019</v>
      </c>
      <c r="B323" s="91">
        <v>46</v>
      </c>
      <c r="C323" s="121" t="s">
        <v>379</v>
      </c>
      <c r="D323" s="92" t="s">
        <v>380</v>
      </c>
      <c r="E323" s="92" t="s">
        <v>135</v>
      </c>
      <c r="F323" s="93">
        <v>120</v>
      </c>
      <c r="G323" s="93">
        <v>120</v>
      </c>
      <c r="H323" s="130"/>
    </row>
    <row r="324" spans="1:8" s="75" customFormat="1" ht="13.5" x14ac:dyDescent="0.2">
      <c r="A324" s="18" t="s">
        <v>10020</v>
      </c>
      <c r="B324" s="86">
        <v>47</v>
      </c>
      <c r="C324" s="121" t="s">
        <v>381</v>
      </c>
      <c r="D324" s="92" t="s">
        <v>121</v>
      </c>
      <c r="E324" s="92" t="s">
        <v>135</v>
      </c>
      <c r="F324" s="93">
        <v>0</v>
      </c>
      <c r="G324" s="93">
        <v>0</v>
      </c>
      <c r="H324" s="130"/>
    </row>
    <row r="325" spans="1:8" s="75" customFormat="1" ht="13.5" x14ac:dyDescent="0.2">
      <c r="A325" s="18" t="s">
        <v>10021</v>
      </c>
      <c r="B325" s="91">
        <v>48</v>
      </c>
      <c r="C325" s="121" t="s">
        <v>382</v>
      </c>
      <c r="D325" s="92" t="s">
        <v>121</v>
      </c>
      <c r="E325" s="92" t="s">
        <v>135</v>
      </c>
      <c r="F325" s="93">
        <v>0</v>
      </c>
      <c r="G325" s="93">
        <v>0</v>
      </c>
      <c r="H325" s="130"/>
    </row>
    <row r="326" spans="1:8" s="75" customFormat="1" ht="13.5" x14ac:dyDescent="0.2">
      <c r="A326" s="18" t="s">
        <v>10022</v>
      </c>
      <c r="B326" s="86">
        <v>49</v>
      </c>
      <c r="C326" s="121" t="s">
        <v>383</v>
      </c>
      <c r="D326" s="92" t="s">
        <v>134</v>
      </c>
      <c r="E326" s="92" t="s">
        <v>135</v>
      </c>
      <c r="F326" s="93">
        <v>0</v>
      </c>
      <c r="G326" s="93">
        <v>0</v>
      </c>
      <c r="H326" s="130"/>
    </row>
    <row r="327" spans="1:8" s="75" customFormat="1" ht="13.5" x14ac:dyDescent="0.2">
      <c r="A327" s="18" t="s">
        <v>10023</v>
      </c>
      <c r="B327" s="91">
        <v>50</v>
      </c>
      <c r="C327" s="121" t="s">
        <v>384</v>
      </c>
      <c r="D327" s="92" t="s">
        <v>134</v>
      </c>
      <c r="E327" s="92" t="s">
        <v>385</v>
      </c>
      <c r="F327" s="93">
        <v>60</v>
      </c>
      <c r="G327" s="93">
        <v>60</v>
      </c>
      <c r="H327" s="130"/>
    </row>
    <row r="328" spans="1:8" s="75" customFormat="1" ht="13.5" x14ac:dyDescent="0.2">
      <c r="A328" s="18" t="s">
        <v>10024</v>
      </c>
      <c r="B328" s="86">
        <v>51</v>
      </c>
      <c r="C328" s="121" t="s">
        <v>386</v>
      </c>
      <c r="D328" s="92" t="s">
        <v>121</v>
      </c>
      <c r="E328" s="92" t="s">
        <v>135</v>
      </c>
      <c r="F328" s="93">
        <v>0</v>
      </c>
      <c r="G328" s="93">
        <v>0</v>
      </c>
      <c r="H328" s="130"/>
    </row>
    <row r="329" spans="1:8" s="75" customFormat="1" ht="13.5" x14ac:dyDescent="0.2">
      <c r="A329" s="57" t="s">
        <v>10025</v>
      </c>
      <c r="B329" s="91">
        <v>52</v>
      </c>
      <c r="C329" s="121" t="s">
        <v>387</v>
      </c>
      <c r="D329" s="92"/>
      <c r="E329" s="92" t="s">
        <v>100</v>
      </c>
      <c r="F329" s="93">
        <v>0</v>
      </c>
      <c r="G329" s="93">
        <v>0</v>
      </c>
      <c r="H329" s="130"/>
    </row>
    <row r="330" spans="1:8" s="75" customFormat="1" ht="13.5" x14ac:dyDescent="0.2">
      <c r="A330" s="18" t="s">
        <v>10026</v>
      </c>
      <c r="B330" s="86">
        <v>53</v>
      </c>
      <c r="C330" s="121" t="s">
        <v>388</v>
      </c>
      <c r="D330" s="92"/>
      <c r="E330" s="92" t="s">
        <v>96</v>
      </c>
      <c r="F330" s="93">
        <v>0</v>
      </c>
      <c r="G330" s="94">
        <f>EN_CGS</f>
        <v>0</v>
      </c>
      <c r="H330" s="130" t="s">
        <v>86</v>
      </c>
    </row>
    <row r="331" spans="1:8" s="75" customFormat="1" ht="13.5" x14ac:dyDescent="0.2">
      <c r="A331" s="57" t="s">
        <v>10027</v>
      </c>
      <c r="B331" s="328">
        <v>54</v>
      </c>
      <c r="C331" s="370" t="s">
        <v>389</v>
      </c>
      <c r="D331" s="154"/>
      <c r="E331" s="154" t="s">
        <v>96</v>
      </c>
      <c r="F331" s="155">
        <v>0</v>
      </c>
      <c r="G331" s="155">
        <v>0</v>
      </c>
      <c r="H331" s="356"/>
    </row>
    <row r="332" spans="1:8" s="84" customFormat="1" ht="13.5" x14ac:dyDescent="0.2">
      <c r="A332" s="60" t="s">
        <v>10901</v>
      </c>
      <c r="B332" s="350">
        <v>55</v>
      </c>
      <c r="C332" s="377" t="s">
        <v>10534</v>
      </c>
      <c r="D332" s="466" t="s">
        <v>368</v>
      </c>
      <c r="E332" s="467" t="s">
        <v>10476</v>
      </c>
      <c r="F332" s="350">
        <v>30</v>
      </c>
      <c r="G332" s="350">
        <v>30</v>
      </c>
      <c r="H332" s="349"/>
    </row>
    <row r="333" spans="1:8" s="84" customFormat="1" ht="13.5" x14ac:dyDescent="0.2">
      <c r="A333" s="60"/>
      <c r="B333" s="350">
        <v>56</v>
      </c>
      <c r="C333" s="377" t="s">
        <v>10535</v>
      </c>
      <c r="D333" s="466"/>
      <c r="E333" s="467" t="s">
        <v>10439</v>
      </c>
      <c r="F333" s="350">
        <v>0</v>
      </c>
      <c r="G333" s="350">
        <v>0</v>
      </c>
      <c r="H333" s="349"/>
    </row>
    <row r="334" spans="1:8" s="84" customFormat="1" ht="13.5" x14ac:dyDescent="0.2">
      <c r="A334" s="60"/>
      <c r="B334" s="350">
        <v>57</v>
      </c>
      <c r="C334" s="377" t="s">
        <v>10536</v>
      </c>
      <c r="D334" s="466"/>
      <c r="E334" s="467" t="s">
        <v>10439</v>
      </c>
      <c r="F334" s="350">
        <v>0</v>
      </c>
      <c r="G334" s="350">
        <v>0</v>
      </c>
      <c r="H334" s="349"/>
    </row>
    <row r="335" spans="1:8" s="75" customFormat="1" ht="13.5" x14ac:dyDescent="0.2">
      <c r="A335" s="18"/>
      <c r="B335" s="173"/>
      <c r="C335" s="172"/>
      <c r="D335" s="172"/>
      <c r="E335" s="172"/>
      <c r="F335" s="173"/>
      <c r="G335" s="173"/>
      <c r="H335" s="172"/>
    </row>
    <row r="336" spans="1:8" s="75" customFormat="1" ht="13.5" x14ac:dyDescent="0.2">
      <c r="A336" s="18"/>
      <c r="B336" s="173"/>
      <c r="C336" s="172"/>
      <c r="D336" s="172"/>
      <c r="E336" s="172"/>
      <c r="F336" s="173"/>
      <c r="G336" s="173"/>
      <c r="H336" s="172"/>
    </row>
    <row r="337" spans="1:8" s="75" customFormat="1" ht="16.5" thickBot="1" x14ac:dyDescent="0.25">
      <c r="A337" s="18"/>
      <c r="B337" s="171" t="s">
        <v>390</v>
      </c>
      <c r="C337" s="172"/>
      <c r="D337" s="172"/>
      <c r="E337" s="172"/>
      <c r="F337" s="173"/>
      <c r="G337" s="173"/>
      <c r="H337" s="172"/>
    </row>
    <row r="338" spans="1:8" s="75" customFormat="1" ht="26.25" thickBot="1" x14ac:dyDescent="0.25">
      <c r="A338" s="19"/>
      <c r="B338" s="182" t="s">
        <v>78</v>
      </c>
      <c r="C338" s="374" t="s">
        <v>79</v>
      </c>
      <c r="D338" s="183" t="s">
        <v>80</v>
      </c>
      <c r="E338" s="183" t="s">
        <v>81</v>
      </c>
      <c r="F338" s="183" t="s">
        <v>309</v>
      </c>
      <c r="G338" s="180" t="str">
        <f>IF(Input!F5="","",Input!F5&amp;"_"&amp;Input!F4)</f>
        <v>85NE9718_GMH_OECC</v>
      </c>
      <c r="H338" s="184" t="s">
        <v>83</v>
      </c>
    </row>
    <row r="339" spans="1:8" s="75" customFormat="1" ht="14.25" thickTop="1" x14ac:dyDescent="0.2">
      <c r="A339" s="18" t="s">
        <v>10044</v>
      </c>
      <c r="B339" s="128">
        <v>0</v>
      </c>
      <c r="C339" s="375" t="s">
        <v>391</v>
      </c>
      <c r="D339" s="107"/>
      <c r="E339" s="107" t="s">
        <v>132</v>
      </c>
      <c r="F339" s="108">
        <v>0</v>
      </c>
      <c r="G339" s="108">
        <v>1</v>
      </c>
      <c r="H339" s="129"/>
    </row>
    <row r="340" spans="1:8" s="75" customFormat="1" ht="13.5" x14ac:dyDescent="0.2">
      <c r="A340" s="18" t="s">
        <v>10029</v>
      </c>
      <c r="B340" s="91">
        <v>1</v>
      </c>
      <c r="C340" s="121" t="s">
        <v>392</v>
      </c>
      <c r="D340" s="92"/>
      <c r="E340" s="92" t="s">
        <v>96</v>
      </c>
      <c r="F340" s="93">
        <v>0</v>
      </c>
      <c r="G340" s="93">
        <v>1</v>
      </c>
      <c r="H340" s="130"/>
    </row>
    <row r="341" spans="1:8" s="75" customFormat="1" ht="13.5" x14ac:dyDescent="0.2">
      <c r="A341" s="18" t="s">
        <v>10030</v>
      </c>
      <c r="B341" s="91">
        <v>2</v>
      </c>
      <c r="C341" s="121" t="s">
        <v>393</v>
      </c>
      <c r="D341" s="92"/>
      <c r="E341" s="92" t="s">
        <v>96</v>
      </c>
      <c r="F341" s="93">
        <v>0</v>
      </c>
      <c r="G341" s="93">
        <v>1</v>
      </c>
      <c r="H341" s="130"/>
    </row>
    <row r="342" spans="1:8" s="75" customFormat="1" ht="13.5" x14ac:dyDescent="0.2">
      <c r="A342" s="18" t="s">
        <v>10031</v>
      </c>
      <c r="B342" s="91">
        <v>3</v>
      </c>
      <c r="C342" s="121" t="s">
        <v>394</v>
      </c>
      <c r="D342" s="92" t="s">
        <v>395</v>
      </c>
      <c r="E342" s="92" t="s">
        <v>135</v>
      </c>
      <c r="F342" s="93">
        <v>10</v>
      </c>
      <c r="G342" s="93">
        <v>10</v>
      </c>
      <c r="H342" s="130"/>
    </row>
    <row r="343" spans="1:8" s="75" customFormat="1" ht="13.5" x14ac:dyDescent="0.2">
      <c r="A343" s="18" t="s">
        <v>10032</v>
      </c>
      <c r="B343" s="328">
        <v>4</v>
      </c>
      <c r="C343" s="370" t="s">
        <v>396</v>
      </c>
      <c r="D343" s="154" t="s">
        <v>395</v>
      </c>
      <c r="E343" s="154" t="s">
        <v>135</v>
      </c>
      <c r="F343" s="155">
        <v>42</v>
      </c>
      <c r="G343" s="155">
        <v>42</v>
      </c>
      <c r="H343" s="356"/>
    </row>
    <row r="344" spans="1:8" s="84" customFormat="1" ht="13.5" x14ac:dyDescent="0.2">
      <c r="A344" s="60" t="s">
        <v>11224</v>
      </c>
      <c r="B344" s="350">
        <v>5</v>
      </c>
      <c r="C344" s="377" t="s">
        <v>10538</v>
      </c>
      <c r="D344" s="351"/>
      <c r="E344" s="431" t="s">
        <v>10438</v>
      </c>
      <c r="F344" s="350">
        <v>2</v>
      </c>
      <c r="G344" s="350">
        <v>2</v>
      </c>
      <c r="H344" s="349"/>
    </row>
    <row r="345" spans="1:8" s="84" customFormat="1" ht="13.5" x14ac:dyDescent="0.2">
      <c r="A345" s="59"/>
      <c r="B345" s="350">
        <v>6</v>
      </c>
      <c r="C345" s="377" t="s">
        <v>10539</v>
      </c>
      <c r="D345" s="351"/>
      <c r="E345" s="431" t="s">
        <v>10439</v>
      </c>
      <c r="F345" s="350">
        <v>0</v>
      </c>
      <c r="G345" s="350">
        <v>0</v>
      </c>
      <c r="H345" s="349"/>
    </row>
    <row r="346" spans="1:8" s="84" customFormat="1" ht="13.5" x14ac:dyDescent="0.2">
      <c r="A346" s="59"/>
      <c r="B346" s="350">
        <v>7</v>
      </c>
      <c r="C346" s="377" t="s">
        <v>10540</v>
      </c>
      <c r="D346" s="351" t="s">
        <v>10529</v>
      </c>
      <c r="E346" s="431" t="s">
        <v>10443</v>
      </c>
      <c r="F346" s="350">
        <v>0</v>
      </c>
      <c r="G346" s="350">
        <v>0</v>
      </c>
      <c r="H346" s="349"/>
    </row>
    <row r="347" spans="1:8" s="84" customFormat="1" ht="13.5" x14ac:dyDescent="0.2">
      <c r="A347" s="60" t="s">
        <v>11192</v>
      </c>
      <c r="B347" s="350">
        <v>8</v>
      </c>
      <c r="C347" s="377" t="s">
        <v>10541</v>
      </c>
      <c r="D347" s="351" t="s">
        <v>10529</v>
      </c>
      <c r="E347" s="431" t="s">
        <v>10476</v>
      </c>
      <c r="F347" s="350">
        <v>12</v>
      </c>
      <c r="G347" s="350">
        <v>12</v>
      </c>
      <c r="H347" s="349"/>
    </row>
    <row r="348" spans="1:8" s="84" customFormat="1" ht="13.5" x14ac:dyDescent="0.2">
      <c r="A348" s="60" t="s">
        <v>11225</v>
      </c>
      <c r="B348" s="350">
        <v>9</v>
      </c>
      <c r="C348" s="377" t="s">
        <v>10542</v>
      </c>
      <c r="D348" s="351" t="s">
        <v>10528</v>
      </c>
      <c r="E348" s="431" t="s">
        <v>10554</v>
      </c>
      <c r="F348" s="350">
        <v>12</v>
      </c>
      <c r="G348" s="350">
        <v>12</v>
      </c>
      <c r="H348" s="349"/>
    </row>
    <row r="349" spans="1:8" s="84" customFormat="1" ht="13.5" x14ac:dyDescent="0.2">
      <c r="A349" s="59"/>
      <c r="B349" s="350">
        <v>10</v>
      </c>
      <c r="C349" s="377" t="s">
        <v>10543</v>
      </c>
      <c r="D349" s="351"/>
      <c r="E349" s="431" t="s">
        <v>10442</v>
      </c>
      <c r="F349" s="350">
        <v>0</v>
      </c>
      <c r="G349" s="350">
        <v>0</v>
      </c>
      <c r="H349" s="349"/>
    </row>
    <row r="350" spans="1:8" s="84" customFormat="1" ht="13.5" x14ac:dyDescent="0.2">
      <c r="A350" s="59"/>
      <c r="B350" s="350">
        <v>11</v>
      </c>
      <c r="C350" s="377" t="s">
        <v>10544</v>
      </c>
      <c r="D350" s="351"/>
      <c r="E350" s="431" t="s">
        <v>10555</v>
      </c>
      <c r="F350" s="350">
        <v>0</v>
      </c>
      <c r="G350" s="350">
        <v>0</v>
      </c>
      <c r="H350" s="349"/>
    </row>
    <row r="351" spans="1:8" s="84" customFormat="1" ht="13.5" x14ac:dyDescent="0.2">
      <c r="A351" s="59"/>
      <c r="B351" s="350">
        <v>12</v>
      </c>
      <c r="C351" s="377" t="s">
        <v>10545</v>
      </c>
      <c r="D351" s="351"/>
      <c r="E351" s="431" t="s">
        <v>10476</v>
      </c>
      <c r="F351" s="350">
        <v>0</v>
      </c>
      <c r="G351" s="350">
        <v>0</v>
      </c>
      <c r="H351" s="349"/>
    </row>
    <row r="352" spans="1:8" s="84" customFormat="1" ht="13.5" x14ac:dyDescent="0.2">
      <c r="A352" s="59"/>
      <c r="B352" s="350">
        <v>13</v>
      </c>
      <c r="C352" s="377" t="s">
        <v>10546</v>
      </c>
      <c r="D352" s="351"/>
      <c r="E352" s="431" t="s">
        <v>10555</v>
      </c>
      <c r="F352" s="350">
        <v>0</v>
      </c>
      <c r="G352" s="350">
        <v>0</v>
      </c>
      <c r="H352" s="349"/>
    </row>
    <row r="353" spans="1:8" s="84" customFormat="1" ht="13.5" x14ac:dyDescent="0.2">
      <c r="A353" s="59"/>
      <c r="B353" s="350">
        <v>14</v>
      </c>
      <c r="C353" s="377" t="s">
        <v>10547</v>
      </c>
      <c r="D353" s="351"/>
      <c r="E353" s="431" t="s">
        <v>10523</v>
      </c>
      <c r="F353" s="350">
        <v>0</v>
      </c>
      <c r="G353" s="350">
        <v>0</v>
      </c>
      <c r="H353" s="349"/>
    </row>
    <row r="354" spans="1:8" s="84" customFormat="1" ht="13.5" x14ac:dyDescent="0.2">
      <c r="A354" s="59"/>
      <c r="B354" s="350">
        <v>15</v>
      </c>
      <c r="C354" s="377" t="s">
        <v>10548</v>
      </c>
      <c r="D354" s="351"/>
      <c r="E354" s="431" t="s">
        <v>10439</v>
      </c>
      <c r="F354" s="350">
        <v>0</v>
      </c>
      <c r="G354" s="350">
        <v>0</v>
      </c>
      <c r="H354" s="349"/>
    </row>
    <row r="355" spans="1:8" s="84" customFormat="1" ht="13.5" x14ac:dyDescent="0.2">
      <c r="A355" s="60" t="s">
        <v>11193</v>
      </c>
      <c r="B355" s="350">
        <v>16</v>
      </c>
      <c r="C355" s="377" t="s">
        <v>10549</v>
      </c>
      <c r="D355" s="351"/>
      <c r="E355" s="431" t="s">
        <v>10523</v>
      </c>
      <c r="F355" s="350">
        <v>3</v>
      </c>
      <c r="G355" s="350">
        <v>3</v>
      </c>
      <c r="H355" s="349"/>
    </row>
    <row r="356" spans="1:8" s="84" customFormat="1" ht="13.5" x14ac:dyDescent="0.2">
      <c r="A356" s="60" t="s">
        <v>11194</v>
      </c>
      <c r="B356" s="350">
        <v>17</v>
      </c>
      <c r="C356" s="377" t="s">
        <v>10550</v>
      </c>
      <c r="D356" s="351"/>
      <c r="E356" s="431" t="s">
        <v>10555</v>
      </c>
      <c r="F356" s="350">
        <v>255</v>
      </c>
      <c r="G356" s="350">
        <v>255</v>
      </c>
      <c r="H356" s="349"/>
    </row>
    <row r="357" spans="1:8" s="84" customFormat="1" ht="13.5" x14ac:dyDescent="0.2">
      <c r="A357" s="60" t="s">
        <v>11195</v>
      </c>
      <c r="B357" s="350">
        <v>18</v>
      </c>
      <c r="C357" s="377" t="s">
        <v>10551</v>
      </c>
      <c r="D357" s="351"/>
      <c r="E357" s="431" t="s">
        <v>10476</v>
      </c>
      <c r="F357" s="350">
        <v>255</v>
      </c>
      <c r="G357" s="350">
        <v>255</v>
      </c>
      <c r="H357" s="349"/>
    </row>
    <row r="358" spans="1:8" s="84" customFormat="1" ht="13.5" x14ac:dyDescent="0.2">
      <c r="A358" s="59"/>
      <c r="B358" s="350">
        <v>19</v>
      </c>
      <c r="C358" s="377" t="s">
        <v>10552</v>
      </c>
      <c r="D358" s="351" t="s">
        <v>10529</v>
      </c>
      <c r="E358" s="431" t="s">
        <v>10443</v>
      </c>
      <c r="F358" s="350">
        <v>0</v>
      </c>
      <c r="G358" s="350">
        <v>0</v>
      </c>
      <c r="H358" s="349"/>
    </row>
    <row r="359" spans="1:8" s="84" customFormat="1" ht="13.5" x14ac:dyDescent="0.2">
      <c r="A359" s="59"/>
      <c r="B359" s="350">
        <v>20</v>
      </c>
      <c r="C359" s="377" t="s">
        <v>10553</v>
      </c>
      <c r="D359" s="351" t="s">
        <v>10529</v>
      </c>
      <c r="E359" s="431" t="s">
        <v>10443</v>
      </c>
      <c r="F359" s="350">
        <v>0</v>
      </c>
      <c r="G359" s="350">
        <v>0</v>
      </c>
      <c r="H359" s="349"/>
    </row>
    <row r="360" spans="1:8" s="75" customFormat="1" ht="13.5" x14ac:dyDescent="0.2">
      <c r="A360" s="18"/>
      <c r="B360" s="173"/>
      <c r="C360" s="172"/>
      <c r="D360" s="172"/>
      <c r="E360" s="172"/>
      <c r="F360" s="173"/>
      <c r="G360" s="173"/>
      <c r="H360" s="172"/>
    </row>
    <row r="361" spans="1:8" s="75" customFormat="1" ht="16.5" thickBot="1" x14ac:dyDescent="0.25">
      <c r="A361" s="18"/>
      <c r="B361" s="171" t="s">
        <v>397</v>
      </c>
      <c r="C361" s="376"/>
      <c r="D361" s="171"/>
      <c r="E361" s="171"/>
      <c r="F361" s="190"/>
      <c r="G361" s="190"/>
      <c r="H361" s="172"/>
    </row>
    <row r="362" spans="1:8" s="75" customFormat="1" ht="26.25" thickBot="1" x14ac:dyDescent="0.25">
      <c r="A362" s="19"/>
      <c r="B362" s="182" t="s">
        <v>78</v>
      </c>
      <c r="C362" s="374" t="s">
        <v>79</v>
      </c>
      <c r="D362" s="183" t="s">
        <v>80</v>
      </c>
      <c r="E362" s="183" t="s">
        <v>81</v>
      </c>
      <c r="F362" s="183" t="s">
        <v>309</v>
      </c>
      <c r="G362" s="180" t="str">
        <f>IF(Input!F5="","",Input!F5&amp;"_"&amp;Input!F4)</f>
        <v>85NE9718_GMH_OECC</v>
      </c>
      <c r="H362" s="184" t="s">
        <v>83</v>
      </c>
    </row>
    <row r="363" spans="1:8" s="75" customFormat="1" ht="14.25" thickTop="1" x14ac:dyDescent="0.2">
      <c r="A363" s="18" t="s">
        <v>10033</v>
      </c>
      <c r="B363" s="128">
        <v>0</v>
      </c>
      <c r="C363" s="149" t="s">
        <v>398</v>
      </c>
      <c r="D363" s="107"/>
      <c r="E363" s="107" t="s">
        <v>399</v>
      </c>
      <c r="F363" s="108">
        <v>0</v>
      </c>
      <c r="G363" s="108">
        <v>255</v>
      </c>
      <c r="H363" s="129"/>
    </row>
    <row r="364" spans="1:8" s="84" customFormat="1" ht="13.5" x14ac:dyDescent="0.2">
      <c r="A364" s="59"/>
      <c r="B364" s="434">
        <v>1</v>
      </c>
      <c r="C364" s="468" t="s">
        <v>10556</v>
      </c>
      <c r="D364" s="436"/>
      <c r="E364" s="469" t="s">
        <v>10444</v>
      </c>
      <c r="F364" s="437">
        <v>0</v>
      </c>
      <c r="G364" s="437">
        <v>0</v>
      </c>
      <c r="H364" s="99"/>
    </row>
    <row r="365" spans="1:8" s="75" customFormat="1" ht="13.5" x14ac:dyDescent="0.2">
      <c r="A365" s="18" t="s">
        <v>10034</v>
      </c>
      <c r="B365" s="91">
        <v>2</v>
      </c>
      <c r="C365" s="121" t="s">
        <v>400</v>
      </c>
      <c r="D365" s="92" t="s">
        <v>401</v>
      </c>
      <c r="E365" s="135" t="s">
        <v>402</v>
      </c>
      <c r="F365" s="93">
        <v>13</v>
      </c>
      <c r="G365" s="93">
        <v>13</v>
      </c>
      <c r="H365" s="130"/>
    </row>
    <row r="366" spans="1:8" s="75" customFormat="1" ht="13.5" x14ac:dyDescent="0.2">
      <c r="A366" s="18" t="s">
        <v>10035</v>
      </c>
      <c r="B366" s="91">
        <v>3</v>
      </c>
      <c r="C366" s="121" t="s">
        <v>403</v>
      </c>
      <c r="D366" s="92" t="s">
        <v>404</v>
      </c>
      <c r="E366" s="92" t="s">
        <v>405</v>
      </c>
      <c r="F366" s="93">
        <v>30</v>
      </c>
      <c r="G366" s="93">
        <v>30</v>
      </c>
      <c r="H366" s="130"/>
    </row>
    <row r="367" spans="1:8" s="75" customFormat="1" ht="13.5" x14ac:dyDescent="0.2">
      <c r="A367" s="18" t="s">
        <v>10036</v>
      </c>
      <c r="B367" s="91">
        <v>4</v>
      </c>
      <c r="C367" s="121" t="s">
        <v>406</v>
      </c>
      <c r="D367" s="92"/>
      <c r="E367" s="92" t="s">
        <v>96</v>
      </c>
      <c r="F367" s="93">
        <v>0</v>
      </c>
      <c r="G367" s="93">
        <v>0</v>
      </c>
      <c r="H367" s="130"/>
    </row>
    <row r="368" spans="1:8" s="75" customFormat="1" ht="13.5" x14ac:dyDescent="0.2">
      <c r="A368" s="57" t="s">
        <v>10037</v>
      </c>
      <c r="B368" s="91">
        <v>5</v>
      </c>
      <c r="C368" s="121" t="s">
        <v>407</v>
      </c>
      <c r="D368" s="92" t="s">
        <v>404</v>
      </c>
      <c r="E368" s="135" t="s">
        <v>408</v>
      </c>
      <c r="F368" s="93">
        <v>10</v>
      </c>
      <c r="G368" s="93">
        <v>10</v>
      </c>
      <c r="H368" s="130"/>
    </row>
    <row r="369" spans="1:8" s="75" customFormat="1" ht="14.25" thickBot="1" x14ac:dyDescent="0.25">
      <c r="A369" s="57" t="s">
        <v>10038</v>
      </c>
      <c r="B369" s="136">
        <v>6</v>
      </c>
      <c r="C369" s="147" t="s">
        <v>409</v>
      </c>
      <c r="D369" s="104"/>
      <c r="E369" s="104" t="s">
        <v>410</v>
      </c>
      <c r="F369" s="105">
        <v>60</v>
      </c>
      <c r="G369" s="105">
        <v>60</v>
      </c>
      <c r="H369" s="148"/>
    </row>
    <row r="370" spans="1:8" s="75" customFormat="1" ht="13.5" x14ac:dyDescent="0.2">
      <c r="A370" s="57"/>
      <c r="B370" s="173"/>
      <c r="C370" s="172"/>
      <c r="D370" s="172"/>
      <c r="E370" s="172"/>
      <c r="F370" s="173"/>
      <c r="G370" s="173"/>
      <c r="H370" s="172"/>
    </row>
    <row r="371" spans="1:8" s="75" customFormat="1" ht="15" x14ac:dyDescent="0.2">
      <c r="A371" s="18"/>
      <c r="B371" s="191"/>
      <c r="C371" s="172"/>
      <c r="D371" s="172"/>
      <c r="E371" s="172"/>
      <c r="F371" s="173"/>
      <c r="G371" s="173"/>
      <c r="H371" s="172"/>
    </row>
    <row r="372" spans="1:8" s="75" customFormat="1" ht="16.5" thickBot="1" x14ac:dyDescent="0.25">
      <c r="A372" s="18"/>
      <c r="B372" s="171" t="s">
        <v>411</v>
      </c>
      <c r="C372" s="376"/>
      <c r="D372" s="171"/>
      <c r="E372" s="171"/>
      <c r="F372" s="190"/>
      <c r="G372" s="190"/>
      <c r="H372" s="171"/>
    </row>
    <row r="373" spans="1:8" s="75" customFormat="1" ht="26.25" thickBot="1" x14ac:dyDescent="0.25">
      <c r="A373" s="19"/>
      <c r="B373" s="179" t="s">
        <v>78</v>
      </c>
      <c r="C373" s="372" t="s">
        <v>79</v>
      </c>
      <c r="D373" s="180" t="s">
        <v>80</v>
      </c>
      <c r="E373" s="180" t="s">
        <v>81</v>
      </c>
      <c r="F373" s="180" t="s">
        <v>309</v>
      </c>
      <c r="G373" s="180" t="str">
        <f>IF(Input!F5="","",Input!F5&amp;"_"&amp;Input!F4)</f>
        <v>85NE9718_GMH_OECC</v>
      </c>
      <c r="H373" s="184" t="s">
        <v>83</v>
      </c>
    </row>
    <row r="374" spans="1:8" s="75" customFormat="1" ht="14.25" thickTop="1" x14ac:dyDescent="0.2">
      <c r="A374" s="57" t="s">
        <v>10148</v>
      </c>
      <c r="B374" s="106">
        <v>0</v>
      </c>
      <c r="C374" s="149" t="s">
        <v>412</v>
      </c>
      <c r="D374" s="107"/>
      <c r="E374" s="107" t="s">
        <v>96</v>
      </c>
      <c r="F374" s="108">
        <v>0</v>
      </c>
      <c r="G374" s="108">
        <v>0</v>
      </c>
      <c r="H374" s="109"/>
    </row>
    <row r="375" spans="1:8" s="75" customFormat="1" ht="13.5" x14ac:dyDescent="0.2">
      <c r="A375" s="57" t="s">
        <v>10039</v>
      </c>
      <c r="B375" s="153">
        <v>1</v>
      </c>
      <c r="C375" s="370" t="s">
        <v>413</v>
      </c>
      <c r="D375" s="154"/>
      <c r="E375" s="92" t="s">
        <v>414</v>
      </c>
      <c r="F375" s="93">
        <v>0</v>
      </c>
      <c r="G375" s="93">
        <v>0</v>
      </c>
      <c r="H375" s="111"/>
    </row>
    <row r="376" spans="1:8" s="84" customFormat="1" ht="13.5" x14ac:dyDescent="0.2">
      <c r="A376" s="60"/>
      <c r="B376" s="350">
        <v>2</v>
      </c>
      <c r="C376" s="377" t="s">
        <v>10557</v>
      </c>
      <c r="D376" s="350"/>
      <c r="E376" s="442" t="s">
        <v>10439</v>
      </c>
      <c r="F376" s="98">
        <v>0</v>
      </c>
      <c r="G376" s="98">
        <v>0</v>
      </c>
      <c r="H376" s="118"/>
    </row>
    <row r="377" spans="1:8" s="75" customFormat="1" ht="13.5" x14ac:dyDescent="0.2">
      <c r="A377" s="18" t="s">
        <v>10040</v>
      </c>
      <c r="B377" s="161">
        <v>3</v>
      </c>
      <c r="C377" s="365" t="s">
        <v>415</v>
      </c>
      <c r="D377" s="87"/>
      <c r="E377" s="92" t="s">
        <v>227</v>
      </c>
      <c r="F377" s="93">
        <v>0</v>
      </c>
      <c r="G377" s="94">
        <f>G_EFO_P</f>
        <v>2</v>
      </c>
      <c r="H377" s="111" t="s">
        <v>86</v>
      </c>
    </row>
    <row r="378" spans="1:8" s="75" customFormat="1" ht="13.5" x14ac:dyDescent="0.2">
      <c r="A378" s="57" t="s">
        <v>10041</v>
      </c>
      <c r="B378" s="110">
        <v>4</v>
      </c>
      <c r="C378" s="121" t="s">
        <v>416</v>
      </c>
      <c r="D378" s="92"/>
      <c r="E378" s="92" t="s">
        <v>96</v>
      </c>
      <c r="F378" s="93">
        <v>0</v>
      </c>
      <c r="G378" s="93">
        <v>0</v>
      </c>
      <c r="H378" s="111"/>
    </row>
    <row r="379" spans="1:8" s="75" customFormat="1" ht="13.5" x14ac:dyDescent="0.2">
      <c r="A379" s="18" t="s">
        <v>10042</v>
      </c>
      <c r="B379" s="161">
        <v>5</v>
      </c>
      <c r="C379" s="121" t="s">
        <v>417</v>
      </c>
      <c r="D379" s="92" t="s">
        <v>134</v>
      </c>
      <c r="E379" s="92" t="s">
        <v>135</v>
      </c>
      <c r="F379" s="93">
        <v>0</v>
      </c>
      <c r="G379" s="93">
        <v>0</v>
      </c>
      <c r="H379" s="111"/>
    </row>
    <row r="380" spans="1:8" s="75" customFormat="1" ht="13.5" x14ac:dyDescent="0.2">
      <c r="A380" s="18" t="s">
        <v>10043</v>
      </c>
      <c r="B380" s="110">
        <v>6</v>
      </c>
      <c r="C380" s="121" t="s">
        <v>418</v>
      </c>
      <c r="D380" s="92"/>
      <c r="E380" s="92" t="s">
        <v>100</v>
      </c>
      <c r="F380" s="93">
        <v>0</v>
      </c>
      <c r="G380" s="93">
        <v>0</v>
      </c>
      <c r="H380" s="111"/>
    </row>
    <row r="381" spans="1:8" s="75" customFormat="1" ht="13.5" x14ac:dyDescent="0.2">
      <c r="A381" s="18" t="s">
        <v>10358</v>
      </c>
      <c r="B381" s="161">
        <v>7</v>
      </c>
      <c r="C381" s="121" t="s">
        <v>419</v>
      </c>
      <c r="D381" s="92"/>
      <c r="E381" s="92" t="s">
        <v>132</v>
      </c>
      <c r="F381" s="93">
        <v>0</v>
      </c>
      <c r="G381" s="93">
        <v>0</v>
      </c>
      <c r="H381" s="111"/>
    </row>
    <row r="382" spans="1:8" s="75" customFormat="1" ht="13.5" x14ac:dyDescent="0.2">
      <c r="A382" s="18" t="s">
        <v>10045</v>
      </c>
      <c r="B382" s="110">
        <v>8</v>
      </c>
      <c r="C382" s="121" t="s">
        <v>420</v>
      </c>
      <c r="D382" s="92"/>
      <c r="E382" s="92" t="s">
        <v>96</v>
      </c>
      <c r="F382" s="93">
        <v>0</v>
      </c>
      <c r="G382" s="93">
        <v>1</v>
      </c>
      <c r="H382" s="111"/>
    </row>
    <row r="383" spans="1:8" s="75" customFormat="1" ht="13.5" x14ac:dyDescent="0.2">
      <c r="A383" s="57" t="s">
        <v>10046</v>
      </c>
      <c r="B383" s="161">
        <v>9</v>
      </c>
      <c r="C383" s="121" t="s">
        <v>421</v>
      </c>
      <c r="D383" s="92"/>
      <c r="E383" s="92" t="s">
        <v>100</v>
      </c>
      <c r="F383" s="93">
        <v>0</v>
      </c>
      <c r="G383" s="93">
        <v>0</v>
      </c>
      <c r="H383" s="111"/>
    </row>
    <row r="384" spans="1:8" s="75" customFormat="1" ht="13.5" x14ac:dyDescent="0.2">
      <c r="A384" s="57" t="s">
        <v>10047</v>
      </c>
      <c r="B384" s="110">
        <v>10</v>
      </c>
      <c r="C384" s="121" t="s">
        <v>422</v>
      </c>
      <c r="D384" s="92"/>
      <c r="E384" s="92" t="s">
        <v>423</v>
      </c>
      <c r="F384" s="93">
        <v>0</v>
      </c>
      <c r="G384" s="93">
        <v>0</v>
      </c>
      <c r="H384" s="111"/>
    </row>
    <row r="385" spans="1:9" s="75" customFormat="1" ht="13.5" x14ac:dyDescent="0.2">
      <c r="A385" s="57" t="s">
        <v>10048</v>
      </c>
      <c r="B385" s="161">
        <v>11</v>
      </c>
      <c r="C385" s="121" t="s">
        <v>424</v>
      </c>
      <c r="D385" s="92" t="s">
        <v>134</v>
      </c>
      <c r="E385" s="92" t="s">
        <v>425</v>
      </c>
      <c r="F385" s="93">
        <v>0</v>
      </c>
      <c r="G385" s="93">
        <v>0</v>
      </c>
      <c r="H385" s="111"/>
    </row>
    <row r="386" spans="1:9" s="75" customFormat="1" ht="13.5" x14ac:dyDescent="0.2">
      <c r="A386" s="57" t="s">
        <v>10049</v>
      </c>
      <c r="B386" s="110">
        <v>12</v>
      </c>
      <c r="C386" s="121" t="s">
        <v>426</v>
      </c>
      <c r="D386" s="92"/>
      <c r="E386" s="92" t="s">
        <v>203</v>
      </c>
      <c r="F386" s="93">
        <v>0</v>
      </c>
      <c r="G386" s="93">
        <v>4</v>
      </c>
      <c r="H386" s="111"/>
    </row>
    <row r="387" spans="1:9" s="75" customFormat="1" ht="13.5" x14ac:dyDescent="0.2">
      <c r="A387" s="18" t="s">
        <v>10050</v>
      </c>
      <c r="B387" s="161">
        <v>13</v>
      </c>
      <c r="C387" s="370" t="s">
        <v>427</v>
      </c>
      <c r="D387" s="154"/>
      <c r="E387" s="92" t="s">
        <v>428</v>
      </c>
      <c r="F387" s="93">
        <v>0</v>
      </c>
      <c r="G387" s="93">
        <v>0</v>
      </c>
      <c r="H387" s="111"/>
    </row>
    <row r="388" spans="1:9" s="84" customFormat="1" ht="13.5" x14ac:dyDescent="0.2">
      <c r="A388" s="59"/>
      <c r="B388" s="470">
        <v>14</v>
      </c>
      <c r="C388" s="377" t="s">
        <v>10558</v>
      </c>
      <c r="D388" s="350"/>
      <c r="E388" s="442" t="s">
        <v>10444</v>
      </c>
      <c r="F388" s="98">
        <v>0</v>
      </c>
      <c r="G388" s="98">
        <v>0</v>
      </c>
      <c r="H388" s="118"/>
    </row>
    <row r="389" spans="1:9" s="75" customFormat="1" ht="13.5" x14ac:dyDescent="0.2">
      <c r="A389" s="57" t="s">
        <v>10051</v>
      </c>
      <c r="B389" s="161">
        <v>15</v>
      </c>
      <c r="C389" s="365" t="s">
        <v>429</v>
      </c>
      <c r="D389" s="87"/>
      <c r="E389" s="92" t="s">
        <v>227</v>
      </c>
      <c r="F389" s="93">
        <v>255</v>
      </c>
      <c r="G389" s="93">
        <v>255</v>
      </c>
      <c r="H389" s="111"/>
    </row>
    <row r="390" spans="1:9" s="75" customFormat="1" ht="13.5" x14ac:dyDescent="0.2">
      <c r="A390" s="18" t="s">
        <v>10052</v>
      </c>
      <c r="B390" s="110">
        <v>16</v>
      </c>
      <c r="C390" s="121" t="s">
        <v>430</v>
      </c>
      <c r="D390" s="92"/>
      <c r="E390" s="92" t="s">
        <v>100</v>
      </c>
      <c r="F390" s="93">
        <v>0</v>
      </c>
      <c r="G390" s="93">
        <v>0</v>
      </c>
      <c r="H390" s="111"/>
    </row>
    <row r="391" spans="1:9" s="75" customFormat="1" ht="13.5" x14ac:dyDescent="0.2">
      <c r="A391" s="18" t="s">
        <v>10053</v>
      </c>
      <c r="B391" s="161">
        <v>17</v>
      </c>
      <c r="C391" s="121" t="s">
        <v>431</v>
      </c>
      <c r="D391" s="92"/>
      <c r="E391" s="92" t="s">
        <v>227</v>
      </c>
      <c r="F391" s="93">
        <v>255</v>
      </c>
      <c r="G391" s="93">
        <v>255</v>
      </c>
      <c r="H391" s="111"/>
    </row>
    <row r="392" spans="1:9" s="75" customFormat="1" ht="13.5" x14ac:dyDescent="0.2">
      <c r="A392" s="18" t="s">
        <v>10054</v>
      </c>
      <c r="B392" s="110">
        <v>18</v>
      </c>
      <c r="C392" s="121" t="s">
        <v>432</v>
      </c>
      <c r="D392" s="92"/>
      <c r="E392" s="92" t="s">
        <v>433</v>
      </c>
      <c r="F392" s="93">
        <v>0</v>
      </c>
      <c r="G392" s="94">
        <f>EFS_TYP</f>
        <v>0</v>
      </c>
      <c r="H392" s="111" t="s">
        <v>86</v>
      </c>
      <c r="I392" s="75">
        <v>10</v>
      </c>
    </row>
    <row r="393" spans="1:9" s="75" customFormat="1" ht="13.5" x14ac:dyDescent="0.2">
      <c r="A393" s="18" t="s">
        <v>10055</v>
      </c>
      <c r="B393" s="161">
        <v>19</v>
      </c>
      <c r="C393" s="121" t="s">
        <v>434</v>
      </c>
      <c r="D393" s="92"/>
      <c r="E393" s="92" t="s">
        <v>100</v>
      </c>
      <c r="F393" s="93">
        <v>0</v>
      </c>
      <c r="G393" s="93">
        <v>0</v>
      </c>
      <c r="H393" s="111"/>
    </row>
    <row r="394" spans="1:9" s="75" customFormat="1" ht="13.5" x14ac:dyDescent="0.2">
      <c r="A394" s="18" t="s">
        <v>10056</v>
      </c>
      <c r="B394" s="110">
        <v>20</v>
      </c>
      <c r="C394" s="121" t="s">
        <v>435</v>
      </c>
      <c r="D394" s="92"/>
      <c r="E394" s="92" t="s">
        <v>436</v>
      </c>
      <c r="F394" s="93">
        <v>0</v>
      </c>
      <c r="G394" s="94">
        <f>EFSINI</f>
        <v>0</v>
      </c>
      <c r="H394" s="111" t="s">
        <v>86</v>
      </c>
    </row>
    <row r="395" spans="1:9" s="75" customFormat="1" ht="13.5" x14ac:dyDescent="0.2">
      <c r="A395" s="57" t="s">
        <v>10057</v>
      </c>
      <c r="B395" s="161">
        <v>21</v>
      </c>
      <c r="C395" s="121" t="s">
        <v>437</v>
      </c>
      <c r="D395" s="92"/>
      <c r="E395" s="92" t="s">
        <v>132</v>
      </c>
      <c r="F395" s="93">
        <v>0</v>
      </c>
      <c r="G395" s="94">
        <f>EFS_CALL</f>
        <v>0</v>
      </c>
      <c r="H395" s="111" t="s">
        <v>86</v>
      </c>
      <c r="I395" s="75">
        <v>2</v>
      </c>
    </row>
    <row r="396" spans="1:9" s="75" customFormat="1" ht="13.5" x14ac:dyDescent="0.2">
      <c r="A396" s="57" t="s">
        <v>10058</v>
      </c>
      <c r="B396" s="110">
        <v>22</v>
      </c>
      <c r="C396" s="121" t="s">
        <v>438</v>
      </c>
      <c r="D396" s="92"/>
      <c r="E396" s="92" t="s">
        <v>439</v>
      </c>
      <c r="F396" s="93">
        <v>0</v>
      </c>
      <c r="G396" s="94">
        <f>EFSCLD</f>
        <v>0</v>
      </c>
      <c r="H396" s="111" t="s">
        <v>86</v>
      </c>
      <c r="I396" s="75">
        <v>2</v>
      </c>
    </row>
    <row r="397" spans="1:9" s="75" customFormat="1" ht="13.5" x14ac:dyDescent="0.2">
      <c r="A397" s="57" t="s">
        <v>10059</v>
      </c>
      <c r="B397" s="161">
        <v>23</v>
      </c>
      <c r="C397" s="121" t="s">
        <v>440</v>
      </c>
      <c r="D397" s="92"/>
      <c r="E397" s="92" t="s">
        <v>441</v>
      </c>
      <c r="F397" s="93">
        <v>0</v>
      </c>
      <c r="G397" s="94">
        <f>EFSOPD</f>
        <v>0</v>
      </c>
      <c r="H397" s="111" t="s">
        <v>86</v>
      </c>
    </row>
    <row r="398" spans="1:9" s="75" customFormat="1" ht="13.5" x14ac:dyDescent="0.2">
      <c r="A398" s="57" t="s">
        <v>10060</v>
      </c>
      <c r="B398" s="110">
        <v>24</v>
      </c>
      <c r="C398" s="121" t="s">
        <v>442</v>
      </c>
      <c r="D398" s="92"/>
      <c r="E398" s="92" t="s">
        <v>132</v>
      </c>
      <c r="F398" s="93">
        <v>0</v>
      </c>
      <c r="G398" s="94">
        <f>EFS_EX</f>
        <v>0</v>
      </c>
      <c r="H398" s="111" t="s">
        <v>86</v>
      </c>
    </row>
    <row r="399" spans="1:9" s="75" customFormat="1" ht="13.5" x14ac:dyDescent="0.2">
      <c r="A399" s="18" t="s">
        <v>10061</v>
      </c>
      <c r="B399" s="161">
        <v>25</v>
      </c>
      <c r="C399" s="121" t="s">
        <v>443</v>
      </c>
      <c r="D399" s="92"/>
      <c r="E399" s="92" t="s">
        <v>135</v>
      </c>
      <c r="F399" s="93">
        <v>0</v>
      </c>
      <c r="G399" s="93">
        <v>0</v>
      </c>
      <c r="H399" s="111"/>
    </row>
    <row r="400" spans="1:9" s="75" customFormat="1" ht="13.5" x14ac:dyDescent="0.2">
      <c r="A400" s="57" t="s">
        <v>10062</v>
      </c>
      <c r="B400" s="110">
        <v>26</v>
      </c>
      <c r="C400" s="121" t="s">
        <v>444</v>
      </c>
      <c r="D400" s="92"/>
      <c r="E400" s="92" t="s">
        <v>445</v>
      </c>
      <c r="F400" s="93">
        <v>0</v>
      </c>
      <c r="G400" s="94">
        <f>EFS_RC</f>
        <v>0</v>
      </c>
      <c r="H400" s="111" t="s">
        <v>86</v>
      </c>
    </row>
    <row r="401" spans="1:8" s="75" customFormat="1" ht="13.5" x14ac:dyDescent="0.2">
      <c r="A401" s="18" t="s">
        <v>10063</v>
      </c>
      <c r="B401" s="161">
        <v>27</v>
      </c>
      <c r="C401" s="121" t="s">
        <v>446</v>
      </c>
      <c r="D401" s="92"/>
      <c r="E401" s="92" t="s">
        <v>441</v>
      </c>
      <c r="F401" s="93">
        <v>0</v>
      </c>
      <c r="G401" s="93">
        <v>0</v>
      </c>
      <c r="H401" s="111"/>
    </row>
    <row r="402" spans="1:8" s="75" customFormat="1" ht="13.5" x14ac:dyDescent="0.2">
      <c r="A402" s="18" t="s">
        <v>10064</v>
      </c>
      <c r="B402" s="110">
        <v>28</v>
      </c>
      <c r="C402" s="121" t="s">
        <v>447</v>
      </c>
      <c r="D402" s="92"/>
      <c r="E402" s="97" t="s">
        <v>100</v>
      </c>
      <c r="F402" s="98">
        <v>2</v>
      </c>
      <c r="G402" s="98">
        <v>2</v>
      </c>
      <c r="H402" s="122"/>
    </row>
    <row r="403" spans="1:8" s="75" customFormat="1" ht="13.5" x14ac:dyDescent="0.2">
      <c r="A403" s="18" t="s">
        <v>10065</v>
      </c>
      <c r="B403" s="161">
        <v>29</v>
      </c>
      <c r="C403" s="121" t="s">
        <v>448</v>
      </c>
      <c r="D403" s="92"/>
      <c r="E403" s="97" t="s">
        <v>449</v>
      </c>
      <c r="F403" s="98">
        <v>0</v>
      </c>
      <c r="G403" s="98">
        <v>0</v>
      </c>
      <c r="H403" s="111"/>
    </row>
    <row r="404" spans="1:8" s="75" customFormat="1" ht="13.5" x14ac:dyDescent="0.2">
      <c r="A404" s="18" t="s">
        <v>10066</v>
      </c>
      <c r="B404" s="110">
        <v>30</v>
      </c>
      <c r="C404" s="121" t="s">
        <v>450</v>
      </c>
      <c r="D404" s="92"/>
      <c r="E404" s="92" t="s">
        <v>451</v>
      </c>
      <c r="F404" s="93">
        <v>255</v>
      </c>
      <c r="G404" s="94">
        <f>G_EPO_P</f>
        <v>2</v>
      </c>
      <c r="H404" s="111" t="s">
        <v>86</v>
      </c>
    </row>
    <row r="405" spans="1:8" s="75" customFormat="1" ht="13.5" x14ac:dyDescent="0.2">
      <c r="A405" s="57" t="s">
        <v>10067</v>
      </c>
      <c r="B405" s="161">
        <v>31</v>
      </c>
      <c r="C405" s="121" t="s">
        <v>452</v>
      </c>
      <c r="D405" s="92" t="s">
        <v>134</v>
      </c>
      <c r="E405" s="92" t="s">
        <v>135</v>
      </c>
      <c r="F405" s="93">
        <v>0</v>
      </c>
      <c r="G405" s="93">
        <v>0</v>
      </c>
      <c r="H405" s="111"/>
    </row>
    <row r="406" spans="1:8" s="75" customFormat="1" ht="13.5" x14ac:dyDescent="0.2">
      <c r="A406" s="18" t="s">
        <v>10068</v>
      </c>
      <c r="B406" s="110">
        <v>32</v>
      </c>
      <c r="C406" s="121" t="s">
        <v>453</v>
      </c>
      <c r="D406" s="92"/>
      <c r="E406" s="92" t="s">
        <v>100</v>
      </c>
      <c r="F406" s="93">
        <v>0</v>
      </c>
      <c r="G406" s="93">
        <v>0</v>
      </c>
      <c r="H406" s="111"/>
    </row>
    <row r="407" spans="1:8" s="75" customFormat="1" ht="13.5" x14ac:dyDescent="0.2">
      <c r="A407" s="18" t="s">
        <v>10069</v>
      </c>
      <c r="B407" s="161">
        <v>33</v>
      </c>
      <c r="C407" s="370" t="s">
        <v>454</v>
      </c>
      <c r="D407" s="154"/>
      <c r="E407" s="154" t="s">
        <v>96</v>
      </c>
      <c r="F407" s="155">
        <v>0</v>
      </c>
      <c r="G407" s="93">
        <v>0</v>
      </c>
      <c r="H407" s="111"/>
    </row>
    <row r="408" spans="1:8" s="75" customFormat="1" ht="13.5" x14ac:dyDescent="0.2">
      <c r="A408" s="18" t="s">
        <v>10149</v>
      </c>
      <c r="B408" s="110">
        <v>34</v>
      </c>
      <c r="C408" s="377" t="s">
        <v>456</v>
      </c>
      <c r="D408" s="351"/>
      <c r="E408" s="349"/>
      <c r="F408" s="350">
        <v>0</v>
      </c>
      <c r="G408" s="337">
        <v>0</v>
      </c>
      <c r="H408" s="111"/>
    </row>
    <row r="409" spans="1:8" s="75" customFormat="1" ht="13.5" x14ac:dyDescent="0.2">
      <c r="A409" s="18" t="s">
        <v>10073</v>
      </c>
      <c r="B409" s="161">
        <v>35</v>
      </c>
      <c r="C409" s="377" t="s">
        <v>458</v>
      </c>
      <c r="D409" s="351"/>
      <c r="E409" s="349"/>
      <c r="F409" s="350">
        <v>10</v>
      </c>
      <c r="G409" s="337">
        <v>10</v>
      </c>
      <c r="H409" s="111"/>
    </row>
    <row r="410" spans="1:8" s="75" customFormat="1" ht="13.5" x14ac:dyDescent="0.2">
      <c r="A410" s="18" t="s">
        <v>10074</v>
      </c>
      <c r="B410" s="110">
        <v>36</v>
      </c>
      <c r="C410" s="377" t="s">
        <v>459</v>
      </c>
      <c r="D410" s="351"/>
      <c r="E410" s="349"/>
      <c r="F410" s="350">
        <v>0</v>
      </c>
      <c r="G410" s="337">
        <v>0</v>
      </c>
      <c r="H410" s="111"/>
    </row>
    <row r="411" spans="1:8" s="75" customFormat="1" ht="13.5" x14ac:dyDescent="0.2">
      <c r="A411" s="18" t="s">
        <v>10075</v>
      </c>
      <c r="B411" s="161">
        <v>37</v>
      </c>
      <c r="C411" s="377" t="s">
        <v>460</v>
      </c>
      <c r="D411" s="351"/>
      <c r="E411" s="349"/>
      <c r="F411" s="350">
        <v>10</v>
      </c>
      <c r="G411" s="337">
        <v>10</v>
      </c>
      <c r="H411" s="111"/>
    </row>
    <row r="412" spans="1:8" s="75" customFormat="1" ht="13.5" x14ac:dyDescent="0.2">
      <c r="A412" s="18" t="s">
        <v>10076</v>
      </c>
      <c r="B412" s="110">
        <v>38</v>
      </c>
      <c r="C412" s="377" t="s">
        <v>461</v>
      </c>
      <c r="D412" s="351"/>
      <c r="E412" s="349"/>
      <c r="F412" s="350">
        <v>0</v>
      </c>
      <c r="G412" s="337">
        <v>0</v>
      </c>
      <c r="H412" s="111"/>
    </row>
    <row r="413" spans="1:8" s="75" customFormat="1" ht="13.5" x14ac:dyDescent="0.2">
      <c r="A413" s="18" t="s">
        <v>10077</v>
      </c>
      <c r="B413" s="161">
        <v>39</v>
      </c>
      <c r="C413" s="377" t="s">
        <v>463</v>
      </c>
      <c r="D413" s="351"/>
      <c r="E413" s="349"/>
      <c r="F413" s="350">
        <v>10</v>
      </c>
      <c r="G413" s="337">
        <v>10</v>
      </c>
      <c r="H413" s="111"/>
    </row>
    <row r="414" spans="1:8" s="84" customFormat="1" ht="13.5" x14ac:dyDescent="0.2">
      <c r="A414" s="59"/>
      <c r="B414" s="470">
        <v>40</v>
      </c>
      <c r="C414" s="377" t="s">
        <v>10559</v>
      </c>
      <c r="D414" s="351"/>
      <c r="E414" s="431" t="s">
        <v>10439</v>
      </c>
      <c r="F414" s="350">
        <v>0</v>
      </c>
      <c r="G414" s="454">
        <v>0</v>
      </c>
      <c r="H414" s="118"/>
    </row>
    <row r="415" spans="1:8" s="75" customFormat="1" ht="13.5" x14ac:dyDescent="0.2">
      <c r="A415" s="18" t="s">
        <v>10070</v>
      </c>
      <c r="B415" s="161">
        <v>41</v>
      </c>
      <c r="C415" s="121" t="s">
        <v>10</v>
      </c>
      <c r="D415" s="92"/>
      <c r="E415" s="117" t="s">
        <v>9794</v>
      </c>
      <c r="F415" s="93">
        <v>0</v>
      </c>
      <c r="G415" s="94">
        <f>G_EQO</f>
        <v>0</v>
      </c>
      <c r="H415" s="111" t="s">
        <v>86</v>
      </c>
    </row>
    <row r="416" spans="1:8" s="75" customFormat="1" ht="13.5" x14ac:dyDescent="0.2">
      <c r="A416" s="18" t="s">
        <v>10071</v>
      </c>
      <c r="B416" s="110">
        <v>42</v>
      </c>
      <c r="C416" s="370" t="s">
        <v>455</v>
      </c>
      <c r="D416" s="154"/>
      <c r="E416" s="154" t="s">
        <v>227</v>
      </c>
      <c r="F416" s="93">
        <v>0</v>
      </c>
      <c r="G416" s="94">
        <f>MID_POS</f>
        <v>17</v>
      </c>
      <c r="H416" s="111" t="s">
        <v>86</v>
      </c>
    </row>
    <row r="417" spans="1:8" s="84" customFormat="1" ht="13.5" x14ac:dyDescent="0.2">
      <c r="A417" s="60" t="s">
        <v>11216</v>
      </c>
      <c r="B417" s="449">
        <v>43</v>
      </c>
      <c r="C417" s="377" t="s">
        <v>10560</v>
      </c>
      <c r="D417" s="351" t="s">
        <v>368</v>
      </c>
      <c r="E417" s="431" t="s">
        <v>10523</v>
      </c>
      <c r="F417" s="350">
        <v>15</v>
      </c>
      <c r="G417" s="350">
        <v>15</v>
      </c>
      <c r="H417" s="118"/>
    </row>
    <row r="418" spans="1:8" s="84" customFormat="1" ht="13.5" x14ac:dyDescent="0.2">
      <c r="A418" s="59"/>
      <c r="B418" s="470">
        <v>44</v>
      </c>
      <c r="C418" s="377" t="s">
        <v>10561</v>
      </c>
      <c r="D418" s="351"/>
      <c r="E418" s="431" t="s">
        <v>10444</v>
      </c>
      <c r="F418" s="350">
        <v>0</v>
      </c>
      <c r="G418" s="350">
        <v>0</v>
      </c>
      <c r="H418" s="118"/>
    </row>
    <row r="419" spans="1:8" s="84" customFormat="1" ht="13.5" x14ac:dyDescent="0.2">
      <c r="A419" s="59"/>
      <c r="B419" s="449">
        <v>45</v>
      </c>
      <c r="C419" s="377" t="s">
        <v>10562</v>
      </c>
      <c r="D419" s="351"/>
      <c r="E419" s="431" t="s">
        <v>10444</v>
      </c>
      <c r="F419" s="350">
        <v>0</v>
      </c>
      <c r="G419" s="350">
        <v>0</v>
      </c>
      <c r="H419" s="118"/>
    </row>
    <row r="420" spans="1:8" s="84" customFormat="1" ht="13.5" x14ac:dyDescent="0.2">
      <c r="A420" s="59"/>
      <c r="B420" s="470">
        <v>46</v>
      </c>
      <c r="C420" s="377" t="s">
        <v>10563</v>
      </c>
      <c r="D420" s="351" t="s">
        <v>368</v>
      </c>
      <c r="E420" s="431" t="s">
        <v>10476</v>
      </c>
      <c r="F420" s="350">
        <v>0</v>
      </c>
      <c r="G420" s="350">
        <v>0</v>
      </c>
      <c r="H420" s="118"/>
    </row>
    <row r="421" spans="1:8" s="84" customFormat="1" ht="13.5" x14ac:dyDescent="0.2">
      <c r="A421" s="59"/>
      <c r="B421" s="449">
        <v>47</v>
      </c>
      <c r="C421" s="377" t="s">
        <v>10564</v>
      </c>
      <c r="D421" s="351"/>
      <c r="E421" s="431" t="s">
        <v>10439</v>
      </c>
      <c r="F421" s="350">
        <v>0</v>
      </c>
      <c r="G421" s="350">
        <v>0</v>
      </c>
      <c r="H421" s="118"/>
    </row>
    <row r="422" spans="1:8" s="84" customFormat="1" ht="13.5" x14ac:dyDescent="0.2">
      <c r="A422" s="60" t="s">
        <v>11226</v>
      </c>
      <c r="B422" s="470">
        <v>48</v>
      </c>
      <c r="C422" s="377" t="s">
        <v>10565</v>
      </c>
      <c r="D422" s="351" t="s">
        <v>10573</v>
      </c>
      <c r="E422" s="431" t="s">
        <v>10497</v>
      </c>
      <c r="F422" s="350">
        <v>10</v>
      </c>
      <c r="G422" s="350">
        <v>10</v>
      </c>
      <c r="H422" s="118"/>
    </row>
    <row r="423" spans="1:8" s="84" customFormat="1" ht="13.5" x14ac:dyDescent="0.2">
      <c r="A423" s="60" t="s">
        <v>11227</v>
      </c>
      <c r="B423" s="449">
        <v>49</v>
      </c>
      <c r="C423" s="377" t="s">
        <v>10566</v>
      </c>
      <c r="D423" s="351"/>
      <c r="E423" s="431" t="s">
        <v>10574</v>
      </c>
      <c r="F423" s="350">
        <v>3</v>
      </c>
      <c r="G423" s="350">
        <v>3</v>
      </c>
      <c r="H423" s="118"/>
    </row>
    <row r="424" spans="1:8" s="84" customFormat="1" ht="13.5" x14ac:dyDescent="0.2">
      <c r="A424" s="59"/>
      <c r="B424" s="470">
        <v>50</v>
      </c>
      <c r="C424" s="377" t="s">
        <v>10567</v>
      </c>
      <c r="D424" s="351"/>
      <c r="E424" s="431" t="s">
        <v>10439</v>
      </c>
      <c r="F424" s="350">
        <v>0</v>
      </c>
      <c r="G424" s="350">
        <v>0</v>
      </c>
      <c r="H424" s="118"/>
    </row>
    <row r="425" spans="1:8" s="84" customFormat="1" ht="13.5" x14ac:dyDescent="0.2">
      <c r="A425" s="60" t="s">
        <v>10903</v>
      </c>
      <c r="B425" s="449">
        <v>51</v>
      </c>
      <c r="C425" s="377" t="s">
        <v>10568</v>
      </c>
      <c r="D425" s="351"/>
      <c r="E425" s="431" t="s">
        <v>10575</v>
      </c>
      <c r="F425" s="350">
        <v>255</v>
      </c>
      <c r="G425" s="350">
        <v>255</v>
      </c>
      <c r="H425" s="118"/>
    </row>
    <row r="426" spans="1:8" s="84" customFormat="1" ht="13.5" x14ac:dyDescent="0.2">
      <c r="A426" s="60" t="s">
        <v>10904</v>
      </c>
      <c r="B426" s="470">
        <v>52</v>
      </c>
      <c r="C426" s="377" t="s">
        <v>10569</v>
      </c>
      <c r="D426" s="351"/>
      <c r="E426" s="431" t="s">
        <v>10576</v>
      </c>
      <c r="F426" s="350">
        <v>255</v>
      </c>
      <c r="G426" s="350">
        <v>255</v>
      </c>
      <c r="H426" s="118"/>
    </row>
    <row r="427" spans="1:8" s="84" customFormat="1" ht="13.5" x14ac:dyDescent="0.2">
      <c r="A427" s="60" t="s">
        <v>10905</v>
      </c>
      <c r="B427" s="449">
        <v>53</v>
      </c>
      <c r="C427" s="377" t="s">
        <v>10570</v>
      </c>
      <c r="D427" s="351"/>
      <c r="E427" s="431" t="s">
        <v>10497</v>
      </c>
      <c r="F427" s="350">
        <v>255</v>
      </c>
      <c r="G427" s="350">
        <v>255</v>
      </c>
      <c r="H427" s="118"/>
    </row>
    <row r="428" spans="1:8" s="84" customFormat="1" ht="13.5" x14ac:dyDescent="0.2">
      <c r="A428" s="60" t="s">
        <v>10906</v>
      </c>
      <c r="B428" s="470">
        <v>54</v>
      </c>
      <c r="C428" s="377" t="s">
        <v>10571</v>
      </c>
      <c r="D428" s="351"/>
      <c r="E428" s="431" t="s">
        <v>10577</v>
      </c>
      <c r="F428" s="350">
        <v>255</v>
      </c>
      <c r="G428" s="350">
        <v>255</v>
      </c>
      <c r="H428" s="118"/>
    </row>
    <row r="429" spans="1:8" s="84" customFormat="1" x14ac:dyDescent="0.2">
      <c r="B429" s="449">
        <v>55</v>
      </c>
      <c r="C429" s="377" t="s">
        <v>10572</v>
      </c>
      <c r="D429" s="351"/>
      <c r="E429" s="431" t="s">
        <v>10439</v>
      </c>
      <c r="F429" s="350">
        <v>0</v>
      </c>
      <c r="G429" s="350">
        <v>0</v>
      </c>
      <c r="H429" s="118"/>
    </row>
    <row r="430" spans="1:8" s="75" customFormat="1" ht="15" x14ac:dyDescent="0.2">
      <c r="A430" s="18"/>
      <c r="B430" s="191"/>
      <c r="C430" s="172"/>
      <c r="D430" s="172"/>
      <c r="E430" s="172"/>
      <c r="F430" s="173"/>
      <c r="G430" s="173"/>
      <c r="H430" s="172"/>
    </row>
    <row r="431" spans="1:8" s="75" customFormat="1" ht="16.5" thickBot="1" x14ac:dyDescent="0.25">
      <c r="A431" s="18"/>
      <c r="B431" s="171" t="s">
        <v>464</v>
      </c>
      <c r="C431" s="376"/>
      <c r="D431" s="171"/>
      <c r="E431" s="171"/>
      <c r="F431" s="190"/>
      <c r="G431" s="190"/>
      <c r="H431" s="171"/>
    </row>
    <row r="432" spans="1:8" s="75" customFormat="1" ht="26.25" thickBot="1" x14ac:dyDescent="0.25">
      <c r="A432" s="19"/>
      <c r="B432" s="179" t="s">
        <v>78</v>
      </c>
      <c r="C432" s="372" t="s">
        <v>79</v>
      </c>
      <c r="D432" s="180" t="s">
        <v>80</v>
      </c>
      <c r="E432" s="180" t="s">
        <v>81</v>
      </c>
      <c r="F432" s="180" t="s">
        <v>167</v>
      </c>
      <c r="G432" s="180" t="str">
        <f>IF(Input!F5="","",Input!F5&amp;"_"&amp;Input!F4)</f>
        <v>85NE9718_GMH_OECC</v>
      </c>
      <c r="H432" s="181" t="s">
        <v>83</v>
      </c>
    </row>
    <row r="433" spans="1:8" s="75" customFormat="1" ht="14.25" thickTop="1" x14ac:dyDescent="0.2">
      <c r="A433" s="57" t="s">
        <v>10078</v>
      </c>
      <c r="B433" s="352">
        <v>0</v>
      </c>
      <c r="C433" s="378" t="s">
        <v>465</v>
      </c>
      <c r="D433" s="353"/>
      <c r="E433" s="107" t="s">
        <v>201</v>
      </c>
      <c r="F433" s="108">
        <v>0</v>
      </c>
      <c r="G433" s="108">
        <v>0</v>
      </c>
      <c r="H433" s="109"/>
    </row>
    <row r="434" spans="1:8" s="84" customFormat="1" ht="13.5" x14ac:dyDescent="0.2">
      <c r="A434" s="60"/>
      <c r="B434" s="350">
        <v>1</v>
      </c>
      <c r="C434" s="377" t="s">
        <v>10578</v>
      </c>
      <c r="D434" s="350"/>
      <c r="E434" s="471" t="s">
        <v>10442</v>
      </c>
      <c r="F434" s="437">
        <v>0</v>
      </c>
      <c r="G434" s="437">
        <v>0</v>
      </c>
      <c r="H434" s="472"/>
    </row>
    <row r="435" spans="1:8" s="84" customFormat="1" ht="13.5" x14ac:dyDescent="0.2">
      <c r="A435" s="60"/>
      <c r="B435" s="350">
        <v>2</v>
      </c>
      <c r="C435" s="377" t="s">
        <v>10579</v>
      </c>
      <c r="D435" s="350"/>
      <c r="E435" s="471" t="s">
        <v>10444</v>
      </c>
      <c r="F435" s="437">
        <v>0</v>
      </c>
      <c r="G435" s="437">
        <v>0</v>
      </c>
      <c r="H435" s="472"/>
    </row>
    <row r="436" spans="1:8" s="75" customFormat="1" ht="13.5" x14ac:dyDescent="0.2">
      <c r="A436" s="18" t="s">
        <v>10079</v>
      </c>
      <c r="B436" s="110">
        <v>3</v>
      </c>
      <c r="C436" s="121" t="s">
        <v>466</v>
      </c>
      <c r="D436" s="92"/>
      <c r="E436" s="92" t="s">
        <v>98</v>
      </c>
      <c r="F436" s="93">
        <v>0</v>
      </c>
      <c r="G436" s="93">
        <v>0</v>
      </c>
      <c r="H436" s="111"/>
    </row>
    <row r="437" spans="1:8" s="75" customFormat="1" ht="13.5" x14ac:dyDescent="0.2">
      <c r="A437" s="18" t="s">
        <v>10080</v>
      </c>
      <c r="B437" s="110">
        <v>4</v>
      </c>
      <c r="C437" s="121" t="s">
        <v>467</v>
      </c>
      <c r="D437" s="92"/>
      <c r="E437" s="92" t="s">
        <v>170</v>
      </c>
      <c r="F437" s="93">
        <v>255</v>
      </c>
      <c r="G437" s="93">
        <v>255</v>
      </c>
      <c r="H437" s="111"/>
    </row>
    <row r="438" spans="1:8" s="75" customFormat="1" ht="13.5" x14ac:dyDescent="0.2">
      <c r="A438" s="18" t="s">
        <v>10081</v>
      </c>
      <c r="B438" s="153">
        <v>5</v>
      </c>
      <c r="C438" s="370" t="s">
        <v>468</v>
      </c>
      <c r="D438" s="154"/>
      <c r="E438" s="92" t="s">
        <v>98</v>
      </c>
      <c r="F438" s="93">
        <v>0</v>
      </c>
      <c r="G438" s="94">
        <f>EN_CRO</f>
        <v>0</v>
      </c>
      <c r="H438" s="111" t="s">
        <v>86</v>
      </c>
    </row>
    <row r="439" spans="1:8" s="84" customFormat="1" ht="13.5" x14ac:dyDescent="0.2">
      <c r="A439" s="59"/>
      <c r="B439" s="350">
        <v>6</v>
      </c>
      <c r="C439" s="377" t="s">
        <v>10580</v>
      </c>
      <c r="D439" s="350"/>
      <c r="E439" s="442" t="s">
        <v>10439</v>
      </c>
      <c r="F439" s="98">
        <v>0</v>
      </c>
      <c r="G439" s="98">
        <v>0</v>
      </c>
      <c r="H439" s="118"/>
    </row>
    <row r="440" spans="1:8" s="84" customFormat="1" ht="13.5" x14ac:dyDescent="0.2">
      <c r="A440" s="59"/>
      <c r="B440" s="350">
        <v>7</v>
      </c>
      <c r="C440" s="377" t="s">
        <v>10581</v>
      </c>
      <c r="D440" s="350"/>
      <c r="E440" s="442" t="s">
        <v>10439</v>
      </c>
      <c r="F440" s="98">
        <v>0</v>
      </c>
      <c r="G440" s="98">
        <v>0</v>
      </c>
      <c r="H440" s="118"/>
    </row>
    <row r="441" spans="1:8" s="75" customFormat="1" ht="13.5" x14ac:dyDescent="0.2">
      <c r="A441" s="57" t="s">
        <v>10082</v>
      </c>
      <c r="B441" s="342">
        <v>8</v>
      </c>
      <c r="C441" s="373" t="s">
        <v>469</v>
      </c>
      <c r="D441" s="343"/>
      <c r="E441" s="92" t="s">
        <v>98</v>
      </c>
      <c r="F441" s="93">
        <v>0</v>
      </c>
      <c r="G441" s="94">
        <f>EN_HCRO</f>
        <v>0</v>
      </c>
      <c r="H441" s="111" t="s">
        <v>86</v>
      </c>
    </row>
    <row r="442" spans="1:8" s="84" customFormat="1" ht="13.5" x14ac:dyDescent="0.2">
      <c r="A442" s="60"/>
      <c r="B442" s="350">
        <v>9</v>
      </c>
      <c r="C442" s="377" t="s">
        <v>10582</v>
      </c>
      <c r="D442" s="377"/>
      <c r="E442" s="442" t="s">
        <v>10439</v>
      </c>
      <c r="F442" s="98">
        <v>0</v>
      </c>
      <c r="G442" s="98">
        <v>0</v>
      </c>
      <c r="H442" s="118"/>
    </row>
    <row r="443" spans="1:8" s="75" customFormat="1" ht="13.5" x14ac:dyDescent="0.2">
      <c r="A443" s="18" t="s">
        <v>10083</v>
      </c>
      <c r="B443" s="161">
        <v>10</v>
      </c>
      <c r="C443" s="365" t="s">
        <v>470</v>
      </c>
      <c r="D443" s="87"/>
      <c r="E443" s="92" t="s">
        <v>132</v>
      </c>
      <c r="F443" s="93">
        <v>0</v>
      </c>
      <c r="G443" s="93">
        <v>0</v>
      </c>
      <c r="H443" s="111"/>
    </row>
    <row r="444" spans="1:8" s="75" customFormat="1" ht="13.5" x14ac:dyDescent="0.2">
      <c r="A444" s="57" t="s">
        <v>10084</v>
      </c>
      <c r="B444" s="161">
        <v>11</v>
      </c>
      <c r="C444" s="121" t="s">
        <v>471</v>
      </c>
      <c r="D444" s="92"/>
      <c r="E444" s="92" t="s">
        <v>472</v>
      </c>
      <c r="F444" s="93">
        <v>0</v>
      </c>
      <c r="G444" s="93">
        <v>0</v>
      </c>
      <c r="H444" s="111"/>
    </row>
    <row r="445" spans="1:8" s="75" customFormat="1" ht="13.5" x14ac:dyDescent="0.2">
      <c r="A445" s="18" t="s">
        <v>10072</v>
      </c>
      <c r="B445" s="161">
        <v>12</v>
      </c>
      <c r="C445" s="121" t="s">
        <v>473</v>
      </c>
      <c r="D445" s="92"/>
      <c r="E445" s="92" t="s">
        <v>100</v>
      </c>
      <c r="F445" s="93">
        <v>0</v>
      </c>
      <c r="G445" s="93">
        <v>0</v>
      </c>
      <c r="H445" s="111"/>
    </row>
    <row r="446" spans="1:8" s="75" customFormat="1" ht="13.5" x14ac:dyDescent="0.2">
      <c r="A446" s="18" t="s">
        <v>10085</v>
      </c>
      <c r="B446" s="161">
        <v>13</v>
      </c>
      <c r="C446" s="121" t="s">
        <v>474</v>
      </c>
      <c r="D446" s="92"/>
      <c r="E446" s="92" t="s">
        <v>170</v>
      </c>
      <c r="F446" s="93">
        <v>255</v>
      </c>
      <c r="G446" s="93">
        <v>255</v>
      </c>
      <c r="H446" s="111"/>
    </row>
    <row r="447" spans="1:8" s="75" customFormat="1" ht="13.5" x14ac:dyDescent="0.2">
      <c r="A447" s="18" t="s">
        <v>10086</v>
      </c>
      <c r="B447" s="161">
        <v>14</v>
      </c>
      <c r="C447" s="121" t="s">
        <v>475</v>
      </c>
      <c r="D447" s="92"/>
      <c r="E447" s="92" t="s">
        <v>100</v>
      </c>
      <c r="F447" s="93">
        <v>0</v>
      </c>
      <c r="G447" s="93">
        <v>0</v>
      </c>
      <c r="H447" s="111"/>
    </row>
    <row r="448" spans="1:8" s="75" customFormat="1" ht="13.5" x14ac:dyDescent="0.2">
      <c r="A448" s="18" t="s">
        <v>10087</v>
      </c>
      <c r="B448" s="161">
        <v>15</v>
      </c>
      <c r="C448" s="121" t="s">
        <v>476</v>
      </c>
      <c r="D448" s="92"/>
      <c r="E448" s="92" t="s">
        <v>477</v>
      </c>
      <c r="F448" s="93">
        <v>0</v>
      </c>
      <c r="G448" s="93">
        <v>0</v>
      </c>
      <c r="H448" s="111"/>
    </row>
    <row r="449" spans="1:8" s="75" customFormat="1" ht="13.5" x14ac:dyDescent="0.2">
      <c r="A449" s="18" t="s">
        <v>10088</v>
      </c>
      <c r="B449" s="161">
        <v>16</v>
      </c>
      <c r="C449" s="121" t="s">
        <v>478</v>
      </c>
      <c r="D449" s="92"/>
      <c r="E449" s="121" t="s">
        <v>479</v>
      </c>
      <c r="F449" s="93">
        <v>0</v>
      </c>
      <c r="G449" s="93">
        <v>0</v>
      </c>
      <c r="H449" s="111"/>
    </row>
    <row r="450" spans="1:8" s="75" customFormat="1" ht="13.5" x14ac:dyDescent="0.2">
      <c r="A450" s="18" t="s">
        <v>10089</v>
      </c>
      <c r="B450" s="161">
        <v>17</v>
      </c>
      <c r="C450" s="121" t="s">
        <v>480</v>
      </c>
      <c r="D450" s="92"/>
      <c r="E450" s="121" t="s">
        <v>479</v>
      </c>
      <c r="F450" s="93">
        <v>0</v>
      </c>
      <c r="G450" s="93">
        <v>0</v>
      </c>
      <c r="H450" s="111"/>
    </row>
    <row r="451" spans="1:8" s="75" customFormat="1" ht="13.5" x14ac:dyDescent="0.2">
      <c r="A451" s="18" t="s">
        <v>10090</v>
      </c>
      <c r="B451" s="161">
        <v>18</v>
      </c>
      <c r="C451" s="121" t="s">
        <v>481</v>
      </c>
      <c r="D451" s="92"/>
      <c r="E451" s="121" t="s">
        <v>479</v>
      </c>
      <c r="F451" s="93">
        <v>0</v>
      </c>
      <c r="G451" s="93">
        <v>0</v>
      </c>
      <c r="H451" s="111"/>
    </row>
    <row r="452" spans="1:8" s="75" customFormat="1" ht="13.5" x14ac:dyDescent="0.2">
      <c r="A452" s="57" t="s">
        <v>10091</v>
      </c>
      <c r="B452" s="342">
        <v>19</v>
      </c>
      <c r="C452" s="370" t="s">
        <v>482</v>
      </c>
      <c r="D452" s="154"/>
      <c r="E452" s="154" t="s">
        <v>96</v>
      </c>
      <c r="F452" s="155">
        <v>0</v>
      </c>
      <c r="G452" s="155">
        <v>0</v>
      </c>
      <c r="H452" s="156"/>
    </row>
    <row r="453" spans="1:8" s="84" customFormat="1" ht="13.5" x14ac:dyDescent="0.2">
      <c r="A453" s="60"/>
      <c r="B453" s="350">
        <v>20</v>
      </c>
      <c r="C453" s="377" t="s">
        <v>10583</v>
      </c>
      <c r="D453" s="351"/>
      <c r="E453" s="431" t="s">
        <v>10438</v>
      </c>
      <c r="F453" s="350">
        <v>0</v>
      </c>
      <c r="G453" s="350">
        <v>0</v>
      </c>
      <c r="H453" s="349"/>
    </row>
    <row r="454" spans="1:8" s="84" customFormat="1" ht="13.5" x14ac:dyDescent="0.2">
      <c r="A454" s="60" t="s">
        <v>10902</v>
      </c>
      <c r="B454" s="350">
        <v>21</v>
      </c>
      <c r="C454" s="377" t="s">
        <v>10584</v>
      </c>
      <c r="D454" s="351" t="s">
        <v>10591</v>
      </c>
      <c r="E454" s="431" t="s">
        <v>10590</v>
      </c>
      <c r="F454" s="350">
        <v>180</v>
      </c>
      <c r="G454" s="350">
        <v>180</v>
      </c>
      <c r="H454" s="349"/>
    </row>
    <row r="455" spans="1:8" s="84" customFormat="1" ht="13.5" x14ac:dyDescent="0.2">
      <c r="A455" s="60"/>
      <c r="B455" s="350">
        <v>22</v>
      </c>
      <c r="C455" s="377" t="s">
        <v>10585</v>
      </c>
      <c r="D455" s="351"/>
      <c r="E455" s="431" t="s">
        <v>10439</v>
      </c>
      <c r="F455" s="350">
        <v>0</v>
      </c>
      <c r="G455" s="350">
        <v>0</v>
      </c>
      <c r="H455" s="349"/>
    </row>
    <row r="456" spans="1:8" s="84" customFormat="1" ht="13.5" x14ac:dyDescent="0.2">
      <c r="A456" s="60"/>
      <c r="B456" s="350">
        <v>23</v>
      </c>
      <c r="C456" s="377" t="s">
        <v>10586</v>
      </c>
      <c r="D456" s="351"/>
      <c r="E456" s="431" t="s">
        <v>10439</v>
      </c>
      <c r="F456" s="350">
        <v>0</v>
      </c>
      <c r="G456" s="350">
        <v>0</v>
      </c>
      <c r="H456" s="349"/>
    </row>
    <row r="457" spans="1:8" s="84" customFormat="1" ht="13.5" x14ac:dyDescent="0.2">
      <c r="A457" s="60"/>
      <c r="B457" s="350">
        <v>24</v>
      </c>
      <c r="C457" s="377" t="s">
        <v>10587</v>
      </c>
      <c r="D457" s="351"/>
      <c r="E457" s="431" t="s">
        <v>10438</v>
      </c>
      <c r="F457" s="350">
        <v>0</v>
      </c>
      <c r="G457" s="350">
        <v>0</v>
      </c>
      <c r="H457" s="349"/>
    </row>
    <row r="458" spans="1:8" s="84" customFormat="1" ht="13.5" x14ac:dyDescent="0.2">
      <c r="A458" s="60"/>
      <c r="B458" s="350">
        <v>25</v>
      </c>
      <c r="C458" s="377" t="s">
        <v>10588</v>
      </c>
      <c r="D458" s="351" t="s">
        <v>368</v>
      </c>
      <c r="E458" s="431" t="s">
        <v>10592</v>
      </c>
      <c r="F458" s="350">
        <v>0</v>
      </c>
      <c r="G458" s="350">
        <v>0</v>
      </c>
      <c r="H458" s="349"/>
    </row>
    <row r="459" spans="1:8" s="84" customFormat="1" ht="13.5" x14ac:dyDescent="0.2">
      <c r="A459" s="60"/>
      <c r="B459" s="350">
        <v>26</v>
      </c>
      <c r="C459" s="377" t="s">
        <v>10589</v>
      </c>
      <c r="D459" s="351" t="s">
        <v>368</v>
      </c>
      <c r="E459" s="431" t="s">
        <v>10497</v>
      </c>
      <c r="F459" s="350">
        <v>0</v>
      </c>
      <c r="G459" s="350">
        <v>0</v>
      </c>
      <c r="H459" s="349"/>
    </row>
    <row r="460" spans="1:8" s="75" customFormat="1" ht="15" x14ac:dyDescent="0.2">
      <c r="A460" s="18"/>
      <c r="B460" s="191"/>
      <c r="C460" s="172"/>
      <c r="D460" s="172"/>
      <c r="E460" s="172"/>
      <c r="F460" s="173"/>
      <c r="G460" s="173"/>
      <c r="H460" s="172"/>
    </row>
    <row r="461" spans="1:8" s="75" customFormat="1" ht="16.5" thickBot="1" x14ac:dyDescent="0.25">
      <c r="A461" s="18"/>
      <c r="B461" s="171" t="s">
        <v>483</v>
      </c>
      <c r="C461" s="376"/>
      <c r="D461" s="171"/>
      <c r="E461" s="171"/>
      <c r="F461" s="190"/>
      <c r="G461" s="190"/>
      <c r="H461" s="171"/>
    </row>
    <row r="462" spans="1:8" s="75" customFormat="1" ht="26.25" thickBot="1" x14ac:dyDescent="0.25">
      <c r="A462" s="19"/>
      <c r="B462" s="179" t="s">
        <v>78</v>
      </c>
      <c r="C462" s="372" t="s">
        <v>79</v>
      </c>
      <c r="D462" s="180" t="s">
        <v>80</v>
      </c>
      <c r="E462" s="180" t="s">
        <v>81</v>
      </c>
      <c r="F462" s="180" t="s">
        <v>167</v>
      </c>
      <c r="G462" s="180" t="str">
        <f>IF(Input!F5="","",Input!F5&amp;"_"&amp;Input!F4)</f>
        <v>85NE9718_GMH_OECC</v>
      </c>
      <c r="H462" s="181" t="s">
        <v>83</v>
      </c>
    </row>
    <row r="463" spans="1:8" s="75" customFormat="1" ht="14.25" thickTop="1" x14ac:dyDescent="0.2">
      <c r="A463" s="18" t="s">
        <v>10092</v>
      </c>
      <c r="B463" s="192">
        <v>0</v>
      </c>
      <c r="C463" s="375" t="s">
        <v>484</v>
      </c>
      <c r="D463" s="189"/>
      <c r="E463" s="189" t="s">
        <v>170</v>
      </c>
      <c r="F463" s="193">
        <v>255</v>
      </c>
      <c r="G463" s="193">
        <v>255</v>
      </c>
      <c r="H463" s="194"/>
    </row>
    <row r="464" spans="1:8" s="75" customFormat="1" ht="13.5" x14ac:dyDescent="0.2">
      <c r="A464" s="18" t="s">
        <v>9839</v>
      </c>
      <c r="B464" s="110">
        <v>1</v>
      </c>
      <c r="C464" s="121" t="s">
        <v>485</v>
      </c>
      <c r="D464" s="92"/>
      <c r="E464" s="92" t="s">
        <v>170</v>
      </c>
      <c r="F464" s="93">
        <v>255</v>
      </c>
      <c r="G464" s="93">
        <v>255</v>
      </c>
      <c r="H464" s="111"/>
    </row>
    <row r="465" spans="1:8" s="75" customFormat="1" ht="13.5" x14ac:dyDescent="0.2">
      <c r="A465" s="18" t="s">
        <v>10093</v>
      </c>
      <c r="B465" s="110">
        <v>2</v>
      </c>
      <c r="C465" s="121" t="s">
        <v>486</v>
      </c>
      <c r="D465" s="92" t="s">
        <v>134</v>
      </c>
      <c r="E465" s="92" t="s">
        <v>135</v>
      </c>
      <c r="F465" s="93">
        <v>255</v>
      </c>
      <c r="G465" s="93">
        <v>255</v>
      </c>
      <c r="H465" s="111"/>
    </row>
    <row r="466" spans="1:8" s="75" customFormat="1" ht="13.5" x14ac:dyDescent="0.2">
      <c r="A466" s="18" t="s">
        <v>10150</v>
      </c>
      <c r="B466" s="110">
        <v>3</v>
      </c>
      <c r="C466" s="121" t="s">
        <v>487</v>
      </c>
      <c r="D466" s="92"/>
      <c r="E466" s="92" t="s">
        <v>100</v>
      </c>
      <c r="F466" s="93">
        <v>0</v>
      </c>
      <c r="G466" s="93">
        <v>0</v>
      </c>
      <c r="H466" s="111"/>
    </row>
    <row r="467" spans="1:8" s="75" customFormat="1" ht="13.5" x14ac:dyDescent="0.2">
      <c r="A467" s="18" t="s">
        <v>9980</v>
      </c>
      <c r="B467" s="110">
        <v>4</v>
      </c>
      <c r="C467" s="121" t="s">
        <v>488</v>
      </c>
      <c r="D467" s="92"/>
      <c r="E467" s="92" t="s">
        <v>96</v>
      </c>
      <c r="F467" s="93">
        <v>0</v>
      </c>
      <c r="G467" s="93">
        <v>0</v>
      </c>
      <c r="H467" s="111"/>
    </row>
    <row r="468" spans="1:8" s="75" customFormat="1" ht="13.5" x14ac:dyDescent="0.2">
      <c r="A468" s="18" t="s">
        <v>10094</v>
      </c>
      <c r="B468" s="110">
        <v>5</v>
      </c>
      <c r="C468" s="121" t="s">
        <v>489</v>
      </c>
      <c r="D468" s="92"/>
      <c r="E468" s="92"/>
      <c r="F468" s="93">
        <v>0</v>
      </c>
      <c r="G468" s="93">
        <v>0</v>
      </c>
      <c r="H468" s="119"/>
    </row>
    <row r="469" spans="1:8" s="75" customFormat="1" ht="13.5" x14ac:dyDescent="0.2">
      <c r="A469" s="18" t="s">
        <v>10095</v>
      </c>
      <c r="B469" s="110">
        <v>6</v>
      </c>
      <c r="C469" s="121" t="s">
        <v>490</v>
      </c>
      <c r="D469" s="92"/>
      <c r="E469" s="92"/>
      <c r="F469" s="93">
        <v>0</v>
      </c>
      <c r="G469" s="93">
        <v>0</v>
      </c>
      <c r="H469" s="119"/>
    </row>
    <row r="470" spans="1:8" s="75" customFormat="1" ht="13.5" x14ac:dyDescent="0.2">
      <c r="A470" s="57" t="s">
        <v>10096</v>
      </c>
      <c r="B470" s="153">
        <v>7</v>
      </c>
      <c r="C470" s="370" t="s">
        <v>491</v>
      </c>
      <c r="D470" s="154"/>
      <c r="E470" s="92"/>
      <c r="F470" s="93">
        <v>0</v>
      </c>
      <c r="G470" s="93">
        <v>0</v>
      </c>
      <c r="H470" s="195"/>
    </row>
    <row r="471" spans="1:8" s="84" customFormat="1" ht="13.5" x14ac:dyDescent="0.2">
      <c r="A471" s="60"/>
      <c r="B471" s="350">
        <v>8</v>
      </c>
      <c r="C471" s="377" t="s">
        <v>10593</v>
      </c>
      <c r="D471" s="350"/>
      <c r="E471" s="444"/>
      <c r="F471" s="98">
        <v>0</v>
      </c>
      <c r="G471" s="98">
        <v>0</v>
      </c>
      <c r="H471" s="473"/>
    </row>
    <row r="472" spans="1:8" s="75" customFormat="1" ht="13.5" x14ac:dyDescent="0.2">
      <c r="A472" s="57" t="s">
        <v>10097</v>
      </c>
      <c r="B472" s="161">
        <v>9</v>
      </c>
      <c r="C472" s="365" t="s">
        <v>492</v>
      </c>
      <c r="D472" s="87"/>
      <c r="E472" s="92"/>
      <c r="F472" s="93">
        <v>0</v>
      </c>
      <c r="G472" s="93">
        <v>0</v>
      </c>
      <c r="H472" s="119"/>
    </row>
    <row r="473" spans="1:8" s="75" customFormat="1" ht="13.5" x14ac:dyDescent="0.2">
      <c r="A473" s="18" t="s">
        <v>10098</v>
      </c>
      <c r="B473" s="110">
        <v>10</v>
      </c>
      <c r="C473" s="121" t="s">
        <v>493</v>
      </c>
      <c r="D473" s="92"/>
      <c r="E473" s="92"/>
      <c r="F473" s="93">
        <v>0</v>
      </c>
      <c r="G473" s="93">
        <v>0</v>
      </c>
      <c r="H473" s="119"/>
    </row>
    <row r="474" spans="1:8" s="75" customFormat="1" ht="13.5" x14ac:dyDescent="0.2">
      <c r="A474" s="18" t="s">
        <v>10099</v>
      </c>
      <c r="B474" s="161">
        <v>11</v>
      </c>
      <c r="C474" s="121" t="s">
        <v>494</v>
      </c>
      <c r="D474" s="92"/>
      <c r="E474" s="92"/>
      <c r="F474" s="93">
        <v>0</v>
      </c>
      <c r="G474" s="93">
        <v>0</v>
      </c>
      <c r="H474" s="119"/>
    </row>
    <row r="475" spans="1:8" s="75" customFormat="1" ht="13.5" x14ac:dyDescent="0.2">
      <c r="A475" s="57" t="s">
        <v>10100</v>
      </c>
      <c r="B475" s="110">
        <v>12</v>
      </c>
      <c r="C475" s="121" t="s">
        <v>495</v>
      </c>
      <c r="D475" s="92"/>
      <c r="E475" s="92"/>
      <c r="F475" s="93">
        <v>0</v>
      </c>
      <c r="G475" s="93">
        <v>0</v>
      </c>
      <c r="H475" s="119"/>
    </row>
    <row r="476" spans="1:8" s="75" customFormat="1" ht="13.5" x14ac:dyDescent="0.2">
      <c r="A476" s="57" t="s">
        <v>10101</v>
      </c>
      <c r="B476" s="161">
        <v>13</v>
      </c>
      <c r="C476" s="121" t="s">
        <v>496</v>
      </c>
      <c r="D476" s="92"/>
      <c r="E476" s="92"/>
      <c r="F476" s="93">
        <v>0</v>
      </c>
      <c r="G476" s="93">
        <v>0</v>
      </c>
      <c r="H476" s="119"/>
    </row>
    <row r="477" spans="1:8" s="75" customFormat="1" ht="13.5" x14ac:dyDescent="0.2">
      <c r="A477" s="57" t="s">
        <v>10102</v>
      </c>
      <c r="B477" s="110">
        <v>14</v>
      </c>
      <c r="C477" s="121" t="s">
        <v>497</v>
      </c>
      <c r="D477" s="92"/>
      <c r="E477" s="92"/>
      <c r="F477" s="93">
        <v>0</v>
      </c>
      <c r="G477" s="93">
        <v>0</v>
      </c>
      <c r="H477" s="119"/>
    </row>
    <row r="478" spans="1:8" s="75" customFormat="1" ht="13.5" x14ac:dyDescent="0.2">
      <c r="A478" s="57" t="s">
        <v>10103</v>
      </c>
      <c r="B478" s="161">
        <v>15</v>
      </c>
      <c r="C478" s="121" t="s">
        <v>498</v>
      </c>
      <c r="D478" s="92"/>
      <c r="E478" s="92" t="s">
        <v>100</v>
      </c>
      <c r="F478" s="93">
        <v>0</v>
      </c>
      <c r="G478" s="93">
        <v>2</v>
      </c>
      <c r="H478" s="111"/>
    </row>
    <row r="479" spans="1:8" s="75" customFormat="1" ht="13.5" x14ac:dyDescent="0.2">
      <c r="A479" s="18" t="s">
        <v>10104</v>
      </c>
      <c r="B479" s="110">
        <v>16</v>
      </c>
      <c r="C479" s="121" t="s">
        <v>499</v>
      </c>
      <c r="D479" s="92"/>
      <c r="E479" s="92" t="s">
        <v>96</v>
      </c>
      <c r="F479" s="93">
        <v>0</v>
      </c>
      <c r="G479" s="93">
        <v>0</v>
      </c>
      <c r="H479" s="111"/>
    </row>
    <row r="480" spans="1:8" s="75" customFormat="1" ht="14.25" thickBot="1" x14ac:dyDescent="0.25">
      <c r="A480" s="57" t="s">
        <v>10105</v>
      </c>
      <c r="B480" s="342">
        <v>17</v>
      </c>
      <c r="C480" s="370" t="s">
        <v>500</v>
      </c>
      <c r="D480" s="154" t="s">
        <v>134</v>
      </c>
      <c r="E480" s="354" t="s">
        <v>501</v>
      </c>
      <c r="F480" s="151">
        <v>1</v>
      </c>
      <c r="G480" s="155">
        <v>1</v>
      </c>
      <c r="H480" s="156"/>
    </row>
    <row r="481" spans="1:8" s="84" customFormat="1" ht="13.5" x14ac:dyDescent="0.2">
      <c r="A481" s="60"/>
      <c r="B481" s="350">
        <v>18</v>
      </c>
      <c r="C481" s="377" t="s">
        <v>10594</v>
      </c>
      <c r="D481" s="351"/>
      <c r="E481" s="474"/>
      <c r="F481" s="350">
        <v>0</v>
      </c>
      <c r="G481" s="350">
        <v>0</v>
      </c>
      <c r="H481" s="349"/>
    </row>
    <row r="482" spans="1:8" s="84" customFormat="1" ht="13.5" x14ac:dyDescent="0.2">
      <c r="A482" s="60"/>
      <c r="B482" s="350">
        <v>19</v>
      </c>
      <c r="C482" s="377" t="s">
        <v>10595</v>
      </c>
      <c r="D482" s="351"/>
      <c r="E482" s="474"/>
      <c r="F482" s="350">
        <v>0</v>
      </c>
      <c r="G482" s="350">
        <v>0</v>
      </c>
      <c r="H482" s="349"/>
    </row>
    <row r="483" spans="1:8" s="84" customFormat="1" ht="13.5" x14ac:dyDescent="0.2">
      <c r="A483" s="60"/>
      <c r="B483" s="350">
        <v>20</v>
      </c>
      <c r="C483" s="377" t="s">
        <v>10596</v>
      </c>
      <c r="D483" s="351"/>
      <c r="E483" s="474"/>
      <c r="F483" s="350">
        <v>0</v>
      </c>
      <c r="G483" s="350">
        <v>0</v>
      </c>
      <c r="H483" s="349"/>
    </row>
    <row r="484" spans="1:8" s="84" customFormat="1" ht="13.5" x14ac:dyDescent="0.2">
      <c r="A484" s="60"/>
      <c r="B484" s="350">
        <v>21</v>
      </c>
      <c r="C484" s="377" t="s">
        <v>10597</v>
      </c>
      <c r="D484" s="351"/>
      <c r="E484" s="474"/>
      <c r="F484" s="350">
        <v>0</v>
      </c>
      <c r="G484" s="350">
        <v>0</v>
      </c>
      <c r="H484" s="349"/>
    </row>
    <row r="485" spans="1:8" s="84" customFormat="1" ht="13.5" x14ac:dyDescent="0.2">
      <c r="A485" s="60"/>
      <c r="B485" s="350">
        <v>22</v>
      </c>
      <c r="C485" s="377" t="s">
        <v>10598</v>
      </c>
      <c r="D485" s="351"/>
      <c r="E485" s="474"/>
      <c r="F485" s="350">
        <v>0</v>
      </c>
      <c r="G485" s="350">
        <v>0</v>
      </c>
      <c r="H485" s="349"/>
    </row>
    <row r="486" spans="1:8" s="84" customFormat="1" ht="13.5" x14ac:dyDescent="0.2">
      <c r="A486" s="60"/>
      <c r="B486" s="350">
        <v>23</v>
      </c>
      <c r="C486" s="377" t="s">
        <v>10599</v>
      </c>
      <c r="D486" s="351"/>
      <c r="E486" s="474"/>
      <c r="F486" s="350">
        <v>0</v>
      </c>
      <c r="G486" s="350">
        <v>0</v>
      </c>
      <c r="H486" s="349"/>
    </row>
    <row r="487" spans="1:8" s="84" customFormat="1" ht="13.5" x14ac:dyDescent="0.2">
      <c r="A487" s="60"/>
      <c r="B487" s="350">
        <v>24</v>
      </c>
      <c r="C487" s="377" t="s">
        <v>10600</v>
      </c>
      <c r="D487" s="351"/>
      <c r="E487" s="474"/>
      <c r="F487" s="350">
        <v>0</v>
      </c>
      <c r="G487" s="350">
        <v>0</v>
      </c>
      <c r="H487" s="349"/>
    </row>
    <row r="488" spans="1:8" s="84" customFormat="1" ht="13.5" x14ac:dyDescent="0.2">
      <c r="A488" s="60"/>
      <c r="B488" s="350">
        <v>25</v>
      </c>
      <c r="C488" s="377" t="s">
        <v>10601</v>
      </c>
      <c r="D488" s="351"/>
      <c r="E488" s="474"/>
      <c r="F488" s="350">
        <v>0</v>
      </c>
      <c r="G488" s="350">
        <v>0</v>
      </c>
      <c r="H488" s="349"/>
    </row>
    <row r="489" spans="1:8" s="84" customFormat="1" ht="13.5" x14ac:dyDescent="0.2">
      <c r="A489" s="60"/>
      <c r="B489" s="350">
        <v>26</v>
      </c>
      <c r="C489" s="377" t="s">
        <v>10602</v>
      </c>
      <c r="D489" s="351"/>
      <c r="E489" s="474"/>
      <c r="F489" s="350">
        <v>0</v>
      </c>
      <c r="G489" s="350">
        <v>0</v>
      </c>
      <c r="H489" s="349"/>
    </row>
    <row r="490" spans="1:8" s="84" customFormat="1" ht="13.5" x14ac:dyDescent="0.2">
      <c r="A490" s="60"/>
      <c r="B490" s="350">
        <v>27</v>
      </c>
      <c r="C490" s="377" t="s">
        <v>10603</v>
      </c>
      <c r="D490" s="351"/>
      <c r="E490" s="474"/>
      <c r="F490" s="350">
        <v>0</v>
      </c>
      <c r="G490" s="350">
        <v>0</v>
      </c>
      <c r="H490" s="349"/>
    </row>
    <row r="491" spans="1:8" s="84" customFormat="1" ht="13.5" x14ac:dyDescent="0.2">
      <c r="A491" s="60"/>
      <c r="B491" s="350">
        <v>28</v>
      </c>
      <c r="C491" s="377" t="s">
        <v>10604</v>
      </c>
      <c r="D491" s="351"/>
      <c r="E491" s="474"/>
      <c r="F491" s="350">
        <v>0</v>
      </c>
      <c r="G491" s="350">
        <v>0</v>
      </c>
      <c r="H491" s="349"/>
    </row>
    <row r="492" spans="1:8" s="84" customFormat="1" ht="13.5" x14ac:dyDescent="0.2">
      <c r="A492" s="60"/>
      <c r="B492" s="350">
        <v>29</v>
      </c>
      <c r="C492" s="377" t="s">
        <v>10605</v>
      </c>
      <c r="D492" s="351"/>
      <c r="E492" s="474"/>
      <c r="F492" s="350">
        <v>0</v>
      </c>
      <c r="G492" s="350">
        <v>0</v>
      </c>
      <c r="H492" s="349"/>
    </row>
    <row r="493" spans="1:8" s="75" customFormat="1" ht="15" x14ac:dyDescent="0.2">
      <c r="A493" s="18"/>
      <c r="B493" s="191"/>
      <c r="C493" s="172"/>
      <c r="D493" s="172"/>
      <c r="E493" s="172"/>
      <c r="F493" s="173"/>
      <c r="G493" s="173"/>
      <c r="H493" s="172"/>
    </row>
    <row r="494" spans="1:8" s="75" customFormat="1" ht="16.5" thickBot="1" x14ac:dyDescent="0.25">
      <c r="A494" s="18"/>
      <c r="B494" s="171" t="s">
        <v>502</v>
      </c>
      <c r="C494" s="376"/>
      <c r="D494" s="171"/>
      <c r="E494" s="171"/>
      <c r="F494" s="190"/>
      <c r="G494" s="190"/>
      <c r="H494" s="171"/>
    </row>
    <row r="495" spans="1:8" s="75" customFormat="1" ht="26.25" thickBot="1" x14ac:dyDescent="0.25">
      <c r="A495" s="19"/>
      <c r="B495" s="182" t="s">
        <v>78</v>
      </c>
      <c r="C495" s="374" t="s">
        <v>79</v>
      </c>
      <c r="D495" s="183" t="s">
        <v>80</v>
      </c>
      <c r="E495" s="183" t="s">
        <v>81</v>
      </c>
      <c r="F495" s="183" t="s">
        <v>167</v>
      </c>
      <c r="G495" s="180" t="str">
        <f>IF(Input!F5="","",Input!F5&amp;"_"&amp;Input!F4)</f>
        <v>85NE9718_GMH_OECC</v>
      </c>
      <c r="H495" s="184" t="s">
        <v>83</v>
      </c>
    </row>
    <row r="496" spans="1:8" s="75" customFormat="1" ht="14.25" thickTop="1" x14ac:dyDescent="0.2">
      <c r="A496" s="18" t="s">
        <v>10106</v>
      </c>
      <c r="B496" s="128">
        <v>0</v>
      </c>
      <c r="C496" s="149" t="s">
        <v>503</v>
      </c>
      <c r="D496" s="107"/>
      <c r="E496" s="107" t="s">
        <v>433</v>
      </c>
      <c r="F496" s="108">
        <v>0</v>
      </c>
      <c r="G496" s="108">
        <v>0</v>
      </c>
      <c r="H496" s="129"/>
    </row>
    <row r="497" spans="1:8" s="75" customFormat="1" ht="13.5" x14ac:dyDescent="0.2">
      <c r="A497" s="18" t="s">
        <v>10107</v>
      </c>
      <c r="B497" s="91">
        <v>1</v>
      </c>
      <c r="C497" s="121" t="s">
        <v>504</v>
      </c>
      <c r="D497" s="92"/>
      <c r="E497" s="92" t="s">
        <v>203</v>
      </c>
      <c r="F497" s="93">
        <v>0</v>
      </c>
      <c r="G497" s="93">
        <v>0</v>
      </c>
      <c r="H497" s="130"/>
    </row>
    <row r="498" spans="1:8" s="75" customFormat="1" ht="13.5" x14ac:dyDescent="0.2">
      <c r="A498" s="18" t="s">
        <v>10108</v>
      </c>
      <c r="B498" s="91">
        <v>2</v>
      </c>
      <c r="C498" s="121" t="s">
        <v>505</v>
      </c>
      <c r="D498" s="92"/>
      <c r="E498" s="92" t="s">
        <v>433</v>
      </c>
      <c r="F498" s="93">
        <v>0</v>
      </c>
      <c r="G498" s="93">
        <v>0</v>
      </c>
      <c r="H498" s="130"/>
    </row>
    <row r="499" spans="1:8" s="75" customFormat="1" ht="13.5" x14ac:dyDescent="0.2">
      <c r="A499" s="18" t="s">
        <v>10109</v>
      </c>
      <c r="B499" s="91">
        <v>3</v>
      </c>
      <c r="C499" s="121" t="s">
        <v>506</v>
      </c>
      <c r="D499" s="92"/>
      <c r="E499" s="92" t="s">
        <v>203</v>
      </c>
      <c r="F499" s="93">
        <v>0</v>
      </c>
      <c r="G499" s="93">
        <v>0</v>
      </c>
      <c r="H499" s="130"/>
    </row>
    <row r="500" spans="1:8" s="84" customFormat="1" ht="13.5" x14ac:dyDescent="0.2">
      <c r="A500" s="60" t="s">
        <v>10110</v>
      </c>
      <c r="B500" s="101">
        <v>4</v>
      </c>
      <c r="C500" s="438" t="s">
        <v>507</v>
      </c>
      <c r="D500" s="97"/>
      <c r="E500" s="97" t="s">
        <v>508</v>
      </c>
      <c r="F500" s="98">
        <v>0</v>
      </c>
      <c r="G500" s="98">
        <v>0</v>
      </c>
      <c r="H500" s="464"/>
    </row>
    <row r="501" spans="1:8" s="84" customFormat="1" ht="13.5" x14ac:dyDescent="0.2">
      <c r="A501" s="60" t="s">
        <v>10112</v>
      </c>
      <c r="B501" s="101">
        <v>5</v>
      </c>
      <c r="C501" s="438" t="s">
        <v>509</v>
      </c>
      <c r="D501" s="97"/>
      <c r="E501" s="97" t="s">
        <v>510</v>
      </c>
      <c r="F501" s="98">
        <v>0</v>
      </c>
      <c r="G501" s="98">
        <v>0</v>
      </c>
      <c r="H501" s="464"/>
    </row>
    <row r="502" spans="1:8" s="84" customFormat="1" ht="13.5" x14ac:dyDescent="0.2">
      <c r="A502" s="60" t="s">
        <v>10111</v>
      </c>
      <c r="B502" s="101">
        <v>6</v>
      </c>
      <c r="C502" s="438" t="s">
        <v>511</v>
      </c>
      <c r="D502" s="97"/>
      <c r="E502" s="97" t="s">
        <v>508</v>
      </c>
      <c r="F502" s="98">
        <v>0</v>
      </c>
      <c r="G502" s="98">
        <v>0</v>
      </c>
      <c r="H502" s="464"/>
    </row>
    <row r="503" spans="1:8" s="84" customFormat="1" ht="13.5" x14ac:dyDescent="0.2">
      <c r="A503" s="60" t="s">
        <v>10113</v>
      </c>
      <c r="B503" s="101">
        <v>7</v>
      </c>
      <c r="C503" s="438" t="s">
        <v>512</v>
      </c>
      <c r="D503" s="97"/>
      <c r="E503" s="97" t="s">
        <v>510</v>
      </c>
      <c r="F503" s="98">
        <v>0</v>
      </c>
      <c r="G503" s="98">
        <v>0</v>
      </c>
      <c r="H503" s="464"/>
    </row>
    <row r="504" spans="1:8" s="84" customFormat="1" ht="13.5" x14ac:dyDescent="0.2">
      <c r="A504" s="60" t="s">
        <v>10114</v>
      </c>
      <c r="B504" s="101">
        <v>8</v>
      </c>
      <c r="C504" s="438" t="s">
        <v>513</v>
      </c>
      <c r="D504" s="97"/>
      <c r="E504" s="97" t="s">
        <v>514</v>
      </c>
      <c r="F504" s="98">
        <v>0</v>
      </c>
      <c r="G504" s="98">
        <v>0</v>
      </c>
      <c r="H504" s="464"/>
    </row>
    <row r="505" spans="1:8" s="84" customFormat="1" ht="13.5" x14ac:dyDescent="0.2">
      <c r="A505" s="60" t="s">
        <v>10115</v>
      </c>
      <c r="B505" s="101">
        <v>9</v>
      </c>
      <c r="C505" s="438" t="s">
        <v>515</v>
      </c>
      <c r="D505" s="97"/>
      <c r="E505" s="97" t="s">
        <v>132</v>
      </c>
      <c r="F505" s="98">
        <v>0</v>
      </c>
      <c r="G505" s="98">
        <v>0</v>
      </c>
      <c r="H505" s="464"/>
    </row>
    <row r="506" spans="1:8" s="84" customFormat="1" ht="13.5" x14ac:dyDescent="0.2">
      <c r="A506" s="60" t="s">
        <v>10116</v>
      </c>
      <c r="B506" s="101">
        <v>10</v>
      </c>
      <c r="C506" s="438" t="s">
        <v>516</v>
      </c>
      <c r="D506" s="97"/>
      <c r="E506" s="97" t="s">
        <v>508</v>
      </c>
      <c r="F506" s="98">
        <v>0</v>
      </c>
      <c r="G506" s="98">
        <v>0</v>
      </c>
      <c r="H506" s="464"/>
    </row>
    <row r="507" spans="1:8" s="84" customFormat="1" ht="13.5" x14ac:dyDescent="0.2">
      <c r="A507" s="60" t="s">
        <v>10117</v>
      </c>
      <c r="B507" s="101">
        <v>11</v>
      </c>
      <c r="C507" s="438" t="s">
        <v>517</v>
      </c>
      <c r="D507" s="97"/>
      <c r="E507" s="97" t="s">
        <v>510</v>
      </c>
      <c r="F507" s="98">
        <v>0</v>
      </c>
      <c r="G507" s="98">
        <v>0</v>
      </c>
      <c r="H507" s="464"/>
    </row>
    <row r="508" spans="1:8" s="84" customFormat="1" ht="13.5" x14ac:dyDescent="0.2">
      <c r="A508" s="59" t="s">
        <v>10120</v>
      </c>
      <c r="B508" s="101">
        <v>12</v>
      </c>
      <c r="C508" s="438" t="s">
        <v>518</v>
      </c>
      <c r="D508" s="97"/>
      <c r="E508" s="97" t="s">
        <v>508</v>
      </c>
      <c r="F508" s="98">
        <v>0</v>
      </c>
      <c r="G508" s="98">
        <v>0</v>
      </c>
      <c r="H508" s="464"/>
    </row>
    <row r="509" spans="1:8" s="84" customFormat="1" ht="13.5" x14ac:dyDescent="0.2">
      <c r="A509" s="59" t="s">
        <v>10121</v>
      </c>
      <c r="B509" s="101">
        <v>13</v>
      </c>
      <c r="C509" s="438" t="s">
        <v>519</v>
      </c>
      <c r="D509" s="97"/>
      <c r="E509" s="97" t="s">
        <v>510</v>
      </c>
      <c r="F509" s="98">
        <v>0</v>
      </c>
      <c r="G509" s="98">
        <v>0</v>
      </c>
      <c r="H509" s="464"/>
    </row>
    <row r="510" spans="1:8" s="84" customFormat="1" ht="13.5" x14ac:dyDescent="0.2">
      <c r="A510" s="59" t="s">
        <v>10122</v>
      </c>
      <c r="B510" s="439">
        <v>14</v>
      </c>
      <c r="C510" s="440" t="s">
        <v>520</v>
      </c>
      <c r="D510" s="441"/>
      <c r="E510" s="97" t="s">
        <v>521</v>
      </c>
      <c r="F510" s="98">
        <v>0</v>
      </c>
      <c r="G510" s="98">
        <v>0</v>
      </c>
      <c r="H510" s="464"/>
    </row>
    <row r="511" spans="1:8" s="84" customFormat="1" ht="13.5" x14ac:dyDescent="0.2">
      <c r="A511" s="59"/>
      <c r="B511" s="350">
        <v>15</v>
      </c>
      <c r="C511" s="377" t="s">
        <v>10606</v>
      </c>
      <c r="D511" s="350"/>
      <c r="E511" s="444"/>
      <c r="F511" s="98">
        <v>0</v>
      </c>
      <c r="G511" s="98">
        <v>0</v>
      </c>
      <c r="H511" s="464"/>
    </row>
    <row r="512" spans="1:8" s="84" customFormat="1" ht="13.5" x14ac:dyDescent="0.2">
      <c r="A512" s="59" t="s">
        <v>10123</v>
      </c>
      <c r="B512" s="434">
        <v>16</v>
      </c>
      <c r="C512" s="435" t="s">
        <v>522</v>
      </c>
      <c r="D512" s="436"/>
      <c r="E512" s="97" t="s">
        <v>514</v>
      </c>
      <c r="F512" s="98">
        <v>0</v>
      </c>
      <c r="G512" s="98">
        <v>0</v>
      </c>
      <c r="H512" s="464"/>
    </row>
    <row r="513" spans="1:8" s="84" customFormat="1" ht="13.5" x14ac:dyDescent="0.2">
      <c r="A513" s="59" t="s">
        <v>10141</v>
      </c>
      <c r="B513" s="101">
        <v>17</v>
      </c>
      <c r="C513" s="438" t="s">
        <v>523</v>
      </c>
      <c r="D513" s="97"/>
      <c r="E513" s="97" t="s">
        <v>132</v>
      </c>
      <c r="F513" s="98">
        <v>0</v>
      </c>
      <c r="G513" s="98">
        <v>0</v>
      </c>
      <c r="H513" s="464"/>
    </row>
    <row r="514" spans="1:8" s="84" customFormat="1" ht="13.5" x14ac:dyDescent="0.2">
      <c r="A514" s="59" t="s">
        <v>10124</v>
      </c>
      <c r="B514" s="434">
        <v>18</v>
      </c>
      <c r="C514" s="438" t="s">
        <v>524</v>
      </c>
      <c r="D514" s="97"/>
      <c r="E514" s="97" t="s">
        <v>508</v>
      </c>
      <c r="F514" s="98">
        <v>0</v>
      </c>
      <c r="G514" s="98">
        <v>0</v>
      </c>
      <c r="H514" s="464"/>
    </row>
    <row r="515" spans="1:8" s="84" customFormat="1" ht="13.5" x14ac:dyDescent="0.2">
      <c r="A515" s="60" t="s">
        <v>10125</v>
      </c>
      <c r="B515" s="101">
        <v>19</v>
      </c>
      <c r="C515" s="438" t="s">
        <v>525</v>
      </c>
      <c r="D515" s="97"/>
      <c r="E515" s="97" t="s">
        <v>510</v>
      </c>
      <c r="F515" s="98">
        <v>0</v>
      </c>
      <c r="G515" s="98">
        <v>0</v>
      </c>
      <c r="H515" s="464"/>
    </row>
    <row r="516" spans="1:8" s="84" customFormat="1" ht="13.5" x14ac:dyDescent="0.2">
      <c r="A516" s="60" t="s">
        <v>10126</v>
      </c>
      <c r="B516" s="434">
        <v>20</v>
      </c>
      <c r="C516" s="438" t="s">
        <v>526</v>
      </c>
      <c r="D516" s="97"/>
      <c r="E516" s="97" t="s">
        <v>508</v>
      </c>
      <c r="F516" s="98">
        <v>0</v>
      </c>
      <c r="G516" s="98">
        <v>0</v>
      </c>
      <c r="H516" s="464"/>
    </row>
    <row r="517" spans="1:8" s="84" customFormat="1" ht="13.5" x14ac:dyDescent="0.2">
      <c r="A517" s="60" t="s">
        <v>10118</v>
      </c>
      <c r="B517" s="101">
        <v>21</v>
      </c>
      <c r="C517" s="438" t="s">
        <v>527</v>
      </c>
      <c r="D517" s="97"/>
      <c r="E517" s="97" t="s">
        <v>510</v>
      </c>
      <c r="F517" s="98">
        <v>0</v>
      </c>
      <c r="G517" s="98">
        <v>0</v>
      </c>
      <c r="H517" s="464"/>
    </row>
    <row r="518" spans="1:8" s="84" customFormat="1" ht="13.5" x14ac:dyDescent="0.2">
      <c r="A518" s="60" t="s">
        <v>10119</v>
      </c>
      <c r="B518" s="475">
        <v>22</v>
      </c>
      <c r="C518" s="440" t="s">
        <v>528</v>
      </c>
      <c r="D518" s="441"/>
      <c r="E518" s="97" t="s">
        <v>521</v>
      </c>
      <c r="F518" s="98">
        <v>0</v>
      </c>
      <c r="G518" s="98">
        <v>0</v>
      </c>
      <c r="H518" s="464"/>
    </row>
    <row r="519" spans="1:8" s="84" customFormat="1" ht="13.5" x14ac:dyDescent="0.2">
      <c r="A519" s="60"/>
      <c r="B519" s="350">
        <v>23</v>
      </c>
      <c r="C519" s="377" t="s">
        <v>10607</v>
      </c>
      <c r="D519" s="350"/>
      <c r="E519" s="444"/>
      <c r="F519" s="98">
        <v>0</v>
      </c>
      <c r="G519" s="98">
        <v>0</v>
      </c>
      <c r="H519" s="464"/>
    </row>
    <row r="520" spans="1:8" s="84" customFormat="1" ht="13.5" x14ac:dyDescent="0.2">
      <c r="A520" s="60" t="s">
        <v>10127</v>
      </c>
      <c r="B520" s="434">
        <v>24</v>
      </c>
      <c r="C520" s="435" t="s">
        <v>529</v>
      </c>
      <c r="D520" s="436"/>
      <c r="E520" s="97" t="s">
        <v>514</v>
      </c>
      <c r="F520" s="98">
        <v>0</v>
      </c>
      <c r="G520" s="98">
        <v>0</v>
      </c>
      <c r="H520" s="464"/>
    </row>
    <row r="521" spans="1:8" s="75" customFormat="1" ht="13.5" x14ac:dyDescent="0.2">
      <c r="A521" s="57" t="s">
        <v>10128</v>
      </c>
      <c r="B521" s="86">
        <v>25</v>
      </c>
      <c r="C521" s="121" t="s">
        <v>530</v>
      </c>
      <c r="D521" s="92"/>
      <c r="E521" s="92" t="s">
        <v>132</v>
      </c>
      <c r="F521" s="93">
        <v>0</v>
      </c>
      <c r="G521" s="93">
        <v>0</v>
      </c>
      <c r="H521" s="130"/>
    </row>
    <row r="522" spans="1:8" s="75" customFormat="1" ht="13.5" x14ac:dyDescent="0.2">
      <c r="A522" s="57" t="s">
        <v>10129</v>
      </c>
      <c r="B522" s="86">
        <v>26</v>
      </c>
      <c r="C522" s="121" t="s">
        <v>531</v>
      </c>
      <c r="D522" s="92"/>
      <c r="E522" s="92" t="s">
        <v>508</v>
      </c>
      <c r="F522" s="93">
        <v>0</v>
      </c>
      <c r="G522" s="93">
        <v>0</v>
      </c>
      <c r="H522" s="130"/>
    </row>
    <row r="523" spans="1:8" s="75" customFormat="1" ht="13.5" x14ac:dyDescent="0.2">
      <c r="A523" s="57" t="s">
        <v>10130</v>
      </c>
      <c r="B523" s="86">
        <v>27</v>
      </c>
      <c r="C523" s="121" t="s">
        <v>532</v>
      </c>
      <c r="D523" s="92"/>
      <c r="E523" s="92" t="s">
        <v>510</v>
      </c>
      <c r="F523" s="93">
        <v>0</v>
      </c>
      <c r="G523" s="93">
        <v>0</v>
      </c>
      <c r="H523" s="130"/>
    </row>
    <row r="524" spans="1:8" s="75" customFormat="1" ht="13.5" x14ac:dyDescent="0.2">
      <c r="A524" s="57" t="s">
        <v>10131</v>
      </c>
      <c r="B524" s="86">
        <v>28</v>
      </c>
      <c r="C524" s="121" t="s">
        <v>533</v>
      </c>
      <c r="D524" s="92"/>
      <c r="E524" s="92" t="s">
        <v>508</v>
      </c>
      <c r="F524" s="93">
        <v>0</v>
      </c>
      <c r="G524" s="93">
        <v>0</v>
      </c>
      <c r="H524" s="130"/>
    </row>
    <row r="525" spans="1:8" s="84" customFormat="1" ht="13.5" x14ac:dyDescent="0.2">
      <c r="A525" s="60" t="s">
        <v>10132</v>
      </c>
      <c r="B525" s="434">
        <v>29</v>
      </c>
      <c r="C525" s="438" t="s">
        <v>534</v>
      </c>
      <c r="D525" s="97"/>
      <c r="E525" s="97" t="s">
        <v>510</v>
      </c>
      <c r="F525" s="98">
        <v>0</v>
      </c>
      <c r="G525" s="98">
        <v>0</v>
      </c>
      <c r="H525" s="464"/>
    </row>
    <row r="526" spans="1:8" s="84" customFormat="1" ht="13.5" x14ac:dyDescent="0.2">
      <c r="A526" s="59" t="s">
        <v>10133</v>
      </c>
      <c r="B526" s="475">
        <v>30</v>
      </c>
      <c r="C526" s="440" t="s">
        <v>535</v>
      </c>
      <c r="D526" s="441"/>
      <c r="E526" s="97" t="s">
        <v>521</v>
      </c>
      <c r="F526" s="98">
        <v>0</v>
      </c>
      <c r="G526" s="98">
        <v>0</v>
      </c>
      <c r="H526" s="464"/>
    </row>
    <row r="527" spans="1:8" s="84" customFormat="1" ht="13.5" x14ac:dyDescent="0.2">
      <c r="A527" s="59"/>
      <c r="B527" s="350">
        <v>31</v>
      </c>
      <c r="C527" s="377" t="s">
        <v>10608</v>
      </c>
      <c r="D527" s="350"/>
      <c r="E527" s="444"/>
      <c r="F527" s="98">
        <v>0</v>
      </c>
      <c r="G527" s="98">
        <v>0</v>
      </c>
      <c r="H527" s="464"/>
    </row>
    <row r="528" spans="1:8" s="84" customFormat="1" ht="13.5" x14ac:dyDescent="0.2">
      <c r="A528" s="59" t="s">
        <v>10134</v>
      </c>
      <c r="B528" s="434">
        <v>32</v>
      </c>
      <c r="C528" s="435" t="s">
        <v>536</v>
      </c>
      <c r="D528" s="436"/>
      <c r="E528" s="97" t="s">
        <v>514</v>
      </c>
      <c r="F528" s="98">
        <v>0</v>
      </c>
      <c r="G528" s="98">
        <v>0</v>
      </c>
      <c r="H528" s="464"/>
    </row>
    <row r="529" spans="1:8" s="84" customFormat="1" ht="13.5" x14ac:dyDescent="0.2">
      <c r="A529" s="59" t="s">
        <v>10135</v>
      </c>
      <c r="B529" s="434">
        <v>33</v>
      </c>
      <c r="C529" s="438" t="s">
        <v>537</v>
      </c>
      <c r="D529" s="97"/>
      <c r="E529" s="97" t="s">
        <v>132</v>
      </c>
      <c r="F529" s="98">
        <v>0</v>
      </c>
      <c r="G529" s="98">
        <v>0</v>
      </c>
      <c r="H529" s="464"/>
    </row>
    <row r="530" spans="1:8" s="84" customFormat="1" ht="13.5" x14ac:dyDescent="0.2">
      <c r="A530" s="59" t="s">
        <v>10136</v>
      </c>
      <c r="B530" s="434">
        <v>34</v>
      </c>
      <c r="C530" s="438" t="s">
        <v>538</v>
      </c>
      <c r="D530" s="97"/>
      <c r="E530" s="97" t="s">
        <v>508</v>
      </c>
      <c r="F530" s="98">
        <v>0</v>
      </c>
      <c r="G530" s="98">
        <v>0</v>
      </c>
      <c r="H530" s="464"/>
    </row>
    <row r="531" spans="1:8" s="84" customFormat="1" ht="13.5" x14ac:dyDescent="0.2">
      <c r="A531" s="59" t="s">
        <v>10137</v>
      </c>
      <c r="B531" s="434">
        <v>35</v>
      </c>
      <c r="C531" s="438" t="s">
        <v>539</v>
      </c>
      <c r="D531" s="97"/>
      <c r="E531" s="97" t="s">
        <v>510</v>
      </c>
      <c r="F531" s="98">
        <v>0</v>
      </c>
      <c r="G531" s="98">
        <v>0</v>
      </c>
      <c r="H531" s="464"/>
    </row>
    <row r="532" spans="1:8" s="84" customFormat="1" ht="13.5" x14ac:dyDescent="0.2">
      <c r="A532" s="59" t="s">
        <v>10138</v>
      </c>
      <c r="B532" s="434">
        <v>36</v>
      </c>
      <c r="C532" s="438" t="s">
        <v>540</v>
      </c>
      <c r="D532" s="97"/>
      <c r="E532" s="97" t="s">
        <v>508</v>
      </c>
      <c r="F532" s="98">
        <v>0</v>
      </c>
      <c r="G532" s="98">
        <v>0</v>
      </c>
      <c r="H532" s="464"/>
    </row>
    <row r="533" spans="1:8" s="84" customFormat="1" ht="13.5" x14ac:dyDescent="0.2">
      <c r="A533" s="60" t="s">
        <v>10139</v>
      </c>
      <c r="B533" s="434">
        <v>37</v>
      </c>
      <c r="C533" s="438" t="s">
        <v>541</v>
      </c>
      <c r="D533" s="97"/>
      <c r="E533" s="97" t="s">
        <v>510</v>
      </c>
      <c r="F533" s="98">
        <v>0</v>
      </c>
      <c r="G533" s="98">
        <v>0</v>
      </c>
      <c r="H533" s="464"/>
    </row>
    <row r="534" spans="1:8" s="84" customFormat="1" ht="14.25" thickBot="1" x14ac:dyDescent="0.25">
      <c r="A534" s="60" t="s">
        <v>10140</v>
      </c>
      <c r="B534" s="475">
        <v>38</v>
      </c>
      <c r="C534" s="440" t="s">
        <v>542</v>
      </c>
      <c r="D534" s="441"/>
      <c r="E534" s="441" t="s">
        <v>521</v>
      </c>
      <c r="F534" s="476">
        <v>0</v>
      </c>
      <c r="G534" s="462">
        <v>0</v>
      </c>
      <c r="H534" s="477"/>
    </row>
    <row r="535" spans="1:8" s="32" customFormat="1" x14ac:dyDescent="0.2">
      <c r="B535" s="350">
        <v>39</v>
      </c>
      <c r="C535" s="377" t="s">
        <v>10609</v>
      </c>
      <c r="D535" s="26"/>
      <c r="E535" s="26"/>
      <c r="F535" s="350">
        <v>0</v>
      </c>
      <c r="G535" s="350">
        <v>0</v>
      </c>
      <c r="H535" s="26"/>
    </row>
    <row r="536" spans="1:8" s="32" customFormat="1" x14ac:dyDescent="0.2">
      <c r="B536" s="350">
        <v>40</v>
      </c>
      <c r="C536" s="377" t="s">
        <v>10610</v>
      </c>
      <c r="D536" s="26"/>
      <c r="E536" s="26"/>
      <c r="F536" s="350">
        <v>0</v>
      </c>
      <c r="G536" s="350">
        <v>0</v>
      </c>
      <c r="H536" s="26"/>
    </row>
    <row r="537" spans="1:8" s="32" customFormat="1" x14ac:dyDescent="0.2">
      <c r="B537" s="350">
        <v>41</v>
      </c>
      <c r="C537" s="377" t="s">
        <v>10611</v>
      </c>
      <c r="D537" s="26"/>
      <c r="E537" s="26"/>
      <c r="F537" s="350">
        <v>0</v>
      </c>
      <c r="G537" s="350">
        <v>0</v>
      </c>
      <c r="H537" s="26"/>
    </row>
    <row r="538" spans="1:8" s="32" customFormat="1" x14ac:dyDescent="0.2">
      <c r="B538" s="350">
        <v>42</v>
      </c>
      <c r="C538" s="377" t="s">
        <v>10612</v>
      </c>
      <c r="D538" s="26"/>
      <c r="E538" s="26"/>
      <c r="F538" s="350">
        <v>0</v>
      </c>
      <c r="G538" s="350">
        <v>0</v>
      </c>
      <c r="H538" s="26"/>
    </row>
    <row r="539" spans="1:8" s="32" customFormat="1" x14ac:dyDescent="0.2">
      <c r="B539" s="350">
        <v>43</v>
      </c>
      <c r="C539" s="377" t="s">
        <v>10613</v>
      </c>
      <c r="D539" s="26"/>
      <c r="E539" s="26"/>
      <c r="F539" s="350">
        <v>0</v>
      </c>
      <c r="G539" s="350">
        <v>0</v>
      </c>
      <c r="H539" s="26"/>
    </row>
    <row r="540" spans="1:8" s="32" customFormat="1" x14ac:dyDescent="0.2">
      <c r="B540" s="350">
        <v>44</v>
      </c>
      <c r="C540" s="377" t="s">
        <v>10614</v>
      </c>
      <c r="D540" s="26"/>
      <c r="E540" s="26"/>
      <c r="F540" s="350">
        <v>0</v>
      </c>
      <c r="G540" s="350">
        <v>0</v>
      </c>
      <c r="H540" s="26"/>
    </row>
    <row r="541" spans="1:8" s="32" customFormat="1" x14ac:dyDescent="0.2">
      <c r="B541" s="350">
        <v>45</v>
      </c>
      <c r="C541" s="377" t="s">
        <v>10615</v>
      </c>
      <c r="D541" s="26"/>
      <c r="E541" s="26"/>
      <c r="F541" s="350">
        <v>0</v>
      </c>
      <c r="G541" s="350">
        <v>0</v>
      </c>
      <c r="H541" s="26"/>
    </row>
    <row r="542" spans="1:8" s="32" customFormat="1" x14ac:dyDescent="0.2">
      <c r="B542" s="350">
        <v>46</v>
      </c>
      <c r="C542" s="377" t="s">
        <v>10616</v>
      </c>
      <c r="D542" s="26"/>
      <c r="E542" s="26"/>
      <c r="F542" s="350">
        <v>0</v>
      </c>
      <c r="G542" s="350">
        <v>0</v>
      </c>
      <c r="H542" s="26"/>
    </row>
    <row r="543" spans="1:8" s="32" customFormat="1" x14ac:dyDescent="0.2">
      <c r="B543" s="350">
        <v>47</v>
      </c>
      <c r="C543" s="377" t="s">
        <v>10617</v>
      </c>
      <c r="D543" s="26"/>
      <c r="E543" s="26"/>
      <c r="F543" s="350">
        <v>0</v>
      </c>
      <c r="G543" s="350">
        <v>0</v>
      </c>
      <c r="H543" s="26"/>
    </row>
    <row r="544" spans="1:8" s="32" customFormat="1" x14ac:dyDescent="0.2">
      <c r="B544" s="350">
        <v>48</v>
      </c>
      <c r="C544" s="377" t="s">
        <v>10618</v>
      </c>
      <c r="D544" s="26"/>
      <c r="E544" s="26"/>
      <c r="F544" s="350">
        <v>0</v>
      </c>
      <c r="G544" s="350">
        <v>0</v>
      </c>
      <c r="H544" s="26"/>
    </row>
    <row r="545" spans="2:8" s="32" customFormat="1" x14ac:dyDescent="0.2">
      <c r="B545" s="350">
        <v>49</v>
      </c>
      <c r="C545" s="377" t="s">
        <v>10619</v>
      </c>
      <c r="D545" s="26"/>
      <c r="E545" s="26"/>
      <c r="F545" s="350">
        <v>0</v>
      </c>
      <c r="G545" s="350">
        <v>0</v>
      </c>
      <c r="H545" s="26"/>
    </row>
    <row r="546" spans="2:8" s="32" customFormat="1" x14ac:dyDescent="0.2">
      <c r="B546" s="350">
        <v>50</v>
      </c>
      <c r="C546" s="377" t="s">
        <v>10620</v>
      </c>
      <c r="D546" s="26"/>
      <c r="E546" s="26"/>
      <c r="F546" s="350">
        <v>0</v>
      </c>
      <c r="G546" s="350">
        <v>0</v>
      </c>
      <c r="H546" s="26"/>
    </row>
    <row r="547" spans="2:8" s="32" customFormat="1" x14ac:dyDescent="0.2">
      <c r="B547" s="350">
        <v>51</v>
      </c>
      <c r="C547" s="377" t="s">
        <v>10621</v>
      </c>
      <c r="D547" s="26"/>
      <c r="E547" s="26"/>
      <c r="F547" s="350">
        <v>0</v>
      </c>
      <c r="G547" s="350">
        <v>0</v>
      </c>
      <c r="H547" s="26"/>
    </row>
    <row r="548" spans="2:8" s="32" customFormat="1" x14ac:dyDescent="0.2">
      <c r="B548" s="350">
        <v>52</v>
      </c>
      <c r="C548" s="377" t="s">
        <v>10622</v>
      </c>
      <c r="D548" s="26"/>
      <c r="E548" s="26"/>
      <c r="F548" s="350">
        <v>0</v>
      </c>
      <c r="G548" s="350">
        <v>0</v>
      </c>
      <c r="H548" s="26"/>
    </row>
    <row r="549" spans="2:8" s="32" customFormat="1" x14ac:dyDescent="0.2">
      <c r="B549" s="350">
        <v>53</v>
      </c>
      <c r="C549" s="377" t="s">
        <v>10623</v>
      </c>
      <c r="D549" s="26"/>
      <c r="E549" s="26"/>
      <c r="F549" s="350">
        <v>0</v>
      </c>
      <c r="G549" s="350">
        <v>0</v>
      </c>
      <c r="H549" s="26"/>
    </row>
    <row r="550" spans="2:8" s="32" customFormat="1" x14ac:dyDescent="0.2">
      <c r="B550" s="350">
        <v>54</v>
      </c>
      <c r="C550" s="377" t="s">
        <v>10624</v>
      </c>
      <c r="D550" s="26"/>
      <c r="E550" s="26"/>
      <c r="F550" s="350">
        <v>0</v>
      </c>
      <c r="G550" s="350">
        <v>0</v>
      </c>
      <c r="H550" s="26"/>
    </row>
    <row r="551" spans="2:8" s="32" customFormat="1" x14ac:dyDescent="0.2">
      <c r="B551" s="350">
        <v>55</v>
      </c>
      <c r="C551" s="377" t="s">
        <v>10625</v>
      </c>
      <c r="D551" s="26"/>
      <c r="E551" s="26"/>
      <c r="F551" s="350">
        <v>0</v>
      </c>
      <c r="G551" s="350">
        <v>0</v>
      </c>
      <c r="H551" s="26"/>
    </row>
    <row r="552" spans="2:8" s="32" customFormat="1" x14ac:dyDescent="0.2">
      <c r="B552" s="350">
        <v>56</v>
      </c>
      <c r="C552" s="377" t="s">
        <v>10626</v>
      </c>
      <c r="D552" s="26"/>
      <c r="E552" s="26"/>
      <c r="F552" s="350">
        <v>0</v>
      </c>
      <c r="G552" s="350">
        <v>0</v>
      </c>
      <c r="H552" s="26"/>
    </row>
    <row r="553" spans="2:8" s="32" customFormat="1" x14ac:dyDescent="0.2">
      <c r="B553" s="350">
        <v>57</v>
      </c>
      <c r="C553" s="377" t="s">
        <v>10627</v>
      </c>
      <c r="D553" s="26"/>
      <c r="E553" s="26"/>
      <c r="F553" s="350">
        <v>0</v>
      </c>
      <c r="G553" s="350">
        <v>0</v>
      </c>
      <c r="H553" s="26"/>
    </row>
    <row r="554" spans="2:8" s="32" customFormat="1" x14ac:dyDescent="0.2">
      <c r="B554" s="350">
        <v>58</v>
      </c>
      <c r="C554" s="377" t="s">
        <v>10628</v>
      </c>
      <c r="D554" s="26"/>
      <c r="E554" s="26"/>
      <c r="F554" s="350">
        <v>0</v>
      </c>
      <c r="G554" s="350">
        <v>0</v>
      </c>
      <c r="H554" s="26"/>
    </row>
    <row r="555" spans="2:8" s="32" customFormat="1" x14ac:dyDescent="0.2">
      <c r="B555" s="350">
        <v>59</v>
      </c>
      <c r="C555" s="377" t="s">
        <v>10629</v>
      </c>
      <c r="D555" s="26"/>
      <c r="E555" s="26"/>
      <c r="F555" s="350">
        <v>0</v>
      </c>
      <c r="G555" s="350">
        <v>0</v>
      </c>
      <c r="H555" s="26"/>
    </row>
    <row r="556" spans="2:8" s="32" customFormat="1" x14ac:dyDescent="0.2">
      <c r="B556" s="350">
        <v>60</v>
      </c>
      <c r="C556" s="377" t="s">
        <v>10630</v>
      </c>
      <c r="D556" s="26"/>
      <c r="E556" s="26"/>
      <c r="F556" s="350">
        <v>0</v>
      </c>
      <c r="G556" s="350">
        <v>0</v>
      </c>
      <c r="H556" s="26"/>
    </row>
    <row r="557" spans="2:8" s="32" customFormat="1" x14ac:dyDescent="0.2">
      <c r="B557" s="350">
        <v>61</v>
      </c>
      <c r="C557" s="377" t="s">
        <v>10631</v>
      </c>
      <c r="D557" s="26"/>
      <c r="E557" s="26"/>
      <c r="F557" s="350">
        <v>0</v>
      </c>
      <c r="G557" s="350">
        <v>0</v>
      </c>
      <c r="H557" s="26"/>
    </row>
    <row r="558" spans="2:8" s="32" customFormat="1" x14ac:dyDescent="0.2">
      <c r="B558" s="350">
        <v>62</v>
      </c>
      <c r="C558" s="377" t="s">
        <v>10632</v>
      </c>
      <c r="D558" s="26"/>
      <c r="E558" s="26"/>
      <c r="F558" s="350">
        <v>0</v>
      </c>
      <c r="G558" s="350">
        <v>0</v>
      </c>
      <c r="H558" s="26"/>
    </row>
    <row r="559" spans="2:8" s="32" customFormat="1" x14ac:dyDescent="0.2">
      <c r="B559" s="350">
        <v>63</v>
      </c>
      <c r="C559" s="377" t="s">
        <v>10633</v>
      </c>
      <c r="D559" s="26"/>
      <c r="E559" s="26"/>
      <c r="F559" s="350">
        <v>0</v>
      </c>
      <c r="G559" s="350">
        <v>0</v>
      </c>
      <c r="H559" s="26"/>
    </row>
    <row r="560" spans="2:8" s="32" customFormat="1" x14ac:dyDescent="0.2">
      <c r="B560" s="350">
        <v>64</v>
      </c>
      <c r="C560" s="377" t="s">
        <v>10634</v>
      </c>
      <c r="D560" s="26"/>
      <c r="E560" s="26"/>
      <c r="F560" s="350">
        <v>0</v>
      </c>
      <c r="G560" s="350">
        <v>0</v>
      </c>
      <c r="H560" s="26"/>
    </row>
    <row r="561" spans="2:8" s="32" customFormat="1" x14ac:dyDescent="0.2">
      <c r="B561" s="350">
        <v>65</v>
      </c>
      <c r="C561" s="377" t="s">
        <v>10635</v>
      </c>
      <c r="D561" s="26"/>
      <c r="E561" s="26"/>
      <c r="F561" s="350">
        <v>0</v>
      </c>
      <c r="G561" s="350">
        <v>0</v>
      </c>
      <c r="H561" s="26"/>
    </row>
    <row r="562" spans="2:8" s="32" customFormat="1" x14ac:dyDescent="0.2">
      <c r="B562" s="350">
        <v>66</v>
      </c>
      <c r="C562" s="377" t="s">
        <v>10636</v>
      </c>
      <c r="D562" s="26"/>
      <c r="E562" s="26"/>
      <c r="F562" s="350">
        <v>0</v>
      </c>
      <c r="G562" s="350">
        <v>0</v>
      </c>
      <c r="H562" s="26"/>
    </row>
    <row r="563" spans="2:8" s="32" customFormat="1" x14ac:dyDescent="0.2">
      <c r="B563" s="350">
        <v>67</v>
      </c>
      <c r="C563" s="377" t="s">
        <v>10637</v>
      </c>
      <c r="D563" s="26"/>
      <c r="E563" s="26"/>
      <c r="F563" s="350">
        <v>0</v>
      </c>
      <c r="G563" s="350">
        <v>0</v>
      </c>
      <c r="H563" s="26"/>
    </row>
    <row r="564" spans="2:8" s="32" customFormat="1" x14ac:dyDescent="0.2">
      <c r="B564" s="350">
        <v>68</v>
      </c>
      <c r="C564" s="377" t="s">
        <v>10638</v>
      </c>
      <c r="D564" s="26"/>
      <c r="E564" s="26"/>
      <c r="F564" s="350">
        <v>0</v>
      </c>
      <c r="G564" s="350">
        <v>0</v>
      </c>
      <c r="H564" s="26"/>
    </row>
    <row r="565" spans="2:8" s="32" customFormat="1" x14ac:dyDescent="0.2">
      <c r="B565" s="350">
        <v>69</v>
      </c>
      <c r="C565" s="377" t="s">
        <v>10639</v>
      </c>
      <c r="D565" s="26"/>
      <c r="E565" s="26"/>
      <c r="F565" s="350">
        <v>0</v>
      </c>
      <c r="G565" s="350">
        <v>0</v>
      </c>
      <c r="H565" s="26"/>
    </row>
    <row r="566" spans="2:8" s="32" customFormat="1" x14ac:dyDescent="0.2">
      <c r="B566" s="350">
        <v>70</v>
      </c>
      <c r="C566" s="377" t="s">
        <v>10640</v>
      </c>
      <c r="D566" s="26"/>
      <c r="E566" s="26"/>
      <c r="F566" s="350">
        <v>0</v>
      </c>
      <c r="G566" s="350">
        <v>0</v>
      </c>
      <c r="H566" s="26"/>
    </row>
    <row r="567" spans="2:8" s="32" customFormat="1" x14ac:dyDescent="0.2">
      <c r="B567" s="350">
        <v>71</v>
      </c>
      <c r="C567" s="377" t="s">
        <v>10641</v>
      </c>
      <c r="D567" s="26"/>
      <c r="E567" s="26"/>
      <c r="F567" s="350">
        <v>0</v>
      </c>
      <c r="G567" s="350">
        <v>0</v>
      </c>
      <c r="H567" s="26"/>
    </row>
    <row r="568" spans="2:8" s="32" customFormat="1" x14ac:dyDescent="0.2">
      <c r="B568" s="350">
        <v>72</v>
      </c>
      <c r="C568" s="377" t="s">
        <v>10642</v>
      </c>
      <c r="D568" s="26"/>
      <c r="E568" s="26"/>
      <c r="F568" s="350">
        <v>0</v>
      </c>
      <c r="G568" s="350">
        <v>0</v>
      </c>
      <c r="H568" s="26"/>
    </row>
    <row r="569" spans="2:8" s="32" customFormat="1" x14ac:dyDescent="0.2">
      <c r="B569" s="350">
        <v>73</v>
      </c>
      <c r="C569" s="377" t="s">
        <v>10643</v>
      </c>
      <c r="D569" s="26"/>
      <c r="E569" s="26"/>
      <c r="F569" s="350">
        <v>0</v>
      </c>
      <c r="G569" s="350">
        <v>0</v>
      </c>
      <c r="H569" s="26"/>
    </row>
    <row r="570" spans="2:8" s="32" customFormat="1" x14ac:dyDescent="0.2">
      <c r="B570" s="350">
        <v>74</v>
      </c>
      <c r="C570" s="377" t="s">
        <v>10644</v>
      </c>
      <c r="D570" s="26"/>
      <c r="E570" s="26"/>
      <c r="F570" s="350">
        <v>0</v>
      </c>
      <c r="G570" s="350">
        <v>0</v>
      </c>
      <c r="H570" s="26"/>
    </row>
    <row r="571" spans="2:8" s="32" customFormat="1" x14ac:dyDescent="0.2">
      <c r="B571" s="350">
        <v>75</v>
      </c>
      <c r="C571" s="377" t="s">
        <v>10645</v>
      </c>
      <c r="D571" s="26"/>
      <c r="E571" s="26"/>
      <c r="F571" s="350">
        <v>0</v>
      </c>
      <c r="G571" s="350">
        <v>0</v>
      </c>
      <c r="H571" s="26"/>
    </row>
    <row r="572" spans="2:8" s="32" customFormat="1" x14ac:dyDescent="0.2">
      <c r="B572" s="350">
        <v>76</v>
      </c>
      <c r="C572" s="377" t="s">
        <v>10646</v>
      </c>
      <c r="D572" s="26"/>
      <c r="E572" s="26"/>
      <c r="F572" s="350">
        <v>0</v>
      </c>
      <c r="G572" s="350">
        <v>0</v>
      </c>
      <c r="H572" s="26"/>
    </row>
    <row r="573" spans="2:8" s="32" customFormat="1" x14ac:dyDescent="0.2">
      <c r="B573" s="350">
        <v>77</v>
      </c>
      <c r="C573" s="377" t="s">
        <v>10647</v>
      </c>
      <c r="D573" s="26"/>
      <c r="E573" s="26"/>
      <c r="F573" s="350">
        <v>0</v>
      </c>
      <c r="G573" s="350">
        <v>0</v>
      </c>
      <c r="H573" s="26"/>
    </row>
    <row r="574" spans="2:8" s="32" customFormat="1" x14ac:dyDescent="0.2">
      <c r="B574" s="350">
        <v>78</v>
      </c>
      <c r="C574" s="377" t="s">
        <v>10648</v>
      </c>
      <c r="D574" s="26"/>
      <c r="E574" s="26"/>
      <c r="F574" s="350">
        <v>0</v>
      </c>
      <c r="G574" s="350">
        <v>0</v>
      </c>
      <c r="H574" s="26"/>
    </row>
    <row r="575" spans="2:8" s="32" customFormat="1" x14ac:dyDescent="0.2">
      <c r="B575" s="350">
        <v>79</v>
      </c>
      <c r="C575" s="377" t="s">
        <v>10649</v>
      </c>
      <c r="D575" s="26"/>
      <c r="E575" s="26"/>
      <c r="F575" s="350">
        <v>0</v>
      </c>
      <c r="G575" s="350">
        <v>0</v>
      </c>
      <c r="H575" s="26"/>
    </row>
    <row r="576" spans="2:8" s="32" customFormat="1" x14ac:dyDescent="0.2">
      <c r="B576" s="350">
        <v>80</v>
      </c>
      <c r="C576" s="377" t="s">
        <v>10650</v>
      </c>
      <c r="D576" s="26"/>
      <c r="E576" s="26"/>
      <c r="F576" s="350">
        <v>0</v>
      </c>
      <c r="G576" s="350">
        <v>0</v>
      </c>
      <c r="H576" s="26"/>
    </row>
    <row r="577" spans="2:8" s="32" customFormat="1" x14ac:dyDescent="0.2">
      <c r="B577" s="350">
        <v>81</v>
      </c>
      <c r="C577" s="377" t="s">
        <v>10651</v>
      </c>
      <c r="D577" s="26"/>
      <c r="E577" s="26"/>
      <c r="F577" s="350">
        <v>0</v>
      </c>
      <c r="G577" s="350">
        <v>0</v>
      </c>
      <c r="H577" s="26"/>
    </row>
    <row r="578" spans="2:8" s="32" customFormat="1" x14ac:dyDescent="0.2">
      <c r="B578" s="350">
        <v>82</v>
      </c>
      <c r="C578" s="377" t="s">
        <v>10652</v>
      </c>
      <c r="D578" s="26"/>
      <c r="E578" s="26"/>
      <c r="F578" s="350">
        <v>0</v>
      </c>
      <c r="G578" s="350">
        <v>0</v>
      </c>
      <c r="H578" s="26"/>
    </row>
    <row r="579" spans="2:8" s="32" customFormat="1" x14ac:dyDescent="0.2">
      <c r="B579" s="350">
        <v>83</v>
      </c>
      <c r="C579" s="377" t="s">
        <v>10653</v>
      </c>
      <c r="D579" s="26"/>
      <c r="E579" s="26"/>
      <c r="F579" s="350">
        <v>0</v>
      </c>
      <c r="G579" s="350">
        <v>0</v>
      </c>
      <c r="H579" s="26"/>
    </row>
    <row r="580" spans="2:8" s="32" customFormat="1" x14ac:dyDescent="0.2">
      <c r="B580" s="350">
        <v>84</v>
      </c>
      <c r="C580" s="377" t="s">
        <v>10654</v>
      </c>
      <c r="D580" s="26"/>
      <c r="E580" s="26"/>
      <c r="F580" s="350">
        <v>0</v>
      </c>
      <c r="G580" s="350">
        <v>0</v>
      </c>
      <c r="H580" s="26"/>
    </row>
    <row r="581" spans="2:8" s="32" customFormat="1" x14ac:dyDescent="0.2">
      <c r="B581" s="350">
        <v>85</v>
      </c>
      <c r="C581" s="377" t="s">
        <v>10655</v>
      </c>
      <c r="D581" s="26"/>
      <c r="E581" s="26"/>
      <c r="F581" s="350">
        <v>0</v>
      </c>
      <c r="G581" s="350">
        <v>0</v>
      </c>
      <c r="H581" s="26"/>
    </row>
    <row r="582" spans="2:8" s="32" customFormat="1" x14ac:dyDescent="0.2">
      <c r="B582" s="350">
        <v>86</v>
      </c>
      <c r="C582" s="377" t="s">
        <v>10656</v>
      </c>
      <c r="D582" s="26"/>
      <c r="E582" s="26"/>
      <c r="F582" s="350">
        <v>0</v>
      </c>
      <c r="G582" s="350">
        <v>0</v>
      </c>
      <c r="H582" s="26"/>
    </row>
    <row r="583" spans="2:8" s="32" customFormat="1" x14ac:dyDescent="0.2">
      <c r="B583" s="350">
        <v>87</v>
      </c>
      <c r="C583" s="377" t="s">
        <v>10657</v>
      </c>
      <c r="D583" s="26"/>
      <c r="E583" s="26"/>
      <c r="F583" s="350">
        <v>0</v>
      </c>
      <c r="G583" s="350">
        <v>0</v>
      </c>
      <c r="H583" s="26"/>
    </row>
    <row r="584" spans="2:8" s="32" customFormat="1" x14ac:dyDescent="0.2">
      <c r="B584" s="350">
        <v>88</v>
      </c>
      <c r="C584" s="377" t="s">
        <v>10658</v>
      </c>
      <c r="D584" s="26"/>
      <c r="E584" s="26"/>
      <c r="F584" s="350">
        <v>0</v>
      </c>
      <c r="G584" s="350">
        <v>0</v>
      </c>
      <c r="H584" s="26"/>
    </row>
    <row r="585" spans="2:8" s="32" customFormat="1" x14ac:dyDescent="0.2">
      <c r="B585" s="350">
        <v>89</v>
      </c>
      <c r="C585" s="377" t="s">
        <v>10659</v>
      </c>
      <c r="D585" s="26"/>
      <c r="E585" s="26"/>
      <c r="F585" s="350">
        <v>0</v>
      </c>
      <c r="G585" s="350">
        <v>0</v>
      </c>
      <c r="H585" s="26"/>
    </row>
    <row r="586" spans="2:8" s="32" customFormat="1" x14ac:dyDescent="0.2">
      <c r="B586" s="350">
        <v>90</v>
      </c>
      <c r="C586" s="377" t="s">
        <v>10660</v>
      </c>
      <c r="D586" s="26"/>
      <c r="E586" s="26"/>
      <c r="F586" s="350">
        <v>0</v>
      </c>
      <c r="G586" s="350">
        <v>0</v>
      </c>
      <c r="H586" s="26"/>
    </row>
    <row r="587" spans="2:8" s="32" customFormat="1" x14ac:dyDescent="0.2">
      <c r="B587" s="350">
        <v>91</v>
      </c>
      <c r="C587" s="377" t="s">
        <v>10661</v>
      </c>
      <c r="D587" s="26"/>
      <c r="E587" s="26"/>
      <c r="F587" s="350">
        <v>0</v>
      </c>
      <c r="G587" s="350">
        <v>0</v>
      </c>
      <c r="H587" s="26"/>
    </row>
    <row r="588" spans="2:8" s="32" customFormat="1" x14ac:dyDescent="0.2">
      <c r="B588" s="350">
        <v>92</v>
      </c>
      <c r="C588" s="377" t="s">
        <v>10662</v>
      </c>
      <c r="D588" s="26"/>
      <c r="E588" s="26"/>
      <c r="F588" s="350">
        <v>0</v>
      </c>
      <c r="G588" s="350">
        <v>0</v>
      </c>
      <c r="H588" s="26"/>
    </row>
    <row r="589" spans="2:8" s="32" customFormat="1" x14ac:dyDescent="0.2">
      <c r="B589" s="350">
        <v>93</v>
      </c>
      <c r="C589" s="377" t="s">
        <v>10663</v>
      </c>
      <c r="D589" s="26"/>
      <c r="E589" s="26"/>
      <c r="F589" s="350">
        <v>0</v>
      </c>
      <c r="G589" s="350">
        <v>0</v>
      </c>
      <c r="H589" s="26"/>
    </row>
    <row r="590" spans="2:8" s="32" customFormat="1" x14ac:dyDescent="0.2">
      <c r="B590" s="350">
        <v>94</v>
      </c>
      <c r="C590" s="377" t="s">
        <v>10664</v>
      </c>
      <c r="D590" s="26"/>
      <c r="E590" s="26"/>
      <c r="F590" s="350">
        <v>0</v>
      </c>
      <c r="G590" s="350">
        <v>0</v>
      </c>
      <c r="H590" s="26"/>
    </row>
    <row r="591" spans="2:8" s="32" customFormat="1" x14ac:dyDescent="0.2">
      <c r="B591" s="350">
        <v>95</v>
      </c>
      <c r="C591" s="377" t="s">
        <v>10665</v>
      </c>
      <c r="D591" s="26"/>
      <c r="E591" s="26"/>
      <c r="F591" s="350">
        <v>0</v>
      </c>
      <c r="G591" s="350">
        <v>0</v>
      </c>
      <c r="H591" s="26"/>
    </row>
    <row r="592" spans="2:8" s="32" customFormat="1" x14ac:dyDescent="0.2">
      <c r="B592" s="350">
        <v>96</v>
      </c>
      <c r="C592" s="377" t="s">
        <v>10666</v>
      </c>
      <c r="D592" s="26"/>
      <c r="E592" s="26"/>
      <c r="F592" s="350">
        <v>0</v>
      </c>
      <c r="G592" s="350">
        <v>0</v>
      </c>
      <c r="H592" s="26"/>
    </row>
    <row r="593" spans="2:8" s="32" customFormat="1" x14ac:dyDescent="0.2">
      <c r="B593" s="350">
        <v>97</v>
      </c>
      <c r="C593" s="377" t="s">
        <v>10667</v>
      </c>
      <c r="D593" s="26"/>
      <c r="E593" s="26"/>
      <c r="F593" s="350">
        <v>0</v>
      </c>
      <c r="G593" s="350">
        <v>0</v>
      </c>
      <c r="H593" s="26"/>
    </row>
    <row r="594" spans="2:8" s="32" customFormat="1" x14ac:dyDescent="0.2">
      <c r="B594" s="350">
        <v>98</v>
      </c>
      <c r="C594" s="377" t="s">
        <v>10668</v>
      </c>
      <c r="D594" s="26"/>
      <c r="E594" s="26"/>
      <c r="F594" s="350">
        <v>0</v>
      </c>
      <c r="G594" s="350">
        <v>0</v>
      </c>
      <c r="H594" s="26"/>
    </row>
    <row r="595" spans="2:8" s="32" customFormat="1" x14ac:dyDescent="0.2">
      <c r="B595" s="350">
        <v>99</v>
      </c>
      <c r="C595" s="377" t="s">
        <v>10669</v>
      </c>
      <c r="D595" s="26"/>
      <c r="E595" s="26"/>
      <c r="F595" s="350">
        <v>0</v>
      </c>
      <c r="G595" s="350">
        <v>0</v>
      </c>
      <c r="H595" s="26"/>
    </row>
    <row r="596" spans="2:8" s="32" customFormat="1" x14ac:dyDescent="0.2">
      <c r="B596" s="350">
        <v>100</v>
      </c>
      <c r="C596" s="377" t="s">
        <v>10670</v>
      </c>
      <c r="D596" s="26"/>
      <c r="E596" s="26"/>
      <c r="F596" s="350">
        <v>0</v>
      </c>
      <c r="G596" s="350">
        <v>0</v>
      </c>
      <c r="H596" s="26"/>
    </row>
    <row r="597" spans="2:8" s="32" customFormat="1" x14ac:dyDescent="0.2">
      <c r="B597" s="350">
        <v>101</v>
      </c>
      <c r="C597" s="377" t="s">
        <v>10671</v>
      </c>
      <c r="D597" s="26"/>
      <c r="E597" s="26"/>
      <c r="F597" s="350">
        <v>0</v>
      </c>
      <c r="G597" s="350">
        <v>0</v>
      </c>
      <c r="H597" s="26"/>
    </row>
    <row r="598" spans="2:8" s="32" customFormat="1" x14ac:dyDescent="0.2">
      <c r="B598" s="350">
        <v>102</v>
      </c>
      <c r="C598" s="377" t="s">
        <v>10672</v>
      </c>
      <c r="D598" s="26"/>
      <c r="E598" s="26"/>
      <c r="F598" s="350">
        <v>0</v>
      </c>
      <c r="G598" s="350">
        <v>0</v>
      </c>
      <c r="H598" s="26"/>
    </row>
    <row r="599" spans="2:8" s="32" customFormat="1" x14ac:dyDescent="0.2">
      <c r="B599" s="350">
        <v>103</v>
      </c>
      <c r="C599" s="377" t="s">
        <v>10673</v>
      </c>
      <c r="D599" s="26"/>
      <c r="E599" s="26"/>
      <c r="F599" s="350">
        <v>0</v>
      </c>
      <c r="G599" s="350">
        <v>0</v>
      </c>
      <c r="H599" s="26"/>
    </row>
    <row r="600" spans="2:8" s="32" customFormat="1" x14ac:dyDescent="0.2">
      <c r="B600" s="350">
        <v>104</v>
      </c>
      <c r="C600" s="377" t="s">
        <v>10674</v>
      </c>
      <c r="D600" s="26"/>
      <c r="E600" s="26"/>
      <c r="F600" s="350">
        <v>0</v>
      </c>
      <c r="G600" s="350">
        <v>0</v>
      </c>
      <c r="H600" s="26"/>
    </row>
    <row r="601" spans="2:8" s="32" customFormat="1" x14ac:dyDescent="0.2">
      <c r="B601" s="350">
        <v>105</v>
      </c>
      <c r="C601" s="377" t="s">
        <v>10675</v>
      </c>
      <c r="D601" s="26"/>
      <c r="E601" s="26"/>
      <c r="F601" s="350">
        <v>0</v>
      </c>
      <c r="G601" s="350">
        <v>0</v>
      </c>
      <c r="H601" s="26"/>
    </row>
    <row r="602" spans="2:8" s="32" customFormat="1" x14ac:dyDescent="0.2">
      <c r="B602" s="350">
        <v>106</v>
      </c>
      <c r="C602" s="377" t="s">
        <v>10676</v>
      </c>
      <c r="D602" s="26"/>
      <c r="E602" s="26"/>
      <c r="F602" s="350">
        <v>0</v>
      </c>
      <c r="G602" s="350">
        <v>0</v>
      </c>
      <c r="H602" s="26"/>
    </row>
    <row r="603" spans="2:8" s="32" customFormat="1" x14ac:dyDescent="0.2">
      <c r="B603" s="350">
        <v>107</v>
      </c>
      <c r="C603" s="377" t="s">
        <v>10677</v>
      </c>
      <c r="D603" s="26"/>
      <c r="E603" s="26"/>
      <c r="F603" s="350">
        <v>0</v>
      </c>
      <c r="G603" s="350">
        <v>0</v>
      </c>
      <c r="H603" s="26"/>
    </row>
    <row r="604" spans="2:8" s="32" customFormat="1" x14ac:dyDescent="0.2">
      <c r="B604" s="350">
        <v>108</v>
      </c>
      <c r="C604" s="377" t="s">
        <v>10678</v>
      </c>
      <c r="D604" s="26"/>
      <c r="E604" s="26"/>
      <c r="F604" s="350">
        <v>0</v>
      </c>
      <c r="G604" s="350">
        <v>0</v>
      </c>
      <c r="H604" s="26"/>
    </row>
    <row r="605" spans="2:8" s="32" customFormat="1" x14ac:dyDescent="0.2">
      <c r="B605" s="350">
        <v>109</v>
      </c>
      <c r="C605" s="377" t="s">
        <v>10679</v>
      </c>
      <c r="D605" s="26"/>
      <c r="E605" s="26"/>
      <c r="F605" s="350">
        <v>0</v>
      </c>
      <c r="G605" s="350">
        <v>0</v>
      </c>
      <c r="H605" s="26"/>
    </row>
    <row r="606" spans="2:8" s="32" customFormat="1" x14ac:dyDescent="0.2">
      <c r="B606" s="350">
        <v>110</v>
      </c>
      <c r="C606" s="377" t="s">
        <v>10680</v>
      </c>
      <c r="D606" s="26"/>
      <c r="E606" s="26"/>
      <c r="F606" s="350">
        <v>0</v>
      </c>
      <c r="G606" s="350">
        <v>0</v>
      </c>
      <c r="H606" s="26"/>
    </row>
    <row r="607" spans="2:8" s="32" customFormat="1" x14ac:dyDescent="0.2">
      <c r="B607" s="350">
        <v>111</v>
      </c>
      <c r="C607" s="377" t="s">
        <v>10681</v>
      </c>
      <c r="D607" s="26"/>
      <c r="E607" s="26"/>
      <c r="F607" s="350">
        <v>0</v>
      </c>
      <c r="G607" s="350">
        <v>0</v>
      </c>
      <c r="H607" s="26"/>
    </row>
    <row r="608" spans="2:8" s="32" customFormat="1" x14ac:dyDescent="0.2">
      <c r="B608" s="350">
        <v>112</v>
      </c>
      <c r="C608" s="377" t="s">
        <v>10682</v>
      </c>
      <c r="D608" s="26"/>
      <c r="E608" s="26"/>
      <c r="F608" s="350">
        <v>0</v>
      </c>
      <c r="G608" s="350">
        <v>0</v>
      </c>
      <c r="H608" s="26"/>
    </row>
    <row r="610" spans="1:8" ht="16.5" thickBot="1" x14ac:dyDescent="0.25">
      <c r="A610" s="18"/>
      <c r="B610" s="171" t="s">
        <v>10683</v>
      </c>
    </row>
    <row r="611" spans="1:8" ht="26.25" thickBot="1" x14ac:dyDescent="0.25">
      <c r="A611" s="18"/>
      <c r="B611" s="182" t="s">
        <v>78</v>
      </c>
      <c r="C611" s="374" t="s">
        <v>79</v>
      </c>
      <c r="D611" s="183" t="s">
        <v>80</v>
      </c>
      <c r="E611" s="183" t="s">
        <v>81</v>
      </c>
      <c r="F611" s="183" t="s">
        <v>82</v>
      </c>
      <c r="G611" s="357" t="str">
        <f>IF(Input!F5="","",Input!F5&amp;"_"&amp;Input!F4)</f>
        <v>85NE9718_GMH_OECC</v>
      </c>
      <c r="H611" s="358" t="s">
        <v>83</v>
      </c>
    </row>
    <row r="612" spans="1:8" s="32" customFormat="1" ht="13.5" thickTop="1" x14ac:dyDescent="0.2">
      <c r="B612" s="350">
        <v>0</v>
      </c>
      <c r="C612" s="377" t="s">
        <v>10684</v>
      </c>
      <c r="D612" s="26"/>
      <c r="E612" s="26"/>
      <c r="F612" s="350">
        <v>0</v>
      </c>
      <c r="G612" s="350">
        <v>0</v>
      </c>
      <c r="H612" s="26"/>
    </row>
    <row r="613" spans="1:8" s="32" customFormat="1" x14ac:dyDescent="0.2">
      <c r="B613" s="350">
        <v>1</v>
      </c>
      <c r="C613" s="377" t="s">
        <v>10685</v>
      </c>
      <c r="D613" s="26"/>
      <c r="E613" s="26"/>
      <c r="F613" s="350">
        <v>0</v>
      </c>
      <c r="G613" s="350">
        <v>0</v>
      </c>
      <c r="H613" s="26"/>
    </row>
    <row r="614" spans="1:8" s="32" customFormat="1" x14ac:dyDescent="0.2">
      <c r="B614" s="350">
        <v>2</v>
      </c>
      <c r="C614" s="377" t="s">
        <v>10686</v>
      </c>
      <c r="D614" s="26"/>
      <c r="E614" s="26"/>
      <c r="F614" s="350">
        <v>0</v>
      </c>
      <c r="G614" s="350">
        <v>0</v>
      </c>
      <c r="H614" s="26"/>
    </row>
    <row r="615" spans="1:8" s="32" customFormat="1" x14ac:dyDescent="0.2">
      <c r="B615" s="350">
        <v>3</v>
      </c>
      <c r="C615" s="377" t="s">
        <v>10687</v>
      </c>
      <c r="D615" s="26"/>
      <c r="E615" s="26"/>
      <c r="F615" s="350">
        <v>0</v>
      </c>
      <c r="G615" s="350">
        <v>0</v>
      </c>
      <c r="H615" s="26"/>
    </row>
    <row r="616" spans="1:8" s="32" customFormat="1" x14ac:dyDescent="0.2">
      <c r="B616" s="350">
        <v>4</v>
      </c>
      <c r="C616" s="377" t="s">
        <v>10688</v>
      </c>
      <c r="D616" s="26"/>
      <c r="E616" s="26"/>
      <c r="F616" s="350">
        <v>0</v>
      </c>
      <c r="G616" s="350">
        <v>0</v>
      </c>
      <c r="H616" s="26"/>
    </row>
    <row r="617" spans="1:8" s="32" customFormat="1" x14ac:dyDescent="0.2">
      <c r="B617" s="350">
        <v>5</v>
      </c>
      <c r="C617" s="377" t="s">
        <v>10689</v>
      </c>
      <c r="D617" s="26"/>
      <c r="E617" s="26"/>
      <c r="F617" s="350">
        <v>0</v>
      </c>
      <c r="G617" s="350">
        <v>0</v>
      </c>
      <c r="H617" s="26"/>
    </row>
    <row r="618" spans="1:8" s="32" customFormat="1" x14ac:dyDescent="0.2">
      <c r="B618" s="350">
        <v>6</v>
      </c>
      <c r="C618" s="377" t="s">
        <v>10690</v>
      </c>
      <c r="D618" s="26"/>
      <c r="E618" s="26"/>
      <c r="F618" s="350">
        <v>0</v>
      </c>
      <c r="G618" s="350">
        <v>0</v>
      </c>
      <c r="H618" s="26"/>
    </row>
    <row r="619" spans="1:8" s="32" customFormat="1" x14ac:dyDescent="0.2">
      <c r="B619" s="350">
        <v>7</v>
      </c>
      <c r="C619" s="377" t="s">
        <v>10691</v>
      </c>
      <c r="D619" s="26"/>
      <c r="E619" s="26"/>
      <c r="F619" s="350">
        <v>0</v>
      </c>
      <c r="G619" s="350">
        <v>0</v>
      </c>
      <c r="H619" s="26"/>
    </row>
    <row r="620" spans="1:8" s="32" customFormat="1" x14ac:dyDescent="0.2">
      <c r="B620" s="350">
        <v>8</v>
      </c>
      <c r="C620" s="377" t="s">
        <v>10692</v>
      </c>
      <c r="D620" s="26"/>
      <c r="E620" s="26"/>
      <c r="F620" s="350">
        <v>0</v>
      </c>
      <c r="G620" s="350">
        <v>0</v>
      </c>
      <c r="H620" s="26"/>
    </row>
    <row r="621" spans="1:8" s="32" customFormat="1" x14ac:dyDescent="0.2">
      <c r="B621" s="350">
        <v>9</v>
      </c>
      <c r="C621" s="377" t="s">
        <v>10693</v>
      </c>
      <c r="D621" s="26"/>
      <c r="E621" s="26"/>
      <c r="F621" s="350">
        <v>0</v>
      </c>
      <c r="G621" s="350">
        <v>0</v>
      </c>
      <c r="H621" s="26"/>
    </row>
    <row r="622" spans="1:8" s="32" customFormat="1" x14ac:dyDescent="0.2">
      <c r="A622" s="364" t="s">
        <v>10907</v>
      </c>
      <c r="B622" s="350">
        <v>10</v>
      </c>
      <c r="C622" s="377" t="s">
        <v>10694</v>
      </c>
      <c r="D622" s="26" t="s">
        <v>10705</v>
      </c>
      <c r="E622" s="26" t="s">
        <v>10704</v>
      </c>
      <c r="F622" s="350">
        <v>30</v>
      </c>
      <c r="G622" s="350">
        <v>30</v>
      </c>
      <c r="H622" s="26"/>
    </row>
    <row r="623" spans="1:8" s="32" customFormat="1" x14ac:dyDescent="0.2">
      <c r="B623" s="350">
        <v>11</v>
      </c>
      <c r="C623" s="377" t="s">
        <v>10695</v>
      </c>
      <c r="D623" s="26"/>
      <c r="E623" s="26"/>
      <c r="F623" s="350">
        <v>0</v>
      </c>
      <c r="G623" s="350">
        <v>0</v>
      </c>
      <c r="H623" s="26"/>
    </row>
    <row r="624" spans="1:8" s="32" customFormat="1" x14ac:dyDescent="0.2">
      <c r="A624" s="364" t="s">
        <v>10908</v>
      </c>
      <c r="B624" s="350">
        <v>12</v>
      </c>
      <c r="C624" s="377" t="s">
        <v>10696</v>
      </c>
      <c r="D624" s="26"/>
      <c r="E624" s="26" t="s">
        <v>10706</v>
      </c>
      <c r="F624" s="350">
        <v>255</v>
      </c>
      <c r="G624" s="350">
        <v>255</v>
      </c>
      <c r="H624" s="26"/>
    </row>
    <row r="625" spans="1:8" s="32" customFormat="1" x14ac:dyDescent="0.2">
      <c r="B625" s="350">
        <v>13</v>
      </c>
      <c r="C625" s="377" t="s">
        <v>10697</v>
      </c>
      <c r="D625" s="26"/>
      <c r="E625" s="26"/>
      <c r="F625" s="350">
        <v>0</v>
      </c>
      <c r="G625" s="350">
        <v>0</v>
      </c>
      <c r="H625" s="26"/>
    </row>
    <row r="626" spans="1:8" s="32" customFormat="1" x14ac:dyDescent="0.2">
      <c r="A626" s="364" t="s">
        <v>10909</v>
      </c>
      <c r="B626" s="350">
        <v>14</v>
      </c>
      <c r="C626" s="377" t="s">
        <v>10698</v>
      </c>
      <c r="D626" s="26"/>
      <c r="E626" s="26" t="s">
        <v>10706</v>
      </c>
      <c r="F626" s="350">
        <v>255</v>
      </c>
      <c r="G626" s="350">
        <v>255</v>
      </c>
      <c r="H626" s="26"/>
    </row>
    <row r="627" spans="1:8" s="32" customFormat="1" x14ac:dyDescent="0.2">
      <c r="B627" s="350">
        <v>15</v>
      </c>
      <c r="C627" s="377" t="s">
        <v>10699</v>
      </c>
      <c r="D627" s="26"/>
      <c r="E627" s="26"/>
      <c r="F627" s="350">
        <v>0</v>
      </c>
      <c r="G627" s="350">
        <v>0</v>
      </c>
      <c r="H627" s="26"/>
    </row>
    <row r="628" spans="1:8" s="32" customFormat="1" x14ac:dyDescent="0.2">
      <c r="B628" s="350">
        <v>16</v>
      </c>
      <c r="C628" s="377" t="s">
        <v>10700</v>
      </c>
      <c r="D628" s="26"/>
      <c r="E628" s="26"/>
      <c r="F628" s="350">
        <v>0</v>
      </c>
      <c r="G628" s="350">
        <v>0</v>
      </c>
      <c r="H628" s="26"/>
    </row>
    <row r="629" spans="1:8" s="32" customFormat="1" x14ac:dyDescent="0.2">
      <c r="B629" s="350">
        <v>17</v>
      </c>
      <c r="C629" s="377" t="s">
        <v>10701</v>
      </c>
      <c r="D629" s="26"/>
      <c r="E629" s="26"/>
      <c r="F629" s="350">
        <v>0</v>
      </c>
      <c r="G629" s="350">
        <v>0</v>
      </c>
      <c r="H629" s="26"/>
    </row>
    <row r="630" spans="1:8" s="32" customFormat="1" x14ac:dyDescent="0.2">
      <c r="A630" s="364" t="s">
        <v>11237</v>
      </c>
      <c r="B630" s="350">
        <v>18</v>
      </c>
      <c r="C630" s="377" t="s">
        <v>10702</v>
      </c>
      <c r="D630" s="26"/>
      <c r="E630" s="26" t="s">
        <v>201</v>
      </c>
      <c r="F630" s="350">
        <v>2</v>
      </c>
      <c r="G630" s="350">
        <v>2</v>
      </c>
      <c r="H630" s="26"/>
    </row>
    <row r="631" spans="1:8" s="32" customFormat="1" x14ac:dyDescent="0.2">
      <c r="A631" s="364" t="s">
        <v>11236</v>
      </c>
      <c r="B631" s="350">
        <v>19</v>
      </c>
      <c r="C631" s="377" t="s">
        <v>10703</v>
      </c>
      <c r="D631" s="26" t="s">
        <v>368</v>
      </c>
      <c r="E631" s="26" t="s">
        <v>10707</v>
      </c>
      <c r="F631" s="350">
        <v>5</v>
      </c>
      <c r="G631" s="350">
        <v>5</v>
      </c>
      <c r="H631" s="26"/>
    </row>
    <row r="633" spans="1:8" ht="16.5" thickBot="1" x14ac:dyDescent="0.25">
      <c r="B633" s="171" t="s">
        <v>10708</v>
      </c>
    </row>
    <row r="634" spans="1:8" ht="26.25" thickBot="1" x14ac:dyDescent="0.25">
      <c r="B634" s="182" t="s">
        <v>78</v>
      </c>
      <c r="C634" s="374" t="s">
        <v>79</v>
      </c>
      <c r="D634" s="183" t="s">
        <v>80</v>
      </c>
      <c r="E634" s="183" t="s">
        <v>81</v>
      </c>
      <c r="F634" s="183" t="s">
        <v>82</v>
      </c>
      <c r="G634" s="357" t="str">
        <f>IF(Input!F5="","",Input!F5&amp;"_"&amp;Input!F4)</f>
        <v>85NE9718_GMH_OECC</v>
      </c>
      <c r="H634" s="358" t="s">
        <v>83</v>
      </c>
    </row>
    <row r="635" spans="1:8" s="32" customFormat="1" ht="13.5" thickTop="1" x14ac:dyDescent="0.2">
      <c r="B635" s="350">
        <v>0</v>
      </c>
      <c r="C635" s="377" t="s">
        <v>10709</v>
      </c>
      <c r="D635" s="350"/>
      <c r="E635" s="26"/>
      <c r="F635" s="350">
        <v>0</v>
      </c>
      <c r="G635" s="350">
        <v>0</v>
      </c>
      <c r="H635" s="26"/>
    </row>
    <row r="636" spans="1:8" s="32" customFormat="1" x14ac:dyDescent="0.2">
      <c r="B636" s="350">
        <v>1</v>
      </c>
      <c r="C636" s="377" t="s">
        <v>10710</v>
      </c>
      <c r="D636" s="350"/>
      <c r="E636" s="26"/>
      <c r="F636" s="350">
        <v>0</v>
      </c>
      <c r="G636" s="350">
        <v>0</v>
      </c>
      <c r="H636" s="26"/>
    </row>
    <row r="637" spans="1:8" s="32" customFormat="1" x14ac:dyDescent="0.2">
      <c r="A637" s="364" t="s">
        <v>11247</v>
      </c>
      <c r="B637" s="350">
        <v>2</v>
      </c>
      <c r="C637" s="377" t="s">
        <v>11242</v>
      </c>
      <c r="D637" s="350"/>
      <c r="E637" s="26" t="s">
        <v>102</v>
      </c>
      <c r="F637" s="350">
        <v>1</v>
      </c>
      <c r="G637" s="350">
        <v>1</v>
      </c>
      <c r="H637" s="26"/>
    </row>
    <row r="638" spans="1:8" s="32" customFormat="1" x14ac:dyDescent="0.2">
      <c r="B638" s="350">
        <v>3</v>
      </c>
      <c r="C638" s="377" t="s">
        <v>10711</v>
      </c>
      <c r="D638" s="350"/>
      <c r="E638" s="26"/>
      <c r="F638" s="350">
        <v>0</v>
      </c>
      <c r="G638" s="350">
        <v>0</v>
      </c>
      <c r="H638" s="26"/>
    </row>
    <row r="639" spans="1:8" s="32" customFormat="1" x14ac:dyDescent="0.2">
      <c r="B639" s="350">
        <v>4</v>
      </c>
      <c r="C639" s="377" t="s">
        <v>10712</v>
      </c>
      <c r="D639" s="350"/>
      <c r="E639" s="26"/>
      <c r="F639" s="350">
        <v>0</v>
      </c>
      <c r="G639" s="350">
        <v>0</v>
      </c>
      <c r="H639" s="26"/>
    </row>
    <row r="640" spans="1:8" s="32" customFormat="1" x14ac:dyDescent="0.2">
      <c r="B640" s="350">
        <v>5</v>
      </c>
      <c r="C640" s="377" t="s">
        <v>10713</v>
      </c>
      <c r="D640" s="350"/>
      <c r="E640" s="26"/>
      <c r="F640" s="350">
        <v>0</v>
      </c>
      <c r="G640" s="350">
        <v>0</v>
      </c>
      <c r="H640" s="26"/>
    </row>
    <row r="641" spans="2:8" s="32" customFormat="1" x14ac:dyDescent="0.2">
      <c r="B641" s="350">
        <v>6</v>
      </c>
      <c r="C641" s="377" t="s">
        <v>10714</v>
      </c>
      <c r="D641" s="350"/>
      <c r="E641" s="26"/>
      <c r="F641" s="350">
        <v>0</v>
      </c>
      <c r="G641" s="350">
        <v>0</v>
      </c>
      <c r="H641" s="26"/>
    </row>
    <row r="642" spans="2:8" s="32" customFormat="1" x14ac:dyDescent="0.2">
      <c r="B642" s="350">
        <v>7</v>
      </c>
      <c r="C642" s="377" t="s">
        <v>10715</v>
      </c>
      <c r="D642" s="350"/>
      <c r="E642" s="26"/>
      <c r="F642" s="350">
        <v>0</v>
      </c>
      <c r="G642" s="350">
        <v>0</v>
      </c>
      <c r="H642" s="26"/>
    </row>
    <row r="643" spans="2:8" s="32" customFormat="1" x14ac:dyDescent="0.2">
      <c r="B643" s="350">
        <v>8</v>
      </c>
      <c r="C643" s="377" t="s">
        <v>10716</v>
      </c>
      <c r="D643" s="350"/>
      <c r="E643" s="26"/>
      <c r="F643" s="350">
        <v>0</v>
      </c>
      <c r="G643" s="350">
        <v>0</v>
      </c>
      <c r="H643" s="26"/>
    </row>
    <row r="644" spans="2:8" s="32" customFormat="1" x14ac:dyDescent="0.2">
      <c r="B644" s="350">
        <v>9</v>
      </c>
      <c r="C644" s="377" t="s">
        <v>10717</v>
      </c>
      <c r="D644" s="350"/>
      <c r="E644" s="26"/>
      <c r="F644" s="350">
        <v>0</v>
      </c>
      <c r="G644" s="350">
        <v>0</v>
      </c>
      <c r="H644" s="26"/>
    </row>
    <row r="645" spans="2:8" s="32" customFormat="1" x14ac:dyDescent="0.2">
      <c r="B645" s="350">
        <v>10</v>
      </c>
      <c r="C645" s="377" t="s">
        <v>10718</v>
      </c>
      <c r="D645" s="350"/>
      <c r="E645" s="26"/>
      <c r="F645" s="350">
        <v>0</v>
      </c>
      <c r="G645" s="350">
        <v>0</v>
      </c>
      <c r="H645" s="26"/>
    </row>
    <row r="646" spans="2:8" s="32" customFormat="1" x14ac:dyDescent="0.2">
      <c r="B646" s="350">
        <v>11</v>
      </c>
      <c r="C646" s="377" t="s">
        <v>10719</v>
      </c>
      <c r="D646" s="350"/>
      <c r="E646" s="26"/>
      <c r="F646" s="350">
        <v>0</v>
      </c>
      <c r="G646" s="350">
        <v>0</v>
      </c>
      <c r="H646" s="26"/>
    </row>
    <row r="647" spans="2:8" s="32" customFormat="1" x14ac:dyDescent="0.2">
      <c r="B647" s="350">
        <v>12</v>
      </c>
      <c r="C647" s="377" t="s">
        <v>10720</v>
      </c>
      <c r="D647" s="350"/>
      <c r="E647" s="26"/>
      <c r="F647" s="350">
        <v>0</v>
      </c>
      <c r="G647" s="350">
        <v>0</v>
      </c>
      <c r="H647" s="26"/>
    </row>
    <row r="648" spans="2:8" s="32" customFormat="1" x14ac:dyDescent="0.2">
      <c r="B648" s="350">
        <v>13</v>
      </c>
      <c r="C648" s="377" t="s">
        <v>10721</v>
      </c>
      <c r="D648" s="350"/>
      <c r="E648" s="26"/>
      <c r="F648" s="350">
        <v>0</v>
      </c>
      <c r="G648" s="350">
        <v>0</v>
      </c>
      <c r="H648" s="26"/>
    </row>
    <row r="649" spans="2:8" s="32" customFormat="1" x14ac:dyDescent="0.2">
      <c r="B649" s="350">
        <v>14</v>
      </c>
      <c r="C649" s="377" t="s">
        <v>10722</v>
      </c>
      <c r="D649" s="350"/>
      <c r="E649" s="26"/>
      <c r="F649" s="350">
        <v>0</v>
      </c>
      <c r="G649" s="350">
        <v>0</v>
      </c>
      <c r="H649" s="26"/>
    </row>
    <row r="651" spans="2:8" ht="16.5" thickBot="1" x14ac:dyDescent="0.25">
      <c r="B651" s="171" t="s">
        <v>10723</v>
      </c>
    </row>
    <row r="652" spans="2:8" ht="26.25" thickBot="1" x14ac:dyDescent="0.25">
      <c r="B652" s="182" t="s">
        <v>78</v>
      </c>
      <c r="C652" s="374" t="s">
        <v>79</v>
      </c>
      <c r="D652" s="183" t="s">
        <v>80</v>
      </c>
      <c r="E652" s="183" t="s">
        <v>81</v>
      </c>
      <c r="F652" s="183" t="s">
        <v>82</v>
      </c>
      <c r="G652" s="357" t="str">
        <f>IF(Input!F5="","",Input!F5&amp;"_"&amp;Input!F4)</f>
        <v>85NE9718_GMH_OECC</v>
      </c>
      <c r="H652" s="358" t="s">
        <v>83</v>
      </c>
    </row>
    <row r="653" spans="2:8" s="32" customFormat="1" ht="13.5" thickTop="1" x14ac:dyDescent="0.2">
      <c r="B653" s="350">
        <v>0</v>
      </c>
      <c r="C653" s="377" t="s">
        <v>10724</v>
      </c>
      <c r="D653" s="26"/>
      <c r="E653" s="26"/>
      <c r="F653" s="350">
        <v>0</v>
      </c>
      <c r="G653" s="350">
        <v>0</v>
      </c>
      <c r="H653" s="26"/>
    </row>
    <row r="654" spans="2:8" s="32" customFormat="1" x14ac:dyDescent="0.2">
      <c r="B654" s="350">
        <v>1</v>
      </c>
      <c r="C654" s="377" t="s">
        <v>10725</v>
      </c>
      <c r="D654" s="26"/>
      <c r="E654" s="26"/>
      <c r="F654" s="350">
        <v>0</v>
      </c>
      <c r="G654" s="350">
        <v>0</v>
      </c>
      <c r="H654" s="26"/>
    </row>
    <row r="655" spans="2:8" s="32" customFormat="1" x14ac:dyDescent="0.2">
      <c r="B655" s="350">
        <v>2</v>
      </c>
      <c r="C655" s="377" t="s">
        <v>10726</v>
      </c>
      <c r="D655" s="26"/>
      <c r="E655" s="26"/>
      <c r="F655" s="350">
        <v>0</v>
      </c>
      <c r="G655" s="350">
        <v>0</v>
      </c>
      <c r="H655" s="26"/>
    </row>
    <row r="656" spans="2:8" s="32" customFormat="1" x14ac:dyDescent="0.2">
      <c r="B656" s="350">
        <v>3</v>
      </c>
      <c r="C656" s="377" t="s">
        <v>10727</v>
      </c>
      <c r="D656" s="26"/>
      <c r="E656" s="26"/>
      <c r="F656" s="350">
        <v>0</v>
      </c>
      <c r="G656" s="350">
        <v>0</v>
      </c>
      <c r="H656" s="26"/>
    </row>
    <row r="657" spans="2:8" s="32" customFormat="1" x14ac:dyDescent="0.2">
      <c r="B657" s="350">
        <v>4</v>
      </c>
      <c r="C657" s="377" t="s">
        <v>10728</v>
      </c>
      <c r="D657" s="26"/>
      <c r="E657" s="26"/>
      <c r="F657" s="350">
        <v>0</v>
      </c>
      <c r="G657" s="350">
        <v>0</v>
      </c>
      <c r="H657" s="26"/>
    </row>
    <row r="658" spans="2:8" s="32" customFormat="1" x14ac:dyDescent="0.2">
      <c r="B658" s="350">
        <v>5</v>
      </c>
      <c r="C658" s="377" t="s">
        <v>10729</v>
      </c>
      <c r="D658" s="26"/>
      <c r="E658" s="26"/>
      <c r="F658" s="350">
        <v>0</v>
      </c>
      <c r="G658" s="350">
        <v>0</v>
      </c>
      <c r="H658" s="26"/>
    </row>
    <row r="659" spans="2:8" s="32" customFormat="1" x14ac:dyDescent="0.2">
      <c r="B659" s="350">
        <v>6</v>
      </c>
      <c r="C659" s="377" t="s">
        <v>10730</v>
      </c>
      <c r="D659" s="26"/>
      <c r="E659" s="26"/>
      <c r="F659" s="350">
        <v>0</v>
      </c>
      <c r="G659" s="350">
        <v>0</v>
      </c>
      <c r="H659" s="26"/>
    </row>
    <row r="660" spans="2:8" s="32" customFormat="1" x14ac:dyDescent="0.2">
      <c r="B660" s="350">
        <v>7</v>
      </c>
      <c r="C660" s="377" t="s">
        <v>10731</v>
      </c>
      <c r="D660" s="26"/>
      <c r="E660" s="26"/>
      <c r="F660" s="350">
        <v>0</v>
      </c>
      <c r="G660" s="350">
        <v>0</v>
      </c>
      <c r="H660" s="26"/>
    </row>
    <row r="661" spans="2:8" s="32" customFormat="1" x14ac:dyDescent="0.2">
      <c r="B661" s="350">
        <v>8</v>
      </c>
      <c r="C661" s="377" t="s">
        <v>10732</v>
      </c>
      <c r="D661" s="26"/>
      <c r="E661" s="26"/>
      <c r="F661" s="350">
        <v>0</v>
      </c>
      <c r="G661" s="350">
        <v>0</v>
      </c>
      <c r="H661" s="26"/>
    </row>
    <row r="662" spans="2:8" s="32" customFormat="1" x14ac:dyDescent="0.2">
      <c r="B662" s="350">
        <v>9</v>
      </c>
      <c r="C662" s="377" t="s">
        <v>10733</v>
      </c>
      <c r="D662" s="26"/>
      <c r="E662" s="26"/>
      <c r="F662" s="350">
        <v>0</v>
      </c>
      <c r="G662" s="350">
        <v>0</v>
      </c>
      <c r="H662" s="26"/>
    </row>
    <row r="663" spans="2:8" s="32" customFormat="1" x14ac:dyDescent="0.2">
      <c r="B663" s="350">
        <v>10</v>
      </c>
      <c r="C663" s="377" t="s">
        <v>10734</v>
      </c>
      <c r="D663" s="26"/>
      <c r="E663" s="26"/>
      <c r="F663" s="350">
        <v>0</v>
      </c>
      <c r="G663" s="350">
        <v>0</v>
      </c>
      <c r="H663" s="26"/>
    </row>
    <row r="664" spans="2:8" s="32" customFormat="1" x14ac:dyDescent="0.2">
      <c r="B664" s="350">
        <v>11</v>
      </c>
      <c r="C664" s="377" t="s">
        <v>10735</v>
      </c>
      <c r="D664" s="26"/>
      <c r="E664" s="26"/>
      <c r="F664" s="350">
        <v>0</v>
      </c>
      <c r="G664" s="350">
        <v>0</v>
      </c>
      <c r="H664" s="26"/>
    </row>
    <row r="665" spans="2:8" s="32" customFormat="1" x14ac:dyDescent="0.2">
      <c r="B665" s="350">
        <v>12</v>
      </c>
      <c r="C665" s="377" t="s">
        <v>10736</v>
      </c>
      <c r="D665" s="26"/>
      <c r="E665" s="26"/>
      <c r="F665" s="350">
        <v>0</v>
      </c>
      <c r="G665" s="350">
        <v>0</v>
      </c>
      <c r="H665" s="26"/>
    </row>
    <row r="666" spans="2:8" s="32" customFormat="1" x14ac:dyDescent="0.2">
      <c r="B666" s="350">
        <v>13</v>
      </c>
      <c r="C666" s="377" t="s">
        <v>10737</v>
      </c>
      <c r="D666" s="26"/>
      <c r="E666" s="26"/>
      <c r="F666" s="350">
        <v>0</v>
      </c>
      <c r="G666" s="350">
        <v>0</v>
      </c>
      <c r="H666" s="26"/>
    </row>
    <row r="667" spans="2:8" s="32" customFormat="1" x14ac:dyDescent="0.2">
      <c r="B667" s="350">
        <v>14</v>
      </c>
      <c r="C667" s="377" t="s">
        <v>10738</v>
      </c>
      <c r="D667" s="26"/>
      <c r="E667" s="26"/>
      <c r="F667" s="350">
        <v>0</v>
      </c>
      <c r="G667" s="350">
        <v>0</v>
      </c>
      <c r="H667" s="26"/>
    </row>
  </sheetData>
  <sheetProtection selectLockedCells="1" autoFilter="0" selectUnlockedCells="1"/>
  <phoneticPr fontId="20" type="noConversion"/>
  <conditionalFormatting sqref="G1:G25 G493:G534 G460:G480 G430:G433 G360:G416 G335:G343 G274:G331 G210:G251 G203:G205 G179:G200 G162:G166 G133:G155 G85:G127 G63:G74 G57:G59 G28:G50 G436:G452">
    <cfRule type="cellIs" dxfId="7" priority="4" stopIfTrue="1" operator="equal">
      <formula>"@"</formula>
    </cfRule>
  </conditionalFormatting>
  <conditionalFormatting sqref="G611">
    <cfRule type="cellIs" dxfId="6" priority="3" stopIfTrue="1" operator="equal">
      <formula>"@"</formula>
    </cfRule>
  </conditionalFormatting>
  <conditionalFormatting sqref="G634">
    <cfRule type="cellIs" dxfId="5" priority="2" stopIfTrue="1" operator="equal">
      <formula>"@"</formula>
    </cfRule>
  </conditionalFormatting>
  <conditionalFormatting sqref="G652">
    <cfRule type="cellIs" dxfId="4" priority="1" stopIfTrue="1" operator="equal">
      <formula>"@"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17"/>
  <sheetViews>
    <sheetView topLeftCell="A787" workbookViewId="0">
      <selection activeCell="A2" sqref="A2:C817"/>
    </sheetView>
  </sheetViews>
  <sheetFormatPr defaultColWidth="11.28515625" defaultRowHeight="12.75" x14ac:dyDescent="0.2"/>
  <cols>
    <col min="2" max="6" width="11.28515625" style="83"/>
    <col min="7" max="7" width="11.28515625" style="241"/>
    <col min="8" max="10" width="11.28515625" style="83"/>
    <col min="11" max="11" width="11.28515625" style="84"/>
    <col min="12" max="12" width="35" style="84" customWidth="1"/>
    <col min="13" max="15" width="11.28515625" style="84"/>
    <col min="16" max="16384" width="11.28515625" style="83"/>
  </cols>
  <sheetData>
    <row r="1" spans="1:17" ht="14.25" x14ac:dyDescent="0.2">
      <c r="A1" s="380"/>
      <c r="L1" s="85" t="s">
        <v>10240</v>
      </c>
      <c r="M1" s="84" t="s">
        <v>10241</v>
      </c>
    </row>
    <row r="2" spans="1:17" s="84" customFormat="1" ht="13.5" x14ac:dyDescent="0.2">
      <c r="A2" s="57" t="s">
        <v>10006</v>
      </c>
      <c r="B2" s="86">
        <v>31</v>
      </c>
      <c r="C2" s="87" t="s">
        <v>361</v>
      </c>
      <c r="D2" s="87" t="s">
        <v>121</v>
      </c>
      <c r="E2" s="87" t="s">
        <v>135</v>
      </c>
      <c r="F2" s="88">
        <v>20</v>
      </c>
      <c r="G2" s="241">
        <f>VLOOKUP(A2,Install!A$1:G$667,7,FALSE)</f>
        <v>20</v>
      </c>
      <c r="H2" s="89"/>
      <c r="I2" s="83"/>
      <c r="J2" s="83" t="str">
        <f t="shared" ref="J2:J67" si="0">IF(LEN(DEC2HEX(G2))=2,DEC2HEX(G2),"0"&amp;DEC2HEX(G2))</f>
        <v>14</v>
      </c>
      <c r="K2" s="84" t="str">
        <f>CONCATENATE(J2,J3,J4,J5,J6,J7,J8,J9,J10,J11,J12,J13,J14,J15,J16,J17)</f>
        <v>1428283C14200200FF000D0200000002</v>
      </c>
      <c r="L2" s="90" t="str">
        <f ca="1">OFFSET($K$2:$K$545,0+P2,0,1,1)</f>
        <v>1428283C14200200FF000D0200000002</v>
      </c>
      <c r="M2" s="90">
        <f ca="1">OFFSET($N$2:$N$545,0+P2,0,1,1)</f>
        <v>486</v>
      </c>
      <c r="N2" s="84">
        <f>SUM(G2:G17)</f>
        <v>486</v>
      </c>
      <c r="P2" s="84">
        <f>16*Q2</f>
        <v>0</v>
      </c>
      <c r="Q2" s="84">
        <v>0</v>
      </c>
    </row>
    <row r="3" spans="1:17" s="84" customFormat="1" ht="13.5" x14ac:dyDescent="0.2">
      <c r="A3" s="57" t="s">
        <v>10007</v>
      </c>
      <c r="B3" s="91">
        <v>32</v>
      </c>
      <c r="C3" s="92" t="s">
        <v>362</v>
      </c>
      <c r="D3" s="92" t="s">
        <v>121</v>
      </c>
      <c r="E3" s="92" t="s">
        <v>135</v>
      </c>
      <c r="F3" s="93">
        <v>40</v>
      </c>
      <c r="G3" s="241">
        <f>VLOOKUP(A3,Install!A$1:G$667,7,FALSE)</f>
        <v>40</v>
      </c>
      <c r="H3" s="89"/>
      <c r="I3" s="83"/>
      <c r="J3" s="83" t="str">
        <f t="shared" si="0"/>
        <v>28</v>
      </c>
      <c r="K3" s="84" t="str">
        <f t="shared" ref="K3:K66" si="1">CONCATENATE(J3,J4,J5,J6,J7,J8,J9,J10,J11,J12,J13,J14,J15,J16,J17,J18)</f>
        <v>28283C14200200FF000D020000000201</v>
      </c>
      <c r="L3" s="90" t="str">
        <f t="shared" ref="L3:L52" ca="1" si="2">OFFSET($K$2:$K$545,0+P3,0,1,1)</f>
        <v>010064FF0132FFFF000000000000FF14</v>
      </c>
      <c r="M3" s="90">
        <f t="shared" ref="M3:M52" ca="1" si="3">OFFSET($N$2:$N$545,0+P3,0,1,1)</f>
        <v>1192</v>
      </c>
      <c r="N3" s="84">
        <f t="shared" ref="N3:N66" si="4">SUM(G3:G18)</f>
        <v>467</v>
      </c>
      <c r="P3" s="84">
        <f t="shared" ref="P3:P54" si="5">16*Q3</f>
        <v>16</v>
      </c>
      <c r="Q3" s="84">
        <v>1</v>
      </c>
    </row>
    <row r="4" spans="1:17" s="84" customFormat="1" ht="13.5" x14ac:dyDescent="0.2">
      <c r="A4" s="57" t="s">
        <v>10008</v>
      </c>
      <c r="B4" s="91">
        <v>33</v>
      </c>
      <c r="C4" s="92" t="s">
        <v>363</v>
      </c>
      <c r="D4" s="92" t="s">
        <v>121</v>
      </c>
      <c r="E4" s="92" t="s">
        <v>135</v>
      </c>
      <c r="F4" s="93">
        <v>40</v>
      </c>
      <c r="G4" s="241">
        <f>VLOOKUP(A4,Install!A$1:G$667,7,FALSE)</f>
        <v>40</v>
      </c>
      <c r="H4" s="89"/>
      <c r="I4" s="83"/>
      <c r="J4" s="83" t="str">
        <f t="shared" si="0"/>
        <v>28</v>
      </c>
      <c r="K4" s="84" t="str">
        <f t="shared" si="1"/>
        <v>283C14200200FF000D02000000020100</v>
      </c>
      <c r="L4" s="90" t="str">
        <f t="shared" ca="1" si="2"/>
        <v>00000014000000FFFFFF011414140300</v>
      </c>
      <c r="M4" s="90">
        <f t="shared" ca="1" si="3"/>
        <v>849</v>
      </c>
      <c r="N4" s="84">
        <f t="shared" si="4"/>
        <v>427</v>
      </c>
      <c r="P4" s="84">
        <f t="shared" si="5"/>
        <v>32</v>
      </c>
      <c r="Q4" s="84">
        <v>2</v>
      </c>
    </row>
    <row r="5" spans="1:17" s="84" customFormat="1" ht="13.5" x14ac:dyDescent="0.2">
      <c r="A5" s="57" t="s">
        <v>10009</v>
      </c>
      <c r="B5" s="91">
        <v>34</v>
      </c>
      <c r="C5" s="92" t="s">
        <v>364</v>
      </c>
      <c r="D5" s="92" t="s">
        <v>365</v>
      </c>
      <c r="E5" s="92" t="s">
        <v>135</v>
      </c>
      <c r="F5" s="93">
        <v>60</v>
      </c>
      <c r="G5" s="241">
        <f>VLOOKUP(A5,Install!A$1:G$667,7,FALSE)</f>
        <v>60</v>
      </c>
      <c r="H5" s="89"/>
      <c r="I5" s="83"/>
      <c r="J5" s="83" t="str">
        <f t="shared" si="0"/>
        <v>3C</v>
      </c>
      <c r="K5" s="84" t="str">
        <f t="shared" si="1"/>
        <v>3C14200200FF000D0200000002010064</v>
      </c>
      <c r="L5" s="90" t="str">
        <f t="shared" ca="1" si="2"/>
        <v>28FF2802780000FF0000110000000000</v>
      </c>
      <c r="M5" s="90">
        <f t="shared" ca="1" si="3"/>
        <v>729</v>
      </c>
      <c r="N5" s="84">
        <f t="shared" si="4"/>
        <v>487</v>
      </c>
      <c r="P5" s="84">
        <f t="shared" si="5"/>
        <v>48</v>
      </c>
      <c r="Q5" s="84">
        <v>3</v>
      </c>
    </row>
    <row r="6" spans="1:17" s="84" customFormat="1" ht="13.5" x14ac:dyDescent="0.2">
      <c r="A6" s="57" t="s">
        <v>9858</v>
      </c>
      <c r="B6" s="91">
        <v>0</v>
      </c>
      <c r="C6" s="92" t="s">
        <v>168</v>
      </c>
      <c r="D6" s="92" t="s">
        <v>121</v>
      </c>
      <c r="E6" s="92" t="s">
        <v>135</v>
      </c>
      <c r="F6" s="93">
        <v>20</v>
      </c>
      <c r="G6" s="241">
        <f>VLOOKUP(A6,Install!A$1:G$667,7,FALSE)</f>
        <v>20</v>
      </c>
      <c r="H6" s="89" t="str">
        <f>IF(G6="@", "Contract", "  ")</f>
        <v xml:space="preserve">  </v>
      </c>
      <c r="I6" s="83"/>
      <c r="J6" s="83" t="str">
        <f t="shared" si="0"/>
        <v>14</v>
      </c>
      <c r="K6" s="84" t="str">
        <f t="shared" si="1"/>
        <v>14200200FF000D0200000002010064FF</v>
      </c>
      <c r="L6" s="90" t="str">
        <f t="shared" ca="1" si="2"/>
        <v>00000D14000000000A00000001000000</v>
      </c>
      <c r="M6" s="90">
        <f t="shared" ca="1" si="3"/>
        <v>44</v>
      </c>
      <c r="N6" s="84">
        <f t="shared" si="4"/>
        <v>682</v>
      </c>
      <c r="P6" s="84">
        <f t="shared" si="5"/>
        <v>64</v>
      </c>
      <c r="Q6" s="84">
        <v>4</v>
      </c>
    </row>
    <row r="7" spans="1:17" s="84" customFormat="1" ht="13.5" x14ac:dyDescent="0.2">
      <c r="A7" s="60" t="s">
        <v>9803</v>
      </c>
      <c r="B7" s="91">
        <v>0</v>
      </c>
      <c r="C7" s="92" t="s">
        <v>84</v>
      </c>
      <c r="D7" s="92"/>
      <c r="E7" s="92" t="s">
        <v>85</v>
      </c>
      <c r="F7" s="93">
        <v>2</v>
      </c>
      <c r="G7" s="241">
        <f>VLOOKUP(A7,Install!A$1:G$667,7,FALSE)</f>
        <v>32</v>
      </c>
      <c r="H7" s="89" t="s">
        <v>86</v>
      </c>
      <c r="I7" s="83"/>
      <c r="J7" s="83" t="str">
        <f t="shared" si="0"/>
        <v>20</v>
      </c>
      <c r="K7" s="84" t="str">
        <f t="shared" si="1"/>
        <v>200200FF000D0200000002010064FF01</v>
      </c>
      <c r="L7" s="90" t="str">
        <f t="shared" ca="1" si="2"/>
        <v>001400003C010100000000FFFFFFFFFF</v>
      </c>
      <c r="M7" s="90">
        <f t="shared" ca="1" si="3"/>
        <v>1357</v>
      </c>
      <c r="N7" s="84">
        <f t="shared" si="4"/>
        <v>663</v>
      </c>
      <c r="P7" s="84">
        <f t="shared" si="5"/>
        <v>80</v>
      </c>
      <c r="Q7" s="84">
        <v>5</v>
      </c>
    </row>
    <row r="8" spans="1:17" s="84" customFormat="1" ht="13.5" x14ac:dyDescent="0.2">
      <c r="A8" s="57" t="s">
        <v>9804</v>
      </c>
      <c r="B8" s="91">
        <v>1</v>
      </c>
      <c r="C8" s="92" t="s">
        <v>87</v>
      </c>
      <c r="D8" s="92"/>
      <c r="E8" s="92" t="s">
        <v>88</v>
      </c>
      <c r="F8" s="93">
        <v>0</v>
      </c>
      <c r="G8" s="241">
        <f>VLOOKUP(A8,Install!A$1:G$667,7,FALSE)</f>
        <v>2</v>
      </c>
      <c r="H8" s="89" t="s">
        <v>86</v>
      </c>
      <c r="I8" s="83"/>
      <c r="J8" s="83" t="str">
        <f t="shared" si="0"/>
        <v>02</v>
      </c>
      <c r="K8" s="84" t="str">
        <f t="shared" si="1"/>
        <v>0200FF000D0200000002010064FF0132</v>
      </c>
      <c r="L8" s="90" t="str">
        <f t="shared" ca="1" si="2"/>
        <v>FFFFFF00010000070000FF00FF000000</v>
      </c>
      <c r="M8" s="90">
        <f t="shared" ca="1" si="3"/>
        <v>1283</v>
      </c>
      <c r="N8" s="84">
        <f t="shared" si="4"/>
        <v>681</v>
      </c>
      <c r="P8" s="84">
        <f t="shared" si="5"/>
        <v>96</v>
      </c>
      <c r="Q8" s="84">
        <v>6</v>
      </c>
    </row>
    <row r="9" spans="1:17" s="84" customFormat="1" ht="13.5" x14ac:dyDescent="0.2">
      <c r="A9" s="57" t="s">
        <v>9805</v>
      </c>
      <c r="B9" s="91">
        <v>2</v>
      </c>
      <c r="C9" s="92" t="s">
        <v>89</v>
      </c>
      <c r="D9" s="92"/>
      <c r="E9" s="92" t="s">
        <v>90</v>
      </c>
      <c r="F9" s="93">
        <v>0</v>
      </c>
      <c r="G9" s="241">
        <f>VLOOKUP(A9,Install!A$1:G$667,7,FALSE)</f>
        <v>0</v>
      </c>
      <c r="H9" s="89" t="str">
        <f>IF(G9="@", "Contract", "  ")</f>
        <v xml:space="preserve">  </v>
      </c>
      <c r="I9" s="83"/>
      <c r="J9" s="83" t="str">
        <f t="shared" si="0"/>
        <v>00</v>
      </c>
      <c r="K9" s="84" t="str">
        <f t="shared" si="1"/>
        <v>00FF000D0200000002010064FF0132FF</v>
      </c>
      <c r="L9" s="90" t="str">
        <f t="shared" ca="1" si="2"/>
        <v>00000000000000000000000000000200</v>
      </c>
      <c r="M9" s="90">
        <f t="shared" ca="1" si="3"/>
        <v>2</v>
      </c>
      <c r="N9" s="84">
        <f t="shared" si="4"/>
        <v>934</v>
      </c>
      <c r="P9" s="84">
        <f t="shared" si="5"/>
        <v>112</v>
      </c>
      <c r="Q9" s="84">
        <v>7</v>
      </c>
    </row>
    <row r="10" spans="1:17" s="84" customFormat="1" ht="13.5" x14ac:dyDescent="0.2">
      <c r="A10" s="57" t="s">
        <v>9859</v>
      </c>
      <c r="B10" s="91">
        <v>1</v>
      </c>
      <c r="C10" s="92" t="s">
        <v>169</v>
      </c>
      <c r="D10" s="92"/>
      <c r="E10" s="92" t="s">
        <v>170</v>
      </c>
      <c r="F10" s="93">
        <v>255</v>
      </c>
      <c r="G10" s="241">
        <f>VLOOKUP(A10,Install!A$1:G$667,7,FALSE)</f>
        <v>255</v>
      </c>
      <c r="H10" s="89" t="str">
        <f>IF(G10="@", "Contract", "  ")</f>
        <v xml:space="preserve">  </v>
      </c>
      <c r="I10" s="83"/>
      <c r="J10" s="83" t="str">
        <f t="shared" si="0"/>
        <v>FF</v>
      </c>
      <c r="K10" s="84" t="str">
        <f t="shared" si="1"/>
        <v>FF000D0200000002010064FF0132FFFF</v>
      </c>
      <c r="L10" s="90" t="str">
        <f t="shared" ca="1" si="2"/>
        <v>00000214141414050000000000030000</v>
      </c>
      <c r="M10" s="90">
        <f t="shared" ca="1" si="3"/>
        <v>90</v>
      </c>
      <c r="N10" s="84">
        <f t="shared" si="4"/>
        <v>1189</v>
      </c>
      <c r="P10" s="84">
        <f t="shared" si="5"/>
        <v>128</v>
      </c>
      <c r="Q10" s="84">
        <v>8</v>
      </c>
    </row>
    <row r="11" spans="1:17" s="84" customFormat="1" ht="13.5" x14ac:dyDescent="0.2">
      <c r="A11" s="57" t="s">
        <v>9807</v>
      </c>
      <c r="B11" s="91">
        <v>4</v>
      </c>
      <c r="C11" s="92" t="s">
        <v>93</v>
      </c>
      <c r="D11" s="92"/>
      <c r="E11" s="92" t="s">
        <v>94</v>
      </c>
      <c r="F11" s="93">
        <v>1</v>
      </c>
      <c r="G11" s="241">
        <f>VLOOKUP(A11,Install!A$1:G$667,7,FALSE)</f>
        <v>0</v>
      </c>
      <c r="H11" s="89" t="str">
        <f>IF(G11="@", "Contract", "  ")</f>
        <v xml:space="preserve">  </v>
      </c>
      <c r="I11" s="83"/>
      <c r="J11" s="83" t="str">
        <f t="shared" si="0"/>
        <v>00</v>
      </c>
      <c r="K11" s="84" t="str">
        <f t="shared" si="1"/>
        <v>000D0200000002010064FF0132FFFF00</v>
      </c>
      <c r="L11" s="90" t="str">
        <f t="shared" ca="1" si="2"/>
        <v>00000000000400000000000000000000</v>
      </c>
      <c r="M11" s="90">
        <f t="shared" ca="1" si="3"/>
        <v>4</v>
      </c>
      <c r="N11" s="84">
        <f t="shared" si="4"/>
        <v>934</v>
      </c>
      <c r="P11" s="84">
        <f t="shared" si="5"/>
        <v>144</v>
      </c>
      <c r="Q11" s="84">
        <v>9</v>
      </c>
    </row>
    <row r="12" spans="1:17" s="84" customFormat="1" ht="13.5" x14ac:dyDescent="0.2">
      <c r="A12" s="18" t="s">
        <v>9976</v>
      </c>
      <c r="B12" s="91">
        <v>0</v>
      </c>
      <c r="C12" s="92" t="s">
        <v>325</v>
      </c>
      <c r="D12" s="92"/>
      <c r="E12" s="95" t="s">
        <v>212</v>
      </c>
      <c r="F12" s="93">
        <v>12</v>
      </c>
      <c r="G12" s="241">
        <f>VLOOKUP(A12,Install!A$1:G$667,7,FALSE)</f>
        <v>13</v>
      </c>
      <c r="H12" s="89"/>
      <c r="I12" s="83"/>
      <c r="J12" s="83" t="str">
        <f t="shared" si="0"/>
        <v>0D</v>
      </c>
      <c r="K12" s="84" t="str">
        <f t="shared" si="1"/>
        <v>0D0200000002010064FF0132FFFF0000</v>
      </c>
      <c r="L12" s="90" t="str">
        <f t="shared" ca="1" si="2"/>
        <v>000000000000000000000400000D001E</v>
      </c>
      <c r="M12" s="90">
        <f t="shared" ca="1" si="3"/>
        <v>47</v>
      </c>
      <c r="N12" s="84">
        <f t="shared" si="4"/>
        <v>934</v>
      </c>
      <c r="P12" s="84">
        <f t="shared" si="5"/>
        <v>160</v>
      </c>
      <c r="Q12" s="84">
        <v>10</v>
      </c>
    </row>
    <row r="13" spans="1:17" s="84" customFormat="1" ht="13.5" x14ac:dyDescent="0.2">
      <c r="A13" s="18" t="s">
        <v>10066</v>
      </c>
      <c r="B13" s="91">
        <v>28</v>
      </c>
      <c r="C13" s="92" t="s">
        <v>450</v>
      </c>
      <c r="D13" s="92"/>
      <c r="E13" s="92" t="s">
        <v>451</v>
      </c>
      <c r="F13" s="93">
        <v>255</v>
      </c>
      <c r="G13" s="241">
        <f>VLOOKUP(A13,Install!A$1:G$667,7,FALSE)</f>
        <v>2</v>
      </c>
      <c r="H13" s="89" t="s">
        <v>86</v>
      </c>
      <c r="I13" s="83"/>
      <c r="J13" s="83" t="str">
        <f t="shared" si="0"/>
        <v>02</v>
      </c>
      <c r="K13" s="84" t="str">
        <f t="shared" si="1"/>
        <v>0200000002010064FF0132FFFF000000</v>
      </c>
      <c r="L13" s="90" t="str">
        <f t="shared" ca="1" si="2"/>
        <v>0A3C0000000000000000000000010001</v>
      </c>
      <c r="M13" s="90">
        <f t="shared" ca="1" si="3"/>
        <v>72</v>
      </c>
      <c r="N13" s="84">
        <f t="shared" si="4"/>
        <v>921</v>
      </c>
      <c r="P13" s="84">
        <f t="shared" si="5"/>
        <v>176</v>
      </c>
      <c r="Q13" s="84">
        <v>11</v>
      </c>
    </row>
    <row r="14" spans="1:17" s="84" customFormat="1" ht="13.5" x14ac:dyDescent="0.2">
      <c r="A14" s="18" t="s">
        <v>10054</v>
      </c>
      <c r="B14" s="91">
        <v>16</v>
      </c>
      <c r="C14" s="92" t="s">
        <v>432</v>
      </c>
      <c r="D14" s="92"/>
      <c r="E14" s="92" t="s">
        <v>433</v>
      </c>
      <c r="F14" s="93">
        <v>0</v>
      </c>
      <c r="G14" s="241">
        <f>VLOOKUP(A14,Install!A$1:G$667,7,FALSE)</f>
        <v>0</v>
      </c>
      <c r="H14" s="89" t="s">
        <v>86</v>
      </c>
      <c r="I14" s="83"/>
      <c r="J14" s="83" t="str">
        <f t="shared" si="0"/>
        <v>00</v>
      </c>
      <c r="K14" s="84" t="str">
        <f t="shared" si="1"/>
        <v>00000002010064FF0132FFFF00000000</v>
      </c>
      <c r="L14" s="90" t="str">
        <f t="shared" ca="1" si="2"/>
        <v>000000000001000000000000000A0000</v>
      </c>
      <c r="M14" s="90">
        <f t="shared" ca="1" si="3"/>
        <v>11</v>
      </c>
      <c r="N14" s="84">
        <f t="shared" si="4"/>
        <v>919</v>
      </c>
      <c r="P14" s="84">
        <f t="shared" si="5"/>
        <v>192</v>
      </c>
      <c r="Q14" s="84">
        <v>12</v>
      </c>
    </row>
    <row r="15" spans="1:17" s="84" customFormat="1" ht="13.5" x14ac:dyDescent="0.2">
      <c r="A15" s="60" t="s">
        <v>10148</v>
      </c>
      <c r="B15" s="91">
        <v>0</v>
      </c>
      <c r="C15" s="92" t="s">
        <v>412</v>
      </c>
      <c r="D15" s="92"/>
      <c r="E15" s="92" t="s">
        <v>96</v>
      </c>
      <c r="F15" s="93">
        <v>0</v>
      </c>
      <c r="G15" s="241">
        <f>VLOOKUP(A15,Install!A$1:G$667,7,FALSE)</f>
        <v>0</v>
      </c>
      <c r="H15" s="89"/>
      <c r="I15" s="83"/>
      <c r="J15" s="83" t="str">
        <f t="shared" si="0"/>
        <v>00</v>
      </c>
      <c r="K15" s="84" t="str">
        <f t="shared" si="1"/>
        <v>000002010064FF0132FFFF0000000000</v>
      </c>
      <c r="L15" s="90" t="str">
        <f t="shared" ca="1" si="2"/>
        <v>00000000000000320D00000000000000</v>
      </c>
      <c r="M15" s="90">
        <f t="shared" ca="1" si="3"/>
        <v>63</v>
      </c>
      <c r="N15" s="84">
        <f t="shared" si="4"/>
        <v>919</v>
      </c>
      <c r="P15" s="84">
        <f t="shared" si="5"/>
        <v>208</v>
      </c>
      <c r="Q15" s="84">
        <v>13</v>
      </c>
    </row>
    <row r="16" spans="1:17" s="84" customFormat="1" ht="13.5" x14ac:dyDescent="0.2">
      <c r="A16" s="57" t="s">
        <v>9809</v>
      </c>
      <c r="B16" s="91">
        <v>6</v>
      </c>
      <c r="C16" s="92" t="s">
        <v>97</v>
      </c>
      <c r="D16" s="92"/>
      <c r="E16" s="92" t="s">
        <v>98</v>
      </c>
      <c r="F16" s="93">
        <v>4</v>
      </c>
      <c r="G16" s="241">
        <f>VLOOKUP(A16,Install!A$1:G$667,7,FALSE)</f>
        <v>0</v>
      </c>
      <c r="H16" s="89" t="str">
        <f>IF(G16="@", "Contract", "  ")</f>
        <v xml:space="preserve">  </v>
      </c>
      <c r="I16" s="83"/>
      <c r="J16" s="83" t="str">
        <f t="shared" si="0"/>
        <v>00</v>
      </c>
      <c r="K16" s="84" t="str">
        <f t="shared" si="1"/>
        <v>0002010064FF0132FFFF000000000000</v>
      </c>
      <c r="L16" s="90" t="str">
        <f t="shared" ca="1" si="2"/>
        <v>00000000000000000000501EFF0001FF</v>
      </c>
      <c r="M16" s="90">
        <f t="shared" ca="1" si="3"/>
        <v>621</v>
      </c>
      <c r="N16" s="84">
        <f t="shared" si="4"/>
        <v>919</v>
      </c>
      <c r="P16" s="84">
        <f t="shared" si="5"/>
        <v>224</v>
      </c>
      <c r="Q16" s="84">
        <v>14</v>
      </c>
    </row>
    <row r="17" spans="1:17" s="84" customFormat="1" ht="13.5" x14ac:dyDescent="0.2">
      <c r="A17" s="18" t="s">
        <v>10040</v>
      </c>
      <c r="B17" s="91">
        <v>2</v>
      </c>
      <c r="C17" s="92" t="s">
        <v>415</v>
      </c>
      <c r="D17" s="92"/>
      <c r="E17" s="92" t="s">
        <v>227</v>
      </c>
      <c r="F17" s="93">
        <v>0</v>
      </c>
      <c r="G17" s="241">
        <f>VLOOKUP(A17,Install!A$1:G$667,7,FALSE)</f>
        <v>2</v>
      </c>
      <c r="H17" s="89" t="s">
        <v>86</v>
      </c>
      <c r="I17" s="83"/>
      <c r="J17" s="83" t="str">
        <f t="shared" si="0"/>
        <v>02</v>
      </c>
      <c r="K17" s="84" t="str">
        <f t="shared" si="1"/>
        <v>02010064FF0132FFFF000000000000FF</v>
      </c>
      <c r="L17" s="90" t="str">
        <f t="shared" ca="1" si="2"/>
        <v>0000461EFF01000000000000000000FF</v>
      </c>
      <c r="M17" s="90">
        <f t="shared" ca="1" si="3"/>
        <v>611</v>
      </c>
      <c r="N17" s="84">
        <f t="shared" si="4"/>
        <v>1174</v>
      </c>
      <c r="P17" s="84">
        <f t="shared" si="5"/>
        <v>240</v>
      </c>
      <c r="Q17" s="84">
        <v>15</v>
      </c>
    </row>
    <row r="18" spans="1:17" s="84" customFormat="1" ht="13.5" x14ac:dyDescent="0.2">
      <c r="A18" s="57" t="s">
        <v>9967</v>
      </c>
      <c r="B18" s="91">
        <v>0</v>
      </c>
      <c r="C18" s="92" t="s">
        <v>310</v>
      </c>
      <c r="D18" s="92"/>
      <c r="E18" s="95" t="s">
        <v>96</v>
      </c>
      <c r="F18" s="93">
        <v>0</v>
      </c>
      <c r="G18" s="241">
        <f>VLOOKUP(A18,Install!A$1:G$667,7,FALSE)</f>
        <v>1</v>
      </c>
      <c r="H18" s="89"/>
      <c r="I18" s="83"/>
      <c r="J18" s="83" t="str">
        <f t="shared" si="0"/>
        <v>01</v>
      </c>
      <c r="K18" s="84" t="str">
        <f t="shared" si="1"/>
        <v>010064FF0132FFFF000000000000FF14</v>
      </c>
      <c r="L18" s="90" t="str">
        <f t="shared" ca="1" si="2"/>
        <v>FFFF0000000000000000000000000100</v>
      </c>
      <c r="M18" s="90">
        <f t="shared" ca="1" si="3"/>
        <v>511</v>
      </c>
      <c r="N18" s="84">
        <f t="shared" si="4"/>
        <v>1192</v>
      </c>
      <c r="P18" s="84">
        <f t="shared" si="5"/>
        <v>256</v>
      </c>
      <c r="Q18" s="84">
        <v>16</v>
      </c>
    </row>
    <row r="19" spans="1:17" s="84" customFormat="1" ht="13.5" x14ac:dyDescent="0.2">
      <c r="A19" s="57" t="s">
        <v>10078</v>
      </c>
      <c r="B19" s="91">
        <v>0</v>
      </c>
      <c r="C19" s="92" t="s">
        <v>465</v>
      </c>
      <c r="D19" s="92"/>
      <c r="E19" s="92" t="s">
        <v>201</v>
      </c>
      <c r="F19" s="93">
        <v>0</v>
      </c>
      <c r="G19" s="241">
        <f>VLOOKUP(A19,Install!A$1:G$667,7,FALSE)</f>
        <v>0</v>
      </c>
      <c r="H19" s="89"/>
      <c r="I19" s="83"/>
      <c r="J19" s="83" t="str">
        <f t="shared" si="0"/>
        <v>00</v>
      </c>
      <c r="K19" s="84" t="str">
        <f t="shared" si="1"/>
        <v>0064FF0132FFFF000000000000FF1400</v>
      </c>
      <c r="L19" s="90" t="str">
        <f t="shared" ca="1" si="2"/>
        <v>00FF0000FFFFFFFFFFFFFFFF3C000001</v>
      </c>
      <c r="M19" s="90">
        <f t="shared" ca="1" si="3"/>
        <v>2356</v>
      </c>
      <c r="N19" s="84">
        <f t="shared" si="4"/>
        <v>1191</v>
      </c>
      <c r="P19" s="84">
        <f t="shared" si="5"/>
        <v>272</v>
      </c>
      <c r="Q19" s="84">
        <v>17</v>
      </c>
    </row>
    <row r="20" spans="1:17" s="84" customFormat="1" ht="13.5" x14ac:dyDescent="0.2">
      <c r="A20" s="57" t="s">
        <v>9970</v>
      </c>
      <c r="B20" s="91">
        <v>3</v>
      </c>
      <c r="C20" s="92" t="s">
        <v>313</v>
      </c>
      <c r="D20" s="92" t="s">
        <v>314</v>
      </c>
      <c r="E20" s="92" t="s">
        <v>135</v>
      </c>
      <c r="F20" s="93">
        <v>100</v>
      </c>
      <c r="G20" s="241">
        <f>VLOOKUP(A20,Install!A$1:G$667,7,FALSE)</f>
        <v>100</v>
      </c>
      <c r="H20" s="96"/>
      <c r="I20" s="83"/>
      <c r="J20" s="83" t="str">
        <f t="shared" si="0"/>
        <v>64</v>
      </c>
      <c r="K20" s="84" t="str">
        <f t="shared" si="1"/>
        <v>64FF0132FFFF000000000000FF140000</v>
      </c>
      <c r="L20" s="90" t="str">
        <f t="shared" ca="1" si="2"/>
        <v>6432506E0A0000000000000000000000</v>
      </c>
      <c r="M20" s="90">
        <f t="shared" ca="1" si="3"/>
        <v>350</v>
      </c>
      <c r="N20" s="84">
        <f t="shared" si="4"/>
        <v>1191</v>
      </c>
      <c r="P20" s="84">
        <f t="shared" si="5"/>
        <v>288</v>
      </c>
      <c r="Q20" s="84">
        <v>18</v>
      </c>
    </row>
    <row r="21" spans="1:17" s="84" customFormat="1" ht="13.5" x14ac:dyDescent="0.2">
      <c r="A21" s="57" t="s">
        <v>9872</v>
      </c>
      <c r="B21" s="91">
        <v>14</v>
      </c>
      <c r="C21" s="92" t="s">
        <v>185</v>
      </c>
      <c r="D21" s="92"/>
      <c r="E21" s="92" t="s">
        <v>170</v>
      </c>
      <c r="F21" s="93">
        <v>255</v>
      </c>
      <c r="G21" s="241">
        <f>VLOOKUP(A21,Install!A$1:G$667,7,FALSE)</f>
        <v>255</v>
      </c>
      <c r="H21" s="89" t="str">
        <f>IF(G21="@", "Contract", "  ")</f>
        <v xml:space="preserve">  </v>
      </c>
      <c r="I21" s="83"/>
      <c r="J21" s="83" t="str">
        <f t="shared" si="0"/>
        <v>FF</v>
      </c>
      <c r="K21" s="84" t="str">
        <f t="shared" si="1"/>
        <v>FF0132FFFF000000000000FF14000000</v>
      </c>
      <c r="L21" s="90" t="str">
        <f t="shared" ca="1" si="2"/>
        <v>0000000A000000FF00000100003C0000</v>
      </c>
      <c r="M21" s="90">
        <f t="shared" ca="1" si="3"/>
        <v>326</v>
      </c>
      <c r="N21" s="84">
        <f t="shared" si="4"/>
        <v>1091</v>
      </c>
      <c r="P21" s="84">
        <f t="shared" si="5"/>
        <v>304</v>
      </c>
      <c r="Q21" s="84">
        <v>19</v>
      </c>
    </row>
    <row r="22" spans="1:17" s="84" customFormat="1" ht="13.5" x14ac:dyDescent="0.2">
      <c r="A22" s="57" t="s">
        <v>9968</v>
      </c>
      <c r="B22" s="91">
        <v>1</v>
      </c>
      <c r="C22" s="92" t="s">
        <v>311</v>
      </c>
      <c r="D22" s="92"/>
      <c r="E22" s="95" t="s">
        <v>96</v>
      </c>
      <c r="F22" s="93">
        <v>0</v>
      </c>
      <c r="G22" s="241">
        <f>VLOOKUP(A22,Install!A$1:G$667,7,FALSE)</f>
        <v>1</v>
      </c>
      <c r="H22" s="96"/>
      <c r="I22" s="83"/>
      <c r="J22" s="83" t="str">
        <f t="shared" si="0"/>
        <v>01</v>
      </c>
      <c r="K22" s="84" t="str">
        <f t="shared" si="1"/>
        <v>0132FFFF000000000000FF1400000014</v>
      </c>
      <c r="L22" s="90" t="str">
        <f t="shared" ca="1" si="2"/>
        <v>000000000000000000000A2A00000000</v>
      </c>
      <c r="M22" s="90">
        <f t="shared" ca="1" si="3"/>
        <v>52</v>
      </c>
      <c r="N22" s="84">
        <f t="shared" si="4"/>
        <v>856</v>
      </c>
      <c r="P22" s="84">
        <f t="shared" si="5"/>
        <v>320</v>
      </c>
      <c r="Q22" s="84">
        <v>20</v>
      </c>
    </row>
    <row r="23" spans="1:17" s="84" customFormat="1" ht="13.5" x14ac:dyDescent="0.2">
      <c r="A23" s="57" t="s">
        <v>9870</v>
      </c>
      <c r="B23" s="91">
        <v>12</v>
      </c>
      <c r="C23" s="92" t="s">
        <v>182</v>
      </c>
      <c r="D23" s="92" t="s">
        <v>134</v>
      </c>
      <c r="E23" s="92" t="s">
        <v>183</v>
      </c>
      <c r="F23" s="93">
        <v>50</v>
      </c>
      <c r="G23" s="241">
        <f>VLOOKUP(A23,Install!A$1:G$667,7,FALSE)</f>
        <v>50</v>
      </c>
      <c r="H23" s="89" t="str">
        <f>IF(G23="@", "Contract", "  ")</f>
        <v xml:space="preserve">  </v>
      </c>
      <c r="I23" s="83"/>
      <c r="J23" s="83" t="str">
        <f t="shared" si="0"/>
        <v>32</v>
      </c>
      <c r="K23" s="84" t="str">
        <f t="shared" si="1"/>
        <v>32FFFF000000000000FF140000001400</v>
      </c>
      <c r="L23" s="90" t="str">
        <f t="shared" ca="1" si="2"/>
        <v>0000010C000000000000000000000000</v>
      </c>
      <c r="M23" s="90">
        <f t="shared" ca="1" si="3"/>
        <v>13</v>
      </c>
      <c r="N23" s="84">
        <f t="shared" si="4"/>
        <v>855</v>
      </c>
      <c r="P23" s="84">
        <f t="shared" si="5"/>
        <v>336</v>
      </c>
      <c r="Q23" s="84">
        <v>21</v>
      </c>
    </row>
    <row r="24" spans="1:17" s="84" customFormat="1" ht="13.5" x14ac:dyDescent="0.2">
      <c r="A24" s="57" t="s">
        <v>9863</v>
      </c>
      <c r="B24" s="91">
        <v>5</v>
      </c>
      <c r="C24" s="92" t="s">
        <v>175</v>
      </c>
      <c r="D24" s="92"/>
      <c r="E24" s="92" t="s">
        <v>170</v>
      </c>
      <c r="F24" s="93">
        <v>255</v>
      </c>
      <c r="G24" s="241">
        <f>VLOOKUP(A24,Install!A$1:G$667,7,FALSE)</f>
        <v>255</v>
      </c>
      <c r="H24" s="89" t="str">
        <f>IF(G24="@", "Contract", "  ")</f>
        <v xml:space="preserve">  </v>
      </c>
      <c r="I24" s="83"/>
      <c r="J24" s="83" t="str">
        <f t="shared" si="0"/>
        <v>FF</v>
      </c>
      <c r="K24" s="84" t="str">
        <f t="shared" si="1"/>
        <v>FFFF000000000000FF14000000140000</v>
      </c>
      <c r="L24" s="90" t="str">
        <f t="shared" ca="1" si="2"/>
        <v>00000000000000000000000000000000</v>
      </c>
      <c r="M24" s="90">
        <f t="shared" ca="1" si="3"/>
        <v>0</v>
      </c>
      <c r="N24" s="84">
        <f t="shared" si="4"/>
        <v>805</v>
      </c>
      <c r="P24" s="84">
        <f t="shared" si="5"/>
        <v>352</v>
      </c>
      <c r="Q24" s="84">
        <v>22</v>
      </c>
    </row>
    <row r="25" spans="1:17" s="84" customFormat="1" ht="13.5" x14ac:dyDescent="0.2">
      <c r="A25" s="57" t="s">
        <v>10051</v>
      </c>
      <c r="B25" s="91">
        <v>13</v>
      </c>
      <c r="C25" s="92" t="s">
        <v>429</v>
      </c>
      <c r="D25" s="92"/>
      <c r="E25" s="92" t="s">
        <v>227</v>
      </c>
      <c r="F25" s="93">
        <v>255</v>
      </c>
      <c r="G25" s="241">
        <f>VLOOKUP(A25,Install!A$1:G$667,7,FALSE)</f>
        <v>255</v>
      </c>
      <c r="H25" s="89"/>
      <c r="I25" s="83"/>
      <c r="J25" s="83" t="str">
        <f t="shared" si="0"/>
        <v>FF</v>
      </c>
      <c r="K25" s="84" t="str">
        <f t="shared" si="1"/>
        <v>FF000000000000FF1400000014000000</v>
      </c>
      <c r="L25" s="90" t="str">
        <f t="shared" ca="1" si="2"/>
        <v>00000000000000000000000000000000</v>
      </c>
      <c r="M25" s="90">
        <f t="shared" ca="1" si="3"/>
        <v>0</v>
      </c>
      <c r="N25" s="84">
        <f t="shared" si="4"/>
        <v>550</v>
      </c>
      <c r="P25" s="84">
        <f t="shared" si="5"/>
        <v>368</v>
      </c>
      <c r="Q25" s="84">
        <v>23</v>
      </c>
    </row>
    <row r="26" spans="1:17" s="84" customFormat="1" ht="13.5" x14ac:dyDescent="0.2">
      <c r="A26" s="57" t="s">
        <v>10067</v>
      </c>
      <c r="B26" s="91">
        <v>29</v>
      </c>
      <c r="C26" s="92" t="s">
        <v>452</v>
      </c>
      <c r="D26" s="92" t="s">
        <v>134</v>
      </c>
      <c r="E26" s="92" t="s">
        <v>135</v>
      </c>
      <c r="F26" s="93">
        <v>0</v>
      </c>
      <c r="G26" s="241">
        <f>VLOOKUP(A26,Install!A$1:G$667,7,FALSE)</f>
        <v>0</v>
      </c>
      <c r="H26" s="89"/>
      <c r="I26" s="83"/>
      <c r="J26" s="83" t="str">
        <f t="shared" si="0"/>
        <v>00</v>
      </c>
      <c r="K26" s="84" t="str">
        <f t="shared" si="1"/>
        <v>000000000000FF1400000014000000FF</v>
      </c>
      <c r="L26" s="90" t="str">
        <f t="shared" ca="1" si="2"/>
        <v>00000000000000000000000000000000</v>
      </c>
      <c r="M26" s="90">
        <f t="shared" ca="1" si="3"/>
        <v>0</v>
      </c>
      <c r="N26" s="84">
        <f t="shared" si="4"/>
        <v>550</v>
      </c>
      <c r="P26" s="84">
        <f t="shared" si="5"/>
        <v>384</v>
      </c>
      <c r="Q26" s="84">
        <v>24</v>
      </c>
    </row>
    <row r="27" spans="1:17" s="84" customFormat="1" ht="13.5" x14ac:dyDescent="0.2">
      <c r="A27" s="57" t="s">
        <v>9999</v>
      </c>
      <c r="B27" s="91">
        <v>24</v>
      </c>
      <c r="C27" s="92" t="s">
        <v>352</v>
      </c>
      <c r="D27" s="92"/>
      <c r="E27" s="92" t="s">
        <v>96</v>
      </c>
      <c r="F27" s="93">
        <v>0</v>
      </c>
      <c r="G27" s="241">
        <f>VLOOKUP(A27,Install!A$1:G$667,7,FALSE)</f>
        <v>0</v>
      </c>
      <c r="H27" s="89"/>
      <c r="I27" s="83"/>
      <c r="J27" s="83" t="str">
        <f t="shared" si="0"/>
        <v>00</v>
      </c>
      <c r="K27" s="84" t="str">
        <f t="shared" si="1"/>
        <v>0000000000FF1400000014000000FFFF</v>
      </c>
      <c r="L27" s="90" t="str">
        <f t="shared" ca="1" si="2"/>
        <v>00000000000000000000000000000000</v>
      </c>
      <c r="M27" s="90">
        <f t="shared" ca="1" si="3"/>
        <v>0</v>
      </c>
      <c r="N27" s="84">
        <f t="shared" si="4"/>
        <v>805</v>
      </c>
      <c r="P27" s="84">
        <f t="shared" si="5"/>
        <v>400</v>
      </c>
      <c r="Q27" s="84">
        <v>25</v>
      </c>
    </row>
    <row r="28" spans="1:17" s="84" customFormat="1" ht="13.5" x14ac:dyDescent="0.2">
      <c r="A28" s="18" t="s">
        <v>9833</v>
      </c>
      <c r="B28" s="91">
        <v>33</v>
      </c>
      <c r="C28" s="92" t="s">
        <v>131</v>
      </c>
      <c r="D28" s="92"/>
      <c r="E28" s="92" t="s">
        <v>132</v>
      </c>
      <c r="F28" s="93">
        <v>0</v>
      </c>
      <c r="G28" s="241">
        <f>VLOOKUP(A28,Install!A$1:G$667,7,FALSE)</f>
        <v>0</v>
      </c>
      <c r="H28" s="89" t="str">
        <f>IF(G28="@", "Contract", "  ")</f>
        <v xml:space="preserve">  </v>
      </c>
      <c r="I28" s="83"/>
      <c r="J28" s="83" t="str">
        <f t="shared" si="0"/>
        <v>00</v>
      </c>
      <c r="K28" s="84" t="str">
        <f t="shared" si="1"/>
        <v>00000000FF1400000014000000FFFFFF</v>
      </c>
      <c r="L28" s="90" t="str">
        <f t="shared" ca="1" si="2"/>
        <v>00000000000000000000000000000000</v>
      </c>
      <c r="M28" s="90">
        <f t="shared" ca="1" si="3"/>
        <v>0</v>
      </c>
      <c r="N28" s="84">
        <f t="shared" si="4"/>
        <v>1060</v>
      </c>
      <c r="P28" s="84">
        <f t="shared" si="5"/>
        <v>416</v>
      </c>
      <c r="Q28" s="84">
        <v>26</v>
      </c>
    </row>
    <row r="29" spans="1:17" s="84" customFormat="1" ht="13.5" x14ac:dyDescent="0.2">
      <c r="A29" s="18" t="s">
        <v>10000</v>
      </c>
      <c r="B29" s="91">
        <v>25</v>
      </c>
      <c r="C29" s="92" t="s">
        <v>353</v>
      </c>
      <c r="D29" s="92"/>
      <c r="E29" s="92" t="s">
        <v>96</v>
      </c>
      <c r="F29" s="93">
        <v>0</v>
      </c>
      <c r="G29" s="241">
        <f>VLOOKUP(A29,Install!A$1:G$667,7,FALSE)</f>
        <v>0</v>
      </c>
      <c r="H29" s="89" t="s">
        <v>86</v>
      </c>
      <c r="I29" s="83"/>
      <c r="J29" s="83" t="str">
        <f t="shared" si="0"/>
        <v>00</v>
      </c>
      <c r="K29" s="84" t="str">
        <f t="shared" si="1"/>
        <v>000000FF1400000014000000FFFFFF01</v>
      </c>
      <c r="L29" s="90" t="str">
        <f t="shared" ca="1" si="2"/>
        <v>00000000000000000000010000000000</v>
      </c>
      <c r="M29" s="90">
        <f t="shared" ca="1" si="3"/>
        <v>1</v>
      </c>
      <c r="N29" s="84">
        <f t="shared" si="4"/>
        <v>1061</v>
      </c>
      <c r="P29" s="84">
        <f t="shared" si="5"/>
        <v>432</v>
      </c>
      <c r="Q29" s="84">
        <v>27</v>
      </c>
    </row>
    <row r="30" spans="1:17" s="84" customFormat="1" ht="13.5" x14ac:dyDescent="0.2">
      <c r="A30" s="59" t="s">
        <v>10149</v>
      </c>
      <c r="B30" s="91">
        <v>34</v>
      </c>
      <c r="C30" s="97" t="s">
        <v>456</v>
      </c>
      <c r="D30" s="97"/>
      <c r="E30" s="97" t="s">
        <v>457</v>
      </c>
      <c r="F30" s="98">
        <v>0</v>
      </c>
      <c r="G30" s="241">
        <f>VLOOKUP(A30,Install!A$1:G$667,7,FALSE)</f>
        <v>0</v>
      </c>
      <c r="H30" s="99"/>
      <c r="I30" s="83"/>
      <c r="J30" s="83" t="str">
        <f t="shared" si="0"/>
        <v>00</v>
      </c>
      <c r="K30" s="84" t="str">
        <f t="shared" si="1"/>
        <v>0000FF1400000014000000FFFFFF0114</v>
      </c>
      <c r="L30" s="90" t="str">
        <f t="shared" ca="1" si="2"/>
        <v>00001E000F00000000B4000000000000</v>
      </c>
      <c r="M30" s="90">
        <f t="shared" ca="1" si="3"/>
        <v>225</v>
      </c>
      <c r="N30" s="84">
        <f t="shared" si="4"/>
        <v>1081</v>
      </c>
      <c r="P30" s="84">
        <f t="shared" si="5"/>
        <v>448</v>
      </c>
      <c r="Q30" s="84">
        <v>28</v>
      </c>
    </row>
    <row r="31" spans="1:17" s="84" customFormat="1" ht="13.5" x14ac:dyDescent="0.2">
      <c r="A31" s="59" t="s">
        <v>10072</v>
      </c>
      <c r="B31" s="91">
        <v>7</v>
      </c>
      <c r="C31" s="92" t="s">
        <v>473</v>
      </c>
      <c r="D31" s="92"/>
      <c r="E31" s="92" t="s">
        <v>100</v>
      </c>
      <c r="F31" s="93">
        <v>0</v>
      </c>
      <c r="G31" s="241">
        <f>VLOOKUP(A31,Install!A$1:G$667,7,FALSE)</f>
        <v>0</v>
      </c>
      <c r="H31" s="89"/>
      <c r="I31" s="83"/>
      <c r="J31" s="83" t="str">
        <f t="shared" si="0"/>
        <v>00</v>
      </c>
      <c r="K31" s="84" t="str">
        <f t="shared" si="1"/>
        <v>00FF1400000014000000FFFFFF011414</v>
      </c>
      <c r="L31" s="90" t="str">
        <f t="shared" ca="1" si="2"/>
        <v>00000000000000000A000300FFFFFFFF</v>
      </c>
      <c r="M31" s="90">
        <f t="shared" ca="1" si="3"/>
        <v>1033</v>
      </c>
      <c r="N31" s="84">
        <f t="shared" si="4"/>
        <v>1101</v>
      </c>
      <c r="P31" s="84">
        <f t="shared" si="5"/>
        <v>464</v>
      </c>
      <c r="Q31" s="84">
        <v>29</v>
      </c>
    </row>
    <row r="32" spans="1:17" s="84" customFormat="1" ht="13.5" x14ac:dyDescent="0.2">
      <c r="A32" s="18" t="s">
        <v>10085</v>
      </c>
      <c r="B32" s="91">
        <v>8</v>
      </c>
      <c r="C32" s="92" t="s">
        <v>474</v>
      </c>
      <c r="D32" s="92"/>
      <c r="E32" s="92" t="s">
        <v>170</v>
      </c>
      <c r="F32" s="93">
        <v>255</v>
      </c>
      <c r="G32" s="241">
        <f>VLOOKUP(A32,Install!A$1:G$667,7,FALSE)</f>
        <v>255</v>
      </c>
      <c r="H32" s="89"/>
      <c r="I32" s="83"/>
      <c r="J32" s="83" t="str">
        <f t="shared" si="0"/>
        <v>FF</v>
      </c>
      <c r="K32" s="84" t="str">
        <f t="shared" si="1"/>
        <v>FF1400000014000000FFFFFF01141414</v>
      </c>
      <c r="L32" s="90" t="str">
        <f t="shared" ca="1" si="2"/>
        <v>000000000000000000000000001E00FF</v>
      </c>
      <c r="M32" s="90">
        <f t="shared" ca="1" si="3"/>
        <v>285</v>
      </c>
      <c r="N32" s="84">
        <f t="shared" si="4"/>
        <v>1121</v>
      </c>
      <c r="P32" s="84">
        <f t="shared" si="5"/>
        <v>480</v>
      </c>
      <c r="Q32" s="84">
        <v>30</v>
      </c>
    </row>
    <row r="33" spans="1:17" s="84" customFormat="1" ht="13.5" x14ac:dyDescent="0.2">
      <c r="A33" s="18" t="s">
        <v>9834</v>
      </c>
      <c r="B33" s="91">
        <v>34</v>
      </c>
      <c r="C33" s="92" t="s">
        <v>133</v>
      </c>
      <c r="D33" s="92" t="s">
        <v>134</v>
      </c>
      <c r="E33" s="92" t="s">
        <v>135</v>
      </c>
      <c r="F33" s="93">
        <v>20</v>
      </c>
      <c r="G33" s="241">
        <f>VLOOKUP(A33,Install!A$1:G$667,7,FALSE)</f>
        <v>20</v>
      </c>
      <c r="H33" s="89" t="str">
        <f>IF(G33="@", "Contract", "  ")</f>
        <v xml:space="preserve">  </v>
      </c>
      <c r="I33" s="83"/>
      <c r="J33" s="83" t="str">
        <f t="shared" si="0"/>
        <v>14</v>
      </c>
      <c r="K33" s="84" t="str">
        <f t="shared" si="1"/>
        <v>1400000014000000FFFFFF0114141403</v>
      </c>
      <c r="L33" s="90" t="str">
        <f t="shared" ca="1" si="2"/>
        <v>00FF0000000205000000000000000000</v>
      </c>
      <c r="M33" s="90">
        <f t="shared" ca="1" si="3"/>
        <v>262</v>
      </c>
      <c r="N33" s="84">
        <f t="shared" si="4"/>
        <v>869</v>
      </c>
      <c r="P33" s="84">
        <f t="shared" si="5"/>
        <v>496</v>
      </c>
      <c r="Q33" s="84">
        <v>31</v>
      </c>
    </row>
    <row r="34" spans="1:17" s="84" customFormat="1" ht="13.5" x14ac:dyDescent="0.2">
      <c r="A34" s="18" t="s">
        <v>9841</v>
      </c>
      <c r="B34" s="91">
        <v>41</v>
      </c>
      <c r="C34" s="92" t="s">
        <v>143</v>
      </c>
      <c r="D34" s="92"/>
      <c r="E34" s="92" t="s">
        <v>132</v>
      </c>
      <c r="F34" s="93">
        <v>0</v>
      </c>
      <c r="G34" s="241">
        <f>VLOOKUP(A34,Install!A$1:G$667,7,FALSE)</f>
        <v>0</v>
      </c>
      <c r="H34" s="89" t="str">
        <f>IF(G34="@", "Contract", "  ")</f>
        <v xml:space="preserve">  </v>
      </c>
      <c r="I34" s="83"/>
      <c r="J34" s="83" t="str">
        <f t="shared" si="0"/>
        <v>00</v>
      </c>
      <c r="K34" s="84" t="str">
        <f t="shared" si="1"/>
        <v>00000014000000FFFFFF011414140300</v>
      </c>
      <c r="L34" s="90" t="str">
        <f t="shared" ca="1" si="2"/>
        <v>00010000000000000000000000000000</v>
      </c>
      <c r="M34" s="90">
        <f t="shared" ca="1" si="3"/>
        <v>1</v>
      </c>
      <c r="N34" s="84">
        <f t="shared" si="4"/>
        <v>849</v>
      </c>
      <c r="P34" s="84">
        <f t="shared" si="5"/>
        <v>512</v>
      </c>
      <c r="Q34" s="84">
        <v>32</v>
      </c>
    </row>
    <row r="35" spans="1:17" s="84" customFormat="1" ht="13.5" x14ac:dyDescent="0.2">
      <c r="A35" s="18" t="s">
        <v>10042</v>
      </c>
      <c r="B35" s="91">
        <v>4</v>
      </c>
      <c r="C35" s="92" t="s">
        <v>417</v>
      </c>
      <c r="D35" s="92" t="s">
        <v>134</v>
      </c>
      <c r="E35" s="92" t="s">
        <v>135</v>
      </c>
      <c r="F35" s="93">
        <v>0</v>
      </c>
      <c r="G35" s="241">
        <f>VLOOKUP(A35,Install!A$1:G$667,7,FALSE)</f>
        <v>0</v>
      </c>
      <c r="H35" s="89"/>
      <c r="I35" s="83"/>
      <c r="J35" s="83" t="str">
        <f t="shared" si="0"/>
        <v>00</v>
      </c>
      <c r="K35" s="84" t="str">
        <f t="shared" si="1"/>
        <v>000014000000FFFFFF01141414030028</v>
      </c>
      <c r="L35" s="90" t="str">
        <f t="shared" ca="1" si="2"/>
        <v>00000000000000000000000000000000</v>
      </c>
      <c r="M35" s="90">
        <f t="shared" ca="1" si="3"/>
        <v>0</v>
      </c>
      <c r="N35" s="84">
        <f t="shared" si="4"/>
        <v>889</v>
      </c>
      <c r="P35" s="84">
        <f t="shared" si="5"/>
        <v>528</v>
      </c>
      <c r="Q35" s="84">
        <v>33</v>
      </c>
    </row>
    <row r="36" spans="1:17" s="84" customFormat="1" ht="13.5" x14ac:dyDescent="0.2">
      <c r="A36" s="18" t="s">
        <v>10095</v>
      </c>
      <c r="B36" s="91">
        <v>6</v>
      </c>
      <c r="C36" s="92" t="s">
        <v>490</v>
      </c>
      <c r="D36" s="92"/>
      <c r="E36" s="92"/>
      <c r="F36" s="93">
        <v>0</v>
      </c>
      <c r="G36" s="241">
        <f>VLOOKUP(A36,Install!A$1:G$667,7,FALSE)</f>
        <v>0</v>
      </c>
      <c r="H36" s="100"/>
      <c r="I36" s="83"/>
      <c r="J36" s="83" t="str">
        <f t="shared" si="0"/>
        <v>00</v>
      </c>
      <c r="K36" s="84" t="str">
        <f t="shared" si="1"/>
        <v>0014000000FFFFFF01141414030028FF</v>
      </c>
      <c r="L36" s="90" t="str">
        <f t="shared" ca="1" si="2"/>
        <v>00000000000000000000000000000000</v>
      </c>
      <c r="M36" s="90">
        <f t="shared" ca="1" si="3"/>
        <v>0</v>
      </c>
      <c r="N36" s="84">
        <f t="shared" si="4"/>
        <v>1144</v>
      </c>
      <c r="P36" s="84">
        <f t="shared" si="5"/>
        <v>544</v>
      </c>
      <c r="Q36" s="84">
        <v>34</v>
      </c>
    </row>
    <row r="37" spans="1:17" s="84" customFormat="1" ht="13.5" x14ac:dyDescent="0.2">
      <c r="A37" s="18" t="s">
        <v>10012</v>
      </c>
      <c r="B37" s="91">
        <v>37</v>
      </c>
      <c r="C37" s="92" t="s">
        <v>369</v>
      </c>
      <c r="D37" s="92" t="s">
        <v>370</v>
      </c>
      <c r="E37" s="92" t="s">
        <v>371</v>
      </c>
      <c r="F37" s="93">
        <v>20</v>
      </c>
      <c r="G37" s="241">
        <f>VLOOKUP(A37,Install!A$1:G$667,7,FALSE)</f>
        <v>20</v>
      </c>
      <c r="H37" s="89"/>
      <c r="I37" s="83"/>
      <c r="J37" s="83" t="str">
        <f t="shared" si="0"/>
        <v>14</v>
      </c>
      <c r="K37" s="84" t="str">
        <f t="shared" si="1"/>
        <v>14000000FFFFFF01141414030028FF28</v>
      </c>
      <c r="L37" s="90" t="str">
        <f t="shared" ca="1" si="2"/>
        <v>00080000000000000000000000000000</v>
      </c>
      <c r="M37" s="90">
        <f t="shared" ca="1" si="3"/>
        <v>8</v>
      </c>
      <c r="N37" s="84">
        <f t="shared" si="4"/>
        <v>1184</v>
      </c>
      <c r="P37" s="84">
        <f t="shared" si="5"/>
        <v>560</v>
      </c>
      <c r="Q37" s="84">
        <v>35</v>
      </c>
    </row>
    <row r="38" spans="1:17" s="84" customFormat="1" ht="13.5" x14ac:dyDescent="0.2">
      <c r="A38" s="18" t="s">
        <v>9978</v>
      </c>
      <c r="B38" s="91">
        <v>2</v>
      </c>
      <c r="C38" s="92" t="s">
        <v>327</v>
      </c>
      <c r="D38" s="92"/>
      <c r="E38" s="92" t="s">
        <v>100</v>
      </c>
      <c r="F38" s="93">
        <v>0</v>
      </c>
      <c r="G38" s="241">
        <f>VLOOKUP(A38,Install!A$1:G$667,7,FALSE)</f>
        <v>0</v>
      </c>
      <c r="H38" s="89"/>
      <c r="I38" s="83"/>
      <c r="J38" s="83" t="str">
        <f t="shared" si="0"/>
        <v>00</v>
      </c>
      <c r="K38" s="84" t="str">
        <f t="shared" si="1"/>
        <v>000000FFFFFF01141414030028FF2802</v>
      </c>
      <c r="L38" s="90" t="str">
        <f t="shared" ca="1" si="2"/>
        <v>00000000000000000000000000000000</v>
      </c>
      <c r="M38" s="90">
        <f t="shared" ca="1" si="3"/>
        <v>0</v>
      </c>
      <c r="N38" s="84">
        <f t="shared" si="4"/>
        <v>1166</v>
      </c>
      <c r="P38" s="84">
        <f t="shared" si="5"/>
        <v>576</v>
      </c>
      <c r="Q38" s="84">
        <v>36</v>
      </c>
    </row>
    <row r="39" spans="1:17" s="84" customFormat="1" ht="13.5" x14ac:dyDescent="0.2">
      <c r="A39" s="18" t="s">
        <v>9949</v>
      </c>
      <c r="B39" s="91">
        <v>28</v>
      </c>
      <c r="C39" s="92" t="s">
        <v>287</v>
      </c>
      <c r="D39" s="92"/>
      <c r="E39" s="92" t="s">
        <v>96</v>
      </c>
      <c r="F39" s="93">
        <v>0</v>
      </c>
      <c r="G39" s="241">
        <f>VLOOKUP(A39,Install!A$1:G$667,7,FALSE)</f>
        <v>0</v>
      </c>
      <c r="H39" s="96" t="str">
        <f>IF(G39="@", "Contract", "  ")</f>
        <v xml:space="preserve">  </v>
      </c>
      <c r="I39" s="83"/>
      <c r="J39" s="83" t="str">
        <f t="shared" si="0"/>
        <v>00</v>
      </c>
      <c r="K39" s="84" t="str">
        <f t="shared" si="1"/>
        <v>0000FFFFFF01141414030028FF280278</v>
      </c>
      <c r="L39" s="90" t="str">
        <f t="shared" ca="1" si="2"/>
        <v>00000000000000000100000002050520</v>
      </c>
      <c r="M39" s="90">
        <f t="shared" ca="1" si="3"/>
        <v>45</v>
      </c>
      <c r="N39" s="84">
        <f t="shared" si="4"/>
        <v>1286</v>
      </c>
      <c r="P39" s="84">
        <f t="shared" si="5"/>
        <v>592</v>
      </c>
      <c r="Q39" s="84">
        <v>37</v>
      </c>
    </row>
    <row r="40" spans="1:17" s="84" customFormat="1" ht="13.5" x14ac:dyDescent="0.2">
      <c r="A40" s="18" t="s">
        <v>9842</v>
      </c>
      <c r="B40" s="91">
        <v>42</v>
      </c>
      <c r="C40" s="92" t="s">
        <v>144</v>
      </c>
      <c r="D40" s="92"/>
      <c r="E40" s="92" t="s">
        <v>96</v>
      </c>
      <c r="F40" s="93">
        <v>0</v>
      </c>
      <c r="G40" s="241">
        <f>VLOOKUP(A40,Install!A$1:G$667,7,FALSE)</f>
        <v>0</v>
      </c>
      <c r="H40" s="89" t="str">
        <f>IF(G40="@", "Contract", "  ")</f>
        <v xml:space="preserve">  </v>
      </c>
      <c r="I40" s="83"/>
      <c r="J40" s="83" t="str">
        <f t="shared" si="0"/>
        <v>00</v>
      </c>
      <c r="K40" s="84" t="str">
        <f t="shared" si="1"/>
        <v>00FFFFFF01141414030028FF28027800</v>
      </c>
      <c r="L40" s="90" t="str">
        <f t="shared" ca="1" si="2"/>
        <v>0020000A000A14000000000A0005010F</v>
      </c>
      <c r="M40" s="90">
        <f t="shared" ca="1" si="3"/>
        <v>103</v>
      </c>
      <c r="N40" s="84">
        <f t="shared" si="4"/>
        <v>1286</v>
      </c>
      <c r="P40" s="84">
        <f t="shared" si="5"/>
        <v>608</v>
      </c>
      <c r="Q40" s="84">
        <v>38</v>
      </c>
    </row>
    <row r="41" spans="1:17" s="84" customFormat="1" ht="13.5" x14ac:dyDescent="0.2">
      <c r="A41" s="18" t="s">
        <v>10092</v>
      </c>
      <c r="B41" s="101">
        <v>0</v>
      </c>
      <c r="C41" s="97" t="s">
        <v>484</v>
      </c>
      <c r="D41" s="97"/>
      <c r="E41" s="97" t="s">
        <v>170</v>
      </c>
      <c r="F41" s="98">
        <v>255</v>
      </c>
      <c r="G41" s="241">
        <f>VLOOKUP(A41,Install!A$1:G$667,7,FALSE)</f>
        <v>255</v>
      </c>
      <c r="H41" s="99"/>
      <c r="I41" s="83"/>
      <c r="J41" s="83" t="str">
        <f t="shared" si="0"/>
        <v>FF</v>
      </c>
      <c r="K41" s="84" t="str">
        <f t="shared" si="1"/>
        <v>FFFFFF01141414030028FF2802780000</v>
      </c>
      <c r="L41" s="90" t="str">
        <f t="shared" ca="1" si="2"/>
        <v>1E0F0002000C0C00000000000003FFFF</v>
      </c>
      <c r="M41" s="90">
        <f t="shared" ca="1" si="3"/>
        <v>584</v>
      </c>
      <c r="N41" s="84">
        <f t="shared" si="4"/>
        <v>1286</v>
      </c>
      <c r="P41" s="84">
        <f t="shared" si="5"/>
        <v>624</v>
      </c>
      <c r="Q41" s="84">
        <v>39</v>
      </c>
    </row>
    <row r="42" spans="1:17" s="84" customFormat="1" ht="13.5" x14ac:dyDescent="0.2">
      <c r="A42" s="59" t="s">
        <v>9839</v>
      </c>
      <c r="B42" s="91">
        <v>1</v>
      </c>
      <c r="C42" s="92" t="s">
        <v>485</v>
      </c>
      <c r="D42" s="92"/>
      <c r="E42" s="92" t="s">
        <v>170</v>
      </c>
      <c r="F42" s="93">
        <v>255</v>
      </c>
      <c r="G42" s="241">
        <f>VLOOKUP(A42,Install!A$1:G$667,7,FALSE)</f>
        <v>255</v>
      </c>
      <c r="H42" s="89"/>
      <c r="I42" s="83"/>
      <c r="J42" s="83" t="str">
        <f t="shared" si="0"/>
        <v>FF</v>
      </c>
      <c r="K42" s="84" t="str">
        <f t="shared" si="1"/>
        <v>FFFF01141414030028FF2802780000FF</v>
      </c>
      <c r="L42" s="90" t="str">
        <f t="shared" ca="1" si="2"/>
        <v>00000000000000000000000000000000</v>
      </c>
      <c r="M42" s="90">
        <f t="shared" ca="1" si="3"/>
        <v>0</v>
      </c>
      <c r="N42" s="84">
        <f t="shared" si="4"/>
        <v>1286</v>
      </c>
      <c r="P42" s="84">
        <f t="shared" si="5"/>
        <v>640</v>
      </c>
      <c r="Q42" s="84">
        <v>40</v>
      </c>
    </row>
    <row r="43" spans="1:17" s="84" customFormat="1" ht="13.5" x14ac:dyDescent="0.2">
      <c r="A43" s="18" t="s">
        <v>10093</v>
      </c>
      <c r="B43" s="91">
        <v>2</v>
      </c>
      <c r="C43" s="92" t="s">
        <v>486</v>
      </c>
      <c r="D43" s="92" t="s">
        <v>134</v>
      </c>
      <c r="E43" s="92" t="s">
        <v>135</v>
      </c>
      <c r="F43" s="93">
        <v>255</v>
      </c>
      <c r="G43" s="241">
        <f>VLOOKUP(A43,Install!A$1:G$667,7,FALSE)</f>
        <v>255</v>
      </c>
      <c r="H43" s="89"/>
      <c r="I43" s="83"/>
      <c r="J43" s="83" t="str">
        <f t="shared" si="0"/>
        <v>FF</v>
      </c>
      <c r="K43" s="84" t="str">
        <f t="shared" si="1"/>
        <v>FF01141414030028FF2802780000FF00</v>
      </c>
      <c r="L43" s="90" t="str">
        <f t="shared" ca="1" si="2"/>
        <v>00000000000000000000000000000000</v>
      </c>
      <c r="M43" s="90">
        <f t="shared" ca="1" si="3"/>
        <v>0</v>
      </c>
      <c r="N43" s="84">
        <f t="shared" si="4"/>
        <v>1031</v>
      </c>
      <c r="P43" s="84">
        <f t="shared" si="5"/>
        <v>656</v>
      </c>
      <c r="Q43" s="84">
        <v>41</v>
      </c>
    </row>
    <row r="44" spans="1:17" s="84" customFormat="1" ht="13.5" x14ac:dyDescent="0.2">
      <c r="A44" s="59" t="s">
        <v>10145</v>
      </c>
      <c r="B44" s="91">
        <v>39</v>
      </c>
      <c r="C44" s="92" t="s">
        <v>140</v>
      </c>
      <c r="D44" s="92"/>
      <c r="E44" s="92" t="s">
        <v>141</v>
      </c>
      <c r="F44" s="93">
        <v>0</v>
      </c>
      <c r="G44" s="241">
        <f>VLOOKUP(A44,Install!A$1:G$667,7,FALSE)</f>
        <v>1</v>
      </c>
      <c r="H44" s="89" t="str">
        <f>IF(G44="@", "Contract", "  ")</f>
        <v xml:space="preserve">  </v>
      </c>
      <c r="I44" s="83"/>
      <c r="J44" s="83" t="str">
        <f t="shared" si="0"/>
        <v>01</v>
      </c>
      <c r="K44" s="84" t="str">
        <f t="shared" si="1"/>
        <v>01141414030028FF2802780000FF0000</v>
      </c>
      <c r="L44" s="90" t="str">
        <f t="shared" ca="1" si="2"/>
        <v>00000000000000000000000000000000</v>
      </c>
      <c r="M44" s="90">
        <f t="shared" ca="1" si="3"/>
        <v>0</v>
      </c>
      <c r="N44" s="84">
        <f t="shared" si="4"/>
        <v>776</v>
      </c>
      <c r="P44" s="84">
        <f t="shared" si="5"/>
        <v>672</v>
      </c>
      <c r="Q44" s="84">
        <v>42</v>
      </c>
    </row>
    <row r="45" spans="1:17" s="84" customFormat="1" ht="13.5" x14ac:dyDescent="0.2">
      <c r="A45" s="18" t="s">
        <v>10001</v>
      </c>
      <c r="B45" s="91">
        <v>26</v>
      </c>
      <c r="C45" s="92" t="s">
        <v>354</v>
      </c>
      <c r="D45" s="92" t="s">
        <v>134</v>
      </c>
      <c r="E45" s="92" t="s">
        <v>249</v>
      </c>
      <c r="F45" s="93">
        <v>20</v>
      </c>
      <c r="G45" s="241">
        <f>VLOOKUP(A45,Install!A$1:G$667,7,FALSE)</f>
        <v>20</v>
      </c>
      <c r="H45" s="89"/>
      <c r="I45" s="83"/>
      <c r="J45" s="83" t="str">
        <f t="shared" si="0"/>
        <v>14</v>
      </c>
      <c r="K45" s="84" t="str">
        <f t="shared" si="1"/>
        <v>141414030028FF2802780000FF000011</v>
      </c>
      <c r="L45" s="90" t="str">
        <f t="shared" ca="1" si="2"/>
        <v>00000000000000000000000000000000</v>
      </c>
      <c r="M45" s="90">
        <f t="shared" ca="1" si="3"/>
        <v>0</v>
      </c>
      <c r="N45" s="84">
        <f t="shared" si="4"/>
        <v>792</v>
      </c>
      <c r="P45" s="84">
        <f t="shared" si="5"/>
        <v>688</v>
      </c>
      <c r="Q45" s="84">
        <v>43</v>
      </c>
    </row>
    <row r="46" spans="1:17" s="84" customFormat="1" ht="13.5" x14ac:dyDescent="0.2">
      <c r="A46" s="18" t="s">
        <v>10014</v>
      </c>
      <c r="B46" s="91">
        <v>39</v>
      </c>
      <c r="C46" s="92" t="s">
        <v>373</v>
      </c>
      <c r="D46" s="92" t="s">
        <v>134</v>
      </c>
      <c r="E46" s="92" t="s">
        <v>374</v>
      </c>
      <c r="F46" s="93">
        <v>20</v>
      </c>
      <c r="G46" s="241">
        <f>VLOOKUP(A46,Install!A$1:G$667,7,FALSE)</f>
        <v>20</v>
      </c>
      <c r="H46" s="102"/>
      <c r="I46" s="83"/>
      <c r="J46" s="83" t="str">
        <f t="shared" si="0"/>
        <v>14</v>
      </c>
      <c r="K46" s="84" t="str">
        <f t="shared" si="1"/>
        <v>1414030028FF2802780000FF00001100</v>
      </c>
      <c r="L46" s="90" t="str">
        <f t="shared" ca="1" si="2"/>
        <v>00000000000000000000000000000000</v>
      </c>
      <c r="M46" s="90">
        <f t="shared" ca="1" si="3"/>
        <v>0</v>
      </c>
      <c r="N46" s="84">
        <f t="shared" si="4"/>
        <v>772</v>
      </c>
      <c r="P46" s="84">
        <f t="shared" si="5"/>
        <v>704</v>
      </c>
      <c r="Q46" s="84">
        <v>44</v>
      </c>
    </row>
    <row r="47" spans="1:17" s="84" customFormat="1" ht="13.5" x14ac:dyDescent="0.2">
      <c r="A47" s="18" t="s">
        <v>10015</v>
      </c>
      <c r="B47" s="91">
        <v>40</v>
      </c>
      <c r="C47" s="92" t="s">
        <v>375</v>
      </c>
      <c r="D47" s="92" t="s">
        <v>134</v>
      </c>
      <c r="E47" s="92" t="s">
        <v>374</v>
      </c>
      <c r="F47" s="93">
        <v>20</v>
      </c>
      <c r="G47" s="241">
        <f>VLOOKUP(A47,Install!A$1:G$667,7,FALSE)</f>
        <v>20</v>
      </c>
      <c r="H47" s="102"/>
      <c r="I47" s="83"/>
      <c r="J47" s="83" t="str">
        <f t="shared" si="0"/>
        <v>14</v>
      </c>
      <c r="K47" s="84" t="str">
        <f t="shared" si="1"/>
        <v>14030028FF2802780000FF0000110000</v>
      </c>
      <c r="L47" s="90" t="str">
        <f t="shared" ca="1" si="2"/>
        <v>00000000000000000000000000000000</v>
      </c>
      <c r="M47" s="90">
        <f t="shared" ca="1" si="3"/>
        <v>0</v>
      </c>
      <c r="N47" s="84">
        <f t="shared" si="4"/>
        <v>752</v>
      </c>
      <c r="P47" s="84">
        <f t="shared" si="5"/>
        <v>720</v>
      </c>
      <c r="Q47" s="84">
        <v>45</v>
      </c>
    </row>
    <row r="48" spans="1:17" s="84" customFormat="1" ht="13.5" x14ac:dyDescent="0.2">
      <c r="A48" s="18" t="s">
        <v>9873</v>
      </c>
      <c r="B48" s="91">
        <v>16</v>
      </c>
      <c r="C48" s="92" t="s">
        <v>187</v>
      </c>
      <c r="D48" s="92" t="s">
        <v>188</v>
      </c>
      <c r="E48" s="92" t="s">
        <v>189</v>
      </c>
      <c r="F48" s="93">
        <v>0</v>
      </c>
      <c r="G48" s="241">
        <f>VLOOKUP(A48,Install!A$1:G$667,7,FALSE)</f>
        <v>3</v>
      </c>
      <c r="H48" s="89" t="str">
        <f>IF(G48="@", "Contract", "  ")</f>
        <v xml:space="preserve">  </v>
      </c>
      <c r="I48" s="83"/>
      <c r="J48" s="83" t="str">
        <f t="shared" si="0"/>
        <v>03</v>
      </c>
      <c r="K48" s="84" t="str">
        <f t="shared" si="1"/>
        <v>030028FF2802780000FF000011000000</v>
      </c>
      <c r="L48" s="90" t="str">
        <f t="shared" ca="1" si="2"/>
        <v>00000000000000000000000000000000</v>
      </c>
      <c r="M48" s="90">
        <f t="shared" ca="1" si="3"/>
        <v>0</v>
      </c>
      <c r="N48" s="84">
        <f t="shared" si="4"/>
        <v>732</v>
      </c>
      <c r="P48" s="84">
        <f t="shared" si="5"/>
        <v>736</v>
      </c>
      <c r="Q48" s="84">
        <v>46</v>
      </c>
    </row>
    <row r="49" spans="1:17" s="84" customFormat="1" ht="13.5" x14ac:dyDescent="0.2">
      <c r="A49" s="18" t="s">
        <v>9879</v>
      </c>
      <c r="B49" s="91">
        <v>22</v>
      </c>
      <c r="C49" s="92" t="s">
        <v>200</v>
      </c>
      <c r="D49" s="92"/>
      <c r="E49" s="92" t="s">
        <v>201</v>
      </c>
      <c r="F49" s="93">
        <v>0</v>
      </c>
      <c r="G49" s="241">
        <f>VLOOKUP(A49,Install!A$1:G$667,7,FALSE)</f>
        <v>0</v>
      </c>
      <c r="H49" s="89" t="s">
        <v>86</v>
      </c>
      <c r="I49" s="83"/>
      <c r="J49" s="83" t="str">
        <f t="shared" si="0"/>
        <v>00</v>
      </c>
      <c r="K49" s="84" t="str">
        <f t="shared" si="1"/>
        <v>0028FF2802780000FF00001100000000</v>
      </c>
      <c r="L49" s="90" t="str">
        <f t="shared" ca="1" si="2"/>
        <v>000000000000000000000000FF000124</v>
      </c>
      <c r="M49" s="90">
        <f t="shared" ca="1" si="3"/>
        <v>292</v>
      </c>
      <c r="N49" s="84">
        <f t="shared" si="4"/>
        <v>729</v>
      </c>
      <c r="P49" s="84">
        <f t="shared" si="5"/>
        <v>752</v>
      </c>
      <c r="Q49" s="84">
        <v>47</v>
      </c>
    </row>
    <row r="50" spans="1:17" s="84" customFormat="1" ht="13.5" x14ac:dyDescent="0.2">
      <c r="A50" s="18" t="s">
        <v>10016</v>
      </c>
      <c r="B50" s="91">
        <v>41</v>
      </c>
      <c r="C50" s="92" t="s">
        <v>376</v>
      </c>
      <c r="D50" s="92" t="s">
        <v>121</v>
      </c>
      <c r="E50" s="92" t="s">
        <v>135</v>
      </c>
      <c r="F50" s="93">
        <v>40</v>
      </c>
      <c r="G50" s="241">
        <f>VLOOKUP(A50,Install!A$1:G$667,7,FALSE)</f>
        <v>40</v>
      </c>
      <c r="H50" s="89"/>
      <c r="I50" s="83"/>
      <c r="J50" s="83" t="str">
        <f t="shared" si="0"/>
        <v>28</v>
      </c>
      <c r="K50" s="84" t="str">
        <f t="shared" si="1"/>
        <v>28FF2802780000FF0000110000000000</v>
      </c>
      <c r="L50" s="90" t="str">
        <f t="shared" ca="1" si="2"/>
        <v>0C030500000000050000000000000000</v>
      </c>
      <c r="M50" s="90">
        <f t="shared" ca="1" si="3"/>
        <v>25</v>
      </c>
      <c r="N50" s="84">
        <f t="shared" si="4"/>
        <v>729</v>
      </c>
      <c r="P50" s="84">
        <f t="shared" si="5"/>
        <v>768</v>
      </c>
      <c r="Q50" s="84">
        <v>48</v>
      </c>
    </row>
    <row r="51" spans="1:17" s="84" customFormat="1" ht="13.5" x14ac:dyDescent="0.2">
      <c r="A51" s="18" t="s">
        <v>9806</v>
      </c>
      <c r="B51" s="91">
        <v>3</v>
      </c>
      <c r="C51" s="92" t="s">
        <v>91</v>
      </c>
      <c r="D51" s="92"/>
      <c r="E51" s="92" t="s">
        <v>92</v>
      </c>
      <c r="F51" s="93">
        <v>255</v>
      </c>
      <c r="G51" s="241">
        <f>VLOOKUP(A51,Install!A$1:G$667,7,FALSE)</f>
        <v>255</v>
      </c>
      <c r="H51" s="89" t="str">
        <f>IF(G51="@", "Contract", "  ")</f>
        <v xml:space="preserve">  </v>
      </c>
      <c r="I51" s="83"/>
      <c r="J51" s="83" t="str">
        <f t="shared" si="0"/>
        <v>FF</v>
      </c>
      <c r="K51" s="84" t="str">
        <f t="shared" si="1"/>
        <v>FF2802780000FF000011000000000000</v>
      </c>
      <c r="L51" s="90" t="str">
        <f t="shared" ca="1" si="2"/>
        <v>00000000000000000000000000000000</v>
      </c>
      <c r="M51" s="90">
        <f t="shared" ca="1" si="3"/>
        <v>0</v>
      </c>
      <c r="N51" s="84">
        <f t="shared" si="4"/>
        <v>689</v>
      </c>
      <c r="P51" s="84">
        <f t="shared" si="5"/>
        <v>784</v>
      </c>
      <c r="Q51" s="84">
        <v>49</v>
      </c>
    </row>
    <row r="52" spans="1:17" s="84" customFormat="1" ht="13.5" x14ac:dyDescent="0.2">
      <c r="A52" s="18" t="s">
        <v>10017</v>
      </c>
      <c r="B52" s="91">
        <v>42</v>
      </c>
      <c r="C52" s="92" t="s">
        <v>377</v>
      </c>
      <c r="D52" s="92" t="s">
        <v>121</v>
      </c>
      <c r="E52" s="92" t="s">
        <v>135</v>
      </c>
      <c r="F52" s="93">
        <v>40</v>
      </c>
      <c r="G52" s="241">
        <f>VLOOKUP(A52,Install!A$1:G$667,7,FALSE)</f>
        <v>40</v>
      </c>
      <c r="H52" s="89"/>
      <c r="I52" s="83"/>
      <c r="J52" s="83" t="str">
        <f t="shared" si="0"/>
        <v>28</v>
      </c>
      <c r="K52" s="84" t="str">
        <f t="shared" si="1"/>
        <v>2802780000FF00001100000000000000</v>
      </c>
      <c r="L52" s="90" t="str">
        <f t="shared" ca="1" si="2"/>
        <v>00000000010000000000000000000000</v>
      </c>
      <c r="M52" s="90">
        <f t="shared" ca="1" si="3"/>
        <v>1</v>
      </c>
      <c r="N52" s="84">
        <f t="shared" si="4"/>
        <v>434</v>
      </c>
      <c r="P52" s="84">
        <f t="shared" si="5"/>
        <v>800</v>
      </c>
      <c r="Q52" s="84">
        <v>50</v>
      </c>
    </row>
    <row r="53" spans="1:17" s="84" customFormat="1" ht="13.5" x14ac:dyDescent="0.2">
      <c r="A53" s="18" t="s">
        <v>10002</v>
      </c>
      <c r="B53" s="91">
        <v>27</v>
      </c>
      <c r="C53" s="92" t="s">
        <v>355</v>
      </c>
      <c r="D53" s="92"/>
      <c r="E53" s="92" t="s">
        <v>356</v>
      </c>
      <c r="F53" s="93">
        <v>0</v>
      </c>
      <c r="G53" s="241">
        <f>VLOOKUP(A53,Install!A$1:G$667,7,FALSE)</f>
        <v>2</v>
      </c>
      <c r="H53" s="89"/>
      <c r="I53" s="83"/>
      <c r="J53" s="83" t="str">
        <f t="shared" si="0"/>
        <v>02</v>
      </c>
      <c r="K53" s="84" t="str">
        <f t="shared" si="1"/>
        <v>02780000FF000011000000000000000D</v>
      </c>
      <c r="N53" s="84">
        <f t="shared" si="4"/>
        <v>407</v>
      </c>
      <c r="P53" s="84">
        <f t="shared" si="5"/>
        <v>816</v>
      </c>
      <c r="Q53" s="84">
        <v>51</v>
      </c>
    </row>
    <row r="54" spans="1:17" s="84" customFormat="1" ht="13.5" x14ac:dyDescent="0.2">
      <c r="A54" s="18" t="s">
        <v>10019</v>
      </c>
      <c r="B54" s="91">
        <v>44</v>
      </c>
      <c r="C54" s="92" t="s">
        <v>379</v>
      </c>
      <c r="D54" s="92" t="s">
        <v>380</v>
      </c>
      <c r="E54" s="92" t="s">
        <v>135</v>
      </c>
      <c r="F54" s="93">
        <v>120</v>
      </c>
      <c r="G54" s="241">
        <f>VLOOKUP(A54,Install!A$1:G$667,7,FALSE)</f>
        <v>120</v>
      </c>
      <c r="H54" s="89"/>
      <c r="I54" s="83"/>
      <c r="J54" s="83" t="str">
        <f t="shared" si="0"/>
        <v>78</v>
      </c>
      <c r="K54" s="84" t="str">
        <f t="shared" si="1"/>
        <v>780000FF000011000000000000000D14</v>
      </c>
      <c r="N54" s="84">
        <f t="shared" si="4"/>
        <v>425</v>
      </c>
      <c r="P54" s="84">
        <f t="shared" si="5"/>
        <v>832</v>
      </c>
      <c r="Q54" s="84">
        <v>52</v>
      </c>
    </row>
    <row r="55" spans="1:17" s="84" customFormat="1" ht="13.5" x14ac:dyDescent="0.2">
      <c r="A55" s="18" t="s">
        <v>9998</v>
      </c>
      <c r="B55" s="91">
        <v>23</v>
      </c>
      <c r="C55" s="92" t="s">
        <v>351</v>
      </c>
      <c r="D55" s="92"/>
      <c r="E55" s="92" t="s">
        <v>96</v>
      </c>
      <c r="F55" s="93">
        <v>0</v>
      </c>
      <c r="G55" s="241">
        <f>VLOOKUP(A55,Install!A$1:G$667,7,FALSE)</f>
        <v>0</v>
      </c>
      <c r="H55" s="89" t="s">
        <v>86</v>
      </c>
      <c r="I55" s="83"/>
      <c r="J55" s="83" t="str">
        <f t="shared" si="0"/>
        <v>00</v>
      </c>
      <c r="K55" s="84" t="str">
        <f t="shared" si="1"/>
        <v>0000FF000011000000000000000D1400</v>
      </c>
      <c r="N55" s="84">
        <f t="shared" si="4"/>
        <v>305</v>
      </c>
    </row>
    <row r="56" spans="1:17" s="84" customFormat="1" ht="13.5" x14ac:dyDescent="0.2">
      <c r="A56" s="18" t="s">
        <v>9880</v>
      </c>
      <c r="B56" s="91">
        <v>23</v>
      </c>
      <c r="C56" s="92" t="s">
        <v>202</v>
      </c>
      <c r="D56" s="92"/>
      <c r="E56" s="92" t="s">
        <v>203</v>
      </c>
      <c r="F56" s="93">
        <v>0</v>
      </c>
      <c r="G56" s="241">
        <f>VLOOKUP(A56,Install!A$1:G$667,7,FALSE)</f>
        <v>0</v>
      </c>
      <c r="H56" s="89" t="s">
        <v>86</v>
      </c>
      <c r="I56" s="83"/>
      <c r="J56" s="83" t="str">
        <f t="shared" si="0"/>
        <v>00</v>
      </c>
      <c r="K56" s="84" t="str">
        <f t="shared" si="1"/>
        <v>00FF000011000000000000000D140000</v>
      </c>
      <c r="N56" s="84">
        <f t="shared" si="4"/>
        <v>305</v>
      </c>
    </row>
    <row r="57" spans="1:17" s="84" customFormat="1" ht="13.5" x14ac:dyDescent="0.2">
      <c r="A57" s="18" t="s">
        <v>10080</v>
      </c>
      <c r="B57" s="91">
        <v>2</v>
      </c>
      <c r="C57" s="92" t="s">
        <v>467</v>
      </c>
      <c r="D57" s="92"/>
      <c r="E57" s="92" t="s">
        <v>170</v>
      </c>
      <c r="F57" s="93">
        <v>255</v>
      </c>
      <c r="G57" s="241">
        <f>VLOOKUP(A57,Install!A$1:G$667,7,FALSE)</f>
        <v>255</v>
      </c>
      <c r="H57" s="89"/>
      <c r="I57" s="83"/>
      <c r="J57" s="83" t="str">
        <f t="shared" si="0"/>
        <v>FF</v>
      </c>
      <c r="K57" s="84" t="str">
        <f t="shared" si="1"/>
        <v>FF000011000000000000000D14000000</v>
      </c>
      <c r="N57" s="84">
        <f t="shared" si="4"/>
        <v>305</v>
      </c>
    </row>
    <row r="58" spans="1:17" s="84" customFormat="1" ht="13.5" x14ac:dyDescent="0.2">
      <c r="A58" s="18" t="s">
        <v>10081</v>
      </c>
      <c r="B58" s="91">
        <v>3</v>
      </c>
      <c r="C58" s="92" t="s">
        <v>468</v>
      </c>
      <c r="D58" s="92"/>
      <c r="E58" s="92" t="s">
        <v>98</v>
      </c>
      <c r="F58" s="93">
        <v>0</v>
      </c>
      <c r="G58" s="241">
        <f>VLOOKUP(A58,Install!A$1:G$667,7,FALSE)</f>
        <v>0</v>
      </c>
      <c r="H58" s="89" t="s">
        <v>86</v>
      </c>
      <c r="I58" s="83"/>
      <c r="J58" s="83" t="str">
        <f t="shared" si="0"/>
        <v>00</v>
      </c>
      <c r="K58" s="84" t="str">
        <f t="shared" si="1"/>
        <v>000011000000000000000D1400000000</v>
      </c>
      <c r="N58" s="84">
        <f t="shared" si="4"/>
        <v>50</v>
      </c>
    </row>
    <row r="59" spans="1:17" s="84" customFormat="1" ht="14.25" thickBot="1" x14ac:dyDescent="0.25">
      <c r="A59" s="18" t="s">
        <v>10018</v>
      </c>
      <c r="B59" s="91">
        <v>43</v>
      </c>
      <c r="C59" s="104" t="s">
        <v>378</v>
      </c>
      <c r="D59" s="104" t="s">
        <v>121</v>
      </c>
      <c r="E59" s="104" t="s">
        <v>135</v>
      </c>
      <c r="F59" s="105">
        <v>0</v>
      </c>
      <c r="G59" s="241">
        <f>VLOOKUP(A59,Install!A$1:G$667,7,FALSE)</f>
        <v>0</v>
      </c>
      <c r="H59" s="89"/>
      <c r="I59" s="83"/>
      <c r="J59" s="83" t="str">
        <f t="shared" si="0"/>
        <v>00</v>
      </c>
      <c r="K59" s="84" t="str">
        <f t="shared" si="1"/>
        <v>0011000000000000000D14000000000A</v>
      </c>
      <c r="N59" s="84">
        <f t="shared" si="4"/>
        <v>60</v>
      </c>
    </row>
    <row r="60" spans="1:17" s="84" customFormat="1" ht="14.25" thickTop="1" x14ac:dyDescent="0.2">
      <c r="A60" s="18" t="s">
        <v>10071</v>
      </c>
      <c r="B60" s="106">
        <v>33</v>
      </c>
      <c r="C60" s="107" t="s">
        <v>455</v>
      </c>
      <c r="D60" s="107"/>
      <c r="E60" s="107" t="s">
        <v>227</v>
      </c>
      <c r="F60" s="108">
        <v>0</v>
      </c>
      <c r="G60" s="241">
        <f>VLOOKUP(A60,Install!A$1:G$667,7,FALSE)</f>
        <v>17</v>
      </c>
      <c r="H60" s="109" t="s">
        <v>86</v>
      </c>
      <c r="I60" s="83"/>
      <c r="J60" s="83" t="str">
        <f t="shared" si="0"/>
        <v>11</v>
      </c>
      <c r="K60" s="84" t="str">
        <f t="shared" si="1"/>
        <v>11000000000000000D14000000000A00</v>
      </c>
      <c r="N60" s="84">
        <f t="shared" si="4"/>
        <v>60</v>
      </c>
    </row>
    <row r="61" spans="1:17" s="84" customFormat="1" ht="13.5" x14ac:dyDescent="0.2">
      <c r="A61" s="18" t="s">
        <v>10079</v>
      </c>
      <c r="B61" s="110">
        <v>1</v>
      </c>
      <c r="C61" s="92" t="s">
        <v>466</v>
      </c>
      <c r="D61" s="92"/>
      <c r="E61" s="92" t="s">
        <v>98</v>
      </c>
      <c r="F61" s="93">
        <v>0</v>
      </c>
      <c r="G61" s="241">
        <f>VLOOKUP(A61,Install!A$1:G$667,7,FALSE)</f>
        <v>0</v>
      </c>
      <c r="H61" s="111"/>
      <c r="I61" s="83"/>
      <c r="J61" s="83" t="str">
        <f t="shared" si="0"/>
        <v>00</v>
      </c>
      <c r="K61" s="84" t="str">
        <f t="shared" si="1"/>
        <v>000000000000000D14000000000A0000</v>
      </c>
      <c r="N61" s="84">
        <f t="shared" si="4"/>
        <v>43</v>
      </c>
    </row>
    <row r="62" spans="1:17" s="84" customFormat="1" ht="13.5" x14ac:dyDescent="0.2">
      <c r="A62" s="18" t="s">
        <v>9864</v>
      </c>
      <c r="B62" s="110">
        <v>6</v>
      </c>
      <c r="C62" s="92" t="s">
        <v>176</v>
      </c>
      <c r="D62" s="92"/>
      <c r="E62" s="92" t="s">
        <v>100</v>
      </c>
      <c r="F62" s="93">
        <v>0</v>
      </c>
      <c r="G62" s="241">
        <f>VLOOKUP(A62,Install!A$1:G$667,7,FALSE)</f>
        <v>0</v>
      </c>
      <c r="H62" s="111" t="str">
        <f>IF(G62="@", "Contract", "  ")</f>
        <v xml:space="preserve">  </v>
      </c>
      <c r="I62" s="83"/>
      <c r="J62" s="83" t="str">
        <f t="shared" si="0"/>
        <v>00</v>
      </c>
      <c r="K62" s="84" t="str">
        <f t="shared" si="1"/>
        <v>0000000000000D14000000000A000000</v>
      </c>
      <c r="N62" s="84">
        <f t="shared" si="4"/>
        <v>43</v>
      </c>
    </row>
    <row r="63" spans="1:17" s="84" customFormat="1" ht="13.5" x14ac:dyDescent="0.2">
      <c r="A63" s="59" t="s">
        <v>9865</v>
      </c>
      <c r="B63" s="110">
        <v>7</v>
      </c>
      <c r="C63" s="92" t="s">
        <v>177</v>
      </c>
      <c r="D63" s="92" t="s">
        <v>134</v>
      </c>
      <c r="E63" s="92" t="s">
        <v>135</v>
      </c>
      <c r="F63" s="93">
        <v>0</v>
      </c>
      <c r="G63" s="241">
        <f>VLOOKUP(A63,Install!A$1:G$667,7,FALSE)</f>
        <v>0</v>
      </c>
      <c r="H63" s="111" t="str">
        <f>IF(G63="@", "Contract", "  ")</f>
        <v xml:space="preserve">  </v>
      </c>
      <c r="I63" s="83"/>
      <c r="J63" s="83" t="str">
        <f t="shared" si="0"/>
        <v>00</v>
      </c>
      <c r="K63" s="84" t="str">
        <f t="shared" si="1"/>
        <v>00000000000D14000000000A00000001</v>
      </c>
      <c r="N63" s="84">
        <f t="shared" si="4"/>
        <v>44</v>
      </c>
    </row>
    <row r="64" spans="1:17" s="84" customFormat="1" ht="13.5" x14ac:dyDescent="0.2">
      <c r="A64" s="61" t="s">
        <v>10158</v>
      </c>
      <c r="B64" s="112"/>
      <c r="C64" s="113"/>
      <c r="D64" s="113"/>
      <c r="E64" s="113"/>
      <c r="F64" s="114"/>
      <c r="G64" s="241">
        <v>0</v>
      </c>
      <c r="H64" s="115"/>
      <c r="I64" s="116"/>
      <c r="J64" s="83" t="str">
        <f t="shared" si="0"/>
        <v>00</v>
      </c>
      <c r="K64" s="84" t="str">
        <f t="shared" si="1"/>
        <v>000000000D14000000000A0000000100</v>
      </c>
      <c r="N64" s="84">
        <f>SUM(G64:G79)</f>
        <v>44</v>
      </c>
    </row>
    <row r="65" spans="1:14" s="84" customFormat="1" ht="13.5" x14ac:dyDescent="0.2">
      <c r="A65" s="59" t="s">
        <v>10070</v>
      </c>
      <c r="B65" s="110">
        <v>32</v>
      </c>
      <c r="C65" s="92" t="s">
        <v>10</v>
      </c>
      <c r="D65" s="92"/>
      <c r="E65" s="117" t="s">
        <v>9794</v>
      </c>
      <c r="F65" s="93">
        <v>0</v>
      </c>
      <c r="G65" s="241">
        <f>VLOOKUP(A65,Install!A$1:G$667,7,FALSE)</f>
        <v>0</v>
      </c>
      <c r="H65" s="111" t="s">
        <v>86</v>
      </c>
      <c r="I65" s="83"/>
      <c r="J65" s="83" t="str">
        <f t="shared" si="0"/>
        <v>00</v>
      </c>
      <c r="K65" s="84" t="str">
        <f t="shared" si="1"/>
        <v>0000000D14000000000A000000010000</v>
      </c>
      <c r="N65" s="84">
        <f t="shared" si="4"/>
        <v>44</v>
      </c>
    </row>
    <row r="66" spans="1:14" s="84" customFormat="1" ht="13.5" x14ac:dyDescent="0.2">
      <c r="A66" s="59" t="s">
        <v>9868</v>
      </c>
      <c r="B66" s="110">
        <v>10</v>
      </c>
      <c r="C66" s="92" t="s">
        <v>180</v>
      </c>
      <c r="D66" s="92"/>
      <c r="E66" s="92" t="s">
        <v>96</v>
      </c>
      <c r="F66" s="93">
        <v>0</v>
      </c>
      <c r="G66" s="241">
        <f>VLOOKUP(A66,Install!A$1:G$667,7,FALSE)</f>
        <v>0</v>
      </c>
      <c r="H66" s="111" t="str">
        <f>IF(G66="@", "Contract", "  ")</f>
        <v xml:space="preserve">  </v>
      </c>
      <c r="I66" s="83"/>
      <c r="J66" s="83" t="str">
        <f t="shared" si="0"/>
        <v>00</v>
      </c>
      <c r="K66" s="84" t="str">
        <f t="shared" si="1"/>
        <v>00000D14000000000A00000001000000</v>
      </c>
      <c r="N66" s="84">
        <f t="shared" si="4"/>
        <v>44</v>
      </c>
    </row>
    <row r="67" spans="1:14" s="84" customFormat="1" ht="13.5" x14ac:dyDescent="0.2">
      <c r="A67" s="61" t="s">
        <v>10181</v>
      </c>
      <c r="B67" s="112"/>
      <c r="C67" s="113"/>
      <c r="D67" s="113"/>
      <c r="E67" s="113"/>
      <c r="F67" s="114"/>
      <c r="G67" s="241">
        <v>0</v>
      </c>
      <c r="H67" s="115"/>
      <c r="I67" s="116"/>
      <c r="J67" s="83" t="str">
        <f t="shared" si="0"/>
        <v>00</v>
      </c>
      <c r="K67" s="84" t="str">
        <f t="shared" ref="K67:K130" si="6">CONCATENATE(J67,J68,J69,J70,J71,J72,J73,J74,J75,J76,J77,J78,J79,J80,J81,J82)</f>
        <v>000D14000000000A0000000100000000</v>
      </c>
      <c r="N67" s="84">
        <f t="shared" ref="N67:N130" si="7">SUM(G67:G82)</f>
        <v>44</v>
      </c>
    </row>
    <row r="68" spans="1:14" s="84" customFormat="1" ht="13.5" x14ac:dyDescent="0.2">
      <c r="A68" s="59" t="s">
        <v>9977</v>
      </c>
      <c r="B68" s="110">
        <v>1</v>
      </c>
      <c r="C68" s="92" t="s">
        <v>326</v>
      </c>
      <c r="D68" s="92"/>
      <c r="E68" s="95" t="s">
        <v>212</v>
      </c>
      <c r="F68" s="93">
        <v>12</v>
      </c>
      <c r="G68" s="241">
        <f>VLOOKUP(A68,Install!A$1:G$667,7,FALSE)</f>
        <v>13</v>
      </c>
      <c r="H68" s="111"/>
      <c r="I68" s="83"/>
      <c r="J68" s="83" t="str">
        <f t="shared" ref="J68:J139" si="8">IF(LEN(DEC2HEX(G68))=2,DEC2HEX(G68),"0"&amp;DEC2HEX(G68))</f>
        <v>0D</v>
      </c>
      <c r="K68" s="84" t="str">
        <f t="shared" si="6"/>
        <v>0D14000000000A000000010000000014</v>
      </c>
      <c r="N68" s="84">
        <f t="shared" si="7"/>
        <v>64</v>
      </c>
    </row>
    <row r="69" spans="1:14" s="84" customFormat="1" ht="13.5" x14ac:dyDescent="0.2">
      <c r="A69" s="18" t="s">
        <v>10013</v>
      </c>
      <c r="B69" s="110">
        <v>38</v>
      </c>
      <c r="C69" s="92" t="s">
        <v>372</v>
      </c>
      <c r="D69" s="92" t="s">
        <v>370</v>
      </c>
      <c r="E69" s="92" t="s">
        <v>371</v>
      </c>
      <c r="F69" s="93">
        <v>20</v>
      </c>
      <c r="G69" s="241">
        <f>VLOOKUP(A69,Install!A$1:G$667,7,FALSE)</f>
        <v>20</v>
      </c>
      <c r="H69" s="111"/>
      <c r="I69" s="83"/>
      <c r="J69" s="83" t="str">
        <f t="shared" si="8"/>
        <v>14</v>
      </c>
      <c r="K69" s="84" t="str">
        <f t="shared" si="6"/>
        <v>14000000000A00000001000000001400</v>
      </c>
      <c r="N69" s="84">
        <f t="shared" si="7"/>
        <v>51</v>
      </c>
    </row>
    <row r="70" spans="1:14" s="84" customFormat="1" ht="13.5" x14ac:dyDescent="0.2">
      <c r="A70" s="18" t="s">
        <v>9883</v>
      </c>
      <c r="B70" s="110">
        <v>26</v>
      </c>
      <c r="C70" s="92" t="s">
        <v>207</v>
      </c>
      <c r="D70" s="92"/>
      <c r="E70" s="92" t="s">
        <v>96</v>
      </c>
      <c r="F70" s="93">
        <v>0</v>
      </c>
      <c r="G70" s="241">
        <f>VLOOKUP(A70,Install!A$1:G$667,7,FALSE)</f>
        <v>0</v>
      </c>
      <c r="H70" s="111" t="str">
        <f>IF(G70="@", "Contract", "  ")</f>
        <v xml:space="preserve">  </v>
      </c>
      <c r="I70" s="83"/>
      <c r="J70" s="83" t="str">
        <f t="shared" si="8"/>
        <v>00</v>
      </c>
      <c r="K70" s="84" t="str">
        <f t="shared" si="6"/>
        <v>000000000A0000000100000000140000</v>
      </c>
      <c r="N70" s="84">
        <f t="shared" si="7"/>
        <v>31</v>
      </c>
    </row>
    <row r="71" spans="1:14" s="84" customFormat="1" ht="13.5" x14ac:dyDescent="0.2">
      <c r="A71" s="18" t="s">
        <v>10020</v>
      </c>
      <c r="B71" s="110">
        <v>45</v>
      </c>
      <c r="C71" s="92" t="s">
        <v>381</v>
      </c>
      <c r="D71" s="92" t="s">
        <v>121</v>
      </c>
      <c r="E71" s="92" t="s">
        <v>135</v>
      </c>
      <c r="F71" s="93">
        <v>0</v>
      </c>
      <c r="G71" s="241">
        <f>VLOOKUP(A71,Install!A$1:G$667,7,FALSE)</f>
        <v>0</v>
      </c>
      <c r="H71" s="111"/>
      <c r="I71" s="83"/>
      <c r="J71" s="83" t="str">
        <f t="shared" si="8"/>
        <v>00</v>
      </c>
      <c r="K71" s="84" t="str">
        <f t="shared" si="6"/>
        <v>0000000A00000001000000001400003C</v>
      </c>
      <c r="N71" s="84">
        <f t="shared" si="7"/>
        <v>91</v>
      </c>
    </row>
    <row r="72" spans="1:14" s="84" customFormat="1" ht="13.5" x14ac:dyDescent="0.2">
      <c r="A72" s="18" t="s">
        <v>10021</v>
      </c>
      <c r="B72" s="110">
        <v>46</v>
      </c>
      <c r="C72" s="92" t="s">
        <v>382</v>
      </c>
      <c r="D72" s="92" t="s">
        <v>121</v>
      </c>
      <c r="E72" s="92" t="s">
        <v>135</v>
      </c>
      <c r="F72" s="93">
        <v>0</v>
      </c>
      <c r="G72" s="241">
        <f>VLOOKUP(A72,Install!A$1:G$667,7,FALSE)</f>
        <v>0</v>
      </c>
      <c r="H72" s="111"/>
      <c r="I72" s="83"/>
      <c r="J72" s="83" t="str">
        <f t="shared" si="8"/>
        <v>00</v>
      </c>
      <c r="K72" s="84" t="str">
        <f t="shared" si="6"/>
        <v>00000A00000001000000001400003C01</v>
      </c>
      <c r="N72" s="84">
        <f t="shared" si="7"/>
        <v>92</v>
      </c>
    </row>
    <row r="73" spans="1:14" s="84" customFormat="1" ht="13.5" x14ac:dyDescent="0.2">
      <c r="A73" s="18" t="s">
        <v>10022</v>
      </c>
      <c r="B73" s="110">
        <v>47</v>
      </c>
      <c r="C73" s="92" t="s">
        <v>383</v>
      </c>
      <c r="D73" s="92" t="s">
        <v>134</v>
      </c>
      <c r="E73" s="92" t="s">
        <v>135</v>
      </c>
      <c r="F73" s="93">
        <v>0</v>
      </c>
      <c r="G73" s="241">
        <f>VLOOKUP(A73,Install!A$1:G$667,7,FALSE)</f>
        <v>0</v>
      </c>
      <c r="H73" s="111"/>
      <c r="I73" s="83"/>
      <c r="J73" s="83" t="str">
        <f t="shared" si="8"/>
        <v>00</v>
      </c>
      <c r="K73" s="84" t="str">
        <f t="shared" si="6"/>
        <v>000A00000001000000001400003C0101</v>
      </c>
      <c r="N73" s="84">
        <f>SUM(G73:G87)</f>
        <v>92</v>
      </c>
    </row>
    <row r="74" spans="1:14" s="84" customFormat="1" ht="13.5" x14ac:dyDescent="0.2">
      <c r="A74" s="18" t="s">
        <v>10073</v>
      </c>
      <c r="B74" s="110">
        <v>35</v>
      </c>
      <c r="C74" s="92" t="s">
        <v>458</v>
      </c>
      <c r="D74" s="92" t="s">
        <v>134</v>
      </c>
      <c r="E74" s="92" t="s">
        <v>249</v>
      </c>
      <c r="F74" s="93">
        <v>10</v>
      </c>
      <c r="G74" s="241">
        <f>VLOOKUP(A74,Install!A$1:G$667,7,FALSE)</f>
        <v>10</v>
      </c>
      <c r="H74" s="111"/>
      <c r="I74" s="83"/>
      <c r="J74" s="83" t="str">
        <f t="shared" si="8"/>
        <v>0A</v>
      </c>
      <c r="K74" s="84" t="str">
        <f t="shared" si="6"/>
        <v>0A00000001000000001400003C010100</v>
      </c>
      <c r="N74" s="84">
        <f>SUM(G74:G88)</f>
        <v>93</v>
      </c>
    </row>
    <row r="75" spans="1:14" s="84" customFormat="1" ht="13.5" x14ac:dyDescent="0.2">
      <c r="A75" s="18" t="s">
        <v>9890</v>
      </c>
      <c r="B75" s="110">
        <v>33</v>
      </c>
      <c r="C75" s="92" t="s">
        <v>17</v>
      </c>
      <c r="D75" s="92"/>
      <c r="E75" s="92" t="s">
        <v>216</v>
      </c>
      <c r="F75" s="93">
        <v>0</v>
      </c>
      <c r="G75" s="241">
        <f>VLOOKUP(A75,Install!A$1:G$667,7,FALSE)</f>
        <v>0</v>
      </c>
      <c r="H75" s="111" t="str">
        <f>IF(G75="@", "Contract", "  ")</f>
        <v xml:space="preserve">  </v>
      </c>
      <c r="I75" s="83"/>
      <c r="J75" s="83" t="str">
        <f t="shared" si="8"/>
        <v>00</v>
      </c>
      <c r="K75" s="84" t="str">
        <f t="shared" si="6"/>
        <v>00000001000000001400003C01010000</v>
      </c>
      <c r="N75" s="84">
        <f t="shared" si="7"/>
        <v>83</v>
      </c>
    </row>
    <row r="76" spans="1:14" s="84" customFormat="1" ht="13.5" x14ac:dyDescent="0.2">
      <c r="A76" s="18" t="s">
        <v>9840</v>
      </c>
      <c r="B76" s="110">
        <v>40</v>
      </c>
      <c r="C76" s="92" t="s">
        <v>142</v>
      </c>
      <c r="D76" s="92"/>
      <c r="E76" s="92" t="s">
        <v>96</v>
      </c>
      <c r="F76" s="93">
        <v>0</v>
      </c>
      <c r="G76" s="241">
        <f>VLOOKUP(A76,Install!A$1:G$667,7,FALSE)</f>
        <v>0</v>
      </c>
      <c r="H76" s="111" t="str">
        <f>IF(G76="@", "Contract", "  ")</f>
        <v xml:space="preserve">  </v>
      </c>
      <c r="I76" s="83"/>
      <c r="J76" s="83" t="str">
        <f t="shared" si="8"/>
        <v>00</v>
      </c>
      <c r="K76" s="84" t="str">
        <f t="shared" si="6"/>
        <v>000001000000001400003C0101000000</v>
      </c>
      <c r="N76" s="84">
        <f t="shared" si="7"/>
        <v>83</v>
      </c>
    </row>
    <row r="77" spans="1:14" s="84" customFormat="1" ht="13.5" x14ac:dyDescent="0.2">
      <c r="A77" s="18" t="s">
        <v>10052</v>
      </c>
      <c r="B77" s="110">
        <v>14</v>
      </c>
      <c r="C77" s="92" t="s">
        <v>430</v>
      </c>
      <c r="D77" s="92"/>
      <c r="E77" s="92" t="s">
        <v>100</v>
      </c>
      <c r="F77" s="93">
        <v>0</v>
      </c>
      <c r="G77" s="241">
        <f>VLOOKUP(A77,Install!A$1:G$667,7,FALSE)</f>
        <v>0</v>
      </c>
      <c r="H77" s="111"/>
      <c r="I77" s="83"/>
      <c r="J77" s="83" t="str">
        <f t="shared" si="8"/>
        <v>00</v>
      </c>
      <c r="K77" s="84" t="str">
        <f t="shared" si="6"/>
        <v>0001000000001400003C010100000000</v>
      </c>
      <c r="N77" s="84">
        <f t="shared" si="7"/>
        <v>83</v>
      </c>
    </row>
    <row r="78" spans="1:14" s="84" customFormat="1" ht="13.5" x14ac:dyDescent="0.2">
      <c r="A78" s="59" t="s">
        <v>10045</v>
      </c>
      <c r="B78" s="110">
        <v>7</v>
      </c>
      <c r="C78" s="92" t="s">
        <v>420</v>
      </c>
      <c r="D78" s="92"/>
      <c r="E78" s="92" t="s">
        <v>96</v>
      </c>
      <c r="F78" s="93">
        <v>0</v>
      </c>
      <c r="G78" s="241">
        <f>VLOOKUP(A78,Install!A$1:G$667,7,FALSE)</f>
        <v>1</v>
      </c>
      <c r="H78" s="111"/>
      <c r="I78" s="83"/>
      <c r="J78" s="83" t="str">
        <f t="shared" si="8"/>
        <v>01</v>
      </c>
      <c r="K78" s="84" t="str">
        <f t="shared" si="6"/>
        <v>01000000001400003C010100000000FF</v>
      </c>
      <c r="N78" s="84">
        <f t="shared" si="7"/>
        <v>338</v>
      </c>
    </row>
    <row r="79" spans="1:14" s="84" customFormat="1" ht="13.5" x14ac:dyDescent="0.2">
      <c r="A79" s="59" t="s">
        <v>10159</v>
      </c>
      <c r="B79" s="110">
        <v>6</v>
      </c>
      <c r="C79" s="92" t="s">
        <v>419</v>
      </c>
      <c r="D79" s="92"/>
      <c r="E79" s="92" t="s">
        <v>132</v>
      </c>
      <c r="F79" s="93">
        <v>0</v>
      </c>
      <c r="G79" s="241">
        <f>VLOOKUP(A79,Install!A$1:G$667,7,FALSE)</f>
        <v>0</v>
      </c>
      <c r="H79" s="118"/>
      <c r="J79" s="83" t="str">
        <f t="shared" si="8"/>
        <v>00</v>
      </c>
      <c r="K79" s="84" t="str">
        <f t="shared" si="6"/>
        <v>000000001400003C010100000000FFFF</v>
      </c>
      <c r="N79" s="84">
        <f>SUM(G79:G94)</f>
        <v>592</v>
      </c>
    </row>
    <row r="80" spans="1:14" s="84" customFormat="1" ht="13.5" x14ac:dyDescent="0.2">
      <c r="A80" s="59" t="s">
        <v>10061</v>
      </c>
      <c r="B80" s="110">
        <v>23</v>
      </c>
      <c r="C80" s="92" t="s">
        <v>443</v>
      </c>
      <c r="D80" s="92"/>
      <c r="E80" s="92" t="s">
        <v>135</v>
      </c>
      <c r="F80" s="93">
        <v>0</v>
      </c>
      <c r="G80" s="241">
        <f>VLOOKUP(A80,Install!A$1:G$667,7,FALSE)</f>
        <v>0</v>
      </c>
      <c r="H80" s="111"/>
      <c r="I80" s="83"/>
      <c r="J80" s="83" t="str">
        <f t="shared" si="8"/>
        <v>00</v>
      </c>
      <c r="K80" s="84" t="str">
        <f t="shared" si="6"/>
        <v>0000001400003C010100000000FFFFFF</v>
      </c>
      <c r="N80" s="84">
        <f t="shared" si="7"/>
        <v>847</v>
      </c>
    </row>
    <row r="81" spans="1:14" s="84" customFormat="1" ht="13.5" x14ac:dyDescent="0.2">
      <c r="A81" s="59" t="s">
        <v>10069</v>
      </c>
      <c r="B81" s="110">
        <v>31</v>
      </c>
      <c r="C81" s="92" t="s">
        <v>454</v>
      </c>
      <c r="D81" s="92"/>
      <c r="E81" s="92" t="s">
        <v>96</v>
      </c>
      <c r="F81" s="93">
        <v>0</v>
      </c>
      <c r="G81" s="241">
        <f>VLOOKUP(A81,Install!A$1:G$667,7,FALSE)</f>
        <v>0</v>
      </c>
      <c r="H81" s="111"/>
      <c r="I81" s="83"/>
      <c r="J81" s="83" t="str">
        <f t="shared" si="8"/>
        <v>00</v>
      </c>
      <c r="K81" s="84" t="str">
        <f t="shared" si="6"/>
        <v>00001400003C010100000000FFFFFFFF</v>
      </c>
      <c r="N81" s="84">
        <f t="shared" si="7"/>
        <v>1102</v>
      </c>
    </row>
    <row r="82" spans="1:14" s="84" customFormat="1" ht="13.5" x14ac:dyDescent="0.2">
      <c r="A82" s="61" t="s">
        <v>10160</v>
      </c>
      <c r="B82" s="112"/>
      <c r="C82" s="113"/>
      <c r="D82" s="113"/>
      <c r="E82" s="113"/>
      <c r="F82" s="114"/>
      <c r="G82" s="241">
        <v>0</v>
      </c>
      <c r="H82" s="115"/>
      <c r="I82" s="116"/>
      <c r="J82" s="83" t="str">
        <f t="shared" si="8"/>
        <v>00</v>
      </c>
      <c r="K82" s="84" t="str">
        <f t="shared" si="6"/>
        <v>001400003C010100000000FFFFFFFFFF</v>
      </c>
      <c r="N82" s="84">
        <f t="shared" si="7"/>
        <v>1357</v>
      </c>
    </row>
    <row r="83" spans="1:14" s="84" customFormat="1" ht="13.5" x14ac:dyDescent="0.2">
      <c r="A83" s="59" t="s">
        <v>9860</v>
      </c>
      <c r="B83" s="110">
        <v>2</v>
      </c>
      <c r="C83" s="92" t="s">
        <v>171</v>
      </c>
      <c r="D83" s="92" t="s">
        <v>172</v>
      </c>
      <c r="E83" s="92" t="s">
        <v>135</v>
      </c>
      <c r="F83" s="93">
        <v>0</v>
      </c>
      <c r="G83" s="241">
        <f>VLOOKUP(A83,Install!A$1:G$667,7,FALSE)</f>
        <v>20</v>
      </c>
      <c r="H83" s="111" t="str">
        <f>IF(G83="@", "Contract", "  ")</f>
        <v xml:space="preserve">  </v>
      </c>
      <c r="I83" s="83"/>
      <c r="J83" s="83" t="str">
        <f t="shared" si="8"/>
        <v>14</v>
      </c>
      <c r="K83" s="84" t="str">
        <f t="shared" si="6"/>
        <v>1400003C010100000000FFFFFFFFFFFF</v>
      </c>
      <c r="N83" s="84">
        <f t="shared" si="7"/>
        <v>1612</v>
      </c>
    </row>
    <row r="84" spans="1:14" s="84" customFormat="1" ht="13.5" x14ac:dyDescent="0.2">
      <c r="A84" s="18" t="s">
        <v>10005</v>
      </c>
      <c r="B84" s="110">
        <v>30</v>
      </c>
      <c r="C84" s="92" t="s">
        <v>360</v>
      </c>
      <c r="D84" s="92" t="s">
        <v>121</v>
      </c>
      <c r="E84" s="92" t="s">
        <v>135</v>
      </c>
      <c r="F84" s="93">
        <v>0</v>
      </c>
      <c r="G84" s="241">
        <f>VLOOKUP(A84,Install!A$1:G$667,7,FALSE)</f>
        <v>0</v>
      </c>
      <c r="H84" s="111"/>
      <c r="I84" s="83"/>
      <c r="J84" s="83" t="str">
        <f t="shared" si="8"/>
        <v>00</v>
      </c>
      <c r="K84" s="84" t="str">
        <f t="shared" si="6"/>
        <v>00003C010100000000FFFFFFFFFFFFFF</v>
      </c>
      <c r="N84" s="84">
        <f t="shared" si="7"/>
        <v>1847</v>
      </c>
    </row>
    <row r="85" spans="1:14" s="84" customFormat="1" ht="13.5" x14ac:dyDescent="0.2">
      <c r="A85" s="18" t="s">
        <v>10094</v>
      </c>
      <c r="B85" s="110">
        <v>5</v>
      </c>
      <c r="C85" s="92" t="s">
        <v>489</v>
      </c>
      <c r="D85" s="92"/>
      <c r="E85" s="92"/>
      <c r="F85" s="93">
        <v>0</v>
      </c>
      <c r="G85" s="241">
        <f>VLOOKUP(A85,Install!A$1:G$667,7,FALSE)</f>
        <v>0</v>
      </c>
      <c r="H85" s="119"/>
      <c r="I85" s="83"/>
      <c r="J85" s="83" t="str">
        <f t="shared" si="8"/>
        <v>00</v>
      </c>
      <c r="K85" s="84" t="str">
        <f t="shared" si="6"/>
        <v>003C010100000000FFFFFFFFFFFFFFFF</v>
      </c>
      <c r="N85" s="84">
        <f t="shared" si="7"/>
        <v>2102</v>
      </c>
    </row>
    <row r="86" spans="1:14" s="84" customFormat="1" ht="13.5" x14ac:dyDescent="0.2">
      <c r="A86" s="18" t="s">
        <v>10023</v>
      </c>
      <c r="B86" s="110">
        <v>48</v>
      </c>
      <c r="C86" s="92" t="s">
        <v>384</v>
      </c>
      <c r="D86" s="92" t="s">
        <v>134</v>
      </c>
      <c r="E86" s="92" t="s">
        <v>385</v>
      </c>
      <c r="F86" s="93">
        <v>60</v>
      </c>
      <c r="G86" s="241">
        <f>VLOOKUP(A86,Install!A$1:G$667,7,FALSE)</f>
        <v>60</v>
      </c>
      <c r="H86" s="111"/>
      <c r="I86" s="83"/>
      <c r="J86" s="83" t="str">
        <f t="shared" si="8"/>
        <v>3C</v>
      </c>
      <c r="K86" s="84" t="str">
        <f t="shared" si="6"/>
        <v>3C010100000000FFFFFFFFFFFFFFFF00</v>
      </c>
      <c r="N86" s="84">
        <f t="shared" si="7"/>
        <v>2102</v>
      </c>
    </row>
    <row r="87" spans="1:14" s="84" customFormat="1" ht="13.5" x14ac:dyDescent="0.2">
      <c r="A87" s="18" t="s">
        <v>10029</v>
      </c>
      <c r="B87" s="110">
        <v>1</v>
      </c>
      <c r="C87" s="92" t="s">
        <v>392</v>
      </c>
      <c r="D87" s="92"/>
      <c r="E87" s="92" t="s">
        <v>96</v>
      </c>
      <c r="F87" s="93">
        <v>0</v>
      </c>
      <c r="G87" s="241">
        <f>VLOOKUP(A87,Install!A$1:G$667,7,FALSE)</f>
        <v>1</v>
      </c>
      <c r="H87" s="111"/>
      <c r="I87" s="83"/>
      <c r="J87" s="83" t="str">
        <f t="shared" si="8"/>
        <v>01</v>
      </c>
      <c r="K87" s="84" t="str">
        <f t="shared" si="6"/>
        <v>010100000000FFFFFFFFFFFFFFFF0001</v>
      </c>
      <c r="N87" s="84">
        <f t="shared" si="7"/>
        <v>2043</v>
      </c>
    </row>
    <row r="88" spans="1:14" s="84" customFormat="1" ht="13.5" x14ac:dyDescent="0.2">
      <c r="A88" s="18" t="s">
        <v>10044</v>
      </c>
      <c r="B88" s="110">
        <v>0</v>
      </c>
      <c r="C88" s="97" t="s">
        <v>391</v>
      </c>
      <c r="D88" s="92"/>
      <c r="E88" s="92" t="s">
        <v>132</v>
      </c>
      <c r="F88" s="93">
        <v>0</v>
      </c>
      <c r="G88" s="241">
        <f>VLOOKUP(A88,Install!A$1:G$667,7,FALSE)</f>
        <v>1</v>
      </c>
      <c r="H88" s="111"/>
      <c r="I88" s="83"/>
      <c r="J88" s="83" t="str">
        <f t="shared" si="8"/>
        <v>01</v>
      </c>
      <c r="K88" s="84" t="str">
        <f t="shared" si="6"/>
        <v>0100000000FFFFFFFFFFFFFFFF000100</v>
      </c>
      <c r="N88" s="84">
        <f>SUM(G79:G103)</f>
        <v>2123</v>
      </c>
    </row>
    <row r="89" spans="1:14" s="84" customFormat="1" ht="13.5" x14ac:dyDescent="0.2">
      <c r="A89" s="61" t="s">
        <v>10028</v>
      </c>
      <c r="B89" s="116"/>
      <c r="C89" s="116"/>
      <c r="D89" s="116"/>
      <c r="E89" s="116"/>
      <c r="F89" s="116"/>
      <c r="G89" s="241">
        <v>0</v>
      </c>
      <c r="H89" s="116"/>
      <c r="I89" s="116"/>
      <c r="J89" s="83" t="str">
        <f t="shared" si="8"/>
        <v>00</v>
      </c>
      <c r="K89" s="84" t="str">
        <f t="shared" si="6"/>
        <v>00000000FFFFFFFFFFFFFFFF00010000</v>
      </c>
      <c r="N89" s="84">
        <f>SUM(G88:G104)</f>
        <v>2042</v>
      </c>
    </row>
    <row r="90" spans="1:14" s="84" customFormat="1" ht="13.5" x14ac:dyDescent="0.2">
      <c r="A90" s="18" t="s">
        <v>9844</v>
      </c>
      <c r="B90" s="110">
        <v>44</v>
      </c>
      <c r="C90" s="92" t="s">
        <v>146</v>
      </c>
      <c r="D90" s="92"/>
      <c r="E90" s="92" t="s">
        <v>96</v>
      </c>
      <c r="F90" s="93">
        <v>0</v>
      </c>
      <c r="G90" s="241">
        <f>VLOOKUP(A90,Install!A$1:G$667,7,FALSE)</f>
        <v>0</v>
      </c>
      <c r="H90" s="111" t="str">
        <f>IF(G90="@", "Contract", "  ")</f>
        <v xml:space="preserve">  </v>
      </c>
      <c r="I90" s="83"/>
      <c r="J90" s="83" t="str">
        <f t="shared" si="8"/>
        <v>00</v>
      </c>
      <c r="K90" s="84" t="str">
        <f t="shared" si="6"/>
        <v>000000FFFFFFFFFFFFFFFF0001000007</v>
      </c>
      <c r="N90" s="84">
        <f t="shared" si="7"/>
        <v>2048</v>
      </c>
    </row>
    <row r="91" spans="1:14" s="84" customFormat="1" ht="13.5" x14ac:dyDescent="0.2">
      <c r="A91" s="18" t="s">
        <v>9923</v>
      </c>
      <c r="B91" s="110">
        <v>0</v>
      </c>
      <c r="C91" s="92" t="s">
        <v>255</v>
      </c>
      <c r="D91" s="92"/>
      <c r="E91" s="92" t="s">
        <v>256</v>
      </c>
      <c r="F91" s="93">
        <v>1</v>
      </c>
      <c r="G91" s="241">
        <f>VLOOKUP(A91,Install!A$1:G$667,7,FALSE)</f>
        <v>0</v>
      </c>
      <c r="H91" s="111" t="s">
        <v>86</v>
      </c>
      <c r="I91" s="83"/>
      <c r="J91" s="83" t="str">
        <f t="shared" si="8"/>
        <v>00</v>
      </c>
      <c r="K91" s="84" t="str">
        <f t="shared" si="6"/>
        <v>0000FFFFFFFFFFFFFFFF000100000700</v>
      </c>
      <c r="N91" s="84">
        <f t="shared" si="7"/>
        <v>2048</v>
      </c>
    </row>
    <row r="92" spans="1:14" s="84" customFormat="1" ht="13.5" x14ac:dyDescent="0.2">
      <c r="A92" s="18" t="s">
        <v>9924</v>
      </c>
      <c r="B92" s="110">
        <v>1</v>
      </c>
      <c r="C92" s="92" t="s">
        <v>18</v>
      </c>
      <c r="D92" s="92"/>
      <c r="E92" s="92" t="s">
        <v>256</v>
      </c>
      <c r="F92" s="93">
        <v>1</v>
      </c>
      <c r="G92" s="241">
        <f>VLOOKUP(A92,Install!A$1:G$667,7,FALSE)</f>
        <v>0</v>
      </c>
      <c r="H92" s="120" t="s">
        <v>86</v>
      </c>
      <c r="I92" s="83"/>
      <c r="J92" s="83" t="str">
        <f t="shared" si="8"/>
        <v>00</v>
      </c>
      <c r="K92" s="84" t="str">
        <f t="shared" si="6"/>
        <v>00FFFFFFFFFFFFFFFF00010000070000</v>
      </c>
      <c r="N92" s="84">
        <f t="shared" si="7"/>
        <v>2048</v>
      </c>
    </row>
    <row r="93" spans="1:14" s="84" customFormat="1" ht="13.5" x14ac:dyDescent="0.2">
      <c r="A93" s="18" t="s">
        <v>9897</v>
      </c>
      <c r="B93" s="110">
        <v>40</v>
      </c>
      <c r="C93" s="92" t="s">
        <v>225</v>
      </c>
      <c r="D93" s="92"/>
      <c r="E93" s="121" t="s">
        <v>170</v>
      </c>
      <c r="F93" s="93">
        <v>255</v>
      </c>
      <c r="G93" s="241">
        <f>VLOOKUP(A93,Install!A$1:G$667,7,FALSE)</f>
        <v>255</v>
      </c>
      <c r="H93" s="111" t="str">
        <f t="shared" ref="H93:H111" si="9">IF(G93="@", "Contract", "  ")</f>
        <v xml:space="preserve">  </v>
      </c>
      <c r="I93" s="83"/>
      <c r="J93" s="83" t="str">
        <f t="shared" si="8"/>
        <v>FF</v>
      </c>
      <c r="K93" s="84" t="str">
        <f t="shared" si="6"/>
        <v>FFFFFFFFFFFFFFFF00010000070000FF</v>
      </c>
      <c r="N93" s="84">
        <f t="shared" si="7"/>
        <v>2303</v>
      </c>
    </row>
    <row r="94" spans="1:14" s="84" customFormat="1" ht="13.5" x14ac:dyDescent="0.2">
      <c r="A94" s="18" t="s">
        <v>9899</v>
      </c>
      <c r="B94" s="110">
        <v>42</v>
      </c>
      <c r="C94" s="92" t="s">
        <v>228</v>
      </c>
      <c r="D94" s="92"/>
      <c r="E94" s="121" t="s">
        <v>227</v>
      </c>
      <c r="F94" s="93">
        <v>255</v>
      </c>
      <c r="G94" s="241">
        <f>VLOOKUP(A94,Install!A$1:G$667,7,FALSE)</f>
        <v>255</v>
      </c>
      <c r="H94" s="111" t="str">
        <f t="shared" si="9"/>
        <v xml:space="preserve">  </v>
      </c>
      <c r="I94" s="83"/>
      <c r="J94" s="83" t="str">
        <f t="shared" si="8"/>
        <v>FF</v>
      </c>
      <c r="K94" s="84" t="str">
        <f t="shared" si="6"/>
        <v>FFFFFFFFFFFFFF00010000070000FF00</v>
      </c>
      <c r="N94" s="84">
        <f t="shared" si="7"/>
        <v>2048</v>
      </c>
    </row>
    <row r="95" spans="1:14" s="84" customFormat="1" ht="13.5" x14ac:dyDescent="0.2">
      <c r="A95" s="18" t="s">
        <v>9901</v>
      </c>
      <c r="B95" s="110">
        <v>44</v>
      </c>
      <c r="C95" s="92" t="s">
        <v>230</v>
      </c>
      <c r="D95" s="92"/>
      <c r="E95" s="121" t="s">
        <v>227</v>
      </c>
      <c r="F95" s="93">
        <v>255</v>
      </c>
      <c r="G95" s="241">
        <f>VLOOKUP(A95,Install!A$1:G$667,7,FALSE)</f>
        <v>255</v>
      </c>
      <c r="H95" s="111" t="str">
        <f t="shared" si="9"/>
        <v xml:space="preserve">  </v>
      </c>
      <c r="I95" s="83"/>
      <c r="J95" s="83" t="str">
        <f t="shared" si="8"/>
        <v>FF</v>
      </c>
      <c r="K95" s="84" t="str">
        <f t="shared" si="6"/>
        <v>FFFFFFFFFFFF00010000070000FF00FF</v>
      </c>
      <c r="N95" s="84">
        <f t="shared" si="7"/>
        <v>2048</v>
      </c>
    </row>
    <row r="96" spans="1:14" s="84" customFormat="1" ht="13.5" x14ac:dyDescent="0.2">
      <c r="A96" s="18" t="s">
        <v>9903</v>
      </c>
      <c r="B96" s="110">
        <v>46</v>
      </c>
      <c r="C96" s="92" t="s">
        <v>232</v>
      </c>
      <c r="D96" s="92"/>
      <c r="E96" s="121" t="s">
        <v>227</v>
      </c>
      <c r="F96" s="93">
        <v>255</v>
      </c>
      <c r="G96" s="241">
        <f>VLOOKUP(A96,Install!A$1:G$667,7,FALSE)</f>
        <v>255</v>
      </c>
      <c r="H96" s="111" t="str">
        <f t="shared" si="9"/>
        <v xml:space="preserve">  </v>
      </c>
      <c r="I96" s="83"/>
      <c r="J96" s="83" t="str">
        <f t="shared" si="8"/>
        <v>FF</v>
      </c>
      <c r="K96" s="84" t="str">
        <f t="shared" si="6"/>
        <v>FFFFFFFFFF00010000070000FF00FF00</v>
      </c>
      <c r="N96" s="84">
        <f t="shared" si="7"/>
        <v>1793</v>
      </c>
    </row>
    <row r="97" spans="1:14" s="84" customFormat="1" ht="13.5" x14ac:dyDescent="0.2">
      <c r="A97" s="18" t="s">
        <v>9905</v>
      </c>
      <c r="B97" s="110">
        <v>48</v>
      </c>
      <c r="C97" s="92" t="s">
        <v>234</v>
      </c>
      <c r="D97" s="92"/>
      <c r="E97" s="121" t="s">
        <v>227</v>
      </c>
      <c r="F97" s="93">
        <v>255</v>
      </c>
      <c r="G97" s="241">
        <f>VLOOKUP(A97,Install!A$1:G$667,7,FALSE)</f>
        <v>255</v>
      </c>
      <c r="H97" s="111" t="str">
        <f t="shared" si="9"/>
        <v xml:space="preserve">  </v>
      </c>
      <c r="I97" s="83"/>
      <c r="J97" s="83" t="str">
        <f t="shared" si="8"/>
        <v>FF</v>
      </c>
      <c r="K97" s="84" t="str">
        <f t="shared" si="6"/>
        <v>FFFFFFFF00010000070000FF00FF0000</v>
      </c>
      <c r="N97" s="84">
        <f t="shared" si="7"/>
        <v>1538</v>
      </c>
    </row>
    <row r="98" spans="1:14" s="84" customFormat="1" ht="13.5" x14ac:dyDescent="0.2">
      <c r="A98" s="58" t="s">
        <v>9907</v>
      </c>
      <c r="B98" s="110">
        <v>50</v>
      </c>
      <c r="C98" s="92" t="s">
        <v>236</v>
      </c>
      <c r="D98" s="92"/>
      <c r="E98" s="121" t="s">
        <v>227</v>
      </c>
      <c r="F98" s="93">
        <v>255</v>
      </c>
      <c r="G98" s="241">
        <f>VLOOKUP(A98,Install!A$1:G$667,7,FALSE)</f>
        <v>255</v>
      </c>
      <c r="H98" s="111" t="str">
        <f t="shared" si="9"/>
        <v xml:space="preserve">  </v>
      </c>
      <c r="I98" s="83"/>
      <c r="J98" s="83" t="str">
        <f t="shared" si="8"/>
        <v>FF</v>
      </c>
      <c r="K98" s="84" t="str">
        <f t="shared" si="6"/>
        <v>FFFFFF00010000070000FF00FF000000</v>
      </c>
      <c r="N98" s="84">
        <f t="shared" si="7"/>
        <v>1283</v>
      </c>
    </row>
    <row r="99" spans="1:14" s="84" customFormat="1" ht="13.5" x14ac:dyDescent="0.2">
      <c r="A99" s="58" t="s">
        <v>9909</v>
      </c>
      <c r="B99" s="110">
        <v>52</v>
      </c>
      <c r="C99" s="92" t="s">
        <v>238</v>
      </c>
      <c r="D99" s="92"/>
      <c r="E99" s="121" t="s">
        <v>227</v>
      </c>
      <c r="F99" s="93">
        <v>255</v>
      </c>
      <c r="G99" s="241">
        <f>VLOOKUP(A99,Install!A$1:G$667,7,FALSE)</f>
        <v>255</v>
      </c>
      <c r="H99" s="111" t="str">
        <f t="shared" si="9"/>
        <v xml:space="preserve">  </v>
      </c>
      <c r="I99" s="83"/>
      <c r="J99" s="83" t="str">
        <f t="shared" si="8"/>
        <v>FF</v>
      </c>
      <c r="K99" s="84" t="str">
        <f t="shared" si="6"/>
        <v>FFFF00010000070000FF00FF00000000</v>
      </c>
      <c r="N99" s="84">
        <f t="shared" si="7"/>
        <v>1028</v>
      </c>
    </row>
    <row r="100" spans="1:14" s="84" customFormat="1" ht="13.5" x14ac:dyDescent="0.2">
      <c r="A100" s="57" t="s">
        <v>9911</v>
      </c>
      <c r="B100" s="110">
        <v>54</v>
      </c>
      <c r="C100" s="92" t="s">
        <v>240</v>
      </c>
      <c r="D100" s="92"/>
      <c r="E100" s="121" t="s">
        <v>227</v>
      </c>
      <c r="F100" s="93">
        <v>255</v>
      </c>
      <c r="G100" s="241">
        <f>VLOOKUP(A100,Install!A$1:G$667,7,FALSE)</f>
        <v>255</v>
      </c>
      <c r="H100" s="111" t="str">
        <f t="shared" si="9"/>
        <v xml:space="preserve">  </v>
      </c>
      <c r="I100" s="83"/>
      <c r="J100" s="83" t="str">
        <f t="shared" si="8"/>
        <v>FF</v>
      </c>
      <c r="K100" s="84" t="str">
        <f t="shared" si="6"/>
        <v>FF00010000070000FF00FF0000000000</v>
      </c>
      <c r="N100" s="84">
        <f t="shared" si="7"/>
        <v>773</v>
      </c>
    </row>
    <row r="101" spans="1:14" s="84" customFormat="1" ht="13.5" x14ac:dyDescent="0.2">
      <c r="A101" s="57" t="s">
        <v>9944</v>
      </c>
      <c r="B101" s="110">
        <v>23</v>
      </c>
      <c r="C101" s="92" t="s">
        <v>282</v>
      </c>
      <c r="D101" s="92"/>
      <c r="E101" s="92" t="s">
        <v>96</v>
      </c>
      <c r="F101" s="93">
        <v>0</v>
      </c>
      <c r="G101" s="241">
        <f>VLOOKUP(A101,Install!A$1:G$667,7,FALSE)</f>
        <v>0</v>
      </c>
      <c r="H101" s="120" t="str">
        <f t="shared" si="9"/>
        <v xml:space="preserve">  </v>
      </c>
      <c r="I101" s="83"/>
      <c r="J101" s="83" t="str">
        <f t="shared" si="8"/>
        <v>00</v>
      </c>
      <c r="K101" s="84" t="str">
        <f t="shared" si="6"/>
        <v>00010000070000FF00FF000000000000</v>
      </c>
      <c r="N101" s="84">
        <f t="shared" si="7"/>
        <v>518</v>
      </c>
    </row>
    <row r="102" spans="1:14" s="84" customFormat="1" ht="13.5" x14ac:dyDescent="0.2">
      <c r="A102" s="58" t="s">
        <v>9925</v>
      </c>
      <c r="B102" s="110">
        <v>2</v>
      </c>
      <c r="C102" s="92" t="s">
        <v>257</v>
      </c>
      <c r="D102" s="92"/>
      <c r="E102" s="92" t="s">
        <v>106</v>
      </c>
      <c r="F102" s="93">
        <v>1</v>
      </c>
      <c r="G102" s="241">
        <f>VLOOKUP(A102,Install!A$1:G$667,7,FALSE)</f>
        <v>1</v>
      </c>
      <c r="H102" s="120" t="str">
        <f t="shared" si="9"/>
        <v xml:space="preserve">  </v>
      </c>
      <c r="I102" s="83"/>
      <c r="J102" s="83" t="str">
        <f t="shared" si="8"/>
        <v>01</v>
      </c>
      <c r="K102" s="84" t="str">
        <f t="shared" si="6"/>
        <v>010000070000FF00FF00000000000000</v>
      </c>
      <c r="N102" s="84">
        <f t="shared" si="7"/>
        <v>518</v>
      </c>
    </row>
    <row r="103" spans="1:14" s="84" customFormat="1" ht="13.5" x14ac:dyDescent="0.2">
      <c r="A103" s="57" t="s">
        <v>9934</v>
      </c>
      <c r="B103" s="110">
        <v>11</v>
      </c>
      <c r="C103" s="92" t="s">
        <v>268</v>
      </c>
      <c r="D103" s="92" t="s">
        <v>134</v>
      </c>
      <c r="E103" s="92" t="s">
        <v>135</v>
      </c>
      <c r="F103" s="93">
        <v>0</v>
      </c>
      <c r="G103" s="241">
        <f>VLOOKUP(A103,Install!A$1:G$667,7,FALSE)</f>
        <v>0</v>
      </c>
      <c r="H103" s="120" t="str">
        <f t="shared" si="9"/>
        <v xml:space="preserve">  </v>
      </c>
      <c r="I103" s="83"/>
      <c r="J103" s="83" t="str">
        <f t="shared" si="8"/>
        <v>00</v>
      </c>
      <c r="K103" s="84" t="str">
        <f t="shared" si="6"/>
        <v>0000070000FF00FF0000000000000000</v>
      </c>
      <c r="N103" s="84">
        <f t="shared" si="7"/>
        <v>517</v>
      </c>
    </row>
    <row r="104" spans="1:14" s="84" customFormat="1" ht="13.5" x14ac:dyDescent="0.2">
      <c r="A104" s="57" t="s">
        <v>9935</v>
      </c>
      <c r="B104" s="110">
        <v>12</v>
      </c>
      <c r="C104" s="92" t="s">
        <v>269</v>
      </c>
      <c r="D104" s="92" t="s">
        <v>134</v>
      </c>
      <c r="E104" s="92" t="s">
        <v>135</v>
      </c>
      <c r="F104" s="93">
        <v>0</v>
      </c>
      <c r="G104" s="241">
        <f>VLOOKUP(A104,Install!A$1:G$667,7,FALSE)</f>
        <v>0</v>
      </c>
      <c r="H104" s="120" t="str">
        <f t="shared" si="9"/>
        <v xml:space="preserve">  </v>
      </c>
      <c r="I104" s="83"/>
      <c r="J104" s="83" t="str">
        <f t="shared" si="8"/>
        <v>00</v>
      </c>
      <c r="K104" s="84" t="str">
        <f t="shared" si="6"/>
        <v>00070000FF00FF000000000000000000</v>
      </c>
      <c r="N104" s="84">
        <f t="shared" si="7"/>
        <v>517</v>
      </c>
    </row>
    <row r="105" spans="1:14" s="84" customFormat="1" ht="13.5" x14ac:dyDescent="0.2">
      <c r="A105" s="57" t="s">
        <v>9937</v>
      </c>
      <c r="B105" s="110">
        <v>14</v>
      </c>
      <c r="C105" s="92" t="s">
        <v>272</v>
      </c>
      <c r="D105" s="92" t="s">
        <v>134</v>
      </c>
      <c r="E105" s="92" t="s">
        <v>273</v>
      </c>
      <c r="F105" s="93">
        <v>7</v>
      </c>
      <c r="G105" s="241">
        <f>VLOOKUP(A105,Install!A$1:G$667,7,FALSE)</f>
        <v>7</v>
      </c>
      <c r="H105" s="120" t="str">
        <f t="shared" si="9"/>
        <v xml:space="preserve">  </v>
      </c>
      <c r="I105" s="83"/>
      <c r="J105" s="83" t="str">
        <f t="shared" si="8"/>
        <v>07</v>
      </c>
      <c r="K105" s="84" t="str">
        <f t="shared" si="6"/>
        <v>070000FF00FF00000000000000000000</v>
      </c>
      <c r="N105" s="84">
        <f t="shared" si="7"/>
        <v>517</v>
      </c>
    </row>
    <row r="106" spans="1:14" s="84" customFormat="1" ht="13.5" x14ac:dyDescent="0.2">
      <c r="A106" s="57" t="s">
        <v>9941</v>
      </c>
      <c r="B106" s="110">
        <v>20</v>
      </c>
      <c r="C106" s="92" t="s">
        <v>279</v>
      </c>
      <c r="D106" s="92" t="s">
        <v>134</v>
      </c>
      <c r="E106" s="92" t="s">
        <v>135</v>
      </c>
      <c r="F106" s="93">
        <v>0</v>
      </c>
      <c r="G106" s="241">
        <f>VLOOKUP(A106,Install!A$1:G$667,7,FALSE)</f>
        <v>0</v>
      </c>
      <c r="H106" s="120" t="str">
        <f t="shared" si="9"/>
        <v xml:space="preserve">  </v>
      </c>
      <c r="I106" s="83"/>
      <c r="J106" s="83" t="str">
        <f t="shared" si="8"/>
        <v>00</v>
      </c>
      <c r="K106" s="84" t="str">
        <f t="shared" si="6"/>
        <v>0000FF00FF0000000000000000000000</v>
      </c>
      <c r="N106" s="84">
        <f t="shared" si="7"/>
        <v>510</v>
      </c>
    </row>
    <row r="107" spans="1:14" s="84" customFormat="1" ht="13.5" x14ac:dyDescent="0.2">
      <c r="A107" s="57" t="s">
        <v>9942</v>
      </c>
      <c r="B107" s="110">
        <v>21</v>
      </c>
      <c r="C107" s="92" t="s">
        <v>280</v>
      </c>
      <c r="D107" s="92"/>
      <c r="E107" s="92" t="s">
        <v>96</v>
      </c>
      <c r="F107" s="93">
        <v>0</v>
      </c>
      <c r="G107" s="241">
        <f>VLOOKUP(A107,Install!A$1:G$667,7,FALSE)</f>
        <v>0</v>
      </c>
      <c r="H107" s="120" t="str">
        <f t="shared" si="9"/>
        <v xml:space="preserve">  </v>
      </c>
      <c r="I107" s="83"/>
      <c r="J107" s="83" t="str">
        <f t="shared" si="8"/>
        <v>00</v>
      </c>
      <c r="K107" s="84" t="str">
        <f t="shared" si="6"/>
        <v>00FF00FF000000000000000000000000</v>
      </c>
      <c r="N107" s="84">
        <f t="shared" si="7"/>
        <v>510</v>
      </c>
    </row>
    <row r="108" spans="1:14" s="84" customFormat="1" ht="13.5" x14ac:dyDescent="0.2">
      <c r="A108" s="59" t="s">
        <v>9940</v>
      </c>
      <c r="B108" s="110">
        <v>18</v>
      </c>
      <c r="C108" s="92" t="s">
        <v>277</v>
      </c>
      <c r="D108" s="92"/>
      <c r="E108" s="92" t="s">
        <v>227</v>
      </c>
      <c r="F108" s="93">
        <v>255</v>
      </c>
      <c r="G108" s="241">
        <f>VLOOKUP(A108,Install!A$1:G$667,7,FALSE)</f>
        <v>255</v>
      </c>
      <c r="H108" s="120" t="str">
        <f t="shared" si="9"/>
        <v xml:space="preserve">  </v>
      </c>
      <c r="I108" s="83"/>
      <c r="J108" s="83" t="str">
        <f t="shared" si="8"/>
        <v>FF</v>
      </c>
      <c r="K108" s="84" t="str">
        <f t="shared" si="6"/>
        <v>FF00FF00000000000000000000000000</v>
      </c>
      <c r="N108" s="84">
        <f t="shared" si="7"/>
        <v>510</v>
      </c>
    </row>
    <row r="109" spans="1:14" s="84" customFormat="1" ht="13.5" x14ac:dyDescent="0.2">
      <c r="A109" s="59" t="s">
        <v>10156</v>
      </c>
      <c r="B109" s="110">
        <v>19</v>
      </c>
      <c r="C109" s="92" t="s">
        <v>278</v>
      </c>
      <c r="D109" s="92"/>
      <c r="E109" s="92" t="s">
        <v>96</v>
      </c>
      <c r="F109" s="93">
        <v>0</v>
      </c>
      <c r="G109" s="241">
        <f>VLOOKUP(A109,Install!A$1:G$667,7,FALSE)</f>
        <v>0</v>
      </c>
      <c r="H109" s="120" t="str">
        <f t="shared" si="9"/>
        <v xml:space="preserve">  </v>
      </c>
      <c r="I109" s="83"/>
      <c r="J109" s="83" t="str">
        <f t="shared" si="8"/>
        <v>00</v>
      </c>
      <c r="K109" s="84" t="str">
        <f t="shared" si="6"/>
        <v>00FF0000000000000000000000000000</v>
      </c>
      <c r="N109" s="84">
        <f t="shared" si="7"/>
        <v>255</v>
      </c>
    </row>
    <row r="110" spans="1:14" s="84" customFormat="1" ht="13.5" x14ac:dyDescent="0.2">
      <c r="A110" s="59" t="s">
        <v>9943</v>
      </c>
      <c r="B110" s="110">
        <v>22</v>
      </c>
      <c r="C110" s="92" t="s">
        <v>281</v>
      </c>
      <c r="D110" s="92"/>
      <c r="E110" s="92" t="s">
        <v>227</v>
      </c>
      <c r="F110" s="93">
        <v>255</v>
      </c>
      <c r="G110" s="241">
        <f>VLOOKUP(A110,Install!A$1:G$667,7,FALSE)</f>
        <v>255</v>
      </c>
      <c r="H110" s="120" t="str">
        <f t="shared" si="9"/>
        <v xml:space="preserve">  </v>
      </c>
      <c r="I110" s="83"/>
      <c r="J110" s="83" t="str">
        <f t="shared" si="8"/>
        <v>FF</v>
      </c>
      <c r="K110" s="84" t="str">
        <f t="shared" si="6"/>
        <v>FF000000000000000000000000000000</v>
      </c>
      <c r="N110" s="84">
        <f t="shared" si="7"/>
        <v>255</v>
      </c>
    </row>
    <row r="111" spans="1:14" s="84" customFormat="1" ht="13.5" x14ac:dyDescent="0.2">
      <c r="A111" s="18" t="s">
        <v>9891</v>
      </c>
      <c r="B111" s="110">
        <v>34</v>
      </c>
      <c r="C111" s="92" t="s">
        <v>217</v>
      </c>
      <c r="D111" s="92"/>
      <c r="E111" s="92" t="s">
        <v>201</v>
      </c>
      <c r="F111" s="93">
        <v>0</v>
      </c>
      <c r="G111" s="241">
        <f>VLOOKUP(A111,Install!A$1:G$667,7,FALSE)</f>
        <v>0</v>
      </c>
      <c r="H111" s="111" t="str">
        <f t="shared" si="9"/>
        <v xml:space="preserve">  </v>
      </c>
      <c r="I111" s="83"/>
      <c r="J111" s="83" t="str">
        <f t="shared" si="8"/>
        <v>00</v>
      </c>
      <c r="K111" s="84" t="str">
        <f t="shared" si="6"/>
        <v>00000000000000000000000000000000</v>
      </c>
      <c r="N111" s="84">
        <f t="shared" si="7"/>
        <v>0</v>
      </c>
    </row>
    <row r="112" spans="1:14" s="84" customFormat="1" ht="13.5" x14ac:dyDescent="0.2">
      <c r="A112" s="18" t="s">
        <v>10088</v>
      </c>
      <c r="B112" s="110">
        <v>11</v>
      </c>
      <c r="C112" s="92" t="s">
        <v>478</v>
      </c>
      <c r="D112" s="92"/>
      <c r="E112" s="121" t="s">
        <v>479</v>
      </c>
      <c r="F112" s="93">
        <v>0</v>
      </c>
      <c r="G112" s="241">
        <f>VLOOKUP(A112,Install!A$1:G$667,7,FALSE)</f>
        <v>0</v>
      </c>
      <c r="H112" s="111"/>
      <c r="I112" s="83"/>
      <c r="J112" s="83" t="str">
        <f t="shared" si="8"/>
        <v>00</v>
      </c>
      <c r="K112" s="84" t="str">
        <f t="shared" si="6"/>
        <v>00000000000000000000000000000000</v>
      </c>
      <c r="N112" s="84">
        <f t="shared" si="7"/>
        <v>0</v>
      </c>
    </row>
    <row r="113" spans="1:14" s="84" customFormat="1" ht="13.5" x14ac:dyDescent="0.2">
      <c r="A113" s="18" t="s">
        <v>10089</v>
      </c>
      <c r="B113" s="110">
        <v>12</v>
      </c>
      <c r="C113" s="92" t="s">
        <v>480</v>
      </c>
      <c r="D113" s="92"/>
      <c r="E113" s="121" t="s">
        <v>479</v>
      </c>
      <c r="F113" s="93">
        <v>0</v>
      </c>
      <c r="G113" s="241">
        <f>VLOOKUP(A113,Install!A$1:G$667,7,FALSE)</f>
        <v>0</v>
      </c>
      <c r="H113" s="111"/>
      <c r="I113" s="83"/>
      <c r="J113" s="83" t="str">
        <f t="shared" si="8"/>
        <v>00</v>
      </c>
      <c r="K113" s="84" t="str">
        <f t="shared" si="6"/>
        <v>00000000000000000000000000000002</v>
      </c>
      <c r="N113" s="84">
        <f t="shared" si="7"/>
        <v>2</v>
      </c>
    </row>
    <row r="114" spans="1:14" s="84" customFormat="1" ht="13.5" x14ac:dyDescent="0.2">
      <c r="A114" s="18" t="s">
        <v>10090</v>
      </c>
      <c r="B114" s="110">
        <v>13</v>
      </c>
      <c r="C114" s="92" t="s">
        <v>481</v>
      </c>
      <c r="D114" s="92"/>
      <c r="E114" s="121" t="s">
        <v>479</v>
      </c>
      <c r="F114" s="93">
        <v>0</v>
      </c>
      <c r="G114" s="241">
        <f>VLOOKUP(A114,Install!A$1:G$667,7,FALSE)</f>
        <v>0</v>
      </c>
      <c r="H114" s="111"/>
      <c r="I114" s="83"/>
      <c r="J114" s="83" t="str">
        <f t="shared" si="8"/>
        <v>00</v>
      </c>
      <c r="K114" s="84" t="str">
        <f t="shared" si="6"/>
        <v>00000000000000000000000000000200</v>
      </c>
      <c r="N114" s="84">
        <f t="shared" si="7"/>
        <v>2</v>
      </c>
    </row>
    <row r="115" spans="1:14" s="84" customFormat="1" ht="13.5" x14ac:dyDescent="0.2">
      <c r="A115" s="18" t="s">
        <v>9892</v>
      </c>
      <c r="B115" s="110">
        <v>35</v>
      </c>
      <c r="C115" s="92" t="s">
        <v>218</v>
      </c>
      <c r="D115" s="92"/>
      <c r="E115" s="92" t="s">
        <v>132</v>
      </c>
      <c r="F115" s="93">
        <v>0</v>
      </c>
      <c r="G115" s="241">
        <f>VLOOKUP(A115,Install!A$1:G$667,7,FALSE)</f>
        <v>0</v>
      </c>
      <c r="H115" s="111" t="str">
        <f>IF(G115="@", "Contract", "  ")</f>
        <v xml:space="preserve">  </v>
      </c>
      <c r="I115" s="83"/>
      <c r="J115" s="83" t="str">
        <f t="shared" si="8"/>
        <v>00</v>
      </c>
      <c r="K115" s="84" t="str">
        <f t="shared" si="6"/>
        <v>00000000000000000000000000020000</v>
      </c>
      <c r="N115" s="84">
        <f t="shared" si="7"/>
        <v>2</v>
      </c>
    </row>
    <row r="116" spans="1:14" s="84" customFormat="1" ht="13.5" x14ac:dyDescent="0.2">
      <c r="A116" s="18" t="s">
        <v>10024</v>
      </c>
      <c r="B116" s="110">
        <v>49</v>
      </c>
      <c r="C116" s="92" t="s">
        <v>386</v>
      </c>
      <c r="D116" s="92" t="s">
        <v>121</v>
      </c>
      <c r="E116" s="92" t="s">
        <v>135</v>
      </c>
      <c r="F116" s="93">
        <v>0</v>
      </c>
      <c r="G116" s="241">
        <f>VLOOKUP(A116,Install!A$1:G$667,7,FALSE)</f>
        <v>0</v>
      </c>
      <c r="H116" s="111"/>
      <c r="I116" s="83"/>
      <c r="J116" s="83" t="str">
        <f t="shared" si="8"/>
        <v>00</v>
      </c>
      <c r="K116" s="84" t="str">
        <f t="shared" si="6"/>
        <v>00000000000000000000000002000000</v>
      </c>
      <c r="N116" s="84">
        <f t="shared" si="7"/>
        <v>2</v>
      </c>
    </row>
    <row r="117" spans="1:14" s="84" customFormat="1" ht="13.5" x14ac:dyDescent="0.2">
      <c r="A117" s="18" t="s">
        <v>9866</v>
      </c>
      <c r="B117" s="110">
        <v>8</v>
      </c>
      <c r="C117" s="92" t="s">
        <v>178</v>
      </c>
      <c r="D117" s="92"/>
      <c r="E117" s="92" t="s">
        <v>100</v>
      </c>
      <c r="F117" s="93">
        <v>0</v>
      </c>
      <c r="G117" s="241">
        <f>VLOOKUP(A117,Install!A$1:G$667,7,FALSE)</f>
        <v>0</v>
      </c>
      <c r="H117" s="111" t="str">
        <f>IF(G117="@", "Contract", "  ")</f>
        <v xml:space="preserve">  </v>
      </c>
      <c r="I117" s="83"/>
      <c r="J117" s="83" t="str">
        <f t="shared" si="8"/>
        <v>00</v>
      </c>
      <c r="K117" s="84" t="str">
        <f t="shared" si="6"/>
        <v>00000000000000000000000200000002</v>
      </c>
      <c r="N117" s="84">
        <f t="shared" si="7"/>
        <v>4</v>
      </c>
    </row>
    <row r="118" spans="1:14" s="84" customFormat="1" ht="13.5" x14ac:dyDescent="0.2">
      <c r="A118" s="18" t="s">
        <v>9871</v>
      </c>
      <c r="B118" s="110">
        <v>13</v>
      </c>
      <c r="C118" s="92" t="s">
        <v>184</v>
      </c>
      <c r="D118" s="92"/>
      <c r="E118" s="92" t="s">
        <v>100</v>
      </c>
      <c r="F118" s="93">
        <v>0</v>
      </c>
      <c r="G118" s="241">
        <f>VLOOKUP(A118,Install!A$1:G$667,7,FALSE)</f>
        <v>0</v>
      </c>
      <c r="H118" s="111" t="str">
        <f>IF(G118="@", "Contract", "  ")</f>
        <v xml:space="preserve">  </v>
      </c>
      <c r="I118" s="83"/>
      <c r="J118" s="83" t="str">
        <f t="shared" si="8"/>
        <v>00</v>
      </c>
      <c r="K118" s="84" t="str">
        <f t="shared" si="6"/>
        <v>00000000000000000000020000000214</v>
      </c>
      <c r="N118" s="84">
        <f t="shared" si="7"/>
        <v>24</v>
      </c>
    </row>
    <row r="119" spans="1:14" s="84" customFormat="1" ht="13.5" x14ac:dyDescent="0.2">
      <c r="A119" s="18" t="s">
        <v>10043</v>
      </c>
      <c r="B119" s="110">
        <v>5</v>
      </c>
      <c r="C119" s="92" t="s">
        <v>418</v>
      </c>
      <c r="D119" s="92"/>
      <c r="E119" s="92" t="s">
        <v>100</v>
      </c>
      <c r="F119" s="93">
        <v>0</v>
      </c>
      <c r="G119" s="241">
        <f>VLOOKUP(A119,Install!A$1:G$667,7,FALSE)</f>
        <v>0</v>
      </c>
      <c r="H119" s="111"/>
      <c r="I119" s="83"/>
      <c r="J119" s="83" t="str">
        <f t="shared" si="8"/>
        <v>00</v>
      </c>
      <c r="K119" s="84" t="str">
        <f t="shared" si="6"/>
        <v>00000000000000000002000000021414</v>
      </c>
      <c r="N119" s="84">
        <f t="shared" si="7"/>
        <v>44</v>
      </c>
    </row>
    <row r="120" spans="1:14" s="84" customFormat="1" ht="13.5" x14ac:dyDescent="0.2">
      <c r="A120" s="18" t="s">
        <v>10068</v>
      </c>
      <c r="B120" s="110">
        <v>30</v>
      </c>
      <c r="C120" s="92" t="s">
        <v>453</v>
      </c>
      <c r="D120" s="92"/>
      <c r="E120" s="92" t="s">
        <v>100</v>
      </c>
      <c r="F120" s="93">
        <v>0</v>
      </c>
      <c r="G120" s="241">
        <f>VLOOKUP(A120,Install!A$1:G$667,7,FALSE)</f>
        <v>0</v>
      </c>
      <c r="H120" s="111"/>
      <c r="I120" s="83"/>
      <c r="J120" s="83" t="str">
        <f t="shared" si="8"/>
        <v>00</v>
      </c>
      <c r="K120" s="84" t="str">
        <f t="shared" si="6"/>
        <v>00000000000000000200000002141414</v>
      </c>
      <c r="N120" s="84">
        <f t="shared" si="7"/>
        <v>64</v>
      </c>
    </row>
    <row r="121" spans="1:14" s="84" customFormat="1" ht="13.5" x14ac:dyDescent="0.2">
      <c r="A121" s="59" t="s">
        <v>10087</v>
      </c>
      <c r="B121" s="110">
        <v>10</v>
      </c>
      <c r="C121" s="92" t="s">
        <v>476</v>
      </c>
      <c r="D121" s="92"/>
      <c r="E121" s="92" t="s">
        <v>477</v>
      </c>
      <c r="F121" s="93">
        <v>0</v>
      </c>
      <c r="G121" s="241">
        <f>VLOOKUP(A121,Install!A$1:G$667,7,FALSE)</f>
        <v>0</v>
      </c>
      <c r="H121" s="111"/>
      <c r="I121" s="83"/>
      <c r="J121" s="83" t="str">
        <f t="shared" si="8"/>
        <v>00</v>
      </c>
      <c r="K121" s="84" t="str">
        <f t="shared" si="6"/>
        <v>00000000000000020000000214141414</v>
      </c>
      <c r="N121" s="84">
        <f t="shared" si="7"/>
        <v>84</v>
      </c>
    </row>
    <row r="122" spans="1:14" s="84" customFormat="1" ht="13.5" x14ac:dyDescent="0.2">
      <c r="A122" s="61" t="s">
        <v>10161</v>
      </c>
      <c r="B122" s="112"/>
      <c r="C122" s="113"/>
      <c r="D122" s="113"/>
      <c r="E122" s="113"/>
      <c r="F122" s="114"/>
      <c r="G122" s="241">
        <v>0</v>
      </c>
      <c r="H122" s="115"/>
      <c r="I122" s="116"/>
      <c r="J122" s="83" t="str">
        <f t="shared" si="8"/>
        <v>00</v>
      </c>
      <c r="K122" s="84" t="str">
        <f t="shared" si="6"/>
        <v>00000000000002000000021414141405</v>
      </c>
      <c r="N122" s="84">
        <f t="shared" si="7"/>
        <v>89</v>
      </c>
    </row>
    <row r="123" spans="1:14" s="84" customFormat="1" ht="13.5" x14ac:dyDescent="0.2">
      <c r="A123" s="61" t="s">
        <v>10162</v>
      </c>
      <c r="B123" s="112"/>
      <c r="C123" s="113"/>
      <c r="D123" s="113"/>
      <c r="E123" s="113"/>
      <c r="F123" s="114"/>
      <c r="G123" s="241">
        <v>0</v>
      </c>
      <c r="H123" s="115"/>
      <c r="I123" s="116"/>
      <c r="J123" s="83" t="str">
        <f t="shared" si="8"/>
        <v>00</v>
      </c>
      <c r="K123" s="84" t="str">
        <f t="shared" si="6"/>
        <v>00000000000200000002141414140500</v>
      </c>
      <c r="N123" s="84">
        <f t="shared" si="7"/>
        <v>89</v>
      </c>
    </row>
    <row r="124" spans="1:14" s="84" customFormat="1" ht="13.5" x14ac:dyDescent="0.2">
      <c r="A124" s="61" t="s">
        <v>10163</v>
      </c>
      <c r="B124" s="112"/>
      <c r="C124" s="113"/>
      <c r="D124" s="113"/>
      <c r="E124" s="113"/>
      <c r="F124" s="114"/>
      <c r="G124" s="241">
        <v>0</v>
      </c>
      <c r="H124" s="115"/>
      <c r="I124" s="116"/>
      <c r="J124" s="83" t="str">
        <f t="shared" si="8"/>
        <v>00</v>
      </c>
      <c r="K124" s="84" t="str">
        <f t="shared" si="6"/>
        <v>00000000020000000214141414050000</v>
      </c>
      <c r="N124" s="84">
        <f t="shared" si="7"/>
        <v>89</v>
      </c>
    </row>
    <row r="125" spans="1:14" s="84" customFormat="1" ht="13.5" x14ac:dyDescent="0.2">
      <c r="A125" s="61" t="s">
        <v>10164</v>
      </c>
      <c r="B125" s="112"/>
      <c r="C125" s="113"/>
      <c r="D125" s="113"/>
      <c r="E125" s="113"/>
      <c r="F125" s="114"/>
      <c r="G125" s="241">
        <v>0</v>
      </c>
      <c r="H125" s="115"/>
      <c r="I125" s="116"/>
      <c r="J125" s="83" t="str">
        <f t="shared" si="8"/>
        <v>00</v>
      </c>
      <c r="K125" s="84" t="str">
        <f t="shared" si="6"/>
        <v>00000002000000021414141405000000</v>
      </c>
      <c r="N125" s="84">
        <f t="shared" si="7"/>
        <v>89</v>
      </c>
    </row>
    <row r="126" spans="1:14" s="84" customFormat="1" ht="13.5" x14ac:dyDescent="0.2">
      <c r="A126" s="61" t="s">
        <v>10165</v>
      </c>
      <c r="B126" s="112"/>
      <c r="C126" s="113"/>
      <c r="D126" s="113"/>
      <c r="E126" s="113"/>
      <c r="F126" s="114"/>
      <c r="G126" s="241">
        <v>0</v>
      </c>
      <c r="H126" s="115"/>
      <c r="I126" s="116"/>
      <c r="J126" s="116" t="str">
        <f>MID('HEX DATA'!A33,34,2)</f>
        <v>00</v>
      </c>
      <c r="K126" s="84" t="str">
        <f t="shared" si="6"/>
        <v>00000200000002141414140500000000</v>
      </c>
      <c r="N126" s="84">
        <f t="shared" si="7"/>
        <v>89</v>
      </c>
    </row>
    <row r="127" spans="1:14" s="84" customFormat="1" ht="13.5" x14ac:dyDescent="0.2">
      <c r="A127" s="59" t="s">
        <v>10055</v>
      </c>
      <c r="B127" s="110">
        <v>17</v>
      </c>
      <c r="C127" s="92" t="s">
        <v>434</v>
      </c>
      <c r="D127" s="92"/>
      <c r="E127" s="92" t="s">
        <v>100</v>
      </c>
      <c r="F127" s="93">
        <v>0</v>
      </c>
      <c r="G127" s="241">
        <f>VLOOKUP(A127,Install!A$1:G$667,7,FALSE)</f>
        <v>0</v>
      </c>
      <c r="H127" s="111"/>
      <c r="I127" s="83"/>
      <c r="J127" s="83" t="str">
        <f t="shared" si="8"/>
        <v>00</v>
      </c>
      <c r="K127" s="84" t="str">
        <f t="shared" si="6"/>
        <v>00020000000214141414050000000000</v>
      </c>
      <c r="N127" s="84">
        <f t="shared" si="7"/>
        <v>89</v>
      </c>
    </row>
    <row r="128" spans="1:14" s="84" customFormat="1" ht="13.5" x14ac:dyDescent="0.2">
      <c r="A128" s="18" t="s">
        <v>10064</v>
      </c>
      <c r="B128" s="110">
        <v>26</v>
      </c>
      <c r="C128" s="92" t="s">
        <v>447</v>
      </c>
      <c r="D128" s="92"/>
      <c r="E128" s="97" t="s">
        <v>100</v>
      </c>
      <c r="F128" s="98">
        <v>2</v>
      </c>
      <c r="G128" s="241">
        <f>VLOOKUP(A128,Install!A$1:G$667,7,FALSE)</f>
        <v>2</v>
      </c>
      <c r="H128" s="122"/>
      <c r="I128" s="83"/>
      <c r="J128" s="83" t="str">
        <f t="shared" si="8"/>
        <v>02</v>
      </c>
      <c r="K128" s="84" t="str">
        <f t="shared" si="6"/>
        <v>02000000021414141405000000000003</v>
      </c>
      <c r="N128" s="84">
        <f t="shared" si="7"/>
        <v>92</v>
      </c>
    </row>
    <row r="129" spans="1:14" s="84" customFormat="1" ht="13.5" x14ac:dyDescent="0.2">
      <c r="A129" s="18" t="s">
        <v>10065</v>
      </c>
      <c r="B129" s="110">
        <v>27</v>
      </c>
      <c r="C129" s="92" t="s">
        <v>448</v>
      </c>
      <c r="D129" s="92"/>
      <c r="E129" s="97" t="s">
        <v>449</v>
      </c>
      <c r="F129" s="98">
        <v>0</v>
      </c>
      <c r="G129" s="241">
        <f>VLOOKUP(A129,Install!A$1:G$667,7,FALSE)</f>
        <v>0</v>
      </c>
      <c r="H129" s="111"/>
      <c r="I129" s="83"/>
      <c r="J129" s="83" t="str">
        <f t="shared" si="8"/>
        <v>00</v>
      </c>
      <c r="K129" s="84" t="str">
        <f t="shared" si="6"/>
        <v>00000002141414140500000000000300</v>
      </c>
      <c r="N129" s="84">
        <f t="shared" si="7"/>
        <v>90</v>
      </c>
    </row>
    <row r="130" spans="1:14" s="84" customFormat="1" ht="13.5" x14ac:dyDescent="0.2">
      <c r="A130" s="60" t="s">
        <v>9808</v>
      </c>
      <c r="B130" s="110">
        <v>5</v>
      </c>
      <c r="C130" s="92" t="s">
        <v>95</v>
      </c>
      <c r="D130" s="92"/>
      <c r="E130" s="92" t="s">
        <v>96</v>
      </c>
      <c r="F130" s="93">
        <v>0</v>
      </c>
      <c r="G130" s="241">
        <f>VLOOKUP(A130,Install!A$1:G$667,7,FALSE)</f>
        <v>0</v>
      </c>
      <c r="H130" s="111" t="str">
        <f>IF(G130="@", "Contract", "  ")</f>
        <v xml:space="preserve">  </v>
      </c>
      <c r="I130" s="83"/>
      <c r="J130" s="83" t="str">
        <f t="shared" si="8"/>
        <v>00</v>
      </c>
      <c r="K130" s="84" t="str">
        <f t="shared" si="6"/>
        <v>00000214141414050000000000030000</v>
      </c>
      <c r="N130" s="84">
        <f t="shared" si="7"/>
        <v>90</v>
      </c>
    </row>
    <row r="131" spans="1:14" s="84" customFormat="1" ht="13.5" x14ac:dyDescent="0.2">
      <c r="A131" s="62" t="s">
        <v>10166</v>
      </c>
      <c r="B131" s="112"/>
      <c r="C131" s="113"/>
      <c r="D131" s="113"/>
      <c r="E131" s="113"/>
      <c r="F131" s="114"/>
      <c r="G131" s="241">
        <v>0</v>
      </c>
      <c r="H131" s="115"/>
      <c r="I131" s="116"/>
      <c r="J131" s="83" t="str">
        <f t="shared" si="8"/>
        <v>00</v>
      </c>
      <c r="K131" s="84" t="str">
        <f t="shared" ref="K131:K194" si="10">CONCATENATE(J131,J132,J133,J134,J135,J136,J137,J138,J139,J140,J141,J142,J143,J144,J145,J146)</f>
        <v>00021414141405000000000003000000</v>
      </c>
      <c r="N131" s="84">
        <f t="shared" ref="N131:N194" si="11">SUM(G131:G146)</f>
        <v>90</v>
      </c>
    </row>
    <row r="132" spans="1:14" s="84" customFormat="1" ht="13.5" x14ac:dyDescent="0.2">
      <c r="A132" s="60" t="s">
        <v>10103</v>
      </c>
      <c r="B132" s="110">
        <v>14</v>
      </c>
      <c r="C132" s="92" t="s">
        <v>498</v>
      </c>
      <c r="D132" s="92"/>
      <c r="E132" s="92" t="s">
        <v>100</v>
      </c>
      <c r="F132" s="93">
        <v>0</v>
      </c>
      <c r="G132" s="241">
        <f>VLOOKUP(A132,Install!A$1:G$667,7,FALSE)</f>
        <v>2</v>
      </c>
      <c r="H132" s="111"/>
      <c r="I132" s="83"/>
      <c r="J132" s="83" t="str">
        <f t="shared" si="8"/>
        <v>02</v>
      </c>
      <c r="K132" s="84" t="str">
        <f t="shared" si="10"/>
        <v>02141414140500000000000300000000</v>
      </c>
      <c r="N132" s="84">
        <f t="shared" si="11"/>
        <v>90</v>
      </c>
    </row>
    <row r="133" spans="1:14" s="84" customFormat="1" ht="13.5" x14ac:dyDescent="0.2">
      <c r="A133" s="57" t="s">
        <v>9826</v>
      </c>
      <c r="B133" s="110">
        <v>26</v>
      </c>
      <c r="C133" s="92" t="s">
        <v>123</v>
      </c>
      <c r="D133" s="92" t="s">
        <v>121</v>
      </c>
      <c r="E133" s="92" t="s">
        <v>122</v>
      </c>
      <c r="F133" s="93">
        <v>20</v>
      </c>
      <c r="G133" s="241">
        <f>VLOOKUP(A133,Install!A$1:G$667,7,FALSE)</f>
        <v>20</v>
      </c>
      <c r="H133" s="111" t="str">
        <f t="shared" ref="H133:H138" si="12">IF(G133="@", "Contract", "  ")</f>
        <v xml:space="preserve">  </v>
      </c>
      <c r="I133" s="83"/>
      <c r="J133" s="83" t="str">
        <f t="shared" si="8"/>
        <v>14</v>
      </c>
      <c r="K133" s="84" t="str">
        <f t="shared" si="10"/>
        <v>14141414050000000000030000000000</v>
      </c>
      <c r="N133" s="84">
        <f t="shared" si="11"/>
        <v>88</v>
      </c>
    </row>
    <row r="134" spans="1:14" s="84" customFormat="1" ht="13.5" x14ac:dyDescent="0.2">
      <c r="A134" s="57" t="s">
        <v>9825</v>
      </c>
      <c r="B134" s="110">
        <v>25</v>
      </c>
      <c r="C134" s="123" t="s">
        <v>120</v>
      </c>
      <c r="D134" s="123" t="s">
        <v>121</v>
      </c>
      <c r="E134" s="123" t="s">
        <v>122</v>
      </c>
      <c r="F134" s="124">
        <v>20</v>
      </c>
      <c r="G134" s="241">
        <f>VLOOKUP(A134,Install!A$1:G$667,7,FALSE)</f>
        <v>20</v>
      </c>
      <c r="H134" s="111" t="str">
        <f t="shared" si="12"/>
        <v xml:space="preserve">  </v>
      </c>
      <c r="I134" s="83"/>
      <c r="J134" s="83" t="str">
        <f t="shared" si="8"/>
        <v>14</v>
      </c>
      <c r="K134" s="84" t="str">
        <f t="shared" si="10"/>
        <v>14141405000000000003000000000000</v>
      </c>
      <c r="N134" s="84">
        <f t="shared" si="11"/>
        <v>68</v>
      </c>
    </row>
    <row r="135" spans="1:14" s="84" customFormat="1" ht="14.25" thickBot="1" x14ac:dyDescent="0.25">
      <c r="A135" s="57" t="s">
        <v>9828</v>
      </c>
      <c r="B135" s="125">
        <v>28</v>
      </c>
      <c r="C135" s="126" t="s">
        <v>125</v>
      </c>
      <c r="D135" s="126" t="s">
        <v>121</v>
      </c>
      <c r="E135" s="126" t="s">
        <v>122</v>
      </c>
      <c r="F135" s="127">
        <v>20</v>
      </c>
      <c r="G135" s="241">
        <f>VLOOKUP(A135,Install!A$1:G$667,7,FALSE)</f>
        <v>20</v>
      </c>
      <c r="H135" s="111" t="str">
        <f t="shared" si="12"/>
        <v xml:space="preserve">  </v>
      </c>
      <c r="I135" s="83"/>
      <c r="J135" s="83" t="str">
        <f t="shared" si="8"/>
        <v>14</v>
      </c>
      <c r="K135" s="84" t="str">
        <f t="shared" si="10"/>
        <v>14140500000000000300000000000000</v>
      </c>
      <c r="N135" s="84">
        <f t="shared" si="11"/>
        <v>48</v>
      </c>
    </row>
    <row r="136" spans="1:14" s="84" customFormat="1" ht="14.25" thickTop="1" x14ac:dyDescent="0.2">
      <c r="A136" s="57" t="s">
        <v>9827</v>
      </c>
      <c r="B136" s="128">
        <v>27</v>
      </c>
      <c r="C136" s="107" t="s">
        <v>124</v>
      </c>
      <c r="D136" s="107" t="s">
        <v>121</v>
      </c>
      <c r="E136" s="92" t="s">
        <v>122</v>
      </c>
      <c r="F136" s="108">
        <v>20</v>
      </c>
      <c r="G136" s="241">
        <f>VLOOKUP(A136,Install!A$1:G$667,7,FALSE)</f>
        <v>20</v>
      </c>
      <c r="H136" s="129" t="str">
        <f t="shared" si="12"/>
        <v xml:space="preserve">  </v>
      </c>
      <c r="I136" s="83"/>
      <c r="J136" s="83" t="str">
        <f t="shared" si="8"/>
        <v>14</v>
      </c>
      <c r="K136" s="84" t="str">
        <f t="shared" si="10"/>
        <v>14050000000000030000000000000004</v>
      </c>
      <c r="N136" s="84">
        <f t="shared" si="11"/>
        <v>32</v>
      </c>
    </row>
    <row r="137" spans="1:14" s="84" customFormat="1" ht="13.5" x14ac:dyDescent="0.2">
      <c r="A137" s="57" t="s">
        <v>9829</v>
      </c>
      <c r="B137" s="91">
        <v>29</v>
      </c>
      <c r="C137" s="92" t="s">
        <v>126</v>
      </c>
      <c r="D137" s="92"/>
      <c r="E137" s="92" t="s">
        <v>127</v>
      </c>
      <c r="F137" s="93">
        <v>5</v>
      </c>
      <c r="G137" s="241">
        <f>VLOOKUP(A137,Install!A$1:G$667,7,FALSE)</f>
        <v>5</v>
      </c>
      <c r="H137" s="130" t="str">
        <f t="shared" si="12"/>
        <v xml:space="preserve">  </v>
      </c>
      <c r="I137" s="83"/>
      <c r="J137" s="83" t="str">
        <f t="shared" si="8"/>
        <v>05</v>
      </c>
      <c r="K137" s="84" t="str">
        <f t="shared" si="10"/>
        <v>05000000000003000000000000000400</v>
      </c>
      <c r="N137" s="84">
        <f t="shared" si="11"/>
        <v>12</v>
      </c>
    </row>
    <row r="138" spans="1:14" s="84" customFormat="1" ht="13.5" x14ac:dyDescent="0.2">
      <c r="A138" s="57" t="s">
        <v>9830</v>
      </c>
      <c r="B138" s="91">
        <v>30</v>
      </c>
      <c r="C138" s="92" t="s">
        <v>128</v>
      </c>
      <c r="D138" s="92"/>
      <c r="E138" s="92" t="s">
        <v>96</v>
      </c>
      <c r="F138" s="93">
        <v>0</v>
      </c>
      <c r="G138" s="241">
        <f>VLOOKUP(A138,Install!A$1:G$667,7,FALSE)</f>
        <v>0</v>
      </c>
      <c r="H138" s="130" t="str">
        <f t="shared" si="12"/>
        <v xml:space="preserve">  </v>
      </c>
      <c r="I138" s="83"/>
      <c r="J138" s="83" t="str">
        <f t="shared" si="8"/>
        <v>00</v>
      </c>
      <c r="K138" s="84" t="str">
        <f t="shared" si="10"/>
        <v>00000000000300000000000000040000</v>
      </c>
      <c r="N138" s="84">
        <f t="shared" si="11"/>
        <v>7</v>
      </c>
    </row>
    <row r="139" spans="1:14" s="84" customFormat="1" ht="13.5" x14ac:dyDescent="0.2">
      <c r="A139" s="57" t="s">
        <v>9973</v>
      </c>
      <c r="B139" s="91">
        <v>6</v>
      </c>
      <c r="C139" s="92" t="s">
        <v>319</v>
      </c>
      <c r="D139" s="92" t="s">
        <v>263</v>
      </c>
      <c r="E139" s="92" t="s">
        <v>320</v>
      </c>
      <c r="F139" s="93">
        <v>0</v>
      </c>
      <c r="G139" s="241">
        <f>VLOOKUP(A139,Install!A$1:G$667,7,FALSE)</f>
        <v>0</v>
      </c>
      <c r="H139" s="130"/>
      <c r="I139" s="83"/>
      <c r="J139" s="83" t="str">
        <f t="shared" si="8"/>
        <v>00</v>
      </c>
      <c r="K139" s="84" t="str">
        <f t="shared" si="10"/>
        <v>00000000030000000000000004000000</v>
      </c>
      <c r="N139" s="84">
        <f t="shared" si="11"/>
        <v>7</v>
      </c>
    </row>
    <row r="140" spans="1:14" s="84" customFormat="1" ht="13.5" x14ac:dyDescent="0.2">
      <c r="A140" s="18" t="s">
        <v>9847</v>
      </c>
      <c r="B140" s="91">
        <v>47</v>
      </c>
      <c r="C140" s="92" t="s">
        <v>150</v>
      </c>
      <c r="D140" s="92"/>
      <c r="E140" s="92" t="s">
        <v>132</v>
      </c>
      <c r="F140" s="93">
        <v>0</v>
      </c>
      <c r="G140" s="241">
        <f>VLOOKUP(A140,Install!A$1:G$667,7,FALSE)</f>
        <v>0</v>
      </c>
      <c r="H140" s="130" t="str">
        <f>IF(G140="@", "Contract", "  ")</f>
        <v xml:space="preserve">  </v>
      </c>
      <c r="I140" s="83"/>
      <c r="J140" s="83" t="str">
        <f t="shared" ref="J140:J207" si="13">IF(LEN(DEC2HEX(G140))=2,DEC2HEX(G140),"0"&amp;DEC2HEX(G140))</f>
        <v>00</v>
      </c>
      <c r="K140" s="84" t="str">
        <f t="shared" si="10"/>
        <v>00000003000000000000000400000000</v>
      </c>
      <c r="N140" s="84">
        <f t="shared" si="11"/>
        <v>7</v>
      </c>
    </row>
    <row r="141" spans="1:14" s="84" customFormat="1" ht="13.5" x14ac:dyDescent="0.2">
      <c r="A141" s="18" t="s">
        <v>9831</v>
      </c>
      <c r="B141" s="91">
        <v>31</v>
      </c>
      <c r="C141" s="92" t="s">
        <v>129</v>
      </c>
      <c r="D141" s="92"/>
      <c r="E141" s="92" t="s">
        <v>96</v>
      </c>
      <c r="F141" s="93">
        <v>0</v>
      </c>
      <c r="G141" s="241">
        <f>VLOOKUP(A141,Install!A$1:G$667,7,FALSE)</f>
        <v>0</v>
      </c>
      <c r="H141" s="130" t="str">
        <f>IF(G141="@", "Contract", "  ")</f>
        <v xml:space="preserve">  </v>
      </c>
      <c r="I141" s="83"/>
      <c r="J141" s="83" t="str">
        <f t="shared" si="13"/>
        <v>00</v>
      </c>
      <c r="K141" s="84" t="str">
        <f t="shared" si="10"/>
        <v>00000300000000000000040000000000</v>
      </c>
      <c r="N141" s="84">
        <f t="shared" si="11"/>
        <v>7</v>
      </c>
    </row>
    <row r="142" spans="1:14" s="84" customFormat="1" ht="13.5" x14ac:dyDescent="0.2">
      <c r="A142" s="18" t="s">
        <v>9832</v>
      </c>
      <c r="B142" s="91">
        <v>32</v>
      </c>
      <c r="C142" s="92" t="s">
        <v>130</v>
      </c>
      <c r="D142" s="92"/>
      <c r="E142" s="92" t="s">
        <v>96</v>
      </c>
      <c r="F142" s="93">
        <v>0</v>
      </c>
      <c r="G142" s="241">
        <f>VLOOKUP(A142,Install!A$1:G$667,7,FALSE)</f>
        <v>0</v>
      </c>
      <c r="H142" s="130" t="str">
        <f>IF(G142="@", "Contract", "  ")</f>
        <v xml:space="preserve">  </v>
      </c>
      <c r="I142" s="83"/>
      <c r="J142" s="83" t="str">
        <f t="shared" si="13"/>
        <v>00</v>
      </c>
      <c r="K142" s="84" t="str">
        <f t="shared" si="10"/>
        <v>00030000000000000004000000000000</v>
      </c>
      <c r="N142" s="84">
        <f t="shared" si="11"/>
        <v>7</v>
      </c>
    </row>
    <row r="143" spans="1:14" s="84" customFormat="1" ht="13.5" x14ac:dyDescent="0.2">
      <c r="A143" s="18" t="s">
        <v>9947</v>
      </c>
      <c r="B143" s="91">
        <v>26</v>
      </c>
      <c r="C143" s="92" t="s">
        <v>285</v>
      </c>
      <c r="D143" s="92"/>
      <c r="E143" s="92" t="s">
        <v>132</v>
      </c>
      <c r="F143" s="93">
        <v>0</v>
      </c>
      <c r="G143" s="241">
        <f>VLOOKUP(A143,Install!A$1:G$667,7,FALSE)</f>
        <v>3</v>
      </c>
      <c r="H143" s="131" t="str">
        <f>IF(G143="@", "Contract", "  ")</f>
        <v xml:space="preserve">  </v>
      </c>
      <c r="I143" s="83"/>
      <c r="J143" s="83" t="str">
        <f t="shared" si="13"/>
        <v>03</v>
      </c>
      <c r="K143" s="84" t="str">
        <f t="shared" si="10"/>
        <v>03000000000000000400000000000000</v>
      </c>
      <c r="N143" s="84">
        <f t="shared" si="11"/>
        <v>7</v>
      </c>
    </row>
    <row r="144" spans="1:14" s="84" customFormat="1" ht="13.5" x14ac:dyDescent="0.2">
      <c r="A144" s="18" t="s">
        <v>9950</v>
      </c>
      <c r="B144" s="91">
        <v>29</v>
      </c>
      <c r="C144" s="92" t="s">
        <v>288</v>
      </c>
      <c r="D144" s="92"/>
      <c r="E144" s="92" t="s">
        <v>289</v>
      </c>
      <c r="F144" s="93">
        <v>0</v>
      </c>
      <c r="G144" s="241">
        <f>VLOOKUP(A144,Install!A$1:G$667,7,FALSE)</f>
        <v>0</v>
      </c>
      <c r="H144" s="131" t="str">
        <f>IF(G144="@", "Contract", "  ")</f>
        <v xml:space="preserve">  </v>
      </c>
      <c r="I144" s="83"/>
      <c r="J144" s="83" t="str">
        <f t="shared" si="13"/>
        <v>00</v>
      </c>
      <c r="K144" s="84" t="str">
        <f t="shared" si="10"/>
        <v>00000000000000040000000000000000</v>
      </c>
      <c r="N144" s="84">
        <f t="shared" si="11"/>
        <v>4</v>
      </c>
    </row>
    <row r="145" spans="1:14" s="84" customFormat="1" ht="13.5" x14ac:dyDescent="0.2">
      <c r="A145" s="18" t="s">
        <v>10056</v>
      </c>
      <c r="B145" s="91">
        <v>18</v>
      </c>
      <c r="C145" s="92" t="s">
        <v>435</v>
      </c>
      <c r="D145" s="92"/>
      <c r="E145" s="92" t="s">
        <v>436</v>
      </c>
      <c r="F145" s="93">
        <v>0</v>
      </c>
      <c r="G145" s="241">
        <f>VLOOKUP(A145,Install!A$1:G$667,7,FALSE)</f>
        <v>0</v>
      </c>
      <c r="H145" s="130" t="s">
        <v>86</v>
      </c>
      <c r="I145" s="83"/>
      <c r="J145" s="83" t="str">
        <f t="shared" si="13"/>
        <v>00</v>
      </c>
      <c r="K145" s="84" t="str">
        <f t="shared" si="10"/>
        <v>00000000000004000000000000000000</v>
      </c>
      <c r="N145" s="84">
        <f t="shared" si="11"/>
        <v>4</v>
      </c>
    </row>
    <row r="146" spans="1:14" s="84" customFormat="1" ht="13.5" x14ac:dyDescent="0.2">
      <c r="A146" s="57" t="s">
        <v>10058</v>
      </c>
      <c r="B146" s="91">
        <v>20</v>
      </c>
      <c r="C146" s="92" t="s">
        <v>438</v>
      </c>
      <c r="D146" s="92"/>
      <c r="E146" s="92" t="s">
        <v>439</v>
      </c>
      <c r="F146" s="93">
        <v>0</v>
      </c>
      <c r="G146" s="241">
        <f>VLOOKUP(A146,Install!A$1:G$667,7,FALSE)</f>
        <v>0</v>
      </c>
      <c r="H146" s="130" t="s">
        <v>86</v>
      </c>
      <c r="I146" s="83"/>
      <c r="J146" s="83" t="str">
        <f t="shared" si="13"/>
        <v>00</v>
      </c>
      <c r="K146" s="84" t="str">
        <f t="shared" si="10"/>
        <v>00000000000400000000000000000000</v>
      </c>
      <c r="N146" s="84">
        <f t="shared" si="11"/>
        <v>4</v>
      </c>
    </row>
    <row r="147" spans="1:14" s="84" customFormat="1" ht="13.5" x14ac:dyDescent="0.2">
      <c r="A147" s="57" t="s">
        <v>10059</v>
      </c>
      <c r="B147" s="91">
        <v>21</v>
      </c>
      <c r="C147" s="92" t="s">
        <v>440</v>
      </c>
      <c r="D147" s="92"/>
      <c r="E147" s="92" t="s">
        <v>441</v>
      </c>
      <c r="F147" s="93">
        <v>0</v>
      </c>
      <c r="G147" s="241">
        <f>VLOOKUP(A147,Install!A$1:G$667,7,FALSE)</f>
        <v>0</v>
      </c>
      <c r="H147" s="130" t="s">
        <v>86</v>
      </c>
      <c r="I147" s="83"/>
      <c r="J147" s="83" t="str">
        <f t="shared" si="13"/>
        <v>00</v>
      </c>
      <c r="K147" s="84" t="str">
        <f t="shared" si="10"/>
        <v>00000000040000000000000000000000</v>
      </c>
      <c r="N147" s="84">
        <f t="shared" si="11"/>
        <v>4</v>
      </c>
    </row>
    <row r="148" spans="1:14" s="84" customFormat="1" ht="13.5" x14ac:dyDescent="0.2">
      <c r="A148" s="57" t="s">
        <v>10062</v>
      </c>
      <c r="B148" s="91">
        <v>24</v>
      </c>
      <c r="C148" s="92" t="s">
        <v>444</v>
      </c>
      <c r="D148" s="92"/>
      <c r="E148" s="92" t="s">
        <v>445</v>
      </c>
      <c r="F148" s="93">
        <v>0</v>
      </c>
      <c r="G148" s="241">
        <f>VLOOKUP(A148,Install!A$1:G$667,7,FALSE)</f>
        <v>0</v>
      </c>
      <c r="H148" s="130" t="s">
        <v>86</v>
      </c>
      <c r="I148" s="83"/>
      <c r="J148" s="83" t="str">
        <f t="shared" si="13"/>
        <v>00</v>
      </c>
      <c r="K148" s="84" t="str">
        <f t="shared" si="10"/>
        <v>00000004000000000000000000000000</v>
      </c>
      <c r="N148" s="84">
        <f t="shared" si="11"/>
        <v>4</v>
      </c>
    </row>
    <row r="149" spans="1:14" s="84" customFormat="1" ht="13.5" x14ac:dyDescent="0.2">
      <c r="A149" s="57" t="s">
        <v>10060</v>
      </c>
      <c r="B149" s="91">
        <v>22</v>
      </c>
      <c r="C149" s="92" t="s">
        <v>442</v>
      </c>
      <c r="D149" s="92"/>
      <c r="E149" s="92" t="s">
        <v>132</v>
      </c>
      <c r="F149" s="93">
        <v>0</v>
      </c>
      <c r="G149" s="241">
        <f>VLOOKUP(A149,Install!A$1:G$667,7,FALSE)</f>
        <v>0</v>
      </c>
      <c r="H149" s="130" t="s">
        <v>86</v>
      </c>
      <c r="I149" s="83"/>
      <c r="J149" s="83" t="str">
        <f t="shared" si="13"/>
        <v>00</v>
      </c>
      <c r="K149" s="84" t="str">
        <f t="shared" si="10"/>
        <v>00000400000000000000000000000000</v>
      </c>
      <c r="N149" s="84">
        <f t="shared" si="11"/>
        <v>4</v>
      </c>
    </row>
    <row r="150" spans="1:14" s="84" customFormat="1" ht="13.5" x14ac:dyDescent="0.2">
      <c r="A150" s="57" t="s">
        <v>10047</v>
      </c>
      <c r="B150" s="91">
        <v>9</v>
      </c>
      <c r="C150" s="92" t="s">
        <v>422</v>
      </c>
      <c r="D150" s="92"/>
      <c r="E150" s="92" t="s">
        <v>423</v>
      </c>
      <c r="F150" s="93">
        <v>0</v>
      </c>
      <c r="G150" s="241">
        <f>VLOOKUP(A150,Install!A$1:G$667,7,FALSE)</f>
        <v>0</v>
      </c>
      <c r="H150" s="130"/>
      <c r="I150" s="83"/>
      <c r="J150" s="83" t="str">
        <f t="shared" si="13"/>
        <v>00</v>
      </c>
      <c r="K150" s="84" t="str">
        <f t="shared" si="10"/>
        <v>00040000000000000000000000000000</v>
      </c>
      <c r="N150" s="84">
        <f t="shared" si="11"/>
        <v>4</v>
      </c>
    </row>
    <row r="151" spans="1:14" s="84" customFormat="1" ht="13.5" x14ac:dyDescent="0.2">
      <c r="A151" s="57" t="s">
        <v>10049</v>
      </c>
      <c r="B151" s="91">
        <v>11</v>
      </c>
      <c r="C151" s="92" t="s">
        <v>426</v>
      </c>
      <c r="D151" s="92"/>
      <c r="E151" s="92" t="s">
        <v>203</v>
      </c>
      <c r="F151" s="93">
        <v>0</v>
      </c>
      <c r="G151" s="241">
        <f>VLOOKUP(A151,Install!A$1:G$667,7,FALSE)</f>
        <v>4</v>
      </c>
      <c r="H151" s="130"/>
      <c r="I151" s="83"/>
      <c r="J151" s="83" t="str">
        <f t="shared" si="13"/>
        <v>04</v>
      </c>
      <c r="K151" s="84" t="str">
        <f t="shared" si="10"/>
        <v>04000000000000000000000000000000</v>
      </c>
      <c r="N151" s="84">
        <f t="shared" si="11"/>
        <v>4</v>
      </c>
    </row>
    <row r="152" spans="1:14" s="84" customFormat="1" ht="13.5" x14ac:dyDescent="0.2">
      <c r="A152" s="57" t="s">
        <v>9893</v>
      </c>
      <c r="B152" s="91">
        <v>36</v>
      </c>
      <c r="C152" s="92" t="s">
        <v>219</v>
      </c>
      <c r="D152" s="92"/>
      <c r="E152" s="92" t="s">
        <v>104</v>
      </c>
      <c r="F152" s="93">
        <v>0</v>
      </c>
      <c r="G152" s="241">
        <f>VLOOKUP(A152,Install!A$1:G$667,7,FALSE)</f>
        <v>0</v>
      </c>
      <c r="H152" s="130" t="str">
        <f>IF(G152="@", "Contract", "  ")</f>
        <v xml:space="preserve">  </v>
      </c>
      <c r="I152" s="83"/>
      <c r="J152" s="83" t="str">
        <f t="shared" si="13"/>
        <v>00</v>
      </c>
      <c r="K152" s="84" t="str">
        <f t="shared" si="10"/>
        <v>00000000000000000000000000000000</v>
      </c>
      <c r="N152" s="84">
        <f t="shared" si="11"/>
        <v>0</v>
      </c>
    </row>
    <row r="153" spans="1:14" s="84" customFormat="1" ht="13.5" x14ac:dyDescent="0.2">
      <c r="A153" s="57" t="s">
        <v>9881</v>
      </c>
      <c r="B153" s="91">
        <v>24</v>
      </c>
      <c r="C153" s="92" t="s">
        <v>204</v>
      </c>
      <c r="D153" s="92"/>
      <c r="E153" s="92" t="s">
        <v>96</v>
      </c>
      <c r="F153" s="93">
        <v>0</v>
      </c>
      <c r="G153" s="241">
        <f>VLOOKUP(A153,Install!A$1:G$667,7,FALSE)</f>
        <v>0</v>
      </c>
      <c r="H153" s="130" t="str">
        <f>IF(G153="@", "Contract", "  ")</f>
        <v xml:space="preserve">  </v>
      </c>
      <c r="I153" s="83"/>
      <c r="J153" s="83" t="str">
        <f t="shared" si="13"/>
        <v>00</v>
      </c>
      <c r="K153" s="84" t="str">
        <f t="shared" si="10"/>
        <v>00000000000000000000000000000000</v>
      </c>
      <c r="N153" s="84">
        <f t="shared" si="11"/>
        <v>0</v>
      </c>
    </row>
    <row r="154" spans="1:14" s="84" customFormat="1" ht="13.5" x14ac:dyDescent="0.2">
      <c r="A154" s="57" t="s">
        <v>10048</v>
      </c>
      <c r="B154" s="91">
        <v>10</v>
      </c>
      <c r="C154" s="92" t="s">
        <v>424</v>
      </c>
      <c r="D154" s="92" t="s">
        <v>134</v>
      </c>
      <c r="E154" s="92" t="s">
        <v>425</v>
      </c>
      <c r="F154" s="93">
        <v>0</v>
      </c>
      <c r="G154" s="241">
        <f>VLOOKUP(A154,Install!A$1:G$667,7,FALSE)</f>
        <v>0</v>
      </c>
      <c r="H154" s="130"/>
      <c r="I154" s="83"/>
      <c r="J154" s="83" t="str">
        <f t="shared" si="13"/>
        <v>00</v>
      </c>
      <c r="K154" s="84" t="str">
        <f t="shared" si="10"/>
        <v>00000000000000000000000000000000</v>
      </c>
      <c r="N154" s="84">
        <f t="shared" si="11"/>
        <v>0</v>
      </c>
    </row>
    <row r="155" spans="1:14" s="84" customFormat="1" ht="13.5" x14ac:dyDescent="0.2">
      <c r="A155" s="60" t="s">
        <v>10041</v>
      </c>
      <c r="B155" s="91">
        <v>3</v>
      </c>
      <c r="C155" s="92" t="s">
        <v>416</v>
      </c>
      <c r="D155" s="92"/>
      <c r="E155" s="92" t="s">
        <v>96</v>
      </c>
      <c r="F155" s="93">
        <v>0</v>
      </c>
      <c r="G155" s="241">
        <f>VLOOKUP(A155,Install!A$1:G$667,7,FALSE)</f>
        <v>0</v>
      </c>
      <c r="H155" s="130"/>
      <c r="I155" s="83"/>
      <c r="J155" s="83" t="str">
        <f t="shared" si="13"/>
        <v>00</v>
      </c>
      <c r="K155" s="84" t="str">
        <f t="shared" si="10"/>
        <v>00000000000000000000000000000000</v>
      </c>
      <c r="N155" s="84">
        <f t="shared" si="11"/>
        <v>0</v>
      </c>
    </row>
    <row r="156" spans="1:14" s="84" customFormat="1" ht="13.5" x14ac:dyDescent="0.2">
      <c r="A156" s="61" t="s">
        <v>10167</v>
      </c>
      <c r="B156" s="132"/>
      <c r="C156" s="113"/>
      <c r="D156" s="113"/>
      <c r="E156" s="113"/>
      <c r="F156" s="114"/>
      <c r="G156" s="241">
        <v>0</v>
      </c>
      <c r="H156" s="133"/>
      <c r="I156" s="116"/>
      <c r="J156" s="83" t="str">
        <f t="shared" si="13"/>
        <v>00</v>
      </c>
      <c r="K156" s="84" t="str">
        <f t="shared" si="10"/>
        <v>00000000000000000000000000000000</v>
      </c>
      <c r="N156" s="84">
        <f t="shared" si="11"/>
        <v>0</v>
      </c>
    </row>
    <row r="157" spans="1:14" s="84" customFormat="1" ht="13.5" x14ac:dyDescent="0.2">
      <c r="A157" s="59" t="s">
        <v>10063</v>
      </c>
      <c r="B157" s="91">
        <v>25</v>
      </c>
      <c r="C157" s="92" t="s">
        <v>446</v>
      </c>
      <c r="D157" s="92"/>
      <c r="E157" s="92" t="s">
        <v>441</v>
      </c>
      <c r="F157" s="93">
        <v>0</v>
      </c>
      <c r="G157" s="241">
        <f>VLOOKUP(A157,Install!A$1:G$667,7,FALSE)</f>
        <v>0</v>
      </c>
      <c r="H157" s="130"/>
      <c r="I157" s="83"/>
      <c r="J157" s="83" t="str">
        <f t="shared" si="13"/>
        <v>00</v>
      </c>
      <c r="K157" s="84" t="str">
        <f t="shared" si="10"/>
        <v>00000000000000000000000000000004</v>
      </c>
      <c r="N157" s="84">
        <f t="shared" si="11"/>
        <v>4</v>
      </c>
    </row>
    <row r="158" spans="1:14" s="84" customFormat="1" ht="13.5" x14ac:dyDescent="0.2">
      <c r="A158" s="18" t="s">
        <v>9882</v>
      </c>
      <c r="B158" s="91">
        <v>25</v>
      </c>
      <c r="C158" s="92" t="s">
        <v>205</v>
      </c>
      <c r="D158" s="92" t="s">
        <v>134</v>
      </c>
      <c r="E158" s="92" t="s">
        <v>206</v>
      </c>
      <c r="F158" s="93">
        <v>0</v>
      </c>
      <c r="G158" s="241">
        <f>VLOOKUP(A158,Install!A$1:G$667,7,FALSE)</f>
        <v>0</v>
      </c>
      <c r="H158" s="130" t="str">
        <f>IF(G158="@", "Contract", "  ")</f>
        <v xml:space="preserve">  </v>
      </c>
      <c r="I158" s="83"/>
      <c r="J158" s="83" t="str">
        <f t="shared" si="13"/>
        <v>00</v>
      </c>
      <c r="K158" s="84" t="str">
        <f t="shared" si="10"/>
        <v>00000000000000000000000000000400</v>
      </c>
      <c r="N158" s="84">
        <f t="shared" si="11"/>
        <v>4</v>
      </c>
    </row>
    <row r="159" spans="1:14" s="84" customFormat="1" ht="13.5" x14ac:dyDescent="0.2">
      <c r="A159" s="18" t="s">
        <v>9884</v>
      </c>
      <c r="B159" s="91">
        <v>27</v>
      </c>
      <c r="C159" s="92" t="s">
        <v>208</v>
      </c>
      <c r="D159" s="92" t="s">
        <v>121</v>
      </c>
      <c r="E159" s="92" t="s">
        <v>135</v>
      </c>
      <c r="F159" s="93">
        <v>0</v>
      </c>
      <c r="G159" s="241">
        <f>VLOOKUP(A159,Install!A$1:G$667,7,FALSE)</f>
        <v>0</v>
      </c>
      <c r="H159" s="130" t="str">
        <f>IF(G159="@", "Contract", "  ")</f>
        <v xml:space="preserve">  </v>
      </c>
      <c r="I159" s="83"/>
      <c r="J159" s="83" t="str">
        <f t="shared" si="13"/>
        <v>00</v>
      </c>
      <c r="K159" s="84" t="str">
        <f t="shared" si="10"/>
        <v>00000000000000000000000000040000</v>
      </c>
      <c r="N159" s="84">
        <f t="shared" si="11"/>
        <v>4</v>
      </c>
    </row>
    <row r="160" spans="1:14" s="84" customFormat="1" ht="13.5" x14ac:dyDescent="0.2">
      <c r="A160" s="18" t="s">
        <v>9885</v>
      </c>
      <c r="B160" s="91">
        <v>28</v>
      </c>
      <c r="C160" s="92" t="s">
        <v>209</v>
      </c>
      <c r="D160" s="92" t="s">
        <v>121</v>
      </c>
      <c r="E160" s="92" t="s">
        <v>135</v>
      </c>
      <c r="F160" s="93">
        <v>0</v>
      </c>
      <c r="G160" s="241">
        <f>VLOOKUP(A160,Install!A$1:G$667,7,FALSE)</f>
        <v>0</v>
      </c>
      <c r="H160" s="130" t="str">
        <f>IF(G160="@", "Contract", "  ")</f>
        <v xml:space="preserve">  </v>
      </c>
      <c r="I160" s="83"/>
      <c r="J160" s="83" t="str">
        <f t="shared" si="13"/>
        <v>00</v>
      </c>
      <c r="K160" s="84" t="str">
        <f t="shared" si="10"/>
        <v>0000000000000000000000000400000D</v>
      </c>
      <c r="N160" s="84">
        <f t="shared" si="11"/>
        <v>17</v>
      </c>
    </row>
    <row r="161" spans="1:14" s="84" customFormat="1" ht="13.5" x14ac:dyDescent="0.2">
      <c r="A161" s="18" t="s">
        <v>9886</v>
      </c>
      <c r="B161" s="91">
        <v>29</v>
      </c>
      <c r="C161" s="92" t="s">
        <v>210</v>
      </c>
      <c r="D161" s="92"/>
      <c r="E161" s="92" t="s">
        <v>96</v>
      </c>
      <c r="F161" s="93">
        <v>0</v>
      </c>
      <c r="G161" s="241">
        <f>VLOOKUP(A161,Install!A$1:G$667,7,FALSE)</f>
        <v>0</v>
      </c>
      <c r="H161" s="130" t="str">
        <f>IF(G161="@", "Contract", "  ")</f>
        <v xml:space="preserve">  </v>
      </c>
      <c r="I161" s="83"/>
      <c r="J161" s="83" t="str">
        <f t="shared" si="13"/>
        <v>00</v>
      </c>
      <c r="K161" s="84" t="str">
        <f t="shared" si="10"/>
        <v>00000000000000000000000400000D00</v>
      </c>
      <c r="N161" s="84">
        <f t="shared" si="11"/>
        <v>17</v>
      </c>
    </row>
    <row r="162" spans="1:14" s="84" customFormat="1" ht="13.5" x14ac:dyDescent="0.2">
      <c r="A162" s="57" t="s">
        <v>9812</v>
      </c>
      <c r="B162" s="91">
        <v>10</v>
      </c>
      <c r="C162" s="92" t="s">
        <v>103</v>
      </c>
      <c r="D162" s="92"/>
      <c r="E162" s="92" t="s">
        <v>104</v>
      </c>
      <c r="F162" s="93">
        <v>0</v>
      </c>
      <c r="G162" s="241">
        <f>VLOOKUP(A162,Install!A$1:G$667,7,FALSE)</f>
        <v>0</v>
      </c>
      <c r="H162" s="130" t="str">
        <f>IF(G162="@", "Contract", "  ")</f>
        <v xml:space="preserve">  </v>
      </c>
      <c r="I162" s="83"/>
      <c r="J162" s="83" t="str">
        <f t="shared" si="13"/>
        <v>00</v>
      </c>
      <c r="K162" s="84" t="str">
        <f t="shared" si="10"/>
        <v>000000000000000000000400000D001E</v>
      </c>
      <c r="N162" s="84">
        <f t="shared" si="11"/>
        <v>47</v>
      </c>
    </row>
    <row r="163" spans="1:14" s="84" customFormat="1" ht="13.5" x14ac:dyDescent="0.2">
      <c r="A163" s="57" t="s">
        <v>9979</v>
      </c>
      <c r="B163" s="91">
        <v>3</v>
      </c>
      <c r="C163" s="92" t="s">
        <v>328</v>
      </c>
      <c r="D163" s="92"/>
      <c r="E163" s="92" t="s">
        <v>96</v>
      </c>
      <c r="F163" s="93">
        <v>0</v>
      </c>
      <c r="G163" s="241">
        <f>VLOOKUP(A163,Install!A$1:G$667,7,FALSE)</f>
        <v>0</v>
      </c>
      <c r="H163" s="134"/>
      <c r="I163" s="83"/>
      <c r="J163" s="83" t="str">
        <f t="shared" si="13"/>
        <v>00</v>
      </c>
      <c r="K163" s="84" t="str">
        <f t="shared" si="10"/>
        <v>0000000000000000000400000D001E0A</v>
      </c>
      <c r="N163" s="84">
        <f t="shared" si="11"/>
        <v>57</v>
      </c>
    </row>
    <row r="164" spans="1:14" s="84" customFormat="1" ht="13.5" x14ac:dyDescent="0.2">
      <c r="A164" s="57" t="s">
        <v>9939</v>
      </c>
      <c r="B164" s="91">
        <v>16</v>
      </c>
      <c r="C164" s="92" t="s">
        <v>275</v>
      </c>
      <c r="D164" s="92"/>
      <c r="E164" s="92" t="s">
        <v>96</v>
      </c>
      <c r="F164" s="93">
        <v>0</v>
      </c>
      <c r="G164" s="241">
        <f>VLOOKUP(A164,Install!A$1:G$667,7,FALSE)</f>
        <v>0</v>
      </c>
      <c r="H164" s="131" t="str">
        <f>IF(G164="@", "Contract", "  ")</f>
        <v xml:space="preserve">  </v>
      </c>
      <c r="I164" s="83"/>
      <c r="J164" s="83" t="str">
        <f t="shared" si="13"/>
        <v>00</v>
      </c>
      <c r="K164" s="84" t="str">
        <f t="shared" si="10"/>
        <v>00000000000000000400000D001E0A3C</v>
      </c>
      <c r="N164" s="84">
        <f t="shared" si="11"/>
        <v>117</v>
      </c>
    </row>
    <row r="165" spans="1:14" s="84" customFormat="1" ht="13.5" x14ac:dyDescent="0.2">
      <c r="A165" s="60" t="s">
        <v>10154</v>
      </c>
      <c r="B165" s="91">
        <v>17</v>
      </c>
      <c r="C165" s="92" t="s">
        <v>276</v>
      </c>
      <c r="D165" s="92"/>
      <c r="E165" s="92" t="s">
        <v>96</v>
      </c>
      <c r="F165" s="93">
        <v>0</v>
      </c>
      <c r="G165" s="241">
        <f>VLOOKUP(A165,Install!A$1:G$667,7,FALSE)</f>
        <v>0</v>
      </c>
      <c r="H165" s="131" t="str">
        <f>IF(G165="@", "Contract", "  ")</f>
        <v xml:space="preserve">  </v>
      </c>
      <c r="I165" s="83"/>
      <c r="J165" s="83" t="str">
        <f t="shared" si="13"/>
        <v>00</v>
      </c>
      <c r="K165" s="84" t="str">
        <f t="shared" si="10"/>
        <v>000000000000000400000D001E0A3C00</v>
      </c>
      <c r="N165" s="84">
        <f t="shared" si="11"/>
        <v>117</v>
      </c>
    </row>
    <row r="166" spans="1:14" s="84" customFormat="1" ht="13.5" x14ac:dyDescent="0.2">
      <c r="A166" s="57" t="s">
        <v>10039</v>
      </c>
      <c r="B166" s="91">
        <v>1</v>
      </c>
      <c r="C166" s="92" t="s">
        <v>413</v>
      </c>
      <c r="D166" s="92"/>
      <c r="E166" s="92" t="s">
        <v>414</v>
      </c>
      <c r="F166" s="93">
        <v>0</v>
      </c>
      <c r="G166" s="241">
        <f>VLOOKUP(A166,Install!A$1:G$667,7,FALSE)</f>
        <v>0</v>
      </c>
      <c r="H166" s="130"/>
      <c r="I166" s="83"/>
      <c r="J166" s="83" t="str">
        <f t="shared" si="13"/>
        <v>00</v>
      </c>
      <c r="K166" s="84" t="str">
        <f t="shared" si="10"/>
        <v>0000000000000400000D001E0A3C0000</v>
      </c>
      <c r="N166" s="84">
        <f t="shared" si="11"/>
        <v>117</v>
      </c>
    </row>
    <row r="167" spans="1:14" s="84" customFormat="1" ht="13.5" x14ac:dyDescent="0.2">
      <c r="A167" s="57" t="s">
        <v>9835</v>
      </c>
      <c r="B167" s="91">
        <v>35</v>
      </c>
      <c r="C167" s="92" t="s">
        <v>136</v>
      </c>
      <c r="D167" s="92"/>
      <c r="E167" s="92" t="s">
        <v>132</v>
      </c>
      <c r="F167" s="93">
        <v>0</v>
      </c>
      <c r="G167" s="241">
        <f>VLOOKUP(A167,Install!A$1:G$667,7,FALSE)</f>
        <v>0</v>
      </c>
      <c r="H167" s="130" t="str">
        <f>IF(G167="@", "Contract", "  ")</f>
        <v xml:space="preserve">  </v>
      </c>
      <c r="I167" s="83"/>
      <c r="J167" s="83" t="str">
        <f t="shared" si="13"/>
        <v>00</v>
      </c>
      <c r="K167" s="84" t="str">
        <f t="shared" si="10"/>
        <v>00000000000400000D001E0A3C000000</v>
      </c>
      <c r="N167" s="84">
        <f t="shared" si="11"/>
        <v>117</v>
      </c>
    </row>
    <row r="168" spans="1:14" s="84" customFormat="1" ht="13.5" x14ac:dyDescent="0.2">
      <c r="A168" s="57" t="s">
        <v>9861</v>
      </c>
      <c r="B168" s="91">
        <v>3</v>
      </c>
      <c r="C168" s="92" t="s">
        <v>173</v>
      </c>
      <c r="D168" s="92" t="s">
        <v>172</v>
      </c>
      <c r="E168" s="92" t="s">
        <v>135</v>
      </c>
      <c r="F168" s="93">
        <v>0</v>
      </c>
      <c r="G168" s="241">
        <f>VLOOKUP(A168,Install!A$1:G$667,7,FALSE)</f>
        <v>0</v>
      </c>
      <c r="H168" s="130" t="str">
        <f>IF(G168="@", "Contract", "  ")</f>
        <v xml:space="preserve">  </v>
      </c>
      <c r="I168" s="83"/>
      <c r="J168" s="83" t="str">
        <f t="shared" si="13"/>
        <v>00</v>
      </c>
      <c r="K168" s="84" t="str">
        <f t="shared" si="10"/>
        <v>000000000400000D001E0A3C00000000</v>
      </c>
      <c r="N168" s="84">
        <f t="shared" si="11"/>
        <v>117</v>
      </c>
    </row>
    <row r="169" spans="1:14" s="84" customFormat="1" ht="13.5" x14ac:dyDescent="0.2">
      <c r="A169" s="57" t="s">
        <v>9862</v>
      </c>
      <c r="B169" s="91">
        <v>4</v>
      </c>
      <c r="C169" s="92" t="s">
        <v>174</v>
      </c>
      <c r="D169" s="92"/>
      <c r="E169" s="92" t="s">
        <v>96</v>
      </c>
      <c r="F169" s="93">
        <v>0</v>
      </c>
      <c r="G169" s="241">
        <f>VLOOKUP(A169,Install!A$1:G$667,7,FALSE)</f>
        <v>0</v>
      </c>
      <c r="H169" s="130" t="str">
        <f>IF(G169="@", "Contract", "  ")</f>
        <v xml:space="preserve">  </v>
      </c>
      <c r="I169" s="83"/>
      <c r="J169" s="83" t="str">
        <f t="shared" si="13"/>
        <v>00</v>
      </c>
      <c r="K169" s="84" t="str">
        <f t="shared" si="10"/>
        <v>0000000400000D001E0A3C0000000000</v>
      </c>
      <c r="N169" s="84">
        <f t="shared" si="11"/>
        <v>117</v>
      </c>
    </row>
    <row r="170" spans="1:14" s="84" customFormat="1" ht="13.5" x14ac:dyDescent="0.2">
      <c r="A170" s="57" t="s">
        <v>10046</v>
      </c>
      <c r="B170" s="91">
        <v>8</v>
      </c>
      <c r="C170" s="92" t="s">
        <v>421</v>
      </c>
      <c r="D170" s="92"/>
      <c r="E170" s="92" t="s">
        <v>100</v>
      </c>
      <c r="F170" s="93">
        <v>0</v>
      </c>
      <c r="G170" s="241">
        <f>VLOOKUP(A170,Install!A$1:G$667,7,FALSE)</f>
        <v>0</v>
      </c>
      <c r="H170" s="130"/>
      <c r="I170" s="83"/>
      <c r="J170" s="83" t="str">
        <f t="shared" si="13"/>
        <v>00</v>
      </c>
      <c r="K170" s="84" t="str">
        <f t="shared" si="10"/>
        <v>00000400000D001E0A3C000000000000</v>
      </c>
      <c r="N170" s="84">
        <f t="shared" si="11"/>
        <v>117</v>
      </c>
    </row>
    <row r="171" spans="1:14" s="84" customFormat="1" ht="13.5" x14ac:dyDescent="0.2">
      <c r="A171" s="57" t="s">
        <v>9843</v>
      </c>
      <c r="B171" s="91">
        <v>43</v>
      </c>
      <c r="C171" s="92" t="s">
        <v>145</v>
      </c>
      <c r="D171" s="92"/>
      <c r="E171" s="92" t="s">
        <v>132</v>
      </c>
      <c r="F171" s="93">
        <v>0</v>
      </c>
      <c r="G171" s="241">
        <f>VLOOKUP(A171,Install!A$1:G$667,7,FALSE)</f>
        <v>0</v>
      </c>
      <c r="H171" s="130" t="str">
        <f>IF(G171="@", "Contract", "  ")</f>
        <v xml:space="preserve">  </v>
      </c>
      <c r="I171" s="83"/>
      <c r="J171" s="83" t="str">
        <f t="shared" si="13"/>
        <v>00</v>
      </c>
      <c r="K171" s="84" t="str">
        <f t="shared" si="10"/>
        <v>000400000D001E0A3C00000000000000</v>
      </c>
      <c r="N171" s="84">
        <f t="shared" si="11"/>
        <v>117</v>
      </c>
    </row>
    <row r="172" spans="1:14" s="84" customFormat="1" ht="13.5" x14ac:dyDescent="0.2">
      <c r="A172" s="18" t="s">
        <v>9845</v>
      </c>
      <c r="B172" s="91">
        <v>45</v>
      </c>
      <c r="C172" s="92" t="s">
        <v>147</v>
      </c>
      <c r="D172" s="92"/>
      <c r="E172" s="92" t="s">
        <v>106</v>
      </c>
      <c r="F172" s="93">
        <v>2</v>
      </c>
      <c r="G172" s="241">
        <f>VLOOKUP(A172,Install!A$1:G$667,7,FALSE)</f>
        <v>4</v>
      </c>
      <c r="H172" s="130" t="str">
        <f>IF(G172="@", "Contract", "  ")</f>
        <v xml:space="preserve">  </v>
      </c>
      <c r="I172" s="83"/>
      <c r="J172" s="83" t="str">
        <f t="shared" si="13"/>
        <v>04</v>
      </c>
      <c r="K172" s="84" t="str">
        <f t="shared" si="10"/>
        <v>0400000D001E0A3C0000000000000000</v>
      </c>
      <c r="N172" s="84">
        <f t="shared" si="11"/>
        <v>117</v>
      </c>
    </row>
    <row r="173" spans="1:14" s="84" customFormat="1" ht="13.5" x14ac:dyDescent="0.2">
      <c r="A173" s="18" t="s">
        <v>9951</v>
      </c>
      <c r="B173" s="91">
        <v>30</v>
      </c>
      <c r="C173" s="92" t="s">
        <v>290</v>
      </c>
      <c r="D173" s="92"/>
      <c r="E173" s="92" t="s">
        <v>100</v>
      </c>
      <c r="F173" s="93">
        <v>0</v>
      </c>
      <c r="G173" s="241">
        <f>VLOOKUP(A173,Install!A$1:G$667,7,FALSE)</f>
        <v>0</v>
      </c>
      <c r="H173" s="131" t="str">
        <f>IF(G173="@", "Contract", "  ")</f>
        <v xml:space="preserve">  </v>
      </c>
      <c r="I173" s="83"/>
      <c r="J173" s="83" t="str">
        <f t="shared" si="13"/>
        <v>00</v>
      </c>
      <c r="K173" s="84" t="str">
        <f t="shared" si="10"/>
        <v>00000D001E0A3C000000000000000000</v>
      </c>
      <c r="N173" s="84">
        <f t="shared" si="11"/>
        <v>113</v>
      </c>
    </row>
    <row r="174" spans="1:14" s="84" customFormat="1" ht="13.5" x14ac:dyDescent="0.2">
      <c r="A174" s="18" t="s">
        <v>9952</v>
      </c>
      <c r="B174" s="91">
        <v>31</v>
      </c>
      <c r="C174" s="92" t="s">
        <v>291</v>
      </c>
      <c r="D174" s="92" t="s">
        <v>134</v>
      </c>
      <c r="E174" s="92" t="s">
        <v>135</v>
      </c>
      <c r="F174" s="93">
        <v>0</v>
      </c>
      <c r="G174" s="241">
        <f>VLOOKUP(A174,Install!A$1:G$667,7,FALSE)</f>
        <v>0</v>
      </c>
      <c r="H174" s="131" t="str">
        <f>IF(G174="@", "Contract", "  ")</f>
        <v xml:space="preserve">  </v>
      </c>
      <c r="I174" s="83"/>
      <c r="J174" s="83" t="str">
        <f t="shared" si="13"/>
        <v>00</v>
      </c>
      <c r="K174" s="84" t="str">
        <f t="shared" si="10"/>
        <v>000D001E0A3C00000000000000000000</v>
      </c>
      <c r="N174" s="84">
        <f t="shared" si="11"/>
        <v>113</v>
      </c>
    </row>
    <row r="175" spans="1:14" s="84" customFormat="1" ht="13.5" x14ac:dyDescent="0.2">
      <c r="A175" s="18" t="s">
        <v>10034</v>
      </c>
      <c r="B175" s="91">
        <v>1</v>
      </c>
      <c r="C175" s="92" t="s">
        <v>400</v>
      </c>
      <c r="D175" s="92" t="s">
        <v>401</v>
      </c>
      <c r="E175" s="135" t="s">
        <v>402</v>
      </c>
      <c r="F175" s="93">
        <v>13</v>
      </c>
      <c r="G175" s="241">
        <f>VLOOKUP(A175,Install!A$1:G$667,7,FALSE)</f>
        <v>13</v>
      </c>
      <c r="H175" s="130"/>
      <c r="I175" s="83"/>
      <c r="J175" s="83" t="str">
        <f t="shared" si="13"/>
        <v>0D</v>
      </c>
      <c r="K175" s="84" t="str">
        <f t="shared" si="10"/>
        <v>0D001E0A3C0000000000000000000000</v>
      </c>
      <c r="N175" s="84">
        <f t="shared" si="11"/>
        <v>113</v>
      </c>
    </row>
    <row r="176" spans="1:14" s="84" customFormat="1" ht="13.5" x14ac:dyDescent="0.2">
      <c r="A176" s="18" t="s">
        <v>9848</v>
      </c>
      <c r="B176" s="91">
        <v>48</v>
      </c>
      <c r="C176" s="92" t="s">
        <v>151</v>
      </c>
      <c r="D176" s="92" t="s">
        <v>134</v>
      </c>
      <c r="E176" s="92" t="s">
        <v>135</v>
      </c>
      <c r="F176" s="93">
        <v>0</v>
      </c>
      <c r="G176" s="241">
        <f>VLOOKUP(A176,Install!A$1:G$667,7,FALSE)</f>
        <v>0</v>
      </c>
      <c r="H176" s="130" t="str">
        <f>IF(G176="@", "Contract", "  ")</f>
        <v xml:space="preserve">  </v>
      </c>
      <c r="I176" s="83"/>
      <c r="J176" s="83" t="str">
        <f t="shared" si="13"/>
        <v>00</v>
      </c>
      <c r="K176" s="84" t="str">
        <f t="shared" si="10"/>
        <v>001E0A3C000000000000000000000001</v>
      </c>
      <c r="N176" s="84">
        <f t="shared" si="11"/>
        <v>101</v>
      </c>
    </row>
    <row r="177" spans="1:14" s="84" customFormat="1" ht="13.5" x14ac:dyDescent="0.2">
      <c r="A177" s="18" t="s">
        <v>10035</v>
      </c>
      <c r="B177" s="91">
        <v>2</v>
      </c>
      <c r="C177" s="92" t="s">
        <v>403</v>
      </c>
      <c r="D177" s="92" t="s">
        <v>404</v>
      </c>
      <c r="E177" s="92" t="s">
        <v>405</v>
      </c>
      <c r="F177" s="93">
        <v>30</v>
      </c>
      <c r="G177" s="241">
        <f>VLOOKUP(A177,Install!A$1:G$667,7,FALSE)</f>
        <v>30</v>
      </c>
      <c r="H177" s="130"/>
      <c r="I177" s="83"/>
      <c r="J177" s="83" t="str">
        <f t="shared" si="13"/>
        <v>1E</v>
      </c>
      <c r="K177" s="84" t="str">
        <f t="shared" si="10"/>
        <v>1E0A3C00000000000000000000000100</v>
      </c>
      <c r="N177" s="84">
        <f t="shared" si="11"/>
        <v>101</v>
      </c>
    </row>
    <row r="178" spans="1:14" s="84" customFormat="1" ht="13.5" x14ac:dyDescent="0.2">
      <c r="A178" s="57" t="s">
        <v>10037</v>
      </c>
      <c r="B178" s="91">
        <v>4</v>
      </c>
      <c r="C178" s="92" t="s">
        <v>407</v>
      </c>
      <c r="D178" s="92" t="s">
        <v>404</v>
      </c>
      <c r="E178" s="135" t="s">
        <v>408</v>
      </c>
      <c r="F178" s="93">
        <v>10</v>
      </c>
      <c r="G178" s="241">
        <f>VLOOKUP(A178,Install!A$1:G$667,7,FALSE)</f>
        <v>10</v>
      </c>
      <c r="H178" s="130"/>
      <c r="I178" s="83"/>
      <c r="J178" s="83" t="str">
        <f t="shared" si="13"/>
        <v>0A</v>
      </c>
      <c r="K178" s="84" t="str">
        <f t="shared" si="10"/>
        <v>0A3C0000000000000000000000010001</v>
      </c>
      <c r="N178" s="84">
        <f t="shared" si="11"/>
        <v>72</v>
      </c>
    </row>
    <row r="179" spans="1:14" s="84" customFormat="1" ht="13.5" x14ac:dyDescent="0.2">
      <c r="A179" s="57" t="s">
        <v>10038</v>
      </c>
      <c r="B179" s="91">
        <v>5</v>
      </c>
      <c r="C179" s="92" t="s">
        <v>409</v>
      </c>
      <c r="D179" s="92"/>
      <c r="E179" s="92" t="s">
        <v>410</v>
      </c>
      <c r="F179" s="93">
        <v>60</v>
      </c>
      <c r="G179" s="241">
        <f>VLOOKUP(A179,Install!A$1:G$667,7,FALSE)</f>
        <v>60</v>
      </c>
      <c r="H179" s="130"/>
      <c r="I179" s="83"/>
      <c r="J179" s="83" t="str">
        <f t="shared" si="13"/>
        <v>3C</v>
      </c>
      <c r="K179" s="84" t="str">
        <f t="shared" si="10"/>
        <v>3C000000000000000000000001000100</v>
      </c>
      <c r="N179" s="84">
        <f t="shared" si="11"/>
        <v>62</v>
      </c>
    </row>
    <row r="180" spans="1:14" s="84" customFormat="1" ht="13.5" x14ac:dyDescent="0.2">
      <c r="A180" s="57" t="s">
        <v>9849</v>
      </c>
      <c r="B180" s="91">
        <v>49</v>
      </c>
      <c r="C180" s="92" t="s">
        <v>152</v>
      </c>
      <c r="D180" s="92"/>
      <c r="E180" s="92" t="s">
        <v>153</v>
      </c>
      <c r="F180" s="93">
        <v>0</v>
      </c>
      <c r="G180" s="241">
        <f>VLOOKUP(A180,Install!A$1:G$667,7,FALSE)</f>
        <v>0</v>
      </c>
      <c r="H180" s="130" t="str">
        <f>IF(G180="@", "Contract", "  ")</f>
        <v xml:space="preserve">  </v>
      </c>
      <c r="I180" s="83"/>
      <c r="J180" s="83" t="str">
        <f t="shared" si="13"/>
        <v>00</v>
      </c>
      <c r="K180" s="84" t="str">
        <f t="shared" si="10"/>
        <v>00000000000000000000000100010000</v>
      </c>
      <c r="N180" s="84">
        <f t="shared" si="11"/>
        <v>2</v>
      </c>
    </row>
    <row r="181" spans="1:14" s="84" customFormat="1" ht="13.5" x14ac:dyDescent="0.2">
      <c r="A181" s="62" t="s">
        <v>10182</v>
      </c>
      <c r="B181" s="132"/>
      <c r="C181" s="113"/>
      <c r="D181" s="113"/>
      <c r="E181" s="113"/>
      <c r="F181" s="114"/>
      <c r="G181" s="241">
        <v>0</v>
      </c>
      <c r="H181" s="133"/>
      <c r="I181" s="116"/>
      <c r="J181" s="83" t="str">
        <f t="shared" si="13"/>
        <v>00</v>
      </c>
      <c r="K181" s="84" t="str">
        <f t="shared" si="10"/>
        <v>00000000000000000000010001000000</v>
      </c>
      <c r="N181" s="84">
        <f t="shared" si="11"/>
        <v>2</v>
      </c>
    </row>
    <row r="182" spans="1:14" s="84" customFormat="1" ht="13.5" x14ac:dyDescent="0.2">
      <c r="A182" s="57" t="s">
        <v>9931</v>
      </c>
      <c r="B182" s="91">
        <v>8</v>
      </c>
      <c r="C182" s="92" t="s">
        <v>264</v>
      </c>
      <c r="D182" s="92"/>
      <c r="E182" s="92" t="s">
        <v>265</v>
      </c>
      <c r="F182" s="93">
        <v>0</v>
      </c>
      <c r="G182" s="241">
        <f>VLOOKUP(A182,Install!A$1:G$667,7,FALSE)</f>
        <v>0</v>
      </c>
      <c r="H182" s="131" t="str">
        <f>IF(G182="@", "Contract", "  ")</f>
        <v xml:space="preserve">  </v>
      </c>
      <c r="I182" s="83"/>
      <c r="J182" s="83" t="str">
        <f t="shared" si="13"/>
        <v>00</v>
      </c>
      <c r="K182" s="84" t="str">
        <f t="shared" si="10"/>
        <v>00000000000000000001000100000000</v>
      </c>
      <c r="N182" s="84">
        <f t="shared" si="11"/>
        <v>2</v>
      </c>
    </row>
    <row r="183" spans="1:14" s="84" customFormat="1" ht="14.25" thickBot="1" x14ac:dyDescent="0.25">
      <c r="A183" s="57" t="s">
        <v>10082</v>
      </c>
      <c r="B183" s="136">
        <v>4</v>
      </c>
      <c r="C183" s="104" t="s">
        <v>469</v>
      </c>
      <c r="D183" s="104"/>
      <c r="E183" s="92" t="s">
        <v>98</v>
      </c>
      <c r="F183" s="105">
        <v>0</v>
      </c>
      <c r="G183" s="241">
        <f>VLOOKUP(A183,Install!A$1:G$667,7,FALSE)</f>
        <v>0</v>
      </c>
      <c r="H183" s="130" t="s">
        <v>86</v>
      </c>
      <c r="I183" s="83"/>
      <c r="J183" s="83" t="str">
        <f t="shared" si="13"/>
        <v>00</v>
      </c>
      <c r="K183" s="84" t="str">
        <f t="shared" si="10"/>
        <v>00000000000000000100010000000000</v>
      </c>
      <c r="N183" s="84">
        <f t="shared" si="11"/>
        <v>2</v>
      </c>
    </row>
    <row r="184" spans="1:14" s="84" customFormat="1" ht="14.25" thickTop="1" x14ac:dyDescent="0.2">
      <c r="A184" s="57" t="s">
        <v>10084</v>
      </c>
      <c r="B184" s="128">
        <v>6</v>
      </c>
      <c r="C184" s="107" t="s">
        <v>471</v>
      </c>
      <c r="D184" s="107"/>
      <c r="E184" s="107" t="s">
        <v>423</v>
      </c>
      <c r="F184" s="108">
        <v>0</v>
      </c>
      <c r="G184" s="241">
        <f>VLOOKUP(A184,Install!A$1:G$667,7,FALSE)</f>
        <v>0</v>
      </c>
      <c r="H184" s="137"/>
      <c r="I184" s="83"/>
      <c r="J184" s="83" t="str">
        <f t="shared" si="13"/>
        <v>00</v>
      </c>
      <c r="K184" s="84" t="str">
        <f t="shared" si="10"/>
        <v>00000000000000010001000000000001</v>
      </c>
      <c r="N184" s="84">
        <f t="shared" si="11"/>
        <v>3</v>
      </c>
    </row>
    <row r="185" spans="1:14" s="84" customFormat="1" ht="13.5" x14ac:dyDescent="0.2">
      <c r="A185" s="57" t="s">
        <v>9915</v>
      </c>
      <c r="B185" s="91">
        <v>58</v>
      </c>
      <c r="C185" s="92" t="s">
        <v>244</v>
      </c>
      <c r="D185" s="92"/>
      <c r="E185" s="92" t="s">
        <v>227</v>
      </c>
      <c r="F185" s="93">
        <v>0</v>
      </c>
      <c r="G185" s="241">
        <f>VLOOKUP(A185,Install!A$1:G$667,7,FALSE)</f>
        <v>0</v>
      </c>
      <c r="H185" s="138" t="str">
        <f>IF(G185="@", "Contract", "  ")</f>
        <v xml:space="preserve">  </v>
      </c>
      <c r="I185" s="83"/>
      <c r="J185" s="83" t="str">
        <f t="shared" si="13"/>
        <v>00</v>
      </c>
      <c r="K185" s="84" t="str">
        <f t="shared" si="10"/>
        <v>00000000000001000100000000000100</v>
      </c>
      <c r="N185" s="84">
        <f t="shared" si="11"/>
        <v>3</v>
      </c>
    </row>
    <row r="186" spans="1:14" s="84" customFormat="1" ht="13.5" x14ac:dyDescent="0.2">
      <c r="A186" s="57" t="s">
        <v>9916</v>
      </c>
      <c r="B186" s="91">
        <v>59</v>
      </c>
      <c r="C186" s="92" t="s">
        <v>245</v>
      </c>
      <c r="D186" s="92"/>
      <c r="E186" s="92" t="s">
        <v>96</v>
      </c>
      <c r="F186" s="93">
        <v>0</v>
      </c>
      <c r="G186" s="241">
        <f>VLOOKUP(A186,Install!A$1:G$667,7,FALSE)</f>
        <v>0</v>
      </c>
      <c r="H186" s="138" t="str">
        <f>IF(G186="@", "Contract", "  ")</f>
        <v xml:space="preserve">  </v>
      </c>
      <c r="I186" s="83"/>
      <c r="J186" s="83" t="str">
        <f t="shared" si="13"/>
        <v>00</v>
      </c>
      <c r="K186" s="84" t="str">
        <f t="shared" si="10"/>
        <v>00000000000100010000000000010000</v>
      </c>
      <c r="N186" s="84">
        <f t="shared" si="11"/>
        <v>3</v>
      </c>
    </row>
    <row r="187" spans="1:14" s="84" customFormat="1" ht="13.5" x14ac:dyDescent="0.2">
      <c r="A187" s="57" t="s">
        <v>9917</v>
      </c>
      <c r="B187" s="91">
        <v>60</v>
      </c>
      <c r="C187" s="92" t="s">
        <v>246</v>
      </c>
      <c r="D187" s="92"/>
      <c r="E187" s="92" t="s">
        <v>96</v>
      </c>
      <c r="F187" s="93">
        <v>0</v>
      </c>
      <c r="G187" s="241">
        <f>VLOOKUP(A187,Install!A$1:G$667,7,FALSE)</f>
        <v>0</v>
      </c>
      <c r="H187" s="138" t="str">
        <f>IF(G187="@", "Contract", "  ")</f>
        <v xml:space="preserve">  </v>
      </c>
      <c r="I187" s="83"/>
      <c r="J187" s="83" t="str">
        <f t="shared" si="13"/>
        <v>00</v>
      </c>
      <c r="K187" s="84" t="str">
        <f t="shared" si="10"/>
        <v>00000000010001000000000001000000</v>
      </c>
      <c r="N187" s="84">
        <f t="shared" si="11"/>
        <v>3</v>
      </c>
    </row>
    <row r="188" spans="1:14" s="84" customFormat="1" ht="13.5" x14ac:dyDescent="0.2">
      <c r="A188" s="18" t="s">
        <v>10104</v>
      </c>
      <c r="B188" s="91">
        <v>15</v>
      </c>
      <c r="C188" s="92" t="s">
        <v>499</v>
      </c>
      <c r="D188" s="92"/>
      <c r="E188" s="92" t="s">
        <v>96</v>
      </c>
      <c r="F188" s="93">
        <v>0</v>
      </c>
      <c r="G188" s="241">
        <f>VLOOKUP(A188,Install!A$1:G$667,7,FALSE)</f>
        <v>0</v>
      </c>
      <c r="H188" s="138"/>
      <c r="I188" s="83"/>
      <c r="J188" s="83" t="str">
        <f t="shared" si="13"/>
        <v>00</v>
      </c>
      <c r="K188" s="84" t="str">
        <f t="shared" si="10"/>
        <v>00000001000100000000000100000000</v>
      </c>
      <c r="N188" s="84">
        <f t="shared" si="11"/>
        <v>3</v>
      </c>
    </row>
    <row r="189" spans="1:14" s="84" customFormat="1" ht="13.5" x14ac:dyDescent="0.2">
      <c r="A189" s="18" t="s">
        <v>9894</v>
      </c>
      <c r="B189" s="91">
        <v>37</v>
      </c>
      <c r="C189" s="92" t="s">
        <v>220</v>
      </c>
      <c r="D189" s="92"/>
      <c r="E189" s="92" t="s">
        <v>221</v>
      </c>
      <c r="F189" s="93">
        <v>0</v>
      </c>
      <c r="G189" s="241">
        <f>VLOOKUP(A189,Install!A$1:G$667,7,FALSE)</f>
        <v>0</v>
      </c>
      <c r="H189" s="138" t="str">
        <f>IF(G189="@", "Contract", "  ")</f>
        <v xml:space="preserve">  </v>
      </c>
      <c r="I189" s="83"/>
      <c r="J189" s="83" t="str">
        <f t="shared" si="13"/>
        <v>00</v>
      </c>
      <c r="K189" s="84" t="str">
        <f t="shared" si="10"/>
        <v>00000100010000000000010000000000</v>
      </c>
      <c r="N189" s="84">
        <f t="shared" si="11"/>
        <v>3</v>
      </c>
    </row>
    <row r="190" spans="1:14" s="84" customFormat="1" ht="13.5" x14ac:dyDescent="0.2">
      <c r="A190" s="18" t="s">
        <v>10036</v>
      </c>
      <c r="B190" s="91">
        <v>3</v>
      </c>
      <c r="C190" s="92" t="s">
        <v>406</v>
      </c>
      <c r="D190" s="92"/>
      <c r="E190" s="92" t="s">
        <v>96</v>
      </c>
      <c r="F190" s="93">
        <v>0</v>
      </c>
      <c r="G190" s="241">
        <f>VLOOKUP(A190,Install!A$1:G$667,7,FALSE)</f>
        <v>0</v>
      </c>
      <c r="H190" s="138"/>
      <c r="I190" s="83"/>
      <c r="J190" s="83" t="str">
        <f t="shared" si="13"/>
        <v>00</v>
      </c>
      <c r="K190" s="84" t="str">
        <f t="shared" si="10"/>
        <v>00010001000000000001000000000000</v>
      </c>
      <c r="N190" s="84">
        <f t="shared" si="11"/>
        <v>3</v>
      </c>
    </row>
    <row r="191" spans="1:14" s="84" customFormat="1" ht="13.5" x14ac:dyDescent="0.2">
      <c r="A191" s="18" t="s">
        <v>9948</v>
      </c>
      <c r="B191" s="91">
        <v>27</v>
      </c>
      <c r="C191" s="92" t="s">
        <v>286</v>
      </c>
      <c r="D191" s="92"/>
      <c r="E191" s="92" t="s">
        <v>96</v>
      </c>
      <c r="F191" s="93">
        <v>1</v>
      </c>
      <c r="G191" s="241">
        <f>VLOOKUP(A191,Install!A$1:G$667,7,FALSE)</f>
        <v>1</v>
      </c>
      <c r="H191" s="139" t="str">
        <f>IF(G191="@", "Contract", "  ")</f>
        <v xml:space="preserve">  </v>
      </c>
      <c r="I191" s="83"/>
      <c r="J191" s="83" t="str">
        <f t="shared" si="13"/>
        <v>01</v>
      </c>
      <c r="K191" s="84" t="str">
        <f t="shared" si="10"/>
        <v>01000100000000000100000000000000</v>
      </c>
      <c r="N191" s="84">
        <f t="shared" si="11"/>
        <v>3</v>
      </c>
    </row>
    <row r="192" spans="1:14" s="84" customFormat="1" ht="14.25" thickBot="1" x14ac:dyDescent="0.25">
      <c r="A192" s="18" t="s">
        <v>9874</v>
      </c>
      <c r="B192" s="136">
        <v>17</v>
      </c>
      <c r="C192" s="104" t="s">
        <v>190</v>
      </c>
      <c r="D192" s="104"/>
      <c r="E192" s="104" t="s">
        <v>96</v>
      </c>
      <c r="F192" s="105">
        <v>0</v>
      </c>
      <c r="G192" s="241">
        <f>VLOOKUP(A192,Install!A$1:G$667,7,FALSE)</f>
        <v>0</v>
      </c>
      <c r="H192" s="140" t="str">
        <f>IF(G192="@", "Contract", "  ")</f>
        <v xml:space="preserve">  </v>
      </c>
      <c r="I192" s="83"/>
      <c r="J192" s="83" t="str">
        <f t="shared" si="13"/>
        <v>00</v>
      </c>
      <c r="K192" s="84" t="str">
        <f t="shared" si="10"/>
        <v>0001000000000001000000000000000A</v>
      </c>
      <c r="N192" s="84">
        <f t="shared" si="11"/>
        <v>12</v>
      </c>
    </row>
    <row r="193" spans="1:14" s="84" customFormat="1" ht="14.25" thickTop="1" x14ac:dyDescent="0.2">
      <c r="A193" s="18" t="s">
        <v>9974</v>
      </c>
      <c r="B193" s="128">
        <v>7</v>
      </c>
      <c r="C193" s="107" t="s">
        <v>321</v>
      </c>
      <c r="D193" s="107"/>
      <c r="E193" s="107" t="s">
        <v>322</v>
      </c>
      <c r="F193" s="108">
        <v>0</v>
      </c>
      <c r="G193" s="241">
        <f>VLOOKUP(A193,Install!A$1:G$667,7,FALSE)</f>
        <v>1</v>
      </c>
      <c r="H193" s="129"/>
      <c r="I193" s="83"/>
      <c r="J193" s="83" t="str">
        <f t="shared" si="13"/>
        <v>01</v>
      </c>
      <c r="K193" s="84" t="str">
        <f t="shared" si="10"/>
        <v>01000000000001000000000000000A00</v>
      </c>
      <c r="N193" s="84">
        <f t="shared" si="11"/>
        <v>12</v>
      </c>
    </row>
    <row r="194" spans="1:14" s="84" customFormat="1" ht="13.5" x14ac:dyDescent="0.2">
      <c r="A194" s="57" t="s">
        <v>10100</v>
      </c>
      <c r="B194" s="91">
        <v>11</v>
      </c>
      <c r="C194" s="92" t="s">
        <v>495</v>
      </c>
      <c r="D194" s="92"/>
      <c r="E194" s="92"/>
      <c r="F194" s="93">
        <v>0</v>
      </c>
      <c r="G194" s="241">
        <f>VLOOKUP(A194,Install!A$1:G$667,7,FALSE)</f>
        <v>0</v>
      </c>
      <c r="H194" s="141"/>
      <c r="I194" s="83"/>
      <c r="J194" s="83" t="str">
        <f t="shared" si="13"/>
        <v>00</v>
      </c>
      <c r="K194" s="84" t="str">
        <f t="shared" si="10"/>
        <v>000000000001000000000000000A0000</v>
      </c>
      <c r="N194" s="84">
        <f t="shared" si="11"/>
        <v>11</v>
      </c>
    </row>
    <row r="195" spans="1:14" s="84" customFormat="1" ht="13.5" x14ac:dyDescent="0.2">
      <c r="A195" s="57" t="s">
        <v>10101</v>
      </c>
      <c r="B195" s="91">
        <v>12</v>
      </c>
      <c r="C195" s="92" t="s">
        <v>496</v>
      </c>
      <c r="D195" s="92"/>
      <c r="E195" s="92"/>
      <c r="F195" s="93">
        <v>0</v>
      </c>
      <c r="G195" s="241">
        <f>VLOOKUP(A195,Install!A$1:G$667,7,FALSE)</f>
        <v>0</v>
      </c>
      <c r="H195" s="141"/>
      <c r="I195" s="83"/>
      <c r="J195" s="83" t="str">
        <f t="shared" si="13"/>
        <v>00</v>
      </c>
      <c r="K195" s="84" t="str">
        <f t="shared" ref="K195:K258" si="14">CONCATENATE(J195,J196,J197,J198,J199,J200,J201,J202,J203,J204,J205,J206,J207,J208,J209,J210)</f>
        <v>0000000001000000000000000A000000</v>
      </c>
      <c r="N195" s="84">
        <f t="shared" ref="N195:N258" si="15">SUM(G195:G210)</f>
        <v>11</v>
      </c>
    </row>
    <row r="196" spans="1:14" s="84" customFormat="1" ht="13.5" x14ac:dyDescent="0.2">
      <c r="A196" s="57" t="s">
        <v>10102</v>
      </c>
      <c r="B196" s="91">
        <v>13</v>
      </c>
      <c r="C196" s="92" t="s">
        <v>497</v>
      </c>
      <c r="D196" s="92"/>
      <c r="E196" s="92"/>
      <c r="F196" s="93">
        <v>0</v>
      </c>
      <c r="G196" s="241">
        <f>VLOOKUP(A196,Install!A$1:G$667,7,FALSE)</f>
        <v>0</v>
      </c>
      <c r="H196" s="141"/>
      <c r="I196" s="83"/>
      <c r="J196" s="83" t="str">
        <f t="shared" si="13"/>
        <v>00</v>
      </c>
      <c r="K196" s="84" t="str">
        <f t="shared" si="14"/>
        <v>00000001000000000000000A00000000</v>
      </c>
      <c r="N196" s="84">
        <f t="shared" si="15"/>
        <v>11</v>
      </c>
    </row>
    <row r="197" spans="1:14" s="84" customFormat="1" ht="13.5" x14ac:dyDescent="0.2">
      <c r="A197" s="60" t="s">
        <v>10091</v>
      </c>
      <c r="B197" s="91">
        <v>14</v>
      </c>
      <c r="C197" s="92" t="s">
        <v>482</v>
      </c>
      <c r="D197" s="92"/>
      <c r="E197" s="92" t="s">
        <v>96</v>
      </c>
      <c r="F197" s="93">
        <v>0</v>
      </c>
      <c r="G197" s="241">
        <f>VLOOKUP(A197,Install!A$1:G$667,7,FALSE)</f>
        <v>0</v>
      </c>
      <c r="H197" s="130"/>
      <c r="I197" s="83"/>
      <c r="J197" s="83" t="str">
        <f t="shared" si="13"/>
        <v>00</v>
      </c>
      <c r="K197" s="84" t="str">
        <f t="shared" si="14"/>
        <v>000001000000000000000A0000000000</v>
      </c>
      <c r="N197" s="84">
        <f t="shared" si="15"/>
        <v>11</v>
      </c>
    </row>
    <row r="198" spans="1:14" s="84" customFormat="1" ht="13.5" x14ac:dyDescent="0.2">
      <c r="A198" s="62" t="s">
        <v>10168</v>
      </c>
      <c r="B198" s="132"/>
      <c r="C198" s="113"/>
      <c r="D198" s="113"/>
      <c r="E198" s="113"/>
      <c r="F198" s="114"/>
      <c r="G198" s="241">
        <v>0</v>
      </c>
      <c r="H198" s="133"/>
      <c r="I198" s="116"/>
      <c r="J198" s="83" t="str">
        <f t="shared" si="13"/>
        <v>00</v>
      </c>
      <c r="K198" s="84" t="str">
        <f t="shared" si="14"/>
        <v>0001000000000000000A000000000000</v>
      </c>
      <c r="N198" s="84">
        <f t="shared" si="15"/>
        <v>11</v>
      </c>
    </row>
    <row r="199" spans="1:14" s="84" customFormat="1" ht="13.5" x14ac:dyDescent="0.2">
      <c r="A199" s="60" t="s">
        <v>10105</v>
      </c>
      <c r="B199" s="91">
        <v>16</v>
      </c>
      <c r="C199" s="92" t="s">
        <v>500</v>
      </c>
      <c r="D199" s="92" t="s">
        <v>134</v>
      </c>
      <c r="E199" s="142" t="s">
        <v>501</v>
      </c>
      <c r="F199" s="93">
        <v>1</v>
      </c>
      <c r="G199" s="241">
        <f>VLOOKUP(A199,Install!A$1:G$667,7,FALSE)</f>
        <v>1</v>
      </c>
      <c r="H199" s="130"/>
      <c r="I199" s="83"/>
      <c r="J199" s="83" t="str">
        <f t="shared" si="13"/>
        <v>01</v>
      </c>
      <c r="K199" s="84" t="str">
        <f t="shared" si="14"/>
        <v>01000000000000000A00000000000000</v>
      </c>
      <c r="N199" s="84">
        <f t="shared" si="15"/>
        <v>11</v>
      </c>
    </row>
    <row r="200" spans="1:14" s="84" customFormat="1" ht="13.5" x14ac:dyDescent="0.2">
      <c r="A200" s="57" t="s">
        <v>10096</v>
      </c>
      <c r="B200" s="91">
        <v>7</v>
      </c>
      <c r="C200" s="92" t="s">
        <v>491</v>
      </c>
      <c r="D200" s="92"/>
      <c r="E200" s="92"/>
      <c r="F200" s="93">
        <v>0</v>
      </c>
      <c r="G200" s="241">
        <f>VLOOKUP(A200,Install!A$1:G$667,7,FALSE)</f>
        <v>0</v>
      </c>
      <c r="H200" s="143"/>
      <c r="I200" s="83"/>
      <c r="J200" s="83" t="str">
        <f t="shared" si="13"/>
        <v>00</v>
      </c>
      <c r="K200" s="84" t="str">
        <f t="shared" si="14"/>
        <v>000000000000000A0000000000000000</v>
      </c>
      <c r="N200" s="84">
        <f t="shared" si="15"/>
        <v>10</v>
      </c>
    </row>
    <row r="201" spans="1:14" s="84" customFormat="1" ht="13.5" x14ac:dyDescent="0.2">
      <c r="A201" s="57" t="s">
        <v>10097</v>
      </c>
      <c r="B201" s="91">
        <v>8</v>
      </c>
      <c r="C201" s="92" t="s">
        <v>492</v>
      </c>
      <c r="D201" s="92"/>
      <c r="E201" s="92"/>
      <c r="F201" s="93">
        <v>0</v>
      </c>
      <c r="G201" s="241">
        <f>VLOOKUP(A201,Install!A$1:G$667,7,FALSE)</f>
        <v>0</v>
      </c>
      <c r="H201" s="141"/>
      <c r="I201" s="83"/>
      <c r="J201" s="83" t="str">
        <f t="shared" si="13"/>
        <v>00</v>
      </c>
      <c r="K201" s="84" t="str">
        <f t="shared" si="14"/>
        <v>0000000000000A000000000000000000</v>
      </c>
      <c r="N201" s="84">
        <f t="shared" si="15"/>
        <v>10</v>
      </c>
    </row>
    <row r="202" spans="1:14" s="84" customFormat="1" ht="13.5" x14ac:dyDescent="0.2">
      <c r="A202" s="57" t="s">
        <v>9932</v>
      </c>
      <c r="B202" s="91">
        <v>9</v>
      </c>
      <c r="C202" s="92" t="s">
        <v>266</v>
      </c>
      <c r="D202" s="92"/>
      <c r="E202" s="92" t="s">
        <v>96</v>
      </c>
      <c r="F202" s="93">
        <v>0</v>
      </c>
      <c r="G202" s="241">
        <f>VLOOKUP(A202,Install!A$1:G$667,7,FALSE)</f>
        <v>0</v>
      </c>
      <c r="H202" s="131" t="str">
        <f>IF(G202="@", "Contract", "  ")</f>
        <v xml:space="preserve">  </v>
      </c>
      <c r="I202" s="83"/>
      <c r="J202" s="83" t="str">
        <f t="shared" si="13"/>
        <v>00</v>
      </c>
      <c r="K202" s="84" t="str">
        <f t="shared" si="14"/>
        <v>00000000000A00000000000000000032</v>
      </c>
      <c r="N202" s="84">
        <f t="shared" si="15"/>
        <v>60</v>
      </c>
    </row>
    <row r="203" spans="1:14" s="84" customFormat="1" ht="13.5" x14ac:dyDescent="0.2">
      <c r="A203" s="57" t="s">
        <v>10057</v>
      </c>
      <c r="B203" s="91">
        <v>19</v>
      </c>
      <c r="C203" s="92" t="s">
        <v>437</v>
      </c>
      <c r="D203" s="92"/>
      <c r="E203" s="92" t="s">
        <v>132</v>
      </c>
      <c r="F203" s="93">
        <v>0</v>
      </c>
      <c r="G203" s="241">
        <f>VLOOKUP(A203,Install!A$1:G$667,7,FALSE)</f>
        <v>0</v>
      </c>
      <c r="H203" s="130" t="s">
        <v>86</v>
      </c>
      <c r="I203" s="83"/>
      <c r="J203" s="83" t="str">
        <f t="shared" si="13"/>
        <v>00</v>
      </c>
      <c r="K203" s="84" t="str">
        <f t="shared" si="14"/>
        <v>000000000A000000000000000000320D</v>
      </c>
      <c r="N203" s="84">
        <f t="shared" si="15"/>
        <v>73</v>
      </c>
    </row>
    <row r="204" spans="1:14" s="84" customFormat="1" ht="13.5" x14ac:dyDescent="0.2">
      <c r="A204" s="59" t="s">
        <v>10050</v>
      </c>
      <c r="B204" s="91">
        <v>12</v>
      </c>
      <c r="C204" s="92" t="s">
        <v>427</v>
      </c>
      <c r="D204" s="92"/>
      <c r="E204" s="92" t="s">
        <v>428</v>
      </c>
      <c r="F204" s="93">
        <v>0</v>
      </c>
      <c r="G204" s="241">
        <f>VLOOKUP(A204,Install!A$1:G$667,7,FALSE)</f>
        <v>0</v>
      </c>
      <c r="H204" s="130"/>
      <c r="I204" s="83"/>
      <c r="J204" s="83" t="str">
        <f t="shared" si="13"/>
        <v>00</v>
      </c>
      <c r="K204" s="84" t="str">
        <f t="shared" si="14"/>
        <v>0000000A000000000000000000320D00</v>
      </c>
      <c r="N204" s="84">
        <f t="shared" si="15"/>
        <v>73</v>
      </c>
    </row>
    <row r="205" spans="1:14" s="84" customFormat="1" ht="13.5" x14ac:dyDescent="0.2">
      <c r="A205" s="61" t="s">
        <v>10169</v>
      </c>
      <c r="B205" s="132"/>
      <c r="C205" s="113"/>
      <c r="D205" s="113"/>
      <c r="E205" s="113"/>
      <c r="F205" s="114"/>
      <c r="G205" s="241">
        <v>0</v>
      </c>
      <c r="H205" s="133"/>
      <c r="I205" s="116"/>
      <c r="J205" s="83" t="str">
        <f t="shared" si="13"/>
        <v>00</v>
      </c>
      <c r="K205" s="84" t="str">
        <f t="shared" si="14"/>
        <v>00000A000000000000000000320D0000</v>
      </c>
      <c r="N205" s="84">
        <f t="shared" si="15"/>
        <v>73</v>
      </c>
    </row>
    <row r="206" spans="1:14" s="84" customFormat="1" ht="13.5" x14ac:dyDescent="0.2">
      <c r="A206" s="59" t="s">
        <v>10076</v>
      </c>
      <c r="B206" s="91">
        <v>38</v>
      </c>
      <c r="C206" s="92" t="s">
        <v>461</v>
      </c>
      <c r="D206" s="92"/>
      <c r="E206" s="92" t="s">
        <v>462</v>
      </c>
      <c r="F206" s="93">
        <v>0</v>
      </c>
      <c r="G206" s="241">
        <f>VLOOKUP(A206,Install!A$1:G$667,7,FALSE)</f>
        <v>0</v>
      </c>
      <c r="H206" s="130"/>
      <c r="I206" s="83"/>
      <c r="J206" s="83" t="str">
        <f t="shared" si="13"/>
        <v>00</v>
      </c>
      <c r="K206" s="84" t="str">
        <f t="shared" si="14"/>
        <v>000A000000000000000000320D000000</v>
      </c>
      <c r="N206" s="84">
        <f t="shared" si="15"/>
        <v>73</v>
      </c>
    </row>
    <row r="207" spans="1:14" s="84" customFormat="1" ht="13.5" x14ac:dyDescent="0.2">
      <c r="A207" s="59" t="s">
        <v>10077</v>
      </c>
      <c r="B207" s="91">
        <v>39</v>
      </c>
      <c r="C207" s="92" t="s">
        <v>463</v>
      </c>
      <c r="D207" s="92" t="s">
        <v>134</v>
      </c>
      <c r="E207" s="92" t="s">
        <v>249</v>
      </c>
      <c r="F207" s="93">
        <v>10</v>
      </c>
      <c r="G207" s="241">
        <f>VLOOKUP(A207,Install!A$1:G$667,7,FALSE)</f>
        <v>10</v>
      </c>
      <c r="H207" s="130"/>
      <c r="I207" s="83"/>
      <c r="J207" s="83" t="str">
        <f t="shared" si="13"/>
        <v>0A</v>
      </c>
      <c r="K207" s="84" t="str">
        <f t="shared" si="14"/>
        <v>0A000000000000000000320D00000000</v>
      </c>
      <c r="N207" s="84">
        <f t="shared" si="15"/>
        <v>73</v>
      </c>
    </row>
    <row r="208" spans="1:14" s="84" customFormat="1" ht="13.5" x14ac:dyDescent="0.2">
      <c r="A208" s="59" t="s">
        <v>9869</v>
      </c>
      <c r="B208" s="91">
        <v>11</v>
      </c>
      <c r="C208" s="92" t="s">
        <v>181</v>
      </c>
      <c r="D208" s="92"/>
      <c r="E208" s="92" t="s">
        <v>96</v>
      </c>
      <c r="F208" s="93">
        <v>0</v>
      </c>
      <c r="G208" s="241">
        <f>VLOOKUP(A208,Install!A$1:G$667,7,FALSE)</f>
        <v>0</v>
      </c>
      <c r="H208" s="130" t="str">
        <f>IF(G208="@", "Contract", "  ")</f>
        <v xml:space="preserve">  </v>
      </c>
      <c r="I208" s="83"/>
      <c r="J208" s="83" t="str">
        <f t="shared" ref="J208:J294" si="16">IF(LEN(DEC2HEX(G208))=2,DEC2HEX(G208),"0"&amp;DEC2HEX(G208))</f>
        <v>00</v>
      </c>
      <c r="K208" s="84" t="str">
        <f t="shared" si="14"/>
        <v>000000000000000000320D0000000000</v>
      </c>
      <c r="N208" s="84">
        <f t="shared" si="15"/>
        <v>63</v>
      </c>
    </row>
    <row r="209" spans="1:14" s="84" customFormat="1" ht="13.5" x14ac:dyDescent="0.2">
      <c r="A209" s="61" t="s">
        <v>10170</v>
      </c>
      <c r="B209" s="132"/>
      <c r="C209" s="113"/>
      <c r="D209" s="113"/>
      <c r="E209" s="113"/>
      <c r="F209" s="114"/>
      <c r="G209" s="241">
        <v>0</v>
      </c>
      <c r="H209" s="133"/>
      <c r="I209" s="116"/>
      <c r="J209" s="83" t="str">
        <f t="shared" si="16"/>
        <v>00</v>
      </c>
      <c r="K209" s="84" t="str">
        <f t="shared" si="14"/>
        <v>0000000000000000320D000000000000</v>
      </c>
      <c r="N209" s="84">
        <f t="shared" si="15"/>
        <v>63</v>
      </c>
    </row>
    <row r="210" spans="1:14" s="84" customFormat="1" ht="13.5" x14ac:dyDescent="0.2">
      <c r="A210" s="62" t="s">
        <v>10171</v>
      </c>
      <c r="B210" s="132"/>
      <c r="C210" s="113"/>
      <c r="D210" s="113"/>
      <c r="E210" s="113"/>
      <c r="F210" s="114"/>
      <c r="G210" s="241">
        <v>0</v>
      </c>
      <c r="H210" s="133"/>
      <c r="I210" s="116"/>
      <c r="J210" s="83" t="str">
        <f t="shared" si="16"/>
        <v>00</v>
      </c>
      <c r="K210" s="84" t="str">
        <f t="shared" si="14"/>
        <v>00000000000000320D00000000000000</v>
      </c>
      <c r="N210" s="84">
        <f t="shared" si="15"/>
        <v>63</v>
      </c>
    </row>
    <row r="211" spans="1:14" s="84" customFormat="1" ht="13.5" x14ac:dyDescent="0.2">
      <c r="A211" s="62" t="s">
        <v>10172</v>
      </c>
      <c r="B211" s="132"/>
      <c r="C211" s="113"/>
      <c r="D211" s="113"/>
      <c r="E211" s="113"/>
      <c r="F211" s="114"/>
      <c r="G211" s="241">
        <v>0</v>
      </c>
      <c r="H211" s="133"/>
      <c r="I211" s="116"/>
      <c r="J211" s="83" t="str">
        <f t="shared" si="16"/>
        <v>00</v>
      </c>
      <c r="K211" s="84" t="str">
        <f t="shared" si="14"/>
        <v>000000000000320D0000000000000000</v>
      </c>
      <c r="N211" s="84">
        <f t="shared" si="15"/>
        <v>63</v>
      </c>
    </row>
    <row r="212" spans="1:14" s="84" customFormat="1" ht="13.5" x14ac:dyDescent="0.2">
      <c r="A212" s="62" t="s">
        <v>10173</v>
      </c>
      <c r="B212" s="132"/>
      <c r="C212" s="113"/>
      <c r="D212" s="113"/>
      <c r="E212" s="113"/>
      <c r="F212" s="114"/>
      <c r="G212" s="241">
        <v>0</v>
      </c>
      <c r="H212" s="133"/>
      <c r="I212" s="116"/>
      <c r="J212" s="83" t="str">
        <f t="shared" si="16"/>
        <v>00</v>
      </c>
      <c r="K212" s="84" t="str">
        <f t="shared" si="14"/>
        <v>0000000000320D000000000000000000</v>
      </c>
      <c r="N212" s="84">
        <f t="shared" si="15"/>
        <v>63</v>
      </c>
    </row>
    <row r="213" spans="1:14" s="84" customFormat="1" ht="13.5" x14ac:dyDescent="0.2">
      <c r="A213" s="62" t="s">
        <v>10174</v>
      </c>
      <c r="B213" s="132"/>
      <c r="C213" s="113"/>
      <c r="D213" s="113"/>
      <c r="E213" s="113"/>
      <c r="F213" s="114"/>
      <c r="G213" s="241">
        <v>0</v>
      </c>
      <c r="H213" s="133"/>
      <c r="I213" s="116"/>
      <c r="J213" s="83" t="str">
        <f t="shared" si="16"/>
        <v>00</v>
      </c>
      <c r="K213" s="84" t="str">
        <f t="shared" si="14"/>
        <v>00000000320D00000000000000000000</v>
      </c>
      <c r="N213" s="84">
        <f t="shared" si="15"/>
        <v>63</v>
      </c>
    </row>
    <row r="214" spans="1:14" s="84" customFormat="1" ht="13.5" x14ac:dyDescent="0.2">
      <c r="A214" s="62" t="s">
        <v>10175</v>
      </c>
      <c r="B214" s="132"/>
      <c r="C214" s="113"/>
      <c r="D214" s="113"/>
      <c r="E214" s="113"/>
      <c r="F214" s="114"/>
      <c r="G214" s="241">
        <v>0</v>
      </c>
      <c r="H214" s="133"/>
      <c r="I214" s="116"/>
      <c r="J214" s="83" t="str">
        <f t="shared" si="16"/>
        <v>00</v>
      </c>
      <c r="K214" s="84" t="str">
        <f t="shared" si="14"/>
        <v>000000320D0000000000000000000000</v>
      </c>
      <c r="N214" s="84">
        <f t="shared" si="15"/>
        <v>63</v>
      </c>
    </row>
    <row r="215" spans="1:14" s="84" customFormat="1" ht="13.5" x14ac:dyDescent="0.2">
      <c r="A215" s="57" t="s">
        <v>9953</v>
      </c>
      <c r="B215" s="91">
        <v>32</v>
      </c>
      <c r="C215" s="92" t="s">
        <v>292</v>
      </c>
      <c r="D215" s="92"/>
      <c r="E215" s="92" t="s">
        <v>293</v>
      </c>
      <c r="F215" s="93">
        <v>0</v>
      </c>
      <c r="G215" s="241">
        <f>VLOOKUP(A215,Install!A$1:G$667,7,FALSE)</f>
        <v>0</v>
      </c>
      <c r="H215" s="131" t="str">
        <f>IF(G215="@", "Contract", "  ")</f>
        <v xml:space="preserve">  </v>
      </c>
      <c r="I215" s="83"/>
      <c r="J215" s="83" t="str">
        <f t="shared" si="16"/>
        <v>00</v>
      </c>
      <c r="K215" s="84" t="str">
        <f t="shared" si="14"/>
        <v>0000320D000000000000000000000000</v>
      </c>
      <c r="N215" s="84">
        <f t="shared" si="15"/>
        <v>63</v>
      </c>
    </row>
    <row r="216" spans="1:14" s="84" customFormat="1" ht="13.5" x14ac:dyDescent="0.2">
      <c r="A216" s="60" t="s">
        <v>9887</v>
      </c>
      <c r="B216" s="91">
        <v>30</v>
      </c>
      <c r="C216" s="92" t="s">
        <v>211</v>
      </c>
      <c r="D216" s="92" t="s">
        <v>134</v>
      </c>
      <c r="E216" s="92" t="s">
        <v>212</v>
      </c>
      <c r="F216" s="93">
        <v>0</v>
      </c>
      <c r="G216" s="241">
        <f>VLOOKUP(A216,Install!A$1:G$667,7,FALSE)</f>
        <v>0</v>
      </c>
      <c r="H216" s="130" t="str">
        <f>IF(G216="@", "Contract", "  ")</f>
        <v xml:space="preserve">  </v>
      </c>
      <c r="I216" s="83"/>
      <c r="J216" s="83" t="str">
        <f t="shared" si="16"/>
        <v>00</v>
      </c>
      <c r="K216" s="84" t="str">
        <f t="shared" si="14"/>
        <v>00320D00000000000000000000000000</v>
      </c>
      <c r="N216" s="84">
        <f t="shared" si="15"/>
        <v>63</v>
      </c>
    </row>
    <row r="217" spans="1:14" s="84" customFormat="1" ht="13.5" x14ac:dyDescent="0.2">
      <c r="A217" s="57" t="s">
        <v>9972</v>
      </c>
      <c r="B217" s="91">
        <v>5</v>
      </c>
      <c r="C217" s="92" t="s">
        <v>318</v>
      </c>
      <c r="D217" s="92" t="s">
        <v>192</v>
      </c>
      <c r="E217" s="92" t="s">
        <v>317</v>
      </c>
      <c r="F217" s="93">
        <v>0</v>
      </c>
      <c r="G217" s="241">
        <f>VLOOKUP(A217,Install!A$1:G$667,7,FALSE)</f>
        <v>50</v>
      </c>
      <c r="H217" s="131" t="s">
        <v>86</v>
      </c>
      <c r="I217" s="83"/>
      <c r="J217" s="83" t="str">
        <f t="shared" si="16"/>
        <v>32</v>
      </c>
      <c r="K217" s="84" t="str">
        <f t="shared" si="14"/>
        <v>320D0000000000000000000000000000</v>
      </c>
      <c r="N217" s="84">
        <f t="shared" si="15"/>
        <v>63</v>
      </c>
    </row>
    <row r="218" spans="1:14" s="84" customFormat="1" ht="13.5" x14ac:dyDescent="0.2">
      <c r="A218" s="57" t="s">
        <v>9971</v>
      </c>
      <c r="B218" s="91">
        <v>4</v>
      </c>
      <c r="C218" s="92" t="s">
        <v>315</v>
      </c>
      <c r="D218" s="92" t="s">
        <v>316</v>
      </c>
      <c r="E218" s="92" t="s">
        <v>317</v>
      </c>
      <c r="F218" s="93">
        <v>0</v>
      </c>
      <c r="G218" s="241">
        <f>VLOOKUP(A218,Install!A$1:G$667,7,FALSE)</f>
        <v>13</v>
      </c>
      <c r="H218" s="131" t="s">
        <v>86</v>
      </c>
      <c r="I218" s="83"/>
      <c r="J218" s="83" t="str">
        <f t="shared" si="16"/>
        <v>0D</v>
      </c>
      <c r="K218" s="84" t="str">
        <f t="shared" si="14"/>
        <v>0D000000000000000000000000000000</v>
      </c>
      <c r="N218" s="84">
        <f t="shared" si="15"/>
        <v>13</v>
      </c>
    </row>
    <row r="219" spans="1:14" s="84" customFormat="1" ht="13.5" x14ac:dyDescent="0.2">
      <c r="A219" s="57" t="s">
        <v>9954</v>
      </c>
      <c r="B219" s="91">
        <v>33</v>
      </c>
      <c r="C219" s="92" t="s">
        <v>294</v>
      </c>
      <c r="D219" s="92"/>
      <c r="E219" s="92" t="s">
        <v>265</v>
      </c>
      <c r="F219" s="93">
        <v>0</v>
      </c>
      <c r="G219" s="241">
        <f>VLOOKUP(A219,Install!A$1:G$667,7,FALSE)</f>
        <v>0</v>
      </c>
      <c r="H219" s="131" t="str">
        <f>IF(G219="@", "Contract", "  ")</f>
        <v xml:space="preserve">  </v>
      </c>
      <c r="I219" s="83"/>
      <c r="J219" s="83" t="str">
        <f t="shared" si="16"/>
        <v>00</v>
      </c>
      <c r="K219" s="84" t="str">
        <f t="shared" si="14"/>
        <v>00000000000000000000000000000000</v>
      </c>
      <c r="N219" s="84">
        <f t="shared" si="15"/>
        <v>0</v>
      </c>
    </row>
    <row r="220" spans="1:14" s="84" customFormat="1" ht="13.5" x14ac:dyDescent="0.2">
      <c r="A220" s="61" t="s">
        <v>10338</v>
      </c>
      <c r="B220" s="132"/>
      <c r="C220" s="113"/>
      <c r="D220" s="113"/>
      <c r="E220" s="113"/>
      <c r="F220" s="114"/>
      <c r="G220" s="241">
        <v>0</v>
      </c>
      <c r="H220" s="144"/>
      <c r="I220" s="116"/>
      <c r="J220" s="83" t="str">
        <f t="shared" si="16"/>
        <v>00</v>
      </c>
      <c r="K220" s="84" t="str">
        <f t="shared" si="14"/>
        <v>00000000000000000000000000000000</v>
      </c>
      <c r="N220" s="84">
        <f t="shared" si="15"/>
        <v>0</v>
      </c>
    </row>
    <row r="221" spans="1:14" s="84" customFormat="1" ht="13.5" x14ac:dyDescent="0.2">
      <c r="A221" s="61" t="s">
        <v>10339</v>
      </c>
      <c r="B221" s="132"/>
      <c r="C221" s="113"/>
      <c r="D221" s="113"/>
      <c r="E221" s="113"/>
      <c r="F221" s="114"/>
      <c r="G221" s="241">
        <v>0</v>
      </c>
      <c r="H221" s="144"/>
      <c r="I221" s="116"/>
      <c r="J221" s="83" t="str">
        <f t="shared" si="16"/>
        <v>00</v>
      </c>
      <c r="K221" s="84" t="str">
        <f t="shared" si="14"/>
        <v>00000000000000000000000000000050</v>
      </c>
      <c r="N221" s="84">
        <f t="shared" si="15"/>
        <v>80</v>
      </c>
    </row>
    <row r="222" spans="1:14" s="84" customFormat="1" ht="13.5" x14ac:dyDescent="0.2">
      <c r="A222" s="61" t="s">
        <v>10340</v>
      </c>
      <c r="B222" s="132"/>
      <c r="C222" s="113"/>
      <c r="D222" s="113"/>
      <c r="E222" s="113"/>
      <c r="F222" s="114"/>
      <c r="G222" s="241">
        <v>0</v>
      </c>
      <c r="H222" s="144"/>
      <c r="I222" s="116"/>
      <c r="J222" s="83" t="str">
        <f t="shared" si="16"/>
        <v>00</v>
      </c>
      <c r="K222" s="84" t="str">
        <f t="shared" si="14"/>
        <v>0000000000000000000000000000501E</v>
      </c>
      <c r="N222" s="84">
        <f t="shared" si="15"/>
        <v>110</v>
      </c>
    </row>
    <row r="223" spans="1:14" s="84" customFormat="1" ht="13.5" x14ac:dyDescent="0.2">
      <c r="A223" s="61" t="s">
        <v>10341</v>
      </c>
      <c r="B223" s="132"/>
      <c r="C223" s="113"/>
      <c r="D223" s="113"/>
      <c r="E223" s="113"/>
      <c r="F223" s="114"/>
      <c r="G223" s="241">
        <v>0</v>
      </c>
      <c r="H223" s="144"/>
      <c r="I223" s="116"/>
      <c r="J223" s="83" t="str">
        <f t="shared" si="16"/>
        <v>00</v>
      </c>
      <c r="K223" s="84" t="str">
        <f t="shared" si="14"/>
        <v>00000000000000000000000000501EFF</v>
      </c>
      <c r="N223" s="84">
        <f t="shared" si="15"/>
        <v>365</v>
      </c>
    </row>
    <row r="224" spans="1:14" s="84" customFormat="1" ht="13.5" x14ac:dyDescent="0.2">
      <c r="A224" s="61" t="s">
        <v>10342</v>
      </c>
      <c r="B224" s="132"/>
      <c r="C224" s="113"/>
      <c r="D224" s="113"/>
      <c r="E224" s="113"/>
      <c r="F224" s="114"/>
      <c r="G224" s="241">
        <v>0</v>
      </c>
      <c r="H224" s="144"/>
      <c r="I224" s="116"/>
      <c r="J224" s="83" t="str">
        <f t="shared" si="16"/>
        <v>00</v>
      </c>
      <c r="K224" s="84" t="str">
        <f t="shared" si="14"/>
        <v>000000000000000000000000501EFF00</v>
      </c>
      <c r="N224" s="84">
        <f t="shared" si="15"/>
        <v>365</v>
      </c>
    </row>
    <row r="225" spans="1:14" s="84" customFormat="1" ht="13.5" x14ac:dyDescent="0.2">
      <c r="A225" s="61" t="s">
        <v>10343</v>
      </c>
      <c r="B225" s="132"/>
      <c r="C225" s="113"/>
      <c r="D225" s="113"/>
      <c r="E225" s="113"/>
      <c r="F225" s="114"/>
      <c r="G225" s="241">
        <v>0</v>
      </c>
      <c r="H225" s="144"/>
      <c r="I225" s="116"/>
      <c r="J225" s="83" t="str">
        <f t="shared" si="16"/>
        <v>00</v>
      </c>
      <c r="K225" s="84" t="str">
        <f t="shared" si="14"/>
        <v>0000000000000000000000501EFF0001</v>
      </c>
      <c r="N225" s="84">
        <f t="shared" si="15"/>
        <v>366</v>
      </c>
    </row>
    <row r="226" spans="1:14" s="84" customFormat="1" ht="13.5" x14ac:dyDescent="0.2">
      <c r="A226" s="62" t="s">
        <v>10344</v>
      </c>
      <c r="B226" s="132"/>
      <c r="C226" s="113"/>
      <c r="D226" s="113"/>
      <c r="E226" s="113"/>
      <c r="F226" s="114"/>
      <c r="G226" s="241">
        <v>0</v>
      </c>
      <c r="H226" s="144"/>
      <c r="I226" s="116"/>
      <c r="J226" s="83" t="str">
        <f t="shared" si="16"/>
        <v>00</v>
      </c>
      <c r="K226" s="84" t="str">
        <f t="shared" si="14"/>
        <v>00000000000000000000501EFF0001FF</v>
      </c>
      <c r="N226" s="84">
        <f t="shared" si="15"/>
        <v>621</v>
      </c>
    </row>
    <row r="227" spans="1:14" s="84" customFormat="1" ht="13.5" x14ac:dyDescent="0.2">
      <c r="A227" s="62" t="s">
        <v>10345</v>
      </c>
      <c r="B227" s="132"/>
      <c r="C227" s="113"/>
      <c r="D227" s="113"/>
      <c r="E227" s="113"/>
      <c r="F227" s="114"/>
      <c r="G227" s="241">
        <v>0</v>
      </c>
      <c r="H227" s="144"/>
      <c r="I227" s="116"/>
      <c r="J227" s="83" t="str">
        <f t="shared" si="16"/>
        <v>00</v>
      </c>
      <c r="K227" s="84" t="str">
        <f t="shared" si="14"/>
        <v>000000000000000000501EFF0001FF00</v>
      </c>
      <c r="N227" s="84">
        <f t="shared" si="15"/>
        <v>621</v>
      </c>
    </row>
    <row r="228" spans="1:14" s="84" customFormat="1" ht="13.5" x14ac:dyDescent="0.2">
      <c r="A228" s="62" t="s">
        <v>10346</v>
      </c>
      <c r="B228" s="132"/>
      <c r="C228" s="113"/>
      <c r="D228" s="113"/>
      <c r="E228" s="113"/>
      <c r="F228" s="114"/>
      <c r="G228" s="241">
        <v>0</v>
      </c>
      <c r="H228" s="144"/>
      <c r="I228" s="116"/>
      <c r="J228" s="83" t="str">
        <f t="shared" si="16"/>
        <v>00</v>
      </c>
      <c r="K228" s="84" t="str">
        <f t="shared" si="14"/>
        <v>0000000000000000501EFF0001FF0000</v>
      </c>
      <c r="N228" s="84">
        <f t="shared" si="15"/>
        <v>621</v>
      </c>
    </row>
    <row r="229" spans="1:14" s="84" customFormat="1" ht="13.5" x14ac:dyDescent="0.2">
      <c r="A229" s="62" t="s">
        <v>10347</v>
      </c>
      <c r="B229" s="132"/>
      <c r="C229" s="113"/>
      <c r="D229" s="113"/>
      <c r="E229" s="113"/>
      <c r="F229" s="114"/>
      <c r="G229" s="241">
        <v>0</v>
      </c>
      <c r="H229" s="144"/>
      <c r="I229" s="116"/>
      <c r="J229" s="83" t="str">
        <f t="shared" si="16"/>
        <v>00</v>
      </c>
      <c r="K229" s="84" t="str">
        <f t="shared" si="14"/>
        <v>00000000000000501EFF0001FF000046</v>
      </c>
      <c r="N229" s="84">
        <f t="shared" si="15"/>
        <v>691</v>
      </c>
    </row>
    <row r="230" spans="1:14" s="84" customFormat="1" ht="13.5" x14ac:dyDescent="0.2">
      <c r="A230" s="62" t="s">
        <v>10348</v>
      </c>
      <c r="B230" s="132"/>
      <c r="C230" s="113"/>
      <c r="D230" s="113"/>
      <c r="E230" s="113"/>
      <c r="F230" s="114"/>
      <c r="G230" s="241">
        <v>0</v>
      </c>
      <c r="H230" s="144"/>
      <c r="I230" s="116"/>
      <c r="J230" s="83" t="str">
        <f t="shared" si="16"/>
        <v>00</v>
      </c>
      <c r="K230" s="84" t="str">
        <f t="shared" si="14"/>
        <v>000000000000501EFF0001FF0000461E</v>
      </c>
      <c r="N230" s="84">
        <f t="shared" si="15"/>
        <v>721</v>
      </c>
    </row>
    <row r="231" spans="1:14" s="84" customFormat="1" ht="13.5" x14ac:dyDescent="0.2">
      <c r="A231" s="62" t="s">
        <v>10349</v>
      </c>
      <c r="B231" s="132"/>
      <c r="C231" s="113"/>
      <c r="D231" s="113"/>
      <c r="E231" s="113"/>
      <c r="F231" s="114"/>
      <c r="G231" s="241">
        <v>0</v>
      </c>
      <c r="H231" s="144"/>
      <c r="I231" s="116"/>
      <c r="J231" s="83" t="str">
        <f t="shared" si="16"/>
        <v>00</v>
      </c>
      <c r="K231" s="84" t="str">
        <f t="shared" si="14"/>
        <v>0000000000501EFF0001FF0000461EFF</v>
      </c>
      <c r="N231" s="84">
        <f t="shared" si="15"/>
        <v>976</v>
      </c>
    </row>
    <row r="232" spans="1:14" s="84" customFormat="1" ht="13.5" x14ac:dyDescent="0.2">
      <c r="A232" s="62" t="s">
        <v>10350</v>
      </c>
      <c r="B232" s="132"/>
      <c r="C232" s="113"/>
      <c r="D232" s="113"/>
      <c r="E232" s="113"/>
      <c r="F232" s="114"/>
      <c r="G232" s="241">
        <v>0</v>
      </c>
      <c r="H232" s="144"/>
      <c r="I232" s="116"/>
      <c r="J232" s="83" t="str">
        <f t="shared" si="16"/>
        <v>00</v>
      </c>
      <c r="K232" s="84" t="str">
        <f t="shared" si="14"/>
        <v>00000000501EFF0001FF0000461EFF01</v>
      </c>
      <c r="N232" s="84">
        <f t="shared" si="15"/>
        <v>977</v>
      </c>
    </row>
    <row r="233" spans="1:14" s="84" customFormat="1" ht="13.5" x14ac:dyDescent="0.2">
      <c r="A233" s="62" t="s">
        <v>10351</v>
      </c>
      <c r="B233" s="132"/>
      <c r="C233" s="113"/>
      <c r="D233" s="113"/>
      <c r="E233" s="113"/>
      <c r="F233" s="114"/>
      <c r="G233" s="241">
        <v>0</v>
      </c>
      <c r="H233" s="144"/>
      <c r="I233" s="116"/>
      <c r="J233" s="83" t="str">
        <f t="shared" si="16"/>
        <v>00</v>
      </c>
      <c r="K233" s="84" t="str">
        <f t="shared" si="14"/>
        <v>000000501EFF0001FF0000461EFF0100</v>
      </c>
      <c r="N233" s="84">
        <f t="shared" si="15"/>
        <v>977</v>
      </c>
    </row>
    <row r="234" spans="1:14" s="84" customFormat="1" ht="13.5" x14ac:dyDescent="0.2">
      <c r="A234" s="62" t="s">
        <v>10352</v>
      </c>
      <c r="B234" s="132"/>
      <c r="C234" s="113"/>
      <c r="D234" s="113"/>
      <c r="E234" s="113"/>
      <c r="F234" s="114"/>
      <c r="G234" s="241">
        <v>0</v>
      </c>
      <c r="H234" s="144"/>
      <c r="I234" s="116"/>
      <c r="J234" s="83" t="str">
        <f t="shared" si="16"/>
        <v>00</v>
      </c>
      <c r="K234" s="84" t="str">
        <f t="shared" si="14"/>
        <v>0000501EFF0001FF0000461EFF010000</v>
      </c>
      <c r="N234" s="84">
        <f t="shared" si="15"/>
        <v>977</v>
      </c>
    </row>
    <row r="235" spans="1:14" s="84" customFormat="1" ht="13.5" x14ac:dyDescent="0.2">
      <c r="A235" s="62" t="s">
        <v>10353</v>
      </c>
      <c r="B235" s="132"/>
      <c r="C235" s="113"/>
      <c r="D235" s="113"/>
      <c r="E235" s="113"/>
      <c r="F235" s="114"/>
      <c r="G235" s="241">
        <v>0</v>
      </c>
      <c r="H235" s="144"/>
      <c r="I235" s="116"/>
      <c r="J235" s="83" t="str">
        <f t="shared" si="16"/>
        <v>00</v>
      </c>
      <c r="K235" s="84" t="str">
        <f t="shared" si="14"/>
        <v>00501EFF0001FF0000461EFF01000000</v>
      </c>
      <c r="N235" s="84">
        <f t="shared" si="15"/>
        <v>977</v>
      </c>
    </row>
    <row r="236" spans="1:14" s="84" customFormat="1" ht="13.5" x14ac:dyDescent="0.2">
      <c r="A236" s="18" t="s">
        <v>10010</v>
      </c>
      <c r="B236" s="91">
        <v>35</v>
      </c>
      <c r="C236" s="92" t="s">
        <v>366</v>
      </c>
      <c r="D236" s="92" t="s">
        <v>121</v>
      </c>
      <c r="E236" s="92" t="s">
        <v>135</v>
      </c>
      <c r="F236" s="93">
        <v>80</v>
      </c>
      <c r="G236" s="241">
        <f>VLOOKUP(A236,Install!A$1:G$667,7,FALSE)</f>
        <v>80</v>
      </c>
      <c r="H236" s="130"/>
      <c r="I236" s="83"/>
      <c r="J236" s="83" t="str">
        <f t="shared" si="16"/>
        <v>50</v>
      </c>
      <c r="K236" s="84" t="str">
        <f t="shared" si="14"/>
        <v>501EFF0001FF0000461EFF0100000000</v>
      </c>
      <c r="N236" s="84">
        <f t="shared" si="15"/>
        <v>977</v>
      </c>
    </row>
    <row r="237" spans="1:14" s="84" customFormat="1" ht="13.5" x14ac:dyDescent="0.2">
      <c r="A237" s="18" t="s">
        <v>10011</v>
      </c>
      <c r="B237" s="91">
        <v>36</v>
      </c>
      <c r="C237" s="92" t="s">
        <v>367</v>
      </c>
      <c r="D237" s="92" t="s">
        <v>368</v>
      </c>
      <c r="E237" s="92" t="s">
        <v>135</v>
      </c>
      <c r="F237" s="93">
        <v>30</v>
      </c>
      <c r="G237" s="241">
        <f>VLOOKUP(A237,Install!A$1:G$667,7,FALSE)</f>
        <v>30</v>
      </c>
      <c r="H237" s="130"/>
      <c r="I237" s="83"/>
      <c r="J237" s="83" t="str">
        <f t="shared" si="16"/>
        <v>1E</v>
      </c>
      <c r="K237" s="84" t="str">
        <f t="shared" si="14"/>
        <v>1EFF0001FF0000461EFF010000000000</v>
      </c>
      <c r="N237" s="84">
        <f t="shared" si="15"/>
        <v>897</v>
      </c>
    </row>
    <row r="238" spans="1:14" s="84" customFormat="1" ht="13.5" x14ac:dyDescent="0.2">
      <c r="A238" s="18" t="s">
        <v>10033</v>
      </c>
      <c r="B238" s="91">
        <v>0</v>
      </c>
      <c r="C238" s="92" t="s">
        <v>398</v>
      </c>
      <c r="D238" s="92"/>
      <c r="E238" s="92" t="s">
        <v>399</v>
      </c>
      <c r="F238" s="93">
        <v>0</v>
      </c>
      <c r="G238" s="241">
        <f>VLOOKUP(A238,Install!A$1:G$667,7,FALSE)</f>
        <v>255</v>
      </c>
      <c r="H238" s="130"/>
      <c r="I238" s="83"/>
      <c r="J238" s="83" t="str">
        <f t="shared" si="16"/>
        <v>FF</v>
      </c>
      <c r="K238" s="84" t="str">
        <f t="shared" si="14"/>
        <v>FF0001FF0000461EFF01000000000000</v>
      </c>
      <c r="N238" s="84">
        <f t="shared" si="15"/>
        <v>867</v>
      </c>
    </row>
    <row r="239" spans="1:14" s="84" customFormat="1" ht="13.5" x14ac:dyDescent="0.2">
      <c r="A239" s="18" t="s">
        <v>10083</v>
      </c>
      <c r="B239" s="91">
        <v>5</v>
      </c>
      <c r="C239" s="92" t="s">
        <v>470</v>
      </c>
      <c r="D239" s="92"/>
      <c r="E239" s="92" t="s">
        <v>132</v>
      </c>
      <c r="F239" s="93">
        <v>0</v>
      </c>
      <c r="G239" s="241">
        <f>VLOOKUP(A239,Install!A$1:G$667,7,FALSE)</f>
        <v>0</v>
      </c>
      <c r="H239" s="130"/>
      <c r="I239" s="83"/>
      <c r="J239" s="83" t="str">
        <f t="shared" si="16"/>
        <v>00</v>
      </c>
      <c r="K239" s="84" t="str">
        <f t="shared" si="14"/>
        <v>0001FF0000461EFF0100000000000000</v>
      </c>
      <c r="N239" s="84">
        <f t="shared" si="15"/>
        <v>612</v>
      </c>
    </row>
    <row r="240" spans="1:14" s="84" customFormat="1" ht="13.5" x14ac:dyDescent="0.2">
      <c r="A240" s="18" t="s">
        <v>9888</v>
      </c>
      <c r="B240" s="91">
        <v>31</v>
      </c>
      <c r="C240" s="92" t="s">
        <v>213</v>
      </c>
      <c r="D240" s="92" t="s">
        <v>134</v>
      </c>
      <c r="E240" s="135" t="s">
        <v>214</v>
      </c>
      <c r="F240" s="93">
        <v>1</v>
      </c>
      <c r="G240" s="241">
        <f>VLOOKUP(A240,Install!A$1:G$667,7,FALSE)</f>
        <v>1</v>
      </c>
      <c r="H240" s="130" t="str">
        <f t="shared" ref="H240:H247" si="17">IF(G240="@", "Contract", "  ")</f>
        <v xml:space="preserve">  </v>
      </c>
      <c r="I240" s="83"/>
      <c r="J240" s="83" t="str">
        <f t="shared" si="16"/>
        <v>01</v>
      </c>
      <c r="K240" s="84" t="str">
        <f t="shared" si="14"/>
        <v>01FF0000461EFF010000000000000000</v>
      </c>
      <c r="N240" s="84">
        <f t="shared" si="15"/>
        <v>612</v>
      </c>
    </row>
    <row r="241" spans="1:14" s="84" customFormat="1" ht="13.5" x14ac:dyDescent="0.2">
      <c r="A241" s="18" t="s">
        <v>9955</v>
      </c>
      <c r="B241" s="91">
        <v>34</v>
      </c>
      <c r="C241" s="92" t="s">
        <v>295</v>
      </c>
      <c r="D241" s="92"/>
      <c r="E241" s="92" t="s">
        <v>227</v>
      </c>
      <c r="F241" s="93">
        <v>255</v>
      </c>
      <c r="G241" s="241">
        <f>VLOOKUP(A241,Install!A$1:G$667,7,FALSE)</f>
        <v>255</v>
      </c>
      <c r="H241" s="131" t="str">
        <f t="shared" si="17"/>
        <v xml:space="preserve">  </v>
      </c>
      <c r="I241" s="83"/>
      <c r="J241" s="83" t="str">
        <f t="shared" si="16"/>
        <v>FF</v>
      </c>
      <c r="K241" s="84" t="str">
        <f t="shared" si="14"/>
        <v>FF0000461EFF01000000000000000000</v>
      </c>
      <c r="N241" s="84">
        <f t="shared" si="15"/>
        <v>611</v>
      </c>
    </row>
    <row r="242" spans="1:14" s="84" customFormat="1" ht="13.5" x14ac:dyDescent="0.2">
      <c r="A242" s="57" t="s">
        <v>9956</v>
      </c>
      <c r="B242" s="91">
        <v>35</v>
      </c>
      <c r="C242" s="92" t="s">
        <v>296</v>
      </c>
      <c r="D242" s="92"/>
      <c r="E242" s="92" t="s">
        <v>100</v>
      </c>
      <c r="F242" s="93">
        <v>0</v>
      </c>
      <c r="G242" s="241">
        <f>VLOOKUP(A242,Install!A$1:G$667,7,FALSE)</f>
        <v>0</v>
      </c>
      <c r="H242" s="131" t="str">
        <f t="shared" si="17"/>
        <v xml:space="preserve">  </v>
      </c>
      <c r="I242" s="83"/>
      <c r="J242" s="83" t="str">
        <f t="shared" si="16"/>
        <v>00</v>
      </c>
      <c r="K242" s="84" t="str">
        <f t="shared" si="14"/>
        <v>0000461EFF01000000000000000000FF</v>
      </c>
      <c r="N242" s="84">
        <f t="shared" si="15"/>
        <v>611</v>
      </c>
    </row>
    <row r="243" spans="1:14" s="84" customFormat="1" ht="13.5" x14ac:dyDescent="0.2">
      <c r="A243" s="57" t="s">
        <v>9933</v>
      </c>
      <c r="B243" s="91">
        <v>10</v>
      </c>
      <c r="C243" s="92" t="s">
        <v>267</v>
      </c>
      <c r="D243" s="92"/>
      <c r="E243" s="92" t="s">
        <v>100</v>
      </c>
      <c r="F243" s="93">
        <v>0</v>
      </c>
      <c r="G243" s="241">
        <f>VLOOKUP(A243,Install!A$1:G$667,7,FALSE)</f>
        <v>0</v>
      </c>
      <c r="H243" s="131" t="str">
        <f t="shared" si="17"/>
        <v xml:space="preserve">  </v>
      </c>
      <c r="I243" s="83"/>
      <c r="J243" s="83" t="str">
        <f t="shared" si="16"/>
        <v>00</v>
      </c>
      <c r="K243" s="84" t="str">
        <f t="shared" si="14"/>
        <v>00461EFF01000000000000000000FFFF</v>
      </c>
      <c r="N243" s="84">
        <f t="shared" si="15"/>
        <v>866</v>
      </c>
    </row>
    <row r="244" spans="1:14" s="84" customFormat="1" ht="13.5" x14ac:dyDescent="0.2">
      <c r="A244" s="57" t="s">
        <v>9936</v>
      </c>
      <c r="B244" s="91">
        <v>13</v>
      </c>
      <c r="C244" s="92" t="s">
        <v>270</v>
      </c>
      <c r="D244" s="145">
        <v>0.01</v>
      </c>
      <c r="E244" s="92" t="s">
        <v>271</v>
      </c>
      <c r="F244" s="93">
        <v>70</v>
      </c>
      <c r="G244" s="241">
        <f>VLOOKUP(A244,Install!A$1:G$667,7,FALSE)</f>
        <v>70</v>
      </c>
      <c r="H244" s="131" t="str">
        <f t="shared" si="17"/>
        <v xml:space="preserve">  </v>
      </c>
      <c r="I244" s="83"/>
      <c r="J244" s="83" t="str">
        <f t="shared" si="16"/>
        <v>46</v>
      </c>
      <c r="K244" s="84" t="str">
        <f t="shared" si="14"/>
        <v>461EFF01000000000000000000FFFFFF</v>
      </c>
      <c r="N244" s="84">
        <f t="shared" si="15"/>
        <v>1121</v>
      </c>
    </row>
    <row r="245" spans="1:14" s="84" customFormat="1" ht="13.5" x14ac:dyDescent="0.2">
      <c r="A245" s="57" t="s">
        <v>9938</v>
      </c>
      <c r="B245" s="91">
        <v>15</v>
      </c>
      <c r="C245" s="92" t="s">
        <v>274</v>
      </c>
      <c r="D245" s="92" t="s">
        <v>134</v>
      </c>
      <c r="E245" s="92" t="s">
        <v>273</v>
      </c>
      <c r="F245" s="93">
        <v>30</v>
      </c>
      <c r="G245" s="241">
        <f>VLOOKUP(A245,Install!A$1:G$667,7,FALSE)</f>
        <v>30</v>
      </c>
      <c r="H245" s="131" t="str">
        <f t="shared" si="17"/>
        <v xml:space="preserve">  </v>
      </c>
      <c r="I245" s="83"/>
      <c r="J245" s="83" t="str">
        <f t="shared" si="16"/>
        <v>1E</v>
      </c>
      <c r="K245" s="84" t="str">
        <f t="shared" si="14"/>
        <v>1EFF01000000000000000000FFFFFF00</v>
      </c>
      <c r="N245" s="84">
        <f t="shared" si="15"/>
        <v>1051</v>
      </c>
    </row>
    <row r="246" spans="1:14" s="84" customFormat="1" ht="13.5" x14ac:dyDescent="0.2">
      <c r="A246" s="57" t="s">
        <v>9913</v>
      </c>
      <c r="B246" s="91">
        <v>56</v>
      </c>
      <c r="C246" s="92" t="s">
        <v>242</v>
      </c>
      <c r="D246" s="92"/>
      <c r="E246" s="121" t="s">
        <v>227</v>
      </c>
      <c r="F246" s="93">
        <v>255</v>
      </c>
      <c r="G246" s="241">
        <f>VLOOKUP(A246,Install!A$1:G$667,7,FALSE)</f>
        <v>255</v>
      </c>
      <c r="H246" s="130" t="str">
        <f t="shared" si="17"/>
        <v xml:space="preserve">  </v>
      </c>
      <c r="I246" s="83"/>
      <c r="J246" s="83" t="str">
        <f t="shared" si="16"/>
        <v>FF</v>
      </c>
      <c r="K246" s="84" t="str">
        <f t="shared" si="14"/>
        <v>FF01000000000000000000FFFFFF0000</v>
      </c>
      <c r="N246" s="84">
        <f t="shared" si="15"/>
        <v>1021</v>
      </c>
    </row>
    <row r="247" spans="1:14" s="84" customFormat="1" ht="13.5" x14ac:dyDescent="0.2">
      <c r="A247" s="57" t="s">
        <v>9914</v>
      </c>
      <c r="B247" s="91">
        <v>57</v>
      </c>
      <c r="C247" s="92" t="s">
        <v>243</v>
      </c>
      <c r="D247" s="92"/>
      <c r="E247" s="92" t="s">
        <v>100</v>
      </c>
      <c r="F247" s="93">
        <v>1</v>
      </c>
      <c r="G247" s="241">
        <f>VLOOKUP(A247,Install!A$1:G$667,7,FALSE)</f>
        <v>1</v>
      </c>
      <c r="H247" s="130" t="str">
        <f t="shared" si="17"/>
        <v xml:space="preserve">  </v>
      </c>
      <c r="I247" s="83"/>
      <c r="J247" s="83" t="str">
        <f t="shared" si="16"/>
        <v>01</v>
      </c>
      <c r="K247" s="84" t="str">
        <f t="shared" si="14"/>
        <v>01000000000000000000FFFFFF000000</v>
      </c>
      <c r="N247" s="84">
        <f t="shared" si="15"/>
        <v>766</v>
      </c>
    </row>
    <row r="248" spans="1:14" s="84" customFormat="1" ht="13.5" x14ac:dyDescent="0.2">
      <c r="A248" s="57" t="s">
        <v>10025</v>
      </c>
      <c r="B248" s="91">
        <v>50</v>
      </c>
      <c r="C248" s="92" t="s">
        <v>387</v>
      </c>
      <c r="D248" s="92"/>
      <c r="E248" s="92" t="s">
        <v>100</v>
      </c>
      <c r="F248" s="93">
        <v>0</v>
      </c>
      <c r="G248" s="241">
        <f>VLOOKUP(A248,Install!A$1:G$667,7,FALSE)</f>
        <v>0</v>
      </c>
      <c r="H248" s="130"/>
      <c r="I248" s="83"/>
      <c r="J248" s="83" t="str">
        <f t="shared" si="16"/>
        <v>00</v>
      </c>
      <c r="K248" s="84" t="str">
        <f t="shared" si="14"/>
        <v>000000000000000000FFFFFF00000000</v>
      </c>
      <c r="N248" s="84">
        <f t="shared" si="15"/>
        <v>765</v>
      </c>
    </row>
    <row r="249" spans="1:14" s="84" customFormat="1" ht="13.5" x14ac:dyDescent="0.2">
      <c r="A249" s="57" t="s">
        <v>10004</v>
      </c>
      <c r="B249" s="91">
        <v>29</v>
      </c>
      <c r="C249" s="92" t="s">
        <v>359</v>
      </c>
      <c r="D249" s="92" t="s">
        <v>121</v>
      </c>
      <c r="E249" s="92" t="s">
        <v>358</v>
      </c>
      <c r="F249" s="93">
        <v>0</v>
      </c>
      <c r="G249" s="241">
        <f>VLOOKUP(A249,Install!A$1:G$667,7,FALSE)</f>
        <v>0</v>
      </c>
      <c r="H249" s="130"/>
      <c r="I249" s="83"/>
      <c r="J249" s="83" t="str">
        <f t="shared" si="16"/>
        <v>00</v>
      </c>
      <c r="K249" s="84" t="str">
        <f t="shared" si="14"/>
        <v>0000000000000000FFFFFF0000000000</v>
      </c>
      <c r="N249" s="84">
        <f t="shared" si="15"/>
        <v>765</v>
      </c>
    </row>
    <row r="250" spans="1:14" s="84" customFormat="1" ht="13.5" x14ac:dyDescent="0.2">
      <c r="A250" s="57" t="s">
        <v>9810</v>
      </c>
      <c r="B250" s="91">
        <v>7</v>
      </c>
      <c r="C250" s="92" t="s">
        <v>99</v>
      </c>
      <c r="D250" s="92"/>
      <c r="E250" s="92" t="s">
        <v>100</v>
      </c>
      <c r="F250" s="93">
        <v>0</v>
      </c>
      <c r="G250" s="241">
        <f>VLOOKUP(A250,Install!A$1:G$667,7,FALSE)</f>
        <v>0</v>
      </c>
      <c r="H250" s="130" t="str">
        <f t="shared" ref="H250:H267" si="18">IF(G250="@", "Contract", "  ")</f>
        <v xml:space="preserve">  </v>
      </c>
      <c r="I250" s="83"/>
      <c r="J250" s="83" t="str">
        <f t="shared" si="16"/>
        <v>00</v>
      </c>
      <c r="K250" s="84" t="str">
        <f t="shared" si="14"/>
        <v>00000000000000FFFFFF000000000000</v>
      </c>
      <c r="N250" s="84">
        <f t="shared" si="15"/>
        <v>765</v>
      </c>
    </row>
    <row r="251" spans="1:14" s="84" customFormat="1" ht="13.5" x14ac:dyDescent="0.2">
      <c r="A251" s="57" t="s">
        <v>9818</v>
      </c>
      <c r="B251" s="91">
        <v>16</v>
      </c>
      <c r="C251" s="92" t="s">
        <v>111</v>
      </c>
      <c r="D251" s="92"/>
      <c r="E251" s="92" t="s">
        <v>100</v>
      </c>
      <c r="F251" s="93">
        <v>0</v>
      </c>
      <c r="G251" s="241">
        <f>VLOOKUP(A251,Install!A$1:G$667,7,FALSE)</f>
        <v>0</v>
      </c>
      <c r="H251" s="130" t="str">
        <f t="shared" si="18"/>
        <v xml:space="preserve">  </v>
      </c>
      <c r="I251" s="83"/>
      <c r="J251" s="83" t="str">
        <f t="shared" si="16"/>
        <v>00</v>
      </c>
      <c r="K251" s="84" t="str">
        <f t="shared" si="14"/>
        <v>000000000000FFFFFF00000000000000</v>
      </c>
      <c r="N251" s="84">
        <f t="shared" si="15"/>
        <v>765</v>
      </c>
    </row>
    <row r="252" spans="1:14" s="84" customFormat="1" ht="13.5" x14ac:dyDescent="0.2">
      <c r="A252" s="18" t="s">
        <v>9823</v>
      </c>
      <c r="B252" s="91">
        <v>23</v>
      </c>
      <c r="C252" s="92" t="s">
        <v>118</v>
      </c>
      <c r="D252" s="92"/>
      <c r="E252" s="92" t="s">
        <v>100</v>
      </c>
      <c r="F252" s="93">
        <v>0</v>
      </c>
      <c r="G252" s="241">
        <f>VLOOKUP(A252,Install!A$1:G$667,7,FALSE)</f>
        <v>0</v>
      </c>
      <c r="H252" s="130" t="str">
        <f t="shared" si="18"/>
        <v xml:space="preserve">  </v>
      </c>
      <c r="I252" s="83"/>
      <c r="J252" s="83" t="str">
        <f t="shared" si="16"/>
        <v>00</v>
      </c>
      <c r="K252" s="84" t="str">
        <f t="shared" si="14"/>
        <v>0000000000FFFFFF0000000000000000</v>
      </c>
      <c r="N252" s="84">
        <f t="shared" si="15"/>
        <v>765</v>
      </c>
    </row>
    <row r="253" spans="1:14" s="84" customFormat="1" ht="13.5" x14ac:dyDescent="0.2">
      <c r="A253" s="59" t="s">
        <v>9819</v>
      </c>
      <c r="B253" s="91">
        <v>17</v>
      </c>
      <c r="C253" s="92" t="s">
        <v>112</v>
      </c>
      <c r="D253" s="92"/>
      <c r="E253" s="92" t="s">
        <v>104</v>
      </c>
      <c r="F253" s="93">
        <v>0</v>
      </c>
      <c r="G253" s="241">
        <f>VLOOKUP(A253,Install!A$1:G$667,7,FALSE)</f>
        <v>0</v>
      </c>
      <c r="H253" s="130" t="str">
        <f t="shared" si="18"/>
        <v xml:space="preserve">  </v>
      </c>
      <c r="I253" s="83"/>
      <c r="J253" s="83" t="str">
        <f t="shared" si="16"/>
        <v>00</v>
      </c>
      <c r="K253" s="84" t="str">
        <f t="shared" si="14"/>
        <v>00000000FFFFFF000000000000000000</v>
      </c>
      <c r="N253" s="84">
        <f t="shared" si="15"/>
        <v>765</v>
      </c>
    </row>
    <row r="254" spans="1:14" s="84" customFormat="1" ht="13.5" x14ac:dyDescent="0.2">
      <c r="A254" s="18" t="s">
        <v>9824</v>
      </c>
      <c r="B254" s="91">
        <v>24</v>
      </c>
      <c r="C254" s="92" t="s">
        <v>119</v>
      </c>
      <c r="D254" s="92"/>
      <c r="E254" s="92" t="s">
        <v>104</v>
      </c>
      <c r="F254" s="93">
        <v>0</v>
      </c>
      <c r="G254" s="241">
        <f>VLOOKUP(A254,Install!A$1:G$667,7,FALSE)</f>
        <v>0</v>
      </c>
      <c r="H254" s="130" t="str">
        <f t="shared" si="18"/>
        <v xml:space="preserve">  </v>
      </c>
      <c r="I254" s="83"/>
      <c r="J254" s="83" t="str">
        <f t="shared" si="16"/>
        <v>00</v>
      </c>
      <c r="K254" s="84" t="str">
        <f t="shared" si="14"/>
        <v>000000FFFFFF00000000000000000000</v>
      </c>
      <c r="N254" s="84">
        <f t="shared" si="15"/>
        <v>765</v>
      </c>
    </row>
    <row r="255" spans="1:14" s="84" customFormat="1" ht="13.5" x14ac:dyDescent="0.2">
      <c r="A255" s="57" t="s">
        <v>9817</v>
      </c>
      <c r="B255" s="91">
        <v>15</v>
      </c>
      <c r="C255" s="92" t="s">
        <v>110</v>
      </c>
      <c r="D255" s="92"/>
      <c r="E255" s="92" t="s">
        <v>98</v>
      </c>
      <c r="F255" s="93">
        <v>4</v>
      </c>
      <c r="G255" s="241">
        <f>VLOOKUP(A255,Install!A$1:G$667,7,FALSE)</f>
        <v>0</v>
      </c>
      <c r="H255" s="130" t="str">
        <f t="shared" si="18"/>
        <v xml:space="preserve">  </v>
      </c>
      <c r="I255" s="83"/>
      <c r="J255" s="83" t="str">
        <f t="shared" si="16"/>
        <v>00</v>
      </c>
      <c r="K255" s="84" t="str">
        <f t="shared" si="14"/>
        <v>0000FFFFFF0000000000000000000000</v>
      </c>
      <c r="N255" s="84">
        <f t="shared" si="15"/>
        <v>765</v>
      </c>
    </row>
    <row r="256" spans="1:14" s="84" customFormat="1" ht="13.5" x14ac:dyDescent="0.2">
      <c r="A256" s="18" t="s">
        <v>9821</v>
      </c>
      <c r="B256" s="91">
        <v>22</v>
      </c>
      <c r="C256" s="92" t="s">
        <v>117</v>
      </c>
      <c r="D256" s="92"/>
      <c r="E256" s="92" t="s">
        <v>98</v>
      </c>
      <c r="F256" s="93">
        <v>0</v>
      </c>
      <c r="G256" s="241">
        <f>VLOOKUP(A256,Install!A$1:G$667,7,FALSE)</f>
        <v>0</v>
      </c>
      <c r="H256" s="130" t="str">
        <f t="shared" si="18"/>
        <v xml:space="preserve">  </v>
      </c>
      <c r="I256" s="83"/>
      <c r="J256" s="83" t="str">
        <f t="shared" si="16"/>
        <v>00</v>
      </c>
      <c r="K256" s="84" t="str">
        <f t="shared" si="14"/>
        <v>00FFFFFF000000000000000000000000</v>
      </c>
      <c r="N256" s="84">
        <f t="shared" si="15"/>
        <v>765</v>
      </c>
    </row>
    <row r="257" spans="1:14" s="84" customFormat="1" ht="13.5" x14ac:dyDescent="0.2">
      <c r="A257" s="18" t="s">
        <v>9957</v>
      </c>
      <c r="B257" s="91">
        <v>36</v>
      </c>
      <c r="C257" s="92" t="s">
        <v>297</v>
      </c>
      <c r="D257" s="92"/>
      <c r="E257" s="92" t="s">
        <v>227</v>
      </c>
      <c r="F257" s="93">
        <v>255</v>
      </c>
      <c r="G257" s="241">
        <f>VLOOKUP(A257,Install!A$1:G$667,7,FALSE)</f>
        <v>255</v>
      </c>
      <c r="H257" s="131" t="str">
        <f t="shared" si="18"/>
        <v xml:space="preserve">  </v>
      </c>
      <c r="I257" s="83"/>
      <c r="J257" s="83" t="str">
        <f t="shared" si="16"/>
        <v>FF</v>
      </c>
      <c r="K257" s="84" t="str">
        <f t="shared" si="14"/>
        <v>FFFFFF00000000000000000000000001</v>
      </c>
      <c r="N257" s="84">
        <f t="shared" si="15"/>
        <v>766</v>
      </c>
    </row>
    <row r="258" spans="1:14" s="84" customFormat="1" ht="13.5" x14ac:dyDescent="0.2">
      <c r="A258" s="57" t="s">
        <v>9958</v>
      </c>
      <c r="B258" s="91">
        <v>37</v>
      </c>
      <c r="C258" s="92" t="s">
        <v>298</v>
      </c>
      <c r="D258" s="92"/>
      <c r="E258" s="92" t="s">
        <v>227</v>
      </c>
      <c r="F258" s="93">
        <v>255</v>
      </c>
      <c r="G258" s="241">
        <f>VLOOKUP(A258,Install!A$1:G$667,7,FALSE)</f>
        <v>255</v>
      </c>
      <c r="H258" s="131" t="str">
        <f t="shared" si="18"/>
        <v xml:space="preserve">  </v>
      </c>
      <c r="I258" s="83"/>
      <c r="J258" s="83" t="str">
        <f t="shared" si="16"/>
        <v>FF</v>
      </c>
      <c r="K258" s="84" t="str">
        <f t="shared" si="14"/>
        <v>FFFF0000000000000000000000000100</v>
      </c>
      <c r="N258" s="84">
        <f t="shared" si="15"/>
        <v>511</v>
      </c>
    </row>
    <row r="259" spans="1:14" s="84" customFormat="1" ht="13.5" x14ac:dyDescent="0.2">
      <c r="A259" s="60" t="s">
        <v>9959</v>
      </c>
      <c r="B259" s="91">
        <v>38</v>
      </c>
      <c r="C259" s="92" t="s">
        <v>299</v>
      </c>
      <c r="D259" s="92"/>
      <c r="E259" s="92" t="s">
        <v>227</v>
      </c>
      <c r="F259" s="93">
        <v>255</v>
      </c>
      <c r="G259" s="241">
        <f>VLOOKUP(A259,Install!A$1:G$667,7,FALSE)</f>
        <v>255</v>
      </c>
      <c r="H259" s="131" t="str">
        <f t="shared" si="18"/>
        <v xml:space="preserve">  </v>
      </c>
      <c r="I259" s="83"/>
      <c r="J259" s="83" t="str">
        <f t="shared" si="16"/>
        <v>FF</v>
      </c>
      <c r="K259" s="84" t="str">
        <f t="shared" ref="K259:K322" si="19">CONCATENATE(J259,J260,J261,J262,J263,J264,J265,J266,J267,J268,J269,J270,J271,J272,J273,J274)</f>
        <v>FF000000000000000000000000010000</v>
      </c>
      <c r="N259" s="84">
        <f t="shared" ref="N259:N322" si="20">SUM(G259:G274)</f>
        <v>256</v>
      </c>
    </row>
    <row r="260" spans="1:14" s="84" customFormat="1" ht="13.5" x14ac:dyDescent="0.2">
      <c r="A260" s="62" t="s">
        <v>10176</v>
      </c>
      <c r="B260" s="132"/>
      <c r="C260" s="113"/>
      <c r="D260" s="113"/>
      <c r="E260" s="113"/>
      <c r="F260" s="114"/>
      <c r="G260" s="241">
        <v>0</v>
      </c>
      <c r="H260" s="144"/>
      <c r="I260" s="116"/>
      <c r="J260" s="83" t="str">
        <f t="shared" si="16"/>
        <v>00</v>
      </c>
      <c r="K260" s="84" t="str">
        <f t="shared" si="19"/>
        <v>000000000000000000000000010000FF</v>
      </c>
      <c r="N260" s="84">
        <f t="shared" si="20"/>
        <v>256</v>
      </c>
    </row>
    <row r="261" spans="1:14" s="84" customFormat="1" ht="13.5" x14ac:dyDescent="0.2">
      <c r="A261" s="60" t="s">
        <v>9960</v>
      </c>
      <c r="B261" s="91">
        <v>39</v>
      </c>
      <c r="C261" s="92" t="s">
        <v>300</v>
      </c>
      <c r="D261" s="92"/>
      <c r="E261" s="92" t="s">
        <v>301</v>
      </c>
      <c r="F261" s="93">
        <v>0</v>
      </c>
      <c r="G261" s="241">
        <f>VLOOKUP(A261,Install!A$1:G$667,7,FALSE)</f>
        <v>0</v>
      </c>
      <c r="H261" s="131" t="str">
        <f t="shared" si="18"/>
        <v xml:space="preserve">  </v>
      </c>
      <c r="I261" s="83"/>
      <c r="J261" s="83" t="str">
        <f t="shared" si="16"/>
        <v>00</v>
      </c>
      <c r="K261" s="84" t="str">
        <f t="shared" si="19"/>
        <v>0000000000000000000000010000FF00</v>
      </c>
      <c r="N261" s="84">
        <f t="shared" si="20"/>
        <v>256</v>
      </c>
    </row>
    <row r="262" spans="1:14" s="84" customFormat="1" ht="13.5" x14ac:dyDescent="0.2">
      <c r="A262" s="57" t="s">
        <v>9961</v>
      </c>
      <c r="B262" s="91">
        <v>40</v>
      </c>
      <c r="C262" s="92" t="s">
        <v>302</v>
      </c>
      <c r="D262" s="92"/>
      <c r="E262" s="92" t="s">
        <v>301</v>
      </c>
      <c r="F262" s="93">
        <v>0</v>
      </c>
      <c r="G262" s="241">
        <f>VLOOKUP(A262,Install!A$1:G$667,7,FALSE)</f>
        <v>0</v>
      </c>
      <c r="H262" s="131" t="str">
        <f t="shared" si="18"/>
        <v xml:space="preserve">  </v>
      </c>
      <c r="I262" s="83"/>
      <c r="J262" s="83" t="str">
        <f t="shared" si="16"/>
        <v>00</v>
      </c>
      <c r="K262" s="84" t="str">
        <f t="shared" si="19"/>
        <v>00000000000000000000010000FF0000</v>
      </c>
      <c r="N262" s="84">
        <f t="shared" si="20"/>
        <v>256</v>
      </c>
    </row>
    <row r="263" spans="1:14" s="84" customFormat="1" ht="13.5" x14ac:dyDescent="0.2">
      <c r="A263" s="57" t="s">
        <v>9962</v>
      </c>
      <c r="B263" s="91">
        <v>41</v>
      </c>
      <c r="C263" s="92" t="s">
        <v>303</v>
      </c>
      <c r="D263" s="92"/>
      <c r="E263" s="92" t="s">
        <v>301</v>
      </c>
      <c r="F263" s="93">
        <v>0</v>
      </c>
      <c r="G263" s="241">
        <f>VLOOKUP(A263,Install!A$1:G$667,7,FALSE)</f>
        <v>0</v>
      </c>
      <c r="H263" s="131" t="str">
        <f t="shared" si="18"/>
        <v xml:space="preserve">  </v>
      </c>
      <c r="I263" s="83"/>
      <c r="J263" s="83" t="str">
        <f t="shared" si="16"/>
        <v>00</v>
      </c>
      <c r="K263" s="84" t="str">
        <f t="shared" si="19"/>
        <v>000000000000000000010000FF0000FF</v>
      </c>
      <c r="N263" s="84">
        <f t="shared" si="20"/>
        <v>511</v>
      </c>
    </row>
    <row r="264" spans="1:14" s="84" customFormat="1" ht="13.5" x14ac:dyDescent="0.2">
      <c r="A264" s="57" t="s">
        <v>9963</v>
      </c>
      <c r="B264" s="91">
        <v>42</v>
      </c>
      <c r="C264" s="92" t="s">
        <v>304</v>
      </c>
      <c r="D264" s="92"/>
      <c r="E264" s="92" t="s">
        <v>301</v>
      </c>
      <c r="F264" s="93">
        <v>0</v>
      </c>
      <c r="G264" s="241">
        <f>VLOOKUP(A264,Install!A$1:G$667,7,FALSE)</f>
        <v>0</v>
      </c>
      <c r="H264" s="131" t="str">
        <f t="shared" si="18"/>
        <v xml:space="preserve">  </v>
      </c>
      <c r="I264" s="83"/>
      <c r="J264" s="83" t="str">
        <f t="shared" si="16"/>
        <v>00</v>
      </c>
      <c r="K264" s="84" t="str">
        <f t="shared" si="19"/>
        <v>0000000000000000010000FF0000FFFF</v>
      </c>
      <c r="N264" s="84">
        <f t="shared" si="20"/>
        <v>766</v>
      </c>
    </row>
    <row r="265" spans="1:14" s="84" customFormat="1" ht="13.5" x14ac:dyDescent="0.2">
      <c r="A265" s="57" t="s">
        <v>9964</v>
      </c>
      <c r="B265" s="91">
        <v>43</v>
      </c>
      <c r="C265" s="92" t="s">
        <v>305</v>
      </c>
      <c r="D265" s="92"/>
      <c r="E265" s="92" t="s">
        <v>301</v>
      </c>
      <c r="F265" s="93">
        <v>0</v>
      </c>
      <c r="G265" s="241">
        <f>VLOOKUP(A265,Install!A$1:G$667,7,FALSE)</f>
        <v>0</v>
      </c>
      <c r="H265" s="131" t="str">
        <f t="shared" si="18"/>
        <v xml:space="preserve">  </v>
      </c>
      <c r="I265" s="83"/>
      <c r="J265" s="83" t="str">
        <f t="shared" si="16"/>
        <v>00</v>
      </c>
      <c r="K265" s="84" t="str">
        <f t="shared" si="19"/>
        <v>00000000000000010000FF0000FFFFFF</v>
      </c>
      <c r="N265" s="84">
        <f t="shared" si="20"/>
        <v>1021</v>
      </c>
    </row>
    <row r="266" spans="1:14" s="84" customFormat="1" ht="13.5" x14ac:dyDescent="0.2">
      <c r="A266" s="57" t="s">
        <v>9965</v>
      </c>
      <c r="B266" s="91">
        <v>44</v>
      </c>
      <c r="C266" s="92" t="s">
        <v>306</v>
      </c>
      <c r="D266" s="92"/>
      <c r="E266" s="92" t="s">
        <v>301</v>
      </c>
      <c r="F266" s="93">
        <v>0</v>
      </c>
      <c r="G266" s="241">
        <f>VLOOKUP(A266,Install!A$1:G$667,7,FALSE)</f>
        <v>0</v>
      </c>
      <c r="H266" s="131" t="str">
        <f t="shared" si="18"/>
        <v xml:space="preserve">  </v>
      </c>
      <c r="I266" s="83"/>
      <c r="J266" s="83" t="str">
        <f t="shared" si="16"/>
        <v>00</v>
      </c>
      <c r="K266" s="84" t="str">
        <f t="shared" si="19"/>
        <v>000000000000010000FF0000FFFFFFFF</v>
      </c>
      <c r="N266" s="84">
        <f t="shared" si="20"/>
        <v>1276</v>
      </c>
    </row>
    <row r="267" spans="1:14" s="84" customFormat="1" ht="13.5" x14ac:dyDescent="0.2">
      <c r="A267" s="57" t="s">
        <v>9966</v>
      </c>
      <c r="B267" s="91">
        <v>45</v>
      </c>
      <c r="C267" s="92" t="s">
        <v>307</v>
      </c>
      <c r="D267" s="92"/>
      <c r="E267" s="92" t="s">
        <v>301</v>
      </c>
      <c r="F267" s="93">
        <v>0</v>
      </c>
      <c r="G267" s="241">
        <f>VLOOKUP(A267,Install!A$1:G$667,7,FALSE)</f>
        <v>0</v>
      </c>
      <c r="H267" s="131" t="str">
        <f t="shared" si="18"/>
        <v xml:space="preserve">  </v>
      </c>
      <c r="I267" s="83"/>
      <c r="J267" s="83" t="str">
        <f t="shared" si="16"/>
        <v>00</v>
      </c>
      <c r="K267" s="84" t="str">
        <f t="shared" si="19"/>
        <v>0000000000010000FF0000FFFFFFFFFF</v>
      </c>
      <c r="N267" s="84">
        <f t="shared" si="20"/>
        <v>1531</v>
      </c>
    </row>
    <row r="268" spans="1:14" s="84" customFormat="1" ht="13.5" x14ac:dyDescent="0.2">
      <c r="A268" s="18" t="s">
        <v>10099</v>
      </c>
      <c r="B268" s="91">
        <v>10</v>
      </c>
      <c r="C268" s="92" t="s">
        <v>494</v>
      </c>
      <c r="D268" s="92"/>
      <c r="E268" s="92"/>
      <c r="F268" s="93">
        <v>0</v>
      </c>
      <c r="G268" s="241">
        <f>VLOOKUP(A268,Install!A$1:G$667,7,FALSE)</f>
        <v>0</v>
      </c>
      <c r="H268" s="141"/>
      <c r="I268" s="83"/>
      <c r="J268" s="83" t="str">
        <f t="shared" si="16"/>
        <v>00</v>
      </c>
      <c r="K268" s="84" t="str">
        <f t="shared" si="19"/>
        <v>00000000010000FF0000FFFFFFFFFFFF</v>
      </c>
      <c r="N268" s="84">
        <f t="shared" si="20"/>
        <v>1786</v>
      </c>
    </row>
    <row r="269" spans="1:14" s="84" customFormat="1" ht="13.5" x14ac:dyDescent="0.2">
      <c r="A269" s="18" t="s">
        <v>9969</v>
      </c>
      <c r="B269" s="91">
        <v>2</v>
      </c>
      <c r="C269" s="92" t="s">
        <v>312</v>
      </c>
      <c r="D269" s="92"/>
      <c r="E269" s="92" t="s">
        <v>96</v>
      </c>
      <c r="F269" s="93">
        <v>0</v>
      </c>
      <c r="G269" s="241">
        <f>VLOOKUP(A269,Install!A$1:G$667,7,FALSE)</f>
        <v>0</v>
      </c>
      <c r="H269" s="130"/>
      <c r="I269" s="83"/>
      <c r="J269" s="83" t="str">
        <f t="shared" si="16"/>
        <v>00</v>
      </c>
      <c r="K269" s="84" t="str">
        <f t="shared" si="19"/>
        <v>000000010000FF0000FFFFFFFFFFFFFF</v>
      </c>
      <c r="N269" s="84">
        <f t="shared" si="20"/>
        <v>2041</v>
      </c>
    </row>
    <row r="270" spans="1:14" s="84" customFormat="1" ht="14.25" thickBot="1" x14ac:dyDescent="0.25">
      <c r="A270" s="18" t="s">
        <v>9945</v>
      </c>
      <c r="B270" s="91">
        <v>24</v>
      </c>
      <c r="C270" s="92" t="s">
        <v>283</v>
      </c>
      <c r="D270" s="92"/>
      <c r="E270" s="92" t="s">
        <v>106</v>
      </c>
      <c r="F270" s="93">
        <v>0</v>
      </c>
      <c r="G270" s="241">
        <f>VLOOKUP(A270,Install!A$1:G$667,7,FALSE)</f>
        <v>0</v>
      </c>
      <c r="H270" s="131" t="str">
        <f t="shared" ref="H270:H287" si="21">IF(G270="@", "Contract", "  ")</f>
        <v xml:space="preserve">  </v>
      </c>
      <c r="I270" s="83"/>
      <c r="J270" s="83" t="str">
        <f t="shared" si="16"/>
        <v>00</v>
      </c>
      <c r="K270" s="84" t="str">
        <f t="shared" si="19"/>
        <v>0000010000FF0000FFFFFFFFFFFFFFFF</v>
      </c>
      <c r="N270" s="84">
        <f t="shared" si="20"/>
        <v>2296</v>
      </c>
    </row>
    <row r="271" spans="1:14" s="84" customFormat="1" ht="14.25" thickTop="1" x14ac:dyDescent="0.2">
      <c r="A271" s="18" t="s">
        <v>9946</v>
      </c>
      <c r="B271" s="128">
        <v>25</v>
      </c>
      <c r="C271" s="107" t="s">
        <v>284</v>
      </c>
      <c r="D271" s="107"/>
      <c r="E271" s="107" t="s">
        <v>227</v>
      </c>
      <c r="F271" s="108">
        <v>0</v>
      </c>
      <c r="G271" s="241">
        <f>VLOOKUP(A271,Install!A$1:G$667,7,FALSE)</f>
        <v>0</v>
      </c>
      <c r="H271" s="146" t="str">
        <f t="shared" si="21"/>
        <v xml:space="preserve">  </v>
      </c>
      <c r="I271" s="83"/>
      <c r="J271" s="83" t="str">
        <f t="shared" si="16"/>
        <v>00</v>
      </c>
      <c r="K271" s="84" t="str">
        <f t="shared" si="19"/>
        <v>00010000FF0000FFFFFFFFFFFFFFFF3C</v>
      </c>
      <c r="N271" s="84">
        <f t="shared" si="20"/>
        <v>2356</v>
      </c>
    </row>
    <row r="272" spans="1:14" s="84" customFormat="1" ht="13.5" x14ac:dyDescent="0.2">
      <c r="A272" s="18" t="s">
        <v>9926</v>
      </c>
      <c r="B272" s="91">
        <v>3</v>
      </c>
      <c r="C272" s="92" t="s">
        <v>258</v>
      </c>
      <c r="D272" s="92"/>
      <c r="E272" s="92" t="s">
        <v>106</v>
      </c>
      <c r="F272" s="93">
        <v>1</v>
      </c>
      <c r="G272" s="241">
        <f>VLOOKUP(A272,Install!A$1:G$667,7,FALSE)</f>
        <v>1</v>
      </c>
      <c r="H272" s="131" t="str">
        <f t="shared" si="21"/>
        <v xml:space="preserve">  </v>
      </c>
      <c r="I272" s="83"/>
      <c r="J272" s="83" t="str">
        <f t="shared" si="16"/>
        <v>01</v>
      </c>
      <c r="K272" s="84" t="str">
        <f t="shared" si="19"/>
        <v>010000FF0000FFFFFFFFFFFFFFFF3C00</v>
      </c>
      <c r="N272" s="84">
        <f t="shared" si="20"/>
        <v>2356</v>
      </c>
    </row>
    <row r="273" spans="1:14" s="84" customFormat="1" ht="13.5" x14ac:dyDescent="0.2">
      <c r="A273" s="18" t="s">
        <v>9927</v>
      </c>
      <c r="B273" s="91">
        <v>4</v>
      </c>
      <c r="C273" s="92" t="s">
        <v>259</v>
      </c>
      <c r="D273" s="92"/>
      <c r="E273" s="92" t="s">
        <v>96</v>
      </c>
      <c r="F273" s="93">
        <v>0</v>
      </c>
      <c r="G273" s="241">
        <f>VLOOKUP(A273,Install!A$1:G$667,7,FALSE)</f>
        <v>0</v>
      </c>
      <c r="H273" s="131" t="str">
        <f t="shared" si="21"/>
        <v xml:space="preserve">  </v>
      </c>
      <c r="I273" s="83"/>
      <c r="J273" s="83" t="str">
        <f t="shared" si="16"/>
        <v>00</v>
      </c>
      <c r="K273" s="84" t="str">
        <f t="shared" si="19"/>
        <v>0000FF0000FFFFFFFFFFFFFFFF3C0000</v>
      </c>
      <c r="N273" s="84">
        <f t="shared" si="20"/>
        <v>2355</v>
      </c>
    </row>
    <row r="274" spans="1:14" s="84" customFormat="1" ht="13.5" x14ac:dyDescent="0.2">
      <c r="A274" s="57" t="s">
        <v>9895</v>
      </c>
      <c r="B274" s="91">
        <v>38</v>
      </c>
      <c r="C274" s="92" t="s">
        <v>222</v>
      </c>
      <c r="D274" s="92"/>
      <c r="E274" s="92" t="s">
        <v>223</v>
      </c>
      <c r="F274" s="93">
        <v>0</v>
      </c>
      <c r="G274" s="241">
        <f>VLOOKUP(A274,Install!A$1:G$667,7,FALSE)</f>
        <v>0</v>
      </c>
      <c r="H274" s="130" t="str">
        <f t="shared" si="21"/>
        <v xml:space="preserve">  </v>
      </c>
      <c r="I274" s="83"/>
      <c r="J274" s="83" t="str">
        <f t="shared" si="16"/>
        <v>00</v>
      </c>
      <c r="K274" s="84" t="str">
        <f t="shared" si="19"/>
        <v>00FF0000FFFFFFFFFFFFFFFF3C000001</v>
      </c>
      <c r="N274" s="84">
        <f t="shared" si="20"/>
        <v>2356</v>
      </c>
    </row>
    <row r="275" spans="1:14" s="84" customFormat="1" ht="14.25" thickBot="1" x14ac:dyDescent="0.25">
      <c r="A275" s="57" t="s">
        <v>9896</v>
      </c>
      <c r="B275" s="136">
        <v>39</v>
      </c>
      <c r="C275" s="104" t="s">
        <v>224</v>
      </c>
      <c r="D275" s="92"/>
      <c r="E275" s="147" t="s">
        <v>135</v>
      </c>
      <c r="F275" s="105">
        <v>255</v>
      </c>
      <c r="G275" s="241">
        <f>VLOOKUP(A275,Install!A$1:G$667,7,FALSE)</f>
        <v>255</v>
      </c>
      <c r="H275" s="148" t="str">
        <f t="shared" si="21"/>
        <v xml:space="preserve">  </v>
      </c>
      <c r="I275" s="83"/>
      <c r="J275" s="83" t="str">
        <f t="shared" si="16"/>
        <v>FF</v>
      </c>
      <c r="K275" s="84" t="str">
        <f t="shared" si="19"/>
        <v>FF0000FFFFFFFFFFFFFFFF3C00000164</v>
      </c>
      <c r="N275" s="84">
        <f t="shared" si="20"/>
        <v>2456</v>
      </c>
    </row>
    <row r="276" spans="1:14" s="84" customFormat="1" ht="14.25" thickTop="1" x14ac:dyDescent="0.2">
      <c r="A276" s="57" t="s">
        <v>9928</v>
      </c>
      <c r="B276" s="128">
        <v>5</v>
      </c>
      <c r="C276" s="107" t="s">
        <v>260</v>
      </c>
      <c r="D276" s="107" t="s">
        <v>121</v>
      </c>
      <c r="E276" s="107" t="s">
        <v>216</v>
      </c>
      <c r="F276" s="108">
        <v>0</v>
      </c>
      <c r="G276" s="241">
        <f>VLOOKUP(A276,Install!A$1:G$667,7,FALSE)</f>
        <v>0</v>
      </c>
      <c r="H276" s="146" t="str">
        <f t="shared" si="21"/>
        <v xml:space="preserve">  </v>
      </c>
      <c r="I276" s="83"/>
      <c r="J276" s="83" t="str">
        <f t="shared" si="16"/>
        <v>00</v>
      </c>
      <c r="K276" s="84" t="str">
        <f t="shared" si="19"/>
        <v>0000FFFFFFFFFFFFFFFF3C0000016432</v>
      </c>
      <c r="N276" s="84">
        <f t="shared" si="20"/>
        <v>2251</v>
      </c>
    </row>
    <row r="277" spans="1:14" s="84" customFormat="1" ht="13.5" x14ac:dyDescent="0.2">
      <c r="A277" s="57" t="s">
        <v>9929</v>
      </c>
      <c r="B277" s="91">
        <v>6</v>
      </c>
      <c r="C277" s="92" t="s">
        <v>261</v>
      </c>
      <c r="D277" s="92"/>
      <c r="E277" s="92" t="s">
        <v>96</v>
      </c>
      <c r="F277" s="93">
        <v>0</v>
      </c>
      <c r="G277" s="241">
        <f>VLOOKUP(A277,Install!A$1:G$667,7,FALSE)</f>
        <v>0</v>
      </c>
      <c r="H277" s="131" t="str">
        <f t="shared" si="21"/>
        <v xml:space="preserve">  </v>
      </c>
      <c r="I277" s="83"/>
      <c r="J277" s="83" t="str">
        <f t="shared" si="16"/>
        <v>00</v>
      </c>
      <c r="K277" s="84" t="str">
        <f t="shared" si="19"/>
        <v>00FFFFFFFFFFFFFFFF3C000001643250</v>
      </c>
      <c r="N277" s="84">
        <f t="shared" si="20"/>
        <v>2331</v>
      </c>
    </row>
    <row r="278" spans="1:14" s="84" customFormat="1" ht="13.5" x14ac:dyDescent="0.2">
      <c r="A278" s="57" t="s">
        <v>9898</v>
      </c>
      <c r="B278" s="91">
        <v>41</v>
      </c>
      <c r="C278" s="92" t="s">
        <v>226</v>
      </c>
      <c r="D278" s="92"/>
      <c r="E278" s="121" t="s">
        <v>227</v>
      </c>
      <c r="F278" s="93">
        <v>255</v>
      </c>
      <c r="G278" s="241">
        <f>VLOOKUP(A278,Install!A$1:G$667,7,FALSE)</f>
        <v>255</v>
      </c>
      <c r="H278" s="130" t="str">
        <f t="shared" si="21"/>
        <v xml:space="preserve">  </v>
      </c>
      <c r="I278" s="83"/>
      <c r="J278" s="83" t="str">
        <f t="shared" si="16"/>
        <v>FF</v>
      </c>
      <c r="K278" s="84" t="str">
        <f t="shared" si="19"/>
        <v>FFFFFFFFFFFFFFFF3C0000016432506E</v>
      </c>
      <c r="N278" s="84">
        <f t="shared" si="20"/>
        <v>2441</v>
      </c>
    </row>
    <row r="279" spans="1:14" s="84" customFormat="1" ht="13.5" x14ac:dyDescent="0.2">
      <c r="A279" s="57" t="s">
        <v>9900</v>
      </c>
      <c r="B279" s="91">
        <v>43</v>
      </c>
      <c r="C279" s="92" t="s">
        <v>229</v>
      </c>
      <c r="D279" s="92"/>
      <c r="E279" s="121" t="s">
        <v>227</v>
      </c>
      <c r="F279" s="93">
        <v>255</v>
      </c>
      <c r="G279" s="241">
        <f>VLOOKUP(A279,Install!A$1:G$667,7,FALSE)</f>
        <v>255</v>
      </c>
      <c r="H279" s="130" t="str">
        <f t="shared" si="21"/>
        <v xml:space="preserve">  </v>
      </c>
      <c r="I279" s="83"/>
      <c r="J279" s="83" t="str">
        <f t="shared" si="16"/>
        <v>FF</v>
      </c>
      <c r="K279" s="84" t="str">
        <f t="shared" si="19"/>
        <v>FFFFFFFFFFFFFF3C0000016432506E0A</v>
      </c>
      <c r="N279" s="84">
        <f t="shared" si="20"/>
        <v>2196</v>
      </c>
    </row>
    <row r="280" spans="1:14" s="84" customFormat="1" ht="13.5" x14ac:dyDescent="0.2">
      <c r="A280" s="57" t="s">
        <v>9902</v>
      </c>
      <c r="B280" s="91">
        <v>45</v>
      </c>
      <c r="C280" s="92" t="s">
        <v>231</v>
      </c>
      <c r="D280" s="92"/>
      <c r="E280" s="121" t="s">
        <v>227</v>
      </c>
      <c r="F280" s="93">
        <v>255</v>
      </c>
      <c r="G280" s="241">
        <f>VLOOKUP(A280,Install!A$1:G$667,7,FALSE)</f>
        <v>255</v>
      </c>
      <c r="H280" s="130" t="str">
        <f t="shared" si="21"/>
        <v xml:space="preserve">  </v>
      </c>
      <c r="I280" s="83"/>
      <c r="J280" s="83" t="str">
        <f t="shared" si="16"/>
        <v>FF</v>
      </c>
      <c r="K280" s="84" t="str">
        <f t="shared" si="19"/>
        <v>FFFFFFFFFFFF3C0000016432506E0A00</v>
      </c>
      <c r="N280" s="84">
        <f t="shared" si="20"/>
        <v>1941</v>
      </c>
    </row>
    <row r="281" spans="1:14" s="84" customFormat="1" ht="14.25" thickBot="1" x14ac:dyDescent="0.25">
      <c r="A281" s="57" t="s">
        <v>9904</v>
      </c>
      <c r="B281" s="136">
        <v>47</v>
      </c>
      <c r="C281" s="104" t="s">
        <v>233</v>
      </c>
      <c r="D281" s="104"/>
      <c r="E281" s="147" t="s">
        <v>227</v>
      </c>
      <c r="F281" s="105">
        <v>255</v>
      </c>
      <c r="G281" s="241">
        <f>VLOOKUP(A281,Install!A$1:G$667,7,FALSE)</f>
        <v>255</v>
      </c>
      <c r="H281" s="148" t="str">
        <f t="shared" si="21"/>
        <v xml:space="preserve">  </v>
      </c>
      <c r="I281" s="83"/>
      <c r="J281" s="83" t="str">
        <f t="shared" si="16"/>
        <v>FF</v>
      </c>
      <c r="K281" s="84" t="str">
        <f t="shared" si="19"/>
        <v>FFFFFFFFFF3C0000016432506E0A0000</v>
      </c>
      <c r="N281" s="84">
        <f t="shared" si="20"/>
        <v>1686</v>
      </c>
    </row>
    <row r="282" spans="1:14" s="84" customFormat="1" ht="14.25" thickTop="1" x14ac:dyDescent="0.2">
      <c r="A282" s="57" t="s">
        <v>9906</v>
      </c>
      <c r="B282" s="106">
        <v>49</v>
      </c>
      <c r="C282" s="107" t="s">
        <v>235</v>
      </c>
      <c r="D282" s="107"/>
      <c r="E282" s="149" t="s">
        <v>227</v>
      </c>
      <c r="F282" s="108">
        <v>255</v>
      </c>
      <c r="G282" s="241">
        <f>VLOOKUP(A282,Install!A$1:G$667,7,FALSE)</f>
        <v>255</v>
      </c>
      <c r="H282" s="109" t="str">
        <f t="shared" si="21"/>
        <v xml:space="preserve">  </v>
      </c>
      <c r="I282" s="83"/>
      <c r="J282" s="83" t="str">
        <f t="shared" si="16"/>
        <v>FF</v>
      </c>
      <c r="K282" s="84" t="str">
        <f t="shared" si="19"/>
        <v>FFFFFFFF3C0000016432506E0A000000</v>
      </c>
      <c r="N282" s="84">
        <f t="shared" si="20"/>
        <v>1431</v>
      </c>
    </row>
    <row r="283" spans="1:14" s="84" customFormat="1" ht="13.5" x14ac:dyDescent="0.2">
      <c r="A283" s="57" t="s">
        <v>9908</v>
      </c>
      <c r="B283" s="110">
        <v>51</v>
      </c>
      <c r="C283" s="92" t="s">
        <v>237</v>
      </c>
      <c r="D283" s="92"/>
      <c r="E283" s="121" t="s">
        <v>227</v>
      </c>
      <c r="F283" s="93">
        <v>255</v>
      </c>
      <c r="G283" s="241">
        <f>VLOOKUP(A283,Install!A$1:G$667,7,FALSE)</f>
        <v>255</v>
      </c>
      <c r="H283" s="111" t="str">
        <f t="shared" si="21"/>
        <v xml:space="preserve">  </v>
      </c>
      <c r="I283" s="83"/>
      <c r="J283" s="83" t="str">
        <f t="shared" si="16"/>
        <v>FF</v>
      </c>
      <c r="K283" s="84" t="str">
        <f t="shared" si="19"/>
        <v>FFFFFF3C0000016432506E0A00000000</v>
      </c>
      <c r="N283" s="84">
        <f t="shared" si="20"/>
        <v>1176</v>
      </c>
    </row>
    <row r="284" spans="1:14" s="84" customFormat="1" ht="13.5" x14ac:dyDescent="0.2">
      <c r="A284" s="18" t="s">
        <v>9910</v>
      </c>
      <c r="B284" s="110">
        <v>53</v>
      </c>
      <c r="C284" s="92" t="s">
        <v>239</v>
      </c>
      <c r="D284" s="92"/>
      <c r="E284" s="121" t="s">
        <v>227</v>
      </c>
      <c r="F284" s="93">
        <v>255</v>
      </c>
      <c r="G284" s="241">
        <f>VLOOKUP(A284,Install!A$1:G$667,7,FALSE)</f>
        <v>255</v>
      </c>
      <c r="H284" s="111" t="str">
        <f t="shared" si="21"/>
        <v xml:space="preserve">  </v>
      </c>
      <c r="I284" s="83"/>
      <c r="J284" s="83" t="str">
        <f t="shared" si="16"/>
        <v>FF</v>
      </c>
      <c r="K284" s="84" t="str">
        <f t="shared" si="19"/>
        <v>FFFF3C0000016432506E0A0000000000</v>
      </c>
      <c r="N284" s="84">
        <f t="shared" si="20"/>
        <v>921</v>
      </c>
    </row>
    <row r="285" spans="1:14" s="84" customFormat="1" ht="13.5" x14ac:dyDescent="0.2">
      <c r="A285" s="18" t="s">
        <v>9912</v>
      </c>
      <c r="B285" s="110">
        <v>55</v>
      </c>
      <c r="C285" s="92" t="s">
        <v>241</v>
      </c>
      <c r="D285" s="92"/>
      <c r="E285" s="121" t="s">
        <v>227</v>
      </c>
      <c r="F285" s="93">
        <v>255</v>
      </c>
      <c r="G285" s="241">
        <f>VLOOKUP(A285,Install!A$1:G$667,7,FALSE)</f>
        <v>255</v>
      </c>
      <c r="H285" s="111" t="str">
        <f t="shared" si="21"/>
        <v xml:space="preserve">  </v>
      </c>
      <c r="I285" s="83"/>
      <c r="J285" s="83" t="str">
        <f t="shared" si="16"/>
        <v>FF</v>
      </c>
      <c r="K285" s="84" t="str">
        <f t="shared" si="19"/>
        <v>FF3C0000016432506E0A000000000000</v>
      </c>
      <c r="N285" s="84">
        <f t="shared" si="20"/>
        <v>666</v>
      </c>
    </row>
    <row r="286" spans="1:14" s="84" customFormat="1" ht="13.5" x14ac:dyDescent="0.2">
      <c r="A286" s="18" t="s">
        <v>9838</v>
      </c>
      <c r="B286" s="110">
        <v>38</v>
      </c>
      <c r="C286" s="92" t="s">
        <v>139</v>
      </c>
      <c r="D286" s="92" t="s">
        <v>134</v>
      </c>
      <c r="E286" s="92" t="s">
        <v>135</v>
      </c>
      <c r="F286" s="93">
        <v>60</v>
      </c>
      <c r="G286" s="241">
        <f>VLOOKUP(A286,Install!A$1:G$667,7,FALSE)</f>
        <v>60</v>
      </c>
      <c r="H286" s="111" t="str">
        <f t="shared" si="21"/>
        <v xml:space="preserve">  </v>
      </c>
      <c r="I286" s="83"/>
      <c r="J286" s="83" t="str">
        <f t="shared" si="16"/>
        <v>3C</v>
      </c>
      <c r="K286" s="84" t="str">
        <f t="shared" si="19"/>
        <v>3C0000016432506E0A00000000000000</v>
      </c>
      <c r="N286" s="84">
        <f t="shared" si="20"/>
        <v>411</v>
      </c>
    </row>
    <row r="287" spans="1:14" s="84" customFormat="1" ht="13.5" x14ac:dyDescent="0.2">
      <c r="A287" s="18" t="s">
        <v>9930</v>
      </c>
      <c r="B287" s="110">
        <v>7</v>
      </c>
      <c r="C287" s="92" t="s">
        <v>262</v>
      </c>
      <c r="D287" s="92" t="s">
        <v>263</v>
      </c>
      <c r="E287" s="92" t="s">
        <v>135</v>
      </c>
      <c r="F287" s="93">
        <v>0</v>
      </c>
      <c r="G287" s="241">
        <f>VLOOKUP(A287,Install!A$1:G$667,7,FALSE)</f>
        <v>0</v>
      </c>
      <c r="H287" s="120" t="str">
        <f t="shared" si="21"/>
        <v xml:space="preserve">  </v>
      </c>
      <c r="I287" s="83"/>
      <c r="J287" s="83" t="str">
        <f t="shared" si="16"/>
        <v>00</v>
      </c>
      <c r="K287" s="84" t="str">
        <f t="shared" si="19"/>
        <v>0000016432506E0A0000000000000000</v>
      </c>
      <c r="N287" s="84">
        <f t="shared" si="20"/>
        <v>351</v>
      </c>
    </row>
    <row r="288" spans="1:14" s="84" customFormat="1" ht="13.5" x14ac:dyDescent="0.2">
      <c r="A288" s="18" t="s">
        <v>9850</v>
      </c>
      <c r="B288" s="110">
        <v>50</v>
      </c>
      <c r="C288" s="92" t="s">
        <v>73</v>
      </c>
      <c r="D288" s="92"/>
      <c r="E288" s="92" t="s">
        <v>154</v>
      </c>
      <c r="F288" s="93">
        <v>0</v>
      </c>
      <c r="G288" s="241">
        <f>VLOOKUP(A288,Install!A$1:G$667,7,FALSE)</f>
        <v>0</v>
      </c>
      <c r="H288" s="111" t="s">
        <v>86</v>
      </c>
      <c r="I288" s="83"/>
      <c r="J288" s="83" t="str">
        <f t="shared" si="16"/>
        <v>00</v>
      </c>
      <c r="K288" s="84" t="str">
        <f t="shared" si="19"/>
        <v>00016432506E0A000000000000000000</v>
      </c>
      <c r="N288" s="84">
        <f t="shared" si="20"/>
        <v>351</v>
      </c>
    </row>
    <row r="289" spans="1:14" s="84" customFormat="1" ht="13.5" x14ac:dyDescent="0.2">
      <c r="A289" s="18" t="s">
        <v>10030</v>
      </c>
      <c r="B289" s="110">
        <v>2</v>
      </c>
      <c r="C289" s="92" t="s">
        <v>393</v>
      </c>
      <c r="D289" s="92"/>
      <c r="E289" s="92" t="s">
        <v>96</v>
      </c>
      <c r="F289" s="93">
        <v>0</v>
      </c>
      <c r="G289" s="241">
        <f>VLOOKUP(A289,Install!A$1:G$667,7,FALSE)</f>
        <v>1</v>
      </c>
      <c r="H289" s="111"/>
      <c r="I289" s="83"/>
      <c r="J289" s="83" t="str">
        <f t="shared" si="16"/>
        <v>01</v>
      </c>
      <c r="K289" s="84" t="str">
        <f t="shared" si="19"/>
        <v>016432506E0A00000000000000000000</v>
      </c>
      <c r="N289" s="84">
        <f t="shared" si="20"/>
        <v>351</v>
      </c>
    </row>
    <row r="290" spans="1:14" s="84" customFormat="1" ht="13.5" x14ac:dyDescent="0.2">
      <c r="A290" s="18" t="s">
        <v>9875</v>
      </c>
      <c r="B290" s="110">
        <v>18</v>
      </c>
      <c r="C290" s="92" t="s">
        <v>191</v>
      </c>
      <c r="D290" s="92" t="s">
        <v>192</v>
      </c>
      <c r="E290" s="121" t="s">
        <v>193</v>
      </c>
      <c r="F290" s="93">
        <v>100</v>
      </c>
      <c r="G290" s="241">
        <f>VLOOKUP(A290,Install!A$1:G$667,7,FALSE)</f>
        <v>100</v>
      </c>
      <c r="H290" s="111" t="str">
        <f>IF(G290="@", "Contract", "  ")</f>
        <v xml:space="preserve">  </v>
      </c>
      <c r="I290" s="83"/>
      <c r="J290" s="83" t="str">
        <f t="shared" si="16"/>
        <v>64</v>
      </c>
      <c r="K290" s="84" t="str">
        <f t="shared" si="19"/>
        <v>6432506E0A0000000000000000000000</v>
      </c>
      <c r="N290" s="84">
        <f t="shared" si="20"/>
        <v>350</v>
      </c>
    </row>
    <row r="291" spans="1:14" s="84" customFormat="1" ht="13.5" x14ac:dyDescent="0.2">
      <c r="A291" s="18" t="s">
        <v>9876</v>
      </c>
      <c r="B291" s="110">
        <v>19</v>
      </c>
      <c r="C291" s="92" t="s">
        <v>194</v>
      </c>
      <c r="D291" s="145">
        <v>0.01</v>
      </c>
      <c r="E291" s="121" t="s">
        <v>195</v>
      </c>
      <c r="F291" s="93">
        <v>50</v>
      </c>
      <c r="G291" s="241">
        <f>VLOOKUP(A291,Install!A$1:G$667,7,FALSE)</f>
        <v>50</v>
      </c>
      <c r="H291" s="111" t="str">
        <f>IF(G291="@", "Contract", "  ")</f>
        <v xml:space="preserve">  </v>
      </c>
      <c r="I291" s="83"/>
      <c r="J291" s="83" t="str">
        <f t="shared" si="16"/>
        <v>32</v>
      </c>
      <c r="K291" s="84" t="str">
        <f t="shared" si="19"/>
        <v>32506E0A000000000000000000000000</v>
      </c>
      <c r="N291" s="84">
        <f t="shared" si="20"/>
        <v>250</v>
      </c>
    </row>
    <row r="292" spans="1:14" s="84" customFormat="1" ht="13.5" x14ac:dyDescent="0.2">
      <c r="A292" s="18" t="s">
        <v>9877</v>
      </c>
      <c r="B292" s="110">
        <v>20</v>
      </c>
      <c r="C292" s="92" t="s">
        <v>196</v>
      </c>
      <c r="D292" s="145">
        <v>0.01</v>
      </c>
      <c r="E292" s="121" t="s">
        <v>197</v>
      </c>
      <c r="F292" s="93">
        <v>80</v>
      </c>
      <c r="G292" s="241">
        <f>VLOOKUP(A292,Install!A$1:G$667,7,FALSE)</f>
        <v>80</v>
      </c>
      <c r="H292" s="111" t="str">
        <f>IF(G292="@", "Contract", "  ")</f>
        <v xml:space="preserve">  </v>
      </c>
      <c r="I292" s="83"/>
      <c r="J292" s="83" t="str">
        <f t="shared" si="16"/>
        <v>50</v>
      </c>
      <c r="K292" s="84" t="str">
        <f t="shared" si="19"/>
        <v>506E0A00000000000000000000000000</v>
      </c>
      <c r="N292" s="84">
        <f t="shared" si="20"/>
        <v>200</v>
      </c>
    </row>
    <row r="293" spans="1:14" s="84" customFormat="1" ht="13.5" x14ac:dyDescent="0.2">
      <c r="A293" s="18" t="s">
        <v>9878</v>
      </c>
      <c r="B293" s="110">
        <v>21</v>
      </c>
      <c r="C293" s="92" t="s">
        <v>198</v>
      </c>
      <c r="D293" s="145">
        <v>0.01</v>
      </c>
      <c r="E293" s="121" t="s">
        <v>199</v>
      </c>
      <c r="F293" s="93">
        <v>110</v>
      </c>
      <c r="G293" s="241">
        <f>VLOOKUP(A293,Install!A$1:G$667,7,FALSE)</f>
        <v>110</v>
      </c>
      <c r="H293" s="111" t="str">
        <f>IF(G293="@", "Contract", "  ")</f>
        <v xml:space="preserve">  </v>
      </c>
      <c r="I293" s="83"/>
      <c r="J293" s="83" t="str">
        <f t="shared" si="16"/>
        <v>6E</v>
      </c>
      <c r="K293" s="84" t="str">
        <f t="shared" si="19"/>
        <v>6E0A0000000000000000000000000000</v>
      </c>
      <c r="N293" s="84">
        <f t="shared" si="20"/>
        <v>120</v>
      </c>
    </row>
    <row r="294" spans="1:14" s="84" customFormat="1" ht="13.5" x14ac:dyDescent="0.2">
      <c r="A294" s="18" t="s">
        <v>10003</v>
      </c>
      <c r="B294" s="110">
        <v>28</v>
      </c>
      <c r="C294" s="92" t="s">
        <v>357</v>
      </c>
      <c r="D294" s="92" t="s">
        <v>121</v>
      </c>
      <c r="E294" s="92" t="s">
        <v>358</v>
      </c>
      <c r="F294" s="93">
        <v>10</v>
      </c>
      <c r="G294" s="241">
        <f>VLOOKUP(A294,Install!A$1:G$667,7,FALSE)</f>
        <v>10</v>
      </c>
      <c r="H294" s="111"/>
      <c r="I294" s="83"/>
      <c r="J294" s="83" t="str">
        <f t="shared" si="16"/>
        <v>0A</v>
      </c>
      <c r="K294" s="84" t="str">
        <f t="shared" si="19"/>
        <v>0A00000000000000000000000000000A</v>
      </c>
      <c r="N294" s="84">
        <f t="shared" si="20"/>
        <v>20</v>
      </c>
    </row>
    <row r="295" spans="1:14" s="84" customFormat="1" ht="13.5" x14ac:dyDescent="0.2">
      <c r="A295" s="18" t="s">
        <v>9981</v>
      </c>
      <c r="B295" s="110">
        <v>5</v>
      </c>
      <c r="C295" s="92" t="s">
        <v>330</v>
      </c>
      <c r="D295" s="92"/>
      <c r="E295" s="92" t="s">
        <v>331</v>
      </c>
      <c r="F295" s="93">
        <v>0</v>
      </c>
      <c r="G295" s="241">
        <f>VLOOKUP(A295,Install!A$1:G$667,7,FALSE)</f>
        <v>0</v>
      </c>
      <c r="H295" s="122"/>
      <c r="I295" s="83"/>
      <c r="J295" s="83" t="str">
        <f t="shared" ref="J295:J424" si="22">IF(LEN(DEC2HEX(G295))=2,DEC2HEX(G295),"0"&amp;DEC2HEX(G295))</f>
        <v>00</v>
      </c>
      <c r="K295" s="84" t="str">
        <f t="shared" si="19"/>
        <v>00000000000000000000000000000A00</v>
      </c>
      <c r="N295" s="84">
        <f t="shared" si="20"/>
        <v>10</v>
      </c>
    </row>
    <row r="296" spans="1:14" s="84" customFormat="1" ht="13.5" x14ac:dyDescent="0.2">
      <c r="A296" s="18" t="s">
        <v>9982</v>
      </c>
      <c r="B296" s="110">
        <v>6</v>
      </c>
      <c r="C296" s="92" t="s">
        <v>332</v>
      </c>
      <c r="D296" s="92"/>
      <c r="E296" s="92" t="s">
        <v>331</v>
      </c>
      <c r="F296" s="93">
        <v>0</v>
      </c>
      <c r="G296" s="241">
        <f>VLOOKUP(A296,Install!A$1:G$667,7,FALSE)</f>
        <v>0</v>
      </c>
      <c r="H296" s="122"/>
      <c r="I296" s="83"/>
      <c r="J296" s="83" t="str">
        <f t="shared" si="22"/>
        <v>00</v>
      </c>
      <c r="K296" s="84" t="str">
        <f t="shared" si="19"/>
        <v>000000000000000000000000000A0000</v>
      </c>
      <c r="N296" s="84">
        <f t="shared" si="20"/>
        <v>10</v>
      </c>
    </row>
    <row r="297" spans="1:14" s="84" customFormat="1" ht="13.5" x14ac:dyDescent="0.2">
      <c r="A297" s="59" t="s">
        <v>9984</v>
      </c>
      <c r="B297" s="110">
        <v>8</v>
      </c>
      <c r="C297" s="92" t="s">
        <v>334</v>
      </c>
      <c r="D297" s="92"/>
      <c r="E297" s="92" t="s">
        <v>100</v>
      </c>
      <c r="F297" s="93">
        <v>0</v>
      </c>
      <c r="G297" s="241">
        <f>VLOOKUP(A297,Install!A$1:G$667,7,FALSE)</f>
        <v>0</v>
      </c>
      <c r="H297" s="111"/>
      <c r="I297" s="83"/>
      <c r="J297" s="83" t="str">
        <f t="shared" si="22"/>
        <v>00</v>
      </c>
      <c r="K297" s="84" t="str">
        <f t="shared" si="19"/>
        <v>0000000000000000000000000A000000</v>
      </c>
      <c r="N297" s="84">
        <f t="shared" si="20"/>
        <v>10</v>
      </c>
    </row>
    <row r="298" spans="1:14" s="84" customFormat="1" ht="13.5" x14ac:dyDescent="0.2">
      <c r="A298" s="18" t="s">
        <v>9986</v>
      </c>
      <c r="B298" s="110">
        <v>10</v>
      </c>
      <c r="C298" s="92" t="s">
        <v>336</v>
      </c>
      <c r="D298" s="92"/>
      <c r="E298" s="92" t="s">
        <v>331</v>
      </c>
      <c r="F298" s="93">
        <v>0</v>
      </c>
      <c r="G298" s="241">
        <f>VLOOKUP(A298,Install!A$1:G$667,7,FALSE)</f>
        <v>0</v>
      </c>
      <c r="H298" s="111"/>
      <c r="I298" s="83"/>
      <c r="J298" s="83" t="str">
        <f t="shared" si="22"/>
        <v>00</v>
      </c>
      <c r="K298" s="84" t="str">
        <f t="shared" si="19"/>
        <v>00000000000000000000000A000000FF</v>
      </c>
      <c r="N298" s="84">
        <f t="shared" si="20"/>
        <v>265</v>
      </c>
    </row>
    <row r="299" spans="1:14" s="84" customFormat="1" ht="13.5" x14ac:dyDescent="0.2">
      <c r="A299" s="18" t="s">
        <v>9987</v>
      </c>
      <c r="B299" s="110">
        <v>11</v>
      </c>
      <c r="C299" s="92" t="s">
        <v>337</v>
      </c>
      <c r="D299" s="92"/>
      <c r="E299" s="92" t="s">
        <v>331</v>
      </c>
      <c r="F299" s="93">
        <v>0</v>
      </c>
      <c r="G299" s="241">
        <f>VLOOKUP(A299,Install!A$1:G$667,7,FALSE)</f>
        <v>0</v>
      </c>
      <c r="H299" s="111"/>
      <c r="I299" s="83"/>
      <c r="J299" s="83" t="str">
        <f t="shared" si="22"/>
        <v>00</v>
      </c>
      <c r="K299" s="84" t="str">
        <f t="shared" si="19"/>
        <v>000000000000000000000A000000FF00</v>
      </c>
      <c r="N299" s="84">
        <f t="shared" si="20"/>
        <v>265</v>
      </c>
    </row>
    <row r="300" spans="1:14" s="84" customFormat="1" ht="13.5" x14ac:dyDescent="0.2">
      <c r="A300" s="59" t="s">
        <v>10152</v>
      </c>
      <c r="B300" s="110">
        <v>13</v>
      </c>
      <c r="C300" s="92" t="s">
        <v>339</v>
      </c>
      <c r="D300" s="92"/>
      <c r="E300" s="92" t="s">
        <v>100</v>
      </c>
      <c r="F300" s="93">
        <v>0</v>
      </c>
      <c r="G300" s="241">
        <f>VLOOKUP(A300,Install!A$1:G$667,7,FALSE)</f>
        <v>0</v>
      </c>
      <c r="H300" s="111"/>
      <c r="I300" s="83"/>
      <c r="J300" s="83" t="str">
        <f t="shared" si="22"/>
        <v>00</v>
      </c>
      <c r="K300" s="84" t="str">
        <f t="shared" si="19"/>
        <v>0000000000000000000A000000FF0000</v>
      </c>
      <c r="N300" s="84">
        <f t="shared" si="20"/>
        <v>265</v>
      </c>
    </row>
    <row r="301" spans="1:14" s="84" customFormat="1" ht="13.5" x14ac:dyDescent="0.2">
      <c r="A301" s="61" t="s">
        <v>10177</v>
      </c>
      <c r="B301" s="112"/>
      <c r="C301" s="113"/>
      <c r="D301" s="113"/>
      <c r="E301" s="113"/>
      <c r="F301" s="114"/>
      <c r="G301" s="241">
        <v>0</v>
      </c>
      <c r="H301" s="115"/>
      <c r="I301" s="116"/>
      <c r="J301" s="83" t="str">
        <f t="shared" si="22"/>
        <v>00</v>
      </c>
      <c r="K301" s="84" t="str">
        <f t="shared" si="19"/>
        <v>00000000000000000A000000FF000001</v>
      </c>
      <c r="N301" s="84">
        <f t="shared" si="20"/>
        <v>266</v>
      </c>
    </row>
    <row r="302" spans="1:14" s="84" customFormat="1" ht="13.5" x14ac:dyDescent="0.2">
      <c r="A302" s="59" t="s">
        <v>10106</v>
      </c>
      <c r="B302" s="110">
        <v>0</v>
      </c>
      <c r="C302" s="92" t="s">
        <v>503</v>
      </c>
      <c r="D302" s="92"/>
      <c r="E302" s="92" t="s">
        <v>433</v>
      </c>
      <c r="F302" s="93">
        <v>0</v>
      </c>
      <c r="G302" s="241">
        <f>VLOOKUP(A302,Install!A$1:G$667,7,FALSE)</f>
        <v>0</v>
      </c>
      <c r="H302" s="111"/>
      <c r="I302" s="83"/>
      <c r="J302" s="83" t="str">
        <f t="shared" si="22"/>
        <v>00</v>
      </c>
      <c r="K302" s="84" t="str">
        <f t="shared" si="19"/>
        <v>000000000000000A000000FF00000100</v>
      </c>
      <c r="N302" s="84">
        <f t="shared" si="20"/>
        <v>266</v>
      </c>
    </row>
    <row r="303" spans="1:14" s="84" customFormat="1" ht="13.5" x14ac:dyDescent="0.2">
      <c r="A303" s="18" t="s">
        <v>10107</v>
      </c>
      <c r="B303" s="110">
        <v>1</v>
      </c>
      <c r="C303" s="92" t="s">
        <v>504</v>
      </c>
      <c r="D303" s="92"/>
      <c r="E303" s="92" t="s">
        <v>203</v>
      </c>
      <c r="F303" s="93">
        <v>0</v>
      </c>
      <c r="G303" s="241">
        <f>VLOOKUP(A303,Install!A$1:G$667,7,FALSE)</f>
        <v>0</v>
      </c>
      <c r="H303" s="111"/>
      <c r="I303" s="83"/>
      <c r="J303" s="83" t="str">
        <f t="shared" si="22"/>
        <v>00</v>
      </c>
      <c r="K303" s="84" t="str">
        <f t="shared" si="19"/>
        <v>0000000000000A000000FF0000010000</v>
      </c>
      <c r="N303" s="84">
        <f t="shared" si="20"/>
        <v>266</v>
      </c>
    </row>
    <row r="304" spans="1:14" s="84" customFormat="1" ht="13.5" x14ac:dyDescent="0.2">
      <c r="A304" s="18" t="s">
        <v>10108</v>
      </c>
      <c r="B304" s="110">
        <v>2</v>
      </c>
      <c r="C304" s="92" t="s">
        <v>505</v>
      </c>
      <c r="D304" s="92"/>
      <c r="E304" s="92" t="s">
        <v>433</v>
      </c>
      <c r="F304" s="93">
        <v>0</v>
      </c>
      <c r="G304" s="241">
        <f>VLOOKUP(A304,Install!A$1:G$667,7,FALSE)</f>
        <v>0</v>
      </c>
      <c r="H304" s="111"/>
      <c r="I304" s="83"/>
      <c r="J304" s="83" t="str">
        <f t="shared" si="22"/>
        <v>00</v>
      </c>
      <c r="K304" s="84" t="str">
        <f t="shared" si="19"/>
        <v>00000000000A000000FF00000100003C</v>
      </c>
      <c r="N304" s="84">
        <f t="shared" si="20"/>
        <v>326</v>
      </c>
    </row>
    <row r="305" spans="1:14" s="84" customFormat="1" ht="13.5" x14ac:dyDescent="0.2">
      <c r="A305" s="18" t="s">
        <v>10109</v>
      </c>
      <c r="B305" s="110">
        <v>3</v>
      </c>
      <c r="C305" s="92" t="s">
        <v>506</v>
      </c>
      <c r="D305" s="92"/>
      <c r="E305" s="92" t="s">
        <v>203</v>
      </c>
      <c r="F305" s="93">
        <v>0</v>
      </c>
      <c r="G305" s="241">
        <f>VLOOKUP(A305,Install!A$1:G$667,7,FALSE)</f>
        <v>0</v>
      </c>
      <c r="H305" s="111"/>
      <c r="I305" s="83"/>
      <c r="J305" s="83" t="str">
        <f t="shared" si="22"/>
        <v>00</v>
      </c>
      <c r="K305" s="84" t="str">
        <f t="shared" si="19"/>
        <v>000000000A000000FF00000100003C00</v>
      </c>
      <c r="N305" s="84">
        <f t="shared" si="20"/>
        <v>326</v>
      </c>
    </row>
    <row r="306" spans="1:14" s="84" customFormat="1" ht="13.5" x14ac:dyDescent="0.2">
      <c r="A306" s="18" t="s">
        <v>9853</v>
      </c>
      <c r="B306" s="110">
        <v>53</v>
      </c>
      <c r="C306" s="92" t="s">
        <v>159</v>
      </c>
      <c r="D306" s="92"/>
      <c r="E306" s="92" t="s">
        <v>160</v>
      </c>
      <c r="F306" s="93">
        <v>0</v>
      </c>
      <c r="G306" s="241">
        <f>VLOOKUP(A306,Install!A$1:G$667,7,FALSE)</f>
        <v>0</v>
      </c>
      <c r="H306" s="111" t="str">
        <f>IF(G306="@", "Contract", "  ")</f>
        <v xml:space="preserve">  </v>
      </c>
      <c r="I306" s="83"/>
      <c r="J306" s="83" t="str">
        <f t="shared" si="22"/>
        <v>00</v>
      </c>
      <c r="K306" s="84" t="str">
        <f t="shared" si="19"/>
        <v>0000000A000000FF00000100003C0000</v>
      </c>
      <c r="N306" s="84">
        <f t="shared" si="20"/>
        <v>326</v>
      </c>
    </row>
    <row r="307" spans="1:14" s="84" customFormat="1" ht="13.5" x14ac:dyDescent="0.2">
      <c r="A307" s="18" t="s">
        <v>9836</v>
      </c>
      <c r="B307" s="110">
        <v>36</v>
      </c>
      <c r="C307" s="92" t="s">
        <v>137</v>
      </c>
      <c r="D307" s="92"/>
      <c r="E307" s="92" t="s">
        <v>96</v>
      </c>
      <c r="F307" s="93">
        <v>0</v>
      </c>
      <c r="G307" s="241">
        <f>VLOOKUP(A307,Install!A$1:G$667,7,FALSE)</f>
        <v>0</v>
      </c>
      <c r="H307" s="111" t="str">
        <f>IF(G307="@", "Contract", "  ")</f>
        <v xml:space="preserve">  </v>
      </c>
      <c r="I307" s="83"/>
      <c r="J307" s="83" t="str">
        <f t="shared" si="22"/>
        <v>00</v>
      </c>
      <c r="K307" s="84" t="str">
        <f t="shared" si="19"/>
        <v>00000A000000FF00000100003C000000</v>
      </c>
      <c r="N307" s="84">
        <f t="shared" si="20"/>
        <v>326</v>
      </c>
    </row>
    <row r="308" spans="1:14" s="84" customFormat="1" ht="13.5" x14ac:dyDescent="0.2">
      <c r="A308" s="18" t="s">
        <v>10074</v>
      </c>
      <c r="B308" s="110">
        <v>36</v>
      </c>
      <c r="C308" s="92" t="s">
        <v>459</v>
      </c>
      <c r="D308" s="92"/>
      <c r="E308" s="92" t="s">
        <v>132</v>
      </c>
      <c r="F308" s="93">
        <v>0</v>
      </c>
      <c r="G308" s="241">
        <f>VLOOKUP(A308,Install!A$1:G$667,7,FALSE)</f>
        <v>0</v>
      </c>
      <c r="H308" s="111"/>
      <c r="I308" s="83"/>
      <c r="J308" s="83" t="str">
        <f t="shared" si="22"/>
        <v>00</v>
      </c>
      <c r="K308" s="84" t="str">
        <f t="shared" si="19"/>
        <v>000A000000FF00000100003C00000000</v>
      </c>
      <c r="N308" s="84">
        <f t="shared" si="20"/>
        <v>326</v>
      </c>
    </row>
    <row r="309" spans="1:14" s="84" customFormat="1" ht="13.5" x14ac:dyDescent="0.2">
      <c r="A309" s="18" t="s">
        <v>10075</v>
      </c>
      <c r="B309" s="110">
        <v>37</v>
      </c>
      <c r="C309" s="92" t="s">
        <v>460</v>
      </c>
      <c r="D309" s="92" t="s">
        <v>134</v>
      </c>
      <c r="E309" s="92" t="s">
        <v>249</v>
      </c>
      <c r="F309" s="93">
        <v>10</v>
      </c>
      <c r="G309" s="241">
        <f>VLOOKUP(A309,Install!A$1:G$667,7,FALSE)</f>
        <v>10</v>
      </c>
      <c r="H309" s="111"/>
      <c r="I309" s="83"/>
      <c r="J309" s="83" t="str">
        <f t="shared" si="22"/>
        <v>0A</v>
      </c>
      <c r="K309" s="84" t="str">
        <f t="shared" si="19"/>
        <v>0A000000FF00000100003C0000000000</v>
      </c>
      <c r="N309" s="84">
        <f t="shared" si="20"/>
        <v>326</v>
      </c>
    </row>
    <row r="310" spans="1:14" s="84" customFormat="1" ht="13.5" x14ac:dyDescent="0.2">
      <c r="A310" s="18" t="s">
        <v>9983</v>
      </c>
      <c r="B310" s="110">
        <v>7</v>
      </c>
      <c r="C310" s="92" t="s">
        <v>333</v>
      </c>
      <c r="D310" s="92"/>
      <c r="E310" s="92" t="s">
        <v>96</v>
      </c>
      <c r="F310" s="93">
        <v>0</v>
      </c>
      <c r="G310" s="241">
        <f>VLOOKUP(A310,Install!A$1:G$667,7,FALSE)</f>
        <v>0</v>
      </c>
      <c r="H310" s="111"/>
      <c r="I310" s="83"/>
      <c r="J310" s="83" t="str">
        <f t="shared" si="22"/>
        <v>00</v>
      </c>
      <c r="K310" s="84" t="str">
        <f t="shared" si="19"/>
        <v>000000FF00000100003C000000000000</v>
      </c>
      <c r="N310" s="84">
        <f t="shared" si="20"/>
        <v>316</v>
      </c>
    </row>
    <row r="311" spans="1:14" s="84" customFormat="1" ht="13.5" x14ac:dyDescent="0.2">
      <c r="A311" s="18" t="s">
        <v>9988</v>
      </c>
      <c r="B311" s="110">
        <v>12</v>
      </c>
      <c r="C311" s="92" t="s">
        <v>338</v>
      </c>
      <c r="D311" s="92"/>
      <c r="E311" s="92" t="s">
        <v>96</v>
      </c>
      <c r="F311" s="93">
        <v>0</v>
      </c>
      <c r="G311" s="241">
        <f>VLOOKUP(A311,Install!A$1:G$667,7,FALSE)</f>
        <v>0</v>
      </c>
      <c r="H311" s="111"/>
      <c r="I311" s="83"/>
      <c r="J311" s="83" t="str">
        <f t="shared" si="22"/>
        <v>00</v>
      </c>
      <c r="K311" s="84" t="str">
        <f t="shared" si="19"/>
        <v>0000FF00000100003C00000000000000</v>
      </c>
      <c r="N311" s="84">
        <f t="shared" si="20"/>
        <v>316</v>
      </c>
    </row>
    <row r="312" spans="1:14" s="84" customFormat="1" ht="13.5" x14ac:dyDescent="0.2">
      <c r="A312" s="18" t="s">
        <v>9991</v>
      </c>
      <c r="B312" s="110">
        <v>16</v>
      </c>
      <c r="C312" s="92" t="s">
        <v>343</v>
      </c>
      <c r="D312" s="92" t="s">
        <v>344</v>
      </c>
      <c r="E312" s="92" t="s">
        <v>135</v>
      </c>
      <c r="F312" s="93">
        <v>0</v>
      </c>
      <c r="G312" s="241">
        <f>VLOOKUP(A312,Install!A$1:G$667,7,FALSE)</f>
        <v>0</v>
      </c>
      <c r="H312" s="111"/>
      <c r="I312" s="83"/>
      <c r="J312" s="83" t="str">
        <f t="shared" si="22"/>
        <v>00</v>
      </c>
      <c r="K312" s="84" t="str">
        <f t="shared" si="19"/>
        <v>00FF00000100003C0000000000000000</v>
      </c>
      <c r="N312" s="84">
        <f t="shared" si="20"/>
        <v>316</v>
      </c>
    </row>
    <row r="313" spans="1:14" s="84" customFormat="1" ht="13.5" x14ac:dyDescent="0.2">
      <c r="A313" s="18" t="s">
        <v>10053</v>
      </c>
      <c r="B313" s="110">
        <v>15</v>
      </c>
      <c r="C313" s="92" t="s">
        <v>431</v>
      </c>
      <c r="D313" s="92"/>
      <c r="E313" s="92" t="s">
        <v>227</v>
      </c>
      <c r="F313" s="93">
        <v>255</v>
      </c>
      <c r="G313" s="241">
        <f>VLOOKUP(A313,Install!A$1:G$667,7,FALSE)</f>
        <v>255</v>
      </c>
      <c r="H313" s="111"/>
      <c r="I313" s="83"/>
      <c r="J313" s="83" t="str">
        <f t="shared" si="22"/>
        <v>FF</v>
      </c>
      <c r="K313" s="84" t="str">
        <f t="shared" si="19"/>
        <v>FF00000100003C000000000000000000</v>
      </c>
      <c r="N313" s="84">
        <f t="shared" si="20"/>
        <v>316</v>
      </c>
    </row>
    <row r="314" spans="1:14" s="84" customFormat="1" ht="13.5" x14ac:dyDescent="0.2">
      <c r="A314" s="18" t="s">
        <v>10086</v>
      </c>
      <c r="B314" s="110">
        <v>9</v>
      </c>
      <c r="C314" s="92" t="s">
        <v>475</v>
      </c>
      <c r="D314" s="92"/>
      <c r="E314" s="92" t="s">
        <v>100</v>
      </c>
      <c r="F314" s="93">
        <v>0</v>
      </c>
      <c r="G314" s="241">
        <f>VLOOKUP(A314,Install!A$1:G$667,7,FALSE)</f>
        <v>0</v>
      </c>
      <c r="H314" s="111"/>
      <c r="I314" s="83"/>
      <c r="J314" s="83" t="str">
        <f t="shared" si="22"/>
        <v>00</v>
      </c>
      <c r="K314" s="84" t="str">
        <f t="shared" si="19"/>
        <v>00000100003C00000000000000000000</v>
      </c>
      <c r="N314" s="84">
        <f t="shared" si="20"/>
        <v>61</v>
      </c>
    </row>
    <row r="315" spans="1:14" s="84" customFormat="1" ht="13.5" x14ac:dyDescent="0.2">
      <c r="A315" s="18" t="s">
        <v>9856</v>
      </c>
      <c r="B315" s="110">
        <v>56</v>
      </c>
      <c r="C315" s="92" t="s">
        <v>164</v>
      </c>
      <c r="D315" s="92"/>
      <c r="E315" s="92" t="s">
        <v>96</v>
      </c>
      <c r="F315" s="93">
        <v>0</v>
      </c>
      <c r="G315" s="241">
        <f>VLOOKUP(A315,Install!A$1:G$667,7,FALSE)</f>
        <v>0</v>
      </c>
      <c r="H315" s="111" t="str">
        <f>IF(G315="@", "Contract", "  ")</f>
        <v xml:space="preserve">  </v>
      </c>
      <c r="I315" s="83"/>
      <c r="J315" s="83" t="str">
        <f t="shared" si="22"/>
        <v>00</v>
      </c>
      <c r="K315" s="84" t="str">
        <f t="shared" si="19"/>
        <v>000100003C0000000000000000000000</v>
      </c>
      <c r="N315" s="84">
        <f t="shared" si="20"/>
        <v>61</v>
      </c>
    </row>
    <row r="316" spans="1:14" s="84" customFormat="1" ht="13.5" x14ac:dyDescent="0.2">
      <c r="A316" s="18" t="s">
        <v>9846</v>
      </c>
      <c r="B316" s="110">
        <v>46</v>
      </c>
      <c r="C316" s="92" t="s">
        <v>148</v>
      </c>
      <c r="D316" s="92"/>
      <c r="E316" s="135" t="s">
        <v>149</v>
      </c>
      <c r="F316" s="93">
        <v>1</v>
      </c>
      <c r="G316" s="241">
        <f>VLOOKUP(A316,Install!A$1:G$667,7,FALSE)</f>
        <v>1</v>
      </c>
      <c r="H316" s="111" t="str">
        <f>IF(G316="@", "Contract", "  ")</f>
        <v xml:space="preserve">  </v>
      </c>
      <c r="I316" s="83"/>
      <c r="J316" s="83" t="str">
        <f t="shared" si="22"/>
        <v>01</v>
      </c>
      <c r="K316" s="84" t="str">
        <f t="shared" si="19"/>
        <v>0100003C000000000000000000000000</v>
      </c>
      <c r="N316" s="84">
        <f t="shared" si="20"/>
        <v>61</v>
      </c>
    </row>
    <row r="317" spans="1:14" s="84" customFormat="1" ht="13.5" x14ac:dyDescent="0.2">
      <c r="A317" s="18" t="s">
        <v>9811</v>
      </c>
      <c r="B317" s="110">
        <v>9</v>
      </c>
      <c r="C317" s="117" t="s">
        <v>9792</v>
      </c>
      <c r="D317" s="92"/>
      <c r="E317" s="92" t="s">
        <v>102</v>
      </c>
      <c r="F317" s="93">
        <v>0</v>
      </c>
      <c r="G317" s="241">
        <f>VLOOKUP(A317,Install!A$1:G$667,7,FALSE)</f>
        <v>0</v>
      </c>
      <c r="H317" s="111" t="str">
        <f>IF(G317="@", "Contract", "  ")</f>
        <v xml:space="preserve">  </v>
      </c>
      <c r="I317" s="83"/>
      <c r="J317" s="83" t="str">
        <f t="shared" si="22"/>
        <v>00</v>
      </c>
      <c r="K317" s="84" t="str">
        <f t="shared" si="19"/>
        <v>00003C0000000000000000000000000A</v>
      </c>
      <c r="N317" s="84">
        <f t="shared" si="20"/>
        <v>70</v>
      </c>
    </row>
    <row r="318" spans="1:14" s="84" customFormat="1" ht="13.5" x14ac:dyDescent="0.2">
      <c r="A318" s="18" t="s">
        <v>9889</v>
      </c>
      <c r="B318" s="110">
        <v>32</v>
      </c>
      <c r="C318" s="92" t="s">
        <v>215</v>
      </c>
      <c r="D318" s="92" t="s">
        <v>121</v>
      </c>
      <c r="E318" s="92" t="s">
        <v>135</v>
      </c>
      <c r="F318" s="93">
        <v>0</v>
      </c>
      <c r="G318" s="241">
        <f>VLOOKUP(A318,Install!A$1:G$667,7,FALSE)</f>
        <v>0</v>
      </c>
      <c r="H318" s="111" t="str">
        <f>IF(G318="@", "Contract", "  ")</f>
        <v xml:space="preserve">  </v>
      </c>
      <c r="I318" s="83"/>
      <c r="J318" s="83" t="str">
        <f t="shared" si="22"/>
        <v>00</v>
      </c>
      <c r="K318" s="84" t="str">
        <f t="shared" si="19"/>
        <v>003C0000000000000000000000000A2A</v>
      </c>
      <c r="N318" s="84">
        <f t="shared" si="20"/>
        <v>112</v>
      </c>
    </row>
    <row r="319" spans="1:14" s="84" customFormat="1" ht="13.5" x14ac:dyDescent="0.2">
      <c r="A319" s="18" t="s">
        <v>9919</v>
      </c>
      <c r="B319" s="110">
        <v>62</v>
      </c>
      <c r="C319" s="92" t="s">
        <v>248</v>
      </c>
      <c r="D319" s="92" t="s">
        <v>134</v>
      </c>
      <c r="E319" s="92" t="s">
        <v>249</v>
      </c>
      <c r="F319" s="93">
        <v>10</v>
      </c>
      <c r="G319" s="241">
        <f>VLOOKUP(A319,Install!A$1:G$667,7,FALSE)</f>
        <v>60</v>
      </c>
      <c r="H319" s="111" t="str">
        <f>IF(G319="@", "Contract", "  ")</f>
        <v xml:space="preserve">  </v>
      </c>
      <c r="I319" s="83"/>
      <c r="J319" s="83" t="str">
        <f t="shared" si="22"/>
        <v>3C</v>
      </c>
      <c r="K319" s="84" t="str">
        <f t="shared" si="19"/>
        <v>3C0000000000000000000000000A2A00</v>
      </c>
      <c r="N319" s="84">
        <f t="shared" si="20"/>
        <v>112</v>
      </c>
    </row>
    <row r="320" spans="1:14" s="84" customFormat="1" ht="13.5" x14ac:dyDescent="0.2">
      <c r="A320" s="18" t="s">
        <v>9985</v>
      </c>
      <c r="B320" s="110">
        <v>9</v>
      </c>
      <c r="C320" s="92" t="s">
        <v>335</v>
      </c>
      <c r="D320" s="92" t="s">
        <v>121</v>
      </c>
      <c r="E320" s="92" t="s">
        <v>135</v>
      </c>
      <c r="F320" s="93">
        <v>0</v>
      </c>
      <c r="G320" s="241">
        <f>VLOOKUP(A320,Install!A$1:G$667,7,FALSE)</f>
        <v>0</v>
      </c>
      <c r="H320" s="111"/>
      <c r="I320" s="83"/>
      <c r="J320" s="83" t="str">
        <f t="shared" si="22"/>
        <v>00</v>
      </c>
      <c r="K320" s="84" t="str">
        <f t="shared" si="19"/>
        <v>0000000000000000000000000A2A0000</v>
      </c>
      <c r="N320" s="84">
        <f t="shared" si="20"/>
        <v>52</v>
      </c>
    </row>
    <row r="321" spans="1:14" s="84" customFormat="1" ht="13.5" x14ac:dyDescent="0.2">
      <c r="A321" s="18" t="s">
        <v>9989</v>
      </c>
      <c r="B321" s="110">
        <v>14</v>
      </c>
      <c r="C321" s="92" t="s">
        <v>340</v>
      </c>
      <c r="D321" s="92" t="s">
        <v>121</v>
      </c>
      <c r="E321" s="92" t="s">
        <v>135</v>
      </c>
      <c r="F321" s="93">
        <v>0</v>
      </c>
      <c r="G321" s="241">
        <f>VLOOKUP(A321,Install!A$1:G$667,7,FALSE)</f>
        <v>0</v>
      </c>
      <c r="H321" s="111"/>
      <c r="I321" s="83"/>
      <c r="J321" s="83" t="str">
        <f t="shared" si="22"/>
        <v>00</v>
      </c>
      <c r="K321" s="84" t="str">
        <f t="shared" si="19"/>
        <v>00000000000000000000000A2A000000</v>
      </c>
      <c r="N321" s="84">
        <f t="shared" si="20"/>
        <v>52</v>
      </c>
    </row>
    <row r="322" spans="1:14" s="84" customFormat="1" ht="14.25" thickBot="1" x14ac:dyDescent="0.25">
      <c r="A322" s="18" t="s">
        <v>9992</v>
      </c>
      <c r="B322" s="125">
        <v>17</v>
      </c>
      <c r="C322" s="150" t="s">
        <v>345</v>
      </c>
      <c r="D322" s="150" t="s">
        <v>121</v>
      </c>
      <c r="E322" s="150" t="s">
        <v>135</v>
      </c>
      <c r="F322" s="151">
        <v>0</v>
      </c>
      <c r="G322" s="241">
        <f>VLOOKUP(A322,Install!A$1:G$667,7,FALSE)</f>
        <v>0</v>
      </c>
      <c r="H322" s="152"/>
      <c r="I322" s="83"/>
      <c r="J322" s="83" t="str">
        <f t="shared" si="22"/>
        <v>00</v>
      </c>
      <c r="K322" s="84" t="str">
        <f t="shared" si="19"/>
        <v>000000000000000000000A2A00000000</v>
      </c>
      <c r="N322" s="84">
        <f t="shared" si="20"/>
        <v>52</v>
      </c>
    </row>
    <row r="323" spans="1:14" s="84" customFormat="1" ht="14.25" thickTop="1" x14ac:dyDescent="0.2">
      <c r="A323" s="18" t="s">
        <v>9990</v>
      </c>
      <c r="B323" s="106">
        <v>15</v>
      </c>
      <c r="C323" s="107" t="s">
        <v>341</v>
      </c>
      <c r="D323" s="107"/>
      <c r="E323" s="107" t="s">
        <v>342</v>
      </c>
      <c r="F323" s="108">
        <v>0</v>
      </c>
      <c r="G323" s="241">
        <f>VLOOKUP(A323,Install!A$1:G$667,7,FALSE)</f>
        <v>0</v>
      </c>
      <c r="H323" s="109"/>
      <c r="I323" s="83"/>
      <c r="J323" s="83" t="str">
        <f t="shared" si="22"/>
        <v>00</v>
      </c>
      <c r="K323" s="84" t="str">
        <f t="shared" ref="K323:K386" si="23">CONCATENATE(J323,J324,J325,J326,J327,J328,J329,J330,J331,J332,J333,J334,J335,J336,J337,J338)</f>
        <v>0000000000000000000A2A0000000000</v>
      </c>
      <c r="N323" s="84">
        <f t="shared" ref="N323:N386" si="24">SUM(G323:G338)</f>
        <v>52</v>
      </c>
    </row>
    <row r="324" spans="1:14" s="84" customFormat="1" ht="13.5" x14ac:dyDescent="0.2">
      <c r="A324" s="18" t="s">
        <v>9993</v>
      </c>
      <c r="B324" s="110">
        <v>18</v>
      </c>
      <c r="C324" s="92" t="s">
        <v>346</v>
      </c>
      <c r="D324" s="92" t="s">
        <v>121</v>
      </c>
      <c r="E324" s="92" t="s">
        <v>135</v>
      </c>
      <c r="F324" s="93">
        <v>0</v>
      </c>
      <c r="G324" s="241">
        <f>VLOOKUP(A324,Install!A$1:G$667,7,FALSE)</f>
        <v>0</v>
      </c>
      <c r="H324" s="111"/>
      <c r="I324" s="83"/>
      <c r="J324" s="83" t="str">
        <f t="shared" si="22"/>
        <v>00</v>
      </c>
      <c r="K324" s="84" t="str">
        <f t="shared" si="23"/>
        <v>00000000000000000A2A000000000000</v>
      </c>
      <c r="N324" s="84">
        <f t="shared" si="24"/>
        <v>52</v>
      </c>
    </row>
    <row r="325" spans="1:14" s="84" customFormat="1" ht="13.5" x14ac:dyDescent="0.2">
      <c r="A325" s="18" t="s">
        <v>9994</v>
      </c>
      <c r="B325" s="110">
        <v>19</v>
      </c>
      <c r="C325" s="92" t="s">
        <v>347</v>
      </c>
      <c r="D325" s="92" t="s">
        <v>121</v>
      </c>
      <c r="E325" s="92" t="s">
        <v>135</v>
      </c>
      <c r="F325" s="93">
        <v>0</v>
      </c>
      <c r="G325" s="241">
        <f>VLOOKUP(A325,Install!A$1:G$667,7,FALSE)</f>
        <v>0</v>
      </c>
      <c r="H325" s="111"/>
      <c r="I325" s="83"/>
      <c r="J325" s="83" t="str">
        <f t="shared" si="22"/>
        <v>00</v>
      </c>
      <c r="K325" s="84" t="str">
        <f t="shared" si="23"/>
        <v>000000000000000A2A00000000000001</v>
      </c>
      <c r="N325" s="84">
        <f t="shared" si="24"/>
        <v>53</v>
      </c>
    </row>
    <row r="326" spans="1:14" s="84" customFormat="1" ht="13.5" x14ac:dyDescent="0.2">
      <c r="A326" s="18" t="s">
        <v>9996</v>
      </c>
      <c r="B326" s="110">
        <v>21</v>
      </c>
      <c r="C326" s="92" t="s">
        <v>349</v>
      </c>
      <c r="D326" s="92"/>
      <c r="E326" s="92" t="s">
        <v>96</v>
      </c>
      <c r="F326" s="93">
        <v>0</v>
      </c>
      <c r="G326" s="241">
        <f>VLOOKUP(A326,Install!A$1:G$667,7,FALSE)</f>
        <v>0</v>
      </c>
      <c r="H326" s="111"/>
      <c r="I326" s="83"/>
      <c r="J326" s="83" t="str">
        <f t="shared" si="22"/>
        <v>00</v>
      </c>
      <c r="K326" s="84" t="str">
        <f t="shared" si="23"/>
        <v>0000000000000A2A000000000000010C</v>
      </c>
      <c r="N326" s="84">
        <f t="shared" si="24"/>
        <v>65</v>
      </c>
    </row>
    <row r="327" spans="1:14" s="84" customFormat="1" ht="13.5" x14ac:dyDescent="0.2">
      <c r="A327" s="18" t="s">
        <v>9997</v>
      </c>
      <c r="B327" s="110">
        <v>22</v>
      </c>
      <c r="C327" s="92" t="s">
        <v>350</v>
      </c>
      <c r="D327" s="92"/>
      <c r="E327" s="92" t="s">
        <v>96</v>
      </c>
      <c r="F327" s="93">
        <v>0</v>
      </c>
      <c r="G327" s="241">
        <f>VLOOKUP(A327,Install!A$1:G$667,7,FALSE)</f>
        <v>0</v>
      </c>
      <c r="H327" s="111"/>
      <c r="I327" s="83"/>
      <c r="J327" s="83" t="str">
        <f t="shared" si="22"/>
        <v>00</v>
      </c>
      <c r="K327" s="84" t="str">
        <f t="shared" si="23"/>
        <v>00000000000A2A000000000000010C00</v>
      </c>
      <c r="N327" s="84">
        <f t="shared" si="24"/>
        <v>65</v>
      </c>
    </row>
    <row r="328" spans="1:14" s="84" customFormat="1" ht="13.5" x14ac:dyDescent="0.2">
      <c r="A328" s="18" t="s">
        <v>9995</v>
      </c>
      <c r="B328" s="110">
        <v>20</v>
      </c>
      <c r="C328" s="92" t="s">
        <v>348</v>
      </c>
      <c r="D328" s="92"/>
      <c r="E328" s="92" t="s">
        <v>132</v>
      </c>
      <c r="F328" s="93">
        <v>0</v>
      </c>
      <c r="G328" s="241">
        <f>VLOOKUP(A328,Install!A$1:G$667,7,FALSE)</f>
        <v>0</v>
      </c>
      <c r="H328" s="111"/>
      <c r="I328" s="83"/>
      <c r="J328" s="83" t="str">
        <f t="shared" si="22"/>
        <v>00</v>
      </c>
      <c r="K328" s="84" t="str">
        <f t="shared" si="23"/>
        <v>000000000A2A000000000000010C0000</v>
      </c>
      <c r="N328" s="84">
        <f t="shared" si="24"/>
        <v>65</v>
      </c>
    </row>
    <row r="329" spans="1:14" s="84" customFormat="1" ht="13.5" x14ac:dyDescent="0.2">
      <c r="A329" s="18" t="s">
        <v>9852</v>
      </c>
      <c r="B329" s="110">
        <v>52</v>
      </c>
      <c r="C329" s="92" t="s">
        <v>157</v>
      </c>
      <c r="D329" s="92"/>
      <c r="E329" s="92" t="s">
        <v>158</v>
      </c>
      <c r="F329" s="93">
        <v>0</v>
      </c>
      <c r="G329" s="241">
        <f>VLOOKUP(A329,Install!A$1:G$667,7,FALSE)</f>
        <v>0</v>
      </c>
      <c r="H329" s="111" t="str">
        <f>IF(G329="@", "Contract", "  ")</f>
        <v xml:space="preserve">  </v>
      </c>
      <c r="I329" s="83"/>
      <c r="J329" s="83" t="str">
        <f t="shared" si="22"/>
        <v>00</v>
      </c>
      <c r="K329" s="84" t="str">
        <f t="shared" si="23"/>
        <v>0000000A2A000000000000010C000000</v>
      </c>
      <c r="N329" s="84">
        <f t="shared" si="24"/>
        <v>65</v>
      </c>
    </row>
    <row r="330" spans="1:14" s="84" customFormat="1" ht="13.5" x14ac:dyDescent="0.2">
      <c r="A330" s="59" t="s">
        <v>10151</v>
      </c>
      <c r="B330" s="110">
        <v>3</v>
      </c>
      <c r="C330" s="92" t="s">
        <v>487</v>
      </c>
      <c r="D330" s="92"/>
      <c r="E330" s="92" t="s">
        <v>100</v>
      </c>
      <c r="F330" s="93">
        <v>0</v>
      </c>
      <c r="G330" s="241">
        <f>VLOOKUP(A330,Install!A$1:G$667,7,FALSE)</f>
        <v>0</v>
      </c>
      <c r="H330" s="111"/>
      <c r="I330" s="83"/>
      <c r="J330" s="83" t="str">
        <f t="shared" si="22"/>
        <v>00</v>
      </c>
      <c r="K330" s="84" t="str">
        <f t="shared" si="23"/>
        <v>00000A2A000000000000010C00000000</v>
      </c>
      <c r="N330" s="84">
        <f t="shared" si="24"/>
        <v>65</v>
      </c>
    </row>
    <row r="331" spans="1:14" s="84" customFormat="1" ht="13.5" x14ac:dyDescent="0.2">
      <c r="A331" s="18" t="s">
        <v>9975</v>
      </c>
      <c r="B331" s="110">
        <v>8</v>
      </c>
      <c r="C331" s="92" t="s">
        <v>323</v>
      </c>
      <c r="D331" s="92"/>
      <c r="E331" s="92" t="s">
        <v>96</v>
      </c>
      <c r="F331" s="93">
        <v>0</v>
      </c>
      <c r="G331" s="241">
        <f>VLOOKUP(A331,Install!A$1:G$667,7,FALSE)</f>
        <v>0</v>
      </c>
      <c r="H331" s="111"/>
      <c r="I331" s="83"/>
      <c r="J331" s="83" t="str">
        <f t="shared" si="22"/>
        <v>00</v>
      </c>
      <c r="K331" s="84" t="str">
        <f t="shared" si="23"/>
        <v>000A2A000000000000010C0000000000</v>
      </c>
      <c r="N331" s="84">
        <f t="shared" si="24"/>
        <v>65</v>
      </c>
    </row>
    <row r="332" spans="1:14" s="84" customFormat="1" ht="13.5" x14ac:dyDescent="0.2">
      <c r="A332" s="18" t="s">
        <v>10031</v>
      </c>
      <c r="B332" s="110">
        <v>3</v>
      </c>
      <c r="C332" s="92" t="s">
        <v>394</v>
      </c>
      <c r="D332" s="92" t="s">
        <v>395</v>
      </c>
      <c r="E332" s="92" t="s">
        <v>135</v>
      </c>
      <c r="F332" s="93">
        <v>10</v>
      </c>
      <c r="G332" s="241">
        <f>VLOOKUP(A332,Install!A$1:G$667,7,FALSE)</f>
        <v>10</v>
      </c>
      <c r="H332" s="111"/>
      <c r="I332" s="83"/>
      <c r="J332" s="83" t="str">
        <f t="shared" si="22"/>
        <v>0A</v>
      </c>
      <c r="K332" s="84" t="str">
        <f t="shared" si="23"/>
        <v>0A2A000000000000010C000000000000</v>
      </c>
      <c r="N332" s="84">
        <f t="shared" si="24"/>
        <v>65</v>
      </c>
    </row>
    <row r="333" spans="1:14" s="84" customFormat="1" ht="13.5" x14ac:dyDescent="0.2">
      <c r="A333" s="18" t="s">
        <v>10032</v>
      </c>
      <c r="B333" s="110">
        <v>4</v>
      </c>
      <c r="C333" s="92" t="s">
        <v>396</v>
      </c>
      <c r="D333" s="92" t="s">
        <v>395</v>
      </c>
      <c r="E333" s="92" t="s">
        <v>135</v>
      </c>
      <c r="F333" s="93">
        <v>42</v>
      </c>
      <c r="G333" s="241">
        <f>VLOOKUP(A333,Install!A$1:G$667,7,FALSE)</f>
        <v>42</v>
      </c>
      <c r="H333" s="111"/>
      <c r="I333" s="83"/>
      <c r="J333" s="83" t="str">
        <f t="shared" si="22"/>
        <v>2A</v>
      </c>
      <c r="K333" s="84" t="str">
        <f t="shared" si="23"/>
        <v>2A000000000000010C00000000000000</v>
      </c>
      <c r="N333" s="84">
        <f t="shared" si="24"/>
        <v>55</v>
      </c>
    </row>
    <row r="334" spans="1:14" s="84" customFormat="1" ht="13.5" x14ac:dyDescent="0.2">
      <c r="A334" s="59" t="s">
        <v>10146</v>
      </c>
      <c r="B334" s="110">
        <v>4</v>
      </c>
      <c r="C334" s="92" t="s">
        <v>329</v>
      </c>
      <c r="D334" s="92"/>
      <c r="E334" s="92" t="s">
        <v>132</v>
      </c>
      <c r="F334" s="93">
        <v>0</v>
      </c>
      <c r="G334" s="241">
        <f>VLOOKUP(A334,Install!A$1:G$667,7,FALSE)</f>
        <v>0</v>
      </c>
      <c r="H334" s="122"/>
      <c r="I334" s="83"/>
      <c r="J334" s="83" t="str">
        <f t="shared" si="22"/>
        <v>00</v>
      </c>
      <c r="K334" s="84" t="str">
        <f t="shared" si="23"/>
        <v>000000000000010C0000000000000000</v>
      </c>
      <c r="N334" s="84">
        <f t="shared" si="24"/>
        <v>13</v>
      </c>
    </row>
    <row r="335" spans="1:14" s="84" customFormat="1" ht="13.5" x14ac:dyDescent="0.2">
      <c r="A335" s="59" t="s">
        <v>9980</v>
      </c>
      <c r="B335" s="110">
        <v>4</v>
      </c>
      <c r="C335" s="92" t="s">
        <v>488</v>
      </c>
      <c r="D335" s="92"/>
      <c r="E335" s="92" t="s">
        <v>96</v>
      </c>
      <c r="F335" s="93">
        <v>0</v>
      </c>
      <c r="G335" s="241">
        <f>VLOOKUP(A335,Install!A$1:G$667,7,FALSE)</f>
        <v>0</v>
      </c>
      <c r="H335" s="111"/>
      <c r="I335" s="83"/>
      <c r="J335" s="83" t="str">
        <f t="shared" si="22"/>
        <v>00</v>
      </c>
      <c r="K335" s="84" t="str">
        <f t="shared" si="23"/>
        <v>0000000000010C000000000000000000</v>
      </c>
      <c r="N335" s="84">
        <f t="shared" si="24"/>
        <v>13</v>
      </c>
    </row>
    <row r="336" spans="1:14" s="84" customFormat="1" ht="13.5" x14ac:dyDescent="0.2">
      <c r="A336" s="61" t="s">
        <v>10178</v>
      </c>
      <c r="B336" s="112"/>
      <c r="C336" s="113"/>
      <c r="D336" s="113"/>
      <c r="E336" s="113"/>
      <c r="F336" s="114"/>
      <c r="G336" s="241">
        <v>0</v>
      </c>
      <c r="H336" s="115"/>
      <c r="I336" s="116"/>
      <c r="J336" s="83" t="str">
        <f t="shared" si="22"/>
        <v>00</v>
      </c>
      <c r="K336" s="84" t="str">
        <f t="shared" si="23"/>
        <v>00000000010C00000000000000000000</v>
      </c>
      <c r="N336" s="84">
        <f t="shared" si="24"/>
        <v>13</v>
      </c>
    </row>
    <row r="337" spans="1:14" s="84" customFormat="1" ht="13.5" x14ac:dyDescent="0.2">
      <c r="A337" s="59" t="s">
        <v>10098</v>
      </c>
      <c r="B337" s="110">
        <v>9</v>
      </c>
      <c r="C337" s="92" t="s">
        <v>493</v>
      </c>
      <c r="D337" s="92"/>
      <c r="E337" s="92"/>
      <c r="F337" s="93">
        <v>0</v>
      </c>
      <c r="G337" s="241">
        <f>VLOOKUP(A337,Install!A$1:G$667,7,FALSE)</f>
        <v>0</v>
      </c>
      <c r="H337" s="119"/>
      <c r="I337" s="83"/>
      <c r="J337" s="83" t="str">
        <f t="shared" si="22"/>
        <v>00</v>
      </c>
      <c r="K337" s="84" t="str">
        <f t="shared" si="23"/>
        <v>000000010C0000000000000000000000</v>
      </c>
      <c r="N337" s="84">
        <f t="shared" si="24"/>
        <v>13</v>
      </c>
    </row>
    <row r="338" spans="1:14" s="84" customFormat="1" ht="13.5" x14ac:dyDescent="0.2">
      <c r="A338" s="18" t="s">
        <v>9851</v>
      </c>
      <c r="B338" s="153">
        <v>51</v>
      </c>
      <c r="C338" s="154" t="s">
        <v>155</v>
      </c>
      <c r="D338" s="154"/>
      <c r="E338" s="154" t="s">
        <v>156</v>
      </c>
      <c r="F338" s="155">
        <v>0</v>
      </c>
      <c r="G338" s="241">
        <f>VLOOKUP(A338,Install!A$1:G$667,7,FALSE)</f>
        <v>0</v>
      </c>
      <c r="H338" s="156" t="s">
        <v>86</v>
      </c>
      <c r="I338" s="83"/>
      <c r="J338" s="83" t="str">
        <f t="shared" si="22"/>
        <v>00</v>
      </c>
      <c r="K338" s="84" t="str">
        <f t="shared" si="23"/>
        <v>0000010C000000000000000000000000</v>
      </c>
      <c r="N338" s="84">
        <f t="shared" si="24"/>
        <v>13</v>
      </c>
    </row>
    <row r="339" spans="1:14" s="84" customFormat="1" ht="13.5" x14ac:dyDescent="0.2">
      <c r="A339" s="61" t="s">
        <v>10190</v>
      </c>
      <c r="B339" s="157"/>
      <c r="C339" s="158"/>
      <c r="D339" s="158"/>
      <c r="E339" s="158"/>
      <c r="F339" s="157"/>
      <c r="G339" s="241">
        <v>0</v>
      </c>
      <c r="H339" s="158"/>
      <c r="I339" s="116"/>
      <c r="J339" s="83" t="str">
        <f t="shared" si="22"/>
        <v>00</v>
      </c>
      <c r="K339" s="84" t="str">
        <f t="shared" si="23"/>
        <v>00010C00000000000000000000000000</v>
      </c>
      <c r="N339" s="84">
        <f t="shared" si="24"/>
        <v>13</v>
      </c>
    </row>
    <row r="340" spans="1:14" s="84" customFormat="1" ht="13.5" x14ac:dyDescent="0.2">
      <c r="A340" s="61" t="s">
        <v>10191</v>
      </c>
      <c r="B340" s="330"/>
      <c r="C340" s="334" t="s">
        <v>10433</v>
      </c>
      <c r="D340" s="334"/>
      <c r="E340" s="336" t="s">
        <v>10437</v>
      </c>
      <c r="F340" s="334">
        <v>1</v>
      </c>
      <c r="G340" s="241">
        <f>VLOOKUP(A340,Install!A$1:G$667,7,FALSE)</f>
        <v>1</v>
      </c>
      <c r="H340" s="158"/>
      <c r="I340" s="116"/>
      <c r="J340" s="83" t="str">
        <f t="shared" si="22"/>
        <v>01</v>
      </c>
      <c r="K340" s="84" t="str">
        <f t="shared" si="23"/>
        <v>010C0000000000000000000000000000</v>
      </c>
      <c r="N340" s="84">
        <f t="shared" si="24"/>
        <v>13</v>
      </c>
    </row>
    <row r="341" spans="1:14" s="84" customFormat="1" ht="13.5" x14ac:dyDescent="0.2">
      <c r="A341" s="61" t="s">
        <v>10183</v>
      </c>
      <c r="B341" s="333"/>
      <c r="C341" s="334" t="s">
        <v>10429</v>
      </c>
      <c r="D341" s="334" t="s">
        <v>10441</v>
      </c>
      <c r="E341" s="335" t="s">
        <v>10440</v>
      </c>
      <c r="F341" s="334">
        <v>12</v>
      </c>
      <c r="G341" s="241">
        <f>VLOOKUP(A341,Install!A$1:G$667,7,FALSE)</f>
        <v>12</v>
      </c>
      <c r="H341" s="158"/>
      <c r="I341" s="116"/>
      <c r="J341" s="83" t="str">
        <f t="shared" si="22"/>
        <v>0C</v>
      </c>
      <c r="K341" s="84" t="str">
        <f t="shared" si="23"/>
        <v>0C000000000000000000000000000000</v>
      </c>
      <c r="N341" s="84">
        <f t="shared" si="24"/>
        <v>12</v>
      </c>
    </row>
    <row r="342" spans="1:14" s="84" customFormat="1" ht="13.5" x14ac:dyDescent="0.2">
      <c r="A342" s="61" t="s">
        <v>10184</v>
      </c>
      <c r="B342" s="157"/>
      <c r="C342" s="158"/>
      <c r="D342" s="158"/>
      <c r="E342" s="158"/>
      <c r="F342" s="157"/>
      <c r="G342" s="241">
        <v>0</v>
      </c>
      <c r="H342" s="158"/>
      <c r="I342" s="116"/>
      <c r="J342" s="83" t="str">
        <f t="shared" si="22"/>
        <v>00</v>
      </c>
      <c r="K342" s="84" t="str">
        <f t="shared" si="23"/>
        <v>00000000000000000000000000000000</v>
      </c>
      <c r="N342" s="84">
        <f t="shared" si="24"/>
        <v>0</v>
      </c>
    </row>
    <row r="343" spans="1:14" s="84" customFormat="1" ht="13.5" x14ac:dyDescent="0.2">
      <c r="A343" s="61" t="s">
        <v>10185</v>
      </c>
      <c r="B343" s="157"/>
      <c r="C343" s="158"/>
      <c r="D343" s="158"/>
      <c r="E343" s="158"/>
      <c r="F343" s="157"/>
      <c r="G343" s="241">
        <v>0</v>
      </c>
      <c r="H343" s="158"/>
      <c r="I343" s="116"/>
      <c r="J343" s="83" t="str">
        <f t="shared" si="22"/>
        <v>00</v>
      </c>
      <c r="K343" s="84" t="str">
        <f t="shared" si="23"/>
        <v>00000000000000000000000000000000</v>
      </c>
      <c r="N343" s="84">
        <f t="shared" si="24"/>
        <v>0</v>
      </c>
    </row>
    <row r="344" spans="1:14" s="84" customFormat="1" ht="13.5" x14ac:dyDescent="0.2">
      <c r="A344" s="61" t="s">
        <v>10186</v>
      </c>
      <c r="B344" s="157"/>
      <c r="C344" s="158"/>
      <c r="D344" s="158"/>
      <c r="E344" s="158"/>
      <c r="F344" s="157"/>
      <c r="G344" s="241">
        <v>0</v>
      </c>
      <c r="H344" s="158"/>
      <c r="I344" s="116"/>
      <c r="J344" s="83" t="str">
        <f t="shared" si="22"/>
        <v>00</v>
      </c>
      <c r="K344" s="84" t="str">
        <f t="shared" si="23"/>
        <v>00000000000000000000000000000000</v>
      </c>
      <c r="N344" s="84">
        <f t="shared" si="24"/>
        <v>0</v>
      </c>
    </row>
    <row r="345" spans="1:14" s="84" customFormat="1" ht="13.5" x14ac:dyDescent="0.2">
      <c r="A345" s="61" t="s">
        <v>10187</v>
      </c>
      <c r="B345" s="157"/>
      <c r="C345" s="158"/>
      <c r="D345" s="158"/>
      <c r="E345" s="158"/>
      <c r="F345" s="157"/>
      <c r="G345" s="241">
        <v>0</v>
      </c>
      <c r="H345" s="158"/>
      <c r="I345" s="116"/>
      <c r="J345" s="83" t="str">
        <f t="shared" si="22"/>
        <v>00</v>
      </c>
      <c r="K345" s="84" t="str">
        <f t="shared" si="23"/>
        <v>00000000000000000000000000000000</v>
      </c>
      <c r="N345" s="84">
        <f t="shared" si="24"/>
        <v>0</v>
      </c>
    </row>
    <row r="346" spans="1:14" s="84" customFormat="1" ht="13.5" x14ac:dyDescent="0.2">
      <c r="A346" s="61" t="s">
        <v>10188</v>
      </c>
      <c r="B346" s="157"/>
      <c r="C346" s="158"/>
      <c r="D346" s="158"/>
      <c r="E346" s="158"/>
      <c r="F346" s="157"/>
      <c r="G346" s="241">
        <v>0</v>
      </c>
      <c r="H346" s="158"/>
      <c r="I346" s="116"/>
      <c r="J346" s="83" t="str">
        <f t="shared" si="22"/>
        <v>00</v>
      </c>
      <c r="K346" s="84" t="str">
        <f t="shared" si="23"/>
        <v>00000000000000000000000000000000</v>
      </c>
      <c r="N346" s="84">
        <f t="shared" si="24"/>
        <v>0</v>
      </c>
    </row>
    <row r="347" spans="1:14" s="84" customFormat="1" ht="13.5" x14ac:dyDescent="0.2">
      <c r="A347" s="61" t="s">
        <v>10189</v>
      </c>
      <c r="B347" s="157"/>
      <c r="C347" s="158"/>
      <c r="D347" s="158"/>
      <c r="E347" s="158"/>
      <c r="F347" s="157"/>
      <c r="G347" s="241">
        <v>0</v>
      </c>
      <c r="H347" s="158"/>
      <c r="I347" s="116"/>
      <c r="J347" s="83" t="str">
        <f t="shared" si="22"/>
        <v>00</v>
      </c>
      <c r="K347" s="84" t="str">
        <f t="shared" si="23"/>
        <v>00000000000000000000000000000000</v>
      </c>
      <c r="N347" s="84">
        <f t="shared" si="24"/>
        <v>0</v>
      </c>
    </row>
    <row r="348" spans="1:14" s="84" customFormat="1" ht="13.5" x14ac:dyDescent="0.2">
      <c r="A348" s="61" t="s">
        <v>10192</v>
      </c>
      <c r="B348" s="157"/>
      <c r="C348" s="158"/>
      <c r="D348" s="158"/>
      <c r="E348" s="158"/>
      <c r="F348" s="157"/>
      <c r="G348" s="241">
        <v>0</v>
      </c>
      <c r="H348" s="158"/>
      <c r="I348" s="116"/>
      <c r="J348" s="83" t="str">
        <f t="shared" si="22"/>
        <v>00</v>
      </c>
      <c r="K348" s="84" t="str">
        <f t="shared" si="23"/>
        <v>00000000000000000000000000000000</v>
      </c>
      <c r="N348" s="84">
        <f t="shared" si="24"/>
        <v>0</v>
      </c>
    </row>
    <row r="349" spans="1:14" s="84" customFormat="1" ht="13.5" x14ac:dyDescent="0.2">
      <c r="A349" s="61" t="s">
        <v>10193</v>
      </c>
      <c r="B349" s="157"/>
      <c r="C349" s="158"/>
      <c r="D349" s="158"/>
      <c r="E349" s="158"/>
      <c r="F349" s="157"/>
      <c r="G349" s="241">
        <v>0</v>
      </c>
      <c r="H349" s="158"/>
      <c r="I349" s="116"/>
      <c r="J349" s="83" t="str">
        <f t="shared" si="22"/>
        <v>00</v>
      </c>
      <c r="K349" s="84" t="str">
        <f t="shared" si="23"/>
        <v>00000000000000000000000000000000</v>
      </c>
      <c r="N349" s="84">
        <f t="shared" si="24"/>
        <v>0</v>
      </c>
    </row>
    <row r="350" spans="1:14" s="84" customFormat="1" ht="13.5" x14ac:dyDescent="0.2">
      <c r="A350" s="61" t="s">
        <v>10194</v>
      </c>
      <c r="B350" s="157"/>
      <c r="C350" s="158"/>
      <c r="D350" s="158"/>
      <c r="E350" s="158"/>
      <c r="F350" s="157"/>
      <c r="G350" s="241">
        <v>0</v>
      </c>
      <c r="H350" s="158"/>
      <c r="I350" s="116"/>
      <c r="J350" s="83" t="str">
        <f t="shared" si="22"/>
        <v>00</v>
      </c>
      <c r="K350" s="84" t="str">
        <f t="shared" si="23"/>
        <v>00000000000000000000000000000000</v>
      </c>
      <c r="N350" s="84">
        <f t="shared" si="24"/>
        <v>0</v>
      </c>
    </row>
    <row r="351" spans="1:14" s="84" customFormat="1" ht="13.5" x14ac:dyDescent="0.2">
      <c r="A351" s="61" t="s">
        <v>10195</v>
      </c>
      <c r="B351" s="157"/>
      <c r="C351" s="158"/>
      <c r="D351" s="158"/>
      <c r="E351" s="158"/>
      <c r="F351" s="157"/>
      <c r="G351" s="241">
        <v>0</v>
      </c>
      <c r="H351" s="158"/>
      <c r="I351" s="116"/>
      <c r="J351" s="83" t="str">
        <f t="shared" si="22"/>
        <v>00</v>
      </c>
      <c r="K351" s="84" t="str">
        <f t="shared" si="23"/>
        <v>00000000000000000000000000000000</v>
      </c>
      <c r="N351" s="84">
        <f t="shared" si="24"/>
        <v>0</v>
      </c>
    </row>
    <row r="352" spans="1:14" s="84" customFormat="1" ht="13.5" x14ac:dyDescent="0.2">
      <c r="A352" s="61" t="s">
        <v>10196</v>
      </c>
      <c r="B352" s="157"/>
      <c r="C352" s="158"/>
      <c r="D352" s="158"/>
      <c r="E352" s="158"/>
      <c r="F352" s="157"/>
      <c r="G352" s="241">
        <v>0</v>
      </c>
      <c r="H352" s="158"/>
      <c r="I352" s="116"/>
      <c r="J352" s="83" t="str">
        <f t="shared" si="22"/>
        <v>00</v>
      </c>
      <c r="K352" s="84" t="str">
        <f t="shared" si="23"/>
        <v>00000000000000000000000000000000</v>
      </c>
      <c r="N352" s="84">
        <f t="shared" si="24"/>
        <v>0</v>
      </c>
    </row>
    <row r="353" spans="1:14" s="84" customFormat="1" ht="13.5" x14ac:dyDescent="0.2">
      <c r="A353" s="61" t="s">
        <v>10197</v>
      </c>
      <c r="B353" s="159"/>
      <c r="C353" s="160"/>
      <c r="D353" s="160"/>
      <c r="E353" s="160"/>
      <c r="F353" s="159"/>
      <c r="G353" s="241">
        <v>0</v>
      </c>
      <c r="H353" s="160"/>
      <c r="I353" s="116"/>
      <c r="J353" s="83" t="str">
        <f t="shared" si="22"/>
        <v>00</v>
      </c>
      <c r="K353" s="84" t="str">
        <f t="shared" si="23"/>
        <v>00000000000000000000000000000000</v>
      </c>
      <c r="N353" s="84">
        <f t="shared" si="24"/>
        <v>0</v>
      </c>
    </row>
    <row r="354" spans="1:14" s="84" customFormat="1" ht="13.5" x14ac:dyDescent="0.2">
      <c r="A354" s="63" t="s">
        <v>10242</v>
      </c>
      <c r="B354" s="157"/>
      <c r="C354" s="158"/>
      <c r="D354" s="158"/>
      <c r="E354" s="158"/>
      <c r="F354" s="157"/>
      <c r="G354" s="241">
        <v>0</v>
      </c>
      <c r="H354" s="158"/>
      <c r="I354" s="116"/>
      <c r="J354" s="83" t="str">
        <f t="shared" si="22"/>
        <v>00</v>
      </c>
      <c r="K354" s="84" t="str">
        <f t="shared" si="23"/>
        <v>00000000000000000000000000000000</v>
      </c>
      <c r="N354" s="84">
        <f t="shared" si="24"/>
        <v>0</v>
      </c>
    </row>
    <row r="355" spans="1:14" s="84" customFormat="1" ht="13.5" x14ac:dyDescent="0.2">
      <c r="A355" s="62" t="s">
        <v>10243</v>
      </c>
      <c r="B355" s="157"/>
      <c r="C355" s="158"/>
      <c r="D355" s="158"/>
      <c r="E355" s="158"/>
      <c r="F355" s="157"/>
      <c r="G355" s="241">
        <v>0</v>
      </c>
      <c r="H355" s="158"/>
      <c r="I355" s="116"/>
      <c r="J355" s="83" t="str">
        <f t="shared" si="22"/>
        <v>00</v>
      </c>
      <c r="K355" s="84" t="str">
        <f t="shared" si="23"/>
        <v>00000000000000000000000000000000</v>
      </c>
      <c r="N355" s="84">
        <f t="shared" si="24"/>
        <v>0</v>
      </c>
    </row>
    <row r="356" spans="1:14" s="84" customFormat="1" ht="13.5" x14ac:dyDescent="0.2">
      <c r="A356" s="63" t="s">
        <v>10244</v>
      </c>
      <c r="B356" s="157"/>
      <c r="C356" s="158"/>
      <c r="D356" s="158"/>
      <c r="E356" s="158"/>
      <c r="F356" s="157"/>
      <c r="G356" s="241">
        <v>0</v>
      </c>
      <c r="H356" s="158"/>
      <c r="I356" s="116"/>
      <c r="J356" s="83" t="str">
        <f t="shared" si="22"/>
        <v>00</v>
      </c>
      <c r="K356" s="84" t="str">
        <f t="shared" si="23"/>
        <v>00000000000000000000000000000000</v>
      </c>
      <c r="N356" s="84">
        <f t="shared" si="24"/>
        <v>0</v>
      </c>
    </row>
    <row r="357" spans="1:14" s="84" customFormat="1" ht="13.5" x14ac:dyDescent="0.2">
      <c r="A357" s="62" t="s">
        <v>10245</v>
      </c>
      <c r="B357" s="157"/>
      <c r="C357" s="158"/>
      <c r="D357" s="158"/>
      <c r="E357" s="158"/>
      <c r="F357" s="157"/>
      <c r="G357" s="241">
        <v>0</v>
      </c>
      <c r="H357" s="158"/>
      <c r="I357" s="116"/>
      <c r="J357" s="83" t="str">
        <f t="shared" si="22"/>
        <v>00</v>
      </c>
      <c r="K357" s="84" t="str">
        <f t="shared" si="23"/>
        <v>00000000000000000000000000000000</v>
      </c>
      <c r="N357" s="84">
        <f t="shared" si="24"/>
        <v>0</v>
      </c>
    </row>
    <row r="358" spans="1:14" s="84" customFormat="1" ht="13.5" x14ac:dyDescent="0.2">
      <c r="A358" s="63" t="s">
        <v>10246</v>
      </c>
      <c r="B358" s="157"/>
      <c r="C358" s="158"/>
      <c r="D358" s="158"/>
      <c r="E358" s="158"/>
      <c r="F358" s="157"/>
      <c r="G358" s="241">
        <v>0</v>
      </c>
      <c r="H358" s="158"/>
      <c r="I358" s="116"/>
      <c r="J358" s="83" t="str">
        <f t="shared" si="22"/>
        <v>00</v>
      </c>
      <c r="K358" s="84" t="str">
        <f t="shared" si="23"/>
        <v>00000000000000000000000000000000</v>
      </c>
      <c r="N358" s="84">
        <f t="shared" si="24"/>
        <v>0</v>
      </c>
    </row>
    <row r="359" spans="1:14" s="84" customFormat="1" ht="13.5" x14ac:dyDescent="0.2">
      <c r="A359" s="62" t="s">
        <v>10247</v>
      </c>
      <c r="B359" s="157"/>
      <c r="C359" s="158"/>
      <c r="D359" s="158"/>
      <c r="E359" s="158"/>
      <c r="F359" s="157"/>
      <c r="G359" s="241">
        <v>0</v>
      </c>
      <c r="H359" s="158"/>
      <c r="I359" s="116"/>
      <c r="J359" s="83" t="str">
        <f t="shared" si="22"/>
        <v>00</v>
      </c>
      <c r="K359" s="84" t="str">
        <f t="shared" si="23"/>
        <v>00000000000000000000000000000000</v>
      </c>
      <c r="N359" s="84">
        <f t="shared" si="24"/>
        <v>0</v>
      </c>
    </row>
    <row r="360" spans="1:14" s="84" customFormat="1" ht="13.5" x14ac:dyDescent="0.2">
      <c r="A360" s="63" t="s">
        <v>10248</v>
      </c>
      <c r="B360" s="157"/>
      <c r="C360" s="158"/>
      <c r="D360" s="158"/>
      <c r="E360" s="158"/>
      <c r="F360" s="157"/>
      <c r="G360" s="241">
        <v>0</v>
      </c>
      <c r="H360" s="158"/>
      <c r="I360" s="116"/>
      <c r="J360" s="83" t="str">
        <f t="shared" si="22"/>
        <v>00</v>
      </c>
      <c r="K360" s="84" t="str">
        <f t="shared" si="23"/>
        <v>00000000000000000000000000000000</v>
      </c>
      <c r="N360" s="84">
        <f t="shared" si="24"/>
        <v>0</v>
      </c>
    </row>
    <row r="361" spans="1:14" s="84" customFormat="1" ht="13.5" x14ac:dyDescent="0.2">
      <c r="A361" s="62" t="s">
        <v>10249</v>
      </c>
      <c r="B361" s="157"/>
      <c r="C361" s="158"/>
      <c r="D361" s="158"/>
      <c r="E361" s="158"/>
      <c r="F361" s="157"/>
      <c r="G361" s="241">
        <v>0</v>
      </c>
      <c r="H361" s="158"/>
      <c r="I361" s="116"/>
      <c r="J361" s="83" t="str">
        <f t="shared" si="22"/>
        <v>00</v>
      </c>
      <c r="K361" s="84" t="str">
        <f t="shared" si="23"/>
        <v>00000000000000000000000000000000</v>
      </c>
      <c r="N361" s="84">
        <f t="shared" si="24"/>
        <v>0</v>
      </c>
    </row>
    <row r="362" spans="1:14" s="84" customFormat="1" ht="13.5" x14ac:dyDescent="0.2">
      <c r="A362" s="63" t="s">
        <v>10250</v>
      </c>
      <c r="B362" s="157"/>
      <c r="C362" s="158"/>
      <c r="D362" s="158"/>
      <c r="E362" s="158"/>
      <c r="F362" s="157"/>
      <c r="G362" s="241">
        <v>0</v>
      </c>
      <c r="H362" s="158"/>
      <c r="I362" s="116"/>
      <c r="J362" s="83" t="str">
        <f t="shared" si="22"/>
        <v>00</v>
      </c>
      <c r="K362" s="84" t="str">
        <f t="shared" si="23"/>
        <v>00000000000000000000000000000000</v>
      </c>
      <c r="N362" s="84">
        <f t="shared" si="24"/>
        <v>0</v>
      </c>
    </row>
    <row r="363" spans="1:14" s="84" customFormat="1" ht="13.5" x14ac:dyDescent="0.2">
      <c r="A363" s="62" t="s">
        <v>10251</v>
      </c>
      <c r="B363" s="157"/>
      <c r="C363" s="158"/>
      <c r="D363" s="158"/>
      <c r="E363" s="158"/>
      <c r="F363" s="157"/>
      <c r="G363" s="241">
        <v>0</v>
      </c>
      <c r="H363" s="158"/>
      <c r="I363" s="116"/>
      <c r="J363" s="83" t="str">
        <f t="shared" si="22"/>
        <v>00</v>
      </c>
      <c r="K363" s="84" t="str">
        <f t="shared" si="23"/>
        <v>00000000000000000000000000000000</v>
      </c>
      <c r="N363" s="84">
        <f t="shared" si="24"/>
        <v>0</v>
      </c>
    </row>
    <row r="364" spans="1:14" s="84" customFormat="1" ht="13.5" x14ac:dyDescent="0.2">
      <c r="A364" s="61" t="s">
        <v>10252</v>
      </c>
      <c r="B364" s="157"/>
      <c r="C364" s="158"/>
      <c r="D364" s="158"/>
      <c r="E364" s="158"/>
      <c r="F364" s="157"/>
      <c r="G364" s="241">
        <v>0</v>
      </c>
      <c r="H364" s="158"/>
      <c r="I364" s="116"/>
      <c r="J364" s="83" t="str">
        <f t="shared" si="22"/>
        <v>00</v>
      </c>
      <c r="K364" s="84" t="str">
        <f t="shared" si="23"/>
        <v>00000000000000000000000000000000</v>
      </c>
      <c r="N364" s="84">
        <f t="shared" si="24"/>
        <v>0</v>
      </c>
    </row>
    <row r="365" spans="1:14" s="84" customFormat="1" ht="13.5" x14ac:dyDescent="0.2">
      <c r="A365" s="61" t="s">
        <v>10253</v>
      </c>
      <c r="B365" s="157"/>
      <c r="C365" s="158"/>
      <c r="D365" s="158"/>
      <c r="E365" s="158"/>
      <c r="F365" s="157"/>
      <c r="G365" s="241">
        <v>0</v>
      </c>
      <c r="H365" s="158"/>
      <c r="I365" s="116"/>
      <c r="J365" s="83" t="str">
        <f t="shared" si="22"/>
        <v>00</v>
      </c>
      <c r="K365" s="84" t="str">
        <f t="shared" si="23"/>
        <v>00000000000000000000000000000000</v>
      </c>
      <c r="N365" s="84">
        <f t="shared" si="24"/>
        <v>0</v>
      </c>
    </row>
    <row r="366" spans="1:14" s="84" customFormat="1" ht="13.5" x14ac:dyDescent="0.2">
      <c r="A366" s="61" t="s">
        <v>10254</v>
      </c>
      <c r="B366" s="157"/>
      <c r="C366" s="158"/>
      <c r="D366" s="158"/>
      <c r="E366" s="158"/>
      <c r="F366" s="157"/>
      <c r="G366" s="241">
        <v>0</v>
      </c>
      <c r="H366" s="158"/>
      <c r="I366" s="116"/>
      <c r="J366" s="83" t="str">
        <f t="shared" si="22"/>
        <v>00</v>
      </c>
      <c r="K366" s="84" t="str">
        <f t="shared" si="23"/>
        <v>00000000000000000000000000000000</v>
      </c>
      <c r="N366" s="84">
        <f t="shared" si="24"/>
        <v>0</v>
      </c>
    </row>
    <row r="367" spans="1:14" s="84" customFormat="1" ht="13.5" x14ac:dyDescent="0.2">
      <c r="A367" s="61" t="s">
        <v>10257</v>
      </c>
      <c r="B367" s="157"/>
      <c r="C367" s="158"/>
      <c r="D367" s="158"/>
      <c r="E367" s="158"/>
      <c r="F367" s="157"/>
      <c r="G367" s="241">
        <v>0</v>
      </c>
      <c r="H367" s="158"/>
      <c r="I367" s="116"/>
      <c r="J367" s="83" t="str">
        <f t="shared" si="22"/>
        <v>00</v>
      </c>
      <c r="K367" s="84" t="str">
        <f t="shared" si="23"/>
        <v>00000000000000000000000000000000</v>
      </c>
      <c r="N367" s="84">
        <f t="shared" si="24"/>
        <v>0</v>
      </c>
    </row>
    <row r="368" spans="1:14" s="84" customFormat="1" ht="13.5" x14ac:dyDescent="0.2">
      <c r="A368" s="61" t="s">
        <v>10255</v>
      </c>
      <c r="B368" s="157"/>
      <c r="C368" s="158"/>
      <c r="D368" s="158"/>
      <c r="E368" s="158"/>
      <c r="F368" s="157"/>
      <c r="G368" s="241">
        <v>0</v>
      </c>
      <c r="H368" s="158"/>
      <c r="I368" s="116"/>
      <c r="J368" s="83" t="str">
        <f t="shared" si="22"/>
        <v>00</v>
      </c>
      <c r="K368" s="84" t="str">
        <f t="shared" si="23"/>
        <v>00000000000000000000000000000000</v>
      </c>
      <c r="N368" s="84">
        <f t="shared" si="24"/>
        <v>0</v>
      </c>
    </row>
    <row r="369" spans="1:14" s="84" customFormat="1" ht="13.5" x14ac:dyDescent="0.2">
      <c r="A369" s="61" t="s">
        <v>10256</v>
      </c>
      <c r="B369" s="157"/>
      <c r="C369" s="158"/>
      <c r="D369" s="158"/>
      <c r="E369" s="158"/>
      <c r="F369" s="157"/>
      <c r="G369" s="241">
        <v>0</v>
      </c>
      <c r="H369" s="158"/>
      <c r="I369" s="116"/>
      <c r="J369" s="83" t="str">
        <f t="shared" si="22"/>
        <v>00</v>
      </c>
      <c r="K369" s="84" t="str">
        <f t="shared" si="23"/>
        <v>00000000000000000000000000000000</v>
      </c>
      <c r="N369" s="84">
        <f t="shared" si="24"/>
        <v>0</v>
      </c>
    </row>
    <row r="370" spans="1:14" s="84" customFormat="1" ht="13.5" x14ac:dyDescent="0.2">
      <c r="A370" s="61" t="s">
        <v>10258</v>
      </c>
      <c r="B370" s="157"/>
      <c r="C370" s="158"/>
      <c r="D370" s="158"/>
      <c r="E370" s="158"/>
      <c r="F370" s="157"/>
      <c r="G370" s="241">
        <v>0</v>
      </c>
      <c r="H370" s="158"/>
      <c r="I370" s="116"/>
      <c r="J370" s="83" t="str">
        <f t="shared" si="22"/>
        <v>00</v>
      </c>
      <c r="K370" s="84" t="str">
        <f t="shared" si="23"/>
        <v>00000000000000000000000000000000</v>
      </c>
      <c r="N370" s="84">
        <f t="shared" si="24"/>
        <v>0</v>
      </c>
    </row>
    <row r="371" spans="1:14" s="84" customFormat="1" ht="13.5" x14ac:dyDescent="0.2">
      <c r="A371" s="61" t="s">
        <v>10259</v>
      </c>
      <c r="B371" s="157"/>
      <c r="C371" s="158"/>
      <c r="D371" s="158"/>
      <c r="E371" s="158"/>
      <c r="F371" s="157"/>
      <c r="G371" s="241">
        <v>0</v>
      </c>
      <c r="H371" s="158"/>
      <c r="I371" s="116"/>
      <c r="J371" s="83" t="str">
        <f t="shared" si="22"/>
        <v>00</v>
      </c>
      <c r="K371" s="84" t="str">
        <f t="shared" si="23"/>
        <v>00000000000000000000000000000000</v>
      </c>
      <c r="N371" s="84">
        <f t="shared" si="24"/>
        <v>0</v>
      </c>
    </row>
    <row r="372" spans="1:14" s="84" customFormat="1" ht="13.5" x14ac:dyDescent="0.2">
      <c r="A372" s="61" t="s">
        <v>10260</v>
      </c>
      <c r="B372" s="157"/>
      <c r="C372" s="158"/>
      <c r="D372" s="158"/>
      <c r="E372" s="158"/>
      <c r="F372" s="157"/>
      <c r="G372" s="241">
        <v>0</v>
      </c>
      <c r="H372" s="158"/>
      <c r="I372" s="116"/>
      <c r="J372" s="83" t="str">
        <f t="shared" si="22"/>
        <v>00</v>
      </c>
      <c r="K372" s="84" t="str">
        <f t="shared" si="23"/>
        <v>00000000000000000000000000000000</v>
      </c>
      <c r="N372" s="84">
        <f t="shared" si="24"/>
        <v>0</v>
      </c>
    </row>
    <row r="373" spans="1:14" s="84" customFormat="1" ht="13.5" x14ac:dyDescent="0.2">
      <c r="A373" s="61" t="s">
        <v>10261</v>
      </c>
      <c r="B373" s="157"/>
      <c r="C373" s="158"/>
      <c r="D373" s="158"/>
      <c r="E373" s="158"/>
      <c r="F373" s="157"/>
      <c r="G373" s="241">
        <v>0</v>
      </c>
      <c r="H373" s="158"/>
      <c r="I373" s="116"/>
      <c r="J373" s="83" t="str">
        <f t="shared" si="22"/>
        <v>00</v>
      </c>
      <c r="K373" s="84" t="str">
        <f t="shared" si="23"/>
        <v>00000000000000000000000000000000</v>
      </c>
      <c r="N373" s="84">
        <f t="shared" si="24"/>
        <v>0</v>
      </c>
    </row>
    <row r="374" spans="1:14" s="84" customFormat="1" ht="13.5" x14ac:dyDescent="0.2">
      <c r="A374" s="61" t="s">
        <v>10262</v>
      </c>
      <c r="B374" s="157"/>
      <c r="C374" s="158"/>
      <c r="D374" s="158"/>
      <c r="E374" s="158"/>
      <c r="F374" s="157"/>
      <c r="G374" s="241">
        <v>0</v>
      </c>
      <c r="H374" s="158"/>
      <c r="I374" s="116"/>
      <c r="J374" s="83" t="str">
        <f t="shared" si="22"/>
        <v>00</v>
      </c>
      <c r="K374" s="84" t="str">
        <f t="shared" si="23"/>
        <v>00000000000000000000000000000000</v>
      </c>
      <c r="N374" s="84">
        <f t="shared" si="24"/>
        <v>0</v>
      </c>
    </row>
    <row r="375" spans="1:14" s="84" customFormat="1" ht="13.5" x14ac:dyDescent="0.2">
      <c r="A375" s="61" t="s">
        <v>10263</v>
      </c>
      <c r="B375" s="157"/>
      <c r="C375" s="158"/>
      <c r="D375" s="158"/>
      <c r="E375" s="158"/>
      <c r="F375" s="157"/>
      <c r="G375" s="241">
        <v>0</v>
      </c>
      <c r="H375" s="158"/>
      <c r="I375" s="116"/>
      <c r="J375" s="83" t="str">
        <f t="shared" si="22"/>
        <v>00</v>
      </c>
      <c r="K375" s="84" t="str">
        <f t="shared" si="23"/>
        <v>00000000000000000000000000000000</v>
      </c>
      <c r="N375" s="84">
        <f t="shared" si="24"/>
        <v>0</v>
      </c>
    </row>
    <row r="376" spans="1:14" s="84" customFormat="1" ht="13.5" x14ac:dyDescent="0.2">
      <c r="A376" s="61" t="s">
        <v>10264</v>
      </c>
      <c r="B376" s="157"/>
      <c r="C376" s="158"/>
      <c r="D376" s="158"/>
      <c r="E376" s="158"/>
      <c r="F376" s="157"/>
      <c r="G376" s="241">
        <v>0</v>
      </c>
      <c r="H376" s="158"/>
      <c r="I376" s="116"/>
      <c r="J376" s="83" t="str">
        <f t="shared" si="22"/>
        <v>00</v>
      </c>
      <c r="K376" s="84" t="str">
        <f t="shared" si="23"/>
        <v>00000000000000000000000000000000</v>
      </c>
      <c r="N376" s="84">
        <f t="shared" si="24"/>
        <v>0</v>
      </c>
    </row>
    <row r="377" spans="1:14" s="84" customFormat="1" ht="13.5" x14ac:dyDescent="0.2">
      <c r="A377" s="61" t="s">
        <v>10265</v>
      </c>
      <c r="B377" s="157"/>
      <c r="C377" s="158"/>
      <c r="D377" s="158"/>
      <c r="E377" s="158"/>
      <c r="F377" s="157"/>
      <c r="G377" s="241">
        <v>0</v>
      </c>
      <c r="H377" s="158"/>
      <c r="I377" s="116"/>
      <c r="J377" s="83" t="str">
        <f t="shared" si="22"/>
        <v>00</v>
      </c>
      <c r="K377" s="84" t="str">
        <f t="shared" si="23"/>
        <v>00000000000000000000000000000000</v>
      </c>
      <c r="N377" s="84">
        <f t="shared" si="24"/>
        <v>0</v>
      </c>
    </row>
    <row r="378" spans="1:14" s="84" customFormat="1" ht="13.5" x14ac:dyDescent="0.2">
      <c r="A378" s="61" t="s">
        <v>10266</v>
      </c>
      <c r="B378" s="157"/>
      <c r="C378" s="158"/>
      <c r="D378" s="158"/>
      <c r="E378" s="158"/>
      <c r="F378" s="157"/>
      <c r="G378" s="241">
        <v>0</v>
      </c>
      <c r="H378" s="158"/>
      <c r="I378" s="116"/>
      <c r="J378" s="83" t="str">
        <f t="shared" si="22"/>
        <v>00</v>
      </c>
      <c r="K378" s="84" t="str">
        <f t="shared" si="23"/>
        <v>00000000000000000000000000000000</v>
      </c>
      <c r="N378" s="84">
        <f t="shared" si="24"/>
        <v>0</v>
      </c>
    </row>
    <row r="379" spans="1:14" s="84" customFormat="1" ht="13.5" x14ac:dyDescent="0.2">
      <c r="A379" s="61" t="s">
        <v>10267</v>
      </c>
      <c r="B379" s="157"/>
      <c r="C379" s="158"/>
      <c r="D379" s="158"/>
      <c r="E379" s="158"/>
      <c r="F379" s="157"/>
      <c r="G379" s="241">
        <v>0</v>
      </c>
      <c r="H379" s="158"/>
      <c r="I379" s="116"/>
      <c r="J379" s="83" t="str">
        <f t="shared" si="22"/>
        <v>00</v>
      </c>
      <c r="K379" s="84" t="str">
        <f t="shared" si="23"/>
        <v>00000000000000000000000000000000</v>
      </c>
      <c r="N379" s="84">
        <f t="shared" si="24"/>
        <v>0</v>
      </c>
    </row>
    <row r="380" spans="1:14" s="84" customFormat="1" ht="13.5" x14ac:dyDescent="0.2">
      <c r="A380" s="61" t="s">
        <v>10268</v>
      </c>
      <c r="B380" s="157"/>
      <c r="C380" s="158"/>
      <c r="D380" s="158"/>
      <c r="E380" s="158"/>
      <c r="F380" s="157"/>
      <c r="G380" s="241">
        <v>0</v>
      </c>
      <c r="H380" s="158"/>
      <c r="I380" s="116"/>
      <c r="J380" s="83" t="str">
        <f t="shared" si="22"/>
        <v>00</v>
      </c>
      <c r="K380" s="84" t="str">
        <f t="shared" si="23"/>
        <v>00000000000000000000000000000000</v>
      </c>
      <c r="N380" s="84">
        <f t="shared" si="24"/>
        <v>0</v>
      </c>
    </row>
    <row r="381" spans="1:14" s="84" customFormat="1" ht="13.5" x14ac:dyDescent="0.2">
      <c r="A381" s="61" t="s">
        <v>10269</v>
      </c>
      <c r="B381" s="157"/>
      <c r="C381" s="158"/>
      <c r="D381" s="158"/>
      <c r="E381" s="158"/>
      <c r="F381" s="157"/>
      <c r="G381" s="241">
        <v>0</v>
      </c>
      <c r="H381" s="158"/>
      <c r="I381" s="116"/>
      <c r="J381" s="83" t="str">
        <f t="shared" si="22"/>
        <v>00</v>
      </c>
      <c r="K381" s="84" t="str">
        <f t="shared" si="23"/>
        <v>00000000000000000000000000000000</v>
      </c>
      <c r="N381" s="84">
        <f t="shared" si="24"/>
        <v>0</v>
      </c>
    </row>
    <row r="382" spans="1:14" s="84" customFormat="1" ht="13.5" x14ac:dyDescent="0.2">
      <c r="A382" s="61" t="s">
        <v>10270</v>
      </c>
      <c r="B382" s="157"/>
      <c r="C382" s="158"/>
      <c r="D382" s="158"/>
      <c r="E382" s="158"/>
      <c r="F382" s="157"/>
      <c r="G382" s="241">
        <v>0</v>
      </c>
      <c r="H382" s="158"/>
      <c r="I382" s="116"/>
      <c r="J382" s="83" t="str">
        <f t="shared" si="22"/>
        <v>00</v>
      </c>
      <c r="K382" s="84" t="str">
        <f t="shared" si="23"/>
        <v>00000000000000000000000000000000</v>
      </c>
      <c r="N382" s="84">
        <f t="shared" si="24"/>
        <v>0</v>
      </c>
    </row>
    <row r="383" spans="1:14" s="84" customFormat="1" ht="13.5" x14ac:dyDescent="0.2">
      <c r="A383" s="61" t="s">
        <v>10271</v>
      </c>
      <c r="B383" s="157"/>
      <c r="C383" s="158"/>
      <c r="D383" s="158"/>
      <c r="E383" s="158"/>
      <c r="F383" s="157"/>
      <c r="G383" s="241">
        <v>0</v>
      </c>
      <c r="H383" s="158"/>
      <c r="I383" s="116"/>
      <c r="J383" s="83" t="str">
        <f t="shared" si="22"/>
        <v>00</v>
      </c>
      <c r="K383" s="84" t="str">
        <f t="shared" si="23"/>
        <v>00000000000000000000000000000000</v>
      </c>
      <c r="N383" s="84">
        <f t="shared" si="24"/>
        <v>0</v>
      </c>
    </row>
    <row r="384" spans="1:14" s="84" customFormat="1" ht="13.5" x14ac:dyDescent="0.2">
      <c r="A384" s="61" t="s">
        <v>10272</v>
      </c>
      <c r="B384" s="157"/>
      <c r="C384" s="158"/>
      <c r="D384" s="158"/>
      <c r="E384" s="158"/>
      <c r="F384" s="157"/>
      <c r="G384" s="241">
        <v>0</v>
      </c>
      <c r="H384" s="158"/>
      <c r="I384" s="116"/>
      <c r="J384" s="83" t="str">
        <f t="shared" si="22"/>
        <v>00</v>
      </c>
      <c r="K384" s="84" t="str">
        <f t="shared" si="23"/>
        <v>00000000000000000000000000000000</v>
      </c>
      <c r="N384" s="84">
        <f t="shared" si="24"/>
        <v>0</v>
      </c>
    </row>
    <row r="385" spans="1:14" s="84" customFormat="1" ht="13.5" x14ac:dyDescent="0.2">
      <c r="A385" s="61" t="s">
        <v>10273</v>
      </c>
      <c r="B385" s="157"/>
      <c r="C385" s="158"/>
      <c r="D385" s="158"/>
      <c r="E385" s="158"/>
      <c r="F385" s="157"/>
      <c r="G385" s="241">
        <v>0</v>
      </c>
      <c r="H385" s="158"/>
      <c r="I385" s="116"/>
      <c r="J385" s="83" t="str">
        <f t="shared" si="22"/>
        <v>00</v>
      </c>
      <c r="K385" s="84" t="str">
        <f t="shared" si="23"/>
        <v>00000000000000000000000000000000</v>
      </c>
      <c r="N385" s="84">
        <f t="shared" si="24"/>
        <v>0</v>
      </c>
    </row>
    <row r="386" spans="1:14" s="84" customFormat="1" ht="13.5" x14ac:dyDescent="0.2">
      <c r="A386" s="62" t="s">
        <v>10274</v>
      </c>
      <c r="B386" s="157"/>
      <c r="C386" s="158"/>
      <c r="D386" s="158"/>
      <c r="E386" s="158"/>
      <c r="F386" s="157"/>
      <c r="G386" s="241">
        <v>0</v>
      </c>
      <c r="H386" s="158"/>
      <c r="I386" s="116"/>
      <c r="J386" s="83" t="str">
        <f t="shared" si="22"/>
        <v>00</v>
      </c>
      <c r="K386" s="84" t="str">
        <f t="shared" si="23"/>
        <v>00000000000000000000000000000000</v>
      </c>
      <c r="N386" s="84">
        <f t="shared" si="24"/>
        <v>0</v>
      </c>
    </row>
    <row r="387" spans="1:14" s="84" customFormat="1" ht="13.5" x14ac:dyDescent="0.2">
      <c r="A387" s="62" t="s">
        <v>10275</v>
      </c>
      <c r="B387" s="157"/>
      <c r="C387" s="158"/>
      <c r="D387" s="158"/>
      <c r="E387" s="158"/>
      <c r="F387" s="157"/>
      <c r="G387" s="241">
        <v>0</v>
      </c>
      <c r="H387" s="158"/>
      <c r="I387" s="116"/>
      <c r="J387" s="83" t="str">
        <f t="shared" si="22"/>
        <v>00</v>
      </c>
      <c r="K387" s="84" t="str">
        <f t="shared" ref="K387:K450" si="25">CONCATENATE(J387,J388,J389,J390,J391,J392,J393,J394,J395,J396,J397,J398,J399,J400,J401,J402)</f>
        <v>00000000000000000000000000000000</v>
      </c>
      <c r="N387" s="84">
        <f t="shared" ref="N387:N450" si="26">SUM(G387:G402)</f>
        <v>0</v>
      </c>
    </row>
    <row r="388" spans="1:14" s="84" customFormat="1" ht="13.5" x14ac:dyDescent="0.2">
      <c r="A388" s="62" t="s">
        <v>10276</v>
      </c>
      <c r="B388" s="157"/>
      <c r="C388" s="158"/>
      <c r="D388" s="158"/>
      <c r="E388" s="158"/>
      <c r="F388" s="157"/>
      <c r="G388" s="241">
        <v>0</v>
      </c>
      <c r="H388" s="158"/>
      <c r="I388" s="116"/>
      <c r="J388" s="83" t="str">
        <f t="shared" si="22"/>
        <v>00</v>
      </c>
      <c r="K388" s="84" t="str">
        <f t="shared" si="25"/>
        <v>00000000000000000000000000000000</v>
      </c>
      <c r="N388" s="84">
        <f t="shared" si="26"/>
        <v>0</v>
      </c>
    </row>
    <row r="389" spans="1:14" s="84" customFormat="1" ht="13.5" x14ac:dyDescent="0.2">
      <c r="A389" s="62" t="s">
        <v>10277</v>
      </c>
      <c r="B389" s="157"/>
      <c r="C389" s="158"/>
      <c r="D389" s="158"/>
      <c r="E389" s="158"/>
      <c r="F389" s="157"/>
      <c r="G389" s="241">
        <v>0</v>
      </c>
      <c r="H389" s="158"/>
      <c r="I389" s="116"/>
      <c r="J389" s="83" t="str">
        <f t="shared" si="22"/>
        <v>00</v>
      </c>
      <c r="K389" s="84" t="str">
        <f t="shared" si="25"/>
        <v>00000000000000000000000000000000</v>
      </c>
      <c r="N389" s="84">
        <f t="shared" si="26"/>
        <v>0</v>
      </c>
    </row>
    <row r="390" spans="1:14" s="84" customFormat="1" ht="13.5" x14ac:dyDescent="0.2">
      <c r="A390" s="62" t="s">
        <v>10278</v>
      </c>
      <c r="B390" s="157"/>
      <c r="C390" s="158"/>
      <c r="D390" s="158"/>
      <c r="E390" s="158"/>
      <c r="F390" s="157"/>
      <c r="G390" s="241">
        <v>0</v>
      </c>
      <c r="H390" s="158"/>
      <c r="I390" s="116"/>
      <c r="J390" s="83" t="str">
        <f t="shared" si="22"/>
        <v>00</v>
      </c>
      <c r="K390" s="84" t="str">
        <f t="shared" si="25"/>
        <v>00000000000000000000000000000000</v>
      </c>
      <c r="N390" s="84">
        <f t="shared" si="26"/>
        <v>0</v>
      </c>
    </row>
    <row r="391" spans="1:14" s="84" customFormat="1" ht="13.5" x14ac:dyDescent="0.2">
      <c r="A391" s="62" t="s">
        <v>10279</v>
      </c>
      <c r="B391" s="157"/>
      <c r="C391" s="158"/>
      <c r="D391" s="158"/>
      <c r="E391" s="158"/>
      <c r="F391" s="157"/>
      <c r="G391" s="241">
        <v>0</v>
      </c>
      <c r="H391" s="158"/>
      <c r="I391" s="116"/>
      <c r="J391" s="83" t="str">
        <f t="shared" si="22"/>
        <v>00</v>
      </c>
      <c r="K391" s="84" t="str">
        <f t="shared" si="25"/>
        <v>00000000000000000000000000000000</v>
      </c>
      <c r="N391" s="84">
        <f t="shared" si="26"/>
        <v>0</v>
      </c>
    </row>
    <row r="392" spans="1:14" s="84" customFormat="1" ht="13.5" x14ac:dyDescent="0.2">
      <c r="A392" s="62" t="s">
        <v>10280</v>
      </c>
      <c r="B392" s="157"/>
      <c r="C392" s="158"/>
      <c r="D392" s="158"/>
      <c r="E392" s="158"/>
      <c r="F392" s="157"/>
      <c r="G392" s="241">
        <v>0</v>
      </c>
      <c r="H392" s="158"/>
      <c r="I392" s="116"/>
      <c r="J392" s="83" t="str">
        <f t="shared" si="22"/>
        <v>00</v>
      </c>
      <c r="K392" s="84" t="str">
        <f t="shared" si="25"/>
        <v>00000000000000000000000000000000</v>
      </c>
      <c r="N392" s="84">
        <f t="shared" si="26"/>
        <v>0</v>
      </c>
    </row>
    <row r="393" spans="1:14" s="84" customFormat="1" ht="13.5" x14ac:dyDescent="0.2">
      <c r="A393" s="62" t="s">
        <v>10281</v>
      </c>
      <c r="B393" s="157"/>
      <c r="C393" s="158"/>
      <c r="D393" s="158"/>
      <c r="E393" s="158"/>
      <c r="F393" s="157"/>
      <c r="G393" s="241">
        <v>0</v>
      </c>
      <c r="H393" s="158"/>
      <c r="I393" s="116"/>
      <c r="J393" s="83" t="str">
        <f t="shared" si="22"/>
        <v>00</v>
      </c>
      <c r="K393" s="84" t="str">
        <f t="shared" si="25"/>
        <v>00000000000000000000000000000000</v>
      </c>
      <c r="N393" s="84">
        <f t="shared" si="26"/>
        <v>0</v>
      </c>
    </row>
    <row r="394" spans="1:14" s="84" customFormat="1" ht="13.5" x14ac:dyDescent="0.2">
      <c r="A394" s="62" t="s">
        <v>10282</v>
      </c>
      <c r="B394" s="157"/>
      <c r="C394" s="158"/>
      <c r="D394" s="158"/>
      <c r="E394" s="158"/>
      <c r="F394" s="157"/>
      <c r="G394" s="241">
        <v>0</v>
      </c>
      <c r="H394" s="158"/>
      <c r="I394" s="116"/>
      <c r="J394" s="83" t="str">
        <f t="shared" si="22"/>
        <v>00</v>
      </c>
      <c r="K394" s="84" t="str">
        <f t="shared" si="25"/>
        <v>00000000000000000000000000000000</v>
      </c>
      <c r="N394" s="84">
        <f t="shared" si="26"/>
        <v>0</v>
      </c>
    </row>
    <row r="395" spans="1:14" s="84" customFormat="1" ht="13.5" x14ac:dyDescent="0.2">
      <c r="A395" s="62" t="s">
        <v>10283</v>
      </c>
      <c r="B395" s="157"/>
      <c r="C395" s="158"/>
      <c r="D395" s="158"/>
      <c r="E395" s="158"/>
      <c r="F395" s="157"/>
      <c r="G395" s="241">
        <v>0</v>
      </c>
      <c r="H395" s="158"/>
      <c r="I395" s="116"/>
      <c r="J395" s="83" t="str">
        <f t="shared" si="22"/>
        <v>00</v>
      </c>
      <c r="K395" s="84" t="str">
        <f t="shared" si="25"/>
        <v>00000000000000000000000000000000</v>
      </c>
      <c r="N395" s="84">
        <f t="shared" si="26"/>
        <v>0</v>
      </c>
    </row>
    <row r="396" spans="1:14" s="84" customFormat="1" ht="13.5" x14ac:dyDescent="0.2">
      <c r="A396" s="61" t="s">
        <v>10284</v>
      </c>
      <c r="B396" s="157"/>
      <c r="C396" s="158"/>
      <c r="D396" s="158"/>
      <c r="E396" s="158"/>
      <c r="F396" s="157"/>
      <c r="G396" s="241">
        <v>0</v>
      </c>
      <c r="H396" s="158"/>
      <c r="I396" s="116"/>
      <c r="J396" s="83" t="str">
        <f t="shared" si="22"/>
        <v>00</v>
      </c>
      <c r="K396" s="84" t="str">
        <f t="shared" si="25"/>
        <v>00000000000000000000000000000000</v>
      </c>
      <c r="N396" s="84">
        <f t="shared" si="26"/>
        <v>0</v>
      </c>
    </row>
    <row r="397" spans="1:14" s="84" customFormat="1" ht="13.5" x14ac:dyDescent="0.2">
      <c r="A397" s="61" t="s">
        <v>10285</v>
      </c>
      <c r="B397" s="157"/>
      <c r="C397" s="158"/>
      <c r="D397" s="158"/>
      <c r="E397" s="158"/>
      <c r="F397" s="157"/>
      <c r="G397" s="241">
        <v>0</v>
      </c>
      <c r="H397" s="158"/>
      <c r="I397" s="116"/>
      <c r="J397" s="83" t="str">
        <f t="shared" si="22"/>
        <v>00</v>
      </c>
      <c r="K397" s="84" t="str">
        <f t="shared" si="25"/>
        <v>00000000000000000000000000000000</v>
      </c>
      <c r="N397" s="84">
        <f t="shared" si="26"/>
        <v>0</v>
      </c>
    </row>
    <row r="398" spans="1:14" s="84" customFormat="1" ht="13.5" x14ac:dyDescent="0.2">
      <c r="A398" s="61" t="s">
        <v>10286</v>
      </c>
      <c r="B398" s="157"/>
      <c r="C398" s="158"/>
      <c r="D398" s="158"/>
      <c r="E398" s="158"/>
      <c r="F398" s="157"/>
      <c r="G398" s="241">
        <v>0</v>
      </c>
      <c r="H398" s="158"/>
      <c r="I398" s="116"/>
      <c r="J398" s="83" t="str">
        <f t="shared" si="22"/>
        <v>00</v>
      </c>
      <c r="K398" s="84" t="str">
        <f t="shared" si="25"/>
        <v>00000000000000000000000000000000</v>
      </c>
      <c r="N398" s="84">
        <f t="shared" si="26"/>
        <v>0</v>
      </c>
    </row>
    <row r="399" spans="1:14" s="84" customFormat="1" ht="13.5" x14ac:dyDescent="0.2">
      <c r="A399" s="61" t="s">
        <v>10287</v>
      </c>
      <c r="B399" s="157"/>
      <c r="C399" s="158"/>
      <c r="D399" s="158"/>
      <c r="E399" s="158"/>
      <c r="F399" s="157"/>
      <c r="G399" s="241">
        <v>0</v>
      </c>
      <c r="H399" s="158"/>
      <c r="I399" s="116"/>
      <c r="J399" s="83" t="str">
        <f t="shared" si="22"/>
        <v>00</v>
      </c>
      <c r="K399" s="84" t="str">
        <f t="shared" si="25"/>
        <v>00000000000000000000000000000000</v>
      </c>
      <c r="N399" s="84">
        <f t="shared" si="26"/>
        <v>0</v>
      </c>
    </row>
    <row r="400" spans="1:14" s="84" customFormat="1" ht="13.5" x14ac:dyDescent="0.2">
      <c r="A400" s="61" t="s">
        <v>10288</v>
      </c>
      <c r="B400" s="157"/>
      <c r="C400" s="158"/>
      <c r="D400" s="158"/>
      <c r="E400" s="158"/>
      <c r="F400" s="157"/>
      <c r="G400" s="241">
        <v>0</v>
      </c>
      <c r="H400" s="158"/>
      <c r="I400" s="116"/>
      <c r="J400" s="83" t="str">
        <f t="shared" si="22"/>
        <v>00</v>
      </c>
      <c r="K400" s="84" t="str">
        <f t="shared" si="25"/>
        <v>00000000000000000000000000000000</v>
      </c>
      <c r="N400" s="84">
        <f t="shared" si="26"/>
        <v>0</v>
      </c>
    </row>
    <row r="401" spans="1:14" s="84" customFormat="1" ht="13.5" x14ac:dyDescent="0.2">
      <c r="A401" s="61" t="s">
        <v>10289</v>
      </c>
      <c r="B401" s="157"/>
      <c r="C401" s="158"/>
      <c r="D401" s="158"/>
      <c r="E401" s="158"/>
      <c r="F401" s="157"/>
      <c r="G401" s="241">
        <v>0</v>
      </c>
      <c r="H401" s="158"/>
      <c r="I401" s="116"/>
      <c r="J401" s="83" t="str">
        <f t="shared" si="22"/>
        <v>00</v>
      </c>
      <c r="K401" s="84" t="str">
        <f t="shared" si="25"/>
        <v>00000000000000000000000000000000</v>
      </c>
      <c r="N401" s="84">
        <f t="shared" si="26"/>
        <v>0</v>
      </c>
    </row>
    <row r="402" spans="1:14" s="84" customFormat="1" ht="13.5" x14ac:dyDescent="0.2">
      <c r="A402" s="60" t="s">
        <v>9918</v>
      </c>
      <c r="B402" s="161">
        <v>61</v>
      </c>
      <c r="C402" s="87" t="s">
        <v>247</v>
      </c>
      <c r="D402" s="87"/>
      <c r="E402" s="87" t="s">
        <v>100</v>
      </c>
      <c r="F402" s="88">
        <v>0</v>
      </c>
      <c r="G402" s="241">
        <f>VLOOKUP(A402,Install!A$1:G$667,7,FALSE)</f>
        <v>0</v>
      </c>
      <c r="H402" s="162" t="str">
        <f>IF(G402="@", "Contract", "  ")</f>
        <v xml:space="preserve">  </v>
      </c>
      <c r="I402" s="83"/>
      <c r="J402" s="83" t="str">
        <f t="shared" si="22"/>
        <v>00</v>
      </c>
      <c r="K402" s="84" t="str">
        <f t="shared" si="25"/>
        <v>00000000000000000000000000000000</v>
      </c>
      <c r="N402" s="84">
        <f t="shared" si="26"/>
        <v>0</v>
      </c>
    </row>
    <row r="403" spans="1:14" s="84" customFormat="1" ht="13.5" x14ac:dyDescent="0.2">
      <c r="A403" s="62" t="s">
        <v>10179</v>
      </c>
      <c r="B403" s="163"/>
      <c r="C403" s="164"/>
      <c r="D403" s="164"/>
      <c r="E403" s="164"/>
      <c r="F403" s="165"/>
      <c r="G403" s="241">
        <v>0</v>
      </c>
      <c r="H403" s="166"/>
      <c r="I403" s="116"/>
      <c r="J403" s="83" t="str">
        <f t="shared" si="22"/>
        <v>00</v>
      </c>
      <c r="K403" s="84" t="str">
        <f t="shared" si="25"/>
        <v>00000000000000000000000000000000</v>
      </c>
      <c r="N403" s="84">
        <f t="shared" si="26"/>
        <v>0</v>
      </c>
    </row>
    <row r="404" spans="1:14" s="84" customFormat="1" ht="13.5" x14ac:dyDescent="0.2">
      <c r="A404" s="60" t="s">
        <v>10110</v>
      </c>
      <c r="B404" s="110">
        <v>4</v>
      </c>
      <c r="C404" s="92" t="s">
        <v>507</v>
      </c>
      <c r="D404" s="92"/>
      <c r="E404" s="92" t="s">
        <v>508</v>
      </c>
      <c r="F404" s="93">
        <v>0</v>
      </c>
      <c r="G404" s="241">
        <f>VLOOKUP(A404,Install!A$1:G$667,7,FALSE)</f>
        <v>0</v>
      </c>
      <c r="H404" s="111"/>
      <c r="I404" s="83"/>
      <c r="J404" s="83" t="str">
        <f t="shared" si="22"/>
        <v>00</v>
      </c>
      <c r="K404" s="84" t="str">
        <f t="shared" si="25"/>
        <v>00000000000000000000000000000000</v>
      </c>
      <c r="N404" s="84">
        <f t="shared" si="26"/>
        <v>0</v>
      </c>
    </row>
    <row r="405" spans="1:14" s="84" customFormat="1" ht="13.5" x14ac:dyDescent="0.2">
      <c r="A405" s="57" t="s">
        <v>10112</v>
      </c>
      <c r="B405" s="110">
        <v>5</v>
      </c>
      <c r="C405" s="92" t="s">
        <v>509</v>
      </c>
      <c r="D405" s="92"/>
      <c r="E405" s="92" t="s">
        <v>510</v>
      </c>
      <c r="F405" s="93">
        <v>0</v>
      </c>
      <c r="G405" s="241">
        <f>VLOOKUP(A405,Install!A$1:G$667,7,FALSE)</f>
        <v>0</v>
      </c>
      <c r="H405" s="111"/>
      <c r="I405" s="83"/>
      <c r="J405" s="83" t="str">
        <f t="shared" si="22"/>
        <v>00</v>
      </c>
      <c r="K405" s="84" t="str">
        <f t="shared" si="25"/>
        <v>00000000000000000000000000000000</v>
      </c>
      <c r="N405" s="84">
        <f t="shared" si="26"/>
        <v>0</v>
      </c>
    </row>
    <row r="406" spans="1:14" s="84" customFormat="1" ht="13.5" x14ac:dyDescent="0.2">
      <c r="A406" s="57" t="s">
        <v>10111</v>
      </c>
      <c r="B406" s="110">
        <v>6</v>
      </c>
      <c r="C406" s="92" t="s">
        <v>511</v>
      </c>
      <c r="D406" s="92"/>
      <c r="E406" s="92" t="s">
        <v>508</v>
      </c>
      <c r="F406" s="93">
        <v>0</v>
      </c>
      <c r="G406" s="241">
        <f>VLOOKUP(A406,Install!A$1:G$667,7,FALSE)</f>
        <v>0</v>
      </c>
      <c r="H406" s="111"/>
      <c r="I406" s="83"/>
      <c r="J406" s="83" t="str">
        <f t="shared" si="22"/>
        <v>00</v>
      </c>
      <c r="K406" s="84" t="str">
        <f t="shared" si="25"/>
        <v>00000000000000000000000000000000</v>
      </c>
      <c r="N406" s="84">
        <f t="shared" si="26"/>
        <v>0</v>
      </c>
    </row>
    <row r="407" spans="1:14" s="84" customFormat="1" ht="13.5" x14ac:dyDescent="0.2">
      <c r="A407" s="57" t="s">
        <v>10113</v>
      </c>
      <c r="B407" s="110">
        <v>7</v>
      </c>
      <c r="C407" s="92" t="s">
        <v>512</v>
      </c>
      <c r="D407" s="92"/>
      <c r="E407" s="92" t="s">
        <v>510</v>
      </c>
      <c r="F407" s="93">
        <v>0</v>
      </c>
      <c r="G407" s="241">
        <f>VLOOKUP(A407,Install!A$1:G$667,7,FALSE)</f>
        <v>0</v>
      </c>
      <c r="H407" s="111"/>
      <c r="I407" s="83"/>
      <c r="J407" s="83" t="str">
        <f t="shared" si="22"/>
        <v>00</v>
      </c>
      <c r="K407" s="84" t="str">
        <f t="shared" si="25"/>
        <v>00000000000000000000000000000000</v>
      </c>
      <c r="N407" s="84">
        <f t="shared" si="26"/>
        <v>0</v>
      </c>
    </row>
    <row r="408" spans="1:14" s="84" customFormat="1" ht="13.5" x14ac:dyDescent="0.2">
      <c r="A408" s="57" t="s">
        <v>10114</v>
      </c>
      <c r="B408" s="110">
        <v>8</v>
      </c>
      <c r="C408" s="92" t="s">
        <v>513</v>
      </c>
      <c r="D408" s="92"/>
      <c r="E408" s="92" t="s">
        <v>514</v>
      </c>
      <c r="F408" s="93">
        <v>0</v>
      </c>
      <c r="G408" s="241">
        <f>VLOOKUP(A408,Install!A$1:G$667,7,FALSE)</f>
        <v>0</v>
      </c>
      <c r="H408" s="111"/>
      <c r="I408" s="83"/>
      <c r="J408" s="83" t="str">
        <f t="shared" si="22"/>
        <v>00</v>
      </c>
      <c r="K408" s="84" t="str">
        <f t="shared" si="25"/>
        <v>00000000000000000000000000000000</v>
      </c>
      <c r="N408" s="84">
        <f t="shared" si="26"/>
        <v>0</v>
      </c>
    </row>
    <row r="409" spans="1:14" s="84" customFormat="1" ht="13.5" x14ac:dyDescent="0.2">
      <c r="A409" s="57" t="s">
        <v>10115</v>
      </c>
      <c r="B409" s="110">
        <v>9</v>
      </c>
      <c r="C409" s="92" t="s">
        <v>515</v>
      </c>
      <c r="D409" s="92"/>
      <c r="E409" s="92" t="s">
        <v>132</v>
      </c>
      <c r="F409" s="93">
        <v>0</v>
      </c>
      <c r="G409" s="241">
        <f>VLOOKUP(A409,Install!A$1:G$667,7,FALSE)</f>
        <v>0</v>
      </c>
      <c r="H409" s="111"/>
      <c r="I409" s="83"/>
      <c r="J409" s="83" t="str">
        <f t="shared" si="22"/>
        <v>00</v>
      </c>
      <c r="K409" s="84" t="str">
        <f t="shared" si="25"/>
        <v>00000000000000000000000000000000</v>
      </c>
      <c r="N409" s="84">
        <f t="shared" si="26"/>
        <v>0</v>
      </c>
    </row>
    <row r="410" spans="1:14" s="84" customFormat="1" ht="13.5" x14ac:dyDescent="0.2">
      <c r="A410" s="57" t="s">
        <v>10116</v>
      </c>
      <c r="B410" s="110">
        <v>10</v>
      </c>
      <c r="C410" s="92" t="s">
        <v>516</v>
      </c>
      <c r="D410" s="92"/>
      <c r="E410" s="92" t="s">
        <v>508</v>
      </c>
      <c r="F410" s="93">
        <v>0</v>
      </c>
      <c r="G410" s="241">
        <f>VLOOKUP(A410,Install!A$1:G$667,7,FALSE)</f>
        <v>0</v>
      </c>
      <c r="H410" s="111"/>
      <c r="I410" s="83"/>
      <c r="J410" s="83" t="str">
        <f t="shared" si="22"/>
        <v>00</v>
      </c>
      <c r="K410" s="84" t="str">
        <f t="shared" si="25"/>
        <v>00000000000000000000000000000000</v>
      </c>
      <c r="N410" s="84">
        <f t="shared" si="26"/>
        <v>0</v>
      </c>
    </row>
    <row r="411" spans="1:14" s="84" customFormat="1" ht="13.5" x14ac:dyDescent="0.2">
      <c r="A411" s="57" t="s">
        <v>10117</v>
      </c>
      <c r="B411" s="110">
        <v>11</v>
      </c>
      <c r="C411" s="92" t="s">
        <v>517</v>
      </c>
      <c r="D411" s="92"/>
      <c r="E411" s="92" t="s">
        <v>510</v>
      </c>
      <c r="F411" s="93">
        <v>0</v>
      </c>
      <c r="G411" s="241">
        <f>VLOOKUP(A411,Install!A$1:G$667,7,FALSE)</f>
        <v>0</v>
      </c>
      <c r="H411" s="111"/>
      <c r="I411" s="83"/>
      <c r="J411" s="83" t="str">
        <f t="shared" si="22"/>
        <v>00</v>
      </c>
      <c r="K411" s="84" t="str">
        <f t="shared" si="25"/>
        <v>00000000000000000000000000000000</v>
      </c>
      <c r="N411" s="84">
        <f t="shared" si="26"/>
        <v>0</v>
      </c>
    </row>
    <row r="412" spans="1:14" s="84" customFormat="1" ht="13.5" x14ac:dyDescent="0.2">
      <c r="A412" s="18" t="s">
        <v>10120</v>
      </c>
      <c r="B412" s="110">
        <v>12</v>
      </c>
      <c r="C412" s="92" t="s">
        <v>518</v>
      </c>
      <c r="D412" s="92"/>
      <c r="E412" s="92" t="s">
        <v>508</v>
      </c>
      <c r="F412" s="93">
        <v>0</v>
      </c>
      <c r="G412" s="241">
        <f>VLOOKUP(A412,Install!A$1:G$667,7,FALSE)</f>
        <v>0</v>
      </c>
      <c r="H412" s="111"/>
      <c r="I412" s="83"/>
      <c r="J412" s="83" t="str">
        <f t="shared" si="22"/>
        <v>00</v>
      </c>
      <c r="K412" s="84" t="str">
        <f t="shared" si="25"/>
        <v>00000000000000000000000000000000</v>
      </c>
      <c r="N412" s="84">
        <f t="shared" si="26"/>
        <v>0</v>
      </c>
    </row>
    <row r="413" spans="1:14" s="84" customFormat="1" ht="13.5" x14ac:dyDescent="0.2">
      <c r="A413" s="18" t="s">
        <v>10121</v>
      </c>
      <c r="B413" s="110">
        <v>13</v>
      </c>
      <c r="C413" s="92" t="s">
        <v>519</v>
      </c>
      <c r="D413" s="92"/>
      <c r="E413" s="92" t="s">
        <v>510</v>
      </c>
      <c r="F413" s="93">
        <v>0</v>
      </c>
      <c r="G413" s="241">
        <f>VLOOKUP(A413,Install!A$1:G$667,7,FALSE)</f>
        <v>0</v>
      </c>
      <c r="H413" s="111"/>
      <c r="I413" s="83"/>
      <c r="J413" s="83" t="str">
        <f t="shared" si="22"/>
        <v>00</v>
      </c>
      <c r="K413" s="84" t="str">
        <f t="shared" si="25"/>
        <v>00000000000000000000000000000000</v>
      </c>
      <c r="N413" s="84">
        <f t="shared" si="26"/>
        <v>0</v>
      </c>
    </row>
    <row r="414" spans="1:14" s="84" customFormat="1" ht="13.5" x14ac:dyDescent="0.2">
      <c r="A414" s="18" t="s">
        <v>10122</v>
      </c>
      <c r="B414" s="110">
        <v>14</v>
      </c>
      <c r="C414" s="92" t="s">
        <v>520</v>
      </c>
      <c r="D414" s="92"/>
      <c r="E414" s="92" t="s">
        <v>521</v>
      </c>
      <c r="F414" s="93">
        <v>0</v>
      </c>
      <c r="G414" s="241">
        <f>VLOOKUP(A414,Install!A$1:G$667,7,FALSE)</f>
        <v>0</v>
      </c>
      <c r="H414" s="111"/>
      <c r="I414" s="83"/>
      <c r="J414" s="83" t="str">
        <f t="shared" si="22"/>
        <v>00</v>
      </c>
      <c r="K414" s="84" t="str">
        <f t="shared" si="25"/>
        <v>00000000000000000000000000000000</v>
      </c>
      <c r="N414" s="84">
        <f t="shared" si="26"/>
        <v>0</v>
      </c>
    </row>
    <row r="415" spans="1:14" s="84" customFormat="1" ht="13.5" x14ac:dyDescent="0.2">
      <c r="A415" s="18" t="s">
        <v>10123</v>
      </c>
      <c r="B415" s="110">
        <v>15</v>
      </c>
      <c r="C415" s="92" t="s">
        <v>522</v>
      </c>
      <c r="D415" s="92"/>
      <c r="E415" s="92" t="s">
        <v>514</v>
      </c>
      <c r="F415" s="93">
        <v>0</v>
      </c>
      <c r="G415" s="241">
        <f>VLOOKUP(A415,Install!A$1:G$667,7,FALSE)</f>
        <v>0</v>
      </c>
      <c r="H415" s="111"/>
      <c r="I415" s="83"/>
      <c r="J415" s="83" t="str">
        <f t="shared" si="22"/>
        <v>00</v>
      </c>
      <c r="K415" s="84" t="str">
        <f t="shared" si="25"/>
        <v>00000000000000000000000000000000</v>
      </c>
      <c r="N415" s="84">
        <f t="shared" si="26"/>
        <v>0</v>
      </c>
    </row>
    <row r="416" spans="1:14" s="84" customFormat="1" ht="13.5" x14ac:dyDescent="0.2">
      <c r="A416" s="59" t="s">
        <v>10141</v>
      </c>
      <c r="B416" s="110">
        <v>16</v>
      </c>
      <c r="C416" s="92" t="s">
        <v>523</v>
      </c>
      <c r="D416" s="92"/>
      <c r="E416" s="92" t="s">
        <v>132</v>
      </c>
      <c r="F416" s="93">
        <v>0</v>
      </c>
      <c r="G416" s="241">
        <f>VLOOKUP(A416,Install!A$1:G$667,7,FALSE)</f>
        <v>0</v>
      </c>
      <c r="H416" s="111"/>
      <c r="I416" s="83"/>
      <c r="J416" s="83" t="str">
        <f t="shared" si="22"/>
        <v>00</v>
      </c>
      <c r="K416" s="84" t="str">
        <f t="shared" si="25"/>
        <v>00000000000000000000000000000000</v>
      </c>
      <c r="N416" s="84">
        <f t="shared" si="26"/>
        <v>0</v>
      </c>
    </row>
    <row r="417" spans="1:14" s="84" customFormat="1" ht="13.5" x14ac:dyDescent="0.2">
      <c r="A417" s="18" t="s">
        <v>10124</v>
      </c>
      <c r="B417" s="110">
        <v>17</v>
      </c>
      <c r="C417" s="92" t="s">
        <v>524</v>
      </c>
      <c r="D417" s="92"/>
      <c r="E417" s="92" t="s">
        <v>508</v>
      </c>
      <c r="F417" s="93">
        <v>0</v>
      </c>
      <c r="G417" s="241">
        <f>VLOOKUP(A417,Install!A$1:G$667,7,FALSE)</f>
        <v>0</v>
      </c>
      <c r="H417" s="111"/>
      <c r="I417" s="83"/>
      <c r="J417" s="83" t="str">
        <f t="shared" si="22"/>
        <v>00</v>
      </c>
      <c r="K417" s="84" t="str">
        <f t="shared" si="25"/>
        <v>00000000000000000000000000000000</v>
      </c>
      <c r="N417" s="84">
        <f t="shared" si="26"/>
        <v>0</v>
      </c>
    </row>
    <row r="418" spans="1:14" s="84" customFormat="1" ht="13.5" x14ac:dyDescent="0.2">
      <c r="A418" s="57" t="s">
        <v>10125</v>
      </c>
      <c r="B418" s="110">
        <v>18</v>
      </c>
      <c r="C418" s="92" t="s">
        <v>525</v>
      </c>
      <c r="D418" s="92"/>
      <c r="E418" s="92" t="s">
        <v>510</v>
      </c>
      <c r="F418" s="93">
        <v>0</v>
      </c>
      <c r="G418" s="241">
        <f>VLOOKUP(A418,Install!A$1:G$667,7,FALSE)</f>
        <v>0</v>
      </c>
      <c r="H418" s="111"/>
      <c r="I418" s="83"/>
      <c r="J418" s="83" t="str">
        <f t="shared" si="22"/>
        <v>00</v>
      </c>
      <c r="K418" s="84" t="str">
        <f t="shared" si="25"/>
        <v>00000000000000000000000000000000</v>
      </c>
      <c r="N418" s="84">
        <f t="shared" si="26"/>
        <v>0</v>
      </c>
    </row>
    <row r="419" spans="1:14" s="84" customFormat="1" ht="14.25" thickBot="1" x14ac:dyDescent="0.25">
      <c r="A419" s="57" t="s">
        <v>10126</v>
      </c>
      <c r="B419" s="125">
        <v>19</v>
      </c>
      <c r="C419" s="150" t="s">
        <v>526</v>
      </c>
      <c r="D419" s="150"/>
      <c r="E419" s="150" t="s">
        <v>508</v>
      </c>
      <c r="F419" s="151">
        <v>0</v>
      </c>
      <c r="G419" s="241">
        <f>VLOOKUP(A419,Install!A$1:G$667,7,FALSE)</f>
        <v>0</v>
      </c>
      <c r="H419" s="152"/>
      <c r="I419" s="83"/>
      <c r="J419" s="83" t="str">
        <f t="shared" si="22"/>
        <v>00</v>
      </c>
      <c r="K419" s="84" t="str">
        <f t="shared" si="25"/>
        <v>00000000000000000000000000000000</v>
      </c>
      <c r="N419" s="84">
        <f t="shared" si="26"/>
        <v>0</v>
      </c>
    </row>
    <row r="420" spans="1:14" s="84" customFormat="1" ht="14.25" thickTop="1" x14ac:dyDescent="0.2">
      <c r="A420" s="57" t="s">
        <v>10118</v>
      </c>
      <c r="B420" s="128">
        <v>20</v>
      </c>
      <c r="C420" s="107" t="s">
        <v>527</v>
      </c>
      <c r="D420" s="107"/>
      <c r="E420" s="107" t="s">
        <v>510</v>
      </c>
      <c r="F420" s="108">
        <v>0</v>
      </c>
      <c r="G420" s="241">
        <f>VLOOKUP(A420,Install!A$1:G$667,7,FALSE)</f>
        <v>0</v>
      </c>
      <c r="H420" s="129"/>
      <c r="I420" s="83"/>
      <c r="J420" s="83" t="str">
        <f t="shared" si="22"/>
        <v>00</v>
      </c>
      <c r="K420" s="84" t="str">
        <f t="shared" si="25"/>
        <v>00000000000000000000000000000000</v>
      </c>
      <c r="N420" s="84">
        <f t="shared" si="26"/>
        <v>0</v>
      </c>
    </row>
    <row r="421" spans="1:14" s="84" customFormat="1" ht="13.5" x14ac:dyDescent="0.2">
      <c r="A421" s="57" t="s">
        <v>10119</v>
      </c>
      <c r="B421" s="91">
        <v>21</v>
      </c>
      <c r="C421" s="92" t="s">
        <v>528</v>
      </c>
      <c r="D421" s="92"/>
      <c r="E421" s="92" t="s">
        <v>521</v>
      </c>
      <c r="F421" s="93">
        <v>0</v>
      </c>
      <c r="G421" s="241">
        <f>VLOOKUP(A421,Install!A$1:G$667,7,FALSE)</f>
        <v>0</v>
      </c>
      <c r="H421" s="130"/>
      <c r="I421" s="83"/>
      <c r="J421" s="83" t="str">
        <f t="shared" si="22"/>
        <v>00</v>
      </c>
      <c r="K421" s="84" t="str">
        <f t="shared" si="25"/>
        <v>00000000000000000000000000000000</v>
      </c>
      <c r="N421" s="84">
        <f t="shared" si="26"/>
        <v>0</v>
      </c>
    </row>
    <row r="422" spans="1:14" s="84" customFormat="1" ht="13.5" x14ac:dyDescent="0.2">
      <c r="A422" s="57" t="s">
        <v>10127</v>
      </c>
      <c r="B422" s="91">
        <v>22</v>
      </c>
      <c r="C422" s="92" t="s">
        <v>529</v>
      </c>
      <c r="D422" s="92"/>
      <c r="E422" s="92" t="s">
        <v>514</v>
      </c>
      <c r="F422" s="93">
        <v>0</v>
      </c>
      <c r="G422" s="241">
        <f>VLOOKUP(A422,Install!A$1:G$667,7,FALSE)</f>
        <v>0</v>
      </c>
      <c r="H422" s="130"/>
      <c r="I422" s="83"/>
      <c r="J422" s="83" t="str">
        <f t="shared" si="22"/>
        <v>00</v>
      </c>
      <c r="K422" s="84" t="str">
        <f t="shared" si="25"/>
        <v>00000000000000000000000000000000</v>
      </c>
      <c r="N422" s="84">
        <f t="shared" si="26"/>
        <v>0</v>
      </c>
    </row>
    <row r="423" spans="1:14" s="84" customFormat="1" ht="13.5" x14ac:dyDescent="0.2">
      <c r="A423" s="57" t="s">
        <v>10128</v>
      </c>
      <c r="B423" s="91">
        <v>23</v>
      </c>
      <c r="C423" s="92" t="s">
        <v>530</v>
      </c>
      <c r="D423" s="92"/>
      <c r="E423" s="92" t="s">
        <v>132</v>
      </c>
      <c r="F423" s="93">
        <v>0</v>
      </c>
      <c r="G423" s="241">
        <f>VLOOKUP(A423,Install!A$1:G$667,7,FALSE)</f>
        <v>0</v>
      </c>
      <c r="H423" s="130"/>
      <c r="I423" s="83"/>
      <c r="J423" s="83" t="str">
        <f t="shared" si="22"/>
        <v>00</v>
      </c>
      <c r="K423" s="84" t="str">
        <f t="shared" si="25"/>
        <v>00000000000000000000000000000000</v>
      </c>
      <c r="N423" s="84">
        <f t="shared" si="26"/>
        <v>0</v>
      </c>
    </row>
    <row r="424" spans="1:14" s="84" customFormat="1" ht="13.5" x14ac:dyDescent="0.2">
      <c r="A424" s="57" t="s">
        <v>10129</v>
      </c>
      <c r="B424" s="91">
        <v>24</v>
      </c>
      <c r="C424" s="92" t="s">
        <v>531</v>
      </c>
      <c r="D424" s="92"/>
      <c r="E424" s="92" t="s">
        <v>508</v>
      </c>
      <c r="F424" s="93">
        <v>0</v>
      </c>
      <c r="G424" s="241">
        <f>VLOOKUP(A424,Install!A$1:G$667,7,FALSE)</f>
        <v>0</v>
      </c>
      <c r="H424" s="130"/>
      <c r="I424" s="83"/>
      <c r="J424" s="83" t="str">
        <f t="shared" si="22"/>
        <v>00</v>
      </c>
      <c r="K424" s="84" t="str">
        <f t="shared" si="25"/>
        <v>00000000000000000000000000000000</v>
      </c>
      <c r="N424" s="84">
        <f t="shared" si="26"/>
        <v>0</v>
      </c>
    </row>
    <row r="425" spans="1:14" s="84" customFormat="1" ht="13.5" x14ac:dyDescent="0.2">
      <c r="A425" s="57" t="s">
        <v>10130</v>
      </c>
      <c r="B425" s="91">
        <v>25</v>
      </c>
      <c r="C425" s="92" t="s">
        <v>532</v>
      </c>
      <c r="D425" s="92"/>
      <c r="E425" s="92" t="s">
        <v>510</v>
      </c>
      <c r="F425" s="93">
        <v>0</v>
      </c>
      <c r="G425" s="241">
        <f>VLOOKUP(A425,Install!A$1:G$667,7,FALSE)</f>
        <v>0</v>
      </c>
      <c r="H425" s="130"/>
      <c r="I425" s="83"/>
      <c r="J425" s="83" t="str">
        <f t="shared" ref="J425:J547" si="27">IF(LEN(DEC2HEX(G425))=2,DEC2HEX(G425),"0"&amp;DEC2HEX(G425))</f>
        <v>00</v>
      </c>
      <c r="K425" s="84" t="str">
        <f t="shared" si="25"/>
        <v>00000000000000000000000000000000</v>
      </c>
      <c r="N425" s="84">
        <f t="shared" si="26"/>
        <v>0</v>
      </c>
    </row>
    <row r="426" spans="1:14" s="84" customFormat="1" ht="13.5" x14ac:dyDescent="0.2">
      <c r="A426" s="57" t="s">
        <v>10131</v>
      </c>
      <c r="B426" s="91">
        <v>26</v>
      </c>
      <c r="C426" s="92" t="s">
        <v>533</v>
      </c>
      <c r="D426" s="92"/>
      <c r="E426" s="92" t="s">
        <v>508</v>
      </c>
      <c r="F426" s="93">
        <v>0</v>
      </c>
      <c r="G426" s="241">
        <f>VLOOKUP(A426,Install!A$1:G$667,7,FALSE)</f>
        <v>0</v>
      </c>
      <c r="H426" s="130"/>
      <c r="I426" s="83"/>
      <c r="J426" s="83" t="str">
        <f t="shared" si="27"/>
        <v>00</v>
      </c>
      <c r="K426" s="84" t="str">
        <f t="shared" si="25"/>
        <v>00000000000000000000000000000000</v>
      </c>
      <c r="N426" s="84">
        <f t="shared" si="26"/>
        <v>0</v>
      </c>
    </row>
    <row r="427" spans="1:14" s="84" customFormat="1" ht="13.5" x14ac:dyDescent="0.2">
      <c r="A427" s="57" t="s">
        <v>10132</v>
      </c>
      <c r="B427" s="91">
        <v>27</v>
      </c>
      <c r="C427" s="92" t="s">
        <v>534</v>
      </c>
      <c r="D427" s="92"/>
      <c r="E427" s="92" t="s">
        <v>510</v>
      </c>
      <c r="F427" s="93">
        <v>0</v>
      </c>
      <c r="G427" s="241">
        <f>VLOOKUP(A427,Install!A$1:G$667,7,FALSE)</f>
        <v>0</v>
      </c>
      <c r="H427" s="130"/>
      <c r="I427" s="83"/>
      <c r="J427" s="83" t="str">
        <f t="shared" si="27"/>
        <v>00</v>
      </c>
      <c r="K427" s="84" t="str">
        <f t="shared" si="25"/>
        <v>00000000000000000000000000000000</v>
      </c>
      <c r="N427" s="84">
        <f t="shared" si="26"/>
        <v>0</v>
      </c>
    </row>
    <row r="428" spans="1:14" s="84" customFormat="1" ht="13.5" x14ac:dyDescent="0.2">
      <c r="A428" s="18" t="s">
        <v>10133</v>
      </c>
      <c r="B428" s="91">
        <v>28</v>
      </c>
      <c r="C428" s="92" t="s">
        <v>535</v>
      </c>
      <c r="D428" s="92"/>
      <c r="E428" s="92" t="s">
        <v>521</v>
      </c>
      <c r="F428" s="93">
        <v>0</v>
      </c>
      <c r="G428" s="241">
        <f>VLOOKUP(A428,Install!A$1:G$667,7,FALSE)</f>
        <v>0</v>
      </c>
      <c r="H428" s="130"/>
      <c r="I428" s="83"/>
      <c r="J428" s="83" t="str">
        <f t="shared" si="27"/>
        <v>00</v>
      </c>
      <c r="K428" s="84" t="str">
        <f t="shared" si="25"/>
        <v>00000000000000000000000000000000</v>
      </c>
      <c r="N428" s="84">
        <f t="shared" si="26"/>
        <v>0</v>
      </c>
    </row>
    <row r="429" spans="1:14" s="84" customFormat="1" ht="13.5" x14ac:dyDescent="0.2">
      <c r="A429" s="18" t="s">
        <v>10134</v>
      </c>
      <c r="B429" s="91">
        <v>29</v>
      </c>
      <c r="C429" s="92" t="s">
        <v>536</v>
      </c>
      <c r="D429" s="92"/>
      <c r="E429" s="92" t="s">
        <v>514</v>
      </c>
      <c r="F429" s="93">
        <v>0</v>
      </c>
      <c r="G429" s="241">
        <f>VLOOKUP(A429,Install!A$1:G$667,7,FALSE)</f>
        <v>0</v>
      </c>
      <c r="H429" s="130"/>
      <c r="I429" s="83"/>
      <c r="J429" s="83" t="str">
        <f t="shared" si="27"/>
        <v>00</v>
      </c>
      <c r="K429" s="84" t="str">
        <f t="shared" si="25"/>
        <v>00000000000000000000000000000001</v>
      </c>
      <c r="N429" s="84">
        <f t="shared" si="26"/>
        <v>1</v>
      </c>
    </row>
    <row r="430" spans="1:14" s="84" customFormat="1" ht="13.5" x14ac:dyDescent="0.2">
      <c r="A430" s="18" t="s">
        <v>10135</v>
      </c>
      <c r="B430" s="91">
        <v>30</v>
      </c>
      <c r="C430" s="92" t="s">
        <v>537</v>
      </c>
      <c r="D430" s="92"/>
      <c r="E430" s="92" t="s">
        <v>132</v>
      </c>
      <c r="F430" s="93">
        <v>0</v>
      </c>
      <c r="G430" s="241">
        <f>VLOOKUP(A430,Install!A$1:G$667,7,FALSE)</f>
        <v>0</v>
      </c>
      <c r="H430" s="130"/>
      <c r="I430" s="83"/>
      <c r="J430" s="83" t="str">
        <f t="shared" si="27"/>
        <v>00</v>
      </c>
      <c r="K430" s="84" t="str">
        <f t="shared" si="25"/>
        <v>00000000000000000000000000000100</v>
      </c>
      <c r="N430" s="84">
        <f t="shared" si="26"/>
        <v>1</v>
      </c>
    </row>
    <row r="431" spans="1:14" s="84" customFormat="1" ht="13.5" x14ac:dyDescent="0.2">
      <c r="A431" s="18" t="s">
        <v>10136</v>
      </c>
      <c r="B431" s="91">
        <v>31</v>
      </c>
      <c r="C431" s="92" t="s">
        <v>538</v>
      </c>
      <c r="D431" s="92"/>
      <c r="E431" s="92" t="s">
        <v>508</v>
      </c>
      <c r="F431" s="93">
        <v>0</v>
      </c>
      <c r="G431" s="241">
        <f>VLOOKUP(A431,Install!A$1:G$667,7,FALSE)</f>
        <v>0</v>
      </c>
      <c r="H431" s="130"/>
      <c r="I431" s="83"/>
      <c r="J431" s="83" t="str">
        <f t="shared" si="27"/>
        <v>00</v>
      </c>
      <c r="K431" s="84" t="str">
        <f t="shared" si="25"/>
        <v>00000000000000000000000000010000</v>
      </c>
      <c r="N431" s="84">
        <f t="shared" si="26"/>
        <v>1</v>
      </c>
    </row>
    <row r="432" spans="1:14" s="84" customFormat="1" ht="13.5" x14ac:dyDescent="0.2">
      <c r="A432" s="18" t="s">
        <v>10137</v>
      </c>
      <c r="B432" s="91">
        <v>32</v>
      </c>
      <c r="C432" s="92" t="s">
        <v>539</v>
      </c>
      <c r="D432" s="92"/>
      <c r="E432" s="92" t="s">
        <v>510</v>
      </c>
      <c r="F432" s="93">
        <v>0</v>
      </c>
      <c r="G432" s="241">
        <f>VLOOKUP(A432,Install!A$1:G$667,7,FALSE)</f>
        <v>0</v>
      </c>
      <c r="H432" s="130"/>
      <c r="I432" s="83"/>
      <c r="J432" s="83" t="str">
        <f t="shared" si="27"/>
        <v>00</v>
      </c>
      <c r="K432" s="84" t="str">
        <f t="shared" si="25"/>
        <v>00000000000000000000000001000000</v>
      </c>
      <c r="N432" s="84">
        <f t="shared" si="26"/>
        <v>1</v>
      </c>
    </row>
    <row r="433" spans="1:14" s="84" customFormat="1" ht="13.5" x14ac:dyDescent="0.2">
      <c r="A433" s="18" t="s">
        <v>10138</v>
      </c>
      <c r="B433" s="91">
        <v>33</v>
      </c>
      <c r="C433" s="92" t="s">
        <v>540</v>
      </c>
      <c r="D433" s="92"/>
      <c r="E433" s="92" t="s">
        <v>508</v>
      </c>
      <c r="F433" s="93">
        <v>0</v>
      </c>
      <c r="G433" s="241">
        <f>VLOOKUP(A433,Install!A$1:G$667,7,FALSE)</f>
        <v>0</v>
      </c>
      <c r="H433" s="130"/>
      <c r="I433" s="83"/>
      <c r="J433" s="83" t="str">
        <f t="shared" si="27"/>
        <v>00</v>
      </c>
      <c r="K433" s="84" t="str">
        <f t="shared" si="25"/>
        <v>00000000000000000000000100000000</v>
      </c>
      <c r="N433" s="84">
        <f t="shared" si="26"/>
        <v>1</v>
      </c>
    </row>
    <row r="434" spans="1:14" s="84" customFormat="1" ht="13.5" x14ac:dyDescent="0.2">
      <c r="A434" s="57" t="s">
        <v>10139</v>
      </c>
      <c r="B434" s="91">
        <v>34</v>
      </c>
      <c r="C434" s="92" t="s">
        <v>541</v>
      </c>
      <c r="D434" s="92"/>
      <c r="E434" s="92" t="s">
        <v>510</v>
      </c>
      <c r="F434" s="93">
        <v>0</v>
      </c>
      <c r="G434" s="241">
        <f>VLOOKUP(A434,Install!A$1:G$667,7,FALSE)</f>
        <v>0</v>
      </c>
      <c r="H434" s="130"/>
      <c r="I434" s="83"/>
      <c r="J434" s="83" t="str">
        <f t="shared" si="27"/>
        <v>00</v>
      </c>
      <c r="K434" s="84" t="str">
        <f t="shared" si="25"/>
        <v>00000000000000000000010000000000</v>
      </c>
      <c r="N434" s="84">
        <f t="shared" si="26"/>
        <v>1</v>
      </c>
    </row>
    <row r="435" spans="1:14" s="84" customFormat="1" ht="13.5" x14ac:dyDescent="0.2">
      <c r="A435" s="57" t="s">
        <v>10140</v>
      </c>
      <c r="B435" s="91">
        <v>35</v>
      </c>
      <c r="C435" s="92" t="s">
        <v>542</v>
      </c>
      <c r="D435" s="92"/>
      <c r="E435" s="92" t="s">
        <v>521</v>
      </c>
      <c r="F435" s="93">
        <v>0</v>
      </c>
      <c r="G435" s="241">
        <f>VLOOKUP(A435,Install!A$1:G$667,7,FALSE)</f>
        <v>0</v>
      </c>
      <c r="H435" s="130"/>
      <c r="I435" s="83"/>
      <c r="J435" s="83" t="str">
        <f t="shared" si="27"/>
        <v>00</v>
      </c>
      <c r="K435" s="84" t="str">
        <f t="shared" si="25"/>
        <v>00000000000000000001000000000000</v>
      </c>
      <c r="N435" s="84">
        <f t="shared" si="26"/>
        <v>1</v>
      </c>
    </row>
    <row r="436" spans="1:14" s="84" customFormat="1" ht="13.5" x14ac:dyDescent="0.2">
      <c r="A436" s="57" t="s">
        <v>9813</v>
      </c>
      <c r="B436" s="91">
        <v>11</v>
      </c>
      <c r="C436" s="92" t="s">
        <v>105</v>
      </c>
      <c r="D436" s="92"/>
      <c r="E436" s="92" t="s">
        <v>106</v>
      </c>
      <c r="F436" s="93">
        <v>0</v>
      </c>
      <c r="G436" s="241">
        <f>VLOOKUP(A436,Install!A$1:G$667,7,FALSE)</f>
        <v>0</v>
      </c>
      <c r="H436" s="130" t="str">
        <f t="shared" ref="H436:H444" si="28">IF(G436="@", "Contract", "  ")</f>
        <v xml:space="preserve">  </v>
      </c>
      <c r="I436" s="83"/>
      <c r="J436" s="83" t="str">
        <f t="shared" si="27"/>
        <v>00</v>
      </c>
      <c r="K436" s="84" t="str">
        <f t="shared" si="25"/>
        <v>00000000000000000100000000000000</v>
      </c>
      <c r="N436" s="84">
        <f t="shared" si="26"/>
        <v>1</v>
      </c>
    </row>
    <row r="437" spans="1:14" s="84" customFormat="1" ht="13.5" x14ac:dyDescent="0.2">
      <c r="A437" s="60" t="s">
        <v>9814</v>
      </c>
      <c r="B437" s="91">
        <v>12</v>
      </c>
      <c r="C437" s="92" t="s">
        <v>107</v>
      </c>
      <c r="D437" s="92"/>
      <c r="E437" s="92" t="s">
        <v>106</v>
      </c>
      <c r="F437" s="93">
        <v>0</v>
      </c>
      <c r="G437" s="241">
        <f>VLOOKUP(A437,Install!A$1:G$667,7,FALSE)</f>
        <v>0</v>
      </c>
      <c r="H437" s="130" t="str">
        <f t="shared" si="28"/>
        <v xml:space="preserve">  </v>
      </c>
      <c r="I437" s="83"/>
      <c r="J437" s="83" t="str">
        <f t="shared" si="27"/>
        <v>00</v>
      </c>
      <c r="K437" s="84" t="str">
        <f t="shared" si="25"/>
        <v>0000000000000001000000000000001E</v>
      </c>
      <c r="N437" s="84">
        <f t="shared" si="26"/>
        <v>31</v>
      </c>
    </row>
    <row r="438" spans="1:14" s="84" customFormat="1" ht="13.5" x14ac:dyDescent="0.2">
      <c r="A438" s="60" t="s">
        <v>9815</v>
      </c>
      <c r="B438" s="91">
        <v>13</v>
      </c>
      <c r="C438" s="92" t="s">
        <v>108</v>
      </c>
      <c r="D438" s="92"/>
      <c r="E438" s="92" t="s">
        <v>106</v>
      </c>
      <c r="F438" s="93">
        <v>0</v>
      </c>
      <c r="G438" s="241">
        <f>VLOOKUP(A438,Install!A$1:G$667,7,FALSE)</f>
        <v>0</v>
      </c>
      <c r="H438" s="130" t="str">
        <f t="shared" si="28"/>
        <v xml:space="preserve">  </v>
      </c>
      <c r="I438" s="83"/>
      <c r="J438" s="83" t="str">
        <f t="shared" si="27"/>
        <v>00</v>
      </c>
      <c r="K438" s="84" t="str">
        <f t="shared" si="25"/>
        <v>00000000000001000000000000001E00</v>
      </c>
      <c r="N438" s="84">
        <f t="shared" si="26"/>
        <v>31</v>
      </c>
    </row>
    <row r="439" spans="1:14" s="84" customFormat="1" ht="13.5" x14ac:dyDescent="0.2">
      <c r="A439" s="60" t="s">
        <v>9816</v>
      </c>
      <c r="B439" s="91">
        <v>14</v>
      </c>
      <c r="C439" s="92" t="s">
        <v>109</v>
      </c>
      <c r="D439" s="92"/>
      <c r="E439" s="92" t="s">
        <v>106</v>
      </c>
      <c r="F439" s="93">
        <v>0</v>
      </c>
      <c r="G439" s="241">
        <f>VLOOKUP(A439,Install!A$1:G$667,7,FALSE)</f>
        <v>0</v>
      </c>
      <c r="H439" s="130" t="str">
        <f t="shared" si="28"/>
        <v xml:space="preserve">  </v>
      </c>
      <c r="I439" s="83"/>
      <c r="J439" s="83" t="str">
        <f t="shared" si="27"/>
        <v>00</v>
      </c>
      <c r="K439" s="84" t="str">
        <f t="shared" si="25"/>
        <v>000000000001000000000000001E000F</v>
      </c>
      <c r="N439" s="84">
        <f t="shared" si="26"/>
        <v>46</v>
      </c>
    </row>
    <row r="440" spans="1:14" s="84" customFormat="1" ht="13.5" x14ac:dyDescent="0.2">
      <c r="A440" s="57" t="s">
        <v>9820</v>
      </c>
      <c r="B440" s="91">
        <v>18</v>
      </c>
      <c r="C440" s="92" t="s">
        <v>113</v>
      </c>
      <c r="D440" s="92"/>
      <c r="E440" s="92" t="s">
        <v>106</v>
      </c>
      <c r="F440" s="93">
        <v>0</v>
      </c>
      <c r="G440" s="241">
        <f>VLOOKUP(A440,Install!A$1:G$667,7,FALSE)</f>
        <v>0</v>
      </c>
      <c r="H440" s="130" t="str">
        <f t="shared" si="28"/>
        <v xml:space="preserve">  </v>
      </c>
      <c r="I440" s="83"/>
      <c r="J440" s="83" t="str">
        <f t="shared" si="27"/>
        <v>00</v>
      </c>
      <c r="K440" s="84" t="str">
        <f t="shared" si="25"/>
        <v>0000000001000000000000001E000F00</v>
      </c>
      <c r="N440" s="84">
        <f t="shared" si="26"/>
        <v>46</v>
      </c>
    </row>
    <row r="441" spans="1:14" s="84" customFormat="1" ht="13.5" x14ac:dyDescent="0.2">
      <c r="A441" s="60" t="s">
        <v>10153</v>
      </c>
      <c r="B441" s="91">
        <v>19</v>
      </c>
      <c r="C441" s="92" t="s">
        <v>114</v>
      </c>
      <c r="D441" s="92"/>
      <c r="E441" s="92" t="s">
        <v>106</v>
      </c>
      <c r="F441" s="93">
        <v>0</v>
      </c>
      <c r="G441" s="241">
        <f>VLOOKUP(A441,Install!A$1:G$667,7,FALSE)</f>
        <v>0</v>
      </c>
      <c r="H441" s="130" t="str">
        <f t="shared" si="28"/>
        <v xml:space="preserve">  </v>
      </c>
      <c r="I441" s="83"/>
      <c r="J441" s="83" t="str">
        <f t="shared" si="27"/>
        <v>00</v>
      </c>
      <c r="K441" s="84" t="str">
        <f t="shared" si="25"/>
        <v>00000001000000000000001E000F0000</v>
      </c>
      <c r="N441" s="84">
        <f t="shared" si="26"/>
        <v>46</v>
      </c>
    </row>
    <row r="442" spans="1:14" s="84" customFormat="1" ht="13.5" x14ac:dyDescent="0.2">
      <c r="A442" s="60" t="s">
        <v>10143</v>
      </c>
      <c r="B442" s="91">
        <v>20</v>
      </c>
      <c r="C442" s="92" t="s">
        <v>115</v>
      </c>
      <c r="D442" s="92"/>
      <c r="E442" s="92" t="s">
        <v>106</v>
      </c>
      <c r="F442" s="93">
        <v>0</v>
      </c>
      <c r="G442" s="241">
        <f>VLOOKUP(A442,Install!A$1:G$667,7,FALSE)</f>
        <v>0</v>
      </c>
      <c r="H442" s="130" t="str">
        <f t="shared" si="28"/>
        <v xml:space="preserve">  </v>
      </c>
      <c r="I442" s="83"/>
      <c r="J442" s="83" t="str">
        <f t="shared" si="27"/>
        <v>00</v>
      </c>
      <c r="K442" s="84" t="str">
        <f t="shared" si="25"/>
        <v>000001000000000000001E000F000000</v>
      </c>
      <c r="N442" s="84">
        <f t="shared" si="26"/>
        <v>46</v>
      </c>
    </row>
    <row r="443" spans="1:14" s="84" customFormat="1" ht="13.5" x14ac:dyDescent="0.2">
      <c r="A443" s="60" t="s">
        <v>10144</v>
      </c>
      <c r="B443" s="91">
        <v>21</v>
      </c>
      <c r="C443" s="92" t="s">
        <v>116</v>
      </c>
      <c r="D443" s="92"/>
      <c r="E443" s="92" t="s">
        <v>106</v>
      </c>
      <c r="F443" s="93">
        <v>0</v>
      </c>
      <c r="G443" s="241">
        <f>VLOOKUP(A443,Install!A$1:G$667,7,FALSE)</f>
        <v>0</v>
      </c>
      <c r="H443" s="130" t="str">
        <f t="shared" si="28"/>
        <v xml:space="preserve">  </v>
      </c>
      <c r="I443" s="83"/>
      <c r="J443" s="83" t="str">
        <f t="shared" si="27"/>
        <v>00</v>
      </c>
      <c r="K443" s="84" t="str">
        <f t="shared" si="25"/>
        <v>0001000000000000001E000F00000000</v>
      </c>
      <c r="N443" s="84">
        <f t="shared" si="26"/>
        <v>46</v>
      </c>
    </row>
    <row r="444" spans="1:14" s="84" customFormat="1" ht="13.5" x14ac:dyDescent="0.2">
      <c r="A444" s="18" t="s">
        <v>9854</v>
      </c>
      <c r="B444" s="91">
        <v>54</v>
      </c>
      <c r="C444" s="92" t="s">
        <v>161</v>
      </c>
      <c r="D444" s="92"/>
      <c r="E444" s="92" t="s">
        <v>132</v>
      </c>
      <c r="F444" s="93">
        <v>0</v>
      </c>
      <c r="G444" s="241">
        <f>VLOOKUP(A444,Install!A$1:G$667,7,FALSE)</f>
        <v>1</v>
      </c>
      <c r="H444" s="130" t="str">
        <f t="shared" si="28"/>
        <v xml:space="preserve">  </v>
      </c>
      <c r="I444" s="83"/>
      <c r="J444" s="83" t="str">
        <f t="shared" si="27"/>
        <v>01</v>
      </c>
      <c r="K444" s="84" t="str">
        <f t="shared" si="25"/>
        <v>01000000000000001E000F00000000B4</v>
      </c>
      <c r="N444" s="84">
        <f t="shared" si="26"/>
        <v>226</v>
      </c>
    </row>
    <row r="445" spans="1:14" s="84" customFormat="1" ht="13.5" x14ac:dyDescent="0.2">
      <c r="A445" s="18" t="s">
        <v>9855</v>
      </c>
      <c r="B445" s="91">
        <v>55</v>
      </c>
      <c r="C445" s="92" t="s">
        <v>162</v>
      </c>
      <c r="D445" s="92"/>
      <c r="E445" s="92" t="s">
        <v>163</v>
      </c>
      <c r="F445" s="93">
        <v>0</v>
      </c>
      <c r="G445" s="241">
        <f>VLOOKUP(A445,Install!A$1:G$667,7,FALSE)</f>
        <v>0</v>
      </c>
      <c r="H445" s="130" t="s">
        <v>86</v>
      </c>
      <c r="I445" s="83"/>
      <c r="J445" s="83" t="str">
        <f t="shared" si="27"/>
        <v>00</v>
      </c>
      <c r="K445" s="84" t="str">
        <f t="shared" si="25"/>
        <v>000000000000001E000F00000000B400</v>
      </c>
      <c r="N445" s="84">
        <f t="shared" si="26"/>
        <v>225</v>
      </c>
    </row>
    <row r="446" spans="1:14" s="84" customFormat="1" ht="13.5" x14ac:dyDescent="0.2">
      <c r="A446" s="18" t="s">
        <v>10026</v>
      </c>
      <c r="B446" s="91">
        <v>51</v>
      </c>
      <c r="C446" s="92" t="s">
        <v>388</v>
      </c>
      <c r="D446" s="92"/>
      <c r="E446" s="92" t="s">
        <v>96</v>
      </c>
      <c r="F446" s="93">
        <v>0</v>
      </c>
      <c r="G446" s="241">
        <f>VLOOKUP(A446,Install!A$1:G$667,7,FALSE)</f>
        <v>0</v>
      </c>
      <c r="H446" s="130" t="s">
        <v>86</v>
      </c>
      <c r="I446" s="83"/>
      <c r="J446" s="83" t="str">
        <f t="shared" si="27"/>
        <v>00</v>
      </c>
      <c r="K446" s="84" t="str">
        <f t="shared" si="25"/>
        <v>0000000000001E000F00000000B40000</v>
      </c>
      <c r="N446" s="84">
        <f t="shared" si="26"/>
        <v>225</v>
      </c>
    </row>
    <row r="447" spans="1:14" s="84" customFormat="1" ht="13.5" x14ac:dyDescent="0.2">
      <c r="A447" s="18" t="s">
        <v>9837</v>
      </c>
      <c r="B447" s="91">
        <v>37</v>
      </c>
      <c r="C447" s="92" t="s">
        <v>138</v>
      </c>
      <c r="D447" s="92"/>
      <c r="E447" s="92" t="s">
        <v>96</v>
      </c>
      <c r="F447" s="93">
        <v>0</v>
      </c>
      <c r="G447" s="241">
        <f>VLOOKUP(A447,Install!A$1:G$667,7,FALSE)</f>
        <v>0</v>
      </c>
      <c r="H447" s="130" t="str">
        <f>IF(G447="@", "Contract", "  ")</f>
        <v xml:space="preserve">  </v>
      </c>
      <c r="I447" s="83"/>
      <c r="J447" s="83" t="str">
        <f t="shared" si="27"/>
        <v>00</v>
      </c>
      <c r="K447" s="84" t="str">
        <f t="shared" si="25"/>
        <v>00000000001E000F00000000B4000000</v>
      </c>
      <c r="N447" s="84">
        <f t="shared" si="26"/>
        <v>225</v>
      </c>
    </row>
    <row r="448" spans="1:14" s="84" customFormat="1" ht="13.5" x14ac:dyDescent="0.2">
      <c r="A448" s="18" t="s">
        <v>9867</v>
      </c>
      <c r="B448" s="91">
        <v>9</v>
      </c>
      <c r="C448" s="92" t="s">
        <v>179</v>
      </c>
      <c r="D448" s="92"/>
      <c r="E448" s="92" t="s">
        <v>96</v>
      </c>
      <c r="F448" s="93">
        <v>0</v>
      </c>
      <c r="G448" s="241">
        <f>VLOOKUP(A448,Install!A$1:G$667,7,FALSE)</f>
        <v>0</v>
      </c>
      <c r="H448" s="130" t="str">
        <f>IF(G448="@", "Contract", "  ")</f>
        <v xml:space="preserve">  </v>
      </c>
      <c r="I448" s="83"/>
      <c r="J448" s="83" t="str">
        <f t="shared" si="27"/>
        <v>00</v>
      </c>
      <c r="K448" s="84" t="str">
        <f t="shared" si="25"/>
        <v>000000001E000F00000000B400000000</v>
      </c>
      <c r="N448" s="84">
        <f t="shared" si="26"/>
        <v>225</v>
      </c>
    </row>
    <row r="449" spans="1:14" s="84" customFormat="1" ht="13.5" x14ac:dyDescent="0.2">
      <c r="A449" s="61" t="s">
        <v>10180</v>
      </c>
      <c r="B449" s="132"/>
      <c r="C449" s="113"/>
      <c r="D449" s="113"/>
      <c r="E449" s="113"/>
      <c r="F449" s="114"/>
      <c r="G449" s="241">
        <v>0</v>
      </c>
      <c r="H449" s="133"/>
      <c r="I449" s="116"/>
      <c r="J449" s="83" t="str">
        <f t="shared" si="27"/>
        <v>00</v>
      </c>
      <c r="K449" s="84" t="str">
        <f t="shared" si="25"/>
        <v>0000001E000F00000000B40000000000</v>
      </c>
      <c r="N449" s="84">
        <f t="shared" si="26"/>
        <v>225</v>
      </c>
    </row>
    <row r="450" spans="1:14" s="84" customFormat="1" ht="13.5" x14ac:dyDescent="0.2">
      <c r="A450" s="62" t="s">
        <v>10198</v>
      </c>
      <c r="B450" s="132"/>
      <c r="C450" s="113"/>
      <c r="D450" s="113"/>
      <c r="E450" s="113"/>
      <c r="F450" s="114"/>
      <c r="G450" s="241">
        <v>0</v>
      </c>
      <c r="H450" s="133"/>
      <c r="I450" s="116"/>
      <c r="J450" s="83" t="str">
        <f t="shared" si="27"/>
        <v>00</v>
      </c>
      <c r="K450" s="84" t="str">
        <f t="shared" si="25"/>
        <v>00001E000F00000000B4000000000000</v>
      </c>
      <c r="N450" s="84">
        <f t="shared" si="26"/>
        <v>225</v>
      </c>
    </row>
    <row r="451" spans="1:14" s="84" customFormat="1" ht="13.5" x14ac:dyDescent="0.2">
      <c r="A451" s="57" t="s">
        <v>10027</v>
      </c>
      <c r="B451" s="91">
        <v>52</v>
      </c>
      <c r="C451" s="92" t="s">
        <v>389</v>
      </c>
      <c r="D451" s="92"/>
      <c r="E451" s="92" t="s">
        <v>96</v>
      </c>
      <c r="F451" s="93">
        <v>0</v>
      </c>
      <c r="G451" s="241">
        <f>VLOOKUP(A451,Install!A$1:G$667,7,FALSE)</f>
        <v>0</v>
      </c>
      <c r="H451" s="130"/>
      <c r="I451" s="83"/>
      <c r="J451" s="83" t="str">
        <f t="shared" si="27"/>
        <v>00</v>
      </c>
      <c r="K451" s="84" t="str">
        <f t="shared" ref="K451:K514" si="29">CONCATENATE(J451,J452,J453,J454,J455,J456,J457,J458,J459,J460,J461,J462,J463,J464,J465,J466)</f>
        <v>001E000F00000000B400000000000000</v>
      </c>
      <c r="N451" s="84">
        <f t="shared" ref="N451:N514" si="30">SUM(G451:G466)</f>
        <v>225</v>
      </c>
    </row>
    <row r="452" spans="1:14" s="84" customFormat="1" ht="13.5" x14ac:dyDescent="0.2">
      <c r="A452" s="62" t="s">
        <v>10199</v>
      </c>
      <c r="B452" s="132"/>
      <c r="C452" s="333" t="s">
        <v>10534</v>
      </c>
      <c r="D452" s="347" t="s">
        <v>368</v>
      </c>
      <c r="E452" s="348" t="s">
        <v>10443</v>
      </c>
      <c r="F452" s="333">
        <v>30</v>
      </c>
      <c r="G452" s="241">
        <f>VLOOKUP(A452,Install!A$1:G$667,7,FALSE)</f>
        <v>30</v>
      </c>
      <c r="H452" s="133"/>
      <c r="I452" s="116"/>
      <c r="J452" s="83" t="str">
        <f t="shared" si="27"/>
        <v>1E</v>
      </c>
      <c r="K452" s="84" t="str">
        <f t="shared" si="29"/>
        <v>1E000F00000000B40000000000000000</v>
      </c>
      <c r="N452" s="84">
        <f t="shared" si="30"/>
        <v>225</v>
      </c>
    </row>
    <row r="453" spans="1:14" s="84" customFormat="1" ht="13.5" x14ac:dyDescent="0.2">
      <c r="A453" s="62" t="s">
        <v>10200</v>
      </c>
      <c r="B453" s="132"/>
      <c r="C453" s="113"/>
      <c r="D453" s="113"/>
      <c r="E453" s="113"/>
      <c r="F453" s="114"/>
      <c r="G453" s="241">
        <v>0</v>
      </c>
      <c r="H453" s="133"/>
      <c r="I453" s="116"/>
      <c r="J453" s="83" t="str">
        <f t="shared" si="27"/>
        <v>00</v>
      </c>
      <c r="K453" s="84" t="str">
        <f t="shared" si="29"/>
        <v>000F00000000B4000000000000000000</v>
      </c>
      <c r="N453" s="84">
        <f t="shared" si="30"/>
        <v>195</v>
      </c>
    </row>
    <row r="454" spans="1:14" s="84" customFormat="1" ht="13.5" x14ac:dyDescent="0.2">
      <c r="A454" s="62" t="s">
        <v>10201</v>
      </c>
      <c r="B454" s="132"/>
      <c r="C454" s="333" t="s">
        <v>10560</v>
      </c>
      <c r="D454" s="340" t="s">
        <v>368</v>
      </c>
      <c r="E454" s="335" t="s">
        <v>10443</v>
      </c>
      <c r="F454" s="333">
        <v>15</v>
      </c>
      <c r="G454" s="241">
        <f>VLOOKUP(A454,Install!A$1:G$667,7,FALSE)</f>
        <v>15</v>
      </c>
      <c r="H454" s="133"/>
      <c r="I454" s="116"/>
      <c r="J454" s="83" t="str">
        <f t="shared" si="27"/>
        <v>0F</v>
      </c>
      <c r="K454" s="84" t="str">
        <f t="shared" si="29"/>
        <v>0F00000000B400000000000000000000</v>
      </c>
      <c r="N454" s="84">
        <f t="shared" si="30"/>
        <v>195</v>
      </c>
    </row>
    <row r="455" spans="1:14" s="84" customFormat="1" ht="13.5" x14ac:dyDescent="0.2">
      <c r="A455" s="62" t="s">
        <v>10202</v>
      </c>
      <c r="B455" s="132"/>
      <c r="C455" s="113"/>
      <c r="D455" s="113"/>
      <c r="E455" s="113"/>
      <c r="F455" s="114"/>
      <c r="G455" s="241">
        <v>0</v>
      </c>
      <c r="H455" s="133"/>
      <c r="I455" s="116"/>
      <c r="J455" s="83" t="str">
        <f t="shared" si="27"/>
        <v>00</v>
      </c>
      <c r="K455" s="84" t="str">
        <f t="shared" si="29"/>
        <v>00000000B40000000000000000000000</v>
      </c>
      <c r="N455" s="84">
        <f t="shared" si="30"/>
        <v>180</v>
      </c>
    </row>
    <row r="456" spans="1:14" s="84" customFormat="1" ht="13.5" x14ac:dyDescent="0.2">
      <c r="A456" s="62" t="s">
        <v>10203</v>
      </c>
      <c r="B456" s="132"/>
      <c r="C456" s="113"/>
      <c r="D456" s="113"/>
      <c r="E456" s="113"/>
      <c r="F456" s="114"/>
      <c r="G456" s="241">
        <v>0</v>
      </c>
      <c r="H456" s="133"/>
      <c r="I456" s="116"/>
      <c r="J456" s="83" t="str">
        <f t="shared" si="27"/>
        <v>00</v>
      </c>
      <c r="K456" s="84" t="str">
        <f t="shared" si="29"/>
        <v>000000B4000000000000000000000000</v>
      </c>
      <c r="N456" s="84">
        <f t="shared" si="30"/>
        <v>180</v>
      </c>
    </row>
    <row r="457" spans="1:14" s="84" customFormat="1" ht="13.5" x14ac:dyDescent="0.2">
      <c r="A457" s="62" t="s">
        <v>10204</v>
      </c>
      <c r="B457" s="132"/>
      <c r="C457" s="113"/>
      <c r="D457" s="113"/>
      <c r="E457" s="113"/>
      <c r="F457" s="114"/>
      <c r="G457" s="241">
        <v>0</v>
      </c>
      <c r="H457" s="133"/>
      <c r="I457" s="116"/>
      <c r="J457" s="83" t="str">
        <f t="shared" si="27"/>
        <v>00</v>
      </c>
      <c r="K457" s="84" t="str">
        <f t="shared" si="29"/>
        <v>0000B400000000000000000000000000</v>
      </c>
      <c r="N457" s="84">
        <f t="shared" si="30"/>
        <v>180</v>
      </c>
    </row>
    <row r="458" spans="1:14" s="84" customFormat="1" ht="13.5" x14ac:dyDescent="0.2">
      <c r="A458" s="62" t="s">
        <v>10205</v>
      </c>
      <c r="B458" s="132"/>
      <c r="C458" s="113"/>
      <c r="D458" s="113"/>
      <c r="E458" s="113"/>
      <c r="F458" s="114"/>
      <c r="G458" s="241">
        <v>0</v>
      </c>
      <c r="H458" s="133"/>
      <c r="I458" s="116"/>
      <c r="J458" s="83" t="str">
        <f t="shared" si="27"/>
        <v>00</v>
      </c>
      <c r="K458" s="84" t="str">
        <f t="shared" si="29"/>
        <v>00B40000000000000000000000000000</v>
      </c>
      <c r="N458" s="84">
        <f t="shared" si="30"/>
        <v>180</v>
      </c>
    </row>
    <row r="459" spans="1:14" s="84" customFormat="1" ht="13.5" x14ac:dyDescent="0.2">
      <c r="A459" s="62" t="s">
        <v>10206</v>
      </c>
      <c r="B459" s="132"/>
      <c r="C459" s="334" t="s">
        <v>10584</v>
      </c>
      <c r="D459" s="340" t="s">
        <v>10480</v>
      </c>
      <c r="E459" s="335" t="s">
        <v>10590</v>
      </c>
      <c r="F459" s="334">
        <v>180</v>
      </c>
      <c r="G459" s="241">
        <f>VLOOKUP(A459,Install!A$1:G$667,7,FALSE)</f>
        <v>180</v>
      </c>
      <c r="H459" s="133"/>
      <c r="I459" s="116"/>
      <c r="J459" s="83" t="str">
        <f t="shared" si="27"/>
        <v>B4</v>
      </c>
      <c r="K459" s="84" t="str">
        <f t="shared" si="29"/>
        <v>B400000000000000000000000000000A</v>
      </c>
      <c r="N459" s="84">
        <f t="shared" si="30"/>
        <v>190</v>
      </c>
    </row>
    <row r="460" spans="1:14" s="84" customFormat="1" ht="13.5" x14ac:dyDescent="0.2">
      <c r="A460" s="61" t="s">
        <v>10207</v>
      </c>
      <c r="B460" s="132"/>
      <c r="C460" s="113"/>
      <c r="D460" s="113"/>
      <c r="E460" s="113"/>
      <c r="F460" s="114"/>
      <c r="G460" s="241">
        <v>0</v>
      </c>
      <c r="H460" s="133"/>
      <c r="I460" s="116"/>
      <c r="J460" s="83" t="str">
        <f t="shared" si="27"/>
        <v>00</v>
      </c>
      <c r="K460" s="84" t="str">
        <f t="shared" si="29"/>
        <v>00000000000000000000000000000A00</v>
      </c>
      <c r="N460" s="84">
        <f t="shared" si="30"/>
        <v>10</v>
      </c>
    </row>
    <row r="461" spans="1:14" s="84" customFormat="1" ht="13.5" x14ac:dyDescent="0.2">
      <c r="A461" s="61" t="s">
        <v>10208</v>
      </c>
      <c r="B461" s="132"/>
      <c r="C461" s="113"/>
      <c r="D461" s="113"/>
      <c r="E461" s="113"/>
      <c r="F461" s="114"/>
      <c r="G461" s="241">
        <v>0</v>
      </c>
      <c r="H461" s="133"/>
      <c r="I461" s="116"/>
      <c r="J461" s="83" t="str">
        <f t="shared" si="27"/>
        <v>00</v>
      </c>
      <c r="K461" s="84" t="str">
        <f t="shared" si="29"/>
        <v>000000000000000000000000000A0003</v>
      </c>
      <c r="N461" s="84">
        <f t="shared" si="30"/>
        <v>13</v>
      </c>
    </row>
    <row r="462" spans="1:14" s="84" customFormat="1" ht="13.5" x14ac:dyDescent="0.2">
      <c r="A462" s="61" t="s">
        <v>10209</v>
      </c>
      <c r="B462" s="132"/>
      <c r="C462" s="113"/>
      <c r="D462" s="113"/>
      <c r="E462" s="113"/>
      <c r="F462" s="114"/>
      <c r="G462" s="241">
        <v>0</v>
      </c>
      <c r="H462" s="133"/>
      <c r="I462" s="116"/>
      <c r="J462" s="83" t="str">
        <f t="shared" si="27"/>
        <v>00</v>
      </c>
      <c r="K462" s="84" t="str">
        <f t="shared" si="29"/>
        <v>0000000000000000000000000A000300</v>
      </c>
      <c r="N462" s="84">
        <f t="shared" si="30"/>
        <v>13</v>
      </c>
    </row>
    <row r="463" spans="1:14" s="84" customFormat="1" ht="13.5" x14ac:dyDescent="0.2">
      <c r="A463" s="61" t="s">
        <v>10210</v>
      </c>
      <c r="B463" s="132"/>
      <c r="C463" s="113"/>
      <c r="D463" s="113"/>
      <c r="E463" s="113"/>
      <c r="F463" s="114"/>
      <c r="G463" s="241">
        <v>0</v>
      </c>
      <c r="H463" s="133"/>
      <c r="I463" s="116"/>
      <c r="J463" s="83" t="str">
        <f t="shared" si="27"/>
        <v>00</v>
      </c>
      <c r="K463" s="84" t="str">
        <f t="shared" si="29"/>
        <v>00000000000000000000000A000300FF</v>
      </c>
      <c r="N463" s="84">
        <f t="shared" si="30"/>
        <v>268</v>
      </c>
    </row>
    <row r="464" spans="1:14" s="84" customFormat="1" ht="13.5" x14ac:dyDescent="0.2">
      <c r="A464" s="61" t="s">
        <v>10211</v>
      </c>
      <c r="B464" s="132"/>
      <c r="C464" s="113"/>
      <c r="D464" s="113"/>
      <c r="E464" s="113"/>
      <c r="F464" s="114"/>
      <c r="G464" s="241">
        <v>0</v>
      </c>
      <c r="H464" s="133"/>
      <c r="I464" s="116"/>
      <c r="J464" s="83" t="str">
        <f t="shared" si="27"/>
        <v>00</v>
      </c>
      <c r="K464" s="84" t="str">
        <f t="shared" si="29"/>
        <v>000000000000000000000A000300FFFF</v>
      </c>
      <c r="N464" s="84">
        <f t="shared" si="30"/>
        <v>523</v>
      </c>
    </row>
    <row r="465" spans="1:14" s="84" customFormat="1" ht="13.5" x14ac:dyDescent="0.2">
      <c r="A465" s="61" t="s">
        <v>10212</v>
      </c>
      <c r="B465" s="132"/>
      <c r="C465" s="113"/>
      <c r="D465" s="113"/>
      <c r="E465" s="113"/>
      <c r="F465" s="114"/>
      <c r="G465" s="241">
        <v>0</v>
      </c>
      <c r="H465" s="133"/>
      <c r="I465" s="116"/>
      <c r="J465" s="83" t="str">
        <f t="shared" si="27"/>
        <v>00</v>
      </c>
      <c r="K465" s="84" t="str">
        <f t="shared" si="29"/>
        <v>0000000000000000000A000300FFFFFF</v>
      </c>
      <c r="N465" s="84">
        <f t="shared" si="30"/>
        <v>778</v>
      </c>
    </row>
    <row r="466" spans="1:14" s="84" customFormat="1" ht="13.5" x14ac:dyDescent="0.2">
      <c r="A466" s="62" t="s">
        <v>10290</v>
      </c>
      <c r="B466" s="132"/>
      <c r="C466" s="113"/>
      <c r="D466" s="113"/>
      <c r="E466" s="113"/>
      <c r="F466" s="114"/>
      <c r="G466" s="241">
        <v>0</v>
      </c>
      <c r="H466" s="133"/>
      <c r="I466" s="116"/>
      <c r="J466" s="83" t="str">
        <f t="shared" si="27"/>
        <v>00</v>
      </c>
      <c r="K466" s="84" t="str">
        <f t="shared" si="29"/>
        <v>00000000000000000A000300FFFFFFFF</v>
      </c>
      <c r="N466" s="84">
        <f t="shared" si="30"/>
        <v>1033</v>
      </c>
    </row>
    <row r="467" spans="1:14" s="84" customFormat="1" ht="13.5" x14ac:dyDescent="0.2">
      <c r="A467" s="62" t="s">
        <v>10291</v>
      </c>
      <c r="B467" s="132"/>
      <c r="C467" s="113"/>
      <c r="D467" s="113"/>
      <c r="E467" s="113"/>
      <c r="F467" s="114"/>
      <c r="G467" s="241">
        <v>0</v>
      </c>
      <c r="H467" s="133"/>
      <c r="I467" s="116"/>
      <c r="J467" s="83" t="str">
        <f t="shared" si="27"/>
        <v>00</v>
      </c>
      <c r="K467" s="84" t="str">
        <f t="shared" si="29"/>
        <v>000000000000000A000300FFFFFFFF00</v>
      </c>
      <c r="N467" s="84">
        <f t="shared" si="30"/>
        <v>1033</v>
      </c>
    </row>
    <row r="468" spans="1:14" s="84" customFormat="1" ht="13.5" x14ac:dyDescent="0.2">
      <c r="A468" s="62" t="s">
        <v>10292</v>
      </c>
      <c r="B468" s="132"/>
      <c r="C468" s="113"/>
      <c r="D468" s="113"/>
      <c r="E468" s="113"/>
      <c r="F468" s="114"/>
      <c r="G468" s="241">
        <v>0</v>
      </c>
      <c r="H468" s="133"/>
      <c r="I468" s="116"/>
      <c r="J468" s="83" t="str">
        <f t="shared" si="27"/>
        <v>00</v>
      </c>
      <c r="K468" s="84" t="str">
        <f t="shared" si="29"/>
        <v>0000000000000A000300FFFFFFFF0000</v>
      </c>
      <c r="N468" s="84">
        <f t="shared" si="30"/>
        <v>1033</v>
      </c>
    </row>
    <row r="469" spans="1:14" s="84" customFormat="1" ht="13.5" x14ac:dyDescent="0.2">
      <c r="A469" s="62" t="s">
        <v>10293</v>
      </c>
      <c r="B469" s="132"/>
      <c r="C469" s="113"/>
      <c r="D469" s="113"/>
      <c r="E469" s="113"/>
      <c r="F469" s="114"/>
      <c r="G469" s="241">
        <v>0</v>
      </c>
      <c r="H469" s="133"/>
      <c r="I469" s="116"/>
      <c r="J469" s="83" t="str">
        <f t="shared" si="27"/>
        <v>00</v>
      </c>
      <c r="K469" s="84" t="str">
        <f t="shared" si="29"/>
        <v>00000000000A000300FFFFFFFF000000</v>
      </c>
      <c r="N469" s="84">
        <f t="shared" si="30"/>
        <v>1033</v>
      </c>
    </row>
    <row r="470" spans="1:14" s="84" customFormat="1" ht="13.5" x14ac:dyDescent="0.2">
      <c r="A470" s="62" t="s">
        <v>10294</v>
      </c>
      <c r="B470" s="132"/>
      <c r="C470" s="113"/>
      <c r="D470" s="113"/>
      <c r="E470" s="113"/>
      <c r="F470" s="114"/>
      <c r="G470" s="241">
        <v>0</v>
      </c>
      <c r="H470" s="133"/>
      <c r="I470" s="116"/>
      <c r="J470" s="83" t="str">
        <f t="shared" si="27"/>
        <v>00</v>
      </c>
      <c r="K470" s="84" t="str">
        <f t="shared" si="29"/>
        <v>000000000A000300FFFFFFFF00000000</v>
      </c>
      <c r="N470" s="84">
        <f t="shared" si="30"/>
        <v>1033</v>
      </c>
    </row>
    <row r="471" spans="1:14" s="84" customFormat="1" ht="13.5" x14ac:dyDescent="0.2">
      <c r="A471" s="62" t="s">
        <v>10295</v>
      </c>
      <c r="B471" s="132"/>
      <c r="C471" s="113"/>
      <c r="D471" s="113"/>
      <c r="E471" s="113"/>
      <c r="F471" s="114"/>
      <c r="G471" s="241">
        <v>0</v>
      </c>
      <c r="H471" s="133"/>
      <c r="I471" s="116"/>
      <c r="J471" s="83" t="str">
        <f t="shared" si="27"/>
        <v>00</v>
      </c>
      <c r="K471" s="84" t="str">
        <f t="shared" si="29"/>
        <v>0000000A000300FFFFFFFF0000000000</v>
      </c>
      <c r="N471" s="84">
        <f t="shared" si="30"/>
        <v>1033</v>
      </c>
    </row>
    <row r="472" spans="1:14" s="84" customFormat="1" ht="13.5" x14ac:dyDescent="0.2">
      <c r="A472" s="62" t="s">
        <v>10296</v>
      </c>
      <c r="B472" s="132"/>
      <c r="C472" s="113"/>
      <c r="D472" s="113"/>
      <c r="E472" s="113"/>
      <c r="F472" s="114"/>
      <c r="G472" s="241">
        <v>0</v>
      </c>
      <c r="H472" s="133"/>
      <c r="I472" s="116"/>
      <c r="J472" s="83" t="str">
        <f t="shared" si="27"/>
        <v>00</v>
      </c>
      <c r="K472" s="84" t="str">
        <f t="shared" si="29"/>
        <v>00000A000300FFFFFFFF000000000000</v>
      </c>
      <c r="N472" s="84">
        <f t="shared" si="30"/>
        <v>1033</v>
      </c>
    </row>
    <row r="473" spans="1:14" s="84" customFormat="1" ht="13.5" x14ac:dyDescent="0.2">
      <c r="A473" s="62" t="s">
        <v>10297</v>
      </c>
      <c r="B473" s="132"/>
      <c r="C473" s="113"/>
      <c r="D473" s="113"/>
      <c r="E473" s="113"/>
      <c r="F473" s="114"/>
      <c r="G473" s="241">
        <v>0</v>
      </c>
      <c r="H473" s="133"/>
      <c r="I473" s="116"/>
      <c r="J473" s="83" t="str">
        <f t="shared" si="27"/>
        <v>00</v>
      </c>
      <c r="K473" s="84" t="str">
        <f t="shared" si="29"/>
        <v>000A000300FFFFFFFF00000000000000</v>
      </c>
      <c r="N473" s="84">
        <f t="shared" si="30"/>
        <v>1033</v>
      </c>
    </row>
    <row r="474" spans="1:14" s="84" customFormat="1" ht="13.5" x14ac:dyDescent="0.2">
      <c r="A474" s="62" t="s">
        <v>10298</v>
      </c>
      <c r="B474" s="132"/>
      <c r="C474" s="333" t="s">
        <v>10565</v>
      </c>
      <c r="D474" s="340" t="s">
        <v>10441</v>
      </c>
      <c r="E474" s="335" t="s">
        <v>10443</v>
      </c>
      <c r="F474" s="333">
        <v>10</v>
      </c>
      <c r="G474" s="241">
        <f>VLOOKUP(A474,Install!A$1:G$667,7,FALSE)</f>
        <v>10</v>
      </c>
      <c r="H474" s="133"/>
      <c r="I474" s="116"/>
      <c r="J474" s="116" t="str">
        <f t="shared" ref="J474:J477" si="31">IF(LEN(DEC2HEX(G474))=2,DEC2HEX(G474),"0"&amp;DEC2HEX(G474))</f>
        <v>0A</v>
      </c>
      <c r="K474" s="84" t="str">
        <f t="shared" si="29"/>
        <v>0A000300FFFFFFFF0000000000000000</v>
      </c>
      <c r="N474" s="84">
        <f t="shared" si="30"/>
        <v>1033</v>
      </c>
    </row>
    <row r="475" spans="1:14" s="84" customFormat="1" ht="13.5" x14ac:dyDescent="0.2">
      <c r="A475" s="62" t="s">
        <v>10299</v>
      </c>
      <c r="B475" s="132"/>
      <c r="C475" s="113"/>
      <c r="D475" s="113"/>
      <c r="E475" s="113"/>
      <c r="F475" s="114"/>
      <c r="G475" s="241">
        <v>0</v>
      </c>
      <c r="H475" s="133"/>
      <c r="I475" s="116"/>
      <c r="J475" s="116" t="str">
        <f t="shared" si="31"/>
        <v>00</v>
      </c>
      <c r="K475" s="84" t="str">
        <f t="shared" si="29"/>
        <v>000300FFFFFFFF000000000000000000</v>
      </c>
      <c r="N475" s="84">
        <f t="shared" si="30"/>
        <v>1023</v>
      </c>
    </row>
    <row r="476" spans="1:14" s="84" customFormat="1" ht="13.5" x14ac:dyDescent="0.2">
      <c r="A476" s="61" t="s">
        <v>10300</v>
      </c>
      <c r="B476" s="132"/>
      <c r="C476" s="333" t="s">
        <v>10566</v>
      </c>
      <c r="D476" s="340"/>
      <c r="E476" s="335" t="s">
        <v>10574</v>
      </c>
      <c r="F476" s="333">
        <v>3</v>
      </c>
      <c r="G476" s="241">
        <f>VLOOKUP(A476,Install!A$1:G$667,7,FALSE)</f>
        <v>3</v>
      </c>
      <c r="H476" s="133"/>
      <c r="I476" s="116"/>
      <c r="J476" s="116" t="str">
        <f t="shared" si="31"/>
        <v>03</v>
      </c>
      <c r="K476" s="84" t="str">
        <f t="shared" si="29"/>
        <v>0300FFFFFFFF00000000000000000000</v>
      </c>
      <c r="N476" s="84">
        <f t="shared" si="30"/>
        <v>1023</v>
      </c>
    </row>
    <row r="477" spans="1:14" s="84" customFormat="1" ht="13.5" x14ac:dyDescent="0.2">
      <c r="A477" s="61" t="s">
        <v>10301</v>
      </c>
      <c r="B477" s="132"/>
      <c r="C477" s="113"/>
      <c r="D477" s="113"/>
      <c r="E477" s="113"/>
      <c r="F477" s="114"/>
      <c r="G477" s="241">
        <v>0</v>
      </c>
      <c r="H477" s="133"/>
      <c r="I477" s="116"/>
      <c r="J477" s="116" t="str">
        <f t="shared" si="31"/>
        <v>00</v>
      </c>
      <c r="K477" s="84" t="str">
        <f t="shared" si="29"/>
        <v>00FFFFFFFF0000000000000000000000</v>
      </c>
      <c r="N477" s="84">
        <f t="shared" si="30"/>
        <v>1020</v>
      </c>
    </row>
    <row r="478" spans="1:14" s="84" customFormat="1" ht="13.5" x14ac:dyDescent="0.2">
      <c r="A478" s="61" t="s">
        <v>10302</v>
      </c>
      <c r="B478" s="132"/>
      <c r="C478" s="333" t="s">
        <v>10568</v>
      </c>
      <c r="D478" s="340"/>
      <c r="E478" s="335" t="s">
        <v>10575</v>
      </c>
      <c r="F478" s="333">
        <v>255</v>
      </c>
      <c r="G478" s="241">
        <f>VLOOKUP(A478,Install!A$1:G$667,7,FALSE)</f>
        <v>255</v>
      </c>
      <c r="H478" s="133"/>
      <c r="I478" s="116"/>
      <c r="J478" s="116" t="str">
        <f>IF(LEN(DEC2HEX(G478))=2,DEC2HEX(G478),"0"&amp;DEC2HEX(G478))</f>
        <v>FF</v>
      </c>
      <c r="K478" s="84" t="str">
        <f t="shared" si="29"/>
        <v>FFFFFFFF000000000000000000000000</v>
      </c>
      <c r="N478" s="84">
        <f t="shared" si="30"/>
        <v>1020</v>
      </c>
    </row>
    <row r="479" spans="1:14" s="84" customFormat="1" ht="13.5" x14ac:dyDescent="0.2">
      <c r="A479" s="61" t="s">
        <v>10303</v>
      </c>
      <c r="B479" s="132"/>
      <c r="C479" s="333" t="s">
        <v>10569</v>
      </c>
      <c r="D479" s="340"/>
      <c r="E479" s="335" t="s">
        <v>10575</v>
      </c>
      <c r="F479" s="333">
        <v>255</v>
      </c>
      <c r="G479" s="241">
        <f>VLOOKUP(A479,Install!A$1:G$667,7,FALSE)</f>
        <v>255</v>
      </c>
      <c r="H479" s="133"/>
      <c r="I479" s="116"/>
      <c r="J479" s="116" t="str">
        <f t="shared" ref="J479:J494" si="32">IF(LEN(DEC2HEX(G479))=2,DEC2HEX(G479),"0"&amp;DEC2HEX(G479))</f>
        <v>FF</v>
      </c>
      <c r="K479" s="84" t="str">
        <f t="shared" si="29"/>
        <v>FFFFFF00000000000000000000000000</v>
      </c>
      <c r="N479" s="84">
        <f t="shared" si="30"/>
        <v>765</v>
      </c>
    </row>
    <row r="480" spans="1:14" s="84" customFormat="1" ht="13.5" x14ac:dyDescent="0.2">
      <c r="A480" s="61" t="s">
        <v>10304</v>
      </c>
      <c r="B480" s="132"/>
      <c r="C480" s="333" t="s">
        <v>10570</v>
      </c>
      <c r="D480" s="340"/>
      <c r="E480" s="335" t="s">
        <v>10443</v>
      </c>
      <c r="F480" s="333">
        <v>255</v>
      </c>
      <c r="G480" s="241">
        <f>VLOOKUP(A480,Install!A$1:G$667,7,FALSE)</f>
        <v>255</v>
      </c>
      <c r="H480" s="133"/>
      <c r="I480" s="116"/>
      <c r="J480" s="116" t="str">
        <f t="shared" si="32"/>
        <v>FF</v>
      </c>
      <c r="K480" s="84" t="str">
        <f t="shared" si="29"/>
        <v>FFFF000000000000000000000000001E</v>
      </c>
      <c r="N480" s="84">
        <f t="shared" si="30"/>
        <v>540</v>
      </c>
    </row>
    <row r="481" spans="1:14" s="84" customFormat="1" ht="13.5" x14ac:dyDescent="0.2">
      <c r="A481" s="61" t="s">
        <v>10305</v>
      </c>
      <c r="B481" s="132"/>
      <c r="C481" s="333" t="s">
        <v>10571</v>
      </c>
      <c r="D481" s="340"/>
      <c r="E481" s="335" t="s">
        <v>10443</v>
      </c>
      <c r="F481" s="333">
        <v>255</v>
      </c>
      <c r="G481" s="241">
        <f>VLOOKUP(A481,Install!A$1:G$667,7,FALSE)</f>
        <v>255</v>
      </c>
      <c r="H481" s="133"/>
      <c r="I481" s="116"/>
      <c r="J481" s="116" t="str">
        <f t="shared" si="32"/>
        <v>FF</v>
      </c>
      <c r="K481" s="84" t="str">
        <f t="shared" si="29"/>
        <v>FF000000000000000000000000001E00</v>
      </c>
      <c r="N481" s="84">
        <f t="shared" si="30"/>
        <v>285</v>
      </c>
    </row>
    <row r="482" spans="1:14" s="84" customFormat="1" ht="13.5" x14ac:dyDescent="0.2">
      <c r="A482" s="62" t="s">
        <v>10306</v>
      </c>
      <c r="B482" s="132"/>
      <c r="C482" s="113"/>
      <c r="D482" s="113"/>
      <c r="E482" s="113"/>
      <c r="F482" s="114"/>
      <c r="G482" s="241">
        <v>0</v>
      </c>
      <c r="H482" s="133"/>
      <c r="I482" s="116"/>
      <c r="J482" s="116" t="str">
        <f t="shared" si="32"/>
        <v>00</v>
      </c>
      <c r="K482" s="84" t="str">
        <f t="shared" si="29"/>
        <v>000000000000000000000000001E00FF</v>
      </c>
      <c r="N482" s="84">
        <f t="shared" si="30"/>
        <v>285</v>
      </c>
    </row>
    <row r="483" spans="1:14" s="84" customFormat="1" ht="13.5" x14ac:dyDescent="0.2">
      <c r="A483" s="62" t="s">
        <v>10307</v>
      </c>
      <c r="B483" s="132"/>
      <c r="C483" s="113"/>
      <c r="D483" s="113"/>
      <c r="E483" s="113"/>
      <c r="F483" s="114"/>
      <c r="G483" s="241">
        <v>0</v>
      </c>
      <c r="H483" s="133"/>
      <c r="I483" s="116"/>
      <c r="J483" s="116" t="str">
        <f t="shared" si="32"/>
        <v>00</v>
      </c>
      <c r="K483" s="84" t="str">
        <f t="shared" si="29"/>
        <v>0000000000000000000000001E00FF00</v>
      </c>
      <c r="N483" s="84">
        <f t="shared" si="30"/>
        <v>285</v>
      </c>
    </row>
    <row r="484" spans="1:14" s="84" customFormat="1" ht="13.5" x14ac:dyDescent="0.2">
      <c r="A484" s="62" t="s">
        <v>10308</v>
      </c>
      <c r="B484" s="132"/>
      <c r="C484" s="113"/>
      <c r="D484" s="113"/>
      <c r="E484" s="113"/>
      <c r="F484" s="114"/>
      <c r="G484" s="241">
        <v>0</v>
      </c>
      <c r="H484" s="133"/>
      <c r="I484" s="116"/>
      <c r="J484" s="116" t="str">
        <f t="shared" si="32"/>
        <v>00</v>
      </c>
      <c r="K484" s="84" t="str">
        <f t="shared" si="29"/>
        <v>00000000000000000000001E00FF00FF</v>
      </c>
      <c r="N484" s="84">
        <f t="shared" si="30"/>
        <v>540</v>
      </c>
    </row>
    <row r="485" spans="1:14" s="84" customFormat="1" ht="13.5" x14ac:dyDescent="0.2">
      <c r="A485" s="62" t="s">
        <v>10309</v>
      </c>
      <c r="B485" s="132"/>
      <c r="C485" s="113"/>
      <c r="D485" s="113"/>
      <c r="E485" s="113"/>
      <c r="F485" s="114"/>
      <c r="G485" s="241">
        <v>0</v>
      </c>
      <c r="H485" s="133"/>
      <c r="I485" s="116"/>
      <c r="J485" s="116" t="str">
        <f t="shared" si="32"/>
        <v>00</v>
      </c>
      <c r="K485" s="84" t="str">
        <f t="shared" si="29"/>
        <v>000000000000000000001E00FF00FF00</v>
      </c>
      <c r="N485" s="84">
        <f t="shared" si="30"/>
        <v>540</v>
      </c>
    </row>
    <row r="486" spans="1:14" s="84" customFormat="1" ht="13.5" x14ac:dyDescent="0.2">
      <c r="A486" s="62" t="s">
        <v>10310</v>
      </c>
      <c r="B486" s="132"/>
      <c r="C486" s="113"/>
      <c r="D486" s="113"/>
      <c r="E486" s="113"/>
      <c r="F486" s="114"/>
      <c r="G486" s="241">
        <v>0</v>
      </c>
      <c r="H486" s="133"/>
      <c r="I486" s="116"/>
      <c r="J486" s="116" t="str">
        <f t="shared" si="32"/>
        <v>00</v>
      </c>
      <c r="K486" s="84" t="str">
        <f t="shared" si="29"/>
        <v>0000000000000000001E00FF00FF0000</v>
      </c>
      <c r="N486" s="84">
        <f t="shared" si="30"/>
        <v>540</v>
      </c>
    </row>
    <row r="487" spans="1:14" s="84" customFormat="1" ht="13.5" x14ac:dyDescent="0.2">
      <c r="A487" s="62" t="s">
        <v>10311</v>
      </c>
      <c r="B487" s="132"/>
      <c r="C487" s="113"/>
      <c r="D487" s="113"/>
      <c r="E487" s="113"/>
      <c r="F487" s="114"/>
      <c r="G487" s="241">
        <v>0</v>
      </c>
      <c r="H487" s="133"/>
      <c r="I487" s="116"/>
      <c r="J487" s="116" t="str">
        <f t="shared" si="32"/>
        <v>00</v>
      </c>
      <c r="K487" s="84" t="str">
        <f t="shared" si="29"/>
        <v>00000000000000001E00FF00FF000000</v>
      </c>
      <c r="N487" s="84">
        <f t="shared" si="30"/>
        <v>540</v>
      </c>
    </row>
    <row r="488" spans="1:14" s="84" customFormat="1" ht="13.5" x14ac:dyDescent="0.2">
      <c r="A488" s="62" t="s">
        <v>10312</v>
      </c>
      <c r="B488" s="132"/>
      <c r="C488" s="113"/>
      <c r="D488" s="113"/>
      <c r="E488" s="113"/>
      <c r="F488" s="114"/>
      <c r="G488" s="241">
        <v>0</v>
      </c>
      <c r="H488" s="133"/>
      <c r="I488" s="116"/>
      <c r="J488" s="116" t="str">
        <f t="shared" si="32"/>
        <v>00</v>
      </c>
      <c r="K488" s="84" t="str">
        <f t="shared" si="29"/>
        <v>000000000000001E00FF00FF00000002</v>
      </c>
      <c r="N488" s="84">
        <f t="shared" si="30"/>
        <v>542</v>
      </c>
    </row>
    <row r="489" spans="1:14" s="84" customFormat="1" ht="13.5" x14ac:dyDescent="0.2">
      <c r="A489" s="62" t="s">
        <v>10313</v>
      </c>
      <c r="B489" s="132"/>
      <c r="C489" s="113"/>
      <c r="D489" s="113"/>
      <c r="E489" s="113"/>
      <c r="F489" s="114"/>
      <c r="G489" s="241">
        <v>0</v>
      </c>
      <c r="H489" s="133"/>
      <c r="I489" s="116"/>
      <c r="J489" s="116" t="str">
        <f t="shared" si="32"/>
        <v>00</v>
      </c>
      <c r="K489" s="84" t="str">
        <f t="shared" si="29"/>
        <v>0000000000001E00FF00FF0000000205</v>
      </c>
      <c r="N489" s="84">
        <f t="shared" si="30"/>
        <v>547</v>
      </c>
    </row>
    <row r="490" spans="1:14" s="84" customFormat="1" ht="13.5" x14ac:dyDescent="0.2">
      <c r="A490" s="62" t="s">
        <v>10314</v>
      </c>
      <c r="B490" s="132"/>
      <c r="C490" s="113"/>
      <c r="D490" s="113"/>
      <c r="E490" s="113"/>
      <c r="F490" s="114"/>
      <c r="G490" s="241">
        <v>0</v>
      </c>
      <c r="H490" s="133"/>
      <c r="I490" s="116"/>
      <c r="J490" s="116" t="str">
        <f t="shared" si="32"/>
        <v>00</v>
      </c>
      <c r="K490" s="84" t="str">
        <f t="shared" si="29"/>
        <v>00000000001E00FF00FF000000020500</v>
      </c>
      <c r="N490" s="84">
        <f t="shared" si="30"/>
        <v>547</v>
      </c>
    </row>
    <row r="491" spans="1:14" s="84" customFormat="1" ht="13.5" x14ac:dyDescent="0.2">
      <c r="A491" s="62" t="s">
        <v>10315</v>
      </c>
      <c r="B491" s="132"/>
      <c r="C491" s="113"/>
      <c r="D491" s="113"/>
      <c r="E491" s="113"/>
      <c r="F491" s="114"/>
      <c r="G491" s="241">
        <v>0</v>
      </c>
      <c r="H491" s="133"/>
      <c r="I491" s="116"/>
      <c r="J491" s="116" t="str">
        <f t="shared" si="32"/>
        <v>00</v>
      </c>
      <c r="K491" s="84" t="str">
        <f t="shared" si="29"/>
        <v>000000001E00FF00FF00000002050000</v>
      </c>
      <c r="N491" s="84">
        <f t="shared" si="30"/>
        <v>547</v>
      </c>
    </row>
    <row r="492" spans="1:14" s="84" customFormat="1" ht="13.5" x14ac:dyDescent="0.2">
      <c r="A492" s="61" t="s">
        <v>10316</v>
      </c>
      <c r="B492" s="132"/>
      <c r="C492" s="113"/>
      <c r="D492" s="113"/>
      <c r="E492" s="113"/>
      <c r="F492" s="114"/>
      <c r="G492" s="241">
        <v>0</v>
      </c>
      <c r="H492" s="133"/>
      <c r="I492" s="116"/>
      <c r="J492" s="116" t="str">
        <f t="shared" si="32"/>
        <v>00</v>
      </c>
      <c r="K492" s="84" t="str">
        <f t="shared" si="29"/>
        <v>0000001E00FF00FF0000000205000000</v>
      </c>
      <c r="N492" s="84">
        <f t="shared" si="30"/>
        <v>547</v>
      </c>
    </row>
    <row r="493" spans="1:14" s="84" customFormat="1" ht="13.5" x14ac:dyDescent="0.2">
      <c r="A493" s="61" t="s">
        <v>10317</v>
      </c>
      <c r="B493" s="132"/>
      <c r="C493" s="113"/>
      <c r="D493" s="113"/>
      <c r="E493" s="113"/>
      <c r="F493" s="114"/>
      <c r="G493" s="241">
        <v>0</v>
      </c>
      <c r="H493" s="133"/>
      <c r="I493" s="116"/>
      <c r="J493" s="116" t="str">
        <f t="shared" si="32"/>
        <v>00</v>
      </c>
      <c r="K493" s="84" t="str">
        <f t="shared" si="29"/>
        <v>00001E00FF00FF000000020500000000</v>
      </c>
      <c r="N493" s="84">
        <f t="shared" si="30"/>
        <v>547</v>
      </c>
    </row>
    <row r="494" spans="1:14" s="84" customFormat="1" ht="13.5" x14ac:dyDescent="0.2">
      <c r="A494" s="61" t="s">
        <v>10318</v>
      </c>
      <c r="B494" s="132"/>
      <c r="C494" s="113"/>
      <c r="D494" s="113"/>
      <c r="E494" s="113"/>
      <c r="F494" s="114"/>
      <c r="G494" s="241">
        <v>0</v>
      </c>
      <c r="H494" s="133"/>
      <c r="I494" s="116"/>
      <c r="J494" s="116" t="str">
        <f t="shared" si="32"/>
        <v>00</v>
      </c>
      <c r="K494" s="84" t="str">
        <f t="shared" si="29"/>
        <v>001E00FF00FF00000002050000000000</v>
      </c>
      <c r="N494" s="84">
        <f t="shared" si="30"/>
        <v>547</v>
      </c>
    </row>
    <row r="495" spans="1:14" s="84" customFormat="1" ht="13.5" x14ac:dyDescent="0.2">
      <c r="A495" s="61" t="s">
        <v>10319</v>
      </c>
      <c r="B495" s="132"/>
      <c r="C495" s="333" t="s">
        <v>10694</v>
      </c>
      <c r="D495" s="355" t="s">
        <v>10480</v>
      </c>
      <c r="E495" s="355" t="s">
        <v>10704</v>
      </c>
      <c r="F495" s="333">
        <v>30</v>
      </c>
      <c r="G495" s="241">
        <f>VLOOKUP(A495,Install!A$1:G$667,7,FALSE)</f>
        <v>30</v>
      </c>
      <c r="H495" s="133"/>
      <c r="I495" s="116"/>
      <c r="J495" s="116" t="str">
        <f>IF(LEN(DEC2HEX(G495))=2,DEC2HEX(G495),"0"&amp;DEC2HEX(G495))</f>
        <v>1E</v>
      </c>
      <c r="K495" s="84" t="str">
        <f t="shared" si="29"/>
        <v>1E00FF00FF0000000205000000000000</v>
      </c>
      <c r="N495" s="84">
        <f t="shared" si="30"/>
        <v>547</v>
      </c>
    </row>
    <row r="496" spans="1:14" s="84" customFormat="1" ht="13.5" x14ac:dyDescent="0.2">
      <c r="A496" s="61" t="s">
        <v>10320</v>
      </c>
      <c r="B496" s="132"/>
      <c r="C496" s="113"/>
      <c r="D496" s="113"/>
      <c r="E496" s="113"/>
      <c r="F496" s="114"/>
      <c r="G496" s="241">
        <v>0</v>
      </c>
      <c r="H496" s="133"/>
      <c r="I496" s="116"/>
      <c r="J496" s="116" t="str">
        <f t="shared" ref="J496:J527" si="33">IF(LEN(DEC2HEX(G496))=2,DEC2HEX(G496),"0"&amp;DEC2HEX(G496))</f>
        <v>00</v>
      </c>
      <c r="K496" s="84" t="str">
        <f t="shared" si="29"/>
        <v>00FF00FF000000020500000000000000</v>
      </c>
      <c r="N496" s="84">
        <f t="shared" si="30"/>
        <v>517</v>
      </c>
    </row>
    <row r="497" spans="1:14" s="84" customFormat="1" ht="13.5" x14ac:dyDescent="0.2">
      <c r="A497" s="61" t="s">
        <v>10321</v>
      </c>
      <c r="B497" s="132"/>
      <c r="C497" s="333" t="s">
        <v>10696</v>
      </c>
      <c r="D497" s="355"/>
      <c r="E497" s="355" t="s">
        <v>10704</v>
      </c>
      <c r="F497" s="333">
        <v>255</v>
      </c>
      <c r="G497" s="241">
        <f>VLOOKUP(A497,Install!A$1:G$667,7,FALSE)</f>
        <v>255</v>
      </c>
      <c r="H497" s="133"/>
      <c r="I497" s="116"/>
      <c r="J497" s="116" t="str">
        <f t="shared" si="33"/>
        <v>FF</v>
      </c>
      <c r="K497" s="84" t="str">
        <f t="shared" si="29"/>
        <v>FF00FF00000002050000000000000000</v>
      </c>
      <c r="N497" s="84">
        <f t="shared" si="30"/>
        <v>517</v>
      </c>
    </row>
    <row r="498" spans="1:14" s="84" customFormat="1" ht="13.5" x14ac:dyDescent="0.2">
      <c r="A498" s="62" t="s">
        <v>10322</v>
      </c>
      <c r="B498" s="132"/>
      <c r="C498" s="113"/>
      <c r="D498" s="113"/>
      <c r="E498" s="113"/>
      <c r="F498" s="114"/>
      <c r="G498" s="241">
        <v>0</v>
      </c>
      <c r="H498" s="133"/>
      <c r="I498" s="116"/>
      <c r="J498" s="116" t="str">
        <f t="shared" si="33"/>
        <v>00</v>
      </c>
      <c r="K498" s="84" t="str">
        <f t="shared" si="29"/>
        <v>00FF0000000205000000000000000000</v>
      </c>
      <c r="N498" s="84">
        <f t="shared" si="30"/>
        <v>262</v>
      </c>
    </row>
    <row r="499" spans="1:14" s="84" customFormat="1" ht="13.5" x14ac:dyDescent="0.2">
      <c r="A499" s="62" t="s">
        <v>10323</v>
      </c>
      <c r="B499" s="132"/>
      <c r="C499" s="333" t="s">
        <v>10698</v>
      </c>
      <c r="D499" s="355"/>
      <c r="E499" s="355" t="s">
        <v>10704</v>
      </c>
      <c r="F499" s="333">
        <v>255</v>
      </c>
      <c r="G499" s="241">
        <f>VLOOKUP(A499,Install!A$1:G$667,7,FALSE)</f>
        <v>255</v>
      </c>
      <c r="H499" s="133"/>
      <c r="I499" s="116"/>
      <c r="J499" s="116" t="str">
        <f t="shared" si="33"/>
        <v>FF</v>
      </c>
      <c r="K499" s="84" t="str">
        <f t="shared" si="29"/>
        <v>FF000000020500000000000000000000</v>
      </c>
      <c r="N499" s="84">
        <f t="shared" si="30"/>
        <v>262</v>
      </c>
    </row>
    <row r="500" spans="1:14" s="84" customFormat="1" ht="13.5" x14ac:dyDescent="0.2">
      <c r="A500" s="62" t="s">
        <v>10324</v>
      </c>
      <c r="B500" s="132"/>
      <c r="C500" s="113"/>
      <c r="D500" s="113"/>
      <c r="E500" s="113"/>
      <c r="F500" s="114"/>
      <c r="G500" s="241">
        <v>0</v>
      </c>
      <c r="H500" s="133"/>
      <c r="I500" s="116"/>
      <c r="J500" s="116" t="str">
        <f t="shared" si="33"/>
        <v>00</v>
      </c>
      <c r="K500" s="84" t="str">
        <f t="shared" si="29"/>
        <v>00000002050000000000000000000001</v>
      </c>
      <c r="N500" s="84">
        <f t="shared" si="30"/>
        <v>8</v>
      </c>
    </row>
    <row r="501" spans="1:14" s="84" customFormat="1" ht="13.5" x14ac:dyDescent="0.2">
      <c r="A501" s="62" t="s">
        <v>10325</v>
      </c>
      <c r="B501" s="132"/>
      <c r="C501" s="113"/>
      <c r="D501" s="113"/>
      <c r="E501" s="113"/>
      <c r="F501" s="114"/>
      <c r="G501" s="241">
        <v>0</v>
      </c>
      <c r="H501" s="133"/>
      <c r="I501" s="116"/>
      <c r="J501" s="116" t="str">
        <f t="shared" si="33"/>
        <v>00</v>
      </c>
      <c r="K501" s="84" t="str">
        <f t="shared" si="29"/>
        <v>00000205000000000000000000000100</v>
      </c>
      <c r="N501" s="84">
        <f t="shared" si="30"/>
        <v>8</v>
      </c>
    </row>
    <row r="502" spans="1:14" s="84" customFormat="1" ht="13.5" x14ac:dyDescent="0.2">
      <c r="A502" s="62" t="s">
        <v>10326</v>
      </c>
      <c r="B502" s="132"/>
      <c r="C502" s="113"/>
      <c r="D502" s="113"/>
      <c r="E502" s="113"/>
      <c r="F502" s="114"/>
      <c r="G502" s="241">
        <v>0</v>
      </c>
      <c r="H502" s="133"/>
      <c r="I502" s="116"/>
      <c r="J502" s="116" t="str">
        <f t="shared" si="33"/>
        <v>00</v>
      </c>
      <c r="K502" s="84" t="str">
        <f t="shared" si="29"/>
        <v>00020500000000000000000000010000</v>
      </c>
      <c r="N502" s="84">
        <f t="shared" si="30"/>
        <v>8</v>
      </c>
    </row>
    <row r="503" spans="1:14" s="84" customFormat="1" ht="13.5" x14ac:dyDescent="0.2">
      <c r="A503" s="62" t="s">
        <v>10327</v>
      </c>
      <c r="B503" s="132"/>
      <c r="C503" s="333" t="s">
        <v>10702</v>
      </c>
      <c r="D503" s="355"/>
      <c r="E503" s="355" t="s">
        <v>201</v>
      </c>
      <c r="F503" s="333">
        <v>2</v>
      </c>
      <c r="G503" s="241">
        <f>VLOOKUP(A503,Install!A$1:G$667,7,FALSE)</f>
        <v>2</v>
      </c>
      <c r="H503" s="133"/>
      <c r="I503" s="116"/>
      <c r="J503" s="116" t="str">
        <f t="shared" si="33"/>
        <v>02</v>
      </c>
      <c r="K503" s="84" t="str">
        <f t="shared" si="29"/>
        <v>02050000000000000000000001000000</v>
      </c>
      <c r="N503" s="84">
        <f t="shared" si="30"/>
        <v>8</v>
      </c>
    </row>
    <row r="504" spans="1:14" s="84" customFormat="1" ht="13.5" x14ac:dyDescent="0.2">
      <c r="A504" s="62" t="s">
        <v>10328</v>
      </c>
      <c r="B504" s="132"/>
      <c r="C504" s="333" t="s">
        <v>10703</v>
      </c>
      <c r="D504" s="355" t="s">
        <v>368</v>
      </c>
      <c r="E504" s="355" t="s">
        <v>10704</v>
      </c>
      <c r="F504" s="333">
        <v>5</v>
      </c>
      <c r="G504" s="241">
        <f>VLOOKUP(A504,Install!A$1:G$667,7,FALSE)</f>
        <v>5</v>
      </c>
      <c r="H504" s="133"/>
      <c r="I504" s="116"/>
      <c r="J504" s="116" t="str">
        <f t="shared" si="33"/>
        <v>05</v>
      </c>
      <c r="K504" s="84" t="str">
        <f t="shared" si="29"/>
        <v>05000000000000000000000100000000</v>
      </c>
      <c r="N504" s="84">
        <f t="shared" si="30"/>
        <v>6</v>
      </c>
    </row>
    <row r="505" spans="1:14" s="84" customFormat="1" ht="13.5" x14ac:dyDescent="0.2">
      <c r="A505" s="62" t="s">
        <v>10329</v>
      </c>
      <c r="B505" s="132"/>
      <c r="C505" s="113"/>
      <c r="D505" s="113"/>
      <c r="E505" s="113"/>
      <c r="F505" s="114"/>
      <c r="G505" s="241">
        <v>0</v>
      </c>
      <c r="H505" s="133"/>
      <c r="I505" s="116"/>
      <c r="J505" s="116" t="str">
        <f t="shared" si="33"/>
        <v>00</v>
      </c>
      <c r="K505" s="84" t="str">
        <f t="shared" si="29"/>
        <v>00000000000000000000010000000000</v>
      </c>
      <c r="N505" s="84">
        <f t="shared" si="30"/>
        <v>1</v>
      </c>
    </row>
    <row r="506" spans="1:14" s="84" customFormat="1" ht="13.5" x14ac:dyDescent="0.2">
      <c r="A506" s="62" t="s">
        <v>10330</v>
      </c>
      <c r="B506" s="132"/>
      <c r="C506" s="113"/>
      <c r="D506" s="113"/>
      <c r="E506" s="113"/>
      <c r="F506" s="114"/>
      <c r="G506" s="241">
        <v>0</v>
      </c>
      <c r="H506" s="133"/>
      <c r="I506" s="116"/>
      <c r="J506" s="116" t="str">
        <f t="shared" si="33"/>
        <v>00</v>
      </c>
      <c r="K506" s="84" t="str">
        <f t="shared" si="29"/>
        <v>00000000000000000001000000000000</v>
      </c>
      <c r="N506" s="84">
        <f t="shared" si="30"/>
        <v>1</v>
      </c>
    </row>
    <row r="507" spans="1:14" s="84" customFormat="1" ht="13.5" x14ac:dyDescent="0.2">
      <c r="A507" s="62" t="s">
        <v>10331</v>
      </c>
      <c r="B507" s="132"/>
      <c r="C507" s="113"/>
      <c r="D507" s="113"/>
      <c r="E507" s="113"/>
      <c r="F507" s="114"/>
      <c r="G507" s="241">
        <v>0</v>
      </c>
      <c r="H507" s="133"/>
      <c r="I507" s="116"/>
      <c r="J507" s="116" t="str">
        <f t="shared" si="33"/>
        <v>00</v>
      </c>
      <c r="K507" s="84" t="str">
        <f t="shared" si="29"/>
        <v>00000000000000000100000000000000</v>
      </c>
      <c r="N507" s="84">
        <f t="shared" si="30"/>
        <v>1</v>
      </c>
    </row>
    <row r="508" spans="1:14" s="84" customFormat="1" ht="13.5" x14ac:dyDescent="0.2">
      <c r="A508" s="61" t="s">
        <v>10332</v>
      </c>
      <c r="B508" s="132"/>
      <c r="C508" s="113"/>
      <c r="D508" s="113"/>
      <c r="E508" s="113"/>
      <c r="F508" s="114"/>
      <c r="G508" s="241">
        <v>0</v>
      </c>
      <c r="H508" s="133"/>
      <c r="I508" s="116"/>
      <c r="J508" s="116" t="str">
        <f t="shared" si="33"/>
        <v>00</v>
      </c>
      <c r="K508" s="84" t="str">
        <f t="shared" si="29"/>
        <v>00000000000000010000000000000000</v>
      </c>
      <c r="N508" s="84">
        <f t="shared" si="30"/>
        <v>1</v>
      </c>
    </row>
    <row r="509" spans="1:14" s="84" customFormat="1" ht="13.5" x14ac:dyDescent="0.2">
      <c r="A509" s="61" t="s">
        <v>10333</v>
      </c>
      <c r="B509" s="132"/>
      <c r="C509" s="113"/>
      <c r="D509" s="113"/>
      <c r="E509" s="113"/>
      <c r="F509" s="114"/>
      <c r="G509" s="241">
        <v>0</v>
      </c>
      <c r="H509" s="133"/>
      <c r="I509" s="116"/>
      <c r="J509" s="116" t="str">
        <f t="shared" si="33"/>
        <v>00</v>
      </c>
      <c r="K509" s="84" t="str">
        <f t="shared" si="29"/>
        <v>00000000000001000000000000000000</v>
      </c>
      <c r="N509" s="84">
        <f t="shared" si="30"/>
        <v>1</v>
      </c>
    </row>
    <row r="510" spans="1:14" s="84" customFormat="1" ht="13.5" x14ac:dyDescent="0.2">
      <c r="A510" s="61" t="s">
        <v>10334</v>
      </c>
      <c r="B510" s="132"/>
      <c r="C510" s="113"/>
      <c r="D510" s="113"/>
      <c r="E510" s="113"/>
      <c r="F510" s="114"/>
      <c r="G510" s="241">
        <v>0</v>
      </c>
      <c r="H510" s="133"/>
      <c r="I510" s="116"/>
      <c r="J510" s="116" t="str">
        <f t="shared" si="33"/>
        <v>00</v>
      </c>
      <c r="K510" s="84" t="str">
        <f t="shared" si="29"/>
        <v>00000000000100000000000000000000</v>
      </c>
      <c r="N510" s="84">
        <f t="shared" si="30"/>
        <v>1</v>
      </c>
    </row>
    <row r="511" spans="1:14" s="84" customFormat="1" ht="13.5" x14ac:dyDescent="0.2">
      <c r="A511" s="61" t="s">
        <v>10335</v>
      </c>
      <c r="B511" s="132"/>
      <c r="C511" s="113"/>
      <c r="D511" s="113"/>
      <c r="E511" s="113"/>
      <c r="F511" s="114"/>
      <c r="G511" s="241">
        <v>0</v>
      </c>
      <c r="H511" s="133"/>
      <c r="I511" s="116"/>
      <c r="J511" s="116" t="str">
        <f t="shared" si="33"/>
        <v>00</v>
      </c>
      <c r="K511" s="84" t="str">
        <f t="shared" si="29"/>
        <v>00000000010000000000000000000000</v>
      </c>
      <c r="N511" s="84">
        <f t="shared" si="30"/>
        <v>1</v>
      </c>
    </row>
    <row r="512" spans="1:14" s="84" customFormat="1" ht="13.5" x14ac:dyDescent="0.2">
      <c r="A512" s="61" t="s">
        <v>10336</v>
      </c>
      <c r="B512" s="132"/>
      <c r="C512" s="113"/>
      <c r="D512" s="113"/>
      <c r="E512" s="113"/>
      <c r="F512" s="114"/>
      <c r="G512" s="241">
        <v>0</v>
      </c>
      <c r="H512" s="133"/>
      <c r="I512" s="116"/>
      <c r="J512" s="116" t="str">
        <f t="shared" si="33"/>
        <v>00</v>
      </c>
      <c r="K512" s="84" t="str">
        <f t="shared" si="29"/>
        <v>00000001000000000000000000000000</v>
      </c>
      <c r="N512" s="84">
        <f t="shared" si="30"/>
        <v>1</v>
      </c>
    </row>
    <row r="513" spans="1:14" s="84" customFormat="1" ht="13.5" x14ac:dyDescent="0.2">
      <c r="A513" s="61" t="s">
        <v>10337</v>
      </c>
      <c r="B513" s="132"/>
      <c r="C513" s="113"/>
      <c r="D513" s="113"/>
      <c r="E513" s="113"/>
      <c r="F513" s="114"/>
      <c r="G513" s="241">
        <v>0</v>
      </c>
      <c r="H513" s="133"/>
      <c r="I513" s="116"/>
      <c r="J513" s="116" t="str">
        <f t="shared" si="33"/>
        <v>00</v>
      </c>
      <c r="K513" s="84" t="str">
        <f t="shared" si="29"/>
        <v>00000100000000000000000000000000</v>
      </c>
      <c r="N513" s="84">
        <f t="shared" si="30"/>
        <v>1</v>
      </c>
    </row>
    <row r="514" spans="1:14" s="84" customFormat="1" ht="13.5" x14ac:dyDescent="0.2">
      <c r="A514" s="62" t="s">
        <v>10213</v>
      </c>
      <c r="B514" s="132"/>
      <c r="C514" s="113"/>
      <c r="D514" s="113"/>
      <c r="E514" s="113"/>
      <c r="F514" s="114"/>
      <c r="G514" s="241">
        <v>0</v>
      </c>
      <c r="H514" s="133"/>
      <c r="I514" s="116"/>
      <c r="J514" s="116" t="str">
        <f t="shared" si="33"/>
        <v>00</v>
      </c>
      <c r="K514" s="84" t="str">
        <f t="shared" si="29"/>
        <v>00010000000000000000000000000000</v>
      </c>
      <c r="N514" s="84">
        <f t="shared" si="30"/>
        <v>1</v>
      </c>
    </row>
    <row r="515" spans="1:14" s="84" customFormat="1" ht="13.5" x14ac:dyDescent="0.2">
      <c r="A515" s="62" t="s">
        <v>10214</v>
      </c>
      <c r="B515" s="132"/>
      <c r="C515" s="334" t="s">
        <v>11242</v>
      </c>
      <c r="D515" s="333"/>
      <c r="E515" s="355" t="s">
        <v>102</v>
      </c>
      <c r="F515" s="333">
        <v>1</v>
      </c>
      <c r="G515" s="241">
        <f>VLOOKUP(A515,Install!A$1:G$667,7,FALSE)</f>
        <v>1</v>
      </c>
      <c r="H515" s="133"/>
      <c r="I515" s="116"/>
      <c r="J515" s="116" t="str">
        <f t="shared" si="33"/>
        <v>01</v>
      </c>
      <c r="K515" s="84" t="str">
        <f t="shared" ref="K515:K578" si="34">CONCATENATE(J515,J516,J517,J518,J519,J520,J521,J522,J523,J524,J525,J526,J527,J528,J529,J530)</f>
        <v>01000000000000000000000000000000</v>
      </c>
      <c r="N515" s="84">
        <f t="shared" ref="N515:N578" si="35">SUM(G515:G530)</f>
        <v>1</v>
      </c>
    </row>
    <row r="516" spans="1:14" s="84" customFormat="1" ht="13.5" x14ac:dyDescent="0.2">
      <c r="A516" s="62" t="s">
        <v>10215</v>
      </c>
      <c r="B516" s="132"/>
      <c r="C516" s="113"/>
      <c r="D516" s="113"/>
      <c r="E516" s="113"/>
      <c r="F516" s="114"/>
      <c r="G516" s="241">
        <v>0</v>
      </c>
      <c r="H516" s="133"/>
      <c r="I516" s="116"/>
      <c r="J516" s="116" t="str">
        <f t="shared" si="33"/>
        <v>00</v>
      </c>
      <c r="K516" s="84" t="str">
        <f t="shared" si="34"/>
        <v>00000000000000000000000000000000</v>
      </c>
      <c r="N516" s="84">
        <f t="shared" si="35"/>
        <v>0</v>
      </c>
    </row>
    <row r="517" spans="1:14" s="84" customFormat="1" ht="13.5" x14ac:dyDescent="0.2">
      <c r="A517" s="62" t="s">
        <v>10216</v>
      </c>
      <c r="B517" s="132"/>
      <c r="C517" s="113"/>
      <c r="D517" s="113"/>
      <c r="E517" s="113"/>
      <c r="F517" s="114"/>
      <c r="G517" s="241">
        <v>0</v>
      </c>
      <c r="H517" s="133"/>
      <c r="I517" s="116"/>
      <c r="J517" s="116" t="str">
        <f t="shared" si="33"/>
        <v>00</v>
      </c>
      <c r="K517" s="84" t="str">
        <f t="shared" si="34"/>
        <v>00000000000000000000000000000000</v>
      </c>
      <c r="N517" s="84">
        <f t="shared" si="35"/>
        <v>0</v>
      </c>
    </row>
    <row r="518" spans="1:14" s="84" customFormat="1" ht="13.5" x14ac:dyDescent="0.2">
      <c r="A518" s="62" t="s">
        <v>10217</v>
      </c>
      <c r="B518" s="132"/>
      <c r="C518" s="113"/>
      <c r="D518" s="113"/>
      <c r="E518" s="113"/>
      <c r="F518" s="114"/>
      <c r="G518" s="241">
        <v>0</v>
      </c>
      <c r="H518" s="133"/>
      <c r="I518" s="116"/>
      <c r="J518" s="116" t="str">
        <f t="shared" si="33"/>
        <v>00</v>
      </c>
      <c r="K518" s="84" t="str">
        <f t="shared" si="34"/>
        <v>00000000000000000000000000000000</v>
      </c>
      <c r="N518" s="84">
        <f t="shared" si="35"/>
        <v>0</v>
      </c>
    </row>
    <row r="519" spans="1:14" s="84" customFormat="1" ht="13.5" x14ac:dyDescent="0.2">
      <c r="A519" s="62" t="s">
        <v>10218</v>
      </c>
      <c r="B519" s="132"/>
      <c r="C519" s="113"/>
      <c r="D519" s="113"/>
      <c r="E519" s="113"/>
      <c r="F519" s="114"/>
      <c r="G519" s="241">
        <v>0</v>
      </c>
      <c r="H519" s="133"/>
      <c r="I519" s="116"/>
      <c r="J519" s="116" t="str">
        <f t="shared" si="33"/>
        <v>00</v>
      </c>
      <c r="K519" s="84" t="str">
        <f t="shared" si="34"/>
        <v>00000000000000000000000000000000</v>
      </c>
      <c r="N519" s="84">
        <f t="shared" si="35"/>
        <v>0</v>
      </c>
    </row>
    <row r="520" spans="1:14" s="84" customFormat="1" ht="13.5" x14ac:dyDescent="0.2">
      <c r="A520" s="62" t="s">
        <v>10219</v>
      </c>
      <c r="B520" s="132"/>
      <c r="C520" s="113"/>
      <c r="D520" s="113"/>
      <c r="E520" s="113"/>
      <c r="F520" s="114"/>
      <c r="G520" s="241">
        <v>0</v>
      </c>
      <c r="H520" s="133"/>
      <c r="I520" s="116"/>
      <c r="J520" s="116" t="str">
        <f t="shared" si="33"/>
        <v>00</v>
      </c>
      <c r="K520" s="84" t="str">
        <f t="shared" si="34"/>
        <v>00000000000000000000000000000000</v>
      </c>
      <c r="N520" s="84">
        <f t="shared" si="35"/>
        <v>0</v>
      </c>
    </row>
    <row r="521" spans="1:14" s="84" customFormat="1" ht="13.5" x14ac:dyDescent="0.2">
      <c r="A521" s="62" t="s">
        <v>10220</v>
      </c>
      <c r="B521" s="132"/>
      <c r="C521" s="113"/>
      <c r="D521" s="113"/>
      <c r="E521" s="113"/>
      <c r="F521" s="114"/>
      <c r="G521" s="241">
        <v>0</v>
      </c>
      <c r="H521" s="133"/>
      <c r="I521" s="116"/>
      <c r="J521" s="116" t="str">
        <f t="shared" si="33"/>
        <v>00</v>
      </c>
      <c r="K521" s="84" t="str">
        <f t="shared" si="34"/>
        <v>00000000000000000000000000000000</v>
      </c>
      <c r="N521" s="84">
        <f t="shared" si="35"/>
        <v>0</v>
      </c>
    </row>
    <row r="522" spans="1:14" s="84" customFormat="1" ht="13.5" x14ac:dyDescent="0.2">
      <c r="A522" s="62" t="s">
        <v>10221</v>
      </c>
      <c r="B522" s="132"/>
      <c r="C522" s="113"/>
      <c r="D522" s="113"/>
      <c r="E522" s="113"/>
      <c r="F522" s="114"/>
      <c r="G522" s="241">
        <v>0</v>
      </c>
      <c r="H522" s="133"/>
      <c r="I522" s="116"/>
      <c r="J522" s="116" t="str">
        <f t="shared" si="33"/>
        <v>00</v>
      </c>
      <c r="K522" s="84" t="str">
        <f t="shared" si="34"/>
        <v>00000000000000000000000000000000</v>
      </c>
      <c r="N522" s="84">
        <f t="shared" si="35"/>
        <v>0</v>
      </c>
    </row>
    <row r="523" spans="1:14" s="84" customFormat="1" ht="13.5" x14ac:dyDescent="0.2">
      <c r="A523" s="62" t="s">
        <v>10222</v>
      </c>
      <c r="B523" s="132"/>
      <c r="C523" s="113"/>
      <c r="D523" s="113"/>
      <c r="E523" s="113"/>
      <c r="F523" s="114"/>
      <c r="G523" s="241">
        <v>0</v>
      </c>
      <c r="H523" s="133"/>
      <c r="I523" s="116"/>
      <c r="J523" s="116" t="str">
        <f t="shared" si="33"/>
        <v>00</v>
      </c>
      <c r="K523" s="84" t="str">
        <f t="shared" si="34"/>
        <v>00000000000000000000000000000000</v>
      </c>
      <c r="N523" s="84">
        <f t="shared" si="35"/>
        <v>0</v>
      </c>
    </row>
    <row r="524" spans="1:14" s="84" customFormat="1" ht="13.5" x14ac:dyDescent="0.2">
      <c r="A524" s="61" t="s">
        <v>10223</v>
      </c>
      <c r="B524" s="132"/>
      <c r="C524" s="113"/>
      <c r="D524" s="113"/>
      <c r="E524" s="113"/>
      <c r="F524" s="114"/>
      <c r="G524" s="241">
        <v>0</v>
      </c>
      <c r="H524" s="133"/>
      <c r="I524" s="116"/>
      <c r="J524" s="116" t="str">
        <f t="shared" si="33"/>
        <v>00</v>
      </c>
      <c r="K524" s="84" t="str">
        <f t="shared" si="34"/>
        <v>00000000000000000000000000000000</v>
      </c>
      <c r="N524" s="84">
        <f t="shared" si="35"/>
        <v>0</v>
      </c>
    </row>
    <row r="525" spans="1:14" s="84" customFormat="1" ht="13.5" x14ac:dyDescent="0.2">
      <c r="A525" s="61" t="s">
        <v>10224</v>
      </c>
      <c r="B525" s="132"/>
      <c r="C525" s="113"/>
      <c r="D525" s="113"/>
      <c r="E525" s="113"/>
      <c r="F525" s="114"/>
      <c r="G525" s="241">
        <v>0</v>
      </c>
      <c r="H525" s="133"/>
      <c r="I525" s="116"/>
      <c r="J525" s="116" t="str">
        <f t="shared" si="33"/>
        <v>00</v>
      </c>
      <c r="K525" s="84" t="str">
        <f t="shared" si="34"/>
        <v>00000000000000000000000000000000</v>
      </c>
      <c r="N525" s="84">
        <f t="shared" si="35"/>
        <v>0</v>
      </c>
    </row>
    <row r="526" spans="1:14" s="84" customFormat="1" ht="13.5" x14ac:dyDescent="0.2">
      <c r="A526" s="61" t="s">
        <v>10225</v>
      </c>
      <c r="B526" s="132"/>
      <c r="C526" s="113"/>
      <c r="D526" s="113"/>
      <c r="E526" s="113"/>
      <c r="F526" s="114"/>
      <c r="G526" s="241">
        <v>0</v>
      </c>
      <c r="H526" s="133"/>
      <c r="I526" s="116"/>
      <c r="J526" s="116" t="str">
        <f t="shared" si="33"/>
        <v>00</v>
      </c>
      <c r="K526" s="84" t="str">
        <f t="shared" si="34"/>
        <v>00000000000000000000000000000000</v>
      </c>
      <c r="N526" s="84">
        <f t="shared" si="35"/>
        <v>0</v>
      </c>
    </row>
    <row r="527" spans="1:14" s="84" customFormat="1" ht="13.5" x14ac:dyDescent="0.2">
      <c r="A527" s="61" t="s">
        <v>10226</v>
      </c>
      <c r="B527" s="132"/>
      <c r="C527" s="113"/>
      <c r="D527" s="113"/>
      <c r="E527" s="113"/>
      <c r="F527" s="114"/>
      <c r="G527" s="241">
        <v>0</v>
      </c>
      <c r="H527" s="133"/>
      <c r="I527" s="116"/>
      <c r="J527" s="116" t="str">
        <f t="shared" si="33"/>
        <v>00</v>
      </c>
      <c r="K527" s="84" t="str">
        <f t="shared" si="34"/>
        <v>00000000000000000000000000000000</v>
      </c>
      <c r="N527" s="84">
        <f t="shared" si="35"/>
        <v>0</v>
      </c>
    </row>
    <row r="528" spans="1:14" s="84" customFormat="1" ht="13.5" x14ac:dyDescent="0.2">
      <c r="A528" s="18" t="s">
        <v>9920</v>
      </c>
      <c r="B528" s="91">
        <v>63</v>
      </c>
      <c r="C528" s="92" t="s">
        <v>250</v>
      </c>
      <c r="D528" s="92"/>
      <c r="E528" s="92" t="s">
        <v>100</v>
      </c>
      <c r="F528" s="93">
        <v>0</v>
      </c>
      <c r="G528" s="241">
        <f>VLOOKUP(A528,Install!A$1:G$667,7,FALSE)</f>
        <v>0</v>
      </c>
      <c r="H528" s="130" t="str">
        <f t="shared" ref="H528:H546" si="36">IF(G528="@", "Contract", "  ")</f>
        <v xml:space="preserve">  </v>
      </c>
      <c r="I528" s="83"/>
      <c r="J528" s="83" t="str">
        <f t="shared" si="27"/>
        <v>00</v>
      </c>
      <c r="K528" s="84" t="str">
        <f t="shared" si="34"/>
        <v>00000000000000000000000000000000</v>
      </c>
      <c r="N528" s="84">
        <f t="shared" si="35"/>
        <v>0</v>
      </c>
    </row>
    <row r="529" spans="1:14" s="84" customFormat="1" ht="13.5" x14ac:dyDescent="0.2">
      <c r="A529" s="18" t="s">
        <v>9921</v>
      </c>
      <c r="B529" s="91">
        <v>64</v>
      </c>
      <c r="C529" s="92" t="s">
        <v>251</v>
      </c>
      <c r="D529" s="92"/>
      <c r="E529" s="92" t="s">
        <v>122</v>
      </c>
      <c r="F529" s="93">
        <v>0</v>
      </c>
      <c r="G529" s="241">
        <f>VLOOKUP(A529,Install!A$1:G$667,7,FALSE)</f>
        <v>0</v>
      </c>
      <c r="H529" s="130" t="str">
        <f t="shared" si="36"/>
        <v xml:space="preserve">  </v>
      </c>
      <c r="I529" s="83"/>
      <c r="J529" s="83" t="str">
        <f t="shared" si="27"/>
        <v>00</v>
      </c>
      <c r="K529" s="84" t="str">
        <f t="shared" si="34"/>
        <v>00000000000000000000000000000000</v>
      </c>
      <c r="N529" s="84">
        <f t="shared" si="35"/>
        <v>0</v>
      </c>
    </row>
    <row r="530" spans="1:14" s="84" customFormat="1" ht="13.5" x14ac:dyDescent="0.2">
      <c r="A530" s="60" t="s">
        <v>9822</v>
      </c>
      <c r="B530" s="91">
        <v>8</v>
      </c>
      <c r="C530" s="117" t="s">
        <v>9793</v>
      </c>
      <c r="D530" s="92"/>
      <c r="E530" s="92" t="s">
        <v>101</v>
      </c>
      <c r="F530" s="93">
        <v>0</v>
      </c>
      <c r="G530" s="241">
        <f>VLOOKUP(A530,Install!A$1:G$667,7,FALSE)</f>
        <v>0</v>
      </c>
      <c r="H530" s="130" t="str">
        <f t="shared" si="36"/>
        <v xml:space="preserve">  </v>
      </c>
      <c r="I530" s="83"/>
      <c r="J530" s="83" t="str">
        <f t="shared" si="27"/>
        <v>00</v>
      </c>
      <c r="K530" s="84" t="str">
        <f t="shared" si="34"/>
        <v>00000000000000000000000000000000</v>
      </c>
      <c r="N530" s="84">
        <f t="shared" si="35"/>
        <v>0</v>
      </c>
    </row>
    <row r="531" spans="1:14" s="84" customFormat="1" ht="13.5" x14ac:dyDescent="0.2">
      <c r="A531" s="60" t="s">
        <v>9922</v>
      </c>
      <c r="B531" s="91">
        <v>65</v>
      </c>
      <c r="C531" s="92" t="s">
        <v>252</v>
      </c>
      <c r="D531" s="92"/>
      <c r="E531" s="92" t="s">
        <v>253</v>
      </c>
      <c r="F531" s="93">
        <v>0</v>
      </c>
      <c r="G531" s="241">
        <f>VLOOKUP(A531,Install!A$1:G$667,7,FALSE)</f>
        <v>0</v>
      </c>
      <c r="H531" s="130" t="str">
        <f t="shared" si="36"/>
        <v xml:space="preserve">  </v>
      </c>
      <c r="I531" s="83"/>
      <c r="J531" s="83" t="str">
        <f t="shared" si="27"/>
        <v>00</v>
      </c>
      <c r="K531" s="84" t="str">
        <f t="shared" si="34"/>
        <v>00000000000000000000000000000000</v>
      </c>
      <c r="N531" s="84">
        <f t="shared" si="35"/>
        <v>0</v>
      </c>
    </row>
    <row r="532" spans="1:14" s="84" customFormat="1" ht="13.5" x14ac:dyDescent="0.2">
      <c r="A532" s="60" t="s">
        <v>9857</v>
      </c>
      <c r="B532" s="91">
        <v>57</v>
      </c>
      <c r="C532" s="92" t="s">
        <v>165</v>
      </c>
      <c r="D532" s="92"/>
      <c r="E532" s="92" t="s">
        <v>96</v>
      </c>
      <c r="F532" s="93">
        <v>0</v>
      </c>
      <c r="G532" s="241">
        <f>VLOOKUP(A532,Install!A$1:G$667,7,FALSE)</f>
        <v>0</v>
      </c>
      <c r="H532" s="130" t="str">
        <f t="shared" si="36"/>
        <v xml:space="preserve">  </v>
      </c>
      <c r="I532" s="83"/>
      <c r="J532" s="83" t="str">
        <f t="shared" si="27"/>
        <v>00</v>
      </c>
      <c r="K532" s="84" t="str">
        <f t="shared" si="34"/>
        <v>00000000000000000000000000000000</v>
      </c>
      <c r="N532" s="84">
        <f t="shared" si="35"/>
        <v>0</v>
      </c>
    </row>
    <row r="533" spans="1:14" s="84" customFormat="1" ht="13.5" x14ac:dyDescent="0.2">
      <c r="A533" s="62" t="s">
        <v>10227</v>
      </c>
      <c r="B533" s="167"/>
      <c r="C533" s="168"/>
      <c r="D533" s="168"/>
      <c r="E533" s="168"/>
      <c r="F533" s="169"/>
      <c r="G533" s="241">
        <v>0</v>
      </c>
      <c r="H533" s="170"/>
      <c r="I533" s="116"/>
      <c r="J533" s="83" t="str">
        <f t="shared" si="27"/>
        <v>00</v>
      </c>
      <c r="K533" s="84" t="str">
        <f t="shared" si="34"/>
        <v>00000000000000000000000000000000</v>
      </c>
      <c r="N533" s="84">
        <f t="shared" si="35"/>
        <v>0</v>
      </c>
    </row>
    <row r="534" spans="1:14" s="84" customFormat="1" ht="13.5" x14ac:dyDescent="0.2">
      <c r="A534" s="62" t="s">
        <v>10228</v>
      </c>
      <c r="B534" s="167"/>
      <c r="C534" s="168"/>
      <c r="D534" s="168"/>
      <c r="E534" s="168"/>
      <c r="F534" s="169"/>
      <c r="G534" s="241">
        <v>0</v>
      </c>
      <c r="H534" s="170"/>
      <c r="I534" s="116"/>
      <c r="J534" s="83" t="str">
        <f t="shared" si="27"/>
        <v>00</v>
      </c>
      <c r="K534" s="84" t="str">
        <f t="shared" si="34"/>
        <v>00000000000000000000000000000000</v>
      </c>
      <c r="N534" s="84">
        <f t="shared" si="35"/>
        <v>0</v>
      </c>
    </row>
    <row r="535" spans="1:14" s="84" customFormat="1" ht="13.5" x14ac:dyDescent="0.2">
      <c r="A535" s="62" t="s">
        <v>10229</v>
      </c>
      <c r="B535" s="167"/>
      <c r="C535" s="168"/>
      <c r="D535" s="168"/>
      <c r="E535" s="168"/>
      <c r="F535" s="169"/>
      <c r="G535" s="241">
        <v>0</v>
      </c>
      <c r="H535" s="170"/>
      <c r="I535" s="116"/>
      <c r="J535" s="83" t="str">
        <f t="shared" si="27"/>
        <v>00</v>
      </c>
      <c r="K535" s="84" t="str">
        <f t="shared" si="34"/>
        <v>00000000000000000000000000000000</v>
      </c>
      <c r="N535" s="84">
        <f t="shared" si="35"/>
        <v>0</v>
      </c>
    </row>
    <row r="536" spans="1:14" s="84" customFormat="1" ht="13.5" x14ac:dyDescent="0.2">
      <c r="A536" s="62" t="s">
        <v>10230</v>
      </c>
      <c r="B536" s="167"/>
      <c r="C536" s="168"/>
      <c r="D536" s="168"/>
      <c r="E536" s="168"/>
      <c r="F536" s="169"/>
      <c r="G536" s="241">
        <v>0</v>
      </c>
      <c r="H536" s="170"/>
      <c r="I536" s="116"/>
      <c r="J536" s="83" t="str">
        <f t="shared" si="27"/>
        <v>00</v>
      </c>
      <c r="K536" s="84" t="str">
        <f t="shared" si="34"/>
        <v>00000000000000000000000000000000</v>
      </c>
      <c r="N536" s="84">
        <f t="shared" si="35"/>
        <v>0</v>
      </c>
    </row>
    <row r="537" spans="1:14" s="84" customFormat="1" ht="13.5" x14ac:dyDescent="0.2">
      <c r="A537" s="62" t="s">
        <v>10231</v>
      </c>
      <c r="B537" s="167"/>
      <c r="C537" s="168"/>
      <c r="D537" s="168"/>
      <c r="E537" s="168"/>
      <c r="F537" s="169"/>
      <c r="G537" s="241">
        <v>0</v>
      </c>
      <c r="H537" s="170"/>
      <c r="I537" s="116"/>
      <c r="J537" s="83" t="str">
        <f t="shared" si="27"/>
        <v>00</v>
      </c>
      <c r="K537" s="84" t="str">
        <f t="shared" si="34"/>
        <v>00000000000000000000000000000000</v>
      </c>
      <c r="N537" s="84">
        <f t="shared" si="35"/>
        <v>0</v>
      </c>
    </row>
    <row r="538" spans="1:14" s="84" customFormat="1" ht="13.5" x14ac:dyDescent="0.2">
      <c r="A538" s="62" t="s">
        <v>10232</v>
      </c>
      <c r="B538" s="167"/>
      <c r="C538" s="168"/>
      <c r="D538" s="168"/>
      <c r="E538" s="168"/>
      <c r="F538" s="169"/>
      <c r="G538" s="241">
        <v>0</v>
      </c>
      <c r="H538" s="170"/>
      <c r="I538" s="116"/>
      <c r="J538" s="83" t="str">
        <f t="shared" si="27"/>
        <v>00</v>
      </c>
      <c r="K538" s="84" t="str">
        <f t="shared" si="34"/>
        <v>00000000000000000000000000000000</v>
      </c>
      <c r="N538" s="84">
        <f t="shared" si="35"/>
        <v>0</v>
      </c>
    </row>
    <row r="539" spans="1:14" s="84" customFormat="1" ht="13.5" x14ac:dyDescent="0.2">
      <c r="A539" s="62" t="s">
        <v>10233</v>
      </c>
      <c r="B539" s="167"/>
      <c r="C539" s="168"/>
      <c r="D539" s="168"/>
      <c r="E539" s="168"/>
      <c r="F539" s="169"/>
      <c r="G539" s="241">
        <v>0</v>
      </c>
      <c r="H539" s="170"/>
      <c r="I539" s="116"/>
      <c r="J539" s="83" t="str">
        <f t="shared" si="27"/>
        <v>00</v>
      </c>
      <c r="K539" s="84" t="str">
        <f t="shared" si="34"/>
        <v>00000000000000000000000000000000</v>
      </c>
      <c r="N539" s="84">
        <f t="shared" si="35"/>
        <v>0</v>
      </c>
    </row>
    <row r="540" spans="1:14" s="84" customFormat="1" ht="13.5" x14ac:dyDescent="0.2">
      <c r="A540" s="61" t="s">
        <v>10234</v>
      </c>
      <c r="B540" s="167"/>
      <c r="C540" s="168"/>
      <c r="D540" s="168"/>
      <c r="E540" s="168"/>
      <c r="F540" s="169"/>
      <c r="G540" s="241">
        <v>0</v>
      </c>
      <c r="H540" s="170"/>
      <c r="I540" s="116"/>
      <c r="J540" s="83" t="str">
        <f t="shared" si="27"/>
        <v>00</v>
      </c>
      <c r="K540" s="84" t="str">
        <f t="shared" si="34"/>
        <v>00000000000000000000000000000000</v>
      </c>
      <c r="N540" s="84">
        <f t="shared" si="35"/>
        <v>0</v>
      </c>
    </row>
    <row r="541" spans="1:14" s="84" customFormat="1" ht="13.5" x14ac:dyDescent="0.2">
      <c r="A541" s="61" t="s">
        <v>10235</v>
      </c>
      <c r="B541" s="167"/>
      <c r="C541" s="168"/>
      <c r="D541" s="168"/>
      <c r="E541" s="168"/>
      <c r="F541" s="169"/>
      <c r="G541" s="241">
        <v>0</v>
      </c>
      <c r="H541" s="170"/>
      <c r="I541" s="116"/>
      <c r="J541" s="83" t="str">
        <f t="shared" si="27"/>
        <v>00</v>
      </c>
      <c r="K541" s="84" t="str">
        <f t="shared" si="34"/>
        <v>00000000000000000000000000000000</v>
      </c>
      <c r="N541" s="84">
        <f t="shared" si="35"/>
        <v>0</v>
      </c>
    </row>
    <row r="542" spans="1:14" s="84" customFormat="1" ht="13.5" x14ac:dyDescent="0.2">
      <c r="A542" s="61" t="s">
        <v>10236</v>
      </c>
      <c r="B542" s="167"/>
      <c r="C542" s="168"/>
      <c r="D542" s="168"/>
      <c r="E542" s="168"/>
      <c r="F542" s="169"/>
      <c r="G542" s="241">
        <v>0</v>
      </c>
      <c r="H542" s="170"/>
      <c r="I542" s="116"/>
      <c r="J542" s="83" t="str">
        <f t="shared" si="27"/>
        <v>00</v>
      </c>
      <c r="K542" s="84" t="str">
        <f t="shared" si="34"/>
        <v>00000000000000000000000000000000</v>
      </c>
      <c r="N542" s="84">
        <f t="shared" si="35"/>
        <v>0</v>
      </c>
    </row>
    <row r="543" spans="1:14" s="84" customFormat="1" ht="13.5" x14ac:dyDescent="0.2">
      <c r="A543" s="61" t="s">
        <v>10237</v>
      </c>
      <c r="B543" s="167"/>
      <c r="C543" s="168"/>
      <c r="D543" s="168"/>
      <c r="E543" s="168"/>
      <c r="F543" s="169"/>
      <c r="G543" s="241">
        <v>0</v>
      </c>
      <c r="H543" s="170"/>
      <c r="I543" s="116"/>
      <c r="J543" s="83" t="str">
        <f t="shared" si="27"/>
        <v>00</v>
      </c>
      <c r="K543" s="84" t="str">
        <f t="shared" si="34"/>
        <v>00000000000000000000000000000000</v>
      </c>
      <c r="N543" s="84">
        <f t="shared" si="35"/>
        <v>0</v>
      </c>
    </row>
    <row r="544" spans="1:14" s="84" customFormat="1" ht="13.5" x14ac:dyDescent="0.2">
      <c r="A544" s="61" t="s">
        <v>10238</v>
      </c>
      <c r="B544" s="167"/>
      <c r="C544" s="168"/>
      <c r="D544" s="168"/>
      <c r="E544" s="168"/>
      <c r="F544" s="169"/>
      <c r="G544" s="241">
        <v>0</v>
      </c>
      <c r="H544" s="170"/>
      <c r="I544" s="116"/>
      <c r="J544" s="83" t="str">
        <f t="shared" si="27"/>
        <v>00</v>
      </c>
      <c r="K544" s="84" t="str">
        <f t="shared" si="34"/>
        <v>00000000000000000000000000000000</v>
      </c>
      <c r="N544" s="84">
        <f t="shared" si="35"/>
        <v>0</v>
      </c>
    </row>
    <row r="545" spans="1:14" s="84" customFormat="1" ht="13.5" x14ac:dyDescent="0.2">
      <c r="A545" s="61" t="s">
        <v>10239</v>
      </c>
      <c r="B545" s="167"/>
      <c r="C545" s="168"/>
      <c r="D545" s="168"/>
      <c r="E545" s="168"/>
      <c r="F545" s="169"/>
      <c r="G545" s="241">
        <v>0</v>
      </c>
      <c r="H545" s="170"/>
      <c r="I545" s="116"/>
      <c r="J545" s="83" t="str">
        <f t="shared" si="27"/>
        <v>00</v>
      </c>
      <c r="K545" s="84" t="str">
        <f t="shared" si="34"/>
        <v>00000000000000000000000000000000</v>
      </c>
      <c r="N545" s="84">
        <f t="shared" si="35"/>
        <v>0</v>
      </c>
    </row>
    <row r="546" spans="1:14" s="84" customFormat="1" ht="14.25" thickBot="1" x14ac:dyDescent="0.25">
      <c r="A546" s="57" t="s">
        <v>10912</v>
      </c>
      <c r="B546" s="136">
        <v>15</v>
      </c>
      <c r="C546" s="104" t="s">
        <v>186</v>
      </c>
      <c r="D546" s="104"/>
      <c r="E546" s="104" t="s">
        <v>96</v>
      </c>
      <c r="F546" s="105">
        <v>0</v>
      </c>
      <c r="G546" s="241">
        <f>VLOOKUP(A546,Install!A$1:G$667,7,FALSE)</f>
        <v>0</v>
      </c>
      <c r="H546" s="148" t="str">
        <f t="shared" si="36"/>
        <v xml:space="preserve">  </v>
      </c>
      <c r="I546" s="83"/>
      <c r="J546" s="83" t="str">
        <f t="shared" si="27"/>
        <v>00</v>
      </c>
      <c r="K546" s="84" t="str">
        <f t="shared" si="34"/>
        <v>00000000000000000000000000000000</v>
      </c>
      <c r="N546" s="84">
        <f t="shared" si="35"/>
        <v>0</v>
      </c>
    </row>
    <row r="547" spans="1:14" ht="13.5" x14ac:dyDescent="0.2">
      <c r="A547" s="62" t="s">
        <v>10913</v>
      </c>
      <c r="G547" s="241">
        <v>0</v>
      </c>
      <c r="J547" s="83" t="str">
        <f t="shared" si="27"/>
        <v>00</v>
      </c>
      <c r="K547" s="84" t="str">
        <f t="shared" si="34"/>
        <v>00000000000000000000000000000000</v>
      </c>
      <c r="N547" s="84">
        <f t="shared" si="35"/>
        <v>0</v>
      </c>
    </row>
    <row r="548" spans="1:14" ht="13.5" x14ac:dyDescent="0.2">
      <c r="A548" s="362" t="s">
        <v>10914</v>
      </c>
      <c r="G548" s="241">
        <v>0</v>
      </c>
      <c r="J548" s="83" t="str">
        <f t="shared" ref="J548:J611" si="37">IF(LEN(DEC2HEX(G548))=2,DEC2HEX(G548),"0"&amp;DEC2HEX(G548))</f>
        <v>00</v>
      </c>
      <c r="K548" s="84" t="str">
        <f t="shared" si="34"/>
        <v>00000000000000000000000000000008</v>
      </c>
      <c r="N548" s="84">
        <f t="shared" si="35"/>
        <v>8</v>
      </c>
    </row>
    <row r="549" spans="1:14" ht="13.5" x14ac:dyDescent="0.2">
      <c r="A549" s="62" t="s">
        <v>10915</v>
      </c>
      <c r="G549" s="241">
        <v>0</v>
      </c>
      <c r="J549" s="83" t="str">
        <f t="shared" si="37"/>
        <v>00</v>
      </c>
      <c r="K549" s="84" t="str">
        <f t="shared" si="34"/>
        <v>00000000000000000000000000000800</v>
      </c>
      <c r="N549" s="84">
        <f t="shared" si="35"/>
        <v>8</v>
      </c>
    </row>
    <row r="550" spans="1:14" ht="13.5" x14ac:dyDescent="0.2">
      <c r="A550" s="362" t="s">
        <v>10916</v>
      </c>
      <c r="G550" s="241">
        <v>0</v>
      </c>
      <c r="J550" s="83" t="str">
        <f t="shared" si="37"/>
        <v>00</v>
      </c>
      <c r="K550" s="84" t="str">
        <f t="shared" si="34"/>
        <v>00000000000000000000000000080000</v>
      </c>
      <c r="N550" s="84">
        <f t="shared" si="35"/>
        <v>8</v>
      </c>
    </row>
    <row r="551" spans="1:14" ht="13.5" x14ac:dyDescent="0.2">
      <c r="A551" s="62" t="s">
        <v>10917</v>
      </c>
      <c r="G551" s="241">
        <v>0</v>
      </c>
      <c r="J551" s="83" t="str">
        <f t="shared" si="37"/>
        <v>00</v>
      </c>
      <c r="K551" s="84" t="str">
        <f t="shared" si="34"/>
        <v>00000000000000000000000008000000</v>
      </c>
      <c r="N551" s="84">
        <f t="shared" si="35"/>
        <v>8</v>
      </c>
    </row>
    <row r="552" spans="1:14" ht="13.5" x14ac:dyDescent="0.2">
      <c r="A552" s="362" t="s">
        <v>10918</v>
      </c>
      <c r="G552" s="241">
        <v>0</v>
      </c>
      <c r="J552" s="83" t="str">
        <f t="shared" si="37"/>
        <v>00</v>
      </c>
      <c r="K552" s="84" t="str">
        <f t="shared" si="34"/>
        <v>00000000000000000000000800000000</v>
      </c>
      <c r="N552" s="84">
        <f t="shared" si="35"/>
        <v>8</v>
      </c>
    </row>
    <row r="553" spans="1:14" ht="13.5" x14ac:dyDescent="0.2">
      <c r="A553" s="62" t="s">
        <v>10919</v>
      </c>
      <c r="G553" s="241">
        <v>0</v>
      </c>
      <c r="J553" s="83" t="str">
        <f t="shared" si="37"/>
        <v>00</v>
      </c>
      <c r="K553" s="84" t="str">
        <f t="shared" si="34"/>
        <v>00000000000000000000080000000000</v>
      </c>
      <c r="N553" s="84">
        <f t="shared" si="35"/>
        <v>8</v>
      </c>
    </row>
    <row r="554" spans="1:14" ht="13.5" x14ac:dyDescent="0.2">
      <c r="A554" s="362" t="s">
        <v>10920</v>
      </c>
      <c r="G554" s="241">
        <v>0</v>
      </c>
      <c r="J554" s="83" t="str">
        <f t="shared" si="37"/>
        <v>00</v>
      </c>
      <c r="K554" s="84" t="str">
        <f t="shared" si="34"/>
        <v>00000000000000000008000000000000</v>
      </c>
      <c r="N554" s="84">
        <f t="shared" si="35"/>
        <v>8</v>
      </c>
    </row>
    <row r="555" spans="1:14" ht="13.5" x14ac:dyDescent="0.2">
      <c r="A555" s="62" t="s">
        <v>10921</v>
      </c>
      <c r="G555" s="241">
        <v>0</v>
      </c>
      <c r="J555" s="83" t="str">
        <f t="shared" si="37"/>
        <v>00</v>
      </c>
      <c r="K555" s="84" t="str">
        <f t="shared" si="34"/>
        <v>00000000000000000800000000000000</v>
      </c>
      <c r="N555" s="84">
        <f t="shared" si="35"/>
        <v>8</v>
      </c>
    </row>
    <row r="556" spans="1:14" ht="13.5" x14ac:dyDescent="0.2">
      <c r="A556" s="362" t="s">
        <v>10922</v>
      </c>
      <c r="G556" s="241">
        <v>0</v>
      </c>
      <c r="J556" s="83" t="str">
        <f t="shared" si="37"/>
        <v>00</v>
      </c>
      <c r="K556" s="84" t="str">
        <f t="shared" si="34"/>
        <v>00000000000000080000000000000000</v>
      </c>
      <c r="N556" s="84">
        <f t="shared" si="35"/>
        <v>8</v>
      </c>
    </row>
    <row r="557" spans="1:14" ht="13.5" x14ac:dyDescent="0.2">
      <c r="A557" s="62" t="s">
        <v>10923</v>
      </c>
      <c r="G557" s="241">
        <v>0</v>
      </c>
      <c r="J557" s="83" t="str">
        <f t="shared" si="37"/>
        <v>00</v>
      </c>
      <c r="K557" s="84" t="str">
        <f t="shared" si="34"/>
        <v>00000000000008000000000000000000</v>
      </c>
      <c r="N557" s="84">
        <f t="shared" si="35"/>
        <v>8</v>
      </c>
    </row>
    <row r="558" spans="1:14" ht="13.5" x14ac:dyDescent="0.2">
      <c r="A558" s="362" t="s">
        <v>10924</v>
      </c>
      <c r="C558" s="363"/>
      <c r="G558" s="241">
        <v>0</v>
      </c>
      <c r="J558" s="83" t="str">
        <f t="shared" si="37"/>
        <v>00</v>
      </c>
      <c r="K558" s="84" t="str">
        <f t="shared" si="34"/>
        <v>00000000000800000000000000000000</v>
      </c>
      <c r="N558" s="84">
        <f t="shared" si="35"/>
        <v>8</v>
      </c>
    </row>
    <row r="559" spans="1:14" ht="13.5" x14ac:dyDescent="0.2">
      <c r="A559" s="62" t="s">
        <v>10925</v>
      </c>
      <c r="G559" s="241">
        <v>0</v>
      </c>
      <c r="J559" s="83" t="str">
        <f t="shared" si="37"/>
        <v>00</v>
      </c>
      <c r="K559" s="84" t="str">
        <f t="shared" si="34"/>
        <v>00000000080000000000000000000000</v>
      </c>
      <c r="N559" s="84">
        <f t="shared" si="35"/>
        <v>8</v>
      </c>
    </row>
    <row r="560" spans="1:14" ht="13.5" x14ac:dyDescent="0.2">
      <c r="A560" s="362" t="s">
        <v>10926</v>
      </c>
      <c r="C560" s="363"/>
      <c r="G560" s="241">
        <v>0</v>
      </c>
      <c r="J560" s="83" t="str">
        <f t="shared" si="37"/>
        <v>00</v>
      </c>
      <c r="K560" s="84" t="str">
        <f t="shared" si="34"/>
        <v>00000008000000000000000000000000</v>
      </c>
      <c r="N560" s="84">
        <f t="shared" si="35"/>
        <v>8</v>
      </c>
    </row>
    <row r="561" spans="1:14" ht="13.5" x14ac:dyDescent="0.2">
      <c r="A561" s="62" t="s">
        <v>10927</v>
      </c>
      <c r="G561" s="241">
        <v>0</v>
      </c>
      <c r="J561" s="83" t="str">
        <f t="shared" si="37"/>
        <v>00</v>
      </c>
      <c r="K561" s="84" t="str">
        <f t="shared" si="34"/>
        <v>00000800000000000000000000000000</v>
      </c>
      <c r="N561" s="84">
        <f t="shared" si="35"/>
        <v>8</v>
      </c>
    </row>
    <row r="562" spans="1:14" ht="13.5" x14ac:dyDescent="0.2">
      <c r="A562" s="362" t="s">
        <v>10928</v>
      </c>
      <c r="C562" s="363"/>
      <c r="G562" s="241">
        <v>0</v>
      </c>
      <c r="J562" s="83" t="str">
        <f t="shared" si="37"/>
        <v>00</v>
      </c>
      <c r="K562" s="84" t="str">
        <f t="shared" si="34"/>
        <v>00080000000000000000000000000000</v>
      </c>
      <c r="N562" s="84">
        <f t="shared" si="35"/>
        <v>8</v>
      </c>
    </row>
    <row r="563" spans="1:14" ht="13.5" x14ac:dyDescent="0.2">
      <c r="A563" s="62" t="s">
        <v>10910</v>
      </c>
      <c r="C563" s="334" t="s">
        <v>10533</v>
      </c>
      <c r="D563" s="334" t="s">
        <v>365</v>
      </c>
      <c r="E563" s="345" t="s">
        <v>10447</v>
      </c>
      <c r="F563" s="325">
        <v>8</v>
      </c>
      <c r="G563" s="241">
        <f>VLOOKUP(A563,Install!A$1:G$667,7,FALSE)</f>
        <v>8</v>
      </c>
      <c r="J563" s="83" t="str">
        <f t="shared" si="37"/>
        <v>08</v>
      </c>
      <c r="K563" s="84" t="str">
        <f t="shared" si="34"/>
        <v>08000000000000000000000000000000</v>
      </c>
      <c r="N563" s="84">
        <f t="shared" si="35"/>
        <v>8</v>
      </c>
    </row>
    <row r="564" spans="1:14" ht="13.5" x14ac:dyDescent="0.2">
      <c r="A564" s="362" t="s">
        <v>10929</v>
      </c>
      <c r="C564" s="363"/>
      <c r="G564" s="241">
        <v>0</v>
      </c>
      <c r="J564" s="83" t="str">
        <f t="shared" si="37"/>
        <v>00</v>
      </c>
      <c r="K564" s="84" t="str">
        <f t="shared" si="34"/>
        <v>00000000000000000000000000000000</v>
      </c>
      <c r="N564" s="84">
        <f t="shared" si="35"/>
        <v>0</v>
      </c>
    </row>
    <row r="565" spans="1:14" ht="13.5" x14ac:dyDescent="0.2">
      <c r="A565" s="62" t="s">
        <v>10930</v>
      </c>
      <c r="G565" s="241">
        <v>0</v>
      </c>
      <c r="J565" s="83" t="str">
        <f t="shared" si="37"/>
        <v>00</v>
      </c>
      <c r="K565" s="84" t="str">
        <f t="shared" si="34"/>
        <v>00000000000000000000000000000000</v>
      </c>
      <c r="N565" s="84">
        <f t="shared" si="35"/>
        <v>0</v>
      </c>
    </row>
    <row r="566" spans="1:14" ht="13.5" x14ac:dyDescent="0.2">
      <c r="A566" s="362" t="s">
        <v>10931</v>
      </c>
      <c r="C566" s="363"/>
      <c r="G566" s="241">
        <v>0</v>
      </c>
      <c r="J566" s="83" t="str">
        <f t="shared" si="37"/>
        <v>00</v>
      </c>
      <c r="K566" s="84" t="str">
        <f t="shared" si="34"/>
        <v>00000000000000000000000000000000</v>
      </c>
      <c r="N566" s="84">
        <f t="shared" si="35"/>
        <v>0</v>
      </c>
    </row>
    <row r="567" spans="1:14" ht="13.5" x14ac:dyDescent="0.2">
      <c r="A567" s="62" t="s">
        <v>10932</v>
      </c>
      <c r="G567" s="241">
        <v>0</v>
      </c>
      <c r="J567" s="83" t="str">
        <f t="shared" si="37"/>
        <v>00</v>
      </c>
      <c r="K567" s="84" t="str">
        <f t="shared" si="34"/>
        <v>00000000000000000000000000000000</v>
      </c>
      <c r="N567" s="84">
        <f t="shared" si="35"/>
        <v>0</v>
      </c>
    </row>
    <row r="568" spans="1:14" ht="13.5" x14ac:dyDescent="0.2">
      <c r="A568" s="362" t="s">
        <v>10933</v>
      </c>
      <c r="C568" s="363"/>
      <c r="G568" s="241">
        <v>0</v>
      </c>
      <c r="J568" s="83" t="str">
        <f t="shared" si="37"/>
        <v>00</v>
      </c>
      <c r="K568" s="84" t="str">
        <f t="shared" si="34"/>
        <v>00000000000000000000000000000000</v>
      </c>
      <c r="N568" s="84">
        <f t="shared" si="35"/>
        <v>0</v>
      </c>
    </row>
    <row r="569" spans="1:14" ht="13.5" x14ac:dyDescent="0.2">
      <c r="A569" s="62" t="s">
        <v>10934</v>
      </c>
      <c r="G569" s="241">
        <v>0</v>
      </c>
      <c r="J569" s="83" t="str">
        <f t="shared" si="37"/>
        <v>00</v>
      </c>
      <c r="K569" s="84" t="str">
        <f t="shared" si="34"/>
        <v>00000000000000000000000000000000</v>
      </c>
      <c r="N569" s="84">
        <f t="shared" si="35"/>
        <v>0</v>
      </c>
    </row>
    <row r="570" spans="1:14" x14ac:dyDescent="0.2">
      <c r="A570" s="360" t="s">
        <v>10935</v>
      </c>
      <c r="C570" s="363"/>
      <c r="G570" s="241">
        <v>0</v>
      </c>
      <c r="J570" s="83" t="str">
        <f t="shared" si="37"/>
        <v>00</v>
      </c>
      <c r="K570" s="84" t="str">
        <f t="shared" si="34"/>
        <v>00000000000000000000000000000000</v>
      </c>
      <c r="N570" s="84">
        <f t="shared" si="35"/>
        <v>0</v>
      </c>
    </row>
    <row r="571" spans="1:14" x14ac:dyDescent="0.2">
      <c r="A571" s="360" t="s">
        <v>10936</v>
      </c>
      <c r="G571" s="241">
        <v>0</v>
      </c>
      <c r="J571" s="83" t="str">
        <f t="shared" si="37"/>
        <v>00</v>
      </c>
      <c r="K571" s="84" t="str">
        <f t="shared" si="34"/>
        <v>00000000000000000000000000000000</v>
      </c>
      <c r="N571" s="84">
        <f t="shared" si="35"/>
        <v>0</v>
      </c>
    </row>
    <row r="572" spans="1:14" x14ac:dyDescent="0.2">
      <c r="A572" s="360" t="s">
        <v>10937</v>
      </c>
      <c r="C572" s="363"/>
      <c r="G572" s="241">
        <v>0</v>
      </c>
      <c r="J572" s="83" t="str">
        <f t="shared" si="37"/>
        <v>00</v>
      </c>
      <c r="K572" s="84" t="str">
        <f t="shared" si="34"/>
        <v>00000000000000000000000000000000</v>
      </c>
      <c r="N572" s="84">
        <f t="shared" si="35"/>
        <v>0</v>
      </c>
    </row>
    <row r="573" spans="1:14" x14ac:dyDescent="0.2">
      <c r="A573" s="360" t="s">
        <v>10938</v>
      </c>
      <c r="G573" s="241">
        <v>0</v>
      </c>
      <c r="J573" s="83" t="str">
        <f t="shared" si="37"/>
        <v>00</v>
      </c>
      <c r="K573" s="84" t="str">
        <f t="shared" si="34"/>
        <v>00000000000000000000000000000000</v>
      </c>
      <c r="N573" s="84">
        <f t="shared" si="35"/>
        <v>0</v>
      </c>
    </row>
    <row r="574" spans="1:14" x14ac:dyDescent="0.2">
      <c r="A574" s="360" t="s">
        <v>10939</v>
      </c>
      <c r="C574" s="363"/>
      <c r="G574" s="241">
        <v>0</v>
      </c>
      <c r="J574" s="83" t="str">
        <f t="shared" si="37"/>
        <v>00</v>
      </c>
      <c r="K574" s="84" t="str">
        <f t="shared" si="34"/>
        <v>00000000000000000000000000000000</v>
      </c>
      <c r="N574" s="84">
        <f t="shared" si="35"/>
        <v>0</v>
      </c>
    </row>
    <row r="575" spans="1:14" x14ac:dyDescent="0.2">
      <c r="A575" s="360" t="s">
        <v>10940</v>
      </c>
      <c r="G575" s="241">
        <v>0</v>
      </c>
      <c r="J575" s="83" t="str">
        <f t="shared" si="37"/>
        <v>00</v>
      </c>
      <c r="K575" s="84" t="str">
        <f t="shared" si="34"/>
        <v>00000000000000000000000000000000</v>
      </c>
      <c r="N575" s="84">
        <f t="shared" si="35"/>
        <v>0</v>
      </c>
    </row>
    <row r="576" spans="1:14" x14ac:dyDescent="0.2">
      <c r="A576" s="360" t="s">
        <v>10941</v>
      </c>
      <c r="C576" s="363"/>
      <c r="G576" s="241">
        <v>0</v>
      </c>
      <c r="J576" s="83" t="str">
        <f t="shared" si="37"/>
        <v>00</v>
      </c>
      <c r="K576" s="84" t="str">
        <f t="shared" si="34"/>
        <v>00000000000000000000000000000000</v>
      </c>
      <c r="N576" s="84">
        <f t="shared" si="35"/>
        <v>0</v>
      </c>
    </row>
    <row r="577" spans="1:14" x14ac:dyDescent="0.2">
      <c r="A577" s="360" t="s">
        <v>10942</v>
      </c>
      <c r="G577" s="241">
        <v>0</v>
      </c>
      <c r="J577" s="83" t="str">
        <f t="shared" si="37"/>
        <v>00</v>
      </c>
      <c r="K577" s="84" t="str">
        <f t="shared" si="34"/>
        <v>00000000000000000000000000000000</v>
      </c>
      <c r="N577" s="84">
        <f t="shared" si="35"/>
        <v>0</v>
      </c>
    </row>
    <row r="578" spans="1:14" x14ac:dyDescent="0.2">
      <c r="A578" s="360" t="s">
        <v>10943</v>
      </c>
      <c r="C578" s="363"/>
      <c r="G578" s="241">
        <v>0</v>
      </c>
      <c r="J578" s="83" t="str">
        <f t="shared" si="37"/>
        <v>00</v>
      </c>
      <c r="K578" s="84" t="str">
        <f t="shared" si="34"/>
        <v>00000000000000000000000000000000</v>
      </c>
      <c r="N578" s="84">
        <f t="shared" si="35"/>
        <v>0</v>
      </c>
    </row>
    <row r="579" spans="1:14" x14ac:dyDescent="0.2">
      <c r="A579" s="360" t="s">
        <v>10944</v>
      </c>
      <c r="G579" s="241">
        <v>0</v>
      </c>
      <c r="J579" s="83" t="str">
        <f t="shared" si="37"/>
        <v>00</v>
      </c>
      <c r="K579" s="84" t="str">
        <f t="shared" ref="K579:K642" si="38">CONCATENATE(J579,J580,J581,J582,J583,J584,J585,J586,J587,J588,J589,J590,J591,J592,J593,J594)</f>
        <v>00000000000000000000000000000000</v>
      </c>
      <c r="N579" s="84">
        <f t="shared" ref="N579:N642" si="39">SUM(G579:G594)</f>
        <v>0</v>
      </c>
    </row>
    <row r="580" spans="1:14" x14ac:dyDescent="0.2">
      <c r="A580" s="360" t="s">
        <v>10945</v>
      </c>
      <c r="C580" s="363"/>
      <c r="G580" s="241">
        <v>0</v>
      </c>
      <c r="J580" s="83" t="str">
        <f t="shared" si="37"/>
        <v>00</v>
      </c>
      <c r="K580" s="84" t="str">
        <f t="shared" si="38"/>
        <v>00000000000000000000000000000000</v>
      </c>
      <c r="N580" s="84">
        <f t="shared" si="39"/>
        <v>0</v>
      </c>
    </row>
    <row r="581" spans="1:14" x14ac:dyDescent="0.2">
      <c r="A581" s="360" t="s">
        <v>10946</v>
      </c>
      <c r="G581" s="241">
        <v>0</v>
      </c>
      <c r="J581" s="83" t="str">
        <f t="shared" si="37"/>
        <v>00</v>
      </c>
      <c r="K581" s="84" t="str">
        <f t="shared" si="38"/>
        <v>00000000000000000000000000000000</v>
      </c>
      <c r="N581" s="84">
        <f t="shared" si="39"/>
        <v>0</v>
      </c>
    </row>
    <row r="582" spans="1:14" x14ac:dyDescent="0.2">
      <c r="A582" s="360" t="s">
        <v>10947</v>
      </c>
      <c r="C582" s="363"/>
      <c r="G582" s="241">
        <v>0</v>
      </c>
      <c r="J582" s="83" t="str">
        <f t="shared" si="37"/>
        <v>00</v>
      </c>
      <c r="K582" s="84" t="str">
        <f t="shared" si="38"/>
        <v>00000000000000000000000000000000</v>
      </c>
      <c r="N582" s="84">
        <f t="shared" si="39"/>
        <v>0</v>
      </c>
    </row>
    <row r="583" spans="1:14" x14ac:dyDescent="0.2">
      <c r="A583" s="360" t="s">
        <v>10948</v>
      </c>
      <c r="G583" s="241">
        <v>0</v>
      </c>
      <c r="J583" s="83" t="str">
        <f t="shared" si="37"/>
        <v>00</v>
      </c>
      <c r="K583" s="84" t="str">
        <f t="shared" si="38"/>
        <v>00000000000000000000000000000000</v>
      </c>
      <c r="N583" s="84">
        <f t="shared" si="39"/>
        <v>0</v>
      </c>
    </row>
    <row r="584" spans="1:14" x14ac:dyDescent="0.2">
      <c r="A584" s="360" t="s">
        <v>10949</v>
      </c>
      <c r="C584" s="363"/>
      <c r="G584" s="241">
        <v>0</v>
      </c>
      <c r="J584" s="83" t="str">
        <f t="shared" si="37"/>
        <v>00</v>
      </c>
      <c r="K584" s="84" t="str">
        <f t="shared" si="38"/>
        <v>00000000000000000000000000000000</v>
      </c>
      <c r="N584" s="84">
        <f t="shared" si="39"/>
        <v>0</v>
      </c>
    </row>
    <row r="585" spans="1:14" x14ac:dyDescent="0.2">
      <c r="A585" s="360" t="s">
        <v>10950</v>
      </c>
      <c r="G585" s="241">
        <v>0</v>
      </c>
      <c r="J585" s="83" t="str">
        <f t="shared" si="37"/>
        <v>00</v>
      </c>
      <c r="K585" s="84" t="str">
        <f t="shared" si="38"/>
        <v>00000000000000000000000000000000</v>
      </c>
      <c r="N585" s="84">
        <f t="shared" si="39"/>
        <v>0</v>
      </c>
    </row>
    <row r="586" spans="1:14" x14ac:dyDescent="0.2">
      <c r="A586" s="360" t="s">
        <v>10951</v>
      </c>
      <c r="C586" s="363"/>
      <c r="G586" s="241">
        <v>0</v>
      </c>
      <c r="J586" s="83" t="str">
        <f t="shared" si="37"/>
        <v>00</v>
      </c>
      <c r="K586" s="84" t="str">
        <f t="shared" si="38"/>
        <v>00000000000000000000000000000000</v>
      </c>
      <c r="N586" s="84">
        <f t="shared" si="39"/>
        <v>0</v>
      </c>
    </row>
    <row r="587" spans="1:14" x14ac:dyDescent="0.2">
      <c r="A587" s="360" t="s">
        <v>10952</v>
      </c>
      <c r="G587" s="241">
        <v>0</v>
      </c>
      <c r="J587" s="83" t="str">
        <f t="shared" si="37"/>
        <v>00</v>
      </c>
      <c r="K587" s="84" t="str">
        <f t="shared" si="38"/>
        <v>00000000000000000000000000000001</v>
      </c>
      <c r="N587" s="84">
        <f t="shared" si="39"/>
        <v>1</v>
      </c>
    </row>
    <row r="588" spans="1:14" x14ac:dyDescent="0.2">
      <c r="A588" s="360" t="s">
        <v>10953</v>
      </c>
      <c r="C588" s="363"/>
      <c r="G588" s="241">
        <v>0</v>
      </c>
      <c r="J588" s="83" t="str">
        <f t="shared" si="37"/>
        <v>00</v>
      </c>
      <c r="K588" s="84" t="str">
        <f t="shared" si="38"/>
        <v>00000000000000000000000000000100</v>
      </c>
      <c r="N588" s="84">
        <f t="shared" si="39"/>
        <v>1</v>
      </c>
    </row>
    <row r="589" spans="1:14" x14ac:dyDescent="0.2">
      <c r="A589" s="360" t="s">
        <v>10954</v>
      </c>
      <c r="G589" s="241">
        <v>0</v>
      </c>
      <c r="J589" s="83" t="str">
        <f t="shared" si="37"/>
        <v>00</v>
      </c>
      <c r="K589" s="84" t="str">
        <f t="shared" si="38"/>
        <v>00000000000000000000000000010000</v>
      </c>
      <c r="N589" s="84">
        <f t="shared" si="39"/>
        <v>1</v>
      </c>
    </row>
    <row r="590" spans="1:14" x14ac:dyDescent="0.2">
      <c r="A590" s="360" t="s">
        <v>10955</v>
      </c>
      <c r="C590" s="363"/>
      <c r="G590" s="241">
        <v>0</v>
      </c>
      <c r="J590" s="83" t="str">
        <f t="shared" si="37"/>
        <v>00</v>
      </c>
      <c r="K590" s="84" t="str">
        <f t="shared" si="38"/>
        <v>00000000000000000000000001000000</v>
      </c>
      <c r="N590" s="84">
        <f t="shared" si="39"/>
        <v>1</v>
      </c>
    </row>
    <row r="591" spans="1:14" x14ac:dyDescent="0.2">
      <c r="A591" s="360" t="s">
        <v>10956</v>
      </c>
      <c r="G591" s="241">
        <v>0</v>
      </c>
      <c r="J591" s="83" t="str">
        <f t="shared" si="37"/>
        <v>00</v>
      </c>
      <c r="K591" s="84" t="str">
        <f t="shared" si="38"/>
        <v>00000000000000000000000100000002</v>
      </c>
      <c r="N591" s="84">
        <f t="shared" si="39"/>
        <v>3</v>
      </c>
    </row>
    <row r="592" spans="1:14" x14ac:dyDescent="0.2">
      <c r="A592" s="360" t="s">
        <v>10957</v>
      </c>
      <c r="C592" s="363"/>
      <c r="G592" s="241">
        <v>0</v>
      </c>
      <c r="J592" s="83" t="str">
        <f t="shared" si="37"/>
        <v>00</v>
      </c>
      <c r="K592" s="84" t="str">
        <f t="shared" si="38"/>
        <v>00000000000000000000010000000205</v>
      </c>
      <c r="N592" s="84">
        <f t="shared" si="39"/>
        <v>8</v>
      </c>
    </row>
    <row r="593" spans="1:14" x14ac:dyDescent="0.2">
      <c r="A593" s="360" t="s">
        <v>10958</v>
      </c>
      <c r="G593" s="241">
        <v>0</v>
      </c>
      <c r="J593" s="83" t="str">
        <f t="shared" si="37"/>
        <v>00</v>
      </c>
      <c r="K593" s="84" t="str">
        <f t="shared" si="38"/>
        <v>00000000000000000001000000020505</v>
      </c>
      <c r="N593" s="84">
        <f t="shared" si="39"/>
        <v>13</v>
      </c>
    </row>
    <row r="594" spans="1:14" x14ac:dyDescent="0.2">
      <c r="A594" s="360" t="s">
        <v>10959</v>
      </c>
      <c r="C594" s="363"/>
      <c r="G594" s="241">
        <v>0</v>
      </c>
      <c r="J594" s="83" t="str">
        <f t="shared" si="37"/>
        <v>00</v>
      </c>
      <c r="K594" s="84" t="str">
        <f t="shared" si="38"/>
        <v>00000000000000000100000002050520</v>
      </c>
      <c r="N594" s="84">
        <f t="shared" si="39"/>
        <v>45</v>
      </c>
    </row>
    <row r="595" spans="1:14" x14ac:dyDescent="0.2">
      <c r="A595" s="360" t="s">
        <v>10960</v>
      </c>
      <c r="G595" s="241">
        <v>0</v>
      </c>
      <c r="J595" s="83" t="str">
        <f t="shared" si="37"/>
        <v>00</v>
      </c>
      <c r="K595" s="84" t="str">
        <f t="shared" si="38"/>
        <v>00000000000000010000000205052000</v>
      </c>
      <c r="N595" s="84">
        <f t="shared" si="39"/>
        <v>45</v>
      </c>
    </row>
    <row r="596" spans="1:14" x14ac:dyDescent="0.2">
      <c r="A596" s="360" t="s">
        <v>10961</v>
      </c>
      <c r="C596" s="363"/>
      <c r="G596" s="241">
        <v>0</v>
      </c>
      <c r="J596" s="83" t="str">
        <f t="shared" si="37"/>
        <v>00</v>
      </c>
      <c r="K596" s="84" t="str">
        <f t="shared" si="38"/>
        <v>00000000000001000000020505200020</v>
      </c>
      <c r="N596" s="84">
        <f t="shared" si="39"/>
        <v>77</v>
      </c>
    </row>
    <row r="597" spans="1:14" x14ac:dyDescent="0.2">
      <c r="A597" s="360" t="s">
        <v>10962</v>
      </c>
      <c r="G597" s="241">
        <v>0</v>
      </c>
      <c r="J597" s="83" t="str">
        <f t="shared" si="37"/>
        <v>00</v>
      </c>
      <c r="K597" s="84" t="str">
        <f t="shared" si="38"/>
        <v>00000000000100000002050520002000</v>
      </c>
      <c r="N597" s="84">
        <f t="shared" si="39"/>
        <v>77</v>
      </c>
    </row>
    <row r="598" spans="1:14" x14ac:dyDescent="0.2">
      <c r="A598" s="360" t="s">
        <v>10963</v>
      </c>
      <c r="C598" s="363"/>
      <c r="G598" s="241">
        <v>0</v>
      </c>
      <c r="J598" s="83" t="str">
        <f t="shared" si="37"/>
        <v>00</v>
      </c>
      <c r="K598" s="84" t="str">
        <f t="shared" si="38"/>
        <v>0000000001000000020505200020000A</v>
      </c>
      <c r="N598" s="84">
        <f t="shared" si="39"/>
        <v>87</v>
      </c>
    </row>
    <row r="599" spans="1:14" x14ac:dyDescent="0.2">
      <c r="A599" s="360" t="s">
        <v>10964</v>
      </c>
      <c r="G599" s="241">
        <v>0</v>
      </c>
      <c r="J599" s="83" t="str">
        <f t="shared" si="37"/>
        <v>00</v>
      </c>
      <c r="K599" s="84" t="str">
        <f t="shared" si="38"/>
        <v>00000001000000020505200020000A00</v>
      </c>
      <c r="N599" s="84">
        <f t="shared" si="39"/>
        <v>87</v>
      </c>
    </row>
    <row r="600" spans="1:14" x14ac:dyDescent="0.2">
      <c r="A600" s="360" t="s">
        <v>10965</v>
      </c>
      <c r="C600" s="363"/>
      <c r="G600" s="241">
        <v>0</v>
      </c>
      <c r="J600" s="83" t="str">
        <f t="shared" si="37"/>
        <v>00</v>
      </c>
      <c r="K600" s="84" t="str">
        <f t="shared" si="38"/>
        <v>000001000000020505200020000A000A</v>
      </c>
      <c r="N600" s="84">
        <f t="shared" si="39"/>
        <v>97</v>
      </c>
    </row>
    <row r="601" spans="1:14" x14ac:dyDescent="0.2">
      <c r="A601" s="360" t="s">
        <v>10966</v>
      </c>
      <c r="G601" s="241">
        <v>0</v>
      </c>
      <c r="J601" s="83" t="str">
        <f t="shared" si="37"/>
        <v>00</v>
      </c>
      <c r="K601" s="84" t="str">
        <f t="shared" si="38"/>
        <v>0001000000020505200020000A000A14</v>
      </c>
      <c r="N601" s="84">
        <f t="shared" si="39"/>
        <v>117</v>
      </c>
    </row>
    <row r="602" spans="1:14" x14ac:dyDescent="0.2">
      <c r="A602" s="360" t="s">
        <v>10967</v>
      </c>
      <c r="C602" s="334" t="s">
        <v>10416</v>
      </c>
      <c r="D602" s="334"/>
      <c r="E602" s="335" t="s">
        <v>10439</v>
      </c>
      <c r="F602" s="333">
        <v>1</v>
      </c>
      <c r="G602" s="241">
        <f>VLOOKUP(A602,Install!A$1:G$667,7,FALSE)</f>
        <v>1</v>
      </c>
      <c r="J602" s="83" t="str">
        <f t="shared" si="37"/>
        <v>01</v>
      </c>
      <c r="K602" s="84" t="str">
        <f t="shared" si="38"/>
        <v>01000000020505200020000A000A1400</v>
      </c>
      <c r="N602" s="84">
        <f t="shared" si="39"/>
        <v>117</v>
      </c>
    </row>
    <row r="603" spans="1:14" x14ac:dyDescent="0.2">
      <c r="A603" s="360" t="s">
        <v>10968</v>
      </c>
      <c r="G603" s="241">
        <v>0</v>
      </c>
      <c r="J603" s="83" t="str">
        <f t="shared" si="37"/>
        <v>00</v>
      </c>
      <c r="K603" s="84" t="str">
        <f t="shared" si="38"/>
        <v>000000020505200020000A000A140000</v>
      </c>
      <c r="N603" s="84">
        <f t="shared" si="39"/>
        <v>116</v>
      </c>
    </row>
    <row r="604" spans="1:14" x14ac:dyDescent="0.2">
      <c r="A604" s="360" t="s">
        <v>10969</v>
      </c>
      <c r="C604" s="363"/>
      <c r="G604" s="241">
        <v>0</v>
      </c>
      <c r="J604" s="83" t="str">
        <f t="shared" si="37"/>
        <v>00</v>
      </c>
      <c r="K604" s="84" t="str">
        <f t="shared" si="38"/>
        <v>0000020505200020000A000A14000000</v>
      </c>
      <c r="N604" s="84">
        <f t="shared" si="39"/>
        <v>116</v>
      </c>
    </row>
    <row r="605" spans="1:14" x14ac:dyDescent="0.2">
      <c r="A605" s="360" t="s">
        <v>10970</v>
      </c>
      <c r="G605" s="241">
        <v>0</v>
      </c>
      <c r="J605" s="83" t="str">
        <f t="shared" si="37"/>
        <v>00</v>
      </c>
      <c r="K605" s="84" t="str">
        <f t="shared" si="38"/>
        <v>00020505200020000A000A1400000000</v>
      </c>
      <c r="N605" s="84">
        <f t="shared" si="39"/>
        <v>116</v>
      </c>
    </row>
    <row r="606" spans="1:14" x14ac:dyDescent="0.2">
      <c r="A606" s="360" t="s">
        <v>10971</v>
      </c>
      <c r="C606" s="334" t="s">
        <v>10501</v>
      </c>
      <c r="D606" s="340"/>
      <c r="E606" s="335" t="s">
        <v>10442</v>
      </c>
      <c r="F606" s="334">
        <v>2</v>
      </c>
      <c r="G606" s="241">
        <f>VLOOKUP(A606,Install!A$1:G$667,7,FALSE)</f>
        <v>2</v>
      </c>
      <c r="J606" s="83" t="str">
        <f t="shared" si="37"/>
        <v>02</v>
      </c>
      <c r="K606" s="84" t="str">
        <f t="shared" si="38"/>
        <v>020505200020000A000A14000000000A</v>
      </c>
      <c r="N606" s="84">
        <f t="shared" si="39"/>
        <v>126</v>
      </c>
    </row>
    <row r="607" spans="1:14" x14ac:dyDescent="0.2">
      <c r="A607" s="360" t="s">
        <v>10972</v>
      </c>
      <c r="C607" s="334" t="s">
        <v>10502</v>
      </c>
      <c r="D607" s="340" t="s">
        <v>10448</v>
      </c>
      <c r="E607" s="335" t="s">
        <v>10443</v>
      </c>
      <c r="F607" s="334">
        <v>5</v>
      </c>
      <c r="G607" s="241">
        <f>VLOOKUP(A607,Install!A$1:G$667,7,FALSE)</f>
        <v>5</v>
      </c>
      <c r="J607" s="83" t="str">
        <f t="shared" si="37"/>
        <v>05</v>
      </c>
      <c r="K607" s="84" t="str">
        <f t="shared" si="38"/>
        <v>0505200020000A000A14000000000A00</v>
      </c>
      <c r="N607" s="84">
        <f t="shared" si="39"/>
        <v>124</v>
      </c>
    </row>
    <row r="608" spans="1:14" x14ac:dyDescent="0.2">
      <c r="A608" s="360" t="s">
        <v>10973</v>
      </c>
      <c r="C608" s="334" t="s">
        <v>10503</v>
      </c>
      <c r="D608" s="340" t="s">
        <v>10448</v>
      </c>
      <c r="E608" s="335" t="s">
        <v>10443</v>
      </c>
      <c r="F608" s="334">
        <v>5</v>
      </c>
      <c r="G608" s="241">
        <f>VLOOKUP(A608,Install!A$1:G$667,7,FALSE)</f>
        <v>5</v>
      </c>
      <c r="J608" s="83" t="str">
        <f t="shared" si="37"/>
        <v>05</v>
      </c>
      <c r="K608" s="84" t="str">
        <f t="shared" si="38"/>
        <v>05200020000A000A14000000000A0005</v>
      </c>
      <c r="N608" s="84">
        <f t="shared" si="39"/>
        <v>124</v>
      </c>
    </row>
    <row r="609" spans="1:14" x14ac:dyDescent="0.2">
      <c r="A609" s="360" t="s">
        <v>10974</v>
      </c>
      <c r="C609" s="334" t="s">
        <v>10504</v>
      </c>
      <c r="D609" s="340" t="s">
        <v>368</v>
      </c>
      <c r="E609" s="335" t="s">
        <v>10525</v>
      </c>
      <c r="F609" s="334">
        <v>32</v>
      </c>
      <c r="G609" s="241">
        <f>VLOOKUP(A609,Install!A$1:G$667,7,FALSE)</f>
        <v>32</v>
      </c>
      <c r="J609" s="83" t="str">
        <f t="shared" si="37"/>
        <v>20</v>
      </c>
      <c r="K609" s="84" t="str">
        <f t="shared" si="38"/>
        <v>200020000A000A14000000000A000501</v>
      </c>
      <c r="N609" s="84">
        <f t="shared" si="39"/>
        <v>120</v>
      </c>
    </row>
    <row r="610" spans="1:14" x14ac:dyDescent="0.2">
      <c r="A610" s="360" t="s">
        <v>10975</v>
      </c>
      <c r="C610" s="363"/>
      <c r="G610" s="241">
        <v>0</v>
      </c>
      <c r="J610" s="83" t="str">
        <f t="shared" si="37"/>
        <v>00</v>
      </c>
      <c r="K610" s="84" t="str">
        <f t="shared" si="38"/>
        <v>0020000A000A14000000000A0005010F</v>
      </c>
      <c r="N610" s="84">
        <f t="shared" si="39"/>
        <v>103</v>
      </c>
    </row>
    <row r="611" spans="1:14" x14ac:dyDescent="0.2">
      <c r="A611" s="360" t="s">
        <v>10976</v>
      </c>
      <c r="C611" s="334" t="s">
        <v>10506</v>
      </c>
      <c r="D611" s="340" t="s">
        <v>368</v>
      </c>
      <c r="E611" s="335" t="s">
        <v>10525</v>
      </c>
      <c r="F611" s="334">
        <v>32</v>
      </c>
      <c r="G611" s="241">
        <f>VLOOKUP(A611,Install!A$1:G$667,7,FALSE)</f>
        <v>32</v>
      </c>
      <c r="J611" s="83" t="str">
        <f t="shared" si="37"/>
        <v>20</v>
      </c>
      <c r="K611" s="84" t="str">
        <f t="shared" si="38"/>
        <v>20000A000A14000000000A0005010F1E</v>
      </c>
      <c r="N611" s="84">
        <f t="shared" si="39"/>
        <v>133</v>
      </c>
    </row>
    <row r="612" spans="1:14" x14ac:dyDescent="0.2">
      <c r="A612" s="360" t="s">
        <v>10977</v>
      </c>
      <c r="C612" s="363"/>
      <c r="G612" s="241">
        <v>0</v>
      </c>
      <c r="J612" s="83" t="str">
        <f t="shared" ref="J612:J675" si="40">IF(LEN(DEC2HEX(G612))=2,DEC2HEX(G612),"0"&amp;DEC2HEX(G612))</f>
        <v>00</v>
      </c>
      <c r="K612" s="84" t="str">
        <f t="shared" si="38"/>
        <v>000A000A14000000000A0005010F1E0F</v>
      </c>
      <c r="N612" s="84">
        <f t="shared" si="39"/>
        <v>116</v>
      </c>
    </row>
    <row r="613" spans="1:14" x14ac:dyDescent="0.2">
      <c r="A613" s="360" t="s">
        <v>10978</v>
      </c>
      <c r="C613" s="334" t="s">
        <v>10508</v>
      </c>
      <c r="D613" s="340" t="s">
        <v>368</v>
      </c>
      <c r="E613" s="335" t="s">
        <v>10443</v>
      </c>
      <c r="F613" s="334">
        <v>10</v>
      </c>
      <c r="G613" s="241">
        <f>VLOOKUP(A613,Install!A$1:G$667,7,FALSE)</f>
        <v>10</v>
      </c>
      <c r="J613" s="83" t="str">
        <f t="shared" si="40"/>
        <v>0A</v>
      </c>
      <c r="K613" s="84" t="str">
        <f t="shared" si="38"/>
        <v>0A000A14000000000A0005010F1E0F00</v>
      </c>
      <c r="N613" s="84">
        <f t="shared" si="39"/>
        <v>116</v>
      </c>
    </row>
    <row r="614" spans="1:14" x14ac:dyDescent="0.2">
      <c r="A614" s="360" t="s">
        <v>10979</v>
      </c>
      <c r="C614" s="363"/>
      <c r="G614" s="241">
        <v>0</v>
      </c>
      <c r="J614" s="83" t="str">
        <f t="shared" si="40"/>
        <v>00</v>
      </c>
      <c r="K614" s="84" t="str">
        <f t="shared" si="38"/>
        <v>000A14000000000A0005010F1E0F0002</v>
      </c>
      <c r="N614" s="84">
        <f t="shared" si="39"/>
        <v>108</v>
      </c>
    </row>
    <row r="615" spans="1:14" x14ac:dyDescent="0.2">
      <c r="A615" s="360" t="s">
        <v>10980</v>
      </c>
      <c r="C615" s="334" t="s">
        <v>10510</v>
      </c>
      <c r="D615" s="340" t="s">
        <v>10448</v>
      </c>
      <c r="E615" s="335" t="s">
        <v>10443</v>
      </c>
      <c r="F615" s="334">
        <v>10</v>
      </c>
      <c r="G615" s="241">
        <f>VLOOKUP(A615,Install!A$1:G$667,7,FALSE)</f>
        <v>10</v>
      </c>
      <c r="J615" s="83" t="str">
        <f t="shared" si="40"/>
        <v>0A</v>
      </c>
      <c r="K615" s="84" t="str">
        <f t="shared" si="38"/>
        <v>0A14000000000A0005010F1E0F000200</v>
      </c>
      <c r="N615" s="84">
        <f t="shared" si="39"/>
        <v>108</v>
      </c>
    </row>
    <row r="616" spans="1:14" x14ac:dyDescent="0.2">
      <c r="A616" s="360" t="s">
        <v>10981</v>
      </c>
      <c r="C616" s="334" t="s">
        <v>10511</v>
      </c>
      <c r="D616" s="340" t="s">
        <v>10529</v>
      </c>
      <c r="E616" s="335" t="s">
        <v>10527</v>
      </c>
      <c r="F616" s="334">
        <v>20</v>
      </c>
      <c r="G616" s="241">
        <f>VLOOKUP(A616,Install!A$1:G$667,7,FALSE)</f>
        <v>20</v>
      </c>
      <c r="J616" s="83" t="str">
        <f t="shared" si="40"/>
        <v>14</v>
      </c>
      <c r="K616" s="84" t="str">
        <f t="shared" si="38"/>
        <v>14000000000A0005010F1E0F0002000C</v>
      </c>
      <c r="N616" s="84">
        <f t="shared" si="39"/>
        <v>110</v>
      </c>
    </row>
    <row r="617" spans="1:14" x14ac:dyDescent="0.2">
      <c r="A617" s="360" t="s">
        <v>10982</v>
      </c>
      <c r="G617" s="241">
        <v>0</v>
      </c>
      <c r="J617" s="83" t="str">
        <f t="shared" si="40"/>
        <v>00</v>
      </c>
      <c r="K617" s="84" t="str">
        <f t="shared" si="38"/>
        <v>000000000A0005010F1E0F0002000C0C</v>
      </c>
      <c r="N617" s="84">
        <f t="shared" si="39"/>
        <v>102</v>
      </c>
    </row>
    <row r="618" spans="1:14" x14ac:dyDescent="0.2">
      <c r="A618" s="360" t="s">
        <v>10983</v>
      </c>
      <c r="C618" s="363"/>
      <c r="G618" s="241">
        <v>0</v>
      </c>
      <c r="J618" s="83" t="str">
        <f t="shared" si="40"/>
        <v>00</v>
      </c>
      <c r="K618" s="84" t="str">
        <f t="shared" si="38"/>
        <v>0000000A0005010F1E0F0002000C0C00</v>
      </c>
      <c r="N618" s="84">
        <f t="shared" si="39"/>
        <v>102</v>
      </c>
    </row>
    <row r="619" spans="1:14" x14ac:dyDescent="0.2">
      <c r="A619" s="360" t="s">
        <v>10984</v>
      </c>
      <c r="G619" s="241">
        <v>0</v>
      </c>
      <c r="J619" s="83" t="str">
        <f t="shared" si="40"/>
        <v>00</v>
      </c>
      <c r="K619" s="84" t="str">
        <f t="shared" si="38"/>
        <v>00000A0005010F1E0F0002000C0C0000</v>
      </c>
      <c r="N619" s="84">
        <f t="shared" si="39"/>
        <v>102</v>
      </c>
    </row>
    <row r="620" spans="1:14" x14ac:dyDescent="0.2">
      <c r="A620" s="360" t="s">
        <v>10985</v>
      </c>
      <c r="C620" s="363"/>
      <c r="G620" s="241">
        <v>0</v>
      </c>
      <c r="J620" s="83" t="str">
        <f t="shared" si="40"/>
        <v>00</v>
      </c>
      <c r="K620" s="84" t="str">
        <f t="shared" si="38"/>
        <v>000A0005010F1E0F0002000C0C000000</v>
      </c>
      <c r="N620" s="84">
        <f t="shared" si="39"/>
        <v>102</v>
      </c>
    </row>
    <row r="621" spans="1:14" x14ac:dyDescent="0.2">
      <c r="A621" s="360" t="s">
        <v>10986</v>
      </c>
      <c r="C621" s="326" t="s">
        <v>10498</v>
      </c>
      <c r="D621" s="326" t="s">
        <v>10499</v>
      </c>
      <c r="E621" s="346" t="s">
        <v>10500</v>
      </c>
      <c r="F621" s="325">
        <v>10</v>
      </c>
      <c r="G621" s="241">
        <f>VLOOKUP(A621,Install!A$1:G$667,7,FALSE)</f>
        <v>10</v>
      </c>
      <c r="J621" s="83" t="str">
        <f t="shared" si="40"/>
        <v>0A</v>
      </c>
      <c r="K621" s="84" t="str">
        <f t="shared" si="38"/>
        <v>0A0005010F1E0F0002000C0C00000000</v>
      </c>
      <c r="N621" s="84">
        <f t="shared" si="39"/>
        <v>102</v>
      </c>
    </row>
    <row r="622" spans="1:14" x14ac:dyDescent="0.2">
      <c r="A622" s="360" t="s">
        <v>10987</v>
      </c>
      <c r="C622" s="363"/>
      <c r="G622" s="241">
        <v>0</v>
      </c>
      <c r="J622" s="83" t="str">
        <f t="shared" si="40"/>
        <v>00</v>
      </c>
      <c r="K622" s="84" t="str">
        <f t="shared" si="38"/>
        <v>0005010F1E0F0002000C0C0000000000</v>
      </c>
      <c r="N622" s="84">
        <f t="shared" si="39"/>
        <v>92</v>
      </c>
    </row>
    <row r="623" spans="1:14" x14ac:dyDescent="0.2">
      <c r="A623" s="360" t="s">
        <v>10988</v>
      </c>
      <c r="C623" s="334" t="s">
        <v>10518</v>
      </c>
      <c r="D623" s="340" t="s">
        <v>368</v>
      </c>
      <c r="E623" s="335" t="s">
        <v>10531</v>
      </c>
      <c r="F623" s="334">
        <v>5</v>
      </c>
      <c r="G623" s="241">
        <f>VLOOKUP(A623,Install!A$1:G$667,7,FALSE)</f>
        <v>5</v>
      </c>
      <c r="J623" s="83" t="str">
        <f t="shared" si="40"/>
        <v>05</v>
      </c>
      <c r="K623" s="84" t="str">
        <f t="shared" si="38"/>
        <v>05010F1E0F0002000C0C000000000000</v>
      </c>
      <c r="N623" s="84">
        <f t="shared" si="39"/>
        <v>92</v>
      </c>
    </row>
    <row r="624" spans="1:14" x14ac:dyDescent="0.2">
      <c r="A624" s="360" t="s">
        <v>10989</v>
      </c>
      <c r="C624" s="334" t="s">
        <v>10519</v>
      </c>
      <c r="D624" s="340"/>
      <c r="E624" s="335" t="s">
        <v>10439</v>
      </c>
      <c r="F624" s="334">
        <v>1</v>
      </c>
      <c r="G624" s="241">
        <f>VLOOKUP(A624,Install!A$1:G$667,7,FALSE)</f>
        <v>1</v>
      </c>
      <c r="J624" s="83" t="str">
        <f t="shared" si="40"/>
        <v>01</v>
      </c>
      <c r="K624" s="84" t="str">
        <f t="shared" si="38"/>
        <v>010F1E0F0002000C0C00000000000003</v>
      </c>
      <c r="N624" s="84">
        <f t="shared" si="39"/>
        <v>90</v>
      </c>
    </row>
    <row r="625" spans="1:14" x14ac:dyDescent="0.2">
      <c r="A625" s="360" t="s">
        <v>10990</v>
      </c>
      <c r="C625" s="334" t="s">
        <v>10520</v>
      </c>
      <c r="D625" s="340" t="s">
        <v>10448</v>
      </c>
      <c r="E625" s="335" t="s">
        <v>10481</v>
      </c>
      <c r="F625" s="334">
        <v>15</v>
      </c>
      <c r="G625" s="241">
        <f>VLOOKUP(A625,Install!A$1:G$667,7,FALSE)</f>
        <v>15</v>
      </c>
      <c r="J625" s="83" t="str">
        <f t="shared" si="40"/>
        <v>0F</v>
      </c>
      <c r="K625" s="84" t="str">
        <f t="shared" si="38"/>
        <v>0F1E0F0002000C0C00000000000003FF</v>
      </c>
      <c r="N625" s="84">
        <f t="shared" si="39"/>
        <v>344</v>
      </c>
    </row>
    <row r="626" spans="1:14" x14ac:dyDescent="0.2">
      <c r="A626" s="360" t="s">
        <v>10991</v>
      </c>
      <c r="C626" s="334" t="s">
        <v>10521</v>
      </c>
      <c r="D626" s="340" t="s">
        <v>10448</v>
      </c>
      <c r="E626" s="335" t="s">
        <v>10481</v>
      </c>
      <c r="F626" s="334">
        <v>30</v>
      </c>
      <c r="G626" s="241">
        <f>VLOOKUP(A626,Install!A$1:G$667,7,FALSE)</f>
        <v>30</v>
      </c>
      <c r="J626" s="83" t="str">
        <f t="shared" si="40"/>
        <v>1E</v>
      </c>
      <c r="K626" s="84" t="str">
        <f t="shared" si="38"/>
        <v>1E0F0002000C0C00000000000003FFFF</v>
      </c>
      <c r="N626" s="84">
        <f t="shared" si="39"/>
        <v>584</v>
      </c>
    </row>
    <row r="627" spans="1:14" x14ac:dyDescent="0.2">
      <c r="A627" s="360" t="s">
        <v>10992</v>
      </c>
      <c r="C627" s="334" t="s">
        <v>10522</v>
      </c>
      <c r="D627" s="340" t="s">
        <v>10448</v>
      </c>
      <c r="E627" s="335" t="s">
        <v>10481</v>
      </c>
      <c r="F627" s="334">
        <v>15</v>
      </c>
      <c r="G627" s="241">
        <f>VLOOKUP(A627,Install!A$1:G$667,7,FALSE)</f>
        <v>15</v>
      </c>
      <c r="J627" s="83" t="str">
        <f t="shared" si="40"/>
        <v>0F</v>
      </c>
      <c r="K627" s="84" t="str">
        <f t="shared" si="38"/>
        <v>0F0002000C0C00000000000003FFFF00</v>
      </c>
      <c r="N627" s="84">
        <f t="shared" si="39"/>
        <v>554</v>
      </c>
    </row>
    <row r="628" spans="1:14" x14ac:dyDescent="0.2">
      <c r="A628" s="360" t="s">
        <v>10993</v>
      </c>
      <c r="C628" s="363"/>
      <c r="G628" s="241">
        <v>0</v>
      </c>
      <c r="J628" s="83" t="str">
        <f t="shared" si="40"/>
        <v>00</v>
      </c>
      <c r="K628" s="84" t="str">
        <f t="shared" si="38"/>
        <v>0002000C0C00000000000003FFFF0000</v>
      </c>
      <c r="N628" s="84">
        <f t="shared" si="39"/>
        <v>539</v>
      </c>
    </row>
    <row r="629" spans="1:14" x14ac:dyDescent="0.2">
      <c r="A629" s="360" t="s">
        <v>10994</v>
      </c>
      <c r="C629" s="333" t="s">
        <v>10538</v>
      </c>
      <c r="D629" s="340"/>
      <c r="E629" s="335" t="s">
        <v>10438</v>
      </c>
      <c r="F629" s="333">
        <v>2</v>
      </c>
      <c r="G629" s="241">
        <f>VLOOKUP(A629,Install!A$1:G$667,7,FALSE)</f>
        <v>2</v>
      </c>
      <c r="J629" s="83" t="str">
        <f t="shared" si="40"/>
        <v>02</v>
      </c>
      <c r="K629" s="84" t="str">
        <f t="shared" si="38"/>
        <v>02000C0C00000000000003FFFF000000</v>
      </c>
      <c r="N629" s="84">
        <f t="shared" si="39"/>
        <v>539</v>
      </c>
    </row>
    <row r="630" spans="1:14" x14ac:dyDescent="0.2">
      <c r="A630" s="360" t="s">
        <v>10995</v>
      </c>
      <c r="C630" s="363"/>
      <c r="G630" s="241">
        <v>0</v>
      </c>
      <c r="J630" s="83" t="str">
        <f t="shared" si="40"/>
        <v>00</v>
      </c>
      <c r="K630" s="84" t="str">
        <f t="shared" si="38"/>
        <v>000C0C00000000000003FFFF00000000</v>
      </c>
      <c r="N630" s="84">
        <f t="shared" si="39"/>
        <v>537</v>
      </c>
    </row>
    <row r="631" spans="1:14" x14ac:dyDescent="0.2">
      <c r="A631" s="360" t="s">
        <v>10996</v>
      </c>
      <c r="C631" s="333" t="s">
        <v>10541</v>
      </c>
      <c r="D631" s="340" t="s">
        <v>10529</v>
      </c>
      <c r="E631" s="335" t="s">
        <v>10443</v>
      </c>
      <c r="F631" s="333">
        <v>12</v>
      </c>
      <c r="G631" s="241">
        <f>VLOOKUP(A631,Install!A$1:G$667,7,FALSE)</f>
        <v>12</v>
      </c>
      <c r="J631" s="83" t="str">
        <f t="shared" si="40"/>
        <v>0C</v>
      </c>
      <c r="K631" s="84" t="str">
        <f t="shared" si="38"/>
        <v>0C0C00000000000003FFFF0000000000</v>
      </c>
      <c r="N631" s="84">
        <f t="shared" si="39"/>
        <v>537</v>
      </c>
    </row>
    <row r="632" spans="1:14" x14ac:dyDescent="0.2">
      <c r="A632" s="360" t="s">
        <v>10997</v>
      </c>
      <c r="C632" s="333" t="s">
        <v>10542</v>
      </c>
      <c r="D632" s="340" t="s">
        <v>10528</v>
      </c>
      <c r="E632" s="335" t="s">
        <v>10554</v>
      </c>
      <c r="F632" s="333">
        <v>12</v>
      </c>
      <c r="G632" s="241">
        <f>VLOOKUP(A632,Install!A$1:G$667,7,FALSE)</f>
        <v>12</v>
      </c>
      <c r="J632" s="83" t="str">
        <f t="shared" si="40"/>
        <v>0C</v>
      </c>
      <c r="K632" s="84" t="str">
        <f t="shared" si="38"/>
        <v>0C00000000000003FFFF000000000000</v>
      </c>
      <c r="N632" s="84">
        <f t="shared" si="39"/>
        <v>525</v>
      </c>
    </row>
    <row r="633" spans="1:14" x14ac:dyDescent="0.2">
      <c r="A633" s="360" t="s">
        <v>10998</v>
      </c>
      <c r="G633" s="241">
        <v>0</v>
      </c>
      <c r="J633" s="83" t="str">
        <f t="shared" si="40"/>
        <v>00</v>
      </c>
      <c r="K633" s="84" t="str">
        <f t="shared" si="38"/>
        <v>00000000000003FFFF00000000000000</v>
      </c>
      <c r="N633" s="84">
        <f t="shared" si="39"/>
        <v>513</v>
      </c>
    </row>
    <row r="634" spans="1:14" x14ac:dyDescent="0.2">
      <c r="A634" s="360" t="s">
        <v>10999</v>
      </c>
      <c r="C634" s="363"/>
      <c r="G634" s="241">
        <v>0</v>
      </c>
      <c r="J634" s="83" t="str">
        <f t="shared" si="40"/>
        <v>00</v>
      </c>
      <c r="K634" s="84" t="str">
        <f t="shared" si="38"/>
        <v>000000000003FFFF0000000000000000</v>
      </c>
      <c r="N634" s="84">
        <f t="shared" si="39"/>
        <v>513</v>
      </c>
    </row>
    <row r="635" spans="1:14" x14ac:dyDescent="0.2">
      <c r="A635" s="360" t="s">
        <v>11000</v>
      </c>
      <c r="G635" s="241">
        <v>0</v>
      </c>
      <c r="J635" s="83" t="str">
        <f t="shared" si="40"/>
        <v>00</v>
      </c>
      <c r="K635" s="84" t="str">
        <f t="shared" si="38"/>
        <v>0000000003FFFF000000000000000000</v>
      </c>
      <c r="N635" s="84">
        <f t="shared" si="39"/>
        <v>513</v>
      </c>
    </row>
    <row r="636" spans="1:14" x14ac:dyDescent="0.2">
      <c r="A636" s="360" t="s">
        <v>11001</v>
      </c>
      <c r="C636" s="363"/>
      <c r="G636" s="241">
        <v>0</v>
      </c>
      <c r="J636" s="83" t="str">
        <f t="shared" si="40"/>
        <v>00</v>
      </c>
      <c r="K636" s="84" t="str">
        <f t="shared" si="38"/>
        <v>00000003FFFF00000000000000000000</v>
      </c>
      <c r="N636" s="84">
        <f t="shared" si="39"/>
        <v>513</v>
      </c>
    </row>
    <row r="637" spans="1:14" x14ac:dyDescent="0.2">
      <c r="A637" s="360" t="s">
        <v>11002</v>
      </c>
      <c r="G637" s="241">
        <v>0</v>
      </c>
      <c r="J637" s="83" t="str">
        <f t="shared" si="40"/>
        <v>00</v>
      </c>
      <c r="K637" s="84" t="str">
        <f t="shared" si="38"/>
        <v>000003FFFF0000000000000000000000</v>
      </c>
      <c r="N637" s="84">
        <f t="shared" si="39"/>
        <v>513</v>
      </c>
    </row>
    <row r="638" spans="1:14" x14ac:dyDescent="0.2">
      <c r="A638" s="360" t="s">
        <v>11003</v>
      </c>
      <c r="C638" s="363"/>
      <c r="G638" s="241">
        <v>0</v>
      </c>
      <c r="J638" s="83" t="str">
        <f t="shared" si="40"/>
        <v>00</v>
      </c>
      <c r="K638" s="84" t="str">
        <f t="shared" si="38"/>
        <v>0003FFFF000000000000000000000000</v>
      </c>
      <c r="N638" s="84">
        <f t="shared" si="39"/>
        <v>513</v>
      </c>
    </row>
    <row r="639" spans="1:14" x14ac:dyDescent="0.2">
      <c r="A639" s="360" t="s">
        <v>11004</v>
      </c>
      <c r="C639" s="333" t="s">
        <v>10549</v>
      </c>
      <c r="D639" s="340"/>
      <c r="E639" s="335" t="s">
        <v>10443</v>
      </c>
      <c r="F639" s="333">
        <v>3</v>
      </c>
      <c r="G639" s="241">
        <f>VLOOKUP(A639,Install!A$1:G$667,7,FALSE)</f>
        <v>3</v>
      </c>
      <c r="J639" s="83" t="str">
        <f t="shared" si="40"/>
        <v>03</v>
      </c>
      <c r="K639" s="84" t="str">
        <f t="shared" si="38"/>
        <v>03FFFF00000000000000000000000000</v>
      </c>
      <c r="N639" s="84">
        <f t="shared" si="39"/>
        <v>513</v>
      </c>
    </row>
    <row r="640" spans="1:14" x14ac:dyDescent="0.2">
      <c r="A640" s="360" t="s">
        <v>11005</v>
      </c>
      <c r="C640" s="333" t="s">
        <v>10550</v>
      </c>
      <c r="D640" s="340"/>
      <c r="E640" s="335" t="s">
        <v>10443</v>
      </c>
      <c r="F640" s="333">
        <v>255</v>
      </c>
      <c r="G640" s="241">
        <f>VLOOKUP(A640,Install!A$1:G$667,7,FALSE)</f>
        <v>255</v>
      </c>
      <c r="J640" s="83" t="str">
        <f t="shared" si="40"/>
        <v>FF</v>
      </c>
      <c r="K640" s="84" t="str">
        <f t="shared" si="38"/>
        <v>FFFF0000000000000000000000000000</v>
      </c>
      <c r="N640" s="84">
        <f t="shared" si="39"/>
        <v>510</v>
      </c>
    </row>
    <row r="641" spans="1:14" x14ac:dyDescent="0.2">
      <c r="A641" s="360" t="s">
        <v>11006</v>
      </c>
      <c r="C641" s="333" t="s">
        <v>10551</v>
      </c>
      <c r="D641" s="340"/>
      <c r="E641" s="335" t="s">
        <v>10443</v>
      </c>
      <c r="F641" s="333">
        <v>255</v>
      </c>
      <c r="G641" s="241">
        <f>VLOOKUP(A641,Install!A$1:G$667,7,FALSE)</f>
        <v>255</v>
      </c>
      <c r="J641" s="83" t="str">
        <f t="shared" si="40"/>
        <v>FF</v>
      </c>
      <c r="K641" s="84" t="str">
        <f t="shared" si="38"/>
        <v>FF000000000000000000000000000000</v>
      </c>
      <c r="N641" s="84">
        <f t="shared" si="39"/>
        <v>255</v>
      </c>
    </row>
    <row r="642" spans="1:14" x14ac:dyDescent="0.2">
      <c r="A642" s="360" t="s">
        <v>11007</v>
      </c>
      <c r="C642" s="363"/>
      <c r="G642" s="241">
        <v>0</v>
      </c>
      <c r="J642" s="83" t="str">
        <f t="shared" si="40"/>
        <v>00</v>
      </c>
      <c r="K642" s="84" t="str">
        <f t="shared" si="38"/>
        <v>00000000000000000000000000000000</v>
      </c>
      <c r="N642" s="84">
        <f t="shared" si="39"/>
        <v>0</v>
      </c>
    </row>
    <row r="643" spans="1:14" x14ac:dyDescent="0.2">
      <c r="A643" s="360" t="s">
        <v>11008</v>
      </c>
      <c r="G643" s="241">
        <v>0</v>
      </c>
      <c r="J643" s="83" t="str">
        <f t="shared" si="40"/>
        <v>00</v>
      </c>
      <c r="K643" s="84" t="str">
        <f t="shared" ref="K643:K706" si="41">CONCATENATE(J643,J644,J645,J646,J647,J648,J649,J650,J651,J652,J653,J654,J655,J656,J657,J658)</f>
        <v>00000000000000000000000000000000</v>
      </c>
      <c r="N643" s="84">
        <f t="shared" ref="N643:N706" si="42">SUM(G643:G658)</f>
        <v>0</v>
      </c>
    </row>
    <row r="644" spans="1:14" x14ac:dyDescent="0.2">
      <c r="A644" s="360" t="s">
        <v>11009</v>
      </c>
      <c r="C644" s="363"/>
      <c r="G644" s="241">
        <v>0</v>
      </c>
      <c r="J644" s="83" t="str">
        <f t="shared" si="40"/>
        <v>00</v>
      </c>
      <c r="K644" s="84" t="str">
        <f t="shared" si="41"/>
        <v>00000000000000000000000000000000</v>
      </c>
      <c r="N644" s="84">
        <f t="shared" si="42"/>
        <v>0</v>
      </c>
    </row>
    <row r="645" spans="1:14" x14ac:dyDescent="0.2">
      <c r="A645" s="360" t="s">
        <v>11010</v>
      </c>
      <c r="G645" s="241">
        <v>0</v>
      </c>
      <c r="J645" s="83" t="str">
        <f t="shared" si="40"/>
        <v>00</v>
      </c>
      <c r="K645" s="84" t="str">
        <f t="shared" si="41"/>
        <v>00000000000000000000000000000000</v>
      </c>
      <c r="N645" s="84">
        <f t="shared" si="42"/>
        <v>0</v>
      </c>
    </row>
    <row r="646" spans="1:14" x14ac:dyDescent="0.2">
      <c r="A646" s="360" t="s">
        <v>11011</v>
      </c>
      <c r="C646" s="363"/>
      <c r="G646" s="241">
        <v>0</v>
      </c>
      <c r="J646" s="83" t="str">
        <f t="shared" si="40"/>
        <v>00</v>
      </c>
      <c r="K646" s="84" t="str">
        <f t="shared" si="41"/>
        <v>00000000000000000000000000000000</v>
      </c>
      <c r="N646" s="84">
        <f t="shared" si="42"/>
        <v>0</v>
      </c>
    </row>
    <row r="647" spans="1:14" x14ac:dyDescent="0.2">
      <c r="A647" s="360" t="s">
        <v>11012</v>
      </c>
      <c r="G647" s="241">
        <v>0</v>
      </c>
      <c r="J647" s="83" t="str">
        <f t="shared" si="40"/>
        <v>00</v>
      </c>
      <c r="K647" s="84" t="str">
        <f t="shared" si="41"/>
        <v>00000000000000000000000000000000</v>
      </c>
      <c r="N647" s="84">
        <f t="shared" si="42"/>
        <v>0</v>
      </c>
    </row>
    <row r="648" spans="1:14" x14ac:dyDescent="0.2">
      <c r="A648" s="360" t="s">
        <v>11013</v>
      </c>
      <c r="C648" s="363"/>
      <c r="G648" s="241">
        <v>0</v>
      </c>
      <c r="J648" s="83" t="str">
        <f t="shared" si="40"/>
        <v>00</v>
      </c>
      <c r="K648" s="84" t="str">
        <f t="shared" si="41"/>
        <v>00000000000000000000000000000000</v>
      </c>
      <c r="N648" s="84">
        <f t="shared" si="42"/>
        <v>0</v>
      </c>
    </row>
    <row r="649" spans="1:14" x14ac:dyDescent="0.2">
      <c r="A649" s="360" t="s">
        <v>11014</v>
      </c>
      <c r="G649" s="241">
        <v>0</v>
      </c>
      <c r="J649" s="83" t="str">
        <f t="shared" si="40"/>
        <v>00</v>
      </c>
      <c r="K649" s="84" t="str">
        <f t="shared" si="41"/>
        <v>00000000000000000000000000000000</v>
      </c>
      <c r="N649" s="84">
        <f t="shared" si="42"/>
        <v>0</v>
      </c>
    </row>
    <row r="650" spans="1:14" x14ac:dyDescent="0.2">
      <c r="A650" s="360" t="s">
        <v>11015</v>
      </c>
      <c r="C650" s="363"/>
      <c r="G650" s="241">
        <v>0</v>
      </c>
      <c r="J650" s="83" t="str">
        <f t="shared" si="40"/>
        <v>00</v>
      </c>
      <c r="K650" s="84" t="str">
        <f t="shared" si="41"/>
        <v>00000000000000000000000000000000</v>
      </c>
      <c r="N650" s="84">
        <f t="shared" si="42"/>
        <v>0</v>
      </c>
    </row>
    <row r="651" spans="1:14" x14ac:dyDescent="0.2">
      <c r="A651" s="360" t="s">
        <v>11016</v>
      </c>
      <c r="G651" s="241">
        <v>0</v>
      </c>
      <c r="J651" s="83" t="str">
        <f t="shared" si="40"/>
        <v>00</v>
      </c>
      <c r="K651" s="84" t="str">
        <f t="shared" si="41"/>
        <v>00000000000000000000000000000000</v>
      </c>
      <c r="N651" s="84">
        <f t="shared" si="42"/>
        <v>0</v>
      </c>
    </row>
    <row r="652" spans="1:14" x14ac:dyDescent="0.2">
      <c r="A652" s="360" t="s">
        <v>11017</v>
      </c>
      <c r="C652" s="363"/>
      <c r="G652" s="241">
        <v>0</v>
      </c>
      <c r="J652" s="83" t="str">
        <f t="shared" si="40"/>
        <v>00</v>
      </c>
      <c r="K652" s="84" t="str">
        <f t="shared" si="41"/>
        <v>00000000000000000000000000000000</v>
      </c>
      <c r="N652" s="84">
        <f t="shared" si="42"/>
        <v>0</v>
      </c>
    </row>
    <row r="653" spans="1:14" x14ac:dyDescent="0.2">
      <c r="A653" s="360" t="s">
        <v>11018</v>
      </c>
      <c r="G653" s="241">
        <v>0</v>
      </c>
      <c r="J653" s="83" t="str">
        <f t="shared" si="40"/>
        <v>00</v>
      </c>
      <c r="K653" s="84" t="str">
        <f t="shared" si="41"/>
        <v>00000000000000000000000000000000</v>
      </c>
      <c r="N653" s="84">
        <f t="shared" si="42"/>
        <v>0</v>
      </c>
    </row>
    <row r="654" spans="1:14" x14ac:dyDescent="0.2">
      <c r="A654" s="360" t="s">
        <v>11019</v>
      </c>
      <c r="C654" s="363"/>
      <c r="G654" s="241">
        <v>0</v>
      </c>
      <c r="J654" s="83" t="str">
        <f t="shared" si="40"/>
        <v>00</v>
      </c>
      <c r="K654" s="84" t="str">
        <f t="shared" si="41"/>
        <v>00000000000000000000000000000000</v>
      </c>
      <c r="N654" s="84">
        <f t="shared" si="42"/>
        <v>0</v>
      </c>
    </row>
    <row r="655" spans="1:14" x14ac:dyDescent="0.2">
      <c r="A655" s="360" t="s">
        <v>11020</v>
      </c>
      <c r="G655" s="241">
        <v>0</v>
      </c>
      <c r="J655" s="83" t="str">
        <f t="shared" si="40"/>
        <v>00</v>
      </c>
      <c r="K655" s="84" t="str">
        <f t="shared" si="41"/>
        <v>00000000000000000000000000000000</v>
      </c>
      <c r="N655" s="84">
        <f t="shared" si="42"/>
        <v>0</v>
      </c>
    </row>
    <row r="656" spans="1:14" x14ac:dyDescent="0.2">
      <c r="A656" s="360" t="s">
        <v>11021</v>
      </c>
      <c r="C656" s="363"/>
      <c r="G656" s="241">
        <v>0</v>
      </c>
      <c r="J656" s="83" t="str">
        <f t="shared" si="40"/>
        <v>00</v>
      </c>
      <c r="K656" s="84" t="str">
        <f t="shared" si="41"/>
        <v>00000000000000000000000000000000</v>
      </c>
      <c r="N656" s="84">
        <f t="shared" si="42"/>
        <v>0</v>
      </c>
    </row>
    <row r="657" spans="1:14" x14ac:dyDescent="0.2">
      <c r="A657" s="360" t="s">
        <v>11022</v>
      </c>
      <c r="G657" s="241">
        <v>0</v>
      </c>
      <c r="J657" s="83" t="str">
        <f t="shared" si="40"/>
        <v>00</v>
      </c>
      <c r="K657" s="84" t="str">
        <f t="shared" si="41"/>
        <v>00000000000000000000000000000000</v>
      </c>
      <c r="N657" s="84">
        <f t="shared" si="42"/>
        <v>0</v>
      </c>
    </row>
    <row r="658" spans="1:14" x14ac:dyDescent="0.2">
      <c r="A658" s="360" t="s">
        <v>11023</v>
      </c>
      <c r="C658" s="363"/>
      <c r="G658" s="241">
        <v>0</v>
      </c>
      <c r="J658" s="83" t="str">
        <f t="shared" si="40"/>
        <v>00</v>
      </c>
      <c r="K658" s="84" t="str">
        <f t="shared" si="41"/>
        <v>00000000000000000000000000000000</v>
      </c>
      <c r="N658" s="84">
        <f t="shared" si="42"/>
        <v>0</v>
      </c>
    </row>
    <row r="659" spans="1:14" x14ac:dyDescent="0.2">
      <c r="A659" s="360" t="s">
        <v>11024</v>
      </c>
      <c r="G659" s="241">
        <v>0</v>
      </c>
      <c r="J659" s="83" t="str">
        <f t="shared" si="40"/>
        <v>00</v>
      </c>
      <c r="K659" s="84" t="str">
        <f t="shared" si="41"/>
        <v>00000000000000000000000000000000</v>
      </c>
      <c r="N659" s="84">
        <f t="shared" si="42"/>
        <v>0</v>
      </c>
    </row>
    <row r="660" spans="1:14" x14ac:dyDescent="0.2">
      <c r="A660" s="360" t="s">
        <v>11025</v>
      </c>
      <c r="C660" s="363"/>
      <c r="G660" s="241">
        <v>0</v>
      </c>
      <c r="J660" s="83" t="str">
        <f t="shared" si="40"/>
        <v>00</v>
      </c>
      <c r="K660" s="84" t="str">
        <f t="shared" si="41"/>
        <v>00000000000000000000000000000000</v>
      </c>
      <c r="N660" s="84">
        <f t="shared" si="42"/>
        <v>0</v>
      </c>
    </row>
    <row r="661" spans="1:14" x14ac:dyDescent="0.2">
      <c r="A661" s="360" t="s">
        <v>11026</v>
      </c>
      <c r="G661" s="241">
        <v>0</v>
      </c>
      <c r="J661" s="83" t="str">
        <f t="shared" si="40"/>
        <v>00</v>
      </c>
      <c r="K661" s="84" t="str">
        <f t="shared" si="41"/>
        <v>00000000000000000000000000000000</v>
      </c>
      <c r="N661" s="84">
        <f t="shared" si="42"/>
        <v>0</v>
      </c>
    </row>
    <row r="662" spans="1:14" x14ac:dyDescent="0.2">
      <c r="A662" s="360" t="s">
        <v>11027</v>
      </c>
      <c r="C662" s="363"/>
      <c r="G662" s="241">
        <v>0</v>
      </c>
      <c r="J662" s="83" t="str">
        <f t="shared" si="40"/>
        <v>00</v>
      </c>
      <c r="K662" s="84" t="str">
        <f t="shared" si="41"/>
        <v>00000000000000000000000000000000</v>
      </c>
      <c r="N662" s="84">
        <f t="shared" si="42"/>
        <v>0</v>
      </c>
    </row>
    <row r="663" spans="1:14" x14ac:dyDescent="0.2">
      <c r="A663" s="360" t="s">
        <v>11028</v>
      </c>
      <c r="G663" s="241">
        <v>0</v>
      </c>
      <c r="J663" s="83" t="str">
        <f t="shared" si="40"/>
        <v>00</v>
      </c>
      <c r="K663" s="84" t="str">
        <f t="shared" si="41"/>
        <v>00000000000000000000000000000000</v>
      </c>
      <c r="N663" s="84">
        <f t="shared" si="42"/>
        <v>0</v>
      </c>
    </row>
    <row r="664" spans="1:14" x14ac:dyDescent="0.2">
      <c r="A664" s="360" t="s">
        <v>11029</v>
      </c>
      <c r="C664" s="363"/>
      <c r="G664" s="241">
        <v>0</v>
      </c>
      <c r="J664" s="83" t="str">
        <f t="shared" si="40"/>
        <v>00</v>
      </c>
      <c r="K664" s="84" t="str">
        <f t="shared" si="41"/>
        <v>00000000000000000000000000000000</v>
      </c>
      <c r="N664" s="84">
        <f t="shared" si="42"/>
        <v>0</v>
      </c>
    </row>
    <row r="665" spans="1:14" x14ac:dyDescent="0.2">
      <c r="A665" s="360" t="s">
        <v>11030</v>
      </c>
      <c r="G665" s="241">
        <v>0</v>
      </c>
      <c r="J665" s="83" t="str">
        <f t="shared" si="40"/>
        <v>00</v>
      </c>
      <c r="K665" s="84" t="str">
        <f t="shared" si="41"/>
        <v>00000000000000000000000000000000</v>
      </c>
      <c r="N665" s="84">
        <f t="shared" si="42"/>
        <v>0</v>
      </c>
    </row>
    <row r="666" spans="1:14" x14ac:dyDescent="0.2">
      <c r="A666" s="360" t="s">
        <v>11031</v>
      </c>
      <c r="C666" s="363"/>
      <c r="G666" s="241">
        <v>0</v>
      </c>
      <c r="J666" s="83" t="str">
        <f t="shared" si="40"/>
        <v>00</v>
      </c>
      <c r="K666" s="84" t="str">
        <f t="shared" si="41"/>
        <v>00000000000000000000000000000000</v>
      </c>
      <c r="N666" s="84">
        <f t="shared" si="42"/>
        <v>0</v>
      </c>
    </row>
    <row r="667" spans="1:14" x14ac:dyDescent="0.2">
      <c r="A667" s="360" t="s">
        <v>11032</v>
      </c>
      <c r="G667" s="241">
        <v>0</v>
      </c>
      <c r="J667" s="83" t="str">
        <f t="shared" si="40"/>
        <v>00</v>
      </c>
      <c r="K667" s="84" t="str">
        <f t="shared" si="41"/>
        <v>00000000000000000000000000000000</v>
      </c>
      <c r="N667" s="84">
        <f t="shared" si="42"/>
        <v>0</v>
      </c>
    </row>
    <row r="668" spans="1:14" x14ac:dyDescent="0.2">
      <c r="A668" s="360" t="s">
        <v>11033</v>
      </c>
      <c r="C668" s="363"/>
      <c r="G668" s="241">
        <v>0</v>
      </c>
      <c r="J668" s="83" t="str">
        <f t="shared" si="40"/>
        <v>00</v>
      </c>
      <c r="K668" s="84" t="str">
        <f t="shared" si="41"/>
        <v>00000000000000000000000000000000</v>
      </c>
      <c r="N668" s="84">
        <f t="shared" si="42"/>
        <v>0</v>
      </c>
    </row>
    <row r="669" spans="1:14" x14ac:dyDescent="0.2">
      <c r="A669" s="360" t="s">
        <v>11034</v>
      </c>
      <c r="G669" s="241">
        <v>0</v>
      </c>
      <c r="J669" s="83" t="str">
        <f t="shared" si="40"/>
        <v>00</v>
      </c>
      <c r="K669" s="84" t="str">
        <f t="shared" si="41"/>
        <v>00000000000000000000000000000000</v>
      </c>
      <c r="N669" s="84">
        <f t="shared" si="42"/>
        <v>0</v>
      </c>
    </row>
    <row r="670" spans="1:14" x14ac:dyDescent="0.2">
      <c r="A670" s="360" t="s">
        <v>11035</v>
      </c>
      <c r="C670" s="363"/>
      <c r="G670" s="241">
        <v>0</v>
      </c>
      <c r="J670" s="83" t="str">
        <f t="shared" si="40"/>
        <v>00</v>
      </c>
      <c r="K670" s="84" t="str">
        <f t="shared" si="41"/>
        <v>00000000000000000000000000000000</v>
      </c>
      <c r="N670" s="84">
        <f t="shared" si="42"/>
        <v>0</v>
      </c>
    </row>
    <row r="671" spans="1:14" x14ac:dyDescent="0.2">
      <c r="A671" s="360" t="s">
        <v>11036</v>
      </c>
      <c r="G671" s="241">
        <v>0</v>
      </c>
      <c r="J671" s="83" t="str">
        <f t="shared" si="40"/>
        <v>00</v>
      </c>
      <c r="K671" s="84" t="str">
        <f t="shared" si="41"/>
        <v>00000000000000000000000000000000</v>
      </c>
      <c r="N671" s="84">
        <f t="shared" si="42"/>
        <v>0</v>
      </c>
    </row>
    <row r="672" spans="1:14" x14ac:dyDescent="0.2">
      <c r="A672" s="360" t="s">
        <v>11037</v>
      </c>
      <c r="C672" s="363"/>
      <c r="G672" s="241">
        <v>0</v>
      </c>
      <c r="J672" s="83" t="str">
        <f t="shared" si="40"/>
        <v>00</v>
      </c>
      <c r="K672" s="84" t="str">
        <f t="shared" si="41"/>
        <v>00000000000000000000000000000000</v>
      </c>
      <c r="N672" s="84">
        <f t="shared" si="42"/>
        <v>0</v>
      </c>
    </row>
    <row r="673" spans="1:14" x14ac:dyDescent="0.2">
      <c r="A673" s="360" t="s">
        <v>11038</v>
      </c>
      <c r="G673" s="241">
        <v>0</v>
      </c>
      <c r="J673" s="83" t="str">
        <f t="shared" si="40"/>
        <v>00</v>
      </c>
      <c r="K673" s="84" t="str">
        <f t="shared" si="41"/>
        <v>00000000000000000000000000000000</v>
      </c>
      <c r="N673" s="84">
        <f t="shared" si="42"/>
        <v>0</v>
      </c>
    </row>
    <row r="674" spans="1:14" x14ac:dyDescent="0.2">
      <c r="A674" s="360" t="s">
        <v>11039</v>
      </c>
      <c r="C674" s="363"/>
      <c r="G674" s="241">
        <v>0</v>
      </c>
      <c r="J674" s="83" t="str">
        <f t="shared" si="40"/>
        <v>00</v>
      </c>
      <c r="K674" s="84" t="str">
        <f t="shared" si="41"/>
        <v>00000000000000000000000000000000</v>
      </c>
      <c r="N674" s="84">
        <f t="shared" si="42"/>
        <v>0</v>
      </c>
    </row>
    <row r="675" spans="1:14" x14ac:dyDescent="0.2">
      <c r="A675" s="360" t="s">
        <v>11040</v>
      </c>
      <c r="G675" s="241">
        <v>0</v>
      </c>
      <c r="J675" s="83" t="str">
        <f t="shared" si="40"/>
        <v>00</v>
      </c>
      <c r="K675" s="84" t="str">
        <f t="shared" si="41"/>
        <v>00000000000000000000000000000000</v>
      </c>
      <c r="N675" s="84">
        <f t="shared" si="42"/>
        <v>0</v>
      </c>
    </row>
    <row r="676" spans="1:14" x14ac:dyDescent="0.2">
      <c r="A676" s="360" t="s">
        <v>11041</v>
      </c>
      <c r="C676" s="363"/>
      <c r="G676" s="241">
        <v>0</v>
      </c>
      <c r="J676" s="83" t="str">
        <f t="shared" ref="J676:J739" si="43">IF(LEN(DEC2HEX(G676))=2,DEC2HEX(G676),"0"&amp;DEC2HEX(G676))</f>
        <v>00</v>
      </c>
      <c r="K676" s="84" t="str">
        <f t="shared" si="41"/>
        <v>00000000000000000000000000000000</v>
      </c>
      <c r="N676" s="84">
        <f t="shared" si="42"/>
        <v>0</v>
      </c>
    </row>
    <row r="677" spans="1:14" x14ac:dyDescent="0.2">
      <c r="A677" s="360" t="s">
        <v>11042</v>
      </c>
      <c r="G677" s="241">
        <v>0</v>
      </c>
      <c r="J677" s="83" t="str">
        <f t="shared" si="43"/>
        <v>00</v>
      </c>
      <c r="K677" s="84" t="str">
        <f t="shared" si="41"/>
        <v>00000000000000000000000000000000</v>
      </c>
      <c r="N677" s="84">
        <f t="shared" si="42"/>
        <v>0</v>
      </c>
    </row>
    <row r="678" spans="1:14" x14ac:dyDescent="0.2">
      <c r="A678" s="360" t="s">
        <v>11043</v>
      </c>
      <c r="C678" s="363"/>
      <c r="G678" s="241">
        <v>0</v>
      </c>
      <c r="J678" s="83" t="str">
        <f t="shared" si="43"/>
        <v>00</v>
      </c>
      <c r="K678" s="84" t="str">
        <f t="shared" si="41"/>
        <v>00000000000000000000000000000000</v>
      </c>
      <c r="N678" s="84">
        <f t="shared" si="42"/>
        <v>0</v>
      </c>
    </row>
    <row r="679" spans="1:14" x14ac:dyDescent="0.2">
      <c r="A679" s="360" t="s">
        <v>11044</v>
      </c>
      <c r="G679" s="241">
        <v>0</v>
      </c>
      <c r="J679" s="83" t="str">
        <f t="shared" si="43"/>
        <v>00</v>
      </c>
      <c r="K679" s="84" t="str">
        <f t="shared" si="41"/>
        <v>00000000000000000000000000000000</v>
      </c>
      <c r="N679" s="84">
        <f t="shared" si="42"/>
        <v>0</v>
      </c>
    </row>
    <row r="680" spans="1:14" x14ac:dyDescent="0.2">
      <c r="A680" s="360" t="s">
        <v>11045</v>
      </c>
      <c r="C680" s="363"/>
      <c r="G680" s="241">
        <v>0</v>
      </c>
      <c r="J680" s="83" t="str">
        <f t="shared" si="43"/>
        <v>00</v>
      </c>
      <c r="K680" s="84" t="str">
        <f t="shared" si="41"/>
        <v>00000000000000000000000000000000</v>
      </c>
      <c r="N680" s="84">
        <f t="shared" si="42"/>
        <v>0</v>
      </c>
    </row>
    <row r="681" spans="1:14" x14ac:dyDescent="0.2">
      <c r="A681" s="360" t="s">
        <v>11046</v>
      </c>
      <c r="G681" s="241">
        <v>0</v>
      </c>
      <c r="J681" s="83" t="str">
        <f t="shared" si="43"/>
        <v>00</v>
      </c>
      <c r="K681" s="84" t="str">
        <f t="shared" si="41"/>
        <v>00000000000000000000000000000000</v>
      </c>
      <c r="N681" s="84">
        <f t="shared" si="42"/>
        <v>0</v>
      </c>
    </row>
    <row r="682" spans="1:14" x14ac:dyDescent="0.2">
      <c r="A682" s="360" t="s">
        <v>11047</v>
      </c>
      <c r="C682" s="363"/>
      <c r="G682" s="241">
        <v>0</v>
      </c>
      <c r="J682" s="83" t="str">
        <f t="shared" si="43"/>
        <v>00</v>
      </c>
      <c r="K682" s="84" t="str">
        <f t="shared" si="41"/>
        <v>00000000000000000000000000000000</v>
      </c>
      <c r="N682" s="84">
        <f t="shared" si="42"/>
        <v>0</v>
      </c>
    </row>
    <row r="683" spans="1:14" x14ac:dyDescent="0.2">
      <c r="A683" s="360" t="s">
        <v>11048</v>
      </c>
      <c r="G683" s="241">
        <v>0</v>
      </c>
      <c r="J683" s="83" t="str">
        <f t="shared" si="43"/>
        <v>00</v>
      </c>
      <c r="K683" s="84" t="str">
        <f t="shared" si="41"/>
        <v>00000000000000000000000000000000</v>
      </c>
      <c r="N683" s="84">
        <f t="shared" si="42"/>
        <v>0</v>
      </c>
    </row>
    <row r="684" spans="1:14" x14ac:dyDescent="0.2">
      <c r="A684" s="360" t="s">
        <v>11049</v>
      </c>
      <c r="C684" s="363"/>
      <c r="G684" s="241">
        <v>0</v>
      </c>
      <c r="J684" s="83" t="str">
        <f t="shared" si="43"/>
        <v>00</v>
      </c>
      <c r="K684" s="84" t="str">
        <f t="shared" si="41"/>
        <v>00000000000000000000000000000000</v>
      </c>
      <c r="N684" s="84">
        <f t="shared" si="42"/>
        <v>0</v>
      </c>
    </row>
    <row r="685" spans="1:14" x14ac:dyDescent="0.2">
      <c r="A685" s="360" t="s">
        <v>11050</v>
      </c>
      <c r="G685" s="241">
        <v>0</v>
      </c>
      <c r="J685" s="83" t="str">
        <f t="shared" si="43"/>
        <v>00</v>
      </c>
      <c r="K685" s="84" t="str">
        <f t="shared" si="41"/>
        <v>00000000000000000000000000000000</v>
      </c>
      <c r="N685" s="84">
        <f t="shared" si="42"/>
        <v>0</v>
      </c>
    </row>
    <row r="686" spans="1:14" x14ac:dyDescent="0.2">
      <c r="A686" s="360" t="s">
        <v>11051</v>
      </c>
      <c r="C686" s="363"/>
      <c r="G686" s="241">
        <v>0</v>
      </c>
      <c r="J686" s="83" t="str">
        <f t="shared" si="43"/>
        <v>00</v>
      </c>
      <c r="K686" s="84" t="str">
        <f t="shared" si="41"/>
        <v>00000000000000000000000000000000</v>
      </c>
      <c r="N686" s="84">
        <f t="shared" si="42"/>
        <v>0</v>
      </c>
    </row>
    <row r="687" spans="1:14" x14ac:dyDescent="0.2">
      <c r="A687" s="360" t="s">
        <v>11052</v>
      </c>
      <c r="G687" s="241">
        <v>0</v>
      </c>
      <c r="J687" s="83" t="str">
        <f t="shared" si="43"/>
        <v>00</v>
      </c>
      <c r="K687" s="84" t="str">
        <f t="shared" si="41"/>
        <v>00000000000000000000000000000000</v>
      </c>
      <c r="N687" s="84">
        <f t="shared" si="42"/>
        <v>0</v>
      </c>
    </row>
    <row r="688" spans="1:14" x14ac:dyDescent="0.2">
      <c r="A688" s="360" t="s">
        <v>11053</v>
      </c>
      <c r="C688" s="363"/>
      <c r="G688" s="241">
        <v>0</v>
      </c>
      <c r="J688" s="83" t="str">
        <f t="shared" si="43"/>
        <v>00</v>
      </c>
      <c r="K688" s="84" t="str">
        <f t="shared" si="41"/>
        <v>00000000000000000000000000000000</v>
      </c>
      <c r="N688" s="84">
        <f t="shared" si="42"/>
        <v>0</v>
      </c>
    </row>
    <row r="689" spans="1:14" x14ac:dyDescent="0.2">
      <c r="A689" s="360" t="s">
        <v>11054</v>
      </c>
      <c r="G689" s="241">
        <v>0</v>
      </c>
      <c r="J689" s="83" t="str">
        <f t="shared" si="43"/>
        <v>00</v>
      </c>
      <c r="K689" s="84" t="str">
        <f t="shared" si="41"/>
        <v>00000000000000000000000000000000</v>
      </c>
      <c r="N689" s="84">
        <f t="shared" si="42"/>
        <v>0</v>
      </c>
    </row>
    <row r="690" spans="1:14" x14ac:dyDescent="0.2">
      <c r="A690" s="360" t="s">
        <v>11055</v>
      </c>
      <c r="C690" s="363"/>
      <c r="G690" s="241">
        <v>0</v>
      </c>
      <c r="J690" s="83" t="str">
        <f t="shared" si="43"/>
        <v>00</v>
      </c>
      <c r="K690" s="84" t="str">
        <f t="shared" si="41"/>
        <v>00000000000000000000000000000000</v>
      </c>
      <c r="N690" s="84">
        <f t="shared" si="42"/>
        <v>0</v>
      </c>
    </row>
    <row r="691" spans="1:14" x14ac:dyDescent="0.2">
      <c r="A691" s="360" t="s">
        <v>11056</v>
      </c>
      <c r="G691" s="241">
        <v>0</v>
      </c>
      <c r="J691" s="83" t="str">
        <f t="shared" si="43"/>
        <v>00</v>
      </c>
      <c r="K691" s="84" t="str">
        <f t="shared" si="41"/>
        <v>00000000000000000000000000000000</v>
      </c>
      <c r="N691" s="84">
        <f t="shared" si="42"/>
        <v>0</v>
      </c>
    </row>
    <row r="692" spans="1:14" x14ac:dyDescent="0.2">
      <c r="A692" s="360" t="s">
        <v>11057</v>
      </c>
      <c r="C692" s="363"/>
      <c r="G692" s="241">
        <v>0</v>
      </c>
      <c r="J692" s="83" t="str">
        <f t="shared" si="43"/>
        <v>00</v>
      </c>
      <c r="K692" s="84" t="str">
        <f t="shared" si="41"/>
        <v>00000000000000000000000000000000</v>
      </c>
      <c r="N692" s="84">
        <f t="shared" si="42"/>
        <v>0</v>
      </c>
    </row>
    <row r="693" spans="1:14" x14ac:dyDescent="0.2">
      <c r="A693" s="360" t="s">
        <v>11058</v>
      </c>
      <c r="G693" s="241">
        <v>0</v>
      </c>
      <c r="J693" s="83" t="str">
        <f t="shared" si="43"/>
        <v>00</v>
      </c>
      <c r="K693" s="84" t="str">
        <f t="shared" si="41"/>
        <v>00000000000000000000000000000000</v>
      </c>
      <c r="N693" s="84">
        <f t="shared" si="42"/>
        <v>0</v>
      </c>
    </row>
    <row r="694" spans="1:14" x14ac:dyDescent="0.2">
      <c r="A694" s="360" t="s">
        <v>11059</v>
      </c>
      <c r="C694" s="363"/>
      <c r="G694" s="241">
        <v>0</v>
      </c>
      <c r="J694" s="83" t="str">
        <f t="shared" si="43"/>
        <v>00</v>
      </c>
      <c r="K694" s="84" t="str">
        <f t="shared" si="41"/>
        <v>00000000000000000000000000000000</v>
      </c>
      <c r="N694" s="84">
        <f t="shared" si="42"/>
        <v>0</v>
      </c>
    </row>
    <row r="695" spans="1:14" x14ac:dyDescent="0.2">
      <c r="A695" s="360" t="s">
        <v>11060</v>
      </c>
      <c r="G695" s="241">
        <v>0</v>
      </c>
      <c r="J695" s="83" t="str">
        <f t="shared" si="43"/>
        <v>00</v>
      </c>
      <c r="K695" s="84" t="str">
        <f t="shared" si="41"/>
        <v>00000000000000000000000000000000</v>
      </c>
      <c r="N695" s="84">
        <f t="shared" si="42"/>
        <v>0</v>
      </c>
    </row>
    <row r="696" spans="1:14" x14ac:dyDescent="0.2">
      <c r="A696" s="360" t="s">
        <v>11061</v>
      </c>
      <c r="C696" s="363"/>
      <c r="G696" s="241">
        <v>0</v>
      </c>
      <c r="J696" s="83" t="str">
        <f t="shared" si="43"/>
        <v>00</v>
      </c>
      <c r="K696" s="84" t="str">
        <f t="shared" si="41"/>
        <v>00000000000000000000000000000000</v>
      </c>
      <c r="N696" s="84">
        <f t="shared" si="42"/>
        <v>0</v>
      </c>
    </row>
    <row r="697" spans="1:14" x14ac:dyDescent="0.2">
      <c r="A697" s="360" t="s">
        <v>11062</v>
      </c>
      <c r="G697" s="241">
        <v>0</v>
      </c>
      <c r="J697" s="83" t="str">
        <f t="shared" si="43"/>
        <v>00</v>
      </c>
      <c r="K697" s="84" t="str">
        <f t="shared" si="41"/>
        <v>00000000000000000000000000000000</v>
      </c>
      <c r="N697" s="84">
        <f t="shared" si="42"/>
        <v>0</v>
      </c>
    </row>
    <row r="698" spans="1:14" x14ac:dyDescent="0.2">
      <c r="A698" s="360" t="s">
        <v>11063</v>
      </c>
      <c r="C698" s="363"/>
      <c r="G698" s="241">
        <v>0</v>
      </c>
      <c r="J698" s="83" t="str">
        <f t="shared" si="43"/>
        <v>00</v>
      </c>
      <c r="K698" s="84" t="str">
        <f t="shared" si="41"/>
        <v>00000000000000000000000000000000</v>
      </c>
      <c r="N698" s="84">
        <f t="shared" si="42"/>
        <v>0</v>
      </c>
    </row>
    <row r="699" spans="1:14" x14ac:dyDescent="0.2">
      <c r="A699" s="360" t="s">
        <v>11064</v>
      </c>
      <c r="G699" s="241">
        <v>0</v>
      </c>
      <c r="J699" s="83" t="str">
        <f t="shared" si="43"/>
        <v>00</v>
      </c>
      <c r="K699" s="84" t="str">
        <f t="shared" si="41"/>
        <v>00000000000000000000000000000000</v>
      </c>
      <c r="N699" s="84">
        <f t="shared" si="42"/>
        <v>0</v>
      </c>
    </row>
    <row r="700" spans="1:14" x14ac:dyDescent="0.2">
      <c r="A700" s="360" t="s">
        <v>11065</v>
      </c>
      <c r="C700" s="363"/>
      <c r="G700" s="241">
        <v>0</v>
      </c>
      <c r="J700" s="83" t="str">
        <f t="shared" si="43"/>
        <v>00</v>
      </c>
      <c r="K700" s="84" t="str">
        <f t="shared" si="41"/>
        <v>00000000000000000000000000000000</v>
      </c>
      <c r="N700" s="84">
        <f t="shared" si="42"/>
        <v>0</v>
      </c>
    </row>
    <row r="701" spans="1:14" x14ac:dyDescent="0.2">
      <c r="A701" s="360" t="s">
        <v>11066</v>
      </c>
      <c r="G701" s="241">
        <v>0</v>
      </c>
      <c r="J701" s="83" t="str">
        <f t="shared" si="43"/>
        <v>00</v>
      </c>
      <c r="K701" s="84" t="str">
        <f t="shared" si="41"/>
        <v>00000000000000000000000000000000</v>
      </c>
      <c r="N701" s="84">
        <f t="shared" si="42"/>
        <v>0</v>
      </c>
    </row>
    <row r="702" spans="1:14" x14ac:dyDescent="0.2">
      <c r="A702" s="360" t="s">
        <v>11067</v>
      </c>
      <c r="C702" s="363"/>
      <c r="G702" s="241">
        <v>0</v>
      </c>
      <c r="J702" s="83" t="str">
        <f t="shared" si="43"/>
        <v>00</v>
      </c>
      <c r="K702" s="84" t="str">
        <f t="shared" si="41"/>
        <v>00000000000000000000000000000000</v>
      </c>
      <c r="N702" s="84">
        <f t="shared" si="42"/>
        <v>0</v>
      </c>
    </row>
    <row r="703" spans="1:14" x14ac:dyDescent="0.2">
      <c r="A703" s="360" t="s">
        <v>11068</v>
      </c>
      <c r="G703" s="241">
        <v>0</v>
      </c>
      <c r="J703" s="83" t="str">
        <f t="shared" si="43"/>
        <v>00</v>
      </c>
      <c r="K703" s="84" t="str">
        <f t="shared" si="41"/>
        <v>00000000000000000000000000000000</v>
      </c>
      <c r="N703" s="84">
        <f t="shared" si="42"/>
        <v>0</v>
      </c>
    </row>
    <row r="704" spans="1:14" x14ac:dyDescent="0.2">
      <c r="A704" s="360" t="s">
        <v>11069</v>
      </c>
      <c r="C704" s="363"/>
      <c r="G704" s="241">
        <v>0</v>
      </c>
      <c r="J704" s="83" t="str">
        <f t="shared" si="43"/>
        <v>00</v>
      </c>
      <c r="K704" s="84" t="str">
        <f t="shared" si="41"/>
        <v>00000000000000000000000000000000</v>
      </c>
      <c r="N704" s="84">
        <f t="shared" si="42"/>
        <v>0</v>
      </c>
    </row>
    <row r="705" spans="1:14" x14ac:dyDescent="0.2">
      <c r="A705" s="360" t="s">
        <v>11070</v>
      </c>
      <c r="G705" s="241">
        <v>0</v>
      </c>
      <c r="J705" s="83" t="str">
        <f t="shared" si="43"/>
        <v>00</v>
      </c>
      <c r="K705" s="84" t="str">
        <f t="shared" si="41"/>
        <v>00000000000000000000000000000000</v>
      </c>
      <c r="N705" s="84">
        <f t="shared" si="42"/>
        <v>0</v>
      </c>
    </row>
    <row r="706" spans="1:14" x14ac:dyDescent="0.2">
      <c r="A706" s="360" t="s">
        <v>11071</v>
      </c>
      <c r="C706" s="363"/>
      <c r="G706" s="241">
        <v>0</v>
      </c>
      <c r="J706" s="83" t="str">
        <f t="shared" si="43"/>
        <v>00</v>
      </c>
      <c r="K706" s="84" t="str">
        <f t="shared" si="41"/>
        <v>00000000000000000000000000000000</v>
      </c>
      <c r="N706" s="84">
        <f t="shared" si="42"/>
        <v>0</v>
      </c>
    </row>
    <row r="707" spans="1:14" x14ac:dyDescent="0.2">
      <c r="A707" s="360" t="s">
        <v>11072</v>
      </c>
      <c r="G707" s="241">
        <v>0</v>
      </c>
      <c r="J707" s="83" t="str">
        <f t="shared" si="43"/>
        <v>00</v>
      </c>
      <c r="K707" s="84" t="str">
        <f t="shared" ref="K707:K770" si="44">CONCATENATE(J707,J708,J709,J710,J711,J712,J713,J714,J715,J716,J717,J718,J719,J720,J721,J722)</f>
        <v>00000000000000000000000000000000</v>
      </c>
      <c r="N707" s="84">
        <f t="shared" ref="N707:N770" si="45">SUM(G707:G722)</f>
        <v>0</v>
      </c>
    </row>
    <row r="708" spans="1:14" x14ac:dyDescent="0.2">
      <c r="A708" s="360" t="s">
        <v>11073</v>
      </c>
      <c r="C708" s="363"/>
      <c r="G708" s="241">
        <v>0</v>
      </c>
      <c r="J708" s="83" t="str">
        <f t="shared" si="43"/>
        <v>00</v>
      </c>
      <c r="K708" s="84" t="str">
        <f t="shared" si="44"/>
        <v>00000000000000000000000000000000</v>
      </c>
      <c r="N708" s="84">
        <f t="shared" si="45"/>
        <v>0</v>
      </c>
    </row>
    <row r="709" spans="1:14" x14ac:dyDescent="0.2">
      <c r="A709" s="360" t="s">
        <v>11074</v>
      </c>
      <c r="G709" s="241">
        <v>0</v>
      </c>
      <c r="J709" s="83" t="str">
        <f t="shared" si="43"/>
        <v>00</v>
      </c>
      <c r="K709" s="84" t="str">
        <f t="shared" si="44"/>
        <v>00000000000000000000000000000000</v>
      </c>
      <c r="N709" s="84">
        <f t="shared" si="45"/>
        <v>0</v>
      </c>
    </row>
    <row r="710" spans="1:14" x14ac:dyDescent="0.2">
      <c r="A710" s="360" t="s">
        <v>11075</v>
      </c>
      <c r="C710" s="363"/>
      <c r="G710" s="241">
        <v>0</v>
      </c>
      <c r="J710" s="83" t="str">
        <f t="shared" si="43"/>
        <v>00</v>
      </c>
      <c r="K710" s="84" t="str">
        <f t="shared" si="44"/>
        <v>00000000000000000000000000000000</v>
      </c>
      <c r="N710" s="84">
        <f t="shared" si="45"/>
        <v>0</v>
      </c>
    </row>
    <row r="711" spans="1:14" x14ac:dyDescent="0.2">
      <c r="A711" s="360" t="s">
        <v>11076</v>
      </c>
      <c r="G711" s="241">
        <v>0</v>
      </c>
      <c r="J711" s="83" t="str">
        <f t="shared" si="43"/>
        <v>00</v>
      </c>
      <c r="K711" s="84" t="str">
        <f t="shared" si="44"/>
        <v>00000000000000000000000000000000</v>
      </c>
      <c r="N711" s="84">
        <f t="shared" si="45"/>
        <v>0</v>
      </c>
    </row>
    <row r="712" spans="1:14" x14ac:dyDescent="0.2">
      <c r="A712" s="360" t="s">
        <v>11077</v>
      </c>
      <c r="C712" s="363"/>
      <c r="G712" s="241">
        <v>0</v>
      </c>
      <c r="J712" s="83" t="str">
        <f t="shared" si="43"/>
        <v>00</v>
      </c>
      <c r="K712" s="84" t="str">
        <f t="shared" si="44"/>
        <v>00000000000000000000000000000000</v>
      </c>
      <c r="N712" s="84">
        <f t="shared" si="45"/>
        <v>0</v>
      </c>
    </row>
    <row r="713" spans="1:14" x14ac:dyDescent="0.2">
      <c r="A713" s="360" t="s">
        <v>11078</v>
      </c>
      <c r="G713" s="241">
        <v>0</v>
      </c>
      <c r="J713" s="83" t="str">
        <f t="shared" si="43"/>
        <v>00</v>
      </c>
      <c r="K713" s="84" t="str">
        <f t="shared" si="44"/>
        <v>00000000000000000000000000000000</v>
      </c>
      <c r="N713" s="84">
        <f t="shared" si="45"/>
        <v>0</v>
      </c>
    </row>
    <row r="714" spans="1:14" x14ac:dyDescent="0.2">
      <c r="A714" s="360" t="s">
        <v>11079</v>
      </c>
      <c r="C714" s="363"/>
      <c r="G714" s="241">
        <v>0</v>
      </c>
      <c r="J714" s="83" t="str">
        <f t="shared" si="43"/>
        <v>00</v>
      </c>
      <c r="K714" s="84" t="str">
        <f t="shared" si="44"/>
        <v>00000000000000000000000000000000</v>
      </c>
      <c r="N714" s="84">
        <f t="shared" si="45"/>
        <v>0</v>
      </c>
    </row>
    <row r="715" spans="1:14" x14ac:dyDescent="0.2">
      <c r="A715" s="360" t="s">
        <v>11080</v>
      </c>
      <c r="G715" s="241">
        <v>0</v>
      </c>
      <c r="J715" s="83" t="str">
        <f t="shared" si="43"/>
        <v>00</v>
      </c>
      <c r="K715" s="84" t="str">
        <f t="shared" si="44"/>
        <v>00000000000000000000000000000000</v>
      </c>
      <c r="N715" s="84">
        <f t="shared" si="45"/>
        <v>0</v>
      </c>
    </row>
    <row r="716" spans="1:14" x14ac:dyDescent="0.2">
      <c r="A716" s="360" t="s">
        <v>11081</v>
      </c>
      <c r="C716" s="363"/>
      <c r="G716" s="241">
        <v>0</v>
      </c>
      <c r="J716" s="83" t="str">
        <f t="shared" si="43"/>
        <v>00</v>
      </c>
      <c r="K716" s="84" t="str">
        <f t="shared" si="44"/>
        <v>00000000000000000000000000000000</v>
      </c>
      <c r="N716" s="84">
        <f t="shared" si="45"/>
        <v>0</v>
      </c>
    </row>
    <row r="717" spans="1:14" x14ac:dyDescent="0.2">
      <c r="A717" s="360" t="s">
        <v>11082</v>
      </c>
      <c r="G717" s="241">
        <v>0</v>
      </c>
      <c r="J717" s="83" t="str">
        <f t="shared" si="43"/>
        <v>00</v>
      </c>
      <c r="K717" s="84" t="str">
        <f t="shared" si="44"/>
        <v>00000000000000000000000000000000</v>
      </c>
      <c r="N717" s="84">
        <f t="shared" si="45"/>
        <v>0</v>
      </c>
    </row>
    <row r="718" spans="1:14" x14ac:dyDescent="0.2">
      <c r="A718" s="360" t="s">
        <v>11083</v>
      </c>
      <c r="C718" s="363"/>
      <c r="G718" s="241">
        <v>0</v>
      </c>
      <c r="J718" s="83" t="str">
        <f t="shared" si="43"/>
        <v>00</v>
      </c>
      <c r="K718" s="84" t="str">
        <f t="shared" si="44"/>
        <v>00000000000000000000000000000000</v>
      </c>
      <c r="N718" s="84">
        <f t="shared" si="45"/>
        <v>0</v>
      </c>
    </row>
    <row r="719" spans="1:14" x14ac:dyDescent="0.2">
      <c r="A719" s="360" t="s">
        <v>11084</v>
      </c>
      <c r="G719" s="241">
        <v>0</v>
      </c>
      <c r="J719" s="83" t="str">
        <f t="shared" si="43"/>
        <v>00</v>
      </c>
      <c r="K719" s="84" t="str">
        <f t="shared" si="44"/>
        <v>00000000000000000000000000000000</v>
      </c>
      <c r="N719" s="84">
        <f t="shared" si="45"/>
        <v>0</v>
      </c>
    </row>
    <row r="720" spans="1:14" x14ac:dyDescent="0.2">
      <c r="A720" s="360" t="s">
        <v>11085</v>
      </c>
      <c r="C720" s="363"/>
      <c r="G720" s="241">
        <v>0</v>
      </c>
      <c r="J720" s="83" t="str">
        <f t="shared" si="43"/>
        <v>00</v>
      </c>
      <c r="K720" s="84" t="str">
        <f t="shared" si="44"/>
        <v>00000000000000000000000000000000</v>
      </c>
      <c r="N720" s="84">
        <f t="shared" si="45"/>
        <v>0</v>
      </c>
    </row>
    <row r="721" spans="1:14" x14ac:dyDescent="0.2">
      <c r="A721" s="360" t="s">
        <v>11086</v>
      </c>
      <c r="G721" s="241">
        <v>0</v>
      </c>
      <c r="J721" s="83" t="str">
        <f t="shared" si="43"/>
        <v>00</v>
      </c>
      <c r="K721" s="84" t="str">
        <f t="shared" si="44"/>
        <v>00000000000000000000000000000000</v>
      </c>
      <c r="N721" s="84">
        <f t="shared" si="45"/>
        <v>0</v>
      </c>
    </row>
    <row r="722" spans="1:14" x14ac:dyDescent="0.2">
      <c r="A722" s="360" t="s">
        <v>11087</v>
      </c>
      <c r="C722" s="363"/>
      <c r="G722" s="241">
        <v>0</v>
      </c>
      <c r="J722" s="83" t="str">
        <f t="shared" si="43"/>
        <v>00</v>
      </c>
      <c r="K722" s="84" t="str">
        <f t="shared" si="44"/>
        <v>00000000000000000000000000000000</v>
      </c>
      <c r="N722" s="84">
        <f t="shared" si="45"/>
        <v>0</v>
      </c>
    </row>
    <row r="723" spans="1:14" x14ac:dyDescent="0.2">
      <c r="A723" s="360" t="s">
        <v>11088</v>
      </c>
      <c r="G723" s="241">
        <v>0</v>
      </c>
      <c r="J723" s="83" t="str">
        <f t="shared" si="43"/>
        <v>00</v>
      </c>
      <c r="K723" s="84" t="str">
        <f t="shared" si="44"/>
        <v>00000000000000000000000000000000</v>
      </c>
      <c r="N723" s="84">
        <f t="shared" si="45"/>
        <v>0</v>
      </c>
    </row>
    <row r="724" spans="1:14" x14ac:dyDescent="0.2">
      <c r="A724" s="360" t="s">
        <v>11089</v>
      </c>
      <c r="C724" s="363"/>
      <c r="G724" s="241">
        <v>0</v>
      </c>
      <c r="J724" s="83" t="str">
        <f t="shared" si="43"/>
        <v>00</v>
      </c>
      <c r="K724" s="84" t="str">
        <f t="shared" si="44"/>
        <v>00000000000000000000000000000000</v>
      </c>
      <c r="N724" s="84">
        <f t="shared" si="45"/>
        <v>0</v>
      </c>
    </row>
    <row r="725" spans="1:14" x14ac:dyDescent="0.2">
      <c r="A725" s="360" t="s">
        <v>11090</v>
      </c>
      <c r="G725" s="241">
        <v>0</v>
      </c>
      <c r="J725" s="83" t="str">
        <f t="shared" si="43"/>
        <v>00</v>
      </c>
      <c r="K725" s="84" t="str">
        <f t="shared" si="44"/>
        <v>00000000000000000000000000000000</v>
      </c>
      <c r="N725" s="84">
        <f t="shared" si="45"/>
        <v>0</v>
      </c>
    </row>
    <row r="726" spans="1:14" x14ac:dyDescent="0.2">
      <c r="A726" s="360" t="s">
        <v>11091</v>
      </c>
      <c r="C726" s="363"/>
      <c r="G726" s="241">
        <v>0</v>
      </c>
      <c r="J726" s="83" t="str">
        <f t="shared" si="43"/>
        <v>00</v>
      </c>
      <c r="K726" s="84" t="str">
        <f t="shared" si="44"/>
        <v>00000000000000000000000000000000</v>
      </c>
      <c r="N726" s="84">
        <f t="shared" si="45"/>
        <v>0</v>
      </c>
    </row>
    <row r="727" spans="1:14" x14ac:dyDescent="0.2">
      <c r="A727" s="360" t="s">
        <v>11092</v>
      </c>
      <c r="G727" s="241">
        <v>0</v>
      </c>
      <c r="J727" s="83" t="str">
        <f t="shared" si="43"/>
        <v>00</v>
      </c>
      <c r="K727" s="84" t="str">
        <f t="shared" si="44"/>
        <v>00000000000000000000000000000000</v>
      </c>
      <c r="N727" s="84">
        <f t="shared" si="45"/>
        <v>0</v>
      </c>
    </row>
    <row r="728" spans="1:14" x14ac:dyDescent="0.2">
      <c r="A728" s="360" t="s">
        <v>11093</v>
      </c>
      <c r="C728" s="363"/>
      <c r="G728" s="241">
        <v>0</v>
      </c>
      <c r="J728" s="83" t="str">
        <f t="shared" si="43"/>
        <v>00</v>
      </c>
      <c r="K728" s="84" t="str">
        <f t="shared" si="44"/>
        <v>00000000000000000000000000000000</v>
      </c>
      <c r="N728" s="84">
        <f t="shared" si="45"/>
        <v>0</v>
      </c>
    </row>
    <row r="729" spans="1:14" x14ac:dyDescent="0.2">
      <c r="A729" s="360" t="s">
        <v>11094</v>
      </c>
      <c r="G729" s="241">
        <v>0</v>
      </c>
      <c r="J729" s="83" t="str">
        <f t="shared" si="43"/>
        <v>00</v>
      </c>
      <c r="K729" s="84" t="str">
        <f t="shared" si="44"/>
        <v>00000000000000000000000000000000</v>
      </c>
      <c r="N729" s="84">
        <f t="shared" si="45"/>
        <v>0</v>
      </c>
    </row>
    <row r="730" spans="1:14" x14ac:dyDescent="0.2">
      <c r="A730" s="360" t="s">
        <v>11095</v>
      </c>
      <c r="C730" s="363"/>
      <c r="G730" s="241">
        <v>0</v>
      </c>
      <c r="J730" s="83" t="str">
        <f t="shared" si="43"/>
        <v>00</v>
      </c>
      <c r="K730" s="84" t="str">
        <f t="shared" si="44"/>
        <v>00000000000000000000000000000000</v>
      </c>
      <c r="N730" s="84">
        <f t="shared" si="45"/>
        <v>0</v>
      </c>
    </row>
    <row r="731" spans="1:14" x14ac:dyDescent="0.2">
      <c r="A731" s="360" t="s">
        <v>11096</v>
      </c>
      <c r="G731" s="241">
        <v>0</v>
      </c>
      <c r="J731" s="83" t="str">
        <f t="shared" si="43"/>
        <v>00</v>
      </c>
      <c r="K731" s="84" t="str">
        <f t="shared" si="44"/>
        <v>00000000000000000000000000000000</v>
      </c>
      <c r="N731" s="84">
        <f t="shared" si="45"/>
        <v>0</v>
      </c>
    </row>
    <row r="732" spans="1:14" x14ac:dyDescent="0.2">
      <c r="A732" s="360" t="s">
        <v>11097</v>
      </c>
      <c r="C732" s="363"/>
      <c r="G732" s="241">
        <v>0</v>
      </c>
      <c r="J732" s="83" t="str">
        <f t="shared" si="43"/>
        <v>00</v>
      </c>
      <c r="K732" s="84" t="str">
        <f t="shared" si="44"/>
        <v>00000000000000000000000000000000</v>
      </c>
      <c r="N732" s="84">
        <f t="shared" si="45"/>
        <v>0</v>
      </c>
    </row>
    <row r="733" spans="1:14" x14ac:dyDescent="0.2">
      <c r="A733" s="360" t="s">
        <v>11098</v>
      </c>
      <c r="G733" s="241">
        <v>0</v>
      </c>
      <c r="J733" s="83" t="str">
        <f t="shared" si="43"/>
        <v>00</v>
      </c>
      <c r="K733" s="84" t="str">
        <f t="shared" si="44"/>
        <v>00000000000000000000000000000000</v>
      </c>
      <c r="N733" s="84">
        <f t="shared" si="45"/>
        <v>0</v>
      </c>
    </row>
    <row r="734" spans="1:14" x14ac:dyDescent="0.2">
      <c r="A734" s="360" t="s">
        <v>11099</v>
      </c>
      <c r="C734" s="363"/>
      <c r="G734" s="241">
        <v>0</v>
      </c>
      <c r="J734" s="83" t="str">
        <f t="shared" si="43"/>
        <v>00</v>
      </c>
      <c r="K734" s="84" t="str">
        <f t="shared" si="44"/>
        <v>00000000000000000000000000000000</v>
      </c>
      <c r="N734" s="84">
        <f t="shared" si="45"/>
        <v>0</v>
      </c>
    </row>
    <row r="735" spans="1:14" x14ac:dyDescent="0.2">
      <c r="A735" s="360" t="s">
        <v>11100</v>
      </c>
      <c r="G735" s="241">
        <v>0</v>
      </c>
      <c r="J735" s="83" t="str">
        <f t="shared" si="43"/>
        <v>00</v>
      </c>
      <c r="K735" s="84" t="str">
        <f t="shared" si="44"/>
        <v>00000000000000000000000000000000</v>
      </c>
      <c r="N735" s="84">
        <f t="shared" si="45"/>
        <v>0</v>
      </c>
    </row>
    <row r="736" spans="1:14" x14ac:dyDescent="0.2">
      <c r="A736" s="360" t="s">
        <v>11101</v>
      </c>
      <c r="C736" s="363"/>
      <c r="G736" s="241">
        <v>0</v>
      </c>
      <c r="J736" s="83" t="str">
        <f t="shared" si="43"/>
        <v>00</v>
      </c>
      <c r="K736" s="84" t="str">
        <f t="shared" si="44"/>
        <v>00000000000000000000000000000000</v>
      </c>
      <c r="N736" s="84">
        <f t="shared" si="45"/>
        <v>0</v>
      </c>
    </row>
    <row r="737" spans="1:14" x14ac:dyDescent="0.2">
      <c r="A737" s="360" t="s">
        <v>11102</v>
      </c>
      <c r="G737" s="241">
        <v>0</v>
      </c>
      <c r="J737" s="83" t="str">
        <f t="shared" si="43"/>
        <v>00</v>
      </c>
      <c r="K737" s="84" t="str">
        <f t="shared" si="44"/>
        <v>00000000000000000000000000000000</v>
      </c>
      <c r="N737" s="84">
        <f t="shared" si="45"/>
        <v>0</v>
      </c>
    </row>
    <row r="738" spans="1:14" x14ac:dyDescent="0.2">
      <c r="A738" s="360" t="s">
        <v>11103</v>
      </c>
      <c r="C738" s="363"/>
      <c r="G738" s="241">
        <v>0</v>
      </c>
      <c r="J738" s="83" t="str">
        <f t="shared" si="43"/>
        <v>00</v>
      </c>
      <c r="K738" s="84" t="str">
        <f t="shared" si="44"/>
        <v>00000000000000000000000000000000</v>
      </c>
      <c r="N738" s="84">
        <f t="shared" si="45"/>
        <v>0</v>
      </c>
    </row>
    <row r="739" spans="1:14" x14ac:dyDescent="0.2">
      <c r="A739" s="360" t="s">
        <v>11104</v>
      </c>
      <c r="G739" s="241">
        <v>0</v>
      </c>
      <c r="J739" s="83" t="str">
        <f t="shared" si="43"/>
        <v>00</v>
      </c>
      <c r="K739" s="84" t="str">
        <f t="shared" si="44"/>
        <v>00000000000000000000000000000000</v>
      </c>
      <c r="N739" s="84">
        <f t="shared" si="45"/>
        <v>0</v>
      </c>
    </row>
    <row r="740" spans="1:14" x14ac:dyDescent="0.2">
      <c r="A740" s="360" t="s">
        <v>11105</v>
      </c>
      <c r="C740" s="363"/>
      <c r="G740" s="241">
        <v>0</v>
      </c>
      <c r="J740" s="83" t="str">
        <f t="shared" ref="J740:J803" si="46">IF(LEN(DEC2HEX(G740))=2,DEC2HEX(G740),"0"&amp;DEC2HEX(G740))</f>
        <v>00</v>
      </c>
      <c r="K740" s="84" t="str">
        <f t="shared" si="44"/>
        <v>00000000000000000000000000000000</v>
      </c>
      <c r="N740" s="84">
        <f t="shared" si="45"/>
        <v>0</v>
      </c>
    </row>
    <row r="741" spans="1:14" x14ac:dyDescent="0.2">
      <c r="A741" s="360" t="s">
        <v>11106</v>
      </c>
      <c r="G741" s="241">
        <v>0</v>
      </c>
      <c r="J741" s="83" t="str">
        <f t="shared" si="46"/>
        <v>00</v>
      </c>
      <c r="K741" s="84" t="str">
        <f t="shared" si="44"/>
        <v>00000000000000000000000000000000</v>
      </c>
      <c r="N741" s="84">
        <f t="shared" si="45"/>
        <v>0</v>
      </c>
    </row>
    <row r="742" spans="1:14" x14ac:dyDescent="0.2">
      <c r="A742" s="360" t="s">
        <v>11107</v>
      </c>
      <c r="C742" s="363"/>
      <c r="G742" s="241">
        <v>0</v>
      </c>
      <c r="J742" s="83" t="str">
        <f t="shared" si="46"/>
        <v>00</v>
      </c>
      <c r="K742" s="84" t="str">
        <f t="shared" si="44"/>
        <v>00000000000000000000000000000000</v>
      </c>
      <c r="N742" s="84">
        <f t="shared" si="45"/>
        <v>0</v>
      </c>
    </row>
    <row r="743" spans="1:14" x14ac:dyDescent="0.2">
      <c r="A743" s="360" t="s">
        <v>11108</v>
      </c>
      <c r="G743" s="241">
        <v>0</v>
      </c>
      <c r="J743" s="83" t="str">
        <f t="shared" si="46"/>
        <v>00</v>
      </c>
      <c r="K743" s="84" t="str">
        <f t="shared" si="44"/>
        <v>00000000000000000000000000000000</v>
      </c>
      <c r="N743" s="84">
        <f t="shared" si="45"/>
        <v>0</v>
      </c>
    </row>
    <row r="744" spans="1:14" x14ac:dyDescent="0.2">
      <c r="A744" s="360" t="s">
        <v>11109</v>
      </c>
      <c r="C744" s="363"/>
      <c r="G744" s="241">
        <v>0</v>
      </c>
      <c r="J744" s="83" t="str">
        <f t="shared" si="46"/>
        <v>00</v>
      </c>
      <c r="K744" s="84" t="str">
        <f t="shared" si="44"/>
        <v>00000000000000000000000000000000</v>
      </c>
      <c r="N744" s="84">
        <f t="shared" si="45"/>
        <v>0</v>
      </c>
    </row>
    <row r="745" spans="1:14" x14ac:dyDescent="0.2">
      <c r="A745" s="360" t="s">
        <v>11110</v>
      </c>
      <c r="G745" s="241">
        <v>0</v>
      </c>
      <c r="J745" s="83" t="str">
        <f t="shared" si="46"/>
        <v>00</v>
      </c>
      <c r="K745" s="84" t="str">
        <f t="shared" si="44"/>
        <v>00000000000000000000000000000000</v>
      </c>
      <c r="N745" s="84">
        <f t="shared" si="45"/>
        <v>0</v>
      </c>
    </row>
    <row r="746" spans="1:14" x14ac:dyDescent="0.2">
      <c r="A746" s="360" t="s">
        <v>11111</v>
      </c>
      <c r="C746" s="363"/>
      <c r="G746" s="241">
        <v>0</v>
      </c>
      <c r="J746" s="83" t="str">
        <f t="shared" si="46"/>
        <v>00</v>
      </c>
      <c r="K746" s="84" t="str">
        <f t="shared" si="44"/>
        <v>00000000000000000000000000000000</v>
      </c>
      <c r="N746" s="84">
        <f t="shared" si="45"/>
        <v>0</v>
      </c>
    </row>
    <row r="747" spans="1:14" x14ac:dyDescent="0.2">
      <c r="A747" s="360" t="s">
        <v>11112</v>
      </c>
      <c r="G747" s="241">
        <v>0</v>
      </c>
      <c r="J747" s="83" t="str">
        <f t="shared" si="46"/>
        <v>00</v>
      </c>
      <c r="K747" s="84" t="str">
        <f t="shared" si="44"/>
        <v>00000000000000000000000000000000</v>
      </c>
      <c r="N747" s="84">
        <f t="shared" si="45"/>
        <v>0</v>
      </c>
    </row>
    <row r="748" spans="1:14" x14ac:dyDescent="0.2">
      <c r="A748" s="360" t="s">
        <v>11113</v>
      </c>
      <c r="C748" s="363"/>
      <c r="G748" s="241">
        <v>0</v>
      </c>
      <c r="J748" s="83" t="str">
        <f t="shared" si="46"/>
        <v>00</v>
      </c>
      <c r="K748" s="84" t="str">
        <f t="shared" si="44"/>
        <v>00000000000000000000000000000000</v>
      </c>
      <c r="N748" s="84">
        <f t="shared" si="45"/>
        <v>0</v>
      </c>
    </row>
    <row r="749" spans="1:14" x14ac:dyDescent="0.2">
      <c r="A749" s="360" t="s">
        <v>11114</v>
      </c>
      <c r="G749" s="241">
        <v>0</v>
      </c>
      <c r="J749" s="83" t="str">
        <f t="shared" si="46"/>
        <v>00</v>
      </c>
      <c r="K749" s="84" t="str">
        <f t="shared" si="44"/>
        <v>00000000000000000000000000000000</v>
      </c>
      <c r="N749" s="84">
        <f t="shared" si="45"/>
        <v>0</v>
      </c>
    </row>
    <row r="750" spans="1:14" x14ac:dyDescent="0.2">
      <c r="A750" s="360" t="s">
        <v>11115</v>
      </c>
      <c r="C750" s="363"/>
      <c r="G750" s="241">
        <v>0</v>
      </c>
      <c r="J750" s="83" t="str">
        <f t="shared" si="46"/>
        <v>00</v>
      </c>
      <c r="K750" s="84" t="str">
        <f t="shared" si="44"/>
        <v>00000000000000000000000000000000</v>
      </c>
      <c r="N750" s="84">
        <f t="shared" si="45"/>
        <v>0</v>
      </c>
    </row>
    <row r="751" spans="1:14" x14ac:dyDescent="0.2">
      <c r="A751" s="360" t="s">
        <v>11116</v>
      </c>
      <c r="G751" s="241">
        <v>0</v>
      </c>
      <c r="J751" s="83" t="str">
        <f t="shared" si="46"/>
        <v>00</v>
      </c>
      <c r="K751" s="84" t="str">
        <f t="shared" si="44"/>
        <v>000000000000000000000000000000FF</v>
      </c>
      <c r="N751" s="84">
        <f t="shared" si="45"/>
        <v>255</v>
      </c>
    </row>
    <row r="752" spans="1:14" x14ac:dyDescent="0.2">
      <c r="A752" s="360" t="s">
        <v>11117</v>
      </c>
      <c r="C752" s="363"/>
      <c r="G752" s="241">
        <v>0</v>
      </c>
      <c r="J752" s="83" t="str">
        <f t="shared" si="46"/>
        <v>00</v>
      </c>
      <c r="K752" s="84" t="str">
        <f t="shared" si="44"/>
        <v>0000000000000000000000000000FF00</v>
      </c>
      <c r="N752" s="84">
        <f t="shared" si="45"/>
        <v>255</v>
      </c>
    </row>
    <row r="753" spans="1:14" x14ac:dyDescent="0.2">
      <c r="A753" s="360" t="s">
        <v>11118</v>
      </c>
      <c r="G753" s="241">
        <v>0</v>
      </c>
      <c r="J753" s="83" t="str">
        <f t="shared" si="46"/>
        <v>00</v>
      </c>
      <c r="K753" s="84" t="str">
        <f t="shared" si="44"/>
        <v>00000000000000000000000000FF0001</v>
      </c>
      <c r="N753" s="84">
        <f t="shared" si="45"/>
        <v>256</v>
      </c>
    </row>
    <row r="754" spans="1:14" x14ac:dyDescent="0.2">
      <c r="A754" s="360" t="s">
        <v>11119</v>
      </c>
      <c r="C754" s="363"/>
      <c r="G754" s="241">
        <v>0</v>
      </c>
      <c r="J754" s="83" t="str">
        <f t="shared" si="46"/>
        <v>00</v>
      </c>
      <c r="K754" s="84" t="str">
        <f t="shared" si="44"/>
        <v>000000000000000000000000FF000124</v>
      </c>
      <c r="N754" s="84">
        <f t="shared" si="45"/>
        <v>292</v>
      </c>
    </row>
    <row r="755" spans="1:14" x14ac:dyDescent="0.2">
      <c r="A755" s="360" t="s">
        <v>11120</v>
      </c>
      <c r="G755" s="241">
        <v>0</v>
      </c>
      <c r="J755" s="83" t="str">
        <f t="shared" si="46"/>
        <v>00</v>
      </c>
      <c r="K755" s="84" t="str">
        <f t="shared" si="44"/>
        <v>0000000000000000000000FF0001240C</v>
      </c>
      <c r="N755" s="84">
        <f t="shared" si="45"/>
        <v>304</v>
      </c>
    </row>
    <row r="756" spans="1:14" x14ac:dyDescent="0.2">
      <c r="A756" s="360" t="s">
        <v>11121</v>
      </c>
      <c r="C756" s="363"/>
      <c r="G756" s="241">
        <v>0</v>
      </c>
      <c r="J756" s="83" t="str">
        <f t="shared" si="46"/>
        <v>00</v>
      </c>
      <c r="K756" s="84" t="str">
        <f t="shared" si="44"/>
        <v>00000000000000000000FF0001240C03</v>
      </c>
      <c r="N756" s="84">
        <f t="shared" si="45"/>
        <v>307</v>
      </c>
    </row>
    <row r="757" spans="1:14" x14ac:dyDescent="0.2">
      <c r="A757" s="360" t="s">
        <v>11122</v>
      </c>
      <c r="G757" s="241">
        <v>0</v>
      </c>
      <c r="J757" s="83" t="str">
        <f t="shared" si="46"/>
        <v>00</v>
      </c>
      <c r="K757" s="84" t="str">
        <f t="shared" si="44"/>
        <v>000000000000000000FF0001240C0305</v>
      </c>
      <c r="N757" s="84">
        <f t="shared" si="45"/>
        <v>312</v>
      </c>
    </row>
    <row r="758" spans="1:14" x14ac:dyDescent="0.2">
      <c r="A758" s="360" t="s">
        <v>11123</v>
      </c>
      <c r="C758" s="363"/>
      <c r="G758" s="241">
        <v>0</v>
      </c>
      <c r="J758" s="83" t="str">
        <f t="shared" si="46"/>
        <v>00</v>
      </c>
      <c r="K758" s="84" t="str">
        <f t="shared" si="44"/>
        <v>0000000000000000FF0001240C030500</v>
      </c>
      <c r="N758" s="84">
        <f t="shared" si="45"/>
        <v>312</v>
      </c>
    </row>
    <row r="759" spans="1:14" x14ac:dyDescent="0.2">
      <c r="A759" s="360" t="s">
        <v>11124</v>
      </c>
      <c r="G759" s="241">
        <v>0</v>
      </c>
      <c r="J759" s="83" t="str">
        <f t="shared" si="46"/>
        <v>00</v>
      </c>
      <c r="K759" s="84" t="str">
        <f t="shared" si="44"/>
        <v>00000000000000FF0001240C03050000</v>
      </c>
      <c r="N759" s="84">
        <f t="shared" si="45"/>
        <v>312</v>
      </c>
    </row>
    <row r="760" spans="1:14" x14ac:dyDescent="0.2">
      <c r="A760" s="360" t="s">
        <v>11125</v>
      </c>
      <c r="C760" s="363"/>
      <c r="G760" s="241">
        <v>0</v>
      </c>
      <c r="J760" s="83" t="str">
        <f t="shared" si="46"/>
        <v>00</v>
      </c>
      <c r="K760" s="84" t="str">
        <f t="shared" si="44"/>
        <v>000000000000FF0001240C0305000000</v>
      </c>
      <c r="N760" s="84">
        <f t="shared" si="45"/>
        <v>312</v>
      </c>
    </row>
    <row r="761" spans="1:14" x14ac:dyDescent="0.2">
      <c r="A761" s="360" t="s">
        <v>11126</v>
      </c>
      <c r="G761" s="241">
        <v>0</v>
      </c>
      <c r="J761" s="83" t="str">
        <f t="shared" si="46"/>
        <v>00</v>
      </c>
      <c r="K761" s="84" t="str">
        <f t="shared" si="44"/>
        <v>0000000000FF0001240C030500000000</v>
      </c>
      <c r="N761" s="84">
        <f t="shared" si="45"/>
        <v>312</v>
      </c>
    </row>
    <row r="762" spans="1:14" x14ac:dyDescent="0.2">
      <c r="A762" s="360" t="s">
        <v>11127</v>
      </c>
      <c r="C762" s="363"/>
      <c r="G762" s="241">
        <v>0</v>
      </c>
      <c r="J762" s="83" t="str">
        <f t="shared" si="46"/>
        <v>00</v>
      </c>
      <c r="K762" s="84" t="str">
        <f t="shared" si="44"/>
        <v>00000000FF0001240C03050000000005</v>
      </c>
      <c r="N762" s="84">
        <f t="shared" si="45"/>
        <v>317</v>
      </c>
    </row>
    <row r="763" spans="1:14" x14ac:dyDescent="0.2">
      <c r="A763" s="360" t="s">
        <v>11128</v>
      </c>
      <c r="G763" s="241">
        <v>0</v>
      </c>
      <c r="J763" s="83" t="str">
        <f t="shared" si="46"/>
        <v>00</v>
      </c>
      <c r="K763" s="84" t="str">
        <f t="shared" si="44"/>
        <v>000000FF0001240C0305000000000500</v>
      </c>
      <c r="N763" s="84">
        <f t="shared" si="45"/>
        <v>317</v>
      </c>
    </row>
    <row r="764" spans="1:14" x14ac:dyDescent="0.2">
      <c r="A764" s="360" t="s">
        <v>11129</v>
      </c>
      <c r="C764" s="363"/>
      <c r="G764" s="241">
        <v>0</v>
      </c>
      <c r="J764" s="83" t="str">
        <f t="shared" si="46"/>
        <v>00</v>
      </c>
      <c r="K764" s="84" t="str">
        <f t="shared" si="44"/>
        <v>0000FF0001240C030500000000050000</v>
      </c>
      <c r="N764" s="84">
        <f t="shared" si="45"/>
        <v>317</v>
      </c>
    </row>
    <row r="765" spans="1:14" x14ac:dyDescent="0.2">
      <c r="A765" s="360" t="s">
        <v>11130</v>
      </c>
      <c r="G765" s="241">
        <v>0</v>
      </c>
      <c r="J765" s="83" t="str">
        <f t="shared" si="46"/>
        <v>00</v>
      </c>
      <c r="K765" s="84" t="str">
        <f t="shared" si="44"/>
        <v>00FF0001240C03050000000005000000</v>
      </c>
      <c r="N765" s="84">
        <f t="shared" si="45"/>
        <v>317</v>
      </c>
    </row>
    <row r="766" spans="1:14" x14ac:dyDescent="0.2">
      <c r="A766" s="360" t="s">
        <v>11131</v>
      </c>
      <c r="C766" s="334" t="s">
        <v>10489</v>
      </c>
      <c r="D766" s="334"/>
      <c r="E766" s="345" t="s">
        <v>10443</v>
      </c>
      <c r="F766" s="325">
        <v>255</v>
      </c>
      <c r="G766" s="241">
        <f>VLOOKUP(A766,Install!A$1:G$667,7,FALSE)</f>
        <v>255</v>
      </c>
      <c r="J766" s="83" t="str">
        <f t="shared" si="46"/>
        <v>FF</v>
      </c>
      <c r="K766" s="84" t="str">
        <f t="shared" si="44"/>
        <v>FF0001240C0305000000000500000000</v>
      </c>
      <c r="N766" s="84">
        <f t="shared" si="45"/>
        <v>317</v>
      </c>
    </row>
    <row r="767" spans="1:14" x14ac:dyDescent="0.2">
      <c r="A767" s="360" t="s">
        <v>11132</v>
      </c>
      <c r="G767" s="241">
        <v>0</v>
      </c>
      <c r="J767" s="83" t="str">
        <f t="shared" si="46"/>
        <v>00</v>
      </c>
      <c r="K767" s="84" t="str">
        <f t="shared" si="44"/>
        <v>0001240C030500000000050000000000</v>
      </c>
      <c r="N767" s="84">
        <f t="shared" si="45"/>
        <v>62</v>
      </c>
    </row>
    <row r="768" spans="1:14" x14ac:dyDescent="0.2">
      <c r="A768" s="360" t="s">
        <v>11133</v>
      </c>
      <c r="C768" s="334" t="s">
        <v>10488</v>
      </c>
      <c r="D768" s="334"/>
      <c r="E768" s="335" t="s">
        <v>10444</v>
      </c>
      <c r="F768" s="330">
        <v>1</v>
      </c>
      <c r="G768" s="241">
        <f>VLOOKUP(A768,Install!A$1:G$667,7,FALSE)</f>
        <v>1</v>
      </c>
      <c r="J768" s="83" t="str">
        <f t="shared" si="46"/>
        <v>01</v>
      </c>
      <c r="K768" s="84" t="str">
        <f t="shared" si="44"/>
        <v>01240C03050000000005000000000000</v>
      </c>
      <c r="N768" s="84">
        <f t="shared" si="45"/>
        <v>62</v>
      </c>
    </row>
    <row r="769" spans="1:14" x14ac:dyDescent="0.2">
      <c r="A769" s="360" t="s">
        <v>11134</v>
      </c>
      <c r="C769" s="334" t="s">
        <v>10487</v>
      </c>
      <c r="D769" s="334" t="s">
        <v>368</v>
      </c>
      <c r="E769" s="335" t="s">
        <v>10443</v>
      </c>
      <c r="F769" s="330">
        <v>36</v>
      </c>
      <c r="G769" s="241">
        <f>VLOOKUP(A769,Install!A$1:G$667,7,FALSE)</f>
        <v>36</v>
      </c>
      <c r="J769" s="83" t="str">
        <f t="shared" si="46"/>
        <v>24</v>
      </c>
      <c r="K769" s="84" t="str">
        <f t="shared" si="44"/>
        <v>240C0305000000000500000000000000</v>
      </c>
      <c r="N769" s="84">
        <f t="shared" si="45"/>
        <v>61</v>
      </c>
    </row>
    <row r="770" spans="1:14" x14ac:dyDescent="0.2">
      <c r="A770" s="360" t="s">
        <v>11135</v>
      </c>
      <c r="C770" s="334" t="s">
        <v>10452</v>
      </c>
      <c r="D770" s="340"/>
      <c r="E770" s="341" t="s">
        <v>10443</v>
      </c>
      <c r="F770" s="334">
        <v>12</v>
      </c>
      <c r="G770" s="241">
        <f>VLOOKUP(A770,Install!A$1:G$667,7,FALSE)</f>
        <v>12</v>
      </c>
      <c r="J770" s="83" t="str">
        <f t="shared" si="46"/>
        <v>0C</v>
      </c>
      <c r="K770" s="84" t="str">
        <f t="shared" si="44"/>
        <v>0C030500000000050000000000000000</v>
      </c>
      <c r="N770" s="84">
        <f t="shared" si="45"/>
        <v>25</v>
      </c>
    </row>
    <row r="771" spans="1:14" x14ac:dyDescent="0.2">
      <c r="A771" s="360" t="s">
        <v>11136</v>
      </c>
      <c r="C771" s="334" t="s">
        <v>10453</v>
      </c>
      <c r="D771" s="340"/>
      <c r="E771" s="341" t="s">
        <v>10443</v>
      </c>
      <c r="F771" s="334">
        <v>3</v>
      </c>
      <c r="G771" s="241">
        <f>VLOOKUP(A771,Install!A$1:G$667,7,FALSE)</f>
        <v>3</v>
      </c>
      <c r="J771" s="83" t="str">
        <f t="shared" si="46"/>
        <v>03</v>
      </c>
      <c r="K771" s="84" t="str">
        <f t="shared" ref="K771:K802" si="47">CONCATENATE(J771,J772,J773,J774,J775,J776,J777,J778,J779,J780,J781,J782,J783,J784,J785,J786)</f>
        <v>03050000000005000000000000000000</v>
      </c>
      <c r="N771" s="84">
        <f t="shared" ref="N771:N802" si="48">SUM(G771:G786)</f>
        <v>13</v>
      </c>
    </row>
    <row r="772" spans="1:14" x14ac:dyDescent="0.2">
      <c r="A772" s="360" t="s">
        <v>11137</v>
      </c>
      <c r="C772" s="334" t="s">
        <v>10486</v>
      </c>
      <c r="D772" s="334" t="s">
        <v>10480</v>
      </c>
      <c r="E772" s="335" t="s">
        <v>10477</v>
      </c>
      <c r="F772" s="330">
        <v>5</v>
      </c>
      <c r="G772" s="241">
        <f>VLOOKUP(A772,Install!A$1:G$667,7,FALSE)</f>
        <v>5</v>
      </c>
      <c r="J772" s="83" t="str">
        <f t="shared" si="46"/>
        <v>05</v>
      </c>
      <c r="K772" s="84" t="str">
        <f t="shared" si="47"/>
        <v>05000000000500000000000000000000</v>
      </c>
      <c r="N772" s="84">
        <f t="shared" si="48"/>
        <v>10</v>
      </c>
    </row>
    <row r="773" spans="1:14" x14ac:dyDescent="0.2">
      <c r="A773" s="360" t="s">
        <v>11138</v>
      </c>
      <c r="G773" s="241">
        <v>0</v>
      </c>
      <c r="J773" s="83" t="str">
        <f t="shared" si="46"/>
        <v>00</v>
      </c>
      <c r="K773" s="84" t="str">
        <f t="shared" si="47"/>
        <v>00000000050000000000000000000000</v>
      </c>
      <c r="N773" s="84">
        <f t="shared" si="48"/>
        <v>5</v>
      </c>
    </row>
    <row r="774" spans="1:14" x14ac:dyDescent="0.2">
      <c r="A774" s="360" t="s">
        <v>11139</v>
      </c>
      <c r="C774" s="363"/>
      <c r="G774" s="241">
        <v>0</v>
      </c>
      <c r="J774" s="83" t="str">
        <f t="shared" si="46"/>
        <v>00</v>
      </c>
      <c r="K774" s="84" t="str">
        <f t="shared" si="47"/>
        <v>00000005000000000000000000000000</v>
      </c>
      <c r="N774" s="84">
        <f t="shared" si="48"/>
        <v>5</v>
      </c>
    </row>
    <row r="775" spans="1:14" x14ac:dyDescent="0.2">
      <c r="A775" s="360" t="s">
        <v>11140</v>
      </c>
      <c r="G775" s="241">
        <v>0</v>
      </c>
      <c r="J775" s="83" t="str">
        <f t="shared" si="46"/>
        <v>00</v>
      </c>
      <c r="K775" s="84" t="str">
        <f t="shared" si="47"/>
        <v>00000500000000000000000000000000</v>
      </c>
      <c r="N775" s="84">
        <f t="shared" si="48"/>
        <v>5</v>
      </c>
    </row>
    <row r="776" spans="1:14" x14ac:dyDescent="0.2">
      <c r="A776" s="360" t="s">
        <v>11141</v>
      </c>
      <c r="C776" s="363"/>
      <c r="G776" s="241">
        <v>0</v>
      </c>
      <c r="J776" s="83" t="str">
        <f t="shared" si="46"/>
        <v>00</v>
      </c>
      <c r="K776" s="84" t="str">
        <f t="shared" si="47"/>
        <v>00050000000000000000000000000000</v>
      </c>
      <c r="N776" s="84">
        <f t="shared" si="48"/>
        <v>5</v>
      </c>
    </row>
    <row r="777" spans="1:14" x14ac:dyDescent="0.2">
      <c r="A777" s="360" t="s">
        <v>11142</v>
      </c>
      <c r="C777" s="334" t="s">
        <v>10454</v>
      </c>
      <c r="D777" s="340" t="s">
        <v>368</v>
      </c>
      <c r="E777" s="341" t="s">
        <v>10477</v>
      </c>
      <c r="F777" s="334">
        <v>5</v>
      </c>
      <c r="G777" s="241">
        <f>VLOOKUP(A777,Install!A$1:G$667,7,FALSE)</f>
        <v>5</v>
      </c>
      <c r="J777" s="83" t="str">
        <f t="shared" si="46"/>
        <v>05</v>
      </c>
      <c r="K777" s="84" t="str">
        <f t="shared" si="47"/>
        <v>05000000000000000000000000000000</v>
      </c>
      <c r="N777" s="84">
        <f t="shared" si="48"/>
        <v>5</v>
      </c>
    </row>
    <row r="778" spans="1:14" x14ac:dyDescent="0.2">
      <c r="A778" s="360" t="s">
        <v>11143</v>
      </c>
      <c r="C778" s="363"/>
      <c r="G778" s="241">
        <v>0</v>
      </c>
      <c r="J778" s="83" t="str">
        <f t="shared" si="46"/>
        <v>00</v>
      </c>
      <c r="K778" s="84" t="str">
        <f t="shared" si="47"/>
        <v>00000000000000000000000000000000</v>
      </c>
      <c r="N778" s="84">
        <f t="shared" si="48"/>
        <v>0</v>
      </c>
    </row>
    <row r="779" spans="1:14" x14ac:dyDescent="0.2">
      <c r="A779" s="360" t="s">
        <v>11144</v>
      </c>
      <c r="G779" s="241">
        <v>0</v>
      </c>
      <c r="J779" s="83" t="str">
        <f t="shared" si="46"/>
        <v>00</v>
      </c>
      <c r="K779" s="84" t="str">
        <f t="shared" si="47"/>
        <v>00000000000000000000000000000000</v>
      </c>
      <c r="N779" s="84">
        <f t="shared" si="48"/>
        <v>0</v>
      </c>
    </row>
    <row r="780" spans="1:14" x14ac:dyDescent="0.2">
      <c r="A780" s="360" t="s">
        <v>11145</v>
      </c>
      <c r="C780" s="363"/>
      <c r="G780" s="241">
        <v>0</v>
      </c>
      <c r="J780" s="83" t="str">
        <f t="shared" si="46"/>
        <v>00</v>
      </c>
      <c r="K780" s="84" t="str">
        <f t="shared" si="47"/>
        <v>00000000000000000000000000000000</v>
      </c>
      <c r="N780" s="84">
        <f t="shared" si="48"/>
        <v>0</v>
      </c>
    </row>
    <row r="781" spans="1:14" x14ac:dyDescent="0.2">
      <c r="A781" s="360" t="s">
        <v>11146</v>
      </c>
      <c r="G781" s="241">
        <v>0</v>
      </c>
      <c r="J781" s="83" t="str">
        <f t="shared" si="46"/>
        <v>00</v>
      </c>
      <c r="K781" s="84" t="str">
        <f t="shared" si="47"/>
        <v>00000000000000000000000000000000</v>
      </c>
      <c r="N781" s="84">
        <f t="shared" si="48"/>
        <v>0</v>
      </c>
    </row>
    <row r="782" spans="1:14" x14ac:dyDescent="0.2">
      <c r="A782" s="360" t="s">
        <v>11147</v>
      </c>
      <c r="C782" s="363"/>
      <c r="G782" s="241">
        <v>0</v>
      </c>
      <c r="J782" s="83" t="str">
        <f t="shared" si="46"/>
        <v>00</v>
      </c>
      <c r="K782" s="84" t="str">
        <f t="shared" si="47"/>
        <v>00000000000000000000000000000000</v>
      </c>
      <c r="N782" s="84">
        <f t="shared" si="48"/>
        <v>0</v>
      </c>
    </row>
    <row r="783" spans="1:14" x14ac:dyDescent="0.2">
      <c r="A783" s="360" t="s">
        <v>11148</v>
      </c>
      <c r="G783" s="241">
        <v>0</v>
      </c>
      <c r="J783" s="83" t="str">
        <f t="shared" si="46"/>
        <v>00</v>
      </c>
      <c r="K783" s="84" t="str">
        <f t="shared" si="47"/>
        <v>00000000000000000000000000000000</v>
      </c>
      <c r="N783" s="84">
        <f t="shared" si="48"/>
        <v>0</v>
      </c>
    </row>
    <row r="784" spans="1:14" x14ac:dyDescent="0.2">
      <c r="A784" s="360" t="s">
        <v>11149</v>
      </c>
      <c r="C784" s="363"/>
      <c r="G784" s="241">
        <v>0</v>
      </c>
      <c r="J784" s="83" t="str">
        <f t="shared" si="46"/>
        <v>00</v>
      </c>
      <c r="K784" s="84" t="str">
        <f t="shared" si="47"/>
        <v>00000000000000000000000000000000</v>
      </c>
      <c r="N784" s="84">
        <f t="shared" si="48"/>
        <v>0</v>
      </c>
    </row>
    <row r="785" spans="1:14" x14ac:dyDescent="0.2">
      <c r="A785" s="360" t="s">
        <v>11150</v>
      </c>
      <c r="G785" s="241">
        <v>0</v>
      </c>
      <c r="J785" s="83" t="str">
        <f t="shared" si="46"/>
        <v>00</v>
      </c>
      <c r="K785" s="84" t="str">
        <f t="shared" si="47"/>
        <v>00000000000000000000000000000000</v>
      </c>
      <c r="N785" s="84">
        <f t="shared" si="48"/>
        <v>0</v>
      </c>
    </row>
    <row r="786" spans="1:14" x14ac:dyDescent="0.2">
      <c r="A786" s="360" t="s">
        <v>11151</v>
      </c>
      <c r="C786" s="363"/>
      <c r="G786" s="241">
        <v>0</v>
      </c>
      <c r="J786" s="83" t="str">
        <f t="shared" si="46"/>
        <v>00</v>
      </c>
      <c r="K786" s="84" t="str">
        <f t="shared" si="47"/>
        <v>00000000000000000000000000000000</v>
      </c>
      <c r="N786" s="84">
        <f t="shared" si="48"/>
        <v>0</v>
      </c>
    </row>
    <row r="787" spans="1:14" x14ac:dyDescent="0.2">
      <c r="A787" s="360" t="s">
        <v>11152</v>
      </c>
      <c r="G787" s="241">
        <v>0</v>
      </c>
      <c r="J787" s="83" t="str">
        <f t="shared" si="46"/>
        <v>00</v>
      </c>
      <c r="K787" s="84" t="str">
        <f t="shared" si="47"/>
        <v>00000000000000000000000000000000</v>
      </c>
      <c r="N787" s="84">
        <f t="shared" si="48"/>
        <v>0</v>
      </c>
    </row>
    <row r="788" spans="1:14" x14ac:dyDescent="0.2">
      <c r="A788" s="360" t="s">
        <v>11153</v>
      </c>
      <c r="C788" s="363"/>
      <c r="G788" s="241">
        <v>0</v>
      </c>
      <c r="J788" s="83" t="str">
        <f t="shared" si="46"/>
        <v>00</v>
      </c>
      <c r="K788" s="84" t="str">
        <f t="shared" si="47"/>
        <v>00000000000000000000000000000000</v>
      </c>
      <c r="N788" s="84">
        <f t="shared" si="48"/>
        <v>0</v>
      </c>
    </row>
    <row r="789" spans="1:14" x14ac:dyDescent="0.2">
      <c r="A789" s="360" t="s">
        <v>11154</v>
      </c>
      <c r="G789" s="241">
        <v>0</v>
      </c>
      <c r="J789" s="83" t="str">
        <f t="shared" si="46"/>
        <v>00</v>
      </c>
      <c r="K789" s="84" t="str">
        <f t="shared" si="47"/>
        <v>00000000000000000000000000000000</v>
      </c>
      <c r="N789" s="84">
        <f t="shared" si="48"/>
        <v>0</v>
      </c>
    </row>
    <row r="790" spans="1:14" x14ac:dyDescent="0.2">
      <c r="A790" s="360" t="s">
        <v>11155</v>
      </c>
      <c r="C790" s="363"/>
      <c r="G790" s="241">
        <v>0</v>
      </c>
      <c r="J790" s="83" t="str">
        <f t="shared" si="46"/>
        <v>00</v>
      </c>
      <c r="K790" s="84" t="str">
        <f t="shared" si="47"/>
        <v>00000000000000000000000000000000</v>
      </c>
      <c r="N790" s="84">
        <f t="shared" si="48"/>
        <v>0</v>
      </c>
    </row>
    <row r="791" spans="1:14" x14ac:dyDescent="0.2">
      <c r="A791" s="360" t="s">
        <v>11156</v>
      </c>
      <c r="G791" s="241">
        <v>0</v>
      </c>
      <c r="J791" s="83" t="str">
        <f t="shared" si="46"/>
        <v>00</v>
      </c>
      <c r="K791" s="84" t="str">
        <f t="shared" si="47"/>
        <v>00000000000000000000000000000001</v>
      </c>
      <c r="N791" s="84">
        <f t="shared" si="48"/>
        <v>1</v>
      </c>
    </row>
    <row r="792" spans="1:14" x14ac:dyDescent="0.2">
      <c r="A792" s="360" t="s">
        <v>11157</v>
      </c>
      <c r="C792" s="363"/>
      <c r="G792" s="241">
        <v>0</v>
      </c>
      <c r="J792" s="83" t="str">
        <f t="shared" si="46"/>
        <v>00</v>
      </c>
      <c r="K792" s="84" t="str">
        <f t="shared" si="47"/>
        <v>00000000000000000000000000000100</v>
      </c>
      <c r="N792" s="84">
        <f t="shared" si="48"/>
        <v>1</v>
      </c>
    </row>
    <row r="793" spans="1:14" x14ac:dyDescent="0.2">
      <c r="A793" s="360" t="s">
        <v>11158</v>
      </c>
      <c r="G793" s="241">
        <v>0</v>
      </c>
      <c r="J793" s="83" t="str">
        <f t="shared" si="46"/>
        <v>00</v>
      </c>
      <c r="K793" s="84" t="str">
        <f t="shared" si="47"/>
        <v>00000000000000000000000000010000</v>
      </c>
      <c r="N793" s="84">
        <f t="shared" si="48"/>
        <v>1</v>
      </c>
    </row>
    <row r="794" spans="1:14" x14ac:dyDescent="0.2">
      <c r="A794" s="360" t="s">
        <v>11159</v>
      </c>
      <c r="C794" s="363"/>
      <c r="G794" s="241">
        <v>0</v>
      </c>
      <c r="J794" s="83" t="str">
        <f t="shared" si="46"/>
        <v>00</v>
      </c>
      <c r="K794" s="84" t="str">
        <f t="shared" si="47"/>
        <v>00000000000000000000000001000000</v>
      </c>
      <c r="N794" s="84">
        <f t="shared" si="48"/>
        <v>1</v>
      </c>
    </row>
    <row r="795" spans="1:14" x14ac:dyDescent="0.2">
      <c r="A795" s="360" t="s">
        <v>11160</v>
      </c>
      <c r="G795" s="241">
        <v>0</v>
      </c>
      <c r="J795" s="83" t="str">
        <f t="shared" si="46"/>
        <v>00</v>
      </c>
      <c r="K795" s="84" t="str">
        <f t="shared" si="47"/>
        <v>00000000000000000000000100000000</v>
      </c>
      <c r="N795" s="84">
        <f t="shared" si="48"/>
        <v>1</v>
      </c>
    </row>
    <row r="796" spans="1:14" x14ac:dyDescent="0.2">
      <c r="A796" s="360" t="s">
        <v>11161</v>
      </c>
      <c r="C796" s="363"/>
      <c r="G796" s="241">
        <v>0</v>
      </c>
      <c r="J796" s="83" t="str">
        <f t="shared" si="46"/>
        <v>00</v>
      </c>
      <c r="K796" s="84" t="str">
        <f t="shared" si="47"/>
        <v>00000000000000000000010000000000</v>
      </c>
      <c r="N796" s="84">
        <f t="shared" si="48"/>
        <v>1</v>
      </c>
    </row>
    <row r="797" spans="1:14" x14ac:dyDescent="0.2">
      <c r="A797" s="360" t="s">
        <v>11162</v>
      </c>
      <c r="G797" s="241">
        <v>0</v>
      </c>
      <c r="J797" s="83" t="str">
        <f t="shared" si="46"/>
        <v>00</v>
      </c>
      <c r="K797" s="84" t="str">
        <f t="shared" si="47"/>
        <v>00000000000000000001000000000000</v>
      </c>
      <c r="N797" s="84">
        <f t="shared" si="48"/>
        <v>1</v>
      </c>
    </row>
    <row r="798" spans="1:14" x14ac:dyDescent="0.2">
      <c r="A798" s="360" t="s">
        <v>11163</v>
      </c>
      <c r="C798" s="363"/>
      <c r="G798" s="241">
        <v>0</v>
      </c>
      <c r="J798" s="83" t="str">
        <f t="shared" si="46"/>
        <v>00</v>
      </c>
      <c r="K798" s="84" t="str">
        <f t="shared" si="47"/>
        <v>00000000000000000100000000000000</v>
      </c>
      <c r="N798" s="84">
        <f t="shared" si="48"/>
        <v>1</v>
      </c>
    </row>
    <row r="799" spans="1:14" x14ac:dyDescent="0.2">
      <c r="A799" s="360" t="s">
        <v>11164</v>
      </c>
      <c r="G799" s="241">
        <v>0</v>
      </c>
      <c r="J799" s="83" t="str">
        <f t="shared" si="46"/>
        <v>00</v>
      </c>
      <c r="K799" s="84" t="str">
        <f t="shared" si="47"/>
        <v>00000000000000010000000000000000</v>
      </c>
      <c r="N799" s="84">
        <f t="shared" si="48"/>
        <v>1</v>
      </c>
    </row>
    <row r="800" spans="1:14" x14ac:dyDescent="0.2">
      <c r="A800" s="360" t="s">
        <v>11165</v>
      </c>
      <c r="C800" s="363"/>
      <c r="G800" s="241">
        <v>0</v>
      </c>
      <c r="J800" s="83" t="str">
        <f t="shared" si="46"/>
        <v>00</v>
      </c>
      <c r="K800" s="84" t="str">
        <f t="shared" si="47"/>
        <v>00000000000001000000000000000000</v>
      </c>
      <c r="N800" s="84">
        <f t="shared" si="48"/>
        <v>1</v>
      </c>
    </row>
    <row r="801" spans="1:14" x14ac:dyDescent="0.2">
      <c r="A801" s="360" t="s">
        <v>11166</v>
      </c>
      <c r="G801" s="241">
        <v>0</v>
      </c>
      <c r="J801" s="83" t="str">
        <f t="shared" si="46"/>
        <v>00</v>
      </c>
      <c r="K801" s="84" t="str">
        <f t="shared" si="47"/>
        <v>00000000000100000000000000000000</v>
      </c>
      <c r="N801" s="84">
        <f t="shared" si="48"/>
        <v>1</v>
      </c>
    </row>
    <row r="802" spans="1:14" x14ac:dyDescent="0.2">
      <c r="A802" s="360" t="s">
        <v>11167</v>
      </c>
      <c r="C802" s="363"/>
      <c r="G802" s="241">
        <v>0</v>
      </c>
      <c r="J802" s="83" t="str">
        <f t="shared" si="46"/>
        <v>00</v>
      </c>
      <c r="K802" s="84" t="str">
        <f t="shared" si="47"/>
        <v>00000000010000000000000000000000</v>
      </c>
      <c r="N802" s="84">
        <f t="shared" si="48"/>
        <v>1</v>
      </c>
    </row>
    <row r="803" spans="1:14" x14ac:dyDescent="0.2">
      <c r="A803" s="360" t="s">
        <v>11168</v>
      </c>
      <c r="G803" s="241">
        <v>0</v>
      </c>
      <c r="J803" s="83" t="str">
        <f t="shared" si="46"/>
        <v>00</v>
      </c>
      <c r="N803" s="84">
        <f>SUM(G803:G817)</f>
        <v>1</v>
      </c>
    </row>
    <row r="804" spans="1:14" x14ac:dyDescent="0.2">
      <c r="A804" s="360" t="s">
        <v>11169</v>
      </c>
      <c r="C804" s="363"/>
      <c r="G804" s="241">
        <v>0</v>
      </c>
      <c r="J804" s="83" t="str">
        <f t="shared" ref="J804:J817" si="49">IF(LEN(DEC2HEX(G804))=2,DEC2HEX(G804),"0"&amp;DEC2HEX(G804))</f>
        <v>00</v>
      </c>
      <c r="N804" s="84">
        <f>SUM(G804:G817)</f>
        <v>1</v>
      </c>
    </row>
    <row r="805" spans="1:14" x14ac:dyDescent="0.2">
      <c r="A805" s="360" t="s">
        <v>11170</v>
      </c>
      <c r="G805" s="241">
        <v>0</v>
      </c>
      <c r="J805" s="83" t="str">
        <f t="shared" si="49"/>
        <v>00</v>
      </c>
      <c r="N805" s="84">
        <f>SUM(G805:G817)</f>
        <v>1</v>
      </c>
    </row>
    <row r="806" spans="1:14" x14ac:dyDescent="0.2">
      <c r="A806" s="360" t="s">
        <v>11171</v>
      </c>
      <c r="C806" s="334" t="s">
        <v>10462</v>
      </c>
      <c r="D806" s="334"/>
      <c r="E806" s="329" t="s">
        <v>10478</v>
      </c>
      <c r="F806" s="334">
        <v>1</v>
      </c>
      <c r="G806" s="241">
        <f>VLOOKUP(A806,Install!A$1:G$667,7,FALSE)</f>
        <v>1</v>
      </c>
      <c r="J806" s="83" t="str">
        <f t="shared" si="49"/>
        <v>01</v>
      </c>
      <c r="N806" s="84">
        <f>SUM(G806:G817)</f>
        <v>1</v>
      </c>
    </row>
    <row r="807" spans="1:14" x14ac:dyDescent="0.2">
      <c r="A807" s="360" t="s">
        <v>11172</v>
      </c>
      <c r="G807" s="241">
        <v>0</v>
      </c>
      <c r="J807" s="83" t="str">
        <f t="shared" si="49"/>
        <v>00</v>
      </c>
      <c r="N807" s="84">
        <f>SUM(G807:G817)</f>
        <v>0</v>
      </c>
    </row>
    <row r="808" spans="1:14" x14ac:dyDescent="0.2">
      <c r="A808" s="360" t="s">
        <v>11173</v>
      </c>
      <c r="C808" s="363"/>
      <c r="G808" s="241">
        <v>0</v>
      </c>
      <c r="J808" s="83" t="str">
        <f t="shared" si="49"/>
        <v>00</v>
      </c>
      <c r="N808" s="84">
        <f>SUM(G808:G817)</f>
        <v>0</v>
      </c>
    </row>
    <row r="809" spans="1:14" x14ac:dyDescent="0.2">
      <c r="A809" s="360" t="s">
        <v>11174</v>
      </c>
      <c r="G809" s="241">
        <v>0</v>
      </c>
      <c r="J809" s="83" t="str">
        <f t="shared" si="49"/>
        <v>00</v>
      </c>
      <c r="N809" s="84">
        <f>SUM(G809:G817)</f>
        <v>0</v>
      </c>
    </row>
    <row r="810" spans="1:14" x14ac:dyDescent="0.2">
      <c r="A810" s="360" t="s">
        <v>11175</v>
      </c>
      <c r="C810" s="363"/>
      <c r="G810" s="241">
        <v>0</v>
      </c>
      <c r="J810" s="83" t="str">
        <f t="shared" si="49"/>
        <v>00</v>
      </c>
      <c r="N810" s="84">
        <f>SUM(G810:G817)</f>
        <v>0</v>
      </c>
    </row>
    <row r="811" spans="1:14" x14ac:dyDescent="0.2">
      <c r="A811" s="360" t="s">
        <v>11176</v>
      </c>
      <c r="G811" s="241">
        <v>0</v>
      </c>
      <c r="J811" s="83" t="str">
        <f t="shared" si="49"/>
        <v>00</v>
      </c>
      <c r="N811" s="84">
        <f>SUM(G811:G817)</f>
        <v>0</v>
      </c>
    </row>
    <row r="812" spans="1:14" x14ac:dyDescent="0.2">
      <c r="A812" s="360" t="s">
        <v>11177</v>
      </c>
      <c r="C812" s="363"/>
      <c r="G812" s="241">
        <v>0</v>
      </c>
      <c r="J812" s="83" t="str">
        <f t="shared" si="49"/>
        <v>00</v>
      </c>
      <c r="N812" s="84">
        <f>SUM(G812:G817)</f>
        <v>0</v>
      </c>
    </row>
    <row r="813" spans="1:14" x14ac:dyDescent="0.2">
      <c r="A813" s="360" t="s">
        <v>11178</v>
      </c>
      <c r="G813" s="241">
        <v>0</v>
      </c>
      <c r="J813" s="83" t="str">
        <f t="shared" si="49"/>
        <v>00</v>
      </c>
      <c r="N813" s="84">
        <f>SUM(G813:G817)</f>
        <v>0</v>
      </c>
    </row>
    <row r="814" spans="1:14" x14ac:dyDescent="0.2">
      <c r="A814" s="360" t="s">
        <v>11179</v>
      </c>
      <c r="C814" s="363"/>
      <c r="G814" s="241">
        <v>0</v>
      </c>
      <c r="J814" s="83" t="str">
        <f t="shared" si="49"/>
        <v>00</v>
      </c>
      <c r="N814" s="84">
        <f>SUM(G814:G817)</f>
        <v>0</v>
      </c>
    </row>
    <row r="815" spans="1:14" x14ac:dyDescent="0.2">
      <c r="A815" s="360" t="s">
        <v>11180</v>
      </c>
      <c r="G815" s="241">
        <v>0</v>
      </c>
      <c r="J815" s="83" t="str">
        <f t="shared" si="49"/>
        <v>00</v>
      </c>
      <c r="N815" s="84">
        <f>SUM(G815:G817)</f>
        <v>0</v>
      </c>
    </row>
    <row r="816" spans="1:14" x14ac:dyDescent="0.2">
      <c r="A816" s="360" t="s">
        <v>11181</v>
      </c>
      <c r="C816" s="363"/>
      <c r="G816" s="241">
        <v>0</v>
      </c>
      <c r="J816" s="83" t="str">
        <f t="shared" si="49"/>
        <v>00</v>
      </c>
      <c r="N816" s="84">
        <f>SUM(G816:G817)</f>
        <v>0</v>
      </c>
    </row>
    <row r="817" spans="1:14" x14ac:dyDescent="0.2">
      <c r="A817" s="360" t="s">
        <v>11182</v>
      </c>
      <c r="G817" s="241">
        <v>0</v>
      </c>
      <c r="J817" s="83" t="str">
        <f t="shared" si="49"/>
        <v>00</v>
      </c>
      <c r="N817" s="84">
        <f>SUM(G817:G817)</f>
        <v>0</v>
      </c>
    </row>
  </sheetData>
  <sheetProtection selectLockedCells="1" autoFilter="0" selectUnlockedCells="1"/>
  <sortState xmlns:xlrd2="http://schemas.microsoft.com/office/spreadsheetml/2017/richdata2" ref="A1:J351">
    <sortCondition ref="A1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6110"/>
  <sheetViews>
    <sheetView workbookViewId="0">
      <pane ySplit="2" topLeftCell="A3" activePane="bottomLeft" state="frozen"/>
      <selection activeCell="B1" sqref="B1"/>
      <selection pane="bottomLeft" activeCell="H18" sqref="H18"/>
    </sheetView>
  </sheetViews>
  <sheetFormatPr defaultColWidth="9.140625" defaultRowHeight="12.75" x14ac:dyDescent="0.2"/>
  <cols>
    <col min="1" max="1" width="6.140625" style="65" customWidth="1"/>
    <col min="2" max="2" width="17" style="65" customWidth="1"/>
    <col min="3" max="3" width="36.85546875" style="65" customWidth="1"/>
    <col min="4" max="4" width="7.140625" style="65" hidden="1" customWidth="1"/>
    <col min="5" max="5" width="6.85546875" style="65" hidden="1" customWidth="1"/>
    <col min="6" max="6" width="7.42578125" style="65" customWidth="1"/>
    <col min="7" max="7" width="7" style="65" customWidth="1"/>
    <col min="8" max="8" width="12.42578125" style="65" customWidth="1"/>
    <col min="9" max="9" width="11.85546875" style="65" customWidth="1"/>
    <col min="10" max="10" width="9.140625" style="65" hidden="1" customWidth="1"/>
    <col min="11" max="11" width="5.42578125" style="65" hidden="1" customWidth="1"/>
    <col min="12" max="12" width="8.5703125" style="65" hidden="1" customWidth="1"/>
    <col min="13" max="13" width="6.28515625" style="65" hidden="1" customWidth="1"/>
    <col min="14" max="14" width="7.85546875" style="65" hidden="1" customWidth="1"/>
    <col min="15" max="16" width="9.140625" style="65" hidden="1" customWidth="1"/>
    <col min="17" max="17" width="5.85546875" style="65" hidden="1" customWidth="1"/>
    <col min="18" max="18" width="9.140625" style="65" hidden="1" customWidth="1"/>
    <col min="19" max="19" width="11.140625" style="65" customWidth="1"/>
    <col min="20" max="20" width="24" style="65" customWidth="1"/>
    <col min="21" max="21" width="36.7109375" style="65" customWidth="1"/>
    <col min="22" max="22" width="4.85546875" style="66" customWidth="1"/>
    <col min="23" max="23" width="6.7109375" style="65" customWidth="1"/>
    <col min="24" max="24" width="8.42578125" style="65" customWidth="1"/>
    <col min="25" max="25" width="5.42578125" style="65" customWidth="1"/>
    <col min="26" max="26" width="4.28515625" style="65" customWidth="1"/>
    <col min="27" max="27" width="3.140625" style="65" customWidth="1"/>
    <col min="28" max="28" width="6.7109375" style="65" customWidth="1"/>
    <col min="29" max="29" width="8.140625" style="65" customWidth="1"/>
    <col min="30" max="30" width="9.28515625" style="65" customWidth="1"/>
    <col min="31" max="31" width="24.28515625" style="481" customWidth="1"/>
    <col min="32" max="16384" width="9.140625" style="65"/>
  </cols>
  <sheetData>
    <row r="1" spans="1:31" s="75" customFormat="1" x14ac:dyDescent="0.2">
      <c r="A1" s="487" t="s">
        <v>543</v>
      </c>
      <c r="B1" s="485" t="s">
        <v>544</v>
      </c>
      <c r="C1" s="485" t="s">
        <v>8</v>
      </c>
      <c r="D1" s="485" t="s">
        <v>545</v>
      </c>
      <c r="E1" s="485" t="s">
        <v>546</v>
      </c>
      <c r="F1" s="485" t="s">
        <v>547</v>
      </c>
      <c r="G1" s="489" t="s">
        <v>548</v>
      </c>
      <c r="H1" s="491" t="str">
        <f>IF(Input!F5="","",Input!F5&amp;"_"&amp;Input!F4)</f>
        <v>85NE9718_GMH_OECC</v>
      </c>
      <c r="I1" s="492"/>
      <c r="J1" s="483" t="s">
        <v>10363</v>
      </c>
      <c r="K1" s="484"/>
      <c r="L1" s="483" t="s">
        <v>10360</v>
      </c>
      <c r="M1" s="484"/>
      <c r="N1" s="483" t="s">
        <v>10361</v>
      </c>
      <c r="O1" s="484"/>
      <c r="P1" s="483" t="s">
        <v>10362</v>
      </c>
      <c r="Q1" s="484"/>
      <c r="R1" s="196"/>
      <c r="V1" s="197"/>
      <c r="AE1" s="479"/>
    </row>
    <row r="2" spans="1:31" s="75" customFormat="1" ht="13.5" thickBot="1" x14ac:dyDescent="0.25">
      <c r="A2" s="488"/>
      <c r="B2" s="486"/>
      <c r="C2" s="486"/>
      <c r="D2" s="486"/>
      <c r="E2" s="486"/>
      <c r="F2" s="486"/>
      <c r="G2" s="490"/>
      <c r="H2" s="198" t="s">
        <v>549</v>
      </c>
      <c r="I2" s="199" t="s">
        <v>550</v>
      </c>
      <c r="J2" s="200" t="s">
        <v>549</v>
      </c>
      <c r="K2" s="266" t="s">
        <v>550</v>
      </c>
      <c r="L2" s="200" t="s">
        <v>549</v>
      </c>
      <c r="M2" s="266" t="s">
        <v>550</v>
      </c>
      <c r="N2" s="200" t="s">
        <v>549</v>
      </c>
      <c r="O2" s="266" t="s">
        <v>550</v>
      </c>
      <c r="P2" s="200" t="s">
        <v>549</v>
      </c>
      <c r="Q2" s="267" t="s">
        <v>550</v>
      </c>
      <c r="R2" s="201"/>
      <c r="U2" s="177" t="s">
        <v>9784</v>
      </c>
      <c r="V2" s="202" t="s">
        <v>9785</v>
      </c>
      <c r="W2" s="177">
        <f>HEX2DEC(LEFT(S3,2))</f>
        <v>8</v>
      </c>
      <c r="X2" s="203"/>
      <c r="AE2" s="479"/>
    </row>
    <row r="3" spans="1:31" s="75" customFormat="1" ht="13.5" x14ac:dyDescent="0.2">
      <c r="A3" s="204">
        <v>0</v>
      </c>
      <c r="B3" s="205" t="s">
        <v>551</v>
      </c>
      <c r="C3" s="206" t="s">
        <v>552</v>
      </c>
      <c r="D3" s="206"/>
      <c r="E3" s="206">
        <v>1</v>
      </c>
      <c r="F3" s="206" t="s">
        <v>553</v>
      </c>
      <c r="G3" s="207" t="s">
        <v>554</v>
      </c>
      <c r="H3" s="429">
        <v>93</v>
      </c>
      <c r="I3" s="430">
        <f>IF(Input!F$4="GMH_OECC",K3,IF(Input!F$4="GMH_XOEC",M3,IF(Input!F$4="GMH_Korea",O3,IF(Input!F$4="GMH_EU",Q3,IF(Input!F$4="Skysuper",#REF!,IF(Input!F$4="SkyII",#REF!,IF(Input!F$4="XO-8000",#REF!, "FALSE")))))))</f>
        <v>4</v>
      </c>
      <c r="J3" s="210">
        <v>12</v>
      </c>
      <c r="K3" s="268">
        <v>4</v>
      </c>
      <c r="L3" s="269">
        <v>4</v>
      </c>
      <c r="M3" s="269">
        <v>2</v>
      </c>
      <c r="N3" s="269">
        <v>11</v>
      </c>
      <c r="O3" s="269">
        <v>3</v>
      </c>
      <c r="P3" s="269">
        <v>12</v>
      </c>
      <c r="Q3" s="269">
        <v>4</v>
      </c>
      <c r="R3" s="74"/>
      <c r="S3" s="75" t="str">
        <f t="shared" ref="S3:S66" si="0">"0"&amp;DEC2HEX(2^(I3-1))&amp;IF(LEN(DEC2HEX(H3))=2,DEC2HEX(H3),"0"&amp;DEC2HEX(H3))</f>
        <v>085D</v>
      </c>
      <c r="T3" s="75" t="str">
        <f>CONCATENATE(S3,S4,S5,S6,S7,S8,S9,S10)</f>
        <v>085D0408000008080409000000000001</v>
      </c>
      <c r="U3" s="75" t="str">
        <f ca="1">OFFSET($T$3:$T$6102,0+Y3,0,1,1)</f>
        <v>085D0408000008080409000000000001</v>
      </c>
      <c r="V3" s="197">
        <f ca="1">OFFSET($W$3:$W$6102,0+Y3,0,1,1)</f>
        <v>143</v>
      </c>
      <c r="W3" s="75">
        <f>HEX2DEC(RIGHT(S3,2))+HEX2DEC(RIGHT(S4,2))+HEX2DEC(RIGHT(S5,2))+HEX2DEC(RIGHT(S6,2))+HEX2DEC(LEFT(S3,2))+HEX2DEC(LEFT(S4,2))+HEX2DEC(LEFT(S5,2))+HEX2DEC(LEFT(S6,2))+HEX2DEC(RIGHT(S7,2))+HEX2DEC(RIGHT(S8,2))+HEX2DEC(RIGHT(S9,2))+HEX2DEC(RIGHT(S10,2))+HEX2DEC(LEFT(S7,2))+HEX2DEC(LEFT(S8,2))+HEX2DEC(LEFT(S9,2))+HEX2DEC(LEFT(S10,2))</f>
        <v>143</v>
      </c>
      <c r="Y3" s="75">
        <f>8*Z3</f>
        <v>0</v>
      </c>
      <c r="Z3" s="75">
        <v>0</v>
      </c>
      <c r="AE3" s="479"/>
    </row>
    <row r="4" spans="1:31" s="75" customFormat="1" ht="13.5" x14ac:dyDescent="0.2">
      <c r="A4" s="211">
        <v>1</v>
      </c>
      <c r="B4" s="212" t="s">
        <v>555</v>
      </c>
      <c r="C4" s="213" t="s">
        <v>556</v>
      </c>
      <c r="D4" s="213"/>
      <c r="E4" s="213">
        <v>0</v>
      </c>
      <c r="F4" s="213" t="s">
        <v>553</v>
      </c>
      <c r="G4" s="214" t="s">
        <v>554</v>
      </c>
      <c r="H4" s="208">
        <f>IF(Input!F$4="GMH_OECC",J4,IF(Input!F$4="GMH_XOEC",L4,IF(Input!F$4="GMH_Korea",N4,IF(Input!F$4="GMH_EU",P4,IF(Input!F$4="Skysuper",#REF!,IF(Input!F$4="SkyII",#REF!,IF(Input!F$4="XO-8000",#REF!, "FALSE")))))))</f>
        <v>8</v>
      </c>
      <c r="I4" s="209">
        <f>IF(Input!F$4="GMH_OECC",K4,IF(Input!F$4="GMH_XOEC",M4,IF(Input!F$4="GMH_Korea",O4,IF(Input!F$4="GMH_EU",Q4,IF(Input!F$4="Skysuper",#REF!,IF(Input!F$4="SkyII",#REF!,IF(Input!F$4="XO-8000",#REF!, "FALSE")))))))</f>
        <v>3</v>
      </c>
      <c r="J4" s="210">
        <v>8</v>
      </c>
      <c r="K4" s="268">
        <v>3</v>
      </c>
      <c r="L4" s="270">
        <v>8</v>
      </c>
      <c r="M4" s="270">
        <v>3</v>
      </c>
      <c r="N4" s="270">
        <v>8</v>
      </c>
      <c r="O4" s="270">
        <v>2</v>
      </c>
      <c r="P4" s="270">
        <v>4</v>
      </c>
      <c r="Q4" s="270">
        <v>1</v>
      </c>
      <c r="R4" s="74"/>
      <c r="S4" s="75" t="str">
        <f t="shared" si="0"/>
        <v>0408</v>
      </c>
      <c r="T4" s="75" t="str">
        <f t="shared" ref="T4:T67" si="1">CONCATENATE(S4,S5,S6,S7,S8,S9,S10,S11)</f>
        <v>04080000080804090000000000010000</v>
      </c>
      <c r="U4" s="75" t="str">
        <f t="shared" ref="U4:U67" ca="1" si="2">OFFSET($T$3:$T$6102,0+Y4,0,1,1)</f>
        <v>00000000042E042E0000000000000000</v>
      </c>
      <c r="V4" s="197">
        <f ca="1">OFFSET($W$3:$W$6102,0+Y4,0,1,1)</f>
        <v>100</v>
      </c>
      <c r="W4" s="75">
        <f>HEX2DEC(RIGHT(S4,2))+HEX2DEC(RIGHT(S5,2))+HEX2DEC(RIGHT(S6,2))+HEX2DEC(RIGHT(S7,2))+HEX2DEC(LEFT(S4,2))+HEX2DEC(LEFT(S5,2))+HEX2DEC(LEFT(S6,2))+HEX2DEC(LEFT(S7,2))+HEX2DEC(RIGHT(S8,2))+HEX2DEC(RIGHT(S9,2))+HEX2DEC(RIGHT(S10,2))+HEX2DEC(RIGHT(S11,2))+HEX2DEC(LEFT(S8,2))+HEX2DEC(LEFT(S9,2))+HEX2DEC(LEFT(S10,2))+HEX2DEC(LEFT(S11,2))</f>
        <v>42</v>
      </c>
      <c r="Y4" s="75">
        <f t="shared" ref="Y4:Y67" si="3">8*Z4</f>
        <v>8</v>
      </c>
      <c r="Z4" s="75">
        <v>1</v>
      </c>
      <c r="AE4" s="479"/>
    </row>
    <row r="5" spans="1:31" s="75" customFormat="1" ht="13.5" x14ac:dyDescent="0.2">
      <c r="A5" s="211">
        <v>2</v>
      </c>
      <c r="B5" s="212" t="s">
        <v>557</v>
      </c>
      <c r="C5" s="213" t="s">
        <v>558</v>
      </c>
      <c r="D5" s="213"/>
      <c r="E5" s="213">
        <v>0</v>
      </c>
      <c r="F5" s="213" t="s">
        <v>553</v>
      </c>
      <c r="G5" s="214" t="s">
        <v>554</v>
      </c>
      <c r="H5" s="208" t="str">
        <f>IF(Input!F$4="GMH_OECC",J5,IF(Input!F$4="GMH_XOEC",L5,IF(Input!F$4="GMH_Korea",N5,IF(Input!F$4="GMH_EU",P5,IF(Input!F$4="Skysuper",#REF!,IF(Input!F$4="SkyII",#REF!,IF(Input!F$4="XO-8000",#REF!, "FALSE")))))))</f>
        <v>00</v>
      </c>
      <c r="I5" s="209">
        <f>IF(Input!F$4="GMH_OECC",K5,IF(Input!F$4="GMH_XOEC",M5,IF(Input!F$4="GMH_Korea",O5,IF(Input!F$4="GMH_EU",Q5,IF(Input!F$4="Skysuper",#REF!,IF(Input!F$4="SkyII",#REF!,IF(Input!F$4="XO-8000",#REF!, "FALSE")))))))</f>
        <v>0</v>
      </c>
      <c r="J5" s="210" t="s">
        <v>10359</v>
      </c>
      <c r="K5" s="268">
        <v>0</v>
      </c>
      <c r="L5" s="270" t="s">
        <v>10359</v>
      </c>
      <c r="M5" s="270">
        <v>0</v>
      </c>
      <c r="N5" s="270" t="s">
        <v>10359</v>
      </c>
      <c r="O5" s="270">
        <v>0</v>
      </c>
      <c r="P5" s="270" t="s">
        <v>10359</v>
      </c>
      <c r="Q5" s="270">
        <v>0</v>
      </c>
      <c r="R5" s="74"/>
      <c r="S5" s="75" t="str">
        <f t="shared" si="0"/>
        <v>0000</v>
      </c>
      <c r="T5" s="75" t="str">
        <f t="shared" si="1"/>
        <v>00000808040900000000000100000000</v>
      </c>
      <c r="U5" s="75" t="str">
        <f t="shared" ca="1" si="2"/>
        <v>082E000100010001040A040B040C040D</v>
      </c>
      <c r="V5" s="197">
        <f t="shared" ref="V5:V68" ca="1" si="4">OFFSET($W$3:$W$6102,0+Y5,0,1,1)</f>
        <v>119</v>
      </c>
      <c r="W5" s="75">
        <f>HEX2DEC(RIGHT(S5,2))+HEX2DEC(RIGHT(S6,2))+HEX2DEC(RIGHT(S7,2))+HEX2DEC(RIGHT(S8,2))+HEX2DEC(LEFT(S5,2))+HEX2DEC(LEFT(S6,2))+HEX2DEC(LEFT(S7,2))+HEX2DEC(LEFT(S8,2))+HEX2DEC(RIGHT(S9,2))+HEX2DEC(RIGHT(S10,2))+HEX2DEC(RIGHT(S11,2))+HEX2DEC(RIGHT(S12,2))+HEX2DEC(LEFT(S9,2))+HEX2DEC(LEFT(S10,2))+HEX2DEC(LEFT(S11,2))+HEX2DEC(LEFT(S12,2))</f>
        <v>30</v>
      </c>
      <c r="Y5" s="75">
        <f t="shared" si="3"/>
        <v>16</v>
      </c>
      <c r="Z5" s="75">
        <v>2</v>
      </c>
      <c r="AE5" s="479"/>
    </row>
    <row r="6" spans="1:31" s="75" customFormat="1" ht="13.5" x14ac:dyDescent="0.2">
      <c r="A6" s="211">
        <v>3</v>
      </c>
      <c r="B6" s="212" t="s">
        <v>559</v>
      </c>
      <c r="C6" s="213" t="s">
        <v>560</v>
      </c>
      <c r="D6" s="213"/>
      <c r="E6" s="213">
        <v>0</v>
      </c>
      <c r="F6" s="213" t="s">
        <v>553</v>
      </c>
      <c r="G6" s="214" t="s">
        <v>554</v>
      </c>
      <c r="H6" s="208">
        <f>IF(Input!F$4="GMH_OECC",J6,IF(Input!F$4="GMH_XOEC",L6,IF(Input!F$4="GMH_Korea",N6,IF(Input!F$4="GMH_EU",P6,IF(Input!F$4="Skysuper",#REF!,IF(Input!F$4="SkyII",#REF!,IF(Input!F$4="XO-8000",#REF!, "FALSE")))))))</f>
        <v>8</v>
      </c>
      <c r="I6" s="209">
        <f>IF(Input!F$4="GMH_OECC",K6,IF(Input!F$4="GMH_XOEC",M6,IF(Input!F$4="GMH_Korea",O6,IF(Input!F$4="GMH_EU",Q6,IF(Input!F$4="Skysuper",#REF!,IF(Input!F$4="SkyII",#REF!,IF(Input!F$4="XO-8000",#REF!, "FALSE")))))))</f>
        <v>4</v>
      </c>
      <c r="J6" s="210">
        <v>8</v>
      </c>
      <c r="K6" s="268">
        <v>4</v>
      </c>
      <c r="L6" s="270">
        <v>8</v>
      </c>
      <c r="M6" s="270">
        <v>4</v>
      </c>
      <c r="N6" s="270">
        <v>8</v>
      </c>
      <c r="O6" s="270">
        <v>1</v>
      </c>
      <c r="P6" s="270">
        <v>8</v>
      </c>
      <c r="Q6" s="270">
        <v>2</v>
      </c>
      <c r="R6" s="74"/>
      <c r="S6" s="75" t="str">
        <f t="shared" si="0"/>
        <v>0808</v>
      </c>
      <c r="T6" s="75" t="str">
        <f t="shared" si="1"/>
        <v>0808040900000000000100000000042E</v>
      </c>
      <c r="U6" s="75" t="str">
        <f t="shared" ca="1" si="2"/>
        <v>04090000040F00000000000000000000</v>
      </c>
      <c r="V6" s="197">
        <f t="shared" ca="1" si="4"/>
        <v>32</v>
      </c>
      <c r="W6" s="75">
        <f t="shared" ref="W6:W69" si="5">HEX2DEC(RIGHT(S6,2))+HEX2DEC(RIGHT(S7,2))+HEX2DEC(RIGHT(S8,2))+HEX2DEC(RIGHT(S9,2))+HEX2DEC(LEFT(S6,2))+HEX2DEC(LEFT(S7,2))+HEX2DEC(LEFT(S8,2))+HEX2DEC(LEFT(S9,2))+HEX2DEC(RIGHT(S10,2))+HEX2DEC(RIGHT(S11,2))+HEX2DEC(RIGHT(S12,2))+HEX2DEC(RIGHT(S13,2))+HEX2DEC(LEFT(S10,2))+HEX2DEC(LEFT(S11,2))+HEX2DEC(LEFT(S12,2))+HEX2DEC(LEFT(S13,2))</f>
        <v>80</v>
      </c>
      <c r="Y6" s="75">
        <f t="shared" si="3"/>
        <v>24</v>
      </c>
      <c r="Z6" s="75">
        <v>3</v>
      </c>
      <c r="AE6" s="479"/>
    </row>
    <row r="7" spans="1:31" s="75" customFormat="1" ht="13.5" x14ac:dyDescent="0.2">
      <c r="A7" s="211">
        <v>4</v>
      </c>
      <c r="B7" s="212" t="s">
        <v>561</v>
      </c>
      <c r="C7" s="213" t="s">
        <v>562</v>
      </c>
      <c r="D7" s="213"/>
      <c r="E7" s="213">
        <v>0</v>
      </c>
      <c r="F7" s="213" t="s">
        <v>553</v>
      </c>
      <c r="G7" s="214" t="s">
        <v>554</v>
      </c>
      <c r="H7" s="208">
        <f>IF(Input!F$4="GMH_OECC",J7,IF(Input!F$4="GMH_XOEC",L7,IF(Input!F$4="GMH_Korea",N7,IF(Input!F$4="GMH_EU",P7,IF(Input!F$4="Skysuper",#REF!,IF(Input!F$4="SkyII",#REF!,IF(Input!F$4="XO-8000",#REF!, "FALSE")))))))</f>
        <v>9</v>
      </c>
      <c r="I7" s="209">
        <f>IF(Input!F$4="GMH_OECC",K7,IF(Input!F$4="GMH_XOEC",M7,IF(Input!F$4="GMH_Korea",O7,IF(Input!F$4="GMH_EU",Q7,IF(Input!F$4="Skysuper",#REF!,IF(Input!F$4="SkyII",#REF!,IF(Input!F$4="XO-8000",#REF!, "FALSE")))))))</f>
        <v>3</v>
      </c>
      <c r="J7" s="210">
        <v>9</v>
      </c>
      <c r="K7" s="268">
        <v>3</v>
      </c>
      <c r="L7" s="270">
        <v>9</v>
      </c>
      <c r="M7" s="270">
        <v>3</v>
      </c>
      <c r="N7" s="270">
        <v>8</v>
      </c>
      <c r="O7" s="270">
        <v>4</v>
      </c>
      <c r="P7" s="270">
        <v>8</v>
      </c>
      <c r="Q7" s="270">
        <v>3</v>
      </c>
      <c r="R7" s="74"/>
      <c r="S7" s="75" t="str">
        <f t="shared" si="0"/>
        <v>0409</v>
      </c>
      <c r="T7" s="75" t="str">
        <f t="shared" si="1"/>
        <v>040900000000000100000000042E042E</v>
      </c>
      <c r="U7" s="75" t="str">
        <f t="shared" ca="1" si="2"/>
        <v>01080109010A010B010C010D010E010F</v>
      </c>
      <c r="V7" s="197">
        <f t="shared" ca="1" si="4"/>
        <v>100</v>
      </c>
      <c r="W7" s="75">
        <f t="shared" si="5"/>
        <v>114</v>
      </c>
      <c r="Y7" s="75">
        <f t="shared" si="3"/>
        <v>32</v>
      </c>
      <c r="Z7" s="75">
        <v>4</v>
      </c>
      <c r="AE7" s="479"/>
    </row>
    <row r="8" spans="1:31" s="75" customFormat="1" ht="13.5" x14ac:dyDescent="0.2">
      <c r="A8" s="211">
        <v>5</v>
      </c>
      <c r="B8" s="212" t="s">
        <v>563</v>
      </c>
      <c r="C8" s="213" t="s">
        <v>564</v>
      </c>
      <c r="D8" s="213"/>
      <c r="E8" s="213">
        <v>0</v>
      </c>
      <c r="F8" s="213" t="s">
        <v>553</v>
      </c>
      <c r="G8" s="214" t="s">
        <v>554</v>
      </c>
      <c r="H8" s="208" t="str">
        <f>IF(Input!F$4="GMH_OECC",J8,IF(Input!F$4="GMH_XOEC",L8,IF(Input!F$4="GMH_Korea",N8,IF(Input!F$4="GMH_EU",P8,IF(Input!F$4="Skysuper",#REF!,IF(Input!F$4="SkyII",#REF!,IF(Input!F$4="XO-8000",#REF!, "FALSE")))))))</f>
        <v>00</v>
      </c>
      <c r="I8" s="209">
        <f>IF(Input!F$4="GMH_OECC",K8,IF(Input!F$4="GMH_XOEC",M8,IF(Input!F$4="GMH_Korea",O8,IF(Input!F$4="GMH_EU",Q8,IF(Input!F$4="Skysuper",#REF!,IF(Input!F$4="SkyII",#REF!,IF(Input!F$4="XO-8000",#REF!, "FALSE")))))))</f>
        <v>0</v>
      </c>
      <c r="J8" s="210" t="s">
        <v>10359</v>
      </c>
      <c r="K8" s="268">
        <v>0</v>
      </c>
      <c r="L8" s="270" t="s">
        <v>10359</v>
      </c>
      <c r="M8" s="270">
        <v>0</v>
      </c>
      <c r="N8" s="270" t="s">
        <v>10359</v>
      </c>
      <c r="O8" s="270">
        <v>0</v>
      </c>
      <c r="P8" s="270" t="s">
        <v>10359</v>
      </c>
      <c r="Q8" s="270">
        <v>0</v>
      </c>
      <c r="R8" s="74"/>
      <c r="S8" s="75" t="str">
        <f t="shared" si="0"/>
        <v>0000</v>
      </c>
      <c r="T8" s="75" t="str">
        <f t="shared" si="1"/>
        <v>00000000000100000000042E042E0000</v>
      </c>
      <c r="U8" s="75" t="str">
        <f t="shared" ca="1" si="2"/>
        <v>02080209020A020B020C020D020E020F</v>
      </c>
      <c r="V8" s="197">
        <f t="shared" ca="1" si="4"/>
        <v>108</v>
      </c>
      <c r="W8" s="75">
        <f t="shared" si="5"/>
        <v>101</v>
      </c>
      <c r="Y8" s="75">
        <f t="shared" si="3"/>
        <v>40</v>
      </c>
      <c r="Z8" s="75">
        <v>5</v>
      </c>
      <c r="AE8" s="479"/>
    </row>
    <row r="9" spans="1:31" s="75" customFormat="1" ht="13.5" x14ac:dyDescent="0.2">
      <c r="A9" s="211">
        <v>6</v>
      </c>
      <c r="B9" s="212" t="s">
        <v>565</v>
      </c>
      <c r="C9" s="213" t="s">
        <v>566</v>
      </c>
      <c r="D9" s="213"/>
      <c r="E9" s="213">
        <v>0</v>
      </c>
      <c r="F9" s="213" t="s">
        <v>553</v>
      </c>
      <c r="G9" s="214" t="s">
        <v>554</v>
      </c>
      <c r="H9" s="208" t="str">
        <f>IF(Input!F$4="GMH_OECC",J9,IF(Input!F$4="GMH_XOEC",L9,IF(Input!F$4="GMH_Korea",N9,IF(Input!F$4="GMH_EU",P9,IF(Input!F$4="Skysuper",#REF!,IF(Input!F$4="SkyII",#REF!,IF(Input!F$4="XO-8000",#REF!, "FALSE")))))))</f>
        <v>00</v>
      </c>
      <c r="I9" s="209">
        <f>IF(Input!F$4="GMH_OECC",K9,IF(Input!F$4="GMH_XOEC",M9,IF(Input!F$4="GMH_Korea",O9,IF(Input!F$4="GMH_EU",Q9,IF(Input!F$4="Skysuper",#REF!,IF(Input!F$4="SkyII",#REF!,IF(Input!F$4="XO-8000",#REF!, "FALSE")))))))</f>
        <v>0</v>
      </c>
      <c r="J9" s="210" t="s">
        <v>10359</v>
      </c>
      <c r="K9" s="268">
        <v>0</v>
      </c>
      <c r="L9" s="270" t="s">
        <v>10359</v>
      </c>
      <c r="M9" s="270">
        <v>0</v>
      </c>
      <c r="N9" s="270" t="s">
        <v>10359</v>
      </c>
      <c r="O9" s="270">
        <v>0</v>
      </c>
      <c r="P9" s="270" t="s">
        <v>10359</v>
      </c>
      <c r="Q9" s="270">
        <v>0</v>
      </c>
      <c r="R9" s="74"/>
      <c r="S9" s="75" t="str">
        <f t="shared" si="0"/>
        <v>0000</v>
      </c>
      <c r="T9" s="75" t="str">
        <f t="shared" si="1"/>
        <v>0000000100000000042E042E00000000</v>
      </c>
      <c r="U9" s="75" t="str">
        <f t="shared" ca="1" si="2"/>
        <v>01100210041008100111021104110811</v>
      </c>
      <c r="V9" s="197">
        <f t="shared" ca="1" si="4"/>
        <v>162</v>
      </c>
      <c r="W9" s="75">
        <f t="shared" si="5"/>
        <v>101</v>
      </c>
      <c r="Y9" s="75">
        <f t="shared" si="3"/>
        <v>48</v>
      </c>
      <c r="Z9" s="75">
        <v>6</v>
      </c>
      <c r="AE9" s="479"/>
    </row>
    <row r="10" spans="1:31" s="75" customFormat="1" ht="13.5" x14ac:dyDescent="0.2">
      <c r="A10" s="211">
        <v>7</v>
      </c>
      <c r="B10" s="212" t="s">
        <v>567</v>
      </c>
      <c r="C10" s="213" t="s">
        <v>568</v>
      </c>
      <c r="D10" s="213"/>
      <c r="E10" s="213">
        <v>1</v>
      </c>
      <c r="F10" s="213" t="s">
        <v>553</v>
      </c>
      <c r="G10" s="214" t="s">
        <v>554</v>
      </c>
      <c r="H10" s="208">
        <f>IF(Input!F$4="GMH_OECC",J10,IF(Input!F$4="GMH_XOEC",L10,IF(Input!F$4="GMH_Korea",N10,IF(Input!F$4="GMH_EU",P10,IF(Input!F$4="Skysuper",#REF!,IF(Input!F$4="SkyII",#REF!,IF(Input!F$4="XO-8000",#REF!, "FALSE")))))))</f>
        <v>1</v>
      </c>
      <c r="I10" s="209">
        <f>IF(Input!F$4="GMH_OECC",K10,IF(Input!F$4="GMH_XOEC",M10,IF(Input!F$4="GMH_Korea",O10,IF(Input!F$4="GMH_EU",Q10,IF(Input!F$4="Skysuper",#REF!,IF(Input!F$4="SkyII",#REF!,IF(Input!F$4="XO-8000",#REF!, "FALSE")))))))</f>
        <v>0</v>
      </c>
      <c r="J10" s="210">
        <v>1</v>
      </c>
      <c r="K10" s="268">
        <v>0</v>
      </c>
      <c r="L10" s="270">
        <v>1</v>
      </c>
      <c r="M10" s="270">
        <v>0</v>
      </c>
      <c r="N10" s="270">
        <v>1</v>
      </c>
      <c r="O10" s="270">
        <v>0</v>
      </c>
      <c r="P10" s="270">
        <v>1</v>
      </c>
      <c r="Q10" s="270">
        <v>0</v>
      </c>
      <c r="R10" s="74"/>
      <c r="S10" s="75" t="str">
        <f t="shared" si="0"/>
        <v>0001</v>
      </c>
      <c r="T10" s="75" t="str">
        <f t="shared" si="1"/>
        <v>000100000000042E042E000000000000</v>
      </c>
      <c r="U10" s="75" t="str">
        <f t="shared" ca="1" si="2"/>
        <v>01120212041208120113021304130813</v>
      </c>
      <c r="V10" s="197">
        <f t="shared" ca="1" si="4"/>
        <v>178</v>
      </c>
      <c r="W10" s="75">
        <f t="shared" si="5"/>
        <v>101</v>
      </c>
      <c r="Y10" s="75">
        <f t="shared" si="3"/>
        <v>56</v>
      </c>
      <c r="Z10" s="75">
        <v>7</v>
      </c>
      <c r="AE10" s="479"/>
    </row>
    <row r="11" spans="1:31" s="75" customFormat="1" ht="13.5" x14ac:dyDescent="0.2">
      <c r="A11" s="211">
        <v>8</v>
      </c>
      <c r="B11" s="212" t="s">
        <v>569</v>
      </c>
      <c r="C11" s="213" t="s">
        <v>569</v>
      </c>
      <c r="D11" s="213" t="s">
        <v>569</v>
      </c>
      <c r="E11" s="213" t="s">
        <v>569</v>
      </c>
      <c r="F11" s="213" t="s">
        <v>569</v>
      </c>
      <c r="G11" s="214" t="s">
        <v>569</v>
      </c>
      <c r="H11" s="208" t="str">
        <f>IF(Input!F$4="GMH_OECC",J11,IF(Input!F$4="GMH_XOEC",L11,IF(Input!F$4="GMH_Korea",N11,IF(Input!F$4="GMH_EU",P11,IF(Input!F$4="Skysuper",#REF!,IF(Input!F$4="SkyII",#REF!,IF(Input!F$4="XO-8000",#REF!, "FALSE")))))))</f>
        <v>00</v>
      </c>
      <c r="I11" s="209">
        <f>IF(Input!F$4="GMH_OECC",K11,IF(Input!F$4="GMH_XOEC",M11,IF(Input!F$4="GMH_Korea",O11,IF(Input!F$4="GMH_EU",Q11,IF(Input!F$4="Skysuper",#REF!,IF(Input!F$4="SkyII",#REF!,IF(Input!F$4="XO-8000",#REF!, "FALSE")))))))</f>
        <v>0</v>
      </c>
      <c r="J11" s="210" t="s">
        <v>10359</v>
      </c>
      <c r="K11" s="268">
        <v>0</v>
      </c>
      <c r="L11" s="270" t="s">
        <v>10359</v>
      </c>
      <c r="M11" s="270">
        <v>0</v>
      </c>
      <c r="N11" s="270" t="s">
        <v>10359</v>
      </c>
      <c r="O11" s="270">
        <v>0</v>
      </c>
      <c r="P11" s="270" t="s">
        <v>10359</v>
      </c>
      <c r="Q11" s="270">
        <v>0</v>
      </c>
      <c r="R11" s="74"/>
      <c r="S11" s="75" t="str">
        <f t="shared" si="0"/>
        <v>0000</v>
      </c>
      <c r="T11" s="75" t="str">
        <f t="shared" si="1"/>
        <v>00000000042E042E0000000000000000</v>
      </c>
      <c r="U11" s="75" t="str">
        <f t="shared" ca="1" si="2"/>
        <v>020402050206020702080209020A020B</v>
      </c>
      <c r="V11" s="197">
        <f t="shared" ca="1" si="4"/>
        <v>76</v>
      </c>
      <c r="W11" s="75">
        <f t="shared" si="5"/>
        <v>100</v>
      </c>
      <c r="Y11" s="75">
        <f t="shared" si="3"/>
        <v>64</v>
      </c>
      <c r="Z11" s="75">
        <v>8</v>
      </c>
      <c r="AE11" s="479"/>
    </row>
    <row r="12" spans="1:31" s="75" customFormat="1" ht="13.5" x14ac:dyDescent="0.2">
      <c r="A12" s="211">
        <v>9</v>
      </c>
      <c r="B12" s="212" t="s">
        <v>569</v>
      </c>
      <c r="C12" s="213" t="s">
        <v>569</v>
      </c>
      <c r="D12" s="213" t="s">
        <v>569</v>
      </c>
      <c r="E12" s="213" t="s">
        <v>569</v>
      </c>
      <c r="F12" s="213" t="s">
        <v>569</v>
      </c>
      <c r="G12" s="214" t="s">
        <v>569</v>
      </c>
      <c r="H12" s="208" t="str">
        <f>IF(Input!F$4="GMH_OECC",J12,IF(Input!F$4="GMH_XOEC",L12,IF(Input!F$4="GMH_Korea",N12,IF(Input!F$4="GMH_EU",P12,IF(Input!F$4="Skysuper",#REF!,IF(Input!F$4="SkyII",#REF!,IF(Input!F$4="XO-8000",#REF!, "FALSE")))))))</f>
        <v>00</v>
      </c>
      <c r="I12" s="209">
        <f>IF(Input!F$4="GMH_OECC",K12,IF(Input!F$4="GMH_XOEC",M12,IF(Input!F$4="GMH_Korea",O12,IF(Input!F$4="GMH_EU",Q12,IF(Input!F$4="Skysuper",#REF!,IF(Input!F$4="SkyII",#REF!,IF(Input!F$4="XO-8000",#REF!, "FALSE")))))))</f>
        <v>0</v>
      </c>
      <c r="J12" s="210" t="s">
        <v>10359</v>
      </c>
      <c r="K12" s="268">
        <v>0</v>
      </c>
      <c r="L12" s="270" t="s">
        <v>10359</v>
      </c>
      <c r="M12" s="270">
        <v>0</v>
      </c>
      <c r="N12" s="270" t="s">
        <v>10359</v>
      </c>
      <c r="O12" s="270">
        <v>0</v>
      </c>
      <c r="P12" s="270" t="s">
        <v>10359</v>
      </c>
      <c r="Q12" s="270">
        <v>0</v>
      </c>
      <c r="R12" s="74"/>
      <c r="S12" s="75" t="str">
        <f t="shared" si="0"/>
        <v>0000</v>
      </c>
      <c r="T12" s="75" t="str">
        <f t="shared" si="1"/>
        <v>0000042E042E0000000000000000082E</v>
      </c>
      <c r="U12" s="75" t="str">
        <f t="shared" ca="1" si="2"/>
        <v>020C020D020E020F0210021102120213</v>
      </c>
      <c r="V12" s="197">
        <f t="shared" ca="1" si="4"/>
        <v>140</v>
      </c>
      <c r="W12" s="75">
        <f t="shared" si="5"/>
        <v>154</v>
      </c>
      <c r="Y12" s="75">
        <f t="shared" si="3"/>
        <v>72</v>
      </c>
      <c r="Z12" s="75">
        <v>9</v>
      </c>
      <c r="AE12" s="479"/>
    </row>
    <row r="13" spans="1:31" s="75" customFormat="1" ht="13.5" x14ac:dyDescent="0.2">
      <c r="A13" s="211">
        <v>10</v>
      </c>
      <c r="B13" s="212" t="s">
        <v>570</v>
      </c>
      <c r="C13" s="213" t="s">
        <v>571</v>
      </c>
      <c r="D13" s="213"/>
      <c r="E13" s="213">
        <v>0</v>
      </c>
      <c r="F13" s="213" t="s">
        <v>553</v>
      </c>
      <c r="G13" s="214" t="s">
        <v>572</v>
      </c>
      <c r="H13" s="208">
        <f>IF(Input!F$4="GMH_OECC",J13,IF(Input!F$4="GMH_XOEC",L13,IF(Input!F$4="GMH_Korea",N13,IF(Input!F$4="GMH_EU",P13,IF(Input!F$4="Skysuper",#REF!,IF(Input!F$4="SkyII",#REF!,IF(Input!F$4="XO-8000",#REF!, "FALSE")))))))</f>
        <v>46</v>
      </c>
      <c r="I13" s="209">
        <f>IF(Input!F$4="GMH_OECC",K13,IF(Input!F$4="GMH_XOEC",M13,IF(Input!F$4="GMH_Korea",O13,IF(Input!F$4="GMH_EU",Q13,IF(Input!F$4="Skysuper",#REF!,IF(Input!F$4="SkyII",#REF!,IF(Input!F$4="XO-8000",#REF!, "FALSE")))))))</f>
        <v>3</v>
      </c>
      <c r="J13" s="210">
        <v>46</v>
      </c>
      <c r="K13" s="268">
        <v>3</v>
      </c>
      <c r="L13" s="270">
        <v>46</v>
      </c>
      <c r="M13" s="270">
        <v>3</v>
      </c>
      <c r="N13" s="270">
        <v>46</v>
      </c>
      <c r="O13" s="270">
        <v>3</v>
      </c>
      <c r="P13" s="270">
        <v>46</v>
      </c>
      <c r="Q13" s="270">
        <v>3</v>
      </c>
      <c r="R13" s="74"/>
      <c r="S13" s="75" t="str">
        <f t="shared" si="0"/>
        <v>042E</v>
      </c>
      <c r="T13" s="75" t="str">
        <f t="shared" si="1"/>
        <v>042E042E0000000000000000082E0001</v>
      </c>
      <c r="U13" s="75" t="str">
        <f t="shared" ca="1" si="2"/>
        <v>021402150216021702180219021A021B</v>
      </c>
      <c r="V13" s="197">
        <f t="shared" ca="1" si="4"/>
        <v>204</v>
      </c>
      <c r="W13" s="75">
        <f t="shared" si="5"/>
        <v>155</v>
      </c>
      <c r="Y13" s="75">
        <f t="shared" si="3"/>
        <v>80</v>
      </c>
      <c r="Z13" s="75">
        <v>10</v>
      </c>
      <c r="AE13" s="480" t="s">
        <v>11365</v>
      </c>
    </row>
    <row r="14" spans="1:31" s="75" customFormat="1" ht="13.5" x14ac:dyDescent="0.2">
      <c r="A14" s="211">
        <v>11</v>
      </c>
      <c r="B14" s="212" t="s">
        <v>573</v>
      </c>
      <c r="C14" s="213" t="s">
        <v>574</v>
      </c>
      <c r="D14" s="213"/>
      <c r="E14" s="213">
        <v>0</v>
      </c>
      <c r="F14" s="213" t="s">
        <v>553</v>
      </c>
      <c r="G14" s="214" t="s">
        <v>572</v>
      </c>
      <c r="H14" s="208">
        <f>IF(Input!F$4="GMH_OECC",J14,IF(Input!F$4="GMH_XOEC",L14,IF(Input!F$4="GMH_Korea",N14,IF(Input!F$4="GMH_EU",P14,IF(Input!F$4="Skysuper",#REF!,IF(Input!F$4="SkyII",#REF!,IF(Input!F$4="XO-8000",#REF!, "FALSE")))))))</f>
        <v>46</v>
      </c>
      <c r="I14" s="209">
        <f>IF(Input!F$4="GMH_OECC",K14,IF(Input!F$4="GMH_XOEC",M14,IF(Input!F$4="GMH_Korea",O14,IF(Input!F$4="GMH_EU",Q14,IF(Input!F$4="Skysuper",#REF!,IF(Input!F$4="SkyII",#REF!,IF(Input!F$4="XO-8000",#REF!, "FALSE")))))))</f>
        <v>3</v>
      </c>
      <c r="J14" s="210">
        <v>46</v>
      </c>
      <c r="K14" s="268">
        <v>3</v>
      </c>
      <c r="L14" s="270">
        <v>46</v>
      </c>
      <c r="M14" s="270">
        <v>3</v>
      </c>
      <c r="N14" s="270">
        <v>46</v>
      </c>
      <c r="O14" s="270">
        <v>3</v>
      </c>
      <c r="P14" s="270">
        <v>46</v>
      </c>
      <c r="Q14" s="270">
        <v>3</v>
      </c>
      <c r="R14" s="74"/>
      <c r="S14" s="75" t="str">
        <f t="shared" si="0"/>
        <v>042E</v>
      </c>
      <c r="T14" s="75" t="str">
        <f t="shared" si="1"/>
        <v>042E0000000000000000082E00010001</v>
      </c>
      <c r="U14" s="75" t="str">
        <f t="shared" ca="1" si="2"/>
        <v>021C021D021E021F0220022102220223</v>
      </c>
      <c r="V14" s="197">
        <f t="shared" ca="1" si="4"/>
        <v>268</v>
      </c>
      <c r="W14" s="75">
        <f t="shared" si="5"/>
        <v>106</v>
      </c>
      <c r="Y14" s="75">
        <f t="shared" si="3"/>
        <v>88</v>
      </c>
      <c r="Z14" s="75">
        <v>11</v>
      </c>
      <c r="AE14" s="480" t="s">
        <v>11364</v>
      </c>
    </row>
    <row r="15" spans="1:31" s="75" customFormat="1" ht="13.5" x14ac:dyDescent="0.2">
      <c r="A15" s="211">
        <v>12</v>
      </c>
      <c r="B15" s="212" t="s">
        <v>569</v>
      </c>
      <c r="C15" s="213" t="s">
        <v>569</v>
      </c>
      <c r="D15" s="213" t="s">
        <v>569</v>
      </c>
      <c r="E15" s="213" t="s">
        <v>569</v>
      </c>
      <c r="F15" s="213" t="s">
        <v>569</v>
      </c>
      <c r="G15" s="214" t="s">
        <v>569</v>
      </c>
      <c r="H15" s="208" t="str">
        <f>IF(Input!F$4="GMH_OECC",J15,IF(Input!F$4="GMH_XOEC",L15,IF(Input!F$4="GMH_Korea",N15,IF(Input!F$4="GMH_EU",P15,IF(Input!F$4="Skysuper",#REF!,IF(Input!F$4="SkyII",#REF!,IF(Input!F$4="XO-8000",#REF!, "FALSE")))))))</f>
        <v>00</v>
      </c>
      <c r="I15" s="209">
        <f>IF(Input!F$4="GMH_OECC",K15,IF(Input!F$4="GMH_XOEC",M15,IF(Input!F$4="GMH_Korea",O15,IF(Input!F$4="GMH_EU",Q15,IF(Input!F$4="Skysuper",#REF!,IF(Input!F$4="SkyII",#REF!,IF(Input!F$4="XO-8000",#REF!, "FALSE")))))))</f>
        <v>0</v>
      </c>
      <c r="J15" s="210" t="s">
        <v>10359</v>
      </c>
      <c r="K15" s="268">
        <v>0</v>
      </c>
      <c r="L15" s="270" t="s">
        <v>10359</v>
      </c>
      <c r="M15" s="270">
        <v>0</v>
      </c>
      <c r="N15" s="270" t="s">
        <v>10359</v>
      </c>
      <c r="O15" s="270">
        <v>0</v>
      </c>
      <c r="P15" s="270" t="s">
        <v>10359</v>
      </c>
      <c r="Q15" s="270">
        <v>0</v>
      </c>
      <c r="R15" s="74"/>
      <c r="S15" s="75" t="str">
        <f t="shared" si="0"/>
        <v>0000</v>
      </c>
      <c r="T15" s="75" t="str">
        <f t="shared" si="1"/>
        <v>0000000000000000082E000100010001</v>
      </c>
      <c r="U15" s="75" t="str">
        <f t="shared" ca="1" si="2"/>
        <v>000001050106010701080109010A010B</v>
      </c>
      <c r="V15" s="197">
        <f t="shared" ca="1" si="4"/>
        <v>63</v>
      </c>
      <c r="W15" s="75">
        <f t="shared" si="5"/>
        <v>57</v>
      </c>
      <c r="Y15" s="75">
        <f t="shared" si="3"/>
        <v>96</v>
      </c>
      <c r="Z15" s="75">
        <v>12</v>
      </c>
      <c r="AC15" s="75" t="s">
        <v>10404</v>
      </c>
      <c r="AE15" s="479"/>
    </row>
    <row r="16" spans="1:31" s="75" customFormat="1" ht="13.5" x14ac:dyDescent="0.2">
      <c r="A16" s="211">
        <v>13</v>
      </c>
      <c r="B16" s="212" t="s">
        <v>575</v>
      </c>
      <c r="C16" s="213" t="s">
        <v>576</v>
      </c>
      <c r="D16" s="213"/>
      <c r="E16" s="213">
        <v>0</v>
      </c>
      <c r="F16" s="213" t="s">
        <v>553</v>
      </c>
      <c r="G16" s="214" t="s">
        <v>554</v>
      </c>
      <c r="H16" s="208" t="str">
        <f>IF(Input!F$4="GMH_OECC",J16,IF(Input!F$4="GMH_XOEC",L16,IF(Input!F$4="GMH_Korea",N16,IF(Input!F$4="GMH_EU",P16,IF(Input!F$4="Skysuper",#REF!,IF(Input!F$4="SkyII",#REF!,IF(Input!F$4="XO-8000",#REF!, "FALSE")))))))</f>
        <v>00</v>
      </c>
      <c r="I16" s="209">
        <f>IF(Input!F$4="GMH_OECC",K16,IF(Input!F$4="GMH_XOEC",M16,IF(Input!F$4="GMH_Korea",O16,IF(Input!F$4="GMH_EU",Q16,IF(Input!F$4="Skysuper",#REF!,IF(Input!F$4="SkyII",#REF!,IF(Input!F$4="XO-8000",#REF!, "FALSE")))))))</f>
        <v>0</v>
      </c>
      <c r="J16" s="210" t="s">
        <v>10359</v>
      </c>
      <c r="K16" s="268">
        <v>0</v>
      </c>
      <c r="L16" s="270" t="s">
        <v>10359</v>
      </c>
      <c r="M16" s="270">
        <v>0</v>
      </c>
      <c r="N16" s="270" t="s">
        <v>10359</v>
      </c>
      <c r="O16" s="270">
        <v>0</v>
      </c>
      <c r="P16" s="270" t="s">
        <v>10359</v>
      </c>
      <c r="Q16" s="270">
        <v>0</v>
      </c>
      <c r="R16" s="74"/>
      <c r="S16" s="75" t="str">
        <f t="shared" si="0"/>
        <v>0000</v>
      </c>
      <c r="T16" s="75" t="str">
        <f t="shared" si="1"/>
        <v>000000000000082E000100010001040A</v>
      </c>
      <c r="U16" s="75" t="str">
        <f t="shared" ca="1" si="2"/>
        <v>010C010D010E010F0110011101120113</v>
      </c>
      <c r="V16" s="197">
        <f t="shared" ca="1" si="4"/>
        <v>132</v>
      </c>
      <c r="W16" s="75">
        <f t="shared" si="5"/>
        <v>71</v>
      </c>
      <c r="Y16" s="75">
        <f t="shared" si="3"/>
        <v>104</v>
      </c>
      <c r="Z16" s="75">
        <v>13</v>
      </c>
      <c r="AE16" s="479"/>
    </row>
    <row r="17" spans="1:31" s="75" customFormat="1" ht="13.5" x14ac:dyDescent="0.2">
      <c r="A17" s="211">
        <v>14</v>
      </c>
      <c r="B17" s="212" t="s">
        <v>577</v>
      </c>
      <c r="C17" s="213" t="s">
        <v>578</v>
      </c>
      <c r="D17" s="213"/>
      <c r="E17" s="213">
        <v>0</v>
      </c>
      <c r="F17" s="213" t="s">
        <v>553</v>
      </c>
      <c r="G17" s="214" t="s">
        <v>554</v>
      </c>
      <c r="H17" s="208" t="str">
        <f>IF(Input!F$4="GMH_OECC",J17,IF(Input!F$4="GMH_XOEC",L17,IF(Input!F$4="GMH_Korea",N17,IF(Input!F$4="GMH_EU",P17,IF(Input!F$4="Skysuper",#REF!,IF(Input!F$4="SkyII",#REF!,IF(Input!F$4="XO-8000",#REF!, "FALSE")))))))</f>
        <v>00</v>
      </c>
      <c r="I17" s="209">
        <f>IF(Input!F$4="GMH_OECC",K17,IF(Input!F$4="GMH_XOEC",M17,IF(Input!F$4="GMH_Korea",O17,IF(Input!F$4="GMH_EU",Q17,IF(Input!F$4="Skysuper",#REF!,IF(Input!F$4="SkyII",#REF!,IF(Input!F$4="XO-8000",#REF!, "FALSE")))))))</f>
        <v>0</v>
      </c>
      <c r="J17" s="210" t="s">
        <v>10359</v>
      </c>
      <c r="K17" s="268">
        <v>0</v>
      </c>
      <c r="L17" s="270" t="s">
        <v>10359</v>
      </c>
      <c r="M17" s="270">
        <v>0</v>
      </c>
      <c r="N17" s="270" t="s">
        <v>10359</v>
      </c>
      <c r="O17" s="270">
        <v>0</v>
      </c>
      <c r="P17" s="270" t="s">
        <v>10359</v>
      </c>
      <c r="Q17" s="270">
        <v>0</v>
      </c>
      <c r="R17" s="74"/>
      <c r="S17" s="75" t="str">
        <f t="shared" si="0"/>
        <v>0000</v>
      </c>
      <c r="T17" s="75" t="str">
        <f t="shared" si="1"/>
        <v>00000000082E000100010001040A040B</v>
      </c>
      <c r="U17" s="75" t="str">
        <f t="shared" ca="1" si="2"/>
        <v>011401150116011701180119011A011B</v>
      </c>
      <c r="V17" s="197">
        <f t="shared" ca="1" si="4"/>
        <v>196</v>
      </c>
      <c r="W17" s="75">
        <f t="shared" si="5"/>
        <v>86</v>
      </c>
      <c r="Y17" s="75">
        <f t="shared" si="3"/>
        <v>112</v>
      </c>
      <c r="Z17" s="75">
        <v>14</v>
      </c>
      <c r="AE17" s="479"/>
    </row>
    <row r="18" spans="1:31" s="75" customFormat="1" ht="13.5" x14ac:dyDescent="0.2">
      <c r="A18" s="211">
        <v>15</v>
      </c>
      <c r="B18" s="212" t="s">
        <v>569</v>
      </c>
      <c r="C18" s="213" t="s">
        <v>569</v>
      </c>
      <c r="D18" s="213" t="s">
        <v>569</v>
      </c>
      <c r="E18" s="213" t="s">
        <v>569</v>
      </c>
      <c r="F18" s="213" t="s">
        <v>569</v>
      </c>
      <c r="G18" s="214" t="s">
        <v>569</v>
      </c>
      <c r="H18" s="208" t="str">
        <f>IF(Input!F$4="GMH_OECC",J18,IF(Input!F$4="GMH_XOEC",L18,IF(Input!F$4="GMH_Korea",N18,IF(Input!F$4="GMH_EU",P18,IF(Input!F$4="Skysuper",#REF!,IF(Input!F$4="SkyII",#REF!,IF(Input!F$4="XO-8000",#REF!, "FALSE")))))))</f>
        <v>00</v>
      </c>
      <c r="I18" s="209">
        <f>IF(Input!F$4="GMH_OECC",K18,IF(Input!F$4="GMH_XOEC",M18,IF(Input!F$4="GMH_Korea",O18,IF(Input!F$4="GMH_EU",Q18,IF(Input!F$4="Skysuper",#REF!,IF(Input!F$4="SkyII",#REF!,IF(Input!F$4="XO-8000",#REF!, "FALSE")))))))</f>
        <v>0</v>
      </c>
      <c r="J18" s="210" t="s">
        <v>10359</v>
      </c>
      <c r="K18" s="268">
        <v>0</v>
      </c>
      <c r="L18" s="270" t="s">
        <v>10359</v>
      </c>
      <c r="M18" s="270">
        <v>0</v>
      </c>
      <c r="N18" s="270" t="s">
        <v>10359</v>
      </c>
      <c r="O18" s="270">
        <v>0</v>
      </c>
      <c r="P18" s="270" t="s">
        <v>10359</v>
      </c>
      <c r="Q18" s="270">
        <v>0</v>
      </c>
      <c r="R18" s="74"/>
      <c r="S18" s="75" t="str">
        <f t="shared" si="0"/>
        <v>0000</v>
      </c>
      <c r="T18" s="75" t="str">
        <f t="shared" si="1"/>
        <v>0000082E000100010001040A040B040C</v>
      </c>
      <c r="U18" s="75" t="str">
        <f t="shared" ca="1" si="2"/>
        <v>011C011D011E011F0120012101220123</v>
      </c>
      <c r="V18" s="197">
        <f t="shared" ca="1" si="4"/>
        <v>260</v>
      </c>
      <c r="W18" s="75">
        <f t="shared" si="5"/>
        <v>102</v>
      </c>
      <c r="Y18" s="75">
        <f t="shared" si="3"/>
        <v>120</v>
      </c>
      <c r="Z18" s="75">
        <v>15</v>
      </c>
      <c r="AE18" s="479"/>
    </row>
    <row r="19" spans="1:31" s="75" customFormat="1" ht="13.5" x14ac:dyDescent="0.2">
      <c r="A19" s="211">
        <v>16</v>
      </c>
      <c r="B19" s="212" t="s">
        <v>579</v>
      </c>
      <c r="C19" s="213" t="s">
        <v>580</v>
      </c>
      <c r="D19" s="213"/>
      <c r="E19" s="213">
        <v>0</v>
      </c>
      <c r="F19" s="213" t="s">
        <v>553</v>
      </c>
      <c r="G19" s="214" t="s">
        <v>572</v>
      </c>
      <c r="H19" s="208">
        <f>IF(Input!F$4="GMH_OECC",J19,IF(Input!F$4="GMH_XOEC",L19,IF(Input!F$4="GMH_Korea",N19,IF(Input!F$4="GMH_EU",P19,IF(Input!F$4="Skysuper",#REF!,IF(Input!F$4="SkyII",#REF!,IF(Input!F$4="XO-8000",#REF!, "FALSE")))))))</f>
        <v>46</v>
      </c>
      <c r="I19" s="209">
        <f>IF(Input!F$4="GMH_OECC",K19,IF(Input!F$4="GMH_XOEC",M19,IF(Input!F$4="GMH_Korea",O19,IF(Input!F$4="GMH_EU",Q19,IF(Input!F$4="Skysuper",#REF!,IF(Input!F$4="SkyII",#REF!,IF(Input!F$4="XO-8000",#REF!, "FALSE")))))))</f>
        <v>4</v>
      </c>
      <c r="J19" s="210">
        <v>46</v>
      </c>
      <c r="K19" s="268">
        <v>4</v>
      </c>
      <c r="L19" s="270">
        <v>46</v>
      </c>
      <c r="M19" s="270">
        <v>4</v>
      </c>
      <c r="N19" s="270">
        <v>46</v>
      </c>
      <c r="O19" s="270">
        <v>4</v>
      </c>
      <c r="P19" s="270">
        <v>46</v>
      </c>
      <c r="Q19" s="270">
        <v>4</v>
      </c>
      <c r="R19" s="74"/>
      <c r="S19" s="75" t="str">
        <f t="shared" si="0"/>
        <v>082E</v>
      </c>
      <c r="T19" s="75" t="str">
        <f t="shared" si="1"/>
        <v>082E000100010001040A040B040C040D</v>
      </c>
      <c r="U19" s="75" t="str">
        <f t="shared" ca="1" si="2"/>
        <v>040404050406040704080409040A040B</v>
      </c>
      <c r="V19" s="197">
        <f t="shared" ca="1" si="4"/>
        <v>92</v>
      </c>
      <c r="W19" s="75">
        <f t="shared" si="5"/>
        <v>119</v>
      </c>
      <c r="Y19" s="75">
        <f t="shared" si="3"/>
        <v>128</v>
      </c>
      <c r="Z19" s="75">
        <v>16</v>
      </c>
      <c r="AE19" s="480" t="s">
        <v>11366</v>
      </c>
    </row>
    <row r="20" spans="1:31" s="75" customFormat="1" ht="13.5" x14ac:dyDescent="0.2">
      <c r="A20" s="211">
        <v>17</v>
      </c>
      <c r="B20" s="212" t="s">
        <v>581</v>
      </c>
      <c r="C20" s="213" t="s">
        <v>582</v>
      </c>
      <c r="D20" s="213"/>
      <c r="E20" s="213">
        <v>1</v>
      </c>
      <c r="F20" s="213" t="s">
        <v>553</v>
      </c>
      <c r="G20" s="214" t="s">
        <v>554</v>
      </c>
      <c r="H20" s="208">
        <f>IF(Input!F$4="GMH_OECC",J20,IF(Input!F$4="GMH_XOEC",L20,IF(Input!F$4="GMH_Korea",N20,IF(Input!F$4="GMH_EU",P20,IF(Input!F$4="Skysuper",#REF!,IF(Input!F$4="SkyII",#REF!,IF(Input!F$4="XO-8000",#REF!, "FALSE")))))))</f>
        <v>1</v>
      </c>
      <c r="I20" s="209">
        <f>IF(Input!F$4="GMH_OECC",K20,IF(Input!F$4="GMH_XOEC",M20,IF(Input!F$4="GMH_Korea",O20,IF(Input!F$4="GMH_EU",Q20,IF(Input!F$4="Skysuper",#REF!,IF(Input!F$4="SkyII",#REF!,IF(Input!F$4="XO-8000",#REF!, "FALSE")))))))</f>
        <v>0</v>
      </c>
      <c r="J20" s="210">
        <v>1</v>
      </c>
      <c r="K20" s="268">
        <v>0</v>
      </c>
      <c r="L20" s="270">
        <v>1</v>
      </c>
      <c r="M20" s="270">
        <v>0</v>
      </c>
      <c r="N20" s="270">
        <v>1</v>
      </c>
      <c r="O20" s="270">
        <v>0</v>
      </c>
      <c r="P20" s="270">
        <v>1</v>
      </c>
      <c r="Q20" s="270">
        <v>0</v>
      </c>
      <c r="R20" s="74"/>
      <c r="S20" s="75" t="str">
        <f t="shared" si="0"/>
        <v>0001</v>
      </c>
      <c r="T20" s="75" t="str">
        <f t="shared" si="1"/>
        <v>000100010001040A040B040C040D0409</v>
      </c>
      <c r="U20" s="75" t="str">
        <f t="shared" ca="1" si="2"/>
        <v>040C040D040E040F0410041104120413</v>
      </c>
      <c r="V20" s="197">
        <f t="shared" ca="1" si="4"/>
        <v>156</v>
      </c>
      <c r="W20" s="75">
        <f t="shared" si="5"/>
        <v>78</v>
      </c>
      <c r="Y20" s="75">
        <f t="shared" si="3"/>
        <v>136</v>
      </c>
      <c r="Z20" s="75">
        <v>17</v>
      </c>
      <c r="AE20" s="479"/>
    </row>
    <row r="21" spans="1:31" s="75" customFormat="1" ht="13.5" x14ac:dyDescent="0.2">
      <c r="A21" s="211">
        <v>18</v>
      </c>
      <c r="B21" s="212" t="s">
        <v>583</v>
      </c>
      <c r="C21" s="213" t="s">
        <v>584</v>
      </c>
      <c r="D21" s="213"/>
      <c r="E21" s="213">
        <v>1</v>
      </c>
      <c r="F21" s="213" t="s">
        <v>585</v>
      </c>
      <c r="G21" s="214" t="s">
        <v>554</v>
      </c>
      <c r="H21" s="208">
        <f>IF(Input!F$4="GMH_OECC",J21,IF(Input!F$4="GMH_XOEC",L21,IF(Input!F$4="GMH_Korea",N21,IF(Input!F$4="GMH_EU",P21,IF(Input!F$4="Skysuper",#REF!,IF(Input!F$4="SkyII",#REF!,IF(Input!F$4="XO-8000",#REF!, "FALSE")))))))</f>
        <v>1</v>
      </c>
      <c r="I21" s="209">
        <f>IF(Input!F$4="GMH_OECC",K21,IF(Input!F$4="GMH_XOEC",M21,IF(Input!F$4="GMH_Korea",O21,IF(Input!F$4="GMH_EU",Q21,IF(Input!F$4="Skysuper",#REF!,IF(Input!F$4="SkyII",#REF!,IF(Input!F$4="XO-8000",#REF!, "FALSE")))))))</f>
        <v>0</v>
      </c>
      <c r="J21" s="210">
        <v>1</v>
      </c>
      <c r="K21" s="268">
        <v>0</v>
      </c>
      <c r="L21" s="270">
        <v>1</v>
      </c>
      <c r="M21" s="270">
        <v>0</v>
      </c>
      <c r="N21" s="270">
        <v>1</v>
      </c>
      <c r="O21" s="270">
        <v>0</v>
      </c>
      <c r="P21" s="270">
        <v>1</v>
      </c>
      <c r="Q21" s="270">
        <v>0</v>
      </c>
      <c r="R21" s="74"/>
      <c r="S21" s="75" t="str">
        <f t="shared" si="0"/>
        <v>0001</v>
      </c>
      <c r="T21" s="75" t="str">
        <f t="shared" si="1"/>
        <v>00010001040A040B040C040D04090000</v>
      </c>
      <c r="U21" s="75" t="str">
        <f t="shared" ca="1" si="2"/>
        <v>0414041504160417041804190419041B</v>
      </c>
      <c r="V21" s="197">
        <f t="shared" ca="1" si="4"/>
        <v>219</v>
      </c>
      <c r="W21" s="75">
        <f t="shared" si="5"/>
        <v>77</v>
      </c>
      <c r="Y21" s="75">
        <f t="shared" si="3"/>
        <v>144</v>
      </c>
      <c r="Z21" s="75">
        <v>18</v>
      </c>
      <c r="AC21" s="75">
        <f>150*6.3</f>
        <v>945</v>
      </c>
      <c r="AE21" s="479"/>
    </row>
    <row r="22" spans="1:31" s="75" customFormat="1" ht="13.5" x14ac:dyDescent="0.2">
      <c r="A22" s="211">
        <v>19</v>
      </c>
      <c r="B22" s="212" t="s">
        <v>586</v>
      </c>
      <c r="C22" s="213" t="s">
        <v>587</v>
      </c>
      <c r="D22" s="213"/>
      <c r="E22" s="213">
        <v>1</v>
      </c>
      <c r="F22" s="213" t="s">
        <v>585</v>
      </c>
      <c r="G22" s="214" t="s">
        <v>554</v>
      </c>
      <c r="H22" s="208">
        <f>IF(Input!F$4="GMH_OECC",J22,IF(Input!F$4="GMH_XOEC",L22,IF(Input!F$4="GMH_Korea",N22,IF(Input!F$4="GMH_EU",P22,IF(Input!F$4="Skysuper",#REF!,IF(Input!F$4="SkyII",#REF!,IF(Input!F$4="XO-8000",#REF!, "FALSE")))))))</f>
        <v>1</v>
      </c>
      <c r="I22" s="209">
        <f>IF(Input!F$4="GMH_OECC",K22,IF(Input!F$4="GMH_XOEC",M22,IF(Input!F$4="GMH_Korea",O22,IF(Input!F$4="GMH_EU",Q22,IF(Input!F$4="Skysuper",#REF!,IF(Input!F$4="SkyII",#REF!,IF(Input!F$4="XO-8000",#REF!, "FALSE")))))))</f>
        <v>0</v>
      </c>
      <c r="J22" s="210">
        <v>1</v>
      </c>
      <c r="K22" s="268">
        <v>0</v>
      </c>
      <c r="L22" s="270">
        <v>1</v>
      </c>
      <c r="M22" s="270">
        <v>0</v>
      </c>
      <c r="N22" s="270">
        <v>1</v>
      </c>
      <c r="O22" s="270">
        <v>0</v>
      </c>
      <c r="P22" s="270">
        <v>1</v>
      </c>
      <c r="Q22" s="270">
        <v>0</v>
      </c>
      <c r="R22" s="74"/>
      <c r="S22" s="75" t="str">
        <f t="shared" si="0"/>
        <v>0001</v>
      </c>
      <c r="T22" s="75" t="str">
        <f t="shared" si="1"/>
        <v>0001040A040B040C040D04090000040F</v>
      </c>
      <c r="U22" s="75" t="str">
        <f t="shared" ca="1" si="2"/>
        <v>041C041D041E041F0420042104220423</v>
      </c>
      <c r="V22" s="197">
        <f t="shared" ca="1" si="4"/>
        <v>284</v>
      </c>
      <c r="W22" s="75">
        <f t="shared" si="5"/>
        <v>95</v>
      </c>
      <c r="Y22" s="75">
        <f t="shared" si="3"/>
        <v>152</v>
      </c>
      <c r="Z22" s="75">
        <v>19</v>
      </c>
      <c r="AE22" s="479"/>
    </row>
    <row r="23" spans="1:31" s="75" customFormat="1" ht="13.5" x14ac:dyDescent="0.2">
      <c r="A23" s="211">
        <v>20</v>
      </c>
      <c r="B23" s="212" t="s">
        <v>588</v>
      </c>
      <c r="C23" s="213" t="s">
        <v>589</v>
      </c>
      <c r="D23" s="213"/>
      <c r="E23" s="213">
        <v>0</v>
      </c>
      <c r="F23" s="213" t="s">
        <v>590</v>
      </c>
      <c r="G23" s="214" t="s">
        <v>554</v>
      </c>
      <c r="H23" s="208">
        <f>IF(Input!F$4="GMH_OECC",J23,IF(Input!F$4="GMH_XOEC",L23,IF(Input!F$4="GMH_Korea",N23,IF(Input!F$4="GMH_EU",P23,IF(Input!F$4="Skysuper",#REF!,IF(Input!F$4="SkyII",#REF!,IF(Input!F$4="XO-8000",#REF!, "FALSE")))))))</f>
        <v>10</v>
      </c>
      <c r="I23" s="209">
        <f>IF(Input!F$4="GMH_OECC",K23,IF(Input!F$4="GMH_XOEC",M23,IF(Input!F$4="GMH_Korea",O23,IF(Input!F$4="GMH_EU",Q23,IF(Input!F$4="Skysuper",#REF!,IF(Input!F$4="SkyII",#REF!,IF(Input!F$4="XO-8000",#REF!, "FALSE")))))))</f>
        <v>3</v>
      </c>
      <c r="J23" s="210">
        <v>10</v>
      </c>
      <c r="K23" s="268">
        <v>3</v>
      </c>
      <c r="L23" s="270">
        <v>10</v>
      </c>
      <c r="M23" s="270">
        <v>3</v>
      </c>
      <c r="N23" s="270">
        <v>9</v>
      </c>
      <c r="O23" s="270">
        <v>1</v>
      </c>
      <c r="P23" s="270">
        <v>4</v>
      </c>
      <c r="Q23" s="270">
        <v>1</v>
      </c>
      <c r="R23" s="74"/>
      <c r="S23" s="75" t="str">
        <f t="shared" si="0"/>
        <v>040A</v>
      </c>
      <c r="T23" s="75" t="str">
        <f t="shared" si="1"/>
        <v>040A040B040C040D04090000040F0000</v>
      </c>
      <c r="U23" s="75" t="str">
        <f t="shared" ca="1" si="2"/>
        <v>000008050806080708080809080A080B</v>
      </c>
      <c r="V23" s="197">
        <f t="shared" ca="1" si="4"/>
        <v>112</v>
      </c>
      <c r="W23" s="75">
        <f t="shared" si="5"/>
        <v>94</v>
      </c>
      <c r="Y23" s="75">
        <f t="shared" si="3"/>
        <v>160</v>
      </c>
      <c r="Z23" s="75">
        <v>20</v>
      </c>
      <c r="AE23" s="479"/>
    </row>
    <row r="24" spans="1:31" s="75" customFormat="1" ht="13.5" x14ac:dyDescent="0.2">
      <c r="A24" s="211">
        <v>21</v>
      </c>
      <c r="B24" s="212" t="s">
        <v>591</v>
      </c>
      <c r="C24" s="213" t="s">
        <v>592</v>
      </c>
      <c r="D24" s="213"/>
      <c r="E24" s="213">
        <v>0</v>
      </c>
      <c r="F24" s="213" t="s">
        <v>590</v>
      </c>
      <c r="G24" s="214" t="s">
        <v>554</v>
      </c>
      <c r="H24" s="208">
        <f>IF(Input!F$4="GMH_OECC",J24,IF(Input!F$4="GMH_XOEC",L24,IF(Input!F$4="GMH_Korea",N24,IF(Input!F$4="GMH_EU",P24,IF(Input!F$4="Skysuper",#REF!,IF(Input!F$4="SkyII",#REF!,IF(Input!F$4="XO-8000",#REF!, "FALSE")))))))</f>
        <v>11</v>
      </c>
      <c r="I24" s="209">
        <f>IF(Input!F$4="GMH_OECC",K24,IF(Input!F$4="GMH_XOEC",M24,IF(Input!F$4="GMH_Korea",O24,IF(Input!F$4="GMH_EU",Q24,IF(Input!F$4="Skysuper",#REF!,IF(Input!F$4="SkyII",#REF!,IF(Input!F$4="XO-8000",#REF!, "FALSE")))))))</f>
        <v>3</v>
      </c>
      <c r="J24" s="210">
        <v>11</v>
      </c>
      <c r="K24" s="268">
        <v>3</v>
      </c>
      <c r="L24" s="270">
        <v>11</v>
      </c>
      <c r="M24" s="270">
        <v>3</v>
      </c>
      <c r="N24" s="270">
        <v>9</v>
      </c>
      <c r="O24" s="270">
        <v>2</v>
      </c>
      <c r="P24" s="270">
        <v>4</v>
      </c>
      <c r="Q24" s="270">
        <v>2</v>
      </c>
      <c r="R24" s="74"/>
      <c r="S24" s="75" t="str">
        <f t="shared" si="0"/>
        <v>040B</v>
      </c>
      <c r="T24" s="75" t="str">
        <f t="shared" si="1"/>
        <v>040B040C040D04090000040F00000000</v>
      </c>
      <c r="U24" s="75" t="str">
        <f t="shared" ca="1" si="2"/>
        <v>080C080D080E080F0810081108120813</v>
      </c>
      <c r="V24" s="197">
        <f t="shared" ca="1" si="4"/>
        <v>188</v>
      </c>
      <c r="W24" s="75">
        <f t="shared" si="5"/>
        <v>80</v>
      </c>
      <c r="Y24" s="75">
        <f t="shared" si="3"/>
        <v>168</v>
      </c>
      <c r="Z24" s="75">
        <v>21</v>
      </c>
      <c r="AE24" s="479"/>
    </row>
    <row r="25" spans="1:31" s="75" customFormat="1" ht="13.5" x14ac:dyDescent="0.2">
      <c r="A25" s="211">
        <v>22</v>
      </c>
      <c r="B25" s="212" t="s">
        <v>593</v>
      </c>
      <c r="C25" s="213" t="s">
        <v>594</v>
      </c>
      <c r="D25" s="213"/>
      <c r="E25" s="213">
        <v>0</v>
      </c>
      <c r="F25" s="213" t="s">
        <v>590</v>
      </c>
      <c r="G25" s="214" t="s">
        <v>554</v>
      </c>
      <c r="H25" s="208">
        <f>IF(Input!F$4="GMH_OECC",J25,IF(Input!F$4="GMH_XOEC",L25,IF(Input!F$4="GMH_Korea",N25,IF(Input!F$4="GMH_EU",P25,IF(Input!F$4="Skysuper",#REF!,IF(Input!F$4="SkyII",#REF!,IF(Input!F$4="XO-8000",#REF!, "FALSE")))))))</f>
        <v>12</v>
      </c>
      <c r="I25" s="209">
        <f>IF(Input!F$4="GMH_OECC",K25,IF(Input!F$4="GMH_XOEC",M25,IF(Input!F$4="GMH_Korea",O25,IF(Input!F$4="GMH_EU",Q25,IF(Input!F$4="Skysuper",#REF!,IF(Input!F$4="SkyII",#REF!,IF(Input!F$4="XO-8000",#REF!, "FALSE")))))))</f>
        <v>3</v>
      </c>
      <c r="J25" s="210">
        <v>12</v>
      </c>
      <c r="K25" s="268">
        <v>3</v>
      </c>
      <c r="L25" s="270">
        <v>12</v>
      </c>
      <c r="M25" s="270">
        <v>3</v>
      </c>
      <c r="N25" s="270">
        <v>9</v>
      </c>
      <c r="O25" s="270">
        <v>4</v>
      </c>
      <c r="P25" s="270">
        <v>4</v>
      </c>
      <c r="Q25" s="270">
        <v>3</v>
      </c>
      <c r="R25" s="74"/>
      <c r="S25" s="75" t="str">
        <f t="shared" si="0"/>
        <v>040C</v>
      </c>
      <c r="T25" s="75" t="str">
        <f t="shared" si="1"/>
        <v>040C040D04090000040F000000000000</v>
      </c>
      <c r="U25" s="75" t="str">
        <f t="shared" ca="1" si="2"/>
        <v>081408150816081708180819081A081B</v>
      </c>
      <c r="V25" s="197">
        <f t="shared" ca="1" si="4"/>
        <v>252</v>
      </c>
      <c r="W25" s="75">
        <f t="shared" si="5"/>
        <v>65</v>
      </c>
      <c r="Y25" s="75">
        <f t="shared" si="3"/>
        <v>176</v>
      </c>
      <c r="Z25" s="75">
        <v>22</v>
      </c>
      <c r="AE25" s="479"/>
    </row>
    <row r="26" spans="1:31" s="75" customFormat="1" ht="13.5" x14ac:dyDescent="0.2">
      <c r="A26" s="211">
        <v>23</v>
      </c>
      <c r="B26" s="212" t="s">
        <v>595</v>
      </c>
      <c r="C26" s="213" t="s">
        <v>596</v>
      </c>
      <c r="D26" s="213"/>
      <c r="E26" s="213">
        <v>0</v>
      </c>
      <c r="F26" s="213" t="s">
        <v>590</v>
      </c>
      <c r="G26" s="214" t="s">
        <v>554</v>
      </c>
      <c r="H26" s="208">
        <f>IF(Input!F$4="GMH_OECC",J26,IF(Input!F$4="GMH_XOEC",L26,IF(Input!F$4="GMH_Korea",N26,IF(Input!F$4="GMH_EU",P26,IF(Input!F$4="Skysuper",#REF!,IF(Input!F$4="SkyII",#REF!,IF(Input!F$4="XO-8000",#REF!, "FALSE")))))))</f>
        <v>13</v>
      </c>
      <c r="I26" s="209">
        <f>IF(Input!F$4="GMH_OECC",K26,IF(Input!F$4="GMH_XOEC",M26,IF(Input!F$4="GMH_Korea",O26,IF(Input!F$4="GMH_EU",Q26,IF(Input!F$4="Skysuper",#REF!,IF(Input!F$4="SkyII",#REF!,IF(Input!F$4="XO-8000",#REF!, "FALSE")))))))</f>
        <v>3</v>
      </c>
      <c r="J26" s="210">
        <v>13</v>
      </c>
      <c r="K26" s="268">
        <v>3</v>
      </c>
      <c r="L26" s="270">
        <v>13</v>
      </c>
      <c r="M26" s="270">
        <v>3</v>
      </c>
      <c r="N26" s="270">
        <v>10</v>
      </c>
      <c r="O26" s="270">
        <v>1</v>
      </c>
      <c r="P26" s="270">
        <v>4</v>
      </c>
      <c r="Q26" s="270">
        <v>4</v>
      </c>
      <c r="R26" s="74"/>
      <c r="S26" s="75" t="str">
        <f t="shared" si="0"/>
        <v>040D</v>
      </c>
      <c r="T26" s="75" t="str">
        <f t="shared" si="1"/>
        <v>040D04090000040F0000000000000000</v>
      </c>
      <c r="U26" s="75" t="str">
        <f t="shared" ca="1" si="2"/>
        <v>081C081D081E081F0820082108220823</v>
      </c>
      <c r="V26" s="197">
        <f t="shared" ca="1" si="4"/>
        <v>316</v>
      </c>
      <c r="W26" s="75">
        <f t="shared" si="5"/>
        <v>49</v>
      </c>
      <c r="Y26" s="75">
        <f t="shared" si="3"/>
        <v>184</v>
      </c>
      <c r="Z26" s="75">
        <v>23</v>
      </c>
      <c r="AE26" s="479"/>
    </row>
    <row r="27" spans="1:31" s="75" customFormat="1" ht="13.5" x14ac:dyDescent="0.2">
      <c r="A27" s="211">
        <v>24</v>
      </c>
      <c r="B27" s="212" t="s">
        <v>597</v>
      </c>
      <c r="C27" s="213" t="s">
        <v>598</v>
      </c>
      <c r="D27" s="213"/>
      <c r="E27" s="213">
        <v>0</v>
      </c>
      <c r="F27" s="213" t="s">
        <v>590</v>
      </c>
      <c r="G27" s="214" t="s">
        <v>554</v>
      </c>
      <c r="H27" s="208">
        <f>IF(Input!F$4="GMH_OECC",J27,IF(Input!F$4="GMH_XOEC",L27,IF(Input!F$4="GMH_Korea",N27,IF(Input!F$4="GMH_EU",P27,IF(Input!F$4="Skysuper",#REF!,IF(Input!F$4="SkyII",#REF!,IF(Input!F$4="XO-8000",#REF!, "FALSE")))))))</f>
        <v>9</v>
      </c>
      <c r="I27" s="209">
        <f>IF(Input!F$4="GMH_OECC",K27,IF(Input!F$4="GMH_XOEC",M27,IF(Input!F$4="GMH_Korea",O27,IF(Input!F$4="GMH_EU",Q27,IF(Input!F$4="Skysuper",#REF!,IF(Input!F$4="SkyII",#REF!,IF(Input!F$4="XO-8000",#REF!, "FALSE")))))))</f>
        <v>3</v>
      </c>
      <c r="J27" s="210">
        <v>9</v>
      </c>
      <c r="K27" s="268">
        <v>3</v>
      </c>
      <c r="L27" s="270">
        <v>9</v>
      </c>
      <c r="M27" s="270">
        <v>3</v>
      </c>
      <c r="N27" s="270">
        <v>9</v>
      </c>
      <c r="O27" s="270">
        <v>3</v>
      </c>
      <c r="P27" s="270">
        <v>9</v>
      </c>
      <c r="Q27" s="270">
        <v>3</v>
      </c>
      <c r="R27" s="74"/>
      <c r="S27" s="75" t="str">
        <f t="shared" si="0"/>
        <v>0409</v>
      </c>
      <c r="T27" s="75" t="str">
        <f t="shared" si="1"/>
        <v>04090000040F00000000000000000000</v>
      </c>
      <c r="U27" s="75" t="str">
        <f t="shared" ca="1" si="2"/>
        <v>00000000000000000000000000000000</v>
      </c>
      <c r="V27" s="197">
        <f t="shared" ca="1" si="4"/>
        <v>0</v>
      </c>
      <c r="W27" s="75">
        <f t="shared" si="5"/>
        <v>32</v>
      </c>
      <c r="Y27" s="75">
        <f t="shared" si="3"/>
        <v>192</v>
      </c>
      <c r="Z27" s="75">
        <v>24</v>
      </c>
      <c r="AE27" s="479"/>
    </row>
    <row r="28" spans="1:31" s="75" customFormat="1" ht="13.5" x14ac:dyDescent="0.2">
      <c r="A28" s="211">
        <v>25</v>
      </c>
      <c r="B28" s="212" t="s">
        <v>599</v>
      </c>
      <c r="C28" s="213" t="s">
        <v>600</v>
      </c>
      <c r="D28" s="213"/>
      <c r="E28" s="213">
        <v>0</v>
      </c>
      <c r="F28" s="213" t="s">
        <v>590</v>
      </c>
      <c r="G28" s="214" t="s">
        <v>554</v>
      </c>
      <c r="H28" s="208" t="str">
        <f>IF(Input!F$4="GMH_OECC",J28,IF(Input!F$4="GMH_XOEC",L28,IF(Input!F$4="GMH_Korea",N28,IF(Input!F$4="GMH_EU",P28,IF(Input!F$4="Skysuper",#REF!,IF(Input!F$4="SkyII",#REF!,IF(Input!F$4="XO-8000",#REF!, "FALSE")))))))</f>
        <v>00</v>
      </c>
      <c r="I28" s="209">
        <f>IF(Input!F$4="GMH_OECC",K28,IF(Input!F$4="GMH_XOEC",M28,IF(Input!F$4="GMH_Korea",O28,IF(Input!F$4="GMH_EU",Q28,IF(Input!F$4="Skysuper",#REF!,IF(Input!F$4="SkyII",#REF!,IF(Input!F$4="XO-8000",#REF!, "FALSE")))))))</f>
        <v>0</v>
      </c>
      <c r="J28" s="210" t="s">
        <v>10359</v>
      </c>
      <c r="K28" s="268">
        <v>0</v>
      </c>
      <c r="L28" s="270" t="s">
        <v>10359</v>
      </c>
      <c r="M28" s="270">
        <v>0</v>
      </c>
      <c r="N28" s="270" t="s">
        <v>10359</v>
      </c>
      <c r="O28" s="270">
        <v>0</v>
      </c>
      <c r="P28" s="270" t="s">
        <v>10359</v>
      </c>
      <c r="Q28" s="270">
        <v>0</v>
      </c>
      <c r="R28" s="74"/>
      <c r="S28" s="75" t="str">
        <f t="shared" si="0"/>
        <v>0000</v>
      </c>
      <c r="T28" s="75" t="str">
        <f t="shared" si="1"/>
        <v>0000040F000000000000000000000108</v>
      </c>
      <c r="U28" s="75" t="str">
        <f t="shared" ca="1" si="2"/>
        <v>00000000000000000000000000000000</v>
      </c>
      <c r="V28" s="197">
        <f t="shared" ca="1" si="4"/>
        <v>0</v>
      </c>
      <c r="W28" s="75">
        <f t="shared" si="5"/>
        <v>28</v>
      </c>
      <c r="Y28" s="75">
        <f t="shared" si="3"/>
        <v>200</v>
      </c>
      <c r="Z28" s="75">
        <v>25</v>
      </c>
      <c r="AE28" s="479"/>
    </row>
    <row r="29" spans="1:31" s="75" customFormat="1" ht="13.5" x14ac:dyDescent="0.2">
      <c r="A29" s="211">
        <v>26</v>
      </c>
      <c r="B29" s="212" t="s">
        <v>601</v>
      </c>
      <c r="C29" s="213" t="s">
        <v>602</v>
      </c>
      <c r="D29" s="213"/>
      <c r="E29" s="213">
        <v>0</v>
      </c>
      <c r="F29" s="213" t="s">
        <v>590</v>
      </c>
      <c r="G29" s="214" t="s">
        <v>554</v>
      </c>
      <c r="H29" s="208">
        <f>IF(Input!F$4="GMH_OECC",J29,IF(Input!F$4="GMH_XOEC",L29,IF(Input!F$4="GMH_Korea",N29,IF(Input!F$4="GMH_EU",P29,IF(Input!F$4="Skysuper",#REF!,IF(Input!F$4="SkyII",#REF!,IF(Input!F$4="XO-8000",#REF!, "FALSE")))))))</f>
        <v>15</v>
      </c>
      <c r="I29" s="209">
        <f>IF(Input!F$4="GMH_OECC",K29,IF(Input!F$4="GMH_XOEC",M29,IF(Input!F$4="GMH_Korea",O29,IF(Input!F$4="GMH_EU",Q29,IF(Input!F$4="Skysuper",#REF!,IF(Input!F$4="SkyII",#REF!,IF(Input!F$4="XO-8000",#REF!, "FALSE")))))))</f>
        <v>3</v>
      </c>
      <c r="J29" s="210">
        <v>15</v>
      </c>
      <c r="K29" s="268">
        <v>3</v>
      </c>
      <c r="L29" s="270">
        <v>15</v>
      </c>
      <c r="M29" s="270">
        <v>3</v>
      </c>
      <c r="N29" s="270">
        <v>10</v>
      </c>
      <c r="O29" s="270">
        <v>4</v>
      </c>
      <c r="P29" s="270">
        <v>15</v>
      </c>
      <c r="Q29" s="270">
        <v>3</v>
      </c>
      <c r="R29" s="74"/>
      <c r="S29" s="75" t="str">
        <f t="shared" si="0"/>
        <v>040F</v>
      </c>
      <c r="T29" s="75" t="str">
        <f t="shared" si="1"/>
        <v>040F0000000000000000000001080109</v>
      </c>
      <c r="U29" s="75" t="str">
        <f t="shared" ca="1" si="2"/>
        <v>00000000000000000000000000000000</v>
      </c>
      <c r="V29" s="197">
        <f t="shared" ca="1" si="4"/>
        <v>0</v>
      </c>
      <c r="W29" s="75">
        <f t="shared" si="5"/>
        <v>38</v>
      </c>
      <c r="Y29" s="75">
        <f t="shared" si="3"/>
        <v>208</v>
      </c>
      <c r="Z29" s="75">
        <v>26</v>
      </c>
      <c r="AE29" s="479"/>
    </row>
    <row r="30" spans="1:31" s="75" customFormat="1" ht="13.5" x14ac:dyDescent="0.2">
      <c r="A30" s="211">
        <v>27</v>
      </c>
      <c r="B30" s="212" t="s">
        <v>603</v>
      </c>
      <c r="C30" s="213" t="s">
        <v>604</v>
      </c>
      <c r="D30" s="213"/>
      <c r="E30" s="213">
        <v>0</v>
      </c>
      <c r="F30" s="213" t="s">
        <v>590</v>
      </c>
      <c r="G30" s="214" t="s">
        <v>554</v>
      </c>
      <c r="H30" s="208" t="str">
        <f>IF(Input!F$4="GMH_OECC",J30,IF(Input!F$4="GMH_XOEC",L30,IF(Input!F$4="GMH_Korea",N30,IF(Input!F$4="GMH_EU",P30,IF(Input!F$4="Skysuper",#REF!,IF(Input!F$4="SkyII",#REF!,IF(Input!F$4="XO-8000",#REF!, "FALSE")))))))</f>
        <v>00</v>
      </c>
      <c r="I30" s="209">
        <f>IF(Input!F$4="GMH_OECC",K30,IF(Input!F$4="GMH_XOEC",M30,IF(Input!F$4="GMH_Korea",O30,IF(Input!F$4="GMH_EU",Q30,IF(Input!F$4="Skysuper",#REF!,IF(Input!F$4="SkyII",#REF!,IF(Input!F$4="XO-8000",#REF!, "FALSE")))))))</f>
        <v>0</v>
      </c>
      <c r="J30" s="210" t="s">
        <v>10359</v>
      </c>
      <c r="K30" s="268">
        <v>0</v>
      </c>
      <c r="L30" s="270" t="s">
        <v>10359</v>
      </c>
      <c r="M30" s="270">
        <v>0</v>
      </c>
      <c r="N30" s="270" t="s">
        <v>10359</v>
      </c>
      <c r="O30" s="270">
        <v>0</v>
      </c>
      <c r="P30" s="270" t="s">
        <v>10359</v>
      </c>
      <c r="Q30" s="270">
        <v>0</v>
      </c>
      <c r="R30" s="74"/>
      <c r="S30" s="75" t="str">
        <f t="shared" si="0"/>
        <v>0000</v>
      </c>
      <c r="T30" s="75" t="str">
        <f t="shared" si="1"/>
        <v>0000000000000000000001080109010A</v>
      </c>
      <c r="U30" s="75" t="str">
        <f t="shared" ca="1" si="2"/>
        <v>00000000000000000000000000000000</v>
      </c>
      <c r="V30" s="197">
        <f t="shared" ca="1" si="4"/>
        <v>0</v>
      </c>
      <c r="W30" s="75">
        <f t="shared" si="5"/>
        <v>30</v>
      </c>
      <c r="Y30" s="75">
        <f t="shared" si="3"/>
        <v>216</v>
      </c>
      <c r="Z30" s="75">
        <v>27</v>
      </c>
      <c r="AE30" s="479"/>
    </row>
    <row r="31" spans="1:31" s="75" customFormat="1" ht="13.5" x14ac:dyDescent="0.2">
      <c r="A31" s="211">
        <v>28</v>
      </c>
      <c r="B31" s="212" t="s">
        <v>569</v>
      </c>
      <c r="C31" s="213" t="s">
        <v>569</v>
      </c>
      <c r="D31" s="213" t="s">
        <v>569</v>
      </c>
      <c r="E31" s="213" t="s">
        <v>569</v>
      </c>
      <c r="F31" s="213" t="s">
        <v>569</v>
      </c>
      <c r="G31" s="214" t="s">
        <v>569</v>
      </c>
      <c r="H31" s="208" t="str">
        <f>IF(Input!F$4="GMH_OECC",J31,IF(Input!F$4="GMH_XOEC",L31,IF(Input!F$4="GMH_Korea",N31,IF(Input!F$4="GMH_EU",P31,IF(Input!F$4="Skysuper",#REF!,IF(Input!F$4="SkyII",#REF!,IF(Input!F$4="XO-8000",#REF!, "FALSE")))))))</f>
        <v>00</v>
      </c>
      <c r="I31" s="209">
        <f>IF(Input!F$4="GMH_OECC",K31,IF(Input!F$4="GMH_XOEC",M31,IF(Input!F$4="GMH_Korea",O31,IF(Input!F$4="GMH_EU",Q31,IF(Input!F$4="Skysuper",#REF!,IF(Input!F$4="SkyII",#REF!,IF(Input!F$4="XO-8000",#REF!, "FALSE")))))))</f>
        <v>0</v>
      </c>
      <c r="J31" s="210" t="s">
        <v>10359</v>
      </c>
      <c r="K31" s="268">
        <v>0</v>
      </c>
      <c r="L31" s="270" t="s">
        <v>10359</v>
      </c>
      <c r="M31" s="270">
        <v>0</v>
      </c>
      <c r="N31" s="270" t="s">
        <v>10359</v>
      </c>
      <c r="O31" s="270">
        <v>0</v>
      </c>
      <c r="P31" s="270" t="s">
        <v>10359</v>
      </c>
      <c r="Q31" s="270">
        <v>0</v>
      </c>
      <c r="R31" s="74"/>
      <c r="S31" s="75" t="str">
        <f t="shared" si="0"/>
        <v>0000</v>
      </c>
      <c r="T31" s="75" t="str">
        <f t="shared" si="1"/>
        <v>000000000000000001080109010A010B</v>
      </c>
      <c r="U31" s="75" t="str">
        <f t="shared" ca="1" si="2"/>
        <v>00010001000100010001000100010001</v>
      </c>
      <c r="V31" s="197">
        <f t="shared" ca="1" si="4"/>
        <v>8</v>
      </c>
      <c r="W31" s="75">
        <f t="shared" si="5"/>
        <v>42</v>
      </c>
      <c r="Y31" s="75">
        <f t="shared" si="3"/>
        <v>224</v>
      </c>
      <c r="Z31" s="75">
        <v>28</v>
      </c>
      <c r="AE31" s="479"/>
    </row>
    <row r="32" spans="1:31" s="75" customFormat="1" ht="13.5" x14ac:dyDescent="0.2">
      <c r="A32" s="211">
        <v>29</v>
      </c>
      <c r="B32" s="212" t="s">
        <v>605</v>
      </c>
      <c r="C32" s="213" t="s">
        <v>606</v>
      </c>
      <c r="D32" s="213"/>
      <c r="E32" s="213">
        <v>0</v>
      </c>
      <c r="F32" s="213" t="s">
        <v>590</v>
      </c>
      <c r="G32" s="214" t="s">
        <v>572</v>
      </c>
      <c r="H32" s="208" t="str">
        <f>IF(Input!F$4="GMH_OECC",J32,IF(Input!F$4="GMH_XOEC",L32,IF(Input!F$4="GMH_Korea",N32,IF(Input!F$4="GMH_EU",P32,IF(Input!F$4="Skysuper",#REF!,IF(Input!F$4="SkyII",#REF!,IF(Input!F$4="XO-8000",#REF!, "FALSE")))))))</f>
        <v>00</v>
      </c>
      <c r="I32" s="209">
        <f>IF(Input!F$4="GMH_OECC",K32,IF(Input!F$4="GMH_XOEC",M32,IF(Input!F$4="GMH_Korea",O32,IF(Input!F$4="GMH_EU",Q32,IF(Input!F$4="Skysuper",#REF!,IF(Input!F$4="SkyII",#REF!,IF(Input!F$4="XO-8000",#REF!, "FALSE")))))))</f>
        <v>0</v>
      </c>
      <c r="J32" s="210" t="s">
        <v>10359</v>
      </c>
      <c r="K32" s="268">
        <v>0</v>
      </c>
      <c r="L32" s="270" t="s">
        <v>10359</v>
      </c>
      <c r="M32" s="270">
        <v>0</v>
      </c>
      <c r="N32" s="270" t="s">
        <v>10359</v>
      </c>
      <c r="O32" s="270">
        <v>0</v>
      </c>
      <c r="P32" s="270" t="s">
        <v>10359</v>
      </c>
      <c r="Q32" s="270">
        <v>0</v>
      </c>
      <c r="R32" s="74"/>
      <c r="S32" s="75" t="str">
        <f t="shared" si="0"/>
        <v>0000</v>
      </c>
      <c r="T32" s="75" t="str">
        <f t="shared" si="1"/>
        <v>00000000000001080109010A010B010C</v>
      </c>
      <c r="U32" s="75" t="str">
        <f t="shared" ca="1" si="2"/>
        <v>00010001000100010001000100010001</v>
      </c>
      <c r="V32" s="197">
        <f t="shared" ca="1" si="4"/>
        <v>8</v>
      </c>
      <c r="W32" s="75">
        <f t="shared" si="5"/>
        <v>55</v>
      </c>
      <c r="Y32" s="75">
        <f t="shared" si="3"/>
        <v>232</v>
      </c>
      <c r="Z32" s="75">
        <v>29</v>
      </c>
      <c r="AE32" s="479"/>
    </row>
    <row r="33" spans="1:31" s="75" customFormat="1" ht="13.5" x14ac:dyDescent="0.2">
      <c r="A33" s="211">
        <v>30</v>
      </c>
      <c r="B33" s="212" t="s">
        <v>607</v>
      </c>
      <c r="C33" s="213" t="s">
        <v>608</v>
      </c>
      <c r="D33" s="213"/>
      <c r="E33" s="213">
        <v>0</v>
      </c>
      <c r="F33" s="213" t="s">
        <v>590</v>
      </c>
      <c r="G33" s="214" t="s">
        <v>554</v>
      </c>
      <c r="H33" s="208" t="str">
        <f>IF(Input!F$4="GMH_OECC",J33,IF(Input!F$4="GMH_XOEC",L33,IF(Input!F$4="GMH_Korea",N33,IF(Input!F$4="GMH_EU",P33,IF(Input!F$4="Skysuper",#REF!,IF(Input!F$4="SkyII",#REF!,IF(Input!F$4="XO-8000",#REF!, "FALSE")))))))</f>
        <v>00</v>
      </c>
      <c r="I33" s="209">
        <f>IF(Input!F$4="GMH_OECC",K33,IF(Input!F$4="GMH_XOEC",M33,IF(Input!F$4="GMH_Korea",O33,IF(Input!F$4="GMH_EU",Q33,IF(Input!F$4="Skysuper",#REF!,IF(Input!F$4="SkyII",#REF!,IF(Input!F$4="XO-8000",#REF!, "FALSE")))))))</f>
        <v>0</v>
      </c>
      <c r="J33" s="210" t="s">
        <v>10359</v>
      </c>
      <c r="K33" s="268">
        <v>0</v>
      </c>
      <c r="L33" s="270" t="s">
        <v>10359</v>
      </c>
      <c r="M33" s="270">
        <v>0</v>
      </c>
      <c r="N33" s="270" t="s">
        <v>10359</v>
      </c>
      <c r="O33" s="270">
        <v>0</v>
      </c>
      <c r="P33" s="270" t="s">
        <v>10359</v>
      </c>
      <c r="Q33" s="270">
        <v>0</v>
      </c>
      <c r="R33" s="74"/>
      <c r="S33" s="75" t="str">
        <f t="shared" si="0"/>
        <v>0000</v>
      </c>
      <c r="T33" s="75" t="str">
        <f t="shared" si="1"/>
        <v>0000000001080109010A010B010C010D</v>
      </c>
      <c r="U33" s="75" t="str">
        <f t="shared" ca="1" si="2"/>
        <v>00010001000100010001000100010001</v>
      </c>
      <c r="V33" s="197">
        <f t="shared" ca="1" si="4"/>
        <v>8</v>
      </c>
      <c r="W33" s="75">
        <f t="shared" si="5"/>
        <v>69</v>
      </c>
      <c r="Y33" s="75">
        <f t="shared" si="3"/>
        <v>240</v>
      </c>
      <c r="Z33" s="75">
        <v>30</v>
      </c>
      <c r="AE33" s="479"/>
    </row>
    <row r="34" spans="1:31" s="75" customFormat="1" ht="13.5" x14ac:dyDescent="0.2">
      <c r="A34" s="211">
        <v>31</v>
      </c>
      <c r="B34" s="212" t="s">
        <v>609</v>
      </c>
      <c r="C34" s="213" t="s">
        <v>610</v>
      </c>
      <c r="D34" s="213"/>
      <c r="E34" s="213">
        <v>0</v>
      </c>
      <c r="F34" s="213" t="s">
        <v>590</v>
      </c>
      <c r="G34" s="214" t="s">
        <v>572</v>
      </c>
      <c r="H34" s="208" t="str">
        <f>IF(Input!F$4="GMH_OECC",J34,IF(Input!F$4="GMH_XOEC",L34,IF(Input!F$4="GMH_Korea",N34,IF(Input!F$4="GMH_EU",P34,IF(Input!F$4="Skysuper",#REF!,IF(Input!F$4="SkyII",#REF!,IF(Input!F$4="XO-8000",#REF!, "FALSE")))))))</f>
        <v>00</v>
      </c>
      <c r="I34" s="209">
        <f>IF(Input!F$4="GMH_OECC",K34,IF(Input!F$4="GMH_XOEC",M34,IF(Input!F$4="GMH_Korea",O34,IF(Input!F$4="GMH_EU",Q34,IF(Input!F$4="Skysuper",#REF!,IF(Input!F$4="SkyII",#REF!,IF(Input!F$4="XO-8000",#REF!, "FALSE")))))))</f>
        <v>0</v>
      </c>
      <c r="J34" s="210" t="s">
        <v>10359</v>
      </c>
      <c r="K34" s="268">
        <v>0</v>
      </c>
      <c r="L34" s="270" t="s">
        <v>10359</v>
      </c>
      <c r="M34" s="270">
        <v>0</v>
      </c>
      <c r="N34" s="270" t="s">
        <v>10359</v>
      </c>
      <c r="O34" s="270">
        <v>0</v>
      </c>
      <c r="P34" s="270" t="s">
        <v>10359</v>
      </c>
      <c r="Q34" s="270">
        <v>0</v>
      </c>
      <c r="R34" s="74"/>
      <c r="S34" s="75" t="str">
        <f t="shared" si="0"/>
        <v>0000</v>
      </c>
      <c r="T34" s="75" t="str">
        <f t="shared" si="1"/>
        <v>000001080109010A010B010C010D010E</v>
      </c>
      <c r="U34" s="75" t="str">
        <f t="shared" ca="1" si="2"/>
        <v>00010001000100010001000100010001</v>
      </c>
      <c r="V34" s="197">
        <f t="shared" ca="1" si="4"/>
        <v>8</v>
      </c>
      <c r="W34" s="75">
        <f t="shared" si="5"/>
        <v>84</v>
      </c>
      <c r="Y34" s="75">
        <f t="shared" si="3"/>
        <v>248</v>
      </c>
      <c r="Z34" s="75">
        <v>31</v>
      </c>
      <c r="AE34" s="479"/>
    </row>
    <row r="35" spans="1:31" s="75" customFormat="1" ht="13.5" x14ac:dyDescent="0.2">
      <c r="A35" s="211">
        <v>32</v>
      </c>
      <c r="B35" s="212" t="s">
        <v>611</v>
      </c>
      <c r="C35" s="213" t="s">
        <v>612</v>
      </c>
      <c r="D35" s="213"/>
      <c r="E35" s="213">
        <v>0</v>
      </c>
      <c r="F35" s="213" t="s">
        <v>585</v>
      </c>
      <c r="G35" s="214" t="s">
        <v>554</v>
      </c>
      <c r="H35" s="208">
        <f>IF(Input!F$4="GMH_OECC",J35,IF(Input!F$4="GMH_XOEC",L35,IF(Input!F$4="GMH_Korea",N35,IF(Input!F$4="GMH_EU",P35,IF(Input!F$4="Skysuper",#REF!,IF(Input!F$4="SkyII",#REF!,IF(Input!F$4="XO-8000",#REF!, "FALSE")))))))</f>
        <v>8</v>
      </c>
      <c r="I35" s="209">
        <f>IF(Input!F$4="GMH_OECC",K35,IF(Input!F$4="GMH_XOEC",M35,IF(Input!F$4="GMH_Korea",O35,IF(Input!F$4="GMH_EU",Q35,IF(Input!F$4="Skysuper",#REF!,IF(Input!F$4="SkyII",#REF!,IF(Input!F$4="XO-8000",#REF!, "FALSE")))))))</f>
        <v>1</v>
      </c>
      <c r="J35" s="210">
        <v>8</v>
      </c>
      <c r="K35" s="268">
        <v>1</v>
      </c>
      <c r="L35" s="270">
        <v>8</v>
      </c>
      <c r="M35" s="270">
        <v>1</v>
      </c>
      <c r="N35" s="270">
        <v>12</v>
      </c>
      <c r="O35" s="270">
        <v>1</v>
      </c>
      <c r="P35" s="270">
        <v>4</v>
      </c>
      <c r="Q35" s="270">
        <v>2</v>
      </c>
      <c r="R35" s="74"/>
      <c r="S35" s="75" t="str">
        <f t="shared" si="0"/>
        <v>0108</v>
      </c>
      <c r="T35" s="75" t="str">
        <f t="shared" si="1"/>
        <v>01080109010A010B010C010D010E010F</v>
      </c>
      <c r="U35" s="75" t="str">
        <f t="shared" ca="1" si="2"/>
        <v>00000000000000000000000000000000</v>
      </c>
      <c r="V35" s="197">
        <f t="shared" ca="1" si="4"/>
        <v>0</v>
      </c>
      <c r="W35" s="75">
        <f t="shared" si="5"/>
        <v>100</v>
      </c>
      <c r="Y35" s="75">
        <f t="shared" si="3"/>
        <v>256</v>
      </c>
      <c r="Z35" s="75">
        <v>32</v>
      </c>
      <c r="AE35" s="479"/>
    </row>
    <row r="36" spans="1:31" s="75" customFormat="1" ht="13.5" x14ac:dyDescent="0.2">
      <c r="A36" s="211">
        <v>33</v>
      </c>
      <c r="B36" s="212" t="s">
        <v>613</v>
      </c>
      <c r="C36" s="213" t="s">
        <v>614</v>
      </c>
      <c r="D36" s="213"/>
      <c r="E36" s="213">
        <v>0</v>
      </c>
      <c r="F36" s="213" t="s">
        <v>585</v>
      </c>
      <c r="G36" s="214" t="s">
        <v>554</v>
      </c>
      <c r="H36" s="208">
        <f>IF(Input!F$4="GMH_OECC",J36,IF(Input!F$4="GMH_XOEC",L36,IF(Input!F$4="GMH_Korea",N36,IF(Input!F$4="GMH_EU",P36,IF(Input!F$4="Skysuper",#REF!,IF(Input!F$4="SkyII",#REF!,IF(Input!F$4="XO-8000",#REF!, "FALSE")))))))</f>
        <v>9</v>
      </c>
      <c r="I36" s="209">
        <f>IF(Input!F$4="GMH_OECC",K36,IF(Input!F$4="GMH_XOEC",M36,IF(Input!F$4="GMH_Korea",O36,IF(Input!F$4="GMH_EU",Q36,IF(Input!F$4="Skysuper",#REF!,IF(Input!F$4="SkyII",#REF!,IF(Input!F$4="XO-8000",#REF!, "FALSE")))))))</f>
        <v>1</v>
      </c>
      <c r="J36" s="210">
        <v>9</v>
      </c>
      <c r="K36" s="268">
        <v>1</v>
      </c>
      <c r="L36" s="270">
        <v>9</v>
      </c>
      <c r="M36" s="270">
        <v>1</v>
      </c>
      <c r="N36" s="270">
        <v>12</v>
      </c>
      <c r="O36" s="270">
        <v>2</v>
      </c>
      <c r="P36" s="270">
        <v>4</v>
      </c>
      <c r="Q36" s="270">
        <v>3</v>
      </c>
      <c r="R36" s="74"/>
      <c r="S36" s="75" t="str">
        <f t="shared" si="0"/>
        <v>0109</v>
      </c>
      <c r="T36" s="75" t="str">
        <f t="shared" si="1"/>
        <v>0109010A010B010C010D010E010F0208</v>
      </c>
      <c r="U36" s="75" t="str">
        <f t="shared" ca="1" si="2"/>
        <v>00000000000000000000000000000000</v>
      </c>
      <c r="V36" s="197">
        <f t="shared" ca="1" si="4"/>
        <v>0</v>
      </c>
      <c r="W36" s="75">
        <f t="shared" si="5"/>
        <v>101</v>
      </c>
      <c r="Y36" s="75">
        <f t="shared" si="3"/>
        <v>264</v>
      </c>
      <c r="Z36" s="75">
        <v>33</v>
      </c>
      <c r="AE36" s="479"/>
    </row>
    <row r="37" spans="1:31" s="75" customFormat="1" ht="13.5" x14ac:dyDescent="0.2">
      <c r="A37" s="211">
        <v>34</v>
      </c>
      <c r="B37" s="212" t="s">
        <v>615</v>
      </c>
      <c r="C37" s="213" t="s">
        <v>616</v>
      </c>
      <c r="D37" s="213"/>
      <c r="E37" s="213">
        <v>0</v>
      </c>
      <c r="F37" s="213" t="s">
        <v>585</v>
      </c>
      <c r="G37" s="214" t="s">
        <v>554</v>
      </c>
      <c r="H37" s="208">
        <f>IF(Input!F$4="GMH_OECC",J37,IF(Input!F$4="GMH_XOEC",L37,IF(Input!F$4="GMH_Korea",N37,IF(Input!F$4="GMH_EU",P37,IF(Input!F$4="Skysuper",#REF!,IF(Input!F$4="SkyII",#REF!,IF(Input!F$4="XO-8000",#REF!, "FALSE")))))))</f>
        <v>10</v>
      </c>
      <c r="I37" s="209">
        <f>IF(Input!F$4="GMH_OECC",K37,IF(Input!F$4="GMH_XOEC",M37,IF(Input!F$4="GMH_Korea",O37,IF(Input!F$4="GMH_EU",Q37,IF(Input!F$4="Skysuper",#REF!,IF(Input!F$4="SkyII",#REF!,IF(Input!F$4="XO-8000",#REF!, "FALSE")))))))</f>
        <v>1</v>
      </c>
      <c r="J37" s="210">
        <v>10</v>
      </c>
      <c r="K37" s="268">
        <v>1</v>
      </c>
      <c r="L37" s="270">
        <v>10</v>
      </c>
      <c r="M37" s="270">
        <v>1</v>
      </c>
      <c r="N37" s="270">
        <v>12</v>
      </c>
      <c r="O37" s="270">
        <v>3</v>
      </c>
      <c r="P37" s="270">
        <v>4</v>
      </c>
      <c r="Q37" s="270">
        <v>4</v>
      </c>
      <c r="R37" s="74"/>
      <c r="S37" s="75" t="str">
        <f t="shared" si="0"/>
        <v>010A</v>
      </c>
      <c r="T37" s="75" t="str">
        <f t="shared" si="1"/>
        <v>010A010B010C010D010E010F02080209</v>
      </c>
      <c r="U37" s="75" t="str">
        <f t="shared" ca="1" si="2"/>
        <v>00000000000000000000000000000000</v>
      </c>
      <c r="V37" s="197">
        <f t="shared" ca="1" si="4"/>
        <v>0</v>
      </c>
      <c r="W37" s="75">
        <f t="shared" si="5"/>
        <v>102</v>
      </c>
      <c r="Y37" s="75">
        <f t="shared" si="3"/>
        <v>272</v>
      </c>
      <c r="Z37" s="75">
        <v>34</v>
      </c>
      <c r="AE37" s="479"/>
    </row>
    <row r="38" spans="1:31" s="75" customFormat="1" ht="13.5" x14ac:dyDescent="0.2">
      <c r="A38" s="211">
        <v>35</v>
      </c>
      <c r="B38" s="212" t="s">
        <v>617</v>
      </c>
      <c r="C38" s="213" t="s">
        <v>618</v>
      </c>
      <c r="D38" s="213"/>
      <c r="E38" s="213">
        <v>0</v>
      </c>
      <c r="F38" s="213" t="s">
        <v>585</v>
      </c>
      <c r="G38" s="214" t="s">
        <v>554</v>
      </c>
      <c r="H38" s="208">
        <f>IF(Input!F$4="GMH_OECC",J38,IF(Input!F$4="GMH_XOEC",L38,IF(Input!F$4="GMH_Korea",N38,IF(Input!F$4="GMH_EU",P38,IF(Input!F$4="Skysuper",#REF!,IF(Input!F$4="SkyII",#REF!,IF(Input!F$4="XO-8000",#REF!, "FALSE")))))))</f>
        <v>11</v>
      </c>
      <c r="I38" s="209">
        <f>IF(Input!F$4="GMH_OECC",K38,IF(Input!F$4="GMH_XOEC",M38,IF(Input!F$4="GMH_Korea",O38,IF(Input!F$4="GMH_EU",Q38,IF(Input!F$4="Skysuper",#REF!,IF(Input!F$4="SkyII",#REF!,IF(Input!F$4="XO-8000",#REF!, "FALSE")))))))</f>
        <v>1</v>
      </c>
      <c r="J38" s="210">
        <v>11</v>
      </c>
      <c r="K38" s="268">
        <v>1</v>
      </c>
      <c r="L38" s="270">
        <v>11</v>
      </c>
      <c r="M38" s="270">
        <v>1</v>
      </c>
      <c r="N38" s="270">
        <v>12</v>
      </c>
      <c r="O38" s="270">
        <v>4</v>
      </c>
      <c r="P38" s="270">
        <v>5</v>
      </c>
      <c r="Q38" s="270">
        <v>1</v>
      </c>
      <c r="R38" s="74"/>
      <c r="S38" s="75" t="str">
        <f t="shared" si="0"/>
        <v>010B</v>
      </c>
      <c r="T38" s="75" t="str">
        <f t="shared" si="1"/>
        <v>010B010C010D010E010F02080209020A</v>
      </c>
      <c r="U38" s="75" t="str">
        <f t="shared" ca="1" si="2"/>
        <v>00000000000000000000000000000000</v>
      </c>
      <c r="V38" s="197">
        <f t="shared" ca="1" si="4"/>
        <v>0</v>
      </c>
      <c r="W38" s="75">
        <f t="shared" si="5"/>
        <v>103</v>
      </c>
      <c r="Y38" s="75">
        <f t="shared" si="3"/>
        <v>280</v>
      </c>
      <c r="Z38" s="75">
        <v>35</v>
      </c>
      <c r="AE38" s="479"/>
    </row>
    <row r="39" spans="1:31" s="75" customFormat="1" ht="13.5" x14ac:dyDescent="0.2">
      <c r="A39" s="211">
        <v>36</v>
      </c>
      <c r="B39" s="212" t="s">
        <v>619</v>
      </c>
      <c r="C39" s="213" t="s">
        <v>620</v>
      </c>
      <c r="D39" s="213"/>
      <c r="E39" s="213">
        <v>0</v>
      </c>
      <c r="F39" s="213" t="s">
        <v>585</v>
      </c>
      <c r="G39" s="214" t="s">
        <v>554</v>
      </c>
      <c r="H39" s="208">
        <f>IF(Input!F$4="GMH_OECC",J39,IF(Input!F$4="GMH_XOEC",L39,IF(Input!F$4="GMH_Korea",N39,IF(Input!F$4="GMH_EU",P39,IF(Input!F$4="Skysuper",#REF!,IF(Input!F$4="SkyII",#REF!,IF(Input!F$4="XO-8000",#REF!, "FALSE")))))))</f>
        <v>12</v>
      </c>
      <c r="I39" s="209">
        <f>IF(Input!F$4="GMH_OECC",K39,IF(Input!F$4="GMH_XOEC",M39,IF(Input!F$4="GMH_Korea",O39,IF(Input!F$4="GMH_EU",Q39,IF(Input!F$4="Skysuper",#REF!,IF(Input!F$4="SkyII",#REF!,IF(Input!F$4="XO-8000",#REF!, "FALSE")))))))</f>
        <v>1</v>
      </c>
      <c r="J39" s="210">
        <v>12</v>
      </c>
      <c r="K39" s="268">
        <v>1</v>
      </c>
      <c r="L39" s="270">
        <v>12</v>
      </c>
      <c r="M39" s="270">
        <v>1</v>
      </c>
      <c r="N39" s="270">
        <v>13</v>
      </c>
      <c r="O39" s="270">
        <v>1</v>
      </c>
      <c r="P39" s="270">
        <v>5</v>
      </c>
      <c r="Q39" s="270">
        <v>2</v>
      </c>
      <c r="R39" s="74"/>
      <c r="S39" s="75" t="str">
        <f t="shared" si="0"/>
        <v>010C</v>
      </c>
      <c r="T39" s="75" t="str">
        <f t="shared" si="1"/>
        <v>010C010D010E010F02080209020A020B</v>
      </c>
      <c r="U39" s="75" t="str">
        <f t="shared" ca="1" si="2"/>
        <v>00000000000000000000000000000000</v>
      </c>
      <c r="V39" s="197">
        <f t="shared" ca="1" si="4"/>
        <v>0</v>
      </c>
      <c r="W39" s="75">
        <f t="shared" si="5"/>
        <v>104</v>
      </c>
      <c r="Y39" s="75">
        <f t="shared" si="3"/>
        <v>288</v>
      </c>
      <c r="Z39" s="75">
        <v>36</v>
      </c>
      <c r="AE39" s="479"/>
    </row>
    <row r="40" spans="1:31" s="75" customFormat="1" ht="13.5" x14ac:dyDescent="0.2">
      <c r="A40" s="211">
        <v>37</v>
      </c>
      <c r="B40" s="212" t="s">
        <v>621</v>
      </c>
      <c r="C40" s="213" t="s">
        <v>622</v>
      </c>
      <c r="D40" s="213"/>
      <c r="E40" s="213">
        <v>0</v>
      </c>
      <c r="F40" s="213" t="s">
        <v>585</v>
      </c>
      <c r="G40" s="214" t="s">
        <v>554</v>
      </c>
      <c r="H40" s="208">
        <f>IF(Input!F$4="GMH_OECC",J40,IF(Input!F$4="GMH_XOEC",L40,IF(Input!F$4="GMH_Korea",N40,IF(Input!F$4="GMH_EU",P40,IF(Input!F$4="Skysuper",#REF!,IF(Input!F$4="SkyII",#REF!,IF(Input!F$4="XO-8000",#REF!, "FALSE")))))))</f>
        <v>13</v>
      </c>
      <c r="I40" s="209">
        <f>IF(Input!F$4="GMH_OECC",K40,IF(Input!F$4="GMH_XOEC",M40,IF(Input!F$4="GMH_Korea",O40,IF(Input!F$4="GMH_EU",Q40,IF(Input!F$4="Skysuper",#REF!,IF(Input!F$4="SkyII",#REF!,IF(Input!F$4="XO-8000",#REF!, "FALSE")))))))</f>
        <v>1</v>
      </c>
      <c r="J40" s="210">
        <v>13</v>
      </c>
      <c r="K40" s="268">
        <v>1</v>
      </c>
      <c r="L40" s="270">
        <v>13</v>
      </c>
      <c r="M40" s="270">
        <v>1</v>
      </c>
      <c r="N40" s="270">
        <v>13</v>
      </c>
      <c r="O40" s="270">
        <v>2</v>
      </c>
      <c r="P40" s="270">
        <v>5</v>
      </c>
      <c r="Q40" s="270">
        <v>3</v>
      </c>
      <c r="R40" s="74"/>
      <c r="S40" s="75" t="str">
        <f t="shared" si="0"/>
        <v>010D</v>
      </c>
      <c r="T40" s="75" t="str">
        <f t="shared" si="1"/>
        <v>010D010E010F02080209020A020B020C</v>
      </c>
      <c r="U40" s="75" t="str">
        <f t="shared" ca="1" si="2"/>
        <v>00000000000000000000000000000000</v>
      </c>
      <c r="V40" s="197">
        <f t="shared" ca="1" si="4"/>
        <v>0</v>
      </c>
      <c r="W40" s="75">
        <f t="shared" si="5"/>
        <v>105</v>
      </c>
      <c r="Y40" s="75">
        <f t="shared" si="3"/>
        <v>296</v>
      </c>
      <c r="Z40" s="75">
        <v>37</v>
      </c>
      <c r="AE40" s="479"/>
    </row>
    <row r="41" spans="1:31" s="75" customFormat="1" ht="13.5" x14ac:dyDescent="0.2">
      <c r="A41" s="211">
        <v>38</v>
      </c>
      <c r="B41" s="212" t="s">
        <v>623</v>
      </c>
      <c r="C41" s="213" t="s">
        <v>624</v>
      </c>
      <c r="D41" s="213"/>
      <c r="E41" s="213">
        <v>0</v>
      </c>
      <c r="F41" s="213" t="s">
        <v>585</v>
      </c>
      <c r="G41" s="214" t="s">
        <v>554</v>
      </c>
      <c r="H41" s="208">
        <f>IF(Input!F$4="GMH_OECC",J41,IF(Input!F$4="GMH_XOEC",L41,IF(Input!F$4="GMH_Korea",N41,IF(Input!F$4="GMH_EU",P41,IF(Input!F$4="Skysuper",#REF!,IF(Input!F$4="SkyII",#REF!,IF(Input!F$4="XO-8000",#REF!, "FALSE")))))))</f>
        <v>14</v>
      </c>
      <c r="I41" s="209">
        <f>IF(Input!F$4="GMH_OECC",K41,IF(Input!F$4="GMH_XOEC",M41,IF(Input!F$4="GMH_Korea",O41,IF(Input!F$4="GMH_EU",Q41,IF(Input!F$4="Skysuper",#REF!,IF(Input!F$4="SkyII",#REF!,IF(Input!F$4="XO-8000",#REF!, "FALSE")))))))</f>
        <v>1</v>
      </c>
      <c r="J41" s="210">
        <v>14</v>
      </c>
      <c r="K41" s="268">
        <v>1</v>
      </c>
      <c r="L41" s="270">
        <v>14</v>
      </c>
      <c r="M41" s="270">
        <v>1</v>
      </c>
      <c r="N41" s="270">
        <v>13</v>
      </c>
      <c r="O41" s="270">
        <v>3</v>
      </c>
      <c r="P41" s="270">
        <v>5</v>
      </c>
      <c r="Q41" s="270">
        <v>4</v>
      </c>
      <c r="R41" s="74"/>
      <c r="S41" s="75" t="str">
        <f t="shared" si="0"/>
        <v>010E</v>
      </c>
      <c r="T41" s="75" t="str">
        <f t="shared" si="1"/>
        <v>010E010F02080209020A020B020C020D</v>
      </c>
      <c r="U41" s="75" t="str">
        <f t="shared" ca="1" si="2"/>
        <v>00000000000000000000000000000000</v>
      </c>
      <c r="V41" s="197">
        <f t="shared" ca="1" si="4"/>
        <v>0</v>
      </c>
      <c r="W41" s="75">
        <f t="shared" si="5"/>
        <v>106</v>
      </c>
      <c r="Y41" s="75">
        <f t="shared" si="3"/>
        <v>304</v>
      </c>
      <c r="Z41" s="75">
        <v>38</v>
      </c>
      <c r="AE41" s="479"/>
    </row>
    <row r="42" spans="1:31" s="75" customFormat="1" ht="13.5" x14ac:dyDescent="0.2">
      <c r="A42" s="211">
        <v>39</v>
      </c>
      <c r="B42" s="212" t="s">
        <v>625</v>
      </c>
      <c r="C42" s="213" t="s">
        <v>626</v>
      </c>
      <c r="D42" s="213"/>
      <c r="E42" s="213">
        <v>0</v>
      </c>
      <c r="F42" s="213" t="s">
        <v>585</v>
      </c>
      <c r="G42" s="214" t="s">
        <v>554</v>
      </c>
      <c r="H42" s="208">
        <f>IF(Input!F$4="GMH_OECC",J42,IF(Input!F$4="GMH_XOEC",L42,IF(Input!F$4="GMH_Korea",N42,IF(Input!F$4="GMH_EU",P42,IF(Input!F$4="Skysuper",#REF!,IF(Input!F$4="SkyII",#REF!,IF(Input!F$4="XO-8000",#REF!, "FALSE")))))))</f>
        <v>15</v>
      </c>
      <c r="I42" s="209">
        <f>IF(Input!F$4="GMH_OECC",K42,IF(Input!F$4="GMH_XOEC",M42,IF(Input!F$4="GMH_Korea",O42,IF(Input!F$4="GMH_EU",Q42,IF(Input!F$4="Skysuper",#REF!,IF(Input!F$4="SkyII",#REF!,IF(Input!F$4="XO-8000",#REF!, "FALSE")))))))</f>
        <v>1</v>
      </c>
      <c r="J42" s="210">
        <v>15</v>
      </c>
      <c r="K42" s="268">
        <v>1</v>
      </c>
      <c r="L42" s="270">
        <v>15</v>
      </c>
      <c r="M42" s="270">
        <v>1</v>
      </c>
      <c r="N42" s="270">
        <v>13</v>
      </c>
      <c r="O42" s="270">
        <v>4</v>
      </c>
      <c r="P42" s="319">
        <v>6</v>
      </c>
      <c r="Q42" s="319">
        <v>1</v>
      </c>
      <c r="R42" s="74"/>
      <c r="S42" s="75" t="str">
        <f t="shared" si="0"/>
        <v>010F</v>
      </c>
      <c r="T42" s="75" t="str">
        <f t="shared" si="1"/>
        <v>010F02080209020A020B020C020D020E</v>
      </c>
      <c r="U42" s="75" t="str">
        <f t="shared" ca="1" si="2"/>
        <v>00000000000000000000000000000000</v>
      </c>
      <c r="V42" s="197">
        <f t="shared" ca="1" si="4"/>
        <v>0</v>
      </c>
      <c r="W42" s="75">
        <f t="shared" si="5"/>
        <v>107</v>
      </c>
      <c r="Y42" s="75">
        <f t="shared" si="3"/>
        <v>312</v>
      </c>
      <c r="Z42" s="75">
        <v>39</v>
      </c>
      <c r="AE42" s="479"/>
    </row>
    <row r="43" spans="1:31" s="75" customFormat="1" ht="13.5" x14ac:dyDescent="0.2">
      <c r="A43" s="211">
        <v>40</v>
      </c>
      <c r="B43" s="212" t="s">
        <v>627</v>
      </c>
      <c r="C43" s="213" t="s">
        <v>628</v>
      </c>
      <c r="D43" s="213"/>
      <c r="E43" s="213">
        <v>0</v>
      </c>
      <c r="F43" s="213" t="s">
        <v>585</v>
      </c>
      <c r="G43" s="214" t="s">
        <v>554</v>
      </c>
      <c r="H43" s="208">
        <f>IF(Input!F$4="GMH_OECC",J43,IF(Input!F$4="GMH_XOEC",L43,IF(Input!F$4="GMH_Korea",N43,IF(Input!F$4="GMH_EU",P43,IF(Input!F$4="Skysuper",#REF!,IF(Input!F$4="SkyII",#REF!,IF(Input!F$4="XO-8000",#REF!, "FALSE")))))))</f>
        <v>8</v>
      </c>
      <c r="I43" s="209">
        <f>IF(Input!F$4="GMH_OECC",K43,IF(Input!F$4="GMH_XOEC",M43,IF(Input!F$4="GMH_Korea",O43,IF(Input!F$4="GMH_EU",Q43,IF(Input!F$4="Skysuper",#REF!,IF(Input!F$4="SkyII",#REF!,IF(Input!F$4="XO-8000",#REF!, "FALSE")))))))</f>
        <v>2</v>
      </c>
      <c r="J43" s="210">
        <v>8</v>
      </c>
      <c r="K43" s="268">
        <v>2</v>
      </c>
      <c r="L43" s="270">
        <v>8</v>
      </c>
      <c r="M43" s="270">
        <v>2</v>
      </c>
      <c r="N43" s="270">
        <v>14</v>
      </c>
      <c r="O43" s="270">
        <v>1</v>
      </c>
      <c r="P43" s="319">
        <v>6</v>
      </c>
      <c r="Q43" s="319">
        <v>2</v>
      </c>
      <c r="R43" s="74"/>
      <c r="S43" s="75" t="str">
        <f t="shared" si="0"/>
        <v>0208</v>
      </c>
      <c r="T43" s="75" t="str">
        <f t="shared" si="1"/>
        <v>02080209020A020B020C020D020E020F</v>
      </c>
      <c r="U43" s="75" t="str">
        <f t="shared" ca="1" si="2"/>
        <v>00000000000000000000000000000000</v>
      </c>
      <c r="V43" s="197">
        <f t="shared" ca="1" si="4"/>
        <v>0</v>
      </c>
      <c r="W43" s="75">
        <f t="shared" si="5"/>
        <v>108</v>
      </c>
      <c r="Y43" s="75">
        <f t="shared" si="3"/>
        <v>320</v>
      </c>
      <c r="Z43" s="75">
        <v>40</v>
      </c>
      <c r="AE43" s="479"/>
    </row>
    <row r="44" spans="1:31" s="75" customFormat="1" ht="13.5" x14ac:dyDescent="0.2">
      <c r="A44" s="211">
        <v>41</v>
      </c>
      <c r="B44" s="212" t="s">
        <v>629</v>
      </c>
      <c r="C44" s="213" t="s">
        <v>630</v>
      </c>
      <c r="D44" s="213"/>
      <c r="E44" s="213">
        <v>0</v>
      </c>
      <c r="F44" s="213" t="s">
        <v>585</v>
      </c>
      <c r="G44" s="214" t="s">
        <v>554</v>
      </c>
      <c r="H44" s="208">
        <f>IF(Input!F$4="GMH_OECC",J44,IF(Input!F$4="GMH_XOEC",L44,IF(Input!F$4="GMH_Korea",N44,IF(Input!F$4="GMH_EU",P44,IF(Input!F$4="Skysuper",#REF!,IF(Input!F$4="SkyII",#REF!,IF(Input!F$4="XO-8000",#REF!, "FALSE")))))))</f>
        <v>9</v>
      </c>
      <c r="I44" s="209">
        <f>IF(Input!F$4="GMH_OECC",K44,IF(Input!F$4="GMH_XOEC",M44,IF(Input!F$4="GMH_Korea",O44,IF(Input!F$4="GMH_EU",Q44,IF(Input!F$4="Skysuper",#REF!,IF(Input!F$4="SkyII",#REF!,IF(Input!F$4="XO-8000",#REF!, "FALSE")))))))</f>
        <v>2</v>
      </c>
      <c r="J44" s="210">
        <v>9</v>
      </c>
      <c r="K44" s="268">
        <v>2</v>
      </c>
      <c r="L44" s="270">
        <v>9</v>
      </c>
      <c r="M44" s="270">
        <v>2</v>
      </c>
      <c r="N44" s="270">
        <v>14</v>
      </c>
      <c r="O44" s="270">
        <v>2</v>
      </c>
      <c r="P44" s="319">
        <v>6</v>
      </c>
      <c r="Q44" s="319">
        <v>3</v>
      </c>
      <c r="R44" s="74"/>
      <c r="S44" s="75" t="str">
        <f t="shared" si="0"/>
        <v>0209</v>
      </c>
      <c r="T44" s="75" t="str">
        <f t="shared" si="1"/>
        <v>0209020A020B020C020D020E020F0110</v>
      </c>
      <c r="U44" s="75" t="str">
        <f t="shared" ca="1" si="2"/>
        <v>00000000000000000000000000000000</v>
      </c>
      <c r="V44" s="197">
        <f t="shared" ca="1" si="4"/>
        <v>0</v>
      </c>
      <c r="W44" s="75">
        <f t="shared" si="5"/>
        <v>115</v>
      </c>
      <c r="Y44" s="75">
        <f t="shared" si="3"/>
        <v>328</v>
      </c>
      <c r="Z44" s="75">
        <v>41</v>
      </c>
      <c r="AE44" s="479"/>
    </row>
    <row r="45" spans="1:31" s="75" customFormat="1" ht="13.5" x14ac:dyDescent="0.2">
      <c r="A45" s="211">
        <v>42</v>
      </c>
      <c r="B45" s="212" t="s">
        <v>631</v>
      </c>
      <c r="C45" s="213" t="s">
        <v>632</v>
      </c>
      <c r="D45" s="213"/>
      <c r="E45" s="213">
        <v>0</v>
      </c>
      <c r="F45" s="213" t="s">
        <v>585</v>
      </c>
      <c r="G45" s="214" t="s">
        <v>554</v>
      </c>
      <c r="H45" s="208">
        <f>IF(Input!F$4="GMH_OECC",J45,IF(Input!F$4="GMH_XOEC",L45,IF(Input!F$4="GMH_Korea",N45,IF(Input!F$4="GMH_EU",P45,IF(Input!F$4="Skysuper",#REF!,IF(Input!F$4="SkyII",#REF!,IF(Input!F$4="XO-8000",#REF!, "FALSE")))))))</f>
        <v>10</v>
      </c>
      <c r="I45" s="209">
        <f>IF(Input!F$4="GMH_OECC",K45,IF(Input!F$4="GMH_XOEC",M45,IF(Input!F$4="GMH_Korea",O45,IF(Input!F$4="GMH_EU",Q45,IF(Input!F$4="Skysuper",#REF!,IF(Input!F$4="SkyII",#REF!,IF(Input!F$4="XO-8000",#REF!, "FALSE")))))))</f>
        <v>2</v>
      </c>
      <c r="J45" s="210">
        <v>10</v>
      </c>
      <c r="K45" s="268">
        <v>2</v>
      </c>
      <c r="L45" s="270">
        <v>10</v>
      </c>
      <c r="M45" s="270">
        <v>2</v>
      </c>
      <c r="N45" s="270">
        <v>14</v>
      </c>
      <c r="O45" s="270">
        <v>3</v>
      </c>
      <c r="P45" s="319">
        <v>6</v>
      </c>
      <c r="Q45" s="319">
        <v>4</v>
      </c>
      <c r="R45" s="74"/>
      <c r="S45" s="75" t="str">
        <f t="shared" si="0"/>
        <v>020A</v>
      </c>
      <c r="T45" s="75" t="str">
        <f t="shared" si="1"/>
        <v>020A020B020C020D020E020F01100210</v>
      </c>
      <c r="U45" s="75" t="str">
        <f t="shared" ca="1" si="2"/>
        <v>00000000000000000000000000000000</v>
      </c>
      <c r="V45" s="197">
        <f t="shared" ca="1" si="4"/>
        <v>0</v>
      </c>
      <c r="W45" s="75">
        <f t="shared" si="5"/>
        <v>122</v>
      </c>
      <c r="Y45" s="75">
        <f t="shared" si="3"/>
        <v>336</v>
      </c>
      <c r="Z45" s="75">
        <v>42</v>
      </c>
      <c r="AE45" s="479"/>
    </row>
    <row r="46" spans="1:31" s="75" customFormat="1" ht="13.5" x14ac:dyDescent="0.2">
      <c r="A46" s="211">
        <v>43</v>
      </c>
      <c r="B46" s="212" t="s">
        <v>633</v>
      </c>
      <c r="C46" s="213" t="s">
        <v>634</v>
      </c>
      <c r="D46" s="213"/>
      <c r="E46" s="213">
        <v>0</v>
      </c>
      <c r="F46" s="213" t="s">
        <v>585</v>
      </c>
      <c r="G46" s="214" t="s">
        <v>554</v>
      </c>
      <c r="H46" s="208">
        <f>IF(Input!F$4="GMH_OECC",J46,IF(Input!F$4="GMH_XOEC",L46,IF(Input!F$4="GMH_Korea",N46,IF(Input!F$4="GMH_EU",P46,IF(Input!F$4="Skysuper",#REF!,IF(Input!F$4="SkyII",#REF!,IF(Input!F$4="XO-8000",#REF!, "FALSE")))))))</f>
        <v>11</v>
      </c>
      <c r="I46" s="209">
        <f>IF(Input!F$4="GMH_OECC",K46,IF(Input!F$4="GMH_XOEC",M46,IF(Input!F$4="GMH_Korea",O46,IF(Input!F$4="GMH_EU",Q46,IF(Input!F$4="Skysuper",#REF!,IF(Input!F$4="SkyII",#REF!,IF(Input!F$4="XO-8000",#REF!, "FALSE")))))))</f>
        <v>2</v>
      </c>
      <c r="J46" s="210">
        <v>11</v>
      </c>
      <c r="K46" s="268">
        <v>2</v>
      </c>
      <c r="L46" s="270">
        <v>11</v>
      </c>
      <c r="M46" s="270">
        <v>2</v>
      </c>
      <c r="N46" s="270">
        <v>14</v>
      </c>
      <c r="O46" s="270">
        <v>4</v>
      </c>
      <c r="P46" s="319">
        <v>7</v>
      </c>
      <c r="Q46" s="319">
        <v>1</v>
      </c>
      <c r="R46" s="74"/>
      <c r="S46" s="75" t="str">
        <f t="shared" si="0"/>
        <v>020B</v>
      </c>
      <c r="T46" s="75" t="str">
        <f t="shared" si="1"/>
        <v>020B020C020D020E020F011002100410</v>
      </c>
      <c r="U46" s="75" t="str">
        <f t="shared" ca="1" si="2"/>
        <v>00000000000000000000000000000000</v>
      </c>
      <c r="V46" s="197">
        <f t="shared" ca="1" si="4"/>
        <v>0</v>
      </c>
      <c r="W46" s="75">
        <f t="shared" si="5"/>
        <v>130</v>
      </c>
      <c r="Y46" s="75">
        <f t="shared" si="3"/>
        <v>344</v>
      </c>
      <c r="Z46" s="75">
        <v>43</v>
      </c>
      <c r="AE46" s="479"/>
    </row>
    <row r="47" spans="1:31" s="75" customFormat="1" ht="13.5" x14ac:dyDescent="0.2">
      <c r="A47" s="211">
        <v>44</v>
      </c>
      <c r="B47" s="212" t="s">
        <v>635</v>
      </c>
      <c r="C47" s="213" t="s">
        <v>636</v>
      </c>
      <c r="D47" s="213"/>
      <c r="E47" s="213">
        <v>0</v>
      </c>
      <c r="F47" s="213" t="s">
        <v>585</v>
      </c>
      <c r="G47" s="214" t="s">
        <v>554</v>
      </c>
      <c r="H47" s="208">
        <f>IF(Input!F$4="GMH_OECC",J47,IF(Input!F$4="GMH_XOEC",L47,IF(Input!F$4="GMH_Korea",N47,IF(Input!F$4="GMH_EU",P47,IF(Input!F$4="Skysuper",#REF!,IF(Input!F$4="SkyII",#REF!,IF(Input!F$4="XO-8000",#REF!, "FALSE")))))))</f>
        <v>12</v>
      </c>
      <c r="I47" s="209">
        <f>IF(Input!F$4="GMH_OECC",K47,IF(Input!F$4="GMH_XOEC",M47,IF(Input!F$4="GMH_Korea",O47,IF(Input!F$4="GMH_EU",Q47,IF(Input!F$4="Skysuper",#REF!,IF(Input!F$4="SkyII",#REF!,IF(Input!F$4="XO-8000",#REF!, "FALSE")))))))</f>
        <v>2</v>
      </c>
      <c r="J47" s="210">
        <v>12</v>
      </c>
      <c r="K47" s="268">
        <v>2</v>
      </c>
      <c r="L47" s="270">
        <v>12</v>
      </c>
      <c r="M47" s="270">
        <v>2</v>
      </c>
      <c r="N47" s="270">
        <v>15</v>
      </c>
      <c r="O47" s="270">
        <v>1</v>
      </c>
      <c r="P47" s="319">
        <v>7</v>
      </c>
      <c r="Q47" s="319">
        <v>2</v>
      </c>
      <c r="R47" s="74"/>
      <c r="S47" s="75" t="str">
        <f t="shared" si="0"/>
        <v>020C</v>
      </c>
      <c r="T47" s="75" t="str">
        <f t="shared" si="1"/>
        <v>020C020D020E020F0110021004100810</v>
      </c>
      <c r="U47" s="75" t="str">
        <f t="shared" ca="1" si="2"/>
        <v>00000000000000000000000000000000</v>
      </c>
      <c r="V47" s="197">
        <f t="shared" ca="1" si="4"/>
        <v>0</v>
      </c>
      <c r="W47" s="75">
        <f t="shared" si="5"/>
        <v>141</v>
      </c>
      <c r="Y47" s="75">
        <f t="shared" si="3"/>
        <v>352</v>
      </c>
      <c r="Z47" s="75">
        <v>44</v>
      </c>
      <c r="AE47" s="479"/>
    </row>
    <row r="48" spans="1:31" s="75" customFormat="1" ht="13.5" x14ac:dyDescent="0.2">
      <c r="A48" s="211">
        <v>45</v>
      </c>
      <c r="B48" s="212" t="s">
        <v>637</v>
      </c>
      <c r="C48" s="213" t="s">
        <v>638</v>
      </c>
      <c r="D48" s="213"/>
      <c r="E48" s="213">
        <v>0</v>
      </c>
      <c r="F48" s="213" t="s">
        <v>585</v>
      </c>
      <c r="G48" s="214" t="s">
        <v>554</v>
      </c>
      <c r="H48" s="208">
        <f>IF(Input!F$4="GMH_OECC",J48,IF(Input!F$4="GMH_XOEC",L48,IF(Input!F$4="GMH_Korea",N48,IF(Input!F$4="GMH_EU",P48,IF(Input!F$4="Skysuper",#REF!,IF(Input!F$4="SkyII",#REF!,IF(Input!F$4="XO-8000",#REF!, "FALSE")))))))</f>
        <v>13</v>
      </c>
      <c r="I48" s="209">
        <f>IF(Input!F$4="GMH_OECC",K48,IF(Input!F$4="GMH_XOEC",M48,IF(Input!F$4="GMH_Korea",O48,IF(Input!F$4="GMH_EU",Q48,IF(Input!F$4="Skysuper",#REF!,IF(Input!F$4="SkyII",#REF!,IF(Input!F$4="XO-8000",#REF!, "FALSE")))))))</f>
        <v>2</v>
      </c>
      <c r="J48" s="210">
        <v>13</v>
      </c>
      <c r="K48" s="268">
        <v>2</v>
      </c>
      <c r="L48" s="270">
        <v>13</v>
      </c>
      <c r="M48" s="270">
        <v>2</v>
      </c>
      <c r="N48" s="270">
        <v>15</v>
      </c>
      <c r="O48" s="270">
        <v>2</v>
      </c>
      <c r="P48" s="319">
        <v>7</v>
      </c>
      <c r="Q48" s="319">
        <v>3</v>
      </c>
      <c r="R48" s="74"/>
      <c r="S48" s="75" t="str">
        <f t="shared" si="0"/>
        <v>020D</v>
      </c>
      <c r="T48" s="75" t="str">
        <f t="shared" si="1"/>
        <v>020D020E020F01100210041008100111</v>
      </c>
      <c r="U48" s="75" t="str">
        <f t="shared" ca="1" si="2"/>
        <v>00000000000000000000000000000000</v>
      </c>
      <c r="V48" s="197">
        <f t="shared" ca="1" si="4"/>
        <v>0</v>
      </c>
      <c r="W48" s="75">
        <f t="shared" si="5"/>
        <v>145</v>
      </c>
      <c r="Y48" s="75">
        <f t="shared" si="3"/>
        <v>360</v>
      </c>
      <c r="Z48" s="75">
        <v>45</v>
      </c>
      <c r="AE48" s="479"/>
    </row>
    <row r="49" spans="1:31" s="75" customFormat="1" ht="13.5" x14ac:dyDescent="0.2">
      <c r="A49" s="211">
        <v>46</v>
      </c>
      <c r="B49" s="212" t="s">
        <v>639</v>
      </c>
      <c r="C49" s="213" t="s">
        <v>640</v>
      </c>
      <c r="D49" s="213"/>
      <c r="E49" s="213">
        <v>0</v>
      </c>
      <c r="F49" s="213" t="s">
        <v>585</v>
      </c>
      <c r="G49" s="214" t="s">
        <v>554</v>
      </c>
      <c r="H49" s="208">
        <f>IF(Input!F$4="GMH_OECC",J49,IF(Input!F$4="GMH_XOEC",L49,IF(Input!F$4="GMH_Korea",N49,IF(Input!F$4="GMH_EU",P49,IF(Input!F$4="Skysuper",#REF!,IF(Input!F$4="SkyII",#REF!,IF(Input!F$4="XO-8000",#REF!, "FALSE")))))))</f>
        <v>14</v>
      </c>
      <c r="I49" s="209">
        <f>IF(Input!F$4="GMH_OECC",K49,IF(Input!F$4="GMH_XOEC",M49,IF(Input!F$4="GMH_Korea",O49,IF(Input!F$4="GMH_EU",Q49,IF(Input!F$4="Skysuper",#REF!,IF(Input!F$4="SkyII",#REF!,IF(Input!F$4="XO-8000",#REF!, "FALSE")))))))</f>
        <v>2</v>
      </c>
      <c r="J49" s="210">
        <v>14</v>
      </c>
      <c r="K49" s="268">
        <v>2</v>
      </c>
      <c r="L49" s="270">
        <v>14</v>
      </c>
      <c r="M49" s="270">
        <v>2</v>
      </c>
      <c r="N49" s="270">
        <v>15</v>
      </c>
      <c r="O49" s="270">
        <v>3</v>
      </c>
      <c r="P49" s="319">
        <v>7</v>
      </c>
      <c r="Q49" s="319">
        <v>4</v>
      </c>
      <c r="R49" s="74"/>
      <c r="S49" s="75" t="str">
        <f t="shared" si="0"/>
        <v>020E</v>
      </c>
      <c r="T49" s="75" t="str">
        <f t="shared" si="1"/>
        <v>020E020F011002100410081001110211</v>
      </c>
      <c r="U49" s="75" t="str">
        <f t="shared" ca="1" si="2"/>
        <v>00000000000000000000000000000000</v>
      </c>
      <c r="V49" s="197">
        <f t="shared" ca="1" si="4"/>
        <v>0</v>
      </c>
      <c r="W49" s="75">
        <f t="shared" si="5"/>
        <v>149</v>
      </c>
      <c r="Y49" s="75">
        <f t="shared" si="3"/>
        <v>368</v>
      </c>
      <c r="Z49" s="75">
        <v>46</v>
      </c>
      <c r="AE49" s="479"/>
    </row>
    <row r="50" spans="1:31" s="75" customFormat="1" ht="13.5" x14ac:dyDescent="0.2">
      <c r="A50" s="211">
        <v>47</v>
      </c>
      <c r="B50" s="212" t="s">
        <v>641</v>
      </c>
      <c r="C50" s="213" t="s">
        <v>642</v>
      </c>
      <c r="D50" s="213"/>
      <c r="E50" s="213">
        <v>0</v>
      </c>
      <c r="F50" s="213" t="s">
        <v>585</v>
      </c>
      <c r="G50" s="214" t="s">
        <v>554</v>
      </c>
      <c r="H50" s="208">
        <f>IF(Input!F$4="GMH_OECC",J50,IF(Input!F$4="GMH_XOEC",L50,IF(Input!F$4="GMH_Korea",N50,IF(Input!F$4="GMH_EU",P50,IF(Input!F$4="Skysuper",#REF!,IF(Input!F$4="SkyII",#REF!,IF(Input!F$4="XO-8000",#REF!, "FALSE")))))))</f>
        <v>15</v>
      </c>
      <c r="I50" s="209">
        <f>IF(Input!F$4="GMH_OECC",K50,IF(Input!F$4="GMH_XOEC",M50,IF(Input!F$4="GMH_Korea",O50,IF(Input!F$4="GMH_EU",Q50,IF(Input!F$4="Skysuper",#REF!,IF(Input!F$4="SkyII",#REF!,IF(Input!F$4="XO-8000",#REF!, "FALSE")))))))</f>
        <v>2</v>
      </c>
      <c r="J50" s="210">
        <v>15</v>
      </c>
      <c r="K50" s="268">
        <v>2</v>
      </c>
      <c r="L50" s="270">
        <v>15</v>
      </c>
      <c r="M50" s="270">
        <v>2</v>
      </c>
      <c r="N50" s="270">
        <v>15</v>
      </c>
      <c r="O50" s="270">
        <v>4</v>
      </c>
      <c r="P50" s="270">
        <v>8</v>
      </c>
      <c r="Q50" s="270">
        <v>1</v>
      </c>
      <c r="R50" s="74"/>
      <c r="S50" s="75" t="str">
        <f t="shared" si="0"/>
        <v>020F</v>
      </c>
      <c r="T50" s="75" t="str">
        <f t="shared" si="1"/>
        <v>020F0110021004100810011102110411</v>
      </c>
      <c r="U50" s="75" t="str">
        <f t="shared" ca="1" si="2"/>
        <v>00000000000000000000000000000000</v>
      </c>
      <c r="V50" s="197">
        <f t="shared" ca="1" si="4"/>
        <v>0</v>
      </c>
      <c r="W50" s="75">
        <f t="shared" si="5"/>
        <v>154</v>
      </c>
      <c r="Y50" s="75">
        <f t="shared" si="3"/>
        <v>376</v>
      </c>
      <c r="Z50" s="75">
        <v>47</v>
      </c>
      <c r="AE50" s="479"/>
    </row>
    <row r="51" spans="1:31" s="75" customFormat="1" ht="13.5" x14ac:dyDescent="0.2">
      <c r="A51" s="211">
        <v>48</v>
      </c>
      <c r="B51" s="212" t="s">
        <v>643</v>
      </c>
      <c r="C51" s="213" t="s">
        <v>644</v>
      </c>
      <c r="D51" s="213"/>
      <c r="E51" s="213">
        <v>0</v>
      </c>
      <c r="F51" s="213" t="s">
        <v>585</v>
      </c>
      <c r="G51" s="214" t="s">
        <v>554</v>
      </c>
      <c r="H51" s="208">
        <f>IF(Input!F$4="GMH_OECC",J51,IF(Input!F$4="GMH_XOEC",L51,IF(Input!F$4="GMH_Korea",N51,IF(Input!F$4="GMH_EU",P51,IF(Input!F$4="Skysuper",#REF!,IF(Input!F$4="SkyII",#REF!,IF(Input!F$4="XO-8000",#REF!, "FALSE")))))))</f>
        <v>16</v>
      </c>
      <c r="I51" s="209">
        <f>IF(Input!F$4="GMH_OECC",K51,IF(Input!F$4="GMH_XOEC",M51,IF(Input!F$4="GMH_Korea",O51,IF(Input!F$4="GMH_EU",Q51,IF(Input!F$4="Skysuper",#REF!,IF(Input!F$4="SkyII",#REF!,IF(Input!F$4="XO-8000",#REF!, "FALSE")))))))</f>
        <v>1</v>
      </c>
      <c r="J51" s="210">
        <v>16</v>
      </c>
      <c r="K51" s="268">
        <v>1</v>
      </c>
      <c r="L51" s="270">
        <v>16</v>
      </c>
      <c r="M51" s="270">
        <v>1</v>
      </c>
      <c r="N51" s="270">
        <v>16</v>
      </c>
      <c r="O51" s="270">
        <v>1</v>
      </c>
      <c r="P51" s="270">
        <v>10</v>
      </c>
      <c r="Q51" s="270">
        <v>1</v>
      </c>
      <c r="R51" s="74"/>
      <c r="S51" s="75" t="str">
        <f t="shared" si="0"/>
        <v>0110</v>
      </c>
      <c r="T51" s="75" t="str">
        <f t="shared" si="1"/>
        <v>01100210041008100111021104110811</v>
      </c>
      <c r="U51" s="75" t="str">
        <f t="shared" ca="1" si="2"/>
        <v>00000000000000000000000000000000</v>
      </c>
      <c r="V51" s="197">
        <f t="shared" ca="1" si="4"/>
        <v>0</v>
      </c>
      <c r="W51" s="75">
        <f t="shared" si="5"/>
        <v>162</v>
      </c>
      <c r="Y51" s="75">
        <f t="shared" si="3"/>
        <v>384</v>
      </c>
      <c r="Z51" s="75">
        <v>48</v>
      </c>
      <c r="AE51" s="479"/>
    </row>
    <row r="52" spans="1:31" s="75" customFormat="1" ht="13.5" x14ac:dyDescent="0.2">
      <c r="A52" s="211">
        <v>49</v>
      </c>
      <c r="B52" s="212" t="s">
        <v>645</v>
      </c>
      <c r="C52" s="213" t="s">
        <v>646</v>
      </c>
      <c r="D52" s="213"/>
      <c r="E52" s="213">
        <v>0</v>
      </c>
      <c r="F52" s="213" t="s">
        <v>585</v>
      </c>
      <c r="G52" s="214" t="s">
        <v>554</v>
      </c>
      <c r="H52" s="208">
        <f>IF(Input!F$4="GMH_OECC",J52,IF(Input!F$4="GMH_XOEC",L52,IF(Input!F$4="GMH_Korea",N52,IF(Input!F$4="GMH_EU",P52,IF(Input!F$4="Skysuper",#REF!,IF(Input!F$4="SkyII",#REF!,IF(Input!F$4="XO-8000",#REF!, "FALSE")))))))</f>
        <v>16</v>
      </c>
      <c r="I52" s="209">
        <f>IF(Input!F$4="GMH_OECC",K52,IF(Input!F$4="GMH_XOEC",M52,IF(Input!F$4="GMH_Korea",O52,IF(Input!F$4="GMH_EU",Q52,IF(Input!F$4="Skysuper",#REF!,IF(Input!F$4="SkyII",#REF!,IF(Input!F$4="XO-8000",#REF!, "FALSE")))))))</f>
        <v>2</v>
      </c>
      <c r="J52" s="210">
        <v>16</v>
      </c>
      <c r="K52" s="268">
        <v>2</v>
      </c>
      <c r="L52" s="270">
        <v>16</v>
      </c>
      <c r="M52" s="270">
        <v>2</v>
      </c>
      <c r="N52" s="270">
        <v>16</v>
      </c>
      <c r="O52" s="270">
        <v>2</v>
      </c>
      <c r="P52" s="270">
        <v>10</v>
      </c>
      <c r="Q52" s="270">
        <v>2</v>
      </c>
      <c r="R52" s="74"/>
      <c r="S52" s="75" t="str">
        <f t="shared" si="0"/>
        <v>0210</v>
      </c>
      <c r="T52" s="75" t="str">
        <f t="shared" si="1"/>
        <v>02100410081001110211041108110112</v>
      </c>
      <c r="U52" s="75" t="str">
        <f t="shared" ca="1" si="2"/>
        <v>00000000000000000000000000000000</v>
      </c>
      <c r="V52" s="197">
        <f t="shared" ca="1" si="4"/>
        <v>0</v>
      </c>
      <c r="W52" s="75">
        <f t="shared" si="5"/>
        <v>164</v>
      </c>
      <c r="Y52" s="75">
        <f t="shared" si="3"/>
        <v>392</v>
      </c>
      <c r="Z52" s="75">
        <v>49</v>
      </c>
      <c r="AE52" s="479"/>
    </row>
    <row r="53" spans="1:31" s="75" customFormat="1" ht="13.5" x14ac:dyDescent="0.2">
      <c r="A53" s="211">
        <v>50</v>
      </c>
      <c r="B53" s="212" t="s">
        <v>647</v>
      </c>
      <c r="C53" s="213" t="s">
        <v>648</v>
      </c>
      <c r="D53" s="213"/>
      <c r="E53" s="213">
        <v>0</v>
      </c>
      <c r="F53" s="213" t="s">
        <v>585</v>
      </c>
      <c r="G53" s="214" t="s">
        <v>554</v>
      </c>
      <c r="H53" s="208">
        <f>IF(Input!F$4="GMH_OECC",J53,IF(Input!F$4="GMH_XOEC",L53,IF(Input!F$4="GMH_Korea",N53,IF(Input!F$4="GMH_EU",P53,IF(Input!F$4="Skysuper",#REF!,IF(Input!F$4="SkyII",#REF!,IF(Input!F$4="XO-8000",#REF!, "FALSE")))))))</f>
        <v>16</v>
      </c>
      <c r="I53" s="209">
        <f>IF(Input!F$4="GMH_OECC",K53,IF(Input!F$4="GMH_XOEC",M53,IF(Input!F$4="GMH_Korea",O53,IF(Input!F$4="GMH_EU",Q53,IF(Input!F$4="Skysuper",#REF!,IF(Input!F$4="SkyII",#REF!,IF(Input!F$4="XO-8000",#REF!, "FALSE")))))))</f>
        <v>3</v>
      </c>
      <c r="J53" s="210">
        <v>16</v>
      </c>
      <c r="K53" s="268">
        <v>3</v>
      </c>
      <c r="L53" s="270">
        <v>16</v>
      </c>
      <c r="M53" s="270">
        <v>3</v>
      </c>
      <c r="N53" s="270">
        <v>16</v>
      </c>
      <c r="O53" s="270">
        <v>3</v>
      </c>
      <c r="P53" s="270">
        <v>10</v>
      </c>
      <c r="Q53" s="270">
        <v>3</v>
      </c>
      <c r="R53" s="74"/>
      <c r="S53" s="75" t="str">
        <f t="shared" si="0"/>
        <v>0410</v>
      </c>
      <c r="T53" s="75" t="str">
        <f t="shared" si="1"/>
        <v>04100810011102110411081101120212</v>
      </c>
      <c r="U53" s="75" t="str">
        <f t="shared" ca="1" si="2"/>
        <v>00000000000000000000000000000000</v>
      </c>
      <c r="V53" s="197">
        <f t="shared" ca="1" si="4"/>
        <v>0</v>
      </c>
      <c r="W53" s="75">
        <f t="shared" si="5"/>
        <v>166</v>
      </c>
      <c r="Y53" s="75">
        <f t="shared" si="3"/>
        <v>400</v>
      </c>
      <c r="Z53" s="75">
        <v>50</v>
      </c>
      <c r="AE53" s="479"/>
    </row>
    <row r="54" spans="1:31" s="75" customFormat="1" ht="13.5" x14ac:dyDescent="0.2">
      <c r="A54" s="211">
        <v>51</v>
      </c>
      <c r="B54" s="212" t="s">
        <v>649</v>
      </c>
      <c r="C54" s="213" t="s">
        <v>650</v>
      </c>
      <c r="D54" s="213"/>
      <c r="E54" s="213">
        <v>0</v>
      </c>
      <c r="F54" s="213" t="s">
        <v>585</v>
      </c>
      <c r="G54" s="214" t="s">
        <v>554</v>
      </c>
      <c r="H54" s="208">
        <f>IF(Input!F$4="GMH_OECC",J54,IF(Input!F$4="GMH_XOEC",L54,IF(Input!F$4="GMH_Korea",N54,IF(Input!F$4="GMH_EU",P54,IF(Input!F$4="Skysuper",#REF!,IF(Input!F$4="SkyII",#REF!,IF(Input!F$4="XO-8000",#REF!, "FALSE")))))))</f>
        <v>16</v>
      </c>
      <c r="I54" s="209">
        <f>IF(Input!F$4="GMH_OECC",K54,IF(Input!F$4="GMH_XOEC",M54,IF(Input!F$4="GMH_Korea",O54,IF(Input!F$4="GMH_EU",Q54,IF(Input!F$4="Skysuper",#REF!,IF(Input!F$4="SkyII",#REF!,IF(Input!F$4="XO-8000",#REF!, "FALSE")))))))</f>
        <v>4</v>
      </c>
      <c r="J54" s="210">
        <v>16</v>
      </c>
      <c r="K54" s="268">
        <v>4</v>
      </c>
      <c r="L54" s="270">
        <v>16</v>
      </c>
      <c r="M54" s="270">
        <v>4</v>
      </c>
      <c r="N54" s="270">
        <v>16</v>
      </c>
      <c r="O54" s="270">
        <v>4</v>
      </c>
      <c r="P54" s="270">
        <v>10</v>
      </c>
      <c r="Q54" s="270">
        <v>4</v>
      </c>
      <c r="R54" s="74"/>
      <c r="S54" s="75" t="str">
        <f t="shared" si="0"/>
        <v>0810</v>
      </c>
      <c r="T54" s="75" t="str">
        <f t="shared" si="1"/>
        <v>08100111021104110811011202120412</v>
      </c>
      <c r="U54" s="75" t="str">
        <f t="shared" ca="1" si="2"/>
        <v>00000000000000000000000000000000</v>
      </c>
      <c r="V54" s="197">
        <f t="shared" ca="1" si="4"/>
        <v>0</v>
      </c>
      <c r="W54" s="75">
        <f t="shared" si="5"/>
        <v>168</v>
      </c>
      <c r="Y54" s="75">
        <f t="shared" si="3"/>
        <v>408</v>
      </c>
      <c r="Z54" s="75">
        <v>51</v>
      </c>
      <c r="AE54" s="479"/>
    </row>
    <row r="55" spans="1:31" s="75" customFormat="1" ht="13.5" x14ac:dyDescent="0.2">
      <c r="A55" s="211">
        <v>52</v>
      </c>
      <c r="B55" s="212" t="s">
        <v>651</v>
      </c>
      <c r="C55" s="213" t="s">
        <v>652</v>
      </c>
      <c r="D55" s="213"/>
      <c r="E55" s="213">
        <v>0</v>
      </c>
      <c r="F55" s="213" t="s">
        <v>585</v>
      </c>
      <c r="G55" s="214" t="s">
        <v>554</v>
      </c>
      <c r="H55" s="208">
        <f>IF(Input!F$4="GMH_OECC",J55,IF(Input!F$4="GMH_XOEC",L55,IF(Input!F$4="GMH_Korea",N55,IF(Input!F$4="GMH_EU",P55,IF(Input!F$4="Skysuper",#REF!,IF(Input!F$4="SkyII",#REF!,IF(Input!F$4="XO-8000",#REF!, "FALSE")))))))</f>
        <v>17</v>
      </c>
      <c r="I55" s="209">
        <f>IF(Input!F$4="GMH_OECC",K55,IF(Input!F$4="GMH_XOEC",M55,IF(Input!F$4="GMH_Korea",O55,IF(Input!F$4="GMH_EU",Q55,IF(Input!F$4="Skysuper",#REF!,IF(Input!F$4="SkyII",#REF!,IF(Input!F$4="XO-8000",#REF!, "FALSE")))))))</f>
        <v>1</v>
      </c>
      <c r="J55" s="210">
        <v>17</v>
      </c>
      <c r="K55" s="268">
        <v>1</v>
      </c>
      <c r="L55" s="270">
        <v>17</v>
      </c>
      <c r="M55" s="270">
        <v>1</v>
      </c>
      <c r="N55" s="270">
        <v>17</v>
      </c>
      <c r="O55" s="270">
        <v>1</v>
      </c>
      <c r="P55" s="270">
        <v>11</v>
      </c>
      <c r="Q55" s="270">
        <v>1</v>
      </c>
      <c r="R55" s="74"/>
      <c r="S55" s="75" t="str">
        <f t="shared" si="0"/>
        <v>0111</v>
      </c>
      <c r="T55" s="75" t="str">
        <f t="shared" si="1"/>
        <v>01110211041108110112021204120812</v>
      </c>
      <c r="U55" s="75" t="str">
        <f t="shared" ca="1" si="2"/>
        <v>00000000000000000000000000000000</v>
      </c>
      <c r="V55" s="197">
        <f t="shared" ca="1" si="4"/>
        <v>0</v>
      </c>
      <c r="W55" s="75">
        <f t="shared" si="5"/>
        <v>170</v>
      </c>
      <c r="Y55" s="75">
        <f t="shared" si="3"/>
        <v>416</v>
      </c>
      <c r="Z55" s="75">
        <v>52</v>
      </c>
      <c r="AE55" s="479"/>
    </row>
    <row r="56" spans="1:31" s="75" customFormat="1" ht="13.5" x14ac:dyDescent="0.2">
      <c r="A56" s="211">
        <v>53</v>
      </c>
      <c r="B56" s="212" t="s">
        <v>653</v>
      </c>
      <c r="C56" s="213" t="s">
        <v>654</v>
      </c>
      <c r="D56" s="213"/>
      <c r="E56" s="213">
        <v>0</v>
      </c>
      <c r="F56" s="213" t="s">
        <v>585</v>
      </c>
      <c r="G56" s="214" t="s">
        <v>554</v>
      </c>
      <c r="H56" s="208">
        <f>IF(Input!F$4="GMH_OECC",J56,IF(Input!F$4="GMH_XOEC",L56,IF(Input!F$4="GMH_Korea",N56,IF(Input!F$4="GMH_EU",P56,IF(Input!F$4="Skysuper",#REF!,IF(Input!F$4="SkyII",#REF!,IF(Input!F$4="XO-8000",#REF!, "FALSE")))))))</f>
        <v>17</v>
      </c>
      <c r="I56" s="209">
        <f>IF(Input!F$4="GMH_OECC",K56,IF(Input!F$4="GMH_XOEC",M56,IF(Input!F$4="GMH_Korea",O56,IF(Input!F$4="GMH_EU",Q56,IF(Input!F$4="Skysuper",#REF!,IF(Input!F$4="SkyII",#REF!,IF(Input!F$4="XO-8000",#REF!, "FALSE")))))))</f>
        <v>2</v>
      </c>
      <c r="J56" s="210">
        <v>17</v>
      </c>
      <c r="K56" s="268">
        <v>2</v>
      </c>
      <c r="L56" s="270">
        <v>17</v>
      </c>
      <c r="M56" s="270">
        <v>2</v>
      </c>
      <c r="N56" s="270">
        <v>17</v>
      </c>
      <c r="O56" s="270">
        <v>2</v>
      </c>
      <c r="P56" s="270">
        <v>11</v>
      </c>
      <c r="Q56" s="270">
        <v>2</v>
      </c>
      <c r="R56" s="74"/>
      <c r="S56" s="75" t="str">
        <f t="shared" si="0"/>
        <v>0211</v>
      </c>
      <c r="T56" s="75" t="str">
        <f t="shared" si="1"/>
        <v>02110411081101120212041208120113</v>
      </c>
      <c r="U56" s="75" t="str">
        <f t="shared" ca="1" si="2"/>
        <v>00000000000000000000000000000000</v>
      </c>
      <c r="V56" s="197">
        <f t="shared" ca="1" si="4"/>
        <v>0</v>
      </c>
      <c r="W56" s="75">
        <f t="shared" si="5"/>
        <v>172</v>
      </c>
      <c r="Y56" s="75">
        <f t="shared" si="3"/>
        <v>424</v>
      </c>
      <c r="Z56" s="75">
        <v>53</v>
      </c>
      <c r="AE56" s="479"/>
    </row>
    <row r="57" spans="1:31" s="75" customFormat="1" ht="13.5" x14ac:dyDescent="0.2">
      <c r="A57" s="211">
        <v>54</v>
      </c>
      <c r="B57" s="212" t="s">
        <v>655</v>
      </c>
      <c r="C57" s="213" t="s">
        <v>656</v>
      </c>
      <c r="D57" s="213"/>
      <c r="E57" s="213">
        <v>0</v>
      </c>
      <c r="F57" s="213" t="s">
        <v>585</v>
      </c>
      <c r="G57" s="214" t="s">
        <v>554</v>
      </c>
      <c r="H57" s="208">
        <f>IF(Input!F$4="GMH_OECC",J57,IF(Input!F$4="GMH_XOEC",L57,IF(Input!F$4="GMH_Korea",N57,IF(Input!F$4="GMH_EU",P57,IF(Input!F$4="Skysuper",#REF!,IF(Input!F$4="SkyII",#REF!,IF(Input!F$4="XO-8000",#REF!, "FALSE")))))))</f>
        <v>17</v>
      </c>
      <c r="I57" s="209">
        <f>IF(Input!F$4="GMH_OECC",K57,IF(Input!F$4="GMH_XOEC",M57,IF(Input!F$4="GMH_Korea",O57,IF(Input!F$4="GMH_EU",Q57,IF(Input!F$4="Skysuper",#REF!,IF(Input!F$4="SkyII",#REF!,IF(Input!F$4="XO-8000",#REF!, "FALSE")))))))</f>
        <v>3</v>
      </c>
      <c r="J57" s="210">
        <v>17</v>
      </c>
      <c r="K57" s="268">
        <v>3</v>
      </c>
      <c r="L57" s="270">
        <v>17</v>
      </c>
      <c r="M57" s="270">
        <v>3</v>
      </c>
      <c r="N57" s="270">
        <v>17</v>
      </c>
      <c r="O57" s="270">
        <v>3</v>
      </c>
      <c r="P57" s="270">
        <v>11</v>
      </c>
      <c r="Q57" s="270">
        <v>3</v>
      </c>
      <c r="R57" s="74"/>
      <c r="S57" s="75" t="str">
        <f t="shared" si="0"/>
        <v>0411</v>
      </c>
      <c r="T57" s="75" t="str">
        <f t="shared" si="1"/>
        <v>04110811011202120412081201130213</v>
      </c>
      <c r="U57" s="75" t="str">
        <f t="shared" ca="1" si="2"/>
        <v>00000000000000000000000000000000</v>
      </c>
      <c r="V57" s="197">
        <f t="shared" ca="1" si="4"/>
        <v>0</v>
      </c>
      <c r="W57" s="75">
        <f t="shared" si="5"/>
        <v>174</v>
      </c>
      <c r="Y57" s="75">
        <f t="shared" si="3"/>
        <v>432</v>
      </c>
      <c r="Z57" s="75">
        <v>54</v>
      </c>
      <c r="AE57" s="479"/>
    </row>
    <row r="58" spans="1:31" s="75" customFormat="1" ht="13.5" x14ac:dyDescent="0.2">
      <c r="A58" s="211">
        <v>55</v>
      </c>
      <c r="B58" s="212" t="s">
        <v>657</v>
      </c>
      <c r="C58" s="213" t="s">
        <v>658</v>
      </c>
      <c r="D58" s="213"/>
      <c r="E58" s="213">
        <v>0</v>
      </c>
      <c r="F58" s="213" t="s">
        <v>585</v>
      </c>
      <c r="G58" s="214" t="s">
        <v>554</v>
      </c>
      <c r="H58" s="208">
        <f>IF(Input!F$4="GMH_OECC",J58,IF(Input!F$4="GMH_XOEC",L58,IF(Input!F$4="GMH_Korea",N58,IF(Input!F$4="GMH_EU",P58,IF(Input!F$4="Skysuper",#REF!,IF(Input!F$4="SkyII",#REF!,IF(Input!F$4="XO-8000",#REF!, "FALSE")))))))</f>
        <v>17</v>
      </c>
      <c r="I58" s="209">
        <f>IF(Input!F$4="GMH_OECC",K58,IF(Input!F$4="GMH_XOEC",M58,IF(Input!F$4="GMH_Korea",O58,IF(Input!F$4="GMH_EU",Q58,IF(Input!F$4="Skysuper",#REF!,IF(Input!F$4="SkyII",#REF!,IF(Input!F$4="XO-8000",#REF!, "FALSE")))))))</f>
        <v>4</v>
      </c>
      <c r="J58" s="210">
        <v>17</v>
      </c>
      <c r="K58" s="268">
        <v>4</v>
      </c>
      <c r="L58" s="270">
        <v>17</v>
      </c>
      <c r="M58" s="270">
        <v>4</v>
      </c>
      <c r="N58" s="270">
        <v>17</v>
      </c>
      <c r="O58" s="270">
        <v>4</v>
      </c>
      <c r="P58" s="270">
        <v>11</v>
      </c>
      <c r="Q58" s="270">
        <v>4</v>
      </c>
      <c r="R58" s="74"/>
      <c r="S58" s="75" t="str">
        <f t="shared" si="0"/>
        <v>0811</v>
      </c>
      <c r="T58" s="75" t="str">
        <f t="shared" si="1"/>
        <v>08110112021204120812011302130413</v>
      </c>
      <c r="U58" s="75" t="str">
        <f t="shared" ca="1" si="2"/>
        <v>00000000000000000000000000000000</v>
      </c>
      <c r="V58" s="197">
        <f t="shared" ca="1" si="4"/>
        <v>0</v>
      </c>
      <c r="W58" s="75">
        <f t="shared" si="5"/>
        <v>176</v>
      </c>
      <c r="Y58" s="75">
        <f t="shared" si="3"/>
        <v>440</v>
      </c>
      <c r="Z58" s="75">
        <v>55</v>
      </c>
      <c r="AE58" s="479"/>
    </row>
    <row r="59" spans="1:31" s="75" customFormat="1" ht="13.5" x14ac:dyDescent="0.2">
      <c r="A59" s="211">
        <v>56</v>
      </c>
      <c r="B59" s="212" t="s">
        <v>659</v>
      </c>
      <c r="C59" s="213" t="s">
        <v>660</v>
      </c>
      <c r="D59" s="213"/>
      <c r="E59" s="213">
        <v>0</v>
      </c>
      <c r="F59" s="213" t="s">
        <v>585</v>
      </c>
      <c r="G59" s="214" t="s">
        <v>554</v>
      </c>
      <c r="H59" s="208">
        <f>IF(Input!F$4="GMH_OECC",J59,IF(Input!F$4="GMH_XOEC",L59,IF(Input!F$4="GMH_Korea",N59,IF(Input!F$4="GMH_EU",P59,IF(Input!F$4="Skysuper",#REF!,IF(Input!F$4="SkyII",#REF!,IF(Input!F$4="XO-8000",#REF!, "FALSE")))))))</f>
        <v>18</v>
      </c>
      <c r="I59" s="209">
        <f>IF(Input!F$4="GMH_OECC",K59,IF(Input!F$4="GMH_XOEC",M59,IF(Input!F$4="GMH_Korea",O59,IF(Input!F$4="GMH_EU",Q59,IF(Input!F$4="Skysuper",#REF!,IF(Input!F$4="SkyII",#REF!,IF(Input!F$4="XO-8000",#REF!, "FALSE")))))))</f>
        <v>1</v>
      </c>
      <c r="J59" s="210">
        <v>18</v>
      </c>
      <c r="K59" s="268">
        <v>1</v>
      </c>
      <c r="L59" s="270">
        <v>18</v>
      </c>
      <c r="M59" s="270">
        <v>1</v>
      </c>
      <c r="N59" s="270">
        <v>18</v>
      </c>
      <c r="O59" s="270">
        <v>1</v>
      </c>
      <c r="P59" s="270" t="s">
        <v>10359</v>
      </c>
      <c r="Q59" s="270">
        <v>0</v>
      </c>
      <c r="R59" s="74"/>
      <c r="S59" s="75" t="str">
        <f t="shared" si="0"/>
        <v>0112</v>
      </c>
      <c r="T59" s="75" t="str">
        <f t="shared" si="1"/>
        <v>01120212041208120113021304130813</v>
      </c>
      <c r="U59" s="75" t="str">
        <f t="shared" ca="1" si="2"/>
        <v>00000000000000000000000000000000</v>
      </c>
      <c r="V59" s="197">
        <f t="shared" ca="1" si="4"/>
        <v>0</v>
      </c>
      <c r="W59" s="75">
        <f t="shared" si="5"/>
        <v>178</v>
      </c>
      <c r="Y59" s="75">
        <f t="shared" si="3"/>
        <v>448</v>
      </c>
      <c r="Z59" s="75">
        <v>56</v>
      </c>
      <c r="AE59" s="479"/>
    </row>
    <row r="60" spans="1:31" s="75" customFormat="1" ht="13.5" x14ac:dyDescent="0.2">
      <c r="A60" s="211">
        <v>57</v>
      </c>
      <c r="B60" s="212" t="s">
        <v>661</v>
      </c>
      <c r="C60" s="213" t="s">
        <v>662</v>
      </c>
      <c r="D60" s="213"/>
      <c r="E60" s="213">
        <v>0</v>
      </c>
      <c r="F60" s="213" t="s">
        <v>585</v>
      </c>
      <c r="G60" s="214" t="s">
        <v>554</v>
      </c>
      <c r="H60" s="208">
        <f>IF(Input!F$4="GMH_OECC",J60,IF(Input!F$4="GMH_XOEC",L60,IF(Input!F$4="GMH_Korea",N60,IF(Input!F$4="GMH_EU",P60,IF(Input!F$4="Skysuper",#REF!,IF(Input!F$4="SkyII",#REF!,IF(Input!F$4="XO-8000",#REF!, "FALSE")))))))</f>
        <v>18</v>
      </c>
      <c r="I60" s="209">
        <f>IF(Input!F$4="GMH_OECC",K60,IF(Input!F$4="GMH_XOEC",M60,IF(Input!F$4="GMH_Korea",O60,IF(Input!F$4="GMH_EU",Q60,IF(Input!F$4="Skysuper",#REF!,IF(Input!F$4="SkyII",#REF!,IF(Input!F$4="XO-8000",#REF!, "FALSE")))))))</f>
        <v>2</v>
      </c>
      <c r="J60" s="210">
        <v>18</v>
      </c>
      <c r="K60" s="268">
        <v>2</v>
      </c>
      <c r="L60" s="270">
        <v>18</v>
      </c>
      <c r="M60" s="270">
        <v>2</v>
      </c>
      <c r="N60" s="270">
        <v>18</v>
      </c>
      <c r="O60" s="270">
        <v>2</v>
      </c>
      <c r="P60" s="270" t="s">
        <v>10359</v>
      </c>
      <c r="Q60" s="270">
        <v>0</v>
      </c>
      <c r="R60" s="74"/>
      <c r="S60" s="75" t="str">
        <f t="shared" si="0"/>
        <v>0212</v>
      </c>
      <c r="T60" s="75" t="str">
        <f t="shared" si="1"/>
        <v>02120412081201130213041308130204</v>
      </c>
      <c r="U60" s="75" t="str">
        <f t="shared" ca="1" si="2"/>
        <v>00000000000000000000000000000000</v>
      </c>
      <c r="V60" s="197">
        <f t="shared" ca="1" si="4"/>
        <v>0</v>
      </c>
      <c r="W60" s="75">
        <f t="shared" si="5"/>
        <v>165</v>
      </c>
      <c r="Y60" s="75">
        <f t="shared" si="3"/>
        <v>456</v>
      </c>
      <c r="Z60" s="75">
        <v>57</v>
      </c>
      <c r="AE60" s="479"/>
    </row>
    <row r="61" spans="1:31" s="75" customFormat="1" ht="13.5" x14ac:dyDescent="0.2">
      <c r="A61" s="211">
        <v>58</v>
      </c>
      <c r="B61" s="212" t="s">
        <v>663</v>
      </c>
      <c r="C61" s="213" t="s">
        <v>664</v>
      </c>
      <c r="D61" s="213"/>
      <c r="E61" s="213">
        <v>0</v>
      </c>
      <c r="F61" s="213" t="s">
        <v>585</v>
      </c>
      <c r="G61" s="214" t="s">
        <v>554</v>
      </c>
      <c r="H61" s="208">
        <f>IF(Input!F$4="GMH_OECC",J61,IF(Input!F$4="GMH_XOEC",L61,IF(Input!F$4="GMH_Korea",N61,IF(Input!F$4="GMH_EU",P61,IF(Input!F$4="Skysuper",#REF!,IF(Input!F$4="SkyII",#REF!,IF(Input!F$4="XO-8000",#REF!, "FALSE")))))))</f>
        <v>18</v>
      </c>
      <c r="I61" s="209">
        <f>IF(Input!F$4="GMH_OECC",K61,IF(Input!F$4="GMH_XOEC",M61,IF(Input!F$4="GMH_Korea",O61,IF(Input!F$4="GMH_EU",Q61,IF(Input!F$4="Skysuper",#REF!,IF(Input!F$4="SkyII",#REF!,IF(Input!F$4="XO-8000",#REF!, "FALSE")))))))</f>
        <v>3</v>
      </c>
      <c r="J61" s="210">
        <v>18</v>
      </c>
      <c r="K61" s="268">
        <v>3</v>
      </c>
      <c r="L61" s="270">
        <v>18</v>
      </c>
      <c r="M61" s="270">
        <v>3</v>
      </c>
      <c r="N61" s="270">
        <v>18</v>
      </c>
      <c r="O61" s="270">
        <v>3</v>
      </c>
      <c r="P61" s="270" t="s">
        <v>10359</v>
      </c>
      <c r="Q61" s="270">
        <v>0</v>
      </c>
      <c r="R61" s="74"/>
      <c r="S61" s="75" t="str">
        <f t="shared" si="0"/>
        <v>0412</v>
      </c>
      <c r="T61" s="75" t="str">
        <f t="shared" si="1"/>
        <v>04120812011302130413081302040205</v>
      </c>
      <c r="U61" s="75" t="str">
        <f t="shared" ca="1" si="2"/>
        <v>00000000000000000000000000000000</v>
      </c>
      <c r="V61" s="197">
        <f t="shared" ca="1" si="4"/>
        <v>0</v>
      </c>
      <c r="W61" s="75">
        <f t="shared" si="5"/>
        <v>152</v>
      </c>
      <c r="Y61" s="75">
        <f t="shared" si="3"/>
        <v>464</v>
      </c>
      <c r="Z61" s="75">
        <v>58</v>
      </c>
      <c r="AE61" s="479"/>
    </row>
    <row r="62" spans="1:31" s="75" customFormat="1" ht="13.5" x14ac:dyDescent="0.2">
      <c r="A62" s="211">
        <v>59</v>
      </c>
      <c r="B62" s="212" t="s">
        <v>665</v>
      </c>
      <c r="C62" s="213" t="s">
        <v>666</v>
      </c>
      <c r="D62" s="213"/>
      <c r="E62" s="213">
        <v>0</v>
      </c>
      <c r="F62" s="213" t="s">
        <v>585</v>
      </c>
      <c r="G62" s="214" t="s">
        <v>554</v>
      </c>
      <c r="H62" s="208">
        <f>IF(Input!F$4="GMH_OECC",J62,IF(Input!F$4="GMH_XOEC",L62,IF(Input!F$4="GMH_Korea",N62,IF(Input!F$4="GMH_EU",P62,IF(Input!F$4="Skysuper",#REF!,IF(Input!F$4="SkyII",#REF!,IF(Input!F$4="XO-8000",#REF!, "FALSE")))))))</f>
        <v>18</v>
      </c>
      <c r="I62" s="209">
        <f>IF(Input!F$4="GMH_OECC",K62,IF(Input!F$4="GMH_XOEC",M62,IF(Input!F$4="GMH_Korea",O62,IF(Input!F$4="GMH_EU",Q62,IF(Input!F$4="Skysuper",#REF!,IF(Input!F$4="SkyII",#REF!,IF(Input!F$4="XO-8000",#REF!, "FALSE")))))))</f>
        <v>4</v>
      </c>
      <c r="J62" s="210">
        <v>18</v>
      </c>
      <c r="K62" s="268">
        <v>4</v>
      </c>
      <c r="L62" s="270">
        <v>18</v>
      </c>
      <c r="M62" s="270">
        <v>4</v>
      </c>
      <c r="N62" s="270">
        <v>18</v>
      </c>
      <c r="O62" s="270">
        <v>4</v>
      </c>
      <c r="P62" s="270" t="s">
        <v>10359</v>
      </c>
      <c r="Q62" s="270">
        <v>0</v>
      </c>
      <c r="R62" s="74"/>
      <c r="S62" s="75" t="str">
        <f t="shared" si="0"/>
        <v>0812</v>
      </c>
      <c r="T62" s="75" t="str">
        <f t="shared" si="1"/>
        <v>08120113021304130813020402050206</v>
      </c>
      <c r="U62" s="75" t="str">
        <f t="shared" ca="1" si="2"/>
        <v>00000000000000000000000000000000</v>
      </c>
      <c r="V62" s="197">
        <f t="shared" ca="1" si="4"/>
        <v>0</v>
      </c>
      <c r="W62" s="75">
        <f t="shared" si="5"/>
        <v>138</v>
      </c>
      <c r="Y62" s="75">
        <f t="shared" si="3"/>
        <v>472</v>
      </c>
      <c r="Z62" s="75">
        <v>59</v>
      </c>
      <c r="AE62" s="479"/>
    </row>
    <row r="63" spans="1:31" s="75" customFormat="1" ht="13.5" x14ac:dyDescent="0.2">
      <c r="A63" s="211">
        <v>60</v>
      </c>
      <c r="B63" s="212" t="s">
        <v>667</v>
      </c>
      <c r="C63" s="213" t="s">
        <v>668</v>
      </c>
      <c r="D63" s="213"/>
      <c r="E63" s="213">
        <v>0</v>
      </c>
      <c r="F63" s="213" t="s">
        <v>585</v>
      </c>
      <c r="G63" s="214" t="s">
        <v>554</v>
      </c>
      <c r="H63" s="208">
        <f>IF(Input!F$4="GMH_OECC",J63,IF(Input!F$4="GMH_XOEC",L63,IF(Input!F$4="GMH_Korea",N63,IF(Input!F$4="GMH_EU",P63,IF(Input!F$4="Skysuper",#REF!,IF(Input!F$4="SkyII",#REF!,IF(Input!F$4="XO-8000",#REF!, "FALSE")))))))</f>
        <v>19</v>
      </c>
      <c r="I63" s="209">
        <f>IF(Input!F$4="GMH_OECC",K63,IF(Input!F$4="GMH_XOEC",M63,IF(Input!F$4="GMH_Korea",O63,IF(Input!F$4="GMH_EU",Q63,IF(Input!F$4="Skysuper",#REF!,IF(Input!F$4="SkyII",#REF!,IF(Input!F$4="XO-8000",#REF!, "FALSE")))))))</f>
        <v>1</v>
      </c>
      <c r="J63" s="210">
        <v>19</v>
      </c>
      <c r="K63" s="268">
        <v>1</v>
      </c>
      <c r="L63" s="270">
        <v>19</v>
      </c>
      <c r="M63" s="270">
        <v>1</v>
      </c>
      <c r="N63" s="270">
        <v>19</v>
      </c>
      <c r="O63" s="270">
        <v>1</v>
      </c>
      <c r="P63" s="270" t="s">
        <v>10359</v>
      </c>
      <c r="Q63" s="270">
        <v>0</v>
      </c>
      <c r="R63" s="74"/>
      <c r="S63" s="75" t="str">
        <f t="shared" si="0"/>
        <v>0113</v>
      </c>
      <c r="T63" s="75" t="str">
        <f t="shared" si="1"/>
        <v>01130213041308130204020502060207</v>
      </c>
      <c r="U63" s="75" t="str">
        <f t="shared" ca="1" si="2"/>
        <v>00010001000100010001000100010001</v>
      </c>
      <c r="V63" s="197">
        <f t="shared" ca="1" si="4"/>
        <v>8</v>
      </c>
      <c r="W63" s="75">
        <f t="shared" si="5"/>
        <v>121</v>
      </c>
      <c r="Y63" s="75">
        <f t="shared" si="3"/>
        <v>480</v>
      </c>
      <c r="Z63" s="75">
        <v>60</v>
      </c>
      <c r="AE63" s="479"/>
    </row>
    <row r="64" spans="1:31" s="75" customFormat="1" ht="13.5" x14ac:dyDescent="0.2">
      <c r="A64" s="211">
        <v>61</v>
      </c>
      <c r="B64" s="212" t="s">
        <v>669</v>
      </c>
      <c r="C64" s="213" t="s">
        <v>670</v>
      </c>
      <c r="D64" s="213"/>
      <c r="E64" s="213">
        <v>0</v>
      </c>
      <c r="F64" s="213" t="s">
        <v>585</v>
      </c>
      <c r="G64" s="214" t="s">
        <v>554</v>
      </c>
      <c r="H64" s="208">
        <f>IF(Input!F$4="GMH_OECC",J64,IF(Input!F$4="GMH_XOEC",L64,IF(Input!F$4="GMH_Korea",N64,IF(Input!F$4="GMH_EU",P64,IF(Input!F$4="Skysuper",#REF!,IF(Input!F$4="SkyII",#REF!,IF(Input!F$4="XO-8000",#REF!, "FALSE")))))))</f>
        <v>19</v>
      </c>
      <c r="I64" s="209">
        <f>IF(Input!F$4="GMH_OECC",K64,IF(Input!F$4="GMH_XOEC",M64,IF(Input!F$4="GMH_Korea",O64,IF(Input!F$4="GMH_EU",Q64,IF(Input!F$4="Skysuper",#REF!,IF(Input!F$4="SkyII",#REF!,IF(Input!F$4="XO-8000",#REF!, "FALSE")))))))</f>
        <v>2</v>
      </c>
      <c r="J64" s="210">
        <v>19</v>
      </c>
      <c r="K64" s="268">
        <v>2</v>
      </c>
      <c r="L64" s="270">
        <v>19</v>
      </c>
      <c r="M64" s="270">
        <v>2</v>
      </c>
      <c r="N64" s="270">
        <v>19</v>
      </c>
      <c r="O64" s="270">
        <v>2</v>
      </c>
      <c r="P64" s="270" t="s">
        <v>10359</v>
      </c>
      <c r="Q64" s="270">
        <v>0</v>
      </c>
      <c r="R64" s="74"/>
      <c r="S64" s="75" t="str">
        <f t="shared" si="0"/>
        <v>0213</v>
      </c>
      <c r="T64" s="75" t="str">
        <f t="shared" si="1"/>
        <v>02130413081302040205020602070208</v>
      </c>
      <c r="U64" s="75" t="str">
        <f t="shared" ca="1" si="2"/>
        <v>00010001000100010001000100010001</v>
      </c>
      <c r="V64" s="197">
        <f t="shared" ca="1" si="4"/>
        <v>8</v>
      </c>
      <c r="W64" s="75">
        <f t="shared" si="5"/>
        <v>111</v>
      </c>
      <c r="Y64" s="75">
        <f t="shared" si="3"/>
        <v>488</v>
      </c>
      <c r="Z64" s="75">
        <v>61</v>
      </c>
      <c r="AE64" s="479"/>
    </row>
    <row r="65" spans="1:31" s="75" customFormat="1" ht="13.5" x14ac:dyDescent="0.2">
      <c r="A65" s="211">
        <v>62</v>
      </c>
      <c r="B65" s="212" t="s">
        <v>671</v>
      </c>
      <c r="C65" s="213" t="s">
        <v>672</v>
      </c>
      <c r="D65" s="213"/>
      <c r="E65" s="213">
        <v>0</v>
      </c>
      <c r="F65" s="213" t="s">
        <v>585</v>
      </c>
      <c r="G65" s="214" t="s">
        <v>554</v>
      </c>
      <c r="H65" s="208">
        <f>IF(Input!F$4="GMH_OECC",J65,IF(Input!F$4="GMH_XOEC",L65,IF(Input!F$4="GMH_Korea",N65,IF(Input!F$4="GMH_EU",P65,IF(Input!F$4="Skysuper",#REF!,IF(Input!F$4="SkyII",#REF!,IF(Input!F$4="XO-8000",#REF!, "FALSE")))))))</f>
        <v>19</v>
      </c>
      <c r="I65" s="209">
        <f>IF(Input!F$4="GMH_OECC",K65,IF(Input!F$4="GMH_XOEC",M65,IF(Input!F$4="GMH_Korea",O65,IF(Input!F$4="GMH_EU",Q65,IF(Input!F$4="Skysuper",#REF!,IF(Input!F$4="SkyII",#REF!,IF(Input!F$4="XO-8000",#REF!, "FALSE")))))))</f>
        <v>3</v>
      </c>
      <c r="J65" s="210">
        <v>19</v>
      </c>
      <c r="K65" s="268">
        <v>3</v>
      </c>
      <c r="L65" s="270">
        <v>19</v>
      </c>
      <c r="M65" s="270">
        <v>3</v>
      </c>
      <c r="N65" s="270">
        <v>19</v>
      </c>
      <c r="O65" s="270">
        <v>3</v>
      </c>
      <c r="P65" s="270" t="s">
        <v>10359</v>
      </c>
      <c r="Q65" s="270">
        <v>0</v>
      </c>
      <c r="R65" s="74"/>
      <c r="S65" s="75" t="str">
        <f t="shared" si="0"/>
        <v>0413</v>
      </c>
      <c r="T65" s="75" t="str">
        <f t="shared" si="1"/>
        <v>04130813020402050206020702080209</v>
      </c>
      <c r="U65" s="75" t="str">
        <f t="shared" ca="1" si="2"/>
        <v>00010001000100010001000100010001</v>
      </c>
      <c r="V65" s="197">
        <f t="shared" ca="1" si="4"/>
        <v>8</v>
      </c>
      <c r="W65" s="75">
        <f t="shared" si="5"/>
        <v>101</v>
      </c>
      <c r="Y65" s="75">
        <f t="shared" si="3"/>
        <v>496</v>
      </c>
      <c r="Z65" s="75">
        <v>62</v>
      </c>
      <c r="AE65" s="479"/>
    </row>
    <row r="66" spans="1:31" s="75" customFormat="1" ht="13.5" x14ac:dyDescent="0.2">
      <c r="A66" s="211">
        <v>63</v>
      </c>
      <c r="B66" s="212" t="s">
        <v>673</v>
      </c>
      <c r="C66" s="213" t="s">
        <v>674</v>
      </c>
      <c r="D66" s="213"/>
      <c r="E66" s="213">
        <v>0</v>
      </c>
      <c r="F66" s="213" t="s">
        <v>585</v>
      </c>
      <c r="G66" s="214" t="s">
        <v>554</v>
      </c>
      <c r="H66" s="208">
        <f>IF(Input!F$4="GMH_OECC",J66,IF(Input!F$4="GMH_XOEC",L66,IF(Input!F$4="GMH_Korea",N66,IF(Input!F$4="GMH_EU",P66,IF(Input!F$4="Skysuper",#REF!,IF(Input!F$4="SkyII",#REF!,IF(Input!F$4="XO-8000",#REF!, "FALSE")))))))</f>
        <v>19</v>
      </c>
      <c r="I66" s="209">
        <f>IF(Input!F$4="GMH_OECC",K66,IF(Input!F$4="GMH_XOEC",M66,IF(Input!F$4="GMH_Korea",O66,IF(Input!F$4="GMH_EU",Q66,IF(Input!F$4="Skysuper",#REF!,IF(Input!F$4="SkyII",#REF!,IF(Input!F$4="XO-8000",#REF!, "FALSE")))))))</f>
        <v>4</v>
      </c>
      <c r="J66" s="210">
        <v>19</v>
      </c>
      <c r="K66" s="268">
        <v>4</v>
      </c>
      <c r="L66" s="270">
        <v>19</v>
      </c>
      <c r="M66" s="270">
        <v>4</v>
      </c>
      <c r="N66" s="270">
        <v>19</v>
      </c>
      <c r="O66" s="270">
        <v>4</v>
      </c>
      <c r="P66" s="270" t="s">
        <v>10359</v>
      </c>
      <c r="Q66" s="270">
        <v>0</v>
      </c>
      <c r="R66" s="74"/>
      <c r="S66" s="75" t="str">
        <f t="shared" si="0"/>
        <v>0813</v>
      </c>
      <c r="T66" s="75" t="str">
        <f t="shared" si="1"/>
        <v>0813020402050206020702080209020A</v>
      </c>
      <c r="U66" s="75" t="str">
        <f t="shared" ca="1" si="2"/>
        <v>00010001000100010001000100010001</v>
      </c>
      <c r="V66" s="197">
        <f t="shared" ca="1" si="4"/>
        <v>8</v>
      </c>
      <c r="W66" s="75">
        <f t="shared" si="5"/>
        <v>90</v>
      </c>
      <c r="Y66" s="75">
        <f t="shared" si="3"/>
        <v>504</v>
      </c>
      <c r="Z66" s="75">
        <v>63</v>
      </c>
      <c r="AE66" s="479"/>
    </row>
    <row r="67" spans="1:31" s="75" customFormat="1" ht="13.5" x14ac:dyDescent="0.2">
      <c r="A67" s="211">
        <v>64</v>
      </c>
      <c r="B67" s="212" t="s">
        <v>675</v>
      </c>
      <c r="C67" s="213" t="s">
        <v>676</v>
      </c>
      <c r="D67" s="213"/>
      <c r="E67" s="213">
        <v>0</v>
      </c>
      <c r="F67" s="213" t="s">
        <v>585</v>
      </c>
      <c r="G67" s="214" t="s">
        <v>677</v>
      </c>
      <c r="H67" s="208">
        <f>IF(Input!F$4="GMH_OECC",J67,IF(Input!F$4="GMH_XOEC",L67,IF(Input!F$4="GMH_Korea",N67,IF(Input!F$4="GMH_EU",P67,IF(Input!F$4="Skysuper",#REF!,IF(Input!F$4="SkyII",#REF!,IF(Input!F$4="XO-8000",#REF!, "FALSE")))))))</f>
        <v>4</v>
      </c>
      <c r="I67" s="209">
        <f>IF(Input!F$4="GMH_OECC",K67,IF(Input!F$4="GMH_XOEC",M67,IF(Input!F$4="GMH_Korea",O67,IF(Input!F$4="GMH_EU",Q67,IF(Input!F$4="Skysuper",#REF!,IF(Input!F$4="SkyII",#REF!,IF(Input!F$4="XO-8000",#REF!, "FALSE")))))))</f>
        <v>2</v>
      </c>
      <c r="J67" s="210">
        <v>4</v>
      </c>
      <c r="K67" s="268">
        <v>2</v>
      </c>
      <c r="L67" s="270">
        <v>4</v>
      </c>
      <c r="M67" s="270">
        <v>2</v>
      </c>
      <c r="N67" s="270">
        <v>4</v>
      </c>
      <c r="O67" s="270">
        <v>2</v>
      </c>
      <c r="P67" s="270">
        <v>4</v>
      </c>
      <c r="Q67" s="270">
        <v>2</v>
      </c>
      <c r="R67" s="74"/>
      <c r="S67" s="75" t="str">
        <f t="shared" ref="S67:S130" si="6">"0"&amp;DEC2HEX(2^(I67-1))&amp;IF(LEN(DEC2HEX(H67))=2,DEC2HEX(H67),"0"&amp;DEC2HEX(H67))</f>
        <v>0204</v>
      </c>
      <c r="T67" s="75" t="str">
        <f t="shared" si="1"/>
        <v>020402050206020702080209020A020B</v>
      </c>
      <c r="U67" s="75" t="str">
        <f t="shared" ca="1" si="2"/>
        <v>00000000000000000000000000000000</v>
      </c>
      <c r="V67" s="197">
        <f t="shared" ca="1" si="4"/>
        <v>0</v>
      </c>
      <c r="W67" s="75">
        <f t="shared" si="5"/>
        <v>76</v>
      </c>
      <c r="Y67" s="75">
        <f t="shared" si="3"/>
        <v>512</v>
      </c>
      <c r="Z67" s="75">
        <v>64</v>
      </c>
      <c r="AE67" s="479" t="s">
        <v>11365</v>
      </c>
    </row>
    <row r="68" spans="1:31" s="75" customFormat="1" ht="13.5" x14ac:dyDescent="0.2">
      <c r="A68" s="211">
        <v>65</v>
      </c>
      <c r="B68" s="212" t="s">
        <v>678</v>
      </c>
      <c r="C68" s="213" t="s">
        <v>679</v>
      </c>
      <c r="D68" s="213"/>
      <c r="E68" s="213">
        <v>0</v>
      </c>
      <c r="F68" s="213" t="s">
        <v>585</v>
      </c>
      <c r="G68" s="214" t="s">
        <v>677</v>
      </c>
      <c r="H68" s="208">
        <f>IF(Input!F$4="GMH_OECC",J68,IF(Input!F$4="GMH_XOEC",L68,IF(Input!F$4="GMH_Korea",N68,IF(Input!F$4="GMH_EU",P68,IF(Input!F$4="Skysuper",#REF!,IF(Input!F$4="SkyII",#REF!,IF(Input!F$4="XO-8000",#REF!, "FALSE")))))))</f>
        <v>5</v>
      </c>
      <c r="I68" s="209">
        <f>IF(Input!F$4="GMH_OECC",K68,IF(Input!F$4="GMH_XOEC",M68,IF(Input!F$4="GMH_Korea",O68,IF(Input!F$4="GMH_EU",Q68,IF(Input!F$4="Skysuper",#REF!,IF(Input!F$4="SkyII",#REF!,IF(Input!F$4="XO-8000",#REF!, "FALSE")))))))</f>
        <v>2</v>
      </c>
      <c r="J68" s="210">
        <v>5</v>
      </c>
      <c r="K68" s="268">
        <v>2</v>
      </c>
      <c r="L68" s="270">
        <v>5</v>
      </c>
      <c r="M68" s="270">
        <v>2</v>
      </c>
      <c r="N68" s="270">
        <v>5</v>
      </c>
      <c r="O68" s="270">
        <v>2</v>
      </c>
      <c r="P68" s="270">
        <v>5</v>
      </c>
      <c r="Q68" s="270">
        <v>2</v>
      </c>
      <c r="R68" s="74"/>
      <c r="S68" s="75" t="str">
        <f t="shared" si="6"/>
        <v>0205</v>
      </c>
      <c r="T68" s="75" t="str">
        <f t="shared" ref="T68:T131" si="7">CONCATENATE(S68,S69,S70,S71,S72,S73,S74,S75)</f>
        <v>02050206020702080209020A020B020C</v>
      </c>
      <c r="U68" s="75" t="str">
        <f t="shared" ref="U68:U131" ca="1" si="8">OFFSET($T$3:$T$6102,0+Y68,0,1,1)</f>
        <v>00000000000000000000000000000000</v>
      </c>
      <c r="V68" s="197">
        <f t="shared" ca="1" si="4"/>
        <v>0</v>
      </c>
      <c r="W68" s="75">
        <f t="shared" si="5"/>
        <v>84</v>
      </c>
      <c r="Y68" s="75">
        <f t="shared" ref="Y68:Y131" si="9">8*Z68</f>
        <v>520</v>
      </c>
      <c r="Z68" s="75">
        <v>65</v>
      </c>
      <c r="AE68" s="479"/>
    </row>
    <row r="69" spans="1:31" s="75" customFormat="1" ht="13.5" x14ac:dyDescent="0.2">
      <c r="A69" s="211">
        <v>66</v>
      </c>
      <c r="B69" s="212" t="s">
        <v>680</v>
      </c>
      <c r="C69" s="213" t="s">
        <v>681</v>
      </c>
      <c r="D69" s="213"/>
      <c r="E69" s="213">
        <v>0</v>
      </c>
      <c r="F69" s="213" t="s">
        <v>585</v>
      </c>
      <c r="G69" s="214" t="s">
        <v>677</v>
      </c>
      <c r="H69" s="208">
        <f>IF(Input!F$4="GMH_OECC",J69,IF(Input!F$4="GMH_XOEC",L69,IF(Input!F$4="GMH_Korea",N69,IF(Input!F$4="GMH_EU",P69,IF(Input!F$4="Skysuper",#REF!,IF(Input!F$4="SkyII",#REF!,IF(Input!F$4="XO-8000",#REF!, "FALSE")))))))</f>
        <v>6</v>
      </c>
      <c r="I69" s="209">
        <f>IF(Input!F$4="GMH_OECC",K69,IF(Input!F$4="GMH_XOEC",M69,IF(Input!F$4="GMH_Korea",O69,IF(Input!F$4="GMH_EU",Q69,IF(Input!F$4="Skysuper",#REF!,IF(Input!F$4="SkyII",#REF!,IF(Input!F$4="XO-8000",#REF!, "FALSE")))))))</f>
        <v>2</v>
      </c>
      <c r="J69" s="210">
        <v>6</v>
      </c>
      <c r="K69" s="268">
        <v>2</v>
      </c>
      <c r="L69" s="270">
        <v>6</v>
      </c>
      <c r="M69" s="270">
        <v>2</v>
      </c>
      <c r="N69" s="270">
        <v>6</v>
      </c>
      <c r="O69" s="270">
        <v>2</v>
      </c>
      <c r="P69" s="270">
        <v>6</v>
      </c>
      <c r="Q69" s="270">
        <v>2</v>
      </c>
      <c r="R69" s="74"/>
      <c r="S69" s="75" t="str">
        <f t="shared" si="6"/>
        <v>0206</v>
      </c>
      <c r="T69" s="75" t="str">
        <f t="shared" si="7"/>
        <v>0206020702080209020A020B020C020D</v>
      </c>
      <c r="U69" s="75" t="str">
        <f t="shared" ca="1" si="8"/>
        <v>00000000000000000000000000000000</v>
      </c>
      <c r="V69" s="197">
        <f t="shared" ref="V69:V132" ca="1" si="10">OFFSET($W$3:$W$6102,0+Y69,0,1,1)</f>
        <v>0</v>
      </c>
      <c r="W69" s="75">
        <f t="shared" si="5"/>
        <v>92</v>
      </c>
      <c r="Y69" s="75">
        <f t="shared" si="9"/>
        <v>528</v>
      </c>
      <c r="Z69" s="75">
        <v>66</v>
      </c>
      <c r="AE69" s="479"/>
    </row>
    <row r="70" spans="1:31" s="75" customFormat="1" ht="13.5" x14ac:dyDescent="0.2">
      <c r="A70" s="211">
        <v>67</v>
      </c>
      <c r="B70" s="212" t="s">
        <v>682</v>
      </c>
      <c r="C70" s="213" t="s">
        <v>683</v>
      </c>
      <c r="D70" s="213"/>
      <c r="E70" s="213">
        <v>0</v>
      </c>
      <c r="F70" s="213" t="s">
        <v>585</v>
      </c>
      <c r="G70" s="214" t="s">
        <v>677</v>
      </c>
      <c r="H70" s="208">
        <f>IF(Input!F$4="GMH_OECC",J70,IF(Input!F$4="GMH_XOEC",L70,IF(Input!F$4="GMH_Korea",N70,IF(Input!F$4="GMH_EU",P70,IF(Input!F$4="Skysuper",#REF!,IF(Input!F$4="SkyII",#REF!,IF(Input!F$4="XO-8000",#REF!, "FALSE")))))))</f>
        <v>7</v>
      </c>
      <c r="I70" s="209">
        <f>IF(Input!F$4="GMH_OECC",K70,IF(Input!F$4="GMH_XOEC",M70,IF(Input!F$4="GMH_Korea",O70,IF(Input!F$4="GMH_EU",Q70,IF(Input!F$4="Skysuper",#REF!,IF(Input!F$4="SkyII",#REF!,IF(Input!F$4="XO-8000",#REF!, "FALSE")))))))</f>
        <v>2</v>
      </c>
      <c r="J70" s="210">
        <v>7</v>
      </c>
      <c r="K70" s="268">
        <v>2</v>
      </c>
      <c r="L70" s="270">
        <v>7</v>
      </c>
      <c r="M70" s="270">
        <v>2</v>
      </c>
      <c r="N70" s="270">
        <v>7</v>
      </c>
      <c r="O70" s="270">
        <v>2</v>
      </c>
      <c r="P70" s="270">
        <v>7</v>
      </c>
      <c r="Q70" s="270">
        <v>2</v>
      </c>
      <c r="R70" s="74"/>
      <c r="S70" s="75" t="str">
        <f t="shared" si="6"/>
        <v>0207</v>
      </c>
      <c r="T70" s="75" t="str">
        <f t="shared" si="7"/>
        <v>020702080209020A020B020C020D020E</v>
      </c>
      <c r="U70" s="75" t="str">
        <f t="shared" ca="1" si="8"/>
        <v>00000000000000000000000000000000</v>
      </c>
      <c r="V70" s="197">
        <f t="shared" ca="1" si="10"/>
        <v>0</v>
      </c>
      <c r="W70" s="75">
        <f t="shared" ref="W70:W133" si="11">HEX2DEC(RIGHT(S70,2))+HEX2DEC(RIGHT(S71,2))+HEX2DEC(RIGHT(S72,2))+HEX2DEC(RIGHT(S73,2))+HEX2DEC(LEFT(S70,2))+HEX2DEC(LEFT(S71,2))+HEX2DEC(LEFT(S72,2))+HEX2DEC(LEFT(S73,2))+HEX2DEC(RIGHT(S74,2))+HEX2DEC(RIGHT(S75,2))+HEX2DEC(RIGHT(S76,2))+HEX2DEC(RIGHT(S77,2))+HEX2DEC(LEFT(S74,2))+HEX2DEC(LEFT(S75,2))+HEX2DEC(LEFT(S76,2))+HEX2DEC(LEFT(S77,2))</f>
        <v>100</v>
      </c>
      <c r="Y70" s="75">
        <f t="shared" si="9"/>
        <v>536</v>
      </c>
      <c r="Z70" s="75">
        <v>67</v>
      </c>
      <c r="AE70" s="479"/>
    </row>
    <row r="71" spans="1:31" s="75" customFormat="1" ht="13.5" x14ac:dyDescent="0.2">
      <c r="A71" s="211">
        <v>68</v>
      </c>
      <c r="B71" s="212" t="s">
        <v>684</v>
      </c>
      <c r="C71" s="213" t="s">
        <v>685</v>
      </c>
      <c r="D71" s="213"/>
      <c r="E71" s="213">
        <v>0</v>
      </c>
      <c r="F71" s="213" t="s">
        <v>585</v>
      </c>
      <c r="G71" s="214" t="s">
        <v>677</v>
      </c>
      <c r="H71" s="208">
        <f>IF(Input!F$4="GMH_OECC",J71,IF(Input!F$4="GMH_XOEC",L71,IF(Input!F$4="GMH_Korea",N71,IF(Input!F$4="GMH_EU",P71,IF(Input!F$4="Skysuper",#REF!,IF(Input!F$4="SkyII",#REF!,IF(Input!F$4="XO-8000",#REF!, "FALSE")))))))</f>
        <v>8</v>
      </c>
      <c r="I71" s="209">
        <f>IF(Input!F$4="GMH_OECC",K71,IF(Input!F$4="GMH_XOEC",M71,IF(Input!F$4="GMH_Korea",O71,IF(Input!F$4="GMH_EU",Q71,IF(Input!F$4="Skysuper",#REF!,IF(Input!F$4="SkyII",#REF!,IF(Input!F$4="XO-8000",#REF!, "FALSE")))))))</f>
        <v>2</v>
      </c>
      <c r="J71" s="210">
        <v>8</v>
      </c>
      <c r="K71" s="268">
        <v>2</v>
      </c>
      <c r="L71" s="270">
        <v>8</v>
      </c>
      <c r="M71" s="270">
        <v>2</v>
      </c>
      <c r="N71" s="270">
        <v>8</v>
      </c>
      <c r="O71" s="270">
        <v>2</v>
      </c>
      <c r="P71" s="270">
        <v>8</v>
      </c>
      <c r="Q71" s="270">
        <v>2</v>
      </c>
      <c r="R71" s="74"/>
      <c r="S71" s="75" t="str">
        <f t="shared" si="6"/>
        <v>0208</v>
      </c>
      <c r="T71" s="75" t="str">
        <f t="shared" si="7"/>
        <v>02080209020A020B020C020D020E020F</v>
      </c>
      <c r="U71" s="75" t="str">
        <f t="shared" ca="1" si="8"/>
        <v>0405011B0000021B040B043808380000</v>
      </c>
      <c r="V71" s="197">
        <f t="shared" ca="1" si="10"/>
        <v>205</v>
      </c>
      <c r="W71" s="75">
        <f t="shared" si="11"/>
        <v>108</v>
      </c>
      <c r="Y71" s="75">
        <f t="shared" si="9"/>
        <v>544</v>
      </c>
      <c r="Z71" s="75">
        <v>68</v>
      </c>
      <c r="AE71" s="479"/>
    </row>
    <row r="72" spans="1:31" s="75" customFormat="1" ht="13.5" x14ac:dyDescent="0.2">
      <c r="A72" s="211">
        <v>69</v>
      </c>
      <c r="B72" s="212" t="s">
        <v>686</v>
      </c>
      <c r="C72" s="213" t="s">
        <v>687</v>
      </c>
      <c r="D72" s="213"/>
      <c r="E72" s="213">
        <v>0</v>
      </c>
      <c r="F72" s="213" t="s">
        <v>585</v>
      </c>
      <c r="G72" s="214" t="s">
        <v>677</v>
      </c>
      <c r="H72" s="208">
        <f>IF(Input!F$4="GMH_OECC",J72,IF(Input!F$4="GMH_XOEC",L72,IF(Input!F$4="GMH_Korea",N72,IF(Input!F$4="GMH_EU",P72,IF(Input!F$4="Skysuper",#REF!,IF(Input!F$4="SkyII",#REF!,IF(Input!F$4="XO-8000",#REF!, "FALSE")))))))</f>
        <v>9</v>
      </c>
      <c r="I72" s="209">
        <f>IF(Input!F$4="GMH_OECC",K72,IF(Input!F$4="GMH_XOEC",M72,IF(Input!F$4="GMH_Korea",O72,IF(Input!F$4="GMH_EU",Q72,IF(Input!F$4="Skysuper",#REF!,IF(Input!F$4="SkyII",#REF!,IF(Input!F$4="XO-8000",#REF!, "FALSE")))))))</f>
        <v>2</v>
      </c>
      <c r="J72" s="210">
        <v>9</v>
      </c>
      <c r="K72" s="268">
        <v>2</v>
      </c>
      <c r="L72" s="270">
        <v>9</v>
      </c>
      <c r="M72" s="270">
        <v>2</v>
      </c>
      <c r="N72" s="270">
        <v>9</v>
      </c>
      <c r="O72" s="270">
        <v>2</v>
      </c>
      <c r="P72" s="270">
        <v>9</v>
      </c>
      <c r="Q72" s="270">
        <v>2</v>
      </c>
      <c r="R72" s="74"/>
      <c r="S72" s="75" t="str">
        <f t="shared" si="6"/>
        <v>0209</v>
      </c>
      <c r="T72" s="75" t="str">
        <f t="shared" si="7"/>
        <v>0209020A020B020C020D020E020F0210</v>
      </c>
      <c r="U72" s="75" t="str">
        <f t="shared" ca="1" si="8"/>
        <v>00000000000000000000000000000000</v>
      </c>
      <c r="V72" s="197">
        <f t="shared" ca="1" si="10"/>
        <v>0</v>
      </c>
      <c r="W72" s="75">
        <f t="shared" si="11"/>
        <v>116</v>
      </c>
      <c r="Y72" s="75">
        <f t="shared" si="9"/>
        <v>552</v>
      </c>
      <c r="Z72" s="75">
        <v>69</v>
      </c>
      <c r="AE72" s="479"/>
    </row>
    <row r="73" spans="1:31" s="75" customFormat="1" ht="13.5" x14ac:dyDescent="0.2">
      <c r="A73" s="211">
        <v>70</v>
      </c>
      <c r="B73" s="212" t="s">
        <v>688</v>
      </c>
      <c r="C73" s="213" t="s">
        <v>689</v>
      </c>
      <c r="D73" s="213"/>
      <c r="E73" s="213">
        <v>0</v>
      </c>
      <c r="F73" s="213" t="s">
        <v>585</v>
      </c>
      <c r="G73" s="214" t="s">
        <v>677</v>
      </c>
      <c r="H73" s="208">
        <f>IF(Input!F$4="GMH_OECC",J73,IF(Input!F$4="GMH_XOEC",L73,IF(Input!F$4="GMH_Korea",N73,IF(Input!F$4="GMH_EU",P73,IF(Input!F$4="Skysuper",#REF!,IF(Input!F$4="SkyII",#REF!,IF(Input!F$4="XO-8000",#REF!, "FALSE")))))))</f>
        <v>10</v>
      </c>
      <c r="I73" s="209">
        <f>IF(Input!F$4="GMH_OECC",K73,IF(Input!F$4="GMH_XOEC",M73,IF(Input!F$4="GMH_Korea",O73,IF(Input!F$4="GMH_EU",Q73,IF(Input!F$4="Skysuper",#REF!,IF(Input!F$4="SkyII",#REF!,IF(Input!F$4="XO-8000",#REF!, "FALSE")))))))</f>
        <v>2</v>
      </c>
      <c r="J73" s="210">
        <v>10</v>
      </c>
      <c r="K73" s="268">
        <v>2</v>
      </c>
      <c r="L73" s="270">
        <v>10</v>
      </c>
      <c r="M73" s="270">
        <v>2</v>
      </c>
      <c r="N73" s="270">
        <v>10</v>
      </c>
      <c r="O73" s="270">
        <v>2</v>
      </c>
      <c r="P73" s="270">
        <v>10</v>
      </c>
      <c r="Q73" s="270">
        <v>2</v>
      </c>
      <c r="R73" s="74"/>
      <c r="S73" s="75" t="str">
        <f t="shared" si="6"/>
        <v>020A</v>
      </c>
      <c r="T73" s="75" t="str">
        <f t="shared" si="7"/>
        <v>020A020B020C020D020E020F02100211</v>
      </c>
      <c r="U73" s="75" t="str">
        <f t="shared" ca="1" si="8"/>
        <v>00000000000000000000000000000000</v>
      </c>
      <c r="V73" s="197">
        <f t="shared" ca="1" si="10"/>
        <v>0</v>
      </c>
      <c r="W73" s="75">
        <f t="shared" si="11"/>
        <v>124</v>
      </c>
      <c r="Y73" s="75">
        <f t="shared" si="9"/>
        <v>560</v>
      </c>
      <c r="Z73" s="75">
        <v>70</v>
      </c>
      <c r="AE73" s="479"/>
    </row>
    <row r="74" spans="1:31" s="75" customFormat="1" ht="13.5" x14ac:dyDescent="0.2">
      <c r="A74" s="211">
        <v>71</v>
      </c>
      <c r="B74" s="212" t="s">
        <v>690</v>
      </c>
      <c r="C74" s="213" t="s">
        <v>691</v>
      </c>
      <c r="D74" s="213"/>
      <c r="E74" s="213">
        <v>0</v>
      </c>
      <c r="F74" s="213" t="s">
        <v>585</v>
      </c>
      <c r="G74" s="214" t="s">
        <v>677</v>
      </c>
      <c r="H74" s="208">
        <f>IF(Input!F$4="GMH_OECC",J74,IF(Input!F$4="GMH_XOEC",L74,IF(Input!F$4="GMH_Korea",N74,IF(Input!F$4="GMH_EU",P74,IF(Input!F$4="Skysuper",#REF!,IF(Input!F$4="SkyII",#REF!,IF(Input!F$4="XO-8000",#REF!, "FALSE")))))))</f>
        <v>11</v>
      </c>
      <c r="I74" s="209">
        <f>IF(Input!F$4="GMH_OECC",K74,IF(Input!F$4="GMH_XOEC",M74,IF(Input!F$4="GMH_Korea",O74,IF(Input!F$4="GMH_EU",Q74,IF(Input!F$4="Skysuper",#REF!,IF(Input!F$4="SkyII",#REF!,IF(Input!F$4="XO-8000",#REF!, "FALSE")))))))</f>
        <v>2</v>
      </c>
      <c r="J74" s="210">
        <v>11</v>
      </c>
      <c r="K74" s="268">
        <v>2</v>
      </c>
      <c r="L74" s="270">
        <v>11</v>
      </c>
      <c r="M74" s="270">
        <v>2</v>
      </c>
      <c r="N74" s="270">
        <v>11</v>
      </c>
      <c r="O74" s="270">
        <v>2</v>
      </c>
      <c r="P74" s="270">
        <v>11</v>
      </c>
      <c r="Q74" s="270">
        <v>2</v>
      </c>
      <c r="R74" s="74"/>
      <c r="S74" s="75" t="str">
        <f t="shared" si="6"/>
        <v>020B</v>
      </c>
      <c r="T74" s="75" t="str">
        <f t="shared" si="7"/>
        <v>020B020C020D020E020F021002110212</v>
      </c>
      <c r="U74" s="75" t="str">
        <f t="shared" ca="1" si="8"/>
        <v>00000000000000000000000000000000</v>
      </c>
      <c r="V74" s="197">
        <f t="shared" ca="1" si="10"/>
        <v>0</v>
      </c>
      <c r="W74" s="75">
        <f t="shared" si="11"/>
        <v>132</v>
      </c>
      <c r="Y74" s="75">
        <f t="shared" si="9"/>
        <v>568</v>
      </c>
      <c r="Z74" s="75">
        <v>71</v>
      </c>
      <c r="AE74" s="479"/>
    </row>
    <row r="75" spans="1:31" s="75" customFormat="1" ht="13.5" x14ac:dyDescent="0.2">
      <c r="A75" s="211">
        <v>72</v>
      </c>
      <c r="B75" s="212" t="s">
        <v>692</v>
      </c>
      <c r="C75" s="213" t="s">
        <v>693</v>
      </c>
      <c r="D75" s="213"/>
      <c r="E75" s="213">
        <v>0</v>
      </c>
      <c r="F75" s="213" t="s">
        <v>585</v>
      </c>
      <c r="G75" s="214" t="s">
        <v>677</v>
      </c>
      <c r="H75" s="208">
        <f>IF(Input!F$4="GMH_OECC",J75,IF(Input!F$4="GMH_XOEC",L75,IF(Input!F$4="GMH_Korea",N75,IF(Input!F$4="GMH_EU",P75,IF(Input!F$4="Skysuper",#REF!,IF(Input!F$4="SkyII",#REF!,IF(Input!F$4="XO-8000",#REF!, "FALSE")))))))</f>
        <v>12</v>
      </c>
      <c r="I75" s="209">
        <f>IF(Input!F$4="GMH_OECC",K75,IF(Input!F$4="GMH_XOEC",M75,IF(Input!F$4="GMH_Korea",O75,IF(Input!F$4="GMH_EU",Q75,IF(Input!F$4="Skysuper",#REF!,IF(Input!F$4="SkyII",#REF!,IF(Input!F$4="XO-8000",#REF!, "FALSE")))))))</f>
        <v>2</v>
      </c>
      <c r="J75" s="210">
        <v>12</v>
      </c>
      <c r="K75" s="268">
        <v>2</v>
      </c>
      <c r="L75" s="270">
        <v>12</v>
      </c>
      <c r="M75" s="270">
        <v>2</v>
      </c>
      <c r="N75" s="270">
        <v>12</v>
      </c>
      <c r="O75" s="270">
        <v>2</v>
      </c>
      <c r="P75" s="270">
        <v>12</v>
      </c>
      <c r="Q75" s="270">
        <v>2</v>
      </c>
      <c r="R75" s="74"/>
      <c r="S75" s="75" t="str">
        <f t="shared" si="6"/>
        <v>020C</v>
      </c>
      <c r="T75" s="75" t="str">
        <f t="shared" si="7"/>
        <v>020C020D020E020F0210021102120213</v>
      </c>
      <c r="U75" s="75" t="str">
        <f t="shared" ca="1" si="8"/>
        <v>011B021B00000000080C080D00000000</v>
      </c>
      <c r="V75" s="197">
        <f t="shared" ca="1" si="10"/>
        <v>98</v>
      </c>
      <c r="W75" s="75">
        <f t="shared" si="11"/>
        <v>140</v>
      </c>
      <c r="Y75" s="75">
        <f t="shared" si="9"/>
        <v>576</v>
      </c>
      <c r="Z75" s="75">
        <v>72</v>
      </c>
      <c r="AE75" s="479"/>
    </row>
    <row r="76" spans="1:31" s="75" customFormat="1" ht="13.5" x14ac:dyDescent="0.2">
      <c r="A76" s="211">
        <v>73</v>
      </c>
      <c r="B76" s="212" t="s">
        <v>694</v>
      </c>
      <c r="C76" s="213" t="s">
        <v>695</v>
      </c>
      <c r="D76" s="213"/>
      <c r="E76" s="213">
        <v>0</v>
      </c>
      <c r="F76" s="213" t="s">
        <v>585</v>
      </c>
      <c r="G76" s="214" t="s">
        <v>677</v>
      </c>
      <c r="H76" s="208">
        <f>IF(Input!F$4="GMH_OECC",J76,IF(Input!F$4="GMH_XOEC",L76,IF(Input!F$4="GMH_Korea",N76,IF(Input!F$4="GMH_EU",P76,IF(Input!F$4="Skysuper",#REF!,IF(Input!F$4="SkyII",#REF!,IF(Input!F$4="XO-8000",#REF!, "FALSE")))))))</f>
        <v>13</v>
      </c>
      <c r="I76" s="209">
        <f>IF(Input!F$4="GMH_OECC",K76,IF(Input!F$4="GMH_XOEC",M76,IF(Input!F$4="GMH_Korea",O76,IF(Input!F$4="GMH_EU",Q76,IF(Input!F$4="Skysuper",#REF!,IF(Input!F$4="SkyII",#REF!,IF(Input!F$4="XO-8000",#REF!, "FALSE")))))))</f>
        <v>2</v>
      </c>
      <c r="J76" s="210">
        <v>13</v>
      </c>
      <c r="K76" s="268">
        <v>2</v>
      </c>
      <c r="L76" s="270">
        <v>13</v>
      </c>
      <c r="M76" s="270">
        <v>2</v>
      </c>
      <c r="N76" s="270">
        <v>13</v>
      </c>
      <c r="O76" s="270">
        <v>2</v>
      </c>
      <c r="P76" s="270">
        <v>13</v>
      </c>
      <c r="Q76" s="270">
        <v>2</v>
      </c>
      <c r="R76" s="74"/>
      <c r="S76" s="75" t="str">
        <f t="shared" si="6"/>
        <v>020D</v>
      </c>
      <c r="T76" s="75" t="str">
        <f t="shared" si="7"/>
        <v>020D020E020F02100211021202130214</v>
      </c>
      <c r="U76" s="75" t="str">
        <f t="shared" ca="1" si="8"/>
        <v>0000000000000000000000000809080A</v>
      </c>
      <c r="V76" s="197">
        <f t="shared" ca="1" si="10"/>
        <v>35</v>
      </c>
      <c r="W76" s="75">
        <f t="shared" si="11"/>
        <v>148</v>
      </c>
      <c r="Y76" s="75">
        <f t="shared" si="9"/>
        <v>584</v>
      </c>
      <c r="Z76" s="75">
        <v>73</v>
      </c>
      <c r="AE76" s="479"/>
    </row>
    <row r="77" spans="1:31" s="75" customFormat="1" ht="13.5" x14ac:dyDescent="0.2">
      <c r="A77" s="211">
        <v>74</v>
      </c>
      <c r="B77" s="212" t="s">
        <v>696</v>
      </c>
      <c r="C77" s="213" t="s">
        <v>697</v>
      </c>
      <c r="D77" s="213"/>
      <c r="E77" s="213">
        <v>0</v>
      </c>
      <c r="F77" s="213" t="s">
        <v>585</v>
      </c>
      <c r="G77" s="214" t="s">
        <v>677</v>
      </c>
      <c r="H77" s="208">
        <f>IF(Input!F$4="GMH_OECC",J77,IF(Input!F$4="GMH_XOEC",L77,IF(Input!F$4="GMH_Korea",N77,IF(Input!F$4="GMH_EU",P77,IF(Input!F$4="Skysuper",#REF!,IF(Input!F$4="SkyII",#REF!,IF(Input!F$4="XO-8000",#REF!, "FALSE")))))))</f>
        <v>14</v>
      </c>
      <c r="I77" s="209">
        <f>IF(Input!F$4="GMH_OECC",K77,IF(Input!F$4="GMH_XOEC",M77,IF(Input!F$4="GMH_Korea",O77,IF(Input!F$4="GMH_EU",Q77,IF(Input!F$4="Skysuper",#REF!,IF(Input!F$4="SkyII",#REF!,IF(Input!F$4="XO-8000",#REF!, "FALSE")))))))</f>
        <v>2</v>
      </c>
      <c r="J77" s="210">
        <v>14</v>
      </c>
      <c r="K77" s="268">
        <v>2</v>
      </c>
      <c r="L77" s="270">
        <v>14</v>
      </c>
      <c r="M77" s="270">
        <v>2</v>
      </c>
      <c r="N77" s="270">
        <v>14</v>
      </c>
      <c r="O77" s="270">
        <v>2</v>
      </c>
      <c r="P77" s="270">
        <v>14</v>
      </c>
      <c r="Q77" s="270">
        <v>2</v>
      </c>
      <c r="R77" s="74"/>
      <c r="S77" s="75" t="str">
        <f t="shared" si="6"/>
        <v>020E</v>
      </c>
      <c r="T77" s="75" t="str">
        <f t="shared" si="7"/>
        <v>020E020F021002110212021302140215</v>
      </c>
      <c r="U77" s="75" t="str">
        <f t="shared" ca="1" si="8"/>
        <v>00000000080B00000000000000000000</v>
      </c>
      <c r="V77" s="197">
        <f t="shared" ca="1" si="10"/>
        <v>19</v>
      </c>
      <c r="W77" s="75">
        <f t="shared" si="11"/>
        <v>156</v>
      </c>
      <c r="Y77" s="75">
        <f t="shared" si="9"/>
        <v>592</v>
      </c>
      <c r="Z77" s="75">
        <v>74</v>
      </c>
      <c r="AE77" s="479"/>
    </row>
    <row r="78" spans="1:31" s="75" customFormat="1" ht="13.5" x14ac:dyDescent="0.2">
      <c r="A78" s="211">
        <v>75</v>
      </c>
      <c r="B78" s="212" t="s">
        <v>698</v>
      </c>
      <c r="C78" s="213" t="s">
        <v>699</v>
      </c>
      <c r="D78" s="213"/>
      <c r="E78" s="213">
        <v>0</v>
      </c>
      <c r="F78" s="213" t="s">
        <v>585</v>
      </c>
      <c r="G78" s="214" t="s">
        <v>677</v>
      </c>
      <c r="H78" s="208">
        <f>IF(Input!F$4="GMH_OECC",J78,IF(Input!F$4="GMH_XOEC",L78,IF(Input!F$4="GMH_Korea",N78,IF(Input!F$4="GMH_EU",P78,IF(Input!F$4="Skysuper",#REF!,IF(Input!F$4="SkyII",#REF!,IF(Input!F$4="XO-8000",#REF!, "FALSE")))))))</f>
        <v>15</v>
      </c>
      <c r="I78" s="209">
        <f>IF(Input!F$4="GMH_OECC",K78,IF(Input!F$4="GMH_XOEC",M78,IF(Input!F$4="GMH_Korea",O78,IF(Input!F$4="GMH_EU",Q78,IF(Input!F$4="Skysuper",#REF!,IF(Input!F$4="SkyII",#REF!,IF(Input!F$4="XO-8000",#REF!, "FALSE")))))))</f>
        <v>2</v>
      </c>
      <c r="J78" s="210">
        <v>15</v>
      </c>
      <c r="K78" s="268">
        <v>2</v>
      </c>
      <c r="L78" s="270">
        <v>15</v>
      </c>
      <c r="M78" s="270">
        <v>2</v>
      </c>
      <c r="N78" s="270">
        <v>15</v>
      </c>
      <c r="O78" s="270">
        <v>2</v>
      </c>
      <c r="P78" s="270">
        <v>15</v>
      </c>
      <c r="Q78" s="270">
        <v>2</v>
      </c>
      <c r="R78" s="74"/>
      <c r="S78" s="75" t="str">
        <f t="shared" si="6"/>
        <v>020F</v>
      </c>
      <c r="T78" s="75" t="str">
        <f t="shared" si="7"/>
        <v>020F0210021102120213021402150216</v>
      </c>
      <c r="U78" s="75" t="str">
        <f t="shared" ca="1" si="8"/>
        <v>000000000000000000000105D01050205D</v>
      </c>
      <c r="V78" s="197">
        <f t="shared" ca="1" si="10"/>
        <v>195</v>
      </c>
      <c r="W78" s="75">
        <f t="shared" si="11"/>
        <v>164</v>
      </c>
      <c r="Y78" s="75">
        <f t="shared" si="9"/>
        <v>600</v>
      </c>
      <c r="Z78" s="75">
        <v>75</v>
      </c>
      <c r="AE78" s="479"/>
    </row>
    <row r="79" spans="1:31" s="75" customFormat="1" ht="13.5" x14ac:dyDescent="0.2">
      <c r="A79" s="211">
        <v>76</v>
      </c>
      <c r="B79" s="212" t="s">
        <v>700</v>
      </c>
      <c r="C79" s="213" t="s">
        <v>701</v>
      </c>
      <c r="D79" s="213"/>
      <c r="E79" s="213">
        <v>0</v>
      </c>
      <c r="F79" s="213" t="s">
        <v>585</v>
      </c>
      <c r="G79" s="214" t="s">
        <v>677</v>
      </c>
      <c r="H79" s="208">
        <f>IF(Input!F$4="GMH_OECC",J79,IF(Input!F$4="GMH_XOEC",L79,IF(Input!F$4="GMH_Korea",N79,IF(Input!F$4="GMH_EU",P79,IF(Input!F$4="Skysuper",#REF!,IF(Input!F$4="SkyII",#REF!,IF(Input!F$4="XO-8000",#REF!, "FALSE")))))))</f>
        <v>16</v>
      </c>
      <c r="I79" s="209">
        <f>IF(Input!F$4="GMH_OECC",K79,IF(Input!F$4="GMH_XOEC",M79,IF(Input!F$4="GMH_Korea",O79,IF(Input!F$4="GMH_EU",Q79,IF(Input!F$4="Skysuper",#REF!,IF(Input!F$4="SkyII",#REF!,IF(Input!F$4="XO-8000",#REF!, "FALSE")))))))</f>
        <v>2</v>
      </c>
      <c r="J79" s="210">
        <v>16</v>
      </c>
      <c r="K79" s="268">
        <v>2</v>
      </c>
      <c r="L79" s="270">
        <v>16</v>
      </c>
      <c r="M79" s="270">
        <v>2</v>
      </c>
      <c r="N79" s="270">
        <v>16</v>
      </c>
      <c r="O79" s="270">
        <v>2</v>
      </c>
      <c r="P79" s="270">
        <v>16</v>
      </c>
      <c r="Q79" s="270">
        <v>2</v>
      </c>
      <c r="R79" s="74"/>
      <c r="S79" s="75" t="str">
        <f t="shared" si="6"/>
        <v>0210</v>
      </c>
      <c r="T79" s="75" t="str">
        <f t="shared" si="7"/>
        <v>02100211021202130214021502160217</v>
      </c>
      <c r="U79" s="75" t="str">
        <f t="shared" ca="1" si="8"/>
        <v>02050000000100010001000100000000</v>
      </c>
      <c r="V79" s="197">
        <f t="shared" ca="1" si="10"/>
        <v>11</v>
      </c>
      <c r="W79" s="75">
        <f t="shared" si="11"/>
        <v>172</v>
      </c>
      <c r="Y79" s="75">
        <f t="shared" si="9"/>
        <v>608</v>
      </c>
      <c r="Z79" s="75">
        <v>76</v>
      </c>
      <c r="AE79" s="479"/>
    </row>
    <row r="80" spans="1:31" s="75" customFormat="1" ht="13.5" x14ac:dyDescent="0.2">
      <c r="A80" s="211">
        <v>77</v>
      </c>
      <c r="B80" s="212" t="s">
        <v>702</v>
      </c>
      <c r="C80" s="213" t="s">
        <v>703</v>
      </c>
      <c r="D80" s="213"/>
      <c r="E80" s="213">
        <v>0</v>
      </c>
      <c r="F80" s="213" t="s">
        <v>585</v>
      </c>
      <c r="G80" s="214" t="s">
        <v>677</v>
      </c>
      <c r="H80" s="208">
        <f>IF(Input!F$4="GMH_OECC",J80,IF(Input!F$4="GMH_XOEC",L80,IF(Input!F$4="GMH_Korea",N80,IF(Input!F$4="GMH_EU",P80,IF(Input!F$4="Skysuper",#REF!,IF(Input!F$4="SkyII",#REF!,IF(Input!F$4="XO-8000",#REF!, "FALSE")))))))</f>
        <v>17</v>
      </c>
      <c r="I80" s="209">
        <f>IF(Input!F$4="GMH_OECC",K80,IF(Input!F$4="GMH_XOEC",M80,IF(Input!F$4="GMH_Korea",O80,IF(Input!F$4="GMH_EU",Q80,IF(Input!F$4="Skysuper",#REF!,IF(Input!F$4="SkyII",#REF!,IF(Input!F$4="XO-8000",#REF!, "FALSE")))))))</f>
        <v>2</v>
      </c>
      <c r="J80" s="210">
        <v>17</v>
      </c>
      <c r="K80" s="268">
        <v>2</v>
      </c>
      <c r="L80" s="270">
        <v>17</v>
      </c>
      <c r="M80" s="270">
        <v>2</v>
      </c>
      <c r="N80" s="270">
        <v>17</v>
      </c>
      <c r="O80" s="270">
        <v>2</v>
      </c>
      <c r="P80" s="270">
        <v>17</v>
      </c>
      <c r="Q80" s="270">
        <v>2</v>
      </c>
      <c r="R80" s="74"/>
      <c r="S80" s="75" t="str">
        <f t="shared" si="6"/>
        <v>0211</v>
      </c>
      <c r="T80" s="75" t="str">
        <f t="shared" si="7"/>
        <v>02110212021302140215021602170218</v>
      </c>
      <c r="U80" s="75" t="str">
        <f t="shared" ca="1" si="8"/>
        <v>0000000000000000080F000000000000</v>
      </c>
      <c r="V80" s="197">
        <f t="shared" ca="1" si="10"/>
        <v>23</v>
      </c>
      <c r="W80" s="75">
        <f t="shared" si="11"/>
        <v>180</v>
      </c>
      <c r="Y80" s="75">
        <f t="shared" si="9"/>
        <v>616</v>
      </c>
      <c r="Z80" s="75">
        <v>77</v>
      </c>
      <c r="AE80" s="479"/>
    </row>
    <row r="81" spans="1:31" s="75" customFormat="1" ht="13.5" x14ac:dyDescent="0.2">
      <c r="A81" s="211">
        <v>78</v>
      </c>
      <c r="B81" s="212" t="s">
        <v>704</v>
      </c>
      <c r="C81" s="213" t="s">
        <v>705</v>
      </c>
      <c r="D81" s="213"/>
      <c r="E81" s="213">
        <v>0</v>
      </c>
      <c r="F81" s="213" t="s">
        <v>585</v>
      </c>
      <c r="G81" s="214" t="s">
        <v>677</v>
      </c>
      <c r="H81" s="208">
        <f>IF(Input!F$4="GMH_OECC",J81,IF(Input!F$4="GMH_XOEC",L81,IF(Input!F$4="GMH_Korea",N81,IF(Input!F$4="GMH_EU",P81,IF(Input!F$4="Skysuper",#REF!,IF(Input!F$4="SkyII",#REF!,IF(Input!F$4="XO-8000",#REF!, "FALSE")))))))</f>
        <v>18</v>
      </c>
      <c r="I81" s="209">
        <f>IF(Input!F$4="GMH_OECC",K81,IF(Input!F$4="GMH_XOEC",M81,IF(Input!F$4="GMH_Korea",O81,IF(Input!F$4="GMH_EU",Q81,IF(Input!F$4="Skysuper",#REF!,IF(Input!F$4="SkyII",#REF!,IF(Input!F$4="XO-8000",#REF!, "FALSE")))))))</f>
        <v>2</v>
      </c>
      <c r="J81" s="210">
        <v>18</v>
      </c>
      <c r="K81" s="268">
        <v>2</v>
      </c>
      <c r="L81" s="270">
        <v>18</v>
      </c>
      <c r="M81" s="270">
        <v>2</v>
      </c>
      <c r="N81" s="270">
        <v>18</v>
      </c>
      <c r="O81" s="270">
        <v>2</v>
      </c>
      <c r="P81" s="270">
        <v>18</v>
      </c>
      <c r="Q81" s="270">
        <v>2</v>
      </c>
      <c r="R81" s="74"/>
      <c r="S81" s="75" t="str">
        <f t="shared" si="6"/>
        <v>0212</v>
      </c>
      <c r="T81" s="75" t="str">
        <f t="shared" si="7"/>
        <v>02120213021402150216021702180219</v>
      </c>
      <c r="U81" s="75" t="str">
        <f t="shared" ca="1" si="8"/>
        <v>9001000100000000081B000000000000</v>
      </c>
      <c r="V81" s="197">
        <f t="shared" ca="1" si="10"/>
        <v>181</v>
      </c>
      <c r="W81" s="75">
        <f t="shared" si="11"/>
        <v>188</v>
      </c>
      <c r="Y81" s="75">
        <f t="shared" si="9"/>
        <v>624</v>
      </c>
      <c r="Z81" s="75">
        <v>78</v>
      </c>
      <c r="AE81" s="479"/>
    </row>
    <row r="82" spans="1:31" s="75" customFormat="1" ht="13.5" x14ac:dyDescent="0.2">
      <c r="A82" s="211">
        <v>79</v>
      </c>
      <c r="B82" s="212" t="s">
        <v>706</v>
      </c>
      <c r="C82" s="213" t="s">
        <v>707</v>
      </c>
      <c r="D82" s="213"/>
      <c r="E82" s="213">
        <v>0</v>
      </c>
      <c r="F82" s="213" t="s">
        <v>585</v>
      </c>
      <c r="G82" s="214" t="s">
        <v>677</v>
      </c>
      <c r="H82" s="208">
        <f>IF(Input!F$4="GMH_OECC",J82,IF(Input!F$4="GMH_XOEC",L82,IF(Input!F$4="GMH_Korea",N82,IF(Input!F$4="GMH_EU",P82,IF(Input!F$4="Skysuper",#REF!,IF(Input!F$4="SkyII",#REF!,IF(Input!F$4="XO-8000",#REF!, "FALSE")))))))</f>
        <v>19</v>
      </c>
      <c r="I82" s="209">
        <f>IF(Input!F$4="GMH_OECC",K82,IF(Input!F$4="GMH_XOEC",M82,IF(Input!F$4="GMH_Korea",O82,IF(Input!F$4="GMH_EU",Q82,IF(Input!F$4="Skysuper",#REF!,IF(Input!F$4="SkyII",#REF!,IF(Input!F$4="XO-8000",#REF!, "FALSE")))))))</f>
        <v>2</v>
      </c>
      <c r="J82" s="210">
        <v>19</v>
      </c>
      <c r="K82" s="268">
        <v>2</v>
      </c>
      <c r="L82" s="270">
        <v>19</v>
      </c>
      <c r="M82" s="270">
        <v>2</v>
      </c>
      <c r="N82" s="270">
        <v>19</v>
      </c>
      <c r="O82" s="270">
        <v>2</v>
      </c>
      <c r="P82" s="270">
        <v>19</v>
      </c>
      <c r="Q82" s="270">
        <v>2</v>
      </c>
      <c r="R82" s="74"/>
      <c r="S82" s="75" t="str">
        <f t="shared" si="6"/>
        <v>0213</v>
      </c>
      <c r="T82" s="75" t="str">
        <f t="shared" si="7"/>
        <v>0213021402150216021702180219021A</v>
      </c>
      <c r="U82" s="75" t="str">
        <f t="shared" ca="1" si="8"/>
        <v>00000000000000000000000000000000</v>
      </c>
      <c r="V82" s="197">
        <f t="shared" ca="1" si="10"/>
        <v>0</v>
      </c>
      <c r="W82" s="75">
        <f t="shared" si="11"/>
        <v>196</v>
      </c>
      <c r="Y82" s="75">
        <f t="shared" si="9"/>
        <v>632</v>
      </c>
      <c r="Z82" s="75">
        <v>79</v>
      </c>
      <c r="AE82" s="479"/>
    </row>
    <row r="83" spans="1:31" s="75" customFormat="1" ht="13.5" x14ac:dyDescent="0.2">
      <c r="A83" s="211">
        <v>80</v>
      </c>
      <c r="B83" s="212" t="s">
        <v>708</v>
      </c>
      <c r="C83" s="213" t="s">
        <v>709</v>
      </c>
      <c r="D83" s="213"/>
      <c r="E83" s="213">
        <v>0</v>
      </c>
      <c r="F83" s="213" t="s">
        <v>585</v>
      </c>
      <c r="G83" s="214" t="s">
        <v>677</v>
      </c>
      <c r="H83" s="208">
        <f>IF(Input!F$4="GMH_OECC",J83,IF(Input!F$4="GMH_XOEC",L83,IF(Input!F$4="GMH_Korea",N83,IF(Input!F$4="GMH_EU",P83,IF(Input!F$4="Skysuper",#REF!,IF(Input!F$4="SkyII",#REF!,IF(Input!F$4="XO-8000",#REF!, "FALSE")))))))</f>
        <v>20</v>
      </c>
      <c r="I83" s="209">
        <f>IF(Input!F$4="GMH_OECC",K83,IF(Input!F$4="GMH_XOEC",M83,IF(Input!F$4="GMH_Korea",O83,IF(Input!F$4="GMH_EU",Q83,IF(Input!F$4="Skysuper",#REF!,IF(Input!F$4="SkyII",#REF!,IF(Input!F$4="XO-8000",#REF!, "FALSE")))))))</f>
        <v>2</v>
      </c>
      <c r="J83" s="210">
        <v>20</v>
      </c>
      <c r="K83" s="268">
        <v>2</v>
      </c>
      <c r="L83" s="270">
        <v>20</v>
      </c>
      <c r="M83" s="270">
        <v>2</v>
      </c>
      <c r="N83" s="270">
        <v>20</v>
      </c>
      <c r="O83" s="270">
        <v>2</v>
      </c>
      <c r="P83" s="270">
        <v>20</v>
      </c>
      <c r="Q83" s="270">
        <v>2</v>
      </c>
      <c r="R83" s="74"/>
      <c r="S83" s="75" t="str">
        <f t="shared" si="6"/>
        <v>0214</v>
      </c>
      <c r="T83" s="75" t="str">
        <f t="shared" si="7"/>
        <v>021402150216021702180219021A021B</v>
      </c>
      <c r="U83" s="75" t="str">
        <f t="shared" ca="1" si="8"/>
        <v>00000000000000000000000000000000</v>
      </c>
      <c r="V83" s="197">
        <f t="shared" ca="1" si="10"/>
        <v>0</v>
      </c>
      <c r="W83" s="75">
        <f t="shared" si="11"/>
        <v>204</v>
      </c>
      <c r="Y83" s="75">
        <f t="shared" si="9"/>
        <v>640</v>
      </c>
      <c r="Z83" s="75">
        <v>80</v>
      </c>
      <c r="AE83" s="479"/>
    </row>
    <row r="84" spans="1:31" s="75" customFormat="1" ht="13.5" x14ac:dyDescent="0.2">
      <c r="A84" s="211">
        <v>81</v>
      </c>
      <c r="B84" s="212" t="s">
        <v>710</v>
      </c>
      <c r="C84" s="213" t="s">
        <v>711</v>
      </c>
      <c r="D84" s="213"/>
      <c r="E84" s="213">
        <v>0</v>
      </c>
      <c r="F84" s="213" t="s">
        <v>585</v>
      </c>
      <c r="G84" s="214" t="s">
        <v>677</v>
      </c>
      <c r="H84" s="208">
        <f>IF(Input!F$4="GMH_OECC",J84,IF(Input!F$4="GMH_XOEC",L84,IF(Input!F$4="GMH_Korea",N84,IF(Input!F$4="GMH_EU",P84,IF(Input!F$4="Skysuper",#REF!,IF(Input!F$4="SkyII",#REF!,IF(Input!F$4="XO-8000",#REF!, "FALSE")))))))</f>
        <v>21</v>
      </c>
      <c r="I84" s="209">
        <f>IF(Input!F$4="GMH_OECC",K84,IF(Input!F$4="GMH_XOEC",M84,IF(Input!F$4="GMH_Korea",O84,IF(Input!F$4="GMH_EU",Q84,IF(Input!F$4="Skysuper",#REF!,IF(Input!F$4="SkyII",#REF!,IF(Input!F$4="XO-8000",#REF!, "FALSE")))))))</f>
        <v>2</v>
      </c>
      <c r="J84" s="210">
        <v>21</v>
      </c>
      <c r="K84" s="268">
        <v>2</v>
      </c>
      <c r="L84" s="270">
        <v>21</v>
      </c>
      <c r="M84" s="270">
        <v>2</v>
      </c>
      <c r="N84" s="270">
        <v>21</v>
      </c>
      <c r="O84" s="270">
        <v>2</v>
      </c>
      <c r="P84" s="270">
        <v>21</v>
      </c>
      <c r="Q84" s="270">
        <v>2</v>
      </c>
      <c r="R84" s="74"/>
      <c r="S84" s="75" t="str">
        <f t="shared" si="6"/>
        <v>0215</v>
      </c>
      <c r="T84" s="75" t="str">
        <f t="shared" si="7"/>
        <v>02150216021702180219021A021B021C</v>
      </c>
      <c r="U84" s="75" t="str">
        <f t="shared" ca="1" si="8"/>
        <v>00000000000000000000000000000000</v>
      </c>
      <c r="V84" s="197">
        <f t="shared" ca="1" si="10"/>
        <v>0</v>
      </c>
      <c r="W84" s="75">
        <f t="shared" si="11"/>
        <v>212</v>
      </c>
      <c r="Y84" s="75">
        <f t="shared" si="9"/>
        <v>648</v>
      </c>
      <c r="Z84" s="75">
        <v>81</v>
      </c>
      <c r="AE84" s="479"/>
    </row>
    <row r="85" spans="1:31" s="75" customFormat="1" ht="13.5" x14ac:dyDescent="0.2">
      <c r="A85" s="211">
        <v>82</v>
      </c>
      <c r="B85" s="212" t="s">
        <v>712</v>
      </c>
      <c r="C85" s="213" t="s">
        <v>713</v>
      </c>
      <c r="D85" s="213"/>
      <c r="E85" s="213">
        <v>0</v>
      </c>
      <c r="F85" s="213" t="s">
        <v>585</v>
      </c>
      <c r="G85" s="214" t="s">
        <v>677</v>
      </c>
      <c r="H85" s="208">
        <f>IF(Input!F$4="GMH_OECC",J85,IF(Input!F$4="GMH_XOEC",L85,IF(Input!F$4="GMH_Korea",N85,IF(Input!F$4="GMH_EU",P85,IF(Input!F$4="Skysuper",#REF!,IF(Input!F$4="SkyII",#REF!,IF(Input!F$4="XO-8000",#REF!, "FALSE")))))))</f>
        <v>22</v>
      </c>
      <c r="I85" s="209">
        <f>IF(Input!F$4="GMH_OECC",K85,IF(Input!F$4="GMH_XOEC",M85,IF(Input!F$4="GMH_Korea",O85,IF(Input!F$4="GMH_EU",Q85,IF(Input!F$4="Skysuper",#REF!,IF(Input!F$4="SkyII",#REF!,IF(Input!F$4="XO-8000",#REF!, "FALSE")))))))</f>
        <v>2</v>
      </c>
      <c r="J85" s="210">
        <v>22</v>
      </c>
      <c r="K85" s="268">
        <v>2</v>
      </c>
      <c r="L85" s="270">
        <v>22</v>
      </c>
      <c r="M85" s="270">
        <v>2</v>
      </c>
      <c r="N85" s="270">
        <v>22</v>
      </c>
      <c r="O85" s="270">
        <v>2</v>
      </c>
      <c r="P85" s="270">
        <v>22</v>
      </c>
      <c r="Q85" s="270">
        <v>2</v>
      </c>
      <c r="R85" s="74"/>
      <c r="S85" s="75" t="str">
        <f t="shared" si="6"/>
        <v>0216</v>
      </c>
      <c r="T85" s="75" t="str">
        <f t="shared" si="7"/>
        <v>0216021702180219021A021B021C021D</v>
      </c>
      <c r="U85" s="75" t="str">
        <f t="shared" ca="1" si="8"/>
        <v>00000000000000000000000000000000</v>
      </c>
      <c r="V85" s="197">
        <f t="shared" ca="1" si="10"/>
        <v>0</v>
      </c>
      <c r="W85" s="75">
        <f t="shared" si="11"/>
        <v>220</v>
      </c>
      <c r="Y85" s="75">
        <f t="shared" si="9"/>
        <v>656</v>
      </c>
      <c r="Z85" s="75">
        <v>82</v>
      </c>
      <c r="AE85" s="479"/>
    </row>
    <row r="86" spans="1:31" s="75" customFormat="1" ht="13.5" x14ac:dyDescent="0.2">
      <c r="A86" s="211">
        <v>83</v>
      </c>
      <c r="B86" s="212" t="s">
        <v>714</v>
      </c>
      <c r="C86" s="213" t="s">
        <v>715</v>
      </c>
      <c r="D86" s="213"/>
      <c r="E86" s="213">
        <v>0</v>
      </c>
      <c r="F86" s="213" t="s">
        <v>585</v>
      </c>
      <c r="G86" s="214" t="s">
        <v>677</v>
      </c>
      <c r="H86" s="208">
        <f>IF(Input!F$4="GMH_OECC",J86,IF(Input!F$4="GMH_XOEC",L86,IF(Input!F$4="GMH_Korea",N86,IF(Input!F$4="GMH_EU",P86,IF(Input!F$4="Skysuper",#REF!,IF(Input!F$4="SkyII",#REF!,IF(Input!F$4="XO-8000",#REF!, "FALSE")))))))</f>
        <v>23</v>
      </c>
      <c r="I86" s="209">
        <f>IF(Input!F$4="GMH_OECC",K86,IF(Input!F$4="GMH_XOEC",M86,IF(Input!F$4="GMH_Korea",O86,IF(Input!F$4="GMH_EU",Q86,IF(Input!F$4="Skysuper",#REF!,IF(Input!F$4="SkyII",#REF!,IF(Input!F$4="XO-8000",#REF!, "FALSE")))))))</f>
        <v>2</v>
      </c>
      <c r="J86" s="210">
        <v>23</v>
      </c>
      <c r="K86" s="268">
        <v>2</v>
      </c>
      <c r="L86" s="270">
        <v>23</v>
      </c>
      <c r="M86" s="270">
        <v>2</v>
      </c>
      <c r="N86" s="270">
        <v>23</v>
      </c>
      <c r="O86" s="270">
        <v>2</v>
      </c>
      <c r="P86" s="270">
        <v>23</v>
      </c>
      <c r="Q86" s="270">
        <v>2</v>
      </c>
      <c r="R86" s="74"/>
      <c r="S86" s="75" t="str">
        <f t="shared" si="6"/>
        <v>0217</v>
      </c>
      <c r="T86" s="75" t="str">
        <f t="shared" si="7"/>
        <v>021702180219021A021B021C021D021E</v>
      </c>
      <c r="U86" s="75" t="str">
        <f t="shared" ca="1" si="8"/>
        <v>0000000000000000000000000000040E</v>
      </c>
      <c r="V86" s="197">
        <f t="shared" ca="1" si="10"/>
        <v>18</v>
      </c>
      <c r="W86" s="75">
        <f t="shared" si="11"/>
        <v>228</v>
      </c>
      <c r="Y86" s="75">
        <f t="shared" si="9"/>
        <v>664</v>
      </c>
      <c r="Z86" s="75">
        <v>83</v>
      </c>
      <c r="AE86" s="479"/>
    </row>
    <row r="87" spans="1:31" s="75" customFormat="1" ht="13.5" x14ac:dyDescent="0.2">
      <c r="A87" s="211">
        <v>84</v>
      </c>
      <c r="B87" s="212" t="s">
        <v>716</v>
      </c>
      <c r="C87" s="213" t="s">
        <v>717</v>
      </c>
      <c r="D87" s="213"/>
      <c r="E87" s="213">
        <v>0</v>
      </c>
      <c r="F87" s="213" t="s">
        <v>585</v>
      </c>
      <c r="G87" s="214" t="s">
        <v>677</v>
      </c>
      <c r="H87" s="208">
        <f>IF(Input!F$4="GMH_OECC",J87,IF(Input!F$4="GMH_XOEC",L87,IF(Input!F$4="GMH_Korea",N87,IF(Input!F$4="GMH_EU",P87,IF(Input!F$4="Skysuper",#REF!,IF(Input!F$4="SkyII",#REF!,IF(Input!F$4="XO-8000",#REF!, "FALSE")))))))</f>
        <v>24</v>
      </c>
      <c r="I87" s="209">
        <f>IF(Input!F$4="GMH_OECC",K87,IF(Input!F$4="GMH_XOEC",M87,IF(Input!F$4="GMH_Korea",O87,IF(Input!F$4="GMH_EU",Q87,IF(Input!F$4="Skysuper",#REF!,IF(Input!F$4="SkyII",#REF!,IF(Input!F$4="XO-8000",#REF!, "FALSE")))))))</f>
        <v>2</v>
      </c>
      <c r="J87" s="210">
        <v>24</v>
      </c>
      <c r="K87" s="268">
        <v>2</v>
      </c>
      <c r="L87" s="270">
        <v>24</v>
      </c>
      <c r="M87" s="270">
        <v>2</v>
      </c>
      <c r="N87" s="270">
        <v>24</v>
      </c>
      <c r="O87" s="270">
        <v>2</v>
      </c>
      <c r="P87" s="270">
        <v>24</v>
      </c>
      <c r="Q87" s="270">
        <v>2</v>
      </c>
      <c r="R87" s="74"/>
      <c r="S87" s="75" t="str">
        <f t="shared" si="6"/>
        <v>0218</v>
      </c>
      <c r="T87" s="75" t="str">
        <f t="shared" si="7"/>
        <v>02180219021A021B021C021D021E021F</v>
      </c>
      <c r="U87" s="75" t="str">
        <f t="shared" ca="1" si="8"/>
        <v>00000000000000000000000000000000</v>
      </c>
      <c r="V87" s="197">
        <f t="shared" ca="1" si="10"/>
        <v>0</v>
      </c>
      <c r="W87" s="75">
        <f t="shared" si="11"/>
        <v>236</v>
      </c>
      <c r="Y87" s="75">
        <f t="shared" si="9"/>
        <v>672</v>
      </c>
      <c r="Z87" s="75">
        <v>84</v>
      </c>
      <c r="AE87" s="479"/>
    </row>
    <row r="88" spans="1:31" s="75" customFormat="1" ht="13.5" x14ac:dyDescent="0.2">
      <c r="A88" s="211">
        <v>85</v>
      </c>
      <c r="B88" s="212" t="s">
        <v>718</v>
      </c>
      <c r="C88" s="213" t="s">
        <v>719</v>
      </c>
      <c r="D88" s="213"/>
      <c r="E88" s="213">
        <v>0</v>
      </c>
      <c r="F88" s="213" t="s">
        <v>585</v>
      </c>
      <c r="G88" s="214" t="s">
        <v>677</v>
      </c>
      <c r="H88" s="208">
        <f>IF(Input!F$4="GMH_OECC",J88,IF(Input!F$4="GMH_XOEC",L88,IF(Input!F$4="GMH_Korea",N88,IF(Input!F$4="GMH_EU",P88,IF(Input!F$4="Skysuper",#REF!,IF(Input!F$4="SkyII",#REF!,IF(Input!F$4="XO-8000",#REF!, "FALSE")))))))</f>
        <v>25</v>
      </c>
      <c r="I88" s="209">
        <f>IF(Input!F$4="GMH_OECC",K88,IF(Input!F$4="GMH_XOEC",M88,IF(Input!F$4="GMH_Korea",O88,IF(Input!F$4="GMH_EU",Q88,IF(Input!F$4="Skysuper",#REF!,IF(Input!F$4="SkyII",#REF!,IF(Input!F$4="XO-8000",#REF!, "FALSE")))))))</f>
        <v>2</v>
      </c>
      <c r="J88" s="210">
        <v>25</v>
      </c>
      <c r="K88" s="268">
        <v>2</v>
      </c>
      <c r="L88" s="270">
        <v>25</v>
      </c>
      <c r="M88" s="270">
        <v>2</v>
      </c>
      <c r="N88" s="270">
        <v>25</v>
      </c>
      <c r="O88" s="270">
        <v>2</v>
      </c>
      <c r="P88" s="270">
        <v>25</v>
      </c>
      <c r="Q88" s="270">
        <v>2</v>
      </c>
      <c r="R88" s="74"/>
      <c r="S88" s="75" t="str">
        <f t="shared" si="6"/>
        <v>0219</v>
      </c>
      <c r="T88" s="75" t="str">
        <f t="shared" si="7"/>
        <v>0219021A021B021C021D021E021F0220</v>
      </c>
      <c r="U88" s="75" t="str">
        <f t="shared" ca="1" si="8"/>
        <v>00000000000000000000000000000000</v>
      </c>
      <c r="V88" s="197">
        <f t="shared" ca="1" si="10"/>
        <v>0</v>
      </c>
      <c r="W88" s="75">
        <f t="shared" si="11"/>
        <v>244</v>
      </c>
      <c r="Y88" s="75">
        <f t="shared" si="9"/>
        <v>680</v>
      </c>
      <c r="Z88" s="75">
        <v>85</v>
      </c>
      <c r="AE88" s="479"/>
    </row>
    <row r="89" spans="1:31" s="75" customFormat="1" ht="13.5" x14ac:dyDescent="0.2">
      <c r="A89" s="211">
        <v>86</v>
      </c>
      <c r="B89" s="212" t="s">
        <v>720</v>
      </c>
      <c r="C89" s="213" t="s">
        <v>721</v>
      </c>
      <c r="D89" s="213"/>
      <c r="E89" s="213">
        <v>0</v>
      </c>
      <c r="F89" s="213" t="s">
        <v>585</v>
      </c>
      <c r="G89" s="214" t="s">
        <v>677</v>
      </c>
      <c r="H89" s="208">
        <f>IF(Input!F$4="GMH_OECC",J89,IF(Input!F$4="GMH_XOEC",L89,IF(Input!F$4="GMH_Korea",N89,IF(Input!F$4="GMH_EU",P89,IF(Input!F$4="Skysuper",#REF!,IF(Input!F$4="SkyII",#REF!,IF(Input!F$4="XO-8000",#REF!, "FALSE")))))))</f>
        <v>26</v>
      </c>
      <c r="I89" s="209">
        <f>IF(Input!F$4="GMH_OECC",K89,IF(Input!F$4="GMH_XOEC",M89,IF(Input!F$4="GMH_Korea",O89,IF(Input!F$4="GMH_EU",Q89,IF(Input!F$4="Skysuper",#REF!,IF(Input!F$4="SkyII",#REF!,IF(Input!F$4="XO-8000",#REF!, "FALSE")))))))</f>
        <v>2</v>
      </c>
      <c r="J89" s="210">
        <v>26</v>
      </c>
      <c r="K89" s="268">
        <v>2</v>
      </c>
      <c r="L89" s="270">
        <v>26</v>
      </c>
      <c r="M89" s="270">
        <v>2</v>
      </c>
      <c r="N89" s="270">
        <v>26</v>
      </c>
      <c r="O89" s="270">
        <v>2</v>
      </c>
      <c r="P89" s="270">
        <v>26</v>
      </c>
      <c r="Q89" s="270">
        <v>2</v>
      </c>
      <c r="R89" s="74"/>
      <c r="S89" s="75" t="str">
        <f t="shared" si="6"/>
        <v>021A</v>
      </c>
      <c r="T89" s="75" t="str">
        <f t="shared" si="7"/>
        <v>021A021B021C021D021E021F02200221</v>
      </c>
      <c r="U89" s="75" t="str">
        <f t="shared" ca="1" si="8"/>
        <v>000000000000810600000000000010001</v>
      </c>
      <c r="V89" s="197">
        <f t="shared" ca="1" si="10"/>
        <v>227</v>
      </c>
      <c r="W89" s="75">
        <f t="shared" si="11"/>
        <v>252</v>
      </c>
      <c r="Y89" s="75">
        <f t="shared" si="9"/>
        <v>688</v>
      </c>
      <c r="Z89" s="75">
        <v>86</v>
      </c>
      <c r="AE89" s="479"/>
    </row>
    <row r="90" spans="1:31" s="75" customFormat="1" ht="13.5" x14ac:dyDescent="0.2">
      <c r="A90" s="211">
        <v>87</v>
      </c>
      <c r="B90" s="212" t="s">
        <v>722</v>
      </c>
      <c r="C90" s="213" t="s">
        <v>723</v>
      </c>
      <c r="D90" s="213"/>
      <c r="E90" s="213">
        <v>0</v>
      </c>
      <c r="F90" s="213" t="s">
        <v>585</v>
      </c>
      <c r="G90" s="214" t="s">
        <v>677</v>
      </c>
      <c r="H90" s="208">
        <f>IF(Input!F$4="GMH_OECC",J90,IF(Input!F$4="GMH_XOEC",L90,IF(Input!F$4="GMH_Korea",N90,IF(Input!F$4="GMH_EU",P90,IF(Input!F$4="Skysuper",#REF!,IF(Input!F$4="SkyII",#REF!,IF(Input!F$4="XO-8000",#REF!, "FALSE")))))))</f>
        <v>27</v>
      </c>
      <c r="I90" s="209">
        <f>IF(Input!F$4="GMH_OECC",K90,IF(Input!F$4="GMH_XOEC",M90,IF(Input!F$4="GMH_Korea",O90,IF(Input!F$4="GMH_EU",Q90,IF(Input!F$4="Skysuper",#REF!,IF(Input!F$4="SkyII",#REF!,IF(Input!F$4="XO-8000",#REF!, "FALSE")))))))</f>
        <v>2</v>
      </c>
      <c r="J90" s="210">
        <v>27</v>
      </c>
      <c r="K90" s="268">
        <v>2</v>
      </c>
      <c r="L90" s="270">
        <v>27</v>
      </c>
      <c r="M90" s="270">
        <v>2</v>
      </c>
      <c r="N90" s="270">
        <v>27</v>
      </c>
      <c r="O90" s="270">
        <v>2</v>
      </c>
      <c r="P90" s="270">
        <v>27</v>
      </c>
      <c r="Q90" s="270">
        <v>2</v>
      </c>
      <c r="R90" s="74"/>
      <c r="S90" s="75" t="str">
        <f t="shared" si="6"/>
        <v>021B</v>
      </c>
      <c r="T90" s="75" t="str">
        <f t="shared" si="7"/>
        <v>021B021C021D021E021F022002210222</v>
      </c>
      <c r="U90" s="75" t="str">
        <f t="shared" ca="1" si="8"/>
        <v>00000000000000000000000000000000</v>
      </c>
      <c r="V90" s="197">
        <f t="shared" ca="1" si="10"/>
        <v>0</v>
      </c>
      <c r="W90" s="75">
        <f t="shared" si="11"/>
        <v>260</v>
      </c>
      <c r="Y90" s="75">
        <f t="shared" si="9"/>
        <v>696</v>
      </c>
      <c r="Z90" s="75">
        <v>87</v>
      </c>
      <c r="AE90" s="479"/>
    </row>
    <row r="91" spans="1:31" s="75" customFormat="1" ht="13.5" x14ac:dyDescent="0.2">
      <c r="A91" s="211">
        <v>88</v>
      </c>
      <c r="B91" s="212" t="s">
        <v>724</v>
      </c>
      <c r="C91" s="213" t="s">
        <v>725</v>
      </c>
      <c r="D91" s="213"/>
      <c r="E91" s="213">
        <v>0</v>
      </c>
      <c r="F91" s="213" t="s">
        <v>585</v>
      </c>
      <c r="G91" s="214" t="s">
        <v>677</v>
      </c>
      <c r="H91" s="208">
        <f>IF(Input!F$4="GMH_OECC",J91,IF(Input!F$4="GMH_XOEC",L91,IF(Input!F$4="GMH_Korea",N91,IF(Input!F$4="GMH_EU",P91,IF(Input!F$4="Skysuper",#REF!,IF(Input!F$4="SkyII",#REF!,IF(Input!F$4="XO-8000",#REF!, "FALSE")))))))</f>
        <v>28</v>
      </c>
      <c r="I91" s="209">
        <f>IF(Input!F$4="GMH_OECC",K91,IF(Input!F$4="GMH_XOEC",M91,IF(Input!F$4="GMH_Korea",O91,IF(Input!F$4="GMH_EU",Q91,IF(Input!F$4="Skysuper",#REF!,IF(Input!F$4="SkyII",#REF!,IF(Input!F$4="XO-8000",#REF!, "FALSE")))))))</f>
        <v>2</v>
      </c>
      <c r="J91" s="210">
        <v>28</v>
      </c>
      <c r="K91" s="268">
        <v>2</v>
      </c>
      <c r="L91" s="270">
        <v>28</v>
      </c>
      <c r="M91" s="270">
        <v>2</v>
      </c>
      <c r="N91" s="270">
        <v>28</v>
      </c>
      <c r="O91" s="270">
        <v>2</v>
      </c>
      <c r="P91" s="270">
        <v>28</v>
      </c>
      <c r="Q91" s="270">
        <v>2</v>
      </c>
      <c r="R91" s="74"/>
      <c r="S91" s="75" t="str">
        <f t="shared" si="6"/>
        <v>021C</v>
      </c>
      <c r="T91" s="75" t="str">
        <f t="shared" si="7"/>
        <v>021C021D021E021F0220022102220223</v>
      </c>
      <c r="U91" s="75" t="str">
        <f t="shared" ca="1" si="8"/>
        <v>00000000000000000000000000000000</v>
      </c>
      <c r="V91" s="197">
        <f t="shared" ca="1" si="10"/>
        <v>0</v>
      </c>
      <c r="W91" s="75">
        <f t="shared" si="11"/>
        <v>268</v>
      </c>
      <c r="Y91" s="75">
        <f t="shared" si="9"/>
        <v>704</v>
      </c>
      <c r="Z91" s="75">
        <v>88</v>
      </c>
      <c r="AE91" s="479"/>
    </row>
    <row r="92" spans="1:31" s="75" customFormat="1" ht="13.5" x14ac:dyDescent="0.2">
      <c r="A92" s="211">
        <v>89</v>
      </c>
      <c r="B92" s="212" t="s">
        <v>726</v>
      </c>
      <c r="C92" s="213" t="s">
        <v>727</v>
      </c>
      <c r="D92" s="213"/>
      <c r="E92" s="213">
        <v>0</v>
      </c>
      <c r="F92" s="213" t="s">
        <v>585</v>
      </c>
      <c r="G92" s="214" t="s">
        <v>677</v>
      </c>
      <c r="H92" s="208">
        <f>IF(Input!F$4="GMH_OECC",J92,IF(Input!F$4="GMH_XOEC",L92,IF(Input!F$4="GMH_Korea",N92,IF(Input!F$4="GMH_EU",P92,IF(Input!F$4="Skysuper",#REF!,IF(Input!F$4="SkyII",#REF!,IF(Input!F$4="XO-8000",#REF!, "FALSE")))))))</f>
        <v>29</v>
      </c>
      <c r="I92" s="209">
        <f>IF(Input!F$4="GMH_OECC",K92,IF(Input!F$4="GMH_XOEC",M92,IF(Input!F$4="GMH_Korea",O92,IF(Input!F$4="GMH_EU",Q92,IF(Input!F$4="Skysuper",#REF!,IF(Input!F$4="SkyII",#REF!,IF(Input!F$4="XO-8000",#REF!, "FALSE")))))))</f>
        <v>2</v>
      </c>
      <c r="J92" s="210">
        <v>29</v>
      </c>
      <c r="K92" s="268">
        <v>2</v>
      </c>
      <c r="L92" s="270">
        <v>29</v>
      </c>
      <c r="M92" s="270">
        <v>2</v>
      </c>
      <c r="N92" s="270">
        <v>29</v>
      </c>
      <c r="O92" s="270">
        <v>2</v>
      </c>
      <c r="P92" s="270">
        <v>29</v>
      </c>
      <c r="Q92" s="270">
        <v>2</v>
      </c>
      <c r="R92" s="74"/>
      <c r="S92" s="75" t="str">
        <f t="shared" si="6"/>
        <v>021D</v>
      </c>
      <c r="T92" s="75" t="str">
        <f t="shared" si="7"/>
        <v>021D021E021F02200221022202230000</v>
      </c>
      <c r="U92" s="75" t="str">
        <f t="shared" ca="1" si="8"/>
        <v>00000000000000000000000000000000</v>
      </c>
      <c r="V92" s="197">
        <f t="shared" ca="1" si="10"/>
        <v>0</v>
      </c>
      <c r="W92" s="75">
        <f t="shared" si="11"/>
        <v>238</v>
      </c>
      <c r="Y92" s="75">
        <f t="shared" si="9"/>
        <v>712</v>
      </c>
      <c r="Z92" s="75">
        <v>89</v>
      </c>
      <c r="AE92" s="479"/>
    </row>
    <row r="93" spans="1:31" s="75" customFormat="1" ht="13.5" x14ac:dyDescent="0.2">
      <c r="A93" s="211">
        <v>90</v>
      </c>
      <c r="B93" s="212" t="s">
        <v>728</v>
      </c>
      <c r="C93" s="213" t="s">
        <v>729</v>
      </c>
      <c r="D93" s="213"/>
      <c r="E93" s="213">
        <v>0</v>
      </c>
      <c r="F93" s="213" t="s">
        <v>585</v>
      </c>
      <c r="G93" s="214" t="s">
        <v>677</v>
      </c>
      <c r="H93" s="208">
        <f>IF(Input!F$4="GMH_OECC",J93,IF(Input!F$4="GMH_XOEC",L93,IF(Input!F$4="GMH_Korea",N93,IF(Input!F$4="GMH_EU",P93,IF(Input!F$4="Skysuper",#REF!,IF(Input!F$4="SkyII",#REF!,IF(Input!F$4="XO-8000",#REF!, "FALSE")))))))</f>
        <v>30</v>
      </c>
      <c r="I93" s="209">
        <f>IF(Input!F$4="GMH_OECC",K93,IF(Input!F$4="GMH_XOEC",M93,IF(Input!F$4="GMH_Korea",O93,IF(Input!F$4="GMH_EU",Q93,IF(Input!F$4="Skysuper",#REF!,IF(Input!F$4="SkyII",#REF!,IF(Input!F$4="XO-8000",#REF!, "FALSE")))))))</f>
        <v>2</v>
      </c>
      <c r="J93" s="210">
        <v>30</v>
      </c>
      <c r="K93" s="268">
        <v>2</v>
      </c>
      <c r="L93" s="270">
        <v>30</v>
      </c>
      <c r="M93" s="270">
        <v>2</v>
      </c>
      <c r="N93" s="270">
        <v>30</v>
      </c>
      <c r="O93" s="270">
        <v>2</v>
      </c>
      <c r="P93" s="270">
        <v>30</v>
      </c>
      <c r="Q93" s="270">
        <v>2</v>
      </c>
      <c r="R93" s="74"/>
      <c r="S93" s="75" t="str">
        <f t="shared" si="6"/>
        <v>021E</v>
      </c>
      <c r="T93" s="75" t="str">
        <f t="shared" si="7"/>
        <v>021E021F022002210222022300000105</v>
      </c>
      <c r="U93" s="75" t="str">
        <f t="shared" ca="1" si="8"/>
        <v>00000000000000000000000000000000</v>
      </c>
      <c r="V93" s="197">
        <f t="shared" ca="1" si="10"/>
        <v>0</v>
      </c>
      <c r="W93" s="75">
        <f t="shared" si="11"/>
        <v>213</v>
      </c>
      <c r="Y93" s="75">
        <f t="shared" si="9"/>
        <v>720</v>
      </c>
      <c r="Z93" s="75">
        <v>90</v>
      </c>
      <c r="AE93" s="479"/>
    </row>
    <row r="94" spans="1:31" s="75" customFormat="1" ht="13.5" x14ac:dyDescent="0.2">
      <c r="A94" s="211">
        <v>91</v>
      </c>
      <c r="B94" s="212" t="s">
        <v>730</v>
      </c>
      <c r="C94" s="213" t="s">
        <v>731</v>
      </c>
      <c r="D94" s="213"/>
      <c r="E94" s="213">
        <v>0</v>
      </c>
      <c r="F94" s="213" t="s">
        <v>585</v>
      </c>
      <c r="G94" s="214" t="s">
        <v>677</v>
      </c>
      <c r="H94" s="208">
        <f>IF(Input!F$4="GMH_OECC",J94,IF(Input!F$4="GMH_XOEC",L94,IF(Input!F$4="GMH_Korea",N94,IF(Input!F$4="GMH_EU",P94,IF(Input!F$4="Skysuper",#REF!,IF(Input!F$4="SkyII",#REF!,IF(Input!F$4="XO-8000",#REF!, "FALSE")))))))</f>
        <v>31</v>
      </c>
      <c r="I94" s="209">
        <f>IF(Input!F$4="GMH_OECC",K94,IF(Input!F$4="GMH_XOEC",M94,IF(Input!F$4="GMH_Korea",O94,IF(Input!F$4="GMH_EU",Q94,IF(Input!F$4="Skysuper",#REF!,IF(Input!F$4="SkyII",#REF!,IF(Input!F$4="XO-8000",#REF!, "FALSE")))))))</f>
        <v>2</v>
      </c>
      <c r="J94" s="210">
        <v>31</v>
      </c>
      <c r="K94" s="268">
        <v>2</v>
      </c>
      <c r="L94" s="270">
        <v>31</v>
      </c>
      <c r="M94" s="270">
        <v>2</v>
      </c>
      <c r="N94" s="270">
        <v>31</v>
      </c>
      <c r="O94" s="270">
        <v>2</v>
      </c>
      <c r="P94" s="270">
        <v>31</v>
      </c>
      <c r="Q94" s="270">
        <v>2</v>
      </c>
      <c r="R94" s="74"/>
      <c r="S94" s="75" t="str">
        <f t="shared" si="6"/>
        <v>021F</v>
      </c>
      <c r="T94" s="75" t="str">
        <f t="shared" si="7"/>
        <v>021F0220022102220223000001050106</v>
      </c>
      <c r="U94" s="75" t="str">
        <f t="shared" ca="1" si="8"/>
        <v>00000000000000000000000000000000</v>
      </c>
      <c r="V94" s="197">
        <f t="shared" ca="1" si="10"/>
        <v>0</v>
      </c>
      <c r="W94" s="75">
        <f t="shared" si="11"/>
        <v>188</v>
      </c>
      <c r="Y94" s="75">
        <f t="shared" si="9"/>
        <v>728</v>
      </c>
      <c r="Z94" s="75">
        <v>91</v>
      </c>
      <c r="AE94" s="479"/>
    </row>
    <row r="95" spans="1:31" s="75" customFormat="1" ht="13.5" x14ac:dyDescent="0.2">
      <c r="A95" s="211">
        <v>92</v>
      </c>
      <c r="B95" s="212" t="s">
        <v>732</v>
      </c>
      <c r="C95" s="213" t="s">
        <v>733</v>
      </c>
      <c r="D95" s="213"/>
      <c r="E95" s="213">
        <v>0</v>
      </c>
      <c r="F95" s="213" t="s">
        <v>585</v>
      </c>
      <c r="G95" s="214" t="s">
        <v>677</v>
      </c>
      <c r="H95" s="208">
        <f>IF(Input!F$4="GMH_OECC",J95,IF(Input!F$4="GMH_XOEC",L95,IF(Input!F$4="GMH_Korea",N95,IF(Input!F$4="GMH_EU",P95,IF(Input!F$4="Skysuper",#REF!,IF(Input!F$4="SkyII",#REF!,IF(Input!F$4="XO-8000",#REF!, "FALSE")))))))</f>
        <v>32</v>
      </c>
      <c r="I95" s="209">
        <f>IF(Input!F$4="GMH_OECC",K95,IF(Input!F$4="GMH_XOEC",M95,IF(Input!F$4="GMH_Korea",O95,IF(Input!F$4="GMH_EU",Q95,IF(Input!F$4="Skysuper",#REF!,IF(Input!F$4="SkyII",#REF!,IF(Input!F$4="XO-8000",#REF!, "FALSE")))))))</f>
        <v>2</v>
      </c>
      <c r="J95" s="210">
        <v>32</v>
      </c>
      <c r="K95" s="268">
        <v>2</v>
      </c>
      <c r="L95" s="270">
        <v>32</v>
      </c>
      <c r="M95" s="270">
        <v>2</v>
      </c>
      <c r="N95" s="270">
        <v>32</v>
      </c>
      <c r="O95" s="270">
        <v>2</v>
      </c>
      <c r="P95" s="270">
        <v>32</v>
      </c>
      <c r="Q95" s="270">
        <v>2</v>
      </c>
      <c r="R95" s="74"/>
      <c r="S95" s="75" t="str">
        <f t="shared" si="6"/>
        <v>0220</v>
      </c>
      <c r="T95" s="75" t="str">
        <f t="shared" si="7"/>
        <v>02200221022202230000010501060107</v>
      </c>
      <c r="U95" s="75" t="str">
        <f t="shared" ca="1" si="8"/>
        <v>00000000000000000000000000000000</v>
      </c>
      <c r="V95" s="197">
        <f t="shared" ca="1" si="10"/>
        <v>0</v>
      </c>
      <c r="W95" s="75">
        <f t="shared" si="11"/>
        <v>163</v>
      </c>
      <c r="Y95" s="75">
        <f t="shared" si="9"/>
        <v>736</v>
      </c>
      <c r="Z95" s="75">
        <v>92</v>
      </c>
      <c r="AE95" s="479"/>
    </row>
    <row r="96" spans="1:31" s="75" customFormat="1" ht="13.5" x14ac:dyDescent="0.2">
      <c r="A96" s="211">
        <v>93</v>
      </c>
      <c r="B96" s="212" t="s">
        <v>734</v>
      </c>
      <c r="C96" s="213" t="s">
        <v>735</v>
      </c>
      <c r="D96" s="213"/>
      <c r="E96" s="213">
        <v>0</v>
      </c>
      <c r="F96" s="213" t="s">
        <v>585</v>
      </c>
      <c r="G96" s="214" t="s">
        <v>677</v>
      </c>
      <c r="H96" s="208">
        <f>IF(Input!F$4="GMH_OECC",J96,IF(Input!F$4="GMH_XOEC",L96,IF(Input!F$4="GMH_Korea",N96,IF(Input!F$4="GMH_EU",P96,IF(Input!F$4="Skysuper",#REF!,IF(Input!F$4="SkyII",#REF!,IF(Input!F$4="XO-8000",#REF!, "FALSE")))))))</f>
        <v>33</v>
      </c>
      <c r="I96" s="209">
        <f>IF(Input!F$4="GMH_OECC",K96,IF(Input!F$4="GMH_XOEC",M96,IF(Input!F$4="GMH_Korea",O96,IF(Input!F$4="GMH_EU",Q96,IF(Input!F$4="Skysuper",#REF!,IF(Input!F$4="SkyII",#REF!,IF(Input!F$4="XO-8000",#REF!, "FALSE")))))))</f>
        <v>2</v>
      </c>
      <c r="J96" s="210">
        <v>33</v>
      </c>
      <c r="K96" s="268">
        <v>2</v>
      </c>
      <c r="L96" s="270">
        <v>33</v>
      </c>
      <c r="M96" s="270">
        <v>2</v>
      </c>
      <c r="N96" s="270">
        <v>33</v>
      </c>
      <c r="O96" s="270">
        <v>2</v>
      </c>
      <c r="P96" s="270">
        <v>33</v>
      </c>
      <c r="Q96" s="270">
        <v>2</v>
      </c>
      <c r="R96" s="74"/>
      <c r="S96" s="75" t="str">
        <f t="shared" si="6"/>
        <v>0221</v>
      </c>
      <c r="T96" s="75" t="str">
        <f t="shared" si="7"/>
        <v>02210222022300000105010601070108</v>
      </c>
      <c r="U96" s="75" t="str">
        <f t="shared" ca="1" si="8"/>
        <v>000000000001080F081B000000000000</v>
      </c>
      <c r="V96" s="197">
        <f t="shared" ca="1" si="10"/>
        <v>59</v>
      </c>
      <c r="W96" s="75">
        <f t="shared" si="11"/>
        <v>138</v>
      </c>
      <c r="Y96" s="75">
        <f t="shared" si="9"/>
        <v>744</v>
      </c>
      <c r="Z96" s="75">
        <v>93</v>
      </c>
      <c r="AE96" s="479"/>
    </row>
    <row r="97" spans="1:31" s="75" customFormat="1" ht="13.5" x14ac:dyDescent="0.2">
      <c r="A97" s="211">
        <v>94</v>
      </c>
      <c r="B97" s="212" t="s">
        <v>736</v>
      </c>
      <c r="C97" s="213" t="s">
        <v>737</v>
      </c>
      <c r="D97" s="213"/>
      <c r="E97" s="213">
        <v>0</v>
      </c>
      <c r="F97" s="213" t="s">
        <v>585</v>
      </c>
      <c r="G97" s="214" t="s">
        <v>677</v>
      </c>
      <c r="H97" s="208">
        <f>IF(Input!F$4="GMH_OECC",J97,IF(Input!F$4="GMH_XOEC",L97,IF(Input!F$4="GMH_Korea",N97,IF(Input!F$4="GMH_EU",P97,IF(Input!F$4="Skysuper",#REF!,IF(Input!F$4="SkyII",#REF!,IF(Input!F$4="XO-8000",#REF!, "FALSE")))))))</f>
        <v>34</v>
      </c>
      <c r="I97" s="209">
        <f>IF(Input!F$4="GMH_OECC",K97,IF(Input!F$4="GMH_XOEC",M97,IF(Input!F$4="GMH_Korea",O97,IF(Input!F$4="GMH_EU",Q97,IF(Input!F$4="Skysuper",#REF!,IF(Input!F$4="SkyII",#REF!,IF(Input!F$4="XO-8000",#REF!, "FALSE")))))))</f>
        <v>2</v>
      </c>
      <c r="J97" s="210">
        <v>34</v>
      </c>
      <c r="K97" s="268">
        <v>2</v>
      </c>
      <c r="L97" s="270">
        <v>34</v>
      </c>
      <c r="M97" s="270">
        <v>2</v>
      </c>
      <c r="N97" s="270">
        <v>34</v>
      </c>
      <c r="O97" s="270">
        <v>2</v>
      </c>
      <c r="P97" s="270">
        <v>34</v>
      </c>
      <c r="Q97" s="270">
        <v>2</v>
      </c>
      <c r="R97" s="74"/>
      <c r="S97" s="75" t="str">
        <f t="shared" si="6"/>
        <v>0222</v>
      </c>
      <c r="T97" s="75" t="str">
        <f t="shared" si="7"/>
        <v>02220223000001050106010701080109</v>
      </c>
      <c r="U97" s="75" t="str">
        <f t="shared" ca="1" si="8"/>
        <v>00000000000000000000000000000000</v>
      </c>
      <c r="V97" s="197">
        <f t="shared" ca="1" si="10"/>
        <v>0</v>
      </c>
      <c r="W97" s="75">
        <f t="shared" si="11"/>
        <v>113</v>
      </c>
      <c r="Y97" s="75">
        <f t="shared" si="9"/>
        <v>752</v>
      </c>
      <c r="Z97" s="75">
        <v>94</v>
      </c>
      <c r="AE97" s="479"/>
    </row>
    <row r="98" spans="1:31" s="75" customFormat="1" ht="13.5" x14ac:dyDescent="0.2">
      <c r="A98" s="211">
        <v>95</v>
      </c>
      <c r="B98" s="212" t="s">
        <v>738</v>
      </c>
      <c r="C98" s="213" t="s">
        <v>739</v>
      </c>
      <c r="D98" s="213"/>
      <c r="E98" s="213">
        <v>0</v>
      </c>
      <c r="F98" s="213" t="s">
        <v>585</v>
      </c>
      <c r="G98" s="214" t="s">
        <v>677</v>
      </c>
      <c r="H98" s="208">
        <f>IF(Input!F$4="GMH_OECC",J98,IF(Input!F$4="GMH_XOEC",L98,IF(Input!F$4="GMH_Korea",N98,IF(Input!F$4="GMH_EU",P98,IF(Input!F$4="Skysuper",#REF!,IF(Input!F$4="SkyII",#REF!,IF(Input!F$4="XO-8000",#REF!, "FALSE")))))))</f>
        <v>35</v>
      </c>
      <c r="I98" s="209">
        <f>IF(Input!F$4="GMH_OECC",K98,IF(Input!F$4="GMH_XOEC",M98,IF(Input!F$4="GMH_Korea",O98,IF(Input!F$4="GMH_EU",Q98,IF(Input!F$4="Skysuper",#REF!,IF(Input!F$4="SkyII",#REF!,IF(Input!F$4="XO-8000",#REF!, "FALSE")))))))</f>
        <v>2</v>
      </c>
      <c r="J98" s="210">
        <v>35</v>
      </c>
      <c r="K98" s="268">
        <v>2</v>
      </c>
      <c r="L98" s="270">
        <v>35</v>
      </c>
      <c r="M98" s="270">
        <v>2</v>
      </c>
      <c r="N98" s="270">
        <v>35</v>
      </c>
      <c r="O98" s="270">
        <v>2</v>
      </c>
      <c r="P98" s="270">
        <v>35</v>
      </c>
      <c r="Q98" s="270">
        <v>2</v>
      </c>
      <c r="R98" s="74"/>
      <c r="S98" s="75" t="str">
        <f t="shared" si="6"/>
        <v>0223</v>
      </c>
      <c r="T98" s="75" t="str">
        <f t="shared" si="7"/>
        <v>0223000001050106010701080109010A</v>
      </c>
      <c r="U98" s="75" t="str">
        <f t="shared" ca="1" si="8"/>
        <v>00000000000000000000000000000000</v>
      </c>
      <c r="V98" s="197">
        <f t="shared" ca="1" si="10"/>
        <v>0</v>
      </c>
      <c r="W98" s="75">
        <f t="shared" si="11"/>
        <v>88</v>
      </c>
      <c r="Y98" s="75">
        <f t="shared" si="9"/>
        <v>760</v>
      </c>
      <c r="Z98" s="75">
        <v>95</v>
      </c>
      <c r="AE98" s="479"/>
    </row>
    <row r="99" spans="1:31" s="75" customFormat="1" ht="13.5" x14ac:dyDescent="0.2">
      <c r="A99" s="211">
        <v>96</v>
      </c>
      <c r="B99" s="212" t="s">
        <v>740</v>
      </c>
      <c r="C99" s="213" t="s">
        <v>741</v>
      </c>
      <c r="D99" s="213"/>
      <c r="E99" s="213">
        <v>0</v>
      </c>
      <c r="F99" s="213" t="s">
        <v>585</v>
      </c>
      <c r="G99" s="214" t="s">
        <v>677</v>
      </c>
      <c r="H99" s="208">
        <f>IF(Input!F$4="GMH_OECC",J99,IF(Input!F$4="GMH_XOEC",L99,IF(Input!F$4="GMH_Korea",N99,IF(Input!F$4="GMH_EU",P99,IF(Input!F$4="Skysuper",#REF!,IF(Input!F$4="SkyII",#REF!,IF(Input!F$4="XO-8000",#REF!, "FALSE")))))))</f>
        <v>0</v>
      </c>
      <c r="I99" s="209">
        <f>IF(Input!F$4="GMH_OECC",K99,IF(Input!F$4="GMH_XOEC",M99,IF(Input!F$4="GMH_Korea",O99,IF(Input!F$4="GMH_EU",Q99,IF(Input!F$4="Skysuper",#REF!,IF(Input!F$4="SkyII",#REF!,IF(Input!F$4="XO-8000",#REF!, "FALSE")))))))</f>
        <v>0</v>
      </c>
      <c r="J99" s="210">
        <v>0</v>
      </c>
      <c r="K99" s="268">
        <v>0</v>
      </c>
      <c r="L99" s="270">
        <v>0</v>
      </c>
      <c r="M99" s="270">
        <v>0</v>
      </c>
      <c r="N99" s="270">
        <v>0</v>
      </c>
      <c r="O99" s="270">
        <v>0</v>
      </c>
      <c r="P99" s="270">
        <v>0</v>
      </c>
      <c r="Q99" s="270">
        <v>0</v>
      </c>
      <c r="R99" s="74"/>
      <c r="S99" s="75" t="str">
        <f t="shared" si="6"/>
        <v>0000</v>
      </c>
      <c r="T99" s="75" t="str">
        <f t="shared" si="7"/>
        <v>000001050106010701080109010A010B</v>
      </c>
      <c r="U99" s="75" t="str">
        <f t="shared" ca="1" si="8"/>
        <v>00000000000000009001000000000001</v>
      </c>
      <c r="V99" s="197">
        <f t="shared" ca="1" si="10"/>
        <v>146</v>
      </c>
      <c r="W99" s="75">
        <f t="shared" si="11"/>
        <v>63</v>
      </c>
      <c r="Y99" s="75">
        <f t="shared" si="9"/>
        <v>768</v>
      </c>
      <c r="Z99" s="75">
        <v>96</v>
      </c>
      <c r="AE99" s="480" t="s">
        <v>11367</v>
      </c>
    </row>
    <row r="100" spans="1:31" s="75" customFormat="1" ht="13.5" x14ac:dyDescent="0.2">
      <c r="A100" s="211">
        <v>97</v>
      </c>
      <c r="B100" s="212" t="s">
        <v>742</v>
      </c>
      <c r="C100" s="213" t="s">
        <v>743</v>
      </c>
      <c r="D100" s="213"/>
      <c r="E100" s="213">
        <v>0</v>
      </c>
      <c r="F100" s="213" t="s">
        <v>585</v>
      </c>
      <c r="G100" s="214" t="s">
        <v>677</v>
      </c>
      <c r="H100" s="208">
        <f>IF(Input!F$4="GMH_OECC",J100,IF(Input!F$4="GMH_XOEC",L100,IF(Input!F$4="GMH_Korea",N100,IF(Input!F$4="GMH_EU",P100,IF(Input!F$4="Skysuper",#REF!,IF(Input!F$4="SkyII",#REF!,IF(Input!F$4="XO-8000",#REF!, "FALSE")))))))</f>
        <v>5</v>
      </c>
      <c r="I100" s="209">
        <f>IF(Input!F$4="GMH_OECC",K100,IF(Input!F$4="GMH_XOEC",M100,IF(Input!F$4="GMH_Korea",O100,IF(Input!F$4="GMH_EU",Q100,IF(Input!F$4="Skysuper",#REF!,IF(Input!F$4="SkyII",#REF!,IF(Input!F$4="XO-8000",#REF!, "FALSE")))))))</f>
        <v>1</v>
      </c>
      <c r="J100" s="210">
        <v>5</v>
      </c>
      <c r="K100" s="268">
        <v>1</v>
      </c>
      <c r="L100" s="270">
        <v>5</v>
      </c>
      <c r="M100" s="270">
        <v>1</v>
      </c>
      <c r="N100" s="270">
        <v>5</v>
      </c>
      <c r="O100" s="270">
        <v>1</v>
      </c>
      <c r="P100" s="270">
        <v>5</v>
      </c>
      <c r="Q100" s="270">
        <v>1</v>
      </c>
      <c r="R100" s="74"/>
      <c r="S100" s="75" t="str">
        <f t="shared" si="6"/>
        <v>0105</v>
      </c>
      <c r="T100" s="75" t="str">
        <f t="shared" si="7"/>
        <v>01050106010701080109010A010B010C</v>
      </c>
      <c r="U100" s="75" t="str">
        <f t="shared" ca="1" si="8"/>
        <v>0000000000000000000000000000940F</v>
      </c>
      <c r="V100" s="197">
        <f t="shared" ca="1" si="10"/>
        <v>163</v>
      </c>
      <c r="W100" s="75">
        <f t="shared" si="11"/>
        <v>76</v>
      </c>
      <c r="Y100" s="75">
        <f t="shared" si="9"/>
        <v>776</v>
      </c>
      <c r="Z100" s="75">
        <v>97</v>
      </c>
      <c r="AE100" s="479"/>
    </row>
    <row r="101" spans="1:31" s="75" customFormat="1" ht="13.5" x14ac:dyDescent="0.2">
      <c r="A101" s="211">
        <v>98</v>
      </c>
      <c r="B101" s="212" t="s">
        <v>744</v>
      </c>
      <c r="C101" s="213" t="s">
        <v>745</v>
      </c>
      <c r="D101" s="213"/>
      <c r="E101" s="213">
        <v>0</v>
      </c>
      <c r="F101" s="213" t="s">
        <v>585</v>
      </c>
      <c r="G101" s="214" t="s">
        <v>677</v>
      </c>
      <c r="H101" s="208">
        <f>IF(Input!F$4="GMH_OECC",J101,IF(Input!F$4="GMH_XOEC",L101,IF(Input!F$4="GMH_Korea",N101,IF(Input!F$4="GMH_EU",P101,IF(Input!F$4="Skysuper",#REF!,IF(Input!F$4="SkyII",#REF!,IF(Input!F$4="XO-8000",#REF!, "FALSE")))))))</f>
        <v>6</v>
      </c>
      <c r="I101" s="209">
        <f>IF(Input!F$4="GMH_OECC",K101,IF(Input!F$4="GMH_XOEC",M101,IF(Input!F$4="GMH_Korea",O101,IF(Input!F$4="GMH_EU",Q101,IF(Input!F$4="Skysuper",#REF!,IF(Input!F$4="SkyII",#REF!,IF(Input!F$4="XO-8000",#REF!, "FALSE")))))))</f>
        <v>1</v>
      </c>
      <c r="J101" s="210">
        <v>6</v>
      </c>
      <c r="K101" s="268">
        <v>1</v>
      </c>
      <c r="L101" s="270">
        <v>6</v>
      </c>
      <c r="M101" s="270">
        <v>1</v>
      </c>
      <c r="N101" s="270">
        <v>6</v>
      </c>
      <c r="O101" s="270">
        <v>1</v>
      </c>
      <c r="P101" s="270">
        <v>6</v>
      </c>
      <c r="Q101" s="270">
        <v>1</v>
      </c>
      <c r="R101" s="74"/>
      <c r="S101" s="75" t="str">
        <f t="shared" si="6"/>
        <v>0106</v>
      </c>
      <c r="T101" s="75" t="str">
        <f t="shared" si="7"/>
        <v>0106010701080109010A010B010C010D</v>
      </c>
      <c r="U101" s="75" t="str">
        <f t="shared" ca="1" si="8"/>
        <v>00010000000000000000000000000000</v>
      </c>
      <c r="V101" s="197">
        <f t="shared" ca="1" si="10"/>
        <v>1</v>
      </c>
      <c r="W101" s="75">
        <f t="shared" si="11"/>
        <v>84</v>
      </c>
      <c r="Y101" s="75">
        <f t="shared" si="9"/>
        <v>784</v>
      </c>
      <c r="Z101" s="75">
        <v>98</v>
      </c>
      <c r="AE101" s="479"/>
    </row>
    <row r="102" spans="1:31" s="75" customFormat="1" ht="13.5" x14ac:dyDescent="0.2">
      <c r="A102" s="211">
        <v>99</v>
      </c>
      <c r="B102" s="212" t="s">
        <v>746</v>
      </c>
      <c r="C102" s="213" t="s">
        <v>747</v>
      </c>
      <c r="D102" s="213"/>
      <c r="E102" s="213">
        <v>0</v>
      </c>
      <c r="F102" s="213" t="s">
        <v>585</v>
      </c>
      <c r="G102" s="214" t="s">
        <v>677</v>
      </c>
      <c r="H102" s="208">
        <f>IF(Input!F$4="GMH_OECC",J102,IF(Input!F$4="GMH_XOEC",L102,IF(Input!F$4="GMH_Korea",N102,IF(Input!F$4="GMH_EU",P102,IF(Input!F$4="Skysuper",#REF!,IF(Input!F$4="SkyII",#REF!,IF(Input!F$4="XO-8000",#REF!, "FALSE")))))))</f>
        <v>7</v>
      </c>
      <c r="I102" s="209">
        <f>IF(Input!F$4="GMH_OECC",K102,IF(Input!F$4="GMH_XOEC",M102,IF(Input!F$4="GMH_Korea",O102,IF(Input!F$4="GMH_EU",Q102,IF(Input!F$4="Skysuper",#REF!,IF(Input!F$4="SkyII",#REF!,IF(Input!F$4="XO-8000",#REF!, "FALSE")))))))</f>
        <v>1</v>
      </c>
      <c r="J102" s="210">
        <v>7</v>
      </c>
      <c r="K102" s="268">
        <v>1</v>
      </c>
      <c r="L102" s="270">
        <v>7</v>
      </c>
      <c r="M102" s="270">
        <v>1</v>
      </c>
      <c r="N102" s="270">
        <v>7</v>
      </c>
      <c r="O102" s="270">
        <v>1</v>
      </c>
      <c r="P102" s="270">
        <v>7</v>
      </c>
      <c r="Q102" s="270">
        <v>1</v>
      </c>
      <c r="R102" s="74"/>
      <c r="S102" s="75" t="str">
        <f t="shared" si="6"/>
        <v>0107</v>
      </c>
      <c r="T102" s="75" t="str">
        <f t="shared" si="7"/>
        <v>010701080109010A010B010C010D010E</v>
      </c>
      <c r="U102" s="75" t="str">
        <f t="shared" ca="1" si="8"/>
        <v>00000000000000000000000000000000</v>
      </c>
      <c r="V102" s="197">
        <f t="shared" ca="1" si="10"/>
        <v>0</v>
      </c>
      <c r="W102" s="75">
        <f t="shared" si="11"/>
        <v>92</v>
      </c>
      <c r="Y102" s="75">
        <f t="shared" si="9"/>
        <v>792</v>
      </c>
      <c r="Z102" s="75">
        <v>99</v>
      </c>
      <c r="AE102" s="479"/>
    </row>
    <row r="103" spans="1:31" s="75" customFormat="1" ht="13.5" x14ac:dyDescent="0.2">
      <c r="A103" s="211">
        <v>100</v>
      </c>
      <c r="B103" s="212" t="s">
        <v>748</v>
      </c>
      <c r="C103" s="213" t="s">
        <v>749</v>
      </c>
      <c r="D103" s="213"/>
      <c r="E103" s="213">
        <v>0</v>
      </c>
      <c r="F103" s="213" t="s">
        <v>585</v>
      </c>
      <c r="G103" s="214" t="s">
        <v>677</v>
      </c>
      <c r="H103" s="208">
        <f>IF(Input!F$4="GMH_OECC",J103,IF(Input!F$4="GMH_XOEC",L103,IF(Input!F$4="GMH_Korea",N103,IF(Input!F$4="GMH_EU",P103,IF(Input!F$4="Skysuper",#REF!,IF(Input!F$4="SkyII",#REF!,IF(Input!F$4="XO-8000",#REF!, "FALSE")))))))</f>
        <v>8</v>
      </c>
      <c r="I103" s="209">
        <f>IF(Input!F$4="GMH_OECC",K103,IF(Input!F$4="GMH_XOEC",M103,IF(Input!F$4="GMH_Korea",O103,IF(Input!F$4="GMH_EU",Q103,IF(Input!F$4="Skysuper",#REF!,IF(Input!F$4="SkyII",#REF!,IF(Input!F$4="XO-8000",#REF!, "FALSE")))))))</f>
        <v>1</v>
      </c>
      <c r="J103" s="210">
        <v>8</v>
      </c>
      <c r="K103" s="268">
        <v>1</v>
      </c>
      <c r="L103" s="270">
        <v>8</v>
      </c>
      <c r="M103" s="270">
        <v>1</v>
      </c>
      <c r="N103" s="270">
        <v>8</v>
      </c>
      <c r="O103" s="270">
        <v>1</v>
      </c>
      <c r="P103" s="270">
        <v>8</v>
      </c>
      <c r="Q103" s="270">
        <v>1</v>
      </c>
      <c r="R103" s="74"/>
      <c r="S103" s="75" t="str">
        <f t="shared" si="6"/>
        <v>0108</v>
      </c>
      <c r="T103" s="75" t="str">
        <f t="shared" si="7"/>
        <v>01080109010A010B010C010D010E010F</v>
      </c>
      <c r="U103" s="75" t="str">
        <f t="shared" ca="1" si="8"/>
        <v>00000000000000000000040600000000</v>
      </c>
      <c r="V103" s="197">
        <f t="shared" ca="1" si="10"/>
        <v>10</v>
      </c>
      <c r="W103" s="75">
        <f t="shared" si="11"/>
        <v>100</v>
      </c>
      <c r="Y103" s="75">
        <f t="shared" si="9"/>
        <v>800</v>
      </c>
      <c r="Z103" s="75">
        <v>100</v>
      </c>
      <c r="AE103" s="479"/>
    </row>
    <row r="104" spans="1:31" s="75" customFormat="1" ht="13.5" x14ac:dyDescent="0.2">
      <c r="A104" s="211">
        <v>101</v>
      </c>
      <c r="B104" s="212" t="s">
        <v>750</v>
      </c>
      <c r="C104" s="213" t="s">
        <v>751</v>
      </c>
      <c r="D104" s="213"/>
      <c r="E104" s="213">
        <v>0</v>
      </c>
      <c r="F104" s="213" t="s">
        <v>585</v>
      </c>
      <c r="G104" s="214" t="s">
        <v>677</v>
      </c>
      <c r="H104" s="208">
        <f>IF(Input!F$4="GMH_OECC",J104,IF(Input!F$4="GMH_XOEC",L104,IF(Input!F$4="GMH_Korea",N104,IF(Input!F$4="GMH_EU",P104,IF(Input!F$4="Skysuper",#REF!,IF(Input!F$4="SkyII",#REF!,IF(Input!F$4="XO-8000",#REF!, "FALSE")))))))</f>
        <v>9</v>
      </c>
      <c r="I104" s="209">
        <f>IF(Input!F$4="GMH_OECC",K104,IF(Input!F$4="GMH_XOEC",M104,IF(Input!F$4="GMH_Korea",O104,IF(Input!F$4="GMH_EU",Q104,IF(Input!F$4="Skysuper",#REF!,IF(Input!F$4="SkyII",#REF!,IF(Input!F$4="XO-8000",#REF!, "FALSE")))))))</f>
        <v>1</v>
      </c>
      <c r="J104" s="210">
        <v>9</v>
      </c>
      <c r="K104" s="268">
        <v>1</v>
      </c>
      <c r="L104" s="270">
        <v>9</v>
      </c>
      <c r="M104" s="270">
        <v>1</v>
      </c>
      <c r="N104" s="270">
        <v>9</v>
      </c>
      <c r="O104" s="270">
        <v>1</v>
      </c>
      <c r="P104" s="270">
        <v>9</v>
      </c>
      <c r="Q104" s="270">
        <v>1</v>
      </c>
      <c r="R104" s="74"/>
      <c r="S104" s="75" t="str">
        <f t="shared" si="6"/>
        <v>0109</v>
      </c>
      <c r="T104" s="75" t="str">
        <f t="shared" si="7"/>
        <v>0109010A010B010C010D010E010F0110</v>
      </c>
      <c r="U104" s="75" t="str">
        <f t="shared" ca="1" si="8"/>
        <v>00000000000000000000000004040405</v>
      </c>
      <c r="V104" s="197">
        <f t="shared" ca="1" si="10"/>
        <v>17</v>
      </c>
      <c r="W104" s="75">
        <f t="shared" si="11"/>
        <v>108</v>
      </c>
      <c r="Y104" s="75">
        <f t="shared" si="9"/>
        <v>808</v>
      </c>
      <c r="Z104" s="75">
        <v>101</v>
      </c>
      <c r="AE104" s="479"/>
    </row>
    <row r="105" spans="1:31" s="75" customFormat="1" ht="13.5" x14ac:dyDescent="0.2">
      <c r="A105" s="211">
        <v>102</v>
      </c>
      <c r="B105" s="212" t="s">
        <v>752</v>
      </c>
      <c r="C105" s="213" t="s">
        <v>753</v>
      </c>
      <c r="D105" s="213"/>
      <c r="E105" s="213">
        <v>0</v>
      </c>
      <c r="F105" s="213" t="s">
        <v>585</v>
      </c>
      <c r="G105" s="214" t="s">
        <v>677</v>
      </c>
      <c r="H105" s="208">
        <f>IF(Input!F$4="GMH_OECC",J105,IF(Input!F$4="GMH_XOEC",L105,IF(Input!F$4="GMH_Korea",N105,IF(Input!F$4="GMH_EU",P105,IF(Input!F$4="Skysuper",#REF!,IF(Input!F$4="SkyII",#REF!,IF(Input!F$4="XO-8000",#REF!, "FALSE")))))))</f>
        <v>10</v>
      </c>
      <c r="I105" s="209">
        <f>IF(Input!F$4="GMH_OECC",K105,IF(Input!F$4="GMH_XOEC",M105,IF(Input!F$4="GMH_Korea",O105,IF(Input!F$4="GMH_EU",Q105,IF(Input!F$4="Skysuper",#REF!,IF(Input!F$4="SkyII",#REF!,IF(Input!F$4="XO-8000",#REF!, "FALSE")))))))</f>
        <v>1</v>
      </c>
      <c r="J105" s="210">
        <v>10</v>
      </c>
      <c r="K105" s="268">
        <v>1</v>
      </c>
      <c r="L105" s="270">
        <v>10</v>
      </c>
      <c r="M105" s="270">
        <v>1</v>
      </c>
      <c r="N105" s="270">
        <v>10</v>
      </c>
      <c r="O105" s="270">
        <v>1</v>
      </c>
      <c r="P105" s="270">
        <v>10</v>
      </c>
      <c r="Q105" s="270">
        <v>1</v>
      </c>
      <c r="R105" s="74"/>
      <c r="S105" s="75" t="str">
        <f t="shared" si="6"/>
        <v>010A</v>
      </c>
      <c r="T105" s="75" t="str">
        <f t="shared" si="7"/>
        <v>010A010B010C010D010E010F01100111</v>
      </c>
      <c r="U105" s="75" t="str">
        <f t="shared" ca="1" si="8"/>
        <v>0406040704080409040A040B040C040D</v>
      </c>
      <c r="V105" s="197">
        <f t="shared" ca="1" si="10"/>
        <v>108</v>
      </c>
      <c r="W105" s="75">
        <f t="shared" si="11"/>
        <v>116</v>
      </c>
      <c r="Y105" s="75">
        <f t="shared" si="9"/>
        <v>816</v>
      </c>
      <c r="Z105" s="75">
        <v>102</v>
      </c>
      <c r="AE105" s="479"/>
    </row>
    <row r="106" spans="1:31" s="75" customFormat="1" ht="13.5" x14ac:dyDescent="0.2">
      <c r="A106" s="211">
        <v>103</v>
      </c>
      <c r="B106" s="212" t="s">
        <v>754</v>
      </c>
      <c r="C106" s="213" t="s">
        <v>755</v>
      </c>
      <c r="D106" s="213"/>
      <c r="E106" s="213">
        <v>0</v>
      </c>
      <c r="F106" s="213" t="s">
        <v>585</v>
      </c>
      <c r="G106" s="214" t="s">
        <v>677</v>
      </c>
      <c r="H106" s="208">
        <f>IF(Input!F$4="GMH_OECC",J106,IF(Input!F$4="GMH_XOEC",L106,IF(Input!F$4="GMH_Korea",N106,IF(Input!F$4="GMH_EU",P106,IF(Input!F$4="Skysuper",#REF!,IF(Input!F$4="SkyII",#REF!,IF(Input!F$4="XO-8000",#REF!, "FALSE")))))))</f>
        <v>11</v>
      </c>
      <c r="I106" s="209">
        <f>IF(Input!F$4="GMH_OECC",K106,IF(Input!F$4="GMH_XOEC",M106,IF(Input!F$4="GMH_Korea",O106,IF(Input!F$4="GMH_EU",Q106,IF(Input!F$4="Skysuper",#REF!,IF(Input!F$4="SkyII",#REF!,IF(Input!F$4="XO-8000",#REF!, "FALSE")))))))</f>
        <v>1</v>
      </c>
      <c r="J106" s="210">
        <v>11</v>
      </c>
      <c r="K106" s="268">
        <v>1</v>
      </c>
      <c r="L106" s="270">
        <v>11</v>
      </c>
      <c r="M106" s="270">
        <v>1</v>
      </c>
      <c r="N106" s="270">
        <v>11</v>
      </c>
      <c r="O106" s="270">
        <v>1</v>
      </c>
      <c r="P106" s="270">
        <v>11</v>
      </c>
      <c r="Q106" s="270">
        <v>1</v>
      </c>
      <c r="R106" s="74"/>
      <c r="S106" s="75" t="str">
        <f t="shared" si="6"/>
        <v>010B</v>
      </c>
      <c r="T106" s="75" t="str">
        <f t="shared" si="7"/>
        <v>010B010C010D010E010F011001110112</v>
      </c>
      <c r="U106" s="75" t="str">
        <f t="shared" ca="1" si="8"/>
        <v>040E040F041004110412041304140415</v>
      </c>
      <c r="V106" s="197">
        <f t="shared" ca="1" si="10"/>
        <v>172</v>
      </c>
      <c r="W106" s="75">
        <f t="shared" si="11"/>
        <v>124</v>
      </c>
      <c r="Y106" s="75">
        <f t="shared" si="9"/>
        <v>824</v>
      </c>
      <c r="Z106" s="75">
        <v>103</v>
      </c>
      <c r="AE106" s="479"/>
    </row>
    <row r="107" spans="1:31" s="75" customFormat="1" ht="13.5" x14ac:dyDescent="0.2">
      <c r="A107" s="211">
        <v>104</v>
      </c>
      <c r="B107" s="212" t="s">
        <v>756</v>
      </c>
      <c r="C107" s="213" t="s">
        <v>757</v>
      </c>
      <c r="D107" s="213"/>
      <c r="E107" s="213">
        <v>0</v>
      </c>
      <c r="F107" s="213" t="s">
        <v>585</v>
      </c>
      <c r="G107" s="214" t="s">
        <v>677</v>
      </c>
      <c r="H107" s="208">
        <f>IF(Input!F$4="GMH_OECC",J107,IF(Input!F$4="GMH_XOEC",L107,IF(Input!F$4="GMH_Korea",N107,IF(Input!F$4="GMH_EU",P107,IF(Input!F$4="Skysuper",#REF!,IF(Input!F$4="SkyII",#REF!,IF(Input!F$4="XO-8000",#REF!, "FALSE")))))))</f>
        <v>12</v>
      </c>
      <c r="I107" s="209">
        <f>IF(Input!F$4="GMH_OECC",K107,IF(Input!F$4="GMH_XOEC",M107,IF(Input!F$4="GMH_Korea",O107,IF(Input!F$4="GMH_EU",Q107,IF(Input!F$4="Skysuper",#REF!,IF(Input!F$4="SkyII",#REF!,IF(Input!F$4="XO-8000",#REF!, "FALSE")))))))</f>
        <v>1</v>
      </c>
      <c r="J107" s="210">
        <v>12</v>
      </c>
      <c r="K107" s="268">
        <v>1</v>
      </c>
      <c r="L107" s="270">
        <v>12</v>
      </c>
      <c r="M107" s="270">
        <v>1</v>
      </c>
      <c r="N107" s="270">
        <v>12</v>
      </c>
      <c r="O107" s="270">
        <v>1</v>
      </c>
      <c r="P107" s="270">
        <v>12</v>
      </c>
      <c r="Q107" s="270">
        <v>1</v>
      </c>
      <c r="R107" s="74"/>
      <c r="S107" s="75" t="str">
        <f t="shared" si="6"/>
        <v>010C</v>
      </c>
      <c r="T107" s="75" t="str">
        <f t="shared" si="7"/>
        <v>010C010D010E010F0110011101120113</v>
      </c>
      <c r="U107" s="75" t="str">
        <f t="shared" ca="1" si="8"/>
        <v>0416041704180419041A041B041C041D</v>
      </c>
      <c r="V107" s="197">
        <f t="shared" ca="1" si="10"/>
        <v>236</v>
      </c>
      <c r="W107" s="75">
        <f t="shared" si="11"/>
        <v>132</v>
      </c>
      <c r="Y107" s="75">
        <f t="shared" si="9"/>
        <v>832</v>
      </c>
      <c r="Z107" s="75">
        <v>104</v>
      </c>
      <c r="AE107" s="479"/>
    </row>
    <row r="108" spans="1:31" s="75" customFormat="1" ht="13.5" x14ac:dyDescent="0.2">
      <c r="A108" s="211">
        <v>105</v>
      </c>
      <c r="B108" s="212" t="s">
        <v>758</v>
      </c>
      <c r="C108" s="213" t="s">
        <v>759</v>
      </c>
      <c r="D108" s="213"/>
      <c r="E108" s="213">
        <v>0</v>
      </c>
      <c r="F108" s="213" t="s">
        <v>585</v>
      </c>
      <c r="G108" s="214" t="s">
        <v>677</v>
      </c>
      <c r="H108" s="208">
        <f>IF(Input!F$4="GMH_OECC",J108,IF(Input!F$4="GMH_XOEC",L108,IF(Input!F$4="GMH_Korea",N108,IF(Input!F$4="GMH_EU",P108,IF(Input!F$4="Skysuper",#REF!,IF(Input!F$4="SkyII",#REF!,IF(Input!F$4="XO-8000",#REF!, "FALSE")))))))</f>
        <v>13</v>
      </c>
      <c r="I108" s="209">
        <f>IF(Input!F$4="GMH_OECC",K108,IF(Input!F$4="GMH_XOEC",M108,IF(Input!F$4="GMH_Korea",O108,IF(Input!F$4="GMH_EU",Q108,IF(Input!F$4="Skysuper",#REF!,IF(Input!F$4="SkyII",#REF!,IF(Input!F$4="XO-8000",#REF!, "FALSE")))))))</f>
        <v>1</v>
      </c>
      <c r="J108" s="210">
        <v>13</v>
      </c>
      <c r="K108" s="268">
        <v>1</v>
      </c>
      <c r="L108" s="270">
        <v>13</v>
      </c>
      <c r="M108" s="270">
        <v>1</v>
      </c>
      <c r="N108" s="270">
        <v>13</v>
      </c>
      <c r="O108" s="270">
        <v>1</v>
      </c>
      <c r="P108" s="270">
        <v>13</v>
      </c>
      <c r="Q108" s="270">
        <v>1</v>
      </c>
      <c r="R108" s="74"/>
      <c r="S108" s="75" t="str">
        <f t="shared" si="6"/>
        <v>010D</v>
      </c>
      <c r="T108" s="75" t="str">
        <f t="shared" si="7"/>
        <v>010D010E010F01100111011201130114</v>
      </c>
      <c r="U108" s="75" t="str">
        <f t="shared" ca="1" si="8"/>
        <v>041E041F042004210422042300000805</v>
      </c>
      <c r="V108" s="197">
        <f t="shared" ca="1" si="10"/>
        <v>232</v>
      </c>
      <c r="W108" s="75">
        <f t="shared" si="11"/>
        <v>140</v>
      </c>
      <c r="Y108" s="75">
        <f t="shared" si="9"/>
        <v>840</v>
      </c>
      <c r="Z108" s="75">
        <v>105</v>
      </c>
      <c r="AE108" s="479"/>
    </row>
    <row r="109" spans="1:31" s="75" customFormat="1" ht="13.5" x14ac:dyDescent="0.2">
      <c r="A109" s="211">
        <v>106</v>
      </c>
      <c r="B109" s="212" t="s">
        <v>760</v>
      </c>
      <c r="C109" s="213" t="s">
        <v>761</v>
      </c>
      <c r="D109" s="213"/>
      <c r="E109" s="213">
        <v>0</v>
      </c>
      <c r="F109" s="213" t="s">
        <v>585</v>
      </c>
      <c r="G109" s="214" t="s">
        <v>677</v>
      </c>
      <c r="H109" s="208">
        <f>IF(Input!F$4="GMH_OECC",J109,IF(Input!F$4="GMH_XOEC",L109,IF(Input!F$4="GMH_Korea",N109,IF(Input!F$4="GMH_EU",P109,IF(Input!F$4="Skysuper",#REF!,IF(Input!F$4="SkyII",#REF!,IF(Input!F$4="XO-8000",#REF!, "FALSE")))))))</f>
        <v>14</v>
      </c>
      <c r="I109" s="209">
        <f>IF(Input!F$4="GMH_OECC",K109,IF(Input!F$4="GMH_XOEC",M109,IF(Input!F$4="GMH_Korea",O109,IF(Input!F$4="GMH_EU",Q109,IF(Input!F$4="Skysuper",#REF!,IF(Input!F$4="SkyII",#REF!,IF(Input!F$4="XO-8000",#REF!, "FALSE")))))))</f>
        <v>1</v>
      </c>
      <c r="J109" s="210">
        <v>14</v>
      </c>
      <c r="K109" s="268">
        <v>1</v>
      </c>
      <c r="L109" s="270">
        <v>14</v>
      </c>
      <c r="M109" s="270">
        <v>1</v>
      </c>
      <c r="N109" s="270">
        <v>14</v>
      </c>
      <c r="O109" s="270">
        <v>1</v>
      </c>
      <c r="P109" s="270">
        <v>14</v>
      </c>
      <c r="Q109" s="270">
        <v>1</v>
      </c>
      <c r="R109" s="74"/>
      <c r="S109" s="75" t="str">
        <f t="shared" si="6"/>
        <v>010E</v>
      </c>
      <c r="T109" s="75" t="str">
        <f t="shared" si="7"/>
        <v>010E010F011001110112011301140115</v>
      </c>
      <c r="U109" s="75" t="str">
        <f t="shared" ca="1" si="8"/>
        <v>0806080708080809080A080B080C080D</v>
      </c>
      <c r="V109" s="197">
        <f t="shared" ca="1" si="10"/>
        <v>140</v>
      </c>
      <c r="W109" s="75">
        <f t="shared" si="11"/>
        <v>148</v>
      </c>
      <c r="Y109" s="75">
        <f t="shared" si="9"/>
        <v>848</v>
      </c>
      <c r="Z109" s="75">
        <v>106</v>
      </c>
      <c r="AE109" s="479"/>
    </row>
    <row r="110" spans="1:31" s="75" customFormat="1" ht="13.5" x14ac:dyDescent="0.2">
      <c r="A110" s="211">
        <v>107</v>
      </c>
      <c r="B110" s="212" t="s">
        <v>762</v>
      </c>
      <c r="C110" s="213" t="s">
        <v>763</v>
      </c>
      <c r="D110" s="213"/>
      <c r="E110" s="213">
        <v>0</v>
      </c>
      <c r="F110" s="213" t="s">
        <v>585</v>
      </c>
      <c r="G110" s="214" t="s">
        <v>677</v>
      </c>
      <c r="H110" s="208">
        <f>IF(Input!F$4="GMH_OECC",J110,IF(Input!F$4="GMH_XOEC",L110,IF(Input!F$4="GMH_Korea",N110,IF(Input!F$4="GMH_EU",P110,IF(Input!F$4="Skysuper",#REF!,IF(Input!F$4="SkyII",#REF!,IF(Input!F$4="XO-8000",#REF!, "FALSE")))))))</f>
        <v>15</v>
      </c>
      <c r="I110" s="209">
        <f>IF(Input!F$4="GMH_OECC",K110,IF(Input!F$4="GMH_XOEC",M110,IF(Input!F$4="GMH_Korea",O110,IF(Input!F$4="GMH_EU",Q110,IF(Input!F$4="Skysuper",#REF!,IF(Input!F$4="SkyII",#REF!,IF(Input!F$4="XO-8000",#REF!, "FALSE")))))))</f>
        <v>1</v>
      </c>
      <c r="J110" s="210">
        <v>15</v>
      </c>
      <c r="K110" s="268">
        <v>1</v>
      </c>
      <c r="L110" s="270">
        <v>15</v>
      </c>
      <c r="M110" s="270">
        <v>1</v>
      </c>
      <c r="N110" s="270">
        <v>15</v>
      </c>
      <c r="O110" s="270">
        <v>1</v>
      </c>
      <c r="P110" s="270">
        <v>15</v>
      </c>
      <c r="Q110" s="270">
        <v>1</v>
      </c>
      <c r="R110" s="74"/>
      <c r="S110" s="75" t="str">
        <f t="shared" si="6"/>
        <v>010F</v>
      </c>
      <c r="T110" s="75" t="str">
        <f t="shared" si="7"/>
        <v>010F0110011101120113011401150116</v>
      </c>
      <c r="U110" s="75" t="str">
        <f t="shared" ca="1" si="8"/>
        <v>080E080F081008110812081308140815</v>
      </c>
      <c r="V110" s="197">
        <f t="shared" ca="1" si="10"/>
        <v>204</v>
      </c>
      <c r="W110" s="75">
        <f t="shared" si="11"/>
        <v>156</v>
      </c>
      <c r="Y110" s="75">
        <f t="shared" si="9"/>
        <v>856</v>
      </c>
      <c r="Z110" s="75">
        <v>107</v>
      </c>
      <c r="AE110" s="479"/>
    </row>
    <row r="111" spans="1:31" s="75" customFormat="1" ht="13.5" x14ac:dyDescent="0.2">
      <c r="A111" s="211">
        <v>108</v>
      </c>
      <c r="B111" s="212" t="s">
        <v>764</v>
      </c>
      <c r="C111" s="213" t="s">
        <v>765</v>
      </c>
      <c r="D111" s="213"/>
      <c r="E111" s="213">
        <v>0</v>
      </c>
      <c r="F111" s="213" t="s">
        <v>585</v>
      </c>
      <c r="G111" s="214" t="s">
        <v>677</v>
      </c>
      <c r="H111" s="208">
        <f>IF(Input!F$4="GMH_OECC",J111,IF(Input!F$4="GMH_XOEC",L111,IF(Input!F$4="GMH_Korea",N111,IF(Input!F$4="GMH_EU",P111,IF(Input!F$4="Skysuper",#REF!,IF(Input!F$4="SkyII",#REF!,IF(Input!F$4="XO-8000",#REF!, "FALSE")))))))</f>
        <v>16</v>
      </c>
      <c r="I111" s="209">
        <f>IF(Input!F$4="GMH_OECC",K111,IF(Input!F$4="GMH_XOEC",M111,IF(Input!F$4="GMH_Korea",O111,IF(Input!F$4="GMH_EU",Q111,IF(Input!F$4="Skysuper",#REF!,IF(Input!F$4="SkyII",#REF!,IF(Input!F$4="XO-8000",#REF!, "FALSE")))))))</f>
        <v>1</v>
      </c>
      <c r="J111" s="210">
        <v>16</v>
      </c>
      <c r="K111" s="268">
        <v>1</v>
      </c>
      <c r="L111" s="270">
        <v>16</v>
      </c>
      <c r="M111" s="270">
        <v>1</v>
      </c>
      <c r="N111" s="270">
        <v>16</v>
      </c>
      <c r="O111" s="270">
        <v>1</v>
      </c>
      <c r="P111" s="270">
        <v>16</v>
      </c>
      <c r="Q111" s="270">
        <v>1</v>
      </c>
      <c r="R111" s="74"/>
      <c r="S111" s="75" t="str">
        <f t="shared" si="6"/>
        <v>0110</v>
      </c>
      <c r="T111" s="75" t="str">
        <f t="shared" si="7"/>
        <v>01100111011201130114011501160117</v>
      </c>
      <c r="U111" s="75" t="str">
        <f t="shared" ca="1" si="8"/>
        <v>0816081708180819081A081B081C081D</v>
      </c>
      <c r="V111" s="197">
        <f t="shared" ca="1" si="10"/>
        <v>268</v>
      </c>
      <c r="W111" s="75">
        <f t="shared" si="11"/>
        <v>164</v>
      </c>
      <c r="Y111" s="75">
        <f t="shared" si="9"/>
        <v>864</v>
      </c>
      <c r="Z111" s="75">
        <v>108</v>
      </c>
      <c r="AE111" s="479"/>
    </row>
    <row r="112" spans="1:31" s="75" customFormat="1" ht="13.5" x14ac:dyDescent="0.2">
      <c r="A112" s="211">
        <v>109</v>
      </c>
      <c r="B112" s="212" t="s">
        <v>766</v>
      </c>
      <c r="C112" s="213" t="s">
        <v>767</v>
      </c>
      <c r="D112" s="213"/>
      <c r="E112" s="213">
        <v>0</v>
      </c>
      <c r="F112" s="213" t="s">
        <v>585</v>
      </c>
      <c r="G112" s="214" t="s">
        <v>677</v>
      </c>
      <c r="H112" s="208">
        <f>IF(Input!F$4="GMH_OECC",J112,IF(Input!F$4="GMH_XOEC",L112,IF(Input!F$4="GMH_Korea",N112,IF(Input!F$4="GMH_EU",P112,IF(Input!F$4="Skysuper",#REF!,IF(Input!F$4="SkyII",#REF!,IF(Input!F$4="XO-8000",#REF!, "FALSE")))))))</f>
        <v>17</v>
      </c>
      <c r="I112" s="209">
        <f>IF(Input!F$4="GMH_OECC",K112,IF(Input!F$4="GMH_XOEC",M112,IF(Input!F$4="GMH_Korea",O112,IF(Input!F$4="GMH_EU",Q112,IF(Input!F$4="Skysuper",#REF!,IF(Input!F$4="SkyII",#REF!,IF(Input!F$4="XO-8000",#REF!, "FALSE")))))))</f>
        <v>1</v>
      </c>
      <c r="J112" s="210">
        <v>17</v>
      </c>
      <c r="K112" s="268">
        <v>1</v>
      </c>
      <c r="L112" s="270">
        <v>17</v>
      </c>
      <c r="M112" s="270">
        <v>1</v>
      </c>
      <c r="N112" s="270">
        <v>17</v>
      </c>
      <c r="O112" s="270">
        <v>1</v>
      </c>
      <c r="P112" s="270">
        <v>17</v>
      </c>
      <c r="Q112" s="270">
        <v>1</v>
      </c>
      <c r="R112" s="74"/>
      <c r="S112" s="75" t="str">
        <f t="shared" si="6"/>
        <v>0111</v>
      </c>
      <c r="T112" s="75" t="str">
        <f t="shared" si="7"/>
        <v>01110112011301140115011601170118</v>
      </c>
      <c r="U112" s="75" t="str">
        <f t="shared" ca="1" si="8"/>
        <v>081E081F082008210822082300000000</v>
      </c>
      <c r="V112" s="197">
        <f t="shared" ca="1" si="10"/>
        <v>243</v>
      </c>
      <c r="W112" s="75">
        <f t="shared" si="11"/>
        <v>172</v>
      </c>
      <c r="Y112" s="75">
        <f t="shared" si="9"/>
        <v>872</v>
      </c>
      <c r="Z112" s="75">
        <v>109</v>
      </c>
      <c r="AE112" s="479"/>
    </row>
    <row r="113" spans="1:31" s="75" customFormat="1" ht="13.5" x14ac:dyDescent="0.2">
      <c r="A113" s="211">
        <v>110</v>
      </c>
      <c r="B113" s="212" t="s">
        <v>768</v>
      </c>
      <c r="C113" s="213" t="s">
        <v>769</v>
      </c>
      <c r="D113" s="213"/>
      <c r="E113" s="213">
        <v>0</v>
      </c>
      <c r="F113" s="213" t="s">
        <v>585</v>
      </c>
      <c r="G113" s="214" t="s">
        <v>677</v>
      </c>
      <c r="H113" s="208">
        <f>IF(Input!F$4="GMH_OECC",J113,IF(Input!F$4="GMH_XOEC",L113,IF(Input!F$4="GMH_Korea",N113,IF(Input!F$4="GMH_EU",P113,IF(Input!F$4="Skysuper",#REF!,IF(Input!F$4="SkyII",#REF!,IF(Input!F$4="XO-8000",#REF!, "FALSE")))))))</f>
        <v>18</v>
      </c>
      <c r="I113" s="209">
        <f>IF(Input!F$4="GMH_OECC",K113,IF(Input!F$4="GMH_XOEC",M113,IF(Input!F$4="GMH_Korea",O113,IF(Input!F$4="GMH_EU",Q113,IF(Input!F$4="Skysuper",#REF!,IF(Input!F$4="SkyII",#REF!,IF(Input!F$4="XO-8000",#REF!, "FALSE")))))))</f>
        <v>1</v>
      </c>
      <c r="J113" s="210">
        <v>18</v>
      </c>
      <c r="K113" s="268">
        <v>1</v>
      </c>
      <c r="L113" s="270">
        <v>18</v>
      </c>
      <c r="M113" s="270">
        <v>1</v>
      </c>
      <c r="N113" s="270">
        <v>18</v>
      </c>
      <c r="O113" s="270">
        <v>1</v>
      </c>
      <c r="P113" s="270">
        <v>18</v>
      </c>
      <c r="Q113" s="270">
        <v>1</v>
      </c>
      <c r="R113" s="74"/>
      <c r="S113" s="75" t="str">
        <f t="shared" si="6"/>
        <v>0112</v>
      </c>
      <c r="T113" s="75" t="str">
        <f t="shared" si="7"/>
        <v>01120113011401150116011701180119</v>
      </c>
      <c r="U113" s="75" t="str">
        <f t="shared" ca="1" si="8"/>
        <v>00000000000000000000000000000000</v>
      </c>
      <c r="V113" s="197">
        <f t="shared" ca="1" si="10"/>
        <v>0</v>
      </c>
      <c r="W113" s="75">
        <f t="shared" si="11"/>
        <v>180</v>
      </c>
      <c r="Y113" s="75">
        <f t="shared" si="9"/>
        <v>880</v>
      </c>
      <c r="Z113" s="75">
        <v>110</v>
      </c>
      <c r="AE113" s="479"/>
    </row>
    <row r="114" spans="1:31" s="75" customFormat="1" ht="13.5" x14ac:dyDescent="0.2">
      <c r="A114" s="211">
        <v>111</v>
      </c>
      <c r="B114" s="212" t="s">
        <v>770</v>
      </c>
      <c r="C114" s="213" t="s">
        <v>771</v>
      </c>
      <c r="D114" s="213"/>
      <c r="E114" s="213">
        <v>0</v>
      </c>
      <c r="F114" s="213" t="s">
        <v>585</v>
      </c>
      <c r="G114" s="214" t="s">
        <v>677</v>
      </c>
      <c r="H114" s="208">
        <f>IF(Input!F$4="GMH_OECC",J114,IF(Input!F$4="GMH_XOEC",L114,IF(Input!F$4="GMH_Korea",N114,IF(Input!F$4="GMH_EU",P114,IF(Input!F$4="Skysuper",#REF!,IF(Input!F$4="SkyII",#REF!,IF(Input!F$4="XO-8000",#REF!, "FALSE")))))))</f>
        <v>19</v>
      </c>
      <c r="I114" s="209">
        <f>IF(Input!F$4="GMH_OECC",K114,IF(Input!F$4="GMH_XOEC",M114,IF(Input!F$4="GMH_Korea",O114,IF(Input!F$4="GMH_EU",Q114,IF(Input!F$4="Skysuper",#REF!,IF(Input!F$4="SkyII",#REF!,IF(Input!F$4="XO-8000",#REF!, "FALSE")))))))</f>
        <v>1</v>
      </c>
      <c r="J114" s="210">
        <v>19</v>
      </c>
      <c r="K114" s="268">
        <v>1</v>
      </c>
      <c r="L114" s="270">
        <v>19</v>
      </c>
      <c r="M114" s="270">
        <v>1</v>
      </c>
      <c r="N114" s="270">
        <v>19</v>
      </c>
      <c r="O114" s="270">
        <v>1</v>
      </c>
      <c r="P114" s="270">
        <v>19</v>
      </c>
      <c r="Q114" s="270">
        <v>1</v>
      </c>
      <c r="R114" s="74"/>
      <c r="S114" s="75" t="str">
        <f t="shared" si="6"/>
        <v>0113</v>
      </c>
      <c r="T114" s="75" t="str">
        <f t="shared" si="7"/>
        <v>0113011401150116011701180119011A</v>
      </c>
      <c r="U114" s="75" t="str">
        <f t="shared" ca="1" si="8"/>
        <v>00000000000000000000000000000000</v>
      </c>
      <c r="V114" s="197">
        <f t="shared" ca="1" si="10"/>
        <v>0</v>
      </c>
      <c r="W114" s="75">
        <f t="shared" si="11"/>
        <v>188</v>
      </c>
      <c r="Y114" s="75">
        <f t="shared" si="9"/>
        <v>888</v>
      </c>
      <c r="Z114" s="75">
        <v>111</v>
      </c>
      <c r="AE114" s="479"/>
    </row>
    <row r="115" spans="1:31" s="75" customFormat="1" ht="13.5" x14ac:dyDescent="0.2">
      <c r="A115" s="211">
        <v>112</v>
      </c>
      <c r="B115" s="212" t="s">
        <v>772</v>
      </c>
      <c r="C115" s="213" t="s">
        <v>773</v>
      </c>
      <c r="D115" s="213"/>
      <c r="E115" s="213">
        <v>0</v>
      </c>
      <c r="F115" s="213" t="s">
        <v>585</v>
      </c>
      <c r="G115" s="214" t="s">
        <v>677</v>
      </c>
      <c r="H115" s="208">
        <f>IF(Input!F$4="GMH_OECC",J115,IF(Input!F$4="GMH_XOEC",L115,IF(Input!F$4="GMH_Korea",N115,IF(Input!F$4="GMH_EU",P115,IF(Input!F$4="Skysuper",#REF!,IF(Input!F$4="SkyII",#REF!,IF(Input!F$4="XO-8000",#REF!, "FALSE")))))))</f>
        <v>20</v>
      </c>
      <c r="I115" s="209">
        <f>IF(Input!F$4="GMH_OECC",K115,IF(Input!F$4="GMH_XOEC",M115,IF(Input!F$4="GMH_Korea",O115,IF(Input!F$4="GMH_EU",Q115,IF(Input!F$4="Skysuper",#REF!,IF(Input!F$4="SkyII",#REF!,IF(Input!F$4="XO-8000",#REF!, "FALSE")))))))</f>
        <v>1</v>
      </c>
      <c r="J115" s="210">
        <v>20</v>
      </c>
      <c r="K115" s="268">
        <v>1</v>
      </c>
      <c r="L115" s="270">
        <v>20</v>
      </c>
      <c r="M115" s="270">
        <v>1</v>
      </c>
      <c r="N115" s="270">
        <v>20</v>
      </c>
      <c r="O115" s="270">
        <v>1</v>
      </c>
      <c r="P115" s="270">
        <v>20</v>
      </c>
      <c r="Q115" s="270">
        <v>1</v>
      </c>
      <c r="R115" s="74"/>
      <c r="S115" s="75" t="str">
        <f t="shared" si="6"/>
        <v>0114</v>
      </c>
      <c r="T115" s="75" t="str">
        <f t="shared" si="7"/>
        <v>011401150116011701180119011A011B</v>
      </c>
      <c r="U115" s="75" t="str">
        <f t="shared" ca="1" si="8"/>
        <v>00000000000000000000000000000000</v>
      </c>
      <c r="V115" s="197">
        <f t="shared" ca="1" si="10"/>
        <v>0</v>
      </c>
      <c r="W115" s="75">
        <f t="shared" si="11"/>
        <v>196</v>
      </c>
      <c r="Y115" s="75">
        <f t="shared" si="9"/>
        <v>896</v>
      </c>
      <c r="Z115" s="75">
        <v>112</v>
      </c>
      <c r="AE115" s="479"/>
    </row>
    <row r="116" spans="1:31" s="75" customFormat="1" ht="13.5" x14ac:dyDescent="0.2">
      <c r="A116" s="211">
        <v>113</v>
      </c>
      <c r="B116" s="212" t="s">
        <v>774</v>
      </c>
      <c r="C116" s="213" t="s">
        <v>775</v>
      </c>
      <c r="D116" s="213"/>
      <c r="E116" s="213">
        <v>0</v>
      </c>
      <c r="F116" s="213" t="s">
        <v>585</v>
      </c>
      <c r="G116" s="214" t="s">
        <v>677</v>
      </c>
      <c r="H116" s="208">
        <f>IF(Input!F$4="GMH_OECC",J116,IF(Input!F$4="GMH_XOEC",L116,IF(Input!F$4="GMH_Korea",N116,IF(Input!F$4="GMH_EU",P116,IF(Input!F$4="Skysuper",#REF!,IF(Input!F$4="SkyII",#REF!,IF(Input!F$4="XO-8000",#REF!, "FALSE")))))))</f>
        <v>21</v>
      </c>
      <c r="I116" s="209">
        <f>IF(Input!F$4="GMH_OECC",K116,IF(Input!F$4="GMH_XOEC",M116,IF(Input!F$4="GMH_Korea",O116,IF(Input!F$4="GMH_EU",Q116,IF(Input!F$4="Skysuper",#REF!,IF(Input!F$4="SkyII",#REF!,IF(Input!F$4="XO-8000",#REF!, "FALSE")))))))</f>
        <v>1</v>
      </c>
      <c r="J116" s="210">
        <v>21</v>
      </c>
      <c r="K116" s="268">
        <v>1</v>
      </c>
      <c r="L116" s="270">
        <v>21</v>
      </c>
      <c r="M116" s="270">
        <v>1</v>
      </c>
      <c r="N116" s="270">
        <v>21</v>
      </c>
      <c r="O116" s="270">
        <v>1</v>
      </c>
      <c r="P116" s="270">
        <v>21</v>
      </c>
      <c r="Q116" s="270">
        <v>1</v>
      </c>
      <c r="R116" s="74"/>
      <c r="S116" s="75" t="str">
        <f t="shared" si="6"/>
        <v>0115</v>
      </c>
      <c r="T116" s="75" t="str">
        <f t="shared" si="7"/>
        <v>01150116011701180119011A011B011C</v>
      </c>
      <c r="U116" s="75" t="str">
        <f t="shared" ca="1" si="8"/>
        <v>00000000000000000000000000000000</v>
      </c>
      <c r="V116" s="197">
        <f t="shared" ca="1" si="10"/>
        <v>0</v>
      </c>
      <c r="W116" s="75">
        <f t="shared" si="11"/>
        <v>204</v>
      </c>
      <c r="Y116" s="75">
        <f t="shared" si="9"/>
        <v>904</v>
      </c>
      <c r="Z116" s="75">
        <v>113</v>
      </c>
      <c r="AE116" s="479"/>
    </row>
    <row r="117" spans="1:31" s="75" customFormat="1" ht="13.5" x14ac:dyDescent="0.2">
      <c r="A117" s="211">
        <v>114</v>
      </c>
      <c r="B117" s="212" t="s">
        <v>776</v>
      </c>
      <c r="C117" s="213" t="s">
        <v>777</v>
      </c>
      <c r="D117" s="213"/>
      <c r="E117" s="213">
        <v>0</v>
      </c>
      <c r="F117" s="213" t="s">
        <v>585</v>
      </c>
      <c r="G117" s="214" t="s">
        <v>677</v>
      </c>
      <c r="H117" s="208">
        <f>IF(Input!F$4="GMH_OECC",J117,IF(Input!F$4="GMH_XOEC",L117,IF(Input!F$4="GMH_Korea",N117,IF(Input!F$4="GMH_EU",P117,IF(Input!F$4="Skysuper",#REF!,IF(Input!F$4="SkyII",#REF!,IF(Input!F$4="XO-8000",#REF!, "FALSE")))))))</f>
        <v>22</v>
      </c>
      <c r="I117" s="209">
        <f>IF(Input!F$4="GMH_OECC",K117,IF(Input!F$4="GMH_XOEC",M117,IF(Input!F$4="GMH_Korea",O117,IF(Input!F$4="GMH_EU",Q117,IF(Input!F$4="Skysuper",#REF!,IF(Input!F$4="SkyII",#REF!,IF(Input!F$4="XO-8000",#REF!, "FALSE")))))))</f>
        <v>1</v>
      </c>
      <c r="J117" s="210">
        <v>22</v>
      </c>
      <c r="K117" s="268">
        <v>1</v>
      </c>
      <c r="L117" s="270">
        <v>22</v>
      </c>
      <c r="M117" s="270">
        <v>1</v>
      </c>
      <c r="N117" s="270">
        <v>22</v>
      </c>
      <c r="O117" s="270">
        <v>1</v>
      </c>
      <c r="P117" s="270">
        <v>22</v>
      </c>
      <c r="Q117" s="270">
        <v>1</v>
      </c>
      <c r="R117" s="74"/>
      <c r="S117" s="75" t="str">
        <f t="shared" si="6"/>
        <v>0116</v>
      </c>
      <c r="T117" s="75" t="str">
        <f t="shared" si="7"/>
        <v>0116011701180119011A011B011C011D</v>
      </c>
      <c r="U117" s="75" t="str">
        <f t="shared" ca="1" si="8"/>
        <v>00000000000000000000000000000000</v>
      </c>
      <c r="V117" s="197">
        <f t="shared" ca="1" si="10"/>
        <v>0</v>
      </c>
      <c r="W117" s="75">
        <f t="shared" si="11"/>
        <v>212</v>
      </c>
      <c r="Y117" s="75">
        <f t="shared" si="9"/>
        <v>912</v>
      </c>
      <c r="Z117" s="75">
        <v>114</v>
      </c>
      <c r="AE117" s="479"/>
    </row>
    <row r="118" spans="1:31" s="75" customFormat="1" ht="13.5" x14ac:dyDescent="0.2">
      <c r="A118" s="211">
        <v>115</v>
      </c>
      <c r="B118" s="212" t="s">
        <v>778</v>
      </c>
      <c r="C118" s="213" t="s">
        <v>779</v>
      </c>
      <c r="D118" s="213"/>
      <c r="E118" s="213">
        <v>0</v>
      </c>
      <c r="F118" s="213" t="s">
        <v>585</v>
      </c>
      <c r="G118" s="214" t="s">
        <v>677</v>
      </c>
      <c r="H118" s="208">
        <f>IF(Input!F$4="GMH_OECC",J118,IF(Input!F$4="GMH_XOEC",L118,IF(Input!F$4="GMH_Korea",N118,IF(Input!F$4="GMH_EU",P118,IF(Input!F$4="Skysuper",#REF!,IF(Input!F$4="SkyII",#REF!,IF(Input!F$4="XO-8000",#REF!, "FALSE")))))))</f>
        <v>23</v>
      </c>
      <c r="I118" s="209">
        <f>IF(Input!F$4="GMH_OECC",K118,IF(Input!F$4="GMH_XOEC",M118,IF(Input!F$4="GMH_Korea",O118,IF(Input!F$4="GMH_EU",Q118,IF(Input!F$4="Skysuper",#REF!,IF(Input!F$4="SkyII",#REF!,IF(Input!F$4="XO-8000",#REF!, "FALSE")))))))</f>
        <v>1</v>
      </c>
      <c r="J118" s="210">
        <v>23</v>
      </c>
      <c r="K118" s="268">
        <v>1</v>
      </c>
      <c r="L118" s="270">
        <v>23</v>
      </c>
      <c r="M118" s="270">
        <v>1</v>
      </c>
      <c r="N118" s="270">
        <v>23</v>
      </c>
      <c r="O118" s="270">
        <v>1</v>
      </c>
      <c r="P118" s="270">
        <v>23</v>
      </c>
      <c r="Q118" s="270">
        <v>1</v>
      </c>
      <c r="R118" s="74"/>
      <c r="S118" s="75" t="str">
        <f t="shared" si="6"/>
        <v>0117</v>
      </c>
      <c r="T118" s="75" t="str">
        <f t="shared" si="7"/>
        <v>011701180119011A011B011C011D011E</v>
      </c>
      <c r="U118" s="75" t="str">
        <f t="shared" ca="1" si="8"/>
        <v>00000000000000000000000000000000</v>
      </c>
      <c r="V118" s="197">
        <f t="shared" ca="1" si="10"/>
        <v>0</v>
      </c>
      <c r="W118" s="75">
        <f t="shared" si="11"/>
        <v>220</v>
      </c>
      <c r="Y118" s="75">
        <f t="shared" si="9"/>
        <v>920</v>
      </c>
      <c r="Z118" s="75">
        <v>115</v>
      </c>
      <c r="AE118" s="479"/>
    </row>
    <row r="119" spans="1:31" s="75" customFormat="1" ht="13.5" x14ac:dyDescent="0.2">
      <c r="A119" s="211">
        <v>116</v>
      </c>
      <c r="B119" s="212" t="s">
        <v>780</v>
      </c>
      <c r="C119" s="213" t="s">
        <v>781</v>
      </c>
      <c r="D119" s="213"/>
      <c r="E119" s="213">
        <v>0</v>
      </c>
      <c r="F119" s="213" t="s">
        <v>585</v>
      </c>
      <c r="G119" s="214" t="s">
        <v>677</v>
      </c>
      <c r="H119" s="208">
        <f>IF(Input!F$4="GMH_OECC",J119,IF(Input!F$4="GMH_XOEC",L119,IF(Input!F$4="GMH_Korea",N119,IF(Input!F$4="GMH_EU",P119,IF(Input!F$4="Skysuper",#REF!,IF(Input!F$4="SkyII",#REF!,IF(Input!F$4="XO-8000",#REF!, "FALSE")))))))</f>
        <v>24</v>
      </c>
      <c r="I119" s="209">
        <f>IF(Input!F$4="GMH_OECC",K119,IF(Input!F$4="GMH_XOEC",M119,IF(Input!F$4="GMH_Korea",O119,IF(Input!F$4="GMH_EU",Q119,IF(Input!F$4="Skysuper",#REF!,IF(Input!F$4="SkyII",#REF!,IF(Input!F$4="XO-8000",#REF!, "FALSE")))))))</f>
        <v>1</v>
      </c>
      <c r="J119" s="210">
        <v>24</v>
      </c>
      <c r="K119" s="268">
        <v>1</v>
      </c>
      <c r="L119" s="270">
        <v>24</v>
      </c>
      <c r="M119" s="270">
        <v>1</v>
      </c>
      <c r="N119" s="270">
        <v>24</v>
      </c>
      <c r="O119" s="270">
        <v>1</v>
      </c>
      <c r="P119" s="270">
        <v>24</v>
      </c>
      <c r="Q119" s="270">
        <v>1</v>
      </c>
      <c r="R119" s="74"/>
      <c r="S119" s="75" t="str">
        <f t="shared" si="6"/>
        <v>0118</v>
      </c>
      <c r="T119" s="75" t="str">
        <f t="shared" si="7"/>
        <v>01180119011A011B011C011D011E011F</v>
      </c>
      <c r="U119" s="75" t="str">
        <f t="shared" ca="1" si="8"/>
        <v>00000000000000000000000000000000</v>
      </c>
      <c r="V119" s="197">
        <f t="shared" ca="1" si="10"/>
        <v>0</v>
      </c>
      <c r="W119" s="75">
        <f t="shared" si="11"/>
        <v>228</v>
      </c>
      <c r="Y119" s="75">
        <f t="shared" si="9"/>
        <v>928</v>
      </c>
      <c r="Z119" s="75">
        <v>116</v>
      </c>
      <c r="AE119" s="479"/>
    </row>
    <row r="120" spans="1:31" s="75" customFormat="1" ht="13.5" x14ac:dyDescent="0.2">
      <c r="A120" s="211">
        <v>117</v>
      </c>
      <c r="B120" s="212" t="s">
        <v>782</v>
      </c>
      <c r="C120" s="213" t="s">
        <v>783</v>
      </c>
      <c r="D120" s="213"/>
      <c r="E120" s="213">
        <v>0</v>
      </c>
      <c r="F120" s="213" t="s">
        <v>585</v>
      </c>
      <c r="G120" s="214" t="s">
        <v>677</v>
      </c>
      <c r="H120" s="208">
        <f>IF(Input!F$4="GMH_OECC",J120,IF(Input!F$4="GMH_XOEC",L120,IF(Input!F$4="GMH_Korea",N120,IF(Input!F$4="GMH_EU",P120,IF(Input!F$4="Skysuper",#REF!,IF(Input!F$4="SkyII",#REF!,IF(Input!F$4="XO-8000",#REF!, "FALSE")))))))</f>
        <v>25</v>
      </c>
      <c r="I120" s="209">
        <f>IF(Input!F$4="GMH_OECC",K120,IF(Input!F$4="GMH_XOEC",M120,IF(Input!F$4="GMH_Korea",O120,IF(Input!F$4="GMH_EU",Q120,IF(Input!F$4="Skysuper",#REF!,IF(Input!F$4="SkyII",#REF!,IF(Input!F$4="XO-8000",#REF!, "FALSE")))))))</f>
        <v>1</v>
      </c>
      <c r="J120" s="210">
        <v>25</v>
      </c>
      <c r="K120" s="268">
        <v>1</v>
      </c>
      <c r="L120" s="270">
        <v>25</v>
      </c>
      <c r="M120" s="270">
        <v>1</v>
      </c>
      <c r="N120" s="270">
        <v>25</v>
      </c>
      <c r="O120" s="270">
        <v>1</v>
      </c>
      <c r="P120" s="270">
        <v>25</v>
      </c>
      <c r="Q120" s="270">
        <v>1</v>
      </c>
      <c r="R120" s="74"/>
      <c r="S120" s="75" t="str">
        <f t="shared" si="6"/>
        <v>0119</v>
      </c>
      <c r="T120" s="75" t="str">
        <f t="shared" si="7"/>
        <v>0119011A011B011C011D011E011F0120</v>
      </c>
      <c r="U120" s="75" t="str">
        <f t="shared" ca="1" si="8"/>
        <v>00000000000000000000000000000000</v>
      </c>
      <c r="V120" s="197">
        <f t="shared" ca="1" si="10"/>
        <v>0</v>
      </c>
      <c r="W120" s="75">
        <f t="shared" si="11"/>
        <v>236</v>
      </c>
      <c r="Y120" s="75">
        <f t="shared" si="9"/>
        <v>936</v>
      </c>
      <c r="Z120" s="75">
        <v>117</v>
      </c>
      <c r="AE120" s="479"/>
    </row>
    <row r="121" spans="1:31" s="75" customFormat="1" ht="13.5" x14ac:dyDescent="0.2">
      <c r="A121" s="211">
        <v>118</v>
      </c>
      <c r="B121" s="212" t="s">
        <v>784</v>
      </c>
      <c r="C121" s="213" t="s">
        <v>785</v>
      </c>
      <c r="D121" s="213"/>
      <c r="E121" s="213">
        <v>0</v>
      </c>
      <c r="F121" s="213" t="s">
        <v>585</v>
      </c>
      <c r="G121" s="214" t="s">
        <v>677</v>
      </c>
      <c r="H121" s="208">
        <f>IF(Input!F$4="GMH_OECC",J121,IF(Input!F$4="GMH_XOEC",L121,IF(Input!F$4="GMH_Korea",N121,IF(Input!F$4="GMH_EU",P121,IF(Input!F$4="Skysuper",#REF!,IF(Input!F$4="SkyII",#REF!,IF(Input!F$4="XO-8000",#REF!, "FALSE")))))))</f>
        <v>26</v>
      </c>
      <c r="I121" s="209">
        <f>IF(Input!F$4="GMH_OECC",K121,IF(Input!F$4="GMH_XOEC",M121,IF(Input!F$4="GMH_Korea",O121,IF(Input!F$4="GMH_EU",Q121,IF(Input!F$4="Skysuper",#REF!,IF(Input!F$4="SkyII",#REF!,IF(Input!F$4="XO-8000",#REF!, "FALSE")))))))</f>
        <v>1</v>
      </c>
      <c r="J121" s="210">
        <v>26</v>
      </c>
      <c r="K121" s="268">
        <v>1</v>
      </c>
      <c r="L121" s="270">
        <v>26</v>
      </c>
      <c r="M121" s="270">
        <v>1</v>
      </c>
      <c r="N121" s="270">
        <v>26</v>
      </c>
      <c r="O121" s="270">
        <v>1</v>
      </c>
      <c r="P121" s="270">
        <v>26</v>
      </c>
      <c r="Q121" s="270">
        <v>1</v>
      </c>
      <c r="R121" s="74"/>
      <c r="S121" s="75" t="str">
        <f t="shared" si="6"/>
        <v>011A</v>
      </c>
      <c r="T121" s="75" t="str">
        <f t="shared" si="7"/>
        <v>011A011B011C011D011E011F01200121</v>
      </c>
      <c r="U121" s="75" t="str">
        <f t="shared" ca="1" si="8"/>
        <v>00000000000000000000000000000000</v>
      </c>
      <c r="V121" s="197">
        <f t="shared" ca="1" si="10"/>
        <v>0</v>
      </c>
      <c r="W121" s="75">
        <f t="shared" si="11"/>
        <v>244</v>
      </c>
      <c r="Y121" s="75">
        <f t="shared" si="9"/>
        <v>944</v>
      </c>
      <c r="Z121" s="75">
        <v>118</v>
      </c>
      <c r="AE121" s="479"/>
    </row>
    <row r="122" spans="1:31" s="75" customFormat="1" ht="13.5" x14ac:dyDescent="0.2">
      <c r="A122" s="211">
        <v>119</v>
      </c>
      <c r="B122" s="212" t="s">
        <v>786</v>
      </c>
      <c r="C122" s="213" t="s">
        <v>787</v>
      </c>
      <c r="D122" s="213"/>
      <c r="E122" s="213">
        <v>0</v>
      </c>
      <c r="F122" s="213" t="s">
        <v>585</v>
      </c>
      <c r="G122" s="214" t="s">
        <v>677</v>
      </c>
      <c r="H122" s="208">
        <f>IF(Input!F$4="GMH_OECC",J122,IF(Input!F$4="GMH_XOEC",L122,IF(Input!F$4="GMH_Korea",N122,IF(Input!F$4="GMH_EU",P122,IF(Input!F$4="Skysuper",#REF!,IF(Input!F$4="SkyII",#REF!,IF(Input!F$4="XO-8000",#REF!, "FALSE")))))))</f>
        <v>27</v>
      </c>
      <c r="I122" s="209">
        <f>IF(Input!F$4="GMH_OECC",K122,IF(Input!F$4="GMH_XOEC",M122,IF(Input!F$4="GMH_Korea",O122,IF(Input!F$4="GMH_EU",Q122,IF(Input!F$4="Skysuper",#REF!,IF(Input!F$4="SkyII",#REF!,IF(Input!F$4="XO-8000",#REF!, "FALSE")))))))</f>
        <v>1</v>
      </c>
      <c r="J122" s="210">
        <v>27</v>
      </c>
      <c r="K122" s="268">
        <v>1</v>
      </c>
      <c r="L122" s="270">
        <v>27</v>
      </c>
      <c r="M122" s="270">
        <v>1</v>
      </c>
      <c r="N122" s="270">
        <v>27</v>
      </c>
      <c r="O122" s="270">
        <v>1</v>
      </c>
      <c r="P122" s="270">
        <v>27</v>
      </c>
      <c r="Q122" s="270">
        <v>1</v>
      </c>
      <c r="R122" s="74"/>
      <c r="S122" s="75" t="str">
        <f t="shared" si="6"/>
        <v>011B</v>
      </c>
      <c r="T122" s="75" t="str">
        <f t="shared" si="7"/>
        <v>011B011C011D011E011F012001210122</v>
      </c>
      <c r="U122" s="75" t="str">
        <f t="shared" ca="1" si="8"/>
        <v>00000000000000000000000000000000</v>
      </c>
      <c r="V122" s="197">
        <f t="shared" ca="1" si="10"/>
        <v>0</v>
      </c>
      <c r="W122" s="75">
        <f t="shared" si="11"/>
        <v>252</v>
      </c>
      <c r="Y122" s="75">
        <f t="shared" si="9"/>
        <v>952</v>
      </c>
      <c r="Z122" s="75">
        <v>119</v>
      </c>
      <c r="AE122" s="479"/>
    </row>
    <row r="123" spans="1:31" s="75" customFormat="1" ht="13.5" x14ac:dyDescent="0.2">
      <c r="A123" s="211">
        <v>120</v>
      </c>
      <c r="B123" s="212" t="s">
        <v>788</v>
      </c>
      <c r="C123" s="213" t="s">
        <v>789</v>
      </c>
      <c r="D123" s="213"/>
      <c r="E123" s="213">
        <v>0</v>
      </c>
      <c r="F123" s="213" t="s">
        <v>585</v>
      </c>
      <c r="G123" s="214" t="s">
        <v>677</v>
      </c>
      <c r="H123" s="208">
        <f>IF(Input!F$4="GMH_OECC",J123,IF(Input!F$4="GMH_XOEC",L123,IF(Input!F$4="GMH_Korea",N123,IF(Input!F$4="GMH_EU",P123,IF(Input!F$4="Skysuper",#REF!,IF(Input!F$4="SkyII",#REF!,IF(Input!F$4="XO-8000",#REF!, "FALSE")))))))</f>
        <v>28</v>
      </c>
      <c r="I123" s="209">
        <f>IF(Input!F$4="GMH_OECC",K123,IF(Input!F$4="GMH_XOEC",M123,IF(Input!F$4="GMH_Korea",O123,IF(Input!F$4="GMH_EU",Q123,IF(Input!F$4="Skysuper",#REF!,IF(Input!F$4="SkyII",#REF!,IF(Input!F$4="XO-8000",#REF!, "FALSE")))))))</f>
        <v>1</v>
      </c>
      <c r="J123" s="210">
        <v>28</v>
      </c>
      <c r="K123" s="268">
        <v>1</v>
      </c>
      <c r="L123" s="270">
        <v>28</v>
      </c>
      <c r="M123" s="270">
        <v>1</v>
      </c>
      <c r="N123" s="270">
        <v>28</v>
      </c>
      <c r="O123" s="270">
        <v>1</v>
      </c>
      <c r="P123" s="270">
        <v>28</v>
      </c>
      <c r="Q123" s="270">
        <v>1</v>
      </c>
      <c r="R123" s="74"/>
      <c r="S123" s="75" t="str">
        <f t="shared" si="6"/>
        <v>011C</v>
      </c>
      <c r="T123" s="75" t="str">
        <f t="shared" si="7"/>
        <v>011C011D011E011F0120012101220123</v>
      </c>
      <c r="U123" s="75" t="str">
        <f t="shared" ca="1" si="8"/>
        <v>00000000000000000000000000000000</v>
      </c>
      <c r="V123" s="197">
        <f t="shared" ca="1" si="10"/>
        <v>0</v>
      </c>
      <c r="W123" s="75">
        <f t="shared" si="11"/>
        <v>260</v>
      </c>
      <c r="Y123" s="75">
        <f t="shared" si="9"/>
        <v>960</v>
      </c>
      <c r="Z123" s="75">
        <v>120</v>
      </c>
      <c r="AE123" s="479"/>
    </row>
    <row r="124" spans="1:31" s="75" customFormat="1" ht="13.5" x14ac:dyDescent="0.2">
      <c r="A124" s="211">
        <v>121</v>
      </c>
      <c r="B124" s="212" t="s">
        <v>790</v>
      </c>
      <c r="C124" s="213" t="s">
        <v>791</v>
      </c>
      <c r="D124" s="213"/>
      <c r="E124" s="213">
        <v>0</v>
      </c>
      <c r="F124" s="213" t="s">
        <v>585</v>
      </c>
      <c r="G124" s="214" t="s">
        <v>677</v>
      </c>
      <c r="H124" s="208">
        <f>IF(Input!F$4="GMH_OECC",J124,IF(Input!F$4="GMH_XOEC",L124,IF(Input!F$4="GMH_Korea",N124,IF(Input!F$4="GMH_EU",P124,IF(Input!F$4="Skysuper",#REF!,IF(Input!F$4="SkyII",#REF!,IF(Input!F$4="XO-8000",#REF!, "FALSE")))))))</f>
        <v>29</v>
      </c>
      <c r="I124" s="209">
        <f>IF(Input!F$4="GMH_OECC",K124,IF(Input!F$4="GMH_XOEC",M124,IF(Input!F$4="GMH_Korea",O124,IF(Input!F$4="GMH_EU",Q124,IF(Input!F$4="Skysuper",#REF!,IF(Input!F$4="SkyII",#REF!,IF(Input!F$4="XO-8000",#REF!, "FALSE")))))))</f>
        <v>1</v>
      </c>
      <c r="J124" s="210">
        <v>29</v>
      </c>
      <c r="K124" s="268">
        <v>1</v>
      </c>
      <c r="L124" s="270">
        <v>29</v>
      </c>
      <c r="M124" s="270">
        <v>1</v>
      </c>
      <c r="N124" s="270">
        <v>29</v>
      </c>
      <c r="O124" s="270">
        <v>1</v>
      </c>
      <c r="P124" s="270">
        <v>29</v>
      </c>
      <c r="Q124" s="270">
        <v>1</v>
      </c>
      <c r="R124" s="74"/>
      <c r="S124" s="75" t="str">
        <f t="shared" si="6"/>
        <v>011D</v>
      </c>
      <c r="T124" s="75" t="str">
        <f t="shared" si="7"/>
        <v>011D011E011F01200121012201230404</v>
      </c>
      <c r="U124" s="75" t="str">
        <f t="shared" ca="1" si="8"/>
        <v>00000000000000000000000000000000</v>
      </c>
      <c r="V124" s="197">
        <f t="shared" ca="1" si="10"/>
        <v>0</v>
      </c>
      <c r="W124" s="75">
        <f t="shared" si="11"/>
        <v>239</v>
      </c>
      <c r="Y124" s="75">
        <f t="shared" si="9"/>
        <v>968</v>
      </c>
      <c r="Z124" s="75">
        <v>121</v>
      </c>
      <c r="AE124" s="479"/>
    </row>
    <row r="125" spans="1:31" s="75" customFormat="1" ht="13.5" x14ac:dyDescent="0.2">
      <c r="A125" s="211">
        <v>122</v>
      </c>
      <c r="B125" s="212" t="s">
        <v>792</v>
      </c>
      <c r="C125" s="213" t="s">
        <v>793</v>
      </c>
      <c r="D125" s="213"/>
      <c r="E125" s="213">
        <v>0</v>
      </c>
      <c r="F125" s="213" t="s">
        <v>585</v>
      </c>
      <c r="G125" s="214" t="s">
        <v>677</v>
      </c>
      <c r="H125" s="208">
        <f>IF(Input!F$4="GMH_OECC",J125,IF(Input!F$4="GMH_XOEC",L125,IF(Input!F$4="GMH_Korea",N125,IF(Input!F$4="GMH_EU",P125,IF(Input!F$4="Skysuper",#REF!,IF(Input!F$4="SkyII",#REF!,IF(Input!F$4="XO-8000",#REF!, "FALSE")))))))</f>
        <v>30</v>
      </c>
      <c r="I125" s="209">
        <f>IF(Input!F$4="GMH_OECC",K125,IF(Input!F$4="GMH_XOEC",M125,IF(Input!F$4="GMH_Korea",O125,IF(Input!F$4="GMH_EU",Q125,IF(Input!F$4="Skysuper",#REF!,IF(Input!F$4="SkyII",#REF!,IF(Input!F$4="XO-8000",#REF!, "FALSE")))))))</f>
        <v>1</v>
      </c>
      <c r="J125" s="210">
        <v>30</v>
      </c>
      <c r="K125" s="268">
        <v>1</v>
      </c>
      <c r="L125" s="270">
        <v>30</v>
      </c>
      <c r="M125" s="270">
        <v>1</v>
      </c>
      <c r="N125" s="270">
        <v>30</v>
      </c>
      <c r="O125" s="270">
        <v>1</v>
      </c>
      <c r="P125" s="270">
        <v>30</v>
      </c>
      <c r="Q125" s="270">
        <v>1</v>
      </c>
      <c r="R125" s="74"/>
      <c r="S125" s="75" t="str">
        <f t="shared" si="6"/>
        <v>011E</v>
      </c>
      <c r="T125" s="75" t="str">
        <f t="shared" si="7"/>
        <v>011E011F012001210122012304040405</v>
      </c>
      <c r="U125" s="75" t="str">
        <f t="shared" ca="1" si="8"/>
        <v>00000000000000000000000000000000</v>
      </c>
      <c r="V125" s="197">
        <f t="shared" ca="1" si="10"/>
        <v>0</v>
      </c>
      <c r="W125" s="75">
        <f t="shared" si="11"/>
        <v>218</v>
      </c>
      <c r="Y125" s="75">
        <f t="shared" si="9"/>
        <v>976</v>
      </c>
      <c r="Z125" s="75">
        <v>122</v>
      </c>
      <c r="AE125" s="479"/>
    </row>
    <row r="126" spans="1:31" s="75" customFormat="1" ht="13.5" x14ac:dyDescent="0.2">
      <c r="A126" s="211">
        <v>123</v>
      </c>
      <c r="B126" s="212" t="s">
        <v>794</v>
      </c>
      <c r="C126" s="213" t="s">
        <v>795</v>
      </c>
      <c r="D126" s="213"/>
      <c r="E126" s="213">
        <v>0</v>
      </c>
      <c r="F126" s="213" t="s">
        <v>585</v>
      </c>
      <c r="G126" s="214" t="s">
        <v>677</v>
      </c>
      <c r="H126" s="208">
        <f>IF(Input!F$4="GMH_OECC",J126,IF(Input!F$4="GMH_XOEC",L126,IF(Input!F$4="GMH_Korea",N126,IF(Input!F$4="GMH_EU",P126,IF(Input!F$4="Skysuper",#REF!,IF(Input!F$4="SkyII",#REF!,IF(Input!F$4="XO-8000",#REF!, "FALSE")))))))</f>
        <v>31</v>
      </c>
      <c r="I126" s="209">
        <f>IF(Input!F$4="GMH_OECC",K126,IF(Input!F$4="GMH_XOEC",M126,IF(Input!F$4="GMH_Korea",O126,IF(Input!F$4="GMH_EU",Q126,IF(Input!F$4="Skysuper",#REF!,IF(Input!F$4="SkyII",#REF!,IF(Input!F$4="XO-8000",#REF!, "FALSE")))))))</f>
        <v>1</v>
      </c>
      <c r="J126" s="210">
        <v>31</v>
      </c>
      <c r="K126" s="268">
        <v>1</v>
      </c>
      <c r="L126" s="270">
        <v>31</v>
      </c>
      <c r="M126" s="270">
        <v>1</v>
      </c>
      <c r="N126" s="270">
        <v>31</v>
      </c>
      <c r="O126" s="270">
        <v>1</v>
      </c>
      <c r="P126" s="270">
        <v>31</v>
      </c>
      <c r="Q126" s="270">
        <v>1</v>
      </c>
      <c r="R126" s="74"/>
      <c r="S126" s="75" t="str">
        <f t="shared" si="6"/>
        <v>011F</v>
      </c>
      <c r="T126" s="75" t="str">
        <f t="shared" si="7"/>
        <v>011F0120012101220123040404050406</v>
      </c>
      <c r="U126" s="75" t="str">
        <f t="shared" ca="1" si="8"/>
        <v>00000000000000000000000000000805D</v>
      </c>
      <c r="V126" s="197">
        <f t="shared" ca="1" si="10"/>
        <v>101</v>
      </c>
      <c r="W126" s="75">
        <f t="shared" si="11"/>
        <v>197</v>
      </c>
      <c r="Y126" s="75">
        <f t="shared" si="9"/>
        <v>984</v>
      </c>
      <c r="Z126" s="75">
        <v>123</v>
      </c>
      <c r="AE126" s="479"/>
    </row>
    <row r="127" spans="1:31" s="75" customFormat="1" ht="13.5" x14ac:dyDescent="0.2">
      <c r="A127" s="211">
        <v>124</v>
      </c>
      <c r="B127" s="212" t="s">
        <v>796</v>
      </c>
      <c r="C127" s="213" t="s">
        <v>797</v>
      </c>
      <c r="D127" s="213"/>
      <c r="E127" s="213">
        <v>0</v>
      </c>
      <c r="F127" s="213" t="s">
        <v>585</v>
      </c>
      <c r="G127" s="214" t="s">
        <v>677</v>
      </c>
      <c r="H127" s="208">
        <f>IF(Input!F$4="GMH_OECC",J127,IF(Input!F$4="GMH_XOEC",L127,IF(Input!F$4="GMH_Korea",N127,IF(Input!F$4="GMH_EU",P127,IF(Input!F$4="Skysuper",#REF!,IF(Input!F$4="SkyII",#REF!,IF(Input!F$4="XO-8000",#REF!, "FALSE")))))))</f>
        <v>32</v>
      </c>
      <c r="I127" s="209">
        <f>IF(Input!F$4="GMH_OECC",K127,IF(Input!F$4="GMH_XOEC",M127,IF(Input!F$4="GMH_Korea",O127,IF(Input!F$4="GMH_EU",Q127,IF(Input!F$4="Skysuper",#REF!,IF(Input!F$4="SkyII",#REF!,IF(Input!F$4="XO-8000",#REF!, "FALSE")))))))</f>
        <v>1</v>
      </c>
      <c r="J127" s="210">
        <v>32</v>
      </c>
      <c r="K127" s="268">
        <v>1</v>
      </c>
      <c r="L127" s="270">
        <v>32</v>
      </c>
      <c r="M127" s="270">
        <v>1</v>
      </c>
      <c r="N127" s="270">
        <v>32</v>
      </c>
      <c r="O127" s="270">
        <v>1</v>
      </c>
      <c r="P127" s="270">
        <v>32</v>
      </c>
      <c r="Q127" s="270">
        <v>1</v>
      </c>
      <c r="R127" s="74"/>
      <c r="S127" s="75" t="str">
        <f t="shared" si="6"/>
        <v>0120</v>
      </c>
      <c r="T127" s="75" t="str">
        <f t="shared" si="7"/>
        <v>01200121012201230404040504060407</v>
      </c>
      <c r="U127" s="75" t="str">
        <f t="shared" ca="1" si="8"/>
        <v>0405D0205D040502050105000000000409</v>
      </c>
      <c r="V127" s="197">
        <f t="shared" ca="1" si="10"/>
        <v>227</v>
      </c>
      <c r="W127" s="75">
        <f t="shared" si="11"/>
        <v>176</v>
      </c>
      <c r="Y127" s="75">
        <f t="shared" si="9"/>
        <v>992</v>
      </c>
      <c r="Z127" s="75">
        <v>124</v>
      </c>
      <c r="AE127" s="479"/>
    </row>
    <row r="128" spans="1:31" s="75" customFormat="1" ht="13.5" x14ac:dyDescent="0.2">
      <c r="A128" s="211">
        <v>125</v>
      </c>
      <c r="B128" s="212" t="s">
        <v>798</v>
      </c>
      <c r="C128" s="213" t="s">
        <v>799</v>
      </c>
      <c r="D128" s="213"/>
      <c r="E128" s="213">
        <v>0</v>
      </c>
      <c r="F128" s="213" t="s">
        <v>585</v>
      </c>
      <c r="G128" s="214" t="s">
        <v>677</v>
      </c>
      <c r="H128" s="208">
        <f>IF(Input!F$4="GMH_OECC",J128,IF(Input!F$4="GMH_XOEC",L128,IF(Input!F$4="GMH_Korea",N128,IF(Input!F$4="GMH_EU",P128,IF(Input!F$4="Skysuper",#REF!,IF(Input!F$4="SkyII",#REF!,IF(Input!F$4="XO-8000",#REF!, "FALSE")))))))</f>
        <v>33</v>
      </c>
      <c r="I128" s="209">
        <f>IF(Input!F$4="GMH_OECC",K128,IF(Input!F$4="GMH_XOEC",M128,IF(Input!F$4="GMH_Korea",O128,IF(Input!F$4="GMH_EU",Q128,IF(Input!F$4="Skysuper",#REF!,IF(Input!F$4="SkyII",#REF!,IF(Input!F$4="XO-8000",#REF!, "FALSE")))))))</f>
        <v>1</v>
      </c>
      <c r="J128" s="210">
        <v>33</v>
      </c>
      <c r="K128" s="268">
        <v>1</v>
      </c>
      <c r="L128" s="270">
        <v>33</v>
      </c>
      <c r="M128" s="270">
        <v>1</v>
      </c>
      <c r="N128" s="270">
        <v>33</v>
      </c>
      <c r="O128" s="270">
        <v>1</v>
      </c>
      <c r="P128" s="270">
        <v>33</v>
      </c>
      <c r="Q128" s="270">
        <v>1</v>
      </c>
      <c r="R128" s="74"/>
      <c r="S128" s="75" t="str">
        <f t="shared" si="6"/>
        <v>0121</v>
      </c>
      <c r="T128" s="75" t="str">
        <f t="shared" si="7"/>
        <v>01210122012304040405040604070408</v>
      </c>
      <c r="U128" s="75" t="str">
        <f t="shared" ca="1" si="8"/>
        <v>00010000000000000000000000000000</v>
      </c>
      <c r="V128" s="197">
        <f t="shared" ca="1" si="10"/>
        <v>1</v>
      </c>
      <c r="W128" s="75">
        <f t="shared" si="11"/>
        <v>155</v>
      </c>
      <c r="Y128" s="75">
        <f t="shared" si="9"/>
        <v>1000</v>
      </c>
      <c r="Z128" s="75">
        <v>125</v>
      </c>
      <c r="AE128" s="479"/>
    </row>
    <row r="129" spans="1:31" s="75" customFormat="1" ht="13.5" x14ac:dyDescent="0.2">
      <c r="A129" s="211">
        <v>126</v>
      </c>
      <c r="B129" s="212" t="s">
        <v>800</v>
      </c>
      <c r="C129" s="213" t="s">
        <v>801</v>
      </c>
      <c r="D129" s="213"/>
      <c r="E129" s="213">
        <v>0</v>
      </c>
      <c r="F129" s="213" t="s">
        <v>585</v>
      </c>
      <c r="G129" s="214" t="s">
        <v>677</v>
      </c>
      <c r="H129" s="208">
        <f>IF(Input!F$4="GMH_OECC",J129,IF(Input!F$4="GMH_XOEC",L129,IF(Input!F$4="GMH_Korea",N129,IF(Input!F$4="GMH_EU",P129,IF(Input!F$4="Skysuper",#REF!,IF(Input!F$4="SkyII",#REF!,IF(Input!F$4="XO-8000",#REF!, "FALSE")))))))</f>
        <v>34</v>
      </c>
      <c r="I129" s="209">
        <f>IF(Input!F$4="GMH_OECC",K129,IF(Input!F$4="GMH_XOEC",M129,IF(Input!F$4="GMH_Korea",O129,IF(Input!F$4="GMH_EU",Q129,IF(Input!F$4="Skysuper",#REF!,IF(Input!F$4="SkyII",#REF!,IF(Input!F$4="XO-8000",#REF!, "FALSE")))))))</f>
        <v>1</v>
      </c>
      <c r="J129" s="210">
        <v>34</v>
      </c>
      <c r="K129" s="268">
        <v>1</v>
      </c>
      <c r="L129" s="270">
        <v>34</v>
      </c>
      <c r="M129" s="270">
        <v>1</v>
      </c>
      <c r="N129" s="270">
        <v>34</v>
      </c>
      <c r="O129" s="270">
        <v>1</v>
      </c>
      <c r="P129" s="270">
        <v>34</v>
      </c>
      <c r="Q129" s="270">
        <v>1</v>
      </c>
      <c r="R129" s="74"/>
      <c r="S129" s="75" t="str">
        <f t="shared" si="6"/>
        <v>0122</v>
      </c>
      <c r="T129" s="75" t="str">
        <f t="shared" si="7"/>
        <v>01220123040404050406040704080409</v>
      </c>
      <c r="U129" s="75" t="str">
        <f t="shared" ca="1" si="8"/>
        <v>012D022D000000000000000000000000</v>
      </c>
      <c r="V129" s="197">
        <f t="shared" ca="1" si="10"/>
        <v>93</v>
      </c>
      <c r="W129" s="75">
        <f t="shared" si="11"/>
        <v>134</v>
      </c>
      <c r="Y129" s="75">
        <f t="shared" si="9"/>
        <v>1008</v>
      </c>
      <c r="Z129" s="75">
        <v>126</v>
      </c>
      <c r="AE129" s="479"/>
    </row>
    <row r="130" spans="1:31" s="75" customFormat="1" ht="13.5" x14ac:dyDescent="0.2">
      <c r="A130" s="211">
        <v>127</v>
      </c>
      <c r="B130" s="212" t="s">
        <v>802</v>
      </c>
      <c r="C130" s="213" t="s">
        <v>803</v>
      </c>
      <c r="D130" s="213"/>
      <c r="E130" s="213">
        <v>0</v>
      </c>
      <c r="F130" s="213" t="s">
        <v>585</v>
      </c>
      <c r="G130" s="214" t="s">
        <v>677</v>
      </c>
      <c r="H130" s="208">
        <f>IF(Input!F$4="GMH_OECC",J130,IF(Input!F$4="GMH_XOEC",L130,IF(Input!F$4="GMH_Korea",N130,IF(Input!F$4="GMH_EU",P130,IF(Input!F$4="Skysuper",#REF!,IF(Input!F$4="SkyII",#REF!,IF(Input!F$4="XO-8000",#REF!, "FALSE")))))))</f>
        <v>35</v>
      </c>
      <c r="I130" s="209">
        <f>IF(Input!F$4="GMH_OECC",K130,IF(Input!F$4="GMH_XOEC",M130,IF(Input!F$4="GMH_Korea",O130,IF(Input!F$4="GMH_EU",Q130,IF(Input!F$4="Skysuper",#REF!,IF(Input!F$4="SkyII",#REF!,IF(Input!F$4="XO-8000",#REF!, "FALSE")))))))</f>
        <v>1</v>
      </c>
      <c r="J130" s="210">
        <v>35</v>
      </c>
      <c r="K130" s="268">
        <v>1</v>
      </c>
      <c r="L130" s="270">
        <v>35</v>
      </c>
      <c r="M130" s="270">
        <v>1</v>
      </c>
      <c r="N130" s="270">
        <v>35</v>
      </c>
      <c r="O130" s="270">
        <v>1</v>
      </c>
      <c r="P130" s="270">
        <v>35</v>
      </c>
      <c r="Q130" s="270">
        <v>1</v>
      </c>
      <c r="R130" s="74"/>
      <c r="S130" s="75" t="str">
        <f t="shared" si="6"/>
        <v>0123</v>
      </c>
      <c r="T130" s="75" t="str">
        <f t="shared" si="7"/>
        <v>0123040404050406040704080409040A</v>
      </c>
      <c r="U130" s="75" t="str">
        <f t="shared" ca="1" si="8"/>
        <v>00000000000000000000000000000000</v>
      </c>
      <c r="V130" s="197">
        <f t="shared" ca="1" si="10"/>
        <v>0</v>
      </c>
      <c r="W130" s="75">
        <f t="shared" si="11"/>
        <v>113</v>
      </c>
      <c r="Y130" s="75">
        <f t="shared" si="9"/>
        <v>1016</v>
      </c>
      <c r="Z130" s="75">
        <v>127</v>
      </c>
      <c r="AE130" s="479"/>
    </row>
    <row r="131" spans="1:31" s="75" customFormat="1" ht="13.5" x14ac:dyDescent="0.2">
      <c r="A131" s="211">
        <v>128</v>
      </c>
      <c r="B131" s="212" t="s">
        <v>804</v>
      </c>
      <c r="C131" s="213" t="s">
        <v>805</v>
      </c>
      <c r="D131" s="213"/>
      <c r="E131" s="213">
        <v>0</v>
      </c>
      <c r="F131" s="213" t="s">
        <v>590</v>
      </c>
      <c r="G131" s="214" t="s">
        <v>572</v>
      </c>
      <c r="H131" s="208">
        <f>IF(Input!F$4="GMH_OECC",J131,IF(Input!F$4="GMH_XOEC",L131,IF(Input!F$4="GMH_Korea",N131,IF(Input!F$4="GMH_EU",P131,IF(Input!F$4="Skysuper",#REF!,IF(Input!F$4="SkyII",#REF!,IF(Input!F$4="XO-8000",#REF!, "FALSE")))))))</f>
        <v>4</v>
      </c>
      <c r="I131" s="209">
        <f>IF(Input!F$4="GMH_OECC",K131,IF(Input!F$4="GMH_XOEC",M131,IF(Input!F$4="GMH_Korea",O131,IF(Input!F$4="GMH_EU",Q131,IF(Input!F$4="Skysuper",#REF!,IF(Input!F$4="SkyII",#REF!,IF(Input!F$4="XO-8000",#REF!, "FALSE")))))))</f>
        <v>3</v>
      </c>
      <c r="J131" s="210">
        <v>4</v>
      </c>
      <c r="K131" s="268">
        <v>3</v>
      </c>
      <c r="L131" s="270">
        <v>4</v>
      </c>
      <c r="M131" s="270">
        <v>3</v>
      </c>
      <c r="N131" s="270">
        <v>4</v>
      </c>
      <c r="O131" s="270">
        <v>3</v>
      </c>
      <c r="P131" s="270">
        <v>4</v>
      </c>
      <c r="Q131" s="270">
        <v>3</v>
      </c>
      <c r="R131" s="74"/>
      <c r="S131" s="75" t="str">
        <f t="shared" ref="S131:S194" si="12">"0"&amp;DEC2HEX(2^(I131-1))&amp;IF(LEN(DEC2HEX(H131))=2,DEC2HEX(H131),"0"&amp;DEC2HEX(H131))</f>
        <v>0404</v>
      </c>
      <c r="T131" s="75" t="str">
        <f t="shared" si="7"/>
        <v>040404050406040704080409040A040B</v>
      </c>
      <c r="U131" s="75" t="str">
        <f t="shared" ca="1" si="8"/>
        <v>00000000000000000000000000000000</v>
      </c>
      <c r="V131" s="197">
        <f t="shared" ca="1" si="10"/>
        <v>0</v>
      </c>
      <c r="W131" s="75">
        <f t="shared" si="11"/>
        <v>92</v>
      </c>
      <c r="Y131" s="75">
        <f t="shared" si="9"/>
        <v>1024</v>
      </c>
      <c r="Z131" s="75">
        <v>128</v>
      </c>
      <c r="AE131" s="479"/>
    </row>
    <row r="132" spans="1:31" s="75" customFormat="1" ht="13.5" x14ac:dyDescent="0.2">
      <c r="A132" s="211">
        <v>129</v>
      </c>
      <c r="B132" s="212" t="s">
        <v>806</v>
      </c>
      <c r="C132" s="213" t="s">
        <v>807</v>
      </c>
      <c r="D132" s="213"/>
      <c r="E132" s="213">
        <v>0</v>
      </c>
      <c r="F132" s="213" t="s">
        <v>590</v>
      </c>
      <c r="G132" s="214" t="s">
        <v>572</v>
      </c>
      <c r="H132" s="208">
        <f>IF(Input!F$4="GMH_OECC",J132,IF(Input!F$4="GMH_XOEC",L132,IF(Input!F$4="GMH_Korea",N132,IF(Input!F$4="GMH_EU",P132,IF(Input!F$4="Skysuper",#REF!,IF(Input!F$4="SkyII",#REF!,IF(Input!F$4="XO-8000",#REF!, "FALSE")))))))</f>
        <v>5</v>
      </c>
      <c r="I132" s="209">
        <f>IF(Input!F$4="GMH_OECC",K132,IF(Input!F$4="GMH_XOEC",M132,IF(Input!F$4="GMH_Korea",O132,IF(Input!F$4="GMH_EU",Q132,IF(Input!F$4="Skysuper",#REF!,IF(Input!F$4="SkyII",#REF!,IF(Input!F$4="XO-8000",#REF!, "FALSE")))))))</f>
        <v>3</v>
      </c>
      <c r="J132" s="210">
        <v>5</v>
      </c>
      <c r="K132" s="268">
        <v>3</v>
      </c>
      <c r="L132" s="270">
        <v>5</v>
      </c>
      <c r="M132" s="270">
        <v>3</v>
      </c>
      <c r="N132" s="270">
        <v>5</v>
      </c>
      <c r="O132" s="270">
        <v>3</v>
      </c>
      <c r="P132" s="270">
        <v>5</v>
      </c>
      <c r="Q132" s="270">
        <v>3</v>
      </c>
      <c r="R132" s="74"/>
      <c r="S132" s="75" t="str">
        <f t="shared" si="12"/>
        <v>0405</v>
      </c>
      <c r="T132" s="75" t="str">
        <f t="shared" ref="T132:T195" si="13">CONCATENATE(S132,S133,S134,S135,S136,S137,S138,S139)</f>
        <v>04050406040704080409040A040B040C</v>
      </c>
      <c r="U132" s="75" t="str">
        <f t="shared" ref="U132:U195" ca="1" si="14">OFFSET($T$3:$T$6102,0+Y132,0,1,1)</f>
        <v>00000000000000000000000000000000</v>
      </c>
      <c r="V132" s="197">
        <f t="shared" ca="1" si="10"/>
        <v>0</v>
      </c>
      <c r="W132" s="75">
        <f t="shared" si="11"/>
        <v>100</v>
      </c>
      <c r="Y132" s="75">
        <f t="shared" ref="Y132:Y195" si="15">8*Z132</f>
        <v>1032</v>
      </c>
      <c r="Z132" s="75">
        <v>129</v>
      </c>
      <c r="AE132" s="479"/>
    </row>
    <row r="133" spans="1:31" s="75" customFormat="1" ht="13.5" x14ac:dyDescent="0.2">
      <c r="A133" s="211">
        <v>130</v>
      </c>
      <c r="B133" s="212" t="s">
        <v>808</v>
      </c>
      <c r="C133" s="213" t="s">
        <v>809</v>
      </c>
      <c r="D133" s="213"/>
      <c r="E133" s="213">
        <v>0</v>
      </c>
      <c r="F133" s="213" t="s">
        <v>590</v>
      </c>
      <c r="G133" s="214" t="s">
        <v>572</v>
      </c>
      <c r="H133" s="208">
        <f>IF(Input!F$4="GMH_OECC",J133,IF(Input!F$4="GMH_XOEC",L133,IF(Input!F$4="GMH_Korea",N133,IF(Input!F$4="GMH_EU",P133,IF(Input!F$4="Skysuper",#REF!,IF(Input!F$4="SkyII",#REF!,IF(Input!F$4="XO-8000",#REF!, "FALSE")))))))</f>
        <v>6</v>
      </c>
      <c r="I133" s="209">
        <f>IF(Input!F$4="GMH_OECC",K133,IF(Input!F$4="GMH_XOEC",M133,IF(Input!F$4="GMH_Korea",O133,IF(Input!F$4="GMH_EU",Q133,IF(Input!F$4="Skysuper",#REF!,IF(Input!F$4="SkyII",#REF!,IF(Input!F$4="XO-8000",#REF!, "FALSE")))))))</f>
        <v>3</v>
      </c>
      <c r="J133" s="210">
        <v>6</v>
      </c>
      <c r="K133" s="268">
        <v>3</v>
      </c>
      <c r="L133" s="270">
        <v>6</v>
      </c>
      <c r="M133" s="270">
        <v>3</v>
      </c>
      <c r="N133" s="270">
        <v>6</v>
      </c>
      <c r="O133" s="270">
        <v>3</v>
      </c>
      <c r="P133" s="270">
        <v>6</v>
      </c>
      <c r="Q133" s="270">
        <v>3</v>
      </c>
      <c r="R133" s="74"/>
      <c r="S133" s="75" t="str">
        <f t="shared" si="12"/>
        <v>0406</v>
      </c>
      <c r="T133" s="75" t="str">
        <f t="shared" si="13"/>
        <v>0406040704080409040A040B040C040D</v>
      </c>
      <c r="U133" s="75" t="str">
        <f t="shared" ca="1" si="14"/>
        <v>00000000000000000000000000000000</v>
      </c>
      <c r="V133" s="197">
        <f t="shared" ref="V133:V196" ca="1" si="16">OFFSET($W$3:$W$6102,0+Y133,0,1,1)</f>
        <v>0</v>
      </c>
      <c r="W133" s="75">
        <f t="shared" si="11"/>
        <v>108</v>
      </c>
      <c r="Y133" s="75">
        <f t="shared" si="15"/>
        <v>1040</v>
      </c>
      <c r="Z133" s="75">
        <v>130</v>
      </c>
      <c r="AE133" s="479"/>
    </row>
    <row r="134" spans="1:31" s="75" customFormat="1" ht="13.5" x14ac:dyDescent="0.2">
      <c r="A134" s="211">
        <v>131</v>
      </c>
      <c r="B134" s="212" t="s">
        <v>810</v>
      </c>
      <c r="C134" s="213" t="s">
        <v>811</v>
      </c>
      <c r="D134" s="213"/>
      <c r="E134" s="213">
        <v>0</v>
      </c>
      <c r="F134" s="213" t="s">
        <v>590</v>
      </c>
      <c r="G134" s="214" t="s">
        <v>572</v>
      </c>
      <c r="H134" s="208">
        <f>IF(Input!F$4="GMH_OECC",J134,IF(Input!F$4="GMH_XOEC",L134,IF(Input!F$4="GMH_Korea",N134,IF(Input!F$4="GMH_EU",P134,IF(Input!F$4="Skysuper",#REF!,IF(Input!F$4="SkyII",#REF!,IF(Input!F$4="XO-8000",#REF!, "FALSE")))))))</f>
        <v>7</v>
      </c>
      <c r="I134" s="209">
        <f>IF(Input!F$4="GMH_OECC",K134,IF(Input!F$4="GMH_XOEC",M134,IF(Input!F$4="GMH_Korea",O134,IF(Input!F$4="GMH_EU",Q134,IF(Input!F$4="Skysuper",#REF!,IF(Input!F$4="SkyII",#REF!,IF(Input!F$4="XO-8000",#REF!, "FALSE")))))))</f>
        <v>3</v>
      </c>
      <c r="J134" s="210">
        <v>7</v>
      </c>
      <c r="K134" s="268">
        <v>3</v>
      </c>
      <c r="L134" s="270">
        <v>7</v>
      </c>
      <c r="M134" s="270">
        <v>3</v>
      </c>
      <c r="N134" s="270">
        <v>7</v>
      </c>
      <c r="O134" s="270">
        <v>3</v>
      </c>
      <c r="P134" s="270">
        <v>7</v>
      </c>
      <c r="Q134" s="270">
        <v>3</v>
      </c>
      <c r="R134" s="74"/>
      <c r="S134" s="75" t="str">
        <f t="shared" si="12"/>
        <v>0407</v>
      </c>
      <c r="T134" s="75" t="str">
        <f t="shared" si="13"/>
        <v>040704080409040A040B040C040D040E</v>
      </c>
      <c r="U134" s="75" t="str">
        <f t="shared" ca="1" si="14"/>
        <v>00000000000000000000000000000000</v>
      </c>
      <c r="V134" s="197">
        <f t="shared" ca="1" si="16"/>
        <v>0</v>
      </c>
      <c r="W134" s="75">
        <f t="shared" ref="W134:W197" si="17">HEX2DEC(RIGHT(S134,2))+HEX2DEC(RIGHT(S135,2))+HEX2DEC(RIGHT(S136,2))+HEX2DEC(RIGHT(S137,2))+HEX2DEC(LEFT(S134,2))+HEX2DEC(LEFT(S135,2))+HEX2DEC(LEFT(S136,2))+HEX2DEC(LEFT(S137,2))+HEX2DEC(RIGHT(S138,2))+HEX2DEC(RIGHT(S139,2))+HEX2DEC(RIGHT(S140,2))+HEX2DEC(RIGHT(S141,2))+HEX2DEC(LEFT(S138,2))+HEX2DEC(LEFT(S139,2))+HEX2DEC(LEFT(S140,2))+HEX2DEC(LEFT(S141,2))</f>
        <v>116</v>
      </c>
      <c r="Y134" s="75">
        <f t="shared" si="15"/>
        <v>1048</v>
      </c>
      <c r="Z134" s="75">
        <v>131</v>
      </c>
      <c r="AE134" s="479"/>
    </row>
    <row r="135" spans="1:31" s="75" customFormat="1" ht="13.5" x14ac:dyDescent="0.2">
      <c r="A135" s="211">
        <v>132</v>
      </c>
      <c r="B135" s="212" t="s">
        <v>812</v>
      </c>
      <c r="C135" s="213" t="s">
        <v>813</v>
      </c>
      <c r="D135" s="213"/>
      <c r="E135" s="213">
        <v>0</v>
      </c>
      <c r="F135" s="213" t="s">
        <v>590</v>
      </c>
      <c r="G135" s="214" t="s">
        <v>572</v>
      </c>
      <c r="H135" s="208">
        <f>IF(Input!F$4="GMH_OECC",J135,IF(Input!F$4="GMH_XOEC",L135,IF(Input!F$4="GMH_Korea",N135,IF(Input!F$4="GMH_EU",P135,IF(Input!F$4="Skysuper",#REF!,IF(Input!F$4="SkyII",#REF!,IF(Input!F$4="XO-8000",#REF!, "FALSE")))))))</f>
        <v>8</v>
      </c>
      <c r="I135" s="209">
        <f>IF(Input!F$4="GMH_OECC",K135,IF(Input!F$4="GMH_XOEC",M135,IF(Input!F$4="GMH_Korea",O135,IF(Input!F$4="GMH_EU",Q135,IF(Input!F$4="Skysuper",#REF!,IF(Input!F$4="SkyII",#REF!,IF(Input!F$4="XO-8000",#REF!, "FALSE")))))))</f>
        <v>3</v>
      </c>
      <c r="J135" s="210">
        <v>8</v>
      </c>
      <c r="K135" s="268">
        <v>3</v>
      </c>
      <c r="L135" s="270">
        <v>8</v>
      </c>
      <c r="M135" s="270">
        <v>3</v>
      </c>
      <c r="N135" s="270">
        <v>8</v>
      </c>
      <c r="O135" s="270">
        <v>3</v>
      </c>
      <c r="P135" s="270">
        <v>8</v>
      </c>
      <c r="Q135" s="270">
        <v>3</v>
      </c>
      <c r="R135" s="74"/>
      <c r="S135" s="75" t="str">
        <f t="shared" si="12"/>
        <v>0408</v>
      </c>
      <c r="T135" s="75" t="str">
        <f t="shared" si="13"/>
        <v>04080409040A040B040C040D040E040F</v>
      </c>
      <c r="U135" s="75" t="str">
        <f t="shared" ca="1" si="14"/>
        <v>00000000000000000000000000000000</v>
      </c>
      <c r="V135" s="197">
        <f t="shared" ca="1" si="16"/>
        <v>0</v>
      </c>
      <c r="W135" s="75">
        <f t="shared" si="17"/>
        <v>124</v>
      </c>
      <c r="Y135" s="75">
        <f t="shared" si="15"/>
        <v>1056</v>
      </c>
      <c r="Z135" s="75">
        <v>132</v>
      </c>
      <c r="AE135" s="479"/>
    </row>
    <row r="136" spans="1:31" s="75" customFormat="1" ht="13.5" x14ac:dyDescent="0.2">
      <c r="A136" s="211">
        <v>133</v>
      </c>
      <c r="B136" s="212" t="s">
        <v>814</v>
      </c>
      <c r="C136" s="213" t="s">
        <v>815</v>
      </c>
      <c r="D136" s="213"/>
      <c r="E136" s="213">
        <v>0</v>
      </c>
      <c r="F136" s="213" t="s">
        <v>590</v>
      </c>
      <c r="G136" s="214" t="s">
        <v>572</v>
      </c>
      <c r="H136" s="208">
        <f>IF(Input!F$4="GMH_OECC",J136,IF(Input!F$4="GMH_XOEC",L136,IF(Input!F$4="GMH_Korea",N136,IF(Input!F$4="GMH_EU",P136,IF(Input!F$4="Skysuper",#REF!,IF(Input!F$4="SkyII",#REF!,IF(Input!F$4="XO-8000",#REF!, "FALSE")))))))</f>
        <v>9</v>
      </c>
      <c r="I136" s="209">
        <f>IF(Input!F$4="GMH_OECC",K136,IF(Input!F$4="GMH_XOEC",M136,IF(Input!F$4="GMH_Korea",O136,IF(Input!F$4="GMH_EU",Q136,IF(Input!F$4="Skysuper",#REF!,IF(Input!F$4="SkyII",#REF!,IF(Input!F$4="XO-8000",#REF!, "FALSE")))))))</f>
        <v>3</v>
      </c>
      <c r="J136" s="210">
        <v>9</v>
      </c>
      <c r="K136" s="268">
        <v>3</v>
      </c>
      <c r="L136" s="270">
        <v>9</v>
      </c>
      <c r="M136" s="270">
        <v>3</v>
      </c>
      <c r="N136" s="270">
        <v>9</v>
      </c>
      <c r="O136" s="270">
        <v>3</v>
      </c>
      <c r="P136" s="270">
        <v>9</v>
      </c>
      <c r="Q136" s="270">
        <v>3</v>
      </c>
      <c r="R136" s="74"/>
      <c r="S136" s="75" t="str">
        <f t="shared" si="12"/>
        <v>0409</v>
      </c>
      <c r="T136" s="75" t="str">
        <f t="shared" si="13"/>
        <v>0409040A040B040C040D040E040F0410</v>
      </c>
      <c r="U136" s="75" t="str">
        <f t="shared" ca="1" si="14"/>
        <v>00000000000000000000000000000000</v>
      </c>
      <c r="V136" s="197">
        <f t="shared" ca="1" si="16"/>
        <v>0</v>
      </c>
      <c r="W136" s="75">
        <f t="shared" si="17"/>
        <v>132</v>
      </c>
      <c r="Y136" s="75">
        <f t="shared" si="15"/>
        <v>1064</v>
      </c>
      <c r="Z136" s="75">
        <v>133</v>
      </c>
      <c r="AE136" s="479"/>
    </row>
    <row r="137" spans="1:31" s="75" customFormat="1" ht="13.5" x14ac:dyDescent="0.2">
      <c r="A137" s="211">
        <v>134</v>
      </c>
      <c r="B137" s="212" t="s">
        <v>816</v>
      </c>
      <c r="C137" s="213" t="s">
        <v>817</v>
      </c>
      <c r="D137" s="213"/>
      <c r="E137" s="213">
        <v>0</v>
      </c>
      <c r="F137" s="213" t="s">
        <v>590</v>
      </c>
      <c r="G137" s="214" t="s">
        <v>572</v>
      </c>
      <c r="H137" s="208">
        <f>IF(Input!F$4="GMH_OECC",J137,IF(Input!F$4="GMH_XOEC",L137,IF(Input!F$4="GMH_Korea",N137,IF(Input!F$4="GMH_EU",P137,IF(Input!F$4="Skysuper",#REF!,IF(Input!F$4="SkyII",#REF!,IF(Input!F$4="XO-8000",#REF!, "FALSE")))))))</f>
        <v>10</v>
      </c>
      <c r="I137" s="209">
        <f>IF(Input!F$4="GMH_OECC",K137,IF(Input!F$4="GMH_XOEC",M137,IF(Input!F$4="GMH_Korea",O137,IF(Input!F$4="GMH_EU",Q137,IF(Input!F$4="Skysuper",#REF!,IF(Input!F$4="SkyII",#REF!,IF(Input!F$4="XO-8000",#REF!, "FALSE")))))))</f>
        <v>3</v>
      </c>
      <c r="J137" s="210">
        <v>10</v>
      </c>
      <c r="K137" s="268">
        <v>3</v>
      </c>
      <c r="L137" s="270">
        <v>10</v>
      </c>
      <c r="M137" s="270">
        <v>3</v>
      </c>
      <c r="N137" s="270">
        <v>10</v>
      </c>
      <c r="O137" s="270">
        <v>3</v>
      </c>
      <c r="P137" s="270">
        <v>10</v>
      </c>
      <c r="Q137" s="270">
        <v>3</v>
      </c>
      <c r="R137" s="74"/>
      <c r="S137" s="75" t="str">
        <f t="shared" si="12"/>
        <v>040A</v>
      </c>
      <c r="T137" s="75" t="str">
        <f t="shared" si="13"/>
        <v>040A040B040C040D040E040F04100411</v>
      </c>
      <c r="U137" s="75" t="str">
        <f t="shared" ca="1" si="14"/>
        <v>00000000000000000000000000000000</v>
      </c>
      <c r="V137" s="197">
        <f t="shared" ca="1" si="16"/>
        <v>0</v>
      </c>
      <c r="W137" s="75">
        <f t="shared" si="17"/>
        <v>140</v>
      </c>
      <c r="Y137" s="75">
        <f t="shared" si="15"/>
        <v>1072</v>
      </c>
      <c r="Z137" s="75">
        <v>134</v>
      </c>
      <c r="AE137" s="479"/>
    </row>
    <row r="138" spans="1:31" s="75" customFormat="1" ht="13.5" x14ac:dyDescent="0.2">
      <c r="A138" s="211">
        <v>135</v>
      </c>
      <c r="B138" s="212" t="s">
        <v>818</v>
      </c>
      <c r="C138" s="213" t="s">
        <v>819</v>
      </c>
      <c r="D138" s="213"/>
      <c r="E138" s="213">
        <v>0</v>
      </c>
      <c r="F138" s="213" t="s">
        <v>590</v>
      </c>
      <c r="G138" s="214" t="s">
        <v>572</v>
      </c>
      <c r="H138" s="208">
        <f>IF(Input!F$4="GMH_OECC",J138,IF(Input!F$4="GMH_XOEC",L138,IF(Input!F$4="GMH_Korea",N138,IF(Input!F$4="GMH_EU",P138,IF(Input!F$4="Skysuper",#REF!,IF(Input!F$4="SkyII",#REF!,IF(Input!F$4="XO-8000",#REF!, "FALSE")))))))</f>
        <v>11</v>
      </c>
      <c r="I138" s="209">
        <f>IF(Input!F$4="GMH_OECC",K138,IF(Input!F$4="GMH_XOEC",M138,IF(Input!F$4="GMH_Korea",O138,IF(Input!F$4="GMH_EU",Q138,IF(Input!F$4="Skysuper",#REF!,IF(Input!F$4="SkyII",#REF!,IF(Input!F$4="XO-8000",#REF!, "FALSE")))))))</f>
        <v>3</v>
      </c>
      <c r="J138" s="210">
        <v>11</v>
      </c>
      <c r="K138" s="268">
        <v>3</v>
      </c>
      <c r="L138" s="270">
        <v>11</v>
      </c>
      <c r="M138" s="270">
        <v>3</v>
      </c>
      <c r="N138" s="270">
        <v>11</v>
      </c>
      <c r="O138" s="270">
        <v>3</v>
      </c>
      <c r="P138" s="270">
        <v>11</v>
      </c>
      <c r="Q138" s="270">
        <v>3</v>
      </c>
      <c r="R138" s="74"/>
      <c r="S138" s="75" t="str">
        <f t="shared" si="12"/>
        <v>040B</v>
      </c>
      <c r="T138" s="75" t="str">
        <f t="shared" si="13"/>
        <v>040B040C040D040E040F041004110412</v>
      </c>
      <c r="U138" s="75" t="str">
        <f t="shared" ca="1" si="14"/>
        <v>00000000000000000000000000000000</v>
      </c>
      <c r="V138" s="197">
        <f t="shared" ca="1" si="16"/>
        <v>0</v>
      </c>
      <c r="W138" s="75">
        <f t="shared" si="17"/>
        <v>148</v>
      </c>
      <c r="Y138" s="75">
        <f t="shared" si="15"/>
        <v>1080</v>
      </c>
      <c r="Z138" s="75">
        <v>135</v>
      </c>
      <c r="AE138" s="479"/>
    </row>
    <row r="139" spans="1:31" s="75" customFormat="1" ht="13.5" x14ac:dyDescent="0.2">
      <c r="A139" s="211">
        <v>136</v>
      </c>
      <c r="B139" s="212" t="s">
        <v>820</v>
      </c>
      <c r="C139" s="213" t="s">
        <v>821</v>
      </c>
      <c r="D139" s="213"/>
      <c r="E139" s="213">
        <v>0</v>
      </c>
      <c r="F139" s="213" t="s">
        <v>590</v>
      </c>
      <c r="G139" s="214" t="s">
        <v>572</v>
      </c>
      <c r="H139" s="208">
        <f>IF(Input!F$4="GMH_OECC",J139,IF(Input!F$4="GMH_XOEC",L139,IF(Input!F$4="GMH_Korea",N139,IF(Input!F$4="GMH_EU",P139,IF(Input!F$4="Skysuper",#REF!,IF(Input!F$4="SkyII",#REF!,IF(Input!F$4="XO-8000",#REF!, "FALSE")))))))</f>
        <v>12</v>
      </c>
      <c r="I139" s="209">
        <f>IF(Input!F$4="GMH_OECC",K139,IF(Input!F$4="GMH_XOEC",M139,IF(Input!F$4="GMH_Korea",O139,IF(Input!F$4="GMH_EU",Q139,IF(Input!F$4="Skysuper",#REF!,IF(Input!F$4="SkyII",#REF!,IF(Input!F$4="XO-8000",#REF!, "FALSE")))))))</f>
        <v>3</v>
      </c>
      <c r="J139" s="210">
        <v>12</v>
      </c>
      <c r="K139" s="268">
        <v>3</v>
      </c>
      <c r="L139" s="270">
        <v>12</v>
      </c>
      <c r="M139" s="270">
        <v>3</v>
      </c>
      <c r="N139" s="270">
        <v>12</v>
      </c>
      <c r="O139" s="270">
        <v>3</v>
      </c>
      <c r="P139" s="270">
        <v>12</v>
      </c>
      <c r="Q139" s="270">
        <v>3</v>
      </c>
      <c r="R139" s="74"/>
      <c r="S139" s="75" t="str">
        <f t="shared" si="12"/>
        <v>040C</v>
      </c>
      <c r="T139" s="75" t="str">
        <f t="shared" si="13"/>
        <v>040C040D040E040F0410041104120413</v>
      </c>
      <c r="U139" s="75" t="str">
        <f t="shared" ca="1" si="14"/>
        <v>00000000000000000000000000000000</v>
      </c>
      <c r="V139" s="197">
        <f t="shared" ca="1" si="16"/>
        <v>0</v>
      </c>
      <c r="W139" s="75">
        <f t="shared" si="17"/>
        <v>156</v>
      </c>
      <c r="Y139" s="75">
        <f t="shared" si="15"/>
        <v>1088</v>
      </c>
      <c r="Z139" s="75">
        <v>136</v>
      </c>
      <c r="AE139" s="479"/>
    </row>
    <row r="140" spans="1:31" s="75" customFormat="1" ht="13.5" x14ac:dyDescent="0.2">
      <c r="A140" s="211">
        <v>137</v>
      </c>
      <c r="B140" s="212" t="s">
        <v>822</v>
      </c>
      <c r="C140" s="213" t="s">
        <v>823</v>
      </c>
      <c r="D140" s="213"/>
      <c r="E140" s="213">
        <v>0</v>
      </c>
      <c r="F140" s="213" t="s">
        <v>590</v>
      </c>
      <c r="G140" s="214" t="s">
        <v>572</v>
      </c>
      <c r="H140" s="208">
        <f>IF(Input!F$4="GMH_OECC",J140,IF(Input!F$4="GMH_XOEC",L140,IF(Input!F$4="GMH_Korea",N140,IF(Input!F$4="GMH_EU",P140,IF(Input!F$4="Skysuper",#REF!,IF(Input!F$4="SkyII",#REF!,IF(Input!F$4="XO-8000",#REF!, "FALSE")))))))</f>
        <v>13</v>
      </c>
      <c r="I140" s="209">
        <f>IF(Input!F$4="GMH_OECC",K140,IF(Input!F$4="GMH_XOEC",M140,IF(Input!F$4="GMH_Korea",O140,IF(Input!F$4="GMH_EU",Q140,IF(Input!F$4="Skysuper",#REF!,IF(Input!F$4="SkyII",#REF!,IF(Input!F$4="XO-8000",#REF!, "FALSE")))))))</f>
        <v>3</v>
      </c>
      <c r="J140" s="210">
        <v>13</v>
      </c>
      <c r="K140" s="268">
        <v>3</v>
      </c>
      <c r="L140" s="270">
        <v>13</v>
      </c>
      <c r="M140" s="270">
        <v>3</v>
      </c>
      <c r="N140" s="270">
        <v>13</v>
      </c>
      <c r="O140" s="270">
        <v>3</v>
      </c>
      <c r="P140" s="270">
        <v>13</v>
      </c>
      <c r="Q140" s="270">
        <v>3</v>
      </c>
      <c r="R140" s="74"/>
      <c r="S140" s="75" t="str">
        <f t="shared" si="12"/>
        <v>040D</v>
      </c>
      <c r="T140" s="75" t="str">
        <f t="shared" si="13"/>
        <v>040D040E040F04100411041204130414</v>
      </c>
      <c r="U140" s="75" t="str">
        <f t="shared" ca="1" si="14"/>
        <v>00000000000000000000000000000000</v>
      </c>
      <c r="V140" s="197">
        <f t="shared" ca="1" si="16"/>
        <v>0</v>
      </c>
      <c r="W140" s="75">
        <f t="shared" si="17"/>
        <v>164</v>
      </c>
      <c r="Y140" s="75">
        <f t="shared" si="15"/>
        <v>1096</v>
      </c>
      <c r="Z140" s="75">
        <v>137</v>
      </c>
      <c r="AE140" s="479"/>
    </row>
    <row r="141" spans="1:31" s="75" customFormat="1" ht="13.5" x14ac:dyDescent="0.2">
      <c r="A141" s="211">
        <v>138</v>
      </c>
      <c r="B141" s="212" t="s">
        <v>824</v>
      </c>
      <c r="C141" s="213" t="s">
        <v>825</v>
      </c>
      <c r="D141" s="213"/>
      <c r="E141" s="213">
        <v>0</v>
      </c>
      <c r="F141" s="213" t="s">
        <v>590</v>
      </c>
      <c r="G141" s="214" t="s">
        <v>572</v>
      </c>
      <c r="H141" s="208">
        <f>IF(Input!F$4="GMH_OECC",J141,IF(Input!F$4="GMH_XOEC",L141,IF(Input!F$4="GMH_Korea",N141,IF(Input!F$4="GMH_EU",P141,IF(Input!F$4="Skysuper",#REF!,IF(Input!F$4="SkyII",#REF!,IF(Input!F$4="XO-8000",#REF!, "FALSE")))))))</f>
        <v>14</v>
      </c>
      <c r="I141" s="209">
        <f>IF(Input!F$4="GMH_OECC",K141,IF(Input!F$4="GMH_XOEC",M141,IF(Input!F$4="GMH_Korea",O141,IF(Input!F$4="GMH_EU",Q141,IF(Input!F$4="Skysuper",#REF!,IF(Input!F$4="SkyII",#REF!,IF(Input!F$4="XO-8000",#REF!, "FALSE")))))))</f>
        <v>3</v>
      </c>
      <c r="J141" s="210">
        <v>14</v>
      </c>
      <c r="K141" s="268">
        <v>3</v>
      </c>
      <c r="L141" s="270">
        <v>14</v>
      </c>
      <c r="M141" s="270">
        <v>3</v>
      </c>
      <c r="N141" s="270">
        <v>14</v>
      </c>
      <c r="O141" s="270">
        <v>3</v>
      </c>
      <c r="P141" s="270">
        <v>14</v>
      </c>
      <c r="Q141" s="270">
        <v>3</v>
      </c>
      <c r="R141" s="74"/>
      <c r="S141" s="75" t="str">
        <f t="shared" si="12"/>
        <v>040E</v>
      </c>
      <c r="T141" s="75" t="str">
        <f t="shared" si="13"/>
        <v>040E040F041004110412041304140415</v>
      </c>
      <c r="U141" s="75" t="str">
        <f t="shared" ca="1" si="14"/>
        <v>00000000000000000000000000000000</v>
      </c>
      <c r="V141" s="197">
        <f t="shared" ca="1" si="16"/>
        <v>0</v>
      </c>
      <c r="W141" s="75">
        <f t="shared" si="17"/>
        <v>172</v>
      </c>
      <c r="Y141" s="75">
        <f t="shared" si="15"/>
        <v>1104</v>
      </c>
      <c r="Z141" s="75">
        <v>138</v>
      </c>
      <c r="AE141" s="479"/>
    </row>
    <row r="142" spans="1:31" s="75" customFormat="1" ht="13.5" x14ac:dyDescent="0.2">
      <c r="A142" s="211">
        <v>139</v>
      </c>
      <c r="B142" s="212" t="s">
        <v>826</v>
      </c>
      <c r="C142" s="213" t="s">
        <v>827</v>
      </c>
      <c r="D142" s="213"/>
      <c r="E142" s="213">
        <v>0</v>
      </c>
      <c r="F142" s="213" t="s">
        <v>590</v>
      </c>
      <c r="G142" s="214" t="s">
        <v>572</v>
      </c>
      <c r="H142" s="208">
        <f>IF(Input!F$4="GMH_OECC",J142,IF(Input!F$4="GMH_XOEC",L142,IF(Input!F$4="GMH_Korea",N142,IF(Input!F$4="GMH_EU",P142,IF(Input!F$4="Skysuper",#REF!,IF(Input!F$4="SkyII",#REF!,IF(Input!F$4="XO-8000",#REF!, "FALSE")))))))</f>
        <v>15</v>
      </c>
      <c r="I142" s="209">
        <f>IF(Input!F$4="GMH_OECC",K142,IF(Input!F$4="GMH_XOEC",M142,IF(Input!F$4="GMH_Korea",O142,IF(Input!F$4="GMH_EU",Q142,IF(Input!F$4="Skysuper",#REF!,IF(Input!F$4="SkyII",#REF!,IF(Input!F$4="XO-8000",#REF!, "FALSE")))))))</f>
        <v>3</v>
      </c>
      <c r="J142" s="210">
        <v>15</v>
      </c>
      <c r="K142" s="268">
        <v>3</v>
      </c>
      <c r="L142" s="270">
        <v>15</v>
      </c>
      <c r="M142" s="270">
        <v>3</v>
      </c>
      <c r="N142" s="270">
        <v>15</v>
      </c>
      <c r="O142" s="270">
        <v>3</v>
      </c>
      <c r="P142" s="270">
        <v>15</v>
      </c>
      <c r="Q142" s="270">
        <v>3</v>
      </c>
      <c r="R142" s="74"/>
      <c r="S142" s="75" t="str">
        <f t="shared" si="12"/>
        <v>040F</v>
      </c>
      <c r="T142" s="75" t="str">
        <f t="shared" si="13"/>
        <v>040F0410041104120413041404150416</v>
      </c>
      <c r="U142" s="75" t="str">
        <f t="shared" ca="1" si="14"/>
        <v>00000000000000000000000000000000</v>
      </c>
      <c r="V142" s="197">
        <f t="shared" ca="1" si="16"/>
        <v>0</v>
      </c>
      <c r="W142" s="75">
        <f t="shared" si="17"/>
        <v>180</v>
      </c>
      <c r="Y142" s="75">
        <f t="shared" si="15"/>
        <v>1112</v>
      </c>
      <c r="Z142" s="75">
        <v>139</v>
      </c>
      <c r="AE142" s="479"/>
    </row>
    <row r="143" spans="1:31" s="75" customFormat="1" ht="13.5" x14ac:dyDescent="0.2">
      <c r="A143" s="211">
        <v>140</v>
      </c>
      <c r="B143" s="212" t="s">
        <v>828</v>
      </c>
      <c r="C143" s="213" t="s">
        <v>829</v>
      </c>
      <c r="D143" s="213"/>
      <c r="E143" s="213">
        <v>0</v>
      </c>
      <c r="F143" s="213" t="s">
        <v>590</v>
      </c>
      <c r="G143" s="214" t="s">
        <v>572</v>
      </c>
      <c r="H143" s="208">
        <f>IF(Input!F$4="GMH_OECC",J143,IF(Input!F$4="GMH_XOEC",L143,IF(Input!F$4="GMH_Korea",N143,IF(Input!F$4="GMH_EU",P143,IF(Input!F$4="Skysuper",#REF!,IF(Input!F$4="SkyII",#REF!,IF(Input!F$4="XO-8000",#REF!, "FALSE")))))))</f>
        <v>16</v>
      </c>
      <c r="I143" s="209">
        <f>IF(Input!F$4="GMH_OECC",K143,IF(Input!F$4="GMH_XOEC",M143,IF(Input!F$4="GMH_Korea",O143,IF(Input!F$4="GMH_EU",Q143,IF(Input!F$4="Skysuper",#REF!,IF(Input!F$4="SkyII",#REF!,IF(Input!F$4="XO-8000",#REF!, "FALSE")))))))</f>
        <v>3</v>
      </c>
      <c r="J143" s="210">
        <v>16</v>
      </c>
      <c r="K143" s="268">
        <v>3</v>
      </c>
      <c r="L143" s="270">
        <v>16</v>
      </c>
      <c r="M143" s="270">
        <v>3</v>
      </c>
      <c r="N143" s="270">
        <v>16</v>
      </c>
      <c r="O143" s="270">
        <v>3</v>
      </c>
      <c r="P143" s="270">
        <v>16</v>
      </c>
      <c r="Q143" s="270">
        <v>3</v>
      </c>
      <c r="R143" s="74"/>
      <c r="S143" s="75" t="str">
        <f t="shared" si="12"/>
        <v>0410</v>
      </c>
      <c r="T143" s="75" t="str">
        <f t="shared" si="13"/>
        <v>04100411041204130414041504160417</v>
      </c>
      <c r="U143" s="75" t="str">
        <f t="shared" ca="1" si="14"/>
        <v>00000000000000000000000000000000</v>
      </c>
      <c r="V143" s="197">
        <f t="shared" ca="1" si="16"/>
        <v>0</v>
      </c>
      <c r="W143" s="75">
        <f t="shared" si="17"/>
        <v>188</v>
      </c>
      <c r="Y143" s="75">
        <f t="shared" si="15"/>
        <v>1120</v>
      </c>
      <c r="Z143" s="75">
        <v>140</v>
      </c>
      <c r="AE143" s="479"/>
    </row>
    <row r="144" spans="1:31" s="75" customFormat="1" ht="13.5" x14ac:dyDescent="0.2">
      <c r="A144" s="211">
        <v>141</v>
      </c>
      <c r="B144" s="212" t="s">
        <v>830</v>
      </c>
      <c r="C144" s="213" t="s">
        <v>831</v>
      </c>
      <c r="D144" s="213"/>
      <c r="E144" s="213">
        <v>0</v>
      </c>
      <c r="F144" s="213" t="s">
        <v>590</v>
      </c>
      <c r="G144" s="214" t="s">
        <v>572</v>
      </c>
      <c r="H144" s="208">
        <f>IF(Input!F$4="GMH_OECC",J144,IF(Input!F$4="GMH_XOEC",L144,IF(Input!F$4="GMH_Korea",N144,IF(Input!F$4="GMH_EU",P144,IF(Input!F$4="Skysuper",#REF!,IF(Input!F$4="SkyII",#REF!,IF(Input!F$4="XO-8000",#REF!, "FALSE")))))))</f>
        <v>17</v>
      </c>
      <c r="I144" s="209">
        <f>IF(Input!F$4="GMH_OECC",K144,IF(Input!F$4="GMH_XOEC",M144,IF(Input!F$4="GMH_Korea",O144,IF(Input!F$4="GMH_EU",Q144,IF(Input!F$4="Skysuper",#REF!,IF(Input!F$4="SkyII",#REF!,IF(Input!F$4="XO-8000",#REF!, "FALSE")))))))</f>
        <v>3</v>
      </c>
      <c r="J144" s="210">
        <v>17</v>
      </c>
      <c r="K144" s="268">
        <v>3</v>
      </c>
      <c r="L144" s="270">
        <v>17</v>
      </c>
      <c r="M144" s="270">
        <v>3</v>
      </c>
      <c r="N144" s="270">
        <v>17</v>
      </c>
      <c r="O144" s="270">
        <v>3</v>
      </c>
      <c r="P144" s="270">
        <v>17</v>
      </c>
      <c r="Q144" s="270">
        <v>3</v>
      </c>
      <c r="R144" s="74"/>
      <c r="S144" s="75" t="str">
        <f t="shared" si="12"/>
        <v>0411</v>
      </c>
      <c r="T144" s="75" t="str">
        <f t="shared" si="13"/>
        <v>04110412041304140415041604170418</v>
      </c>
      <c r="U144" s="75" t="str">
        <f t="shared" ca="1" si="14"/>
        <v>00000000000000000000000000000000</v>
      </c>
      <c r="V144" s="197">
        <f t="shared" ca="1" si="16"/>
        <v>0</v>
      </c>
      <c r="W144" s="75">
        <f t="shared" si="17"/>
        <v>196</v>
      </c>
      <c r="Y144" s="75">
        <f t="shared" si="15"/>
        <v>1128</v>
      </c>
      <c r="Z144" s="75">
        <v>141</v>
      </c>
      <c r="AE144" s="479"/>
    </row>
    <row r="145" spans="1:31" s="75" customFormat="1" ht="13.5" x14ac:dyDescent="0.2">
      <c r="A145" s="211">
        <v>142</v>
      </c>
      <c r="B145" s="212" t="s">
        <v>832</v>
      </c>
      <c r="C145" s="213" t="s">
        <v>833</v>
      </c>
      <c r="D145" s="213"/>
      <c r="E145" s="213">
        <v>0</v>
      </c>
      <c r="F145" s="213" t="s">
        <v>590</v>
      </c>
      <c r="G145" s="214" t="s">
        <v>572</v>
      </c>
      <c r="H145" s="208">
        <f>IF(Input!F$4="GMH_OECC",J145,IF(Input!F$4="GMH_XOEC",L145,IF(Input!F$4="GMH_Korea",N145,IF(Input!F$4="GMH_EU",P145,IF(Input!F$4="Skysuper",#REF!,IF(Input!F$4="SkyII",#REF!,IF(Input!F$4="XO-8000",#REF!, "FALSE")))))))</f>
        <v>18</v>
      </c>
      <c r="I145" s="209">
        <f>IF(Input!F$4="GMH_OECC",K145,IF(Input!F$4="GMH_XOEC",M145,IF(Input!F$4="GMH_Korea",O145,IF(Input!F$4="GMH_EU",Q145,IF(Input!F$4="Skysuper",#REF!,IF(Input!F$4="SkyII",#REF!,IF(Input!F$4="XO-8000",#REF!, "FALSE")))))))</f>
        <v>3</v>
      </c>
      <c r="J145" s="210">
        <v>18</v>
      </c>
      <c r="K145" s="268">
        <v>3</v>
      </c>
      <c r="L145" s="270">
        <v>18</v>
      </c>
      <c r="M145" s="270">
        <v>3</v>
      </c>
      <c r="N145" s="270">
        <v>18</v>
      </c>
      <c r="O145" s="270">
        <v>3</v>
      </c>
      <c r="P145" s="270">
        <v>18</v>
      </c>
      <c r="Q145" s="270">
        <v>3</v>
      </c>
      <c r="R145" s="74"/>
      <c r="S145" s="75" t="str">
        <f t="shared" si="12"/>
        <v>0412</v>
      </c>
      <c r="T145" s="75" t="str">
        <f t="shared" si="13"/>
        <v>04120413041404150416041704180419</v>
      </c>
      <c r="U145" s="75" t="str">
        <f t="shared" ca="1" si="14"/>
        <v>00000000000000000000000000000000</v>
      </c>
      <c r="V145" s="197">
        <f t="shared" ca="1" si="16"/>
        <v>0</v>
      </c>
      <c r="W145" s="75">
        <f t="shared" si="17"/>
        <v>204</v>
      </c>
      <c r="Y145" s="75">
        <f t="shared" si="15"/>
        <v>1136</v>
      </c>
      <c r="Z145" s="75">
        <v>142</v>
      </c>
      <c r="AE145" s="479"/>
    </row>
    <row r="146" spans="1:31" s="75" customFormat="1" ht="13.5" x14ac:dyDescent="0.2">
      <c r="A146" s="211">
        <v>143</v>
      </c>
      <c r="B146" s="212" t="s">
        <v>834</v>
      </c>
      <c r="C146" s="213" t="s">
        <v>835</v>
      </c>
      <c r="D146" s="213"/>
      <c r="E146" s="213">
        <v>0</v>
      </c>
      <c r="F146" s="213" t="s">
        <v>590</v>
      </c>
      <c r="G146" s="214" t="s">
        <v>572</v>
      </c>
      <c r="H146" s="208">
        <f>IF(Input!F$4="GMH_OECC",J146,IF(Input!F$4="GMH_XOEC",L146,IF(Input!F$4="GMH_Korea",N146,IF(Input!F$4="GMH_EU",P146,IF(Input!F$4="Skysuper",#REF!,IF(Input!F$4="SkyII",#REF!,IF(Input!F$4="XO-8000",#REF!, "FALSE")))))))</f>
        <v>19</v>
      </c>
      <c r="I146" s="209">
        <f>IF(Input!F$4="GMH_OECC",K146,IF(Input!F$4="GMH_XOEC",M146,IF(Input!F$4="GMH_Korea",O146,IF(Input!F$4="GMH_EU",Q146,IF(Input!F$4="Skysuper",#REF!,IF(Input!F$4="SkyII",#REF!,IF(Input!F$4="XO-8000",#REF!, "FALSE")))))))</f>
        <v>3</v>
      </c>
      <c r="J146" s="210">
        <v>19</v>
      </c>
      <c r="K146" s="268">
        <v>3</v>
      </c>
      <c r="L146" s="270">
        <v>19</v>
      </c>
      <c r="M146" s="270">
        <v>3</v>
      </c>
      <c r="N146" s="270">
        <v>19</v>
      </c>
      <c r="O146" s="270">
        <v>3</v>
      </c>
      <c r="P146" s="270">
        <v>19</v>
      </c>
      <c r="Q146" s="270">
        <v>3</v>
      </c>
      <c r="R146" s="74"/>
      <c r="S146" s="75" t="str">
        <f t="shared" si="12"/>
        <v>0413</v>
      </c>
      <c r="T146" s="75" t="str">
        <f t="shared" si="13"/>
        <v>04130414041504160417041804190419</v>
      </c>
      <c r="U146" s="75" t="str">
        <f t="shared" ca="1" si="14"/>
        <v>00000000000000000000000000000000</v>
      </c>
      <c r="V146" s="197">
        <f t="shared" ca="1" si="16"/>
        <v>0</v>
      </c>
      <c r="W146" s="75">
        <f t="shared" si="17"/>
        <v>211</v>
      </c>
      <c r="Y146" s="75">
        <f t="shared" si="15"/>
        <v>1144</v>
      </c>
      <c r="Z146" s="75">
        <v>143</v>
      </c>
      <c r="AE146" s="479"/>
    </row>
    <row r="147" spans="1:31" s="75" customFormat="1" ht="13.5" x14ac:dyDescent="0.2">
      <c r="A147" s="211">
        <v>144</v>
      </c>
      <c r="B147" s="212" t="s">
        <v>836</v>
      </c>
      <c r="C147" s="213" t="s">
        <v>837</v>
      </c>
      <c r="D147" s="213"/>
      <c r="E147" s="213">
        <v>0</v>
      </c>
      <c r="F147" s="213" t="s">
        <v>590</v>
      </c>
      <c r="G147" s="214" t="s">
        <v>572</v>
      </c>
      <c r="H147" s="208">
        <f>IF(Input!F$4="GMH_OECC",J147,IF(Input!F$4="GMH_XOEC",L147,IF(Input!F$4="GMH_Korea",N147,IF(Input!F$4="GMH_EU",P147,IF(Input!F$4="Skysuper",#REF!,IF(Input!F$4="SkyII",#REF!,IF(Input!F$4="XO-8000",#REF!, "FALSE")))))))</f>
        <v>20</v>
      </c>
      <c r="I147" s="209">
        <f>IF(Input!F$4="GMH_OECC",K147,IF(Input!F$4="GMH_XOEC",M147,IF(Input!F$4="GMH_Korea",O147,IF(Input!F$4="GMH_EU",Q147,IF(Input!F$4="Skysuper",#REF!,IF(Input!F$4="SkyII",#REF!,IF(Input!F$4="XO-8000",#REF!, "FALSE")))))))</f>
        <v>3</v>
      </c>
      <c r="J147" s="210">
        <v>20</v>
      </c>
      <c r="K147" s="268">
        <v>3</v>
      </c>
      <c r="L147" s="270">
        <v>20</v>
      </c>
      <c r="M147" s="270">
        <v>3</v>
      </c>
      <c r="N147" s="270">
        <v>20</v>
      </c>
      <c r="O147" s="270">
        <v>3</v>
      </c>
      <c r="P147" s="270">
        <v>20</v>
      </c>
      <c r="Q147" s="270">
        <v>3</v>
      </c>
      <c r="R147" s="74"/>
      <c r="S147" s="75" t="str">
        <f t="shared" si="12"/>
        <v>0414</v>
      </c>
      <c r="T147" s="75" t="str">
        <f t="shared" si="13"/>
        <v>0414041504160417041804190419041B</v>
      </c>
      <c r="U147" s="75" t="str">
        <f t="shared" ca="1" si="14"/>
        <v>00000000000000000000000000000000</v>
      </c>
      <c r="V147" s="197">
        <f t="shared" ca="1" si="16"/>
        <v>0</v>
      </c>
      <c r="W147" s="75">
        <f t="shared" si="17"/>
        <v>219</v>
      </c>
      <c r="Y147" s="75">
        <f t="shared" si="15"/>
        <v>1152</v>
      </c>
      <c r="Z147" s="75">
        <v>144</v>
      </c>
      <c r="AE147" s="479"/>
    </row>
    <row r="148" spans="1:31" s="75" customFormat="1" ht="13.5" x14ac:dyDescent="0.2">
      <c r="A148" s="211">
        <v>145</v>
      </c>
      <c r="B148" s="212" t="s">
        <v>838</v>
      </c>
      <c r="C148" s="213" t="s">
        <v>839</v>
      </c>
      <c r="D148" s="213"/>
      <c r="E148" s="213">
        <v>0</v>
      </c>
      <c r="F148" s="213" t="s">
        <v>590</v>
      </c>
      <c r="G148" s="214" t="s">
        <v>572</v>
      </c>
      <c r="H148" s="208">
        <f>IF(Input!F$4="GMH_OECC",J148,IF(Input!F$4="GMH_XOEC",L148,IF(Input!F$4="GMH_Korea",N148,IF(Input!F$4="GMH_EU",P148,IF(Input!F$4="Skysuper",#REF!,IF(Input!F$4="SkyII",#REF!,IF(Input!F$4="XO-8000",#REF!, "FALSE")))))))</f>
        <v>21</v>
      </c>
      <c r="I148" s="209">
        <f>IF(Input!F$4="GMH_OECC",K148,IF(Input!F$4="GMH_XOEC",M148,IF(Input!F$4="GMH_Korea",O148,IF(Input!F$4="GMH_EU",Q148,IF(Input!F$4="Skysuper",#REF!,IF(Input!F$4="SkyII",#REF!,IF(Input!F$4="XO-8000",#REF!, "FALSE")))))))</f>
        <v>3</v>
      </c>
      <c r="J148" s="210">
        <v>21</v>
      </c>
      <c r="K148" s="268">
        <v>3</v>
      </c>
      <c r="L148" s="270">
        <v>21</v>
      </c>
      <c r="M148" s="270">
        <v>3</v>
      </c>
      <c r="N148" s="270">
        <v>21</v>
      </c>
      <c r="O148" s="270">
        <v>3</v>
      </c>
      <c r="P148" s="270">
        <v>21</v>
      </c>
      <c r="Q148" s="270">
        <v>3</v>
      </c>
      <c r="R148" s="74"/>
      <c r="S148" s="75" t="str">
        <f t="shared" si="12"/>
        <v>0415</v>
      </c>
      <c r="T148" s="75" t="str">
        <f t="shared" si="13"/>
        <v>041504160417041804190419041B041C</v>
      </c>
      <c r="U148" s="75" t="str">
        <f t="shared" ca="1" si="14"/>
        <v>00000000000000000000000000000000</v>
      </c>
      <c r="V148" s="197">
        <f t="shared" ca="1" si="16"/>
        <v>0</v>
      </c>
      <c r="W148" s="75">
        <f t="shared" si="17"/>
        <v>227</v>
      </c>
      <c r="Y148" s="75">
        <f t="shared" si="15"/>
        <v>1160</v>
      </c>
      <c r="Z148" s="75">
        <v>145</v>
      </c>
      <c r="AE148" s="479"/>
    </row>
    <row r="149" spans="1:31" s="75" customFormat="1" ht="13.5" x14ac:dyDescent="0.2">
      <c r="A149" s="211">
        <v>146</v>
      </c>
      <c r="B149" s="212" t="s">
        <v>840</v>
      </c>
      <c r="C149" s="213" t="s">
        <v>841</v>
      </c>
      <c r="D149" s="213"/>
      <c r="E149" s="213">
        <v>0</v>
      </c>
      <c r="F149" s="213" t="s">
        <v>590</v>
      </c>
      <c r="G149" s="214" t="s">
        <v>572</v>
      </c>
      <c r="H149" s="208">
        <f>IF(Input!F$4="GMH_OECC",J149,IF(Input!F$4="GMH_XOEC",L149,IF(Input!F$4="GMH_Korea",N149,IF(Input!F$4="GMH_EU",P149,IF(Input!F$4="Skysuper",#REF!,IF(Input!F$4="SkyII",#REF!,IF(Input!F$4="XO-8000",#REF!, "FALSE")))))))</f>
        <v>22</v>
      </c>
      <c r="I149" s="209">
        <f>IF(Input!F$4="GMH_OECC",K149,IF(Input!F$4="GMH_XOEC",M149,IF(Input!F$4="GMH_Korea",O149,IF(Input!F$4="GMH_EU",Q149,IF(Input!F$4="Skysuper",#REF!,IF(Input!F$4="SkyII",#REF!,IF(Input!F$4="XO-8000",#REF!, "FALSE")))))))</f>
        <v>3</v>
      </c>
      <c r="J149" s="210">
        <v>22</v>
      </c>
      <c r="K149" s="268">
        <v>3</v>
      </c>
      <c r="L149" s="270">
        <v>22</v>
      </c>
      <c r="M149" s="270">
        <v>3</v>
      </c>
      <c r="N149" s="270">
        <v>22</v>
      </c>
      <c r="O149" s="270">
        <v>3</v>
      </c>
      <c r="P149" s="270">
        <v>22</v>
      </c>
      <c r="Q149" s="270">
        <v>3</v>
      </c>
      <c r="R149" s="74"/>
      <c r="S149" s="75" t="str">
        <f t="shared" si="12"/>
        <v>0416</v>
      </c>
      <c r="T149" s="75" t="str">
        <f t="shared" si="13"/>
        <v>04160417041804190419041B041C041D</v>
      </c>
      <c r="U149" s="75" t="str">
        <f t="shared" ca="1" si="14"/>
        <v>00000000000000000000000000000000</v>
      </c>
      <c r="V149" s="197">
        <f t="shared" ca="1" si="16"/>
        <v>0</v>
      </c>
      <c r="W149" s="75">
        <f t="shared" si="17"/>
        <v>235</v>
      </c>
      <c r="Y149" s="75">
        <f t="shared" si="15"/>
        <v>1168</v>
      </c>
      <c r="Z149" s="75">
        <v>146</v>
      </c>
      <c r="AE149" s="479"/>
    </row>
    <row r="150" spans="1:31" s="75" customFormat="1" ht="13.5" x14ac:dyDescent="0.2">
      <c r="A150" s="211">
        <v>147</v>
      </c>
      <c r="B150" s="212" t="s">
        <v>842</v>
      </c>
      <c r="C150" s="213" t="s">
        <v>843</v>
      </c>
      <c r="D150" s="213"/>
      <c r="E150" s="213">
        <v>0</v>
      </c>
      <c r="F150" s="213" t="s">
        <v>590</v>
      </c>
      <c r="G150" s="214" t="s">
        <v>572</v>
      </c>
      <c r="H150" s="208">
        <f>IF(Input!F$4="GMH_OECC",J150,IF(Input!F$4="GMH_XOEC",L150,IF(Input!F$4="GMH_Korea",N150,IF(Input!F$4="GMH_EU",P150,IF(Input!F$4="Skysuper",#REF!,IF(Input!F$4="SkyII",#REF!,IF(Input!F$4="XO-8000",#REF!, "FALSE")))))))</f>
        <v>23</v>
      </c>
      <c r="I150" s="209">
        <f>IF(Input!F$4="GMH_OECC",K150,IF(Input!F$4="GMH_XOEC",M150,IF(Input!F$4="GMH_Korea",O150,IF(Input!F$4="GMH_EU",Q150,IF(Input!F$4="Skysuper",#REF!,IF(Input!F$4="SkyII",#REF!,IF(Input!F$4="XO-8000",#REF!, "FALSE")))))))</f>
        <v>3</v>
      </c>
      <c r="J150" s="210">
        <v>23</v>
      </c>
      <c r="K150" s="268">
        <v>3</v>
      </c>
      <c r="L150" s="270">
        <v>23</v>
      </c>
      <c r="M150" s="270">
        <v>3</v>
      </c>
      <c r="N150" s="270">
        <v>23</v>
      </c>
      <c r="O150" s="270">
        <v>3</v>
      </c>
      <c r="P150" s="270">
        <v>23</v>
      </c>
      <c r="Q150" s="270">
        <v>3</v>
      </c>
      <c r="R150" s="74"/>
      <c r="S150" s="75" t="str">
        <f t="shared" si="12"/>
        <v>0417</v>
      </c>
      <c r="T150" s="75" t="str">
        <f t="shared" si="13"/>
        <v>0417041804190419041B041C041D041E</v>
      </c>
      <c r="U150" s="75" t="str">
        <f t="shared" ca="1" si="14"/>
        <v>00000000000000000000000000000000</v>
      </c>
      <c r="V150" s="197">
        <f t="shared" ca="1" si="16"/>
        <v>0</v>
      </c>
      <c r="W150" s="75">
        <f t="shared" si="17"/>
        <v>243</v>
      </c>
      <c r="Y150" s="75">
        <f t="shared" si="15"/>
        <v>1176</v>
      </c>
      <c r="Z150" s="75">
        <v>147</v>
      </c>
      <c r="AE150" s="479"/>
    </row>
    <row r="151" spans="1:31" s="75" customFormat="1" ht="13.5" x14ac:dyDescent="0.2">
      <c r="A151" s="211">
        <v>148</v>
      </c>
      <c r="B151" s="212" t="s">
        <v>844</v>
      </c>
      <c r="C151" s="213" t="s">
        <v>845</v>
      </c>
      <c r="D151" s="213"/>
      <c r="E151" s="213">
        <v>0</v>
      </c>
      <c r="F151" s="213" t="s">
        <v>590</v>
      </c>
      <c r="G151" s="214" t="s">
        <v>572</v>
      </c>
      <c r="H151" s="208">
        <f>IF(Input!F$4="GMH_OECC",J151,IF(Input!F$4="GMH_XOEC",L151,IF(Input!F$4="GMH_Korea",N151,IF(Input!F$4="GMH_EU",P151,IF(Input!F$4="Skysuper",#REF!,IF(Input!F$4="SkyII",#REF!,IF(Input!F$4="XO-8000",#REF!, "FALSE")))))))</f>
        <v>24</v>
      </c>
      <c r="I151" s="209">
        <f>IF(Input!F$4="GMH_OECC",K151,IF(Input!F$4="GMH_XOEC",M151,IF(Input!F$4="GMH_Korea",O151,IF(Input!F$4="GMH_EU",Q151,IF(Input!F$4="Skysuper",#REF!,IF(Input!F$4="SkyII",#REF!,IF(Input!F$4="XO-8000",#REF!, "FALSE")))))))</f>
        <v>3</v>
      </c>
      <c r="J151" s="210">
        <v>24</v>
      </c>
      <c r="K151" s="268">
        <v>3</v>
      </c>
      <c r="L151" s="270">
        <v>24</v>
      </c>
      <c r="M151" s="270">
        <v>3</v>
      </c>
      <c r="N151" s="270">
        <v>24</v>
      </c>
      <c r="O151" s="270">
        <v>3</v>
      </c>
      <c r="P151" s="270">
        <v>24</v>
      </c>
      <c r="Q151" s="270">
        <v>3</v>
      </c>
      <c r="R151" s="74"/>
      <c r="S151" s="75" t="str">
        <f t="shared" si="12"/>
        <v>0418</v>
      </c>
      <c r="T151" s="75" t="str">
        <f t="shared" si="13"/>
        <v>041804190419041B041C041D041E041F</v>
      </c>
      <c r="U151" s="75" t="str">
        <f t="shared" ca="1" si="14"/>
        <v>00000000000000000000000000000000</v>
      </c>
      <c r="V151" s="197">
        <f t="shared" ca="1" si="16"/>
        <v>0</v>
      </c>
      <c r="W151" s="75">
        <f t="shared" si="17"/>
        <v>251</v>
      </c>
      <c r="Y151" s="75">
        <f t="shared" si="15"/>
        <v>1184</v>
      </c>
      <c r="Z151" s="75">
        <v>148</v>
      </c>
      <c r="AE151" s="479"/>
    </row>
    <row r="152" spans="1:31" s="75" customFormat="1" ht="13.5" x14ac:dyDescent="0.2">
      <c r="A152" s="211">
        <v>149</v>
      </c>
      <c r="B152" s="212" t="s">
        <v>846</v>
      </c>
      <c r="C152" s="213" t="s">
        <v>847</v>
      </c>
      <c r="D152" s="213"/>
      <c r="E152" s="213">
        <v>0</v>
      </c>
      <c r="F152" s="213" t="s">
        <v>590</v>
      </c>
      <c r="G152" s="214" t="s">
        <v>572</v>
      </c>
      <c r="H152" s="208">
        <f>IF(Input!F$4="GMH_OECC",J152,IF(Input!F$4="GMH_XOEC",L152,IF(Input!F$4="GMH_Korea",N152,IF(Input!F$4="GMH_EU",P152,IF(Input!F$4="Skysuper",#REF!,IF(Input!F$4="SkyII",#REF!,IF(Input!F$4="XO-8000",#REF!, "FALSE")))))))</f>
        <v>25</v>
      </c>
      <c r="I152" s="209">
        <f>IF(Input!F$4="GMH_OECC",K152,IF(Input!F$4="GMH_XOEC",M152,IF(Input!F$4="GMH_Korea",O152,IF(Input!F$4="GMH_EU",Q152,IF(Input!F$4="Skysuper",#REF!,IF(Input!F$4="SkyII",#REF!,IF(Input!F$4="XO-8000",#REF!, "FALSE")))))))</f>
        <v>3</v>
      </c>
      <c r="J152" s="210">
        <v>25</v>
      </c>
      <c r="K152" s="268">
        <v>3</v>
      </c>
      <c r="L152" s="270">
        <v>25</v>
      </c>
      <c r="M152" s="270">
        <v>3</v>
      </c>
      <c r="N152" s="270">
        <v>25</v>
      </c>
      <c r="O152" s="270">
        <v>3</v>
      </c>
      <c r="P152" s="270">
        <v>25</v>
      </c>
      <c r="Q152" s="270">
        <v>3</v>
      </c>
      <c r="R152" s="74"/>
      <c r="S152" s="75" t="str">
        <f t="shared" si="12"/>
        <v>0419</v>
      </c>
      <c r="T152" s="75" t="str">
        <f t="shared" si="13"/>
        <v>04190419041B041C041D041E041F0420</v>
      </c>
      <c r="U152" s="75" t="str">
        <f t="shared" ca="1" si="14"/>
        <v>00000000000000000000000000000000</v>
      </c>
      <c r="V152" s="197">
        <f t="shared" ca="1" si="16"/>
        <v>0</v>
      </c>
      <c r="W152" s="75">
        <f t="shared" si="17"/>
        <v>259</v>
      </c>
      <c r="Y152" s="75">
        <f t="shared" si="15"/>
        <v>1192</v>
      </c>
      <c r="Z152" s="75">
        <v>149</v>
      </c>
      <c r="AE152" s="479"/>
    </row>
    <row r="153" spans="1:31" s="75" customFormat="1" ht="13.5" x14ac:dyDescent="0.2">
      <c r="A153" s="211">
        <v>150</v>
      </c>
      <c r="B153" s="212" t="s">
        <v>848</v>
      </c>
      <c r="C153" s="213" t="s">
        <v>849</v>
      </c>
      <c r="D153" s="213"/>
      <c r="E153" s="213">
        <v>0</v>
      </c>
      <c r="F153" s="213" t="s">
        <v>590</v>
      </c>
      <c r="G153" s="214" t="s">
        <v>572</v>
      </c>
      <c r="H153" s="208">
        <f>IF(Input!F$4="GMH_OECC",J153,IF(Input!F$4="GMH_XOEC",L153,IF(Input!F$4="GMH_Korea",N153,IF(Input!F$4="GMH_EU",P153,IF(Input!F$4="Skysuper",#REF!,IF(Input!F$4="SkyII",#REF!,IF(Input!F$4="XO-8000",#REF!, "FALSE")))))))</f>
        <v>25</v>
      </c>
      <c r="I153" s="209">
        <f>IF(Input!F$4="GMH_OECC",K153,IF(Input!F$4="GMH_XOEC",M153,IF(Input!F$4="GMH_Korea",O153,IF(Input!F$4="GMH_EU",Q153,IF(Input!F$4="Skysuper",#REF!,IF(Input!F$4="SkyII",#REF!,IF(Input!F$4="XO-8000",#REF!, "FALSE")))))))</f>
        <v>3</v>
      </c>
      <c r="J153" s="210">
        <v>25</v>
      </c>
      <c r="K153" s="268">
        <v>3</v>
      </c>
      <c r="L153" s="270">
        <v>25</v>
      </c>
      <c r="M153" s="270">
        <v>3</v>
      </c>
      <c r="N153" s="270">
        <v>25</v>
      </c>
      <c r="O153" s="270">
        <v>3</v>
      </c>
      <c r="P153" s="270">
        <v>25</v>
      </c>
      <c r="Q153" s="270">
        <v>3</v>
      </c>
      <c r="R153" s="74"/>
      <c r="S153" s="75" t="str">
        <f t="shared" si="12"/>
        <v>0419</v>
      </c>
      <c r="T153" s="75" t="str">
        <f t="shared" si="13"/>
        <v>0419041B041C041D041E041F04200421</v>
      </c>
      <c r="U153" s="75" t="str">
        <f t="shared" ca="1" si="14"/>
        <v>00000000000000000000000000000000</v>
      </c>
      <c r="V153" s="197">
        <f t="shared" ca="1" si="16"/>
        <v>0</v>
      </c>
      <c r="W153" s="75">
        <f t="shared" si="17"/>
        <v>267</v>
      </c>
      <c r="Y153" s="75">
        <f t="shared" si="15"/>
        <v>1200</v>
      </c>
      <c r="Z153" s="75">
        <v>150</v>
      </c>
      <c r="AE153" s="479"/>
    </row>
    <row r="154" spans="1:31" s="75" customFormat="1" ht="13.5" x14ac:dyDescent="0.2">
      <c r="A154" s="211">
        <v>151</v>
      </c>
      <c r="B154" s="212" t="s">
        <v>850</v>
      </c>
      <c r="C154" s="213" t="s">
        <v>851</v>
      </c>
      <c r="D154" s="213"/>
      <c r="E154" s="213">
        <v>0</v>
      </c>
      <c r="F154" s="213" t="s">
        <v>590</v>
      </c>
      <c r="G154" s="214" t="s">
        <v>572</v>
      </c>
      <c r="H154" s="208">
        <f>IF(Input!F$4="GMH_OECC",J154,IF(Input!F$4="GMH_XOEC",L154,IF(Input!F$4="GMH_Korea",N154,IF(Input!F$4="GMH_EU",P154,IF(Input!F$4="Skysuper",#REF!,IF(Input!F$4="SkyII",#REF!,IF(Input!F$4="XO-8000",#REF!, "FALSE")))))))</f>
        <v>27</v>
      </c>
      <c r="I154" s="209">
        <f>IF(Input!F$4="GMH_OECC",K154,IF(Input!F$4="GMH_XOEC",M154,IF(Input!F$4="GMH_Korea",O154,IF(Input!F$4="GMH_EU",Q154,IF(Input!F$4="Skysuper",#REF!,IF(Input!F$4="SkyII",#REF!,IF(Input!F$4="XO-8000",#REF!, "FALSE")))))))</f>
        <v>3</v>
      </c>
      <c r="J154" s="210">
        <v>27</v>
      </c>
      <c r="K154" s="268">
        <v>3</v>
      </c>
      <c r="L154" s="270">
        <v>27</v>
      </c>
      <c r="M154" s="270">
        <v>3</v>
      </c>
      <c r="N154" s="270">
        <v>27</v>
      </c>
      <c r="O154" s="270">
        <v>3</v>
      </c>
      <c r="P154" s="270">
        <v>27</v>
      </c>
      <c r="Q154" s="270">
        <v>3</v>
      </c>
      <c r="R154" s="74"/>
      <c r="S154" s="75" t="str">
        <f t="shared" si="12"/>
        <v>041B</v>
      </c>
      <c r="T154" s="75" t="str">
        <f t="shared" si="13"/>
        <v>041B041C041D041E041F042004210422</v>
      </c>
      <c r="U154" s="75" t="str">
        <f t="shared" ca="1" si="14"/>
        <v>00000000000000000000000000000000</v>
      </c>
      <c r="V154" s="197">
        <f t="shared" ca="1" si="16"/>
        <v>0</v>
      </c>
      <c r="W154" s="75">
        <f t="shared" si="17"/>
        <v>276</v>
      </c>
      <c r="Y154" s="75">
        <f t="shared" si="15"/>
        <v>1208</v>
      </c>
      <c r="Z154" s="75">
        <v>151</v>
      </c>
      <c r="AE154" s="479"/>
    </row>
    <row r="155" spans="1:31" s="75" customFormat="1" ht="13.5" x14ac:dyDescent="0.2">
      <c r="A155" s="211">
        <v>152</v>
      </c>
      <c r="B155" s="212" t="s">
        <v>852</v>
      </c>
      <c r="C155" s="213" t="s">
        <v>853</v>
      </c>
      <c r="D155" s="213"/>
      <c r="E155" s="213">
        <v>0</v>
      </c>
      <c r="F155" s="213" t="s">
        <v>590</v>
      </c>
      <c r="G155" s="214" t="s">
        <v>572</v>
      </c>
      <c r="H155" s="208">
        <f>IF(Input!F$4="GMH_OECC",J155,IF(Input!F$4="GMH_XOEC",L155,IF(Input!F$4="GMH_Korea",N155,IF(Input!F$4="GMH_EU",P155,IF(Input!F$4="Skysuper",#REF!,IF(Input!F$4="SkyII",#REF!,IF(Input!F$4="XO-8000",#REF!, "FALSE")))))))</f>
        <v>28</v>
      </c>
      <c r="I155" s="209">
        <f>IF(Input!F$4="GMH_OECC",K155,IF(Input!F$4="GMH_XOEC",M155,IF(Input!F$4="GMH_Korea",O155,IF(Input!F$4="GMH_EU",Q155,IF(Input!F$4="Skysuper",#REF!,IF(Input!F$4="SkyII",#REF!,IF(Input!F$4="XO-8000",#REF!, "FALSE")))))))</f>
        <v>3</v>
      </c>
      <c r="J155" s="210">
        <v>28</v>
      </c>
      <c r="K155" s="268">
        <v>3</v>
      </c>
      <c r="L155" s="270">
        <v>28</v>
      </c>
      <c r="M155" s="270">
        <v>3</v>
      </c>
      <c r="N155" s="270">
        <v>28</v>
      </c>
      <c r="O155" s="270">
        <v>3</v>
      </c>
      <c r="P155" s="270">
        <v>28</v>
      </c>
      <c r="Q155" s="270">
        <v>3</v>
      </c>
      <c r="R155" s="74"/>
      <c r="S155" s="75" t="str">
        <f t="shared" si="12"/>
        <v>041C</v>
      </c>
      <c r="T155" s="75" t="str">
        <f t="shared" si="13"/>
        <v>041C041D041E041F0420042104220423</v>
      </c>
      <c r="U155" s="75" t="str">
        <f t="shared" ca="1" si="14"/>
        <v>00000000000000000000000000000000</v>
      </c>
      <c r="V155" s="197">
        <f t="shared" ca="1" si="16"/>
        <v>0</v>
      </c>
      <c r="W155" s="75">
        <f t="shared" si="17"/>
        <v>284</v>
      </c>
      <c r="Y155" s="75">
        <f t="shared" si="15"/>
        <v>1216</v>
      </c>
      <c r="Z155" s="75">
        <v>152</v>
      </c>
      <c r="AE155" s="479"/>
    </row>
    <row r="156" spans="1:31" s="75" customFormat="1" ht="13.5" x14ac:dyDescent="0.2">
      <c r="A156" s="211">
        <v>153</v>
      </c>
      <c r="B156" s="212" t="s">
        <v>854</v>
      </c>
      <c r="C156" s="213" t="s">
        <v>855</v>
      </c>
      <c r="D156" s="213"/>
      <c r="E156" s="213">
        <v>0</v>
      </c>
      <c r="F156" s="213" t="s">
        <v>590</v>
      </c>
      <c r="G156" s="214" t="s">
        <v>572</v>
      </c>
      <c r="H156" s="208">
        <f>IF(Input!F$4="GMH_OECC",J156,IF(Input!F$4="GMH_XOEC",L156,IF(Input!F$4="GMH_Korea",N156,IF(Input!F$4="GMH_EU",P156,IF(Input!F$4="Skysuper",#REF!,IF(Input!F$4="SkyII",#REF!,IF(Input!F$4="XO-8000",#REF!, "FALSE")))))))</f>
        <v>29</v>
      </c>
      <c r="I156" s="209">
        <f>IF(Input!F$4="GMH_OECC",K156,IF(Input!F$4="GMH_XOEC",M156,IF(Input!F$4="GMH_Korea",O156,IF(Input!F$4="GMH_EU",Q156,IF(Input!F$4="Skysuper",#REF!,IF(Input!F$4="SkyII",#REF!,IF(Input!F$4="XO-8000",#REF!, "FALSE")))))))</f>
        <v>3</v>
      </c>
      <c r="J156" s="210">
        <v>29</v>
      </c>
      <c r="K156" s="268">
        <v>3</v>
      </c>
      <c r="L156" s="270">
        <v>29</v>
      </c>
      <c r="M156" s="270">
        <v>3</v>
      </c>
      <c r="N156" s="270">
        <v>29</v>
      </c>
      <c r="O156" s="270">
        <v>3</v>
      </c>
      <c r="P156" s="270">
        <v>29</v>
      </c>
      <c r="Q156" s="270">
        <v>3</v>
      </c>
      <c r="R156" s="74"/>
      <c r="S156" s="75" t="str">
        <f t="shared" si="12"/>
        <v>041D</v>
      </c>
      <c r="T156" s="75" t="str">
        <f t="shared" si="13"/>
        <v>041D041E041F04200421042204230000</v>
      </c>
      <c r="U156" s="75" t="str">
        <f t="shared" ca="1" si="14"/>
        <v>00000000000000000000000000000000</v>
      </c>
      <c r="V156" s="197">
        <f t="shared" ca="1" si="16"/>
        <v>0</v>
      </c>
      <c r="W156" s="75">
        <f t="shared" si="17"/>
        <v>252</v>
      </c>
      <c r="Y156" s="75">
        <f t="shared" si="15"/>
        <v>1224</v>
      </c>
      <c r="Z156" s="75">
        <v>153</v>
      </c>
      <c r="AE156" s="479"/>
    </row>
    <row r="157" spans="1:31" s="75" customFormat="1" ht="13.5" x14ac:dyDescent="0.2">
      <c r="A157" s="211">
        <v>154</v>
      </c>
      <c r="B157" s="212" t="s">
        <v>856</v>
      </c>
      <c r="C157" s="213" t="s">
        <v>857</v>
      </c>
      <c r="D157" s="213"/>
      <c r="E157" s="213">
        <v>0</v>
      </c>
      <c r="F157" s="213" t="s">
        <v>590</v>
      </c>
      <c r="G157" s="214" t="s">
        <v>572</v>
      </c>
      <c r="H157" s="208">
        <f>IF(Input!F$4="GMH_OECC",J157,IF(Input!F$4="GMH_XOEC",L157,IF(Input!F$4="GMH_Korea",N157,IF(Input!F$4="GMH_EU",P157,IF(Input!F$4="Skysuper",#REF!,IF(Input!F$4="SkyII",#REF!,IF(Input!F$4="XO-8000",#REF!, "FALSE")))))))</f>
        <v>30</v>
      </c>
      <c r="I157" s="209">
        <f>IF(Input!F$4="GMH_OECC",K157,IF(Input!F$4="GMH_XOEC",M157,IF(Input!F$4="GMH_Korea",O157,IF(Input!F$4="GMH_EU",Q157,IF(Input!F$4="Skysuper",#REF!,IF(Input!F$4="SkyII",#REF!,IF(Input!F$4="XO-8000",#REF!, "FALSE")))))))</f>
        <v>3</v>
      </c>
      <c r="J157" s="210">
        <v>30</v>
      </c>
      <c r="K157" s="268">
        <v>3</v>
      </c>
      <c r="L157" s="270">
        <v>30</v>
      </c>
      <c r="M157" s="270">
        <v>3</v>
      </c>
      <c r="N157" s="270">
        <v>30</v>
      </c>
      <c r="O157" s="270">
        <v>3</v>
      </c>
      <c r="P157" s="270">
        <v>30</v>
      </c>
      <c r="Q157" s="270">
        <v>3</v>
      </c>
      <c r="R157" s="74"/>
      <c r="S157" s="75" t="str">
        <f t="shared" si="12"/>
        <v>041E</v>
      </c>
      <c r="T157" s="75" t="str">
        <f t="shared" si="13"/>
        <v>041E041F042004210422042300000805</v>
      </c>
      <c r="U157" s="75" t="str">
        <f t="shared" ca="1" si="14"/>
        <v>00000000000000000000000000000000</v>
      </c>
      <c r="V157" s="197">
        <f t="shared" ca="1" si="16"/>
        <v>0</v>
      </c>
      <c r="W157" s="75">
        <f t="shared" si="17"/>
        <v>232</v>
      </c>
      <c r="Y157" s="75">
        <f t="shared" si="15"/>
        <v>1232</v>
      </c>
      <c r="Z157" s="75">
        <v>154</v>
      </c>
      <c r="AE157" s="479"/>
    </row>
    <row r="158" spans="1:31" s="75" customFormat="1" ht="13.5" x14ac:dyDescent="0.2">
      <c r="A158" s="211">
        <v>155</v>
      </c>
      <c r="B158" s="212" t="s">
        <v>858</v>
      </c>
      <c r="C158" s="213" t="s">
        <v>859</v>
      </c>
      <c r="D158" s="213"/>
      <c r="E158" s="213">
        <v>0</v>
      </c>
      <c r="F158" s="213" t="s">
        <v>590</v>
      </c>
      <c r="G158" s="214" t="s">
        <v>572</v>
      </c>
      <c r="H158" s="208">
        <f>IF(Input!F$4="GMH_OECC",J158,IF(Input!F$4="GMH_XOEC",L158,IF(Input!F$4="GMH_Korea",N158,IF(Input!F$4="GMH_EU",P158,IF(Input!F$4="Skysuper",#REF!,IF(Input!F$4="SkyII",#REF!,IF(Input!F$4="XO-8000",#REF!, "FALSE")))))))</f>
        <v>31</v>
      </c>
      <c r="I158" s="209">
        <f>IF(Input!F$4="GMH_OECC",K158,IF(Input!F$4="GMH_XOEC",M158,IF(Input!F$4="GMH_Korea",O158,IF(Input!F$4="GMH_EU",Q158,IF(Input!F$4="Skysuper",#REF!,IF(Input!F$4="SkyII",#REF!,IF(Input!F$4="XO-8000",#REF!, "FALSE")))))))</f>
        <v>3</v>
      </c>
      <c r="J158" s="210">
        <v>31</v>
      </c>
      <c r="K158" s="268">
        <v>3</v>
      </c>
      <c r="L158" s="270">
        <v>31</v>
      </c>
      <c r="M158" s="270">
        <v>3</v>
      </c>
      <c r="N158" s="270">
        <v>31</v>
      </c>
      <c r="O158" s="270">
        <v>3</v>
      </c>
      <c r="P158" s="270">
        <v>31</v>
      </c>
      <c r="Q158" s="270">
        <v>3</v>
      </c>
      <c r="R158" s="74"/>
      <c r="S158" s="75" t="str">
        <f t="shared" si="12"/>
        <v>041F</v>
      </c>
      <c r="T158" s="75" t="str">
        <f t="shared" si="13"/>
        <v>041F0420042104220423000008050806</v>
      </c>
      <c r="U158" s="75" t="str">
        <f t="shared" ca="1" si="14"/>
        <v>00000000000000000000000000000000</v>
      </c>
      <c r="V158" s="197">
        <f t="shared" ca="1" si="16"/>
        <v>0</v>
      </c>
      <c r="W158" s="75">
        <f t="shared" si="17"/>
        <v>212</v>
      </c>
      <c r="Y158" s="75">
        <f t="shared" si="15"/>
        <v>1240</v>
      </c>
      <c r="Z158" s="75">
        <v>155</v>
      </c>
      <c r="AE158" s="479"/>
    </row>
    <row r="159" spans="1:31" s="75" customFormat="1" ht="13.5" x14ac:dyDescent="0.2">
      <c r="A159" s="211">
        <v>156</v>
      </c>
      <c r="B159" s="212" t="s">
        <v>860</v>
      </c>
      <c r="C159" s="213" t="s">
        <v>861</v>
      </c>
      <c r="D159" s="213"/>
      <c r="E159" s="213">
        <v>0</v>
      </c>
      <c r="F159" s="213" t="s">
        <v>590</v>
      </c>
      <c r="G159" s="214" t="s">
        <v>572</v>
      </c>
      <c r="H159" s="208">
        <f>IF(Input!F$4="GMH_OECC",J159,IF(Input!F$4="GMH_XOEC",L159,IF(Input!F$4="GMH_Korea",N159,IF(Input!F$4="GMH_EU",P159,IF(Input!F$4="Skysuper",#REF!,IF(Input!F$4="SkyII",#REF!,IF(Input!F$4="XO-8000",#REF!, "FALSE")))))))</f>
        <v>32</v>
      </c>
      <c r="I159" s="209">
        <f>IF(Input!F$4="GMH_OECC",K159,IF(Input!F$4="GMH_XOEC",M159,IF(Input!F$4="GMH_Korea",O159,IF(Input!F$4="GMH_EU",Q159,IF(Input!F$4="Skysuper",#REF!,IF(Input!F$4="SkyII",#REF!,IF(Input!F$4="XO-8000",#REF!, "FALSE")))))))</f>
        <v>3</v>
      </c>
      <c r="J159" s="210">
        <v>32</v>
      </c>
      <c r="K159" s="268">
        <v>3</v>
      </c>
      <c r="L159" s="270">
        <v>32</v>
      </c>
      <c r="M159" s="270">
        <v>3</v>
      </c>
      <c r="N159" s="270">
        <v>32</v>
      </c>
      <c r="O159" s="270">
        <v>3</v>
      </c>
      <c r="P159" s="270">
        <v>32</v>
      </c>
      <c r="Q159" s="270">
        <v>3</v>
      </c>
      <c r="R159" s="74"/>
      <c r="S159" s="75" t="str">
        <f t="shared" si="12"/>
        <v>0420</v>
      </c>
      <c r="T159" s="75" t="str">
        <f t="shared" si="13"/>
        <v>04200421042204230000080508060807</v>
      </c>
      <c r="U159" s="75" t="str">
        <f t="shared" ca="1" si="14"/>
        <v>00000000000000000000000000000000</v>
      </c>
      <c r="V159" s="197">
        <f t="shared" ca="1" si="16"/>
        <v>0</v>
      </c>
      <c r="W159" s="75">
        <f t="shared" si="17"/>
        <v>192</v>
      </c>
      <c r="Y159" s="75">
        <f t="shared" si="15"/>
        <v>1248</v>
      </c>
      <c r="Z159" s="75">
        <v>156</v>
      </c>
      <c r="AE159" s="479"/>
    </row>
    <row r="160" spans="1:31" s="75" customFormat="1" ht="13.5" x14ac:dyDescent="0.2">
      <c r="A160" s="211">
        <v>157</v>
      </c>
      <c r="B160" s="212" t="s">
        <v>862</v>
      </c>
      <c r="C160" s="213" t="s">
        <v>863</v>
      </c>
      <c r="D160" s="213"/>
      <c r="E160" s="213">
        <v>0</v>
      </c>
      <c r="F160" s="213" t="s">
        <v>590</v>
      </c>
      <c r="G160" s="214" t="s">
        <v>572</v>
      </c>
      <c r="H160" s="208">
        <f>IF(Input!F$4="GMH_OECC",J160,IF(Input!F$4="GMH_XOEC",L160,IF(Input!F$4="GMH_Korea",N160,IF(Input!F$4="GMH_EU",P160,IF(Input!F$4="Skysuper",#REF!,IF(Input!F$4="SkyII",#REF!,IF(Input!F$4="XO-8000",#REF!, "FALSE")))))))</f>
        <v>33</v>
      </c>
      <c r="I160" s="209">
        <f>IF(Input!F$4="GMH_OECC",K160,IF(Input!F$4="GMH_XOEC",M160,IF(Input!F$4="GMH_Korea",O160,IF(Input!F$4="GMH_EU",Q160,IF(Input!F$4="Skysuper",#REF!,IF(Input!F$4="SkyII",#REF!,IF(Input!F$4="XO-8000",#REF!, "FALSE")))))))</f>
        <v>3</v>
      </c>
      <c r="J160" s="210">
        <v>33</v>
      </c>
      <c r="K160" s="268">
        <v>3</v>
      </c>
      <c r="L160" s="270">
        <v>33</v>
      </c>
      <c r="M160" s="270">
        <v>3</v>
      </c>
      <c r="N160" s="270">
        <v>33</v>
      </c>
      <c r="O160" s="270">
        <v>3</v>
      </c>
      <c r="P160" s="270">
        <v>33</v>
      </c>
      <c r="Q160" s="270">
        <v>3</v>
      </c>
      <c r="R160" s="74"/>
      <c r="S160" s="75" t="str">
        <f t="shared" si="12"/>
        <v>0421</v>
      </c>
      <c r="T160" s="75" t="str">
        <f t="shared" si="13"/>
        <v>04210422042300000805080608070808</v>
      </c>
      <c r="U160" s="75" t="str">
        <f t="shared" ca="1" si="14"/>
        <v>00000000000000000000000000000000</v>
      </c>
      <c r="V160" s="197">
        <f t="shared" ca="1" si="16"/>
        <v>0</v>
      </c>
      <c r="W160" s="75">
        <f t="shared" si="17"/>
        <v>172</v>
      </c>
      <c r="Y160" s="75">
        <f t="shared" si="15"/>
        <v>1256</v>
      </c>
      <c r="Z160" s="75">
        <v>157</v>
      </c>
      <c r="AE160" s="479"/>
    </row>
    <row r="161" spans="1:31" s="75" customFormat="1" ht="13.5" x14ac:dyDescent="0.2">
      <c r="A161" s="211">
        <v>158</v>
      </c>
      <c r="B161" s="212" t="s">
        <v>864</v>
      </c>
      <c r="C161" s="213" t="s">
        <v>865</v>
      </c>
      <c r="D161" s="213"/>
      <c r="E161" s="213">
        <v>0</v>
      </c>
      <c r="F161" s="213" t="s">
        <v>590</v>
      </c>
      <c r="G161" s="214" t="s">
        <v>572</v>
      </c>
      <c r="H161" s="208">
        <f>IF(Input!F$4="GMH_OECC",J161,IF(Input!F$4="GMH_XOEC",L161,IF(Input!F$4="GMH_Korea",N161,IF(Input!F$4="GMH_EU",P161,IF(Input!F$4="Skysuper",#REF!,IF(Input!F$4="SkyII",#REF!,IF(Input!F$4="XO-8000",#REF!, "FALSE")))))))</f>
        <v>34</v>
      </c>
      <c r="I161" s="209">
        <f>IF(Input!F$4="GMH_OECC",K161,IF(Input!F$4="GMH_XOEC",M161,IF(Input!F$4="GMH_Korea",O161,IF(Input!F$4="GMH_EU",Q161,IF(Input!F$4="Skysuper",#REF!,IF(Input!F$4="SkyII",#REF!,IF(Input!F$4="XO-8000",#REF!, "FALSE")))))))</f>
        <v>3</v>
      </c>
      <c r="J161" s="210">
        <v>34</v>
      </c>
      <c r="K161" s="268">
        <v>3</v>
      </c>
      <c r="L161" s="270">
        <v>34</v>
      </c>
      <c r="M161" s="270">
        <v>3</v>
      </c>
      <c r="N161" s="270">
        <v>34</v>
      </c>
      <c r="O161" s="270">
        <v>3</v>
      </c>
      <c r="P161" s="270">
        <v>34</v>
      </c>
      <c r="Q161" s="270">
        <v>3</v>
      </c>
      <c r="R161" s="74"/>
      <c r="S161" s="75" t="str">
        <f t="shared" si="12"/>
        <v>0422</v>
      </c>
      <c r="T161" s="75" t="str">
        <f t="shared" si="13"/>
        <v>04220423000008050806080708080809</v>
      </c>
      <c r="U161" s="75" t="str">
        <f t="shared" ca="1" si="14"/>
        <v>00000000000000000000000000000000</v>
      </c>
      <c r="V161" s="197">
        <f t="shared" ca="1" si="16"/>
        <v>0</v>
      </c>
      <c r="W161" s="75">
        <f t="shared" si="17"/>
        <v>152</v>
      </c>
      <c r="Y161" s="75">
        <f t="shared" si="15"/>
        <v>1264</v>
      </c>
      <c r="Z161" s="75">
        <v>158</v>
      </c>
      <c r="AE161" s="479"/>
    </row>
    <row r="162" spans="1:31" s="75" customFormat="1" ht="13.5" x14ac:dyDescent="0.2">
      <c r="A162" s="211">
        <v>159</v>
      </c>
      <c r="B162" s="212" t="s">
        <v>866</v>
      </c>
      <c r="C162" s="213" t="s">
        <v>867</v>
      </c>
      <c r="D162" s="213"/>
      <c r="E162" s="213">
        <v>0</v>
      </c>
      <c r="F162" s="213" t="s">
        <v>590</v>
      </c>
      <c r="G162" s="214" t="s">
        <v>572</v>
      </c>
      <c r="H162" s="208">
        <f>IF(Input!F$4="GMH_OECC",J162,IF(Input!F$4="GMH_XOEC",L162,IF(Input!F$4="GMH_Korea",N162,IF(Input!F$4="GMH_EU",P162,IF(Input!F$4="Skysuper",#REF!,IF(Input!F$4="SkyII",#REF!,IF(Input!F$4="XO-8000",#REF!, "FALSE")))))))</f>
        <v>35</v>
      </c>
      <c r="I162" s="209">
        <f>IF(Input!F$4="GMH_OECC",K162,IF(Input!F$4="GMH_XOEC",M162,IF(Input!F$4="GMH_Korea",O162,IF(Input!F$4="GMH_EU",Q162,IF(Input!F$4="Skysuper",#REF!,IF(Input!F$4="SkyII",#REF!,IF(Input!F$4="XO-8000",#REF!, "FALSE")))))))</f>
        <v>3</v>
      </c>
      <c r="J162" s="210">
        <v>35</v>
      </c>
      <c r="K162" s="268">
        <v>3</v>
      </c>
      <c r="L162" s="270">
        <v>35</v>
      </c>
      <c r="M162" s="270">
        <v>3</v>
      </c>
      <c r="N162" s="270">
        <v>35</v>
      </c>
      <c r="O162" s="270">
        <v>3</v>
      </c>
      <c r="P162" s="270">
        <v>35</v>
      </c>
      <c r="Q162" s="270">
        <v>3</v>
      </c>
      <c r="R162" s="74"/>
      <c r="S162" s="75" t="str">
        <f t="shared" si="12"/>
        <v>0423</v>
      </c>
      <c r="T162" s="75" t="str">
        <f t="shared" si="13"/>
        <v>0423000008050806080708080809080A</v>
      </c>
      <c r="U162" s="75" t="str">
        <f t="shared" ca="1" si="14"/>
        <v>00000000000000000000000000000000</v>
      </c>
      <c r="V162" s="197">
        <f t="shared" ca="1" si="16"/>
        <v>0</v>
      </c>
      <c r="W162" s="75">
        <f t="shared" si="17"/>
        <v>132</v>
      </c>
      <c r="Y162" s="75">
        <f t="shared" si="15"/>
        <v>1272</v>
      </c>
      <c r="Z162" s="75">
        <v>159</v>
      </c>
      <c r="AE162" s="479"/>
    </row>
    <row r="163" spans="1:31" s="75" customFormat="1" ht="13.5" x14ac:dyDescent="0.2">
      <c r="A163" s="211">
        <v>160</v>
      </c>
      <c r="B163" s="212" t="s">
        <v>868</v>
      </c>
      <c r="C163" s="213" t="s">
        <v>869</v>
      </c>
      <c r="D163" s="213"/>
      <c r="E163" s="213">
        <v>0</v>
      </c>
      <c r="F163" s="213" t="s">
        <v>590</v>
      </c>
      <c r="G163" s="214" t="s">
        <v>572</v>
      </c>
      <c r="H163" s="208" t="str">
        <f>IF(Input!F$4="GMH_OECC",J163,IF(Input!F$4="GMH_XOEC",L163,IF(Input!F$4="GMH_Korea",N163,IF(Input!F$4="GMH_EU",P163,IF(Input!F$4="Skysuper",#REF!,IF(Input!F$4="SkyII",#REF!,IF(Input!F$4="XO-8000",#REF!, "FALSE")))))))</f>
        <v>00</v>
      </c>
      <c r="I163" s="209">
        <f>IF(Input!F$4="GMH_OECC",K163,IF(Input!F$4="GMH_XOEC",M163,IF(Input!F$4="GMH_Korea",O163,IF(Input!F$4="GMH_EU",Q163,IF(Input!F$4="Skysuper",#REF!,IF(Input!F$4="SkyII",#REF!,IF(Input!F$4="XO-8000",#REF!, "FALSE")))))))</f>
        <v>0</v>
      </c>
      <c r="J163" s="210" t="s">
        <v>10359</v>
      </c>
      <c r="K163" s="268">
        <v>0</v>
      </c>
      <c r="L163" s="270" t="s">
        <v>10359</v>
      </c>
      <c r="M163" s="270">
        <v>0</v>
      </c>
      <c r="N163" s="270" t="s">
        <v>10359</v>
      </c>
      <c r="O163" s="270">
        <v>0</v>
      </c>
      <c r="P163" s="270" t="s">
        <v>10359</v>
      </c>
      <c r="Q163" s="270">
        <v>0</v>
      </c>
      <c r="R163" s="74"/>
      <c r="S163" s="75" t="str">
        <f t="shared" si="12"/>
        <v>0000</v>
      </c>
      <c r="T163" s="75" t="str">
        <f t="shared" si="13"/>
        <v>000008050806080708080809080A080B</v>
      </c>
      <c r="U163" s="75" t="str">
        <f t="shared" ca="1" si="14"/>
        <v>00000000000000000000000000000000</v>
      </c>
      <c r="V163" s="197">
        <f t="shared" ca="1" si="16"/>
        <v>0</v>
      </c>
      <c r="W163" s="75">
        <f t="shared" si="17"/>
        <v>112</v>
      </c>
      <c r="Y163" s="75">
        <f t="shared" si="15"/>
        <v>1280</v>
      </c>
      <c r="Z163" s="75">
        <v>160</v>
      </c>
      <c r="AE163" s="479"/>
    </row>
    <row r="164" spans="1:31" s="75" customFormat="1" ht="13.5" x14ac:dyDescent="0.2">
      <c r="A164" s="211">
        <v>161</v>
      </c>
      <c r="B164" s="212" t="s">
        <v>870</v>
      </c>
      <c r="C164" s="213" t="s">
        <v>871</v>
      </c>
      <c r="D164" s="213"/>
      <c r="E164" s="213">
        <v>0</v>
      </c>
      <c r="F164" s="213" t="s">
        <v>590</v>
      </c>
      <c r="G164" s="214" t="s">
        <v>572</v>
      </c>
      <c r="H164" s="208">
        <f>IF(Input!F$4="GMH_OECC",J164,IF(Input!F$4="GMH_XOEC",L164,IF(Input!F$4="GMH_Korea",N164,IF(Input!F$4="GMH_EU",P164,IF(Input!F$4="Skysuper",#REF!,IF(Input!F$4="SkyII",#REF!,IF(Input!F$4="XO-8000",#REF!, "FALSE")))))))</f>
        <v>5</v>
      </c>
      <c r="I164" s="209">
        <f>IF(Input!F$4="GMH_OECC",K164,IF(Input!F$4="GMH_XOEC",M164,IF(Input!F$4="GMH_Korea",O164,IF(Input!F$4="GMH_EU",Q164,IF(Input!F$4="Skysuper",#REF!,IF(Input!F$4="SkyII",#REF!,IF(Input!F$4="XO-8000",#REF!, "FALSE")))))))</f>
        <v>4</v>
      </c>
      <c r="J164" s="210">
        <v>5</v>
      </c>
      <c r="K164" s="268">
        <v>4</v>
      </c>
      <c r="L164" s="270">
        <v>5</v>
      </c>
      <c r="M164" s="270">
        <v>4</v>
      </c>
      <c r="N164" s="270">
        <v>5</v>
      </c>
      <c r="O164" s="270">
        <v>4</v>
      </c>
      <c r="P164" s="270">
        <v>5</v>
      </c>
      <c r="Q164" s="270">
        <v>4</v>
      </c>
      <c r="R164" s="74"/>
      <c r="S164" s="75" t="str">
        <f t="shared" si="12"/>
        <v>0805</v>
      </c>
      <c r="T164" s="75" t="str">
        <f t="shared" si="13"/>
        <v>08050806080708080809080A080B080C</v>
      </c>
      <c r="U164" s="75" t="str">
        <f t="shared" ca="1" si="14"/>
        <v>00000000000000000000000000000000</v>
      </c>
      <c r="V164" s="197">
        <f t="shared" ca="1" si="16"/>
        <v>0</v>
      </c>
      <c r="W164" s="75">
        <f t="shared" si="17"/>
        <v>132</v>
      </c>
      <c r="Y164" s="75">
        <f t="shared" si="15"/>
        <v>1288</v>
      </c>
      <c r="Z164" s="75">
        <v>161</v>
      </c>
      <c r="AE164" s="479"/>
    </row>
    <row r="165" spans="1:31" s="75" customFormat="1" ht="13.5" x14ac:dyDescent="0.2">
      <c r="A165" s="211">
        <v>162</v>
      </c>
      <c r="B165" s="212" t="s">
        <v>872</v>
      </c>
      <c r="C165" s="213" t="s">
        <v>873</v>
      </c>
      <c r="D165" s="213"/>
      <c r="E165" s="213">
        <v>0</v>
      </c>
      <c r="F165" s="213" t="s">
        <v>590</v>
      </c>
      <c r="G165" s="214" t="s">
        <v>572</v>
      </c>
      <c r="H165" s="208">
        <f>IF(Input!F$4="GMH_OECC",J165,IF(Input!F$4="GMH_XOEC",L165,IF(Input!F$4="GMH_Korea",N165,IF(Input!F$4="GMH_EU",P165,IF(Input!F$4="Skysuper",#REF!,IF(Input!F$4="SkyII",#REF!,IF(Input!F$4="XO-8000",#REF!, "FALSE")))))))</f>
        <v>6</v>
      </c>
      <c r="I165" s="209">
        <f>IF(Input!F$4="GMH_OECC",K165,IF(Input!F$4="GMH_XOEC",M165,IF(Input!F$4="GMH_Korea",O165,IF(Input!F$4="GMH_EU",Q165,IF(Input!F$4="Skysuper",#REF!,IF(Input!F$4="SkyII",#REF!,IF(Input!F$4="XO-8000",#REF!, "FALSE")))))))</f>
        <v>4</v>
      </c>
      <c r="J165" s="210">
        <v>6</v>
      </c>
      <c r="K165" s="268">
        <v>4</v>
      </c>
      <c r="L165" s="270">
        <v>6</v>
      </c>
      <c r="M165" s="270">
        <v>4</v>
      </c>
      <c r="N165" s="270">
        <v>6</v>
      </c>
      <c r="O165" s="270">
        <v>4</v>
      </c>
      <c r="P165" s="270">
        <v>6</v>
      </c>
      <c r="Q165" s="270">
        <v>4</v>
      </c>
      <c r="R165" s="74"/>
      <c r="S165" s="75" t="str">
        <f t="shared" si="12"/>
        <v>0806</v>
      </c>
      <c r="T165" s="75" t="str">
        <f t="shared" si="13"/>
        <v>0806080708080809080A080B080C080D</v>
      </c>
      <c r="U165" s="75" t="str">
        <f t="shared" ca="1" si="14"/>
        <v>00000000000000000000000000000000</v>
      </c>
      <c r="V165" s="197">
        <f t="shared" ca="1" si="16"/>
        <v>0</v>
      </c>
      <c r="W165" s="75">
        <f t="shared" si="17"/>
        <v>140</v>
      </c>
      <c r="Y165" s="75">
        <f t="shared" si="15"/>
        <v>1296</v>
      </c>
      <c r="Z165" s="75">
        <v>162</v>
      </c>
      <c r="AE165" s="479"/>
    </row>
    <row r="166" spans="1:31" s="75" customFormat="1" ht="13.5" x14ac:dyDescent="0.2">
      <c r="A166" s="211">
        <v>163</v>
      </c>
      <c r="B166" s="212" t="s">
        <v>874</v>
      </c>
      <c r="C166" s="213" t="s">
        <v>875</v>
      </c>
      <c r="D166" s="213"/>
      <c r="E166" s="213">
        <v>0</v>
      </c>
      <c r="F166" s="213" t="s">
        <v>590</v>
      </c>
      <c r="G166" s="214" t="s">
        <v>572</v>
      </c>
      <c r="H166" s="208">
        <f>IF(Input!F$4="GMH_OECC",J166,IF(Input!F$4="GMH_XOEC",L166,IF(Input!F$4="GMH_Korea",N166,IF(Input!F$4="GMH_EU",P166,IF(Input!F$4="Skysuper",#REF!,IF(Input!F$4="SkyII",#REF!,IF(Input!F$4="XO-8000",#REF!, "FALSE")))))))</f>
        <v>7</v>
      </c>
      <c r="I166" s="209">
        <f>IF(Input!F$4="GMH_OECC",K166,IF(Input!F$4="GMH_XOEC",M166,IF(Input!F$4="GMH_Korea",O166,IF(Input!F$4="GMH_EU",Q166,IF(Input!F$4="Skysuper",#REF!,IF(Input!F$4="SkyII",#REF!,IF(Input!F$4="XO-8000",#REF!, "FALSE")))))))</f>
        <v>4</v>
      </c>
      <c r="J166" s="210">
        <v>7</v>
      </c>
      <c r="K166" s="268">
        <v>4</v>
      </c>
      <c r="L166" s="270">
        <v>7</v>
      </c>
      <c r="M166" s="270">
        <v>4</v>
      </c>
      <c r="N166" s="270">
        <v>7</v>
      </c>
      <c r="O166" s="270">
        <v>4</v>
      </c>
      <c r="P166" s="270">
        <v>7</v>
      </c>
      <c r="Q166" s="270">
        <v>4</v>
      </c>
      <c r="R166" s="74"/>
      <c r="S166" s="75" t="str">
        <f t="shared" si="12"/>
        <v>0807</v>
      </c>
      <c r="T166" s="75" t="str">
        <f t="shared" si="13"/>
        <v>080708080809080A080B080C080D080E</v>
      </c>
      <c r="U166" s="75" t="str">
        <f t="shared" ca="1" si="14"/>
        <v>00000000000000000000000000000000</v>
      </c>
      <c r="V166" s="197">
        <f t="shared" ca="1" si="16"/>
        <v>0</v>
      </c>
      <c r="W166" s="75">
        <f t="shared" si="17"/>
        <v>148</v>
      </c>
      <c r="Y166" s="75">
        <f t="shared" si="15"/>
        <v>1304</v>
      </c>
      <c r="Z166" s="75">
        <v>163</v>
      </c>
      <c r="AE166" s="479"/>
    </row>
    <row r="167" spans="1:31" s="75" customFormat="1" ht="13.5" x14ac:dyDescent="0.2">
      <c r="A167" s="211">
        <v>164</v>
      </c>
      <c r="B167" s="212" t="s">
        <v>876</v>
      </c>
      <c r="C167" s="213" t="s">
        <v>877</v>
      </c>
      <c r="D167" s="213"/>
      <c r="E167" s="213">
        <v>0</v>
      </c>
      <c r="F167" s="213" t="s">
        <v>590</v>
      </c>
      <c r="G167" s="214" t="s">
        <v>572</v>
      </c>
      <c r="H167" s="208">
        <f>IF(Input!F$4="GMH_OECC",J167,IF(Input!F$4="GMH_XOEC",L167,IF(Input!F$4="GMH_Korea",N167,IF(Input!F$4="GMH_EU",P167,IF(Input!F$4="Skysuper",#REF!,IF(Input!F$4="SkyII",#REF!,IF(Input!F$4="XO-8000",#REF!, "FALSE")))))))</f>
        <v>8</v>
      </c>
      <c r="I167" s="209">
        <f>IF(Input!F$4="GMH_OECC",K167,IF(Input!F$4="GMH_XOEC",M167,IF(Input!F$4="GMH_Korea",O167,IF(Input!F$4="GMH_EU",Q167,IF(Input!F$4="Skysuper",#REF!,IF(Input!F$4="SkyII",#REF!,IF(Input!F$4="XO-8000",#REF!, "FALSE")))))))</f>
        <v>4</v>
      </c>
      <c r="J167" s="210">
        <v>8</v>
      </c>
      <c r="K167" s="268">
        <v>4</v>
      </c>
      <c r="L167" s="270">
        <v>8</v>
      </c>
      <c r="M167" s="270">
        <v>4</v>
      </c>
      <c r="N167" s="270">
        <v>8</v>
      </c>
      <c r="O167" s="270">
        <v>4</v>
      </c>
      <c r="P167" s="270">
        <v>8</v>
      </c>
      <c r="Q167" s="270">
        <v>4</v>
      </c>
      <c r="R167" s="74"/>
      <c r="S167" s="75" t="str">
        <f t="shared" si="12"/>
        <v>0808</v>
      </c>
      <c r="T167" s="75" t="str">
        <f t="shared" si="13"/>
        <v>08080809080A080B080C080D080E080F</v>
      </c>
      <c r="U167" s="75" t="str">
        <f t="shared" ca="1" si="14"/>
        <v>00000000000000000000000000000000</v>
      </c>
      <c r="V167" s="197">
        <f t="shared" ca="1" si="16"/>
        <v>0</v>
      </c>
      <c r="W167" s="75">
        <f t="shared" si="17"/>
        <v>156</v>
      </c>
      <c r="Y167" s="75">
        <f t="shared" si="15"/>
        <v>1312</v>
      </c>
      <c r="Z167" s="75">
        <v>164</v>
      </c>
      <c r="AE167" s="479"/>
    </row>
    <row r="168" spans="1:31" s="75" customFormat="1" ht="13.5" x14ac:dyDescent="0.2">
      <c r="A168" s="211">
        <v>165</v>
      </c>
      <c r="B168" s="212" t="s">
        <v>878</v>
      </c>
      <c r="C168" s="213" t="s">
        <v>879</v>
      </c>
      <c r="D168" s="213"/>
      <c r="E168" s="213">
        <v>0</v>
      </c>
      <c r="F168" s="213" t="s">
        <v>590</v>
      </c>
      <c r="G168" s="214" t="s">
        <v>572</v>
      </c>
      <c r="H168" s="208">
        <f>IF(Input!F$4="GMH_OECC",J168,IF(Input!F$4="GMH_XOEC",L168,IF(Input!F$4="GMH_Korea",N168,IF(Input!F$4="GMH_EU",P168,IF(Input!F$4="Skysuper",#REF!,IF(Input!F$4="SkyII",#REF!,IF(Input!F$4="XO-8000",#REF!, "FALSE")))))))</f>
        <v>9</v>
      </c>
      <c r="I168" s="209">
        <f>IF(Input!F$4="GMH_OECC",K168,IF(Input!F$4="GMH_XOEC",M168,IF(Input!F$4="GMH_Korea",O168,IF(Input!F$4="GMH_EU",Q168,IF(Input!F$4="Skysuper",#REF!,IF(Input!F$4="SkyII",#REF!,IF(Input!F$4="XO-8000",#REF!, "FALSE")))))))</f>
        <v>4</v>
      </c>
      <c r="J168" s="210">
        <v>9</v>
      </c>
      <c r="K168" s="268">
        <v>4</v>
      </c>
      <c r="L168" s="270">
        <v>9</v>
      </c>
      <c r="M168" s="270">
        <v>4</v>
      </c>
      <c r="N168" s="270">
        <v>9</v>
      </c>
      <c r="O168" s="270">
        <v>4</v>
      </c>
      <c r="P168" s="270">
        <v>9</v>
      </c>
      <c r="Q168" s="270">
        <v>4</v>
      </c>
      <c r="R168" s="74"/>
      <c r="S168" s="75" t="str">
        <f t="shared" si="12"/>
        <v>0809</v>
      </c>
      <c r="T168" s="75" t="str">
        <f t="shared" si="13"/>
        <v>0809080A080B080C080D080E080F0810</v>
      </c>
      <c r="U168" s="75" t="str">
        <f t="shared" ca="1" si="14"/>
        <v>00000000000000000000000000000000</v>
      </c>
      <c r="V168" s="197">
        <f t="shared" ca="1" si="16"/>
        <v>0</v>
      </c>
      <c r="W168" s="75">
        <f t="shared" si="17"/>
        <v>164</v>
      </c>
      <c r="Y168" s="75">
        <f t="shared" si="15"/>
        <v>1320</v>
      </c>
      <c r="Z168" s="75">
        <v>165</v>
      </c>
      <c r="AE168" s="479"/>
    </row>
    <row r="169" spans="1:31" s="75" customFormat="1" ht="13.5" x14ac:dyDescent="0.2">
      <c r="A169" s="211">
        <v>166</v>
      </c>
      <c r="B169" s="212" t="s">
        <v>880</v>
      </c>
      <c r="C169" s="213" t="s">
        <v>881</v>
      </c>
      <c r="D169" s="213"/>
      <c r="E169" s="213">
        <v>0</v>
      </c>
      <c r="F169" s="213" t="s">
        <v>590</v>
      </c>
      <c r="G169" s="214" t="s">
        <v>572</v>
      </c>
      <c r="H169" s="208">
        <f>IF(Input!F$4="GMH_OECC",J169,IF(Input!F$4="GMH_XOEC",L169,IF(Input!F$4="GMH_Korea",N169,IF(Input!F$4="GMH_EU",P169,IF(Input!F$4="Skysuper",#REF!,IF(Input!F$4="SkyII",#REF!,IF(Input!F$4="XO-8000",#REF!, "FALSE")))))))</f>
        <v>10</v>
      </c>
      <c r="I169" s="209">
        <f>IF(Input!F$4="GMH_OECC",K169,IF(Input!F$4="GMH_XOEC",M169,IF(Input!F$4="GMH_Korea",O169,IF(Input!F$4="GMH_EU",Q169,IF(Input!F$4="Skysuper",#REF!,IF(Input!F$4="SkyII",#REF!,IF(Input!F$4="XO-8000",#REF!, "FALSE")))))))</f>
        <v>4</v>
      </c>
      <c r="J169" s="210">
        <v>10</v>
      </c>
      <c r="K169" s="268">
        <v>4</v>
      </c>
      <c r="L169" s="270">
        <v>10</v>
      </c>
      <c r="M169" s="270">
        <v>4</v>
      </c>
      <c r="N169" s="270">
        <v>10</v>
      </c>
      <c r="O169" s="270">
        <v>4</v>
      </c>
      <c r="P169" s="270">
        <v>10</v>
      </c>
      <c r="Q169" s="270">
        <v>4</v>
      </c>
      <c r="R169" s="74"/>
      <c r="S169" s="75" t="str">
        <f t="shared" si="12"/>
        <v>080A</v>
      </c>
      <c r="T169" s="75" t="str">
        <f t="shared" si="13"/>
        <v>080A080B080C080D080E080F08100811</v>
      </c>
      <c r="U169" s="75" t="str">
        <f t="shared" ca="1" si="14"/>
        <v>00000000000000000000000000000000</v>
      </c>
      <c r="V169" s="197">
        <f t="shared" ca="1" si="16"/>
        <v>0</v>
      </c>
      <c r="W169" s="75">
        <f t="shared" si="17"/>
        <v>172</v>
      </c>
      <c r="Y169" s="75">
        <f t="shared" si="15"/>
        <v>1328</v>
      </c>
      <c r="Z169" s="75">
        <v>166</v>
      </c>
      <c r="AE169" s="479"/>
    </row>
    <row r="170" spans="1:31" s="75" customFormat="1" ht="13.5" x14ac:dyDescent="0.2">
      <c r="A170" s="211">
        <v>167</v>
      </c>
      <c r="B170" s="212" t="s">
        <v>882</v>
      </c>
      <c r="C170" s="213" t="s">
        <v>883</v>
      </c>
      <c r="D170" s="213"/>
      <c r="E170" s="213">
        <v>0</v>
      </c>
      <c r="F170" s="213" t="s">
        <v>590</v>
      </c>
      <c r="G170" s="214" t="s">
        <v>572</v>
      </c>
      <c r="H170" s="208">
        <f>IF(Input!F$4="GMH_OECC",J170,IF(Input!F$4="GMH_XOEC",L170,IF(Input!F$4="GMH_Korea",N170,IF(Input!F$4="GMH_EU",P170,IF(Input!F$4="Skysuper",#REF!,IF(Input!F$4="SkyII",#REF!,IF(Input!F$4="XO-8000",#REF!, "FALSE")))))))</f>
        <v>11</v>
      </c>
      <c r="I170" s="209">
        <f>IF(Input!F$4="GMH_OECC",K170,IF(Input!F$4="GMH_XOEC",M170,IF(Input!F$4="GMH_Korea",O170,IF(Input!F$4="GMH_EU",Q170,IF(Input!F$4="Skysuper",#REF!,IF(Input!F$4="SkyII",#REF!,IF(Input!F$4="XO-8000",#REF!, "FALSE")))))))</f>
        <v>4</v>
      </c>
      <c r="J170" s="210">
        <v>11</v>
      </c>
      <c r="K170" s="268">
        <v>4</v>
      </c>
      <c r="L170" s="270">
        <v>11</v>
      </c>
      <c r="M170" s="270">
        <v>4</v>
      </c>
      <c r="N170" s="270">
        <v>11</v>
      </c>
      <c r="O170" s="270">
        <v>4</v>
      </c>
      <c r="P170" s="270">
        <v>11</v>
      </c>
      <c r="Q170" s="270">
        <v>4</v>
      </c>
      <c r="R170" s="74"/>
      <c r="S170" s="75" t="str">
        <f t="shared" si="12"/>
        <v>080B</v>
      </c>
      <c r="T170" s="75" t="str">
        <f t="shared" si="13"/>
        <v>080B080C080D080E080F081008110812</v>
      </c>
      <c r="U170" s="75" t="str">
        <f t="shared" ca="1" si="14"/>
        <v>00000000000000000000000000000000</v>
      </c>
      <c r="V170" s="197">
        <f t="shared" ca="1" si="16"/>
        <v>0</v>
      </c>
      <c r="W170" s="75">
        <f t="shared" si="17"/>
        <v>180</v>
      </c>
      <c r="Y170" s="75">
        <f t="shared" si="15"/>
        <v>1336</v>
      </c>
      <c r="Z170" s="75">
        <v>167</v>
      </c>
      <c r="AE170" s="479"/>
    </row>
    <row r="171" spans="1:31" s="75" customFormat="1" ht="13.5" x14ac:dyDescent="0.2">
      <c r="A171" s="211">
        <v>168</v>
      </c>
      <c r="B171" s="212" t="s">
        <v>884</v>
      </c>
      <c r="C171" s="213" t="s">
        <v>885</v>
      </c>
      <c r="D171" s="213"/>
      <c r="E171" s="213">
        <v>0</v>
      </c>
      <c r="F171" s="213" t="s">
        <v>590</v>
      </c>
      <c r="G171" s="214" t="s">
        <v>572</v>
      </c>
      <c r="H171" s="208">
        <f>IF(Input!F$4="GMH_OECC",J171,IF(Input!F$4="GMH_XOEC",L171,IF(Input!F$4="GMH_Korea",N171,IF(Input!F$4="GMH_EU",P171,IF(Input!F$4="Skysuper",#REF!,IF(Input!F$4="SkyII",#REF!,IF(Input!F$4="XO-8000",#REF!, "FALSE")))))))</f>
        <v>12</v>
      </c>
      <c r="I171" s="209">
        <f>IF(Input!F$4="GMH_OECC",K171,IF(Input!F$4="GMH_XOEC",M171,IF(Input!F$4="GMH_Korea",O171,IF(Input!F$4="GMH_EU",Q171,IF(Input!F$4="Skysuper",#REF!,IF(Input!F$4="SkyII",#REF!,IF(Input!F$4="XO-8000",#REF!, "FALSE")))))))</f>
        <v>4</v>
      </c>
      <c r="J171" s="210">
        <v>12</v>
      </c>
      <c r="K171" s="268">
        <v>4</v>
      </c>
      <c r="L171" s="270">
        <v>12</v>
      </c>
      <c r="M171" s="270">
        <v>4</v>
      </c>
      <c r="N171" s="270">
        <v>12</v>
      </c>
      <c r="O171" s="270">
        <v>4</v>
      </c>
      <c r="P171" s="270">
        <v>12</v>
      </c>
      <c r="Q171" s="270">
        <v>4</v>
      </c>
      <c r="R171" s="74"/>
      <c r="S171" s="75" t="str">
        <f t="shared" si="12"/>
        <v>080C</v>
      </c>
      <c r="T171" s="75" t="str">
        <f t="shared" si="13"/>
        <v>080C080D080E080F0810081108120813</v>
      </c>
      <c r="U171" s="75" t="str">
        <f t="shared" ca="1" si="14"/>
        <v>00000000000000000000000000000000</v>
      </c>
      <c r="V171" s="197">
        <f t="shared" ca="1" si="16"/>
        <v>0</v>
      </c>
      <c r="W171" s="75">
        <f t="shared" si="17"/>
        <v>188</v>
      </c>
      <c r="Y171" s="75">
        <f t="shared" si="15"/>
        <v>1344</v>
      </c>
      <c r="Z171" s="75">
        <v>168</v>
      </c>
      <c r="AE171" s="479"/>
    </row>
    <row r="172" spans="1:31" s="75" customFormat="1" ht="13.5" x14ac:dyDescent="0.2">
      <c r="A172" s="211">
        <v>169</v>
      </c>
      <c r="B172" s="212" t="s">
        <v>886</v>
      </c>
      <c r="C172" s="213" t="s">
        <v>887</v>
      </c>
      <c r="D172" s="213"/>
      <c r="E172" s="213">
        <v>0</v>
      </c>
      <c r="F172" s="213" t="s">
        <v>590</v>
      </c>
      <c r="G172" s="214" t="s">
        <v>572</v>
      </c>
      <c r="H172" s="208">
        <f>IF(Input!F$4="GMH_OECC",J172,IF(Input!F$4="GMH_XOEC",L172,IF(Input!F$4="GMH_Korea",N172,IF(Input!F$4="GMH_EU",P172,IF(Input!F$4="Skysuper",#REF!,IF(Input!F$4="SkyII",#REF!,IF(Input!F$4="XO-8000",#REF!, "FALSE")))))))</f>
        <v>13</v>
      </c>
      <c r="I172" s="209">
        <f>IF(Input!F$4="GMH_OECC",K172,IF(Input!F$4="GMH_XOEC",M172,IF(Input!F$4="GMH_Korea",O172,IF(Input!F$4="GMH_EU",Q172,IF(Input!F$4="Skysuper",#REF!,IF(Input!F$4="SkyII",#REF!,IF(Input!F$4="XO-8000",#REF!, "FALSE")))))))</f>
        <v>4</v>
      </c>
      <c r="J172" s="210">
        <v>13</v>
      </c>
      <c r="K172" s="268">
        <v>4</v>
      </c>
      <c r="L172" s="270">
        <v>13</v>
      </c>
      <c r="M172" s="270">
        <v>4</v>
      </c>
      <c r="N172" s="270">
        <v>13</v>
      </c>
      <c r="O172" s="270">
        <v>4</v>
      </c>
      <c r="P172" s="270">
        <v>13</v>
      </c>
      <c r="Q172" s="270">
        <v>4</v>
      </c>
      <c r="R172" s="74"/>
      <c r="S172" s="75" t="str">
        <f t="shared" si="12"/>
        <v>080D</v>
      </c>
      <c r="T172" s="75" t="str">
        <f t="shared" si="13"/>
        <v>080D080E080F08100811081208130814</v>
      </c>
      <c r="U172" s="75" t="str">
        <f t="shared" ca="1" si="14"/>
        <v>00000000000000000000000000000000</v>
      </c>
      <c r="V172" s="197">
        <f t="shared" ca="1" si="16"/>
        <v>0</v>
      </c>
      <c r="W172" s="75">
        <f t="shared" si="17"/>
        <v>196</v>
      </c>
      <c r="Y172" s="75">
        <f t="shared" si="15"/>
        <v>1352</v>
      </c>
      <c r="Z172" s="75">
        <v>169</v>
      </c>
      <c r="AE172" s="479"/>
    </row>
    <row r="173" spans="1:31" s="75" customFormat="1" ht="13.5" x14ac:dyDescent="0.2">
      <c r="A173" s="211">
        <v>170</v>
      </c>
      <c r="B173" s="212" t="s">
        <v>888</v>
      </c>
      <c r="C173" s="213" t="s">
        <v>889</v>
      </c>
      <c r="D173" s="213"/>
      <c r="E173" s="213">
        <v>0</v>
      </c>
      <c r="F173" s="213" t="s">
        <v>590</v>
      </c>
      <c r="G173" s="214" t="s">
        <v>572</v>
      </c>
      <c r="H173" s="208">
        <f>IF(Input!F$4="GMH_OECC",J173,IF(Input!F$4="GMH_XOEC",L173,IF(Input!F$4="GMH_Korea",N173,IF(Input!F$4="GMH_EU",P173,IF(Input!F$4="Skysuper",#REF!,IF(Input!F$4="SkyII",#REF!,IF(Input!F$4="XO-8000",#REF!, "FALSE")))))))</f>
        <v>14</v>
      </c>
      <c r="I173" s="209">
        <f>IF(Input!F$4="GMH_OECC",K173,IF(Input!F$4="GMH_XOEC",M173,IF(Input!F$4="GMH_Korea",O173,IF(Input!F$4="GMH_EU",Q173,IF(Input!F$4="Skysuper",#REF!,IF(Input!F$4="SkyII",#REF!,IF(Input!F$4="XO-8000",#REF!, "FALSE")))))))</f>
        <v>4</v>
      </c>
      <c r="J173" s="210">
        <v>14</v>
      </c>
      <c r="K173" s="268">
        <v>4</v>
      </c>
      <c r="L173" s="270">
        <v>14</v>
      </c>
      <c r="M173" s="270">
        <v>4</v>
      </c>
      <c r="N173" s="270">
        <v>14</v>
      </c>
      <c r="O173" s="270">
        <v>4</v>
      </c>
      <c r="P173" s="270">
        <v>14</v>
      </c>
      <c r="Q173" s="270">
        <v>4</v>
      </c>
      <c r="R173" s="74"/>
      <c r="S173" s="75" t="str">
        <f t="shared" si="12"/>
        <v>080E</v>
      </c>
      <c r="T173" s="75" t="str">
        <f t="shared" si="13"/>
        <v>080E080F081008110812081308140815</v>
      </c>
      <c r="U173" s="75" t="str">
        <f t="shared" ca="1" si="14"/>
        <v>00000000000000000000000000000000</v>
      </c>
      <c r="V173" s="197">
        <f t="shared" ca="1" si="16"/>
        <v>0</v>
      </c>
      <c r="W173" s="75">
        <f t="shared" si="17"/>
        <v>204</v>
      </c>
      <c r="Y173" s="75">
        <f t="shared" si="15"/>
        <v>1360</v>
      </c>
      <c r="Z173" s="75">
        <v>170</v>
      </c>
      <c r="AE173" s="479"/>
    </row>
    <row r="174" spans="1:31" s="75" customFormat="1" ht="13.5" x14ac:dyDescent="0.2">
      <c r="A174" s="211">
        <v>171</v>
      </c>
      <c r="B174" s="212" t="s">
        <v>890</v>
      </c>
      <c r="C174" s="213" t="s">
        <v>891</v>
      </c>
      <c r="D174" s="213"/>
      <c r="E174" s="213">
        <v>0</v>
      </c>
      <c r="F174" s="213" t="s">
        <v>590</v>
      </c>
      <c r="G174" s="214" t="s">
        <v>572</v>
      </c>
      <c r="H174" s="208">
        <f>IF(Input!F$4="GMH_OECC",J174,IF(Input!F$4="GMH_XOEC",L174,IF(Input!F$4="GMH_Korea",N174,IF(Input!F$4="GMH_EU",P174,IF(Input!F$4="Skysuper",#REF!,IF(Input!F$4="SkyII",#REF!,IF(Input!F$4="XO-8000",#REF!, "FALSE")))))))</f>
        <v>15</v>
      </c>
      <c r="I174" s="209">
        <f>IF(Input!F$4="GMH_OECC",K174,IF(Input!F$4="GMH_XOEC",M174,IF(Input!F$4="GMH_Korea",O174,IF(Input!F$4="GMH_EU",Q174,IF(Input!F$4="Skysuper",#REF!,IF(Input!F$4="SkyII",#REF!,IF(Input!F$4="XO-8000",#REF!, "FALSE")))))))</f>
        <v>4</v>
      </c>
      <c r="J174" s="210">
        <v>15</v>
      </c>
      <c r="K174" s="268">
        <v>4</v>
      </c>
      <c r="L174" s="270">
        <v>15</v>
      </c>
      <c r="M174" s="270">
        <v>4</v>
      </c>
      <c r="N174" s="270">
        <v>15</v>
      </c>
      <c r="O174" s="270">
        <v>4</v>
      </c>
      <c r="P174" s="270">
        <v>15</v>
      </c>
      <c r="Q174" s="270">
        <v>4</v>
      </c>
      <c r="R174" s="74"/>
      <c r="S174" s="75" t="str">
        <f t="shared" si="12"/>
        <v>080F</v>
      </c>
      <c r="T174" s="75" t="str">
        <f t="shared" si="13"/>
        <v>080F0810081108120813081408150816</v>
      </c>
      <c r="U174" s="75" t="str">
        <f t="shared" ca="1" si="14"/>
        <v>00000000000000000000000000000000</v>
      </c>
      <c r="V174" s="197">
        <f t="shared" ca="1" si="16"/>
        <v>0</v>
      </c>
      <c r="W174" s="75">
        <f t="shared" si="17"/>
        <v>212</v>
      </c>
      <c r="Y174" s="75">
        <f t="shared" si="15"/>
        <v>1368</v>
      </c>
      <c r="Z174" s="75">
        <v>171</v>
      </c>
      <c r="AE174" s="479"/>
    </row>
    <row r="175" spans="1:31" s="75" customFormat="1" ht="13.5" x14ac:dyDescent="0.2">
      <c r="A175" s="211">
        <v>172</v>
      </c>
      <c r="B175" s="212" t="s">
        <v>892</v>
      </c>
      <c r="C175" s="213" t="s">
        <v>893</v>
      </c>
      <c r="D175" s="213"/>
      <c r="E175" s="213">
        <v>0</v>
      </c>
      <c r="F175" s="213" t="s">
        <v>590</v>
      </c>
      <c r="G175" s="214" t="s">
        <v>572</v>
      </c>
      <c r="H175" s="208">
        <f>IF(Input!F$4="GMH_OECC",J175,IF(Input!F$4="GMH_XOEC",L175,IF(Input!F$4="GMH_Korea",N175,IF(Input!F$4="GMH_EU",P175,IF(Input!F$4="Skysuper",#REF!,IF(Input!F$4="SkyII",#REF!,IF(Input!F$4="XO-8000",#REF!, "FALSE")))))))</f>
        <v>16</v>
      </c>
      <c r="I175" s="209">
        <f>IF(Input!F$4="GMH_OECC",K175,IF(Input!F$4="GMH_XOEC",M175,IF(Input!F$4="GMH_Korea",O175,IF(Input!F$4="GMH_EU",Q175,IF(Input!F$4="Skysuper",#REF!,IF(Input!F$4="SkyII",#REF!,IF(Input!F$4="XO-8000",#REF!, "FALSE")))))))</f>
        <v>4</v>
      </c>
      <c r="J175" s="210">
        <v>16</v>
      </c>
      <c r="K175" s="268">
        <v>4</v>
      </c>
      <c r="L175" s="270">
        <v>16</v>
      </c>
      <c r="M175" s="270">
        <v>4</v>
      </c>
      <c r="N175" s="270">
        <v>16</v>
      </c>
      <c r="O175" s="270">
        <v>4</v>
      </c>
      <c r="P175" s="270">
        <v>16</v>
      </c>
      <c r="Q175" s="270">
        <v>4</v>
      </c>
      <c r="R175" s="74"/>
      <c r="S175" s="75" t="str">
        <f t="shared" si="12"/>
        <v>0810</v>
      </c>
      <c r="T175" s="75" t="str">
        <f t="shared" si="13"/>
        <v>08100811081208130814081508160817</v>
      </c>
      <c r="U175" s="75" t="str">
        <f t="shared" ca="1" si="14"/>
        <v>00000000000000000000000000000000</v>
      </c>
      <c r="V175" s="197">
        <f t="shared" ca="1" si="16"/>
        <v>0</v>
      </c>
      <c r="W175" s="75">
        <f t="shared" si="17"/>
        <v>220</v>
      </c>
      <c r="Y175" s="75">
        <f t="shared" si="15"/>
        <v>1376</v>
      </c>
      <c r="Z175" s="75">
        <v>172</v>
      </c>
      <c r="AE175" s="479"/>
    </row>
    <row r="176" spans="1:31" s="75" customFormat="1" ht="13.5" x14ac:dyDescent="0.2">
      <c r="A176" s="211">
        <v>173</v>
      </c>
      <c r="B176" s="212" t="s">
        <v>894</v>
      </c>
      <c r="C176" s="213" t="s">
        <v>895</v>
      </c>
      <c r="D176" s="213"/>
      <c r="E176" s="213">
        <v>0</v>
      </c>
      <c r="F176" s="213" t="s">
        <v>590</v>
      </c>
      <c r="G176" s="214" t="s">
        <v>572</v>
      </c>
      <c r="H176" s="208">
        <f>IF(Input!F$4="GMH_OECC",J176,IF(Input!F$4="GMH_XOEC",L176,IF(Input!F$4="GMH_Korea",N176,IF(Input!F$4="GMH_EU",P176,IF(Input!F$4="Skysuper",#REF!,IF(Input!F$4="SkyII",#REF!,IF(Input!F$4="XO-8000",#REF!, "FALSE")))))))</f>
        <v>17</v>
      </c>
      <c r="I176" s="209">
        <f>IF(Input!F$4="GMH_OECC",K176,IF(Input!F$4="GMH_XOEC",M176,IF(Input!F$4="GMH_Korea",O176,IF(Input!F$4="GMH_EU",Q176,IF(Input!F$4="Skysuper",#REF!,IF(Input!F$4="SkyII",#REF!,IF(Input!F$4="XO-8000",#REF!, "FALSE")))))))</f>
        <v>4</v>
      </c>
      <c r="J176" s="210">
        <v>17</v>
      </c>
      <c r="K176" s="268">
        <v>4</v>
      </c>
      <c r="L176" s="270">
        <v>17</v>
      </c>
      <c r="M176" s="270">
        <v>4</v>
      </c>
      <c r="N176" s="270">
        <v>17</v>
      </c>
      <c r="O176" s="270">
        <v>4</v>
      </c>
      <c r="P176" s="270">
        <v>17</v>
      </c>
      <c r="Q176" s="270">
        <v>4</v>
      </c>
      <c r="R176" s="74"/>
      <c r="S176" s="75" t="str">
        <f t="shared" si="12"/>
        <v>0811</v>
      </c>
      <c r="T176" s="75" t="str">
        <f t="shared" si="13"/>
        <v>08110812081308140815081608170818</v>
      </c>
      <c r="U176" s="75" t="str">
        <f t="shared" ca="1" si="14"/>
        <v>00000000000000000000000000000000</v>
      </c>
      <c r="V176" s="197">
        <f t="shared" ca="1" si="16"/>
        <v>0</v>
      </c>
      <c r="W176" s="75">
        <f t="shared" si="17"/>
        <v>228</v>
      </c>
      <c r="Y176" s="75">
        <f t="shared" si="15"/>
        <v>1384</v>
      </c>
      <c r="Z176" s="75">
        <v>173</v>
      </c>
      <c r="AE176" s="479"/>
    </row>
    <row r="177" spans="1:31" s="75" customFormat="1" ht="13.5" x14ac:dyDescent="0.2">
      <c r="A177" s="211">
        <v>174</v>
      </c>
      <c r="B177" s="212" t="s">
        <v>896</v>
      </c>
      <c r="C177" s="213" t="s">
        <v>897</v>
      </c>
      <c r="D177" s="213"/>
      <c r="E177" s="213">
        <v>0</v>
      </c>
      <c r="F177" s="213" t="s">
        <v>590</v>
      </c>
      <c r="G177" s="214" t="s">
        <v>572</v>
      </c>
      <c r="H177" s="208">
        <f>IF(Input!F$4="GMH_OECC",J177,IF(Input!F$4="GMH_XOEC",L177,IF(Input!F$4="GMH_Korea",N177,IF(Input!F$4="GMH_EU",P177,IF(Input!F$4="Skysuper",#REF!,IF(Input!F$4="SkyII",#REF!,IF(Input!F$4="XO-8000",#REF!, "FALSE")))))))</f>
        <v>18</v>
      </c>
      <c r="I177" s="209">
        <f>IF(Input!F$4="GMH_OECC",K177,IF(Input!F$4="GMH_XOEC",M177,IF(Input!F$4="GMH_Korea",O177,IF(Input!F$4="GMH_EU",Q177,IF(Input!F$4="Skysuper",#REF!,IF(Input!F$4="SkyII",#REF!,IF(Input!F$4="XO-8000",#REF!, "FALSE")))))))</f>
        <v>4</v>
      </c>
      <c r="J177" s="210">
        <v>18</v>
      </c>
      <c r="K177" s="268">
        <v>4</v>
      </c>
      <c r="L177" s="270">
        <v>18</v>
      </c>
      <c r="M177" s="270">
        <v>4</v>
      </c>
      <c r="N177" s="270">
        <v>18</v>
      </c>
      <c r="O177" s="270">
        <v>4</v>
      </c>
      <c r="P177" s="270">
        <v>18</v>
      </c>
      <c r="Q177" s="270">
        <v>4</v>
      </c>
      <c r="R177" s="74"/>
      <c r="S177" s="75" t="str">
        <f t="shared" si="12"/>
        <v>0812</v>
      </c>
      <c r="T177" s="75" t="str">
        <f t="shared" si="13"/>
        <v>08120813081408150816081708180819</v>
      </c>
      <c r="U177" s="75" t="str">
        <f t="shared" ca="1" si="14"/>
        <v>00000000000000000000000000000000</v>
      </c>
      <c r="V177" s="197">
        <f t="shared" ca="1" si="16"/>
        <v>0</v>
      </c>
      <c r="W177" s="75">
        <f t="shared" si="17"/>
        <v>236</v>
      </c>
      <c r="Y177" s="75">
        <f t="shared" si="15"/>
        <v>1392</v>
      </c>
      <c r="Z177" s="75">
        <v>174</v>
      </c>
      <c r="AE177" s="479"/>
    </row>
    <row r="178" spans="1:31" s="75" customFormat="1" ht="13.5" x14ac:dyDescent="0.2">
      <c r="A178" s="211">
        <v>175</v>
      </c>
      <c r="B178" s="212" t="s">
        <v>898</v>
      </c>
      <c r="C178" s="213" t="s">
        <v>899</v>
      </c>
      <c r="D178" s="213"/>
      <c r="E178" s="213">
        <v>0</v>
      </c>
      <c r="F178" s="213" t="s">
        <v>590</v>
      </c>
      <c r="G178" s="214" t="s">
        <v>572</v>
      </c>
      <c r="H178" s="208">
        <f>IF(Input!F$4="GMH_OECC",J178,IF(Input!F$4="GMH_XOEC",L178,IF(Input!F$4="GMH_Korea",N178,IF(Input!F$4="GMH_EU",P178,IF(Input!F$4="Skysuper",#REF!,IF(Input!F$4="SkyII",#REF!,IF(Input!F$4="XO-8000",#REF!, "FALSE")))))))</f>
        <v>19</v>
      </c>
      <c r="I178" s="209">
        <f>IF(Input!F$4="GMH_OECC",K178,IF(Input!F$4="GMH_XOEC",M178,IF(Input!F$4="GMH_Korea",O178,IF(Input!F$4="GMH_EU",Q178,IF(Input!F$4="Skysuper",#REF!,IF(Input!F$4="SkyII",#REF!,IF(Input!F$4="XO-8000",#REF!, "FALSE")))))))</f>
        <v>4</v>
      </c>
      <c r="J178" s="210">
        <v>19</v>
      </c>
      <c r="K178" s="268">
        <v>4</v>
      </c>
      <c r="L178" s="270">
        <v>19</v>
      </c>
      <c r="M178" s="270">
        <v>4</v>
      </c>
      <c r="N178" s="270">
        <v>19</v>
      </c>
      <c r="O178" s="270">
        <v>4</v>
      </c>
      <c r="P178" s="270">
        <v>19</v>
      </c>
      <c r="Q178" s="270">
        <v>4</v>
      </c>
      <c r="R178" s="74"/>
      <c r="S178" s="75" t="str">
        <f t="shared" si="12"/>
        <v>0813</v>
      </c>
      <c r="T178" s="75" t="str">
        <f t="shared" si="13"/>
        <v>0813081408150816081708180819081A</v>
      </c>
      <c r="U178" s="75" t="str">
        <f t="shared" ca="1" si="14"/>
        <v>00000000000000000000000000000000</v>
      </c>
      <c r="V178" s="197">
        <f t="shared" ca="1" si="16"/>
        <v>0</v>
      </c>
      <c r="W178" s="75">
        <f t="shared" si="17"/>
        <v>244</v>
      </c>
      <c r="Y178" s="75">
        <f t="shared" si="15"/>
        <v>1400</v>
      </c>
      <c r="Z178" s="75">
        <v>175</v>
      </c>
      <c r="AE178" s="479"/>
    </row>
    <row r="179" spans="1:31" s="75" customFormat="1" ht="13.5" x14ac:dyDescent="0.2">
      <c r="A179" s="211">
        <v>176</v>
      </c>
      <c r="B179" s="212" t="s">
        <v>900</v>
      </c>
      <c r="C179" s="213" t="s">
        <v>901</v>
      </c>
      <c r="D179" s="213"/>
      <c r="E179" s="213">
        <v>0</v>
      </c>
      <c r="F179" s="213" t="s">
        <v>590</v>
      </c>
      <c r="G179" s="214" t="s">
        <v>572</v>
      </c>
      <c r="H179" s="208">
        <f>IF(Input!F$4="GMH_OECC",J179,IF(Input!F$4="GMH_XOEC",L179,IF(Input!F$4="GMH_Korea",N179,IF(Input!F$4="GMH_EU",P179,IF(Input!F$4="Skysuper",#REF!,IF(Input!F$4="SkyII",#REF!,IF(Input!F$4="XO-8000",#REF!, "FALSE")))))))</f>
        <v>20</v>
      </c>
      <c r="I179" s="209">
        <f>IF(Input!F$4="GMH_OECC",K179,IF(Input!F$4="GMH_XOEC",M179,IF(Input!F$4="GMH_Korea",O179,IF(Input!F$4="GMH_EU",Q179,IF(Input!F$4="Skysuper",#REF!,IF(Input!F$4="SkyII",#REF!,IF(Input!F$4="XO-8000",#REF!, "FALSE")))))))</f>
        <v>4</v>
      </c>
      <c r="J179" s="210">
        <v>20</v>
      </c>
      <c r="K179" s="268">
        <v>4</v>
      </c>
      <c r="L179" s="270">
        <v>20</v>
      </c>
      <c r="M179" s="270">
        <v>4</v>
      </c>
      <c r="N179" s="270">
        <v>20</v>
      </c>
      <c r="O179" s="270">
        <v>4</v>
      </c>
      <c r="P179" s="270">
        <v>20</v>
      </c>
      <c r="Q179" s="270">
        <v>4</v>
      </c>
      <c r="R179" s="74"/>
      <c r="S179" s="75" t="str">
        <f t="shared" si="12"/>
        <v>0814</v>
      </c>
      <c r="T179" s="75" t="str">
        <f t="shared" si="13"/>
        <v>081408150816081708180819081A081B</v>
      </c>
      <c r="U179" s="75" t="str">
        <f t="shared" ca="1" si="14"/>
        <v>00000000000000000000000000000000</v>
      </c>
      <c r="V179" s="197">
        <f t="shared" ca="1" si="16"/>
        <v>0</v>
      </c>
      <c r="W179" s="75">
        <f t="shared" si="17"/>
        <v>252</v>
      </c>
      <c r="Y179" s="75">
        <f t="shared" si="15"/>
        <v>1408</v>
      </c>
      <c r="Z179" s="75">
        <v>176</v>
      </c>
      <c r="AE179" s="479"/>
    </row>
    <row r="180" spans="1:31" s="75" customFormat="1" ht="13.5" x14ac:dyDescent="0.2">
      <c r="A180" s="211">
        <v>177</v>
      </c>
      <c r="B180" s="212" t="s">
        <v>902</v>
      </c>
      <c r="C180" s="213" t="s">
        <v>903</v>
      </c>
      <c r="D180" s="213"/>
      <c r="E180" s="213">
        <v>0</v>
      </c>
      <c r="F180" s="213" t="s">
        <v>590</v>
      </c>
      <c r="G180" s="214" t="s">
        <v>572</v>
      </c>
      <c r="H180" s="208">
        <f>IF(Input!F$4="GMH_OECC",J180,IF(Input!F$4="GMH_XOEC",L180,IF(Input!F$4="GMH_Korea",N180,IF(Input!F$4="GMH_EU",P180,IF(Input!F$4="Skysuper",#REF!,IF(Input!F$4="SkyII",#REF!,IF(Input!F$4="XO-8000",#REF!, "FALSE")))))))</f>
        <v>21</v>
      </c>
      <c r="I180" s="209">
        <f>IF(Input!F$4="GMH_OECC",K180,IF(Input!F$4="GMH_XOEC",M180,IF(Input!F$4="GMH_Korea",O180,IF(Input!F$4="GMH_EU",Q180,IF(Input!F$4="Skysuper",#REF!,IF(Input!F$4="SkyII",#REF!,IF(Input!F$4="XO-8000",#REF!, "FALSE")))))))</f>
        <v>4</v>
      </c>
      <c r="J180" s="210">
        <v>21</v>
      </c>
      <c r="K180" s="268">
        <v>4</v>
      </c>
      <c r="L180" s="270">
        <v>21</v>
      </c>
      <c r="M180" s="270">
        <v>4</v>
      </c>
      <c r="N180" s="270">
        <v>21</v>
      </c>
      <c r="O180" s="270">
        <v>4</v>
      </c>
      <c r="P180" s="270">
        <v>21</v>
      </c>
      <c r="Q180" s="270">
        <v>4</v>
      </c>
      <c r="R180" s="74"/>
      <c r="S180" s="75" t="str">
        <f t="shared" si="12"/>
        <v>0815</v>
      </c>
      <c r="T180" s="75" t="str">
        <f t="shared" si="13"/>
        <v>08150816081708180819081A081B081C</v>
      </c>
      <c r="U180" s="75" t="str">
        <f t="shared" ca="1" si="14"/>
        <v>00000000000000000000000000000000</v>
      </c>
      <c r="V180" s="197">
        <f t="shared" ca="1" si="16"/>
        <v>0</v>
      </c>
      <c r="W180" s="75">
        <f t="shared" si="17"/>
        <v>260</v>
      </c>
      <c r="Y180" s="75">
        <f t="shared" si="15"/>
        <v>1416</v>
      </c>
      <c r="Z180" s="75">
        <v>177</v>
      </c>
      <c r="AE180" s="479"/>
    </row>
    <row r="181" spans="1:31" s="75" customFormat="1" ht="13.5" x14ac:dyDescent="0.2">
      <c r="A181" s="211">
        <v>178</v>
      </c>
      <c r="B181" s="212" t="s">
        <v>904</v>
      </c>
      <c r="C181" s="213" t="s">
        <v>905</v>
      </c>
      <c r="D181" s="213"/>
      <c r="E181" s="213">
        <v>0</v>
      </c>
      <c r="F181" s="213" t="s">
        <v>590</v>
      </c>
      <c r="G181" s="214" t="s">
        <v>572</v>
      </c>
      <c r="H181" s="208">
        <f>IF(Input!F$4="GMH_OECC",J181,IF(Input!F$4="GMH_XOEC",L181,IF(Input!F$4="GMH_Korea",N181,IF(Input!F$4="GMH_EU",P181,IF(Input!F$4="Skysuper",#REF!,IF(Input!F$4="SkyII",#REF!,IF(Input!F$4="XO-8000",#REF!, "FALSE")))))))</f>
        <v>22</v>
      </c>
      <c r="I181" s="209">
        <f>IF(Input!F$4="GMH_OECC",K181,IF(Input!F$4="GMH_XOEC",M181,IF(Input!F$4="GMH_Korea",O181,IF(Input!F$4="GMH_EU",Q181,IF(Input!F$4="Skysuper",#REF!,IF(Input!F$4="SkyII",#REF!,IF(Input!F$4="XO-8000",#REF!, "FALSE")))))))</f>
        <v>4</v>
      </c>
      <c r="J181" s="210">
        <v>22</v>
      </c>
      <c r="K181" s="268">
        <v>4</v>
      </c>
      <c r="L181" s="270">
        <v>22</v>
      </c>
      <c r="M181" s="270">
        <v>4</v>
      </c>
      <c r="N181" s="270">
        <v>22</v>
      </c>
      <c r="O181" s="270">
        <v>4</v>
      </c>
      <c r="P181" s="270">
        <v>22</v>
      </c>
      <c r="Q181" s="270">
        <v>4</v>
      </c>
      <c r="R181" s="74"/>
      <c r="S181" s="75" t="str">
        <f t="shared" si="12"/>
        <v>0816</v>
      </c>
      <c r="T181" s="75" t="str">
        <f t="shared" si="13"/>
        <v>0816081708180819081A081B081C081D</v>
      </c>
      <c r="U181" s="75" t="str">
        <f t="shared" ca="1" si="14"/>
        <v>00000000000000000000000000000000</v>
      </c>
      <c r="V181" s="197">
        <f t="shared" ca="1" si="16"/>
        <v>0</v>
      </c>
      <c r="W181" s="75">
        <f t="shared" si="17"/>
        <v>268</v>
      </c>
      <c r="Y181" s="75">
        <f t="shared" si="15"/>
        <v>1424</v>
      </c>
      <c r="Z181" s="75">
        <v>178</v>
      </c>
      <c r="AE181" s="479"/>
    </row>
    <row r="182" spans="1:31" s="75" customFormat="1" ht="13.5" x14ac:dyDescent="0.2">
      <c r="A182" s="211">
        <v>179</v>
      </c>
      <c r="B182" s="212" t="s">
        <v>906</v>
      </c>
      <c r="C182" s="213" t="s">
        <v>907</v>
      </c>
      <c r="D182" s="213"/>
      <c r="E182" s="213">
        <v>0</v>
      </c>
      <c r="F182" s="213" t="s">
        <v>590</v>
      </c>
      <c r="G182" s="214" t="s">
        <v>572</v>
      </c>
      <c r="H182" s="208">
        <f>IF(Input!F$4="GMH_OECC",J182,IF(Input!F$4="GMH_XOEC",L182,IF(Input!F$4="GMH_Korea",N182,IF(Input!F$4="GMH_EU",P182,IF(Input!F$4="Skysuper",#REF!,IF(Input!F$4="SkyII",#REF!,IF(Input!F$4="XO-8000",#REF!, "FALSE")))))))</f>
        <v>23</v>
      </c>
      <c r="I182" s="209">
        <f>IF(Input!F$4="GMH_OECC",K182,IF(Input!F$4="GMH_XOEC",M182,IF(Input!F$4="GMH_Korea",O182,IF(Input!F$4="GMH_EU",Q182,IF(Input!F$4="Skysuper",#REF!,IF(Input!F$4="SkyII",#REF!,IF(Input!F$4="XO-8000",#REF!, "FALSE")))))))</f>
        <v>4</v>
      </c>
      <c r="J182" s="210">
        <v>23</v>
      </c>
      <c r="K182" s="268">
        <v>4</v>
      </c>
      <c r="L182" s="270">
        <v>23</v>
      </c>
      <c r="M182" s="270">
        <v>4</v>
      </c>
      <c r="N182" s="270">
        <v>23</v>
      </c>
      <c r="O182" s="270">
        <v>4</v>
      </c>
      <c r="P182" s="270">
        <v>23</v>
      </c>
      <c r="Q182" s="270">
        <v>4</v>
      </c>
      <c r="R182" s="74"/>
      <c r="S182" s="75" t="str">
        <f t="shared" si="12"/>
        <v>0817</v>
      </c>
      <c r="T182" s="75" t="str">
        <f t="shared" si="13"/>
        <v>081708180819081A081B081C081D081E</v>
      </c>
      <c r="U182" s="75" t="str">
        <f t="shared" ca="1" si="14"/>
        <v>00000000000000000000000000000000</v>
      </c>
      <c r="V182" s="197">
        <f t="shared" ca="1" si="16"/>
        <v>0</v>
      </c>
      <c r="W182" s="75">
        <f t="shared" si="17"/>
        <v>276</v>
      </c>
      <c r="Y182" s="75">
        <f t="shared" si="15"/>
        <v>1432</v>
      </c>
      <c r="Z182" s="75">
        <v>179</v>
      </c>
      <c r="AE182" s="479"/>
    </row>
    <row r="183" spans="1:31" s="75" customFormat="1" ht="13.5" x14ac:dyDescent="0.2">
      <c r="A183" s="211">
        <v>180</v>
      </c>
      <c r="B183" s="212" t="s">
        <v>908</v>
      </c>
      <c r="C183" s="213" t="s">
        <v>909</v>
      </c>
      <c r="D183" s="213"/>
      <c r="E183" s="213">
        <v>0</v>
      </c>
      <c r="F183" s="213" t="s">
        <v>590</v>
      </c>
      <c r="G183" s="214" t="s">
        <v>572</v>
      </c>
      <c r="H183" s="208">
        <f>IF(Input!F$4="GMH_OECC",J183,IF(Input!F$4="GMH_XOEC",L183,IF(Input!F$4="GMH_Korea",N183,IF(Input!F$4="GMH_EU",P183,IF(Input!F$4="Skysuper",#REF!,IF(Input!F$4="SkyII",#REF!,IF(Input!F$4="XO-8000",#REF!, "FALSE")))))))</f>
        <v>24</v>
      </c>
      <c r="I183" s="209">
        <f>IF(Input!F$4="GMH_OECC",K183,IF(Input!F$4="GMH_XOEC",M183,IF(Input!F$4="GMH_Korea",O183,IF(Input!F$4="GMH_EU",Q183,IF(Input!F$4="Skysuper",#REF!,IF(Input!F$4="SkyII",#REF!,IF(Input!F$4="XO-8000",#REF!, "FALSE")))))))</f>
        <v>4</v>
      </c>
      <c r="J183" s="210">
        <v>24</v>
      </c>
      <c r="K183" s="268">
        <v>4</v>
      </c>
      <c r="L183" s="270">
        <v>24</v>
      </c>
      <c r="M183" s="270">
        <v>4</v>
      </c>
      <c r="N183" s="270">
        <v>24</v>
      </c>
      <c r="O183" s="270">
        <v>4</v>
      </c>
      <c r="P183" s="270">
        <v>24</v>
      </c>
      <c r="Q183" s="270">
        <v>4</v>
      </c>
      <c r="R183" s="74"/>
      <c r="S183" s="75" t="str">
        <f t="shared" si="12"/>
        <v>0818</v>
      </c>
      <c r="T183" s="75" t="str">
        <f t="shared" si="13"/>
        <v>08180819081A081B081C081D081E081F</v>
      </c>
      <c r="U183" s="75" t="str">
        <f t="shared" ca="1" si="14"/>
        <v>00000000000000000000000000000000</v>
      </c>
      <c r="V183" s="197">
        <f t="shared" ca="1" si="16"/>
        <v>0</v>
      </c>
      <c r="W183" s="75">
        <f t="shared" si="17"/>
        <v>284</v>
      </c>
      <c r="Y183" s="75">
        <f t="shared" si="15"/>
        <v>1440</v>
      </c>
      <c r="Z183" s="75">
        <v>180</v>
      </c>
      <c r="AE183" s="479"/>
    </row>
    <row r="184" spans="1:31" s="75" customFormat="1" ht="13.5" x14ac:dyDescent="0.2">
      <c r="A184" s="211">
        <v>181</v>
      </c>
      <c r="B184" s="212" t="s">
        <v>910</v>
      </c>
      <c r="C184" s="213" t="s">
        <v>911</v>
      </c>
      <c r="D184" s="213"/>
      <c r="E184" s="213">
        <v>0</v>
      </c>
      <c r="F184" s="213" t="s">
        <v>590</v>
      </c>
      <c r="G184" s="214" t="s">
        <v>572</v>
      </c>
      <c r="H184" s="208">
        <f>IF(Input!F$4="GMH_OECC",J184,IF(Input!F$4="GMH_XOEC",L184,IF(Input!F$4="GMH_Korea",N184,IF(Input!F$4="GMH_EU",P184,IF(Input!F$4="Skysuper",#REF!,IF(Input!F$4="SkyII",#REF!,IF(Input!F$4="XO-8000",#REF!, "FALSE")))))))</f>
        <v>25</v>
      </c>
      <c r="I184" s="209">
        <f>IF(Input!F$4="GMH_OECC",K184,IF(Input!F$4="GMH_XOEC",M184,IF(Input!F$4="GMH_Korea",O184,IF(Input!F$4="GMH_EU",Q184,IF(Input!F$4="Skysuper",#REF!,IF(Input!F$4="SkyII",#REF!,IF(Input!F$4="XO-8000",#REF!, "FALSE")))))))</f>
        <v>4</v>
      </c>
      <c r="J184" s="210">
        <v>25</v>
      </c>
      <c r="K184" s="268">
        <v>4</v>
      </c>
      <c r="L184" s="270">
        <v>25</v>
      </c>
      <c r="M184" s="270">
        <v>4</v>
      </c>
      <c r="N184" s="270">
        <v>25</v>
      </c>
      <c r="O184" s="270">
        <v>4</v>
      </c>
      <c r="P184" s="270">
        <v>25</v>
      </c>
      <c r="Q184" s="270">
        <v>4</v>
      </c>
      <c r="R184" s="74"/>
      <c r="S184" s="75" t="str">
        <f t="shared" si="12"/>
        <v>0819</v>
      </c>
      <c r="T184" s="75" t="str">
        <f t="shared" si="13"/>
        <v>0819081A081B081C081D081E081F0820</v>
      </c>
      <c r="U184" s="75" t="str">
        <f t="shared" ca="1" si="14"/>
        <v>00000000000000000000000000000000</v>
      </c>
      <c r="V184" s="197">
        <f t="shared" ca="1" si="16"/>
        <v>0</v>
      </c>
      <c r="W184" s="75">
        <f t="shared" si="17"/>
        <v>292</v>
      </c>
      <c r="Y184" s="75">
        <f t="shared" si="15"/>
        <v>1448</v>
      </c>
      <c r="Z184" s="75">
        <v>181</v>
      </c>
      <c r="AE184" s="479"/>
    </row>
    <row r="185" spans="1:31" s="75" customFormat="1" ht="13.5" x14ac:dyDescent="0.2">
      <c r="A185" s="211">
        <v>182</v>
      </c>
      <c r="B185" s="212" t="s">
        <v>912</v>
      </c>
      <c r="C185" s="213" t="s">
        <v>913</v>
      </c>
      <c r="D185" s="213"/>
      <c r="E185" s="213">
        <v>0</v>
      </c>
      <c r="F185" s="213" t="s">
        <v>590</v>
      </c>
      <c r="G185" s="214" t="s">
        <v>572</v>
      </c>
      <c r="H185" s="208">
        <f>IF(Input!F$4="GMH_OECC",J185,IF(Input!F$4="GMH_XOEC",L185,IF(Input!F$4="GMH_Korea",N185,IF(Input!F$4="GMH_EU",P185,IF(Input!F$4="Skysuper",#REF!,IF(Input!F$4="SkyII",#REF!,IF(Input!F$4="XO-8000",#REF!, "FALSE")))))))</f>
        <v>26</v>
      </c>
      <c r="I185" s="209">
        <f>IF(Input!F$4="GMH_OECC",K185,IF(Input!F$4="GMH_XOEC",M185,IF(Input!F$4="GMH_Korea",O185,IF(Input!F$4="GMH_EU",Q185,IF(Input!F$4="Skysuper",#REF!,IF(Input!F$4="SkyII",#REF!,IF(Input!F$4="XO-8000",#REF!, "FALSE")))))))</f>
        <v>4</v>
      </c>
      <c r="J185" s="210">
        <v>26</v>
      </c>
      <c r="K185" s="268">
        <v>4</v>
      </c>
      <c r="L185" s="270">
        <v>26</v>
      </c>
      <c r="M185" s="270">
        <v>4</v>
      </c>
      <c r="N185" s="270">
        <v>26</v>
      </c>
      <c r="O185" s="270">
        <v>4</v>
      </c>
      <c r="P185" s="270">
        <v>26</v>
      </c>
      <c r="Q185" s="270">
        <v>4</v>
      </c>
      <c r="R185" s="74"/>
      <c r="S185" s="75" t="str">
        <f t="shared" si="12"/>
        <v>081A</v>
      </c>
      <c r="T185" s="75" t="str">
        <f t="shared" si="13"/>
        <v>081A081B081C081D081E081F08200821</v>
      </c>
      <c r="U185" s="75" t="str">
        <f t="shared" ca="1" si="14"/>
        <v>00000000000000000000000000000000</v>
      </c>
      <c r="V185" s="197">
        <f t="shared" ca="1" si="16"/>
        <v>0</v>
      </c>
      <c r="W185" s="75">
        <f t="shared" si="17"/>
        <v>300</v>
      </c>
      <c r="Y185" s="75">
        <f t="shared" si="15"/>
        <v>1456</v>
      </c>
      <c r="Z185" s="75">
        <v>182</v>
      </c>
      <c r="AE185" s="479"/>
    </row>
    <row r="186" spans="1:31" s="75" customFormat="1" ht="13.5" x14ac:dyDescent="0.2">
      <c r="A186" s="211">
        <v>183</v>
      </c>
      <c r="B186" s="212" t="s">
        <v>914</v>
      </c>
      <c r="C186" s="213" t="s">
        <v>915</v>
      </c>
      <c r="D186" s="213"/>
      <c r="E186" s="213">
        <v>0</v>
      </c>
      <c r="F186" s="213" t="s">
        <v>590</v>
      </c>
      <c r="G186" s="214" t="s">
        <v>572</v>
      </c>
      <c r="H186" s="208">
        <f>IF(Input!F$4="GMH_OECC",J186,IF(Input!F$4="GMH_XOEC",L186,IF(Input!F$4="GMH_Korea",N186,IF(Input!F$4="GMH_EU",P186,IF(Input!F$4="Skysuper",#REF!,IF(Input!F$4="SkyII",#REF!,IF(Input!F$4="XO-8000",#REF!, "FALSE")))))))</f>
        <v>27</v>
      </c>
      <c r="I186" s="209">
        <f>IF(Input!F$4="GMH_OECC",K186,IF(Input!F$4="GMH_XOEC",M186,IF(Input!F$4="GMH_Korea",O186,IF(Input!F$4="GMH_EU",Q186,IF(Input!F$4="Skysuper",#REF!,IF(Input!F$4="SkyII",#REF!,IF(Input!F$4="XO-8000",#REF!, "FALSE")))))))</f>
        <v>4</v>
      </c>
      <c r="J186" s="210">
        <v>27</v>
      </c>
      <c r="K186" s="268">
        <v>4</v>
      </c>
      <c r="L186" s="270">
        <v>27</v>
      </c>
      <c r="M186" s="270">
        <v>4</v>
      </c>
      <c r="N186" s="270">
        <v>27</v>
      </c>
      <c r="O186" s="270">
        <v>4</v>
      </c>
      <c r="P186" s="270">
        <v>27</v>
      </c>
      <c r="Q186" s="270">
        <v>4</v>
      </c>
      <c r="R186" s="74"/>
      <c r="S186" s="75" t="str">
        <f t="shared" si="12"/>
        <v>081B</v>
      </c>
      <c r="T186" s="75" t="str">
        <f t="shared" si="13"/>
        <v>081B081C081D081E081F082008210822</v>
      </c>
      <c r="U186" s="75" t="str">
        <f t="shared" ca="1" si="14"/>
        <v>00000000000000000000000000000000</v>
      </c>
      <c r="V186" s="197">
        <f t="shared" ca="1" si="16"/>
        <v>0</v>
      </c>
      <c r="W186" s="75">
        <f t="shared" si="17"/>
        <v>308</v>
      </c>
      <c r="Y186" s="75">
        <f t="shared" si="15"/>
        <v>1464</v>
      </c>
      <c r="Z186" s="75">
        <v>183</v>
      </c>
      <c r="AE186" s="479"/>
    </row>
    <row r="187" spans="1:31" s="75" customFormat="1" ht="13.5" x14ac:dyDescent="0.2">
      <c r="A187" s="211">
        <v>184</v>
      </c>
      <c r="B187" s="212" t="s">
        <v>916</v>
      </c>
      <c r="C187" s="213" t="s">
        <v>917</v>
      </c>
      <c r="D187" s="213"/>
      <c r="E187" s="213">
        <v>0</v>
      </c>
      <c r="F187" s="213" t="s">
        <v>590</v>
      </c>
      <c r="G187" s="214" t="s">
        <v>572</v>
      </c>
      <c r="H187" s="208">
        <f>IF(Input!F$4="GMH_OECC",J187,IF(Input!F$4="GMH_XOEC",L187,IF(Input!F$4="GMH_Korea",N187,IF(Input!F$4="GMH_EU",P187,IF(Input!F$4="Skysuper",#REF!,IF(Input!F$4="SkyII",#REF!,IF(Input!F$4="XO-8000",#REF!, "FALSE")))))))</f>
        <v>28</v>
      </c>
      <c r="I187" s="209">
        <f>IF(Input!F$4="GMH_OECC",K187,IF(Input!F$4="GMH_XOEC",M187,IF(Input!F$4="GMH_Korea",O187,IF(Input!F$4="GMH_EU",Q187,IF(Input!F$4="Skysuper",#REF!,IF(Input!F$4="SkyII",#REF!,IF(Input!F$4="XO-8000",#REF!, "FALSE")))))))</f>
        <v>4</v>
      </c>
      <c r="J187" s="210">
        <v>28</v>
      </c>
      <c r="K187" s="268">
        <v>4</v>
      </c>
      <c r="L187" s="270">
        <v>28</v>
      </c>
      <c r="M187" s="270">
        <v>4</v>
      </c>
      <c r="N187" s="270">
        <v>28</v>
      </c>
      <c r="O187" s="270">
        <v>4</v>
      </c>
      <c r="P187" s="270">
        <v>28</v>
      </c>
      <c r="Q187" s="270">
        <v>4</v>
      </c>
      <c r="R187" s="74"/>
      <c r="S187" s="75" t="str">
        <f t="shared" si="12"/>
        <v>081C</v>
      </c>
      <c r="T187" s="75" t="str">
        <f t="shared" si="13"/>
        <v>081C081D081E081F0820082108220823</v>
      </c>
      <c r="U187" s="75" t="str">
        <f t="shared" ca="1" si="14"/>
        <v>00000000000000000000000000000000</v>
      </c>
      <c r="V187" s="197">
        <f t="shared" ca="1" si="16"/>
        <v>0</v>
      </c>
      <c r="W187" s="75">
        <f t="shared" si="17"/>
        <v>316</v>
      </c>
      <c r="Y187" s="75">
        <f t="shared" si="15"/>
        <v>1472</v>
      </c>
      <c r="Z187" s="75">
        <v>184</v>
      </c>
      <c r="AE187" s="479"/>
    </row>
    <row r="188" spans="1:31" s="75" customFormat="1" ht="13.5" x14ac:dyDescent="0.2">
      <c r="A188" s="211">
        <v>185</v>
      </c>
      <c r="B188" s="212" t="s">
        <v>918</v>
      </c>
      <c r="C188" s="213" t="s">
        <v>919</v>
      </c>
      <c r="D188" s="213"/>
      <c r="E188" s="213">
        <v>0</v>
      </c>
      <c r="F188" s="213" t="s">
        <v>590</v>
      </c>
      <c r="G188" s="214" t="s">
        <v>572</v>
      </c>
      <c r="H188" s="208">
        <f>IF(Input!F$4="GMH_OECC",J188,IF(Input!F$4="GMH_XOEC",L188,IF(Input!F$4="GMH_Korea",N188,IF(Input!F$4="GMH_EU",P188,IF(Input!F$4="Skysuper",#REF!,IF(Input!F$4="SkyII",#REF!,IF(Input!F$4="XO-8000",#REF!, "FALSE")))))))</f>
        <v>29</v>
      </c>
      <c r="I188" s="209">
        <f>IF(Input!F$4="GMH_OECC",K188,IF(Input!F$4="GMH_XOEC",M188,IF(Input!F$4="GMH_Korea",O188,IF(Input!F$4="GMH_EU",Q188,IF(Input!F$4="Skysuper",#REF!,IF(Input!F$4="SkyII",#REF!,IF(Input!F$4="XO-8000",#REF!, "FALSE")))))))</f>
        <v>4</v>
      </c>
      <c r="J188" s="210">
        <v>29</v>
      </c>
      <c r="K188" s="268">
        <v>4</v>
      </c>
      <c r="L188" s="270">
        <v>29</v>
      </c>
      <c r="M188" s="270">
        <v>4</v>
      </c>
      <c r="N188" s="270">
        <v>29</v>
      </c>
      <c r="O188" s="270">
        <v>4</v>
      </c>
      <c r="P188" s="270">
        <v>29</v>
      </c>
      <c r="Q188" s="270">
        <v>4</v>
      </c>
      <c r="R188" s="74"/>
      <c r="S188" s="75" t="str">
        <f t="shared" si="12"/>
        <v>081D</v>
      </c>
      <c r="T188" s="75" t="str">
        <f t="shared" si="13"/>
        <v>081D081E081F08200821082208230000</v>
      </c>
      <c r="U188" s="75" t="str">
        <f t="shared" ca="1" si="14"/>
        <v>00000000000000000000000000000000</v>
      </c>
      <c r="V188" s="197">
        <f t="shared" ca="1" si="16"/>
        <v>0</v>
      </c>
      <c r="W188" s="75">
        <f t="shared" si="17"/>
        <v>280</v>
      </c>
      <c r="Y188" s="75">
        <f t="shared" si="15"/>
        <v>1480</v>
      </c>
      <c r="Z188" s="75">
        <v>185</v>
      </c>
      <c r="AE188" s="479"/>
    </row>
    <row r="189" spans="1:31" s="75" customFormat="1" ht="13.5" x14ac:dyDescent="0.2">
      <c r="A189" s="211">
        <v>186</v>
      </c>
      <c r="B189" s="212" t="s">
        <v>920</v>
      </c>
      <c r="C189" s="213" t="s">
        <v>921</v>
      </c>
      <c r="D189" s="213"/>
      <c r="E189" s="213">
        <v>0</v>
      </c>
      <c r="F189" s="213" t="s">
        <v>590</v>
      </c>
      <c r="G189" s="214" t="s">
        <v>572</v>
      </c>
      <c r="H189" s="208">
        <f>IF(Input!F$4="GMH_OECC",J189,IF(Input!F$4="GMH_XOEC",L189,IF(Input!F$4="GMH_Korea",N189,IF(Input!F$4="GMH_EU",P189,IF(Input!F$4="Skysuper",#REF!,IF(Input!F$4="SkyII",#REF!,IF(Input!F$4="XO-8000",#REF!, "FALSE")))))))</f>
        <v>30</v>
      </c>
      <c r="I189" s="209">
        <f>IF(Input!F$4="GMH_OECC",K189,IF(Input!F$4="GMH_XOEC",M189,IF(Input!F$4="GMH_Korea",O189,IF(Input!F$4="GMH_EU",Q189,IF(Input!F$4="Skysuper",#REF!,IF(Input!F$4="SkyII",#REF!,IF(Input!F$4="XO-8000",#REF!, "FALSE")))))))</f>
        <v>4</v>
      </c>
      <c r="J189" s="210">
        <v>30</v>
      </c>
      <c r="K189" s="268">
        <v>4</v>
      </c>
      <c r="L189" s="270">
        <v>30</v>
      </c>
      <c r="M189" s="270">
        <v>4</v>
      </c>
      <c r="N189" s="270">
        <v>30</v>
      </c>
      <c r="O189" s="270">
        <v>4</v>
      </c>
      <c r="P189" s="270">
        <v>30</v>
      </c>
      <c r="Q189" s="270">
        <v>4</v>
      </c>
      <c r="R189" s="74"/>
      <c r="S189" s="75" t="str">
        <f t="shared" si="12"/>
        <v>081E</v>
      </c>
      <c r="T189" s="75" t="str">
        <f t="shared" si="13"/>
        <v>081E081F082008210822082300000000</v>
      </c>
      <c r="U189" s="75" t="str">
        <f t="shared" ca="1" si="14"/>
        <v>00000000000000000000000000000000</v>
      </c>
      <c r="V189" s="197">
        <f t="shared" ca="1" si="16"/>
        <v>0</v>
      </c>
      <c r="W189" s="75">
        <f t="shared" si="17"/>
        <v>243</v>
      </c>
      <c r="Y189" s="75">
        <f t="shared" si="15"/>
        <v>1488</v>
      </c>
      <c r="Z189" s="75">
        <v>186</v>
      </c>
      <c r="AE189" s="479"/>
    </row>
    <row r="190" spans="1:31" s="75" customFormat="1" ht="13.5" x14ac:dyDescent="0.2">
      <c r="A190" s="211">
        <v>187</v>
      </c>
      <c r="B190" s="212" t="s">
        <v>922</v>
      </c>
      <c r="C190" s="213" t="s">
        <v>923</v>
      </c>
      <c r="D190" s="213"/>
      <c r="E190" s="213">
        <v>0</v>
      </c>
      <c r="F190" s="213" t="s">
        <v>590</v>
      </c>
      <c r="G190" s="214" t="s">
        <v>572</v>
      </c>
      <c r="H190" s="208">
        <f>IF(Input!F$4="GMH_OECC",J190,IF(Input!F$4="GMH_XOEC",L190,IF(Input!F$4="GMH_Korea",N190,IF(Input!F$4="GMH_EU",P190,IF(Input!F$4="Skysuper",#REF!,IF(Input!F$4="SkyII",#REF!,IF(Input!F$4="XO-8000",#REF!, "FALSE")))))))</f>
        <v>31</v>
      </c>
      <c r="I190" s="209">
        <f>IF(Input!F$4="GMH_OECC",K190,IF(Input!F$4="GMH_XOEC",M190,IF(Input!F$4="GMH_Korea",O190,IF(Input!F$4="GMH_EU",Q190,IF(Input!F$4="Skysuper",#REF!,IF(Input!F$4="SkyII",#REF!,IF(Input!F$4="XO-8000",#REF!, "FALSE")))))))</f>
        <v>4</v>
      </c>
      <c r="J190" s="210">
        <v>31</v>
      </c>
      <c r="K190" s="268">
        <v>4</v>
      </c>
      <c r="L190" s="270">
        <v>31</v>
      </c>
      <c r="M190" s="270">
        <v>4</v>
      </c>
      <c r="N190" s="270">
        <v>31</v>
      </c>
      <c r="O190" s="270">
        <v>4</v>
      </c>
      <c r="P190" s="270">
        <v>31</v>
      </c>
      <c r="Q190" s="270">
        <v>4</v>
      </c>
      <c r="R190" s="74"/>
      <c r="S190" s="75" t="str">
        <f t="shared" si="12"/>
        <v>081F</v>
      </c>
      <c r="T190" s="75" t="str">
        <f t="shared" si="13"/>
        <v>081F0820082108220823000000000000</v>
      </c>
      <c r="U190" s="75" t="str">
        <f t="shared" ca="1" si="14"/>
        <v>00000000000000000000000000000000</v>
      </c>
      <c r="V190" s="197">
        <f t="shared" ca="1" si="16"/>
        <v>0</v>
      </c>
      <c r="W190" s="75">
        <f t="shared" si="17"/>
        <v>205</v>
      </c>
      <c r="Y190" s="75">
        <f t="shared" si="15"/>
        <v>1496</v>
      </c>
      <c r="Z190" s="75">
        <v>187</v>
      </c>
      <c r="AE190" s="479"/>
    </row>
    <row r="191" spans="1:31" s="75" customFormat="1" ht="13.5" x14ac:dyDescent="0.2">
      <c r="A191" s="211">
        <v>188</v>
      </c>
      <c r="B191" s="212" t="s">
        <v>924</v>
      </c>
      <c r="C191" s="213" t="s">
        <v>925</v>
      </c>
      <c r="D191" s="213"/>
      <c r="E191" s="213">
        <v>0</v>
      </c>
      <c r="F191" s="213" t="s">
        <v>590</v>
      </c>
      <c r="G191" s="214" t="s">
        <v>572</v>
      </c>
      <c r="H191" s="208">
        <f>IF(Input!F$4="GMH_OECC",J191,IF(Input!F$4="GMH_XOEC",L191,IF(Input!F$4="GMH_Korea",N191,IF(Input!F$4="GMH_EU",P191,IF(Input!F$4="Skysuper",#REF!,IF(Input!F$4="SkyII",#REF!,IF(Input!F$4="XO-8000",#REF!, "FALSE")))))))</f>
        <v>32</v>
      </c>
      <c r="I191" s="209">
        <f>IF(Input!F$4="GMH_OECC",K191,IF(Input!F$4="GMH_XOEC",M191,IF(Input!F$4="GMH_Korea",O191,IF(Input!F$4="GMH_EU",Q191,IF(Input!F$4="Skysuper",#REF!,IF(Input!F$4="SkyII",#REF!,IF(Input!F$4="XO-8000",#REF!, "FALSE")))))))</f>
        <v>4</v>
      </c>
      <c r="J191" s="210">
        <v>32</v>
      </c>
      <c r="K191" s="268">
        <v>4</v>
      </c>
      <c r="L191" s="270">
        <v>32</v>
      </c>
      <c r="M191" s="270">
        <v>4</v>
      </c>
      <c r="N191" s="270">
        <v>32</v>
      </c>
      <c r="O191" s="270">
        <v>4</v>
      </c>
      <c r="P191" s="270">
        <v>32</v>
      </c>
      <c r="Q191" s="270">
        <v>4</v>
      </c>
      <c r="R191" s="74"/>
      <c r="S191" s="75" t="str">
        <f t="shared" si="12"/>
        <v>0820</v>
      </c>
      <c r="T191" s="75" t="str">
        <f t="shared" si="13"/>
        <v>08200821082208230000000000000000</v>
      </c>
      <c r="U191" s="75" t="str">
        <f t="shared" ca="1" si="14"/>
        <v>00000000000000000000000000000000</v>
      </c>
      <c r="V191" s="197">
        <f t="shared" ca="1" si="16"/>
        <v>0</v>
      </c>
      <c r="W191" s="75">
        <f t="shared" si="17"/>
        <v>166</v>
      </c>
      <c r="Y191" s="75">
        <f t="shared" si="15"/>
        <v>1504</v>
      </c>
      <c r="Z191" s="75">
        <v>188</v>
      </c>
      <c r="AE191" s="479"/>
    </row>
    <row r="192" spans="1:31" s="75" customFormat="1" ht="13.5" x14ac:dyDescent="0.2">
      <c r="A192" s="211">
        <v>189</v>
      </c>
      <c r="B192" s="212" t="s">
        <v>926</v>
      </c>
      <c r="C192" s="213" t="s">
        <v>927</v>
      </c>
      <c r="D192" s="213"/>
      <c r="E192" s="213">
        <v>0</v>
      </c>
      <c r="F192" s="213" t="s">
        <v>590</v>
      </c>
      <c r="G192" s="214" t="s">
        <v>572</v>
      </c>
      <c r="H192" s="208">
        <f>IF(Input!F$4="GMH_OECC",J192,IF(Input!F$4="GMH_XOEC",L192,IF(Input!F$4="GMH_Korea",N192,IF(Input!F$4="GMH_EU",P192,IF(Input!F$4="Skysuper",#REF!,IF(Input!F$4="SkyII",#REF!,IF(Input!F$4="XO-8000",#REF!, "FALSE")))))))</f>
        <v>33</v>
      </c>
      <c r="I192" s="209">
        <f>IF(Input!F$4="GMH_OECC",K192,IF(Input!F$4="GMH_XOEC",M192,IF(Input!F$4="GMH_Korea",O192,IF(Input!F$4="GMH_EU",Q192,IF(Input!F$4="Skysuper",#REF!,IF(Input!F$4="SkyII",#REF!,IF(Input!F$4="XO-8000",#REF!, "FALSE")))))))</f>
        <v>4</v>
      </c>
      <c r="J192" s="210">
        <v>33</v>
      </c>
      <c r="K192" s="268">
        <v>4</v>
      </c>
      <c r="L192" s="270">
        <v>33</v>
      </c>
      <c r="M192" s="270">
        <v>4</v>
      </c>
      <c r="N192" s="270">
        <v>33</v>
      </c>
      <c r="O192" s="270">
        <v>4</v>
      </c>
      <c r="P192" s="270">
        <v>33</v>
      </c>
      <c r="Q192" s="270">
        <v>4</v>
      </c>
      <c r="R192" s="74"/>
      <c r="S192" s="75" t="str">
        <f t="shared" si="12"/>
        <v>0821</v>
      </c>
      <c r="T192" s="75" t="str">
        <f t="shared" si="13"/>
        <v>08210822082300000000000000000000</v>
      </c>
      <c r="U192" s="75" t="str">
        <f t="shared" ca="1" si="14"/>
        <v>00000000000000000000000000000000</v>
      </c>
      <c r="V192" s="197">
        <f t="shared" ca="1" si="16"/>
        <v>0</v>
      </c>
      <c r="W192" s="75">
        <f t="shared" si="17"/>
        <v>126</v>
      </c>
      <c r="Y192" s="75">
        <f t="shared" si="15"/>
        <v>1512</v>
      </c>
      <c r="Z192" s="75">
        <v>189</v>
      </c>
      <c r="AE192" s="479"/>
    </row>
    <row r="193" spans="1:31" s="75" customFormat="1" ht="13.5" x14ac:dyDescent="0.2">
      <c r="A193" s="211">
        <v>190</v>
      </c>
      <c r="B193" s="212" t="s">
        <v>928</v>
      </c>
      <c r="C193" s="213" t="s">
        <v>929</v>
      </c>
      <c r="D193" s="213"/>
      <c r="E193" s="213">
        <v>0</v>
      </c>
      <c r="F193" s="213" t="s">
        <v>590</v>
      </c>
      <c r="G193" s="214" t="s">
        <v>572</v>
      </c>
      <c r="H193" s="208">
        <f>IF(Input!F$4="GMH_OECC",J193,IF(Input!F$4="GMH_XOEC",L193,IF(Input!F$4="GMH_Korea",N193,IF(Input!F$4="GMH_EU",P193,IF(Input!F$4="Skysuper",#REF!,IF(Input!F$4="SkyII",#REF!,IF(Input!F$4="XO-8000",#REF!, "FALSE")))))))</f>
        <v>34</v>
      </c>
      <c r="I193" s="209">
        <f>IF(Input!F$4="GMH_OECC",K193,IF(Input!F$4="GMH_XOEC",M193,IF(Input!F$4="GMH_Korea",O193,IF(Input!F$4="GMH_EU",Q193,IF(Input!F$4="Skysuper",#REF!,IF(Input!F$4="SkyII",#REF!,IF(Input!F$4="XO-8000",#REF!, "FALSE")))))))</f>
        <v>4</v>
      </c>
      <c r="J193" s="210">
        <v>34</v>
      </c>
      <c r="K193" s="268">
        <v>4</v>
      </c>
      <c r="L193" s="270">
        <v>34</v>
      </c>
      <c r="M193" s="270">
        <v>4</v>
      </c>
      <c r="N193" s="270">
        <v>34</v>
      </c>
      <c r="O193" s="270">
        <v>4</v>
      </c>
      <c r="P193" s="270">
        <v>34</v>
      </c>
      <c r="Q193" s="270">
        <v>4</v>
      </c>
      <c r="R193" s="74"/>
      <c r="S193" s="75" t="str">
        <f t="shared" si="12"/>
        <v>0822</v>
      </c>
      <c r="T193" s="75" t="str">
        <f t="shared" si="13"/>
        <v>08220823000000000000000000000000</v>
      </c>
      <c r="U193" s="75" t="str">
        <f t="shared" ca="1" si="14"/>
        <v>00000000000000000000000000000000</v>
      </c>
      <c r="V193" s="197">
        <f t="shared" ca="1" si="16"/>
        <v>0</v>
      </c>
      <c r="W193" s="75">
        <f t="shared" si="17"/>
        <v>85</v>
      </c>
      <c r="Y193" s="75">
        <f t="shared" si="15"/>
        <v>1520</v>
      </c>
      <c r="Z193" s="75">
        <v>190</v>
      </c>
      <c r="AE193" s="479"/>
    </row>
    <row r="194" spans="1:31" s="75" customFormat="1" ht="13.5" x14ac:dyDescent="0.2">
      <c r="A194" s="211">
        <v>191</v>
      </c>
      <c r="B194" s="212" t="s">
        <v>930</v>
      </c>
      <c r="C194" s="213" t="s">
        <v>931</v>
      </c>
      <c r="D194" s="213"/>
      <c r="E194" s="213">
        <v>0</v>
      </c>
      <c r="F194" s="213" t="s">
        <v>590</v>
      </c>
      <c r="G194" s="214" t="s">
        <v>572</v>
      </c>
      <c r="H194" s="208">
        <f>IF(Input!F$4="GMH_OECC",J194,IF(Input!F$4="GMH_XOEC",L194,IF(Input!F$4="GMH_Korea",N194,IF(Input!F$4="GMH_EU",P194,IF(Input!F$4="Skysuper",#REF!,IF(Input!F$4="SkyII",#REF!,IF(Input!F$4="XO-8000",#REF!, "FALSE")))))))</f>
        <v>35</v>
      </c>
      <c r="I194" s="209">
        <f>IF(Input!F$4="GMH_OECC",K194,IF(Input!F$4="GMH_XOEC",M194,IF(Input!F$4="GMH_Korea",O194,IF(Input!F$4="GMH_EU",Q194,IF(Input!F$4="Skysuper",#REF!,IF(Input!F$4="SkyII",#REF!,IF(Input!F$4="XO-8000",#REF!, "FALSE")))))))</f>
        <v>4</v>
      </c>
      <c r="J194" s="210">
        <v>35</v>
      </c>
      <c r="K194" s="268">
        <v>4</v>
      </c>
      <c r="L194" s="270">
        <v>35</v>
      </c>
      <c r="M194" s="270">
        <v>4</v>
      </c>
      <c r="N194" s="270">
        <v>35</v>
      </c>
      <c r="O194" s="270">
        <v>4</v>
      </c>
      <c r="P194" s="270">
        <v>35</v>
      </c>
      <c r="Q194" s="270">
        <v>4</v>
      </c>
      <c r="R194" s="74"/>
      <c r="S194" s="75" t="str">
        <f t="shared" si="12"/>
        <v>0823</v>
      </c>
      <c r="T194" s="75" t="str">
        <f t="shared" si="13"/>
        <v>08230000000000000000000000000000</v>
      </c>
      <c r="U194" s="75" t="str">
        <f t="shared" ca="1" si="14"/>
        <v>00000000000000000000000000000000</v>
      </c>
      <c r="V194" s="197">
        <f t="shared" ca="1" si="16"/>
        <v>0</v>
      </c>
      <c r="W194" s="75">
        <f t="shared" si="17"/>
        <v>43</v>
      </c>
      <c r="Y194" s="75">
        <f t="shared" si="15"/>
        <v>1528</v>
      </c>
      <c r="Z194" s="75">
        <v>191</v>
      </c>
      <c r="AE194" s="479"/>
    </row>
    <row r="195" spans="1:31" s="75" customFormat="1" ht="13.5" x14ac:dyDescent="0.2">
      <c r="A195" s="211">
        <v>192</v>
      </c>
      <c r="B195" s="212" t="s">
        <v>932</v>
      </c>
      <c r="C195" s="213" t="s">
        <v>933</v>
      </c>
      <c r="D195" s="213"/>
      <c r="E195" s="213">
        <v>0</v>
      </c>
      <c r="F195" s="213" t="s">
        <v>585</v>
      </c>
      <c r="G195" s="214" t="s">
        <v>677</v>
      </c>
      <c r="H195" s="208" t="str">
        <f>IF(Input!F$4="GMH_OECC",J195,IF(Input!F$4="GMH_XOEC",L195,IF(Input!F$4="GMH_Korea",N195,IF(Input!F$4="GMH_EU",P195,IF(Input!F$4="Skysuper",#REF!,IF(Input!F$4="SkyII",#REF!,IF(Input!F$4="XO-8000",#REF!, "FALSE")))))))</f>
        <v>00</v>
      </c>
      <c r="I195" s="209">
        <f>IF(Input!F$4="GMH_OECC",K195,IF(Input!F$4="GMH_XOEC",M195,IF(Input!F$4="GMH_Korea",O195,IF(Input!F$4="GMH_EU",Q195,IF(Input!F$4="Skysuper",#REF!,IF(Input!F$4="SkyII",#REF!,IF(Input!F$4="XO-8000",#REF!, "FALSE")))))))</f>
        <v>0</v>
      </c>
      <c r="J195" s="210" t="s">
        <v>10359</v>
      </c>
      <c r="K195" s="268">
        <v>0</v>
      </c>
      <c r="L195" s="270" t="s">
        <v>10359</v>
      </c>
      <c r="M195" s="270">
        <v>0</v>
      </c>
      <c r="N195" s="270" t="s">
        <v>10359</v>
      </c>
      <c r="O195" s="270">
        <v>0</v>
      </c>
      <c r="P195" s="270" t="s">
        <v>10359</v>
      </c>
      <c r="Q195" s="270">
        <v>0</v>
      </c>
      <c r="R195" s="74"/>
      <c r="S195" s="75" t="str">
        <f t="shared" ref="S195:S258" si="18">"0"&amp;DEC2HEX(2^(I195-1))&amp;IF(LEN(DEC2HEX(H195))=2,DEC2HEX(H195),"0"&amp;DEC2HEX(H195))</f>
        <v>0000</v>
      </c>
      <c r="T195" s="75" t="str">
        <f t="shared" si="13"/>
        <v>00000000000000000000000000000000</v>
      </c>
      <c r="U195" s="75" t="str">
        <f t="shared" ca="1" si="14"/>
        <v>00000000000000000000000000000000</v>
      </c>
      <c r="V195" s="197">
        <f t="shared" ca="1" si="16"/>
        <v>0</v>
      </c>
      <c r="W195" s="75">
        <f t="shared" si="17"/>
        <v>0</v>
      </c>
      <c r="Y195" s="75">
        <f t="shared" si="15"/>
        <v>1536</v>
      </c>
      <c r="Z195" s="75">
        <v>192</v>
      </c>
      <c r="AE195" s="479"/>
    </row>
    <row r="196" spans="1:31" s="75" customFormat="1" ht="13.5" x14ac:dyDescent="0.2">
      <c r="A196" s="211">
        <v>193</v>
      </c>
      <c r="B196" s="212" t="s">
        <v>934</v>
      </c>
      <c r="C196" s="213" t="s">
        <v>935</v>
      </c>
      <c r="D196" s="213"/>
      <c r="E196" s="213">
        <v>0</v>
      </c>
      <c r="F196" s="213" t="s">
        <v>585</v>
      </c>
      <c r="G196" s="214" t="s">
        <v>677</v>
      </c>
      <c r="H196" s="208" t="str">
        <f>IF(Input!F$4="GMH_OECC",J196,IF(Input!F$4="GMH_XOEC",L196,IF(Input!F$4="GMH_Korea",N196,IF(Input!F$4="GMH_EU",P196,IF(Input!F$4="Skysuper",#REF!,IF(Input!F$4="SkyII",#REF!,IF(Input!F$4="XO-8000",#REF!, "FALSE")))))))</f>
        <v>00</v>
      </c>
      <c r="I196" s="209">
        <f>IF(Input!F$4="GMH_OECC",K196,IF(Input!F$4="GMH_XOEC",M196,IF(Input!F$4="GMH_Korea",O196,IF(Input!F$4="GMH_EU",Q196,IF(Input!F$4="Skysuper",#REF!,IF(Input!F$4="SkyII",#REF!,IF(Input!F$4="XO-8000",#REF!, "FALSE")))))))</f>
        <v>0</v>
      </c>
      <c r="J196" s="210" t="s">
        <v>10359</v>
      </c>
      <c r="K196" s="268">
        <v>0</v>
      </c>
      <c r="L196" s="270" t="s">
        <v>10359</v>
      </c>
      <c r="M196" s="270">
        <v>0</v>
      </c>
      <c r="N196" s="270" t="s">
        <v>10359</v>
      </c>
      <c r="O196" s="270">
        <v>0</v>
      </c>
      <c r="P196" s="270" t="s">
        <v>10359</v>
      </c>
      <c r="Q196" s="270">
        <v>0</v>
      </c>
      <c r="R196" s="74"/>
      <c r="S196" s="75" t="str">
        <f t="shared" si="18"/>
        <v>0000</v>
      </c>
      <c r="T196" s="75" t="str">
        <f t="shared" ref="T196:T259" si="19">CONCATENATE(S196,S197,S198,S199,S200,S201,S202,S203)</f>
        <v>00000000000000000000000000000000</v>
      </c>
      <c r="U196" s="75" t="str">
        <f t="shared" ref="U196:U259" ca="1" si="20">OFFSET($T$3:$T$6102,0+Y196,0,1,1)</f>
        <v>00000000000000000000000000000000</v>
      </c>
      <c r="V196" s="197">
        <f t="shared" ca="1" si="16"/>
        <v>0</v>
      </c>
      <c r="W196" s="75">
        <f t="shared" si="17"/>
        <v>0</v>
      </c>
      <c r="Y196" s="75">
        <f t="shared" ref="Y196:Y259" si="21">8*Z196</f>
        <v>1544</v>
      </c>
      <c r="Z196" s="75">
        <v>193</v>
      </c>
      <c r="AE196" s="479"/>
    </row>
    <row r="197" spans="1:31" s="75" customFormat="1" ht="13.5" x14ac:dyDescent="0.2">
      <c r="A197" s="211">
        <v>194</v>
      </c>
      <c r="B197" s="212" t="s">
        <v>936</v>
      </c>
      <c r="C197" s="213" t="s">
        <v>937</v>
      </c>
      <c r="D197" s="213"/>
      <c r="E197" s="213">
        <v>0</v>
      </c>
      <c r="F197" s="213" t="s">
        <v>585</v>
      </c>
      <c r="G197" s="214" t="s">
        <v>677</v>
      </c>
      <c r="H197" s="208" t="str">
        <f>IF(Input!F$4="GMH_OECC",J197,IF(Input!F$4="GMH_XOEC",L197,IF(Input!F$4="GMH_Korea",N197,IF(Input!F$4="GMH_EU",P197,IF(Input!F$4="Skysuper",#REF!,IF(Input!F$4="SkyII",#REF!,IF(Input!F$4="XO-8000",#REF!, "FALSE")))))))</f>
        <v>00</v>
      </c>
      <c r="I197" s="209">
        <f>IF(Input!F$4="GMH_OECC",K197,IF(Input!F$4="GMH_XOEC",M197,IF(Input!F$4="GMH_Korea",O197,IF(Input!F$4="GMH_EU",Q197,IF(Input!F$4="Skysuper",#REF!,IF(Input!F$4="SkyII",#REF!,IF(Input!F$4="XO-8000",#REF!, "FALSE")))))))</f>
        <v>0</v>
      </c>
      <c r="J197" s="210" t="s">
        <v>10359</v>
      </c>
      <c r="K197" s="268">
        <v>0</v>
      </c>
      <c r="L197" s="270" t="s">
        <v>10359</v>
      </c>
      <c r="M197" s="270">
        <v>0</v>
      </c>
      <c r="N197" s="270" t="s">
        <v>10359</v>
      </c>
      <c r="O197" s="270">
        <v>0</v>
      </c>
      <c r="P197" s="270" t="s">
        <v>10359</v>
      </c>
      <c r="Q197" s="270">
        <v>0</v>
      </c>
      <c r="R197" s="74"/>
      <c r="S197" s="75" t="str">
        <f t="shared" si="18"/>
        <v>0000</v>
      </c>
      <c r="T197" s="75" t="str">
        <f t="shared" si="19"/>
        <v>00000000000000000000000000000000</v>
      </c>
      <c r="U197" s="75" t="str">
        <f t="shared" ca="1" si="20"/>
        <v>00000000000000000000000000000000</v>
      </c>
      <c r="V197" s="197">
        <f t="shared" ref="V197:V260" ca="1" si="22">OFFSET($W$3:$W$6102,0+Y197,0,1,1)</f>
        <v>0</v>
      </c>
      <c r="W197" s="75">
        <f t="shared" si="17"/>
        <v>0</v>
      </c>
      <c r="Y197" s="75">
        <f t="shared" si="21"/>
        <v>1552</v>
      </c>
      <c r="Z197" s="75">
        <v>194</v>
      </c>
      <c r="AE197" s="479"/>
    </row>
    <row r="198" spans="1:31" s="75" customFormat="1" ht="13.5" x14ac:dyDescent="0.2">
      <c r="A198" s="211">
        <v>195</v>
      </c>
      <c r="B198" s="212" t="s">
        <v>938</v>
      </c>
      <c r="C198" s="213" t="s">
        <v>939</v>
      </c>
      <c r="D198" s="213"/>
      <c r="E198" s="213">
        <v>0</v>
      </c>
      <c r="F198" s="213" t="s">
        <v>585</v>
      </c>
      <c r="G198" s="214" t="s">
        <v>677</v>
      </c>
      <c r="H198" s="208" t="str">
        <f>IF(Input!F$4="GMH_OECC",J198,IF(Input!F$4="GMH_XOEC",L198,IF(Input!F$4="GMH_Korea",N198,IF(Input!F$4="GMH_EU",P198,IF(Input!F$4="Skysuper",#REF!,IF(Input!F$4="SkyII",#REF!,IF(Input!F$4="XO-8000",#REF!, "FALSE")))))))</f>
        <v>00</v>
      </c>
      <c r="I198" s="209">
        <f>IF(Input!F$4="GMH_OECC",K198,IF(Input!F$4="GMH_XOEC",M198,IF(Input!F$4="GMH_Korea",O198,IF(Input!F$4="GMH_EU",Q198,IF(Input!F$4="Skysuper",#REF!,IF(Input!F$4="SkyII",#REF!,IF(Input!F$4="XO-8000",#REF!, "FALSE")))))))</f>
        <v>0</v>
      </c>
      <c r="J198" s="210" t="s">
        <v>10359</v>
      </c>
      <c r="K198" s="268">
        <v>0</v>
      </c>
      <c r="L198" s="270" t="s">
        <v>10359</v>
      </c>
      <c r="M198" s="270">
        <v>0</v>
      </c>
      <c r="N198" s="270" t="s">
        <v>10359</v>
      </c>
      <c r="O198" s="270">
        <v>0</v>
      </c>
      <c r="P198" s="270" t="s">
        <v>10359</v>
      </c>
      <c r="Q198" s="270">
        <v>0</v>
      </c>
      <c r="R198" s="74"/>
      <c r="S198" s="75" t="str">
        <f t="shared" si="18"/>
        <v>0000</v>
      </c>
      <c r="T198" s="75" t="str">
        <f t="shared" si="19"/>
        <v>00000000000000000000000000000000</v>
      </c>
      <c r="U198" s="75" t="str">
        <f t="shared" ca="1" si="20"/>
        <v>00000000000000000000000000000000</v>
      </c>
      <c r="V198" s="197">
        <f t="shared" ca="1" si="22"/>
        <v>0</v>
      </c>
      <c r="W198" s="75">
        <f t="shared" ref="W198:W261" si="23">HEX2DEC(RIGHT(S198,2))+HEX2DEC(RIGHT(S199,2))+HEX2DEC(RIGHT(S200,2))+HEX2DEC(RIGHT(S201,2))+HEX2DEC(LEFT(S198,2))+HEX2DEC(LEFT(S199,2))+HEX2DEC(LEFT(S200,2))+HEX2DEC(LEFT(S201,2))+HEX2DEC(RIGHT(S202,2))+HEX2DEC(RIGHT(S203,2))+HEX2DEC(RIGHT(S204,2))+HEX2DEC(RIGHT(S205,2))+HEX2DEC(LEFT(S202,2))+HEX2DEC(LEFT(S203,2))+HEX2DEC(LEFT(S204,2))+HEX2DEC(LEFT(S205,2))</f>
        <v>0</v>
      </c>
      <c r="Y198" s="75">
        <f t="shared" si="21"/>
        <v>1560</v>
      </c>
      <c r="Z198" s="75">
        <v>195</v>
      </c>
      <c r="AE198" s="479"/>
    </row>
    <row r="199" spans="1:31" s="75" customFormat="1" ht="13.5" x14ac:dyDescent="0.2">
      <c r="A199" s="211">
        <v>196</v>
      </c>
      <c r="B199" s="212" t="s">
        <v>940</v>
      </c>
      <c r="C199" s="213" t="s">
        <v>941</v>
      </c>
      <c r="D199" s="213"/>
      <c r="E199" s="213">
        <v>0</v>
      </c>
      <c r="F199" s="213" t="s">
        <v>585</v>
      </c>
      <c r="G199" s="214" t="s">
        <v>677</v>
      </c>
      <c r="H199" s="208" t="str">
        <f>IF(Input!F$4="GMH_OECC",J199,IF(Input!F$4="GMH_XOEC",L199,IF(Input!F$4="GMH_Korea",N199,IF(Input!F$4="GMH_EU",P199,IF(Input!F$4="Skysuper",#REF!,IF(Input!F$4="SkyII",#REF!,IF(Input!F$4="XO-8000",#REF!, "FALSE")))))))</f>
        <v>00</v>
      </c>
      <c r="I199" s="209">
        <f>IF(Input!F$4="GMH_OECC",K199,IF(Input!F$4="GMH_XOEC",M199,IF(Input!F$4="GMH_Korea",O199,IF(Input!F$4="GMH_EU",Q199,IF(Input!F$4="Skysuper",#REF!,IF(Input!F$4="SkyII",#REF!,IF(Input!F$4="XO-8000",#REF!, "FALSE")))))))</f>
        <v>0</v>
      </c>
      <c r="J199" s="210" t="s">
        <v>10359</v>
      </c>
      <c r="K199" s="268">
        <v>0</v>
      </c>
      <c r="L199" s="270" t="s">
        <v>10359</v>
      </c>
      <c r="M199" s="270">
        <v>0</v>
      </c>
      <c r="N199" s="270" t="s">
        <v>10359</v>
      </c>
      <c r="O199" s="270">
        <v>0</v>
      </c>
      <c r="P199" s="270" t="s">
        <v>10359</v>
      </c>
      <c r="Q199" s="270">
        <v>0</v>
      </c>
      <c r="R199" s="74"/>
      <c r="S199" s="75" t="str">
        <f t="shared" si="18"/>
        <v>0000</v>
      </c>
      <c r="T199" s="75" t="str">
        <f t="shared" si="19"/>
        <v>00000000000000000000000000000000</v>
      </c>
      <c r="U199" s="75" t="str">
        <f t="shared" ca="1" si="20"/>
        <v>00000000000000000000000000000000</v>
      </c>
      <c r="V199" s="197">
        <f t="shared" ca="1" si="22"/>
        <v>0</v>
      </c>
      <c r="W199" s="75">
        <f t="shared" si="23"/>
        <v>0</v>
      </c>
      <c r="Y199" s="75">
        <f t="shared" si="21"/>
        <v>1568</v>
      </c>
      <c r="Z199" s="75">
        <v>196</v>
      </c>
      <c r="AE199" s="479"/>
    </row>
    <row r="200" spans="1:31" s="75" customFormat="1" ht="13.5" x14ac:dyDescent="0.2">
      <c r="A200" s="211">
        <v>197</v>
      </c>
      <c r="B200" s="212" t="s">
        <v>942</v>
      </c>
      <c r="C200" s="213" t="s">
        <v>943</v>
      </c>
      <c r="D200" s="213"/>
      <c r="E200" s="213">
        <v>0</v>
      </c>
      <c r="F200" s="213" t="s">
        <v>585</v>
      </c>
      <c r="G200" s="214" t="s">
        <v>677</v>
      </c>
      <c r="H200" s="208" t="str">
        <f>IF(Input!F$4="GMH_OECC",J200,IF(Input!F$4="GMH_XOEC",L200,IF(Input!F$4="GMH_Korea",N200,IF(Input!F$4="GMH_EU",P200,IF(Input!F$4="Skysuper",#REF!,IF(Input!F$4="SkyII",#REF!,IF(Input!F$4="XO-8000",#REF!, "FALSE")))))))</f>
        <v>00</v>
      </c>
      <c r="I200" s="209">
        <f>IF(Input!F$4="GMH_OECC",K200,IF(Input!F$4="GMH_XOEC",M200,IF(Input!F$4="GMH_Korea",O200,IF(Input!F$4="GMH_EU",Q200,IF(Input!F$4="Skysuper",#REF!,IF(Input!F$4="SkyII",#REF!,IF(Input!F$4="XO-8000",#REF!, "FALSE")))))))</f>
        <v>0</v>
      </c>
      <c r="J200" s="210" t="s">
        <v>10359</v>
      </c>
      <c r="K200" s="268">
        <v>0</v>
      </c>
      <c r="L200" s="270" t="s">
        <v>10359</v>
      </c>
      <c r="M200" s="270">
        <v>0</v>
      </c>
      <c r="N200" s="270" t="s">
        <v>10359</v>
      </c>
      <c r="O200" s="270">
        <v>0</v>
      </c>
      <c r="P200" s="270" t="s">
        <v>10359</v>
      </c>
      <c r="Q200" s="270">
        <v>0</v>
      </c>
      <c r="R200" s="74"/>
      <c r="S200" s="75" t="str">
        <f t="shared" si="18"/>
        <v>0000</v>
      </c>
      <c r="T200" s="75" t="str">
        <f t="shared" si="19"/>
        <v>00000000000000000000000000000000</v>
      </c>
      <c r="U200" s="75" t="str">
        <f t="shared" ca="1" si="20"/>
        <v>00000000000000000000000000000000</v>
      </c>
      <c r="V200" s="197">
        <f t="shared" ca="1" si="22"/>
        <v>0</v>
      </c>
      <c r="W200" s="75">
        <f t="shared" si="23"/>
        <v>0</v>
      </c>
      <c r="Y200" s="75">
        <f t="shared" si="21"/>
        <v>1576</v>
      </c>
      <c r="Z200" s="75">
        <v>197</v>
      </c>
      <c r="AE200" s="479"/>
    </row>
    <row r="201" spans="1:31" s="75" customFormat="1" ht="13.5" x14ac:dyDescent="0.2">
      <c r="A201" s="211">
        <v>198</v>
      </c>
      <c r="B201" s="212" t="s">
        <v>944</v>
      </c>
      <c r="C201" s="213" t="s">
        <v>945</v>
      </c>
      <c r="D201" s="213"/>
      <c r="E201" s="213">
        <v>0</v>
      </c>
      <c r="F201" s="213" t="s">
        <v>585</v>
      </c>
      <c r="G201" s="214" t="s">
        <v>677</v>
      </c>
      <c r="H201" s="208" t="str">
        <f>IF(Input!F$4="GMH_OECC",J201,IF(Input!F$4="GMH_XOEC",L201,IF(Input!F$4="GMH_Korea",N201,IF(Input!F$4="GMH_EU",P201,IF(Input!F$4="Skysuper",#REF!,IF(Input!F$4="SkyII",#REF!,IF(Input!F$4="XO-8000",#REF!, "FALSE")))))))</f>
        <v>00</v>
      </c>
      <c r="I201" s="209">
        <f>IF(Input!F$4="GMH_OECC",K201,IF(Input!F$4="GMH_XOEC",M201,IF(Input!F$4="GMH_Korea",O201,IF(Input!F$4="GMH_EU",Q201,IF(Input!F$4="Skysuper",#REF!,IF(Input!F$4="SkyII",#REF!,IF(Input!F$4="XO-8000",#REF!, "FALSE")))))))</f>
        <v>0</v>
      </c>
      <c r="J201" s="210" t="s">
        <v>10359</v>
      </c>
      <c r="K201" s="268">
        <v>0</v>
      </c>
      <c r="L201" s="270" t="s">
        <v>10359</v>
      </c>
      <c r="M201" s="270">
        <v>0</v>
      </c>
      <c r="N201" s="270" t="s">
        <v>10359</v>
      </c>
      <c r="O201" s="270">
        <v>0</v>
      </c>
      <c r="P201" s="270" t="s">
        <v>10359</v>
      </c>
      <c r="Q201" s="270">
        <v>0</v>
      </c>
      <c r="R201" s="74"/>
      <c r="S201" s="75" t="str">
        <f t="shared" si="18"/>
        <v>0000</v>
      </c>
      <c r="T201" s="75" t="str">
        <f t="shared" si="19"/>
        <v>00000000000000000000000000000000</v>
      </c>
      <c r="U201" s="75" t="str">
        <f t="shared" ca="1" si="20"/>
        <v>00000000000000000000000000000000</v>
      </c>
      <c r="V201" s="197">
        <f t="shared" ca="1" si="22"/>
        <v>0</v>
      </c>
      <c r="W201" s="75">
        <f t="shared" si="23"/>
        <v>0</v>
      </c>
      <c r="Y201" s="75">
        <f t="shared" si="21"/>
        <v>1584</v>
      </c>
      <c r="Z201" s="75">
        <v>198</v>
      </c>
      <c r="AE201" s="479"/>
    </row>
    <row r="202" spans="1:31" s="75" customFormat="1" ht="13.5" x14ac:dyDescent="0.2">
      <c r="A202" s="211">
        <v>199</v>
      </c>
      <c r="B202" s="212" t="s">
        <v>946</v>
      </c>
      <c r="C202" s="213" t="s">
        <v>947</v>
      </c>
      <c r="D202" s="213"/>
      <c r="E202" s="213">
        <v>0</v>
      </c>
      <c r="F202" s="213" t="s">
        <v>585</v>
      </c>
      <c r="G202" s="214" t="s">
        <v>677</v>
      </c>
      <c r="H202" s="208" t="str">
        <f>IF(Input!F$4="GMH_OECC",J202,IF(Input!F$4="GMH_XOEC",L202,IF(Input!F$4="GMH_Korea",N202,IF(Input!F$4="GMH_EU",P202,IF(Input!F$4="Skysuper",#REF!,IF(Input!F$4="SkyII",#REF!,IF(Input!F$4="XO-8000",#REF!, "FALSE")))))))</f>
        <v>00</v>
      </c>
      <c r="I202" s="209">
        <f>IF(Input!F$4="GMH_OECC",K202,IF(Input!F$4="GMH_XOEC",M202,IF(Input!F$4="GMH_Korea",O202,IF(Input!F$4="GMH_EU",Q202,IF(Input!F$4="Skysuper",#REF!,IF(Input!F$4="SkyII",#REF!,IF(Input!F$4="XO-8000",#REF!, "FALSE")))))))</f>
        <v>0</v>
      </c>
      <c r="J202" s="210" t="s">
        <v>10359</v>
      </c>
      <c r="K202" s="268">
        <v>0</v>
      </c>
      <c r="L202" s="270" t="s">
        <v>10359</v>
      </c>
      <c r="M202" s="270">
        <v>0</v>
      </c>
      <c r="N202" s="270" t="s">
        <v>10359</v>
      </c>
      <c r="O202" s="270">
        <v>0</v>
      </c>
      <c r="P202" s="270" t="s">
        <v>10359</v>
      </c>
      <c r="Q202" s="270">
        <v>0</v>
      </c>
      <c r="R202" s="74"/>
      <c r="S202" s="75" t="str">
        <f t="shared" si="18"/>
        <v>0000</v>
      </c>
      <c r="T202" s="75" t="str">
        <f t="shared" si="19"/>
        <v>00000000000000000000000000000000</v>
      </c>
      <c r="U202" s="75" t="str">
        <f t="shared" ca="1" si="20"/>
        <v>00000000000000000000000000000000</v>
      </c>
      <c r="V202" s="197">
        <f t="shared" ca="1" si="22"/>
        <v>0</v>
      </c>
      <c r="W202" s="75">
        <f t="shared" si="23"/>
        <v>0</v>
      </c>
      <c r="Y202" s="75">
        <f t="shared" si="21"/>
        <v>1592</v>
      </c>
      <c r="Z202" s="75">
        <v>199</v>
      </c>
      <c r="AE202" s="479"/>
    </row>
    <row r="203" spans="1:31" s="75" customFormat="1" ht="13.5" x14ac:dyDescent="0.2">
      <c r="A203" s="211">
        <v>200</v>
      </c>
      <c r="B203" s="212" t="s">
        <v>948</v>
      </c>
      <c r="C203" s="213" t="s">
        <v>949</v>
      </c>
      <c r="D203" s="213"/>
      <c r="E203" s="213">
        <v>0</v>
      </c>
      <c r="F203" s="213" t="s">
        <v>585</v>
      </c>
      <c r="G203" s="214" t="s">
        <v>677</v>
      </c>
      <c r="H203" s="208" t="str">
        <f>IF(Input!F$4="GMH_OECC",J203,IF(Input!F$4="GMH_XOEC",L203,IF(Input!F$4="GMH_Korea",N203,IF(Input!F$4="GMH_EU",P203,IF(Input!F$4="Skysuper",#REF!,IF(Input!F$4="SkyII",#REF!,IF(Input!F$4="XO-8000",#REF!, "FALSE")))))))</f>
        <v>00</v>
      </c>
      <c r="I203" s="209">
        <f>IF(Input!F$4="GMH_OECC",K203,IF(Input!F$4="GMH_XOEC",M203,IF(Input!F$4="GMH_Korea",O203,IF(Input!F$4="GMH_EU",Q203,IF(Input!F$4="Skysuper",#REF!,IF(Input!F$4="SkyII",#REF!,IF(Input!F$4="XO-8000",#REF!, "FALSE")))))))</f>
        <v>0</v>
      </c>
      <c r="J203" s="210" t="s">
        <v>10359</v>
      </c>
      <c r="K203" s="268">
        <v>0</v>
      </c>
      <c r="L203" s="270" t="s">
        <v>10359</v>
      </c>
      <c r="M203" s="270">
        <v>0</v>
      </c>
      <c r="N203" s="270" t="s">
        <v>10359</v>
      </c>
      <c r="O203" s="270">
        <v>0</v>
      </c>
      <c r="P203" s="270" t="s">
        <v>10359</v>
      </c>
      <c r="Q203" s="270">
        <v>0</v>
      </c>
      <c r="R203" s="74"/>
      <c r="S203" s="75" t="str">
        <f t="shared" si="18"/>
        <v>0000</v>
      </c>
      <c r="T203" s="75" t="str">
        <f t="shared" si="19"/>
        <v>00000000000000000000000000000000</v>
      </c>
      <c r="U203" s="75" t="str">
        <f t="shared" ca="1" si="20"/>
        <v>00000000000000000000000000000000</v>
      </c>
      <c r="V203" s="197">
        <f t="shared" ca="1" si="22"/>
        <v>0</v>
      </c>
      <c r="W203" s="75">
        <f t="shared" si="23"/>
        <v>0</v>
      </c>
      <c r="Y203" s="75">
        <f t="shared" si="21"/>
        <v>1600</v>
      </c>
      <c r="Z203" s="75">
        <v>200</v>
      </c>
      <c r="AE203" s="479"/>
    </row>
    <row r="204" spans="1:31" s="75" customFormat="1" ht="13.5" x14ac:dyDescent="0.2">
      <c r="A204" s="211">
        <v>201</v>
      </c>
      <c r="B204" s="212" t="s">
        <v>950</v>
      </c>
      <c r="C204" s="213" t="s">
        <v>951</v>
      </c>
      <c r="D204" s="213"/>
      <c r="E204" s="213">
        <v>0</v>
      </c>
      <c r="F204" s="213" t="s">
        <v>585</v>
      </c>
      <c r="G204" s="214" t="s">
        <v>677</v>
      </c>
      <c r="H204" s="208" t="str">
        <f>IF(Input!F$4="GMH_OECC",J204,IF(Input!F$4="GMH_XOEC",L204,IF(Input!F$4="GMH_Korea",N204,IF(Input!F$4="GMH_EU",P204,IF(Input!F$4="Skysuper",#REF!,IF(Input!F$4="SkyII",#REF!,IF(Input!F$4="XO-8000",#REF!, "FALSE")))))))</f>
        <v>00</v>
      </c>
      <c r="I204" s="209">
        <f>IF(Input!F$4="GMH_OECC",K204,IF(Input!F$4="GMH_XOEC",M204,IF(Input!F$4="GMH_Korea",O204,IF(Input!F$4="GMH_EU",Q204,IF(Input!F$4="Skysuper",#REF!,IF(Input!F$4="SkyII",#REF!,IF(Input!F$4="XO-8000",#REF!, "FALSE")))))))</f>
        <v>0</v>
      </c>
      <c r="J204" s="210" t="s">
        <v>10359</v>
      </c>
      <c r="K204" s="268">
        <v>0</v>
      </c>
      <c r="L204" s="270" t="s">
        <v>10359</v>
      </c>
      <c r="M204" s="270">
        <v>0</v>
      </c>
      <c r="N204" s="270" t="s">
        <v>10359</v>
      </c>
      <c r="O204" s="270">
        <v>0</v>
      </c>
      <c r="P204" s="270" t="s">
        <v>10359</v>
      </c>
      <c r="Q204" s="270">
        <v>0</v>
      </c>
      <c r="R204" s="74"/>
      <c r="S204" s="75" t="str">
        <f t="shared" si="18"/>
        <v>0000</v>
      </c>
      <c r="T204" s="75" t="str">
        <f t="shared" si="19"/>
        <v>00000000000000000000000000000000</v>
      </c>
      <c r="U204" s="75" t="str">
        <f t="shared" ca="1" si="20"/>
        <v>00000000000000000000000000000000</v>
      </c>
      <c r="V204" s="197">
        <f t="shared" ca="1" si="22"/>
        <v>0</v>
      </c>
      <c r="W204" s="75">
        <f t="shared" si="23"/>
        <v>0</v>
      </c>
      <c r="Y204" s="75">
        <f t="shared" si="21"/>
        <v>1608</v>
      </c>
      <c r="Z204" s="75">
        <v>201</v>
      </c>
      <c r="AE204" s="479"/>
    </row>
    <row r="205" spans="1:31" s="75" customFormat="1" ht="13.5" x14ac:dyDescent="0.2">
      <c r="A205" s="211">
        <v>202</v>
      </c>
      <c r="B205" s="212" t="s">
        <v>952</v>
      </c>
      <c r="C205" s="213" t="s">
        <v>953</v>
      </c>
      <c r="D205" s="213"/>
      <c r="E205" s="213">
        <v>0</v>
      </c>
      <c r="F205" s="213" t="s">
        <v>585</v>
      </c>
      <c r="G205" s="214" t="s">
        <v>677</v>
      </c>
      <c r="H205" s="208" t="str">
        <f>IF(Input!F$4="GMH_OECC",J205,IF(Input!F$4="GMH_XOEC",L205,IF(Input!F$4="GMH_Korea",N205,IF(Input!F$4="GMH_EU",P205,IF(Input!F$4="Skysuper",#REF!,IF(Input!F$4="SkyII",#REF!,IF(Input!F$4="XO-8000",#REF!, "FALSE")))))))</f>
        <v>00</v>
      </c>
      <c r="I205" s="209">
        <f>IF(Input!F$4="GMH_OECC",K205,IF(Input!F$4="GMH_XOEC",M205,IF(Input!F$4="GMH_Korea",O205,IF(Input!F$4="GMH_EU",Q205,IF(Input!F$4="Skysuper",#REF!,IF(Input!F$4="SkyII",#REF!,IF(Input!F$4="XO-8000",#REF!, "FALSE")))))))</f>
        <v>0</v>
      </c>
      <c r="J205" s="210" t="s">
        <v>10359</v>
      </c>
      <c r="K205" s="268">
        <v>0</v>
      </c>
      <c r="L205" s="270" t="s">
        <v>10359</v>
      </c>
      <c r="M205" s="270">
        <v>0</v>
      </c>
      <c r="N205" s="270" t="s">
        <v>10359</v>
      </c>
      <c r="O205" s="270">
        <v>0</v>
      </c>
      <c r="P205" s="270" t="s">
        <v>10359</v>
      </c>
      <c r="Q205" s="270">
        <v>0</v>
      </c>
      <c r="R205" s="74"/>
      <c r="S205" s="75" t="str">
        <f t="shared" si="18"/>
        <v>0000</v>
      </c>
      <c r="T205" s="75" t="str">
        <f t="shared" si="19"/>
        <v>00000000000000000000000000000000</v>
      </c>
      <c r="U205" s="75" t="str">
        <f t="shared" ca="1" si="20"/>
        <v>00000000000000000000000000000000</v>
      </c>
      <c r="V205" s="197">
        <f t="shared" ca="1" si="22"/>
        <v>0</v>
      </c>
      <c r="W205" s="75">
        <f t="shared" si="23"/>
        <v>0</v>
      </c>
      <c r="Y205" s="75">
        <f t="shared" si="21"/>
        <v>1616</v>
      </c>
      <c r="Z205" s="75">
        <v>202</v>
      </c>
      <c r="AE205" s="479"/>
    </row>
    <row r="206" spans="1:31" s="75" customFormat="1" ht="13.5" x14ac:dyDescent="0.2">
      <c r="A206" s="211">
        <v>203</v>
      </c>
      <c r="B206" s="212" t="s">
        <v>954</v>
      </c>
      <c r="C206" s="213" t="s">
        <v>955</v>
      </c>
      <c r="D206" s="213"/>
      <c r="E206" s="213">
        <v>0</v>
      </c>
      <c r="F206" s="213" t="s">
        <v>585</v>
      </c>
      <c r="G206" s="214" t="s">
        <v>677</v>
      </c>
      <c r="H206" s="208" t="str">
        <f>IF(Input!F$4="GMH_OECC",J206,IF(Input!F$4="GMH_XOEC",L206,IF(Input!F$4="GMH_Korea",N206,IF(Input!F$4="GMH_EU",P206,IF(Input!F$4="Skysuper",#REF!,IF(Input!F$4="SkyII",#REF!,IF(Input!F$4="XO-8000",#REF!, "FALSE")))))))</f>
        <v>00</v>
      </c>
      <c r="I206" s="209">
        <f>IF(Input!F$4="GMH_OECC",K206,IF(Input!F$4="GMH_XOEC",M206,IF(Input!F$4="GMH_Korea",O206,IF(Input!F$4="GMH_EU",Q206,IF(Input!F$4="Skysuper",#REF!,IF(Input!F$4="SkyII",#REF!,IF(Input!F$4="XO-8000",#REF!, "FALSE")))))))</f>
        <v>0</v>
      </c>
      <c r="J206" s="210" t="s">
        <v>10359</v>
      </c>
      <c r="K206" s="268">
        <v>0</v>
      </c>
      <c r="L206" s="270" t="s">
        <v>10359</v>
      </c>
      <c r="M206" s="270">
        <v>0</v>
      </c>
      <c r="N206" s="270" t="s">
        <v>10359</v>
      </c>
      <c r="O206" s="270">
        <v>0</v>
      </c>
      <c r="P206" s="270" t="s">
        <v>10359</v>
      </c>
      <c r="Q206" s="270">
        <v>0</v>
      </c>
      <c r="R206" s="74"/>
      <c r="S206" s="75" t="str">
        <f t="shared" si="18"/>
        <v>0000</v>
      </c>
      <c r="T206" s="75" t="str">
        <f t="shared" si="19"/>
        <v>00000000000000000000000000000000</v>
      </c>
      <c r="U206" s="75" t="str">
        <f t="shared" ca="1" si="20"/>
        <v>00000000000000000000000000000000</v>
      </c>
      <c r="V206" s="197">
        <f t="shared" ca="1" si="22"/>
        <v>0</v>
      </c>
      <c r="W206" s="75">
        <f t="shared" si="23"/>
        <v>0</v>
      </c>
      <c r="Y206" s="75">
        <f t="shared" si="21"/>
        <v>1624</v>
      </c>
      <c r="Z206" s="75">
        <v>203</v>
      </c>
      <c r="AE206" s="479"/>
    </row>
    <row r="207" spans="1:31" s="75" customFormat="1" ht="13.5" x14ac:dyDescent="0.2">
      <c r="A207" s="211">
        <v>204</v>
      </c>
      <c r="B207" s="212" t="s">
        <v>956</v>
      </c>
      <c r="C207" s="213" t="s">
        <v>957</v>
      </c>
      <c r="D207" s="213"/>
      <c r="E207" s="213">
        <v>0</v>
      </c>
      <c r="F207" s="213" t="s">
        <v>585</v>
      </c>
      <c r="G207" s="214" t="s">
        <v>677</v>
      </c>
      <c r="H207" s="208" t="str">
        <f>IF(Input!F$4="GMH_OECC",J207,IF(Input!F$4="GMH_XOEC",L207,IF(Input!F$4="GMH_Korea",N207,IF(Input!F$4="GMH_EU",P207,IF(Input!F$4="Skysuper",#REF!,IF(Input!F$4="SkyII",#REF!,IF(Input!F$4="XO-8000",#REF!, "FALSE")))))))</f>
        <v>00</v>
      </c>
      <c r="I207" s="209">
        <f>IF(Input!F$4="GMH_OECC",K207,IF(Input!F$4="GMH_XOEC",M207,IF(Input!F$4="GMH_Korea",O207,IF(Input!F$4="GMH_EU",Q207,IF(Input!F$4="Skysuper",#REF!,IF(Input!F$4="SkyII",#REF!,IF(Input!F$4="XO-8000",#REF!, "FALSE")))))))</f>
        <v>0</v>
      </c>
      <c r="J207" s="210" t="s">
        <v>10359</v>
      </c>
      <c r="K207" s="268">
        <v>0</v>
      </c>
      <c r="L207" s="270" t="s">
        <v>10359</v>
      </c>
      <c r="M207" s="270">
        <v>0</v>
      </c>
      <c r="N207" s="270" t="s">
        <v>10359</v>
      </c>
      <c r="O207" s="270">
        <v>0</v>
      </c>
      <c r="P207" s="270" t="s">
        <v>10359</v>
      </c>
      <c r="Q207" s="270">
        <v>0</v>
      </c>
      <c r="R207" s="74"/>
      <c r="S207" s="75" t="str">
        <f t="shared" si="18"/>
        <v>0000</v>
      </c>
      <c r="T207" s="75" t="str">
        <f t="shared" si="19"/>
        <v>00000000000000000000000000000000</v>
      </c>
      <c r="U207" s="75" t="str">
        <f t="shared" ca="1" si="20"/>
        <v>00000000000000000000000000000000</v>
      </c>
      <c r="V207" s="197">
        <f t="shared" ca="1" si="22"/>
        <v>0</v>
      </c>
      <c r="W207" s="75">
        <f t="shared" si="23"/>
        <v>0</v>
      </c>
      <c r="Y207" s="75">
        <f t="shared" si="21"/>
        <v>1632</v>
      </c>
      <c r="Z207" s="75">
        <v>204</v>
      </c>
      <c r="AE207" s="479"/>
    </row>
    <row r="208" spans="1:31" s="75" customFormat="1" ht="13.5" x14ac:dyDescent="0.2">
      <c r="A208" s="211">
        <v>205</v>
      </c>
      <c r="B208" s="212" t="s">
        <v>958</v>
      </c>
      <c r="C208" s="213" t="s">
        <v>959</v>
      </c>
      <c r="D208" s="213"/>
      <c r="E208" s="213">
        <v>0</v>
      </c>
      <c r="F208" s="213" t="s">
        <v>585</v>
      </c>
      <c r="G208" s="214" t="s">
        <v>677</v>
      </c>
      <c r="H208" s="208" t="str">
        <f>IF(Input!F$4="GMH_OECC",J208,IF(Input!F$4="GMH_XOEC",L208,IF(Input!F$4="GMH_Korea",N208,IF(Input!F$4="GMH_EU",P208,IF(Input!F$4="Skysuper",#REF!,IF(Input!F$4="SkyII",#REF!,IF(Input!F$4="XO-8000",#REF!, "FALSE")))))))</f>
        <v>00</v>
      </c>
      <c r="I208" s="209">
        <f>IF(Input!F$4="GMH_OECC",K208,IF(Input!F$4="GMH_XOEC",M208,IF(Input!F$4="GMH_Korea",O208,IF(Input!F$4="GMH_EU",Q208,IF(Input!F$4="Skysuper",#REF!,IF(Input!F$4="SkyII",#REF!,IF(Input!F$4="XO-8000",#REF!, "FALSE")))))))</f>
        <v>0</v>
      </c>
      <c r="J208" s="210" t="s">
        <v>10359</v>
      </c>
      <c r="K208" s="268">
        <v>0</v>
      </c>
      <c r="L208" s="270" t="s">
        <v>10359</v>
      </c>
      <c r="M208" s="270">
        <v>0</v>
      </c>
      <c r="N208" s="270" t="s">
        <v>10359</v>
      </c>
      <c r="O208" s="270">
        <v>0</v>
      </c>
      <c r="P208" s="270" t="s">
        <v>10359</v>
      </c>
      <c r="Q208" s="270">
        <v>0</v>
      </c>
      <c r="R208" s="74"/>
      <c r="S208" s="75" t="str">
        <f t="shared" si="18"/>
        <v>0000</v>
      </c>
      <c r="T208" s="75" t="str">
        <f t="shared" si="19"/>
        <v>00000000000000000000000000000000</v>
      </c>
      <c r="U208" s="75" t="str">
        <f t="shared" ca="1" si="20"/>
        <v>00000000000000000000000000000000</v>
      </c>
      <c r="V208" s="197">
        <f t="shared" ca="1" si="22"/>
        <v>0</v>
      </c>
      <c r="W208" s="75">
        <f t="shared" si="23"/>
        <v>0</v>
      </c>
      <c r="Y208" s="75">
        <f t="shared" si="21"/>
        <v>1640</v>
      </c>
      <c r="Z208" s="75">
        <v>205</v>
      </c>
      <c r="AE208" s="479"/>
    </row>
    <row r="209" spans="1:31" s="75" customFormat="1" ht="13.5" x14ac:dyDescent="0.2">
      <c r="A209" s="211">
        <v>206</v>
      </c>
      <c r="B209" s="212" t="s">
        <v>960</v>
      </c>
      <c r="C209" s="213" t="s">
        <v>961</v>
      </c>
      <c r="D209" s="213"/>
      <c r="E209" s="213">
        <v>0</v>
      </c>
      <c r="F209" s="213" t="s">
        <v>585</v>
      </c>
      <c r="G209" s="214" t="s">
        <v>677</v>
      </c>
      <c r="H209" s="208" t="str">
        <f>IF(Input!F$4="GMH_OECC",J209,IF(Input!F$4="GMH_XOEC",L209,IF(Input!F$4="GMH_Korea",N209,IF(Input!F$4="GMH_EU",P209,IF(Input!F$4="Skysuper",#REF!,IF(Input!F$4="SkyII",#REF!,IF(Input!F$4="XO-8000",#REF!, "FALSE")))))))</f>
        <v>00</v>
      </c>
      <c r="I209" s="209">
        <f>IF(Input!F$4="GMH_OECC",K209,IF(Input!F$4="GMH_XOEC",M209,IF(Input!F$4="GMH_Korea",O209,IF(Input!F$4="GMH_EU",Q209,IF(Input!F$4="Skysuper",#REF!,IF(Input!F$4="SkyII",#REF!,IF(Input!F$4="XO-8000",#REF!, "FALSE")))))))</f>
        <v>0</v>
      </c>
      <c r="J209" s="210" t="s">
        <v>10359</v>
      </c>
      <c r="K209" s="268">
        <v>0</v>
      </c>
      <c r="L209" s="270" t="s">
        <v>10359</v>
      </c>
      <c r="M209" s="270">
        <v>0</v>
      </c>
      <c r="N209" s="270" t="s">
        <v>10359</v>
      </c>
      <c r="O209" s="270">
        <v>0</v>
      </c>
      <c r="P209" s="270" t="s">
        <v>10359</v>
      </c>
      <c r="Q209" s="270">
        <v>0</v>
      </c>
      <c r="R209" s="74"/>
      <c r="S209" s="75" t="str">
        <f t="shared" si="18"/>
        <v>0000</v>
      </c>
      <c r="T209" s="75" t="str">
        <f t="shared" si="19"/>
        <v>00000000000000000000000000000000</v>
      </c>
      <c r="U209" s="75" t="str">
        <f t="shared" ca="1" si="20"/>
        <v>00000000000000000000000000000000</v>
      </c>
      <c r="V209" s="197">
        <f t="shared" ca="1" si="22"/>
        <v>0</v>
      </c>
      <c r="W209" s="75">
        <f t="shared" si="23"/>
        <v>0</v>
      </c>
      <c r="Y209" s="75">
        <f t="shared" si="21"/>
        <v>1648</v>
      </c>
      <c r="Z209" s="75">
        <v>206</v>
      </c>
      <c r="AE209" s="479"/>
    </row>
    <row r="210" spans="1:31" s="75" customFormat="1" ht="13.5" x14ac:dyDescent="0.2">
      <c r="A210" s="211">
        <v>207</v>
      </c>
      <c r="B210" s="212" t="s">
        <v>962</v>
      </c>
      <c r="C210" s="213" t="s">
        <v>963</v>
      </c>
      <c r="D210" s="213"/>
      <c r="E210" s="213">
        <v>0</v>
      </c>
      <c r="F210" s="213" t="s">
        <v>585</v>
      </c>
      <c r="G210" s="214" t="s">
        <v>677</v>
      </c>
      <c r="H210" s="208" t="str">
        <f>IF(Input!F$4="GMH_OECC",J210,IF(Input!F$4="GMH_XOEC",L210,IF(Input!F$4="GMH_Korea",N210,IF(Input!F$4="GMH_EU",P210,IF(Input!F$4="Skysuper",#REF!,IF(Input!F$4="SkyII",#REF!,IF(Input!F$4="XO-8000",#REF!, "FALSE")))))))</f>
        <v>00</v>
      </c>
      <c r="I210" s="209">
        <f>IF(Input!F$4="GMH_OECC",K210,IF(Input!F$4="GMH_XOEC",M210,IF(Input!F$4="GMH_Korea",O210,IF(Input!F$4="GMH_EU",Q210,IF(Input!F$4="Skysuper",#REF!,IF(Input!F$4="SkyII",#REF!,IF(Input!F$4="XO-8000",#REF!, "FALSE")))))))</f>
        <v>0</v>
      </c>
      <c r="J210" s="210" t="s">
        <v>10359</v>
      </c>
      <c r="K210" s="268">
        <v>0</v>
      </c>
      <c r="L210" s="270" t="s">
        <v>10359</v>
      </c>
      <c r="M210" s="270">
        <v>0</v>
      </c>
      <c r="N210" s="270" t="s">
        <v>10359</v>
      </c>
      <c r="O210" s="270">
        <v>0</v>
      </c>
      <c r="P210" s="270" t="s">
        <v>10359</v>
      </c>
      <c r="Q210" s="270">
        <v>0</v>
      </c>
      <c r="R210" s="74"/>
      <c r="S210" s="75" t="str">
        <f t="shared" si="18"/>
        <v>0000</v>
      </c>
      <c r="T210" s="75" t="str">
        <f t="shared" si="19"/>
        <v>00000000000000000000000000000000</v>
      </c>
      <c r="U210" s="75" t="str">
        <f t="shared" ca="1" si="20"/>
        <v>00000000000000000000000000000000</v>
      </c>
      <c r="V210" s="197">
        <f t="shared" ca="1" si="22"/>
        <v>0</v>
      </c>
      <c r="W210" s="75">
        <f t="shared" si="23"/>
        <v>0</v>
      </c>
      <c r="Y210" s="75">
        <f t="shared" si="21"/>
        <v>1656</v>
      </c>
      <c r="Z210" s="75">
        <v>207</v>
      </c>
      <c r="AE210" s="479"/>
    </row>
    <row r="211" spans="1:31" s="75" customFormat="1" ht="13.5" x14ac:dyDescent="0.2">
      <c r="A211" s="211">
        <v>208</v>
      </c>
      <c r="B211" s="212" t="s">
        <v>964</v>
      </c>
      <c r="C211" s="213" t="s">
        <v>965</v>
      </c>
      <c r="D211" s="213"/>
      <c r="E211" s="213">
        <v>0</v>
      </c>
      <c r="F211" s="213" t="s">
        <v>585</v>
      </c>
      <c r="G211" s="214" t="s">
        <v>677</v>
      </c>
      <c r="H211" s="208" t="str">
        <f>IF(Input!F$4="GMH_OECC",J211,IF(Input!F$4="GMH_XOEC",L211,IF(Input!F$4="GMH_Korea",N211,IF(Input!F$4="GMH_EU",P211,IF(Input!F$4="Skysuper",#REF!,IF(Input!F$4="SkyII",#REF!,IF(Input!F$4="XO-8000",#REF!, "FALSE")))))))</f>
        <v>00</v>
      </c>
      <c r="I211" s="209">
        <f>IF(Input!F$4="GMH_OECC",K211,IF(Input!F$4="GMH_XOEC",M211,IF(Input!F$4="GMH_Korea",O211,IF(Input!F$4="GMH_EU",Q211,IF(Input!F$4="Skysuper",#REF!,IF(Input!F$4="SkyII",#REF!,IF(Input!F$4="XO-8000",#REF!, "FALSE")))))))</f>
        <v>0</v>
      </c>
      <c r="J211" s="210" t="s">
        <v>10359</v>
      </c>
      <c r="K211" s="268">
        <v>0</v>
      </c>
      <c r="L211" s="270" t="s">
        <v>10359</v>
      </c>
      <c r="M211" s="270">
        <v>0</v>
      </c>
      <c r="N211" s="270" t="s">
        <v>10359</v>
      </c>
      <c r="O211" s="270">
        <v>0</v>
      </c>
      <c r="P211" s="270" t="s">
        <v>10359</v>
      </c>
      <c r="Q211" s="270">
        <v>0</v>
      </c>
      <c r="R211" s="74"/>
      <c r="S211" s="75" t="str">
        <f t="shared" si="18"/>
        <v>0000</v>
      </c>
      <c r="T211" s="75" t="str">
        <f t="shared" si="19"/>
        <v>00000000000000000000000000000000</v>
      </c>
      <c r="U211" s="75" t="str">
        <f t="shared" ca="1" si="20"/>
        <v>00000000000000000000000000000000</v>
      </c>
      <c r="V211" s="197">
        <f t="shared" ca="1" si="22"/>
        <v>0</v>
      </c>
      <c r="W211" s="75">
        <f t="shared" si="23"/>
        <v>0</v>
      </c>
      <c r="Y211" s="75">
        <f t="shared" si="21"/>
        <v>1664</v>
      </c>
      <c r="Z211" s="75">
        <v>208</v>
      </c>
      <c r="AE211" s="479"/>
    </row>
    <row r="212" spans="1:31" s="75" customFormat="1" ht="13.5" x14ac:dyDescent="0.2">
      <c r="A212" s="211">
        <v>209</v>
      </c>
      <c r="B212" s="212" t="s">
        <v>966</v>
      </c>
      <c r="C212" s="213" t="s">
        <v>967</v>
      </c>
      <c r="D212" s="213"/>
      <c r="E212" s="213">
        <v>0</v>
      </c>
      <c r="F212" s="213" t="s">
        <v>585</v>
      </c>
      <c r="G212" s="214" t="s">
        <v>677</v>
      </c>
      <c r="H212" s="208" t="str">
        <f>IF(Input!F$4="GMH_OECC",J212,IF(Input!F$4="GMH_XOEC",L212,IF(Input!F$4="GMH_Korea",N212,IF(Input!F$4="GMH_EU",P212,IF(Input!F$4="Skysuper",#REF!,IF(Input!F$4="SkyII",#REF!,IF(Input!F$4="XO-8000",#REF!, "FALSE")))))))</f>
        <v>00</v>
      </c>
      <c r="I212" s="209">
        <f>IF(Input!F$4="GMH_OECC",K212,IF(Input!F$4="GMH_XOEC",M212,IF(Input!F$4="GMH_Korea",O212,IF(Input!F$4="GMH_EU",Q212,IF(Input!F$4="Skysuper",#REF!,IF(Input!F$4="SkyII",#REF!,IF(Input!F$4="XO-8000",#REF!, "FALSE")))))))</f>
        <v>0</v>
      </c>
      <c r="J212" s="210" t="s">
        <v>10359</v>
      </c>
      <c r="K212" s="268">
        <v>0</v>
      </c>
      <c r="L212" s="270" t="s">
        <v>10359</v>
      </c>
      <c r="M212" s="270">
        <v>0</v>
      </c>
      <c r="N212" s="270" t="s">
        <v>10359</v>
      </c>
      <c r="O212" s="270">
        <v>0</v>
      </c>
      <c r="P212" s="270" t="s">
        <v>10359</v>
      </c>
      <c r="Q212" s="270">
        <v>0</v>
      </c>
      <c r="R212" s="74"/>
      <c r="S212" s="75" t="str">
        <f t="shared" si="18"/>
        <v>0000</v>
      </c>
      <c r="T212" s="75" t="str">
        <f t="shared" si="19"/>
        <v>00000000000000000000000000000000</v>
      </c>
      <c r="U212" s="75" t="str">
        <f t="shared" ca="1" si="20"/>
        <v>00000000000000000000000000000000</v>
      </c>
      <c r="V212" s="197">
        <f t="shared" ca="1" si="22"/>
        <v>0</v>
      </c>
      <c r="W212" s="75">
        <f t="shared" si="23"/>
        <v>0</v>
      </c>
      <c r="Y212" s="75">
        <f t="shared" si="21"/>
        <v>1672</v>
      </c>
      <c r="Z212" s="75">
        <v>209</v>
      </c>
      <c r="AE212" s="479"/>
    </row>
    <row r="213" spans="1:31" s="75" customFormat="1" ht="13.5" x14ac:dyDescent="0.2">
      <c r="A213" s="211">
        <v>210</v>
      </c>
      <c r="B213" s="212" t="s">
        <v>968</v>
      </c>
      <c r="C213" s="213" t="s">
        <v>969</v>
      </c>
      <c r="D213" s="213"/>
      <c r="E213" s="213">
        <v>0</v>
      </c>
      <c r="F213" s="213" t="s">
        <v>585</v>
      </c>
      <c r="G213" s="214" t="s">
        <v>677</v>
      </c>
      <c r="H213" s="208" t="str">
        <f>IF(Input!F$4="GMH_OECC",J213,IF(Input!F$4="GMH_XOEC",L213,IF(Input!F$4="GMH_Korea",N213,IF(Input!F$4="GMH_EU",P213,IF(Input!F$4="Skysuper",#REF!,IF(Input!F$4="SkyII",#REF!,IF(Input!F$4="XO-8000",#REF!, "FALSE")))))))</f>
        <v>00</v>
      </c>
      <c r="I213" s="209">
        <f>IF(Input!F$4="GMH_OECC",K213,IF(Input!F$4="GMH_XOEC",M213,IF(Input!F$4="GMH_Korea",O213,IF(Input!F$4="GMH_EU",Q213,IF(Input!F$4="Skysuper",#REF!,IF(Input!F$4="SkyII",#REF!,IF(Input!F$4="XO-8000",#REF!, "FALSE")))))))</f>
        <v>0</v>
      </c>
      <c r="J213" s="210" t="s">
        <v>10359</v>
      </c>
      <c r="K213" s="268">
        <v>0</v>
      </c>
      <c r="L213" s="270" t="s">
        <v>10359</v>
      </c>
      <c r="M213" s="270">
        <v>0</v>
      </c>
      <c r="N213" s="270" t="s">
        <v>10359</v>
      </c>
      <c r="O213" s="270">
        <v>0</v>
      </c>
      <c r="P213" s="270" t="s">
        <v>10359</v>
      </c>
      <c r="Q213" s="270">
        <v>0</v>
      </c>
      <c r="R213" s="74"/>
      <c r="S213" s="75" t="str">
        <f t="shared" si="18"/>
        <v>0000</v>
      </c>
      <c r="T213" s="75" t="str">
        <f t="shared" si="19"/>
        <v>00000000000000000000000000000000</v>
      </c>
      <c r="U213" s="75" t="str">
        <f t="shared" ca="1" si="20"/>
        <v>00000000000000000000000000000000</v>
      </c>
      <c r="V213" s="197">
        <f t="shared" ca="1" si="22"/>
        <v>0</v>
      </c>
      <c r="W213" s="75">
        <f t="shared" si="23"/>
        <v>0</v>
      </c>
      <c r="Y213" s="75">
        <f t="shared" si="21"/>
        <v>1680</v>
      </c>
      <c r="Z213" s="75">
        <v>210</v>
      </c>
      <c r="AE213" s="479"/>
    </row>
    <row r="214" spans="1:31" s="75" customFormat="1" ht="13.5" x14ac:dyDescent="0.2">
      <c r="A214" s="211">
        <v>211</v>
      </c>
      <c r="B214" s="212" t="s">
        <v>970</v>
      </c>
      <c r="C214" s="213" t="s">
        <v>971</v>
      </c>
      <c r="D214" s="213"/>
      <c r="E214" s="213">
        <v>0</v>
      </c>
      <c r="F214" s="213" t="s">
        <v>585</v>
      </c>
      <c r="G214" s="214" t="s">
        <v>677</v>
      </c>
      <c r="H214" s="208" t="str">
        <f>IF(Input!F$4="GMH_OECC",J214,IF(Input!F$4="GMH_XOEC",L214,IF(Input!F$4="GMH_Korea",N214,IF(Input!F$4="GMH_EU",P214,IF(Input!F$4="Skysuper",#REF!,IF(Input!F$4="SkyII",#REF!,IF(Input!F$4="XO-8000",#REF!, "FALSE")))))))</f>
        <v>00</v>
      </c>
      <c r="I214" s="209">
        <f>IF(Input!F$4="GMH_OECC",K214,IF(Input!F$4="GMH_XOEC",M214,IF(Input!F$4="GMH_Korea",O214,IF(Input!F$4="GMH_EU",Q214,IF(Input!F$4="Skysuper",#REF!,IF(Input!F$4="SkyII",#REF!,IF(Input!F$4="XO-8000",#REF!, "FALSE")))))))</f>
        <v>0</v>
      </c>
      <c r="J214" s="210" t="s">
        <v>10359</v>
      </c>
      <c r="K214" s="268">
        <v>0</v>
      </c>
      <c r="L214" s="270" t="s">
        <v>10359</v>
      </c>
      <c r="M214" s="270">
        <v>0</v>
      </c>
      <c r="N214" s="270" t="s">
        <v>10359</v>
      </c>
      <c r="O214" s="270">
        <v>0</v>
      </c>
      <c r="P214" s="270" t="s">
        <v>10359</v>
      </c>
      <c r="Q214" s="270">
        <v>0</v>
      </c>
      <c r="R214" s="74"/>
      <c r="S214" s="75" t="str">
        <f t="shared" si="18"/>
        <v>0000</v>
      </c>
      <c r="T214" s="75" t="str">
        <f t="shared" si="19"/>
        <v>00000000000000000000000000000000</v>
      </c>
      <c r="U214" s="75" t="str">
        <f t="shared" ca="1" si="20"/>
        <v>00000000000000000000000000000000</v>
      </c>
      <c r="V214" s="197">
        <f t="shared" ca="1" si="22"/>
        <v>0</v>
      </c>
      <c r="W214" s="75">
        <f t="shared" si="23"/>
        <v>0</v>
      </c>
      <c r="Y214" s="75">
        <f t="shared" si="21"/>
        <v>1688</v>
      </c>
      <c r="Z214" s="75">
        <v>211</v>
      </c>
      <c r="AE214" s="479"/>
    </row>
    <row r="215" spans="1:31" s="75" customFormat="1" ht="13.5" x14ac:dyDescent="0.2">
      <c r="A215" s="211">
        <v>212</v>
      </c>
      <c r="B215" s="212" t="s">
        <v>972</v>
      </c>
      <c r="C215" s="213" t="s">
        <v>973</v>
      </c>
      <c r="D215" s="213"/>
      <c r="E215" s="213">
        <v>0</v>
      </c>
      <c r="F215" s="213" t="s">
        <v>585</v>
      </c>
      <c r="G215" s="214" t="s">
        <v>677</v>
      </c>
      <c r="H215" s="208" t="str">
        <f>IF(Input!F$4="GMH_OECC",J215,IF(Input!F$4="GMH_XOEC",L215,IF(Input!F$4="GMH_Korea",N215,IF(Input!F$4="GMH_EU",P215,IF(Input!F$4="Skysuper",#REF!,IF(Input!F$4="SkyII",#REF!,IF(Input!F$4="XO-8000",#REF!, "FALSE")))))))</f>
        <v>00</v>
      </c>
      <c r="I215" s="209">
        <f>IF(Input!F$4="GMH_OECC",K215,IF(Input!F$4="GMH_XOEC",M215,IF(Input!F$4="GMH_Korea",O215,IF(Input!F$4="GMH_EU",Q215,IF(Input!F$4="Skysuper",#REF!,IF(Input!F$4="SkyII",#REF!,IF(Input!F$4="XO-8000",#REF!, "FALSE")))))))</f>
        <v>0</v>
      </c>
      <c r="J215" s="210" t="s">
        <v>10359</v>
      </c>
      <c r="K215" s="268">
        <v>0</v>
      </c>
      <c r="L215" s="270" t="s">
        <v>10359</v>
      </c>
      <c r="M215" s="270">
        <v>0</v>
      </c>
      <c r="N215" s="270" t="s">
        <v>10359</v>
      </c>
      <c r="O215" s="270">
        <v>0</v>
      </c>
      <c r="P215" s="270" t="s">
        <v>10359</v>
      </c>
      <c r="Q215" s="270">
        <v>0</v>
      </c>
      <c r="R215" s="74"/>
      <c r="S215" s="75" t="str">
        <f t="shared" si="18"/>
        <v>0000</v>
      </c>
      <c r="T215" s="75" t="str">
        <f t="shared" si="19"/>
        <v>00000000000000000000000000000000</v>
      </c>
      <c r="U215" s="75" t="str">
        <f t="shared" ca="1" si="20"/>
        <v>00000000000000000000000000000000</v>
      </c>
      <c r="V215" s="197">
        <f t="shared" ca="1" si="22"/>
        <v>0</v>
      </c>
      <c r="W215" s="75">
        <f t="shared" si="23"/>
        <v>0</v>
      </c>
      <c r="Y215" s="75">
        <f t="shared" si="21"/>
        <v>1696</v>
      </c>
      <c r="Z215" s="75">
        <v>212</v>
      </c>
      <c r="AE215" s="479"/>
    </row>
    <row r="216" spans="1:31" s="75" customFormat="1" ht="13.5" x14ac:dyDescent="0.2">
      <c r="A216" s="211">
        <v>213</v>
      </c>
      <c r="B216" s="212" t="s">
        <v>974</v>
      </c>
      <c r="C216" s="213" t="s">
        <v>975</v>
      </c>
      <c r="D216" s="213"/>
      <c r="E216" s="213">
        <v>0</v>
      </c>
      <c r="F216" s="213" t="s">
        <v>585</v>
      </c>
      <c r="G216" s="214" t="s">
        <v>677</v>
      </c>
      <c r="H216" s="208" t="str">
        <f>IF(Input!F$4="GMH_OECC",J216,IF(Input!F$4="GMH_XOEC",L216,IF(Input!F$4="GMH_Korea",N216,IF(Input!F$4="GMH_EU",P216,IF(Input!F$4="Skysuper",#REF!,IF(Input!F$4="SkyII",#REF!,IF(Input!F$4="XO-8000",#REF!, "FALSE")))))))</f>
        <v>00</v>
      </c>
      <c r="I216" s="209">
        <f>IF(Input!F$4="GMH_OECC",K216,IF(Input!F$4="GMH_XOEC",M216,IF(Input!F$4="GMH_Korea",O216,IF(Input!F$4="GMH_EU",Q216,IF(Input!F$4="Skysuper",#REF!,IF(Input!F$4="SkyII",#REF!,IF(Input!F$4="XO-8000",#REF!, "FALSE")))))))</f>
        <v>0</v>
      </c>
      <c r="J216" s="210" t="s">
        <v>10359</v>
      </c>
      <c r="K216" s="268">
        <v>0</v>
      </c>
      <c r="L216" s="270" t="s">
        <v>10359</v>
      </c>
      <c r="M216" s="270">
        <v>0</v>
      </c>
      <c r="N216" s="270" t="s">
        <v>10359</v>
      </c>
      <c r="O216" s="270">
        <v>0</v>
      </c>
      <c r="P216" s="270" t="s">
        <v>10359</v>
      </c>
      <c r="Q216" s="270">
        <v>0</v>
      </c>
      <c r="R216" s="74"/>
      <c r="S216" s="75" t="str">
        <f t="shared" si="18"/>
        <v>0000</v>
      </c>
      <c r="T216" s="75" t="str">
        <f t="shared" si="19"/>
        <v>00000000000000000000000000000000</v>
      </c>
      <c r="U216" s="75" t="str">
        <f t="shared" ca="1" si="20"/>
        <v>00000000000000000000000000000000</v>
      </c>
      <c r="V216" s="197">
        <f t="shared" ca="1" si="22"/>
        <v>0</v>
      </c>
      <c r="W216" s="75">
        <f t="shared" si="23"/>
        <v>0</v>
      </c>
      <c r="Y216" s="75">
        <f t="shared" si="21"/>
        <v>1704</v>
      </c>
      <c r="Z216" s="75">
        <v>213</v>
      </c>
      <c r="AE216" s="479"/>
    </row>
    <row r="217" spans="1:31" s="75" customFormat="1" ht="13.5" x14ac:dyDescent="0.2">
      <c r="A217" s="211">
        <v>214</v>
      </c>
      <c r="B217" s="212" t="s">
        <v>976</v>
      </c>
      <c r="C217" s="213" t="s">
        <v>977</v>
      </c>
      <c r="D217" s="213"/>
      <c r="E217" s="213">
        <v>0</v>
      </c>
      <c r="F217" s="213" t="s">
        <v>585</v>
      </c>
      <c r="G217" s="214" t="s">
        <v>677</v>
      </c>
      <c r="H217" s="208" t="str">
        <f>IF(Input!F$4="GMH_OECC",J217,IF(Input!F$4="GMH_XOEC",L217,IF(Input!F$4="GMH_Korea",N217,IF(Input!F$4="GMH_EU",P217,IF(Input!F$4="Skysuper",#REF!,IF(Input!F$4="SkyII",#REF!,IF(Input!F$4="XO-8000",#REF!, "FALSE")))))))</f>
        <v>00</v>
      </c>
      <c r="I217" s="209">
        <f>IF(Input!F$4="GMH_OECC",K217,IF(Input!F$4="GMH_XOEC",M217,IF(Input!F$4="GMH_Korea",O217,IF(Input!F$4="GMH_EU",Q217,IF(Input!F$4="Skysuper",#REF!,IF(Input!F$4="SkyII",#REF!,IF(Input!F$4="XO-8000",#REF!, "FALSE")))))))</f>
        <v>0</v>
      </c>
      <c r="J217" s="210" t="s">
        <v>10359</v>
      </c>
      <c r="K217" s="268">
        <v>0</v>
      </c>
      <c r="L217" s="270" t="s">
        <v>10359</v>
      </c>
      <c r="M217" s="270">
        <v>0</v>
      </c>
      <c r="N217" s="270" t="s">
        <v>10359</v>
      </c>
      <c r="O217" s="270">
        <v>0</v>
      </c>
      <c r="P217" s="270" t="s">
        <v>10359</v>
      </c>
      <c r="Q217" s="270">
        <v>0</v>
      </c>
      <c r="R217" s="74"/>
      <c r="S217" s="75" t="str">
        <f t="shared" si="18"/>
        <v>0000</v>
      </c>
      <c r="T217" s="75" t="str">
        <f t="shared" si="19"/>
        <v>00000000000000000000000000000000</v>
      </c>
      <c r="U217" s="75" t="str">
        <f t="shared" ca="1" si="20"/>
        <v>00000000000000000000000000000000</v>
      </c>
      <c r="V217" s="197">
        <f t="shared" ca="1" si="22"/>
        <v>0</v>
      </c>
      <c r="W217" s="75">
        <f t="shared" si="23"/>
        <v>0</v>
      </c>
      <c r="Y217" s="75">
        <f t="shared" si="21"/>
        <v>1712</v>
      </c>
      <c r="Z217" s="75">
        <v>214</v>
      </c>
      <c r="AE217" s="479"/>
    </row>
    <row r="218" spans="1:31" s="75" customFormat="1" ht="13.5" x14ac:dyDescent="0.2">
      <c r="A218" s="211">
        <v>215</v>
      </c>
      <c r="B218" s="212" t="s">
        <v>978</v>
      </c>
      <c r="C218" s="213" t="s">
        <v>979</v>
      </c>
      <c r="D218" s="213"/>
      <c r="E218" s="213">
        <v>0</v>
      </c>
      <c r="F218" s="213" t="s">
        <v>585</v>
      </c>
      <c r="G218" s="214" t="s">
        <v>677</v>
      </c>
      <c r="H218" s="208" t="str">
        <f>IF(Input!F$4="GMH_OECC",J218,IF(Input!F$4="GMH_XOEC",L218,IF(Input!F$4="GMH_Korea",N218,IF(Input!F$4="GMH_EU",P218,IF(Input!F$4="Skysuper",#REF!,IF(Input!F$4="SkyII",#REF!,IF(Input!F$4="XO-8000",#REF!, "FALSE")))))))</f>
        <v>00</v>
      </c>
      <c r="I218" s="209">
        <f>IF(Input!F$4="GMH_OECC",K218,IF(Input!F$4="GMH_XOEC",M218,IF(Input!F$4="GMH_Korea",O218,IF(Input!F$4="GMH_EU",Q218,IF(Input!F$4="Skysuper",#REF!,IF(Input!F$4="SkyII",#REF!,IF(Input!F$4="XO-8000",#REF!, "FALSE")))))))</f>
        <v>0</v>
      </c>
      <c r="J218" s="210" t="s">
        <v>10359</v>
      </c>
      <c r="K218" s="268">
        <v>0</v>
      </c>
      <c r="L218" s="270" t="s">
        <v>10359</v>
      </c>
      <c r="M218" s="270">
        <v>0</v>
      </c>
      <c r="N218" s="270" t="s">
        <v>10359</v>
      </c>
      <c r="O218" s="270">
        <v>0</v>
      </c>
      <c r="P218" s="270" t="s">
        <v>10359</v>
      </c>
      <c r="Q218" s="270">
        <v>0</v>
      </c>
      <c r="R218" s="74"/>
      <c r="S218" s="75" t="str">
        <f t="shared" si="18"/>
        <v>0000</v>
      </c>
      <c r="T218" s="75" t="str">
        <f t="shared" si="19"/>
        <v>00000000000000000000000000000000</v>
      </c>
      <c r="U218" s="75" t="str">
        <f t="shared" ca="1" si="20"/>
        <v>00000000000000000000000000000000</v>
      </c>
      <c r="V218" s="197">
        <f t="shared" ca="1" si="22"/>
        <v>0</v>
      </c>
      <c r="W218" s="75">
        <f t="shared" si="23"/>
        <v>0</v>
      </c>
      <c r="Y218" s="75">
        <f t="shared" si="21"/>
        <v>1720</v>
      </c>
      <c r="Z218" s="75">
        <v>215</v>
      </c>
      <c r="AE218" s="479"/>
    </row>
    <row r="219" spans="1:31" s="75" customFormat="1" ht="13.5" x14ac:dyDescent="0.2">
      <c r="A219" s="211">
        <v>216</v>
      </c>
      <c r="B219" s="212" t="s">
        <v>980</v>
      </c>
      <c r="C219" s="213" t="s">
        <v>981</v>
      </c>
      <c r="D219" s="213"/>
      <c r="E219" s="213">
        <v>0</v>
      </c>
      <c r="F219" s="213" t="s">
        <v>585</v>
      </c>
      <c r="G219" s="214" t="s">
        <v>677</v>
      </c>
      <c r="H219" s="208" t="str">
        <f>IF(Input!F$4="GMH_OECC",J219,IF(Input!F$4="GMH_XOEC",L219,IF(Input!F$4="GMH_Korea",N219,IF(Input!F$4="GMH_EU",P219,IF(Input!F$4="Skysuper",#REF!,IF(Input!F$4="SkyII",#REF!,IF(Input!F$4="XO-8000",#REF!, "FALSE")))))))</f>
        <v>00</v>
      </c>
      <c r="I219" s="209">
        <f>IF(Input!F$4="GMH_OECC",K219,IF(Input!F$4="GMH_XOEC",M219,IF(Input!F$4="GMH_Korea",O219,IF(Input!F$4="GMH_EU",Q219,IF(Input!F$4="Skysuper",#REF!,IF(Input!F$4="SkyII",#REF!,IF(Input!F$4="XO-8000",#REF!, "FALSE")))))))</f>
        <v>0</v>
      </c>
      <c r="J219" s="210" t="s">
        <v>10359</v>
      </c>
      <c r="K219" s="268">
        <v>0</v>
      </c>
      <c r="L219" s="270" t="s">
        <v>10359</v>
      </c>
      <c r="M219" s="270">
        <v>0</v>
      </c>
      <c r="N219" s="270" t="s">
        <v>10359</v>
      </c>
      <c r="O219" s="270">
        <v>0</v>
      </c>
      <c r="P219" s="270" t="s">
        <v>10359</v>
      </c>
      <c r="Q219" s="270">
        <v>0</v>
      </c>
      <c r="R219" s="74"/>
      <c r="S219" s="75" t="str">
        <f t="shared" si="18"/>
        <v>0000</v>
      </c>
      <c r="T219" s="75" t="str">
        <f t="shared" si="19"/>
        <v>00000000000000000000000000000000</v>
      </c>
      <c r="U219" s="75" t="str">
        <f t="shared" ca="1" si="20"/>
        <v>00000000000000000000000000000000</v>
      </c>
      <c r="V219" s="197">
        <f t="shared" ca="1" si="22"/>
        <v>0</v>
      </c>
      <c r="W219" s="75">
        <f t="shared" si="23"/>
        <v>0</v>
      </c>
      <c r="Y219" s="75">
        <f t="shared" si="21"/>
        <v>1728</v>
      </c>
      <c r="Z219" s="75">
        <v>216</v>
      </c>
      <c r="AE219" s="479"/>
    </row>
    <row r="220" spans="1:31" s="75" customFormat="1" ht="13.5" x14ac:dyDescent="0.2">
      <c r="A220" s="211">
        <v>217</v>
      </c>
      <c r="B220" s="212" t="s">
        <v>982</v>
      </c>
      <c r="C220" s="213" t="s">
        <v>983</v>
      </c>
      <c r="D220" s="213"/>
      <c r="E220" s="213">
        <v>0</v>
      </c>
      <c r="F220" s="213" t="s">
        <v>585</v>
      </c>
      <c r="G220" s="214" t="s">
        <v>677</v>
      </c>
      <c r="H220" s="208" t="str">
        <f>IF(Input!F$4="GMH_OECC",J220,IF(Input!F$4="GMH_XOEC",L220,IF(Input!F$4="GMH_Korea",N220,IF(Input!F$4="GMH_EU",P220,IF(Input!F$4="Skysuper",#REF!,IF(Input!F$4="SkyII",#REF!,IF(Input!F$4="XO-8000",#REF!, "FALSE")))))))</f>
        <v>00</v>
      </c>
      <c r="I220" s="209">
        <f>IF(Input!F$4="GMH_OECC",K220,IF(Input!F$4="GMH_XOEC",M220,IF(Input!F$4="GMH_Korea",O220,IF(Input!F$4="GMH_EU",Q220,IF(Input!F$4="Skysuper",#REF!,IF(Input!F$4="SkyII",#REF!,IF(Input!F$4="XO-8000",#REF!, "FALSE")))))))</f>
        <v>0</v>
      </c>
      <c r="J220" s="210" t="s">
        <v>10359</v>
      </c>
      <c r="K220" s="268">
        <v>0</v>
      </c>
      <c r="L220" s="270" t="s">
        <v>10359</v>
      </c>
      <c r="M220" s="270">
        <v>0</v>
      </c>
      <c r="N220" s="270" t="s">
        <v>10359</v>
      </c>
      <c r="O220" s="270">
        <v>0</v>
      </c>
      <c r="P220" s="270" t="s">
        <v>10359</v>
      </c>
      <c r="Q220" s="270">
        <v>0</v>
      </c>
      <c r="R220" s="74"/>
      <c r="S220" s="75" t="str">
        <f t="shared" si="18"/>
        <v>0000</v>
      </c>
      <c r="T220" s="75" t="str">
        <f t="shared" si="19"/>
        <v>00000000000000000000000000000001</v>
      </c>
      <c r="U220" s="75" t="str">
        <f t="shared" ca="1" si="20"/>
        <v>00000000000000000000000000000000</v>
      </c>
      <c r="V220" s="197">
        <f t="shared" ca="1" si="22"/>
        <v>0</v>
      </c>
      <c r="W220" s="75">
        <f t="shared" si="23"/>
        <v>1</v>
      </c>
      <c r="Y220" s="75">
        <f t="shared" si="21"/>
        <v>1736</v>
      </c>
      <c r="Z220" s="75">
        <v>217</v>
      </c>
      <c r="AE220" s="479"/>
    </row>
    <row r="221" spans="1:31" s="75" customFormat="1" ht="13.5" x14ac:dyDescent="0.2">
      <c r="A221" s="211">
        <v>218</v>
      </c>
      <c r="B221" s="212" t="s">
        <v>984</v>
      </c>
      <c r="C221" s="213" t="s">
        <v>985</v>
      </c>
      <c r="D221" s="213"/>
      <c r="E221" s="213">
        <v>0</v>
      </c>
      <c r="F221" s="213" t="s">
        <v>585</v>
      </c>
      <c r="G221" s="214" t="s">
        <v>677</v>
      </c>
      <c r="H221" s="208" t="str">
        <f>IF(Input!F$4="GMH_OECC",J221,IF(Input!F$4="GMH_XOEC",L221,IF(Input!F$4="GMH_Korea",N221,IF(Input!F$4="GMH_EU",P221,IF(Input!F$4="Skysuper",#REF!,IF(Input!F$4="SkyII",#REF!,IF(Input!F$4="XO-8000",#REF!, "FALSE")))))))</f>
        <v>00</v>
      </c>
      <c r="I221" s="209">
        <f>IF(Input!F$4="GMH_OECC",K221,IF(Input!F$4="GMH_XOEC",M221,IF(Input!F$4="GMH_Korea",O221,IF(Input!F$4="GMH_EU",Q221,IF(Input!F$4="Skysuper",#REF!,IF(Input!F$4="SkyII",#REF!,IF(Input!F$4="XO-8000",#REF!, "FALSE")))))))</f>
        <v>0</v>
      </c>
      <c r="J221" s="210" t="s">
        <v>10359</v>
      </c>
      <c r="K221" s="268">
        <v>0</v>
      </c>
      <c r="L221" s="270" t="s">
        <v>10359</v>
      </c>
      <c r="M221" s="270">
        <v>0</v>
      </c>
      <c r="N221" s="270" t="s">
        <v>10359</v>
      </c>
      <c r="O221" s="270">
        <v>0</v>
      </c>
      <c r="P221" s="270" t="s">
        <v>10359</v>
      </c>
      <c r="Q221" s="270">
        <v>0</v>
      </c>
      <c r="R221" s="74"/>
      <c r="S221" s="75" t="str">
        <f t="shared" si="18"/>
        <v>0000</v>
      </c>
      <c r="T221" s="75" t="str">
        <f t="shared" si="19"/>
        <v>00000000000000000000000000010001</v>
      </c>
      <c r="U221" s="75" t="str">
        <f t="shared" ca="1" si="20"/>
        <v>00000000000000000000000000000000</v>
      </c>
      <c r="V221" s="197">
        <f t="shared" ca="1" si="22"/>
        <v>0</v>
      </c>
      <c r="W221" s="75">
        <f t="shared" si="23"/>
        <v>2</v>
      </c>
      <c r="Y221" s="75">
        <f t="shared" si="21"/>
        <v>1744</v>
      </c>
      <c r="Z221" s="75">
        <v>218</v>
      </c>
      <c r="AE221" s="479"/>
    </row>
    <row r="222" spans="1:31" s="75" customFormat="1" ht="13.5" x14ac:dyDescent="0.2">
      <c r="A222" s="211">
        <v>219</v>
      </c>
      <c r="B222" s="212" t="s">
        <v>986</v>
      </c>
      <c r="C222" s="213" t="s">
        <v>987</v>
      </c>
      <c r="D222" s="213"/>
      <c r="E222" s="213">
        <v>0</v>
      </c>
      <c r="F222" s="213" t="s">
        <v>585</v>
      </c>
      <c r="G222" s="214" t="s">
        <v>677</v>
      </c>
      <c r="H222" s="208" t="str">
        <f>IF(Input!F$4="GMH_OECC",J222,IF(Input!F$4="GMH_XOEC",L222,IF(Input!F$4="GMH_Korea",N222,IF(Input!F$4="GMH_EU",P222,IF(Input!F$4="Skysuper",#REF!,IF(Input!F$4="SkyII",#REF!,IF(Input!F$4="XO-8000",#REF!, "FALSE")))))))</f>
        <v>00</v>
      </c>
      <c r="I222" s="209">
        <f>IF(Input!F$4="GMH_OECC",K222,IF(Input!F$4="GMH_XOEC",M222,IF(Input!F$4="GMH_Korea",O222,IF(Input!F$4="GMH_EU",Q222,IF(Input!F$4="Skysuper",#REF!,IF(Input!F$4="SkyII",#REF!,IF(Input!F$4="XO-8000",#REF!, "FALSE")))))))</f>
        <v>0</v>
      </c>
      <c r="J222" s="210" t="s">
        <v>10359</v>
      </c>
      <c r="K222" s="268">
        <v>0</v>
      </c>
      <c r="L222" s="270" t="s">
        <v>10359</v>
      </c>
      <c r="M222" s="270">
        <v>0</v>
      </c>
      <c r="N222" s="270" t="s">
        <v>10359</v>
      </c>
      <c r="O222" s="270">
        <v>0</v>
      </c>
      <c r="P222" s="270" t="s">
        <v>10359</v>
      </c>
      <c r="Q222" s="270">
        <v>0</v>
      </c>
      <c r="R222" s="74"/>
      <c r="S222" s="75" t="str">
        <f t="shared" si="18"/>
        <v>0000</v>
      </c>
      <c r="T222" s="75" t="str">
        <f t="shared" si="19"/>
        <v>00000000000000000000000100010001</v>
      </c>
      <c r="U222" s="75" t="str">
        <f t="shared" ca="1" si="20"/>
        <v>00000000000000000000000000000000</v>
      </c>
      <c r="V222" s="197">
        <f t="shared" ca="1" si="22"/>
        <v>0</v>
      </c>
      <c r="W222" s="75">
        <f t="shared" si="23"/>
        <v>3</v>
      </c>
      <c r="Y222" s="75">
        <f t="shared" si="21"/>
        <v>1752</v>
      </c>
      <c r="Z222" s="75">
        <v>219</v>
      </c>
      <c r="AE222" s="479"/>
    </row>
    <row r="223" spans="1:31" s="75" customFormat="1" ht="13.5" x14ac:dyDescent="0.2">
      <c r="A223" s="211">
        <v>220</v>
      </c>
      <c r="B223" s="212" t="s">
        <v>988</v>
      </c>
      <c r="C223" s="213" t="s">
        <v>989</v>
      </c>
      <c r="D223" s="213"/>
      <c r="E223" s="213">
        <v>0</v>
      </c>
      <c r="F223" s="213" t="s">
        <v>585</v>
      </c>
      <c r="G223" s="214" t="s">
        <v>677</v>
      </c>
      <c r="H223" s="208" t="str">
        <f>IF(Input!F$4="GMH_OECC",J223,IF(Input!F$4="GMH_XOEC",L223,IF(Input!F$4="GMH_Korea",N223,IF(Input!F$4="GMH_EU",P223,IF(Input!F$4="Skysuper",#REF!,IF(Input!F$4="SkyII",#REF!,IF(Input!F$4="XO-8000",#REF!, "FALSE")))))))</f>
        <v>00</v>
      </c>
      <c r="I223" s="209">
        <f>IF(Input!F$4="GMH_OECC",K223,IF(Input!F$4="GMH_XOEC",M223,IF(Input!F$4="GMH_Korea",O223,IF(Input!F$4="GMH_EU",Q223,IF(Input!F$4="Skysuper",#REF!,IF(Input!F$4="SkyII",#REF!,IF(Input!F$4="XO-8000",#REF!, "FALSE")))))))</f>
        <v>0</v>
      </c>
      <c r="J223" s="210" t="s">
        <v>10359</v>
      </c>
      <c r="K223" s="268">
        <v>0</v>
      </c>
      <c r="L223" s="270" t="s">
        <v>10359</v>
      </c>
      <c r="M223" s="270">
        <v>0</v>
      </c>
      <c r="N223" s="270" t="s">
        <v>10359</v>
      </c>
      <c r="O223" s="270">
        <v>0</v>
      </c>
      <c r="P223" s="270" t="s">
        <v>10359</v>
      </c>
      <c r="Q223" s="270">
        <v>0</v>
      </c>
      <c r="R223" s="74"/>
      <c r="S223" s="75" t="str">
        <f t="shared" si="18"/>
        <v>0000</v>
      </c>
      <c r="T223" s="75" t="str">
        <f t="shared" si="19"/>
        <v>00000000000000000001000100010001</v>
      </c>
      <c r="U223" s="75" t="str">
        <f t="shared" ca="1" si="20"/>
        <v>00000000000000000000000000000000</v>
      </c>
      <c r="V223" s="197">
        <f t="shared" ca="1" si="22"/>
        <v>0</v>
      </c>
      <c r="W223" s="75">
        <f t="shared" si="23"/>
        <v>4</v>
      </c>
      <c r="Y223" s="75">
        <f t="shared" si="21"/>
        <v>1760</v>
      </c>
      <c r="Z223" s="75">
        <v>220</v>
      </c>
      <c r="AE223" s="479"/>
    </row>
    <row r="224" spans="1:31" s="75" customFormat="1" ht="13.5" x14ac:dyDescent="0.2">
      <c r="A224" s="211">
        <v>221</v>
      </c>
      <c r="B224" s="212" t="s">
        <v>990</v>
      </c>
      <c r="C224" s="213" t="s">
        <v>991</v>
      </c>
      <c r="D224" s="213"/>
      <c r="E224" s="213">
        <v>0</v>
      </c>
      <c r="F224" s="213" t="s">
        <v>585</v>
      </c>
      <c r="G224" s="214" t="s">
        <v>677</v>
      </c>
      <c r="H224" s="208" t="str">
        <f>IF(Input!F$4="GMH_OECC",J224,IF(Input!F$4="GMH_XOEC",L224,IF(Input!F$4="GMH_Korea",N224,IF(Input!F$4="GMH_EU",P224,IF(Input!F$4="Skysuper",#REF!,IF(Input!F$4="SkyII",#REF!,IF(Input!F$4="XO-8000",#REF!, "FALSE")))))))</f>
        <v>00</v>
      </c>
      <c r="I224" s="209">
        <f>IF(Input!F$4="GMH_OECC",K224,IF(Input!F$4="GMH_XOEC",M224,IF(Input!F$4="GMH_Korea",O224,IF(Input!F$4="GMH_EU",Q224,IF(Input!F$4="Skysuper",#REF!,IF(Input!F$4="SkyII",#REF!,IF(Input!F$4="XO-8000",#REF!, "FALSE")))))))</f>
        <v>0</v>
      </c>
      <c r="J224" s="210" t="s">
        <v>10359</v>
      </c>
      <c r="K224" s="268">
        <v>0</v>
      </c>
      <c r="L224" s="270" t="s">
        <v>10359</v>
      </c>
      <c r="M224" s="270">
        <v>0</v>
      </c>
      <c r="N224" s="270" t="s">
        <v>10359</v>
      </c>
      <c r="O224" s="270">
        <v>0</v>
      </c>
      <c r="P224" s="270" t="s">
        <v>10359</v>
      </c>
      <c r="Q224" s="270">
        <v>0</v>
      </c>
      <c r="R224" s="74"/>
      <c r="S224" s="75" t="str">
        <f t="shared" si="18"/>
        <v>0000</v>
      </c>
      <c r="T224" s="75" t="str">
        <f t="shared" si="19"/>
        <v>00000000000000010001000100010001</v>
      </c>
      <c r="U224" s="75" t="str">
        <f t="shared" ca="1" si="20"/>
        <v>00000000000000000000000000000000</v>
      </c>
      <c r="V224" s="197">
        <f t="shared" ca="1" si="22"/>
        <v>0</v>
      </c>
      <c r="W224" s="75">
        <f t="shared" si="23"/>
        <v>5</v>
      </c>
      <c r="Y224" s="75">
        <f t="shared" si="21"/>
        <v>1768</v>
      </c>
      <c r="Z224" s="75">
        <v>221</v>
      </c>
      <c r="AE224" s="479"/>
    </row>
    <row r="225" spans="1:31" s="75" customFormat="1" ht="13.5" x14ac:dyDescent="0.2">
      <c r="A225" s="211">
        <v>222</v>
      </c>
      <c r="B225" s="212" t="s">
        <v>992</v>
      </c>
      <c r="C225" s="213" t="s">
        <v>993</v>
      </c>
      <c r="D225" s="213"/>
      <c r="E225" s="213">
        <v>0</v>
      </c>
      <c r="F225" s="213" t="s">
        <v>585</v>
      </c>
      <c r="G225" s="214" t="s">
        <v>677</v>
      </c>
      <c r="H225" s="208" t="str">
        <f>IF(Input!F$4="GMH_OECC",J225,IF(Input!F$4="GMH_XOEC",L225,IF(Input!F$4="GMH_Korea",N225,IF(Input!F$4="GMH_EU",P225,IF(Input!F$4="Skysuper",#REF!,IF(Input!F$4="SkyII",#REF!,IF(Input!F$4="XO-8000",#REF!, "FALSE")))))))</f>
        <v>00</v>
      </c>
      <c r="I225" s="209">
        <f>IF(Input!F$4="GMH_OECC",K225,IF(Input!F$4="GMH_XOEC",M225,IF(Input!F$4="GMH_Korea",O225,IF(Input!F$4="GMH_EU",Q225,IF(Input!F$4="Skysuper",#REF!,IF(Input!F$4="SkyII",#REF!,IF(Input!F$4="XO-8000",#REF!, "FALSE")))))))</f>
        <v>0</v>
      </c>
      <c r="J225" s="210" t="s">
        <v>10359</v>
      </c>
      <c r="K225" s="268">
        <v>0</v>
      </c>
      <c r="L225" s="270" t="s">
        <v>10359</v>
      </c>
      <c r="M225" s="270">
        <v>0</v>
      </c>
      <c r="N225" s="270" t="s">
        <v>10359</v>
      </c>
      <c r="O225" s="270">
        <v>0</v>
      </c>
      <c r="P225" s="270" t="s">
        <v>10359</v>
      </c>
      <c r="Q225" s="270">
        <v>0</v>
      </c>
      <c r="R225" s="74"/>
      <c r="S225" s="75" t="str">
        <f t="shared" si="18"/>
        <v>0000</v>
      </c>
      <c r="T225" s="75" t="str">
        <f t="shared" si="19"/>
        <v>00000000000100010001000100010001</v>
      </c>
      <c r="U225" s="75" t="str">
        <f t="shared" ca="1" si="20"/>
        <v>00000000000000000000000000000000</v>
      </c>
      <c r="V225" s="197">
        <f t="shared" ca="1" si="22"/>
        <v>0</v>
      </c>
      <c r="W225" s="75">
        <f t="shared" si="23"/>
        <v>6</v>
      </c>
      <c r="Y225" s="75">
        <f t="shared" si="21"/>
        <v>1776</v>
      </c>
      <c r="Z225" s="75">
        <v>222</v>
      </c>
      <c r="AE225" s="479"/>
    </row>
    <row r="226" spans="1:31" s="75" customFormat="1" ht="13.5" x14ac:dyDescent="0.2">
      <c r="A226" s="211">
        <v>223</v>
      </c>
      <c r="B226" s="212" t="s">
        <v>994</v>
      </c>
      <c r="C226" s="213" t="s">
        <v>995</v>
      </c>
      <c r="D226" s="213"/>
      <c r="E226" s="213">
        <v>0</v>
      </c>
      <c r="F226" s="213" t="s">
        <v>585</v>
      </c>
      <c r="G226" s="214" t="s">
        <v>677</v>
      </c>
      <c r="H226" s="208" t="str">
        <f>IF(Input!F$4="GMH_OECC",J226,IF(Input!F$4="GMH_XOEC",L226,IF(Input!F$4="GMH_Korea",N226,IF(Input!F$4="GMH_EU",P226,IF(Input!F$4="Skysuper",#REF!,IF(Input!F$4="SkyII",#REF!,IF(Input!F$4="XO-8000",#REF!, "FALSE")))))))</f>
        <v>00</v>
      </c>
      <c r="I226" s="209">
        <f>IF(Input!F$4="GMH_OECC",K226,IF(Input!F$4="GMH_XOEC",M226,IF(Input!F$4="GMH_Korea",O226,IF(Input!F$4="GMH_EU",Q226,IF(Input!F$4="Skysuper",#REF!,IF(Input!F$4="SkyII",#REF!,IF(Input!F$4="XO-8000",#REF!, "FALSE")))))))</f>
        <v>0</v>
      </c>
      <c r="J226" s="210" t="s">
        <v>10359</v>
      </c>
      <c r="K226" s="268">
        <v>0</v>
      </c>
      <c r="L226" s="270" t="s">
        <v>10359</v>
      </c>
      <c r="M226" s="270">
        <v>0</v>
      </c>
      <c r="N226" s="270" t="s">
        <v>10359</v>
      </c>
      <c r="O226" s="270">
        <v>0</v>
      </c>
      <c r="P226" s="270" t="s">
        <v>10359</v>
      </c>
      <c r="Q226" s="270">
        <v>0</v>
      </c>
      <c r="R226" s="74"/>
      <c r="S226" s="75" t="str">
        <f t="shared" si="18"/>
        <v>0000</v>
      </c>
      <c r="T226" s="75" t="str">
        <f t="shared" si="19"/>
        <v>00000001000100010001000100010001</v>
      </c>
      <c r="U226" s="75" t="str">
        <f t="shared" ca="1" si="20"/>
        <v>00000000000000000000000000000000</v>
      </c>
      <c r="V226" s="197">
        <f t="shared" ca="1" si="22"/>
        <v>0</v>
      </c>
      <c r="W226" s="75">
        <f t="shared" si="23"/>
        <v>7</v>
      </c>
      <c r="Y226" s="75">
        <f t="shared" si="21"/>
        <v>1784</v>
      </c>
      <c r="Z226" s="75">
        <v>223</v>
      </c>
      <c r="AE226" s="479"/>
    </row>
    <row r="227" spans="1:31" s="75" customFormat="1" ht="13.5" x14ac:dyDescent="0.2">
      <c r="A227" s="211">
        <v>224</v>
      </c>
      <c r="B227" s="212" t="s">
        <v>996</v>
      </c>
      <c r="C227" s="213" t="s">
        <v>997</v>
      </c>
      <c r="D227" s="213"/>
      <c r="E227" s="213">
        <v>1</v>
      </c>
      <c r="F227" s="213" t="s">
        <v>553</v>
      </c>
      <c r="G227" s="214" t="s">
        <v>554</v>
      </c>
      <c r="H227" s="208">
        <f>IF(Input!F$4="GMH_OECC",J227,IF(Input!F$4="GMH_XOEC",L227,IF(Input!F$4="GMH_Korea",N227,IF(Input!F$4="GMH_EU",P227,IF(Input!F$4="Skysuper",#REF!,IF(Input!F$4="SkyII",#REF!,IF(Input!F$4="XO-8000",#REF!, "FALSE")))))))</f>
        <v>1</v>
      </c>
      <c r="I227" s="209">
        <f>IF(Input!F$4="GMH_OECC",K227,IF(Input!F$4="GMH_XOEC",M227,IF(Input!F$4="GMH_Korea",O227,IF(Input!F$4="GMH_EU",Q227,IF(Input!F$4="Skysuper",#REF!,IF(Input!F$4="SkyII",#REF!,IF(Input!F$4="XO-8000",#REF!, "FALSE")))))))</f>
        <v>0</v>
      </c>
      <c r="J227" s="210">
        <v>1</v>
      </c>
      <c r="K227" s="268">
        <v>0</v>
      </c>
      <c r="L227" s="270">
        <v>1</v>
      </c>
      <c r="M227" s="270">
        <v>0</v>
      </c>
      <c r="N227" s="270">
        <v>1</v>
      </c>
      <c r="O227" s="270">
        <v>0</v>
      </c>
      <c r="P227" s="270">
        <v>1</v>
      </c>
      <c r="Q227" s="270">
        <v>0</v>
      </c>
      <c r="R227" s="74"/>
      <c r="S227" s="75" t="str">
        <f t="shared" si="18"/>
        <v>0001</v>
      </c>
      <c r="T227" s="75" t="str">
        <f t="shared" si="19"/>
        <v>00010001000100010001000100010001</v>
      </c>
      <c r="U227" s="75" t="str">
        <f t="shared" ca="1" si="20"/>
        <v>00000000000000000000000000000000</v>
      </c>
      <c r="V227" s="197">
        <f t="shared" ca="1" si="22"/>
        <v>0</v>
      </c>
      <c r="W227" s="75">
        <f t="shared" si="23"/>
        <v>8</v>
      </c>
      <c r="Y227" s="75">
        <f t="shared" si="21"/>
        <v>1792</v>
      </c>
      <c r="Z227" s="75">
        <v>224</v>
      </c>
      <c r="AE227" s="479"/>
    </row>
    <row r="228" spans="1:31" s="75" customFormat="1" ht="13.5" x14ac:dyDescent="0.2">
      <c r="A228" s="211">
        <v>225</v>
      </c>
      <c r="B228" s="212" t="s">
        <v>998</v>
      </c>
      <c r="C228" s="213" t="s">
        <v>999</v>
      </c>
      <c r="D228" s="213"/>
      <c r="E228" s="213">
        <v>1</v>
      </c>
      <c r="F228" s="213" t="s">
        <v>553</v>
      </c>
      <c r="G228" s="214" t="s">
        <v>554</v>
      </c>
      <c r="H228" s="208">
        <f>IF(Input!F$4="GMH_OECC",J228,IF(Input!F$4="GMH_XOEC",L228,IF(Input!F$4="GMH_Korea",N228,IF(Input!F$4="GMH_EU",P228,IF(Input!F$4="Skysuper",#REF!,IF(Input!F$4="SkyII",#REF!,IF(Input!F$4="XO-8000",#REF!, "FALSE")))))))</f>
        <v>1</v>
      </c>
      <c r="I228" s="209">
        <f>IF(Input!F$4="GMH_OECC",K228,IF(Input!F$4="GMH_XOEC",M228,IF(Input!F$4="GMH_Korea",O228,IF(Input!F$4="GMH_EU",Q228,IF(Input!F$4="Skysuper",#REF!,IF(Input!F$4="SkyII",#REF!,IF(Input!F$4="XO-8000",#REF!, "FALSE")))))))</f>
        <v>0</v>
      </c>
      <c r="J228" s="210">
        <v>1</v>
      </c>
      <c r="K228" s="268">
        <v>0</v>
      </c>
      <c r="L228" s="270">
        <v>1</v>
      </c>
      <c r="M228" s="270">
        <v>0</v>
      </c>
      <c r="N228" s="270">
        <v>1</v>
      </c>
      <c r="O228" s="270">
        <v>0</v>
      </c>
      <c r="P228" s="270">
        <v>1</v>
      </c>
      <c r="Q228" s="270">
        <v>0</v>
      </c>
      <c r="R228" s="74"/>
      <c r="S228" s="75" t="str">
        <f t="shared" si="18"/>
        <v>0001</v>
      </c>
      <c r="T228" s="75" t="str">
        <f t="shared" si="19"/>
        <v>00010001000100010001000100010001</v>
      </c>
      <c r="U228" s="75" t="str">
        <f t="shared" ca="1" si="20"/>
        <v>00000000000000000000000000000000</v>
      </c>
      <c r="V228" s="197">
        <f t="shared" ca="1" si="22"/>
        <v>0</v>
      </c>
      <c r="W228" s="75">
        <f t="shared" si="23"/>
        <v>8</v>
      </c>
      <c r="Y228" s="75">
        <f t="shared" si="21"/>
        <v>1800</v>
      </c>
      <c r="Z228" s="75">
        <v>225</v>
      </c>
      <c r="AE228" s="479"/>
    </row>
    <row r="229" spans="1:31" s="75" customFormat="1" ht="13.5" x14ac:dyDescent="0.2">
      <c r="A229" s="211">
        <v>226</v>
      </c>
      <c r="B229" s="212" t="s">
        <v>1000</v>
      </c>
      <c r="C229" s="213" t="s">
        <v>1001</v>
      </c>
      <c r="D229" s="213"/>
      <c r="E229" s="213">
        <v>1</v>
      </c>
      <c r="F229" s="213" t="s">
        <v>553</v>
      </c>
      <c r="G229" s="214" t="s">
        <v>554</v>
      </c>
      <c r="H229" s="208">
        <f>IF(Input!F$4="GMH_OECC",J229,IF(Input!F$4="GMH_XOEC",L229,IF(Input!F$4="GMH_Korea",N229,IF(Input!F$4="GMH_EU",P229,IF(Input!F$4="Skysuper",#REF!,IF(Input!F$4="SkyII",#REF!,IF(Input!F$4="XO-8000",#REF!, "FALSE")))))))</f>
        <v>1</v>
      </c>
      <c r="I229" s="209">
        <f>IF(Input!F$4="GMH_OECC",K229,IF(Input!F$4="GMH_XOEC",M229,IF(Input!F$4="GMH_Korea",O229,IF(Input!F$4="GMH_EU",Q229,IF(Input!F$4="Skysuper",#REF!,IF(Input!F$4="SkyII",#REF!,IF(Input!F$4="XO-8000",#REF!, "FALSE")))))))</f>
        <v>0</v>
      </c>
      <c r="J229" s="210">
        <v>1</v>
      </c>
      <c r="K229" s="268">
        <v>0</v>
      </c>
      <c r="L229" s="270">
        <v>1</v>
      </c>
      <c r="M229" s="270">
        <v>0</v>
      </c>
      <c r="N229" s="270">
        <v>1</v>
      </c>
      <c r="O229" s="270">
        <v>0</v>
      </c>
      <c r="P229" s="270">
        <v>1</v>
      </c>
      <c r="Q229" s="270">
        <v>0</v>
      </c>
      <c r="R229" s="74"/>
      <c r="S229" s="75" t="str">
        <f t="shared" si="18"/>
        <v>0001</v>
      </c>
      <c r="T229" s="75" t="str">
        <f t="shared" si="19"/>
        <v>00010001000100010001000100010001</v>
      </c>
      <c r="U229" s="75" t="str">
        <f t="shared" ca="1" si="20"/>
        <v>00000000000000000000000000000000</v>
      </c>
      <c r="V229" s="197">
        <f t="shared" ca="1" si="22"/>
        <v>0</v>
      </c>
      <c r="W229" s="75">
        <f t="shared" si="23"/>
        <v>8</v>
      </c>
      <c r="Y229" s="75">
        <f t="shared" si="21"/>
        <v>1808</v>
      </c>
      <c r="Z229" s="75">
        <v>226</v>
      </c>
      <c r="AE229" s="479"/>
    </row>
    <row r="230" spans="1:31" s="75" customFormat="1" ht="13.5" x14ac:dyDescent="0.2">
      <c r="A230" s="211">
        <v>227</v>
      </c>
      <c r="B230" s="212" t="s">
        <v>1002</v>
      </c>
      <c r="C230" s="213" t="s">
        <v>1003</v>
      </c>
      <c r="D230" s="213"/>
      <c r="E230" s="213">
        <v>1</v>
      </c>
      <c r="F230" s="213" t="s">
        <v>553</v>
      </c>
      <c r="G230" s="214" t="s">
        <v>554</v>
      </c>
      <c r="H230" s="208">
        <f>IF(Input!F$4="GMH_OECC",J230,IF(Input!F$4="GMH_XOEC",L230,IF(Input!F$4="GMH_Korea",N230,IF(Input!F$4="GMH_EU",P230,IF(Input!F$4="Skysuper",#REF!,IF(Input!F$4="SkyII",#REF!,IF(Input!F$4="XO-8000",#REF!, "FALSE")))))))</f>
        <v>1</v>
      </c>
      <c r="I230" s="209">
        <f>IF(Input!F$4="GMH_OECC",K230,IF(Input!F$4="GMH_XOEC",M230,IF(Input!F$4="GMH_Korea",O230,IF(Input!F$4="GMH_EU",Q230,IF(Input!F$4="Skysuper",#REF!,IF(Input!F$4="SkyII",#REF!,IF(Input!F$4="XO-8000",#REF!, "FALSE")))))))</f>
        <v>0</v>
      </c>
      <c r="J230" s="210">
        <v>1</v>
      </c>
      <c r="K230" s="268">
        <v>0</v>
      </c>
      <c r="L230" s="270">
        <v>1</v>
      </c>
      <c r="M230" s="270">
        <v>0</v>
      </c>
      <c r="N230" s="270">
        <v>1</v>
      </c>
      <c r="O230" s="270">
        <v>0</v>
      </c>
      <c r="P230" s="270">
        <v>1</v>
      </c>
      <c r="Q230" s="270">
        <v>0</v>
      </c>
      <c r="R230" s="74"/>
      <c r="S230" s="75" t="str">
        <f t="shared" si="18"/>
        <v>0001</v>
      </c>
      <c r="T230" s="75" t="str">
        <f t="shared" si="19"/>
        <v>00010001000100010001000100010001</v>
      </c>
      <c r="U230" s="75" t="str">
        <f t="shared" ca="1" si="20"/>
        <v>00000000000000000000000000000000</v>
      </c>
      <c r="V230" s="197">
        <f t="shared" ca="1" si="22"/>
        <v>0</v>
      </c>
      <c r="W230" s="75">
        <f t="shared" si="23"/>
        <v>8</v>
      </c>
      <c r="Y230" s="75">
        <f t="shared" si="21"/>
        <v>1816</v>
      </c>
      <c r="Z230" s="75">
        <v>227</v>
      </c>
      <c r="AE230" s="479"/>
    </row>
    <row r="231" spans="1:31" s="75" customFormat="1" ht="13.5" x14ac:dyDescent="0.2">
      <c r="A231" s="211">
        <v>228</v>
      </c>
      <c r="B231" s="212" t="s">
        <v>1004</v>
      </c>
      <c r="C231" s="213" t="s">
        <v>1005</v>
      </c>
      <c r="D231" s="213"/>
      <c r="E231" s="213">
        <v>1</v>
      </c>
      <c r="F231" s="213" t="s">
        <v>553</v>
      </c>
      <c r="G231" s="214" t="s">
        <v>554</v>
      </c>
      <c r="H231" s="208">
        <f>IF(Input!F$4="GMH_OECC",J231,IF(Input!F$4="GMH_XOEC",L231,IF(Input!F$4="GMH_Korea",N231,IF(Input!F$4="GMH_EU",P231,IF(Input!F$4="Skysuper",#REF!,IF(Input!F$4="SkyII",#REF!,IF(Input!F$4="XO-8000",#REF!, "FALSE")))))))</f>
        <v>1</v>
      </c>
      <c r="I231" s="209">
        <f>IF(Input!F$4="GMH_OECC",K231,IF(Input!F$4="GMH_XOEC",M231,IF(Input!F$4="GMH_Korea",O231,IF(Input!F$4="GMH_EU",Q231,IF(Input!F$4="Skysuper",#REF!,IF(Input!F$4="SkyII",#REF!,IF(Input!F$4="XO-8000",#REF!, "FALSE")))))))</f>
        <v>0</v>
      </c>
      <c r="J231" s="210">
        <v>1</v>
      </c>
      <c r="K231" s="268">
        <v>0</v>
      </c>
      <c r="L231" s="270">
        <v>1</v>
      </c>
      <c r="M231" s="270">
        <v>0</v>
      </c>
      <c r="N231" s="270">
        <v>1</v>
      </c>
      <c r="O231" s="270">
        <v>0</v>
      </c>
      <c r="P231" s="270">
        <v>1</v>
      </c>
      <c r="Q231" s="270">
        <v>0</v>
      </c>
      <c r="R231" s="74"/>
      <c r="S231" s="75" t="str">
        <f t="shared" si="18"/>
        <v>0001</v>
      </c>
      <c r="T231" s="75" t="str">
        <f t="shared" si="19"/>
        <v>00010001000100010001000100010001</v>
      </c>
      <c r="U231" s="75" t="str">
        <f t="shared" ca="1" si="20"/>
        <v>00000000000000000000000000000000</v>
      </c>
      <c r="V231" s="197">
        <f t="shared" ca="1" si="22"/>
        <v>0</v>
      </c>
      <c r="W231" s="75">
        <f t="shared" si="23"/>
        <v>8</v>
      </c>
      <c r="Y231" s="75">
        <f t="shared" si="21"/>
        <v>1824</v>
      </c>
      <c r="Z231" s="75">
        <v>228</v>
      </c>
      <c r="AE231" s="479"/>
    </row>
    <row r="232" spans="1:31" s="75" customFormat="1" ht="13.5" x14ac:dyDescent="0.2">
      <c r="A232" s="211">
        <v>229</v>
      </c>
      <c r="B232" s="212" t="s">
        <v>1006</v>
      </c>
      <c r="C232" s="213" t="s">
        <v>1007</v>
      </c>
      <c r="D232" s="213"/>
      <c r="E232" s="213">
        <v>1</v>
      </c>
      <c r="F232" s="213" t="s">
        <v>553</v>
      </c>
      <c r="G232" s="214" t="s">
        <v>554</v>
      </c>
      <c r="H232" s="208">
        <f>IF(Input!F$4="GMH_OECC",J232,IF(Input!F$4="GMH_XOEC",L232,IF(Input!F$4="GMH_Korea",N232,IF(Input!F$4="GMH_EU",P232,IF(Input!F$4="Skysuper",#REF!,IF(Input!F$4="SkyII",#REF!,IF(Input!F$4="XO-8000",#REF!, "FALSE")))))))</f>
        <v>1</v>
      </c>
      <c r="I232" s="209">
        <f>IF(Input!F$4="GMH_OECC",K232,IF(Input!F$4="GMH_XOEC",M232,IF(Input!F$4="GMH_Korea",O232,IF(Input!F$4="GMH_EU",Q232,IF(Input!F$4="Skysuper",#REF!,IF(Input!F$4="SkyII",#REF!,IF(Input!F$4="XO-8000",#REF!, "FALSE")))))))</f>
        <v>0</v>
      </c>
      <c r="J232" s="210">
        <v>1</v>
      </c>
      <c r="K232" s="268">
        <v>0</v>
      </c>
      <c r="L232" s="270">
        <v>1</v>
      </c>
      <c r="M232" s="270">
        <v>0</v>
      </c>
      <c r="N232" s="270">
        <v>1</v>
      </c>
      <c r="O232" s="270">
        <v>0</v>
      </c>
      <c r="P232" s="270">
        <v>1</v>
      </c>
      <c r="Q232" s="270">
        <v>0</v>
      </c>
      <c r="R232" s="74"/>
      <c r="S232" s="75" t="str">
        <f t="shared" si="18"/>
        <v>0001</v>
      </c>
      <c r="T232" s="75" t="str">
        <f t="shared" si="19"/>
        <v>00010001000100010001000100010001</v>
      </c>
      <c r="U232" s="75" t="str">
        <f t="shared" ca="1" si="20"/>
        <v>00000000000000000000000000000000</v>
      </c>
      <c r="V232" s="197">
        <f t="shared" ca="1" si="22"/>
        <v>0</v>
      </c>
      <c r="W232" s="75">
        <f t="shared" si="23"/>
        <v>8</v>
      </c>
      <c r="Y232" s="75">
        <f t="shared" si="21"/>
        <v>1832</v>
      </c>
      <c r="Z232" s="75">
        <v>229</v>
      </c>
      <c r="AE232" s="479"/>
    </row>
    <row r="233" spans="1:31" s="75" customFormat="1" ht="13.5" x14ac:dyDescent="0.2">
      <c r="A233" s="211">
        <v>230</v>
      </c>
      <c r="B233" s="212" t="s">
        <v>1008</v>
      </c>
      <c r="C233" s="213" t="s">
        <v>1009</v>
      </c>
      <c r="D233" s="213"/>
      <c r="E233" s="213">
        <v>1</v>
      </c>
      <c r="F233" s="213" t="s">
        <v>553</v>
      </c>
      <c r="G233" s="214" t="s">
        <v>554</v>
      </c>
      <c r="H233" s="208">
        <f>IF(Input!F$4="GMH_OECC",J233,IF(Input!F$4="GMH_XOEC",L233,IF(Input!F$4="GMH_Korea",N233,IF(Input!F$4="GMH_EU",P233,IF(Input!F$4="Skysuper",#REF!,IF(Input!F$4="SkyII",#REF!,IF(Input!F$4="XO-8000",#REF!, "FALSE")))))))</f>
        <v>1</v>
      </c>
      <c r="I233" s="209">
        <f>IF(Input!F$4="GMH_OECC",K233,IF(Input!F$4="GMH_XOEC",M233,IF(Input!F$4="GMH_Korea",O233,IF(Input!F$4="GMH_EU",Q233,IF(Input!F$4="Skysuper",#REF!,IF(Input!F$4="SkyII",#REF!,IF(Input!F$4="XO-8000",#REF!, "FALSE")))))))</f>
        <v>0</v>
      </c>
      <c r="J233" s="210">
        <v>1</v>
      </c>
      <c r="K233" s="268">
        <v>0</v>
      </c>
      <c r="L233" s="270">
        <v>1</v>
      </c>
      <c r="M233" s="270">
        <v>0</v>
      </c>
      <c r="N233" s="270">
        <v>1</v>
      </c>
      <c r="O233" s="270">
        <v>0</v>
      </c>
      <c r="P233" s="270">
        <v>1</v>
      </c>
      <c r="Q233" s="270">
        <v>0</v>
      </c>
      <c r="R233" s="74"/>
      <c r="S233" s="75" t="str">
        <f t="shared" si="18"/>
        <v>0001</v>
      </c>
      <c r="T233" s="75" t="str">
        <f t="shared" si="19"/>
        <v>00010001000100010001000100010001</v>
      </c>
      <c r="U233" s="75" t="str">
        <f t="shared" ca="1" si="20"/>
        <v>00000000000000000000000000000000</v>
      </c>
      <c r="V233" s="197">
        <f t="shared" ca="1" si="22"/>
        <v>0</v>
      </c>
      <c r="W233" s="75">
        <f t="shared" si="23"/>
        <v>8</v>
      </c>
      <c r="Y233" s="75">
        <f t="shared" si="21"/>
        <v>1840</v>
      </c>
      <c r="Z233" s="75">
        <v>230</v>
      </c>
      <c r="AE233" s="479"/>
    </row>
    <row r="234" spans="1:31" s="75" customFormat="1" ht="13.5" x14ac:dyDescent="0.2">
      <c r="A234" s="211">
        <v>231</v>
      </c>
      <c r="B234" s="212" t="s">
        <v>1010</v>
      </c>
      <c r="C234" s="213" t="s">
        <v>1011</v>
      </c>
      <c r="D234" s="213"/>
      <c r="E234" s="213">
        <v>1</v>
      </c>
      <c r="F234" s="213" t="s">
        <v>553</v>
      </c>
      <c r="G234" s="214" t="s">
        <v>554</v>
      </c>
      <c r="H234" s="208">
        <f>IF(Input!F$4="GMH_OECC",J234,IF(Input!F$4="GMH_XOEC",L234,IF(Input!F$4="GMH_Korea",N234,IF(Input!F$4="GMH_EU",P234,IF(Input!F$4="Skysuper",#REF!,IF(Input!F$4="SkyII",#REF!,IF(Input!F$4="XO-8000",#REF!, "FALSE")))))))</f>
        <v>1</v>
      </c>
      <c r="I234" s="209">
        <f>IF(Input!F$4="GMH_OECC",K234,IF(Input!F$4="GMH_XOEC",M234,IF(Input!F$4="GMH_Korea",O234,IF(Input!F$4="GMH_EU",Q234,IF(Input!F$4="Skysuper",#REF!,IF(Input!F$4="SkyII",#REF!,IF(Input!F$4="XO-8000",#REF!, "FALSE")))))))</f>
        <v>0</v>
      </c>
      <c r="J234" s="210">
        <v>1</v>
      </c>
      <c r="K234" s="268">
        <v>0</v>
      </c>
      <c r="L234" s="270">
        <v>1</v>
      </c>
      <c r="M234" s="270">
        <v>0</v>
      </c>
      <c r="N234" s="270">
        <v>1</v>
      </c>
      <c r="O234" s="270">
        <v>0</v>
      </c>
      <c r="P234" s="270">
        <v>1</v>
      </c>
      <c r="Q234" s="270">
        <v>0</v>
      </c>
      <c r="R234" s="74"/>
      <c r="S234" s="75" t="str">
        <f t="shared" si="18"/>
        <v>0001</v>
      </c>
      <c r="T234" s="75" t="str">
        <f t="shared" si="19"/>
        <v>00010001000100010001000100010001</v>
      </c>
      <c r="U234" s="75" t="str">
        <f t="shared" ca="1" si="20"/>
        <v>00000000000000000000000000000000</v>
      </c>
      <c r="V234" s="197">
        <f t="shared" ca="1" si="22"/>
        <v>0</v>
      </c>
      <c r="W234" s="75">
        <f t="shared" si="23"/>
        <v>8</v>
      </c>
      <c r="Y234" s="75">
        <f t="shared" si="21"/>
        <v>1848</v>
      </c>
      <c r="Z234" s="75">
        <v>231</v>
      </c>
      <c r="AE234" s="479"/>
    </row>
    <row r="235" spans="1:31" s="75" customFormat="1" ht="13.5" x14ac:dyDescent="0.2">
      <c r="A235" s="211">
        <v>232</v>
      </c>
      <c r="B235" s="212" t="s">
        <v>1012</v>
      </c>
      <c r="C235" s="213" t="s">
        <v>1013</v>
      </c>
      <c r="D235" s="213"/>
      <c r="E235" s="213">
        <v>1</v>
      </c>
      <c r="F235" s="213" t="s">
        <v>553</v>
      </c>
      <c r="G235" s="214" t="s">
        <v>554</v>
      </c>
      <c r="H235" s="208">
        <f>IF(Input!F$4="GMH_OECC",J235,IF(Input!F$4="GMH_XOEC",L235,IF(Input!F$4="GMH_Korea",N235,IF(Input!F$4="GMH_EU",P235,IF(Input!F$4="Skysuper",#REF!,IF(Input!F$4="SkyII",#REF!,IF(Input!F$4="XO-8000",#REF!, "FALSE")))))))</f>
        <v>1</v>
      </c>
      <c r="I235" s="209">
        <f>IF(Input!F$4="GMH_OECC",K235,IF(Input!F$4="GMH_XOEC",M235,IF(Input!F$4="GMH_Korea",O235,IF(Input!F$4="GMH_EU",Q235,IF(Input!F$4="Skysuper",#REF!,IF(Input!F$4="SkyII",#REF!,IF(Input!F$4="XO-8000",#REF!, "FALSE")))))))</f>
        <v>0</v>
      </c>
      <c r="J235" s="210">
        <v>1</v>
      </c>
      <c r="K235" s="268">
        <v>0</v>
      </c>
      <c r="L235" s="270">
        <v>1</v>
      </c>
      <c r="M235" s="270">
        <v>0</v>
      </c>
      <c r="N235" s="270">
        <v>1</v>
      </c>
      <c r="O235" s="270">
        <v>0</v>
      </c>
      <c r="P235" s="270">
        <v>1</v>
      </c>
      <c r="Q235" s="270">
        <v>0</v>
      </c>
      <c r="R235" s="74"/>
      <c r="S235" s="75" t="str">
        <f t="shared" si="18"/>
        <v>0001</v>
      </c>
      <c r="T235" s="75" t="str">
        <f t="shared" si="19"/>
        <v>00010001000100010001000100010001</v>
      </c>
      <c r="U235" s="75" t="str">
        <f t="shared" ca="1" si="20"/>
        <v>00000000000000000000000000000000</v>
      </c>
      <c r="V235" s="197">
        <f t="shared" ca="1" si="22"/>
        <v>0</v>
      </c>
      <c r="W235" s="75">
        <f t="shared" si="23"/>
        <v>8</v>
      </c>
      <c r="Y235" s="75">
        <f t="shared" si="21"/>
        <v>1856</v>
      </c>
      <c r="Z235" s="75">
        <v>232</v>
      </c>
      <c r="AE235" s="479"/>
    </row>
    <row r="236" spans="1:31" s="75" customFormat="1" ht="13.5" x14ac:dyDescent="0.2">
      <c r="A236" s="211">
        <v>233</v>
      </c>
      <c r="B236" s="212" t="s">
        <v>1014</v>
      </c>
      <c r="C236" s="213" t="s">
        <v>1015</v>
      </c>
      <c r="D236" s="213"/>
      <c r="E236" s="213">
        <v>1</v>
      </c>
      <c r="F236" s="213" t="s">
        <v>553</v>
      </c>
      <c r="G236" s="214" t="s">
        <v>554</v>
      </c>
      <c r="H236" s="208">
        <f>IF(Input!F$4="GMH_OECC",J236,IF(Input!F$4="GMH_XOEC",L236,IF(Input!F$4="GMH_Korea",N236,IF(Input!F$4="GMH_EU",P236,IF(Input!F$4="Skysuper",#REF!,IF(Input!F$4="SkyII",#REF!,IF(Input!F$4="XO-8000",#REF!, "FALSE")))))))</f>
        <v>1</v>
      </c>
      <c r="I236" s="209">
        <f>IF(Input!F$4="GMH_OECC",K236,IF(Input!F$4="GMH_XOEC",M236,IF(Input!F$4="GMH_Korea",O236,IF(Input!F$4="GMH_EU",Q236,IF(Input!F$4="Skysuper",#REF!,IF(Input!F$4="SkyII",#REF!,IF(Input!F$4="XO-8000",#REF!, "FALSE")))))))</f>
        <v>0</v>
      </c>
      <c r="J236" s="210">
        <v>1</v>
      </c>
      <c r="K236" s="268">
        <v>0</v>
      </c>
      <c r="L236" s="270">
        <v>1</v>
      </c>
      <c r="M236" s="270">
        <v>0</v>
      </c>
      <c r="N236" s="270">
        <v>1</v>
      </c>
      <c r="O236" s="270">
        <v>0</v>
      </c>
      <c r="P236" s="270">
        <v>1</v>
      </c>
      <c r="Q236" s="270">
        <v>0</v>
      </c>
      <c r="R236" s="74"/>
      <c r="S236" s="75" t="str">
        <f t="shared" si="18"/>
        <v>0001</v>
      </c>
      <c r="T236" s="75" t="str">
        <f t="shared" si="19"/>
        <v>00010001000100010001000100010001</v>
      </c>
      <c r="U236" s="75" t="str">
        <f t="shared" ca="1" si="20"/>
        <v>00000000000000000000000000000000</v>
      </c>
      <c r="V236" s="197">
        <f t="shared" ca="1" si="22"/>
        <v>0</v>
      </c>
      <c r="W236" s="75">
        <f t="shared" si="23"/>
        <v>8</v>
      </c>
      <c r="Y236" s="75">
        <f t="shared" si="21"/>
        <v>1864</v>
      </c>
      <c r="Z236" s="75">
        <v>233</v>
      </c>
      <c r="AE236" s="479"/>
    </row>
    <row r="237" spans="1:31" s="75" customFormat="1" ht="13.5" x14ac:dyDescent="0.2">
      <c r="A237" s="211">
        <v>234</v>
      </c>
      <c r="B237" s="212" t="s">
        <v>1016</v>
      </c>
      <c r="C237" s="213" t="s">
        <v>1017</v>
      </c>
      <c r="D237" s="213"/>
      <c r="E237" s="213">
        <v>1</v>
      </c>
      <c r="F237" s="213" t="s">
        <v>553</v>
      </c>
      <c r="G237" s="214" t="s">
        <v>554</v>
      </c>
      <c r="H237" s="208">
        <f>IF(Input!F$4="GMH_OECC",J237,IF(Input!F$4="GMH_XOEC",L237,IF(Input!F$4="GMH_Korea",N237,IF(Input!F$4="GMH_EU",P237,IF(Input!F$4="Skysuper",#REF!,IF(Input!F$4="SkyII",#REF!,IF(Input!F$4="XO-8000",#REF!, "FALSE")))))))</f>
        <v>1</v>
      </c>
      <c r="I237" s="209">
        <f>IF(Input!F$4="GMH_OECC",K237,IF(Input!F$4="GMH_XOEC",M237,IF(Input!F$4="GMH_Korea",O237,IF(Input!F$4="GMH_EU",Q237,IF(Input!F$4="Skysuper",#REF!,IF(Input!F$4="SkyII",#REF!,IF(Input!F$4="XO-8000",#REF!, "FALSE")))))))</f>
        <v>0</v>
      </c>
      <c r="J237" s="210">
        <v>1</v>
      </c>
      <c r="K237" s="268">
        <v>0</v>
      </c>
      <c r="L237" s="270">
        <v>1</v>
      </c>
      <c r="M237" s="270">
        <v>0</v>
      </c>
      <c r="N237" s="270">
        <v>1</v>
      </c>
      <c r="O237" s="270">
        <v>0</v>
      </c>
      <c r="P237" s="270">
        <v>1</v>
      </c>
      <c r="Q237" s="270">
        <v>0</v>
      </c>
      <c r="R237" s="74"/>
      <c r="S237" s="75" t="str">
        <f t="shared" si="18"/>
        <v>0001</v>
      </c>
      <c r="T237" s="75" t="str">
        <f t="shared" si="19"/>
        <v>00010001000100010001000100010001</v>
      </c>
      <c r="U237" s="75" t="str">
        <f t="shared" ca="1" si="20"/>
        <v>00000000000000000000000000000000</v>
      </c>
      <c r="V237" s="197">
        <f t="shared" ca="1" si="22"/>
        <v>0</v>
      </c>
      <c r="W237" s="75">
        <f t="shared" si="23"/>
        <v>8</v>
      </c>
      <c r="Y237" s="75">
        <f t="shared" si="21"/>
        <v>1872</v>
      </c>
      <c r="Z237" s="75">
        <v>234</v>
      </c>
      <c r="AE237" s="479"/>
    </row>
    <row r="238" spans="1:31" s="75" customFormat="1" ht="13.5" x14ac:dyDescent="0.2">
      <c r="A238" s="211">
        <v>235</v>
      </c>
      <c r="B238" s="212" t="s">
        <v>1018</v>
      </c>
      <c r="C238" s="213" t="s">
        <v>1019</v>
      </c>
      <c r="D238" s="213"/>
      <c r="E238" s="213">
        <v>1</v>
      </c>
      <c r="F238" s="213" t="s">
        <v>553</v>
      </c>
      <c r="G238" s="214" t="s">
        <v>554</v>
      </c>
      <c r="H238" s="208">
        <f>IF(Input!F$4="GMH_OECC",J238,IF(Input!F$4="GMH_XOEC",L238,IF(Input!F$4="GMH_Korea",N238,IF(Input!F$4="GMH_EU",P238,IF(Input!F$4="Skysuper",#REF!,IF(Input!F$4="SkyII",#REF!,IF(Input!F$4="XO-8000",#REF!, "FALSE")))))))</f>
        <v>1</v>
      </c>
      <c r="I238" s="209">
        <f>IF(Input!F$4="GMH_OECC",K238,IF(Input!F$4="GMH_XOEC",M238,IF(Input!F$4="GMH_Korea",O238,IF(Input!F$4="GMH_EU",Q238,IF(Input!F$4="Skysuper",#REF!,IF(Input!F$4="SkyII",#REF!,IF(Input!F$4="XO-8000",#REF!, "FALSE")))))))</f>
        <v>0</v>
      </c>
      <c r="J238" s="210">
        <v>1</v>
      </c>
      <c r="K238" s="268">
        <v>0</v>
      </c>
      <c r="L238" s="270">
        <v>1</v>
      </c>
      <c r="M238" s="270">
        <v>0</v>
      </c>
      <c r="N238" s="270">
        <v>1</v>
      </c>
      <c r="O238" s="270">
        <v>0</v>
      </c>
      <c r="P238" s="270">
        <v>1</v>
      </c>
      <c r="Q238" s="270">
        <v>0</v>
      </c>
      <c r="R238" s="74"/>
      <c r="S238" s="75" t="str">
        <f t="shared" si="18"/>
        <v>0001</v>
      </c>
      <c r="T238" s="75" t="str">
        <f t="shared" si="19"/>
        <v>00010001000100010001000100010001</v>
      </c>
      <c r="U238" s="75" t="str">
        <f t="shared" ca="1" si="20"/>
        <v>00000000000000000000000000000000</v>
      </c>
      <c r="V238" s="197">
        <f t="shared" ca="1" si="22"/>
        <v>0</v>
      </c>
      <c r="W238" s="75">
        <f t="shared" si="23"/>
        <v>8</v>
      </c>
      <c r="Y238" s="75">
        <f t="shared" si="21"/>
        <v>1880</v>
      </c>
      <c r="Z238" s="75">
        <v>235</v>
      </c>
      <c r="AE238" s="479"/>
    </row>
    <row r="239" spans="1:31" s="75" customFormat="1" ht="13.5" x14ac:dyDescent="0.2">
      <c r="A239" s="211">
        <v>236</v>
      </c>
      <c r="B239" s="212" t="s">
        <v>1020</v>
      </c>
      <c r="C239" s="213" t="s">
        <v>1021</v>
      </c>
      <c r="D239" s="213"/>
      <c r="E239" s="213">
        <v>1</v>
      </c>
      <c r="F239" s="213" t="s">
        <v>553</v>
      </c>
      <c r="G239" s="214" t="s">
        <v>554</v>
      </c>
      <c r="H239" s="208">
        <f>IF(Input!F$4="GMH_OECC",J239,IF(Input!F$4="GMH_XOEC",L239,IF(Input!F$4="GMH_Korea",N239,IF(Input!F$4="GMH_EU",P239,IF(Input!F$4="Skysuper",#REF!,IF(Input!F$4="SkyII",#REF!,IF(Input!F$4="XO-8000",#REF!, "FALSE")))))))</f>
        <v>1</v>
      </c>
      <c r="I239" s="209">
        <f>IF(Input!F$4="GMH_OECC",K239,IF(Input!F$4="GMH_XOEC",M239,IF(Input!F$4="GMH_Korea",O239,IF(Input!F$4="GMH_EU",Q239,IF(Input!F$4="Skysuper",#REF!,IF(Input!F$4="SkyII",#REF!,IF(Input!F$4="XO-8000",#REF!, "FALSE")))))))</f>
        <v>0</v>
      </c>
      <c r="J239" s="210">
        <v>1</v>
      </c>
      <c r="K239" s="268">
        <v>0</v>
      </c>
      <c r="L239" s="270">
        <v>1</v>
      </c>
      <c r="M239" s="270">
        <v>0</v>
      </c>
      <c r="N239" s="270">
        <v>1</v>
      </c>
      <c r="O239" s="270">
        <v>0</v>
      </c>
      <c r="P239" s="270">
        <v>1</v>
      </c>
      <c r="Q239" s="270">
        <v>0</v>
      </c>
      <c r="R239" s="74"/>
      <c r="S239" s="75" t="str">
        <f t="shared" si="18"/>
        <v>0001</v>
      </c>
      <c r="T239" s="75" t="str">
        <f t="shared" si="19"/>
        <v>00010001000100010001000100010001</v>
      </c>
      <c r="U239" s="75" t="str">
        <f t="shared" ca="1" si="20"/>
        <v>00000000000000000000000000000000</v>
      </c>
      <c r="V239" s="197">
        <f t="shared" ca="1" si="22"/>
        <v>0</v>
      </c>
      <c r="W239" s="75">
        <f t="shared" si="23"/>
        <v>8</v>
      </c>
      <c r="Y239" s="75">
        <f t="shared" si="21"/>
        <v>1888</v>
      </c>
      <c r="Z239" s="75">
        <v>236</v>
      </c>
      <c r="AE239" s="479"/>
    </row>
    <row r="240" spans="1:31" s="75" customFormat="1" ht="13.5" x14ac:dyDescent="0.2">
      <c r="A240" s="211">
        <v>237</v>
      </c>
      <c r="B240" s="212" t="s">
        <v>1022</v>
      </c>
      <c r="C240" s="213" t="s">
        <v>1023</v>
      </c>
      <c r="D240" s="213"/>
      <c r="E240" s="213">
        <v>1</v>
      </c>
      <c r="F240" s="213" t="s">
        <v>553</v>
      </c>
      <c r="G240" s="214" t="s">
        <v>554</v>
      </c>
      <c r="H240" s="208">
        <f>IF(Input!F$4="GMH_OECC",J240,IF(Input!F$4="GMH_XOEC",L240,IF(Input!F$4="GMH_Korea",N240,IF(Input!F$4="GMH_EU",P240,IF(Input!F$4="Skysuper",#REF!,IF(Input!F$4="SkyII",#REF!,IF(Input!F$4="XO-8000",#REF!, "FALSE")))))))</f>
        <v>1</v>
      </c>
      <c r="I240" s="209">
        <f>IF(Input!F$4="GMH_OECC",K240,IF(Input!F$4="GMH_XOEC",M240,IF(Input!F$4="GMH_Korea",O240,IF(Input!F$4="GMH_EU",Q240,IF(Input!F$4="Skysuper",#REF!,IF(Input!F$4="SkyII",#REF!,IF(Input!F$4="XO-8000",#REF!, "FALSE")))))))</f>
        <v>0</v>
      </c>
      <c r="J240" s="210">
        <v>1</v>
      </c>
      <c r="K240" s="268">
        <v>0</v>
      </c>
      <c r="L240" s="270">
        <v>1</v>
      </c>
      <c r="M240" s="270">
        <v>0</v>
      </c>
      <c r="N240" s="270">
        <v>1</v>
      </c>
      <c r="O240" s="270">
        <v>0</v>
      </c>
      <c r="P240" s="270">
        <v>1</v>
      </c>
      <c r="Q240" s="270">
        <v>0</v>
      </c>
      <c r="R240" s="74"/>
      <c r="S240" s="75" t="str">
        <f t="shared" si="18"/>
        <v>0001</v>
      </c>
      <c r="T240" s="75" t="str">
        <f t="shared" si="19"/>
        <v>00010001000100010001000100010001</v>
      </c>
      <c r="U240" s="75" t="str">
        <f t="shared" ca="1" si="20"/>
        <v>00000000000000000000000000000000</v>
      </c>
      <c r="V240" s="197">
        <f t="shared" ca="1" si="22"/>
        <v>0</v>
      </c>
      <c r="W240" s="75">
        <f t="shared" si="23"/>
        <v>8</v>
      </c>
      <c r="Y240" s="75">
        <f t="shared" si="21"/>
        <v>1896</v>
      </c>
      <c r="Z240" s="75">
        <v>237</v>
      </c>
      <c r="AE240" s="479"/>
    </row>
    <row r="241" spans="1:31" s="75" customFormat="1" ht="13.5" x14ac:dyDescent="0.2">
      <c r="A241" s="211">
        <v>238</v>
      </c>
      <c r="B241" s="212" t="s">
        <v>1024</v>
      </c>
      <c r="C241" s="213" t="s">
        <v>1025</v>
      </c>
      <c r="D241" s="213"/>
      <c r="E241" s="213">
        <v>1</v>
      </c>
      <c r="F241" s="213" t="s">
        <v>553</v>
      </c>
      <c r="G241" s="214" t="s">
        <v>554</v>
      </c>
      <c r="H241" s="208">
        <f>IF(Input!F$4="GMH_OECC",J241,IF(Input!F$4="GMH_XOEC",L241,IF(Input!F$4="GMH_Korea",N241,IF(Input!F$4="GMH_EU",P241,IF(Input!F$4="Skysuper",#REF!,IF(Input!F$4="SkyII",#REF!,IF(Input!F$4="XO-8000",#REF!, "FALSE")))))))</f>
        <v>1</v>
      </c>
      <c r="I241" s="209">
        <f>IF(Input!F$4="GMH_OECC",K241,IF(Input!F$4="GMH_XOEC",M241,IF(Input!F$4="GMH_Korea",O241,IF(Input!F$4="GMH_EU",Q241,IF(Input!F$4="Skysuper",#REF!,IF(Input!F$4="SkyII",#REF!,IF(Input!F$4="XO-8000",#REF!, "FALSE")))))))</f>
        <v>0</v>
      </c>
      <c r="J241" s="210">
        <v>1</v>
      </c>
      <c r="K241" s="268">
        <v>0</v>
      </c>
      <c r="L241" s="270">
        <v>1</v>
      </c>
      <c r="M241" s="270">
        <v>0</v>
      </c>
      <c r="N241" s="270">
        <v>1</v>
      </c>
      <c r="O241" s="270">
        <v>0</v>
      </c>
      <c r="P241" s="270">
        <v>1</v>
      </c>
      <c r="Q241" s="270">
        <v>0</v>
      </c>
      <c r="R241" s="74"/>
      <c r="S241" s="75" t="str">
        <f t="shared" si="18"/>
        <v>0001</v>
      </c>
      <c r="T241" s="75" t="str">
        <f t="shared" si="19"/>
        <v>00010001000100010001000100010001</v>
      </c>
      <c r="U241" s="75" t="str">
        <f t="shared" ca="1" si="20"/>
        <v>00000000000000000000000000000000</v>
      </c>
      <c r="V241" s="197">
        <f t="shared" ca="1" si="22"/>
        <v>0</v>
      </c>
      <c r="W241" s="75">
        <f t="shared" si="23"/>
        <v>8</v>
      </c>
      <c r="Y241" s="75">
        <f t="shared" si="21"/>
        <v>1904</v>
      </c>
      <c r="Z241" s="75">
        <v>238</v>
      </c>
      <c r="AE241" s="479"/>
    </row>
    <row r="242" spans="1:31" s="75" customFormat="1" ht="13.5" x14ac:dyDescent="0.2">
      <c r="A242" s="211">
        <v>239</v>
      </c>
      <c r="B242" s="212" t="s">
        <v>1026</v>
      </c>
      <c r="C242" s="213" t="s">
        <v>1027</v>
      </c>
      <c r="D242" s="213"/>
      <c r="E242" s="213">
        <v>1</v>
      </c>
      <c r="F242" s="213" t="s">
        <v>553</v>
      </c>
      <c r="G242" s="214" t="s">
        <v>554</v>
      </c>
      <c r="H242" s="208">
        <f>IF(Input!F$4="GMH_OECC",J242,IF(Input!F$4="GMH_XOEC",L242,IF(Input!F$4="GMH_Korea",N242,IF(Input!F$4="GMH_EU",P242,IF(Input!F$4="Skysuper",#REF!,IF(Input!F$4="SkyII",#REF!,IF(Input!F$4="XO-8000",#REF!, "FALSE")))))))</f>
        <v>1</v>
      </c>
      <c r="I242" s="209">
        <f>IF(Input!F$4="GMH_OECC",K242,IF(Input!F$4="GMH_XOEC",M242,IF(Input!F$4="GMH_Korea",O242,IF(Input!F$4="GMH_EU",Q242,IF(Input!F$4="Skysuper",#REF!,IF(Input!F$4="SkyII",#REF!,IF(Input!F$4="XO-8000",#REF!, "FALSE")))))))</f>
        <v>0</v>
      </c>
      <c r="J242" s="210">
        <v>1</v>
      </c>
      <c r="K242" s="268">
        <v>0</v>
      </c>
      <c r="L242" s="270">
        <v>1</v>
      </c>
      <c r="M242" s="270">
        <v>0</v>
      </c>
      <c r="N242" s="270">
        <v>1</v>
      </c>
      <c r="O242" s="270">
        <v>0</v>
      </c>
      <c r="P242" s="270">
        <v>1</v>
      </c>
      <c r="Q242" s="270">
        <v>0</v>
      </c>
      <c r="R242" s="74"/>
      <c r="S242" s="75" t="str">
        <f t="shared" si="18"/>
        <v>0001</v>
      </c>
      <c r="T242" s="75" t="str">
        <f t="shared" si="19"/>
        <v>00010001000100010001000100010001</v>
      </c>
      <c r="U242" s="75" t="str">
        <f t="shared" ca="1" si="20"/>
        <v>00000000000000000000000000000000</v>
      </c>
      <c r="V242" s="197">
        <f t="shared" ca="1" si="22"/>
        <v>0</v>
      </c>
      <c r="W242" s="75">
        <f t="shared" si="23"/>
        <v>8</v>
      </c>
      <c r="Y242" s="75">
        <f t="shared" si="21"/>
        <v>1912</v>
      </c>
      <c r="Z242" s="75">
        <v>239</v>
      </c>
      <c r="AE242" s="479"/>
    </row>
    <row r="243" spans="1:31" s="75" customFormat="1" ht="13.5" x14ac:dyDescent="0.2">
      <c r="A243" s="211">
        <v>240</v>
      </c>
      <c r="B243" s="212" t="s">
        <v>1028</v>
      </c>
      <c r="C243" s="213" t="s">
        <v>1029</v>
      </c>
      <c r="D243" s="213"/>
      <c r="E243" s="213">
        <v>1</v>
      </c>
      <c r="F243" s="213" t="s">
        <v>553</v>
      </c>
      <c r="G243" s="214" t="s">
        <v>554</v>
      </c>
      <c r="H243" s="208">
        <f>IF(Input!F$4="GMH_OECC",J243,IF(Input!F$4="GMH_XOEC",L243,IF(Input!F$4="GMH_Korea",N243,IF(Input!F$4="GMH_EU",P243,IF(Input!F$4="Skysuper",#REF!,IF(Input!F$4="SkyII",#REF!,IF(Input!F$4="XO-8000",#REF!, "FALSE")))))))</f>
        <v>1</v>
      </c>
      <c r="I243" s="209">
        <f>IF(Input!F$4="GMH_OECC",K243,IF(Input!F$4="GMH_XOEC",M243,IF(Input!F$4="GMH_Korea",O243,IF(Input!F$4="GMH_EU",Q243,IF(Input!F$4="Skysuper",#REF!,IF(Input!F$4="SkyII",#REF!,IF(Input!F$4="XO-8000",#REF!, "FALSE")))))))</f>
        <v>0</v>
      </c>
      <c r="J243" s="210">
        <v>1</v>
      </c>
      <c r="K243" s="268">
        <v>0</v>
      </c>
      <c r="L243" s="270">
        <v>1</v>
      </c>
      <c r="M243" s="270">
        <v>0</v>
      </c>
      <c r="N243" s="270">
        <v>1</v>
      </c>
      <c r="O243" s="270">
        <v>0</v>
      </c>
      <c r="P243" s="270">
        <v>1</v>
      </c>
      <c r="Q243" s="270">
        <v>0</v>
      </c>
      <c r="R243" s="74"/>
      <c r="S243" s="75" t="str">
        <f t="shared" si="18"/>
        <v>0001</v>
      </c>
      <c r="T243" s="75" t="str">
        <f t="shared" si="19"/>
        <v>00010001000100010001000100010001</v>
      </c>
      <c r="U243" s="75" t="str">
        <f t="shared" ca="1" si="20"/>
        <v>00000000000000000000000000000000</v>
      </c>
      <c r="V243" s="197">
        <f t="shared" ca="1" si="22"/>
        <v>0</v>
      </c>
      <c r="W243" s="75">
        <f t="shared" si="23"/>
        <v>8</v>
      </c>
      <c r="Y243" s="75">
        <f t="shared" si="21"/>
        <v>1920</v>
      </c>
      <c r="Z243" s="75">
        <v>240</v>
      </c>
      <c r="AE243" s="479"/>
    </row>
    <row r="244" spans="1:31" s="75" customFormat="1" ht="13.5" x14ac:dyDescent="0.2">
      <c r="A244" s="211">
        <v>241</v>
      </c>
      <c r="B244" s="212" t="s">
        <v>1030</v>
      </c>
      <c r="C244" s="213" t="s">
        <v>1031</v>
      </c>
      <c r="D244" s="213"/>
      <c r="E244" s="213">
        <v>1</v>
      </c>
      <c r="F244" s="213" t="s">
        <v>553</v>
      </c>
      <c r="G244" s="214" t="s">
        <v>554</v>
      </c>
      <c r="H244" s="208">
        <f>IF(Input!F$4="GMH_OECC",J244,IF(Input!F$4="GMH_XOEC",L244,IF(Input!F$4="GMH_Korea",N244,IF(Input!F$4="GMH_EU",P244,IF(Input!F$4="Skysuper",#REF!,IF(Input!F$4="SkyII",#REF!,IF(Input!F$4="XO-8000",#REF!, "FALSE")))))))</f>
        <v>1</v>
      </c>
      <c r="I244" s="209">
        <f>IF(Input!F$4="GMH_OECC",K244,IF(Input!F$4="GMH_XOEC",M244,IF(Input!F$4="GMH_Korea",O244,IF(Input!F$4="GMH_EU",Q244,IF(Input!F$4="Skysuper",#REF!,IF(Input!F$4="SkyII",#REF!,IF(Input!F$4="XO-8000",#REF!, "FALSE")))))))</f>
        <v>0</v>
      </c>
      <c r="J244" s="210">
        <v>1</v>
      </c>
      <c r="K244" s="268">
        <v>0</v>
      </c>
      <c r="L244" s="270">
        <v>1</v>
      </c>
      <c r="M244" s="270">
        <v>0</v>
      </c>
      <c r="N244" s="270">
        <v>1</v>
      </c>
      <c r="O244" s="270">
        <v>0</v>
      </c>
      <c r="P244" s="270">
        <v>1</v>
      </c>
      <c r="Q244" s="270">
        <v>0</v>
      </c>
      <c r="R244" s="74"/>
      <c r="S244" s="75" t="str">
        <f t="shared" si="18"/>
        <v>0001</v>
      </c>
      <c r="T244" s="75" t="str">
        <f t="shared" si="19"/>
        <v>00010001000100010001000100010001</v>
      </c>
      <c r="U244" s="75" t="str">
        <f t="shared" ca="1" si="20"/>
        <v>00000000000000000000000000000000</v>
      </c>
      <c r="V244" s="197">
        <f t="shared" ca="1" si="22"/>
        <v>0</v>
      </c>
      <c r="W244" s="75">
        <f t="shared" si="23"/>
        <v>8</v>
      </c>
      <c r="Y244" s="75">
        <f t="shared" si="21"/>
        <v>1928</v>
      </c>
      <c r="Z244" s="75">
        <v>241</v>
      </c>
      <c r="AE244" s="479"/>
    </row>
    <row r="245" spans="1:31" s="75" customFormat="1" ht="13.5" x14ac:dyDescent="0.2">
      <c r="A245" s="211">
        <v>242</v>
      </c>
      <c r="B245" s="212" t="s">
        <v>1032</v>
      </c>
      <c r="C245" s="213" t="s">
        <v>1033</v>
      </c>
      <c r="D245" s="213"/>
      <c r="E245" s="213">
        <v>1</v>
      </c>
      <c r="F245" s="213" t="s">
        <v>553</v>
      </c>
      <c r="G245" s="214" t="s">
        <v>554</v>
      </c>
      <c r="H245" s="208">
        <f>IF(Input!F$4="GMH_OECC",J245,IF(Input!F$4="GMH_XOEC",L245,IF(Input!F$4="GMH_Korea",N245,IF(Input!F$4="GMH_EU",P245,IF(Input!F$4="Skysuper",#REF!,IF(Input!F$4="SkyII",#REF!,IF(Input!F$4="XO-8000",#REF!, "FALSE")))))))</f>
        <v>1</v>
      </c>
      <c r="I245" s="209">
        <f>IF(Input!F$4="GMH_OECC",K245,IF(Input!F$4="GMH_XOEC",M245,IF(Input!F$4="GMH_Korea",O245,IF(Input!F$4="GMH_EU",Q245,IF(Input!F$4="Skysuper",#REF!,IF(Input!F$4="SkyII",#REF!,IF(Input!F$4="XO-8000",#REF!, "FALSE")))))))</f>
        <v>0</v>
      </c>
      <c r="J245" s="210">
        <v>1</v>
      </c>
      <c r="K245" s="268">
        <v>0</v>
      </c>
      <c r="L245" s="270">
        <v>1</v>
      </c>
      <c r="M245" s="270">
        <v>0</v>
      </c>
      <c r="N245" s="270">
        <v>1</v>
      </c>
      <c r="O245" s="270">
        <v>0</v>
      </c>
      <c r="P245" s="270">
        <v>1</v>
      </c>
      <c r="Q245" s="270">
        <v>0</v>
      </c>
      <c r="R245" s="74"/>
      <c r="S245" s="75" t="str">
        <f t="shared" si="18"/>
        <v>0001</v>
      </c>
      <c r="T245" s="75" t="str">
        <f t="shared" si="19"/>
        <v>00010001000100010001000100010001</v>
      </c>
      <c r="U245" s="75" t="str">
        <f t="shared" ca="1" si="20"/>
        <v>00000000000000000000000000000000</v>
      </c>
      <c r="V245" s="197">
        <f t="shared" ca="1" si="22"/>
        <v>0</v>
      </c>
      <c r="W245" s="75">
        <f t="shared" si="23"/>
        <v>8</v>
      </c>
      <c r="Y245" s="75">
        <f t="shared" si="21"/>
        <v>1936</v>
      </c>
      <c r="Z245" s="75">
        <v>242</v>
      </c>
      <c r="AE245" s="479"/>
    </row>
    <row r="246" spans="1:31" s="75" customFormat="1" ht="13.5" x14ac:dyDescent="0.2">
      <c r="A246" s="211">
        <v>243</v>
      </c>
      <c r="B246" s="212" t="s">
        <v>1034</v>
      </c>
      <c r="C246" s="213" t="s">
        <v>1035</v>
      </c>
      <c r="D246" s="213"/>
      <c r="E246" s="213">
        <v>1</v>
      </c>
      <c r="F246" s="213" t="s">
        <v>553</v>
      </c>
      <c r="G246" s="214" t="s">
        <v>554</v>
      </c>
      <c r="H246" s="208">
        <f>IF(Input!F$4="GMH_OECC",J246,IF(Input!F$4="GMH_XOEC",L246,IF(Input!F$4="GMH_Korea",N246,IF(Input!F$4="GMH_EU",P246,IF(Input!F$4="Skysuper",#REF!,IF(Input!F$4="SkyII",#REF!,IF(Input!F$4="XO-8000",#REF!, "FALSE")))))))</f>
        <v>1</v>
      </c>
      <c r="I246" s="209">
        <f>IF(Input!F$4="GMH_OECC",K246,IF(Input!F$4="GMH_XOEC",M246,IF(Input!F$4="GMH_Korea",O246,IF(Input!F$4="GMH_EU",Q246,IF(Input!F$4="Skysuper",#REF!,IF(Input!F$4="SkyII",#REF!,IF(Input!F$4="XO-8000",#REF!, "FALSE")))))))</f>
        <v>0</v>
      </c>
      <c r="J246" s="210">
        <v>1</v>
      </c>
      <c r="K246" s="268">
        <v>0</v>
      </c>
      <c r="L246" s="270">
        <v>1</v>
      </c>
      <c r="M246" s="270">
        <v>0</v>
      </c>
      <c r="N246" s="270">
        <v>1</v>
      </c>
      <c r="O246" s="270">
        <v>0</v>
      </c>
      <c r="P246" s="270">
        <v>1</v>
      </c>
      <c r="Q246" s="270">
        <v>0</v>
      </c>
      <c r="R246" s="74"/>
      <c r="S246" s="75" t="str">
        <f t="shared" si="18"/>
        <v>0001</v>
      </c>
      <c r="T246" s="75" t="str">
        <f t="shared" si="19"/>
        <v>00010001000100010001000100010001</v>
      </c>
      <c r="U246" s="75" t="str">
        <f t="shared" ca="1" si="20"/>
        <v>00000000000000000000000000000000</v>
      </c>
      <c r="V246" s="197">
        <f t="shared" ca="1" si="22"/>
        <v>0</v>
      </c>
      <c r="W246" s="75">
        <f t="shared" si="23"/>
        <v>8</v>
      </c>
      <c r="Y246" s="75">
        <f t="shared" si="21"/>
        <v>1944</v>
      </c>
      <c r="Z246" s="75">
        <v>243</v>
      </c>
      <c r="AE246" s="479"/>
    </row>
    <row r="247" spans="1:31" s="75" customFormat="1" ht="13.5" x14ac:dyDescent="0.2">
      <c r="A247" s="211">
        <v>244</v>
      </c>
      <c r="B247" s="212" t="s">
        <v>1036</v>
      </c>
      <c r="C247" s="213" t="s">
        <v>1037</v>
      </c>
      <c r="D247" s="213"/>
      <c r="E247" s="213">
        <v>1</v>
      </c>
      <c r="F247" s="213" t="s">
        <v>553</v>
      </c>
      <c r="G247" s="214" t="s">
        <v>554</v>
      </c>
      <c r="H247" s="208">
        <f>IF(Input!F$4="GMH_OECC",J247,IF(Input!F$4="GMH_XOEC",L247,IF(Input!F$4="GMH_Korea",N247,IF(Input!F$4="GMH_EU",P247,IF(Input!F$4="Skysuper",#REF!,IF(Input!F$4="SkyII",#REF!,IF(Input!F$4="XO-8000",#REF!, "FALSE")))))))</f>
        <v>1</v>
      </c>
      <c r="I247" s="209">
        <f>IF(Input!F$4="GMH_OECC",K247,IF(Input!F$4="GMH_XOEC",M247,IF(Input!F$4="GMH_Korea",O247,IF(Input!F$4="GMH_EU",Q247,IF(Input!F$4="Skysuper",#REF!,IF(Input!F$4="SkyII",#REF!,IF(Input!F$4="XO-8000",#REF!, "FALSE")))))))</f>
        <v>0</v>
      </c>
      <c r="J247" s="210">
        <v>1</v>
      </c>
      <c r="K247" s="268">
        <v>0</v>
      </c>
      <c r="L247" s="270">
        <v>1</v>
      </c>
      <c r="M247" s="270">
        <v>0</v>
      </c>
      <c r="N247" s="270">
        <v>1</v>
      </c>
      <c r="O247" s="270">
        <v>0</v>
      </c>
      <c r="P247" s="270">
        <v>1</v>
      </c>
      <c r="Q247" s="270">
        <v>0</v>
      </c>
      <c r="R247" s="74"/>
      <c r="S247" s="75" t="str">
        <f t="shared" si="18"/>
        <v>0001</v>
      </c>
      <c r="T247" s="75" t="str">
        <f t="shared" si="19"/>
        <v>00010001000100010001000100010001</v>
      </c>
      <c r="U247" s="75" t="str">
        <f t="shared" ca="1" si="20"/>
        <v>00000000000000000000000000000000</v>
      </c>
      <c r="V247" s="197">
        <f t="shared" ca="1" si="22"/>
        <v>0</v>
      </c>
      <c r="W247" s="75">
        <f t="shared" si="23"/>
        <v>8</v>
      </c>
      <c r="Y247" s="75">
        <f t="shared" si="21"/>
        <v>1952</v>
      </c>
      <c r="Z247" s="75">
        <v>244</v>
      </c>
      <c r="AE247" s="479"/>
    </row>
    <row r="248" spans="1:31" s="75" customFormat="1" ht="13.5" x14ac:dyDescent="0.2">
      <c r="A248" s="211">
        <v>245</v>
      </c>
      <c r="B248" s="212" t="s">
        <v>1038</v>
      </c>
      <c r="C248" s="213" t="s">
        <v>1039</v>
      </c>
      <c r="D248" s="213"/>
      <c r="E248" s="213">
        <v>1</v>
      </c>
      <c r="F248" s="213" t="s">
        <v>553</v>
      </c>
      <c r="G248" s="214" t="s">
        <v>554</v>
      </c>
      <c r="H248" s="208">
        <f>IF(Input!F$4="GMH_OECC",J248,IF(Input!F$4="GMH_XOEC",L248,IF(Input!F$4="GMH_Korea",N248,IF(Input!F$4="GMH_EU",P248,IF(Input!F$4="Skysuper",#REF!,IF(Input!F$4="SkyII",#REF!,IF(Input!F$4="XO-8000",#REF!, "FALSE")))))))</f>
        <v>1</v>
      </c>
      <c r="I248" s="209">
        <f>IF(Input!F$4="GMH_OECC",K248,IF(Input!F$4="GMH_XOEC",M248,IF(Input!F$4="GMH_Korea",O248,IF(Input!F$4="GMH_EU",Q248,IF(Input!F$4="Skysuper",#REF!,IF(Input!F$4="SkyII",#REF!,IF(Input!F$4="XO-8000",#REF!, "FALSE")))))))</f>
        <v>0</v>
      </c>
      <c r="J248" s="210">
        <v>1</v>
      </c>
      <c r="K248" s="268">
        <v>0</v>
      </c>
      <c r="L248" s="270">
        <v>1</v>
      </c>
      <c r="M248" s="270">
        <v>0</v>
      </c>
      <c r="N248" s="270">
        <v>1</v>
      </c>
      <c r="O248" s="270">
        <v>0</v>
      </c>
      <c r="P248" s="270">
        <v>1</v>
      </c>
      <c r="Q248" s="270">
        <v>0</v>
      </c>
      <c r="R248" s="74"/>
      <c r="S248" s="75" t="str">
        <f t="shared" si="18"/>
        <v>0001</v>
      </c>
      <c r="T248" s="75" t="str">
        <f t="shared" si="19"/>
        <v>00010001000100010001000100010001</v>
      </c>
      <c r="U248" s="75" t="str">
        <f t="shared" ca="1" si="20"/>
        <v>00000000000000000000000000000000</v>
      </c>
      <c r="V248" s="197">
        <f t="shared" ca="1" si="22"/>
        <v>0</v>
      </c>
      <c r="W248" s="75">
        <f t="shared" si="23"/>
        <v>8</v>
      </c>
      <c r="Y248" s="75">
        <f t="shared" si="21"/>
        <v>1960</v>
      </c>
      <c r="Z248" s="75">
        <v>245</v>
      </c>
      <c r="AE248" s="479"/>
    </row>
    <row r="249" spans="1:31" s="75" customFormat="1" ht="13.5" x14ac:dyDescent="0.2">
      <c r="A249" s="211">
        <v>246</v>
      </c>
      <c r="B249" s="212" t="s">
        <v>1040</v>
      </c>
      <c r="C249" s="213" t="s">
        <v>1041</v>
      </c>
      <c r="D249" s="213"/>
      <c r="E249" s="213">
        <v>1</v>
      </c>
      <c r="F249" s="213" t="s">
        <v>553</v>
      </c>
      <c r="G249" s="214" t="s">
        <v>554</v>
      </c>
      <c r="H249" s="208">
        <f>IF(Input!F$4="GMH_OECC",J249,IF(Input!F$4="GMH_XOEC",L249,IF(Input!F$4="GMH_Korea",N249,IF(Input!F$4="GMH_EU",P249,IF(Input!F$4="Skysuper",#REF!,IF(Input!F$4="SkyII",#REF!,IF(Input!F$4="XO-8000",#REF!, "FALSE")))))))</f>
        <v>1</v>
      </c>
      <c r="I249" s="209">
        <f>IF(Input!F$4="GMH_OECC",K249,IF(Input!F$4="GMH_XOEC",M249,IF(Input!F$4="GMH_Korea",O249,IF(Input!F$4="GMH_EU",Q249,IF(Input!F$4="Skysuper",#REF!,IF(Input!F$4="SkyII",#REF!,IF(Input!F$4="XO-8000",#REF!, "FALSE")))))))</f>
        <v>0</v>
      </c>
      <c r="J249" s="210">
        <v>1</v>
      </c>
      <c r="K249" s="268">
        <v>0</v>
      </c>
      <c r="L249" s="270">
        <v>1</v>
      </c>
      <c r="M249" s="270">
        <v>0</v>
      </c>
      <c r="N249" s="270">
        <v>1</v>
      </c>
      <c r="O249" s="270">
        <v>0</v>
      </c>
      <c r="P249" s="270">
        <v>1</v>
      </c>
      <c r="Q249" s="270">
        <v>0</v>
      </c>
      <c r="R249" s="74"/>
      <c r="S249" s="75" t="str">
        <f t="shared" si="18"/>
        <v>0001</v>
      </c>
      <c r="T249" s="75" t="str">
        <f t="shared" si="19"/>
        <v>00010001000100010001000100010001</v>
      </c>
      <c r="U249" s="75" t="str">
        <f t="shared" ca="1" si="20"/>
        <v>00000000000000000000000000000000</v>
      </c>
      <c r="V249" s="197">
        <f t="shared" ca="1" si="22"/>
        <v>0</v>
      </c>
      <c r="W249" s="75">
        <f t="shared" si="23"/>
        <v>8</v>
      </c>
      <c r="Y249" s="75">
        <f t="shared" si="21"/>
        <v>1968</v>
      </c>
      <c r="Z249" s="75">
        <v>246</v>
      </c>
      <c r="AE249" s="479"/>
    </row>
    <row r="250" spans="1:31" s="75" customFormat="1" ht="13.5" x14ac:dyDescent="0.2">
      <c r="A250" s="211">
        <v>247</v>
      </c>
      <c r="B250" s="212" t="s">
        <v>1042</v>
      </c>
      <c r="C250" s="213" t="s">
        <v>1043</v>
      </c>
      <c r="D250" s="213"/>
      <c r="E250" s="213">
        <v>1</v>
      </c>
      <c r="F250" s="213" t="s">
        <v>553</v>
      </c>
      <c r="G250" s="214" t="s">
        <v>554</v>
      </c>
      <c r="H250" s="208">
        <f>IF(Input!F$4="GMH_OECC",J250,IF(Input!F$4="GMH_XOEC",L250,IF(Input!F$4="GMH_Korea",N250,IF(Input!F$4="GMH_EU",P250,IF(Input!F$4="Skysuper",#REF!,IF(Input!F$4="SkyII",#REF!,IF(Input!F$4="XO-8000",#REF!, "FALSE")))))))</f>
        <v>1</v>
      </c>
      <c r="I250" s="209">
        <f>IF(Input!F$4="GMH_OECC",K250,IF(Input!F$4="GMH_XOEC",M250,IF(Input!F$4="GMH_Korea",O250,IF(Input!F$4="GMH_EU",Q250,IF(Input!F$4="Skysuper",#REF!,IF(Input!F$4="SkyII",#REF!,IF(Input!F$4="XO-8000",#REF!, "FALSE")))))))</f>
        <v>0</v>
      </c>
      <c r="J250" s="210">
        <v>1</v>
      </c>
      <c r="K250" s="268">
        <v>0</v>
      </c>
      <c r="L250" s="270">
        <v>1</v>
      </c>
      <c r="M250" s="270">
        <v>0</v>
      </c>
      <c r="N250" s="270">
        <v>1</v>
      </c>
      <c r="O250" s="270">
        <v>0</v>
      </c>
      <c r="P250" s="270">
        <v>1</v>
      </c>
      <c r="Q250" s="270">
        <v>0</v>
      </c>
      <c r="R250" s="74"/>
      <c r="S250" s="75" t="str">
        <f t="shared" si="18"/>
        <v>0001</v>
      </c>
      <c r="T250" s="75" t="str">
        <f t="shared" si="19"/>
        <v>00010001000100010001000100010001</v>
      </c>
      <c r="U250" s="75" t="str">
        <f t="shared" ca="1" si="20"/>
        <v>00000000000000000000000000000000</v>
      </c>
      <c r="V250" s="197">
        <f t="shared" ca="1" si="22"/>
        <v>0</v>
      </c>
      <c r="W250" s="75">
        <f t="shared" si="23"/>
        <v>8</v>
      </c>
      <c r="Y250" s="75">
        <f t="shared" si="21"/>
        <v>1976</v>
      </c>
      <c r="Z250" s="75">
        <v>247</v>
      </c>
      <c r="AE250" s="479"/>
    </row>
    <row r="251" spans="1:31" s="75" customFormat="1" ht="13.5" x14ac:dyDescent="0.2">
      <c r="A251" s="211">
        <v>248</v>
      </c>
      <c r="B251" s="212" t="s">
        <v>1044</v>
      </c>
      <c r="C251" s="213" t="s">
        <v>1045</v>
      </c>
      <c r="D251" s="213"/>
      <c r="E251" s="213">
        <v>1</v>
      </c>
      <c r="F251" s="213" t="s">
        <v>553</v>
      </c>
      <c r="G251" s="214" t="s">
        <v>554</v>
      </c>
      <c r="H251" s="208">
        <f>IF(Input!F$4="GMH_OECC",J251,IF(Input!F$4="GMH_XOEC",L251,IF(Input!F$4="GMH_Korea",N251,IF(Input!F$4="GMH_EU",P251,IF(Input!F$4="Skysuper",#REF!,IF(Input!F$4="SkyII",#REF!,IF(Input!F$4="XO-8000",#REF!, "FALSE")))))))</f>
        <v>1</v>
      </c>
      <c r="I251" s="209">
        <f>IF(Input!F$4="GMH_OECC",K251,IF(Input!F$4="GMH_XOEC",M251,IF(Input!F$4="GMH_Korea",O251,IF(Input!F$4="GMH_EU",Q251,IF(Input!F$4="Skysuper",#REF!,IF(Input!F$4="SkyII",#REF!,IF(Input!F$4="XO-8000",#REF!, "FALSE")))))))</f>
        <v>0</v>
      </c>
      <c r="J251" s="210">
        <v>1</v>
      </c>
      <c r="K251" s="268">
        <v>0</v>
      </c>
      <c r="L251" s="270">
        <v>1</v>
      </c>
      <c r="M251" s="270">
        <v>0</v>
      </c>
      <c r="N251" s="270">
        <v>1</v>
      </c>
      <c r="O251" s="270">
        <v>0</v>
      </c>
      <c r="P251" s="270">
        <v>1</v>
      </c>
      <c r="Q251" s="270">
        <v>0</v>
      </c>
      <c r="R251" s="74"/>
      <c r="S251" s="75" t="str">
        <f t="shared" si="18"/>
        <v>0001</v>
      </c>
      <c r="T251" s="75" t="str">
        <f t="shared" si="19"/>
        <v>00010001000100010001000100010001</v>
      </c>
      <c r="U251" s="75" t="str">
        <f t="shared" ca="1" si="20"/>
        <v>00000000000000000000000000000000</v>
      </c>
      <c r="V251" s="197">
        <f t="shared" ca="1" si="22"/>
        <v>0</v>
      </c>
      <c r="W251" s="75">
        <f t="shared" si="23"/>
        <v>8</v>
      </c>
      <c r="Y251" s="75">
        <f t="shared" si="21"/>
        <v>1984</v>
      </c>
      <c r="Z251" s="75">
        <v>248</v>
      </c>
      <c r="AE251" s="479"/>
    </row>
    <row r="252" spans="1:31" s="75" customFormat="1" ht="13.5" x14ac:dyDescent="0.2">
      <c r="A252" s="211">
        <v>249</v>
      </c>
      <c r="B252" s="212" t="s">
        <v>1046</v>
      </c>
      <c r="C252" s="213" t="s">
        <v>1047</v>
      </c>
      <c r="D252" s="213"/>
      <c r="E252" s="213">
        <v>1</v>
      </c>
      <c r="F252" s="213" t="s">
        <v>553</v>
      </c>
      <c r="G252" s="214" t="s">
        <v>554</v>
      </c>
      <c r="H252" s="208">
        <f>IF(Input!F$4="GMH_OECC",J252,IF(Input!F$4="GMH_XOEC",L252,IF(Input!F$4="GMH_Korea",N252,IF(Input!F$4="GMH_EU",P252,IF(Input!F$4="Skysuper",#REF!,IF(Input!F$4="SkyII",#REF!,IF(Input!F$4="XO-8000",#REF!, "FALSE")))))))</f>
        <v>1</v>
      </c>
      <c r="I252" s="209">
        <f>IF(Input!F$4="GMH_OECC",K252,IF(Input!F$4="GMH_XOEC",M252,IF(Input!F$4="GMH_Korea",O252,IF(Input!F$4="GMH_EU",Q252,IF(Input!F$4="Skysuper",#REF!,IF(Input!F$4="SkyII",#REF!,IF(Input!F$4="XO-8000",#REF!, "FALSE")))))))</f>
        <v>0</v>
      </c>
      <c r="J252" s="210">
        <v>1</v>
      </c>
      <c r="K252" s="268">
        <v>0</v>
      </c>
      <c r="L252" s="270">
        <v>1</v>
      </c>
      <c r="M252" s="270">
        <v>0</v>
      </c>
      <c r="N252" s="270">
        <v>1</v>
      </c>
      <c r="O252" s="270">
        <v>0</v>
      </c>
      <c r="P252" s="270">
        <v>1</v>
      </c>
      <c r="Q252" s="270">
        <v>0</v>
      </c>
      <c r="R252" s="74"/>
      <c r="S252" s="75" t="str">
        <f t="shared" si="18"/>
        <v>0001</v>
      </c>
      <c r="T252" s="75" t="str">
        <f t="shared" si="19"/>
        <v>00010001000100010001000100010000</v>
      </c>
      <c r="U252" s="75" t="str">
        <f t="shared" ca="1" si="20"/>
        <v>00000000000000000000000000000000</v>
      </c>
      <c r="V252" s="197">
        <f t="shared" ca="1" si="22"/>
        <v>0</v>
      </c>
      <c r="W252" s="75">
        <f t="shared" si="23"/>
        <v>7</v>
      </c>
      <c r="Y252" s="75">
        <f t="shared" si="21"/>
        <v>1992</v>
      </c>
      <c r="Z252" s="75">
        <v>249</v>
      </c>
      <c r="AE252" s="479"/>
    </row>
    <row r="253" spans="1:31" s="75" customFormat="1" ht="13.5" x14ac:dyDescent="0.2">
      <c r="A253" s="211">
        <v>250</v>
      </c>
      <c r="B253" s="212" t="s">
        <v>1048</v>
      </c>
      <c r="C253" s="213" t="s">
        <v>1049</v>
      </c>
      <c r="D253" s="213"/>
      <c r="E253" s="213">
        <v>1</v>
      </c>
      <c r="F253" s="213" t="s">
        <v>553</v>
      </c>
      <c r="G253" s="214" t="s">
        <v>554</v>
      </c>
      <c r="H253" s="208">
        <f>IF(Input!F$4="GMH_OECC",J253,IF(Input!F$4="GMH_XOEC",L253,IF(Input!F$4="GMH_Korea",N253,IF(Input!F$4="GMH_EU",P253,IF(Input!F$4="Skysuper",#REF!,IF(Input!F$4="SkyII",#REF!,IF(Input!F$4="XO-8000",#REF!, "FALSE")))))))</f>
        <v>1</v>
      </c>
      <c r="I253" s="209">
        <f>IF(Input!F$4="GMH_OECC",K253,IF(Input!F$4="GMH_XOEC",M253,IF(Input!F$4="GMH_Korea",O253,IF(Input!F$4="GMH_EU",Q253,IF(Input!F$4="Skysuper",#REF!,IF(Input!F$4="SkyII",#REF!,IF(Input!F$4="XO-8000",#REF!, "FALSE")))))))</f>
        <v>0</v>
      </c>
      <c r="J253" s="210">
        <v>1</v>
      </c>
      <c r="K253" s="268">
        <v>0</v>
      </c>
      <c r="L253" s="270">
        <v>1</v>
      </c>
      <c r="M253" s="270">
        <v>0</v>
      </c>
      <c r="N253" s="270">
        <v>1</v>
      </c>
      <c r="O253" s="270">
        <v>0</v>
      </c>
      <c r="P253" s="270">
        <v>1</v>
      </c>
      <c r="Q253" s="270">
        <v>0</v>
      </c>
      <c r="R253" s="74"/>
      <c r="S253" s="75" t="str">
        <f t="shared" si="18"/>
        <v>0001</v>
      </c>
      <c r="T253" s="75" t="str">
        <f t="shared" si="19"/>
        <v>00010001000100010001000100000000</v>
      </c>
      <c r="U253" s="75" t="str">
        <f t="shared" ca="1" si="20"/>
        <v>00000000000000000000000000000000</v>
      </c>
      <c r="V253" s="197">
        <f t="shared" ca="1" si="22"/>
        <v>0</v>
      </c>
      <c r="W253" s="75">
        <f t="shared" si="23"/>
        <v>6</v>
      </c>
      <c r="Y253" s="75">
        <f t="shared" si="21"/>
        <v>2000</v>
      </c>
      <c r="Z253" s="75">
        <v>250</v>
      </c>
      <c r="AE253" s="479"/>
    </row>
    <row r="254" spans="1:31" s="75" customFormat="1" ht="13.5" x14ac:dyDescent="0.2">
      <c r="A254" s="211">
        <v>251</v>
      </c>
      <c r="B254" s="212" t="s">
        <v>1050</v>
      </c>
      <c r="C254" s="213" t="s">
        <v>1051</v>
      </c>
      <c r="D254" s="213"/>
      <c r="E254" s="213">
        <v>1</v>
      </c>
      <c r="F254" s="213" t="s">
        <v>553</v>
      </c>
      <c r="G254" s="214" t="s">
        <v>554</v>
      </c>
      <c r="H254" s="208">
        <f>IF(Input!F$4="GMH_OECC",J254,IF(Input!F$4="GMH_XOEC",L254,IF(Input!F$4="GMH_Korea",N254,IF(Input!F$4="GMH_EU",P254,IF(Input!F$4="Skysuper",#REF!,IF(Input!F$4="SkyII",#REF!,IF(Input!F$4="XO-8000",#REF!, "FALSE")))))))</f>
        <v>1</v>
      </c>
      <c r="I254" s="209">
        <f>IF(Input!F$4="GMH_OECC",K254,IF(Input!F$4="GMH_XOEC",M254,IF(Input!F$4="GMH_Korea",O254,IF(Input!F$4="GMH_EU",Q254,IF(Input!F$4="Skysuper",#REF!,IF(Input!F$4="SkyII",#REF!,IF(Input!F$4="XO-8000",#REF!, "FALSE")))))))</f>
        <v>0</v>
      </c>
      <c r="J254" s="210">
        <v>1</v>
      </c>
      <c r="K254" s="268">
        <v>0</v>
      </c>
      <c r="L254" s="270">
        <v>1</v>
      </c>
      <c r="M254" s="270">
        <v>0</v>
      </c>
      <c r="N254" s="270">
        <v>1</v>
      </c>
      <c r="O254" s="270">
        <v>0</v>
      </c>
      <c r="P254" s="270">
        <v>1</v>
      </c>
      <c r="Q254" s="270">
        <v>0</v>
      </c>
      <c r="R254" s="74"/>
      <c r="S254" s="75" t="str">
        <f t="shared" si="18"/>
        <v>0001</v>
      </c>
      <c r="T254" s="75" t="str">
        <f t="shared" si="19"/>
        <v>00010001000100010001000000000000</v>
      </c>
      <c r="U254" s="75" t="str">
        <f t="shared" ca="1" si="20"/>
        <v>00000000000000000000000000000000</v>
      </c>
      <c r="V254" s="197">
        <f t="shared" ca="1" si="22"/>
        <v>0</v>
      </c>
      <c r="W254" s="75">
        <f t="shared" si="23"/>
        <v>5</v>
      </c>
      <c r="Y254" s="75">
        <f t="shared" si="21"/>
        <v>2008</v>
      </c>
      <c r="Z254" s="75">
        <v>251</v>
      </c>
      <c r="AE254" s="479"/>
    </row>
    <row r="255" spans="1:31" s="75" customFormat="1" ht="13.5" x14ac:dyDescent="0.2">
      <c r="A255" s="211">
        <v>252</v>
      </c>
      <c r="B255" s="212" t="s">
        <v>1052</v>
      </c>
      <c r="C255" s="213" t="s">
        <v>1053</v>
      </c>
      <c r="D255" s="213"/>
      <c r="E255" s="213">
        <v>1</v>
      </c>
      <c r="F255" s="213" t="s">
        <v>553</v>
      </c>
      <c r="G255" s="214" t="s">
        <v>554</v>
      </c>
      <c r="H255" s="208">
        <f>IF(Input!F$4="GMH_OECC",J255,IF(Input!F$4="GMH_XOEC",L255,IF(Input!F$4="GMH_Korea",N255,IF(Input!F$4="GMH_EU",P255,IF(Input!F$4="Skysuper",#REF!,IF(Input!F$4="SkyII",#REF!,IF(Input!F$4="XO-8000",#REF!, "FALSE")))))))</f>
        <v>1</v>
      </c>
      <c r="I255" s="209">
        <f>IF(Input!F$4="GMH_OECC",K255,IF(Input!F$4="GMH_XOEC",M255,IF(Input!F$4="GMH_Korea",O255,IF(Input!F$4="GMH_EU",Q255,IF(Input!F$4="Skysuper",#REF!,IF(Input!F$4="SkyII",#REF!,IF(Input!F$4="XO-8000",#REF!, "FALSE")))))))</f>
        <v>0</v>
      </c>
      <c r="J255" s="210">
        <v>1</v>
      </c>
      <c r="K255" s="268">
        <v>0</v>
      </c>
      <c r="L255" s="270">
        <v>1</v>
      </c>
      <c r="M255" s="270">
        <v>0</v>
      </c>
      <c r="N255" s="270">
        <v>1</v>
      </c>
      <c r="O255" s="270">
        <v>0</v>
      </c>
      <c r="P255" s="270">
        <v>1</v>
      </c>
      <c r="Q255" s="270">
        <v>0</v>
      </c>
      <c r="R255" s="74"/>
      <c r="S255" s="75" t="str">
        <f t="shared" si="18"/>
        <v>0001</v>
      </c>
      <c r="T255" s="75" t="str">
        <f t="shared" si="19"/>
        <v>00010001000100010000000000000000</v>
      </c>
      <c r="U255" s="75" t="str">
        <f t="shared" ca="1" si="20"/>
        <v>00000000000000000000000000000000</v>
      </c>
      <c r="V255" s="197">
        <f t="shared" ca="1" si="22"/>
        <v>0</v>
      </c>
      <c r="W255" s="75">
        <f t="shared" si="23"/>
        <v>4</v>
      </c>
      <c r="Y255" s="75">
        <f t="shared" si="21"/>
        <v>2016</v>
      </c>
      <c r="Z255" s="75">
        <v>252</v>
      </c>
      <c r="AE255" s="479"/>
    </row>
    <row r="256" spans="1:31" s="75" customFormat="1" ht="13.5" x14ac:dyDescent="0.2">
      <c r="A256" s="211">
        <v>253</v>
      </c>
      <c r="B256" s="212" t="s">
        <v>1054</v>
      </c>
      <c r="C256" s="213" t="s">
        <v>1055</v>
      </c>
      <c r="D256" s="213"/>
      <c r="E256" s="213">
        <v>1</v>
      </c>
      <c r="F256" s="213" t="s">
        <v>553</v>
      </c>
      <c r="G256" s="214" t="s">
        <v>554</v>
      </c>
      <c r="H256" s="208">
        <f>IF(Input!F$4="GMH_OECC",J256,IF(Input!F$4="GMH_XOEC",L256,IF(Input!F$4="GMH_Korea",N256,IF(Input!F$4="GMH_EU",P256,IF(Input!F$4="Skysuper",#REF!,IF(Input!F$4="SkyII",#REF!,IF(Input!F$4="XO-8000",#REF!, "FALSE")))))))</f>
        <v>1</v>
      </c>
      <c r="I256" s="209">
        <f>IF(Input!F$4="GMH_OECC",K256,IF(Input!F$4="GMH_XOEC",M256,IF(Input!F$4="GMH_Korea",O256,IF(Input!F$4="GMH_EU",Q256,IF(Input!F$4="Skysuper",#REF!,IF(Input!F$4="SkyII",#REF!,IF(Input!F$4="XO-8000",#REF!, "FALSE")))))))</f>
        <v>0</v>
      </c>
      <c r="J256" s="210">
        <v>1</v>
      </c>
      <c r="K256" s="268">
        <v>0</v>
      </c>
      <c r="L256" s="270">
        <v>1</v>
      </c>
      <c r="M256" s="270">
        <v>0</v>
      </c>
      <c r="N256" s="270">
        <v>1</v>
      </c>
      <c r="O256" s="270">
        <v>0</v>
      </c>
      <c r="P256" s="270">
        <v>1</v>
      </c>
      <c r="Q256" s="270">
        <v>0</v>
      </c>
      <c r="R256" s="74"/>
      <c r="S256" s="75" t="str">
        <f t="shared" si="18"/>
        <v>0001</v>
      </c>
      <c r="T256" s="75" t="str">
        <f t="shared" si="19"/>
        <v>00010001000100000000000000000000</v>
      </c>
      <c r="U256" s="75" t="str">
        <f t="shared" ca="1" si="20"/>
        <v>00000000000000000000000000000000</v>
      </c>
      <c r="V256" s="197">
        <f t="shared" ca="1" si="22"/>
        <v>0</v>
      </c>
      <c r="W256" s="75">
        <f t="shared" si="23"/>
        <v>3</v>
      </c>
      <c r="Y256" s="75">
        <f t="shared" si="21"/>
        <v>2024</v>
      </c>
      <c r="Z256" s="75">
        <v>253</v>
      </c>
      <c r="AE256" s="479"/>
    </row>
    <row r="257" spans="1:31" s="75" customFormat="1" ht="13.5" x14ac:dyDescent="0.2">
      <c r="A257" s="211">
        <v>254</v>
      </c>
      <c r="B257" s="212" t="s">
        <v>1056</v>
      </c>
      <c r="C257" s="213" t="s">
        <v>1057</v>
      </c>
      <c r="D257" s="213"/>
      <c r="E257" s="213">
        <v>1</v>
      </c>
      <c r="F257" s="213" t="s">
        <v>553</v>
      </c>
      <c r="G257" s="214" t="s">
        <v>554</v>
      </c>
      <c r="H257" s="208">
        <f>IF(Input!F$4="GMH_OECC",J257,IF(Input!F$4="GMH_XOEC",L257,IF(Input!F$4="GMH_Korea",N257,IF(Input!F$4="GMH_EU",P257,IF(Input!F$4="Skysuper",#REF!,IF(Input!F$4="SkyII",#REF!,IF(Input!F$4="XO-8000",#REF!, "FALSE")))))))</f>
        <v>1</v>
      </c>
      <c r="I257" s="209">
        <f>IF(Input!F$4="GMH_OECC",K257,IF(Input!F$4="GMH_XOEC",M257,IF(Input!F$4="GMH_Korea",O257,IF(Input!F$4="GMH_EU",Q257,IF(Input!F$4="Skysuper",#REF!,IF(Input!F$4="SkyII",#REF!,IF(Input!F$4="XO-8000",#REF!, "FALSE")))))))</f>
        <v>0</v>
      </c>
      <c r="J257" s="210">
        <v>1</v>
      </c>
      <c r="K257" s="268">
        <v>0</v>
      </c>
      <c r="L257" s="270">
        <v>1</v>
      </c>
      <c r="M257" s="270">
        <v>0</v>
      </c>
      <c r="N257" s="270">
        <v>1</v>
      </c>
      <c r="O257" s="270">
        <v>0</v>
      </c>
      <c r="P257" s="270">
        <v>1</v>
      </c>
      <c r="Q257" s="270">
        <v>0</v>
      </c>
      <c r="R257" s="74"/>
      <c r="S257" s="75" t="str">
        <f t="shared" si="18"/>
        <v>0001</v>
      </c>
      <c r="T257" s="75" t="str">
        <f t="shared" si="19"/>
        <v>00010001000000000000000000000000</v>
      </c>
      <c r="U257" s="75" t="str">
        <f t="shared" ca="1" si="20"/>
        <v>00000000000000000000000000000000</v>
      </c>
      <c r="V257" s="197">
        <f t="shared" ca="1" si="22"/>
        <v>0</v>
      </c>
      <c r="W257" s="75">
        <f t="shared" si="23"/>
        <v>2</v>
      </c>
      <c r="Y257" s="75">
        <f t="shared" si="21"/>
        <v>2032</v>
      </c>
      <c r="Z257" s="75">
        <v>254</v>
      </c>
      <c r="AE257" s="479"/>
    </row>
    <row r="258" spans="1:31" s="75" customFormat="1" ht="13.5" x14ac:dyDescent="0.2">
      <c r="A258" s="211">
        <v>255</v>
      </c>
      <c r="B258" s="212" t="s">
        <v>1058</v>
      </c>
      <c r="C258" s="213" t="s">
        <v>1059</v>
      </c>
      <c r="D258" s="213"/>
      <c r="E258" s="213">
        <v>1</v>
      </c>
      <c r="F258" s="213" t="s">
        <v>553</v>
      </c>
      <c r="G258" s="214" t="s">
        <v>554</v>
      </c>
      <c r="H258" s="208">
        <f>IF(Input!F$4="GMH_OECC",J258,IF(Input!F$4="GMH_XOEC",L258,IF(Input!F$4="GMH_Korea",N258,IF(Input!F$4="GMH_EU",P258,IF(Input!F$4="Skysuper",#REF!,IF(Input!F$4="SkyII",#REF!,IF(Input!F$4="XO-8000",#REF!, "FALSE")))))))</f>
        <v>1</v>
      </c>
      <c r="I258" s="209">
        <f>IF(Input!F$4="GMH_OECC",K258,IF(Input!F$4="GMH_XOEC",M258,IF(Input!F$4="GMH_Korea",O258,IF(Input!F$4="GMH_EU",Q258,IF(Input!F$4="Skysuper",#REF!,IF(Input!F$4="SkyII",#REF!,IF(Input!F$4="XO-8000",#REF!, "FALSE")))))))</f>
        <v>0</v>
      </c>
      <c r="J258" s="210">
        <v>1</v>
      </c>
      <c r="K258" s="268">
        <v>0</v>
      </c>
      <c r="L258" s="270">
        <v>1</v>
      </c>
      <c r="M258" s="270">
        <v>0</v>
      </c>
      <c r="N258" s="270">
        <v>1</v>
      </c>
      <c r="O258" s="270">
        <v>0</v>
      </c>
      <c r="P258" s="270">
        <v>1</v>
      </c>
      <c r="Q258" s="270">
        <v>0</v>
      </c>
      <c r="R258" s="74"/>
      <c r="S258" s="75" t="str">
        <f t="shared" si="18"/>
        <v>0001</v>
      </c>
      <c r="T258" s="75" t="str">
        <f t="shared" si="19"/>
        <v>00010000000000000000000000000000</v>
      </c>
      <c r="U258" s="75" t="str">
        <f t="shared" ca="1" si="20"/>
        <v>00000000000000000000000000000000</v>
      </c>
      <c r="V258" s="197">
        <f t="shared" ca="1" si="22"/>
        <v>0</v>
      </c>
      <c r="W258" s="75">
        <f t="shared" si="23"/>
        <v>1</v>
      </c>
      <c r="Y258" s="75">
        <f t="shared" si="21"/>
        <v>2040</v>
      </c>
      <c r="Z258" s="75">
        <v>255</v>
      </c>
      <c r="AE258" s="479"/>
    </row>
    <row r="259" spans="1:31" s="75" customFormat="1" ht="13.5" x14ac:dyDescent="0.2">
      <c r="A259" s="211">
        <v>256</v>
      </c>
      <c r="B259" s="212" t="s">
        <v>1060</v>
      </c>
      <c r="C259" s="213" t="s">
        <v>1061</v>
      </c>
      <c r="D259" s="213"/>
      <c r="E259" s="213">
        <v>0</v>
      </c>
      <c r="F259" s="213" t="s">
        <v>590</v>
      </c>
      <c r="G259" s="214" t="s">
        <v>554</v>
      </c>
      <c r="H259" s="208" t="str">
        <f>IF(Input!F$4="GMH_OECC",J259,IF(Input!F$4="GMH_XOEC",L259,IF(Input!F$4="GMH_Korea",N259,IF(Input!F$4="GMH_EU",P259,IF(Input!F$4="Skysuper",#REF!,IF(Input!F$4="SkyII",#REF!,IF(Input!F$4="XO-8000",#REF!, "FALSE")))))))</f>
        <v>00</v>
      </c>
      <c r="I259" s="209">
        <f>IF(Input!F$4="GMH_OECC",K259,IF(Input!F$4="GMH_XOEC",M259,IF(Input!F$4="GMH_Korea",O259,IF(Input!F$4="GMH_EU",Q259,IF(Input!F$4="Skysuper",#REF!,IF(Input!F$4="SkyII",#REF!,IF(Input!F$4="XO-8000",#REF!, "FALSE")))))))</f>
        <v>0</v>
      </c>
      <c r="J259" s="210" t="s">
        <v>10359</v>
      </c>
      <c r="K259" s="268">
        <v>0</v>
      </c>
      <c r="L259" s="270" t="s">
        <v>10359</v>
      </c>
      <c r="M259" s="270">
        <v>0</v>
      </c>
      <c r="N259" s="270" t="s">
        <v>10359</v>
      </c>
      <c r="O259" s="270">
        <v>0</v>
      </c>
      <c r="P259" s="270" t="s">
        <v>10359</v>
      </c>
      <c r="Q259" s="270">
        <v>0</v>
      </c>
      <c r="R259" s="74"/>
      <c r="S259" s="75" t="str">
        <f t="shared" ref="S259:S322" si="24">"0"&amp;DEC2HEX(2^(I259-1))&amp;IF(LEN(DEC2HEX(H259))=2,DEC2HEX(H259),"0"&amp;DEC2HEX(H259))</f>
        <v>0000</v>
      </c>
      <c r="T259" s="75" t="str">
        <f t="shared" si="19"/>
        <v>00000000000000000000000000000000</v>
      </c>
      <c r="U259" s="75" t="str">
        <f t="shared" ca="1" si="20"/>
        <v>00000000000000000000000000000000</v>
      </c>
      <c r="V259" s="197">
        <f t="shared" ca="1" si="22"/>
        <v>0</v>
      </c>
      <c r="W259" s="75">
        <f t="shared" si="23"/>
        <v>0</v>
      </c>
      <c r="Y259" s="75">
        <f t="shared" si="21"/>
        <v>2048</v>
      </c>
      <c r="Z259" s="75">
        <v>256</v>
      </c>
      <c r="AE259" s="479"/>
    </row>
    <row r="260" spans="1:31" s="75" customFormat="1" ht="13.5" x14ac:dyDescent="0.2">
      <c r="A260" s="211">
        <v>257</v>
      </c>
      <c r="B260" s="212" t="s">
        <v>1062</v>
      </c>
      <c r="C260" s="213" t="s">
        <v>1063</v>
      </c>
      <c r="D260" s="213"/>
      <c r="E260" s="213">
        <v>0</v>
      </c>
      <c r="F260" s="213" t="s">
        <v>590</v>
      </c>
      <c r="G260" s="214" t="s">
        <v>554</v>
      </c>
      <c r="H260" s="208" t="str">
        <f>IF(Input!F$4="GMH_OECC",J260,IF(Input!F$4="GMH_XOEC",L260,IF(Input!F$4="GMH_Korea",N260,IF(Input!F$4="GMH_EU",P260,IF(Input!F$4="Skysuper",#REF!,IF(Input!F$4="SkyII",#REF!,IF(Input!F$4="XO-8000",#REF!, "FALSE")))))))</f>
        <v>00</v>
      </c>
      <c r="I260" s="209">
        <f>IF(Input!F$4="GMH_OECC",K260,IF(Input!F$4="GMH_XOEC",M260,IF(Input!F$4="GMH_Korea",O260,IF(Input!F$4="GMH_EU",Q260,IF(Input!F$4="Skysuper",#REF!,IF(Input!F$4="SkyII",#REF!,IF(Input!F$4="XO-8000",#REF!, "FALSE")))))))</f>
        <v>0</v>
      </c>
      <c r="J260" s="210" t="s">
        <v>10359</v>
      </c>
      <c r="K260" s="268">
        <v>0</v>
      </c>
      <c r="L260" s="270" t="s">
        <v>10359</v>
      </c>
      <c r="M260" s="270">
        <v>0</v>
      </c>
      <c r="N260" s="270" t="s">
        <v>10359</v>
      </c>
      <c r="O260" s="270">
        <v>0</v>
      </c>
      <c r="P260" s="270" t="s">
        <v>10359</v>
      </c>
      <c r="Q260" s="270">
        <v>0</v>
      </c>
      <c r="R260" s="74"/>
      <c r="S260" s="75" t="str">
        <f t="shared" si="24"/>
        <v>0000</v>
      </c>
      <c r="T260" s="75" t="str">
        <f t="shared" ref="T260:T323" si="25">CONCATENATE(S260,S261,S262,S263,S264,S265,S266,S267)</f>
        <v>00000000000000000000000000000000</v>
      </c>
      <c r="U260" s="75" t="str">
        <f t="shared" ref="U260:U323" ca="1" si="26">OFFSET($T$3:$T$6102,0+Y260,0,1,1)</f>
        <v>00000000000000000000000000000000</v>
      </c>
      <c r="V260" s="197">
        <f t="shared" ca="1" si="22"/>
        <v>0</v>
      </c>
      <c r="W260" s="75">
        <f t="shared" si="23"/>
        <v>0</v>
      </c>
      <c r="Y260" s="75">
        <f t="shared" ref="Y260:Y323" si="27">8*Z260</f>
        <v>2056</v>
      </c>
      <c r="Z260" s="75">
        <v>257</v>
      </c>
      <c r="AE260" s="479"/>
    </row>
    <row r="261" spans="1:31" s="75" customFormat="1" ht="13.5" x14ac:dyDescent="0.2">
      <c r="A261" s="211">
        <v>258</v>
      </c>
      <c r="B261" s="212" t="s">
        <v>1064</v>
      </c>
      <c r="C261" s="213" t="s">
        <v>1065</v>
      </c>
      <c r="D261" s="213"/>
      <c r="E261" s="213">
        <v>0</v>
      </c>
      <c r="F261" s="213" t="s">
        <v>590</v>
      </c>
      <c r="G261" s="214" t="s">
        <v>554</v>
      </c>
      <c r="H261" s="208" t="str">
        <f>IF(Input!F$4="GMH_OECC",J261,IF(Input!F$4="GMH_XOEC",L261,IF(Input!F$4="GMH_Korea",N261,IF(Input!F$4="GMH_EU",P261,IF(Input!F$4="Skysuper",#REF!,IF(Input!F$4="SkyII",#REF!,IF(Input!F$4="XO-8000",#REF!, "FALSE")))))))</f>
        <v>00</v>
      </c>
      <c r="I261" s="209">
        <f>IF(Input!F$4="GMH_OECC",K261,IF(Input!F$4="GMH_XOEC",M261,IF(Input!F$4="GMH_Korea",O261,IF(Input!F$4="GMH_EU",Q261,IF(Input!F$4="Skysuper",#REF!,IF(Input!F$4="SkyII",#REF!,IF(Input!F$4="XO-8000",#REF!, "FALSE")))))))</f>
        <v>0</v>
      </c>
      <c r="J261" s="210" t="s">
        <v>10359</v>
      </c>
      <c r="K261" s="268">
        <v>0</v>
      </c>
      <c r="L261" s="270" t="s">
        <v>10359</v>
      </c>
      <c r="M261" s="270">
        <v>0</v>
      </c>
      <c r="N261" s="270" t="s">
        <v>10359</v>
      </c>
      <c r="O261" s="270">
        <v>0</v>
      </c>
      <c r="P261" s="270" t="s">
        <v>10359</v>
      </c>
      <c r="Q261" s="270">
        <v>0</v>
      </c>
      <c r="R261" s="74"/>
      <c r="S261" s="75" t="str">
        <f t="shared" si="24"/>
        <v>0000</v>
      </c>
      <c r="T261" s="75" t="str">
        <f t="shared" si="25"/>
        <v>00000000000000000000000000000000</v>
      </c>
      <c r="U261" s="75" t="str">
        <f t="shared" ca="1" si="26"/>
        <v>00000000000000000000000000000000</v>
      </c>
      <c r="V261" s="197">
        <f t="shared" ref="V261:V324" ca="1" si="28">OFFSET($W$3:$W$6102,0+Y261,0,1,1)</f>
        <v>0</v>
      </c>
      <c r="W261" s="75">
        <f t="shared" si="23"/>
        <v>0</v>
      </c>
      <c r="Y261" s="75">
        <f t="shared" si="27"/>
        <v>2064</v>
      </c>
      <c r="Z261" s="75">
        <v>258</v>
      </c>
      <c r="AE261" s="479"/>
    </row>
    <row r="262" spans="1:31" s="75" customFormat="1" ht="13.5" x14ac:dyDescent="0.2">
      <c r="A262" s="211">
        <v>259</v>
      </c>
      <c r="B262" s="212" t="s">
        <v>1066</v>
      </c>
      <c r="C262" s="213" t="s">
        <v>1067</v>
      </c>
      <c r="D262" s="213"/>
      <c r="E262" s="213">
        <v>0</v>
      </c>
      <c r="F262" s="213" t="s">
        <v>590</v>
      </c>
      <c r="G262" s="214" t="s">
        <v>554</v>
      </c>
      <c r="H262" s="208" t="str">
        <f>IF(Input!F$4="GMH_OECC",J262,IF(Input!F$4="GMH_XOEC",L262,IF(Input!F$4="GMH_Korea",N262,IF(Input!F$4="GMH_EU",P262,IF(Input!F$4="Skysuper",#REF!,IF(Input!F$4="SkyII",#REF!,IF(Input!F$4="XO-8000",#REF!, "FALSE")))))))</f>
        <v>00</v>
      </c>
      <c r="I262" s="209">
        <f>IF(Input!F$4="GMH_OECC",K262,IF(Input!F$4="GMH_XOEC",M262,IF(Input!F$4="GMH_Korea",O262,IF(Input!F$4="GMH_EU",Q262,IF(Input!F$4="Skysuper",#REF!,IF(Input!F$4="SkyII",#REF!,IF(Input!F$4="XO-8000",#REF!, "FALSE")))))))</f>
        <v>0</v>
      </c>
      <c r="J262" s="210" t="s">
        <v>10359</v>
      </c>
      <c r="K262" s="268">
        <v>0</v>
      </c>
      <c r="L262" s="270" t="s">
        <v>10359</v>
      </c>
      <c r="M262" s="270">
        <v>0</v>
      </c>
      <c r="N262" s="270" t="s">
        <v>10359</v>
      </c>
      <c r="O262" s="270">
        <v>0</v>
      </c>
      <c r="P262" s="270" t="s">
        <v>10359</v>
      </c>
      <c r="Q262" s="270">
        <v>0</v>
      </c>
      <c r="R262" s="74"/>
      <c r="S262" s="75" t="str">
        <f t="shared" si="24"/>
        <v>0000</v>
      </c>
      <c r="T262" s="75" t="str">
        <f t="shared" si="25"/>
        <v>00000000000000000000000000000000</v>
      </c>
      <c r="U262" s="75" t="str">
        <f t="shared" ca="1" si="26"/>
        <v>00000000000000000000000000000000</v>
      </c>
      <c r="V262" s="197">
        <f t="shared" ca="1" si="28"/>
        <v>0</v>
      </c>
      <c r="W262" s="75">
        <f t="shared" ref="W262:W325" si="29">HEX2DEC(RIGHT(S262,2))+HEX2DEC(RIGHT(S263,2))+HEX2DEC(RIGHT(S264,2))+HEX2DEC(RIGHT(S265,2))+HEX2DEC(LEFT(S262,2))+HEX2DEC(LEFT(S263,2))+HEX2DEC(LEFT(S264,2))+HEX2DEC(LEFT(S265,2))+HEX2DEC(RIGHT(S266,2))+HEX2DEC(RIGHT(S267,2))+HEX2DEC(RIGHT(S268,2))+HEX2DEC(RIGHT(S269,2))+HEX2DEC(LEFT(S266,2))+HEX2DEC(LEFT(S267,2))+HEX2DEC(LEFT(S268,2))+HEX2DEC(LEFT(S269,2))</f>
        <v>0</v>
      </c>
      <c r="Y262" s="75">
        <f t="shared" si="27"/>
        <v>2072</v>
      </c>
      <c r="Z262" s="75">
        <v>259</v>
      </c>
      <c r="AE262" s="479"/>
    </row>
    <row r="263" spans="1:31" s="75" customFormat="1" ht="13.5" x14ac:dyDescent="0.2">
      <c r="A263" s="211">
        <v>260</v>
      </c>
      <c r="B263" s="212" t="s">
        <v>1068</v>
      </c>
      <c r="C263" s="213" t="s">
        <v>1069</v>
      </c>
      <c r="D263" s="213"/>
      <c r="E263" s="213">
        <v>0</v>
      </c>
      <c r="F263" s="213" t="s">
        <v>590</v>
      </c>
      <c r="G263" s="214" t="s">
        <v>554</v>
      </c>
      <c r="H263" s="208" t="str">
        <f>IF(Input!F$4="GMH_OECC",J263,IF(Input!F$4="GMH_XOEC",L263,IF(Input!F$4="GMH_Korea",N263,IF(Input!F$4="GMH_EU",P263,IF(Input!F$4="Skysuper",#REF!,IF(Input!F$4="SkyII",#REF!,IF(Input!F$4="XO-8000",#REF!, "FALSE")))))))</f>
        <v>00</v>
      </c>
      <c r="I263" s="209">
        <f>IF(Input!F$4="GMH_OECC",K263,IF(Input!F$4="GMH_XOEC",M263,IF(Input!F$4="GMH_Korea",O263,IF(Input!F$4="GMH_EU",Q263,IF(Input!F$4="Skysuper",#REF!,IF(Input!F$4="SkyII",#REF!,IF(Input!F$4="XO-8000",#REF!, "FALSE")))))))</f>
        <v>0</v>
      </c>
      <c r="J263" s="210" t="s">
        <v>10359</v>
      </c>
      <c r="K263" s="268">
        <v>0</v>
      </c>
      <c r="L263" s="270" t="s">
        <v>10359</v>
      </c>
      <c r="M263" s="270">
        <v>0</v>
      </c>
      <c r="N263" s="270" t="s">
        <v>10359</v>
      </c>
      <c r="O263" s="270">
        <v>0</v>
      </c>
      <c r="P263" s="270" t="s">
        <v>10359</v>
      </c>
      <c r="Q263" s="270">
        <v>0</v>
      </c>
      <c r="R263" s="74"/>
      <c r="S263" s="75" t="str">
        <f t="shared" si="24"/>
        <v>0000</v>
      </c>
      <c r="T263" s="75" t="str">
        <f t="shared" si="25"/>
        <v>00000000000000000000000000000000</v>
      </c>
      <c r="U263" s="75" t="str">
        <f t="shared" ca="1" si="26"/>
        <v>00000000000000000000000000000000</v>
      </c>
      <c r="V263" s="197">
        <f t="shared" ca="1" si="28"/>
        <v>0</v>
      </c>
      <c r="W263" s="75">
        <f t="shared" si="29"/>
        <v>0</v>
      </c>
      <c r="Y263" s="75">
        <f t="shared" si="27"/>
        <v>2080</v>
      </c>
      <c r="Z263" s="75">
        <v>260</v>
      </c>
      <c r="AE263" s="479"/>
    </row>
    <row r="264" spans="1:31" s="75" customFormat="1" ht="13.5" x14ac:dyDescent="0.2">
      <c r="A264" s="211">
        <v>261</v>
      </c>
      <c r="B264" s="212" t="s">
        <v>1070</v>
      </c>
      <c r="C264" s="213" t="s">
        <v>1071</v>
      </c>
      <c r="D264" s="213"/>
      <c r="E264" s="213">
        <v>0</v>
      </c>
      <c r="F264" s="213" t="s">
        <v>590</v>
      </c>
      <c r="G264" s="214" t="s">
        <v>554</v>
      </c>
      <c r="H264" s="208" t="str">
        <f>IF(Input!F$4="GMH_OECC",J264,IF(Input!F$4="GMH_XOEC",L264,IF(Input!F$4="GMH_Korea",N264,IF(Input!F$4="GMH_EU",P264,IF(Input!F$4="Skysuper",#REF!,IF(Input!F$4="SkyII",#REF!,IF(Input!F$4="XO-8000",#REF!, "FALSE")))))))</f>
        <v>00</v>
      </c>
      <c r="I264" s="209">
        <f>IF(Input!F$4="GMH_OECC",K264,IF(Input!F$4="GMH_XOEC",M264,IF(Input!F$4="GMH_Korea",O264,IF(Input!F$4="GMH_EU",Q264,IF(Input!F$4="Skysuper",#REF!,IF(Input!F$4="SkyII",#REF!,IF(Input!F$4="XO-8000",#REF!, "FALSE")))))))</f>
        <v>0</v>
      </c>
      <c r="J264" s="210" t="s">
        <v>10359</v>
      </c>
      <c r="K264" s="268">
        <v>0</v>
      </c>
      <c r="L264" s="270" t="s">
        <v>10359</v>
      </c>
      <c r="M264" s="270">
        <v>0</v>
      </c>
      <c r="N264" s="270" t="s">
        <v>10359</v>
      </c>
      <c r="O264" s="270">
        <v>0</v>
      </c>
      <c r="P264" s="270" t="s">
        <v>10359</v>
      </c>
      <c r="Q264" s="270">
        <v>0</v>
      </c>
      <c r="R264" s="74"/>
      <c r="S264" s="75" t="str">
        <f t="shared" si="24"/>
        <v>0000</v>
      </c>
      <c r="T264" s="75" t="str">
        <f t="shared" si="25"/>
        <v>00000000000000000000000000000000</v>
      </c>
      <c r="U264" s="75" t="str">
        <f t="shared" ca="1" si="26"/>
        <v>00000000000000000000000000000000</v>
      </c>
      <c r="V264" s="197">
        <f t="shared" ca="1" si="28"/>
        <v>0</v>
      </c>
      <c r="W264" s="75">
        <f t="shared" si="29"/>
        <v>0</v>
      </c>
      <c r="Y264" s="75">
        <f t="shared" si="27"/>
        <v>2088</v>
      </c>
      <c r="Z264" s="75">
        <v>261</v>
      </c>
      <c r="AE264" s="479"/>
    </row>
    <row r="265" spans="1:31" s="75" customFormat="1" ht="13.5" x14ac:dyDescent="0.2">
      <c r="A265" s="211">
        <v>262</v>
      </c>
      <c r="B265" s="212" t="s">
        <v>1072</v>
      </c>
      <c r="C265" s="213" t="s">
        <v>1073</v>
      </c>
      <c r="D265" s="213"/>
      <c r="E265" s="213">
        <v>0</v>
      </c>
      <c r="F265" s="213" t="s">
        <v>590</v>
      </c>
      <c r="G265" s="214" t="s">
        <v>554</v>
      </c>
      <c r="H265" s="208" t="str">
        <f>IF(Input!F$4="GMH_OECC",J265,IF(Input!F$4="GMH_XOEC",L265,IF(Input!F$4="GMH_Korea",N265,IF(Input!F$4="GMH_EU",P265,IF(Input!F$4="Skysuper",#REF!,IF(Input!F$4="SkyII",#REF!,IF(Input!F$4="XO-8000",#REF!, "FALSE")))))))</f>
        <v>00</v>
      </c>
      <c r="I265" s="209">
        <f>IF(Input!F$4="GMH_OECC",K265,IF(Input!F$4="GMH_XOEC",M265,IF(Input!F$4="GMH_Korea",O265,IF(Input!F$4="GMH_EU",Q265,IF(Input!F$4="Skysuper",#REF!,IF(Input!F$4="SkyII",#REF!,IF(Input!F$4="XO-8000",#REF!, "FALSE")))))))</f>
        <v>0</v>
      </c>
      <c r="J265" s="210" t="s">
        <v>10359</v>
      </c>
      <c r="K265" s="268">
        <v>0</v>
      </c>
      <c r="L265" s="270" t="s">
        <v>10359</v>
      </c>
      <c r="M265" s="270">
        <v>0</v>
      </c>
      <c r="N265" s="270" t="s">
        <v>10359</v>
      </c>
      <c r="O265" s="270">
        <v>0</v>
      </c>
      <c r="P265" s="270" t="s">
        <v>10359</v>
      </c>
      <c r="Q265" s="270">
        <v>0</v>
      </c>
      <c r="R265" s="74"/>
      <c r="S265" s="75" t="str">
        <f t="shared" si="24"/>
        <v>0000</v>
      </c>
      <c r="T265" s="75" t="str">
        <f t="shared" si="25"/>
        <v>00000000000000000000000000000000</v>
      </c>
      <c r="U265" s="75" t="str">
        <f t="shared" ca="1" si="26"/>
        <v>00000000000000000000000000000000</v>
      </c>
      <c r="V265" s="197">
        <f t="shared" ca="1" si="28"/>
        <v>0</v>
      </c>
      <c r="W265" s="75">
        <f t="shared" si="29"/>
        <v>0</v>
      </c>
      <c r="Y265" s="75">
        <f t="shared" si="27"/>
        <v>2096</v>
      </c>
      <c r="Z265" s="75">
        <v>262</v>
      </c>
      <c r="AE265" s="479"/>
    </row>
    <row r="266" spans="1:31" s="75" customFormat="1" ht="13.5" x14ac:dyDescent="0.2">
      <c r="A266" s="211">
        <v>263</v>
      </c>
      <c r="B266" s="212" t="s">
        <v>1074</v>
      </c>
      <c r="C266" s="213" t="s">
        <v>1075</v>
      </c>
      <c r="D266" s="213"/>
      <c r="E266" s="213">
        <v>0</v>
      </c>
      <c r="F266" s="213" t="s">
        <v>590</v>
      </c>
      <c r="G266" s="214" t="s">
        <v>554</v>
      </c>
      <c r="H266" s="208" t="str">
        <f>IF(Input!F$4="GMH_OECC",J266,IF(Input!F$4="GMH_XOEC",L266,IF(Input!F$4="GMH_Korea",N266,IF(Input!F$4="GMH_EU",P266,IF(Input!F$4="Skysuper",#REF!,IF(Input!F$4="SkyII",#REF!,IF(Input!F$4="XO-8000",#REF!, "FALSE")))))))</f>
        <v>00</v>
      </c>
      <c r="I266" s="209">
        <f>IF(Input!F$4="GMH_OECC",K266,IF(Input!F$4="GMH_XOEC",M266,IF(Input!F$4="GMH_Korea",O266,IF(Input!F$4="GMH_EU",Q266,IF(Input!F$4="Skysuper",#REF!,IF(Input!F$4="SkyII",#REF!,IF(Input!F$4="XO-8000",#REF!, "FALSE")))))))</f>
        <v>0</v>
      </c>
      <c r="J266" s="210" t="s">
        <v>10359</v>
      </c>
      <c r="K266" s="268">
        <v>0</v>
      </c>
      <c r="L266" s="270" t="s">
        <v>10359</v>
      </c>
      <c r="M266" s="270">
        <v>0</v>
      </c>
      <c r="N266" s="270" t="s">
        <v>10359</v>
      </c>
      <c r="O266" s="270">
        <v>0</v>
      </c>
      <c r="P266" s="270" t="s">
        <v>10359</v>
      </c>
      <c r="Q266" s="270">
        <v>0</v>
      </c>
      <c r="R266" s="74"/>
      <c r="S266" s="75" t="str">
        <f t="shared" si="24"/>
        <v>0000</v>
      </c>
      <c r="T266" s="75" t="str">
        <f t="shared" si="25"/>
        <v>00000000000000000000000000000000</v>
      </c>
      <c r="U266" s="75" t="str">
        <f t="shared" ca="1" si="26"/>
        <v>00000000000000000000000000000000</v>
      </c>
      <c r="V266" s="197">
        <f t="shared" ca="1" si="28"/>
        <v>0</v>
      </c>
      <c r="W266" s="75">
        <f t="shared" si="29"/>
        <v>0</v>
      </c>
      <c r="Y266" s="75">
        <f t="shared" si="27"/>
        <v>2104</v>
      </c>
      <c r="Z266" s="75">
        <v>263</v>
      </c>
      <c r="AE266" s="479"/>
    </row>
    <row r="267" spans="1:31" s="75" customFormat="1" ht="13.5" x14ac:dyDescent="0.2">
      <c r="A267" s="211">
        <v>264</v>
      </c>
      <c r="B267" s="212" t="s">
        <v>1076</v>
      </c>
      <c r="C267" s="213" t="s">
        <v>1077</v>
      </c>
      <c r="D267" s="213"/>
      <c r="E267" s="213">
        <v>0</v>
      </c>
      <c r="F267" s="213" t="s">
        <v>590</v>
      </c>
      <c r="G267" s="214" t="s">
        <v>554</v>
      </c>
      <c r="H267" s="208" t="str">
        <f>IF(Input!F$4="GMH_OECC",J267,IF(Input!F$4="GMH_XOEC",L267,IF(Input!F$4="GMH_Korea",N267,IF(Input!F$4="GMH_EU",P267,IF(Input!F$4="Skysuper",#REF!,IF(Input!F$4="SkyII",#REF!,IF(Input!F$4="XO-8000",#REF!, "FALSE")))))))</f>
        <v>00</v>
      </c>
      <c r="I267" s="209">
        <f>IF(Input!F$4="GMH_OECC",K267,IF(Input!F$4="GMH_XOEC",M267,IF(Input!F$4="GMH_Korea",O267,IF(Input!F$4="GMH_EU",Q267,IF(Input!F$4="Skysuper",#REF!,IF(Input!F$4="SkyII",#REF!,IF(Input!F$4="XO-8000",#REF!, "FALSE")))))))</f>
        <v>0</v>
      </c>
      <c r="J267" s="210" t="s">
        <v>10359</v>
      </c>
      <c r="K267" s="268">
        <v>0</v>
      </c>
      <c r="L267" s="270" t="s">
        <v>10359</v>
      </c>
      <c r="M267" s="270">
        <v>0</v>
      </c>
      <c r="N267" s="270" t="s">
        <v>10359</v>
      </c>
      <c r="O267" s="270">
        <v>0</v>
      </c>
      <c r="P267" s="270" t="s">
        <v>10359</v>
      </c>
      <c r="Q267" s="270">
        <v>0</v>
      </c>
      <c r="R267" s="74"/>
      <c r="S267" s="75" t="str">
        <f t="shared" si="24"/>
        <v>0000</v>
      </c>
      <c r="T267" s="75" t="str">
        <f t="shared" si="25"/>
        <v>00000000000000000000000000000000</v>
      </c>
      <c r="U267" s="75" t="str">
        <f t="shared" ca="1" si="26"/>
        <v>00000000000000000000000000000000</v>
      </c>
      <c r="V267" s="197">
        <f t="shared" ca="1" si="28"/>
        <v>0</v>
      </c>
      <c r="W267" s="75">
        <f t="shared" si="29"/>
        <v>0</v>
      </c>
      <c r="Y267" s="75">
        <f t="shared" si="27"/>
        <v>2112</v>
      </c>
      <c r="Z267" s="75">
        <v>264</v>
      </c>
      <c r="AE267" s="479"/>
    </row>
    <row r="268" spans="1:31" s="75" customFormat="1" ht="13.5" x14ac:dyDescent="0.2">
      <c r="A268" s="211">
        <v>265</v>
      </c>
      <c r="B268" s="212" t="s">
        <v>1078</v>
      </c>
      <c r="C268" s="213" t="s">
        <v>1079</v>
      </c>
      <c r="D268" s="213"/>
      <c r="E268" s="213">
        <v>0</v>
      </c>
      <c r="F268" s="213" t="s">
        <v>590</v>
      </c>
      <c r="G268" s="214" t="s">
        <v>554</v>
      </c>
      <c r="H268" s="208" t="str">
        <f>IF(Input!F$4="GMH_OECC",J268,IF(Input!F$4="GMH_XOEC",L268,IF(Input!F$4="GMH_Korea",N268,IF(Input!F$4="GMH_EU",P268,IF(Input!F$4="Skysuper",#REF!,IF(Input!F$4="SkyII",#REF!,IF(Input!F$4="XO-8000",#REF!, "FALSE")))))))</f>
        <v>00</v>
      </c>
      <c r="I268" s="209">
        <f>IF(Input!F$4="GMH_OECC",K268,IF(Input!F$4="GMH_XOEC",M268,IF(Input!F$4="GMH_Korea",O268,IF(Input!F$4="GMH_EU",Q268,IF(Input!F$4="Skysuper",#REF!,IF(Input!F$4="SkyII",#REF!,IF(Input!F$4="XO-8000",#REF!, "FALSE")))))))</f>
        <v>0</v>
      </c>
      <c r="J268" s="210" t="s">
        <v>10359</v>
      </c>
      <c r="K268" s="268">
        <v>0</v>
      </c>
      <c r="L268" s="270" t="s">
        <v>10359</v>
      </c>
      <c r="M268" s="270">
        <v>0</v>
      </c>
      <c r="N268" s="270" t="s">
        <v>10359</v>
      </c>
      <c r="O268" s="270">
        <v>0</v>
      </c>
      <c r="P268" s="270" t="s">
        <v>10359</v>
      </c>
      <c r="Q268" s="270">
        <v>0</v>
      </c>
      <c r="R268" s="74"/>
      <c r="S268" s="75" t="str">
        <f t="shared" si="24"/>
        <v>0000</v>
      </c>
      <c r="T268" s="75" t="str">
        <f t="shared" si="25"/>
        <v>00000000000000000000000000000000</v>
      </c>
      <c r="U268" s="75" t="str">
        <f t="shared" ca="1" si="26"/>
        <v>00000000000000000000000000000000</v>
      </c>
      <c r="V268" s="197">
        <f t="shared" ca="1" si="28"/>
        <v>0</v>
      </c>
      <c r="W268" s="75">
        <f t="shared" si="29"/>
        <v>0</v>
      </c>
      <c r="Y268" s="75">
        <f t="shared" si="27"/>
        <v>2120</v>
      </c>
      <c r="Z268" s="75">
        <v>265</v>
      </c>
      <c r="AE268" s="479"/>
    </row>
    <row r="269" spans="1:31" s="75" customFormat="1" ht="13.5" x14ac:dyDescent="0.2">
      <c r="A269" s="211">
        <v>266</v>
      </c>
      <c r="B269" s="212" t="s">
        <v>1080</v>
      </c>
      <c r="C269" s="213" t="s">
        <v>1081</v>
      </c>
      <c r="D269" s="213"/>
      <c r="E269" s="213">
        <v>0</v>
      </c>
      <c r="F269" s="213" t="s">
        <v>590</v>
      </c>
      <c r="G269" s="214" t="s">
        <v>554</v>
      </c>
      <c r="H269" s="208" t="str">
        <f>IF(Input!F$4="GMH_OECC",J269,IF(Input!F$4="GMH_XOEC",L269,IF(Input!F$4="GMH_Korea",N269,IF(Input!F$4="GMH_EU",P269,IF(Input!F$4="Skysuper",#REF!,IF(Input!F$4="SkyII",#REF!,IF(Input!F$4="XO-8000",#REF!, "FALSE")))))))</f>
        <v>00</v>
      </c>
      <c r="I269" s="209">
        <f>IF(Input!F$4="GMH_OECC",K269,IF(Input!F$4="GMH_XOEC",M269,IF(Input!F$4="GMH_Korea",O269,IF(Input!F$4="GMH_EU",Q269,IF(Input!F$4="Skysuper",#REF!,IF(Input!F$4="SkyII",#REF!,IF(Input!F$4="XO-8000",#REF!, "FALSE")))))))</f>
        <v>0</v>
      </c>
      <c r="J269" s="210" t="s">
        <v>10359</v>
      </c>
      <c r="K269" s="268">
        <v>0</v>
      </c>
      <c r="L269" s="270" t="s">
        <v>10359</v>
      </c>
      <c r="M269" s="270">
        <v>0</v>
      </c>
      <c r="N269" s="270" t="s">
        <v>10359</v>
      </c>
      <c r="O269" s="270">
        <v>0</v>
      </c>
      <c r="P269" s="270" t="s">
        <v>10359</v>
      </c>
      <c r="Q269" s="270">
        <v>0</v>
      </c>
      <c r="R269" s="74"/>
      <c r="S269" s="75" t="str">
        <f t="shared" si="24"/>
        <v>0000</v>
      </c>
      <c r="T269" s="75" t="str">
        <f t="shared" si="25"/>
        <v>00000000000000000000000000000000</v>
      </c>
      <c r="U269" s="75" t="str">
        <f t="shared" ca="1" si="26"/>
        <v>00000000000000000000000000000000</v>
      </c>
      <c r="V269" s="197">
        <f t="shared" ca="1" si="28"/>
        <v>0</v>
      </c>
      <c r="W269" s="75">
        <f t="shared" si="29"/>
        <v>0</v>
      </c>
      <c r="Y269" s="75">
        <f t="shared" si="27"/>
        <v>2128</v>
      </c>
      <c r="Z269" s="75">
        <v>266</v>
      </c>
      <c r="AE269" s="479"/>
    </row>
    <row r="270" spans="1:31" s="75" customFormat="1" ht="13.5" x14ac:dyDescent="0.2">
      <c r="A270" s="211">
        <v>267</v>
      </c>
      <c r="B270" s="212" t="s">
        <v>1082</v>
      </c>
      <c r="C270" s="213" t="s">
        <v>1083</v>
      </c>
      <c r="D270" s="213"/>
      <c r="E270" s="213">
        <v>0</v>
      </c>
      <c r="F270" s="213" t="s">
        <v>590</v>
      </c>
      <c r="G270" s="214" t="s">
        <v>554</v>
      </c>
      <c r="H270" s="208" t="str">
        <f>IF(Input!F$4="GMH_OECC",J270,IF(Input!F$4="GMH_XOEC",L270,IF(Input!F$4="GMH_Korea",N270,IF(Input!F$4="GMH_EU",P270,IF(Input!F$4="Skysuper",#REF!,IF(Input!F$4="SkyII",#REF!,IF(Input!F$4="XO-8000",#REF!, "FALSE")))))))</f>
        <v>00</v>
      </c>
      <c r="I270" s="209">
        <f>IF(Input!F$4="GMH_OECC",K270,IF(Input!F$4="GMH_XOEC",M270,IF(Input!F$4="GMH_Korea",O270,IF(Input!F$4="GMH_EU",Q270,IF(Input!F$4="Skysuper",#REF!,IF(Input!F$4="SkyII",#REF!,IF(Input!F$4="XO-8000",#REF!, "FALSE")))))))</f>
        <v>0</v>
      </c>
      <c r="J270" s="210" t="s">
        <v>10359</v>
      </c>
      <c r="K270" s="268">
        <v>0</v>
      </c>
      <c r="L270" s="270" t="s">
        <v>10359</v>
      </c>
      <c r="M270" s="270">
        <v>0</v>
      </c>
      <c r="N270" s="270" t="s">
        <v>10359</v>
      </c>
      <c r="O270" s="270">
        <v>0</v>
      </c>
      <c r="P270" s="270" t="s">
        <v>10359</v>
      </c>
      <c r="Q270" s="270">
        <v>0</v>
      </c>
      <c r="R270" s="74"/>
      <c r="S270" s="75" t="str">
        <f t="shared" si="24"/>
        <v>0000</v>
      </c>
      <c r="T270" s="75" t="str">
        <f t="shared" si="25"/>
        <v>00000000000000000000000000000000</v>
      </c>
      <c r="U270" s="75" t="str">
        <f t="shared" ca="1" si="26"/>
        <v>00000000000000000000000000000000</v>
      </c>
      <c r="V270" s="197">
        <f t="shared" ca="1" si="28"/>
        <v>0</v>
      </c>
      <c r="W270" s="75">
        <f t="shared" si="29"/>
        <v>0</v>
      </c>
      <c r="Y270" s="75">
        <f t="shared" si="27"/>
        <v>2136</v>
      </c>
      <c r="Z270" s="75">
        <v>267</v>
      </c>
      <c r="AE270" s="479"/>
    </row>
    <row r="271" spans="1:31" s="75" customFormat="1" ht="13.5" x14ac:dyDescent="0.2">
      <c r="A271" s="211">
        <v>268</v>
      </c>
      <c r="B271" s="212" t="s">
        <v>1084</v>
      </c>
      <c r="C271" s="213" t="s">
        <v>1085</v>
      </c>
      <c r="D271" s="213"/>
      <c r="E271" s="213">
        <v>0</v>
      </c>
      <c r="F271" s="213" t="s">
        <v>590</v>
      </c>
      <c r="G271" s="214" t="s">
        <v>554</v>
      </c>
      <c r="H271" s="208" t="str">
        <f>IF(Input!F$4="GMH_OECC",J271,IF(Input!F$4="GMH_XOEC",L271,IF(Input!F$4="GMH_Korea",N271,IF(Input!F$4="GMH_EU",P271,IF(Input!F$4="Skysuper",#REF!,IF(Input!F$4="SkyII",#REF!,IF(Input!F$4="XO-8000",#REF!, "FALSE")))))))</f>
        <v>00</v>
      </c>
      <c r="I271" s="209">
        <f>IF(Input!F$4="GMH_OECC",K271,IF(Input!F$4="GMH_XOEC",M271,IF(Input!F$4="GMH_Korea",O271,IF(Input!F$4="GMH_EU",Q271,IF(Input!F$4="Skysuper",#REF!,IF(Input!F$4="SkyII",#REF!,IF(Input!F$4="XO-8000",#REF!, "FALSE")))))))</f>
        <v>0</v>
      </c>
      <c r="J271" s="210" t="s">
        <v>10359</v>
      </c>
      <c r="K271" s="268">
        <v>0</v>
      </c>
      <c r="L271" s="270" t="s">
        <v>10359</v>
      </c>
      <c r="M271" s="270">
        <v>0</v>
      </c>
      <c r="N271" s="270" t="s">
        <v>10359</v>
      </c>
      <c r="O271" s="270">
        <v>0</v>
      </c>
      <c r="P271" s="270" t="s">
        <v>10359</v>
      </c>
      <c r="Q271" s="270">
        <v>0</v>
      </c>
      <c r="R271" s="74"/>
      <c r="S271" s="75" t="str">
        <f t="shared" si="24"/>
        <v>0000</v>
      </c>
      <c r="T271" s="75" t="str">
        <f t="shared" si="25"/>
        <v>00000000000000000000000000000000</v>
      </c>
      <c r="U271" s="75" t="str">
        <f t="shared" ca="1" si="26"/>
        <v>00000000000000000000000000000000</v>
      </c>
      <c r="V271" s="197">
        <f t="shared" ca="1" si="28"/>
        <v>0</v>
      </c>
      <c r="W271" s="75">
        <f t="shared" si="29"/>
        <v>0</v>
      </c>
      <c r="Y271" s="75">
        <f t="shared" si="27"/>
        <v>2144</v>
      </c>
      <c r="Z271" s="75">
        <v>268</v>
      </c>
      <c r="AE271" s="479"/>
    </row>
    <row r="272" spans="1:31" s="75" customFormat="1" ht="13.5" x14ac:dyDescent="0.2">
      <c r="A272" s="211">
        <v>269</v>
      </c>
      <c r="B272" s="212" t="s">
        <v>1086</v>
      </c>
      <c r="C272" s="213" t="s">
        <v>1087</v>
      </c>
      <c r="D272" s="213"/>
      <c r="E272" s="213">
        <v>0</v>
      </c>
      <c r="F272" s="213" t="s">
        <v>590</v>
      </c>
      <c r="G272" s="214" t="s">
        <v>554</v>
      </c>
      <c r="H272" s="208" t="str">
        <f>IF(Input!F$4="GMH_OECC",J272,IF(Input!F$4="GMH_XOEC",L272,IF(Input!F$4="GMH_Korea",N272,IF(Input!F$4="GMH_EU",P272,IF(Input!F$4="Skysuper",#REF!,IF(Input!F$4="SkyII",#REF!,IF(Input!F$4="XO-8000",#REF!, "FALSE")))))))</f>
        <v>00</v>
      </c>
      <c r="I272" s="209">
        <f>IF(Input!F$4="GMH_OECC",K272,IF(Input!F$4="GMH_XOEC",M272,IF(Input!F$4="GMH_Korea",O272,IF(Input!F$4="GMH_EU",Q272,IF(Input!F$4="Skysuper",#REF!,IF(Input!F$4="SkyII",#REF!,IF(Input!F$4="XO-8000",#REF!, "FALSE")))))))</f>
        <v>0</v>
      </c>
      <c r="J272" s="210" t="s">
        <v>10359</v>
      </c>
      <c r="K272" s="268">
        <v>0</v>
      </c>
      <c r="L272" s="270" t="s">
        <v>10359</v>
      </c>
      <c r="M272" s="270">
        <v>0</v>
      </c>
      <c r="N272" s="270" t="s">
        <v>10359</v>
      </c>
      <c r="O272" s="270">
        <v>0</v>
      </c>
      <c r="P272" s="270" t="s">
        <v>10359</v>
      </c>
      <c r="Q272" s="270">
        <v>0</v>
      </c>
      <c r="R272" s="74"/>
      <c r="S272" s="75" t="str">
        <f t="shared" si="24"/>
        <v>0000</v>
      </c>
      <c r="T272" s="75" t="str">
        <f t="shared" si="25"/>
        <v>00000000000000000000000000000000</v>
      </c>
      <c r="U272" s="75" t="str">
        <f t="shared" ca="1" si="26"/>
        <v>00000000000000000000000000000000</v>
      </c>
      <c r="V272" s="197">
        <f t="shared" ca="1" si="28"/>
        <v>0</v>
      </c>
      <c r="W272" s="75">
        <f t="shared" si="29"/>
        <v>0</v>
      </c>
      <c r="Y272" s="75">
        <f t="shared" si="27"/>
        <v>2152</v>
      </c>
      <c r="Z272" s="75">
        <v>269</v>
      </c>
      <c r="AE272" s="479"/>
    </row>
    <row r="273" spans="1:31" s="75" customFormat="1" ht="13.5" x14ac:dyDescent="0.2">
      <c r="A273" s="211">
        <v>270</v>
      </c>
      <c r="B273" s="212" t="s">
        <v>1088</v>
      </c>
      <c r="C273" s="213" t="s">
        <v>1089</v>
      </c>
      <c r="D273" s="213"/>
      <c r="E273" s="213">
        <v>0</v>
      </c>
      <c r="F273" s="213" t="s">
        <v>590</v>
      </c>
      <c r="G273" s="214" t="s">
        <v>554</v>
      </c>
      <c r="H273" s="208" t="str">
        <f>IF(Input!F$4="GMH_OECC",J273,IF(Input!F$4="GMH_XOEC",L273,IF(Input!F$4="GMH_Korea",N273,IF(Input!F$4="GMH_EU",P273,IF(Input!F$4="Skysuper",#REF!,IF(Input!F$4="SkyII",#REF!,IF(Input!F$4="XO-8000",#REF!, "FALSE")))))))</f>
        <v>00</v>
      </c>
      <c r="I273" s="209">
        <f>IF(Input!F$4="GMH_OECC",K273,IF(Input!F$4="GMH_XOEC",M273,IF(Input!F$4="GMH_Korea",O273,IF(Input!F$4="GMH_EU",Q273,IF(Input!F$4="Skysuper",#REF!,IF(Input!F$4="SkyII",#REF!,IF(Input!F$4="XO-8000",#REF!, "FALSE")))))))</f>
        <v>0</v>
      </c>
      <c r="J273" s="210" t="s">
        <v>10359</v>
      </c>
      <c r="K273" s="268">
        <v>0</v>
      </c>
      <c r="L273" s="270" t="s">
        <v>10359</v>
      </c>
      <c r="M273" s="270">
        <v>0</v>
      </c>
      <c r="N273" s="270" t="s">
        <v>10359</v>
      </c>
      <c r="O273" s="270">
        <v>0</v>
      </c>
      <c r="P273" s="270" t="s">
        <v>10359</v>
      </c>
      <c r="Q273" s="270">
        <v>0</v>
      </c>
      <c r="R273" s="74"/>
      <c r="S273" s="75" t="str">
        <f t="shared" si="24"/>
        <v>0000</v>
      </c>
      <c r="T273" s="75" t="str">
        <f t="shared" si="25"/>
        <v>00000000000000000000000000000000</v>
      </c>
      <c r="U273" s="75" t="str">
        <f t="shared" ca="1" si="26"/>
        <v>00000000000000000000000000000000</v>
      </c>
      <c r="V273" s="197">
        <f t="shared" ca="1" si="28"/>
        <v>0</v>
      </c>
      <c r="W273" s="75">
        <f t="shared" si="29"/>
        <v>0</v>
      </c>
      <c r="Y273" s="75">
        <f t="shared" si="27"/>
        <v>2160</v>
      </c>
      <c r="Z273" s="75">
        <v>270</v>
      </c>
      <c r="AE273" s="479"/>
    </row>
    <row r="274" spans="1:31" s="75" customFormat="1" ht="13.5" x14ac:dyDescent="0.2">
      <c r="A274" s="211">
        <v>271</v>
      </c>
      <c r="B274" s="212" t="s">
        <v>1090</v>
      </c>
      <c r="C274" s="213" t="s">
        <v>1091</v>
      </c>
      <c r="D274" s="213"/>
      <c r="E274" s="213">
        <v>0</v>
      </c>
      <c r="F274" s="213" t="s">
        <v>590</v>
      </c>
      <c r="G274" s="214" t="s">
        <v>554</v>
      </c>
      <c r="H274" s="208" t="str">
        <f>IF(Input!F$4="GMH_OECC",J274,IF(Input!F$4="GMH_XOEC",L274,IF(Input!F$4="GMH_Korea",N274,IF(Input!F$4="GMH_EU",P274,IF(Input!F$4="Skysuper",#REF!,IF(Input!F$4="SkyII",#REF!,IF(Input!F$4="XO-8000",#REF!, "FALSE")))))))</f>
        <v>00</v>
      </c>
      <c r="I274" s="209">
        <f>IF(Input!F$4="GMH_OECC",K274,IF(Input!F$4="GMH_XOEC",M274,IF(Input!F$4="GMH_Korea",O274,IF(Input!F$4="GMH_EU",Q274,IF(Input!F$4="Skysuper",#REF!,IF(Input!F$4="SkyII",#REF!,IF(Input!F$4="XO-8000",#REF!, "FALSE")))))))</f>
        <v>0</v>
      </c>
      <c r="J274" s="210" t="s">
        <v>10359</v>
      </c>
      <c r="K274" s="268">
        <v>0</v>
      </c>
      <c r="L274" s="270" t="s">
        <v>10359</v>
      </c>
      <c r="M274" s="270">
        <v>0</v>
      </c>
      <c r="N274" s="270" t="s">
        <v>10359</v>
      </c>
      <c r="O274" s="270">
        <v>0</v>
      </c>
      <c r="P274" s="270" t="s">
        <v>10359</v>
      </c>
      <c r="Q274" s="270">
        <v>0</v>
      </c>
      <c r="R274" s="74"/>
      <c r="S274" s="75" t="str">
        <f t="shared" si="24"/>
        <v>0000</v>
      </c>
      <c r="T274" s="75" t="str">
        <f t="shared" si="25"/>
        <v>00000000000000000000000000000000</v>
      </c>
      <c r="U274" s="75" t="str">
        <f t="shared" ca="1" si="26"/>
        <v>00000000000000000000000000000000</v>
      </c>
      <c r="V274" s="197">
        <f t="shared" ca="1" si="28"/>
        <v>0</v>
      </c>
      <c r="W274" s="75">
        <f t="shared" si="29"/>
        <v>0</v>
      </c>
      <c r="Y274" s="75">
        <f t="shared" si="27"/>
        <v>2168</v>
      </c>
      <c r="Z274" s="75">
        <v>271</v>
      </c>
      <c r="AE274" s="479"/>
    </row>
    <row r="275" spans="1:31" s="75" customFormat="1" ht="13.5" x14ac:dyDescent="0.2">
      <c r="A275" s="211">
        <v>272</v>
      </c>
      <c r="B275" s="212" t="s">
        <v>1092</v>
      </c>
      <c r="C275" s="213" t="s">
        <v>1093</v>
      </c>
      <c r="D275" s="213"/>
      <c r="E275" s="213">
        <v>0</v>
      </c>
      <c r="F275" s="213" t="s">
        <v>590</v>
      </c>
      <c r="G275" s="214" t="s">
        <v>554</v>
      </c>
      <c r="H275" s="208" t="str">
        <f>IF(Input!F$4="GMH_OECC",J275,IF(Input!F$4="GMH_XOEC",L275,IF(Input!F$4="GMH_Korea",N275,IF(Input!F$4="GMH_EU",P275,IF(Input!F$4="Skysuper",#REF!,IF(Input!F$4="SkyII",#REF!,IF(Input!F$4="XO-8000",#REF!, "FALSE")))))))</f>
        <v>00</v>
      </c>
      <c r="I275" s="209">
        <f>IF(Input!F$4="GMH_OECC",K275,IF(Input!F$4="GMH_XOEC",M275,IF(Input!F$4="GMH_Korea",O275,IF(Input!F$4="GMH_EU",Q275,IF(Input!F$4="Skysuper",#REF!,IF(Input!F$4="SkyII",#REF!,IF(Input!F$4="XO-8000",#REF!, "FALSE")))))))</f>
        <v>0</v>
      </c>
      <c r="J275" s="210" t="s">
        <v>10359</v>
      </c>
      <c r="K275" s="268">
        <v>0</v>
      </c>
      <c r="L275" s="270" t="s">
        <v>10359</v>
      </c>
      <c r="M275" s="270">
        <v>0</v>
      </c>
      <c r="N275" s="270" t="s">
        <v>10359</v>
      </c>
      <c r="O275" s="270">
        <v>0</v>
      </c>
      <c r="P275" s="270" t="s">
        <v>10359</v>
      </c>
      <c r="Q275" s="270">
        <v>0</v>
      </c>
      <c r="R275" s="74"/>
      <c r="S275" s="75" t="str">
        <f t="shared" si="24"/>
        <v>0000</v>
      </c>
      <c r="T275" s="75" t="str">
        <f t="shared" si="25"/>
        <v>00000000000000000000000000000000</v>
      </c>
      <c r="U275" s="75" t="str">
        <f t="shared" ca="1" si="26"/>
        <v>00000000000000000000000000000000</v>
      </c>
      <c r="V275" s="197">
        <f t="shared" ca="1" si="28"/>
        <v>0</v>
      </c>
      <c r="W275" s="75">
        <f t="shared" si="29"/>
        <v>0</v>
      </c>
      <c r="Y275" s="75">
        <f t="shared" si="27"/>
        <v>2176</v>
      </c>
      <c r="Z275" s="75">
        <v>272</v>
      </c>
      <c r="AE275" s="479"/>
    </row>
    <row r="276" spans="1:31" s="75" customFormat="1" ht="13.5" x14ac:dyDescent="0.2">
      <c r="A276" s="211">
        <v>273</v>
      </c>
      <c r="B276" s="212" t="s">
        <v>1094</v>
      </c>
      <c r="C276" s="213" t="s">
        <v>1095</v>
      </c>
      <c r="D276" s="213"/>
      <c r="E276" s="213">
        <v>0</v>
      </c>
      <c r="F276" s="213" t="s">
        <v>590</v>
      </c>
      <c r="G276" s="214" t="s">
        <v>554</v>
      </c>
      <c r="H276" s="208" t="str">
        <f>IF(Input!F$4="GMH_OECC",J276,IF(Input!F$4="GMH_XOEC",L276,IF(Input!F$4="GMH_Korea",N276,IF(Input!F$4="GMH_EU",P276,IF(Input!F$4="Skysuper",#REF!,IF(Input!F$4="SkyII",#REF!,IF(Input!F$4="XO-8000",#REF!, "FALSE")))))))</f>
        <v>00</v>
      </c>
      <c r="I276" s="209">
        <f>IF(Input!F$4="GMH_OECC",K276,IF(Input!F$4="GMH_XOEC",M276,IF(Input!F$4="GMH_Korea",O276,IF(Input!F$4="GMH_EU",Q276,IF(Input!F$4="Skysuper",#REF!,IF(Input!F$4="SkyII",#REF!,IF(Input!F$4="XO-8000",#REF!, "FALSE")))))))</f>
        <v>0</v>
      </c>
      <c r="J276" s="210" t="s">
        <v>10359</v>
      </c>
      <c r="K276" s="268">
        <v>0</v>
      </c>
      <c r="L276" s="270" t="s">
        <v>10359</v>
      </c>
      <c r="M276" s="270">
        <v>0</v>
      </c>
      <c r="N276" s="270" t="s">
        <v>10359</v>
      </c>
      <c r="O276" s="270">
        <v>0</v>
      </c>
      <c r="P276" s="270" t="s">
        <v>10359</v>
      </c>
      <c r="Q276" s="270">
        <v>0</v>
      </c>
      <c r="R276" s="74"/>
      <c r="S276" s="75" t="str">
        <f t="shared" si="24"/>
        <v>0000</v>
      </c>
      <c r="T276" s="75" t="str">
        <f t="shared" si="25"/>
        <v>00000000000000000000000000000000</v>
      </c>
      <c r="U276" s="75" t="str">
        <f t="shared" ca="1" si="26"/>
        <v>00000000000000000000000000000000</v>
      </c>
      <c r="V276" s="197">
        <f t="shared" ca="1" si="28"/>
        <v>0</v>
      </c>
      <c r="W276" s="75">
        <f t="shared" si="29"/>
        <v>0</v>
      </c>
      <c r="Y276" s="75">
        <f t="shared" si="27"/>
        <v>2184</v>
      </c>
      <c r="Z276" s="75">
        <v>273</v>
      </c>
      <c r="AE276" s="479"/>
    </row>
    <row r="277" spans="1:31" s="75" customFormat="1" ht="13.5" x14ac:dyDescent="0.2">
      <c r="A277" s="211">
        <v>274</v>
      </c>
      <c r="B277" s="212" t="s">
        <v>1096</v>
      </c>
      <c r="C277" s="213" t="s">
        <v>1097</v>
      </c>
      <c r="D277" s="213"/>
      <c r="E277" s="213">
        <v>0</v>
      </c>
      <c r="F277" s="213" t="s">
        <v>590</v>
      </c>
      <c r="G277" s="214" t="s">
        <v>554</v>
      </c>
      <c r="H277" s="208" t="str">
        <f>IF(Input!F$4="GMH_OECC",J277,IF(Input!F$4="GMH_XOEC",L277,IF(Input!F$4="GMH_Korea",N277,IF(Input!F$4="GMH_EU",P277,IF(Input!F$4="Skysuper",#REF!,IF(Input!F$4="SkyII",#REF!,IF(Input!F$4="XO-8000",#REF!, "FALSE")))))))</f>
        <v>00</v>
      </c>
      <c r="I277" s="209">
        <f>IF(Input!F$4="GMH_OECC",K277,IF(Input!F$4="GMH_XOEC",M277,IF(Input!F$4="GMH_Korea",O277,IF(Input!F$4="GMH_EU",Q277,IF(Input!F$4="Skysuper",#REF!,IF(Input!F$4="SkyII",#REF!,IF(Input!F$4="XO-8000",#REF!, "FALSE")))))))</f>
        <v>0</v>
      </c>
      <c r="J277" s="210" t="s">
        <v>10359</v>
      </c>
      <c r="K277" s="268">
        <v>0</v>
      </c>
      <c r="L277" s="270" t="s">
        <v>10359</v>
      </c>
      <c r="M277" s="270">
        <v>0</v>
      </c>
      <c r="N277" s="270" t="s">
        <v>10359</v>
      </c>
      <c r="O277" s="270">
        <v>0</v>
      </c>
      <c r="P277" s="270" t="s">
        <v>10359</v>
      </c>
      <c r="Q277" s="270">
        <v>0</v>
      </c>
      <c r="R277" s="74"/>
      <c r="S277" s="75" t="str">
        <f t="shared" si="24"/>
        <v>0000</v>
      </c>
      <c r="T277" s="75" t="str">
        <f t="shared" si="25"/>
        <v>00000000000000000000000000000000</v>
      </c>
      <c r="U277" s="75" t="str">
        <f t="shared" ca="1" si="26"/>
        <v>00000000000000000000000000000000</v>
      </c>
      <c r="V277" s="197">
        <f t="shared" ca="1" si="28"/>
        <v>0</v>
      </c>
      <c r="W277" s="75">
        <f t="shared" si="29"/>
        <v>0</v>
      </c>
      <c r="Y277" s="75">
        <f t="shared" si="27"/>
        <v>2192</v>
      </c>
      <c r="Z277" s="75">
        <v>274</v>
      </c>
      <c r="AE277" s="479"/>
    </row>
    <row r="278" spans="1:31" s="75" customFormat="1" ht="13.5" x14ac:dyDescent="0.2">
      <c r="A278" s="211">
        <v>275</v>
      </c>
      <c r="B278" s="212" t="s">
        <v>1098</v>
      </c>
      <c r="C278" s="213" t="s">
        <v>1099</v>
      </c>
      <c r="D278" s="213"/>
      <c r="E278" s="213">
        <v>0</v>
      </c>
      <c r="F278" s="213" t="s">
        <v>590</v>
      </c>
      <c r="G278" s="214" t="s">
        <v>554</v>
      </c>
      <c r="H278" s="208" t="str">
        <f>IF(Input!F$4="GMH_OECC",J278,IF(Input!F$4="GMH_XOEC",L278,IF(Input!F$4="GMH_Korea",N278,IF(Input!F$4="GMH_EU",P278,IF(Input!F$4="Skysuper",#REF!,IF(Input!F$4="SkyII",#REF!,IF(Input!F$4="XO-8000",#REF!, "FALSE")))))))</f>
        <v>00</v>
      </c>
      <c r="I278" s="209">
        <f>IF(Input!F$4="GMH_OECC",K278,IF(Input!F$4="GMH_XOEC",M278,IF(Input!F$4="GMH_Korea",O278,IF(Input!F$4="GMH_EU",Q278,IF(Input!F$4="Skysuper",#REF!,IF(Input!F$4="SkyII",#REF!,IF(Input!F$4="XO-8000",#REF!, "FALSE")))))))</f>
        <v>0</v>
      </c>
      <c r="J278" s="210" t="s">
        <v>10359</v>
      </c>
      <c r="K278" s="268">
        <v>0</v>
      </c>
      <c r="L278" s="270" t="s">
        <v>10359</v>
      </c>
      <c r="M278" s="270">
        <v>0</v>
      </c>
      <c r="N278" s="270" t="s">
        <v>10359</v>
      </c>
      <c r="O278" s="270">
        <v>0</v>
      </c>
      <c r="P278" s="270" t="s">
        <v>10359</v>
      </c>
      <c r="Q278" s="270">
        <v>0</v>
      </c>
      <c r="R278" s="74"/>
      <c r="S278" s="75" t="str">
        <f t="shared" si="24"/>
        <v>0000</v>
      </c>
      <c r="T278" s="75" t="str">
        <f t="shared" si="25"/>
        <v>00000000000000000000000000000000</v>
      </c>
      <c r="U278" s="75" t="str">
        <f t="shared" ca="1" si="26"/>
        <v>00000000000000000000000000000000</v>
      </c>
      <c r="V278" s="197">
        <f t="shared" ca="1" si="28"/>
        <v>0</v>
      </c>
      <c r="W278" s="75">
        <f t="shared" si="29"/>
        <v>0</v>
      </c>
      <c r="Y278" s="75">
        <f t="shared" si="27"/>
        <v>2200</v>
      </c>
      <c r="Z278" s="75">
        <v>275</v>
      </c>
      <c r="AE278" s="479"/>
    </row>
    <row r="279" spans="1:31" s="75" customFormat="1" ht="13.5" x14ac:dyDescent="0.2">
      <c r="A279" s="211">
        <v>276</v>
      </c>
      <c r="B279" s="212" t="s">
        <v>1100</v>
      </c>
      <c r="C279" s="213" t="s">
        <v>1101</v>
      </c>
      <c r="D279" s="213"/>
      <c r="E279" s="213">
        <v>0</v>
      </c>
      <c r="F279" s="213" t="s">
        <v>590</v>
      </c>
      <c r="G279" s="214" t="s">
        <v>554</v>
      </c>
      <c r="H279" s="208" t="str">
        <f>IF(Input!F$4="GMH_OECC",J279,IF(Input!F$4="GMH_XOEC",L279,IF(Input!F$4="GMH_Korea",N279,IF(Input!F$4="GMH_EU",P279,IF(Input!F$4="Skysuper",#REF!,IF(Input!F$4="SkyII",#REF!,IF(Input!F$4="XO-8000",#REF!, "FALSE")))))))</f>
        <v>00</v>
      </c>
      <c r="I279" s="209">
        <f>IF(Input!F$4="GMH_OECC",K279,IF(Input!F$4="GMH_XOEC",M279,IF(Input!F$4="GMH_Korea",O279,IF(Input!F$4="GMH_EU",Q279,IF(Input!F$4="Skysuper",#REF!,IF(Input!F$4="SkyII",#REF!,IF(Input!F$4="XO-8000",#REF!, "FALSE")))))))</f>
        <v>0</v>
      </c>
      <c r="J279" s="210" t="s">
        <v>10359</v>
      </c>
      <c r="K279" s="268">
        <v>0</v>
      </c>
      <c r="L279" s="270" t="s">
        <v>10359</v>
      </c>
      <c r="M279" s="270">
        <v>0</v>
      </c>
      <c r="N279" s="270" t="s">
        <v>10359</v>
      </c>
      <c r="O279" s="270">
        <v>0</v>
      </c>
      <c r="P279" s="270" t="s">
        <v>10359</v>
      </c>
      <c r="Q279" s="270">
        <v>0</v>
      </c>
      <c r="R279" s="74"/>
      <c r="S279" s="75" t="str">
        <f t="shared" si="24"/>
        <v>0000</v>
      </c>
      <c r="T279" s="75" t="str">
        <f t="shared" si="25"/>
        <v>00000000000000000000000000000000</v>
      </c>
      <c r="U279" s="75" t="str">
        <f t="shared" ca="1" si="26"/>
        <v>00000000000000000000000000000000</v>
      </c>
      <c r="V279" s="197">
        <f t="shared" ca="1" si="28"/>
        <v>0</v>
      </c>
      <c r="W279" s="75">
        <f t="shared" si="29"/>
        <v>0</v>
      </c>
      <c r="Y279" s="75">
        <f t="shared" si="27"/>
        <v>2208</v>
      </c>
      <c r="Z279" s="75">
        <v>276</v>
      </c>
      <c r="AE279" s="479"/>
    </row>
    <row r="280" spans="1:31" s="75" customFormat="1" ht="13.5" x14ac:dyDescent="0.2">
      <c r="A280" s="211">
        <v>277</v>
      </c>
      <c r="B280" s="212" t="s">
        <v>1102</v>
      </c>
      <c r="C280" s="213" t="s">
        <v>1103</v>
      </c>
      <c r="D280" s="213"/>
      <c r="E280" s="213">
        <v>0</v>
      </c>
      <c r="F280" s="213" t="s">
        <v>590</v>
      </c>
      <c r="G280" s="214" t="s">
        <v>554</v>
      </c>
      <c r="H280" s="208" t="str">
        <f>IF(Input!F$4="GMH_OECC",J280,IF(Input!F$4="GMH_XOEC",L280,IF(Input!F$4="GMH_Korea",N280,IF(Input!F$4="GMH_EU",P280,IF(Input!F$4="Skysuper",#REF!,IF(Input!F$4="SkyII",#REF!,IF(Input!F$4="XO-8000",#REF!, "FALSE")))))))</f>
        <v>00</v>
      </c>
      <c r="I280" s="209">
        <f>IF(Input!F$4="GMH_OECC",K280,IF(Input!F$4="GMH_XOEC",M280,IF(Input!F$4="GMH_Korea",O280,IF(Input!F$4="GMH_EU",Q280,IF(Input!F$4="Skysuper",#REF!,IF(Input!F$4="SkyII",#REF!,IF(Input!F$4="XO-8000",#REF!, "FALSE")))))))</f>
        <v>0</v>
      </c>
      <c r="J280" s="210" t="s">
        <v>10359</v>
      </c>
      <c r="K280" s="268">
        <v>0</v>
      </c>
      <c r="L280" s="270" t="s">
        <v>10359</v>
      </c>
      <c r="M280" s="270">
        <v>0</v>
      </c>
      <c r="N280" s="270" t="s">
        <v>10359</v>
      </c>
      <c r="O280" s="270">
        <v>0</v>
      </c>
      <c r="P280" s="270" t="s">
        <v>10359</v>
      </c>
      <c r="Q280" s="270">
        <v>0</v>
      </c>
      <c r="R280" s="74"/>
      <c r="S280" s="75" t="str">
        <f t="shared" si="24"/>
        <v>0000</v>
      </c>
      <c r="T280" s="75" t="str">
        <f t="shared" si="25"/>
        <v>00000000000000000000000000000000</v>
      </c>
      <c r="U280" s="75" t="str">
        <f t="shared" ca="1" si="26"/>
        <v>00000000000000000000000000000000</v>
      </c>
      <c r="V280" s="197">
        <f t="shared" ca="1" si="28"/>
        <v>0</v>
      </c>
      <c r="W280" s="75">
        <f t="shared" si="29"/>
        <v>0</v>
      </c>
      <c r="Y280" s="75">
        <f t="shared" si="27"/>
        <v>2216</v>
      </c>
      <c r="Z280" s="75">
        <v>277</v>
      </c>
      <c r="AE280" s="479"/>
    </row>
    <row r="281" spans="1:31" s="75" customFormat="1" ht="13.5" x14ac:dyDescent="0.2">
      <c r="A281" s="211">
        <v>278</v>
      </c>
      <c r="B281" s="212" t="s">
        <v>1104</v>
      </c>
      <c r="C281" s="213" t="s">
        <v>1105</v>
      </c>
      <c r="D281" s="213"/>
      <c r="E281" s="213">
        <v>0</v>
      </c>
      <c r="F281" s="213" t="s">
        <v>590</v>
      </c>
      <c r="G281" s="214" t="s">
        <v>554</v>
      </c>
      <c r="H281" s="208" t="str">
        <f>IF(Input!F$4="GMH_OECC",J281,IF(Input!F$4="GMH_XOEC",L281,IF(Input!F$4="GMH_Korea",N281,IF(Input!F$4="GMH_EU",P281,IF(Input!F$4="Skysuper",#REF!,IF(Input!F$4="SkyII",#REF!,IF(Input!F$4="XO-8000",#REF!, "FALSE")))))))</f>
        <v>00</v>
      </c>
      <c r="I281" s="209">
        <f>IF(Input!F$4="GMH_OECC",K281,IF(Input!F$4="GMH_XOEC",M281,IF(Input!F$4="GMH_Korea",O281,IF(Input!F$4="GMH_EU",Q281,IF(Input!F$4="Skysuper",#REF!,IF(Input!F$4="SkyII",#REF!,IF(Input!F$4="XO-8000",#REF!, "FALSE")))))))</f>
        <v>0</v>
      </c>
      <c r="J281" s="210" t="s">
        <v>10359</v>
      </c>
      <c r="K281" s="268">
        <v>0</v>
      </c>
      <c r="L281" s="270" t="s">
        <v>10359</v>
      </c>
      <c r="M281" s="270">
        <v>0</v>
      </c>
      <c r="N281" s="270" t="s">
        <v>10359</v>
      </c>
      <c r="O281" s="270">
        <v>0</v>
      </c>
      <c r="P281" s="270" t="s">
        <v>10359</v>
      </c>
      <c r="Q281" s="270">
        <v>0</v>
      </c>
      <c r="R281" s="74"/>
      <c r="S281" s="75" t="str">
        <f t="shared" si="24"/>
        <v>0000</v>
      </c>
      <c r="T281" s="75" t="str">
        <f t="shared" si="25"/>
        <v>00000000000000000000000000000000</v>
      </c>
      <c r="U281" s="75" t="str">
        <f t="shared" ca="1" si="26"/>
        <v>00000000000000000000000000000000</v>
      </c>
      <c r="V281" s="197">
        <f t="shared" ca="1" si="28"/>
        <v>0</v>
      </c>
      <c r="W281" s="75">
        <f t="shared" si="29"/>
        <v>0</v>
      </c>
      <c r="Y281" s="75">
        <f t="shared" si="27"/>
        <v>2224</v>
      </c>
      <c r="Z281" s="75">
        <v>278</v>
      </c>
      <c r="AE281" s="479"/>
    </row>
    <row r="282" spans="1:31" s="75" customFormat="1" ht="13.5" x14ac:dyDescent="0.2">
      <c r="A282" s="211">
        <v>279</v>
      </c>
      <c r="B282" s="212" t="s">
        <v>1106</v>
      </c>
      <c r="C282" s="213" t="s">
        <v>1107</v>
      </c>
      <c r="D282" s="213"/>
      <c r="E282" s="213">
        <v>0</v>
      </c>
      <c r="F282" s="213" t="s">
        <v>590</v>
      </c>
      <c r="G282" s="214" t="s">
        <v>554</v>
      </c>
      <c r="H282" s="208" t="str">
        <f>IF(Input!F$4="GMH_OECC",J282,IF(Input!F$4="GMH_XOEC",L282,IF(Input!F$4="GMH_Korea",N282,IF(Input!F$4="GMH_EU",P282,IF(Input!F$4="Skysuper",#REF!,IF(Input!F$4="SkyII",#REF!,IF(Input!F$4="XO-8000",#REF!, "FALSE")))))))</f>
        <v>00</v>
      </c>
      <c r="I282" s="209">
        <f>IF(Input!F$4="GMH_OECC",K282,IF(Input!F$4="GMH_XOEC",M282,IF(Input!F$4="GMH_Korea",O282,IF(Input!F$4="GMH_EU",Q282,IF(Input!F$4="Skysuper",#REF!,IF(Input!F$4="SkyII",#REF!,IF(Input!F$4="XO-8000",#REF!, "FALSE")))))))</f>
        <v>0</v>
      </c>
      <c r="J282" s="210" t="s">
        <v>10359</v>
      </c>
      <c r="K282" s="268">
        <v>0</v>
      </c>
      <c r="L282" s="270" t="s">
        <v>10359</v>
      </c>
      <c r="M282" s="270">
        <v>0</v>
      </c>
      <c r="N282" s="270" t="s">
        <v>10359</v>
      </c>
      <c r="O282" s="270">
        <v>0</v>
      </c>
      <c r="P282" s="270" t="s">
        <v>10359</v>
      </c>
      <c r="Q282" s="270">
        <v>0</v>
      </c>
      <c r="R282" s="74"/>
      <c r="S282" s="75" t="str">
        <f t="shared" si="24"/>
        <v>0000</v>
      </c>
      <c r="T282" s="75" t="str">
        <f t="shared" si="25"/>
        <v>00000000000000000000000000000000</v>
      </c>
      <c r="U282" s="75" t="str">
        <f t="shared" ca="1" si="26"/>
        <v>00000000000000000000000000000000</v>
      </c>
      <c r="V282" s="197">
        <f t="shared" ca="1" si="28"/>
        <v>0</v>
      </c>
      <c r="W282" s="75">
        <f t="shared" si="29"/>
        <v>0</v>
      </c>
      <c r="Y282" s="75">
        <f t="shared" si="27"/>
        <v>2232</v>
      </c>
      <c r="Z282" s="75">
        <v>279</v>
      </c>
      <c r="AE282" s="479"/>
    </row>
    <row r="283" spans="1:31" s="75" customFormat="1" ht="13.5" x14ac:dyDescent="0.2">
      <c r="A283" s="211">
        <v>280</v>
      </c>
      <c r="B283" s="212" t="s">
        <v>1108</v>
      </c>
      <c r="C283" s="213" t="s">
        <v>1109</v>
      </c>
      <c r="D283" s="213"/>
      <c r="E283" s="213">
        <v>0</v>
      </c>
      <c r="F283" s="213" t="s">
        <v>590</v>
      </c>
      <c r="G283" s="214" t="s">
        <v>554</v>
      </c>
      <c r="H283" s="208" t="str">
        <f>IF(Input!F$4="GMH_OECC",J283,IF(Input!F$4="GMH_XOEC",L283,IF(Input!F$4="GMH_Korea",N283,IF(Input!F$4="GMH_EU",P283,IF(Input!F$4="Skysuper",#REF!,IF(Input!F$4="SkyII",#REF!,IF(Input!F$4="XO-8000",#REF!, "FALSE")))))))</f>
        <v>00</v>
      </c>
      <c r="I283" s="209">
        <f>IF(Input!F$4="GMH_OECC",K283,IF(Input!F$4="GMH_XOEC",M283,IF(Input!F$4="GMH_Korea",O283,IF(Input!F$4="GMH_EU",Q283,IF(Input!F$4="Skysuper",#REF!,IF(Input!F$4="SkyII",#REF!,IF(Input!F$4="XO-8000",#REF!, "FALSE")))))))</f>
        <v>0</v>
      </c>
      <c r="J283" s="210" t="s">
        <v>10359</v>
      </c>
      <c r="K283" s="268">
        <v>0</v>
      </c>
      <c r="L283" s="270" t="s">
        <v>10359</v>
      </c>
      <c r="M283" s="270">
        <v>0</v>
      </c>
      <c r="N283" s="270" t="s">
        <v>10359</v>
      </c>
      <c r="O283" s="270">
        <v>0</v>
      </c>
      <c r="P283" s="270" t="s">
        <v>10359</v>
      </c>
      <c r="Q283" s="270">
        <v>0</v>
      </c>
      <c r="R283" s="74"/>
      <c r="S283" s="75" t="str">
        <f t="shared" si="24"/>
        <v>0000</v>
      </c>
      <c r="T283" s="75" t="str">
        <f t="shared" si="25"/>
        <v>00000000000000000000000000000000</v>
      </c>
      <c r="U283" s="75" t="str">
        <f t="shared" ca="1" si="26"/>
        <v>00000000000000000000000000000000</v>
      </c>
      <c r="V283" s="197">
        <f t="shared" ca="1" si="28"/>
        <v>0</v>
      </c>
      <c r="W283" s="75">
        <f t="shared" si="29"/>
        <v>0</v>
      </c>
      <c r="Y283" s="75">
        <f t="shared" si="27"/>
        <v>2240</v>
      </c>
      <c r="Z283" s="75">
        <v>280</v>
      </c>
      <c r="AE283" s="479"/>
    </row>
    <row r="284" spans="1:31" s="75" customFormat="1" ht="13.5" x14ac:dyDescent="0.2">
      <c r="A284" s="211">
        <v>281</v>
      </c>
      <c r="B284" s="212" t="s">
        <v>1110</v>
      </c>
      <c r="C284" s="213" t="s">
        <v>1111</v>
      </c>
      <c r="D284" s="213"/>
      <c r="E284" s="213">
        <v>0</v>
      </c>
      <c r="F284" s="213" t="s">
        <v>590</v>
      </c>
      <c r="G284" s="214" t="s">
        <v>554</v>
      </c>
      <c r="H284" s="208" t="str">
        <f>IF(Input!F$4="GMH_OECC",J284,IF(Input!F$4="GMH_XOEC",L284,IF(Input!F$4="GMH_Korea",N284,IF(Input!F$4="GMH_EU",P284,IF(Input!F$4="Skysuper",#REF!,IF(Input!F$4="SkyII",#REF!,IF(Input!F$4="XO-8000",#REF!, "FALSE")))))))</f>
        <v>00</v>
      </c>
      <c r="I284" s="209">
        <f>IF(Input!F$4="GMH_OECC",K284,IF(Input!F$4="GMH_XOEC",M284,IF(Input!F$4="GMH_Korea",O284,IF(Input!F$4="GMH_EU",Q284,IF(Input!F$4="Skysuper",#REF!,IF(Input!F$4="SkyII",#REF!,IF(Input!F$4="XO-8000",#REF!, "FALSE")))))))</f>
        <v>0</v>
      </c>
      <c r="J284" s="210" t="s">
        <v>10359</v>
      </c>
      <c r="K284" s="268">
        <v>0</v>
      </c>
      <c r="L284" s="270" t="s">
        <v>10359</v>
      </c>
      <c r="M284" s="270">
        <v>0</v>
      </c>
      <c r="N284" s="270" t="s">
        <v>10359</v>
      </c>
      <c r="O284" s="270">
        <v>0</v>
      </c>
      <c r="P284" s="270" t="s">
        <v>10359</v>
      </c>
      <c r="Q284" s="270">
        <v>0</v>
      </c>
      <c r="R284" s="74"/>
      <c r="S284" s="75" t="str">
        <f t="shared" si="24"/>
        <v>0000</v>
      </c>
      <c r="T284" s="75" t="str">
        <f t="shared" si="25"/>
        <v>00000000000000000000000000000000</v>
      </c>
      <c r="U284" s="75" t="str">
        <f t="shared" ca="1" si="26"/>
        <v>00000000000000000000000000000000</v>
      </c>
      <c r="V284" s="197">
        <f t="shared" ca="1" si="28"/>
        <v>0</v>
      </c>
      <c r="W284" s="75">
        <f t="shared" si="29"/>
        <v>0</v>
      </c>
      <c r="Y284" s="75">
        <f t="shared" si="27"/>
        <v>2248</v>
      </c>
      <c r="Z284" s="75">
        <v>281</v>
      </c>
      <c r="AE284" s="479"/>
    </row>
    <row r="285" spans="1:31" s="75" customFormat="1" ht="13.5" x14ac:dyDescent="0.2">
      <c r="A285" s="211">
        <v>282</v>
      </c>
      <c r="B285" s="212" t="s">
        <v>1112</v>
      </c>
      <c r="C285" s="213" t="s">
        <v>1113</v>
      </c>
      <c r="D285" s="213"/>
      <c r="E285" s="213">
        <v>0</v>
      </c>
      <c r="F285" s="213" t="s">
        <v>590</v>
      </c>
      <c r="G285" s="214" t="s">
        <v>554</v>
      </c>
      <c r="H285" s="208" t="str">
        <f>IF(Input!F$4="GMH_OECC",J285,IF(Input!F$4="GMH_XOEC",L285,IF(Input!F$4="GMH_Korea",N285,IF(Input!F$4="GMH_EU",P285,IF(Input!F$4="Skysuper",#REF!,IF(Input!F$4="SkyII",#REF!,IF(Input!F$4="XO-8000",#REF!, "FALSE")))))))</f>
        <v>00</v>
      </c>
      <c r="I285" s="209">
        <f>IF(Input!F$4="GMH_OECC",K285,IF(Input!F$4="GMH_XOEC",M285,IF(Input!F$4="GMH_Korea",O285,IF(Input!F$4="GMH_EU",Q285,IF(Input!F$4="Skysuper",#REF!,IF(Input!F$4="SkyII",#REF!,IF(Input!F$4="XO-8000",#REF!, "FALSE")))))))</f>
        <v>0</v>
      </c>
      <c r="J285" s="210" t="s">
        <v>10359</v>
      </c>
      <c r="K285" s="268">
        <v>0</v>
      </c>
      <c r="L285" s="270" t="s">
        <v>10359</v>
      </c>
      <c r="M285" s="270">
        <v>0</v>
      </c>
      <c r="N285" s="270" t="s">
        <v>10359</v>
      </c>
      <c r="O285" s="270">
        <v>0</v>
      </c>
      <c r="P285" s="270" t="s">
        <v>10359</v>
      </c>
      <c r="Q285" s="270">
        <v>0</v>
      </c>
      <c r="R285" s="74"/>
      <c r="S285" s="75" t="str">
        <f t="shared" si="24"/>
        <v>0000</v>
      </c>
      <c r="T285" s="75" t="str">
        <f t="shared" si="25"/>
        <v>00000000000000000000000000000000</v>
      </c>
      <c r="U285" s="75" t="str">
        <f t="shared" ca="1" si="26"/>
        <v>00000000000000000000000000000000</v>
      </c>
      <c r="V285" s="197">
        <f t="shared" ca="1" si="28"/>
        <v>0</v>
      </c>
      <c r="W285" s="75">
        <f t="shared" si="29"/>
        <v>0</v>
      </c>
      <c r="Y285" s="75">
        <f t="shared" si="27"/>
        <v>2256</v>
      </c>
      <c r="Z285" s="75">
        <v>282</v>
      </c>
      <c r="AE285" s="479"/>
    </row>
    <row r="286" spans="1:31" s="75" customFormat="1" ht="13.5" x14ac:dyDescent="0.2">
      <c r="A286" s="211">
        <v>283</v>
      </c>
      <c r="B286" s="212" t="s">
        <v>1114</v>
      </c>
      <c r="C286" s="213" t="s">
        <v>1115</v>
      </c>
      <c r="D286" s="213"/>
      <c r="E286" s="213">
        <v>0</v>
      </c>
      <c r="F286" s="213" t="s">
        <v>590</v>
      </c>
      <c r="G286" s="214" t="s">
        <v>554</v>
      </c>
      <c r="H286" s="208" t="str">
        <f>IF(Input!F$4="GMH_OECC",J286,IF(Input!F$4="GMH_XOEC",L286,IF(Input!F$4="GMH_Korea",N286,IF(Input!F$4="GMH_EU",P286,IF(Input!F$4="Skysuper",#REF!,IF(Input!F$4="SkyII",#REF!,IF(Input!F$4="XO-8000",#REF!, "FALSE")))))))</f>
        <v>00</v>
      </c>
      <c r="I286" s="209">
        <f>IF(Input!F$4="GMH_OECC",K286,IF(Input!F$4="GMH_XOEC",M286,IF(Input!F$4="GMH_Korea",O286,IF(Input!F$4="GMH_EU",Q286,IF(Input!F$4="Skysuper",#REF!,IF(Input!F$4="SkyII",#REF!,IF(Input!F$4="XO-8000",#REF!, "FALSE")))))))</f>
        <v>0</v>
      </c>
      <c r="J286" s="210" t="s">
        <v>10359</v>
      </c>
      <c r="K286" s="268">
        <v>0</v>
      </c>
      <c r="L286" s="270" t="s">
        <v>10359</v>
      </c>
      <c r="M286" s="270">
        <v>0</v>
      </c>
      <c r="N286" s="270" t="s">
        <v>10359</v>
      </c>
      <c r="O286" s="270">
        <v>0</v>
      </c>
      <c r="P286" s="270" t="s">
        <v>10359</v>
      </c>
      <c r="Q286" s="270">
        <v>0</v>
      </c>
      <c r="R286" s="74"/>
      <c r="S286" s="75" t="str">
        <f t="shared" si="24"/>
        <v>0000</v>
      </c>
      <c r="T286" s="75" t="str">
        <f t="shared" si="25"/>
        <v>00000000000000000000000000000000</v>
      </c>
      <c r="U286" s="75" t="str">
        <f t="shared" ca="1" si="26"/>
        <v>00000000000000000000000000000000</v>
      </c>
      <c r="V286" s="197">
        <f t="shared" ca="1" si="28"/>
        <v>0</v>
      </c>
      <c r="W286" s="75">
        <f t="shared" si="29"/>
        <v>0</v>
      </c>
      <c r="Y286" s="75">
        <f t="shared" si="27"/>
        <v>2264</v>
      </c>
      <c r="Z286" s="75">
        <v>283</v>
      </c>
      <c r="AE286" s="479"/>
    </row>
    <row r="287" spans="1:31" s="75" customFormat="1" ht="13.5" x14ac:dyDescent="0.2">
      <c r="A287" s="211">
        <v>284</v>
      </c>
      <c r="B287" s="212" t="s">
        <v>1116</v>
      </c>
      <c r="C287" s="213" t="s">
        <v>1117</v>
      </c>
      <c r="D287" s="213"/>
      <c r="E287" s="213">
        <v>0</v>
      </c>
      <c r="F287" s="213" t="s">
        <v>590</v>
      </c>
      <c r="G287" s="214" t="s">
        <v>554</v>
      </c>
      <c r="H287" s="208" t="str">
        <f>IF(Input!F$4="GMH_OECC",J287,IF(Input!F$4="GMH_XOEC",L287,IF(Input!F$4="GMH_Korea",N287,IF(Input!F$4="GMH_EU",P287,IF(Input!F$4="Skysuper",#REF!,IF(Input!F$4="SkyII",#REF!,IF(Input!F$4="XO-8000",#REF!, "FALSE")))))))</f>
        <v>00</v>
      </c>
      <c r="I287" s="209">
        <f>IF(Input!F$4="GMH_OECC",K287,IF(Input!F$4="GMH_XOEC",M287,IF(Input!F$4="GMH_Korea",O287,IF(Input!F$4="GMH_EU",Q287,IF(Input!F$4="Skysuper",#REF!,IF(Input!F$4="SkyII",#REF!,IF(Input!F$4="XO-8000",#REF!, "FALSE")))))))</f>
        <v>0</v>
      </c>
      <c r="J287" s="210" t="s">
        <v>10359</v>
      </c>
      <c r="K287" s="268">
        <v>0</v>
      </c>
      <c r="L287" s="270" t="s">
        <v>10359</v>
      </c>
      <c r="M287" s="270">
        <v>0</v>
      </c>
      <c r="N287" s="270" t="s">
        <v>10359</v>
      </c>
      <c r="O287" s="270">
        <v>0</v>
      </c>
      <c r="P287" s="270" t="s">
        <v>10359</v>
      </c>
      <c r="Q287" s="270">
        <v>0</v>
      </c>
      <c r="R287" s="74"/>
      <c r="S287" s="75" t="str">
        <f t="shared" si="24"/>
        <v>0000</v>
      </c>
      <c r="T287" s="75" t="str">
        <f t="shared" si="25"/>
        <v>00000000000000000000000000000000</v>
      </c>
      <c r="U287" s="75" t="str">
        <f t="shared" ca="1" si="26"/>
        <v>00000000000000000000000000000000</v>
      </c>
      <c r="V287" s="197">
        <f t="shared" ca="1" si="28"/>
        <v>0</v>
      </c>
      <c r="W287" s="75">
        <f t="shared" si="29"/>
        <v>0</v>
      </c>
      <c r="Y287" s="75">
        <f t="shared" si="27"/>
        <v>2272</v>
      </c>
      <c r="Z287" s="75">
        <v>284</v>
      </c>
      <c r="AE287" s="479"/>
    </row>
    <row r="288" spans="1:31" s="75" customFormat="1" ht="13.5" x14ac:dyDescent="0.2">
      <c r="A288" s="211">
        <v>285</v>
      </c>
      <c r="B288" s="212" t="s">
        <v>1118</v>
      </c>
      <c r="C288" s="213" t="s">
        <v>1119</v>
      </c>
      <c r="D288" s="213"/>
      <c r="E288" s="213">
        <v>0</v>
      </c>
      <c r="F288" s="213" t="s">
        <v>590</v>
      </c>
      <c r="G288" s="214" t="s">
        <v>554</v>
      </c>
      <c r="H288" s="208" t="str">
        <f>IF(Input!F$4="GMH_OECC",J288,IF(Input!F$4="GMH_XOEC",L288,IF(Input!F$4="GMH_Korea",N288,IF(Input!F$4="GMH_EU",P288,IF(Input!F$4="Skysuper",#REF!,IF(Input!F$4="SkyII",#REF!,IF(Input!F$4="XO-8000",#REF!, "FALSE")))))))</f>
        <v>00</v>
      </c>
      <c r="I288" s="209">
        <f>IF(Input!F$4="GMH_OECC",K288,IF(Input!F$4="GMH_XOEC",M288,IF(Input!F$4="GMH_Korea",O288,IF(Input!F$4="GMH_EU",Q288,IF(Input!F$4="Skysuper",#REF!,IF(Input!F$4="SkyII",#REF!,IF(Input!F$4="XO-8000",#REF!, "FALSE")))))))</f>
        <v>0</v>
      </c>
      <c r="J288" s="210" t="s">
        <v>10359</v>
      </c>
      <c r="K288" s="268">
        <v>0</v>
      </c>
      <c r="L288" s="270" t="s">
        <v>10359</v>
      </c>
      <c r="M288" s="270">
        <v>0</v>
      </c>
      <c r="N288" s="270" t="s">
        <v>10359</v>
      </c>
      <c r="O288" s="270">
        <v>0</v>
      </c>
      <c r="P288" s="270" t="s">
        <v>10359</v>
      </c>
      <c r="Q288" s="270">
        <v>0</v>
      </c>
      <c r="R288" s="74"/>
      <c r="S288" s="75" t="str">
        <f t="shared" si="24"/>
        <v>0000</v>
      </c>
      <c r="T288" s="75" t="str">
        <f t="shared" si="25"/>
        <v>00000000000000000000000000000000</v>
      </c>
      <c r="U288" s="75" t="str">
        <f t="shared" ca="1" si="26"/>
        <v>00000000000000000000000000000000</v>
      </c>
      <c r="V288" s="197">
        <f t="shared" ca="1" si="28"/>
        <v>0</v>
      </c>
      <c r="W288" s="75">
        <f t="shared" si="29"/>
        <v>0</v>
      </c>
      <c r="Y288" s="75">
        <f t="shared" si="27"/>
        <v>2280</v>
      </c>
      <c r="Z288" s="75">
        <v>285</v>
      </c>
      <c r="AE288" s="479"/>
    </row>
    <row r="289" spans="1:31" s="75" customFormat="1" ht="13.5" x14ac:dyDescent="0.2">
      <c r="A289" s="211">
        <v>286</v>
      </c>
      <c r="B289" s="212" t="s">
        <v>1120</v>
      </c>
      <c r="C289" s="213" t="s">
        <v>1121</v>
      </c>
      <c r="D289" s="213"/>
      <c r="E289" s="213">
        <v>0</v>
      </c>
      <c r="F289" s="213" t="s">
        <v>590</v>
      </c>
      <c r="G289" s="214" t="s">
        <v>554</v>
      </c>
      <c r="H289" s="208" t="str">
        <f>IF(Input!F$4="GMH_OECC",J289,IF(Input!F$4="GMH_XOEC",L289,IF(Input!F$4="GMH_Korea",N289,IF(Input!F$4="GMH_EU",P289,IF(Input!F$4="Skysuper",#REF!,IF(Input!F$4="SkyII",#REF!,IF(Input!F$4="XO-8000",#REF!, "FALSE")))))))</f>
        <v>00</v>
      </c>
      <c r="I289" s="209">
        <f>IF(Input!F$4="GMH_OECC",K289,IF(Input!F$4="GMH_XOEC",M289,IF(Input!F$4="GMH_Korea",O289,IF(Input!F$4="GMH_EU",Q289,IF(Input!F$4="Skysuper",#REF!,IF(Input!F$4="SkyII",#REF!,IF(Input!F$4="XO-8000",#REF!, "FALSE")))))))</f>
        <v>0</v>
      </c>
      <c r="J289" s="210" t="s">
        <v>10359</v>
      </c>
      <c r="K289" s="268">
        <v>0</v>
      </c>
      <c r="L289" s="270" t="s">
        <v>10359</v>
      </c>
      <c r="M289" s="270">
        <v>0</v>
      </c>
      <c r="N289" s="270" t="s">
        <v>10359</v>
      </c>
      <c r="O289" s="270">
        <v>0</v>
      </c>
      <c r="P289" s="270" t="s">
        <v>10359</v>
      </c>
      <c r="Q289" s="270">
        <v>0</v>
      </c>
      <c r="R289" s="74"/>
      <c r="S289" s="75" t="str">
        <f t="shared" si="24"/>
        <v>0000</v>
      </c>
      <c r="T289" s="75" t="str">
        <f t="shared" si="25"/>
        <v>00000000000000000000000000000000</v>
      </c>
      <c r="U289" s="75" t="str">
        <f t="shared" ca="1" si="26"/>
        <v>00000000000000000000000000000000</v>
      </c>
      <c r="V289" s="197">
        <f t="shared" ca="1" si="28"/>
        <v>0</v>
      </c>
      <c r="W289" s="75">
        <f t="shared" si="29"/>
        <v>0</v>
      </c>
      <c r="Y289" s="75">
        <f t="shared" si="27"/>
        <v>2288</v>
      </c>
      <c r="Z289" s="75">
        <v>286</v>
      </c>
      <c r="AE289" s="479"/>
    </row>
    <row r="290" spans="1:31" s="75" customFormat="1" ht="13.5" x14ac:dyDescent="0.2">
      <c r="A290" s="211">
        <v>287</v>
      </c>
      <c r="B290" s="212" t="s">
        <v>1122</v>
      </c>
      <c r="C290" s="213" t="s">
        <v>1123</v>
      </c>
      <c r="D290" s="213"/>
      <c r="E290" s="213">
        <v>0</v>
      </c>
      <c r="F290" s="213" t="s">
        <v>590</v>
      </c>
      <c r="G290" s="214" t="s">
        <v>554</v>
      </c>
      <c r="H290" s="208" t="str">
        <f>IF(Input!F$4="GMH_OECC",J290,IF(Input!F$4="GMH_XOEC",L290,IF(Input!F$4="GMH_Korea",N290,IF(Input!F$4="GMH_EU",P290,IF(Input!F$4="Skysuper",#REF!,IF(Input!F$4="SkyII",#REF!,IF(Input!F$4="XO-8000",#REF!, "FALSE")))))))</f>
        <v>00</v>
      </c>
      <c r="I290" s="209">
        <f>IF(Input!F$4="GMH_OECC",K290,IF(Input!F$4="GMH_XOEC",M290,IF(Input!F$4="GMH_Korea",O290,IF(Input!F$4="GMH_EU",Q290,IF(Input!F$4="Skysuper",#REF!,IF(Input!F$4="SkyII",#REF!,IF(Input!F$4="XO-8000",#REF!, "FALSE")))))))</f>
        <v>0</v>
      </c>
      <c r="J290" s="210" t="s">
        <v>10359</v>
      </c>
      <c r="K290" s="268">
        <v>0</v>
      </c>
      <c r="L290" s="270" t="s">
        <v>10359</v>
      </c>
      <c r="M290" s="270">
        <v>0</v>
      </c>
      <c r="N290" s="270" t="s">
        <v>10359</v>
      </c>
      <c r="O290" s="270">
        <v>0</v>
      </c>
      <c r="P290" s="270" t="s">
        <v>10359</v>
      </c>
      <c r="Q290" s="270">
        <v>0</v>
      </c>
      <c r="R290" s="74"/>
      <c r="S290" s="75" t="str">
        <f t="shared" si="24"/>
        <v>0000</v>
      </c>
      <c r="T290" s="75" t="str">
        <f t="shared" si="25"/>
        <v>00000000000000000000000000000000</v>
      </c>
      <c r="U290" s="75" t="str">
        <f t="shared" ca="1" si="26"/>
        <v>00000000000000000000000000000000</v>
      </c>
      <c r="V290" s="197">
        <f t="shared" ca="1" si="28"/>
        <v>0</v>
      </c>
      <c r="W290" s="75">
        <f t="shared" si="29"/>
        <v>0</v>
      </c>
      <c r="Y290" s="75">
        <f t="shared" si="27"/>
        <v>2296</v>
      </c>
      <c r="Z290" s="75">
        <v>287</v>
      </c>
      <c r="AE290" s="479"/>
    </row>
    <row r="291" spans="1:31" s="75" customFormat="1" ht="13.5" x14ac:dyDescent="0.2">
      <c r="A291" s="211">
        <v>288</v>
      </c>
      <c r="B291" s="212" t="s">
        <v>1124</v>
      </c>
      <c r="C291" s="213" t="s">
        <v>1125</v>
      </c>
      <c r="D291" s="213"/>
      <c r="E291" s="213">
        <v>0</v>
      </c>
      <c r="F291" s="213" t="s">
        <v>585</v>
      </c>
      <c r="G291" s="214" t="s">
        <v>554</v>
      </c>
      <c r="H291" s="208" t="str">
        <f>IF(Input!F$4="GMH_OECC",J291,IF(Input!F$4="GMH_XOEC",L291,IF(Input!F$4="GMH_Korea",N291,IF(Input!F$4="GMH_EU",P291,IF(Input!F$4="Skysuper",#REF!,IF(Input!F$4="SkyII",#REF!,IF(Input!F$4="XO-8000",#REF!, "FALSE")))))))</f>
        <v>00</v>
      </c>
      <c r="I291" s="209">
        <f>IF(Input!F$4="GMH_OECC",K291,IF(Input!F$4="GMH_XOEC",M291,IF(Input!F$4="GMH_Korea",O291,IF(Input!F$4="GMH_EU",Q291,IF(Input!F$4="Skysuper",#REF!,IF(Input!F$4="SkyII",#REF!,IF(Input!F$4="XO-8000",#REF!, "FALSE")))))))</f>
        <v>0</v>
      </c>
      <c r="J291" s="210" t="s">
        <v>10359</v>
      </c>
      <c r="K291" s="268">
        <v>0</v>
      </c>
      <c r="L291" s="270" t="s">
        <v>10359</v>
      </c>
      <c r="M291" s="270">
        <v>0</v>
      </c>
      <c r="N291" s="270" t="s">
        <v>10359</v>
      </c>
      <c r="O291" s="270">
        <v>0</v>
      </c>
      <c r="P291" s="270" t="s">
        <v>10359</v>
      </c>
      <c r="Q291" s="270">
        <v>0</v>
      </c>
      <c r="R291" s="74"/>
      <c r="S291" s="75" t="str">
        <f t="shared" si="24"/>
        <v>0000</v>
      </c>
      <c r="T291" s="75" t="str">
        <f t="shared" si="25"/>
        <v>00000000000000000000000000000000</v>
      </c>
      <c r="U291" s="75" t="str">
        <f t="shared" ca="1" si="26"/>
        <v>00000000000000000000000000000000</v>
      </c>
      <c r="V291" s="197">
        <f t="shared" ca="1" si="28"/>
        <v>0</v>
      </c>
      <c r="W291" s="75">
        <f t="shared" si="29"/>
        <v>0</v>
      </c>
      <c r="Y291" s="75">
        <f t="shared" si="27"/>
        <v>2304</v>
      </c>
      <c r="Z291" s="75">
        <v>288</v>
      </c>
      <c r="AE291" s="479"/>
    </row>
    <row r="292" spans="1:31" s="75" customFormat="1" ht="13.5" x14ac:dyDescent="0.2">
      <c r="A292" s="211">
        <v>289</v>
      </c>
      <c r="B292" s="212" t="s">
        <v>1126</v>
      </c>
      <c r="C292" s="213" t="s">
        <v>1127</v>
      </c>
      <c r="D292" s="213"/>
      <c r="E292" s="213">
        <v>0</v>
      </c>
      <c r="F292" s="213" t="s">
        <v>585</v>
      </c>
      <c r="G292" s="214" t="s">
        <v>554</v>
      </c>
      <c r="H292" s="208" t="str">
        <f>IF(Input!F$4="GMH_OECC",J292,IF(Input!F$4="GMH_XOEC",L292,IF(Input!F$4="GMH_Korea",N292,IF(Input!F$4="GMH_EU",P292,IF(Input!F$4="Skysuper",#REF!,IF(Input!F$4="SkyII",#REF!,IF(Input!F$4="XO-8000",#REF!, "FALSE")))))))</f>
        <v>00</v>
      </c>
      <c r="I292" s="209">
        <f>IF(Input!F$4="GMH_OECC",K292,IF(Input!F$4="GMH_XOEC",M292,IF(Input!F$4="GMH_Korea",O292,IF(Input!F$4="GMH_EU",Q292,IF(Input!F$4="Skysuper",#REF!,IF(Input!F$4="SkyII",#REF!,IF(Input!F$4="XO-8000",#REF!, "FALSE")))))))</f>
        <v>0</v>
      </c>
      <c r="J292" s="210" t="s">
        <v>10359</v>
      </c>
      <c r="K292" s="268">
        <v>0</v>
      </c>
      <c r="L292" s="270" t="s">
        <v>10359</v>
      </c>
      <c r="M292" s="270">
        <v>0</v>
      </c>
      <c r="N292" s="270" t="s">
        <v>10359</v>
      </c>
      <c r="O292" s="270">
        <v>0</v>
      </c>
      <c r="P292" s="270" t="s">
        <v>10359</v>
      </c>
      <c r="Q292" s="270">
        <v>0</v>
      </c>
      <c r="R292" s="74"/>
      <c r="S292" s="75" t="str">
        <f t="shared" si="24"/>
        <v>0000</v>
      </c>
      <c r="T292" s="75" t="str">
        <f t="shared" si="25"/>
        <v>00000000000000000000000000000000</v>
      </c>
      <c r="U292" s="75" t="str">
        <f t="shared" ca="1" si="26"/>
        <v>00000000000000000000000000000000</v>
      </c>
      <c r="V292" s="197">
        <f t="shared" ca="1" si="28"/>
        <v>0</v>
      </c>
      <c r="W292" s="75">
        <f t="shared" si="29"/>
        <v>0</v>
      </c>
      <c r="Y292" s="75">
        <f t="shared" si="27"/>
        <v>2312</v>
      </c>
      <c r="Z292" s="75">
        <v>289</v>
      </c>
      <c r="AE292" s="479"/>
    </row>
    <row r="293" spans="1:31" s="75" customFormat="1" ht="13.5" x14ac:dyDescent="0.2">
      <c r="A293" s="211">
        <v>290</v>
      </c>
      <c r="B293" s="212" t="s">
        <v>1128</v>
      </c>
      <c r="C293" s="213" t="s">
        <v>1129</v>
      </c>
      <c r="D293" s="213"/>
      <c r="E293" s="213">
        <v>0</v>
      </c>
      <c r="F293" s="213" t="s">
        <v>585</v>
      </c>
      <c r="G293" s="214" t="s">
        <v>554</v>
      </c>
      <c r="H293" s="208" t="str">
        <f>IF(Input!F$4="GMH_OECC",J293,IF(Input!F$4="GMH_XOEC",L293,IF(Input!F$4="GMH_Korea",N293,IF(Input!F$4="GMH_EU",P293,IF(Input!F$4="Skysuper",#REF!,IF(Input!F$4="SkyII",#REF!,IF(Input!F$4="XO-8000",#REF!, "FALSE")))))))</f>
        <v>00</v>
      </c>
      <c r="I293" s="209">
        <f>IF(Input!F$4="GMH_OECC",K293,IF(Input!F$4="GMH_XOEC",M293,IF(Input!F$4="GMH_Korea",O293,IF(Input!F$4="GMH_EU",Q293,IF(Input!F$4="Skysuper",#REF!,IF(Input!F$4="SkyII",#REF!,IF(Input!F$4="XO-8000",#REF!, "FALSE")))))))</f>
        <v>0</v>
      </c>
      <c r="J293" s="210" t="s">
        <v>10359</v>
      </c>
      <c r="K293" s="268">
        <v>0</v>
      </c>
      <c r="L293" s="270" t="s">
        <v>10359</v>
      </c>
      <c r="M293" s="270">
        <v>0</v>
      </c>
      <c r="N293" s="270" t="s">
        <v>10359</v>
      </c>
      <c r="O293" s="270">
        <v>0</v>
      </c>
      <c r="P293" s="270" t="s">
        <v>10359</v>
      </c>
      <c r="Q293" s="270">
        <v>0</v>
      </c>
      <c r="R293" s="74"/>
      <c r="S293" s="75" t="str">
        <f t="shared" si="24"/>
        <v>0000</v>
      </c>
      <c r="T293" s="75" t="str">
        <f t="shared" si="25"/>
        <v>00000000000000000000000000000000</v>
      </c>
      <c r="U293" s="75" t="str">
        <f t="shared" ca="1" si="26"/>
        <v>00000000000000000000000000000000</v>
      </c>
      <c r="V293" s="197">
        <f t="shared" ca="1" si="28"/>
        <v>0</v>
      </c>
      <c r="W293" s="75">
        <f t="shared" si="29"/>
        <v>0</v>
      </c>
      <c r="Y293" s="75">
        <f t="shared" si="27"/>
        <v>2320</v>
      </c>
      <c r="Z293" s="75">
        <v>290</v>
      </c>
      <c r="AE293" s="479"/>
    </row>
    <row r="294" spans="1:31" s="75" customFormat="1" ht="13.5" x14ac:dyDescent="0.2">
      <c r="A294" s="211">
        <v>291</v>
      </c>
      <c r="B294" s="212" t="s">
        <v>1130</v>
      </c>
      <c r="C294" s="213" t="s">
        <v>1131</v>
      </c>
      <c r="D294" s="213"/>
      <c r="E294" s="213">
        <v>0</v>
      </c>
      <c r="F294" s="213" t="s">
        <v>585</v>
      </c>
      <c r="G294" s="214" t="s">
        <v>554</v>
      </c>
      <c r="H294" s="208" t="str">
        <f>IF(Input!F$4="GMH_OECC",J294,IF(Input!F$4="GMH_XOEC",L294,IF(Input!F$4="GMH_Korea",N294,IF(Input!F$4="GMH_EU",P294,IF(Input!F$4="Skysuper",#REF!,IF(Input!F$4="SkyII",#REF!,IF(Input!F$4="XO-8000",#REF!, "FALSE")))))))</f>
        <v>00</v>
      </c>
      <c r="I294" s="209">
        <f>IF(Input!F$4="GMH_OECC",K294,IF(Input!F$4="GMH_XOEC",M294,IF(Input!F$4="GMH_Korea",O294,IF(Input!F$4="GMH_EU",Q294,IF(Input!F$4="Skysuper",#REF!,IF(Input!F$4="SkyII",#REF!,IF(Input!F$4="XO-8000",#REF!, "FALSE")))))))</f>
        <v>0</v>
      </c>
      <c r="J294" s="210" t="s">
        <v>10359</v>
      </c>
      <c r="K294" s="268">
        <v>0</v>
      </c>
      <c r="L294" s="270" t="s">
        <v>10359</v>
      </c>
      <c r="M294" s="270">
        <v>0</v>
      </c>
      <c r="N294" s="270" t="s">
        <v>10359</v>
      </c>
      <c r="O294" s="270">
        <v>0</v>
      </c>
      <c r="P294" s="270" t="s">
        <v>10359</v>
      </c>
      <c r="Q294" s="270">
        <v>0</v>
      </c>
      <c r="R294" s="74"/>
      <c r="S294" s="75" t="str">
        <f t="shared" si="24"/>
        <v>0000</v>
      </c>
      <c r="T294" s="75" t="str">
        <f t="shared" si="25"/>
        <v>00000000000000000000000000000000</v>
      </c>
      <c r="U294" s="75" t="str">
        <f t="shared" ca="1" si="26"/>
        <v>00000000000000000000000000000000</v>
      </c>
      <c r="V294" s="197">
        <f t="shared" ca="1" si="28"/>
        <v>0</v>
      </c>
      <c r="W294" s="75">
        <f t="shared" si="29"/>
        <v>0</v>
      </c>
      <c r="Y294" s="75">
        <f t="shared" si="27"/>
        <v>2328</v>
      </c>
      <c r="Z294" s="75">
        <v>291</v>
      </c>
      <c r="AE294" s="479"/>
    </row>
    <row r="295" spans="1:31" s="75" customFormat="1" ht="13.5" x14ac:dyDescent="0.2">
      <c r="A295" s="211">
        <v>292</v>
      </c>
      <c r="B295" s="212" t="s">
        <v>1132</v>
      </c>
      <c r="C295" s="213" t="s">
        <v>1133</v>
      </c>
      <c r="D295" s="213"/>
      <c r="E295" s="213">
        <v>0</v>
      </c>
      <c r="F295" s="213" t="s">
        <v>585</v>
      </c>
      <c r="G295" s="214" t="s">
        <v>554</v>
      </c>
      <c r="H295" s="208" t="str">
        <f>IF(Input!F$4="GMH_OECC",J295,IF(Input!F$4="GMH_XOEC",L295,IF(Input!F$4="GMH_Korea",N295,IF(Input!F$4="GMH_EU",P295,IF(Input!F$4="Skysuper",#REF!,IF(Input!F$4="SkyII",#REF!,IF(Input!F$4="XO-8000",#REF!, "FALSE")))))))</f>
        <v>00</v>
      </c>
      <c r="I295" s="209">
        <f>IF(Input!F$4="GMH_OECC",K295,IF(Input!F$4="GMH_XOEC",M295,IF(Input!F$4="GMH_Korea",O295,IF(Input!F$4="GMH_EU",Q295,IF(Input!F$4="Skysuper",#REF!,IF(Input!F$4="SkyII",#REF!,IF(Input!F$4="XO-8000",#REF!, "FALSE")))))))</f>
        <v>0</v>
      </c>
      <c r="J295" s="210" t="s">
        <v>10359</v>
      </c>
      <c r="K295" s="268">
        <v>0</v>
      </c>
      <c r="L295" s="270" t="s">
        <v>10359</v>
      </c>
      <c r="M295" s="270">
        <v>0</v>
      </c>
      <c r="N295" s="270" t="s">
        <v>10359</v>
      </c>
      <c r="O295" s="270">
        <v>0</v>
      </c>
      <c r="P295" s="270" t="s">
        <v>10359</v>
      </c>
      <c r="Q295" s="270">
        <v>0</v>
      </c>
      <c r="R295" s="74"/>
      <c r="S295" s="75" t="str">
        <f t="shared" si="24"/>
        <v>0000</v>
      </c>
      <c r="T295" s="75" t="str">
        <f t="shared" si="25"/>
        <v>00000000000000000000000000000000</v>
      </c>
      <c r="U295" s="75" t="str">
        <f t="shared" ca="1" si="26"/>
        <v>00000000000000000000000000000000</v>
      </c>
      <c r="V295" s="197">
        <f t="shared" ca="1" si="28"/>
        <v>0</v>
      </c>
      <c r="W295" s="75">
        <f t="shared" si="29"/>
        <v>0</v>
      </c>
      <c r="Y295" s="75">
        <f t="shared" si="27"/>
        <v>2336</v>
      </c>
      <c r="Z295" s="75">
        <v>292</v>
      </c>
      <c r="AE295" s="479"/>
    </row>
    <row r="296" spans="1:31" s="75" customFormat="1" ht="13.5" x14ac:dyDescent="0.2">
      <c r="A296" s="211">
        <v>293</v>
      </c>
      <c r="B296" s="212" t="s">
        <v>1134</v>
      </c>
      <c r="C296" s="213" t="s">
        <v>1135</v>
      </c>
      <c r="D296" s="213"/>
      <c r="E296" s="213">
        <v>0</v>
      </c>
      <c r="F296" s="213" t="s">
        <v>585</v>
      </c>
      <c r="G296" s="214" t="s">
        <v>554</v>
      </c>
      <c r="H296" s="208" t="str">
        <f>IF(Input!F$4="GMH_OECC",J296,IF(Input!F$4="GMH_XOEC",L296,IF(Input!F$4="GMH_Korea",N296,IF(Input!F$4="GMH_EU",P296,IF(Input!F$4="Skysuper",#REF!,IF(Input!F$4="SkyII",#REF!,IF(Input!F$4="XO-8000",#REF!, "FALSE")))))))</f>
        <v>00</v>
      </c>
      <c r="I296" s="209">
        <f>IF(Input!F$4="GMH_OECC",K296,IF(Input!F$4="GMH_XOEC",M296,IF(Input!F$4="GMH_Korea",O296,IF(Input!F$4="GMH_EU",Q296,IF(Input!F$4="Skysuper",#REF!,IF(Input!F$4="SkyII",#REF!,IF(Input!F$4="XO-8000",#REF!, "FALSE")))))))</f>
        <v>0</v>
      </c>
      <c r="J296" s="210" t="s">
        <v>10359</v>
      </c>
      <c r="K296" s="268">
        <v>0</v>
      </c>
      <c r="L296" s="270" t="s">
        <v>10359</v>
      </c>
      <c r="M296" s="270">
        <v>0</v>
      </c>
      <c r="N296" s="270" t="s">
        <v>10359</v>
      </c>
      <c r="O296" s="270">
        <v>0</v>
      </c>
      <c r="P296" s="270" t="s">
        <v>10359</v>
      </c>
      <c r="Q296" s="270">
        <v>0</v>
      </c>
      <c r="R296" s="74"/>
      <c r="S296" s="75" t="str">
        <f t="shared" si="24"/>
        <v>0000</v>
      </c>
      <c r="T296" s="75" t="str">
        <f t="shared" si="25"/>
        <v>00000000000000000000000000000000</v>
      </c>
      <c r="U296" s="75" t="str">
        <f t="shared" ca="1" si="26"/>
        <v>00000000000000000000000000000000</v>
      </c>
      <c r="V296" s="197">
        <f t="shared" ca="1" si="28"/>
        <v>0</v>
      </c>
      <c r="W296" s="75">
        <f t="shared" si="29"/>
        <v>0</v>
      </c>
      <c r="Y296" s="75">
        <f t="shared" si="27"/>
        <v>2344</v>
      </c>
      <c r="Z296" s="75">
        <v>293</v>
      </c>
      <c r="AE296" s="479"/>
    </row>
    <row r="297" spans="1:31" s="75" customFormat="1" ht="13.5" x14ac:dyDescent="0.2">
      <c r="A297" s="211">
        <v>294</v>
      </c>
      <c r="B297" s="212" t="s">
        <v>1136</v>
      </c>
      <c r="C297" s="213" t="s">
        <v>1137</v>
      </c>
      <c r="D297" s="213"/>
      <c r="E297" s="213">
        <v>0</v>
      </c>
      <c r="F297" s="213" t="s">
        <v>585</v>
      </c>
      <c r="G297" s="214" t="s">
        <v>554</v>
      </c>
      <c r="H297" s="208" t="str">
        <f>IF(Input!F$4="GMH_OECC",J297,IF(Input!F$4="GMH_XOEC",L297,IF(Input!F$4="GMH_Korea",N297,IF(Input!F$4="GMH_EU",P297,IF(Input!F$4="Skysuper",#REF!,IF(Input!F$4="SkyII",#REF!,IF(Input!F$4="XO-8000",#REF!, "FALSE")))))))</f>
        <v>00</v>
      </c>
      <c r="I297" s="209">
        <f>IF(Input!F$4="GMH_OECC",K297,IF(Input!F$4="GMH_XOEC",M297,IF(Input!F$4="GMH_Korea",O297,IF(Input!F$4="GMH_EU",Q297,IF(Input!F$4="Skysuper",#REF!,IF(Input!F$4="SkyII",#REF!,IF(Input!F$4="XO-8000",#REF!, "FALSE")))))))</f>
        <v>0</v>
      </c>
      <c r="J297" s="210" t="s">
        <v>10359</v>
      </c>
      <c r="K297" s="268">
        <v>0</v>
      </c>
      <c r="L297" s="270" t="s">
        <v>10359</v>
      </c>
      <c r="M297" s="270">
        <v>0</v>
      </c>
      <c r="N297" s="270" t="s">
        <v>10359</v>
      </c>
      <c r="O297" s="270">
        <v>0</v>
      </c>
      <c r="P297" s="270" t="s">
        <v>10359</v>
      </c>
      <c r="Q297" s="270">
        <v>0</v>
      </c>
      <c r="R297" s="74"/>
      <c r="S297" s="75" t="str">
        <f t="shared" si="24"/>
        <v>0000</v>
      </c>
      <c r="T297" s="75" t="str">
        <f t="shared" si="25"/>
        <v>00000000000000000000000000000000</v>
      </c>
      <c r="U297" s="75" t="str">
        <f t="shared" ca="1" si="26"/>
        <v>00000000000000000000000000000000</v>
      </c>
      <c r="V297" s="197">
        <f t="shared" ca="1" si="28"/>
        <v>0</v>
      </c>
      <c r="W297" s="75">
        <f t="shared" si="29"/>
        <v>0</v>
      </c>
      <c r="Y297" s="75">
        <f t="shared" si="27"/>
        <v>2352</v>
      </c>
      <c r="Z297" s="75">
        <v>294</v>
      </c>
      <c r="AE297" s="479"/>
    </row>
    <row r="298" spans="1:31" s="75" customFormat="1" ht="13.5" x14ac:dyDescent="0.2">
      <c r="A298" s="211">
        <v>295</v>
      </c>
      <c r="B298" s="212" t="s">
        <v>1138</v>
      </c>
      <c r="C298" s="213" t="s">
        <v>1139</v>
      </c>
      <c r="D298" s="213"/>
      <c r="E298" s="213">
        <v>0</v>
      </c>
      <c r="F298" s="213" t="s">
        <v>585</v>
      </c>
      <c r="G298" s="214" t="s">
        <v>554</v>
      </c>
      <c r="H298" s="208" t="str">
        <f>IF(Input!F$4="GMH_OECC",J298,IF(Input!F$4="GMH_XOEC",L298,IF(Input!F$4="GMH_Korea",N298,IF(Input!F$4="GMH_EU",P298,IF(Input!F$4="Skysuper",#REF!,IF(Input!F$4="SkyII",#REF!,IF(Input!F$4="XO-8000",#REF!, "FALSE")))))))</f>
        <v>00</v>
      </c>
      <c r="I298" s="209">
        <f>IF(Input!F$4="GMH_OECC",K298,IF(Input!F$4="GMH_XOEC",M298,IF(Input!F$4="GMH_Korea",O298,IF(Input!F$4="GMH_EU",Q298,IF(Input!F$4="Skysuper",#REF!,IF(Input!F$4="SkyII",#REF!,IF(Input!F$4="XO-8000",#REF!, "FALSE")))))))</f>
        <v>0</v>
      </c>
      <c r="J298" s="210" t="s">
        <v>10359</v>
      </c>
      <c r="K298" s="268">
        <v>0</v>
      </c>
      <c r="L298" s="270" t="s">
        <v>10359</v>
      </c>
      <c r="M298" s="270">
        <v>0</v>
      </c>
      <c r="N298" s="270" t="s">
        <v>10359</v>
      </c>
      <c r="O298" s="270">
        <v>0</v>
      </c>
      <c r="P298" s="270" t="s">
        <v>10359</v>
      </c>
      <c r="Q298" s="270">
        <v>0</v>
      </c>
      <c r="R298" s="74"/>
      <c r="S298" s="75" t="str">
        <f t="shared" si="24"/>
        <v>0000</v>
      </c>
      <c r="T298" s="75" t="str">
        <f t="shared" si="25"/>
        <v>00000000000000000000000000000000</v>
      </c>
      <c r="U298" s="75" t="str">
        <f t="shared" ca="1" si="26"/>
        <v>00000000000000000000000000000000</v>
      </c>
      <c r="V298" s="197">
        <f t="shared" ca="1" si="28"/>
        <v>0</v>
      </c>
      <c r="W298" s="75">
        <f t="shared" si="29"/>
        <v>0</v>
      </c>
      <c r="Y298" s="75">
        <f t="shared" si="27"/>
        <v>2360</v>
      </c>
      <c r="Z298" s="75">
        <v>295</v>
      </c>
      <c r="AE298" s="479"/>
    </row>
    <row r="299" spans="1:31" s="75" customFormat="1" ht="13.5" x14ac:dyDescent="0.2">
      <c r="A299" s="211">
        <v>296</v>
      </c>
      <c r="B299" s="212" t="s">
        <v>1140</v>
      </c>
      <c r="C299" s="213" t="s">
        <v>1141</v>
      </c>
      <c r="D299" s="213"/>
      <c r="E299" s="213">
        <v>0</v>
      </c>
      <c r="F299" s="213" t="s">
        <v>585</v>
      </c>
      <c r="G299" s="214" t="s">
        <v>554</v>
      </c>
      <c r="H299" s="208" t="str">
        <f>IF(Input!F$4="GMH_OECC",J299,IF(Input!F$4="GMH_XOEC",L299,IF(Input!F$4="GMH_Korea",N299,IF(Input!F$4="GMH_EU",P299,IF(Input!F$4="Skysuper",#REF!,IF(Input!F$4="SkyII",#REF!,IF(Input!F$4="XO-8000",#REF!, "FALSE")))))))</f>
        <v>00</v>
      </c>
      <c r="I299" s="209">
        <f>IF(Input!F$4="GMH_OECC",K299,IF(Input!F$4="GMH_XOEC",M299,IF(Input!F$4="GMH_Korea",O299,IF(Input!F$4="GMH_EU",Q299,IF(Input!F$4="Skysuper",#REF!,IF(Input!F$4="SkyII",#REF!,IF(Input!F$4="XO-8000",#REF!, "FALSE")))))))</f>
        <v>0</v>
      </c>
      <c r="J299" s="210" t="s">
        <v>10359</v>
      </c>
      <c r="K299" s="268">
        <v>0</v>
      </c>
      <c r="L299" s="270" t="s">
        <v>10359</v>
      </c>
      <c r="M299" s="270">
        <v>0</v>
      </c>
      <c r="N299" s="270" t="s">
        <v>10359</v>
      </c>
      <c r="O299" s="270">
        <v>0</v>
      </c>
      <c r="P299" s="270" t="s">
        <v>10359</v>
      </c>
      <c r="Q299" s="270">
        <v>0</v>
      </c>
      <c r="R299" s="74"/>
      <c r="S299" s="75" t="str">
        <f t="shared" si="24"/>
        <v>0000</v>
      </c>
      <c r="T299" s="75" t="str">
        <f t="shared" si="25"/>
        <v>00000000000000000000000000000000</v>
      </c>
      <c r="U299" s="75" t="str">
        <f t="shared" ca="1" si="26"/>
        <v>00000000000000000000000000000000</v>
      </c>
      <c r="V299" s="197">
        <f t="shared" ca="1" si="28"/>
        <v>0</v>
      </c>
      <c r="W299" s="75">
        <f t="shared" si="29"/>
        <v>0</v>
      </c>
      <c r="Y299" s="75">
        <f t="shared" si="27"/>
        <v>2368</v>
      </c>
      <c r="Z299" s="75">
        <v>296</v>
      </c>
      <c r="AE299" s="479"/>
    </row>
    <row r="300" spans="1:31" s="75" customFormat="1" ht="13.5" x14ac:dyDescent="0.2">
      <c r="A300" s="211">
        <v>297</v>
      </c>
      <c r="B300" s="212" t="s">
        <v>1142</v>
      </c>
      <c r="C300" s="213" t="s">
        <v>1143</v>
      </c>
      <c r="D300" s="213"/>
      <c r="E300" s="213">
        <v>0</v>
      </c>
      <c r="F300" s="213" t="s">
        <v>585</v>
      </c>
      <c r="G300" s="214" t="s">
        <v>554</v>
      </c>
      <c r="H300" s="208" t="str">
        <f>IF(Input!F$4="GMH_OECC",J300,IF(Input!F$4="GMH_XOEC",L300,IF(Input!F$4="GMH_Korea",N300,IF(Input!F$4="GMH_EU",P300,IF(Input!F$4="Skysuper",#REF!,IF(Input!F$4="SkyII",#REF!,IF(Input!F$4="XO-8000",#REF!, "FALSE")))))))</f>
        <v>00</v>
      </c>
      <c r="I300" s="209">
        <f>IF(Input!F$4="GMH_OECC",K300,IF(Input!F$4="GMH_XOEC",M300,IF(Input!F$4="GMH_Korea",O300,IF(Input!F$4="GMH_EU",Q300,IF(Input!F$4="Skysuper",#REF!,IF(Input!F$4="SkyII",#REF!,IF(Input!F$4="XO-8000",#REF!, "FALSE")))))))</f>
        <v>0</v>
      </c>
      <c r="J300" s="210" t="s">
        <v>10359</v>
      </c>
      <c r="K300" s="268">
        <v>0</v>
      </c>
      <c r="L300" s="270" t="s">
        <v>10359</v>
      </c>
      <c r="M300" s="270">
        <v>0</v>
      </c>
      <c r="N300" s="270" t="s">
        <v>10359</v>
      </c>
      <c r="O300" s="270">
        <v>0</v>
      </c>
      <c r="P300" s="270" t="s">
        <v>10359</v>
      </c>
      <c r="Q300" s="270">
        <v>0</v>
      </c>
      <c r="R300" s="74"/>
      <c r="S300" s="75" t="str">
        <f t="shared" si="24"/>
        <v>0000</v>
      </c>
      <c r="T300" s="75" t="str">
        <f t="shared" si="25"/>
        <v>00000000000000000000000000000000</v>
      </c>
      <c r="U300" s="75" t="str">
        <f t="shared" ca="1" si="26"/>
        <v>00000000000000000000000000000000</v>
      </c>
      <c r="V300" s="197">
        <f t="shared" ca="1" si="28"/>
        <v>0</v>
      </c>
      <c r="W300" s="75">
        <f t="shared" si="29"/>
        <v>0</v>
      </c>
      <c r="Y300" s="75">
        <f t="shared" si="27"/>
        <v>2376</v>
      </c>
      <c r="Z300" s="75">
        <v>297</v>
      </c>
      <c r="AE300" s="479"/>
    </row>
    <row r="301" spans="1:31" s="75" customFormat="1" ht="13.5" x14ac:dyDescent="0.2">
      <c r="A301" s="211">
        <v>298</v>
      </c>
      <c r="B301" s="212" t="s">
        <v>1144</v>
      </c>
      <c r="C301" s="213" t="s">
        <v>1145</v>
      </c>
      <c r="D301" s="213"/>
      <c r="E301" s="213">
        <v>0</v>
      </c>
      <c r="F301" s="213" t="s">
        <v>585</v>
      </c>
      <c r="G301" s="214" t="s">
        <v>554</v>
      </c>
      <c r="H301" s="208" t="str">
        <f>IF(Input!F$4="GMH_OECC",J301,IF(Input!F$4="GMH_XOEC",L301,IF(Input!F$4="GMH_Korea",N301,IF(Input!F$4="GMH_EU",P301,IF(Input!F$4="Skysuper",#REF!,IF(Input!F$4="SkyII",#REF!,IF(Input!F$4="XO-8000",#REF!, "FALSE")))))))</f>
        <v>00</v>
      </c>
      <c r="I301" s="209">
        <f>IF(Input!F$4="GMH_OECC",K301,IF(Input!F$4="GMH_XOEC",M301,IF(Input!F$4="GMH_Korea",O301,IF(Input!F$4="GMH_EU",Q301,IF(Input!F$4="Skysuper",#REF!,IF(Input!F$4="SkyII",#REF!,IF(Input!F$4="XO-8000",#REF!, "FALSE")))))))</f>
        <v>0</v>
      </c>
      <c r="J301" s="210" t="s">
        <v>10359</v>
      </c>
      <c r="K301" s="268">
        <v>0</v>
      </c>
      <c r="L301" s="270" t="s">
        <v>10359</v>
      </c>
      <c r="M301" s="270">
        <v>0</v>
      </c>
      <c r="N301" s="270" t="s">
        <v>10359</v>
      </c>
      <c r="O301" s="270">
        <v>0</v>
      </c>
      <c r="P301" s="270" t="s">
        <v>10359</v>
      </c>
      <c r="Q301" s="270">
        <v>0</v>
      </c>
      <c r="R301" s="74"/>
      <c r="S301" s="75" t="str">
        <f t="shared" si="24"/>
        <v>0000</v>
      </c>
      <c r="T301" s="75" t="str">
        <f t="shared" si="25"/>
        <v>00000000000000000000000000000000</v>
      </c>
      <c r="U301" s="75" t="str">
        <f t="shared" ca="1" si="26"/>
        <v>00000000000000000000000000000000</v>
      </c>
      <c r="V301" s="197">
        <f t="shared" ca="1" si="28"/>
        <v>0</v>
      </c>
      <c r="W301" s="75">
        <f t="shared" si="29"/>
        <v>0</v>
      </c>
      <c r="Y301" s="75">
        <f t="shared" si="27"/>
        <v>2384</v>
      </c>
      <c r="Z301" s="75">
        <v>298</v>
      </c>
      <c r="AE301" s="479"/>
    </row>
    <row r="302" spans="1:31" s="75" customFormat="1" ht="13.5" x14ac:dyDescent="0.2">
      <c r="A302" s="211">
        <v>299</v>
      </c>
      <c r="B302" s="212" t="s">
        <v>1146</v>
      </c>
      <c r="C302" s="213" t="s">
        <v>1147</v>
      </c>
      <c r="D302" s="213"/>
      <c r="E302" s="213">
        <v>0</v>
      </c>
      <c r="F302" s="213" t="s">
        <v>585</v>
      </c>
      <c r="G302" s="214" t="s">
        <v>554</v>
      </c>
      <c r="H302" s="208" t="str">
        <f>IF(Input!F$4="GMH_OECC",J302,IF(Input!F$4="GMH_XOEC",L302,IF(Input!F$4="GMH_Korea",N302,IF(Input!F$4="GMH_EU",P302,IF(Input!F$4="Skysuper",#REF!,IF(Input!F$4="SkyII",#REF!,IF(Input!F$4="XO-8000",#REF!, "FALSE")))))))</f>
        <v>00</v>
      </c>
      <c r="I302" s="209">
        <f>IF(Input!F$4="GMH_OECC",K302,IF(Input!F$4="GMH_XOEC",M302,IF(Input!F$4="GMH_Korea",O302,IF(Input!F$4="GMH_EU",Q302,IF(Input!F$4="Skysuper",#REF!,IF(Input!F$4="SkyII",#REF!,IF(Input!F$4="XO-8000",#REF!, "FALSE")))))))</f>
        <v>0</v>
      </c>
      <c r="J302" s="210" t="s">
        <v>10359</v>
      </c>
      <c r="K302" s="268">
        <v>0</v>
      </c>
      <c r="L302" s="270" t="s">
        <v>10359</v>
      </c>
      <c r="M302" s="270">
        <v>0</v>
      </c>
      <c r="N302" s="270" t="s">
        <v>10359</v>
      </c>
      <c r="O302" s="270">
        <v>0</v>
      </c>
      <c r="P302" s="270" t="s">
        <v>10359</v>
      </c>
      <c r="Q302" s="270">
        <v>0</v>
      </c>
      <c r="R302" s="74"/>
      <c r="S302" s="75" t="str">
        <f t="shared" si="24"/>
        <v>0000</v>
      </c>
      <c r="T302" s="75" t="str">
        <f t="shared" si="25"/>
        <v>00000000000000000000000000000000</v>
      </c>
      <c r="U302" s="75" t="str">
        <f t="shared" ca="1" si="26"/>
        <v>00000000000000000000000000000000</v>
      </c>
      <c r="V302" s="197">
        <f t="shared" ca="1" si="28"/>
        <v>0</v>
      </c>
      <c r="W302" s="75">
        <f t="shared" si="29"/>
        <v>0</v>
      </c>
      <c r="Y302" s="75">
        <f t="shared" si="27"/>
        <v>2392</v>
      </c>
      <c r="Z302" s="75">
        <v>299</v>
      </c>
      <c r="AE302" s="479"/>
    </row>
    <row r="303" spans="1:31" s="75" customFormat="1" ht="13.5" x14ac:dyDescent="0.2">
      <c r="A303" s="211">
        <v>300</v>
      </c>
      <c r="B303" s="212" t="s">
        <v>1148</v>
      </c>
      <c r="C303" s="213" t="s">
        <v>1149</v>
      </c>
      <c r="D303" s="213"/>
      <c r="E303" s="213">
        <v>0</v>
      </c>
      <c r="F303" s="213" t="s">
        <v>585</v>
      </c>
      <c r="G303" s="214" t="s">
        <v>554</v>
      </c>
      <c r="H303" s="208" t="str">
        <f>IF(Input!F$4="GMH_OECC",J303,IF(Input!F$4="GMH_XOEC",L303,IF(Input!F$4="GMH_Korea",N303,IF(Input!F$4="GMH_EU",P303,IF(Input!F$4="Skysuper",#REF!,IF(Input!F$4="SkyII",#REF!,IF(Input!F$4="XO-8000",#REF!, "FALSE")))))))</f>
        <v>00</v>
      </c>
      <c r="I303" s="209">
        <f>IF(Input!F$4="GMH_OECC",K303,IF(Input!F$4="GMH_XOEC",M303,IF(Input!F$4="GMH_Korea",O303,IF(Input!F$4="GMH_EU",Q303,IF(Input!F$4="Skysuper",#REF!,IF(Input!F$4="SkyII",#REF!,IF(Input!F$4="XO-8000",#REF!, "FALSE")))))))</f>
        <v>0</v>
      </c>
      <c r="J303" s="210" t="s">
        <v>10359</v>
      </c>
      <c r="K303" s="268">
        <v>0</v>
      </c>
      <c r="L303" s="270" t="s">
        <v>10359</v>
      </c>
      <c r="M303" s="270">
        <v>0</v>
      </c>
      <c r="N303" s="270" t="s">
        <v>10359</v>
      </c>
      <c r="O303" s="270">
        <v>0</v>
      </c>
      <c r="P303" s="270" t="s">
        <v>10359</v>
      </c>
      <c r="Q303" s="270">
        <v>0</v>
      </c>
      <c r="R303" s="74"/>
      <c r="S303" s="75" t="str">
        <f t="shared" si="24"/>
        <v>0000</v>
      </c>
      <c r="T303" s="75" t="str">
        <f t="shared" si="25"/>
        <v>00000000000000000000000000000000</v>
      </c>
      <c r="U303" s="75" t="str">
        <f t="shared" ca="1" si="26"/>
        <v>00000000000000000000000000000000</v>
      </c>
      <c r="V303" s="197">
        <f t="shared" ca="1" si="28"/>
        <v>0</v>
      </c>
      <c r="W303" s="75">
        <f t="shared" si="29"/>
        <v>0</v>
      </c>
      <c r="Y303" s="75">
        <f t="shared" si="27"/>
        <v>2400</v>
      </c>
      <c r="Z303" s="75">
        <v>300</v>
      </c>
      <c r="AE303" s="479"/>
    </row>
    <row r="304" spans="1:31" s="75" customFormat="1" ht="13.5" x14ac:dyDescent="0.2">
      <c r="A304" s="211">
        <v>301</v>
      </c>
      <c r="B304" s="212" t="s">
        <v>1150</v>
      </c>
      <c r="C304" s="213" t="s">
        <v>1151</v>
      </c>
      <c r="D304" s="213"/>
      <c r="E304" s="213">
        <v>0</v>
      </c>
      <c r="F304" s="213" t="s">
        <v>585</v>
      </c>
      <c r="G304" s="214" t="s">
        <v>554</v>
      </c>
      <c r="H304" s="208" t="str">
        <f>IF(Input!F$4="GMH_OECC",J304,IF(Input!F$4="GMH_XOEC",L304,IF(Input!F$4="GMH_Korea",N304,IF(Input!F$4="GMH_EU",P304,IF(Input!F$4="Skysuper",#REF!,IF(Input!F$4="SkyII",#REF!,IF(Input!F$4="XO-8000",#REF!, "FALSE")))))))</f>
        <v>00</v>
      </c>
      <c r="I304" s="209">
        <f>IF(Input!F$4="GMH_OECC",K304,IF(Input!F$4="GMH_XOEC",M304,IF(Input!F$4="GMH_Korea",O304,IF(Input!F$4="GMH_EU",Q304,IF(Input!F$4="Skysuper",#REF!,IF(Input!F$4="SkyII",#REF!,IF(Input!F$4="XO-8000",#REF!, "FALSE")))))))</f>
        <v>0</v>
      </c>
      <c r="J304" s="210" t="s">
        <v>10359</v>
      </c>
      <c r="K304" s="268">
        <v>0</v>
      </c>
      <c r="L304" s="270" t="s">
        <v>10359</v>
      </c>
      <c r="M304" s="270">
        <v>0</v>
      </c>
      <c r="N304" s="270" t="s">
        <v>10359</v>
      </c>
      <c r="O304" s="270">
        <v>0</v>
      </c>
      <c r="P304" s="270" t="s">
        <v>10359</v>
      </c>
      <c r="Q304" s="270">
        <v>0</v>
      </c>
      <c r="R304" s="74"/>
      <c r="S304" s="75" t="str">
        <f t="shared" si="24"/>
        <v>0000</v>
      </c>
      <c r="T304" s="75" t="str">
        <f t="shared" si="25"/>
        <v>00000000000000000000000000000000</v>
      </c>
      <c r="U304" s="75" t="str">
        <f t="shared" ca="1" si="26"/>
        <v>00000000000000000000000000000000</v>
      </c>
      <c r="V304" s="197">
        <f t="shared" ca="1" si="28"/>
        <v>0</v>
      </c>
      <c r="W304" s="75">
        <f t="shared" si="29"/>
        <v>0</v>
      </c>
      <c r="Y304" s="75">
        <f t="shared" si="27"/>
        <v>2408</v>
      </c>
      <c r="Z304" s="75">
        <v>301</v>
      </c>
      <c r="AE304" s="479"/>
    </row>
    <row r="305" spans="1:31" s="75" customFormat="1" ht="13.5" x14ac:dyDescent="0.2">
      <c r="A305" s="211">
        <v>302</v>
      </c>
      <c r="B305" s="212" t="s">
        <v>1152</v>
      </c>
      <c r="C305" s="213" t="s">
        <v>1153</v>
      </c>
      <c r="D305" s="213"/>
      <c r="E305" s="213">
        <v>0</v>
      </c>
      <c r="F305" s="213" t="s">
        <v>585</v>
      </c>
      <c r="G305" s="214" t="s">
        <v>554</v>
      </c>
      <c r="H305" s="208" t="str">
        <f>IF(Input!F$4="GMH_OECC",J305,IF(Input!F$4="GMH_XOEC",L305,IF(Input!F$4="GMH_Korea",N305,IF(Input!F$4="GMH_EU",P305,IF(Input!F$4="Skysuper",#REF!,IF(Input!F$4="SkyII",#REF!,IF(Input!F$4="XO-8000",#REF!, "FALSE")))))))</f>
        <v>00</v>
      </c>
      <c r="I305" s="209">
        <f>IF(Input!F$4="GMH_OECC",K305,IF(Input!F$4="GMH_XOEC",M305,IF(Input!F$4="GMH_Korea",O305,IF(Input!F$4="GMH_EU",Q305,IF(Input!F$4="Skysuper",#REF!,IF(Input!F$4="SkyII",#REF!,IF(Input!F$4="XO-8000",#REF!, "FALSE")))))))</f>
        <v>0</v>
      </c>
      <c r="J305" s="210" t="s">
        <v>10359</v>
      </c>
      <c r="K305" s="268">
        <v>0</v>
      </c>
      <c r="L305" s="270" t="s">
        <v>10359</v>
      </c>
      <c r="M305" s="270">
        <v>0</v>
      </c>
      <c r="N305" s="270" t="s">
        <v>10359</v>
      </c>
      <c r="O305" s="270">
        <v>0</v>
      </c>
      <c r="P305" s="270" t="s">
        <v>10359</v>
      </c>
      <c r="Q305" s="270">
        <v>0</v>
      </c>
      <c r="R305" s="74"/>
      <c r="S305" s="75" t="str">
        <f t="shared" si="24"/>
        <v>0000</v>
      </c>
      <c r="T305" s="75" t="str">
        <f t="shared" si="25"/>
        <v>00000000000000000000000000000000</v>
      </c>
      <c r="U305" s="75" t="str">
        <f t="shared" ca="1" si="26"/>
        <v>00000000000000000000000000000000</v>
      </c>
      <c r="V305" s="197">
        <f t="shared" ca="1" si="28"/>
        <v>0</v>
      </c>
      <c r="W305" s="75">
        <f t="shared" si="29"/>
        <v>0</v>
      </c>
      <c r="Y305" s="75">
        <f t="shared" si="27"/>
        <v>2416</v>
      </c>
      <c r="Z305" s="75">
        <v>302</v>
      </c>
      <c r="AE305" s="479"/>
    </row>
    <row r="306" spans="1:31" s="75" customFormat="1" ht="13.5" x14ac:dyDescent="0.2">
      <c r="A306" s="211">
        <v>303</v>
      </c>
      <c r="B306" s="212" t="s">
        <v>1154</v>
      </c>
      <c r="C306" s="213" t="s">
        <v>1155</v>
      </c>
      <c r="D306" s="213"/>
      <c r="E306" s="213">
        <v>0</v>
      </c>
      <c r="F306" s="213" t="s">
        <v>585</v>
      </c>
      <c r="G306" s="214" t="s">
        <v>554</v>
      </c>
      <c r="H306" s="208" t="str">
        <f>IF(Input!F$4="GMH_OECC",J306,IF(Input!F$4="GMH_XOEC",L306,IF(Input!F$4="GMH_Korea",N306,IF(Input!F$4="GMH_EU",P306,IF(Input!F$4="Skysuper",#REF!,IF(Input!F$4="SkyII",#REF!,IF(Input!F$4="XO-8000",#REF!, "FALSE")))))))</f>
        <v>00</v>
      </c>
      <c r="I306" s="209">
        <f>IF(Input!F$4="GMH_OECC",K306,IF(Input!F$4="GMH_XOEC",M306,IF(Input!F$4="GMH_Korea",O306,IF(Input!F$4="GMH_EU",Q306,IF(Input!F$4="Skysuper",#REF!,IF(Input!F$4="SkyII",#REF!,IF(Input!F$4="XO-8000",#REF!, "FALSE")))))))</f>
        <v>0</v>
      </c>
      <c r="J306" s="210" t="s">
        <v>10359</v>
      </c>
      <c r="K306" s="268">
        <v>0</v>
      </c>
      <c r="L306" s="270" t="s">
        <v>10359</v>
      </c>
      <c r="M306" s="270">
        <v>0</v>
      </c>
      <c r="N306" s="270" t="s">
        <v>10359</v>
      </c>
      <c r="O306" s="270">
        <v>0</v>
      </c>
      <c r="P306" s="270" t="s">
        <v>10359</v>
      </c>
      <c r="Q306" s="270">
        <v>0</v>
      </c>
      <c r="R306" s="74"/>
      <c r="S306" s="75" t="str">
        <f t="shared" si="24"/>
        <v>0000</v>
      </c>
      <c r="T306" s="75" t="str">
        <f t="shared" si="25"/>
        <v>00000000000000000000000000000000</v>
      </c>
      <c r="U306" s="75" t="str">
        <f t="shared" ca="1" si="26"/>
        <v>00000000000000000000000000000000</v>
      </c>
      <c r="V306" s="197">
        <f t="shared" ca="1" si="28"/>
        <v>0</v>
      </c>
      <c r="W306" s="75">
        <f t="shared" si="29"/>
        <v>0</v>
      </c>
      <c r="Y306" s="75">
        <f t="shared" si="27"/>
        <v>2424</v>
      </c>
      <c r="Z306" s="75">
        <v>303</v>
      </c>
      <c r="AE306" s="479"/>
    </row>
    <row r="307" spans="1:31" s="75" customFormat="1" ht="13.5" x14ac:dyDescent="0.2">
      <c r="A307" s="211">
        <v>304</v>
      </c>
      <c r="B307" s="212" t="s">
        <v>1156</v>
      </c>
      <c r="C307" s="213" t="s">
        <v>1157</v>
      </c>
      <c r="D307" s="213"/>
      <c r="E307" s="213">
        <v>0</v>
      </c>
      <c r="F307" s="213" t="s">
        <v>585</v>
      </c>
      <c r="G307" s="214" t="s">
        <v>554</v>
      </c>
      <c r="H307" s="208" t="str">
        <f>IF(Input!F$4="GMH_OECC",J307,IF(Input!F$4="GMH_XOEC",L307,IF(Input!F$4="GMH_Korea",N307,IF(Input!F$4="GMH_EU",P307,IF(Input!F$4="Skysuper",#REF!,IF(Input!F$4="SkyII",#REF!,IF(Input!F$4="XO-8000",#REF!, "FALSE")))))))</f>
        <v>00</v>
      </c>
      <c r="I307" s="209">
        <f>IF(Input!F$4="GMH_OECC",K307,IF(Input!F$4="GMH_XOEC",M307,IF(Input!F$4="GMH_Korea",O307,IF(Input!F$4="GMH_EU",Q307,IF(Input!F$4="Skysuper",#REF!,IF(Input!F$4="SkyII",#REF!,IF(Input!F$4="XO-8000",#REF!, "FALSE")))))))</f>
        <v>0</v>
      </c>
      <c r="J307" s="210" t="s">
        <v>10359</v>
      </c>
      <c r="K307" s="268">
        <v>0</v>
      </c>
      <c r="L307" s="270" t="s">
        <v>10359</v>
      </c>
      <c r="M307" s="270">
        <v>0</v>
      </c>
      <c r="N307" s="270" t="s">
        <v>10359</v>
      </c>
      <c r="O307" s="270">
        <v>0</v>
      </c>
      <c r="P307" s="270" t="s">
        <v>10359</v>
      </c>
      <c r="Q307" s="270">
        <v>0</v>
      </c>
      <c r="R307" s="74"/>
      <c r="S307" s="75" t="str">
        <f t="shared" si="24"/>
        <v>0000</v>
      </c>
      <c r="T307" s="75" t="str">
        <f t="shared" si="25"/>
        <v>00000000000000000000000000000000</v>
      </c>
      <c r="U307" s="75" t="str">
        <f t="shared" ca="1" si="26"/>
        <v>00000000000000000000000000000000</v>
      </c>
      <c r="V307" s="197">
        <f t="shared" ca="1" si="28"/>
        <v>0</v>
      </c>
      <c r="W307" s="75">
        <f t="shared" si="29"/>
        <v>0</v>
      </c>
      <c r="Y307" s="75">
        <f t="shared" si="27"/>
        <v>2432</v>
      </c>
      <c r="Z307" s="75">
        <v>304</v>
      </c>
      <c r="AE307" s="479"/>
    </row>
    <row r="308" spans="1:31" s="75" customFormat="1" ht="13.5" x14ac:dyDescent="0.2">
      <c r="A308" s="211">
        <v>305</v>
      </c>
      <c r="B308" s="212" t="s">
        <v>1158</v>
      </c>
      <c r="C308" s="213" t="s">
        <v>1159</v>
      </c>
      <c r="D308" s="213"/>
      <c r="E308" s="213">
        <v>0</v>
      </c>
      <c r="F308" s="213" t="s">
        <v>585</v>
      </c>
      <c r="G308" s="214" t="s">
        <v>554</v>
      </c>
      <c r="H308" s="208" t="str">
        <f>IF(Input!F$4="GMH_OECC",J308,IF(Input!F$4="GMH_XOEC",L308,IF(Input!F$4="GMH_Korea",N308,IF(Input!F$4="GMH_EU",P308,IF(Input!F$4="Skysuper",#REF!,IF(Input!F$4="SkyII",#REF!,IF(Input!F$4="XO-8000",#REF!, "FALSE")))))))</f>
        <v>00</v>
      </c>
      <c r="I308" s="209">
        <f>IF(Input!F$4="GMH_OECC",K308,IF(Input!F$4="GMH_XOEC",M308,IF(Input!F$4="GMH_Korea",O308,IF(Input!F$4="GMH_EU",Q308,IF(Input!F$4="Skysuper",#REF!,IF(Input!F$4="SkyII",#REF!,IF(Input!F$4="XO-8000",#REF!, "FALSE")))))))</f>
        <v>0</v>
      </c>
      <c r="J308" s="210" t="s">
        <v>10359</v>
      </c>
      <c r="K308" s="268">
        <v>0</v>
      </c>
      <c r="L308" s="270" t="s">
        <v>10359</v>
      </c>
      <c r="M308" s="270">
        <v>0</v>
      </c>
      <c r="N308" s="270" t="s">
        <v>10359</v>
      </c>
      <c r="O308" s="270">
        <v>0</v>
      </c>
      <c r="P308" s="270" t="s">
        <v>10359</v>
      </c>
      <c r="Q308" s="270">
        <v>0</v>
      </c>
      <c r="R308" s="74"/>
      <c r="S308" s="75" t="str">
        <f t="shared" si="24"/>
        <v>0000</v>
      </c>
      <c r="T308" s="75" t="str">
        <f t="shared" si="25"/>
        <v>00000000000000000000000000000000</v>
      </c>
      <c r="U308" s="75" t="str">
        <f t="shared" ca="1" si="26"/>
        <v>00000000000000000000000000000000</v>
      </c>
      <c r="V308" s="197">
        <f t="shared" ca="1" si="28"/>
        <v>0</v>
      </c>
      <c r="W308" s="75">
        <f t="shared" si="29"/>
        <v>0</v>
      </c>
      <c r="Y308" s="75">
        <f t="shared" si="27"/>
        <v>2440</v>
      </c>
      <c r="Z308" s="75">
        <v>305</v>
      </c>
      <c r="AE308" s="479"/>
    </row>
    <row r="309" spans="1:31" s="75" customFormat="1" ht="13.5" x14ac:dyDescent="0.2">
      <c r="A309" s="211">
        <v>306</v>
      </c>
      <c r="B309" s="212" t="s">
        <v>1160</v>
      </c>
      <c r="C309" s="213" t="s">
        <v>1161</v>
      </c>
      <c r="D309" s="213"/>
      <c r="E309" s="213">
        <v>0</v>
      </c>
      <c r="F309" s="213" t="s">
        <v>585</v>
      </c>
      <c r="G309" s="214" t="s">
        <v>554</v>
      </c>
      <c r="H309" s="208" t="str">
        <f>IF(Input!F$4="GMH_OECC",J309,IF(Input!F$4="GMH_XOEC",L309,IF(Input!F$4="GMH_Korea",N309,IF(Input!F$4="GMH_EU",P309,IF(Input!F$4="Skysuper",#REF!,IF(Input!F$4="SkyII",#REF!,IF(Input!F$4="XO-8000",#REF!, "FALSE")))))))</f>
        <v>00</v>
      </c>
      <c r="I309" s="209">
        <f>IF(Input!F$4="GMH_OECC",K309,IF(Input!F$4="GMH_XOEC",M309,IF(Input!F$4="GMH_Korea",O309,IF(Input!F$4="GMH_EU",Q309,IF(Input!F$4="Skysuper",#REF!,IF(Input!F$4="SkyII",#REF!,IF(Input!F$4="XO-8000",#REF!, "FALSE")))))))</f>
        <v>0</v>
      </c>
      <c r="J309" s="210" t="s">
        <v>10359</v>
      </c>
      <c r="K309" s="268">
        <v>0</v>
      </c>
      <c r="L309" s="270" t="s">
        <v>10359</v>
      </c>
      <c r="M309" s="270">
        <v>0</v>
      </c>
      <c r="N309" s="270" t="s">
        <v>10359</v>
      </c>
      <c r="O309" s="270">
        <v>0</v>
      </c>
      <c r="P309" s="270" t="s">
        <v>10359</v>
      </c>
      <c r="Q309" s="270">
        <v>0</v>
      </c>
      <c r="R309" s="74"/>
      <c r="S309" s="75" t="str">
        <f t="shared" si="24"/>
        <v>0000</v>
      </c>
      <c r="T309" s="75" t="str">
        <f t="shared" si="25"/>
        <v>00000000000000000000000000000000</v>
      </c>
      <c r="U309" s="75" t="str">
        <f t="shared" ca="1" si="26"/>
        <v>00000000000000000000000000000000</v>
      </c>
      <c r="V309" s="197">
        <f t="shared" ca="1" si="28"/>
        <v>0</v>
      </c>
      <c r="W309" s="75">
        <f t="shared" si="29"/>
        <v>0</v>
      </c>
      <c r="Y309" s="75">
        <f t="shared" si="27"/>
        <v>2448</v>
      </c>
      <c r="Z309" s="75">
        <v>306</v>
      </c>
      <c r="AE309" s="479"/>
    </row>
    <row r="310" spans="1:31" s="75" customFormat="1" ht="13.5" x14ac:dyDescent="0.2">
      <c r="A310" s="211">
        <v>307</v>
      </c>
      <c r="B310" s="212" t="s">
        <v>1162</v>
      </c>
      <c r="C310" s="213" t="s">
        <v>1163</v>
      </c>
      <c r="D310" s="213"/>
      <c r="E310" s="213">
        <v>0</v>
      </c>
      <c r="F310" s="213" t="s">
        <v>585</v>
      </c>
      <c r="G310" s="214" t="s">
        <v>554</v>
      </c>
      <c r="H310" s="208" t="str">
        <f>IF(Input!F$4="GMH_OECC",J310,IF(Input!F$4="GMH_XOEC",L310,IF(Input!F$4="GMH_Korea",N310,IF(Input!F$4="GMH_EU",P310,IF(Input!F$4="Skysuper",#REF!,IF(Input!F$4="SkyII",#REF!,IF(Input!F$4="XO-8000",#REF!, "FALSE")))))))</f>
        <v>00</v>
      </c>
      <c r="I310" s="209">
        <f>IF(Input!F$4="GMH_OECC",K310,IF(Input!F$4="GMH_XOEC",M310,IF(Input!F$4="GMH_Korea",O310,IF(Input!F$4="GMH_EU",Q310,IF(Input!F$4="Skysuper",#REF!,IF(Input!F$4="SkyII",#REF!,IF(Input!F$4="XO-8000",#REF!, "FALSE")))))))</f>
        <v>0</v>
      </c>
      <c r="J310" s="210" t="s">
        <v>10359</v>
      </c>
      <c r="K310" s="268">
        <v>0</v>
      </c>
      <c r="L310" s="270" t="s">
        <v>10359</v>
      </c>
      <c r="M310" s="270">
        <v>0</v>
      </c>
      <c r="N310" s="270" t="s">
        <v>10359</v>
      </c>
      <c r="O310" s="270">
        <v>0</v>
      </c>
      <c r="P310" s="270" t="s">
        <v>10359</v>
      </c>
      <c r="Q310" s="270">
        <v>0</v>
      </c>
      <c r="R310" s="74"/>
      <c r="S310" s="75" t="str">
        <f t="shared" si="24"/>
        <v>0000</v>
      </c>
      <c r="T310" s="75" t="str">
        <f t="shared" si="25"/>
        <v>00000000000000000000000000000000</v>
      </c>
      <c r="U310" s="75" t="str">
        <f t="shared" ca="1" si="26"/>
        <v>00000000000000000000000000000000</v>
      </c>
      <c r="V310" s="197">
        <f t="shared" ca="1" si="28"/>
        <v>0</v>
      </c>
      <c r="W310" s="75">
        <f t="shared" si="29"/>
        <v>0</v>
      </c>
      <c r="Y310" s="75">
        <f t="shared" si="27"/>
        <v>2456</v>
      </c>
      <c r="Z310" s="75">
        <v>307</v>
      </c>
      <c r="AE310" s="479"/>
    </row>
    <row r="311" spans="1:31" s="75" customFormat="1" ht="13.5" x14ac:dyDescent="0.2">
      <c r="A311" s="211">
        <v>308</v>
      </c>
      <c r="B311" s="212" t="s">
        <v>1164</v>
      </c>
      <c r="C311" s="213" t="s">
        <v>1165</v>
      </c>
      <c r="D311" s="213"/>
      <c r="E311" s="213">
        <v>0</v>
      </c>
      <c r="F311" s="213" t="s">
        <v>585</v>
      </c>
      <c r="G311" s="214" t="s">
        <v>554</v>
      </c>
      <c r="H311" s="208" t="str">
        <f>IF(Input!F$4="GMH_OECC",J311,IF(Input!F$4="GMH_XOEC",L311,IF(Input!F$4="GMH_Korea",N311,IF(Input!F$4="GMH_EU",P311,IF(Input!F$4="Skysuper",#REF!,IF(Input!F$4="SkyII",#REF!,IF(Input!F$4="XO-8000",#REF!, "FALSE")))))))</f>
        <v>00</v>
      </c>
      <c r="I311" s="209">
        <f>IF(Input!F$4="GMH_OECC",K311,IF(Input!F$4="GMH_XOEC",M311,IF(Input!F$4="GMH_Korea",O311,IF(Input!F$4="GMH_EU",Q311,IF(Input!F$4="Skysuper",#REF!,IF(Input!F$4="SkyII",#REF!,IF(Input!F$4="XO-8000",#REF!, "FALSE")))))))</f>
        <v>0</v>
      </c>
      <c r="J311" s="210" t="s">
        <v>10359</v>
      </c>
      <c r="K311" s="268">
        <v>0</v>
      </c>
      <c r="L311" s="270" t="s">
        <v>10359</v>
      </c>
      <c r="M311" s="270">
        <v>0</v>
      </c>
      <c r="N311" s="270" t="s">
        <v>10359</v>
      </c>
      <c r="O311" s="270">
        <v>0</v>
      </c>
      <c r="P311" s="270" t="s">
        <v>10359</v>
      </c>
      <c r="Q311" s="270">
        <v>0</v>
      </c>
      <c r="R311" s="74"/>
      <c r="S311" s="75" t="str">
        <f t="shared" si="24"/>
        <v>0000</v>
      </c>
      <c r="T311" s="75" t="str">
        <f t="shared" si="25"/>
        <v>00000000000000000000000000000000</v>
      </c>
      <c r="U311" s="75" t="str">
        <f t="shared" ca="1" si="26"/>
        <v>00000000000000000000000000000000</v>
      </c>
      <c r="V311" s="197">
        <f t="shared" ca="1" si="28"/>
        <v>0</v>
      </c>
      <c r="W311" s="75">
        <f t="shared" si="29"/>
        <v>0</v>
      </c>
      <c r="Y311" s="75">
        <f t="shared" si="27"/>
        <v>2464</v>
      </c>
      <c r="Z311" s="75">
        <v>308</v>
      </c>
      <c r="AE311" s="479"/>
    </row>
    <row r="312" spans="1:31" s="75" customFormat="1" ht="13.5" x14ac:dyDescent="0.2">
      <c r="A312" s="211">
        <v>309</v>
      </c>
      <c r="B312" s="212" t="s">
        <v>1166</v>
      </c>
      <c r="C312" s="213" t="s">
        <v>1167</v>
      </c>
      <c r="D312" s="213"/>
      <c r="E312" s="213">
        <v>0</v>
      </c>
      <c r="F312" s="213" t="s">
        <v>585</v>
      </c>
      <c r="G312" s="214" t="s">
        <v>554</v>
      </c>
      <c r="H312" s="208" t="str">
        <f>IF(Input!F$4="GMH_OECC",J312,IF(Input!F$4="GMH_XOEC",L312,IF(Input!F$4="GMH_Korea",N312,IF(Input!F$4="GMH_EU",P312,IF(Input!F$4="Skysuper",#REF!,IF(Input!F$4="SkyII",#REF!,IF(Input!F$4="XO-8000",#REF!, "FALSE")))))))</f>
        <v>00</v>
      </c>
      <c r="I312" s="209">
        <f>IF(Input!F$4="GMH_OECC",K312,IF(Input!F$4="GMH_XOEC",M312,IF(Input!F$4="GMH_Korea",O312,IF(Input!F$4="GMH_EU",Q312,IF(Input!F$4="Skysuper",#REF!,IF(Input!F$4="SkyII",#REF!,IF(Input!F$4="XO-8000",#REF!, "FALSE")))))))</f>
        <v>0</v>
      </c>
      <c r="J312" s="210" t="s">
        <v>10359</v>
      </c>
      <c r="K312" s="268">
        <v>0</v>
      </c>
      <c r="L312" s="270" t="s">
        <v>10359</v>
      </c>
      <c r="M312" s="270">
        <v>0</v>
      </c>
      <c r="N312" s="270" t="s">
        <v>10359</v>
      </c>
      <c r="O312" s="270">
        <v>0</v>
      </c>
      <c r="P312" s="270" t="s">
        <v>10359</v>
      </c>
      <c r="Q312" s="270">
        <v>0</v>
      </c>
      <c r="R312" s="74"/>
      <c r="S312" s="75" t="str">
        <f t="shared" si="24"/>
        <v>0000</v>
      </c>
      <c r="T312" s="75" t="str">
        <f t="shared" si="25"/>
        <v>00000000000000000000000000000000</v>
      </c>
      <c r="U312" s="75" t="str">
        <f t="shared" ca="1" si="26"/>
        <v>00000000000000000000000000000000</v>
      </c>
      <c r="V312" s="197">
        <f t="shared" ca="1" si="28"/>
        <v>0</v>
      </c>
      <c r="W312" s="75">
        <f t="shared" si="29"/>
        <v>0</v>
      </c>
      <c r="Y312" s="75">
        <f t="shared" si="27"/>
        <v>2472</v>
      </c>
      <c r="Z312" s="75">
        <v>309</v>
      </c>
      <c r="AE312" s="479"/>
    </row>
    <row r="313" spans="1:31" s="75" customFormat="1" ht="13.5" x14ac:dyDescent="0.2">
      <c r="A313" s="211">
        <v>310</v>
      </c>
      <c r="B313" s="212" t="s">
        <v>1168</v>
      </c>
      <c r="C313" s="213" t="s">
        <v>1169</v>
      </c>
      <c r="D313" s="213"/>
      <c r="E313" s="213">
        <v>0</v>
      </c>
      <c r="F313" s="213" t="s">
        <v>585</v>
      </c>
      <c r="G313" s="214" t="s">
        <v>554</v>
      </c>
      <c r="H313" s="208" t="str">
        <f>IF(Input!F$4="GMH_OECC",J313,IF(Input!F$4="GMH_XOEC",L313,IF(Input!F$4="GMH_Korea",N313,IF(Input!F$4="GMH_EU",P313,IF(Input!F$4="Skysuper",#REF!,IF(Input!F$4="SkyII",#REF!,IF(Input!F$4="XO-8000",#REF!, "FALSE")))))))</f>
        <v>00</v>
      </c>
      <c r="I313" s="209">
        <f>IF(Input!F$4="GMH_OECC",K313,IF(Input!F$4="GMH_XOEC",M313,IF(Input!F$4="GMH_Korea",O313,IF(Input!F$4="GMH_EU",Q313,IF(Input!F$4="Skysuper",#REF!,IF(Input!F$4="SkyII",#REF!,IF(Input!F$4="XO-8000",#REF!, "FALSE")))))))</f>
        <v>0</v>
      </c>
      <c r="J313" s="210" t="s">
        <v>10359</v>
      </c>
      <c r="K313" s="268">
        <v>0</v>
      </c>
      <c r="L313" s="270" t="s">
        <v>10359</v>
      </c>
      <c r="M313" s="270">
        <v>0</v>
      </c>
      <c r="N313" s="270" t="s">
        <v>10359</v>
      </c>
      <c r="O313" s="270">
        <v>0</v>
      </c>
      <c r="P313" s="270" t="s">
        <v>10359</v>
      </c>
      <c r="Q313" s="270">
        <v>0</v>
      </c>
      <c r="R313" s="74"/>
      <c r="S313" s="75" t="str">
        <f t="shared" si="24"/>
        <v>0000</v>
      </c>
      <c r="T313" s="75" t="str">
        <f t="shared" si="25"/>
        <v>00000000000000000000000000000000</v>
      </c>
      <c r="U313" s="75" t="str">
        <f t="shared" ca="1" si="26"/>
        <v>00000000000000000000000000000000</v>
      </c>
      <c r="V313" s="197">
        <f t="shared" ca="1" si="28"/>
        <v>0</v>
      </c>
      <c r="W313" s="75">
        <f t="shared" si="29"/>
        <v>0</v>
      </c>
      <c r="Y313" s="75">
        <f t="shared" si="27"/>
        <v>2480</v>
      </c>
      <c r="Z313" s="75">
        <v>310</v>
      </c>
      <c r="AE313" s="479"/>
    </row>
    <row r="314" spans="1:31" s="75" customFormat="1" ht="13.5" x14ac:dyDescent="0.2">
      <c r="A314" s="211">
        <v>311</v>
      </c>
      <c r="B314" s="212" t="s">
        <v>1170</v>
      </c>
      <c r="C314" s="213" t="s">
        <v>1171</v>
      </c>
      <c r="D314" s="213"/>
      <c r="E314" s="213">
        <v>0</v>
      </c>
      <c r="F314" s="213" t="s">
        <v>585</v>
      </c>
      <c r="G314" s="214" t="s">
        <v>554</v>
      </c>
      <c r="H314" s="208" t="str">
        <f>IF(Input!F$4="GMH_OECC",J314,IF(Input!F$4="GMH_XOEC",L314,IF(Input!F$4="GMH_Korea",N314,IF(Input!F$4="GMH_EU",P314,IF(Input!F$4="Skysuper",#REF!,IF(Input!F$4="SkyII",#REF!,IF(Input!F$4="XO-8000",#REF!, "FALSE")))))))</f>
        <v>00</v>
      </c>
      <c r="I314" s="209">
        <f>IF(Input!F$4="GMH_OECC",K314,IF(Input!F$4="GMH_XOEC",M314,IF(Input!F$4="GMH_Korea",O314,IF(Input!F$4="GMH_EU",Q314,IF(Input!F$4="Skysuper",#REF!,IF(Input!F$4="SkyII",#REF!,IF(Input!F$4="XO-8000",#REF!, "FALSE")))))))</f>
        <v>0</v>
      </c>
      <c r="J314" s="210" t="s">
        <v>10359</v>
      </c>
      <c r="K314" s="268">
        <v>0</v>
      </c>
      <c r="L314" s="270" t="s">
        <v>10359</v>
      </c>
      <c r="M314" s="270">
        <v>0</v>
      </c>
      <c r="N314" s="270" t="s">
        <v>10359</v>
      </c>
      <c r="O314" s="270">
        <v>0</v>
      </c>
      <c r="P314" s="270" t="s">
        <v>10359</v>
      </c>
      <c r="Q314" s="270">
        <v>0</v>
      </c>
      <c r="R314" s="74"/>
      <c r="S314" s="75" t="str">
        <f t="shared" si="24"/>
        <v>0000</v>
      </c>
      <c r="T314" s="75" t="str">
        <f t="shared" si="25"/>
        <v>00000000000000000000000000000000</v>
      </c>
      <c r="U314" s="75" t="str">
        <f t="shared" ca="1" si="26"/>
        <v>00000000000000000000000000000000</v>
      </c>
      <c r="V314" s="197">
        <f t="shared" ca="1" si="28"/>
        <v>0</v>
      </c>
      <c r="W314" s="75">
        <f t="shared" si="29"/>
        <v>0</v>
      </c>
      <c r="Y314" s="75">
        <f t="shared" si="27"/>
        <v>2488</v>
      </c>
      <c r="Z314" s="75">
        <v>311</v>
      </c>
      <c r="AE314" s="479"/>
    </row>
    <row r="315" spans="1:31" s="75" customFormat="1" ht="13.5" x14ac:dyDescent="0.2">
      <c r="A315" s="211">
        <v>312</v>
      </c>
      <c r="B315" s="212" t="s">
        <v>1172</v>
      </c>
      <c r="C315" s="213" t="s">
        <v>1173</v>
      </c>
      <c r="D315" s="213"/>
      <c r="E315" s="213">
        <v>0</v>
      </c>
      <c r="F315" s="213" t="s">
        <v>585</v>
      </c>
      <c r="G315" s="214" t="s">
        <v>554</v>
      </c>
      <c r="H315" s="208" t="str">
        <f>IF(Input!F$4="GMH_OECC",J315,IF(Input!F$4="GMH_XOEC",L315,IF(Input!F$4="GMH_Korea",N315,IF(Input!F$4="GMH_EU",P315,IF(Input!F$4="Skysuper",#REF!,IF(Input!F$4="SkyII",#REF!,IF(Input!F$4="XO-8000",#REF!, "FALSE")))))))</f>
        <v>00</v>
      </c>
      <c r="I315" s="209">
        <f>IF(Input!F$4="GMH_OECC",K315,IF(Input!F$4="GMH_XOEC",M315,IF(Input!F$4="GMH_Korea",O315,IF(Input!F$4="GMH_EU",Q315,IF(Input!F$4="Skysuper",#REF!,IF(Input!F$4="SkyII",#REF!,IF(Input!F$4="XO-8000",#REF!, "FALSE")))))))</f>
        <v>0</v>
      </c>
      <c r="J315" s="210" t="s">
        <v>10359</v>
      </c>
      <c r="K315" s="268">
        <v>0</v>
      </c>
      <c r="L315" s="270" t="s">
        <v>10359</v>
      </c>
      <c r="M315" s="270">
        <v>0</v>
      </c>
      <c r="N315" s="270" t="s">
        <v>10359</v>
      </c>
      <c r="O315" s="270">
        <v>0</v>
      </c>
      <c r="P315" s="270" t="s">
        <v>10359</v>
      </c>
      <c r="Q315" s="270">
        <v>0</v>
      </c>
      <c r="R315" s="74"/>
      <c r="S315" s="75" t="str">
        <f t="shared" si="24"/>
        <v>0000</v>
      </c>
      <c r="T315" s="75" t="str">
        <f t="shared" si="25"/>
        <v>00000000000000000000000000000000</v>
      </c>
      <c r="U315" s="75" t="str">
        <f t="shared" ca="1" si="26"/>
        <v>00000000000000000000000000000000</v>
      </c>
      <c r="V315" s="197">
        <f t="shared" ca="1" si="28"/>
        <v>0</v>
      </c>
      <c r="W315" s="75">
        <f t="shared" si="29"/>
        <v>0</v>
      </c>
      <c r="Y315" s="75">
        <f t="shared" si="27"/>
        <v>2496</v>
      </c>
      <c r="Z315" s="75">
        <v>312</v>
      </c>
      <c r="AE315" s="479"/>
    </row>
    <row r="316" spans="1:31" s="75" customFormat="1" ht="13.5" x14ac:dyDescent="0.2">
      <c r="A316" s="211">
        <v>313</v>
      </c>
      <c r="B316" s="212" t="s">
        <v>1174</v>
      </c>
      <c r="C316" s="213" t="s">
        <v>1175</v>
      </c>
      <c r="D316" s="213"/>
      <c r="E316" s="213">
        <v>0</v>
      </c>
      <c r="F316" s="213" t="s">
        <v>585</v>
      </c>
      <c r="G316" s="214" t="s">
        <v>554</v>
      </c>
      <c r="H316" s="208" t="str">
        <f>IF(Input!F$4="GMH_OECC",J316,IF(Input!F$4="GMH_XOEC",L316,IF(Input!F$4="GMH_Korea",N316,IF(Input!F$4="GMH_EU",P316,IF(Input!F$4="Skysuper",#REF!,IF(Input!F$4="SkyII",#REF!,IF(Input!F$4="XO-8000",#REF!, "FALSE")))))))</f>
        <v>00</v>
      </c>
      <c r="I316" s="209">
        <f>IF(Input!F$4="GMH_OECC",K316,IF(Input!F$4="GMH_XOEC",M316,IF(Input!F$4="GMH_Korea",O316,IF(Input!F$4="GMH_EU",Q316,IF(Input!F$4="Skysuper",#REF!,IF(Input!F$4="SkyII",#REF!,IF(Input!F$4="XO-8000",#REF!, "FALSE")))))))</f>
        <v>0</v>
      </c>
      <c r="J316" s="210" t="s">
        <v>10359</v>
      </c>
      <c r="K316" s="268">
        <v>0</v>
      </c>
      <c r="L316" s="270" t="s">
        <v>10359</v>
      </c>
      <c r="M316" s="270">
        <v>0</v>
      </c>
      <c r="N316" s="270" t="s">
        <v>10359</v>
      </c>
      <c r="O316" s="270">
        <v>0</v>
      </c>
      <c r="P316" s="270" t="s">
        <v>10359</v>
      </c>
      <c r="Q316" s="270">
        <v>0</v>
      </c>
      <c r="R316" s="74"/>
      <c r="S316" s="75" t="str">
        <f t="shared" si="24"/>
        <v>0000</v>
      </c>
      <c r="T316" s="75" t="str">
        <f t="shared" si="25"/>
        <v>00000000000000000000000000000000</v>
      </c>
      <c r="U316" s="75" t="str">
        <f t="shared" ca="1" si="26"/>
        <v>00000000000000000000000000000000</v>
      </c>
      <c r="V316" s="197">
        <f t="shared" ca="1" si="28"/>
        <v>0</v>
      </c>
      <c r="W316" s="75">
        <f t="shared" si="29"/>
        <v>0</v>
      </c>
      <c r="Y316" s="75">
        <f t="shared" si="27"/>
        <v>2504</v>
      </c>
      <c r="Z316" s="75">
        <v>313</v>
      </c>
      <c r="AE316" s="479"/>
    </row>
    <row r="317" spans="1:31" s="75" customFormat="1" ht="13.5" x14ac:dyDescent="0.2">
      <c r="A317" s="211">
        <v>314</v>
      </c>
      <c r="B317" s="212" t="s">
        <v>1176</v>
      </c>
      <c r="C317" s="213" t="s">
        <v>1177</v>
      </c>
      <c r="D317" s="213"/>
      <c r="E317" s="213">
        <v>0</v>
      </c>
      <c r="F317" s="213" t="s">
        <v>585</v>
      </c>
      <c r="G317" s="214" t="s">
        <v>554</v>
      </c>
      <c r="H317" s="208" t="str">
        <f>IF(Input!F$4="GMH_OECC",J317,IF(Input!F$4="GMH_XOEC",L317,IF(Input!F$4="GMH_Korea",N317,IF(Input!F$4="GMH_EU",P317,IF(Input!F$4="Skysuper",#REF!,IF(Input!F$4="SkyII",#REF!,IF(Input!F$4="XO-8000",#REF!, "FALSE")))))))</f>
        <v>00</v>
      </c>
      <c r="I317" s="209">
        <f>IF(Input!F$4="GMH_OECC",K317,IF(Input!F$4="GMH_XOEC",M317,IF(Input!F$4="GMH_Korea",O317,IF(Input!F$4="GMH_EU",Q317,IF(Input!F$4="Skysuper",#REF!,IF(Input!F$4="SkyII",#REF!,IF(Input!F$4="XO-8000",#REF!, "FALSE")))))))</f>
        <v>0</v>
      </c>
      <c r="J317" s="210" t="s">
        <v>10359</v>
      </c>
      <c r="K317" s="268">
        <v>0</v>
      </c>
      <c r="L317" s="270" t="s">
        <v>10359</v>
      </c>
      <c r="M317" s="270">
        <v>0</v>
      </c>
      <c r="N317" s="270" t="s">
        <v>10359</v>
      </c>
      <c r="O317" s="270">
        <v>0</v>
      </c>
      <c r="P317" s="270" t="s">
        <v>10359</v>
      </c>
      <c r="Q317" s="270">
        <v>0</v>
      </c>
      <c r="R317" s="74"/>
      <c r="S317" s="75" t="str">
        <f t="shared" si="24"/>
        <v>0000</v>
      </c>
      <c r="T317" s="75" t="str">
        <f t="shared" si="25"/>
        <v>00000000000000000000000000000000</v>
      </c>
      <c r="U317" s="75" t="str">
        <f t="shared" ca="1" si="26"/>
        <v>00000000000000000000000000000000</v>
      </c>
      <c r="V317" s="197">
        <f t="shared" ca="1" si="28"/>
        <v>0</v>
      </c>
      <c r="W317" s="75">
        <f t="shared" si="29"/>
        <v>0</v>
      </c>
      <c r="Y317" s="75">
        <f t="shared" si="27"/>
        <v>2512</v>
      </c>
      <c r="Z317" s="75">
        <v>314</v>
      </c>
      <c r="AE317" s="479"/>
    </row>
    <row r="318" spans="1:31" s="75" customFormat="1" ht="13.5" x14ac:dyDescent="0.2">
      <c r="A318" s="211">
        <v>315</v>
      </c>
      <c r="B318" s="212" t="s">
        <v>1178</v>
      </c>
      <c r="C318" s="213" t="s">
        <v>1179</v>
      </c>
      <c r="D318" s="213"/>
      <c r="E318" s="213">
        <v>0</v>
      </c>
      <c r="F318" s="213" t="s">
        <v>585</v>
      </c>
      <c r="G318" s="214" t="s">
        <v>554</v>
      </c>
      <c r="H318" s="208" t="str">
        <f>IF(Input!F$4="GMH_OECC",J318,IF(Input!F$4="GMH_XOEC",L318,IF(Input!F$4="GMH_Korea",N318,IF(Input!F$4="GMH_EU",P318,IF(Input!F$4="Skysuper",#REF!,IF(Input!F$4="SkyII",#REF!,IF(Input!F$4="XO-8000",#REF!, "FALSE")))))))</f>
        <v>00</v>
      </c>
      <c r="I318" s="209">
        <f>IF(Input!F$4="GMH_OECC",K318,IF(Input!F$4="GMH_XOEC",M318,IF(Input!F$4="GMH_Korea",O318,IF(Input!F$4="GMH_EU",Q318,IF(Input!F$4="Skysuper",#REF!,IF(Input!F$4="SkyII",#REF!,IF(Input!F$4="XO-8000",#REF!, "FALSE")))))))</f>
        <v>0</v>
      </c>
      <c r="J318" s="210" t="s">
        <v>10359</v>
      </c>
      <c r="K318" s="268">
        <v>0</v>
      </c>
      <c r="L318" s="270" t="s">
        <v>10359</v>
      </c>
      <c r="M318" s="270">
        <v>0</v>
      </c>
      <c r="N318" s="270" t="s">
        <v>10359</v>
      </c>
      <c r="O318" s="270">
        <v>0</v>
      </c>
      <c r="P318" s="270" t="s">
        <v>10359</v>
      </c>
      <c r="Q318" s="270">
        <v>0</v>
      </c>
      <c r="R318" s="74"/>
      <c r="S318" s="75" t="str">
        <f t="shared" si="24"/>
        <v>0000</v>
      </c>
      <c r="T318" s="75" t="str">
        <f t="shared" si="25"/>
        <v>00000000000000000000000000000000</v>
      </c>
      <c r="U318" s="75" t="str">
        <f t="shared" ca="1" si="26"/>
        <v>00000000000000000000000000000000</v>
      </c>
      <c r="V318" s="197">
        <f t="shared" ca="1" si="28"/>
        <v>0</v>
      </c>
      <c r="W318" s="75">
        <f t="shared" si="29"/>
        <v>0</v>
      </c>
      <c r="Y318" s="75">
        <f t="shared" si="27"/>
        <v>2520</v>
      </c>
      <c r="Z318" s="75">
        <v>315</v>
      </c>
      <c r="AE318" s="479"/>
    </row>
    <row r="319" spans="1:31" s="75" customFormat="1" ht="13.5" x14ac:dyDescent="0.2">
      <c r="A319" s="211">
        <v>316</v>
      </c>
      <c r="B319" s="212" t="s">
        <v>1180</v>
      </c>
      <c r="C319" s="213" t="s">
        <v>1181</v>
      </c>
      <c r="D319" s="213"/>
      <c r="E319" s="213">
        <v>0</v>
      </c>
      <c r="F319" s="213" t="s">
        <v>585</v>
      </c>
      <c r="G319" s="214" t="s">
        <v>554</v>
      </c>
      <c r="H319" s="208" t="str">
        <f>IF(Input!F$4="GMH_OECC",J319,IF(Input!F$4="GMH_XOEC",L319,IF(Input!F$4="GMH_Korea",N319,IF(Input!F$4="GMH_EU",P319,IF(Input!F$4="Skysuper",#REF!,IF(Input!F$4="SkyII",#REF!,IF(Input!F$4="XO-8000",#REF!, "FALSE")))))))</f>
        <v>00</v>
      </c>
      <c r="I319" s="209">
        <f>IF(Input!F$4="GMH_OECC",K319,IF(Input!F$4="GMH_XOEC",M319,IF(Input!F$4="GMH_Korea",O319,IF(Input!F$4="GMH_EU",Q319,IF(Input!F$4="Skysuper",#REF!,IF(Input!F$4="SkyII",#REF!,IF(Input!F$4="XO-8000",#REF!, "FALSE")))))))</f>
        <v>0</v>
      </c>
      <c r="J319" s="210" t="s">
        <v>10359</v>
      </c>
      <c r="K319" s="268">
        <v>0</v>
      </c>
      <c r="L319" s="270" t="s">
        <v>10359</v>
      </c>
      <c r="M319" s="270">
        <v>0</v>
      </c>
      <c r="N319" s="270" t="s">
        <v>10359</v>
      </c>
      <c r="O319" s="270">
        <v>0</v>
      </c>
      <c r="P319" s="270" t="s">
        <v>10359</v>
      </c>
      <c r="Q319" s="270">
        <v>0</v>
      </c>
      <c r="R319" s="74"/>
      <c r="S319" s="75" t="str">
        <f t="shared" si="24"/>
        <v>0000</v>
      </c>
      <c r="T319" s="75" t="str">
        <f t="shared" si="25"/>
        <v>00000000000000000000000000000000</v>
      </c>
      <c r="U319" s="75" t="str">
        <f t="shared" ca="1" si="26"/>
        <v>00000000000000000000000000000000</v>
      </c>
      <c r="V319" s="197">
        <f t="shared" ca="1" si="28"/>
        <v>0</v>
      </c>
      <c r="W319" s="75">
        <f t="shared" si="29"/>
        <v>0</v>
      </c>
      <c r="Y319" s="75">
        <f t="shared" si="27"/>
        <v>2528</v>
      </c>
      <c r="Z319" s="75">
        <v>316</v>
      </c>
      <c r="AE319" s="479"/>
    </row>
    <row r="320" spans="1:31" s="75" customFormat="1" ht="13.5" x14ac:dyDescent="0.2">
      <c r="A320" s="211">
        <v>317</v>
      </c>
      <c r="B320" s="212" t="s">
        <v>1182</v>
      </c>
      <c r="C320" s="213" t="s">
        <v>1183</v>
      </c>
      <c r="D320" s="213"/>
      <c r="E320" s="213">
        <v>0</v>
      </c>
      <c r="F320" s="213" t="s">
        <v>585</v>
      </c>
      <c r="G320" s="214" t="s">
        <v>554</v>
      </c>
      <c r="H320" s="208" t="str">
        <f>IF(Input!F$4="GMH_OECC",J320,IF(Input!F$4="GMH_XOEC",L320,IF(Input!F$4="GMH_Korea",N320,IF(Input!F$4="GMH_EU",P320,IF(Input!F$4="Skysuper",#REF!,IF(Input!F$4="SkyII",#REF!,IF(Input!F$4="XO-8000",#REF!, "FALSE")))))))</f>
        <v>00</v>
      </c>
      <c r="I320" s="209">
        <f>IF(Input!F$4="GMH_OECC",K320,IF(Input!F$4="GMH_XOEC",M320,IF(Input!F$4="GMH_Korea",O320,IF(Input!F$4="GMH_EU",Q320,IF(Input!F$4="Skysuper",#REF!,IF(Input!F$4="SkyII",#REF!,IF(Input!F$4="XO-8000",#REF!, "FALSE")))))))</f>
        <v>0</v>
      </c>
      <c r="J320" s="210" t="s">
        <v>10359</v>
      </c>
      <c r="K320" s="268">
        <v>0</v>
      </c>
      <c r="L320" s="270" t="s">
        <v>10359</v>
      </c>
      <c r="M320" s="270">
        <v>0</v>
      </c>
      <c r="N320" s="270" t="s">
        <v>10359</v>
      </c>
      <c r="O320" s="270">
        <v>0</v>
      </c>
      <c r="P320" s="270" t="s">
        <v>10359</v>
      </c>
      <c r="Q320" s="270">
        <v>0</v>
      </c>
      <c r="R320" s="74"/>
      <c r="S320" s="75" t="str">
        <f t="shared" si="24"/>
        <v>0000</v>
      </c>
      <c r="T320" s="75" t="str">
        <f t="shared" si="25"/>
        <v>00000000000000000000000000000000</v>
      </c>
      <c r="U320" s="75" t="str">
        <f t="shared" ca="1" si="26"/>
        <v>00000000000000000000000000000000</v>
      </c>
      <c r="V320" s="197">
        <f t="shared" ca="1" si="28"/>
        <v>0</v>
      </c>
      <c r="W320" s="75">
        <f t="shared" si="29"/>
        <v>0</v>
      </c>
      <c r="Y320" s="75">
        <f t="shared" si="27"/>
        <v>2536</v>
      </c>
      <c r="Z320" s="75">
        <v>317</v>
      </c>
      <c r="AE320" s="479"/>
    </row>
    <row r="321" spans="1:31" s="75" customFormat="1" ht="13.5" x14ac:dyDescent="0.2">
      <c r="A321" s="211">
        <v>318</v>
      </c>
      <c r="B321" s="212" t="s">
        <v>1184</v>
      </c>
      <c r="C321" s="213" t="s">
        <v>1185</v>
      </c>
      <c r="D321" s="213"/>
      <c r="E321" s="213">
        <v>0</v>
      </c>
      <c r="F321" s="213" t="s">
        <v>585</v>
      </c>
      <c r="G321" s="214" t="s">
        <v>554</v>
      </c>
      <c r="H321" s="208" t="str">
        <f>IF(Input!F$4="GMH_OECC",J321,IF(Input!F$4="GMH_XOEC",L321,IF(Input!F$4="GMH_Korea",N321,IF(Input!F$4="GMH_EU",P321,IF(Input!F$4="Skysuper",#REF!,IF(Input!F$4="SkyII",#REF!,IF(Input!F$4="XO-8000",#REF!, "FALSE")))))))</f>
        <v>00</v>
      </c>
      <c r="I321" s="209">
        <f>IF(Input!F$4="GMH_OECC",K321,IF(Input!F$4="GMH_XOEC",M321,IF(Input!F$4="GMH_Korea",O321,IF(Input!F$4="GMH_EU",Q321,IF(Input!F$4="Skysuper",#REF!,IF(Input!F$4="SkyII",#REF!,IF(Input!F$4="XO-8000",#REF!, "FALSE")))))))</f>
        <v>0</v>
      </c>
      <c r="J321" s="210" t="s">
        <v>10359</v>
      </c>
      <c r="K321" s="268">
        <v>0</v>
      </c>
      <c r="L321" s="270" t="s">
        <v>10359</v>
      </c>
      <c r="M321" s="270">
        <v>0</v>
      </c>
      <c r="N321" s="270" t="s">
        <v>10359</v>
      </c>
      <c r="O321" s="270">
        <v>0</v>
      </c>
      <c r="P321" s="270" t="s">
        <v>10359</v>
      </c>
      <c r="Q321" s="270">
        <v>0</v>
      </c>
      <c r="R321" s="74"/>
      <c r="S321" s="75" t="str">
        <f t="shared" si="24"/>
        <v>0000</v>
      </c>
      <c r="T321" s="75" t="str">
        <f t="shared" si="25"/>
        <v>00000000000000000000000000000000</v>
      </c>
      <c r="U321" s="75" t="str">
        <f t="shared" ca="1" si="26"/>
        <v>00000000000000000000000000000000</v>
      </c>
      <c r="V321" s="197">
        <f t="shared" ca="1" si="28"/>
        <v>0</v>
      </c>
      <c r="W321" s="75">
        <f t="shared" si="29"/>
        <v>0</v>
      </c>
      <c r="Y321" s="75">
        <f t="shared" si="27"/>
        <v>2544</v>
      </c>
      <c r="Z321" s="75">
        <v>318</v>
      </c>
      <c r="AE321" s="479"/>
    </row>
    <row r="322" spans="1:31" s="75" customFormat="1" ht="13.5" x14ac:dyDescent="0.2">
      <c r="A322" s="211">
        <v>319</v>
      </c>
      <c r="B322" s="212" t="s">
        <v>1186</v>
      </c>
      <c r="C322" s="213" t="s">
        <v>1187</v>
      </c>
      <c r="D322" s="213"/>
      <c r="E322" s="213">
        <v>0</v>
      </c>
      <c r="F322" s="213" t="s">
        <v>585</v>
      </c>
      <c r="G322" s="214" t="s">
        <v>554</v>
      </c>
      <c r="H322" s="208" t="str">
        <f>IF(Input!F$4="GMH_OECC",J322,IF(Input!F$4="GMH_XOEC",L322,IF(Input!F$4="GMH_Korea",N322,IF(Input!F$4="GMH_EU",P322,IF(Input!F$4="Skysuper",#REF!,IF(Input!F$4="SkyII",#REF!,IF(Input!F$4="XO-8000",#REF!, "FALSE")))))))</f>
        <v>00</v>
      </c>
      <c r="I322" s="209">
        <f>IF(Input!F$4="GMH_OECC",K322,IF(Input!F$4="GMH_XOEC",M322,IF(Input!F$4="GMH_Korea",O322,IF(Input!F$4="GMH_EU",Q322,IF(Input!F$4="Skysuper",#REF!,IF(Input!F$4="SkyII",#REF!,IF(Input!F$4="XO-8000",#REF!, "FALSE")))))))</f>
        <v>0</v>
      </c>
      <c r="J322" s="210" t="s">
        <v>10359</v>
      </c>
      <c r="K322" s="268">
        <v>0</v>
      </c>
      <c r="L322" s="270" t="s">
        <v>10359</v>
      </c>
      <c r="M322" s="270">
        <v>0</v>
      </c>
      <c r="N322" s="270" t="s">
        <v>10359</v>
      </c>
      <c r="O322" s="270">
        <v>0</v>
      </c>
      <c r="P322" s="270" t="s">
        <v>10359</v>
      </c>
      <c r="Q322" s="270">
        <v>0</v>
      </c>
      <c r="R322" s="74"/>
      <c r="S322" s="75" t="str">
        <f t="shared" si="24"/>
        <v>0000</v>
      </c>
      <c r="T322" s="75" t="str">
        <f t="shared" si="25"/>
        <v>00000000000000000000000000000000</v>
      </c>
      <c r="U322" s="75" t="str">
        <f t="shared" ca="1" si="26"/>
        <v>00000000000000000000000000000000</v>
      </c>
      <c r="V322" s="197">
        <f t="shared" ca="1" si="28"/>
        <v>0</v>
      </c>
      <c r="W322" s="75">
        <f t="shared" si="29"/>
        <v>0</v>
      </c>
      <c r="Y322" s="75">
        <f t="shared" si="27"/>
        <v>2552</v>
      </c>
      <c r="Z322" s="75">
        <v>319</v>
      </c>
      <c r="AE322" s="479"/>
    </row>
    <row r="323" spans="1:31" s="75" customFormat="1" ht="13.5" x14ac:dyDescent="0.2">
      <c r="A323" s="211">
        <v>320</v>
      </c>
      <c r="B323" s="212" t="s">
        <v>1188</v>
      </c>
      <c r="C323" s="213" t="s">
        <v>1189</v>
      </c>
      <c r="D323" s="213"/>
      <c r="E323" s="213">
        <v>0</v>
      </c>
      <c r="F323" s="213" t="s">
        <v>585</v>
      </c>
      <c r="G323" s="214" t="s">
        <v>677</v>
      </c>
      <c r="H323" s="208" t="str">
        <f>IF(Input!F$4="GMH_OECC",J323,IF(Input!F$4="GMH_XOEC",L323,IF(Input!F$4="GMH_Korea",N323,IF(Input!F$4="GMH_EU",P323,IF(Input!F$4="Skysuper",#REF!,IF(Input!F$4="SkyII",#REF!,IF(Input!F$4="XO-8000",#REF!, "FALSE")))))))</f>
        <v>00</v>
      </c>
      <c r="I323" s="209">
        <f>IF(Input!F$4="GMH_OECC",K323,IF(Input!F$4="GMH_XOEC",M323,IF(Input!F$4="GMH_Korea",O323,IF(Input!F$4="GMH_EU",Q323,IF(Input!F$4="Skysuper",#REF!,IF(Input!F$4="SkyII",#REF!,IF(Input!F$4="XO-8000",#REF!, "FALSE")))))))</f>
        <v>0</v>
      </c>
      <c r="J323" s="210" t="s">
        <v>10359</v>
      </c>
      <c r="K323" s="268">
        <v>0</v>
      </c>
      <c r="L323" s="270" t="s">
        <v>10359</v>
      </c>
      <c r="M323" s="270">
        <v>0</v>
      </c>
      <c r="N323" s="270" t="s">
        <v>10359</v>
      </c>
      <c r="O323" s="270">
        <v>0</v>
      </c>
      <c r="P323" s="270" t="s">
        <v>10359</v>
      </c>
      <c r="Q323" s="270">
        <v>0</v>
      </c>
      <c r="R323" s="74"/>
      <c r="S323" s="75" t="str">
        <f t="shared" ref="S323:S386" si="30">"0"&amp;DEC2HEX(2^(I323-1))&amp;IF(LEN(DEC2HEX(H323))=2,DEC2HEX(H323),"0"&amp;DEC2HEX(H323))</f>
        <v>0000</v>
      </c>
      <c r="T323" s="75" t="str">
        <f t="shared" si="25"/>
        <v>00000000000000000000000000000000</v>
      </c>
      <c r="U323" s="75" t="str">
        <f t="shared" ca="1" si="26"/>
        <v>00000000000000000000000000000000</v>
      </c>
      <c r="V323" s="197">
        <f t="shared" ca="1" si="28"/>
        <v>0</v>
      </c>
      <c r="W323" s="75">
        <f t="shared" si="29"/>
        <v>0</v>
      </c>
      <c r="Y323" s="75">
        <f t="shared" si="27"/>
        <v>2560</v>
      </c>
      <c r="Z323" s="75">
        <v>320</v>
      </c>
      <c r="AE323" s="479"/>
    </row>
    <row r="324" spans="1:31" s="75" customFormat="1" ht="13.5" x14ac:dyDescent="0.2">
      <c r="A324" s="211">
        <v>321</v>
      </c>
      <c r="B324" s="212" t="s">
        <v>1190</v>
      </c>
      <c r="C324" s="213" t="s">
        <v>1191</v>
      </c>
      <c r="D324" s="213"/>
      <c r="E324" s="213">
        <v>0</v>
      </c>
      <c r="F324" s="213" t="s">
        <v>585</v>
      </c>
      <c r="G324" s="214" t="s">
        <v>677</v>
      </c>
      <c r="H324" s="208" t="str">
        <f>IF(Input!F$4="GMH_OECC",J324,IF(Input!F$4="GMH_XOEC",L324,IF(Input!F$4="GMH_Korea",N324,IF(Input!F$4="GMH_EU",P324,IF(Input!F$4="Skysuper",#REF!,IF(Input!F$4="SkyII",#REF!,IF(Input!F$4="XO-8000",#REF!, "FALSE")))))))</f>
        <v>00</v>
      </c>
      <c r="I324" s="209">
        <f>IF(Input!F$4="GMH_OECC",K324,IF(Input!F$4="GMH_XOEC",M324,IF(Input!F$4="GMH_Korea",O324,IF(Input!F$4="GMH_EU",Q324,IF(Input!F$4="Skysuper",#REF!,IF(Input!F$4="SkyII",#REF!,IF(Input!F$4="XO-8000",#REF!, "FALSE")))))))</f>
        <v>0</v>
      </c>
      <c r="J324" s="210" t="s">
        <v>10359</v>
      </c>
      <c r="K324" s="268">
        <v>0</v>
      </c>
      <c r="L324" s="270" t="s">
        <v>10359</v>
      </c>
      <c r="M324" s="270">
        <v>0</v>
      </c>
      <c r="N324" s="270" t="s">
        <v>10359</v>
      </c>
      <c r="O324" s="270">
        <v>0</v>
      </c>
      <c r="P324" s="270" t="s">
        <v>10359</v>
      </c>
      <c r="Q324" s="270">
        <v>0</v>
      </c>
      <c r="R324" s="74"/>
      <c r="S324" s="75" t="str">
        <f t="shared" si="30"/>
        <v>0000</v>
      </c>
      <c r="T324" s="75" t="str">
        <f t="shared" ref="T324:T387" si="31">CONCATENATE(S324,S325,S326,S327,S328,S329,S330,S331)</f>
        <v>00000000000000000000000000000000</v>
      </c>
      <c r="U324" s="75" t="str">
        <f t="shared" ref="U324:U387" ca="1" si="32">OFFSET($T$3:$T$6102,0+Y324,0,1,1)</f>
        <v>00000000000000000000000000000000</v>
      </c>
      <c r="V324" s="197">
        <f t="shared" ca="1" si="28"/>
        <v>0</v>
      </c>
      <c r="W324" s="75">
        <f t="shared" si="29"/>
        <v>0</v>
      </c>
      <c r="Y324" s="75">
        <f t="shared" ref="Y324:Y387" si="33">8*Z324</f>
        <v>2568</v>
      </c>
      <c r="Z324" s="75">
        <v>321</v>
      </c>
      <c r="AE324" s="479"/>
    </row>
    <row r="325" spans="1:31" s="75" customFormat="1" ht="13.5" x14ac:dyDescent="0.2">
      <c r="A325" s="211">
        <v>322</v>
      </c>
      <c r="B325" s="212" t="s">
        <v>1192</v>
      </c>
      <c r="C325" s="213" t="s">
        <v>1193</v>
      </c>
      <c r="D325" s="213"/>
      <c r="E325" s="213">
        <v>0</v>
      </c>
      <c r="F325" s="213" t="s">
        <v>585</v>
      </c>
      <c r="G325" s="214" t="s">
        <v>677</v>
      </c>
      <c r="H325" s="208" t="str">
        <f>IF(Input!F$4="GMH_OECC",J325,IF(Input!F$4="GMH_XOEC",L325,IF(Input!F$4="GMH_Korea",N325,IF(Input!F$4="GMH_EU",P325,IF(Input!F$4="Skysuper",#REF!,IF(Input!F$4="SkyII",#REF!,IF(Input!F$4="XO-8000",#REF!, "FALSE")))))))</f>
        <v>00</v>
      </c>
      <c r="I325" s="209">
        <f>IF(Input!F$4="GMH_OECC",K325,IF(Input!F$4="GMH_XOEC",M325,IF(Input!F$4="GMH_Korea",O325,IF(Input!F$4="GMH_EU",Q325,IF(Input!F$4="Skysuper",#REF!,IF(Input!F$4="SkyII",#REF!,IF(Input!F$4="XO-8000",#REF!, "FALSE")))))))</f>
        <v>0</v>
      </c>
      <c r="J325" s="210" t="s">
        <v>10359</v>
      </c>
      <c r="K325" s="268">
        <v>0</v>
      </c>
      <c r="L325" s="270" t="s">
        <v>10359</v>
      </c>
      <c r="M325" s="270">
        <v>0</v>
      </c>
      <c r="N325" s="270" t="s">
        <v>10359</v>
      </c>
      <c r="O325" s="270">
        <v>0</v>
      </c>
      <c r="P325" s="270" t="s">
        <v>10359</v>
      </c>
      <c r="Q325" s="270">
        <v>0</v>
      </c>
      <c r="R325" s="74"/>
      <c r="S325" s="75" t="str">
        <f t="shared" si="30"/>
        <v>0000</v>
      </c>
      <c r="T325" s="75" t="str">
        <f t="shared" si="31"/>
        <v>00000000000000000000000000000000</v>
      </c>
      <c r="U325" s="75" t="str">
        <f t="shared" ca="1" si="32"/>
        <v>00000000000000000000000000000000</v>
      </c>
      <c r="V325" s="197">
        <f t="shared" ref="V325:V388" ca="1" si="34">OFFSET($W$3:$W$6102,0+Y325,0,1,1)</f>
        <v>0</v>
      </c>
      <c r="W325" s="75">
        <f t="shared" si="29"/>
        <v>0</v>
      </c>
      <c r="Y325" s="75">
        <f t="shared" si="33"/>
        <v>2576</v>
      </c>
      <c r="Z325" s="75">
        <v>322</v>
      </c>
      <c r="AE325" s="479"/>
    </row>
    <row r="326" spans="1:31" s="75" customFormat="1" ht="13.5" x14ac:dyDescent="0.2">
      <c r="A326" s="211">
        <v>323</v>
      </c>
      <c r="B326" s="212" t="s">
        <v>1194</v>
      </c>
      <c r="C326" s="213" t="s">
        <v>1195</v>
      </c>
      <c r="D326" s="213"/>
      <c r="E326" s="213">
        <v>0</v>
      </c>
      <c r="F326" s="213" t="s">
        <v>585</v>
      </c>
      <c r="G326" s="214" t="s">
        <v>677</v>
      </c>
      <c r="H326" s="208" t="str">
        <f>IF(Input!F$4="GMH_OECC",J326,IF(Input!F$4="GMH_XOEC",L326,IF(Input!F$4="GMH_Korea",N326,IF(Input!F$4="GMH_EU",P326,IF(Input!F$4="Skysuper",#REF!,IF(Input!F$4="SkyII",#REF!,IF(Input!F$4="XO-8000",#REF!, "FALSE")))))))</f>
        <v>00</v>
      </c>
      <c r="I326" s="209">
        <f>IF(Input!F$4="GMH_OECC",K326,IF(Input!F$4="GMH_XOEC",M326,IF(Input!F$4="GMH_Korea",O326,IF(Input!F$4="GMH_EU",Q326,IF(Input!F$4="Skysuper",#REF!,IF(Input!F$4="SkyII",#REF!,IF(Input!F$4="XO-8000",#REF!, "FALSE")))))))</f>
        <v>0</v>
      </c>
      <c r="J326" s="210" t="s">
        <v>10359</v>
      </c>
      <c r="K326" s="268">
        <v>0</v>
      </c>
      <c r="L326" s="270" t="s">
        <v>10359</v>
      </c>
      <c r="M326" s="270">
        <v>0</v>
      </c>
      <c r="N326" s="270" t="s">
        <v>10359</v>
      </c>
      <c r="O326" s="270">
        <v>0</v>
      </c>
      <c r="P326" s="270" t="s">
        <v>10359</v>
      </c>
      <c r="Q326" s="270">
        <v>0</v>
      </c>
      <c r="R326" s="74"/>
      <c r="S326" s="75" t="str">
        <f t="shared" si="30"/>
        <v>0000</v>
      </c>
      <c r="T326" s="75" t="str">
        <f t="shared" si="31"/>
        <v>00000000000000000000000000000000</v>
      </c>
      <c r="U326" s="75" t="str">
        <f t="shared" ca="1" si="32"/>
        <v>00000000000000000000000000000000</v>
      </c>
      <c r="V326" s="197">
        <f t="shared" ca="1" si="34"/>
        <v>0</v>
      </c>
      <c r="W326" s="75">
        <f t="shared" ref="W326:W389" si="35">HEX2DEC(RIGHT(S326,2))+HEX2DEC(RIGHT(S327,2))+HEX2DEC(RIGHT(S328,2))+HEX2DEC(RIGHT(S329,2))+HEX2DEC(LEFT(S326,2))+HEX2DEC(LEFT(S327,2))+HEX2DEC(LEFT(S328,2))+HEX2DEC(LEFT(S329,2))+HEX2DEC(RIGHT(S330,2))+HEX2DEC(RIGHT(S331,2))+HEX2DEC(RIGHT(S332,2))+HEX2DEC(RIGHT(S333,2))+HEX2DEC(LEFT(S330,2))+HEX2DEC(LEFT(S331,2))+HEX2DEC(LEFT(S332,2))+HEX2DEC(LEFT(S333,2))</f>
        <v>0</v>
      </c>
      <c r="Y326" s="75">
        <f t="shared" si="33"/>
        <v>2584</v>
      </c>
      <c r="Z326" s="75">
        <v>323</v>
      </c>
      <c r="AE326" s="479"/>
    </row>
    <row r="327" spans="1:31" s="75" customFormat="1" ht="13.5" x14ac:dyDescent="0.2">
      <c r="A327" s="211">
        <v>324</v>
      </c>
      <c r="B327" s="212" t="s">
        <v>1196</v>
      </c>
      <c r="C327" s="213" t="s">
        <v>1197</v>
      </c>
      <c r="D327" s="213"/>
      <c r="E327" s="213">
        <v>0</v>
      </c>
      <c r="F327" s="213" t="s">
        <v>585</v>
      </c>
      <c r="G327" s="214" t="s">
        <v>677</v>
      </c>
      <c r="H327" s="208" t="str">
        <f>IF(Input!F$4="GMH_OECC",J327,IF(Input!F$4="GMH_XOEC",L327,IF(Input!F$4="GMH_Korea",N327,IF(Input!F$4="GMH_EU",P327,IF(Input!F$4="Skysuper",#REF!,IF(Input!F$4="SkyII",#REF!,IF(Input!F$4="XO-8000",#REF!, "FALSE")))))))</f>
        <v>00</v>
      </c>
      <c r="I327" s="209">
        <f>IF(Input!F$4="GMH_OECC",K327,IF(Input!F$4="GMH_XOEC",M327,IF(Input!F$4="GMH_Korea",O327,IF(Input!F$4="GMH_EU",Q327,IF(Input!F$4="Skysuper",#REF!,IF(Input!F$4="SkyII",#REF!,IF(Input!F$4="XO-8000",#REF!, "FALSE")))))))</f>
        <v>0</v>
      </c>
      <c r="J327" s="210" t="s">
        <v>10359</v>
      </c>
      <c r="K327" s="268">
        <v>0</v>
      </c>
      <c r="L327" s="270" t="s">
        <v>10359</v>
      </c>
      <c r="M327" s="270">
        <v>0</v>
      </c>
      <c r="N327" s="270" t="s">
        <v>10359</v>
      </c>
      <c r="O327" s="270">
        <v>0</v>
      </c>
      <c r="P327" s="270" t="s">
        <v>10359</v>
      </c>
      <c r="Q327" s="270">
        <v>0</v>
      </c>
      <c r="R327" s="74"/>
      <c r="S327" s="75" t="str">
        <f t="shared" si="30"/>
        <v>0000</v>
      </c>
      <c r="T327" s="75" t="str">
        <f t="shared" si="31"/>
        <v>00000000000000000000000000000000</v>
      </c>
      <c r="U327" s="75" t="str">
        <f t="shared" ca="1" si="32"/>
        <v>00000000000000000000000000000000</v>
      </c>
      <c r="V327" s="197">
        <f t="shared" ca="1" si="34"/>
        <v>0</v>
      </c>
      <c r="W327" s="75">
        <f t="shared" si="35"/>
        <v>0</v>
      </c>
      <c r="Y327" s="75">
        <f t="shared" si="33"/>
        <v>2592</v>
      </c>
      <c r="Z327" s="75">
        <v>324</v>
      </c>
      <c r="AE327" s="479"/>
    </row>
    <row r="328" spans="1:31" s="75" customFormat="1" ht="13.5" x14ac:dyDescent="0.2">
      <c r="A328" s="211">
        <v>325</v>
      </c>
      <c r="B328" s="212" t="s">
        <v>1198</v>
      </c>
      <c r="C328" s="213" t="s">
        <v>1199</v>
      </c>
      <c r="D328" s="213"/>
      <c r="E328" s="213">
        <v>0</v>
      </c>
      <c r="F328" s="213" t="s">
        <v>585</v>
      </c>
      <c r="G328" s="214" t="s">
        <v>677</v>
      </c>
      <c r="H328" s="208" t="str">
        <f>IF(Input!F$4="GMH_OECC",J328,IF(Input!F$4="GMH_XOEC",L328,IF(Input!F$4="GMH_Korea",N328,IF(Input!F$4="GMH_EU",P328,IF(Input!F$4="Skysuper",#REF!,IF(Input!F$4="SkyII",#REF!,IF(Input!F$4="XO-8000",#REF!, "FALSE")))))))</f>
        <v>00</v>
      </c>
      <c r="I328" s="209">
        <f>IF(Input!F$4="GMH_OECC",K328,IF(Input!F$4="GMH_XOEC",M328,IF(Input!F$4="GMH_Korea",O328,IF(Input!F$4="GMH_EU",Q328,IF(Input!F$4="Skysuper",#REF!,IF(Input!F$4="SkyII",#REF!,IF(Input!F$4="XO-8000",#REF!, "FALSE")))))))</f>
        <v>0</v>
      </c>
      <c r="J328" s="210" t="s">
        <v>10359</v>
      </c>
      <c r="K328" s="268">
        <v>0</v>
      </c>
      <c r="L328" s="270" t="s">
        <v>10359</v>
      </c>
      <c r="M328" s="270">
        <v>0</v>
      </c>
      <c r="N328" s="270" t="s">
        <v>10359</v>
      </c>
      <c r="O328" s="270">
        <v>0</v>
      </c>
      <c r="P328" s="270" t="s">
        <v>10359</v>
      </c>
      <c r="Q328" s="270">
        <v>0</v>
      </c>
      <c r="R328" s="74"/>
      <c r="S328" s="75" t="str">
        <f t="shared" si="30"/>
        <v>0000</v>
      </c>
      <c r="T328" s="75" t="str">
        <f t="shared" si="31"/>
        <v>00000000000000000000000000000000</v>
      </c>
      <c r="U328" s="75" t="str">
        <f t="shared" ca="1" si="32"/>
        <v>00000000000000000000000000000000</v>
      </c>
      <c r="V328" s="197">
        <f t="shared" ca="1" si="34"/>
        <v>0</v>
      </c>
      <c r="W328" s="75">
        <f t="shared" si="35"/>
        <v>0</v>
      </c>
      <c r="Y328" s="75">
        <f t="shared" si="33"/>
        <v>2600</v>
      </c>
      <c r="Z328" s="75">
        <v>325</v>
      </c>
      <c r="AE328" s="479"/>
    </row>
    <row r="329" spans="1:31" s="75" customFormat="1" ht="13.5" x14ac:dyDescent="0.2">
      <c r="A329" s="211">
        <v>326</v>
      </c>
      <c r="B329" s="212" t="s">
        <v>1200</v>
      </c>
      <c r="C329" s="213" t="s">
        <v>1201</v>
      </c>
      <c r="D329" s="213"/>
      <c r="E329" s="213">
        <v>0</v>
      </c>
      <c r="F329" s="213" t="s">
        <v>585</v>
      </c>
      <c r="G329" s="214" t="s">
        <v>677</v>
      </c>
      <c r="H329" s="208" t="str">
        <f>IF(Input!F$4="GMH_OECC",J329,IF(Input!F$4="GMH_XOEC",L329,IF(Input!F$4="GMH_Korea",N329,IF(Input!F$4="GMH_EU",P329,IF(Input!F$4="Skysuper",#REF!,IF(Input!F$4="SkyII",#REF!,IF(Input!F$4="XO-8000",#REF!, "FALSE")))))))</f>
        <v>00</v>
      </c>
      <c r="I329" s="209">
        <f>IF(Input!F$4="GMH_OECC",K329,IF(Input!F$4="GMH_XOEC",M329,IF(Input!F$4="GMH_Korea",O329,IF(Input!F$4="GMH_EU",Q329,IF(Input!F$4="Skysuper",#REF!,IF(Input!F$4="SkyII",#REF!,IF(Input!F$4="XO-8000",#REF!, "FALSE")))))))</f>
        <v>0</v>
      </c>
      <c r="J329" s="210" t="s">
        <v>10359</v>
      </c>
      <c r="K329" s="268">
        <v>0</v>
      </c>
      <c r="L329" s="270" t="s">
        <v>10359</v>
      </c>
      <c r="M329" s="270">
        <v>0</v>
      </c>
      <c r="N329" s="270" t="s">
        <v>10359</v>
      </c>
      <c r="O329" s="270">
        <v>0</v>
      </c>
      <c r="P329" s="270" t="s">
        <v>10359</v>
      </c>
      <c r="Q329" s="270">
        <v>0</v>
      </c>
      <c r="R329" s="74"/>
      <c r="S329" s="75" t="str">
        <f t="shared" si="30"/>
        <v>0000</v>
      </c>
      <c r="T329" s="75" t="str">
        <f t="shared" si="31"/>
        <v>00000000000000000000000000000000</v>
      </c>
      <c r="U329" s="75" t="str">
        <f t="shared" ca="1" si="32"/>
        <v>00000000000000000000000000000000</v>
      </c>
      <c r="V329" s="197">
        <f t="shared" ca="1" si="34"/>
        <v>0</v>
      </c>
      <c r="W329" s="75">
        <f t="shared" si="35"/>
        <v>0</v>
      </c>
      <c r="Y329" s="75">
        <f t="shared" si="33"/>
        <v>2608</v>
      </c>
      <c r="Z329" s="75">
        <v>326</v>
      </c>
      <c r="AE329" s="479"/>
    </row>
    <row r="330" spans="1:31" s="75" customFormat="1" ht="13.5" x14ac:dyDescent="0.2">
      <c r="A330" s="211">
        <v>327</v>
      </c>
      <c r="B330" s="212" t="s">
        <v>1202</v>
      </c>
      <c r="C330" s="213" t="s">
        <v>1203</v>
      </c>
      <c r="D330" s="213"/>
      <c r="E330" s="213">
        <v>0</v>
      </c>
      <c r="F330" s="213" t="s">
        <v>585</v>
      </c>
      <c r="G330" s="214" t="s">
        <v>677</v>
      </c>
      <c r="H330" s="208" t="str">
        <f>IF(Input!F$4="GMH_OECC",J330,IF(Input!F$4="GMH_XOEC",L330,IF(Input!F$4="GMH_Korea",N330,IF(Input!F$4="GMH_EU",P330,IF(Input!F$4="Skysuper",#REF!,IF(Input!F$4="SkyII",#REF!,IF(Input!F$4="XO-8000",#REF!, "FALSE")))))))</f>
        <v>00</v>
      </c>
      <c r="I330" s="209">
        <f>IF(Input!F$4="GMH_OECC",K330,IF(Input!F$4="GMH_XOEC",M330,IF(Input!F$4="GMH_Korea",O330,IF(Input!F$4="GMH_EU",Q330,IF(Input!F$4="Skysuper",#REF!,IF(Input!F$4="SkyII",#REF!,IF(Input!F$4="XO-8000",#REF!, "FALSE")))))))</f>
        <v>0</v>
      </c>
      <c r="J330" s="210" t="s">
        <v>10359</v>
      </c>
      <c r="K330" s="268">
        <v>0</v>
      </c>
      <c r="L330" s="270" t="s">
        <v>10359</v>
      </c>
      <c r="M330" s="270">
        <v>0</v>
      </c>
      <c r="N330" s="270" t="s">
        <v>10359</v>
      </c>
      <c r="O330" s="270">
        <v>0</v>
      </c>
      <c r="P330" s="270" t="s">
        <v>10359</v>
      </c>
      <c r="Q330" s="270">
        <v>0</v>
      </c>
      <c r="R330" s="74"/>
      <c r="S330" s="75" t="str">
        <f t="shared" si="30"/>
        <v>0000</v>
      </c>
      <c r="T330" s="75" t="str">
        <f t="shared" si="31"/>
        <v>00000000000000000000000000000000</v>
      </c>
      <c r="U330" s="75" t="str">
        <f t="shared" ca="1" si="32"/>
        <v>00000000000000000000000000000000</v>
      </c>
      <c r="V330" s="197">
        <f t="shared" ca="1" si="34"/>
        <v>0</v>
      </c>
      <c r="W330" s="75">
        <f t="shared" si="35"/>
        <v>0</v>
      </c>
      <c r="Y330" s="75">
        <f t="shared" si="33"/>
        <v>2616</v>
      </c>
      <c r="Z330" s="75">
        <v>327</v>
      </c>
      <c r="AE330" s="479"/>
    </row>
    <row r="331" spans="1:31" s="75" customFormat="1" ht="13.5" x14ac:dyDescent="0.2">
      <c r="A331" s="211">
        <v>328</v>
      </c>
      <c r="B331" s="212" t="s">
        <v>1204</v>
      </c>
      <c r="C331" s="213" t="s">
        <v>1205</v>
      </c>
      <c r="D331" s="213"/>
      <c r="E331" s="213">
        <v>0</v>
      </c>
      <c r="F331" s="213" t="s">
        <v>585</v>
      </c>
      <c r="G331" s="214" t="s">
        <v>677</v>
      </c>
      <c r="H331" s="208" t="str">
        <f>IF(Input!F$4="GMH_OECC",J331,IF(Input!F$4="GMH_XOEC",L331,IF(Input!F$4="GMH_Korea",N331,IF(Input!F$4="GMH_EU",P331,IF(Input!F$4="Skysuper",#REF!,IF(Input!F$4="SkyII",#REF!,IF(Input!F$4="XO-8000",#REF!, "FALSE")))))))</f>
        <v>00</v>
      </c>
      <c r="I331" s="209">
        <f>IF(Input!F$4="GMH_OECC",K331,IF(Input!F$4="GMH_XOEC",M331,IF(Input!F$4="GMH_Korea",O331,IF(Input!F$4="GMH_EU",Q331,IF(Input!F$4="Skysuper",#REF!,IF(Input!F$4="SkyII",#REF!,IF(Input!F$4="XO-8000",#REF!, "FALSE")))))))</f>
        <v>0</v>
      </c>
      <c r="J331" s="210" t="s">
        <v>10359</v>
      </c>
      <c r="K331" s="268">
        <v>0</v>
      </c>
      <c r="L331" s="270" t="s">
        <v>10359</v>
      </c>
      <c r="M331" s="270">
        <v>0</v>
      </c>
      <c r="N331" s="270" t="s">
        <v>10359</v>
      </c>
      <c r="O331" s="270">
        <v>0</v>
      </c>
      <c r="P331" s="270" t="s">
        <v>10359</v>
      </c>
      <c r="Q331" s="270">
        <v>0</v>
      </c>
      <c r="R331" s="74"/>
      <c r="S331" s="75" t="str">
        <f t="shared" si="30"/>
        <v>0000</v>
      </c>
      <c r="T331" s="75" t="str">
        <f t="shared" si="31"/>
        <v>00000000000000000000000000000000</v>
      </c>
      <c r="U331" s="75" t="str">
        <f t="shared" ca="1" si="32"/>
        <v>00000000000000000000000000000000</v>
      </c>
      <c r="V331" s="197">
        <f t="shared" ca="1" si="34"/>
        <v>0</v>
      </c>
      <c r="W331" s="75">
        <f t="shared" si="35"/>
        <v>0</v>
      </c>
      <c r="Y331" s="75">
        <f t="shared" si="33"/>
        <v>2624</v>
      </c>
      <c r="Z331" s="75">
        <v>328</v>
      </c>
      <c r="AE331" s="479"/>
    </row>
    <row r="332" spans="1:31" s="75" customFormat="1" ht="13.5" x14ac:dyDescent="0.2">
      <c r="A332" s="211">
        <v>329</v>
      </c>
      <c r="B332" s="212" t="s">
        <v>1206</v>
      </c>
      <c r="C332" s="213" t="s">
        <v>1207</v>
      </c>
      <c r="D332" s="213"/>
      <c r="E332" s="213">
        <v>0</v>
      </c>
      <c r="F332" s="213" t="s">
        <v>585</v>
      </c>
      <c r="G332" s="214" t="s">
        <v>677</v>
      </c>
      <c r="H332" s="208" t="str">
        <f>IF(Input!F$4="GMH_OECC",J332,IF(Input!F$4="GMH_XOEC",L332,IF(Input!F$4="GMH_Korea",N332,IF(Input!F$4="GMH_EU",P332,IF(Input!F$4="Skysuper",#REF!,IF(Input!F$4="SkyII",#REF!,IF(Input!F$4="XO-8000",#REF!, "FALSE")))))))</f>
        <v>00</v>
      </c>
      <c r="I332" s="209">
        <f>IF(Input!F$4="GMH_OECC",K332,IF(Input!F$4="GMH_XOEC",M332,IF(Input!F$4="GMH_Korea",O332,IF(Input!F$4="GMH_EU",Q332,IF(Input!F$4="Skysuper",#REF!,IF(Input!F$4="SkyII",#REF!,IF(Input!F$4="XO-8000",#REF!, "FALSE")))))))</f>
        <v>0</v>
      </c>
      <c r="J332" s="210" t="s">
        <v>10359</v>
      </c>
      <c r="K332" s="268">
        <v>0</v>
      </c>
      <c r="L332" s="270" t="s">
        <v>10359</v>
      </c>
      <c r="M332" s="270">
        <v>0</v>
      </c>
      <c r="N332" s="270" t="s">
        <v>10359</v>
      </c>
      <c r="O332" s="270">
        <v>0</v>
      </c>
      <c r="P332" s="270" t="s">
        <v>10359</v>
      </c>
      <c r="Q332" s="270">
        <v>0</v>
      </c>
      <c r="R332" s="74"/>
      <c r="S332" s="75" t="str">
        <f t="shared" si="30"/>
        <v>0000</v>
      </c>
      <c r="T332" s="75" t="str">
        <f t="shared" si="31"/>
        <v>00000000000000000000000000000000</v>
      </c>
      <c r="U332" s="75" t="str">
        <f t="shared" ca="1" si="32"/>
        <v>00000000000000000000000000000000</v>
      </c>
      <c r="V332" s="197">
        <f t="shared" ca="1" si="34"/>
        <v>0</v>
      </c>
      <c r="W332" s="75">
        <f t="shared" si="35"/>
        <v>0</v>
      </c>
      <c r="Y332" s="75">
        <f t="shared" si="33"/>
        <v>2632</v>
      </c>
      <c r="Z332" s="75">
        <v>329</v>
      </c>
      <c r="AE332" s="479"/>
    </row>
    <row r="333" spans="1:31" s="75" customFormat="1" ht="13.5" x14ac:dyDescent="0.2">
      <c r="A333" s="211">
        <v>330</v>
      </c>
      <c r="B333" s="212" t="s">
        <v>1208</v>
      </c>
      <c r="C333" s="213" t="s">
        <v>1209</v>
      </c>
      <c r="D333" s="213"/>
      <c r="E333" s="213">
        <v>0</v>
      </c>
      <c r="F333" s="213" t="s">
        <v>585</v>
      </c>
      <c r="G333" s="214" t="s">
        <v>677</v>
      </c>
      <c r="H333" s="208" t="str">
        <f>IF(Input!F$4="GMH_OECC",J333,IF(Input!F$4="GMH_XOEC",L333,IF(Input!F$4="GMH_Korea",N333,IF(Input!F$4="GMH_EU",P333,IF(Input!F$4="Skysuper",#REF!,IF(Input!F$4="SkyII",#REF!,IF(Input!F$4="XO-8000",#REF!, "FALSE")))))))</f>
        <v>00</v>
      </c>
      <c r="I333" s="209">
        <f>IF(Input!F$4="GMH_OECC",K333,IF(Input!F$4="GMH_XOEC",M333,IF(Input!F$4="GMH_Korea",O333,IF(Input!F$4="GMH_EU",Q333,IF(Input!F$4="Skysuper",#REF!,IF(Input!F$4="SkyII",#REF!,IF(Input!F$4="XO-8000",#REF!, "FALSE")))))))</f>
        <v>0</v>
      </c>
      <c r="J333" s="210" t="s">
        <v>10359</v>
      </c>
      <c r="K333" s="268">
        <v>0</v>
      </c>
      <c r="L333" s="270" t="s">
        <v>10359</v>
      </c>
      <c r="M333" s="270">
        <v>0</v>
      </c>
      <c r="N333" s="270" t="s">
        <v>10359</v>
      </c>
      <c r="O333" s="270">
        <v>0</v>
      </c>
      <c r="P333" s="270" t="s">
        <v>10359</v>
      </c>
      <c r="Q333" s="270">
        <v>0</v>
      </c>
      <c r="R333" s="74"/>
      <c r="S333" s="75" t="str">
        <f t="shared" si="30"/>
        <v>0000</v>
      </c>
      <c r="T333" s="75" t="str">
        <f t="shared" si="31"/>
        <v>00000000000000000000000000000000</v>
      </c>
      <c r="U333" s="75" t="str">
        <f t="shared" ca="1" si="32"/>
        <v>00000000000000000000000000000000</v>
      </c>
      <c r="V333" s="197">
        <f t="shared" ca="1" si="34"/>
        <v>0</v>
      </c>
      <c r="W333" s="75">
        <f t="shared" si="35"/>
        <v>0</v>
      </c>
      <c r="Y333" s="75">
        <f t="shared" si="33"/>
        <v>2640</v>
      </c>
      <c r="Z333" s="75">
        <v>330</v>
      </c>
      <c r="AE333" s="479"/>
    </row>
    <row r="334" spans="1:31" s="75" customFormat="1" ht="13.5" x14ac:dyDescent="0.2">
      <c r="A334" s="211">
        <v>331</v>
      </c>
      <c r="B334" s="212" t="s">
        <v>1210</v>
      </c>
      <c r="C334" s="213" t="s">
        <v>1211</v>
      </c>
      <c r="D334" s="213"/>
      <c r="E334" s="213">
        <v>0</v>
      </c>
      <c r="F334" s="213" t="s">
        <v>585</v>
      </c>
      <c r="G334" s="214" t="s">
        <v>677</v>
      </c>
      <c r="H334" s="208" t="str">
        <f>IF(Input!F$4="GMH_OECC",J334,IF(Input!F$4="GMH_XOEC",L334,IF(Input!F$4="GMH_Korea",N334,IF(Input!F$4="GMH_EU",P334,IF(Input!F$4="Skysuper",#REF!,IF(Input!F$4="SkyII",#REF!,IF(Input!F$4="XO-8000",#REF!, "FALSE")))))))</f>
        <v>00</v>
      </c>
      <c r="I334" s="209">
        <f>IF(Input!F$4="GMH_OECC",K334,IF(Input!F$4="GMH_XOEC",M334,IF(Input!F$4="GMH_Korea",O334,IF(Input!F$4="GMH_EU",Q334,IF(Input!F$4="Skysuper",#REF!,IF(Input!F$4="SkyII",#REF!,IF(Input!F$4="XO-8000",#REF!, "FALSE")))))))</f>
        <v>0</v>
      </c>
      <c r="J334" s="210" t="s">
        <v>10359</v>
      </c>
      <c r="K334" s="268">
        <v>0</v>
      </c>
      <c r="L334" s="270" t="s">
        <v>10359</v>
      </c>
      <c r="M334" s="270">
        <v>0</v>
      </c>
      <c r="N334" s="270" t="s">
        <v>10359</v>
      </c>
      <c r="O334" s="270">
        <v>0</v>
      </c>
      <c r="P334" s="270" t="s">
        <v>10359</v>
      </c>
      <c r="Q334" s="270">
        <v>0</v>
      </c>
      <c r="R334" s="74"/>
      <c r="S334" s="75" t="str">
        <f t="shared" si="30"/>
        <v>0000</v>
      </c>
      <c r="T334" s="75" t="str">
        <f t="shared" si="31"/>
        <v>00000000000000000000000000000000</v>
      </c>
      <c r="U334" s="75" t="str">
        <f t="shared" ca="1" si="32"/>
        <v>00000000000000000000000000000000</v>
      </c>
      <c r="V334" s="197">
        <f t="shared" ca="1" si="34"/>
        <v>0</v>
      </c>
      <c r="W334" s="75">
        <f t="shared" si="35"/>
        <v>0</v>
      </c>
      <c r="Y334" s="75">
        <f t="shared" si="33"/>
        <v>2648</v>
      </c>
      <c r="Z334" s="75">
        <v>331</v>
      </c>
      <c r="AE334" s="479"/>
    </row>
    <row r="335" spans="1:31" s="75" customFormat="1" ht="13.5" x14ac:dyDescent="0.2">
      <c r="A335" s="211">
        <v>332</v>
      </c>
      <c r="B335" s="212" t="s">
        <v>1212</v>
      </c>
      <c r="C335" s="213" t="s">
        <v>1213</v>
      </c>
      <c r="D335" s="213"/>
      <c r="E335" s="213">
        <v>0</v>
      </c>
      <c r="F335" s="213" t="s">
        <v>585</v>
      </c>
      <c r="G335" s="214" t="s">
        <v>677</v>
      </c>
      <c r="H335" s="208" t="str">
        <f>IF(Input!F$4="GMH_OECC",J335,IF(Input!F$4="GMH_XOEC",L335,IF(Input!F$4="GMH_Korea",N335,IF(Input!F$4="GMH_EU",P335,IF(Input!F$4="Skysuper",#REF!,IF(Input!F$4="SkyII",#REF!,IF(Input!F$4="XO-8000",#REF!, "FALSE")))))))</f>
        <v>00</v>
      </c>
      <c r="I335" s="209">
        <f>IF(Input!F$4="GMH_OECC",K335,IF(Input!F$4="GMH_XOEC",M335,IF(Input!F$4="GMH_Korea",O335,IF(Input!F$4="GMH_EU",Q335,IF(Input!F$4="Skysuper",#REF!,IF(Input!F$4="SkyII",#REF!,IF(Input!F$4="XO-8000",#REF!, "FALSE")))))))</f>
        <v>0</v>
      </c>
      <c r="J335" s="210" t="s">
        <v>10359</v>
      </c>
      <c r="K335" s="268">
        <v>0</v>
      </c>
      <c r="L335" s="270" t="s">
        <v>10359</v>
      </c>
      <c r="M335" s="270">
        <v>0</v>
      </c>
      <c r="N335" s="270" t="s">
        <v>10359</v>
      </c>
      <c r="O335" s="270">
        <v>0</v>
      </c>
      <c r="P335" s="270" t="s">
        <v>10359</v>
      </c>
      <c r="Q335" s="270">
        <v>0</v>
      </c>
      <c r="R335" s="74"/>
      <c r="S335" s="75" t="str">
        <f t="shared" si="30"/>
        <v>0000</v>
      </c>
      <c r="T335" s="75" t="str">
        <f t="shared" si="31"/>
        <v>00000000000000000000000000000000</v>
      </c>
      <c r="U335" s="75" t="str">
        <f t="shared" ca="1" si="32"/>
        <v>00000000000000000000000000000000</v>
      </c>
      <c r="V335" s="197">
        <f t="shared" ca="1" si="34"/>
        <v>0</v>
      </c>
      <c r="W335" s="75">
        <f t="shared" si="35"/>
        <v>0</v>
      </c>
      <c r="Y335" s="75">
        <f t="shared" si="33"/>
        <v>2656</v>
      </c>
      <c r="Z335" s="75">
        <v>332</v>
      </c>
      <c r="AE335" s="479"/>
    </row>
    <row r="336" spans="1:31" s="75" customFormat="1" ht="13.5" x14ac:dyDescent="0.2">
      <c r="A336" s="211">
        <v>333</v>
      </c>
      <c r="B336" s="212" t="s">
        <v>1214</v>
      </c>
      <c r="C336" s="213" t="s">
        <v>1215</v>
      </c>
      <c r="D336" s="213"/>
      <c r="E336" s="213">
        <v>0</v>
      </c>
      <c r="F336" s="213" t="s">
        <v>585</v>
      </c>
      <c r="G336" s="214" t="s">
        <v>677</v>
      </c>
      <c r="H336" s="208" t="str">
        <f>IF(Input!F$4="GMH_OECC",J336,IF(Input!F$4="GMH_XOEC",L336,IF(Input!F$4="GMH_Korea",N336,IF(Input!F$4="GMH_EU",P336,IF(Input!F$4="Skysuper",#REF!,IF(Input!F$4="SkyII",#REF!,IF(Input!F$4="XO-8000",#REF!, "FALSE")))))))</f>
        <v>00</v>
      </c>
      <c r="I336" s="209">
        <f>IF(Input!F$4="GMH_OECC",K336,IF(Input!F$4="GMH_XOEC",M336,IF(Input!F$4="GMH_Korea",O336,IF(Input!F$4="GMH_EU",Q336,IF(Input!F$4="Skysuper",#REF!,IF(Input!F$4="SkyII",#REF!,IF(Input!F$4="XO-8000",#REF!, "FALSE")))))))</f>
        <v>0</v>
      </c>
      <c r="J336" s="210" t="s">
        <v>10359</v>
      </c>
      <c r="K336" s="268">
        <v>0</v>
      </c>
      <c r="L336" s="270" t="s">
        <v>10359</v>
      </c>
      <c r="M336" s="270">
        <v>0</v>
      </c>
      <c r="N336" s="270" t="s">
        <v>10359</v>
      </c>
      <c r="O336" s="270">
        <v>0</v>
      </c>
      <c r="P336" s="270" t="s">
        <v>10359</v>
      </c>
      <c r="Q336" s="270">
        <v>0</v>
      </c>
      <c r="R336" s="74"/>
      <c r="S336" s="75" t="str">
        <f t="shared" si="30"/>
        <v>0000</v>
      </c>
      <c r="T336" s="75" t="str">
        <f t="shared" si="31"/>
        <v>00000000000000000000000000000000</v>
      </c>
      <c r="U336" s="75" t="str">
        <f t="shared" ca="1" si="32"/>
        <v>00000000000000000000000000000000</v>
      </c>
      <c r="V336" s="197">
        <f t="shared" ca="1" si="34"/>
        <v>0</v>
      </c>
      <c r="W336" s="75">
        <f t="shared" si="35"/>
        <v>0</v>
      </c>
      <c r="Y336" s="75">
        <f t="shared" si="33"/>
        <v>2664</v>
      </c>
      <c r="Z336" s="75">
        <v>333</v>
      </c>
      <c r="AE336" s="479"/>
    </row>
    <row r="337" spans="1:31" s="75" customFormat="1" ht="13.5" x14ac:dyDescent="0.2">
      <c r="A337" s="211">
        <v>334</v>
      </c>
      <c r="B337" s="212" t="s">
        <v>1216</v>
      </c>
      <c r="C337" s="213" t="s">
        <v>1217</v>
      </c>
      <c r="D337" s="213"/>
      <c r="E337" s="213">
        <v>0</v>
      </c>
      <c r="F337" s="213" t="s">
        <v>585</v>
      </c>
      <c r="G337" s="214" t="s">
        <v>677</v>
      </c>
      <c r="H337" s="208" t="str">
        <f>IF(Input!F$4="GMH_OECC",J337,IF(Input!F$4="GMH_XOEC",L337,IF(Input!F$4="GMH_Korea",N337,IF(Input!F$4="GMH_EU",P337,IF(Input!F$4="Skysuper",#REF!,IF(Input!F$4="SkyII",#REF!,IF(Input!F$4="XO-8000",#REF!, "FALSE")))))))</f>
        <v>00</v>
      </c>
      <c r="I337" s="209">
        <f>IF(Input!F$4="GMH_OECC",K337,IF(Input!F$4="GMH_XOEC",M337,IF(Input!F$4="GMH_Korea",O337,IF(Input!F$4="GMH_EU",Q337,IF(Input!F$4="Skysuper",#REF!,IF(Input!F$4="SkyII",#REF!,IF(Input!F$4="XO-8000",#REF!, "FALSE")))))))</f>
        <v>0</v>
      </c>
      <c r="J337" s="210" t="s">
        <v>10359</v>
      </c>
      <c r="K337" s="268">
        <v>0</v>
      </c>
      <c r="L337" s="270" t="s">
        <v>10359</v>
      </c>
      <c r="M337" s="270">
        <v>0</v>
      </c>
      <c r="N337" s="270" t="s">
        <v>10359</v>
      </c>
      <c r="O337" s="270">
        <v>0</v>
      </c>
      <c r="P337" s="270" t="s">
        <v>10359</v>
      </c>
      <c r="Q337" s="270">
        <v>0</v>
      </c>
      <c r="R337" s="74"/>
      <c r="S337" s="75" t="str">
        <f t="shared" si="30"/>
        <v>0000</v>
      </c>
      <c r="T337" s="75" t="str">
        <f t="shared" si="31"/>
        <v>00000000000000000000000000000000</v>
      </c>
      <c r="U337" s="75" t="str">
        <f t="shared" ca="1" si="32"/>
        <v>00000000000000000000000000000000</v>
      </c>
      <c r="V337" s="197">
        <f t="shared" ca="1" si="34"/>
        <v>0</v>
      </c>
      <c r="W337" s="75">
        <f t="shared" si="35"/>
        <v>0</v>
      </c>
      <c r="Y337" s="75">
        <f t="shared" si="33"/>
        <v>2672</v>
      </c>
      <c r="Z337" s="75">
        <v>334</v>
      </c>
      <c r="AE337" s="479"/>
    </row>
    <row r="338" spans="1:31" s="75" customFormat="1" ht="13.5" x14ac:dyDescent="0.2">
      <c r="A338" s="211">
        <v>335</v>
      </c>
      <c r="B338" s="212" t="s">
        <v>1218</v>
      </c>
      <c r="C338" s="213" t="s">
        <v>1219</v>
      </c>
      <c r="D338" s="213"/>
      <c r="E338" s="213">
        <v>0</v>
      </c>
      <c r="F338" s="213" t="s">
        <v>585</v>
      </c>
      <c r="G338" s="214" t="s">
        <v>677</v>
      </c>
      <c r="H338" s="208" t="str">
        <f>IF(Input!F$4="GMH_OECC",J338,IF(Input!F$4="GMH_XOEC",L338,IF(Input!F$4="GMH_Korea",N338,IF(Input!F$4="GMH_EU",P338,IF(Input!F$4="Skysuper",#REF!,IF(Input!F$4="SkyII",#REF!,IF(Input!F$4="XO-8000",#REF!, "FALSE")))))))</f>
        <v>00</v>
      </c>
      <c r="I338" s="209">
        <f>IF(Input!F$4="GMH_OECC",K338,IF(Input!F$4="GMH_XOEC",M338,IF(Input!F$4="GMH_Korea",O338,IF(Input!F$4="GMH_EU",Q338,IF(Input!F$4="Skysuper",#REF!,IF(Input!F$4="SkyII",#REF!,IF(Input!F$4="XO-8000",#REF!, "FALSE")))))))</f>
        <v>0</v>
      </c>
      <c r="J338" s="210" t="s">
        <v>10359</v>
      </c>
      <c r="K338" s="268">
        <v>0</v>
      </c>
      <c r="L338" s="270" t="s">
        <v>10359</v>
      </c>
      <c r="M338" s="270">
        <v>0</v>
      </c>
      <c r="N338" s="270" t="s">
        <v>10359</v>
      </c>
      <c r="O338" s="270">
        <v>0</v>
      </c>
      <c r="P338" s="270" t="s">
        <v>10359</v>
      </c>
      <c r="Q338" s="270">
        <v>0</v>
      </c>
      <c r="R338" s="74"/>
      <c r="S338" s="75" t="str">
        <f t="shared" si="30"/>
        <v>0000</v>
      </c>
      <c r="T338" s="75" t="str">
        <f t="shared" si="31"/>
        <v>00000000000000000000000000000000</v>
      </c>
      <c r="U338" s="75" t="str">
        <f t="shared" ca="1" si="32"/>
        <v>00000000000000000000000000000000</v>
      </c>
      <c r="V338" s="197">
        <f t="shared" ca="1" si="34"/>
        <v>0</v>
      </c>
      <c r="W338" s="75">
        <f t="shared" si="35"/>
        <v>0</v>
      </c>
      <c r="Y338" s="75">
        <f t="shared" si="33"/>
        <v>2680</v>
      </c>
      <c r="Z338" s="75">
        <v>335</v>
      </c>
      <c r="AE338" s="479"/>
    </row>
    <row r="339" spans="1:31" s="75" customFormat="1" ht="13.5" x14ac:dyDescent="0.2">
      <c r="A339" s="211">
        <v>336</v>
      </c>
      <c r="B339" s="212" t="s">
        <v>1220</v>
      </c>
      <c r="C339" s="213" t="s">
        <v>1221</v>
      </c>
      <c r="D339" s="213"/>
      <c r="E339" s="213">
        <v>0</v>
      </c>
      <c r="F339" s="213" t="s">
        <v>585</v>
      </c>
      <c r="G339" s="214" t="s">
        <v>677</v>
      </c>
      <c r="H339" s="208" t="str">
        <f>IF(Input!F$4="GMH_OECC",J339,IF(Input!F$4="GMH_XOEC",L339,IF(Input!F$4="GMH_Korea",N339,IF(Input!F$4="GMH_EU",P339,IF(Input!F$4="Skysuper",#REF!,IF(Input!F$4="SkyII",#REF!,IF(Input!F$4="XO-8000",#REF!, "FALSE")))))))</f>
        <v>00</v>
      </c>
      <c r="I339" s="209">
        <f>IF(Input!F$4="GMH_OECC",K339,IF(Input!F$4="GMH_XOEC",M339,IF(Input!F$4="GMH_Korea",O339,IF(Input!F$4="GMH_EU",Q339,IF(Input!F$4="Skysuper",#REF!,IF(Input!F$4="SkyII",#REF!,IF(Input!F$4="XO-8000",#REF!, "FALSE")))))))</f>
        <v>0</v>
      </c>
      <c r="J339" s="210" t="s">
        <v>10359</v>
      </c>
      <c r="K339" s="268">
        <v>0</v>
      </c>
      <c r="L339" s="270" t="s">
        <v>10359</v>
      </c>
      <c r="M339" s="270">
        <v>0</v>
      </c>
      <c r="N339" s="270" t="s">
        <v>10359</v>
      </c>
      <c r="O339" s="270">
        <v>0</v>
      </c>
      <c r="P339" s="270" t="s">
        <v>10359</v>
      </c>
      <c r="Q339" s="270">
        <v>0</v>
      </c>
      <c r="R339" s="74"/>
      <c r="S339" s="75" t="str">
        <f t="shared" si="30"/>
        <v>0000</v>
      </c>
      <c r="T339" s="75" t="str">
        <f t="shared" si="31"/>
        <v>00000000000000000000000000000000</v>
      </c>
      <c r="U339" s="75" t="str">
        <f t="shared" ca="1" si="32"/>
        <v>00000000000000000000000000000000</v>
      </c>
      <c r="V339" s="197">
        <f t="shared" ca="1" si="34"/>
        <v>0</v>
      </c>
      <c r="W339" s="75">
        <f t="shared" si="35"/>
        <v>0</v>
      </c>
      <c r="Y339" s="75">
        <f t="shared" si="33"/>
        <v>2688</v>
      </c>
      <c r="Z339" s="75">
        <v>336</v>
      </c>
      <c r="AE339" s="479"/>
    </row>
    <row r="340" spans="1:31" s="75" customFormat="1" ht="13.5" x14ac:dyDescent="0.2">
      <c r="A340" s="211">
        <v>337</v>
      </c>
      <c r="B340" s="212" t="s">
        <v>1222</v>
      </c>
      <c r="C340" s="213" t="s">
        <v>1223</v>
      </c>
      <c r="D340" s="213"/>
      <c r="E340" s="213">
        <v>0</v>
      </c>
      <c r="F340" s="213" t="s">
        <v>585</v>
      </c>
      <c r="G340" s="214" t="s">
        <v>677</v>
      </c>
      <c r="H340" s="208" t="str">
        <f>IF(Input!F$4="GMH_OECC",J340,IF(Input!F$4="GMH_XOEC",L340,IF(Input!F$4="GMH_Korea",N340,IF(Input!F$4="GMH_EU",P340,IF(Input!F$4="Skysuper",#REF!,IF(Input!F$4="SkyII",#REF!,IF(Input!F$4="XO-8000",#REF!, "FALSE")))))))</f>
        <v>00</v>
      </c>
      <c r="I340" s="209">
        <f>IF(Input!F$4="GMH_OECC",K340,IF(Input!F$4="GMH_XOEC",M340,IF(Input!F$4="GMH_Korea",O340,IF(Input!F$4="GMH_EU",Q340,IF(Input!F$4="Skysuper",#REF!,IF(Input!F$4="SkyII",#REF!,IF(Input!F$4="XO-8000",#REF!, "FALSE")))))))</f>
        <v>0</v>
      </c>
      <c r="J340" s="210" t="s">
        <v>10359</v>
      </c>
      <c r="K340" s="268">
        <v>0</v>
      </c>
      <c r="L340" s="270" t="s">
        <v>10359</v>
      </c>
      <c r="M340" s="270">
        <v>0</v>
      </c>
      <c r="N340" s="270" t="s">
        <v>10359</v>
      </c>
      <c r="O340" s="270">
        <v>0</v>
      </c>
      <c r="P340" s="270" t="s">
        <v>10359</v>
      </c>
      <c r="Q340" s="270">
        <v>0</v>
      </c>
      <c r="R340" s="74"/>
      <c r="S340" s="75" t="str">
        <f t="shared" si="30"/>
        <v>0000</v>
      </c>
      <c r="T340" s="75" t="str">
        <f t="shared" si="31"/>
        <v>00000000000000000000000000000000</v>
      </c>
      <c r="U340" s="75" t="str">
        <f t="shared" ca="1" si="32"/>
        <v>00000000000000000000000000000000</v>
      </c>
      <c r="V340" s="197">
        <f t="shared" ca="1" si="34"/>
        <v>0</v>
      </c>
      <c r="W340" s="75">
        <f t="shared" si="35"/>
        <v>0</v>
      </c>
      <c r="Y340" s="75">
        <f t="shared" si="33"/>
        <v>2696</v>
      </c>
      <c r="Z340" s="75">
        <v>337</v>
      </c>
      <c r="AE340" s="479"/>
    </row>
    <row r="341" spans="1:31" s="75" customFormat="1" ht="13.5" x14ac:dyDescent="0.2">
      <c r="A341" s="211">
        <v>338</v>
      </c>
      <c r="B341" s="212" t="s">
        <v>1224</v>
      </c>
      <c r="C341" s="213" t="s">
        <v>1225</v>
      </c>
      <c r="D341" s="213"/>
      <c r="E341" s="213">
        <v>0</v>
      </c>
      <c r="F341" s="213" t="s">
        <v>585</v>
      </c>
      <c r="G341" s="214" t="s">
        <v>677</v>
      </c>
      <c r="H341" s="208" t="str">
        <f>IF(Input!F$4="GMH_OECC",J341,IF(Input!F$4="GMH_XOEC",L341,IF(Input!F$4="GMH_Korea",N341,IF(Input!F$4="GMH_EU",P341,IF(Input!F$4="Skysuper",#REF!,IF(Input!F$4="SkyII",#REF!,IF(Input!F$4="XO-8000",#REF!, "FALSE")))))))</f>
        <v>00</v>
      </c>
      <c r="I341" s="209">
        <f>IF(Input!F$4="GMH_OECC",K341,IF(Input!F$4="GMH_XOEC",M341,IF(Input!F$4="GMH_Korea",O341,IF(Input!F$4="GMH_EU",Q341,IF(Input!F$4="Skysuper",#REF!,IF(Input!F$4="SkyII",#REF!,IF(Input!F$4="XO-8000",#REF!, "FALSE")))))))</f>
        <v>0</v>
      </c>
      <c r="J341" s="210" t="s">
        <v>10359</v>
      </c>
      <c r="K341" s="268">
        <v>0</v>
      </c>
      <c r="L341" s="270" t="s">
        <v>10359</v>
      </c>
      <c r="M341" s="270">
        <v>0</v>
      </c>
      <c r="N341" s="270" t="s">
        <v>10359</v>
      </c>
      <c r="O341" s="270">
        <v>0</v>
      </c>
      <c r="P341" s="270" t="s">
        <v>10359</v>
      </c>
      <c r="Q341" s="270">
        <v>0</v>
      </c>
      <c r="R341" s="74"/>
      <c r="S341" s="75" t="str">
        <f t="shared" si="30"/>
        <v>0000</v>
      </c>
      <c r="T341" s="75" t="str">
        <f t="shared" si="31"/>
        <v>00000000000000000000000000000000</v>
      </c>
      <c r="U341" s="75" t="str">
        <f t="shared" ca="1" si="32"/>
        <v>00000000000000000000000000000000</v>
      </c>
      <c r="V341" s="197">
        <f t="shared" ca="1" si="34"/>
        <v>0</v>
      </c>
      <c r="W341" s="75">
        <f t="shared" si="35"/>
        <v>0</v>
      </c>
      <c r="Y341" s="75">
        <f t="shared" si="33"/>
        <v>2704</v>
      </c>
      <c r="Z341" s="75">
        <v>338</v>
      </c>
      <c r="AE341" s="479"/>
    </row>
    <row r="342" spans="1:31" s="75" customFormat="1" ht="13.5" x14ac:dyDescent="0.2">
      <c r="A342" s="211">
        <v>339</v>
      </c>
      <c r="B342" s="212" t="s">
        <v>1226</v>
      </c>
      <c r="C342" s="213" t="s">
        <v>1227</v>
      </c>
      <c r="D342" s="213"/>
      <c r="E342" s="213">
        <v>0</v>
      </c>
      <c r="F342" s="213" t="s">
        <v>585</v>
      </c>
      <c r="G342" s="214" t="s">
        <v>677</v>
      </c>
      <c r="H342" s="208" t="str">
        <f>IF(Input!F$4="GMH_OECC",J342,IF(Input!F$4="GMH_XOEC",L342,IF(Input!F$4="GMH_Korea",N342,IF(Input!F$4="GMH_EU",P342,IF(Input!F$4="Skysuper",#REF!,IF(Input!F$4="SkyII",#REF!,IF(Input!F$4="XO-8000",#REF!, "FALSE")))))))</f>
        <v>00</v>
      </c>
      <c r="I342" s="209">
        <f>IF(Input!F$4="GMH_OECC",K342,IF(Input!F$4="GMH_XOEC",M342,IF(Input!F$4="GMH_Korea",O342,IF(Input!F$4="GMH_EU",Q342,IF(Input!F$4="Skysuper",#REF!,IF(Input!F$4="SkyII",#REF!,IF(Input!F$4="XO-8000",#REF!, "FALSE")))))))</f>
        <v>0</v>
      </c>
      <c r="J342" s="210" t="s">
        <v>10359</v>
      </c>
      <c r="K342" s="268">
        <v>0</v>
      </c>
      <c r="L342" s="270" t="s">
        <v>10359</v>
      </c>
      <c r="M342" s="270">
        <v>0</v>
      </c>
      <c r="N342" s="270" t="s">
        <v>10359</v>
      </c>
      <c r="O342" s="270">
        <v>0</v>
      </c>
      <c r="P342" s="270" t="s">
        <v>10359</v>
      </c>
      <c r="Q342" s="270">
        <v>0</v>
      </c>
      <c r="R342" s="74"/>
      <c r="S342" s="75" t="str">
        <f t="shared" si="30"/>
        <v>0000</v>
      </c>
      <c r="T342" s="75" t="str">
        <f t="shared" si="31"/>
        <v>00000000000000000000000000000000</v>
      </c>
      <c r="U342" s="75" t="str">
        <f t="shared" ca="1" si="32"/>
        <v>00000000000000000000000000000000</v>
      </c>
      <c r="V342" s="197">
        <f t="shared" ca="1" si="34"/>
        <v>0</v>
      </c>
      <c r="W342" s="75">
        <f t="shared" si="35"/>
        <v>0</v>
      </c>
      <c r="Y342" s="75">
        <f t="shared" si="33"/>
        <v>2712</v>
      </c>
      <c r="Z342" s="75">
        <v>339</v>
      </c>
      <c r="AE342" s="479"/>
    </row>
    <row r="343" spans="1:31" s="75" customFormat="1" ht="13.5" x14ac:dyDescent="0.2">
      <c r="A343" s="211">
        <v>340</v>
      </c>
      <c r="B343" s="212" t="s">
        <v>1228</v>
      </c>
      <c r="C343" s="213" t="s">
        <v>1229</v>
      </c>
      <c r="D343" s="213"/>
      <c r="E343" s="213">
        <v>0</v>
      </c>
      <c r="F343" s="213" t="s">
        <v>585</v>
      </c>
      <c r="G343" s="214" t="s">
        <v>677</v>
      </c>
      <c r="H343" s="208" t="str">
        <f>IF(Input!F$4="GMH_OECC",J343,IF(Input!F$4="GMH_XOEC",L343,IF(Input!F$4="GMH_Korea",N343,IF(Input!F$4="GMH_EU",P343,IF(Input!F$4="Skysuper",#REF!,IF(Input!F$4="SkyII",#REF!,IF(Input!F$4="XO-8000",#REF!, "FALSE")))))))</f>
        <v>00</v>
      </c>
      <c r="I343" s="209">
        <f>IF(Input!F$4="GMH_OECC",K343,IF(Input!F$4="GMH_XOEC",M343,IF(Input!F$4="GMH_Korea",O343,IF(Input!F$4="GMH_EU",Q343,IF(Input!F$4="Skysuper",#REF!,IF(Input!F$4="SkyII",#REF!,IF(Input!F$4="XO-8000",#REF!, "FALSE")))))))</f>
        <v>0</v>
      </c>
      <c r="J343" s="210" t="s">
        <v>10359</v>
      </c>
      <c r="K343" s="268">
        <v>0</v>
      </c>
      <c r="L343" s="270" t="s">
        <v>10359</v>
      </c>
      <c r="M343" s="270">
        <v>0</v>
      </c>
      <c r="N343" s="270" t="s">
        <v>10359</v>
      </c>
      <c r="O343" s="270">
        <v>0</v>
      </c>
      <c r="P343" s="270" t="s">
        <v>10359</v>
      </c>
      <c r="Q343" s="270">
        <v>0</v>
      </c>
      <c r="R343" s="74"/>
      <c r="S343" s="75" t="str">
        <f t="shared" si="30"/>
        <v>0000</v>
      </c>
      <c r="T343" s="75" t="str">
        <f t="shared" si="31"/>
        <v>00000000000000000000000000000000</v>
      </c>
      <c r="U343" s="75" t="str">
        <f t="shared" ca="1" si="32"/>
        <v>00000000000000000000000000000000</v>
      </c>
      <c r="V343" s="197">
        <f t="shared" ca="1" si="34"/>
        <v>0</v>
      </c>
      <c r="W343" s="75">
        <f t="shared" si="35"/>
        <v>0</v>
      </c>
      <c r="Y343" s="75">
        <f t="shared" si="33"/>
        <v>2720</v>
      </c>
      <c r="Z343" s="75">
        <v>340</v>
      </c>
      <c r="AE343" s="479"/>
    </row>
    <row r="344" spans="1:31" s="75" customFormat="1" ht="13.5" x14ac:dyDescent="0.2">
      <c r="A344" s="211">
        <v>341</v>
      </c>
      <c r="B344" s="212" t="s">
        <v>1230</v>
      </c>
      <c r="C344" s="213" t="s">
        <v>1231</v>
      </c>
      <c r="D344" s="213"/>
      <c r="E344" s="213">
        <v>0</v>
      </c>
      <c r="F344" s="213" t="s">
        <v>585</v>
      </c>
      <c r="G344" s="214" t="s">
        <v>677</v>
      </c>
      <c r="H344" s="208" t="str">
        <f>IF(Input!F$4="GMH_OECC",J344,IF(Input!F$4="GMH_XOEC",L344,IF(Input!F$4="GMH_Korea",N344,IF(Input!F$4="GMH_EU",P344,IF(Input!F$4="Skysuper",#REF!,IF(Input!F$4="SkyII",#REF!,IF(Input!F$4="XO-8000",#REF!, "FALSE")))))))</f>
        <v>00</v>
      </c>
      <c r="I344" s="209">
        <f>IF(Input!F$4="GMH_OECC",K344,IF(Input!F$4="GMH_XOEC",M344,IF(Input!F$4="GMH_Korea",O344,IF(Input!F$4="GMH_EU",Q344,IF(Input!F$4="Skysuper",#REF!,IF(Input!F$4="SkyII",#REF!,IF(Input!F$4="XO-8000",#REF!, "FALSE")))))))</f>
        <v>0</v>
      </c>
      <c r="J344" s="210" t="s">
        <v>10359</v>
      </c>
      <c r="K344" s="268">
        <v>0</v>
      </c>
      <c r="L344" s="270" t="s">
        <v>10359</v>
      </c>
      <c r="M344" s="270">
        <v>0</v>
      </c>
      <c r="N344" s="270" t="s">
        <v>10359</v>
      </c>
      <c r="O344" s="270">
        <v>0</v>
      </c>
      <c r="P344" s="270" t="s">
        <v>10359</v>
      </c>
      <c r="Q344" s="270">
        <v>0</v>
      </c>
      <c r="R344" s="74"/>
      <c r="S344" s="75" t="str">
        <f t="shared" si="30"/>
        <v>0000</v>
      </c>
      <c r="T344" s="75" t="str">
        <f t="shared" si="31"/>
        <v>00000000000000000000000000000000</v>
      </c>
      <c r="U344" s="75" t="str">
        <f t="shared" ca="1" si="32"/>
        <v>00000000000000000000000000000000</v>
      </c>
      <c r="V344" s="197">
        <f t="shared" ca="1" si="34"/>
        <v>0</v>
      </c>
      <c r="W344" s="75">
        <f t="shared" si="35"/>
        <v>0</v>
      </c>
      <c r="Y344" s="75">
        <f t="shared" si="33"/>
        <v>2728</v>
      </c>
      <c r="Z344" s="75">
        <v>341</v>
      </c>
      <c r="AE344" s="479"/>
    </row>
    <row r="345" spans="1:31" s="75" customFormat="1" ht="13.5" x14ac:dyDescent="0.2">
      <c r="A345" s="211">
        <v>342</v>
      </c>
      <c r="B345" s="212" t="s">
        <v>1232</v>
      </c>
      <c r="C345" s="213" t="s">
        <v>1233</v>
      </c>
      <c r="D345" s="213"/>
      <c r="E345" s="213">
        <v>0</v>
      </c>
      <c r="F345" s="213" t="s">
        <v>585</v>
      </c>
      <c r="G345" s="214" t="s">
        <v>677</v>
      </c>
      <c r="H345" s="208" t="str">
        <f>IF(Input!F$4="GMH_OECC",J345,IF(Input!F$4="GMH_XOEC",L345,IF(Input!F$4="GMH_Korea",N345,IF(Input!F$4="GMH_EU",P345,IF(Input!F$4="Skysuper",#REF!,IF(Input!F$4="SkyII",#REF!,IF(Input!F$4="XO-8000",#REF!, "FALSE")))))))</f>
        <v>00</v>
      </c>
      <c r="I345" s="209">
        <f>IF(Input!F$4="GMH_OECC",K345,IF(Input!F$4="GMH_XOEC",M345,IF(Input!F$4="GMH_Korea",O345,IF(Input!F$4="GMH_EU",Q345,IF(Input!F$4="Skysuper",#REF!,IF(Input!F$4="SkyII",#REF!,IF(Input!F$4="XO-8000",#REF!, "FALSE")))))))</f>
        <v>0</v>
      </c>
      <c r="J345" s="210" t="s">
        <v>10359</v>
      </c>
      <c r="K345" s="268">
        <v>0</v>
      </c>
      <c r="L345" s="270" t="s">
        <v>10359</v>
      </c>
      <c r="M345" s="270">
        <v>0</v>
      </c>
      <c r="N345" s="270" t="s">
        <v>10359</v>
      </c>
      <c r="O345" s="270">
        <v>0</v>
      </c>
      <c r="P345" s="270" t="s">
        <v>10359</v>
      </c>
      <c r="Q345" s="270">
        <v>0</v>
      </c>
      <c r="R345" s="74"/>
      <c r="S345" s="75" t="str">
        <f t="shared" si="30"/>
        <v>0000</v>
      </c>
      <c r="T345" s="75" t="str">
        <f t="shared" si="31"/>
        <v>00000000000000000000000000000000</v>
      </c>
      <c r="U345" s="75" t="str">
        <f t="shared" ca="1" si="32"/>
        <v>00000000000000000000000000000000</v>
      </c>
      <c r="V345" s="197">
        <f t="shared" ca="1" si="34"/>
        <v>0</v>
      </c>
      <c r="W345" s="75">
        <f t="shared" si="35"/>
        <v>0</v>
      </c>
      <c r="Y345" s="75">
        <f t="shared" si="33"/>
        <v>2736</v>
      </c>
      <c r="Z345" s="75">
        <v>342</v>
      </c>
      <c r="AE345" s="479"/>
    </row>
    <row r="346" spans="1:31" s="75" customFormat="1" ht="13.5" x14ac:dyDescent="0.2">
      <c r="A346" s="211">
        <v>343</v>
      </c>
      <c r="B346" s="212" t="s">
        <v>1234</v>
      </c>
      <c r="C346" s="213" t="s">
        <v>1235</v>
      </c>
      <c r="D346" s="213"/>
      <c r="E346" s="213">
        <v>0</v>
      </c>
      <c r="F346" s="213" t="s">
        <v>585</v>
      </c>
      <c r="G346" s="214" t="s">
        <v>677</v>
      </c>
      <c r="H346" s="208" t="str">
        <f>IF(Input!F$4="GMH_OECC",J346,IF(Input!F$4="GMH_XOEC",L346,IF(Input!F$4="GMH_Korea",N346,IF(Input!F$4="GMH_EU",P346,IF(Input!F$4="Skysuper",#REF!,IF(Input!F$4="SkyII",#REF!,IF(Input!F$4="XO-8000",#REF!, "FALSE")))))))</f>
        <v>00</v>
      </c>
      <c r="I346" s="209">
        <f>IF(Input!F$4="GMH_OECC",K346,IF(Input!F$4="GMH_XOEC",M346,IF(Input!F$4="GMH_Korea",O346,IF(Input!F$4="GMH_EU",Q346,IF(Input!F$4="Skysuper",#REF!,IF(Input!F$4="SkyII",#REF!,IF(Input!F$4="XO-8000",#REF!, "FALSE")))))))</f>
        <v>0</v>
      </c>
      <c r="J346" s="210" t="s">
        <v>10359</v>
      </c>
      <c r="K346" s="268">
        <v>0</v>
      </c>
      <c r="L346" s="270" t="s">
        <v>10359</v>
      </c>
      <c r="M346" s="270">
        <v>0</v>
      </c>
      <c r="N346" s="270" t="s">
        <v>10359</v>
      </c>
      <c r="O346" s="270">
        <v>0</v>
      </c>
      <c r="P346" s="270" t="s">
        <v>10359</v>
      </c>
      <c r="Q346" s="270">
        <v>0</v>
      </c>
      <c r="R346" s="74"/>
      <c r="S346" s="75" t="str">
        <f t="shared" si="30"/>
        <v>0000</v>
      </c>
      <c r="T346" s="75" t="str">
        <f t="shared" si="31"/>
        <v>00000000000000000000000000000000</v>
      </c>
      <c r="U346" s="75" t="str">
        <f t="shared" ca="1" si="32"/>
        <v>00000000000000000000000000000000</v>
      </c>
      <c r="V346" s="197">
        <f t="shared" ca="1" si="34"/>
        <v>0</v>
      </c>
      <c r="W346" s="75">
        <f t="shared" si="35"/>
        <v>0</v>
      </c>
      <c r="Y346" s="75">
        <f t="shared" si="33"/>
        <v>2744</v>
      </c>
      <c r="Z346" s="75">
        <v>343</v>
      </c>
      <c r="AE346" s="479"/>
    </row>
    <row r="347" spans="1:31" s="75" customFormat="1" ht="13.5" x14ac:dyDescent="0.2">
      <c r="A347" s="211">
        <v>344</v>
      </c>
      <c r="B347" s="212" t="s">
        <v>1236</v>
      </c>
      <c r="C347" s="213" t="s">
        <v>1237</v>
      </c>
      <c r="D347" s="213"/>
      <c r="E347" s="213">
        <v>0</v>
      </c>
      <c r="F347" s="213" t="s">
        <v>585</v>
      </c>
      <c r="G347" s="214" t="s">
        <v>677</v>
      </c>
      <c r="H347" s="208" t="str">
        <f>IF(Input!F$4="GMH_OECC",J347,IF(Input!F$4="GMH_XOEC",L347,IF(Input!F$4="GMH_Korea",N347,IF(Input!F$4="GMH_EU",P347,IF(Input!F$4="Skysuper",#REF!,IF(Input!F$4="SkyII",#REF!,IF(Input!F$4="XO-8000",#REF!, "FALSE")))))))</f>
        <v>00</v>
      </c>
      <c r="I347" s="209">
        <f>IF(Input!F$4="GMH_OECC",K347,IF(Input!F$4="GMH_XOEC",M347,IF(Input!F$4="GMH_Korea",O347,IF(Input!F$4="GMH_EU",Q347,IF(Input!F$4="Skysuper",#REF!,IF(Input!F$4="SkyII",#REF!,IF(Input!F$4="XO-8000",#REF!, "FALSE")))))))</f>
        <v>0</v>
      </c>
      <c r="J347" s="210" t="s">
        <v>10359</v>
      </c>
      <c r="K347" s="268">
        <v>0</v>
      </c>
      <c r="L347" s="270" t="s">
        <v>10359</v>
      </c>
      <c r="M347" s="270">
        <v>0</v>
      </c>
      <c r="N347" s="270" t="s">
        <v>10359</v>
      </c>
      <c r="O347" s="270">
        <v>0</v>
      </c>
      <c r="P347" s="270" t="s">
        <v>10359</v>
      </c>
      <c r="Q347" s="270">
        <v>0</v>
      </c>
      <c r="R347" s="74"/>
      <c r="S347" s="75" t="str">
        <f t="shared" si="30"/>
        <v>0000</v>
      </c>
      <c r="T347" s="75" t="str">
        <f t="shared" si="31"/>
        <v>00000000000000000000000000000000</v>
      </c>
      <c r="U347" s="75" t="str">
        <f t="shared" ca="1" si="32"/>
        <v>00000000000000000000000000000000</v>
      </c>
      <c r="V347" s="197">
        <f t="shared" ca="1" si="34"/>
        <v>0</v>
      </c>
      <c r="W347" s="75">
        <f t="shared" si="35"/>
        <v>0</v>
      </c>
      <c r="Y347" s="75">
        <f t="shared" si="33"/>
        <v>2752</v>
      </c>
      <c r="Z347" s="75">
        <v>344</v>
      </c>
      <c r="AE347" s="479"/>
    </row>
    <row r="348" spans="1:31" s="75" customFormat="1" ht="13.5" x14ac:dyDescent="0.2">
      <c r="A348" s="211">
        <v>345</v>
      </c>
      <c r="B348" s="212" t="s">
        <v>1238</v>
      </c>
      <c r="C348" s="213" t="s">
        <v>1239</v>
      </c>
      <c r="D348" s="213"/>
      <c r="E348" s="213">
        <v>0</v>
      </c>
      <c r="F348" s="213" t="s">
        <v>585</v>
      </c>
      <c r="G348" s="214" t="s">
        <v>677</v>
      </c>
      <c r="H348" s="208" t="str">
        <f>IF(Input!F$4="GMH_OECC",J348,IF(Input!F$4="GMH_XOEC",L348,IF(Input!F$4="GMH_Korea",N348,IF(Input!F$4="GMH_EU",P348,IF(Input!F$4="Skysuper",#REF!,IF(Input!F$4="SkyII",#REF!,IF(Input!F$4="XO-8000",#REF!, "FALSE")))))))</f>
        <v>00</v>
      </c>
      <c r="I348" s="209">
        <f>IF(Input!F$4="GMH_OECC",K348,IF(Input!F$4="GMH_XOEC",M348,IF(Input!F$4="GMH_Korea",O348,IF(Input!F$4="GMH_EU",Q348,IF(Input!F$4="Skysuper",#REF!,IF(Input!F$4="SkyII",#REF!,IF(Input!F$4="XO-8000",#REF!, "FALSE")))))))</f>
        <v>0</v>
      </c>
      <c r="J348" s="210" t="s">
        <v>10359</v>
      </c>
      <c r="K348" s="268">
        <v>0</v>
      </c>
      <c r="L348" s="270" t="s">
        <v>10359</v>
      </c>
      <c r="M348" s="270">
        <v>0</v>
      </c>
      <c r="N348" s="270" t="s">
        <v>10359</v>
      </c>
      <c r="O348" s="270">
        <v>0</v>
      </c>
      <c r="P348" s="270" t="s">
        <v>10359</v>
      </c>
      <c r="Q348" s="270">
        <v>0</v>
      </c>
      <c r="R348" s="74"/>
      <c r="S348" s="75" t="str">
        <f t="shared" si="30"/>
        <v>0000</v>
      </c>
      <c r="T348" s="75" t="str">
        <f t="shared" si="31"/>
        <v>00000000000000000000000000000000</v>
      </c>
      <c r="U348" s="75" t="str">
        <f t="shared" ca="1" si="32"/>
        <v>00000000000000000000000000000000</v>
      </c>
      <c r="V348" s="197">
        <f t="shared" ca="1" si="34"/>
        <v>0</v>
      </c>
      <c r="W348" s="75">
        <f t="shared" si="35"/>
        <v>0</v>
      </c>
      <c r="Y348" s="75">
        <f t="shared" si="33"/>
        <v>2760</v>
      </c>
      <c r="Z348" s="75">
        <v>345</v>
      </c>
      <c r="AE348" s="479"/>
    </row>
    <row r="349" spans="1:31" s="75" customFormat="1" ht="13.5" x14ac:dyDescent="0.2">
      <c r="A349" s="211">
        <v>346</v>
      </c>
      <c r="B349" s="212" t="s">
        <v>1240</v>
      </c>
      <c r="C349" s="213" t="s">
        <v>1241</v>
      </c>
      <c r="D349" s="213"/>
      <c r="E349" s="213">
        <v>0</v>
      </c>
      <c r="F349" s="213" t="s">
        <v>585</v>
      </c>
      <c r="G349" s="214" t="s">
        <v>677</v>
      </c>
      <c r="H349" s="208" t="str">
        <f>IF(Input!F$4="GMH_OECC",J349,IF(Input!F$4="GMH_XOEC",L349,IF(Input!F$4="GMH_Korea",N349,IF(Input!F$4="GMH_EU",P349,IF(Input!F$4="Skysuper",#REF!,IF(Input!F$4="SkyII",#REF!,IF(Input!F$4="XO-8000",#REF!, "FALSE")))))))</f>
        <v>00</v>
      </c>
      <c r="I349" s="209">
        <f>IF(Input!F$4="GMH_OECC",K349,IF(Input!F$4="GMH_XOEC",M349,IF(Input!F$4="GMH_Korea",O349,IF(Input!F$4="GMH_EU",Q349,IF(Input!F$4="Skysuper",#REF!,IF(Input!F$4="SkyII",#REF!,IF(Input!F$4="XO-8000",#REF!, "FALSE")))))))</f>
        <v>0</v>
      </c>
      <c r="J349" s="210" t="s">
        <v>10359</v>
      </c>
      <c r="K349" s="268">
        <v>0</v>
      </c>
      <c r="L349" s="270" t="s">
        <v>10359</v>
      </c>
      <c r="M349" s="270">
        <v>0</v>
      </c>
      <c r="N349" s="270" t="s">
        <v>10359</v>
      </c>
      <c r="O349" s="270">
        <v>0</v>
      </c>
      <c r="P349" s="270" t="s">
        <v>10359</v>
      </c>
      <c r="Q349" s="270">
        <v>0</v>
      </c>
      <c r="R349" s="74"/>
      <c r="S349" s="75" t="str">
        <f t="shared" si="30"/>
        <v>0000</v>
      </c>
      <c r="T349" s="75" t="str">
        <f t="shared" si="31"/>
        <v>00000000000000000000000000000000</v>
      </c>
      <c r="U349" s="75" t="str">
        <f t="shared" ca="1" si="32"/>
        <v>00000000000000000000000000000000</v>
      </c>
      <c r="V349" s="197">
        <f t="shared" ca="1" si="34"/>
        <v>0</v>
      </c>
      <c r="W349" s="75">
        <f t="shared" si="35"/>
        <v>0</v>
      </c>
      <c r="Y349" s="75">
        <f t="shared" si="33"/>
        <v>2768</v>
      </c>
      <c r="Z349" s="75">
        <v>346</v>
      </c>
      <c r="AE349" s="479"/>
    </row>
    <row r="350" spans="1:31" s="75" customFormat="1" ht="13.5" x14ac:dyDescent="0.2">
      <c r="A350" s="211">
        <v>347</v>
      </c>
      <c r="B350" s="212" t="s">
        <v>1242</v>
      </c>
      <c r="C350" s="213" t="s">
        <v>1243</v>
      </c>
      <c r="D350" s="213"/>
      <c r="E350" s="213">
        <v>0</v>
      </c>
      <c r="F350" s="213" t="s">
        <v>585</v>
      </c>
      <c r="G350" s="214" t="s">
        <v>677</v>
      </c>
      <c r="H350" s="208" t="str">
        <f>IF(Input!F$4="GMH_OECC",J350,IF(Input!F$4="GMH_XOEC",L350,IF(Input!F$4="GMH_Korea",N350,IF(Input!F$4="GMH_EU",P350,IF(Input!F$4="Skysuper",#REF!,IF(Input!F$4="SkyII",#REF!,IF(Input!F$4="XO-8000",#REF!, "FALSE")))))))</f>
        <v>00</v>
      </c>
      <c r="I350" s="209">
        <f>IF(Input!F$4="GMH_OECC",K350,IF(Input!F$4="GMH_XOEC",M350,IF(Input!F$4="GMH_Korea",O350,IF(Input!F$4="GMH_EU",Q350,IF(Input!F$4="Skysuper",#REF!,IF(Input!F$4="SkyII",#REF!,IF(Input!F$4="XO-8000",#REF!, "FALSE")))))))</f>
        <v>0</v>
      </c>
      <c r="J350" s="210" t="s">
        <v>10359</v>
      </c>
      <c r="K350" s="268">
        <v>0</v>
      </c>
      <c r="L350" s="270" t="s">
        <v>10359</v>
      </c>
      <c r="M350" s="270">
        <v>0</v>
      </c>
      <c r="N350" s="270" t="s">
        <v>10359</v>
      </c>
      <c r="O350" s="270">
        <v>0</v>
      </c>
      <c r="P350" s="270" t="s">
        <v>10359</v>
      </c>
      <c r="Q350" s="270">
        <v>0</v>
      </c>
      <c r="R350" s="74"/>
      <c r="S350" s="75" t="str">
        <f t="shared" si="30"/>
        <v>0000</v>
      </c>
      <c r="T350" s="75" t="str">
        <f t="shared" si="31"/>
        <v>00000000000000000000000000000000</v>
      </c>
      <c r="U350" s="75" t="str">
        <f t="shared" ca="1" si="32"/>
        <v>00000000000000000000000000000000</v>
      </c>
      <c r="V350" s="197">
        <f t="shared" ca="1" si="34"/>
        <v>0</v>
      </c>
      <c r="W350" s="75">
        <f t="shared" si="35"/>
        <v>0</v>
      </c>
      <c r="Y350" s="75">
        <f t="shared" si="33"/>
        <v>2776</v>
      </c>
      <c r="Z350" s="75">
        <v>347</v>
      </c>
      <c r="AE350" s="479"/>
    </row>
    <row r="351" spans="1:31" s="75" customFormat="1" ht="13.5" x14ac:dyDescent="0.2">
      <c r="A351" s="211">
        <v>348</v>
      </c>
      <c r="B351" s="212" t="s">
        <v>1244</v>
      </c>
      <c r="C351" s="213" t="s">
        <v>1245</v>
      </c>
      <c r="D351" s="213"/>
      <c r="E351" s="213">
        <v>0</v>
      </c>
      <c r="F351" s="213" t="s">
        <v>585</v>
      </c>
      <c r="G351" s="214" t="s">
        <v>677</v>
      </c>
      <c r="H351" s="208" t="str">
        <f>IF(Input!F$4="GMH_OECC",J351,IF(Input!F$4="GMH_XOEC",L351,IF(Input!F$4="GMH_Korea",N351,IF(Input!F$4="GMH_EU",P351,IF(Input!F$4="Skysuper",#REF!,IF(Input!F$4="SkyII",#REF!,IF(Input!F$4="XO-8000",#REF!, "FALSE")))))))</f>
        <v>00</v>
      </c>
      <c r="I351" s="209">
        <f>IF(Input!F$4="GMH_OECC",K351,IF(Input!F$4="GMH_XOEC",M351,IF(Input!F$4="GMH_Korea",O351,IF(Input!F$4="GMH_EU",Q351,IF(Input!F$4="Skysuper",#REF!,IF(Input!F$4="SkyII",#REF!,IF(Input!F$4="XO-8000",#REF!, "FALSE")))))))</f>
        <v>0</v>
      </c>
      <c r="J351" s="210" t="s">
        <v>10359</v>
      </c>
      <c r="K351" s="268">
        <v>0</v>
      </c>
      <c r="L351" s="270" t="s">
        <v>10359</v>
      </c>
      <c r="M351" s="270">
        <v>0</v>
      </c>
      <c r="N351" s="270" t="s">
        <v>10359</v>
      </c>
      <c r="O351" s="270">
        <v>0</v>
      </c>
      <c r="P351" s="270" t="s">
        <v>10359</v>
      </c>
      <c r="Q351" s="270">
        <v>0</v>
      </c>
      <c r="R351" s="74"/>
      <c r="S351" s="75" t="str">
        <f t="shared" si="30"/>
        <v>0000</v>
      </c>
      <c r="T351" s="75" t="str">
        <f t="shared" si="31"/>
        <v>00000000000000000000000000000000</v>
      </c>
      <c r="U351" s="75" t="str">
        <f t="shared" ca="1" si="32"/>
        <v>00000000000000000000000000000000</v>
      </c>
      <c r="V351" s="197">
        <f t="shared" ca="1" si="34"/>
        <v>0</v>
      </c>
      <c r="W351" s="75">
        <f t="shared" si="35"/>
        <v>0</v>
      </c>
      <c r="Y351" s="75">
        <f t="shared" si="33"/>
        <v>2784</v>
      </c>
      <c r="Z351" s="75">
        <v>348</v>
      </c>
      <c r="AE351" s="479"/>
    </row>
    <row r="352" spans="1:31" s="75" customFormat="1" ht="13.5" x14ac:dyDescent="0.2">
      <c r="A352" s="211">
        <v>349</v>
      </c>
      <c r="B352" s="212" t="s">
        <v>1246</v>
      </c>
      <c r="C352" s="213" t="s">
        <v>1247</v>
      </c>
      <c r="D352" s="213"/>
      <c r="E352" s="213">
        <v>0</v>
      </c>
      <c r="F352" s="213" t="s">
        <v>585</v>
      </c>
      <c r="G352" s="214" t="s">
        <v>677</v>
      </c>
      <c r="H352" s="208" t="str">
        <f>IF(Input!F$4="GMH_OECC",J352,IF(Input!F$4="GMH_XOEC",L352,IF(Input!F$4="GMH_Korea",N352,IF(Input!F$4="GMH_EU",P352,IF(Input!F$4="Skysuper",#REF!,IF(Input!F$4="SkyII",#REF!,IF(Input!F$4="XO-8000",#REF!, "FALSE")))))))</f>
        <v>00</v>
      </c>
      <c r="I352" s="209">
        <f>IF(Input!F$4="GMH_OECC",K352,IF(Input!F$4="GMH_XOEC",M352,IF(Input!F$4="GMH_Korea",O352,IF(Input!F$4="GMH_EU",Q352,IF(Input!F$4="Skysuper",#REF!,IF(Input!F$4="SkyII",#REF!,IF(Input!F$4="XO-8000",#REF!, "FALSE")))))))</f>
        <v>0</v>
      </c>
      <c r="J352" s="210" t="s">
        <v>10359</v>
      </c>
      <c r="K352" s="268">
        <v>0</v>
      </c>
      <c r="L352" s="270" t="s">
        <v>10359</v>
      </c>
      <c r="M352" s="270">
        <v>0</v>
      </c>
      <c r="N352" s="270" t="s">
        <v>10359</v>
      </c>
      <c r="O352" s="270">
        <v>0</v>
      </c>
      <c r="P352" s="270" t="s">
        <v>10359</v>
      </c>
      <c r="Q352" s="270">
        <v>0</v>
      </c>
      <c r="R352" s="74"/>
      <c r="S352" s="75" t="str">
        <f t="shared" si="30"/>
        <v>0000</v>
      </c>
      <c r="T352" s="75" t="str">
        <f t="shared" si="31"/>
        <v>00000000000000000000000000000000</v>
      </c>
      <c r="U352" s="75" t="str">
        <f t="shared" ca="1" si="32"/>
        <v>00000000000000000000000000000000</v>
      </c>
      <c r="V352" s="197">
        <f t="shared" ca="1" si="34"/>
        <v>0</v>
      </c>
      <c r="W352" s="75">
        <f t="shared" si="35"/>
        <v>0</v>
      </c>
      <c r="Y352" s="75">
        <f t="shared" si="33"/>
        <v>2792</v>
      </c>
      <c r="Z352" s="75">
        <v>349</v>
      </c>
      <c r="AE352" s="479"/>
    </row>
    <row r="353" spans="1:31" s="75" customFormat="1" ht="13.5" x14ac:dyDescent="0.2">
      <c r="A353" s="211">
        <v>350</v>
      </c>
      <c r="B353" s="212" t="s">
        <v>1248</v>
      </c>
      <c r="C353" s="213" t="s">
        <v>1249</v>
      </c>
      <c r="D353" s="213"/>
      <c r="E353" s="213">
        <v>0</v>
      </c>
      <c r="F353" s="213" t="s">
        <v>585</v>
      </c>
      <c r="G353" s="214" t="s">
        <v>677</v>
      </c>
      <c r="H353" s="208" t="str">
        <f>IF(Input!F$4="GMH_OECC",J353,IF(Input!F$4="GMH_XOEC",L353,IF(Input!F$4="GMH_Korea",N353,IF(Input!F$4="GMH_EU",P353,IF(Input!F$4="Skysuper",#REF!,IF(Input!F$4="SkyII",#REF!,IF(Input!F$4="XO-8000",#REF!, "FALSE")))))))</f>
        <v>00</v>
      </c>
      <c r="I353" s="209">
        <f>IF(Input!F$4="GMH_OECC",K353,IF(Input!F$4="GMH_XOEC",M353,IF(Input!F$4="GMH_Korea",O353,IF(Input!F$4="GMH_EU",Q353,IF(Input!F$4="Skysuper",#REF!,IF(Input!F$4="SkyII",#REF!,IF(Input!F$4="XO-8000",#REF!, "FALSE")))))))</f>
        <v>0</v>
      </c>
      <c r="J353" s="210" t="s">
        <v>10359</v>
      </c>
      <c r="K353" s="268">
        <v>0</v>
      </c>
      <c r="L353" s="270" t="s">
        <v>10359</v>
      </c>
      <c r="M353" s="270">
        <v>0</v>
      </c>
      <c r="N353" s="270" t="s">
        <v>10359</v>
      </c>
      <c r="O353" s="270">
        <v>0</v>
      </c>
      <c r="P353" s="270" t="s">
        <v>10359</v>
      </c>
      <c r="Q353" s="270">
        <v>0</v>
      </c>
      <c r="R353" s="74"/>
      <c r="S353" s="75" t="str">
        <f t="shared" si="30"/>
        <v>0000</v>
      </c>
      <c r="T353" s="75" t="str">
        <f t="shared" si="31"/>
        <v>00000000000000000000000000000000</v>
      </c>
      <c r="U353" s="75" t="str">
        <f t="shared" ca="1" si="32"/>
        <v>00000000000000000000000000000000</v>
      </c>
      <c r="V353" s="197">
        <f t="shared" ca="1" si="34"/>
        <v>0</v>
      </c>
      <c r="W353" s="75">
        <f t="shared" si="35"/>
        <v>0</v>
      </c>
      <c r="Y353" s="75">
        <f t="shared" si="33"/>
        <v>2800</v>
      </c>
      <c r="Z353" s="75">
        <v>350</v>
      </c>
      <c r="AE353" s="479"/>
    </row>
    <row r="354" spans="1:31" s="75" customFormat="1" ht="13.5" x14ac:dyDescent="0.2">
      <c r="A354" s="211">
        <v>351</v>
      </c>
      <c r="B354" s="212" t="s">
        <v>1250</v>
      </c>
      <c r="C354" s="213" t="s">
        <v>1251</v>
      </c>
      <c r="D354" s="213"/>
      <c r="E354" s="213">
        <v>0</v>
      </c>
      <c r="F354" s="213" t="s">
        <v>585</v>
      </c>
      <c r="G354" s="214" t="s">
        <v>677</v>
      </c>
      <c r="H354" s="208" t="str">
        <f>IF(Input!F$4="GMH_OECC",J354,IF(Input!F$4="GMH_XOEC",L354,IF(Input!F$4="GMH_Korea",N354,IF(Input!F$4="GMH_EU",P354,IF(Input!F$4="Skysuper",#REF!,IF(Input!F$4="SkyII",#REF!,IF(Input!F$4="XO-8000",#REF!, "FALSE")))))))</f>
        <v>00</v>
      </c>
      <c r="I354" s="209">
        <f>IF(Input!F$4="GMH_OECC",K354,IF(Input!F$4="GMH_XOEC",M354,IF(Input!F$4="GMH_Korea",O354,IF(Input!F$4="GMH_EU",Q354,IF(Input!F$4="Skysuper",#REF!,IF(Input!F$4="SkyII",#REF!,IF(Input!F$4="XO-8000",#REF!, "FALSE")))))))</f>
        <v>0</v>
      </c>
      <c r="J354" s="210" t="s">
        <v>10359</v>
      </c>
      <c r="K354" s="268">
        <v>0</v>
      </c>
      <c r="L354" s="270" t="s">
        <v>10359</v>
      </c>
      <c r="M354" s="270">
        <v>0</v>
      </c>
      <c r="N354" s="270" t="s">
        <v>10359</v>
      </c>
      <c r="O354" s="270">
        <v>0</v>
      </c>
      <c r="P354" s="270" t="s">
        <v>10359</v>
      </c>
      <c r="Q354" s="270">
        <v>0</v>
      </c>
      <c r="R354" s="74"/>
      <c r="S354" s="75" t="str">
        <f t="shared" si="30"/>
        <v>0000</v>
      </c>
      <c r="T354" s="75" t="str">
        <f t="shared" si="31"/>
        <v>00000000000000000000000000000000</v>
      </c>
      <c r="U354" s="75" t="str">
        <f t="shared" ca="1" si="32"/>
        <v>00000000000000000000000000000000</v>
      </c>
      <c r="V354" s="197">
        <f t="shared" ca="1" si="34"/>
        <v>0</v>
      </c>
      <c r="W354" s="75">
        <f t="shared" si="35"/>
        <v>0</v>
      </c>
      <c r="Y354" s="75">
        <f t="shared" si="33"/>
        <v>2808</v>
      </c>
      <c r="Z354" s="75">
        <v>351</v>
      </c>
      <c r="AE354" s="479"/>
    </row>
    <row r="355" spans="1:31" s="75" customFormat="1" ht="13.5" x14ac:dyDescent="0.2">
      <c r="A355" s="211">
        <v>352</v>
      </c>
      <c r="B355" s="212" t="s">
        <v>1252</v>
      </c>
      <c r="C355" s="213" t="s">
        <v>1253</v>
      </c>
      <c r="D355" s="213"/>
      <c r="E355" s="213">
        <v>0</v>
      </c>
      <c r="F355" s="213" t="s">
        <v>585</v>
      </c>
      <c r="G355" s="214" t="s">
        <v>677</v>
      </c>
      <c r="H355" s="208" t="str">
        <f>IF(Input!F$4="GMH_OECC",J355,IF(Input!F$4="GMH_XOEC",L355,IF(Input!F$4="GMH_Korea",N355,IF(Input!F$4="GMH_EU",P355,IF(Input!F$4="Skysuper",#REF!,IF(Input!F$4="SkyII",#REF!,IF(Input!F$4="XO-8000",#REF!, "FALSE")))))))</f>
        <v>00</v>
      </c>
      <c r="I355" s="209">
        <f>IF(Input!F$4="GMH_OECC",K355,IF(Input!F$4="GMH_XOEC",M355,IF(Input!F$4="GMH_Korea",O355,IF(Input!F$4="GMH_EU",Q355,IF(Input!F$4="Skysuper",#REF!,IF(Input!F$4="SkyII",#REF!,IF(Input!F$4="XO-8000",#REF!, "FALSE")))))))</f>
        <v>0</v>
      </c>
      <c r="J355" s="210" t="s">
        <v>10359</v>
      </c>
      <c r="K355" s="268">
        <v>0</v>
      </c>
      <c r="L355" s="270" t="s">
        <v>10359</v>
      </c>
      <c r="M355" s="270">
        <v>0</v>
      </c>
      <c r="N355" s="270" t="s">
        <v>10359</v>
      </c>
      <c r="O355" s="270">
        <v>0</v>
      </c>
      <c r="P355" s="270" t="s">
        <v>10359</v>
      </c>
      <c r="Q355" s="270">
        <v>0</v>
      </c>
      <c r="R355" s="74"/>
      <c r="S355" s="75" t="str">
        <f t="shared" si="30"/>
        <v>0000</v>
      </c>
      <c r="T355" s="75" t="str">
        <f t="shared" si="31"/>
        <v>00000000000000000000000000000000</v>
      </c>
      <c r="U355" s="75" t="str">
        <f t="shared" ca="1" si="32"/>
        <v>00000000000000000000000000000000</v>
      </c>
      <c r="V355" s="197">
        <f t="shared" ca="1" si="34"/>
        <v>0</v>
      </c>
      <c r="W355" s="75">
        <f t="shared" si="35"/>
        <v>0</v>
      </c>
      <c r="Y355" s="75">
        <f t="shared" si="33"/>
        <v>2816</v>
      </c>
      <c r="Z355" s="75">
        <v>352</v>
      </c>
      <c r="AE355" s="479"/>
    </row>
    <row r="356" spans="1:31" s="75" customFormat="1" ht="13.5" x14ac:dyDescent="0.2">
      <c r="A356" s="211">
        <v>353</v>
      </c>
      <c r="B356" s="212" t="s">
        <v>1254</v>
      </c>
      <c r="C356" s="213" t="s">
        <v>1255</v>
      </c>
      <c r="D356" s="213"/>
      <c r="E356" s="213">
        <v>0</v>
      </c>
      <c r="F356" s="213" t="s">
        <v>585</v>
      </c>
      <c r="G356" s="214" t="s">
        <v>677</v>
      </c>
      <c r="H356" s="208" t="str">
        <f>IF(Input!F$4="GMH_OECC",J356,IF(Input!F$4="GMH_XOEC",L356,IF(Input!F$4="GMH_Korea",N356,IF(Input!F$4="GMH_EU",P356,IF(Input!F$4="Skysuper",#REF!,IF(Input!F$4="SkyII",#REF!,IF(Input!F$4="XO-8000",#REF!, "FALSE")))))))</f>
        <v>00</v>
      </c>
      <c r="I356" s="209">
        <f>IF(Input!F$4="GMH_OECC",K356,IF(Input!F$4="GMH_XOEC",M356,IF(Input!F$4="GMH_Korea",O356,IF(Input!F$4="GMH_EU",Q356,IF(Input!F$4="Skysuper",#REF!,IF(Input!F$4="SkyII",#REF!,IF(Input!F$4="XO-8000",#REF!, "FALSE")))))))</f>
        <v>0</v>
      </c>
      <c r="J356" s="210" t="s">
        <v>10359</v>
      </c>
      <c r="K356" s="268">
        <v>0</v>
      </c>
      <c r="L356" s="270" t="s">
        <v>10359</v>
      </c>
      <c r="M356" s="270">
        <v>0</v>
      </c>
      <c r="N356" s="270" t="s">
        <v>10359</v>
      </c>
      <c r="O356" s="270">
        <v>0</v>
      </c>
      <c r="P356" s="270" t="s">
        <v>10359</v>
      </c>
      <c r="Q356" s="270">
        <v>0</v>
      </c>
      <c r="R356" s="74"/>
      <c r="S356" s="75" t="str">
        <f t="shared" si="30"/>
        <v>0000</v>
      </c>
      <c r="T356" s="75" t="str">
        <f t="shared" si="31"/>
        <v>00000000000000000000000000000000</v>
      </c>
      <c r="U356" s="75" t="str">
        <f t="shared" ca="1" si="32"/>
        <v>00000000000000000000000000000000</v>
      </c>
      <c r="V356" s="197">
        <f t="shared" ca="1" si="34"/>
        <v>0</v>
      </c>
      <c r="W356" s="75">
        <f t="shared" si="35"/>
        <v>0</v>
      </c>
      <c r="Y356" s="75">
        <f t="shared" si="33"/>
        <v>2824</v>
      </c>
      <c r="Z356" s="75">
        <v>353</v>
      </c>
      <c r="AE356" s="479"/>
    </row>
    <row r="357" spans="1:31" s="75" customFormat="1" ht="13.5" x14ac:dyDescent="0.2">
      <c r="A357" s="211">
        <v>354</v>
      </c>
      <c r="B357" s="212" t="s">
        <v>1256</v>
      </c>
      <c r="C357" s="213" t="s">
        <v>1257</v>
      </c>
      <c r="D357" s="213"/>
      <c r="E357" s="213">
        <v>0</v>
      </c>
      <c r="F357" s="213" t="s">
        <v>585</v>
      </c>
      <c r="G357" s="214" t="s">
        <v>677</v>
      </c>
      <c r="H357" s="208" t="str">
        <f>IF(Input!F$4="GMH_OECC",J357,IF(Input!F$4="GMH_XOEC",L357,IF(Input!F$4="GMH_Korea",N357,IF(Input!F$4="GMH_EU",P357,IF(Input!F$4="Skysuper",#REF!,IF(Input!F$4="SkyII",#REF!,IF(Input!F$4="XO-8000",#REF!, "FALSE")))))))</f>
        <v>00</v>
      </c>
      <c r="I357" s="209">
        <f>IF(Input!F$4="GMH_OECC",K357,IF(Input!F$4="GMH_XOEC",M357,IF(Input!F$4="GMH_Korea",O357,IF(Input!F$4="GMH_EU",Q357,IF(Input!F$4="Skysuper",#REF!,IF(Input!F$4="SkyII",#REF!,IF(Input!F$4="XO-8000",#REF!, "FALSE")))))))</f>
        <v>0</v>
      </c>
      <c r="J357" s="210" t="s">
        <v>10359</v>
      </c>
      <c r="K357" s="268">
        <v>0</v>
      </c>
      <c r="L357" s="270" t="s">
        <v>10359</v>
      </c>
      <c r="M357" s="270">
        <v>0</v>
      </c>
      <c r="N357" s="270" t="s">
        <v>10359</v>
      </c>
      <c r="O357" s="270">
        <v>0</v>
      </c>
      <c r="P357" s="270" t="s">
        <v>10359</v>
      </c>
      <c r="Q357" s="270">
        <v>0</v>
      </c>
      <c r="R357" s="74"/>
      <c r="S357" s="75" t="str">
        <f t="shared" si="30"/>
        <v>0000</v>
      </c>
      <c r="T357" s="75" t="str">
        <f t="shared" si="31"/>
        <v>00000000000000000000000000000000</v>
      </c>
      <c r="U357" s="75" t="str">
        <f t="shared" ca="1" si="32"/>
        <v>00000000000000000000000000000000</v>
      </c>
      <c r="V357" s="197">
        <f t="shared" ca="1" si="34"/>
        <v>0</v>
      </c>
      <c r="W357" s="75">
        <f t="shared" si="35"/>
        <v>0</v>
      </c>
      <c r="Y357" s="75">
        <f t="shared" si="33"/>
        <v>2832</v>
      </c>
      <c r="Z357" s="75">
        <v>354</v>
      </c>
      <c r="AE357" s="479"/>
    </row>
    <row r="358" spans="1:31" s="75" customFormat="1" ht="13.5" x14ac:dyDescent="0.2">
      <c r="A358" s="211">
        <v>355</v>
      </c>
      <c r="B358" s="212" t="s">
        <v>1258</v>
      </c>
      <c r="C358" s="213" t="s">
        <v>1259</v>
      </c>
      <c r="D358" s="213"/>
      <c r="E358" s="213">
        <v>0</v>
      </c>
      <c r="F358" s="213" t="s">
        <v>585</v>
      </c>
      <c r="G358" s="214" t="s">
        <v>677</v>
      </c>
      <c r="H358" s="208" t="str">
        <f>IF(Input!F$4="GMH_OECC",J358,IF(Input!F$4="GMH_XOEC",L358,IF(Input!F$4="GMH_Korea",N358,IF(Input!F$4="GMH_EU",P358,IF(Input!F$4="Skysuper",#REF!,IF(Input!F$4="SkyII",#REF!,IF(Input!F$4="XO-8000",#REF!, "FALSE")))))))</f>
        <v>00</v>
      </c>
      <c r="I358" s="209">
        <f>IF(Input!F$4="GMH_OECC",K358,IF(Input!F$4="GMH_XOEC",M358,IF(Input!F$4="GMH_Korea",O358,IF(Input!F$4="GMH_EU",Q358,IF(Input!F$4="Skysuper",#REF!,IF(Input!F$4="SkyII",#REF!,IF(Input!F$4="XO-8000",#REF!, "FALSE")))))))</f>
        <v>0</v>
      </c>
      <c r="J358" s="210" t="s">
        <v>10359</v>
      </c>
      <c r="K358" s="268">
        <v>0</v>
      </c>
      <c r="L358" s="270" t="s">
        <v>10359</v>
      </c>
      <c r="M358" s="270">
        <v>0</v>
      </c>
      <c r="N358" s="270" t="s">
        <v>10359</v>
      </c>
      <c r="O358" s="270">
        <v>0</v>
      </c>
      <c r="P358" s="270" t="s">
        <v>10359</v>
      </c>
      <c r="Q358" s="270">
        <v>0</v>
      </c>
      <c r="R358" s="74"/>
      <c r="S358" s="75" t="str">
        <f t="shared" si="30"/>
        <v>0000</v>
      </c>
      <c r="T358" s="75" t="str">
        <f t="shared" si="31"/>
        <v>00000000000000000000000000000000</v>
      </c>
      <c r="U358" s="75" t="str">
        <f t="shared" ca="1" si="32"/>
        <v>00000000000000000000000000000000</v>
      </c>
      <c r="V358" s="197">
        <f t="shared" ca="1" si="34"/>
        <v>0</v>
      </c>
      <c r="W358" s="75">
        <f t="shared" si="35"/>
        <v>0</v>
      </c>
      <c r="Y358" s="75">
        <f t="shared" si="33"/>
        <v>2840</v>
      </c>
      <c r="Z358" s="75">
        <v>355</v>
      </c>
      <c r="AE358" s="479"/>
    </row>
    <row r="359" spans="1:31" s="75" customFormat="1" ht="13.5" x14ac:dyDescent="0.2">
      <c r="A359" s="211">
        <v>356</v>
      </c>
      <c r="B359" s="212" t="s">
        <v>1260</v>
      </c>
      <c r="C359" s="213" t="s">
        <v>1261</v>
      </c>
      <c r="D359" s="213"/>
      <c r="E359" s="213">
        <v>0</v>
      </c>
      <c r="F359" s="213" t="s">
        <v>585</v>
      </c>
      <c r="G359" s="214" t="s">
        <v>677</v>
      </c>
      <c r="H359" s="208" t="str">
        <f>IF(Input!F$4="GMH_OECC",J359,IF(Input!F$4="GMH_XOEC",L359,IF(Input!F$4="GMH_Korea",N359,IF(Input!F$4="GMH_EU",P359,IF(Input!F$4="Skysuper",#REF!,IF(Input!F$4="SkyII",#REF!,IF(Input!F$4="XO-8000",#REF!, "FALSE")))))))</f>
        <v>00</v>
      </c>
      <c r="I359" s="209">
        <f>IF(Input!F$4="GMH_OECC",K359,IF(Input!F$4="GMH_XOEC",M359,IF(Input!F$4="GMH_Korea",O359,IF(Input!F$4="GMH_EU",Q359,IF(Input!F$4="Skysuper",#REF!,IF(Input!F$4="SkyII",#REF!,IF(Input!F$4="XO-8000",#REF!, "FALSE")))))))</f>
        <v>0</v>
      </c>
      <c r="J359" s="210" t="s">
        <v>10359</v>
      </c>
      <c r="K359" s="268">
        <v>0</v>
      </c>
      <c r="L359" s="270" t="s">
        <v>10359</v>
      </c>
      <c r="M359" s="270">
        <v>0</v>
      </c>
      <c r="N359" s="270" t="s">
        <v>10359</v>
      </c>
      <c r="O359" s="270">
        <v>0</v>
      </c>
      <c r="P359" s="270" t="s">
        <v>10359</v>
      </c>
      <c r="Q359" s="270">
        <v>0</v>
      </c>
      <c r="R359" s="74"/>
      <c r="S359" s="75" t="str">
        <f t="shared" si="30"/>
        <v>0000</v>
      </c>
      <c r="T359" s="75" t="str">
        <f t="shared" si="31"/>
        <v>00000000000000000000000000000000</v>
      </c>
      <c r="U359" s="75" t="str">
        <f t="shared" ca="1" si="32"/>
        <v>00000000000000000000000000000000</v>
      </c>
      <c r="V359" s="197">
        <f t="shared" ca="1" si="34"/>
        <v>0</v>
      </c>
      <c r="W359" s="75">
        <f t="shared" si="35"/>
        <v>0</v>
      </c>
      <c r="Y359" s="75">
        <f t="shared" si="33"/>
        <v>2848</v>
      </c>
      <c r="Z359" s="75">
        <v>356</v>
      </c>
      <c r="AE359" s="479"/>
    </row>
    <row r="360" spans="1:31" s="75" customFormat="1" ht="13.5" x14ac:dyDescent="0.2">
      <c r="A360" s="211">
        <v>357</v>
      </c>
      <c r="B360" s="212" t="s">
        <v>1262</v>
      </c>
      <c r="C360" s="213" t="s">
        <v>1263</v>
      </c>
      <c r="D360" s="213"/>
      <c r="E360" s="213">
        <v>0</v>
      </c>
      <c r="F360" s="213" t="s">
        <v>585</v>
      </c>
      <c r="G360" s="214" t="s">
        <v>677</v>
      </c>
      <c r="H360" s="208" t="str">
        <f>IF(Input!F$4="GMH_OECC",J360,IF(Input!F$4="GMH_XOEC",L360,IF(Input!F$4="GMH_Korea",N360,IF(Input!F$4="GMH_EU",P360,IF(Input!F$4="Skysuper",#REF!,IF(Input!F$4="SkyII",#REF!,IF(Input!F$4="XO-8000",#REF!, "FALSE")))))))</f>
        <v>00</v>
      </c>
      <c r="I360" s="209">
        <f>IF(Input!F$4="GMH_OECC",K360,IF(Input!F$4="GMH_XOEC",M360,IF(Input!F$4="GMH_Korea",O360,IF(Input!F$4="GMH_EU",Q360,IF(Input!F$4="Skysuper",#REF!,IF(Input!F$4="SkyII",#REF!,IF(Input!F$4="XO-8000",#REF!, "FALSE")))))))</f>
        <v>0</v>
      </c>
      <c r="J360" s="210" t="s">
        <v>10359</v>
      </c>
      <c r="K360" s="268">
        <v>0</v>
      </c>
      <c r="L360" s="270" t="s">
        <v>10359</v>
      </c>
      <c r="M360" s="270">
        <v>0</v>
      </c>
      <c r="N360" s="270" t="s">
        <v>10359</v>
      </c>
      <c r="O360" s="270">
        <v>0</v>
      </c>
      <c r="P360" s="270" t="s">
        <v>10359</v>
      </c>
      <c r="Q360" s="270">
        <v>0</v>
      </c>
      <c r="R360" s="74"/>
      <c r="S360" s="75" t="str">
        <f t="shared" si="30"/>
        <v>0000</v>
      </c>
      <c r="T360" s="75" t="str">
        <f t="shared" si="31"/>
        <v>00000000000000000000000000000000</v>
      </c>
      <c r="U360" s="75" t="str">
        <f t="shared" ca="1" si="32"/>
        <v>00000000000000000000000000000000</v>
      </c>
      <c r="V360" s="197">
        <f t="shared" ca="1" si="34"/>
        <v>0</v>
      </c>
      <c r="W360" s="75">
        <f t="shared" si="35"/>
        <v>0</v>
      </c>
      <c r="Y360" s="75">
        <f t="shared" si="33"/>
        <v>2856</v>
      </c>
      <c r="Z360" s="75">
        <v>357</v>
      </c>
      <c r="AE360" s="479"/>
    </row>
    <row r="361" spans="1:31" s="75" customFormat="1" ht="13.5" x14ac:dyDescent="0.2">
      <c r="A361" s="211">
        <v>358</v>
      </c>
      <c r="B361" s="212" t="s">
        <v>1264</v>
      </c>
      <c r="C361" s="213" t="s">
        <v>1265</v>
      </c>
      <c r="D361" s="213"/>
      <c r="E361" s="213">
        <v>0</v>
      </c>
      <c r="F361" s="213" t="s">
        <v>585</v>
      </c>
      <c r="G361" s="214" t="s">
        <v>677</v>
      </c>
      <c r="H361" s="208" t="str">
        <f>IF(Input!F$4="GMH_OECC",J361,IF(Input!F$4="GMH_XOEC",L361,IF(Input!F$4="GMH_Korea",N361,IF(Input!F$4="GMH_EU",P361,IF(Input!F$4="Skysuper",#REF!,IF(Input!F$4="SkyII",#REF!,IF(Input!F$4="XO-8000",#REF!, "FALSE")))))))</f>
        <v>00</v>
      </c>
      <c r="I361" s="209">
        <f>IF(Input!F$4="GMH_OECC",K361,IF(Input!F$4="GMH_XOEC",M361,IF(Input!F$4="GMH_Korea",O361,IF(Input!F$4="GMH_EU",Q361,IF(Input!F$4="Skysuper",#REF!,IF(Input!F$4="SkyII",#REF!,IF(Input!F$4="XO-8000",#REF!, "FALSE")))))))</f>
        <v>0</v>
      </c>
      <c r="J361" s="210" t="s">
        <v>10359</v>
      </c>
      <c r="K361" s="268">
        <v>0</v>
      </c>
      <c r="L361" s="270" t="s">
        <v>10359</v>
      </c>
      <c r="M361" s="270">
        <v>0</v>
      </c>
      <c r="N361" s="270" t="s">
        <v>10359</v>
      </c>
      <c r="O361" s="270">
        <v>0</v>
      </c>
      <c r="P361" s="270" t="s">
        <v>10359</v>
      </c>
      <c r="Q361" s="270">
        <v>0</v>
      </c>
      <c r="R361" s="74"/>
      <c r="S361" s="75" t="str">
        <f t="shared" si="30"/>
        <v>0000</v>
      </c>
      <c r="T361" s="75" t="str">
        <f t="shared" si="31"/>
        <v>00000000000000000000000000000000</v>
      </c>
      <c r="U361" s="75" t="str">
        <f t="shared" ca="1" si="32"/>
        <v>00000000000000000000000000000000</v>
      </c>
      <c r="V361" s="197">
        <f t="shared" ca="1" si="34"/>
        <v>0</v>
      </c>
      <c r="W361" s="75">
        <f t="shared" si="35"/>
        <v>0</v>
      </c>
      <c r="Y361" s="75">
        <f t="shared" si="33"/>
        <v>2864</v>
      </c>
      <c r="Z361" s="75">
        <v>358</v>
      </c>
      <c r="AE361" s="479"/>
    </row>
    <row r="362" spans="1:31" s="75" customFormat="1" ht="13.5" x14ac:dyDescent="0.2">
      <c r="A362" s="211">
        <v>359</v>
      </c>
      <c r="B362" s="212" t="s">
        <v>1266</v>
      </c>
      <c r="C362" s="213" t="s">
        <v>1267</v>
      </c>
      <c r="D362" s="213"/>
      <c r="E362" s="213">
        <v>0</v>
      </c>
      <c r="F362" s="213" t="s">
        <v>585</v>
      </c>
      <c r="G362" s="214" t="s">
        <v>677</v>
      </c>
      <c r="H362" s="208" t="str">
        <f>IF(Input!F$4="GMH_OECC",J362,IF(Input!F$4="GMH_XOEC",L362,IF(Input!F$4="GMH_Korea",N362,IF(Input!F$4="GMH_EU",P362,IF(Input!F$4="Skysuper",#REF!,IF(Input!F$4="SkyII",#REF!,IF(Input!F$4="XO-8000",#REF!, "FALSE")))))))</f>
        <v>00</v>
      </c>
      <c r="I362" s="209">
        <f>IF(Input!F$4="GMH_OECC",K362,IF(Input!F$4="GMH_XOEC",M362,IF(Input!F$4="GMH_Korea",O362,IF(Input!F$4="GMH_EU",Q362,IF(Input!F$4="Skysuper",#REF!,IF(Input!F$4="SkyII",#REF!,IF(Input!F$4="XO-8000",#REF!, "FALSE")))))))</f>
        <v>0</v>
      </c>
      <c r="J362" s="210" t="s">
        <v>10359</v>
      </c>
      <c r="K362" s="268">
        <v>0</v>
      </c>
      <c r="L362" s="270" t="s">
        <v>10359</v>
      </c>
      <c r="M362" s="270">
        <v>0</v>
      </c>
      <c r="N362" s="270" t="s">
        <v>10359</v>
      </c>
      <c r="O362" s="270">
        <v>0</v>
      </c>
      <c r="P362" s="270" t="s">
        <v>10359</v>
      </c>
      <c r="Q362" s="270">
        <v>0</v>
      </c>
      <c r="R362" s="74"/>
      <c r="S362" s="75" t="str">
        <f t="shared" si="30"/>
        <v>0000</v>
      </c>
      <c r="T362" s="75" t="str">
        <f t="shared" si="31"/>
        <v>00000000000000000000000000000000</v>
      </c>
      <c r="U362" s="75" t="str">
        <f t="shared" ca="1" si="32"/>
        <v>00000000000000000000000000000000</v>
      </c>
      <c r="V362" s="197">
        <f t="shared" ca="1" si="34"/>
        <v>0</v>
      </c>
      <c r="W362" s="75">
        <f t="shared" si="35"/>
        <v>0</v>
      </c>
      <c r="Y362" s="75">
        <f t="shared" si="33"/>
        <v>2872</v>
      </c>
      <c r="Z362" s="75">
        <v>359</v>
      </c>
      <c r="AE362" s="479"/>
    </row>
    <row r="363" spans="1:31" s="75" customFormat="1" ht="13.5" x14ac:dyDescent="0.2">
      <c r="A363" s="211">
        <v>360</v>
      </c>
      <c r="B363" s="212" t="s">
        <v>1268</v>
      </c>
      <c r="C363" s="213" t="s">
        <v>1269</v>
      </c>
      <c r="D363" s="213"/>
      <c r="E363" s="213">
        <v>0</v>
      </c>
      <c r="F363" s="213" t="s">
        <v>585</v>
      </c>
      <c r="G363" s="214" t="s">
        <v>677</v>
      </c>
      <c r="H363" s="208" t="str">
        <f>IF(Input!F$4="GMH_OECC",J363,IF(Input!F$4="GMH_XOEC",L363,IF(Input!F$4="GMH_Korea",N363,IF(Input!F$4="GMH_EU",P363,IF(Input!F$4="Skysuper",#REF!,IF(Input!F$4="SkyII",#REF!,IF(Input!F$4="XO-8000",#REF!, "FALSE")))))))</f>
        <v>00</v>
      </c>
      <c r="I363" s="209">
        <f>IF(Input!F$4="GMH_OECC",K363,IF(Input!F$4="GMH_XOEC",M363,IF(Input!F$4="GMH_Korea",O363,IF(Input!F$4="GMH_EU",Q363,IF(Input!F$4="Skysuper",#REF!,IF(Input!F$4="SkyII",#REF!,IF(Input!F$4="XO-8000",#REF!, "FALSE")))))))</f>
        <v>0</v>
      </c>
      <c r="J363" s="210" t="s">
        <v>10359</v>
      </c>
      <c r="K363" s="268">
        <v>0</v>
      </c>
      <c r="L363" s="270" t="s">
        <v>10359</v>
      </c>
      <c r="M363" s="270">
        <v>0</v>
      </c>
      <c r="N363" s="270" t="s">
        <v>10359</v>
      </c>
      <c r="O363" s="270">
        <v>0</v>
      </c>
      <c r="P363" s="270" t="s">
        <v>10359</v>
      </c>
      <c r="Q363" s="270">
        <v>0</v>
      </c>
      <c r="R363" s="74"/>
      <c r="S363" s="75" t="str">
        <f t="shared" si="30"/>
        <v>0000</v>
      </c>
      <c r="T363" s="75" t="str">
        <f t="shared" si="31"/>
        <v>00000000000000000000000000000000</v>
      </c>
      <c r="U363" s="75" t="str">
        <f t="shared" ca="1" si="32"/>
        <v>00000000000000000000000000000000</v>
      </c>
      <c r="V363" s="197">
        <f t="shared" ca="1" si="34"/>
        <v>0</v>
      </c>
      <c r="W363" s="75">
        <f t="shared" si="35"/>
        <v>0</v>
      </c>
      <c r="Y363" s="75">
        <f t="shared" si="33"/>
        <v>2880</v>
      </c>
      <c r="Z363" s="75">
        <v>360</v>
      </c>
      <c r="AE363" s="479"/>
    </row>
    <row r="364" spans="1:31" s="75" customFormat="1" ht="13.5" x14ac:dyDescent="0.2">
      <c r="A364" s="211">
        <v>361</v>
      </c>
      <c r="B364" s="212" t="s">
        <v>1270</v>
      </c>
      <c r="C364" s="213" t="s">
        <v>1271</v>
      </c>
      <c r="D364" s="213"/>
      <c r="E364" s="213">
        <v>0</v>
      </c>
      <c r="F364" s="213" t="s">
        <v>585</v>
      </c>
      <c r="G364" s="214" t="s">
        <v>677</v>
      </c>
      <c r="H364" s="208" t="str">
        <f>IF(Input!F$4="GMH_OECC",J364,IF(Input!F$4="GMH_XOEC",L364,IF(Input!F$4="GMH_Korea",N364,IF(Input!F$4="GMH_EU",P364,IF(Input!F$4="Skysuper",#REF!,IF(Input!F$4="SkyII",#REF!,IF(Input!F$4="XO-8000",#REF!, "FALSE")))))))</f>
        <v>00</v>
      </c>
      <c r="I364" s="209">
        <f>IF(Input!F$4="GMH_OECC",K364,IF(Input!F$4="GMH_XOEC",M364,IF(Input!F$4="GMH_Korea",O364,IF(Input!F$4="GMH_EU",Q364,IF(Input!F$4="Skysuper",#REF!,IF(Input!F$4="SkyII",#REF!,IF(Input!F$4="XO-8000",#REF!, "FALSE")))))))</f>
        <v>0</v>
      </c>
      <c r="J364" s="210" t="s">
        <v>10359</v>
      </c>
      <c r="K364" s="268">
        <v>0</v>
      </c>
      <c r="L364" s="270" t="s">
        <v>10359</v>
      </c>
      <c r="M364" s="270">
        <v>0</v>
      </c>
      <c r="N364" s="270" t="s">
        <v>10359</v>
      </c>
      <c r="O364" s="270">
        <v>0</v>
      </c>
      <c r="P364" s="270" t="s">
        <v>10359</v>
      </c>
      <c r="Q364" s="270">
        <v>0</v>
      </c>
      <c r="R364" s="74"/>
      <c r="S364" s="75" t="str">
        <f t="shared" si="30"/>
        <v>0000</v>
      </c>
      <c r="T364" s="75" t="str">
        <f t="shared" si="31"/>
        <v>00000000000000000000000000000000</v>
      </c>
      <c r="U364" s="75" t="str">
        <f t="shared" ca="1" si="32"/>
        <v>00000000000000000000000000000000</v>
      </c>
      <c r="V364" s="197">
        <f t="shared" ca="1" si="34"/>
        <v>0</v>
      </c>
      <c r="W364" s="75">
        <f t="shared" si="35"/>
        <v>0</v>
      </c>
      <c r="Y364" s="75">
        <f t="shared" si="33"/>
        <v>2888</v>
      </c>
      <c r="Z364" s="75">
        <v>361</v>
      </c>
      <c r="AE364" s="479"/>
    </row>
    <row r="365" spans="1:31" s="75" customFormat="1" ht="13.5" x14ac:dyDescent="0.2">
      <c r="A365" s="211">
        <v>362</v>
      </c>
      <c r="B365" s="212" t="s">
        <v>1272</v>
      </c>
      <c r="C365" s="213" t="s">
        <v>1273</v>
      </c>
      <c r="D365" s="213"/>
      <c r="E365" s="213">
        <v>0</v>
      </c>
      <c r="F365" s="213" t="s">
        <v>585</v>
      </c>
      <c r="G365" s="214" t="s">
        <v>677</v>
      </c>
      <c r="H365" s="208" t="str">
        <f>IF(Input!F$4="GMH_OECC",J365,IF(Input!F$4="GMH_XOEC",L365,IF(Input!F$4="GMH_Korea",N365,IF(Input!F$4="GMH_EU",P365,IF(Input!F$4="Skysuper",#REF!,IF(Input!F$4="SkyII",#REF!,IF(Input!F$4="XO-8000",#REF!, "FALSE")))))))</f>
        <v>00</v>
      </c>
      <c r="I365" s="209">
        <f>IF(Input!F$4="GMH_OECC",K365,IF(Input!F$4="GMH_XOEC",M365,IF(Input!F$4="GMH_Korea",O365,IF(Input!F$4="GMH_EU",Q365,IF(Input!F$4="Skysuper",#REF!,IF(Input!F$4="SkyII",#REF!,IF(Input!F$4="XO-8000",#REF!, "FALSE")))))))</f>
        <v>0</v>
      </c>
      <c r="J365" s="210" t="s">
        <v>10359</v>
      </c>
      <c r="K365" s="268">
        <v>0</v>
      </c>
      <c r="L365" s="270" t="s">
        <v>10359</v>
      </c>
      <c r="M365" s="270">
        <v>0</v>
      </c>
      <c r="N365" s="270" t="s">
        <v>10359</v>
      </c>
      <c r="O365" s="270">
        <v>0</v>
      </c>
      <c r="P365" s="270" t="s">
        <v>10359</v>
      </c>
      <c r="Q365" s="270">
        <v>0</v>
      </c>
      <c r="R365" s="74"/>
      <c r="S365" s="75" t="str">
        <f t="shared" si="30"/>
        <v>0000</v>
      </c>
      <c r="T365" s="75" t="str">
        <f t="shared" si="31"/>
        <v>00000000000000000000000000000000</v>
      </c>
      <c r="U365" s="75" t="str">
        <f t="shared" ca="1" si="32"/>
        <v>00000000000000000000000000000000</v>
      </c>
      <c r="V365" s="197">
        <f t="shared" ca="1" si="34"/>
        <v>0</v>
      </c>
      <c r="W365" s="75">
        <f t="shared" si="35"/>
        <v>0</v>
      </c>
      <c r="Y365" s="75">
        <f t="shared" si="33"/>
        <v>2896</v>
      </c>
      <c r="Z365" s="75">
        <v>362</v>
      </c>
      <c r="AE365" s="479"/>
    </row>
    <row r="366" spans="1:31" s="75" customFormat="1" ht="13.5" x14ac:dyDescent="0.2">
      <c r="A366" s="211">
        <v>363</v>
      </c>
      <c r="B366" s="212" t="s">
        <v>1274</v>
      </c>
      <c r="C366" s="213" t="s">
        <v>1275</v>
      </c>
      <c r="D366" s="213"/>
      <c r="E366" s="213">
        <v>0</v>
      </c>
      <c r="F366" s="213" t="s">
        <v>585</v>
      </c>
      <c r="G366" s="214" t="s">
        <v>677</v>
      </c>
      <c r="H366" s="208" t="str">
        <f>IF(Input!F$4="GMH_OECC",J366,IF(Input!F$4="GMH_XOEC",L366,IF(Input!F$4="GMH_Korea",N366,IF(Input!F$4="GMH_EU",P366,IF(Input!F$4="Skysuper",#REF!,IF(Input!F$4="SkyII",#REF!,IF(Input!F$4="XO-8000",#REF!, "FALSE")))))))</f>
        <v>00</v>
      </c>
      <c r="I366" s="209">
        <f>IF(Input!F$4="GMH_OECC",K366,IF(Input!F$4="GMH_XOEC",M366,IF(Input!F$4="GMH_Korea",O366,IF(Input!F$4="GMH_EU",Q366,IF(Input!F$4="Skysuper",#REF!,IF(Input!F$4="SkyII",#REF!,IF(Input!F$4="XO-8000",#REF!, "FALSE")))))))</f>
        <v>0</v>
      </c>
      <c r="J366" s="210" t="s">
        <v>10359</v>
      </c>
      <c r="K366" s="268">
        <v>0</v>
      </c>
      <c r="L366" s="270" t="s">
        <v>10359</v>
      </c>
      <c r="M366" s="270">
        <v>0</v>
      </c>
      <c r="N366" s="270" t="s">
        <v>10359</v>
      </c>
      <c r="O366" s="270">
        <v>0</v>
      </c>
      <c r="P366" s="270" t="s">
        <v>10359</v>
      </c>
      <c r="Q366" s="270">
        <v>0</v>
      </c>
      <c r="R366" s="74"/>
      <c r="S366" s="75" t="str">
        <f t="shared" si="30"/>
        <v>0000</v>
      </c>
      <c r="T366" s="75" t="str">
        <f t="shared" si="31"/>
        <v>00000000000000000000000000000000</v>
      </c>
      <c r="U366" s="75" t="str">
        <f t="shared" ca="1" si="32"/>
        <v>00000000000000000000000000000000</v>
      </c>
      <c r="V366" s="197">
        <f t="shared" ca="1" si="34"/>
        <v>0</v>
      </c>
      <c r="W366" s="75">
        <f t="shared" si="35"/>
        <v>0</v>
      </c>
      <c r="Y366" s="75">
        <f t="shared" si="33"/>
        <v>2904</v>
      </c>
      <c r="Z366" s="75">
        <v>363</v>
      </c>
      <c r="AE366" s="479"/>
    </row>
    <row r="367" spans="1:31" s="75" customFormat="1" ht="13.5" x14ac:dyDescent="0.2">
      <c r="A367" s="211">
        <v>364</v>
      </c>
      <c r="B367" s="212" t="s">
        <v>1276</v>
      </c>
      <c r="C367" s="213" t="s">
        <v>1277</v>
      </c>
      <c r="D367" s="213"/>
      <c r="E367" s="213">
        <v>0</v>
      </c>
      <c r="F367" s="213" t="s">
        <v>585</v>
      </c>
      <c r="G367" s="214" t="s">
        <v>677</v>
      </c>
      <c r="H367" s="208" t="str">
        <f>IF(Input!F$4="GMH_OECC",J367,IF(Input!F$4="GMH_XOEC",L367,IF(Input!F$4="GMH_Korea",N367,IF(Input!F$4="GMH_EU",P367,IF(Input!F$4="Skysuper",#REF!,IF(Input!F$4="SkyII",#REF!,IF(Input!F$4="XO-8000",#REF!, "FALSE")))))))</f>
        <v>00</v>
      </c>
      <c r="I367" s="209">
        <f>IF(Input!F$4="GMH_OECC",K367,IF(Input!F$4="GMH_XOEC",M367,IF(Input!F$4="GMH_Korea",O367,IF(Input!F$4="GMH_EU",Q367,IF(Input!F$4="Skysuper",#REF!,IF(Input!F$4="SkyII",#REF!,IF(Input!F$4="XO-8000",#REF!, "FALSE")))))))</f>
        <v>0</v>
      </c>
      <c r="J367" s="210" t="s">
        <v>10359</v>
      </c>
      <c r="K367" s="268">
        <v>0</v>
      </c>
      <c r="L367" s="270" t="s">
        <v>10359</v>
      </c>
      <c r="M367" s="270">
        <v>0</v>
      </c>
      <c r="N367" s="270" t="s">
        <v>10359</v>
      </c>
      <c r="O367" s="270">
        <v>0</v>
      </c>
      <c r="P367" s="270" t="s">
        <v>10359</v>
      </c>
      <c r="Q367" s="270">
        <v>0</v>
      </c>
      <c r="R367" s="74"/>
      <c r="S367" s="75" t="str">
        <f t="shared" si="30"/>
        <v>0000</v>
      </c>
      <c r="T367" s="75" t="str">
        <f t="shared" si="31"/>
        <v>00000000000000000000000000000000</v>
      </c>
      <c r="U367" s="75" t="str">
        <f t="shared" ca="1" si="32"/>
        <v>00000000000000000000000000000000</v>
      </c>
      <c r="V367" s="197">
        <f t="shared" ca="1" si="34"/>
        <v>0</v>
      </c>
      <c r="W367" s="75">
        <f t="shared" si="35"/>
        <v>0</v>
      </c>
      <c r="Y367" s="75">
        <f t="shared" si="33"/>
        <v>2912</v>
      </c>
      <c r="Z367" s="75">
        <v>364</v>
      </c>
      <c r="AE367" s="479"/>
    </row>
    <row r="368" spans="1:31" s="75" customFormat="1" ht="13.5" x14ac:dyDescent="0.2">
      <c r="A368" s="211">
        <v>365</v>
      </c>
      <c r="B368" s="212" t="s">
        <v>1278</v>
      </c>
      <c r="C368" s="213" t="s">
        <v>1279</v>
      </c>
      <c r="D368" s="213"/>
      <c r="E368" s="213">
        <v>0</v>
      </c>
      <c r="F368" s="213" t="s">
        <v>585</v>
      </c>
      <c r="G368" s="214" t="s">
        <v>677</v>
      </c>
      <c r="H368" s="208" t="str">
        <f>IF(Input!F$4="GMH_OECC",J368,IF(Input!F$4="GMH_XOEC",L368,IF(Input!F$4="GMH_Korea",N368,IF(Input!F$4="GMH_EU",P368,IF(Input!F$4="Skysuper",#REF!,IF(Input!F$4="SkyII",#REF!,IF(Input!F$4="XO-8000",#REF!, "FALSE")))))))</f>
        <v>00</v>
      </c>
      <c r="I368" s="209">
        <f>IF(Input!F$4="GMH_OECC",K368,IF(Input!F$4="GMH_XOEC",M368,IF(Input!F$4="GMH_Korea",O368,IF(Input!F$4="GMH_EU",Q368,IF(Input!F$4="Skysuper",#REF!,IF(Input!F$4="SkyII",#REF!,IF(Input!F$4="XO-8000",#REF!, "FALSE")))))))</f>
        <v>0</v>
      </c>
      <c r="J368" s="210" t="s">
        <v>10359</v>
      </c>
      <c r="K368" s="268">
        <v>0</v>
      </c>
      <c r="L368" s="270" t="s">
        <v>10359</v>
      </c>
      <c r="M368" s="270">
        <v>0</v>
      </c>
      <c r="N368" s="270" t="s">
        <v>10359</v>
      </c>
      <c r="O368" s="270">
        <v>0</v>
      </c>
      <c r="P368" s="270" t="s">
        <v>10359</v>
      </c>
      <c r="Q368" s="270">
        <v>0</v>
      </c>
      <c r="R368" s="74"/>
      <c r="S368" s="75" t="str">
        <f t="shared" si="30"/>
        <v>0000</v>
      </c>
      <c r="T368" s="75" t="str">
        <f t="shared" si="31"/>
        <v>00000000000000000000000000000000</v>
      </c>
      <c r="U368" s="75" t="str">
        <f t="shared" ca="1" si="32"/>
        <v>00000000000000000000000000000000</v>
      </c>
      <c r="V368" s="197">
        <f t="shared" ca="1" si="34"/>
        <v>0</v>
      </c>
      <c r="W368" s="75">
        <f t="shared" si="35"/>
        <v>0</v>
      </c>
      <c r="Y368" s="75">
        <f t="shared" si="33"/>
        <v>2920</v>
      </c>
      <c r="Z368" s="75">
        <v>365</v>
      </c>
      <c r="AE368" s="479"/>
    </row>
    <row r="369" spans="1:31" s="75" customFormat="1" ht="13.5" x14ac:dyDescent="0.2">
      <c r="A369" s="211">
        <v>366</v>
      </c>
      <c r="B369" s="212" t="s">
        <v>1280</v>
      </c>
      <c r="C369" s="213" t="s">
        <v>1281</v>
      </c>
      <c r="D369" s="213"/>
      <c r="E369" s="213">
        <v>0</v>
      </c>
      <c r="F369" s="213" t="s">
        <v>585</v>
      </c>
      <c r="G369" s="214" t="s">
        <v>677</v>
      </c>
      <c r="H369" s="208" t="str">
        <f>IF(Input!F$4="GMH_OECC",J369,IF(Input!F$4="GMH_XOEC",L369,IF(Input!F$4="GMH_Korea",N369,IF(Input!F$4="GMH_EU",P369,IF(Input!F$4="Skysuper",#REF!,IF(Input!F$4="SkyII",#REF!,IF(Input!F$4="XO-8000",#REF!, "FALSE")))))))</f>
        <v>00</v>
      </c>
      <c r="I369" s="209">
        <f>IF(Input!F$4="GMH_OECC",K369,IF(Input!F$4="GMH_XOEC",M369,IF(Input!F$4="GMH_Korea",O369,IF(Input!F$4="GMH_EU",Q369,IF(Input!F$4="Skysuper",#REF!,IF(Input!F$4="SkyII",#REF!,IF(Input!F$4="XO-8000",#REF!, "FALSE")))))))</f>
        <v>0</v>
      </c>
      <c r="J369" s="210" t="s">
        <v>10359</v>
      </c>
      <c r="K369" s="268">
        <v>0</v>
      </c>
      <c r="L369" s="270" t="s">
        <v>10359</v>
      </c>
      <c r="M369" s="270">
        <v>0</v>
      </c>
      <c r="N369" s="270" t="s">
        <v>10359</v>
      </c>
      <c r="O369" s="270">
        <v>0</v>
      </c>
      <c r="P369" s="270" t="s">
        <v>10359</v>
      </c>
      <c r="Q369" s="270">
        <v>0</v>
      </c>
      <c r="R369" s="74"/>
      <c r="S369" s="75" t="str">
        <f t="shared" si="30"/>
        <v>0000</v>
      </c>
      <c r="T369" s="75" t="str">
        <f t="shared" si="31"/>
        <v>00000000000000000000000000000000</v>
      </c>
      <c r="U369" s="75" t="str">
        <f t="shared" ca="1" si="32"/>
        <v>00000000000000000000000000000000</v>
      </c>
      <c r="V369" s="197">
        <f t="shared" ca="1" si="34"/>
        <v>0</v>
      </c>
      <c r="W369" s="75">
        <f t="shared" si="35"/>
        <v>0</v>
      </c>
      <c r="Y369" s="75">
        <f t="shared" si="33"/>
        <v>2928</v>
      </c>
      <c r="Z369" s="75">
        <v>366</v>
      </c>
      <c r="AE369" s="479"/>
    </row>
    <row r="370" spans="1:31" s="75" customFormat="1" ht="13.5" x14ac:dyDescent="0.2">
      <c r="A370" s="211">
        <v>367</v>
      </c>
      <c r="B370" s="212" t="s">
        <v>1282</v>
      </c>
      <c r="C370" s="213" t="s">
        <v>1283</v>
      </c>
      <c r="D370" s="213"/>
      <c r="E370" s="213">
        <v>0</v>
      </c>
      <c r="F370" s="213" t="s">
        <v>585</v>
      </c>
      <c r="G370" s="214" t="s">
        <v>677</v>
      </c>
      <c r="H370" s="208" t="str">
        <f>IF(Input!F$4="GMH_OECC",J370,IF(Input!F$4="GMH_XOEC",L370,IF(Input!F$4="GMH_Korea",N370,IF(Input!F$4="GMH_EU",P370,IF(Input!F$4="Skysuper",#REF!,IF(Input!F$4="SkyII",#REF!,IF(Input!F$4="XO-8000",#REF!, "FALSE")))))))</f>
        <v>00</v>
      </c>
      <c r="I370" s="209">
        <f>IF(Input!F$4="GMH_OECC",K370,IF(Input!F$4="GMH_XOEC",M370,IF(Input!F$4="GMH_Korea",O370,IF(Input!F$4="GMH_EU",Q370,IF(Input!F$4="Skysuper",#REF!,IF(Input!F$4="SkyII",#REF!,IF(Input!F$4="XO-8000",#REF!, "FALSE")))))))</f>
        <v>0</v>
      </c>
      <c r="J370" s="210" t="s">
        <v>10359</v>
      </c>
      <c r="K370" s="268">
        <v>0</v>
      </c>
      <c r="L370" s="270" t="s">
        <v>10359</v>
      </c>
      <c r="M370" s="270">
        <v>0</v>
      </c>
      <c r="N370" s="270" t="s">
        <v>10359</v>
      </c>
      <c r="O370" s="270">
        <v>0</v>
      </c>
      <c r="P370" s="270" t="s">
        <v>10359</v>
      </c>
      <c r="Q370" s="270">
        <v>0</v>
      </c>
      <c r="R370" s="74"/>
      <c r="S370" s="75" t="str">
        <f t="shared" si="30"/>
        <v>0000</v>
      </c>
      <c r="T370" s="75" t="str">
        <f t="shared" si="31"/>
        <v>00000000000000000000000000000000</v>
      </c>
      <c r="U370" s="75" t="str">
        <f t="shared" ca="1" si="32"/>
        <v>00000000000000000000000000000000</v>
      </c>
      <c r="V370" s="197">
        <f t="shared" ca="1" si="34"/>
        <v>0</v>
      </c>
      <c r="W370" s="75">
        <f t="shared" si="35"/>
        <v>0</v>
      </c>
      <c r="Y370" s="75">
        <f t="shared" si="33"/>
        <v>2936</v>
      </c>
      <c r="Z370" s="75">
        <v>367</v>
      </c>
      <c r="AE370" s="479"/>
    </row>
    <row r="371" spans="1:31" s="75" customFormat="1" ht="13.5" x14ac:dyDescent="0.2">
      <c r="A371" s="211">
        <v>368</v>
      </c>
      <c r="B371" s="212" t="s">
        <v>1284</v>
      </c>
      <c r="C371" s="213" t="s">
        <v>1285</v>
      </c>
      <c r="D371" s="213"/>
      <c r="E371" s="213">
        <v>0</v>
      </c>
      <c r="F371" s="213" t="s">
        <v>585</v>
      </c>
      <c r="G371" s="214" t="s">
        <v>677</v>
      </c>
      <c r="H371" s="208" t="str">
        <f>IF(Input!F$4="GMH_OECC",J371,IF(Input!F$4="GMH_XOEC",L371,IF(Input!F$4="GMH_Korea",N371,IF(Input!F$4="GMH_EU",P371,IF(Input!F$4="Skysuper",#REF!,IF(Input!F$4="SkyII",#REF!,IF(Input!F$4="XO-8000",#REF!, "FALSE")))))))</f>
        <v>00</v>
      </c>
      <c r="I371" s="209">
        <f>IF(Input!F$4="GMH_OECC",K371,IF(Input!F$4="GMH_XOEC",M371,IF(Input!F$4="GMH_Korea",O371,IF(Input!F$4="GMH_EU",Q371,IF(Input!F$4="Skysuper",#REF!,IF(Input!F$4="SkyII",#REF!,IF(Input!F$4="XO-8000",#REF!, "FALSE")))))))</f>
        <v>0</v>
      </c>
      <c r="J371" s="210" t="s">
        <v>10359</v>
      </c>
      <c r="K371" s="268">
        <v>0</v>
      </c>
      <c r="L371" s="270" t="s">
        <v>10359</v>
      </c>
      <c r="M371" s="270">
        <v>0</v>
      </c>
      <c r="N371" s="270" t="s">
        <v>10359</v>
      </c>
      <c r="O371" s="270">
        <v>0</v>
      </c>
      <c r="P371" s="270" t="s">
        <v>10359</v>
      </c>
      <c r="Q371" s="270">
        <v>0</v>
      </c>
      <c r="R371" s="74"/>
      <c r="S371" s="75" t="str">
        <f t="shared" si="30"/>
        <v>0000</v>
      </c>
      <c r="T371" s="75" t="str">
        <f t="shared" si="31"/>
        <v>00000000000000000000000000000000</v>
      </c>
      <c r="U371" s="75" t="str">
        <f t="shared" ca="1" si="32"/>
        <v>00000000000000000000000000000000</v>
      </c>
      <c r="V371" s="197">
        <f t="shared" ca="1" si="34"/>
        <v>0</v>
      </c>
      <c r="W371" s="75">
        <f t="shared" si="35"/>
        <v>0</v>
      </c>
      <c r="Y371" s="75">
        <f t="shared" si="33"/>
        <v>2944</v>
      </c>
      <c r="Z371" s="75">
        <v>368</v>
      </c>
      <c r="AE371" s="479"/>
    </row>
    <row r="372" spans="1:31" s="75" customFormat="1" ht="13.5" x14ac:dyDescent="0.2">
      <c r="A372" s="211">
        <v>369</v>
      </c>
      <c r="B372" s="212" t="s">
        <v>1286</v>
      </c>
      <c r="C372" s="213" t="s">
        <v>1287</v>
      </c>
      <c r="D372" s="213"/>
      <c r="E372" s="213">
        <v>0</v>
      </c>
      <c r="F372" s="213" t="s">
        <v>585</v>
      </c>
      <c r="G372" s="214" t="s">
        <v>677</v>
      </c>
      <c r="H372" s="208" t="str">
        <f>IF(Input!F$4="GMH_OECC",J372,IF(Input!F$4="GMH_XOEC",L372,IF(Input!F$4="GMH_Korea",N372,IF(Input!F$4="GMH_EU",P372,IF(Input!F$4="Skysuper",#REF!,IF(Input!F$4="SkyII",#REF!,IF(Input!F$4="XO-8000",#REF!, "FALSE")))))))</f>
        <v>00</v>
      </c>
      <c r="I372" s="209">
        <f>IF(Input!F$4="GMH_OECC",K372,IF(Input!F$4="GMH_XOEC",M372,IF(Input!F$4="GMH_Korea",O372,IF(Input!F$4="GMH_EU",Q372,IF(Input!F$4="Skysuper",#REF!,IF(Input!F$4="SkyII",#REF!,IF(Input!F$4="XO-8000",#REF!, "FALSE")))))))</f>
        <v>0</v>
      </c>
      <c r="J372" s="210" t="s">
        <v>10359</v>
      </c>
      <c r="K372" s="268">
        <v>0</v>
      </c>
      <c r="L372" s="270" t="s">
        <v>10359</v>
      </c>
      <c r="M372" s="270">
        <v>0</v>
      </c>
      <c r="N372" s="270" t="s">
        <v>10359</v>
      </c>
      <c r="O372" s="270">
        <v>0</v>
      </c>
      <c r="P372" s="270" t="s">
        <v>10359</v>
      </c>
      <c r="Q372" s="270">
        <v>0</v>
      </c>
      <c r="R372" s="74"/>
      <c r="S372" s="75" t="str">
        <f t="shared" si="30"/>
        <v>0000</v>
      </c>
      <c r="T372" s="75" t="str">
        <f t="shared" si="31"/>
        <v>00000000000000000000000000000000</v>
      </c>
      <c r="U372" s="75" t="str">
        <f t="shared" ca="1" si="32"/>
        <v>00000000000000000000000000000000</v>
      </c>
      <c r="V372" s="197">
        <f t="shared" ca="1" si="34"/>
        <v>0</v>
      </c>
      <c r="W372" s="75">
        <f t="shared" si="35"/>
        <v>0</v>
      </c>
      <c r="Y372" s="75">
        <f t="shared" si="33"/>
        <v>2952</v>
      </c>
      <c r="Z372" s="75">
        <v>369</v>
      </c>
      <c r="AE372" s="479"/>
    </row>
    <row r="373" spans="1:31" s="75" customFormat="1" ht="13.5" x14ac:dyDescent="0.2">
      <c r="A373" s="211">
        <v>370</v>
      </c>
      <c r="B373" s="212" t="s">
        <v>1288</v>
      </c>
      <c r="C373" s="213" t="s">
        <v>1289</v>
      </c>
      <c r="D373" s="213"/>
      <c r="E373" s="213">
        <v>0</v>
      </c>
      <c r="F373" s="213" t="s">
        <v>585</v>
      </c>
      <c r="G373" s="214" t="s">
        <v>677</v>
      </c>
      <c r="H373" s="208" t="str">
        <f>IF(Input!F$4="GMH_OECC",J373,IF(Input!F$4="GMH_XOEC",L373,IF(Input!F$4="GMH_Korea",N373,IF(Input!F$4="GMH_EU",P373,IF(Input!F$4="Skysuper",#REF!,IF(Input!F$4="SkyII",#REF!,IF(Input!F$4="XO-8000",#REF!, "FALSE")))))))</f>
        <v>00</v>
      </c>
      <c r="I373" s="209">
        <f>IF(Input!F$4="GMH_OECC",K373,IF(Input!F$4="GMH_XOEC",M373,IF(Input!F$4="GMH_Korea",O373,IF(Input!F$4="GMH_EU",Q373,IF(Input!F$4="Skysuper",#REF!,IF(Input!F$4="SkyII",#REF!,IF(Input!F$4="XO-8000",#REF!, "FALSE")))))))</f>
        <v>0</v>
      </c>
      <c r="J373" s="210" t="s">
        <v>10359</v>
      </c>
      <c r="K373" s="268">
        <v>0</v>
      </c>
      <c r="L373" s="270" t="s">
        <v>10359</v>
      </c>
      <c r="M373" s="270">
        <v>0</v>
      </c>
      <c r="N373" s="270" t="s">
        <v>10359</v>
      </c>
      <c r="O373" s="270">
        <v>0</v>
      </c>
      <c r="P373" s="270" t="s">
        <v>10359</v>
      </c>
      <c r="Q373" s="270">
        <v>0</v>
      </c>
      <c r="R373" s="74"/>
      <c r="S373" s="75" t="str">
        <f t="shared" si="30"/>
        <v>0000</v>
      </c>
      <c r="T373" s="75" t="str">
        <f t="shared" si="31"/>
        <v>00000000000000000000000000000000</v>
      </c>
      <c r="U373" s="75" t="str">
        <f t="shared" ca="1" si="32"/>
        <v>00000000000000000000000000000000</v>
      </c>
      <c r="V373" s="197">
        <f t="shared" ca="1" si="34"/>
        <v>0</v>
      </c>
      <c r="W373" s="75">
        <f t="shared" si="35"/>
        <v>0</v>
      </c>
      <c r="Y373" s="75">
        <f t="shared" si="33"/>
        <v>2960</v>
      </c>
      <c r="Z373" s="75">
        <v>370</v>
      </c>
      <c r="AE373" s="479"/>
    </row>
    <row r="374" spans="1:31" s="75" customFormat="1" ht="13.5" x14ac:dyDescent="0.2">
      <c r="A374" s="211">
        <v>371</v>
      </c>
      <c r="B374" s="212" t="s">
        <v>1290</v>
      </c>
      <c r="C374" s="213" t="s">
        <v>1291</v>
      </c>
      <c r="D374" s="213"/>
      <c r="E374" s="213">
        <v>0</v>
      </c>
      <c r="F374" s="213" t="s">
        <v>585</v>
      </c>
      <c r="G374" s="214" t="s">
        <v>677</v>
      </c>
      <c r="H374" s="208" t="str">
        <f>IF(Input!F$4="GMH_OECC",J374,IF(Input!F$4="GMH_XOEC",L374,IF(Input!F$4="GMH_Korea",N374,IF(Input!F$4="GMH_EU",P374,IF(Input!F$4="Skysuper",#REF!,IF(Input!F$4="SkyII",#REF!,IF(Input!F$4="XO-8000",#REF!, "FALSE")))))))</f>
        <v>00</v>
      </c>
      <c r="I374" s="209">
        <f>IF(Input!F$4="GMH_OECC",K374,IF(Input!F$4="GMH_XOEC",M374,IF(Input!F$4="GMH_Korea",O374,IF(Input!F$4="GMH_EU",Q374,IF(Input!F$4="Skysuper",#REF!,IF(Input!F$4="SkyII",#REF!,IF(Input!F$4="XO-8000",#REF!, "FALSE")))))))</f>
        <v>0</v>
      </c>
      <c r="J374" s="210" t="s">
        <v>10359</v>
      </c>
      <c r="K374" s="268">
        <v>0</v>
      </c>
      <c r="L374" s="270" t="s">
        <v>10359</v>
      </c>
      <c r="M374" s="270">
        <v>0</v>
      </c>
      <c r="N374" s="270" t="s">
        <v>10359</v>
      </c>
      <c r="O374" s="270">
        <v>0</v>
      </c>
      <c r="P374" s="270" t="s">
        <v>10359</v>
      </c>
      <c r="Q374" s="270">
        <v>0</v>
      </c>
      <c r="R374" s="74"/>
      <c r="S374" s="75" t="str">
        <f t="shared" si="30"/>
        <v>0000</v>
      </c>
      <c r="T374" s="75" t="str">
        <f t="shared" si="31"/>
        <v>00000000000000000000000000000000</v>
      </c>
      <c r="U374" s="75" t="str">
        <f t="shared" ca="1" si="32"/>
        <v>00000000000000000000000000000000</v>
      </c>
      <c r="V374" s="197">
        <f t="shared" ca="1" si="34"/>
        <v>0</v>
      </c>
      <c r="W374" s="75">
        <f t="shared" si="35"/>
        <v>0</v>
      </c>
      <c r="Y374" s="75">
        <f t="shared" si="33"/>
        <v>2968</v>
      </c>
      <c r="Z374" s="75">
        <v>371</v>
      </c>
      <c r="AE374" s="479"/>
    </row>
    <row r="375" spans="1:31" s="75" customFormat="1" ht="13.5" x14ac:dyDescent="0.2">
      <c r="A375" s="211">
        <v>372</v>
      </c>
      <c r="B375" s="212" t="s">
        <v>1292</v>
      </c>
      <c r="C375" s="213" t="s">
        <v>1293</v>
      </c>
      <c r="D375" s="213"/>
      <c r="E375" s="213">
        <v>0</v>
      </c>
      <c r="F375" s="213" t="s">
        <v>585</v>
      </c>
      <c r="G375" s="214" t="s">
        <v>677</v>
      </c>
      <c r="H375" s="208" t="str">
        <f>IF(Input!F$4="GMH_OECC",J375,IF(Input!F$4="GMH_XOEC",L375,IF(Input!F$4="GMH_Korea",N375,IF(Input!F$4="GMH_EU",P375,IF(Input!F$4="Skysuper",#REF!,IF(Input!F$4="SkyII",#REF!,IF(Input!F$4="XO-8000",#REF!, "FALSE")))))))</f>
        <v>00</v>
      </c>
      <c r="I375" s="209">
        <f>IF(Input!F$4="GMH_OECC",K375,IF(Input!F$4="GMH_XOEC",M375,IF(Input!F$4="GMH_Korea",O375,IF(Input!F$4="GMH_EU",Q375,IF(Input!F$4="Skysuper",#REF!,IF(Input!F$4="SkyII",#REF!,IF(Input!F$4="XO-8000",#REF!, "FALSE")))))))</f>
        <v>0</v>
      </c>
      <c r="J375" s="210" t="s">
        <v>10359</v>
      </c>
      <c r="K375" s="268">
        <v>0</v>
      </c>
      <c r="L375" s="270" t="s">
        <v>10359</v>
      </c>
      <c r="M375" s="270">
        <v>0</v>
      </c>
      <c r="N375" s="270" t="s">
        <v>10359</v>
      </c>
      <c r="O375" s="270">
        <v>0</v>
      </c>
      <c r="P375" s="270" t="s">
        <v>10359</v>
      </c>
      <c r="Q375" s="270">
        <v>0</v>
      </c>
      <c r="R375" s="74"/>
      <c r="S375" s="75" t="str">
        <f t="shared" si="30"/>
        <v>0000</v>
      </c>
      <c r="T375" s="75" t="str">
        <f t="shared" si="31"/>
        <v>00000000000000000000000000000000</v>
      </c>
      <c r="U375" s="75" t="str">
        <f t="shared" ca="1" si="32"/>
        <v>00000000000000000000000000000000</v>
      </c>
      <c r="V375" s="197">
        <f t="shared" ca="1" si="34"/>
        <v>0</v>
      </c>
      <c r="W375" s="75">
        <f t="shared" si="35"/>
        <v>0</v>
      </c>
      <c r="Y375" s="75">
        <f t="shared" si="33"/>
        <v>2976</v>
      </c>
      <c r="Z375" s="75">
        <v>372</v>
      </c>
      <c r="AE375" s="479"/>
    </row>
    <row r="376" spans="1:31" s="75" customFormat="1" ht="13.5" x14ac:dyDescent="0.2">
      <c r="A376" s="211">
        <v>373</v>
      </c>
      <c r="B376" s="212" t="s">
        <v>1294</v>
      </c>
      <c r="C376" s="213" t="s">
        <v>1295</v>
      </c>
      <c r="D376" s="213"/>
      <c r="E376" s="213">
        <v>0</v>
      </c>
      <c r="F376" s="213" t="s">
        <v>585</v>
      </c>
      <c r="G376" s="214" t="s">
        <v>677</v>
      </c>
      <c r="H376" s="208" t="str">
        <f>IF(Input!F$4="GMH_OECC",J376,IF(Input!F$4="GMH_XOEC",L376,IF(Input!F$4="GMH_Korea",N376,IF(Input!F$4="GMH_EU",P376,IF(Input!F$4="Skysuper",#REF!,IF(Input!F$4="SkyII",#REF!,IF(Input!F$4="XO-8000",#REF!, "FALSE")))))))</f>
        <v>00</v>
      </c>
      <c r="I376" s="209">
        <f>IF(Input!F$4="GMH_OECC",K376,IF(Input!F$4="GMH_XOEC",M376,IF(Input!F$4="GMH_Korea",O376,IF(Input!F$4="GMH_EU",Q376,IF(Input!F$4="Skysuper",#REF!,IF(Input!F$4="SkyII",#REF!,IF(Input!F$4="XO-8000",#REF!, "FALSE")))))))</f>
        <v>0</v>
      </c>
      <c r="J376" s="210" t="s">
        <v>10359</v>
      </c>
      <c r="K376" s="268">
        <v>0</v>
      </c>
      <c r="L376" s="270" t="s">
        <v>10359</v>
      </c>
      <c r="M376" s="270">
        <v>0</v>
      </c>
      <c r="N376" s="270" t="s">
        <v>10359</v>
      </c>
      <c r="O376" s="270">
        <v>0</v>
      </c>
      <c r="P376" s="270" t="s">
        <v>10359</v>
      </c>
      <c r="Q376" s="270">
        <v>0</v>
      </c>
      <c r="R376" s="74"/>
      <c r="S376" s="75" t="str">
        <f t="shared" si="30"/>
        <v>0000</v>
      </c>
      <c r="T376" s="75" t="str">
        <f t="shared" si="31"/>
        <v>00000000000000000000000000000000</v>
      </c>
      <c r="U376" s="75" t="str">
        <f t="shared" ca="1" si="32"/>
        <v>00000000000000000000000000000000</v>
      </c>
      <c r="V376" s="197">
        <f t="shared" ca="1" si="34"/>
        <v>0</v>
      </c>
      <c r="W376" s="75">
        <f t="shared" si="35"/>
        <v>0</v>
      </c>
      <c r="Y376" s="75">
        <f t="shared" si="33"/>
        <v>2984</v>
      </c>
      <c r="Z376" s="75">
        <v>373</v>
      </c>
      <c r="AE376" s="479"/>
    </row>
    <row r="377" spans="1:31" s="75" customFormat="1" ht="13.5" x14ac:dyDescent="0.2">
      <c r="A377" s="211">
        <v>374</v>
      </c>
      <c r="B377" s="212" t="s">
        <v>1296</v>
      </c>
      <c r="C377" s="213" t="s">
        <v>1297</v>
      </c>
      <c r="D377" s="213"/>
      <c r="E377" s="213">
        <v>0</v>
      </c>
      <c r="F377" s="213" t="s">
        <v>585</v>
      </c>
      <c r="G377" s="214" t="s">
        <v>677</v>
      </c>
      <c r="H377" s="208" t="str">
        <f>IF(Input!F$4="GMH_OECC",J377,IF(Input!F$4="GMH_XOEC",L377,IF(Input!F$4="GMH_Korea",N377,IF(Input!F$4="GMH_EU",P377,IF(Input!F$4="Skysuper",#REF!,IF(Input!F$4="SkyII",#REF!,IF(Input!F$4="XO-8000",#REF!, "FALSE")))))))</f>
        <v>00</v>
      </c>
      <c r="I377" s="209">
        <f>IF(Input!F$4="GMH_OECC",K377,IF(Input!F$4="GMH_XOEC",M377,IF(Input!F$4="GMH_Korea",O377,IF(Input!F$4="GMH_EU",Q377,IF(Input!F$4="Skysuper",#REF!,IF(Input!F$4="SkyII",#REF!,IF(Input!F$4="XO-8000",#REF!, "FALSE")))))))</f>
        <v>0</v>
      </c>
      <c r="J377" s="210" t="s">
        <v>10359</v>
      </c>
      <c r="K377" s="268">
        <v>0</v>
      </c>
      <c r="L377" s="270" t="s">
        <v>10359</v>
      </c>
      <c r="M377" s="270">
        <v>0</v>
      </c>
      <c r="N377" s="270" t="s">
        <v>10359</v>
      </c>
      <c r="O377" s="270">
        <v>0</v>
      </c>
      <c r="P377" s="270" t="s">
        <v>10359</v>
      </c>
      <c r="Q377" s="270">
        <v>0</v>
      </c>
      <c r="R377" s="74"/>
      <c r="S377" s="75" t="str">
        <f t="shared" si="30"/>
        <v>0000</v>
      </c>
      <c r="T377" s="75" t="str">
        <f t="shared" si="31"/>
        <v>00000000000000000000000000000000</v>
      </c>
      <c r="U377" s="75" t="str">
        <f t="shared" ca="1" si="32"/>
        <v>00000000000000000000000000000000</v>
      </c>
      <c r="V377" s="197">
        <f t="shared" ca="1" si="34"/>
        <v>0</v>
      </c>
      <c r="W377" s="75">
        <f t="shared" si="35"/>
        <v>0</v>
      </c>
      <c r="Y377" s="75">
        <f t="shared" si="33"/>
        <v>2992</v>
      </c>
      <c r="Z377" s="75">
        <v>374</v>
      </c>
      <c r="AE377" s="479"/>
    </row>
    <row r="378" spans="1:31" s="75" customFormat="1" ht="13.5" x14ac:dyDescent="0.2">
      <c r="A378" s="211">
        <v>375</v>
      </c>
      <c r="B378" s="212" t="s">
        <v>1298</v>
      </c>
      <c r="C378" s="213" t="s">
        <v>1299</v>
      </c>
      <c r="D378" s="213"/>
      <c r="E378" s="213">
        <v>0</v>
      </c>
      <c r="F378" s="213" t="s">
        <v>585</v>
      </c>
      <c r="G378" s="214" t="s">
        <v>677</v>
      </c>
      <c r="H378" s="208" t="str">
        <f>IF(Input!F$4="GMH_OECC",J378,IF(Input!F$4="GMH_XOEC",L378,IF(Input!F$4="GMH_Korea",N378,IF(Input!F$4="GMH_EU",P378,IF(Input!F$4="Skysuper",#REF!,IF(Input!F$4="SkyII",#REF!,IF(Input!F$4="XO-8000",#REF!, "FALSE")))))))</f>
        <v>00</v>
      </c>
      <c r="I378" s="209">
        <f>IF(Input!F$4="GMH_OECC",K378,IF(Input!F$4="GMH_XOEC",M378,IF(Input!F$4="GMH_Korea",O378,IF(Input!F$4="GMH_EU",Q378,IF(Input!F$4="Skysuper",#REF!,IF(Input!F$4="SkyII",#REF!,IF(Input!F$4="XO-8000",#REF!, "FALSE")))))))</f>
        <v>0</v>
      </c>
      <c r="J378" s="210" t="s">
        <v>10359</v>
      </c>
      <c r="K378" s="268">
        <v>0</v>
      </c>
      <c r="L378" s="270" t="s">
        <v>10359</v>
      </c>
      <c r="M378" s="270">
        <v>0</v>
      </c>
      <c r="N378" s="270" t="s">
        <v>10359</v>
      </c>
      <c r="O378" s="270">
        <v>0</v>
      </c>
      <c r="P378" s="270" t="s">
        <v>10359</v>
      </c>
      <c r="Q378" s="270">
        <v>0</v>
      </c>
      <c r="R378" s="74"/>
      <c r="S378" s="75" t="str">
        <f t="shared" si="30"/>
        <v>0000</v>
      </c>
      <c r="T378" s="75" t="str">
        <f t="shared" si="31"/>
        <v>00000000000000000000000000000000</v>
      </c>
      <c r="U378" s="75" t="str">
        <f t="shared" ca="1" si="32"/>
        <v>01080109010A010B010C010D010E010F</v>
      </c>
      <c r="V378" s="197">
        <f t="shared" ca="1" si="34"/>
        <v>100</v>
      </c>
      <c r="W378" s="75">
        <f t="shared" si="35"/>
        <v>0</v>
      </c>
      <c r="Y378" s="75">
        <f t="shared" si="33"/>
        <v>3000</v>
      </c>
      <c r="Z378" s="75">
        <v>375</v>
      </c>
      <c r="AE378" s="479"/>
    </row>
    <row r="379" spans="1:31" s="75" customFormat="1" ht="13.5" x14ac:dyDescent="0.2">
      <c r="A379" s="211">
        <v>376</v>
      </c>
      <c r="B379" s="212" t="s">
        <v>1300</v>
      </c>
      <c r="C379" s="213" t="s">
        <v>1301</v>
      </c>
      <c r="D379" s="213"/>
      <c r="E379" s="213">
        <v>0</v>
      </c>
      <c r="F379" s="213" t="s">
        <v>585</v>
      </c>
      <c r="G379" s="214" t="s">
        <v>677</v>
      </c>
      <c r="H379" s="208" t="str">
        <f>IF(Input!F$4="GMH_OECC",J379,IF(Input!F$4="GMH_XOEC",L379,IF(Input!F$4="GMH_Korea",N379,IF(Input!F$4="GMH_EU",P379,IF(Input!F$4="Skysuper",#REF!,IF(Input!F$4="SkyII",#REF!,IF(Input!F$4="XO-8000",#REF!, "FALSE")))))))</f>
        <v>00</v>
      </c>
      <c r="I379" s="209">
        <f>IF(Input!F$4="GMH_OECC",K379,IF(Input!F$4="GMH_XOEC",M379,IF(Input!F$4="GMH_Korea",O379,IF(Input!F$4="GMH_EU",Q379,IF(Input!F$4="Skysuper",#REF!,IF(Input!F$4="SkyII",#REF!,IF(Input!F$4="XO-8000",#REF!, "FALSE")))))))</f>
        <v>0</v>
      </c>
      <c r="J379" s="210" t="s">
        <v>10359</v>
      </c>
      <c r="K379" s="268">
        <v>0</v>
      </c>
      <c r="L379" s="270" t="s">
        <v>10359</v>
      </c>
      <c r="M379" s="270">
        <v>0</v>
      </c>
      <c r="N379" s="270" t="s">
        <v>10359</v>
      </c>
      <c r="O379" s="270">
        <v>0</v>
      </c>
      <c r="P379" s="270" t="s">
        <v>10359</v>
      </c>
      <c r="Q379" s="270">
        <v>0</v>
      </c>
      <c r="R379" s="74"/>
      <c r="S379" s="75" t="str">
        <f t="shared" si="30"/>
        <v>0000</v>
      </c>
      <c r="T379" s="75" t="str">
        <f t="shared" si="31"/>
        <v>00000000000000000000000000000000</v>
      </c>
      <c r="U379" s="75" t="str">
        <f t="shared" ca="1" si="32"/>
        <v>02080209020A020B020C020D020E020F</v>
      </c>
      <c r="V379" s="197">
        <f t="shared" ca="1" si="34"/>
        <v>108</v>
      </c>
      <c r="W379" s="75">
        <f t="shared" si="35"/>
        <v>0</v>
      </c>
      <c r="Y379" s="75">
        <f t="shared" si="33"/>
        <v>3008</v>
      </c>
      <c r="Z379" s="75">
        <v>376</v>
      </c>
      <c r="AE379" s="479"/>
    </row>
    <row r="380" spans="1:31" s="75" customFormat="1" ht="13.5" x14ac:dyDescent="0.2">
      <c r="A380" s="211">
        <v>377</v>
      </c>
      <c r="B380" s="212" t="s">
        <v>1302</v>
      </c>
      <c r="C380" s="213" t="s">
        <v>1303</v>
      </c>
      <c r="D380" s="213"/>
      <c r="E380" s="213">
        <v>0</v>
      </c>
      <c r="F380" s="213" t="s">
        <v>585</v>
      </c>
      <c r="G380" s="214" t="s">
        <v>677</v>
      </c>
      <c r="H380" s="208" t="str">
        <f>IF(Input!F$4="GMH_OECC",J380,IF(Input!F$4="GMH_XOEC",L380,IF(Input!F$4="GMH_Korea",N380,IF(Input!F$4="GMH_EU",P380,IF(Input!F$4="Skysuper",#REF!,IF(Input!F$4="SkyII",#REF!,IF(Input!F$4="XO-8000",#REF!, "FALSE")))))))</f>
        <v>00</v>
      </c>
      <c r="I380" s="209">
        <f>IF(Input!F$4="GMH_OECC",K380,IF(Input!F$4="GMH_XOEC",M380,IF(Input!F$4="GMH_Korea",O380,IF(Input!F$4="GMH_EU",Q380,IF(Input!F$4="Skysuper",#REF!,IF(Input!F$4="SkyII",#REF!,IF(Input!F$4="XO-8000",#REF!, "FALSE")))))))</f>
        <v>0</v>
      </c>
      <c r="J380" s="210" t="s">
        <v>10359</v>
      </c>
      <c r="K380" s="268">
        <v>0</v>
      </c>
      <c r="L380" s="270" t="s">
        <v>10359</v>
      </c>
      <c r="M380" s="270">
        <v>0</v>
      </c>
      <c r="N380" s="270" t="s">
        <v>10359</v>
      </c>
      <c r="O380" s="270">
        <v>0</v>
      </c>
      <c r="P380" s="270" t="s">
        <v>10359</v>
      </c>
      <c r="Q380" s="270">
        <v>0</v>
      </c>
      <c r="R380" s="74"/>
      <c r="S380" s="75" t="str">
        <f t="shared" si="30"/>
        <v>0000</v>
      </c>
      <c r="T380" s="75" t="str">
        <f t="shared" si="31"/>
        <v>00000000000000000000000000000000</v>
      </c>
      <c r="U380" s="75" t="str">
        <f t="shared" ca="1" si="32"/>
        <v>01100210041008100111021104110811</v>
      </c>
      <c r="V380" s="197">
        <f t="shared" ca="1" si="34"/>
        <v>162</v>
      </c>
      <c r="W380" s="75">
        <f t="shared" si="35"/>
        <v>0</v>
      </c>
      <c r="Y380" s="75">
        <f t="shared" si="33"/>
        <v>3016</v>
      </c>
      <c r="Z380" s="75">
        <v>377</v>
      </c>
      <c r="AE380" s="479"/>
    </row>
    <row r="381" spans="1:31" s="75" customFormat="1" ht="13.5" x14ac:dyDescent="0.2">
      <c r="A381" s="211">
        <v>378</v>
      </c>
      <c r="B381" s="212" t="s">
        <v>1304</v>
      </c>
      <c r="C381" s="213" t="s">
        <v>1305</v>
      </c>
      <c r="D381" s="213"/>
      <c r="E381" s="213">
        <v>0</v>
      </c>
      <c r="F381" s="213" t="s">
        <v>585</v>
      </c>
      <c r="G381" s="214" t="s">
        <v>677</v>
      </c>
      <c r="H381" s="208" t="str">
        <f>IF(Input!F$4="GMH_OECC",J381,IF(Input!F$4="GMH_XOEC",L381,IF(Input!F$4="GMH_Korea",N381,IF(Input!F$4="GMH_EU",P381,IF(Input!F$4="Skysuper",#REF!,IF(Input!F$4="SkyII",#REF!,IF(Input!F$4="XO-8000",#REF!, "FALSE")))))))</f>
        <v>00</v>
      </c>
      <c r="I381" s="209">
        <f>IF(Input!F$4="GMH_OECC",K381,IF(Input!F$4="GMH_XOEC",M381,IF(Input!F$4="GMH_Korea",O381,IF(Input!F$4="GMH_EU",Q381,IF(Input!F$4="Skysuper",#REF!,IF(Input!F$4="SkyII",#REF!,IF(Input!F$4="XO-8000",#REF!, "FALSE")))))))</f>
        <v>0</v>
      </c>
      <c r="J381" s="210" t="s">
        <v>10359</v>
      </c>
      <c r="K381" s="268">
        <v>0</v>
      </c>
      <c r="L381" s="270" t="s">
        <v>10359</v>
      </c>
      <c r="M381" s="270">
        <v>0</v>
      </c>
      <c r="N381" s="270" t="s">
        <v>10359</v>
      </c>
      <c r="O381" s="270">
        <v>0</v>
      </c>
      <c r="P381" s="270" t="s">
        <v>10359</v>
      </c>
      <c r="Q381" s="270">
        <v>0</v>
      </c>
      <c r="R381" s="74"/>
      <c r="S381" s="75" t="str">
        <f t="shared" si="30"/>
        <v>0000</v>
      </c>
      <c r="T381" s="75" t="str">
        <f t="shared" si="31"/>
        <v>00000000000000000000000000000000</v>
      </c>
      <c r="U381" s="75" t="str">
        <f t="shared" ca="1" si="32"/>
        <v>01120212041208120113021304130813</v>
      </c>
      <c r="V381" s="197">
        <f t="shared" ca="1" si="34"/>
        <v>178</v>
      </c>
      <c r="W381" s="75">
        <f t="shared" si="35"/>
        <v>0</v>
      </c>
      <c r="Y381" s="75">
        <f t="shared" si="33"/>
        <v>3024</v>
      </c>
      <c r="Z381" s="75">
        <v>378</v>
      </c>
      <c r="AE381" s="479"/>
    </row>
    <row r="382" spans="1:31" s="75" customFormat="1" ht="13.5" x14ac:dyDescent="0.2">
      <c r="A382" s="211">
        <v>379</v>
      </c>
      <c r="B382" s="212" t="s">
        <v>1306</v>
      </c>
      <c r="C382" s="213" t="s">
        <v>1307</v>
      </c>
      <c r="D382" s="213"/>
      <c r="E382" s="213">
        <v>0</v>
      </c>
      <c r="F382" s="213" t="s">
        <v>585</v>
      </c>
      <c r="G382" s="214" t="s">
        <v>677</v>
      </c>
      <c r="H382" s="208" t="str">
        <f>IF(Input!F$4="GMH_OECC",J382,IF(Input!F$4="GMH_XOEC",L382,IF(Input!F$4="GMH_Korea",N382,IF(Input!F$4="GMH_EU",P382,IF(Input!F$4="Skysuper",#REF!,IF(Input!F$4="SkyII",#REF!,IF(Input!F$4="XO-8000",#REF!, "FALSE")))))))</f>
        <v>00</v>
      </c>
      <c r="I382" s="209">
        <f>IF(Input!F$4="GMH_OECC",K382,IF(Input!F$4="GMH_XOEC",M382,IF(Input!F$4="GMH_Korea",O382,IF(Input!F$4="GMH_EU",Q382,IF(Input!F$4="Skysuper",#REF!,IF(Input!F$4="SkyII",#REF!,IF(Input!F$4="XO-8000",#REF!, "FALSE")))))))</f>
        <v>0</v>
      </c>
      <c r="J382" s="210" t="s">
        <v>10359</v>
      </c>
      <c r="K382" s="268">
        <v>0</v>
      </c>
      <c r="L382" s="270" t="s">
        <v>10359</v>
      </c>
      <c r="M382" s="270">
        <v>0</v>
      </c>
      <c r="N382" s="270" t="s">
        <v>10359</v>
      </c>
      <c r="O382" s="270">
        <v>0</v>
      </c>
      <c r="P382" s="270" t="s">
        <v>10359</v>
      </c>
      <c r="Q382" s="270">
        <v>0</v>
      </c>
      <c r="R382" s="74"/>
      <c r="S382" s="75" t="str">
        <f t="shared" si="30"/>
        <v>0000</v>
      </c>
      <c r="T382" s="75" t="str">
        <f t="shared" si="31"/>
        <v>00000000000000000000000000000000</v>
      </c>
      <c r="U382" s="75" t="str">
        <f t="shared" ca="1" si="32"/>
        <v>01140214041408140115021504150815</v>
      </c>
      <c r="V382" s="197">
        <f t="shared" ca="1" si="34"/>
        <v>194</v>
      </c>
      <c r="W382" s="75">
        <f t="shared" si="35"/>
        <v>0</v>
      </c>
      <c r="Y382" s="75">
        <f t="shared" si="33"/>
        <v>3032</v>
      </c>
      <c r="Z382" s="75">
        <v>379</v>
      </c>
      <c r="AE382" s="479"/>
    </row>
    <row r="383" spans="1:31" s="75" customFormat="1" ht="13.5" x14ac:dyDescent="0.2">
      <c r="A383" s="211">
        <v>380</v>
      </c>
      <c r="B383" s="212" t="s">
        <v>1308</v>
      </c>
      <c r="C383" s="213" t="s">
        <v>1309</v>
      </c>
      <c r="D383" s="213"/>
      <c r="E383" s="213">
        <v>0</v>
      </c>
      <c r="F383" s="213" t="s">
        <v>585</v>
      </c>
      <c r="G383" s="214" t="s">
        <v>677</v>
      </c>
      <c r="H383" s="208" t="str">
        <f>IF(Input!F$4="GMH_OECC",J383,IF(Input!F$4="GMH_XOEC",L383,IF(Input!F$4="GMH_Korea",N383,IF(Input!F$4="GMH_EU",P383,IF(Input!F$4="Skysuper",#REF!,IF(Input!F$4="SkyII",#REF!,IF(Input!F$4="XO-8000",#REF!, "FALSE")))))))</f>
        <v>00</v>
      </c>
      <c r="I383" s="209">
        <f>IF(Input!F$4="GMH_OECC",K383,IF(Input!F$4="GMH_XOEC",M383,IF(Input!F$4="GMH_Korea",O383,IF(Input!F$4="GMH_EU",Q383,IF(Input!F$4="Skysuper",#REF!,IF(Input!F$4="SkyII",#REF!,IF(Input!F$4="XO-8000",#REF!, "FALSE")))))))</f>
        <v>0</v>
      </c>
      <c r="J383" s="210" t="s">
        <v>10359</v>
      </c>
      <c r="K383" s="268">
        <v>0</v>
      </c>
      <c r="L383" s="270" t="s">
        <v>10359</v>
      </c>
      <c r="M383" s="270">
        <v>0</v>
      </c>
      <c r="N383" s="270" t="s">
        <v>10359</v>
      </c>
      <c r="O383" s="270">
        <v>0</v>
      </c>
      <c r="P383" s="270" t="s">
        <v>10359</v>
      </c>
      <c r="Q383" s="270">
        <v>0</v>
      </c>
      <c r="R383" s="74"/>
      <c r="S383" s="75" t="str">
        <f t="shared" si="30"/>
        <v>0000</v>
      </c>
      <c r="T383" s="75" t="str">
        <f t="shared" si="31"/>
        <v>00000000000000000000000000000000</v>
      </c>
      <c r="U383" s="75" t="str">
        <f t="shared" ca="1" si="32"/>
        <v>01160216041608160117021704170817</v>
      </c>
      <c r="V383" s="197">
        <f t="shared" ca="1" si="34"/>
        <v>210</v>
      </c>
      <c r="W383" s="75">
        <f t="shared" si="35"/>
        <v>0</v>
      </c>
      <c r="Y383" s="75">
        <f t="shared" si="33"/>
        <v>3040</v>
      </c>
      <c r="Z383" s="75">
        <v>380</v>
      </c>
      <c r="AE383" s="479"/>
    </row>
    <row r="384" spans="1:31" s="75" customFormat="1" ht="13.5" x14ac:dyDescent="0.2">
      <c r="A384" s="211">
        <v>381</v>
      </c>
      <c r="B384" s="212" t="s">
        <v>1310</v>
      </c>
      <c r="C384" s="213" t="s">
        <v>1311</v>
      </c>
      <c r="D384" s="213"/>
      <c r="E384" s="213">
        <v>0</v>
      </c>
      <c r="F384" s="213" t="s">
        <v>585</v>
      </c>
      <c r="G384" s="214" t="s">
        <v>677</v>
      </c>
      <c r="H384" s="208" t="str">
        <f>IF(Input!F$4="GMH_OECC",J384,IF(Input!F$4="GMH_XOEC",L384,IF(Input!F$4="GMH_Korea",N384,IF(Input!F$4="GMH_EU",P384,IF(Input!F$4="Skysuper",#REF!,IF(Input!F$4="SkyII",#REF!,IF(Input!F$4="XO-8000",#REF!, "FALSE")))))))</f>
        <v>00</v>
      </c>
      <c r="I384" s="209">
        <f>IF(Input!F$4="GMH_OECC",K384,IF(Input!F$4="GMH_XOEC",M384,IF(Input!F$4="GMH_Korea",O384,IF(Input!F$4="GMH_EU",Q384,IF(Input!F$4="Skysuper",#REF!,IF(Input!F$4="SkyII",#REF!,IF(Input!F$4="XO-8000",#REF!, "FALSE")))))))</f>
        <v>0</v>
      </c>
      <c r="J384" s="210" t="s">
        <v>10359</v>
      </c>
      <c r="K384" s="268">
        <v>0</v>
      </c>
      <c r="L384" s="270" t="s">
        <v>10359</v>
      </c>
      <c r="M384" s="270">
        <v>0</v>
      </c>
      <c r="N384" s="270" t="s">
        <v>10359</v>
      </c>
      <c r="O384" s="270">
        <v>0</v>
      </c>
      <c r="P384" s="270" t="s">
        <v>10359</v>
      </c>
      <c r="Q384" s="270">
        <v>0</v>
      </c>
      <c r="R384" s="74"/>
      <c r="S384" s="75" t="str">
        <f t="shared" si="30"/>
        <v>0000</v>
      </c>
      <c r="T384" s="75" t="str">
        <f t="shared" si="31"/>
        <v>00000000000000000000000000000000</v>
      </c>
      <c r="U384" s="75" t="str">
        <f t="shared" ca="1" si="32"/>
        <v>01180218041808180119021904190819</v>
      </c>
      <c r="V384" s="197">
        <f t="shared" ca="1" si="34"/>
        <v>226</v>
      </c>
      <c r="W384" s="75">
        <f t="shared" si="35"/>
        <v>0</v>
      </c>
      <c r="Y384" s="75">
        <f t="shared" si="33"/>
        <v>3048</v>
      </c>
      <c r="Z384" s="75">
        <v>381</v>
      </c>
      <c r="AE384" s="479"/>
    </row>
    <row r="385" spans="1:31" s="75" customFormat="1" ht="13.5" x14ac:dyDescent="0.2">
      <c r="A385" s="211">
        <v>382</v>
      </c>
      <c r="B385" s="212" t="s">
        <v>1312</v>
      </c>
      <c r="C385" s="213" t="s">
        <v>1313</v>
      </c>
      <c r="D385" s="213"/>
      <c r="E385" s="213">
        <v>0</v>
      </c>
      <c r="F385" s="213" t="s">
        <v>585</v>
      </c>
      <c r="G385" s="214" t="s">
        <v>677</v>
      </c>
      <c r="H385" s="208" t="str">
        <f>IF(Input!F$4="GMH_OECC",J385,IF(Input!F$4="GMH_XOEC",L385,IF(Input!F$4="GMH_Korea",N385,IF(Input!F$4="GMH_EU",P385,IF(Input!F$4="Skysuper",#REF!,IF(Input!F$4="SkyII",#REF!,IF(Input!F$4="XO-8000",#REF!, "FALSE")))))))</f>
        <v>00</v>
      </c>
      <c r="I385" s="209">
        <f>IF(Input!F$4="GMH_OECC",K385,IF(Input!F$4="GMH_XOEC",M385,IF(Input!F$4="GMH_Korea",O385,IF(Input!F$4="GMH_EU",Q385,IF(Input!F$4="Skysuper",#REF!,IF(Input!F$4="SkyII",#REF!,IF(Input!F$4="XO-8000",#REF!, "FALSE")))))))</f>
        <v>0</v>
      </c>
      <c r="J385" s="210" t="s">
        <v>10359</v>
      </c>
      <c r="K385" s="268">
        <v>0</v>
      </c>
      <c r="L385" s="270" t="s">
        <v>10359</v>
      </c>
      <c r="M385" s="270">
        <v>0</v>
      </c>
      <c r="N385" s="270" t="s">
        <v>10359</v>
      </c>
      <c r="O385" s="270">
        <v>0</v>
      </c>
      <c r="P385" s="270" t="s">
        <v>10359</v>
      </c>
      <c r="Q385" s="270">
        <v>0</v>
      </c>
      <c r="R385" s="74"/>
      <c r="S385" s="75" t="str">
        <f t="shared" si="30"/>
        <v>0000</v>
      </c>
      <c r="T385" s="75" t="str">
        <f t="shared" si="31"/>
        <v>00000000000000000000000000000000</v>
      </c>
      <c r="U385" s="75" t="str">
        <f t="shared" ca="1" si="32"/>
        <v>011A021A041A081A0000000000000000</v>
      </c>
      <c r="V385" s="197">
        <f t="shared" ca="1" si="34"/>
        <v>119</v>
      </c>
      <c r="W385" s="75">
        <f t="shared" si="35"/>
        <v>0</v>
      </c>
      <c r="Y385" s="75">
        <f t="shared" si="33"/>
        <v>3056</v>
      </c>
      <c r="Z385" s="75">
        <v>382</v>
      </c>
      <c r="AE385" s="479"/>
    </row>
    <row r="386" spans="1:31" s="75" customFormat="1" ht="13.5" x14ac:dyDescent="0.2">
      <c r="A386" s="211">
        <v>383</v>
      </c>
      <c r="B386" s="212" t="s">
        <v>1314</v>
      </c>
      <c r="C386" s="213" t="s">
        <v>1315</v>
      </c>
      <c r="D386" s="213"/>
      <c r="E386" s="213">
        <v>0</v>
      </c>
      <c r="F386" s="213" t="s">
        <v>585</v>
      </c>
      <c r="G386" s="214" t="s">
        <v>677</v>
      </c>
      <c r="H386" s="208" t="str">
        <f>IF(Input!F$4="GMH_OECC",J386,IF(Input!F$4="GMH_XOEC",L386,IF(Input!F$4="GMH_Korea",N386,IF(Input!F$4="GMH_EU",P386,IF(Input!F$4="Skysuper",#REF!,IF(Input!F$4="SkyII",#REF!,IF(Input!F$4="XO-8000",#REF!, "FALSE")))))))</f>
        <v>00</v>
      </c>
      <c r="I386" s="209">
        <f>IF(Input!F$4="GMH_OECC",K386,IF(Input!F$4="GMH_XOEC",M386,IF(Input!F$4="GMH_Korea",O386,IF(Input!F$4="GMH_EU",Q386,IF(Input!F$4="Skysuper",#REF!,IF(Input!F$4="SkyII",#REF!,IF(Input!F$4="XO-8000",#REF!, "FALSE")))))))</f>
        <v>0</v>
      </c>
      <c r="J386" s="210" t="s">
        <v>10359</v>
      </c>
      <c r="K386" s="268">
        <v>0</v>
      </c>
      <c r="L386" s="270" t="s">
        <v>10359</v>
      </c>
      <c r="M386" s="270">
        <v>0</v>
      </c>
      <c r="N386" s="270" t="s">
        <v>10359</v>
      </c>
      <c r="O386" s="270">
        <v>0</v>
      </c>
      <c r="P386" s="270" t="s">
        <v>10359</v>
      </c>
      <c r="Q386" s="270">
        <v>0</v>
      </c>
      <c r="R386" s="74"/>
      <c r="S386" s="75" t="str">
        <f t="shared" si="30"/>
        <v>0000</v>
      </c>
      <c r="T386" s="75" t="str">
        <f t="shared" si="31"/>
        <v>00000000000000000000000000000000</v>
      </c>
      <c r="U386" s="75" t="str">
        <f t="shared" ca="1" si="32"/>
        <v>00000000000000000000000000000000</v>
      </c>
      <c r="V386" s="197">
        <f t="shared" ca="1" si="34"/>
        <v>0</v>
      </c>
      <c r="W386" s="75">
        <f t="shared" si="35"/>
        <v>0</v>
      </c>
      <c r="Y386" s="75">
        <f t="shared" si="33"/>
        <v>3064</v>
      </c>
      <c r="Z386" s="75">
        <v>383</v>
      </c>
      <c r="AE386" s="479"/>
    </row>
    <row r="387" spans="1:31" s="75" customFormat="1" ht="13.5" x14ac:dyDescent="0.2">
      <c r="A387" s="211">
        <v>384</v>
      </c>
      <c r="B387" s="212" t="s">
        <v>1316</v>
      </c>
      <c r="C387" s="213" t="s">
        <v>1317</v>
      </c>
      <c r="D387" s="213"/>
      <c r="E387" s="213">
        <v>0</v>
      </c>
      <c r="F387" s="213" t="s">
        <v>590</v>
      </c>
      <c r="G387" s="214" t="s">
        <v>572</v>
      </c>
      <c r="H387" s="208" t="str">
        <f>IF(Input!F$4="GMH_OECC",J387,IF(Input!F$4="GMH_XOEC",L387,IF(Input!F$4="GMH_Korea",N387,IF(Input!F$4="GMH_EU",P387,IF(Input!F$4="Skysuper",#REF!,IF(Input!F$4="SkyII",#REF!,IF(Input!F$4="XO-8000",#REF!, "FALSE")))))))</f>
        <v>00</v>
      </c>
      <c r="I387" s="209">
        <f>IF(Input!F$4="GMH_OECC",K387,IF(Input!F$4="GMH_XOEC",M387,IF(Input!F$4="GMH_Korea",O387,IF(Input!F$4="GMH_EU",Q387,IF(Input!F$4="Skysuper",#REF!,IF(Input!F$4="SkyII",#REF!,IF(Input!F$4="XO-8000",#REF!, "FALSE")))))))</f>
        <v>0</v>
      </c>
      <c r="J387" s="210" t="s">
        <v>10359</v>
      </c>
      <c r="K387" s="268">
        <v>0</v>
      </c>
      <c r="L387" s="270" t="s">
        <v>10359</v>
      </c>
      <c r="M387" s="270">
        <v>0</v>
      </c>
      <c r="N387" s="270" t="s">
        <v>10359</v>
      </c>
      <c r="O387" s="270">
        <v>0</v>
      </c>
      <c r="P387" s="270" t="s">
        <v>10359</v>
      </c>
      <c r="Q387" s="270">
        <v>0</v>
      </c>
      <c r="R387" s="74"/>
      <c r="S387" s="75" t="str">
        <f t="shared" ref="S387:S450" si="36">"0"&amp;DEC2HEX(2^(I387-1))&amp;IF(LEN(DEC2HEX(H387))=2,DEC2HEX(H387),"0"&amp;DEC2HEX(H387))</f>
        <v>0000</v>
      </c>
      <c r="T387" s="75" t="str">
        <f t="shared" si="31"/>
        <v>00000000000000000000000000000000</v>
      </c>
      <c r="U387" s="75" t="str">
        <f t="shared" ca="1" si="32"/>
        <v>00000000000000000000000000000000</v>
      </c>
      <c r="V387" s="197">
        <f t="shared" ca="1" si="34"/>
        <v>0</v>
      </c>
      <c r="W387" s="75">
        <f t="shared" si="35"/>
        <v>0</v>
      </c>
      <c r="Y387" s="75">
        <f t="shared" si="33"/>
        <v>3072</v>
      </c>
      <c r="Z387" s="75">
        <v>384</v>
      </c>
      <c r="AE387" s="479"/>
    </row>
    <row r="388" spans="1:31" s="75" customFormat="1" ht="13.5" x14ac:dyDescent="0.2">
      <c r="A388" s="211">
        <v>385</v>
      </c>
      <c r="B388" s="212" t="s">
        <v>1318</v>
      </c>
      <c r="C388" s="213" t="s">
        <v>1319</v>
      </c>
      <c r="D388" s="213"/>
      <c r="E388" s="213">
        <v>0</v>
      </c>
      <c r="F388" s="213" t="s">
        <v>590</v>
      </c>
      <c r="G388" s="214" t="s">
        <v>572</v>
      </c>
      <c r="H388" s="208" t="str">
        <f>IF(Input!F$4="GMH_OECC",J388,IF(Input!F$4="GMH_XOEC",L388,IF(Input!F$4="GMH_Korea",N388,IF(Input!F$4="GMH_EU",P388,IF(Input!F$4="Skysuper",#REF!,IF(Input!F$4="SkyII",#REF!,IF(Input!F$4="XO-8000",#REF!, "FALSE")))))))</f>
        <v>00</v>
      </c>
      <c r="I388" s="209">
        <f>IF(Input!F$4="GMH_OECC",K388,IF(Input!F$4="GMH_XOEC",M388,IF(Input!F$4="GMH_Korea",O388,IF(Input!F$4="GMH_EU",Q388,IF(Input!F$4="Skysuper",#REF!,IF(Input!F$4="SkyII",#REF!,IF(Input!F$4="XO-8000",#REF!, "FALSE")))))))</f>
        <v>0</v>
      </c>
      <c r="J388" s="210" t="s">
        <v>10359</v>
      </c>
      <c r="K388" s="268">
        <v>0</v>
      </c>
      <c r="L388" s="270" t="s">
        <v>10359</v>
      </c>
      <c r="M388" s="270">
        <v>0</v>
      </c>
      <c r="N388" s="270" t="s">
        <v>10359</v>
      </c>
      <c r="O388" s="270">
        <v>0</v>
      </c>
      <c r="P388" s="270" t="s">
        <v>10359</v>
      </c>
      <c r="Q388" s="270">
        <v>0</v>
      </c>
      <c r="R388" s="74"/>
      <c r="S388" s="75" t="str">
        <f t="shared" si="36"/>
        <v>0000</v>
      </c>
      <c r="T388" s="75" t="str">
        <f t="shared" ref="T388:T451" si="37">CONCATENATE(S388,S389,S390,S391,S392,S393,S394,S395)</f>
        <v>00000000000000000000000000000000</v>
      </c>
      <c r="U388" s="75" t="str">
        <f t="shared" ref="U388:U451" ca="1" si="38">OFFSET($T$3:$T$6102,0+Y388,0,1,1)</f>
        <v>00000000000000000000000000000000</v>
      </c>
      <c r="V388" s="197">
        <f t="shared" ca="1" si="34"/>
        <v>0</v>
      </c>
      <c r="W388" s="75">
        <f t="shared" si="35"/>
        <v>0</v>
      </c>
      <c r="Y388" s="75">
        <f t="shared" ref="Y388:Y451" si="39">8*Z388</f>
        <v>3080</v>
      </c>
      <c r="Z388" s="75">
        <v>385</v>
      </c>
      <c r="AE388" s="479"/>
    </row>
    <row r="389" spans="1:31" s="75" customFormat="1" ht="13.5" x14ac:dyDescent="0.2">
      <c r="A389" s="211">
        <v>386</v>
      </c>
      <c r="B389" s="212" t="s">
        <v>1320</v>
      </c>
      <c r="C389" s="213" t="s">
        <v>1321</v>
      </c>
      <c r="D389" s="213"/>
      <c r="E389" s="213">
        <v>0</v>
      </c>
      <c r="F389" s="213" t="s">
        <v>590</v>
      </c>
      <c r="G389" s="214" t="s">
        <v>572</v>
      </c>
      <c r="H389" s="208" t="str">
        <f>IF(Input!F$4="GMH_OECC",J389,IF(Input!F$4="GMH_XOEC",L389,IF(Input!F$4="GMH_Korea",N389,IF(Input!F$4="GMH_EU",P389,IF(Input!F$4="Skysuper",#REF!,IF(Input!F$4="SkyII",#REF!,IF(Input!F$4="XO-8000",#REF!, "FALSE")))))))</f>
        <v>00</v>
      </c>
      <c r="I389" s="209">
        <f>IF(Input!F$4="GMH_OECC",K389,IF(Input!F$4="GMH_XOEC",M389,IF(Input!F$4="GMH_Korea",O389,IF(Input!F$4="GMH_EU",Q389,IF(Input!F$4="Skysuper",#REF!,IF(Input!F$4="SkyII",#REF!,IF(Input!F$4="XO-8000",#REF!, "FALSE")))))))</f>
        <v>0</v>
      </c>
      <c r="J389" s="210" t="s">
        <v>10359</v>
      </c>
      <c r="K389" s="268">
        <v>0</v>
      </c>
      <c r="L389" s="270" t="s">
        <v>10359</v>
      </c>
      <c r="M389" s="270">
        <v>0</v>
      </c>
      <c r="N389" s="270" t="s">
        <v>10359</v>
      </c>
      <c r="O389" s="270">
        <v>0</v>
      </c>
      <c r="P389" s="270" t="s">
        <v>10359</v>
      </c>
      <c r="Q389" s="270">
        <v>0</v>
      </c>
      <c r="R389" s="74"/>
      <c r="S389" s="75" t="str">
        <f t="shared" si="36"/>
        <v>0000</v>
      </c>
      <c r="T389" s="75" t="str">
        <f t="shared" si="37"/>
        <v>00000000000000000000000000000000</v>
      </c>
      <c r="U389" s="75" t="str">
        <f t="shared" ca="1" si="38"/>
        <v>00000000000000000000000000000000</v>
      </c>
      <c r="V389" s="197">
        <f t="shared" ref="V389:V452" ca="1" si="40">OFFSET($W$3:$W$6102,0+Y389,0,1,1)</f>
        <v>0</v>
      </c>
      <c r="W389" s="75">
        <f t="shared" si="35"/>
        <v>0</v>
      </c>
      <c r="Y389" s="75">
        <f t="shared" si="39"/>
        <v>3088</v>
      </c>
      <c r="Z389" s="75">
        <v>386</v>
      </c>
      <c r="AE389" s="479"/>
    </row>
    <row r="390" spans="1:31" s="75" customFormat="1" ht="13.5" x14ac:dyDescent="0.2">
      <c r="A390" s="211">
        <v>387</v>
      </c>
      <c r="B390" s="212" t="s">
        <v>1322</v>
      </c>
      <c r="C390" s="213" t="s">
        <v>1323</v>
      </c>
      <c r="D390" s="213"/>
      <c r="E390" s="213">
        <v>0</v>
      </c>
      <c r="F390" s="213" t="s">
        <v>590</v>
      </c>
      <c r="G390" s="214" t="s">
        <v>572</v>
      </c>
      <c r="H390" s="208" t="str">
        <f>IF(Input!F$4="GMH_OECC",J390,IF(Input!F$4="GMH_XOEC",L390,IF(Input!F$4="GMH_Korea",N390,IF(Input!F$4="GMH_EU",P390,IF(Input!F$4="Skysuper",#REF!,IF(Input!F$4="SkyII",#REF!,IF(Input!F$4="XO-8000",#REF!, "FALSE")))))))</f>
        <v>00</v>
      </c>
      <c r="I390" s="209">
        <f>IF(Input!F$4="GMH_OECC",K390,IF(Input!F$4="GMH_XOEC",M390,IF(Input!F$4="GMH_Korea",O390,IF(Input!F$4="GMH_EU",Q390,IF(Input!F$4="Skysuper",#REF!,IF(Input!F$4="SkyII",#REF!,IF(Input!F$4="XO-8000",#REF!, "FALSE")))))))</f>
        <v>0</v>
      </c>
      <c r="J390" s="210" t="s">
        <v>10359</v>
      </c>
      <c r="K390" s="268">
        <v>0</v>
      </c>
      <c r="L390" s="270" t="s">
        <v>10359</v>
      </c>
      <c r="M390" s="270">
        <v>0</v>
      </c>
      <c r="N390" s="270" t="s">
        <v>10359</v>
      </c>
      <c r="O390" s="270">
        <v>0</v>
      </c>
      <c r="P390" s="270" t="s">
        <v>10359</v>
      </c>
      <c r="Q390" s="270">
        <v>0</v>
      </c>
      <c r="R390" s="74"/>
      <c r="S390" s="75" t="str">
        <f t="shared" si="36"/>
        <v>0000</v>
      </c>
      <c r="T390" s="75" t="str">
        <f t="shared" si="37"/>
        <v>00000000000000000000000000000000</v>
      </c>
      <c r="U390" s="75" t="str">
        <f t="shared" ca="1" si="38"/>
        <v>00000000000000000000000000000000</v>
      </c>
      <c r="V390" s="197">
        <f t="shared" ca="1" si="40"/>
        <v>0</v>
      </c>
      <c r="W390" s="75">
        <f t="shared" ref="W390:W453" si="41">HEX2DEC(RIGHT(S390,2))+HEX2DEC(RIGHT(S391,2))+HEX2DEC(RIGHT(S392,2))+HEX2DEC(RIGHT(S393,2))+HEX2DEC(LEFT(S390,2))+HEX2DEC(LEFT(S391,2))+HEX2DEC(LEFT(S392,2))+HEX2DEC(LEFT(S393,2))+HEX2DEC(RIGHT(S394,2))+HEX2DEC(RIGHT(S395,2))+HEX2DEC(RIGHT(S396,2))+HEX2DEC(RIGHT(S397,2))+HEX2DEC(LEFT(S394,2))+HEX2DEC(LEFT(S395,2))+HEX2DEC(LEFT(S396,2))+HEX2DEC(LEFT(S397,2))</f>
        <v>0</v>
      </c>
      <c r="Y390" s="75">
        <f t="shared" si="39"/>
        <v>3096</v>
      </c>
      <c r="Z390" s="75">
        <v>387</v>
      </c>
      <c r="AE390" s="479"/>
    </row>
    <row r="391" spans="1:31" s="75" customFormat="1" ht="13.5" x14ac:dyDescent="0.2">
      <c r="A391" s="211">
        <v>388</v>
      </c>
      <c r="B391" s="212" t="s">
        <v>1324</v>
      </c>
      <c r="C391" s="213" t="s">
        <v>1325</v>
      </c>
      <c r="D391" s="213"/>
      <c r="E391" s="213">
        <v>0</v>
      </c>
      <c r="F391" s="213" t="s">
        <v>590</v>
      </c>
      <c r="G391" s="214" t="s">
        <v>572</v>
      </c>
      <c r="H391" s="208" t="str">
        <f>IF(Input!F$4="GMH_OECC",J391,IF(Input!F$4="GMH_XOEC",L391,IF(Input!F$4="GMH_Korea",N391,IF(Input!F$4="GMH_EU",P391,IF(Input!F$4="Skysuper",#REF!,IF(Input!F$4="SkyII",#REF!,IF(Input!F$4="XO-8000",#REF!, "FALSE")))))))</f>
        <v>00</v>
      </c>
      <c r="I391" s="209">
        <f>IF(Input!F$4="GMH_OECC",K391,IF(Input!F$4="GMH_XOEC",M391,IF(Input!F$4="GMH_Korea",O391,IF(Input!F$4="GMH_EU",Q391,IF(Input!F$4="Skysuper",#REF!,IF(Input!F$4="SkyII",#REF!,IF(Input!F$4="XO-8000",#REF!, "FALSE")))))))</f>
        <v>0</v>
      </c>
      <c r="J391" s="210" t="s">
        <v>10359</v>
      </c>
      <c r="K391" s="268">
        <v>0</v>
      </c>
      <c r="L391" s="270" t="s">
        <v>10359</v>
      </c>
      <c r="M391" s="270">
        <v>0</v>
      </c>
      <c r="N391" s="270" t="s">
        <v>10359</v>
      </c>
      <c r="O391" s="270">
        <v>0</v>
      </c>
      <c r="P391" s="270" t="s">
        <v>10359</v>
      </c>
      <c r="Q391" s="270">
        <v>0</v>
      </c>
      <c r="R391" s="74"/>
      <c r="S391" s="75" t="str">
        <f t="shared" si="36"/>
        <v>0000</v>
      </c>
      <c r="T391" s="75" t="str">
        <f t="shared" si="37"/>
        <v>00000000000000000000000000000000</v>
      </c>
      <c r="U391" s="75" t="str">
        <f t="shared" ca="1" si="38"/>
        <v>00000000000000000000000000000000</v>
      </c>
      <c r="V391" s="197">
        <f t="shared" ca="1" si="40"/>
        <v>0</v>
      </c>
      <c r="W391" s="75">
        <f t="shared" si="41"/>
        <v>0</v>
      </c>
      <c r="Y391" s="75">
        <f t="shared" si="39"/>
        <v>3104</v>
      </c>
      <c r="Z391" s="75">
        <v>388</v>
      </c>
      <c r="AE391" s="479"/>
    </row>
    <row r="392" spans="1:31" s="75" customFormat="1" ht="13.5" x14ac:dyDescent="0.2">
      <c r="A392" s="211">
        <v>389</v>
      </c>
      <c r="B392" s="212" t="s">
        <v>1326</v>
      </c>
      <c r="C392" s="213" t="s">
        <v>1327</v>
      </c>
      <c r="D392" s="213"/>
      <c r="E392" s="213">
        <v>0</v>
      </c>
      <c r="F392" s="213" t="s">
        <v>590</v>
      </c>
      <c r="G392" s="214" t="s">
        <v>572</v>
      </c>
      <c r="H392" s="208" t="str">
        <f>IF(Input!F$4="GMH_OECC",J392,IF(Input!F$4="GMH_XOEC",L392,IF(Input!F$4="GMH_Korea",N392,IF(Input!F$4="GMH_EU",P392,IF(Input!F$4="Skysuper",#REF!,IF(Input!F$4="SkyII",#REF!,IF(Input!F$4="XO-8000",#REF!, "FALSE")))))))</f>
        <v>00</v>
      </c>
      <c r="I392" s="209">
        <f>IF(Input!F$4="GMH_OECC",K392,IF(Input!F$4="GMH_XOEC",M392,IF(Input!F$4="GMH_Korea",O392,IF(Input!F$4="GMH_EU",Q392,IF(Input!F$4="Skysuper",#REF!,IF(Input!F$4="SkyII",#REF!,IF(Input!F$4="XO-8000",#REF!, "FALSE")))))))</f>
        <v>0</v>
      </c>
      <c r="J392" s="210" t="s">
        <v>10359</v>
      </c>
      <c r="K392" s="268">
        <v>0</v>
      </c>
      <c r="L392" s="270" t="s">
        <v>10359</v>
      </c>
      <c r="M392" s="270">
        <v>0</v>
      </c>
      <c r="N392" s="270" t="s">
        <v>10359</v>
      </c>
      <c r="O392" s="270">
        <v>0</v>
      </c>
      <c r="P392" s="270" t="s">
        <v>10359</v>
      </c>
      <c r="Q392" s="270">
        <v>0</v>
      </c>
      <c r="R392" s="74"/>
      <c r="S392" s="75" t="str">
        <f t="shared" si="36"/>
        <v>0000</v>
      </c>
      <c r="T392" s="75" t="str">
        <f t="shared" si="37"/>
        <v>00000000000000000000000000000000</v>
      </c>
      <c r="U392" s="75" t="str">
        <f t="shared" ca="1" si="38"/>
        <v>00000000000000000000000000000000</v>
      </c>
      <c r="V392" s="197">
        <f t="shared" ca="1" si="40"/>
        <v>0</v>
      </c>
      <c r="W392" s="75">
        <f t="shared" si="41"/>
        <v>0</v>
      </c>
      <c r="Y392" s="75">
        <f t="shared" si="39"/>
        <v>3112</v>
      </c>
      <c r="Z392" s="75">
        <v>389</v>
      </c>
      <c r="AE392" s="479"/>
    </row>
    <row r="393" spans="1:31" s="75" customFormat="1" ht="13.5" x14ac:dyDescent="0.2">
      <c r="A393" s="211">
        <v>390</v>
      </c>
      <c r="B393" s="212" t="s">
        <v>1328</v>
      </c>
      <c r="C393" s="213" t="s">
        <v>1329</v>
      </c>
      <c r="D393" s="213"/>
      <c r="E393" s="213">
        <v>0</v>
      </c>
      <c r="F393" s="213" t="s">
        <v>590</v>
      </c>
      <c r="G393" s="214" t="s">
        <v>572</v>
      </c>
      <c r="H393" s="208" t="str">
        <f>IF(Input!F$4="GMH_OECC",J393,IF(Input!F$4="GMH_XOEC",L393,IF(Input!F$4="GMH_Korea",N393,IF(Input!F$4="GMH_EU",P393,IF(Input!F$4="Skysuper",#REF!,IF(Input!F$4="SkyII",#REF!,IF(Input!F$4="XO-8000",#REF!, "FALSE")))))))</f>
        <v>00</v>
      </c>
      <c r="I393" s="209">
        <f>IF(Input!F$4="GMH_OECC",K393,IF(Input!F$4="GMH_XOEC",M393,IF(Input!F$4="GMH_Korea",O393,IF(Input!F$4="GMH_EU",Q393,IF(Input!F$4="Skysuper",#REF!,IF(Input!F$4="SkyII",#REF!,IF(Input!F$4="XO-8000",#REF!, "FALSE")))))))</f>
        <v>0</v>
      </c>
      <c r="J393" s="210" t="s">
        <v>10359</v>
      </c>
      <c r="K393" s="268">
        <v>0</v>
      </c>
      <c r="L393" s="270" t="s">
        <v>10359</v>
      </c>
      <c r="M393" s="270">
        <v>0</v>
      </c>
      <c r="N393" s="270" t="s">
        <v>10359</v>
      </c>
      <c r="O393" s="270">
        <v>0</v>
      </c>
      <c r="P393" s="270" t="s">
        <v>10359</v>
      </c>
      <c r="Q393" s="270">
        <v>0</v>
      </c>
      <c r="R393" s="74"/>
      <c r="S393" s="75" t="str">
        <f t="shared" si="36"/>
        <v>0000</v>
      </c>
      <c r="T393" s="75" t="str">
        <f t="shared" si="37"/>
        <v>00000000000000000000000000000000</v>
      </c>
      <c r="U393" s="75" t="str">
        <f t="shared" ca="1" si="38"/>
        <v>00000000000000000000000000000000</v>
      </c>
      <c r="V393" s="197">
        <f t="shared" ca="1" si="40"/>
        <v>0</v>
      </c>
      <c r="W393" s="75">
        <f t="shared" si="41"/>
        <v>0</v>
      </c>
      <c r="Y393" s="75">
        <f t="shared" si="39"/>
        <v>3120</v>
      </c>
      <c r="Z393" s="75">
        <v>390</v>
      </c>
      <c r="AE393" s="479"/>
    </row>
    <row r="394" spans="1:31" s="75" customFormat="1" ht="13.5" x14ac:dyDescent="0.2">
      <c r="A394" s="211">
        <v>391</v>
      </c>
      <c r="B394" s="212" t="s">
        <v>1330</v>
      </c>
      <c r="C394" s="213" t="s">
        <v>1331</v>
      </c>
      <c r="D394" s="213"/>
      <c r="E394" s="213">
        <v>0</v>
      </c>
      <c r="F394" s="213" t="s">
        <v>590</v>
      </c>
      <c r="G394" s="214" t="s">
        <v>572</v>
      </c>
      <c r="H394" s="208" t="str">
        <f>IF(Input!F$4="GMH_OECC",J394,IF(Input!F$4="GMH_XOEC",L394,IF(Input!F$4="GMH_Korea",N394,IF(Input!F$4="GMH_EU",P394,IF(Input!F$4="Skysuper",#REF!,IF(Input!F$4="SkyII",#REF!,IF(Input!F$4="XO-8000",#REF!, "FALSE")))))))</f>
        <v>00</v>
      </c>
      <c r="I394" s="209">
        <f>IF(Input!F$4="GMH_OECC",K394,IF(Input!F$4="GMH_XOEC",M394,IF(Input!F$4="GMH_Korea",O394,IF(Input!F$4="GMH_EU",Q394,IF(Input!F$4="Skysuper",#REF!,IF(Input!F$4="SkyII",#REF!,IF(Input!F$4="XO-8000",#REF!, "FALSE")))))))</f>
        <v>0</v>
      </c>
      <c r="J394" s="210" t="s">
        <v>10359</v>
      </c>
      <c r="K394" s="268">
        <v>0</v>
      </c>
      <c r="L394" s="270" t="s">
        <v>10359</v>
      </c>
      <c r="M394" s="270">
        <v>0</v>
      </c>
      <c r="N394" s="270" t="s">
        <v>10359</v>
      </c>
      <c r="O394" s="270">
        <v>0</v>
      </c>
      <c r="P394" s="270" t="s">
        <v>10359</v>
      </c>
      <c r="Q394" s="270">
        <v>0</v>
      </c>
      <c r="R394" s="74"/>
      <c r="S394" s="75" t="str">
        <f t="shared" si="36"/>
        <v>0000</v>
      </c>
      <c r="T394" s="75" t="str">
        <f t="shared" si="37"/>
        <v>00000000000000000000000000000000</v>
      </c>
      <c r="U394" s="75" t="str">
        <f t="shared" ca="1" si="38"/>
        <v>00000000000000000000000000000000</v>
      </c>
      <c r="V394" s="197">
        <f t="shared" ca="1" si="40"/>
        <v>0</v>
      </c>
      <c r="W394" s="75">
        <f t="shared" si="41"/>
        <v>0</v>
      </c>
      <c r="Y394" s="75">
        <f t="shared" si="39"/>
        <v>3128</v>
      </c>
      <c r="Z394" s="75">
        <v>391</v>
      </c>
      <c r="AE394" s="479"/>
    </row>
    <row r="395" spans="1:31" s="75" customFormat="1" ht="13.5" x14ac:dyDescent="0.2">
      <c r="A395" s="211">
        <v>392</v>
      </c>
      <c r="B395" s="212" t="s">
        <v>1332</v>
      </c>
      <c r="C395" s="213" t="s">
        <v>1333</v>
      </c>
      <c r="D395" s="213"/>
      <c r="E395" s="213">
        <v>0</v>
      </c>
      <c r="F395" s="213" t="s">
        <v>590</v>
      </c>
      <c r="G395" s="214" t="s">
        <v>572</v>
      </c>
      <c r="H395" s="208" t="str">
        <f>IF(Input!F$4="GMH_OECC",J395,IF(Input!F$4="GMH_XOEC",L395,IF(Input!F$4="GMH_Korea",N395,IF(Input!F$4="GMH_EU",P395,IF(Input!F$4="Skysuper",#REF!,IF(Input!F$4="SkyII",#REF!,IF(Input!F$4="XO-8000",#REF!, "FALSE")))))))</f>
        <v>00</v>
      </c>
      <c r="I395" s="209">
        <f>IF(Input!F$4="GMH_OECC",K395,IF(Input!F$4="GMH_XOEC",M395,IF(Input!F$4="GMH_Korea",O395,IF(Input!F$4="GMH_EU",Q395,IF(Input!F$4="Skysuper",#REF!,IF(Input!F$4="SkyII",#REF!,IF(Input!F$4="XO-8000",#REF!, "FALSE")))))))</f>
        <v>0</v>
      </c>
      <c r="J395" s="210" t="s">
        <v>10359</v>
      </c>
      <c r="K395" s="268">
        <v>0</v>
      </c>
      <c r="L395" s="270" t="s">
        <v>10359</v>
      </c>
      <c r="M395" s="270">
        <v>0</v>
      </c>
      <c r="N395" s="270" t="s">
        <v>10359</v>
      </c>
      <c r="O395" s="270">
        <v>0</v>
      </c>
      <c r="P395" s="270" t="s">
        <v>10359</v>
      </c>
      <c r="Q395" s="270">
        <v>0</v>
      </c>
      <c r="R395" s="74"/>
      <c r="S395" s="75" t="str">
        <f t="shared" si="36"/>
        <v>0000</v>
      </c>
      <c r="T395" s="75" t="str">
        <f t="shared" si="37"/>
        <v>00000000000000000000000000000000</v>
      </c>
      <c r="U395" s="75" t="str">
        <f t="shared" ca="1" si="38"/>
        <v>00000000000000000000000000000000</v>
      </c>
      <c r="V395" s="197">
        <f t="shared" ca="1" si="40"/>
        <v>0</v>
      </c>
      <c r="W395" s="75">
        <f t="shared" si="41"/>
        <v>0</v>
      </c>
      <c r="Y395" s="75">
        <f t="shared" si="39"/>
        <v>3136</v>
      </c>
      <c r="Z395" s="75">
        <v>392</v>
      </c>
      <c r="AE395" s="479"/>
    </row>
    <row r="396" spans="1:31" s="75" customFormat="1" ht="13.5" x14ac:dyDescent="0.2">
      <c r="A396" s="211">
        <v>393</v>
      </c>
      <c r="B396" s="212" t="s">
        <v>1334</v>
      </c>
      <c r="C396" s="213" t="s">
        <v>1335</v>
      </c>
      <c r="D396" s="213"/>
      <c r="E396" s="213">
        <v>0</v>
      </c>
      <c r="F396" s="213" t="s">
        <v>590</v>
      </c>
      <c r="G396" s="214" t="s">
        <v>572</v>
      </c>
      <c r="H396" s="208" t="str">
        <f>IF(Input!F$4="GMH_OECC",J396,IF(Input!F$4="GMH_XOEC",L396,IF(Input!F$4="GMH_Korea",N396,IF(Input!F$4="GMH_EU",P396,IF(Input!F$4="Skysuper",#REF!,IF(Input!F$4="SkyII",#REF!,IF(Input!F$4="XO-8000",#REF!, "FALSE")))))))</f>
        <v>00</v>
      </c>
      <c r="I396" s="209">
        <f>IF(Input!F$4="GMH_OECC",K396,IF(Input!F$4="GMH_XOEC",M396,IF(Input!F$4="GMH_Korea",O396,IF(Input!F$4="GMH_EU",Q396,IF(Input!F$4="Skysuper",#REF!,IF(Input!F$4="SkyII",#REF!,IF(Input!F$4="XO-8000",#REF!, "FALSE")))))))</f>
        <v>0</v>
      </c>
      <c r="J396" s="210" t="s">
        <v>10359</v>
      </c>
      <c r="K396" s="268">
        <v>0</v>
      </c>
      <c r="L396" s="270" t="s">
        <v>10359</v>
      </c>
      <c r="M396" s="270">
        <v>0</v>
      </c>
      <c r="N396" s="270" t="s">
        <v>10359</v>
      </c>
      <c r="O396" s="270">
        <v>0</v>
      </c>
      <c r="P396" s="270" t="s">
        <v>10359</v>
      </c>
      <c r="Q396" s="270">
        <v>0</v>
      </c>
      <c r="R396" s="74"/>
      <c r="S396" s="75" t="str">
        <f t="shared" si="36"/>
        <v>0000</v>
      </c>
      <c r="T396" s="75" t="str">
        <f t="shared" si="37"/>
        <v>00000000000000000000000000000000</v>
      </c>
      <c r="U396" s="75" t="str">
        <f t="shared" ca="1" si="38"/>
        <v>00000000000000000000000000000000</v>
      </c>
      <c r="V396" s="197">
        <f t="shared" ca="1" si="40"/>
        <v>0</v>
      </c>
      <c r="W396" s="75">
        <f t="shared" si="41"/>
        <v>0</v>
      </c>
      <c r="Y396" s="75">
        <f t="shared" si="39"/>
        <v>3144</v>
      </c>
      <c r="Z396" s="75">
        <v>393</v>
      </c>
      <c r="AE396" s="479"/>
    </row>
    <row r="397" spans="1:31" s="75" customFormat="1" ht="13.5" x14ac:dyDescent="0.2">
      <c r="A397" s="211">
        <v>394</v>
      </c>
      <c r="B397" s="212" t="s">
        <v>1336</v>
      </c>
      <c r="C397" s="213" t="s">
        <v>1337</v>
      </c>
      <c r="D397" s="213"/>
      <c r="E397" s="213">
        <v>0</v>
      </c>
      <c r="F397" s="213" t="s">
        <v>590</v>
      </c>
      <c r="G397" s="214" t="s">
        <v>572</v>
      </c>
      <c r="H397" s="208" t="str">
        <f>IF(Input!F$4="GMH_OECC",J397,IF(Input!F$4="GMH_XOEC",L397,IF(Input!F$4="GMH_Korea",N397,IF(Input!F$4="GMH_EU",P397,IF(Input!F$4="Skysuper",#REF!,IF(Input!F$4="SkyII",#REF!,IF(Input!F$4="XO-8000",#REF!, "FALSE")))))))</f>
        <v>00</v>
      </c>
      <c r="I397" s="209">
        <f>IF(Input!F$4="GMH_OECC",K397,IF(Input!F$4="GMH_XOEC",M397,IF(Input!F$4="GMH_Korea",O397,IF(Input!F$4="GMH_EU",Q397,IF(Input!F$4="Skysuper",#REF!,IF(Input!F$4="SkyII",#REF!,IF(Input!F$4="XO-8000",#REF!, "FALSE")))))))</f>
        <v>0</v>
      </c>
      <c r="J397" s="210" t="s">
        <v>10359</v>
      </c>
      <c r="K397" s="268">
        <v>0</v>
      </c>
      <c r="L397" s="270" t="s">
        <v>10359</v>
      </c>
      <c r="M397" s="270">
        <v>0</v>
      </c>
      <c r="N397" s="270" t="s">
        <v>10359</v>
      </c>
      <c r="O397" s="270">
        <v>0</v>
      </c>
      <c r="P397" s="270" t="s">
        <v>10359</v>
      </c>
      <c r="Q397" s="270">
        <v>0</v>
      </c>
      <c r="R397" s="74"/>
      <c r="S397" s="75" t="str">
        <f t="shared" si="36"/>
        <v>0000</v>
      </c>
      <c r="T397" s="75" t="str">
        <f t="shared" si="37"/>
        <v>00000000000000000000000000000000</v>
      </c>
      <c r="U397" s="75" t="str">
        <f t="shared" ca="1" si="38"/>
        <v>00000000000000000000000000000000</v>
      </c>
      <c r="V397" s="197">
        <f t="shared" ca="1" si="40"/>
        <v>0</v>
      </c>
      <c r="W397" s="75">
        <f t="shared" si="41"/>
        <v>0</v>
      </c>
      <c r="Y397" s="75">
        <f t="shared" si="39"/>
        <v>3152</v>
      </c>
      <c r="Z397" s="75">
        <v>394</v>
      </c>
      <c r="AE397" s="479"/>
    </row>
    <row r="398" spans="1:31" s="75" customFormat="1" ht="13.5" x14ac:dyDescent="0.2">
      <c r="A398" s="211">
        <v>395</v>
      </c>
      <c r="B398" s="212" t="s">
        <v>1338</v>
      </c>
      <c r="C398" s="213" t="s">
        <v>1339</v>
      </c>
      <c r="D398" s="213"/>
      <c r="E398" s="213">
        <v>0</v>
      </c>
      <c r="F398" s="213" t="s">
        <v>590</v>
      </c>
      <c r="G398" s="214" t="s">
        <v>572</v>
      </c>
      <c r="H398" s="208" t="str">
        <f>IF(Input!F$4="GMH_OECC",J398,IF(Input!F$4="GMH_XOEC",L398,IF(Input!F$4="GMH_Korea",N398,IF(Input!F$4="GMH_EU",P398,IF(Input!F$4="Skysuper",#REF!,IF(Input!F$4="SkyII",#REF!,IF(Input!F$4="XO-8000",#REF!, "FALSE")))))))</f>
        <v>00</v>
      </c>
      <c r="I398" s="209">
        <f>IF(Input!F$4="GMH_OECC",K398,IF(Input!F$4="GMH_XOEC",M398,IF(Input!F$4="GMH_Korea",O398,IF(Input!F$4="GMH_EU",Q398,IF(Input!F$4="Skysuper",#REF!,IF(Input!F$4="SkyII",#REF!,IF(Input!F$4="XO-8000",#REF!, "FALSE")))))))</f>
        <v>0</v>
      </c>
      <c r="J398" s="210" t="s">
        <v>10359</v>
      </c>
      <c r="K398" s="268">
        <v>0</v>
      </c>
      <c r="L398" s="270" t="s">
        <v>10359</v>
      </c>
      <c r="M398" s="270">
        <v>0</v>
      </c>
      <c r="N398" s="270" t="s">
        <v>10359</v>
      </c>
      <c r="O398" s="270">
        <v>0</v>
      </c>
      <c r="P398" s="270" t="s">
        <v>10359</v>
      </c>
      <c r="Q398" s="270">
        <v>0</v>
      </c>
      <c r="R398" s="74"/>
      <c r="S398" s="75" t="str">
        <f t="shared" si="36"/>
        <v>0000</v>
      </c>
      <c r="T398" s="75" t="str">
        <f t="shared" si="37"/>
        <v>00000000000000000000000000000000</v>
      </c>
      <c r="U398" s="75" t="str">
        <f t="shared" ca="1" si="38"/>
        <v>00000000000000000000000000000000</v>
      </c>
      <c r="V398" s="197">
        <f t="shared" ca="1" si="40"/>
        <v>0</v>
      </c>
      <c r="W398" s="75">
        <f t="shared" si="41"/>
        <v>0</v>
      </c>
      <c r="Y398" s="75">
        <f t="shared" si="39"/>
        <v>3160</v>
      </c>
      <c r="Z398" s="75">
        <v>395</v>
      </c>
      <c r="AE398" s="479"/>
    </row>
    <row r="399" spans="1:31" s="75" customFormat="1" ht="13.5" x14ac:dyDescent="0.2">
      <c r="A399" s="211">
        <v>396</v>
      </c>
      <c r="B399" s="212" t="s">
        <v>1340</v>
      </c>
      <c r="C399" s="213" t="s">
        <v>1341</v>
      </c>
      <c r="D399" s="213"/>
      <c r="E399" s="213">
        <v>0</v>
      </c>
      <c r="F399" s="213" t="s">
        <v>590</v>
      </c>
      <c r="G399" s="214" t="s">
        <v>572</v>
      </c>
      <c r="H399" s="208" t="str">
        <f>IF(Input!F$4="GMH_OECC",J399,IF(Input!F$4="GMH_XOEC",L399,IF(Input!F$4="GMH_Korea",N399,IF(Input!F$4="GMH_EU",P399,IF(Input!F$4="Skysuper",#REF!,IF(Input!F$4="SkyII",#REF!,IF(Input!F$4="XO-8000",#REF!, "FALSE")))))))</f>
        <v>00</v>
      </c>
      <c r="I399" s="209">
        <f>IF(Input!F$4="GMH_OECC",K399,IF(Input!F$4="GMH_XOEC",M399,IF(Input!F$4="GMH_Korea",O399,IF(Input!F$4="GMH_EU",Q399,IF(Input!F$4="Skysuper",#REF!,IF(Input!F$4="SkyII",#REF!,IF(Input!F$4="XO-8000",#REF!, "FALSE")))))))</f>
        <v>0</v>
      </c>
      <c r="J399" s="210" t="s">
        <v>10359</v>
      </c>
      <c r="K399" s="268">
        <v>0</v>
      </c>
      <c r="L399" s="270" t="s">
        <v>10359</v>
      </c>
      <c r="M399" s="270">
        <v>0</v>
      </c>
      <c r="N399" s="270" t="s">
        <v>10359</v>
      </c>
      <c r="O399" s="270">
        <v>0</v>
      </c>
      <c r="P399" s="270" t="s">
        <v>10359</v>
      </c>
      <c r="Q399" s="270">
        <v>0</v>
      </c>
      <c r="R399" s="74"/>
      <c r="S399" s="75" t="str">
        <f t="shared" si="36"/>
        <v>0000</v>
      </c>
      <c r="T399" s="75" t="str">
        <f t="shared" si="37"/>
        <v>00000000000000000000000000000000</v>
      </c>
      <c r="U399" s="75" t="str">
        <f t="shared" ca="1" si="38"/>
        <v>00000000000000000000000000000000</v>
      </c>
      <c r="V399" s="197">
        <f t="shared" ca="1" si="40"/>
        <v>0</v>
      </c>
      <c r="W399" s="75">
        <f t="shared" si="41"/>
        <v>0</v>
      </c>
      <c r="Y399" s="75">
        <f t="shared" si="39"/>
        <v>3168</v>
      </c>
      <c r="Z399" s="75">
        <v>396</v>
      </c>
      <c r="AE399" s="479"/>
    </row>
    <row r="400" spans="1:31" s="75" customFormat="1" ht="13.5" x14ac:dyDescent="0.2">
      <c r="A400" s="211">
        <v>397</v>
      </c>
      <c r="B400" s="212" t="s">
        <v>1342</v>
      </c>
      <c r="C400" s="213" t="s">
        <v>1343</v>
      </c>
      <c r="D400" s="213"/>
      <c r="E400" s="213">
        <v>0</v>
      </c>
      <c r="F400" s="213" t="s">
        <v>590</v>
      </c>
      <c r="G400" s="214" t="s">
        <v>572</v>
      </c>
      <c r="H400" s="208" t="str">
        <f>IF(Input!F$4="GMH_OECC",J400,IF(Input!F$4="GMH_XOEC",L400,IF(Input!F$4="GMH_Korea",N400,IF(Input!F$4="GMH_EU",P400,IF(Input!F$4="Skysuper",#REF!,IF(Input!F$4="SkyII",#REF!,IF(Input!F$4="XO-8000",#REF!, "FALSE")))))))</f>
        <v>00</v>
      </c>
      <c r="I400" s="209">
        <f>IF(Input!F$4="GMH_OECC",K400,IF(Input!F$4="GMH_XOEC",M400,IF(Input!F$4="GMH_Korea",O400,IF(Input!F$4="GMH_EU",Q400,IF(Input!F$4="Skysuper",#REF!,IF(Input!F$4="SkyII",#REF!,IF(Input!F$4="XO-8000",#REF!, "FALSE")))))))</f>
        <v>0</v>
      </c>
      <c r="J400" s="210" t="s">
        <v>10359</v>
      </c>
      <c r="K400" s="268">
        <v>0</v>
      </c>
      <c r="L400" s="270" t="s">
        <v>10359</v>
      </c>
      <c r="M400" s="270">
        <v>0</v>
      </c>
      <c r="N400" s="270" t="s">
        <v>10359</v>
      </c>
      <c r="O400" s="270">
        <v>0</v>
      </c>
      <c r="P400" s="270" t="s">
        <v>10359</v>
      </c>
      <c r="Q400" s="270">
        <v>0</v>
      </c>
      <c r="R400" s="74"/>
      <c r="S400" s="75" t="str">
        <f t="shared" si="36"/>
        <v>0000</v>
      </c>
      <c r="T400" s="75" t="str">
        <f t="shared" si="37"/>
        <v>00000000000000000000000000000000</v>
      </c>
      <c r="U400" s="75" t="str">
        <f t="shared" ca="1" si="38"/>
        <v>00000000000000000000000000000000</v>
      </c>
      <c r="V400" s="197">
        <f t="shared" ca="1" si="40"/>
        <v>0</v>
      </c>
      <c r="W400" s="75">
        <f t="shared" si="41"/>
        <v>0</v>
      </c>
      <c r="Y400" s="75">
        <f t="shared" si="39"/>
        <v>3176</v>
      </c>
      <c r="Z400" s="75">
        <v>397</v>
      </c>
      <c r="AE400" s="479"/>
    </row>
    <row r="401" spans="1:31" s="75" customFormat="1" ht="13.5" x14ac:dyDescent="0.2">
      <c r="A401" s="211">
        <v>398</v>
      </c>
      <c r="B401" s="212" t="s">
        <v>1344</v>
      </c>
      <c r="C401" s="213" t="s">
        <v>1345</v>
      </c>
      <c r="D401" s="213"/>
      <c r="E401" s="213">
        <v>0</v>
      </c>
      <c r="F401" s="213" t="s">
        <v>590</v>
      </c>
      <c r="G401" s="214" t="s">
        <v>572</v>
      </c>
      <c r="H401" s="208" t="str">
        <f>IF(Input!F$4="GMH_OECC",J401,IF(Input!F$4="GMH_XOEC",L401,IF(Input!F$4="GMH_Korea",N401,IF(Input!F$4="GMH_EU",P401,IF(Input!F$4="Skysuper",#REF!,IF(Input!F$4="SkyII",#REF!,IF(Input!F$4="XO-8000",#REF!, "FALSE")))))))</f>
        <v>00</v>
      </c>
      <c r="I401" s="209">
        <f>IF(Input!F$4="GMH_OECC",K401,IF(Input!F$4="GMH_XOEC",M401,IF(Input!F$4="GMH_Korea",O401,IF(Input!F$4="GMH_EU",Q401,IF(Input!F$4="Skysuper",#REF!,IF(Input!F$4="SkyII",#REF!,IF(Input!F$4="XO-8000",#REF!, "FALSE")))))))</f>
        <v>0</v>
      </c>
      <c r="J401" s="210" t="s">
        <v>10359</v>
      </c>
      <c r="K401" s="268">
        <v>0</v>
      </c>
      <c r="L401" s="270" t="s">
        <v>10359</v>
      </c>
      <c r="M401" s="270">
        <v>0</v>
      </c>
      <c r="N401" s="270" t="s">
        <v>10359</v>
      </c>
      <c r="O401" s="270">
        <v>0</v>
      </c>
      <c r="P401" s="270" t="s">
        <v>10359</v>
      </c>
      <c r="Q401" s="270">
        <v>0</v>
      </c>
      <c r="R401" s="74"/>
      <c r="S401" s="75" t="str">
        <f t="shared" si="36"/>
        <v>0000</v>
      </c>
      <c r="T401" s="75" t="str">
        <f t="shared" si="37"/>
        <v>00000000000000000000000000000000</v>
      </c>
      <c r="U401" s="75" t="str">
        <f t="shared" ca="1" si="38"/>
        <v>00000000000000000000000000000000</v>
      </c>
      <c r="V401" s="197">
        <f t="shared" ca="1" si="40"/>
        <v>0</v>
      </c>
      <c r="W401" s="75">
        <f t="shared" si="41"/>
        <v>0</v>
      </c>
      <c r="Y401" s="75">
        <f t="shared" si="39"/>
        <v>3184</v>
      </c>
      <c r="Z401" s="75">
        <v>398</v>
      </c>
      <c r="AE401" s="479"/>
    </row>
    <row r="402" spans="1:31" s="75" customFormat="1" ht="13.5" x14ac:dyDescent="0.2">
      <c r="A402" s="211">
        <v>399</v>
      </c>
      <c r="B402" s="212" t="s">
        <v>1346</v>
      </c>
      <c r="C402" s="213" t="s">
        <v>1347</v>
      </c>
      <c r="D402" s="213"/>
      <c r="E402" s="213">
        <v>0</v>
      </c>
      <c r="F402" s="213" t="s">
        <v>590</v>
      </c>
      <c r="G402" s="214" t="s">
        <v>572</v>
      </c>
      <c r="H402" s="208" t="str">
        <f>IF(Input!F$4="GMH_OECC",J402,IF(Input!F$4="GMH_XOEC",L402,IF(Input!F$4="GMH_Korea",N402,IF(Input!F$4="GMH_EU",P402,IF(Input!F$4="Skysuper",#REF!,IF(Input!F$4="SkyII",#REF!,IF(Input!F$4="XO-8000",#REF!, "FALSE")))))))</f>
        <v>00</v>
      </c>
      <c r="I402" s="209">
        <f>IF(Input!F$4="GMH_OECC",K402,IF(Input!F$4="GMH_XOEC",M402,IF(Input!F$4="GMH_Korea",O402,IF(Input!F$4="GMH_EU",Q402,IF(Input!F$4="Skysuper",#REF!,IF(Input!F$4="SkyII",#REF!,IF(Input!F$4="XO-8000",#REF!, "FALSE")))))))</f>
        <v>0</v>
      </c>
      <c r="J402" s="210" t="s">
        <v>10359</v>
      </c>
      <c r="K402" s="268">
        <v>0</v>
      </c>
      <c r="L402" s="270" t="s">
        <v>10359</v>
      </c>
      <c r="M402" s="270">
        <v>0</v>
      </c>
      <c r="N402" s="270" t="s">
        <v>10359</v>
      </c>
      <c r="O402" s="270">
        <v>0</v>
      </c>
      <c r="P402" s="270" t="s">
        <v>10359</v>
      </c>
      <c r="Q402" s="270">
        <v>0</v>
      </c>
      <c r="R402" s="74"/>
      <c r="S402" s="75" t="str">
        <f t="shared" si="36"/>
        <v>0000</v>
      </c>
      <c r="T402" s="75" t="str">
        <f t="shared" si="37"/>
        <v>00000000000000000000000000000000</v>
      </c>
      <c r="U402" s="75" t="str">
        <f t="shared" ca="1" si="38"/>
        <v>00000000000000000000000000000000</v>
      </c>
      <c r="V402" s="197">
        <f t="shared" ca="1" si="40"/>
        <v>0</v>
      </c>
      <c r="W402" s="75">
        <f t="shared" si="41"/>
        <v>0</v>
      </c>
      <c r="Y402" s="75">
        <f t="shared" si="39"/>
        <v>3192</v>
      </c>
      <c r="Z402" s="75">
        <v>399</v>
      </c>
      <c r="AE402" s="479"/>
    </row>
    <row r="403" spans="1:31" s="75" customFormat="1" ht="13.5" x14ac:dyDescent="0.2">
      <c r="A403" s="211">
        <v>400</v>
      </c>
      <c r="B403" s="212" t="s">
        <v>1348</v>
      </c>
      <c r="C403" s="213" t="s">
        <v>1349</v>
      </c>
      <c r="D403" s="213"/>
      <c r="E403" s="213">
        <v>0</v>
      </c>
      <c r="F403" s="213" t="s">
        <v>590</v>
      </c>
      <c r="G403" s="214" t="s">
        <v>572</v>
      </c>
      <c r="H403" s="208" t="str">
        <f>IF(Input!F$4="GMH_OECC",J403,IF(Input!F$4="GMH_XOEC",L403,IF(Input!F$4="GMH_Korea",N403,IF(Input!F$4="GMH_EU",P403,IF(Input!F$4="Skysuper",#REF!,IF(Input!F$4="SkyII",#REF!,IF(Input!F$4="XO-8000",#REF!, "FALSE")))))))</f>
        <v>00</v>
      </c>
      <c r="I403" s="209">
        <f>IF(Input!F$4="GMH_OECC",K403,IF(Input!F$4="GMH_XOEC",M403,IF(Input!F$4="GMH_Korea",O403,IF(Input!F$4="GMH_EU",Q403,IF(Input!F$4="Skysuper",#REF!,IF(Input!F$4="SkyII",#REF!,IF(Input!F$4="XO-8000",#REF!, "FALSE")))))))</f>
        <v>0</v>
      </c>
      <c r="J403" s="210" t="s">
        <v>10359</v>
      </c>
      <c r="K403" s="268">
        <v>0</v>
      </c>
      <c r="L403" s="270" t="s">
        <v>10359</v>
      </c>
      <c r="M403" s="270">
        <v>0</v>
      </c>
      <c r="N403" s="270" t="s">
        <v>10359</v>
      </c>
      <c r="O403" s="270">
        <v>0</v>
      </c>
      <c r="P403" s="270" t="s">
        <v>10359</v>
      </c>
      <c r="Q403" s="270">
        <v>0</v>
      </c>
      <c r="R403" s="74"/>
      <c r="S403" s="75" t="str">
        <f t="shared" si="36"/>
        <v>0000</v>
      </c>
      <c r="T403" s="75" t="str">
        <f t="shared" si="37"/>
        <v>00000000000000000000000000000000</v>
      </c>
      <c r="U403" s="75" t="str">
        <f t="shared" ca="1" si="38"/>
        <v>020402050206020702080209020A020B</v>
      </c>
      <c r="V403" s="197">
        <f t="shared" ca="1" si="40"/>
        <v>76</v>
      </c>
      <c r="W403" s="75">
        <f t="shared" si="41"/>
        <v>0</v>
      </c>
      <c r="Y403" s="75">
        <f t="shared" si="39"/>
        <v>3200</v>
      </c>
      <c r="Z403" s="75">
        <v>400</v>
      </c>
      <c r="AE403" s="479"/>
    </row>
    <row r="404" spans="1:31" s="75" customFormat="1" ht="13.5" x14ac:dyDescent="0.2">
      <c r="A404" s="211">
        <v>401</v>
      </c>
      <c r="B404" s="212" t="s">
        <v>1350</v>
      </c>
      <c r="C404" s="213" t="s">
        <v>1351</v>
      </c>
      <c r="D404" s="213"/>
      <c r="E404" s="213">
        <v>0</v>
      </c>
      <c r="F404" s="213" t="s">
        <v>590</v>
      </c>
      <c r="G404" s="214" t="s">
        <v>572</v>
      </c>
      <c r="H404" s="208" t="str">
        <f>IF(Input!F$4="GMH_OECC",J404,IF(Input!F$4="GMH_XOEC",L404,IF(Input!F$4="GMH_Korea",N404,IF(Input!F$4="GMH_EU",P404,IF(Input!F$4="Skysuper",#REF!,IF(Input!F$4="SkyII",#REF!,IF(Input!F$4="XO-8000",#REF!, "FALSE")))))))</f>
        <v>00</v>
      </c>
      <c r="I404" s="209">
        <f>IF(Input!F$4="GMH_OECC",K404,IF(Input!F$4="GMH_XOEC",M404,IF(Input!F$4="GMH_Korea",O404,IF(Input!F$4="GMH_EU",Q404,IF(Input!F$4="Skysuper",#REF!,IF(Input!F$4="SkyII",#REF!,IF(Input!F$4="XO-8000",#REF!, "FALSE")))))))</f>
        <v>0</v>
      </c>
      <c r="J404" s="210" t="s">
        <v>10359</v>
      </c>
      <c r="K404" s="268">
        <v>0</v>
      </c>
      <c r="L404" s="270" t="s">
        <v>10359</v>
      </c>
      <c r="M404" s="270">
        <v>0</v>
      </c>
      <c r="N404" s="270" t="s">
        <v>10359</v>
      </c>
      <c r="O404" s="270">
        <v>0</v>
      </c>
      <c r="P404" s="270" t="s">
        <v>10359</v>
      </c>
      <c r="Q404" s="270">
        <v>0</v>
      </c>
      <c r="R404" s="74"/>
      <c r="S404" s="75" t="str">
        <f t="shared" si="36"/>
        <v>0000</v>
      </c>
      <c r="T404" s="75" t="str">
        <f t="shared" si="37"/>
        <v>00000000000000000000000000000000</v>
      </c>
      <c r="U404" s="75" t="str">
        <f t="shared" ca="1" si="38"/>
        <v>020C020D020E020F0210021102120213</v>
      </c>
      <c r="V404" s="197">
        <f t="shared" ca="1" si="40"/>
        <v>140</v>
      </c>
      <c r="W404" s="75">
        <f t="shared" si="41"/>
        <v>0</v>
      </c>
      <c r="Y404" s="75">
        <f t="shared" si="39"/>
        <v>3208</v>
      </c>
      <c r="Z404" s="75">
        <v>401</v>
      </c>
      <c r="AE404" s="479"/>
    </row>
    <row r="405" spans="1:31" s="75" customFormat="1" ht="13.5" x14ac:dyDescent="0.2">
      <c r="A405" s="211">
        <v>402</v>
      </c>
      <c r="B405" s="212" t="s">
        <v>1352</v>
      </c>
      <c r="C405" s="213" t="s">
        <v>1353</v>
      </c>
      <c r="D405" s="213"/>
      <c r="E405" s="213">
        <v>0</v>
      </c>
      <c r="F405" s="213" t="s">
        <v>590</v>
      </c>
      <c r="G405" s="214" t="s">
        <v>572</v>
      </c>
      <c r="H405" s="208" t="str">
        <f>IF(Input!F$4="GMH_OECC",J405,IF(Input!F$4="GMH_XOEC",L405,IF(Input!F$4="GMH_Korea",N405,IF(Input!F$4="GMH_EU",P405,IF(Input!F$4="Skysuper",#REF!,IF(Input!F$4="SkyII",#REF!,IF(Input!F$4="XO-8000",#REF!, "FALSE")))))))</f>
        <v>00</v>
      </c>
      <c r="I405" s="209">
        <f>IF(Input!F$4="GMH_OECC",K405,IF(Input!F$4="GMH_XOEC",M405,IF(Input!F$4="GMH_Korea",O405,IF(Input!F$4="GMH_EU",Q405,IF(Input!F$4="Skysuper",#REF!,IF(Input!F$4="SkyII",#REF!,IF(Input!F$4="XO-8000",#REF!, "FALSE")))))))</f>
        <v>0</v>
      </c>
      <c r="J405" s="210" t="s">
        <v>10359</v>
      </c>
      <c r="K405" s="268">
        <v>0</v>
      </c>
      <c r="L405" s="270" t="s">
        <v>10359</v>
      </c>
      <c r="M405" s="270">
        <v>0</v>
      </c>
      <c r="N405" s="270" t="s">
        <v>10359</v>
      </c>
      <c r="O405" s="270">
        <v>0</v>
      </c>
      <c r="P405" s="270" t="s">
        <v>10359</v>
      </c>
      <c r="Q405" s="270">
        <v>0</v>
      </c>
      <c r="R405" s="74"/>
      <c r="S405" s="75" t="str">
        <f t="shared" si="36"/>
        <v>0000</v>
      </c>
      <c r="T405" s="75" t="str">
        <f t="shared" si="37"/>
        <v>00000000000000000000000000000000</v>
      </c>
      <c r="U405" s="75" t="str">
        <f t="shared" ca="1" si="38"/>
        <v>021402150216021702180219021A021B</v>
      </c>
      <c r="V405" s="197">
        <f t="shared" ca="1" si="40"/>
        <v>204</v>
      </c>
      <c r="W405" s="75">
        <f t="shared" si="41"/>
        <v>0</v>
      </c>
      <c r="Y405" s="75">
        <f t="shared" si="39"/>
        <v>3216</v>
      </c>
      <c r="Z405" s="75">
        <v>402</v>
      </c>
      <c r="AE405" s="479"/>
    </row>
    <row r="406" spans="1:31" s="75" customFormat="1" ht="13.5" x14ac:dyDescent="0.2">
      <c r="A406" s="211">
        <v>403</v>
      </c>
      <c r="B406" s="212" t="s">
        <v>1354</v>
      </c>
      <c r="C406" s="213" t="s">
        <v>1355</v>
      </c>
      <c r="D406" s="213"/>
      <c r="E406" s="213">
        <v>0</v>
      </c>
      <c r="F406" s="213" t="s">
        <v>590</v>
      </c>
      <c r="G406" s="214" t="s">
        <v>572</v>
      </c>
      <c r="H406" s="208" t="str">
        <f>IF(Input!F$4="GMH_OECC",J406,IF(Input!F$4="GMH_XOEC",L406,IF(Input!F$4="GMH_Korea",N406,IF(Input!F$4="GMH_EU",P406,IF(Input!F$4="Skysuper",#REF!,IF(Input!F$4="SkyII",#REF!,IF(Input!F$4="XO-8000",#REF!, "FALSE")))))))</f>
        <v>00</v>
      </c>
      <c r="I406" s="209">
        <f>IF(Input!F$4="GMH_OECC",K406,IF(Input!F$4="GMH_XOEC",M406,IF(Input!F$4="GMH_Korea",O406,IF(Input!F$4="GMH_EU",Q406,IF(Input!F$4="Skysuper",#REF!,IF(Input!F$4="SkyII",#REF!,IF(Input!F$4="XO-8000",#REF!, "FALSE")))))))</f>
        <v>0</v>
      </c>
      <c r="J406" s="210" t="s">
        <v>10359</v>
      </c>
      <c r="K406" s="268">
        <v>0</v>
      </c>
      <c r="L406" s="270" t="s">
        <v>10359</v>
      </c>
      <c r="M406" s="270">
        <v>0</v>
      </c>
      <c r="N406" s="270" t="s">
        <v>10359</v>
      </c>
      <c r="O406" s="270">
        <v>0</v>
      </c>
      <c r="P406" s="270" t="s">
        <v>10359</v>
      </c>
      <c r="Q406" s="270">
        <v>0</v>
      </c>
      <c r="R406" s="74"/>
      <c r="S406" s="75" t="str">
        <f t="shared" si="36"/>
        <v>0000</v>
      </c>
      <c r="T406" s="75" t="str">
        <f t="shared" si="37"/>
        <v>00000000000000000000000000000000</v>
      </c>
      <c r="U406" s="75" t="str">
        <f t="shared" ca="1" si="38"/>
        <v>021C021D021E021F0220022102220223</v>
      </c>
      <c r="V406" s="197">
        <f t="shared" ca="1" si="40"/>
        <v>268</v>
      </c>
      <c r="W406" s="75">
        <f t="shared" si="41"/>
        <v>0</v>
      </c>
      <c r="Y406" s="75">
        <f t="shared" si="39"/>
        <v>3224</v>
      </c>
      <c r="Z406" s="75">
        <v>403</v>
      </c>
      <c r="AE406" s="479"/>
    </row>
    <row r="407" spans="1:31" s="75" customFormat="1" ht="13.5" x14ac:dyDescent="0.2">
      <c r="A407" s="211">
        <v>404</v>
      </c>
      <c r="B407" s="212" t="s">
        <v>1356</v>
      </c>
      <c r="C407" s="213" t="s">
        <v>1357</v>
      </c>
      <c r="D407" s="213"/>
      <c r="E407" s="213">
        <v>0</v>
      </c>
      <c r="F407" s="213" t="s">
        <v>590</v>
      </c>
      <c r="G407" s="214" t="s">
        <v>572</v>
      </c>
      <c r="H407" s="208" t="str">
        <f>IF(Input!F$4="GMH_OECC",J407,IF(Input!F$4="GMH_XOEC",L407,IF(Input!F$4="GMH_Korea",N407,IF(Input!F$4="GMH_EU",P407,IF(Input!F$4="Skysuper",#REF!,IF(Input!F$4="SkyII",#REF!,IF(Input!F$4="XO-8000",#REF!, "FALSE")))))))</f>
        <v>00</v>
      </c>
      <c r="I407" s="209">
        <f>IF(Input!F$4="GMH_OECC",K407,IF(Input!F$4="GMH_XOEC",M407,IF(Input!F$4="GMH_Korea",O407,IF(Input!F$4="GMH_EU",Q407,IF(Input!F$4="Skysuper",#REF!,IF(Input!F$4="SkyII",#REF!,IF(Input!F$4="XO-8000",#REF!, "FALSE")))))))</f>
        <v>0</v>
      </c>
      <c r="J407" s="210" t="s">
        <v>10359</v>
      </c>
      <c r="K407" s="268">
        <v>0</v>
      </c>
      <c r="L407" s="270" t="s">
        <v>10359</v>
      </c>
      <c r="M407" s="270">
        <v>0</v>
      </c>
      <c r="N407" s="270" t="s">
        <v>10359</v>
      </c>
      <c r="O407" s="270">
        <v>0</v>
      </c>
      <c r="P407" s="270" t="s">
        <v>10359</v>
      </c>
      <c r="Q407" s="270">
        <v>0</v>
      </c>
      <c r="R407" s="74"/>
      <c r="S407" s="75" t="str">
        <f t="shared" si="36"/>
        <v>0000</v>
      </c>
      <c r="T407" s="75" t="str">
        <f t="shared" si="37"/>
        <v>00000000000000000000000000000000</v>
      </c>
      <c r="U407" s="75" t="str">
        <f t="shared" ca="1" si="38"/>
        <v>022402250226022702280229022A022B</v>
      </c>
      <c r="V407" s="197">
        <f t="shared" ca="1" si="40"/>
        <v>332</v>
      </c>
      <c r="W407" s="75">
        <f t="shared" si="41"/>
        <v>0</v>
      </c>
      <c r="Y407" s="75">
        <f t="shared" si="39"/>
        <v>3232</v>
      </c>
      <c r="Z407" s="75">
        <v>404</v>
      </c>
      <c r="AE407" s="479"/>
    </row>
    <row r="408" spans="1:31" s="75" customFormat="1" ht="13.5" x14ac:dyDescent="0.2">
      <c r="A408" s="211">
        <v>405</v>
      </c>
      <c r="B408" s="212" t="s">
        <v>1358</v>
      </c>
      <c r="C408" s="213" t="s">
        <v>1359</v>
      </c>
      <c r="D408" s="213"/>
      <c r="E408" s="213">
        <v>0</v>
      </c>
      <c r="F408" s="213" t="s">
        <v>590</v>
      </c>
      <c r="G408" s="214" t="s">
        <v>572</v>
      </c>
      <c r="H408" s="208" t="str">
        <f>IF(Input!F$4="GMH_OECC",J408,IF(Input!F$4="GMH_XOEC",L408,IF(Input!F$4="GMH_Korea",N408,IF(Input!F$4="GMH_EU",P408,IF(Input!F$4="Skysuper",#REF!,IF(Input!F$4="SkyII",#REF!,IF(Input!F$4="XO-8000",#REF!, "FALSE")))))))</f>
        <v>00</v>
      </c>
      <c r="I408" s="209">
        <f>IF(Input!F$4="GMH_OECC",K408,IF(Input!F$4="GMH_XOEC",M408,IF(Input!F$4="GMH_Korea",O408,IF(Input!F$4="GMH_EU",Q408,IF(Input!F$4="Skysuper",#REF!,IF(Input!F$4="SkyII",#REF!,IF(Input!F$4="XO-8000",#REF!, "FALSE")))))))</f>
        <v>0</v>
      </c>
      <c r="J408" s="210" t="s">
        <v>10359</v>
      </c>
      <c r="K408" s="268">
        <v>0</v>
      </c>
      <c r="L408" s="270" t="s">
        <v>10359</v>
      </c>
      <c r="M408" s="270">
        <v>0</v>
      </c>
      <c r="N408" s="270" t="s">
        <v>10359</v>
      </c>
      <c r="O408" s="270">
        <v>0</v>
      </c>
      <c r="P408" s="270" t="s">
        <v>10359</v>
      </c>
      <c r="Q408" s="270">
        <v>0</v>
      </c>
      <c r="R408" s="74"/>
      <c r="S408" s="75" t="str">
        <f t="shared" si="36"/>
        <v>0000</v>
      </c>
      <c r="T408" s="75" t="str">
        <f t="shared" si="37"/>
        <v>00000000000000000000000000000000</v>
      </c>
      <c r="U408" s="75" t="str">
        <f t="shared" ca="1" si="38"/>
        <v>022C022D022E022F0230023102320233</v>
      </c>
      <c r="V408" s="197">
        <f t="shared" ca="1" si="40"/>
        <v>396</v>
      </c>
      <c r="W408" s="75">
        <f t="shared" si="41"/>
        <v>0</v>
      </c>
      <c r="Y408" s="75">
        <f t="shared" si="39"/>
        <v>3240</v>
      </c>
      <c r="Z408" s="75">
        <v>405</v>
      </c>
      <c r="AE408" s="479"/>
    </row>
    <row r="409" spans="1:31" s="75" customFormat="1" ht="13.5" x14ac:dyDescent="0.2">
      <c r="A409" s="211">
        <v>406</v>
      </c>
      <c r="B409" s="212" t="s">
        <v>1360</v>
      </c>
      <c r="C409" s="213" t="s">
        <v>1361</v>
      </c>
      <c r="D409" s="213"/>
      <c r="E409" s="213">
        <v>0</v>
      </c>
      <c r="F409" s="213" t="s">
        <v>590</v>
      </c>
      <c r="G409" s="214" t="s">
        <v>572</v>
      </c>
      <c r="H409" s="208" t="str">
        <f>IF(Input!F$4="GMH_OECC",J409,IF(Input!F$4="GMH_XOEC",L409,IF(Input!F$4="GMH_Korea",N409,IF(Input!F$4="GMH_EU",P409,IF(Input!F$4="Skysuper",#REF!,IF(Input!F$4="SkyII",#REF!,IF(Input!F$4="XO-8000",#REF!, "FALSE")))))))</f>
        <v>00</v>
      </c>
      <c r="I409" s="209">
        <f>IF(Input!F$4="GMH_OECC",K409,IF(Input!F$4="GMH_XOEC",M409,IF(Input!F$4="GMH_Korea",O409,IF(Input!F$4="GMH_EU",Q409,IF(Input!F$4="Skysuper",#REF!,IF(Input!F$4="SkyII",#REF!,IF(Input!F$4="XO-8000",#REF!, "FALSE")))))))</f>
        <v>0</v>
      </c>
      <c r="J409" s="210" t="s">
        <v>10359</v>
      </c>
      <c r="K409" s="268">
        <v>0</v>
      </c>
      <c r="L409" s="270" t="s">
        <v>10359</v>
      </c>
      <c r="M409" s="270">
        <v>0</v>
      </c>
      <c r="N409" s="270" t="s">
        <v>10359</v>
      </c>
      <c r="O409" s="270">
        <v>0</v>
      </c>
      <c r="P409" s="270" t="s">
        <v>10359</v>
      </c>
      <c r="Q409" s="270">
        <v>0</v>
      </c>
      <c r="R409" s="74"/>
      <c r="S409" s="75" t="str">
        <f t="shared" si="36"/>
        <v>0000</v>
      </c>
      <c r="T409" s="75" t="str">
        <f t="shared" si="37"/>
        <v>00000000000000000000000000000000</v>
      </c>
      <c r="U409" s="75" t="str">
        <f t="shared" ca="1" si="38"/>
        <v>023402350236023702380239023A023B</v>
      </c>
      <c r="V409" s="197">
        <f t="shared" ca="1" si="40"/>
        <v>460</v>
      </c>
      <c r="W409" s="75">
        <f t="shared" si="41"/>
        <v>0</v>
      </c>
      <c r="Y409" s="75">
        <f t="shared" si="39"/>
        <v>3248</v>
      </c>
      <c r="Z409" s="75">
        <v>406</v>
      </c>
      <c r="AE409" s="479"/>
    </row>
    <row r="410" spans="1:31" s="75" customFormat="1" ht="13.5" x14ac:dyDescent="0.2">
      <c r="A410" s="211">
        <v>407</v>
      </c>
      <c r="B410" s="212" t="s">
        <v>1362</v>
      </c>
      <c r="C410" s="213" t="s">
        <v>1363</v>
      </c>
      <c r="D410" s="213"/>
      <c r="E410" s="213">
        <v>0</v>
      </c>
      <c r="F410" s="213" t="s">
        <v>590</v>
      </c>
      <c r="G410" s="214" t="s">
        <v>572</v>
      </c>
      <c r="H410" s="208" t="str">
        <f>IF(Input!F$4="GMH_OECC",J410,IF(Input!F$4="GMH_XOEC",L410,IF(Input!F$4="GMH_Korea",N410,IF(Input!F$4="GMH_EU",P410,IF(Input!F$4="Skysuper",#REF!,IF(Input!F$4="SkyII",#REF!,IF(Input!F$4="XO-8000",#REF!, "FALSE")))))))</f>
        <v>00</v>
      </c>
      <c r="I410" s="209">
        <f>IF(Input!F$4="GMH_OECC",K410,IF(Input!F$4="GMH_XOEC",M410,IF(Input!F$4="GMH_Korea",O410,IF(Input!F$4="GMH_EU",Q410,IF(Input!F$4="Skysuper",#REF!,IF(Input!F$4="SkyII",#REF!,IF(Input!F$4="XO-8000",#REF!, "FALSE")))))))</f>
        <v>0</v>
      </c>
      <c r="J410" s="210" t="s">
        <v>10359</v>
      </c>
      <c r="K410" s="268">
        <v>0</v>
      </c>
      <c r="L410" s="270" t="s">
        <v>10359</v>
      </c>
      <c r="M410" s="270">
        <v>0</v>
      </c>
      <c r="N410" s="270" t="s">
        <v>10359</v>
      </c>
      <c r="O410" s="270">
        <v>0</v>
      </c>
      <c r="P410" s="270" t="s">
        <v>10359</v>
      </c>
      <c r="Q410" s="270">
        <v>0</v>
      </c>
      <c r="R410" s="74"/>
      <c r="S410" s="75" t="str">
        <f t="shared" si="36"/>
        <v>0000</v>
      </c>
      <c r="T410" s="75" t="str">
        <f t="shared" si="37"/>
        <v>00000000000000000000000000000000</v>
      </c>
      <c r="U410" s="75" t="str">
        <f t="shared" ca="1" si="38"/>
        <v>00000000000000000000000000000000</v>
      </c>
      <c r="V410" s="197">
        <f t="shared" ca="1" si="40"/>
        <v>0</v>
      </c>
      <c r="W410" s="75">
        <f t="shared" si="41"/>
        <v>0</v>
      </c>
      <c r="Y410" s="75">
        <f t="shared" si="39"/>
        <v>3256</v>
      </c>
      <c r="Z410" s="75">
        <v>407</v>
      </c>
      <c r="AE410" s="479"/>
    </row>
    <row r="411" spans="1:31" s="75" customFormat="1" ht="13.5" x14ac:dyDescent="0.2">
      <c r="A411" s="211">
        <v>408</v>
      </c>
      <c r="B411" s="212" t="s">
        <v>1364</v>
      </c>
      <c r="C411" s="213" t="s">
        <v>1365</v>
      </c>
      <c r="D411" s="213"/>
      <c r="E411" s="213">
        <v>0</v>
      </c>
      <c r="F411" s="213" t="s">
        <v>590</v>
      </c>
      <c r="G411" s="214" t="s">
        <v>572</v>
      </c>
      <c r="H411" s="208" t="str">
        <f>IF(Input!F$4="GMH_OECC",J411,IF(Input!F$4="GMH_XOEC",L411,IF(Input!F$4="GMH_Korea",N411,IF(Input!F$4="GMH_EU",P411,IF(Input!F$4="Skysuper",#REF!,IF(Input!F$4="SkyII",#REF!,IF(Input!F$4="XO-8000",#REF!, "FALSE")))))))</f>
        <v>00</v>
      </c>
      <c r="I411" s="209">
        <f>IF(Input!F$4="GMH_OECC",K411,IF(Input!F$4="GMH_XOEC",M411,IF(Input!F$4="GMH_Korea",O411,IF(Input!F$4="GMH_EU",Q411,IF(Input!F$4="Skysuper",#REF!,IF(Input!F$4="SkyII",#REF!,IF(Input!F$4="XO-8000",#REF!, "FALSE")))))))</f>
        <v>0</v>
      </c>
      <c r="J411" s="210" t="s">
        <v>10359</v>
      </c>
      <c r="K411" s="268">
        <v>0</v>
      </c>
      <c r="L411" s="270" t="s">
        <v>10359</v>
      </c>
      <c r="M411" s="270">
        <v>0</v>
      </c>
      <c r="N411" s="270" t="s">
        <v>10359</v>
      </c>
      <c r="O411" s="270">
        <v>0</v>
      </c>
      <c r="P411" s="270" t="s">
        <v>10359</v>
      </c>
      <c r="Q411" s="270">
        <v>0</v>
      </c>
      <c r="R411" s="74"/>
      <c r="S411" s="75" t="str">
        <f t="shared" si="36"/>
        <v>0000</v>
      </c>
      <c r="T411" s="75" t="str">
        <f t="shared" si="37"/>
        <v>00000000000000000000000000000000</v>
      </c>
      <c r="U411" s="75" t="str">
        <f t="shared" ca="1" si="38"/>
        <v>00000000000000000000000000000000</v>
      </c>
      <c r="V411" s="197">
        <f t="shared" ca="1" si="40"/>
        <v>0</v>
      </c>
      <c r="W411" s="75">
        <f t="shared" si="41"/>
        <v>0</v>
      </c>
      <c r="Y411" s="75">
        <f t="shared" si="39"/>
        <v>3264</v>
      </c>
      <c r="Z411" s="75">
        <v>408</v>
      </c>
      <c r="AE411" s="479"/>
    </row>
    <row r="412" spans="1:31" s="75" customFormat="1" ht="13.5" x14ac:dyDescent="0.2">
      <c r="A412" s="211">
        <v>409</v>
      </c>
      <c r="B412" s="212" t="s">
        <v>1366</v>
      </c>
      <c r="C412" s="213" t="s">
        <v>1367</v>
      </c>
      <c r="D412" s="213"/>
      <c r="E412" s="213">
        <v>0</v>
      </c>
      <c r="F412" s="213" t="s">
        <v>590</v>
      </c>
      <c r="G412" s="214" t="s">
        <v>572</v>
      </c>
      <c r="H412" s="208" t="str">
        <f>IF(Input!F$4="GMH_OECC",J412,IF(Input!F$4="GMH_XOEC",L412,IF(Input!F$4="GMH_Korea",N412,IF(Input!F$4="GMH_EU",P412,IF(Input!F$4="Skysuper",#REF!,IF(Input!F$4="SkyII",#REF!,IF(Input!F$4="XO-8000",#REF!, "FALSE")))))))</f>
        <v>00</v>
      </c>
      <c r="I412" s="209">
        <f>IF(Input!F$4="GMH_OECC",K412,IF(Input!F$4="GMH_XOEC",M412,IF(Input!F$4="GMH_Korea",O412,IF(Input!F$4="GMH_EU",Q412,IF(Input!F$4="Skysuper",#REF!,IF(Input!F$4="SkyII",#REF!,IF(Input!F$4="XO-8000",#REF!, "FALSE")))))))</f>
        <v>0</v>
      </c>
      <c r="J412" s="210" t="s">
        <v>10359</v>
      </c>
      <c r="K412" s="268">
        <v>0</v>
      </c>
      <c r="L412" s="270" t="s">
        <v>10359</v>
      </c>
      <c r="M412" s="270">
        <v>0</v>
      </c>
      <c r="N412" s="270" t="s">
        <v>10359</v>
      </c>
      <c r="O412" s="270">
        <v>0</v>
      </c>
      <c r="P412" s="270" t="s">
        <v>10359</v>
      </c>
      <c r="Q412" s="270">
        <v>0</v>
      </c>
      <c r="R412" s="74"/>
      <c r="S412" s="75" t="str">
        <f t="shared" si="36"/>
        <v>0000</v>
      </c>
      <c r="T412" s="75" t="str">
        <f t="shared" si="37"/>
        <v>00000000000000000000000000000000</v>
      </c>
      <c r="U412" s="75" t="str">
        <f t="shared" ca="1" si="38"/>
        <v>00000000000000000000000000000000</v>
      </c>
      <c r="V412" s="197">
        <f t="shared" ca="1" si="40"/>
        <v>0</v>
      </c>
      <c r="W412" s="75">
        <f t="shared" si="41"/>
        <v>0</v>
      </c>
      <c r="Y412" s="75">
        <f t="shared" si="39"/>
        <v>3272</v>
      </c>
      <c r="Z412" s="75">
        <v>409</v>
      </c>
      <c r="AE412" s="479"/>
    </row>
    <row r="413" spans="1:31" s="75" customFormat="1" ht="13.5" x14ac:dyDescent="0.2">
      <c r="A413" s="211">
        <v>410</v>
      </c>
      <c r="B413" s="212" t="s">
        <v>1368</v>
      </c>
      <c r="C413" s="213" t="s">
        <v>1369</v>
      </c>
      <c r="D413" s="213"/>
      <c r="E413" s="213">
        <v>0</v>
      </c>
      <c r="F413" s="213" t="s">
        <v>590</v>
      </c>
      <c r="G413" s="214" t="s">
        <v>572</v>
      </c>
      <c r="H413" s="208" t="str">
        <f>IF(Input!F$4="GMH_OECC",J413,IF(Input!F$4="GMH_XOEC",L413,IF(Input!F$4="GMH_Korea",N413,IF(Input!F$4="GMH_EU",P413,IF(Input!F$4="Skysuper",#REF!,IF(Input!F$4="SkyII",#REF!,IF(Input!F$4="XO-8000",#REF!, "FALSE")))))))</f>
        <v>00</v>
      </c>
      <c r="I413" s="209">
        <f>IF(Input!F$4="GMH_OECC",K413,IF(Input!F$4="GMH_XOEC",M413,IF(Input!F$4="GMH_Korea",O413,IF(Input!F$4="GMH_EU",Q413,IF(Input!F$4="Skysuper",#REF!,IF(Input!F$4="SkyII",#REF!,IF(Input!F$4="XO-8000",#REF!, "FALSE")))))))</f>
        <v>0</v>
      </c>
      <c r="J413" s="210" t="s">
        <v>10359</v>
      </c>
      <c r="K413" s="268">
        <v>0</v>
      </c>
      <c r="L413" s="270" t="s">
        <v>10359</v>
      </c>
      <c r="M413" s="270">
        <v>0</v>
      </c>
      <c r="N413" s="270" t="s">
        <v>10359</v>
      </c>
      <c r="O413" s="270">
        <v>0</v>
      </c>
      <c r="P413" s="270" t="s">
        <v>10359</v>
      </c>
      <c r="Q413" s="270">
        <v>0</v>
      </c>
      <c r="R413" s="74"/>
      <c r="S413" s="75" t="str">
        <f t="shared" si="36"/>
        <v>0000</v>
      </c>
      <c r="T413" s="75" t="str">
        <f t="shared" si="37"/>
        <v>00000000000000000000000000000000</v>
      </c>
      <c r="U413" s="75" t="str">
        <f t="shared" ca="1" si="38"/>
        <v>00000000000000000000000000000000</v>
      </c>
      <c r="V413" s="197">
        <f t="shared" ca="1" si="40"/>
        <v>0</v>
      </c>
      <c r="W413" s="75">
        <f t="shared" si="41"/>
        <v>0</v>
      </c>
      <c r="Y413" s="75">
        <f t="shared" si="39"/>
        <v>3280</v>
      </c>
      <c r="Z413" s="75">
        <v>410</v>
      </c>
      <c r="AE413" s="479"/>
    </row>
    <row r="414" spans="1:31" s="75" customFormat="1" ht="13.5" x14ac:dyDescent="0.2">
      <c r="A414" s="211">
        <v>411</v>
      </c>
      <c r="B414" s="212" t="s">
        <v>1370</v>
      </c>
      <c r="C414" s="213" t="s">
        <v>1371</v>
      </c>
      <c r="D414" s="213"/>
      <c r="E414" s="213">
        <v>0</v>
      </c>
      <c r="F414" s="213" t="s">
        <v>590</v>
      </c>
      <c r="G414" s="214" t="s">
        <v>572</v>
      </c>
      <c r="H414" s="208" t="str">
        <f>IF(Input!F$4="GMH_OECC",J414,IF(Input!F$4="GMH_XOEC",L414,IF(Input!F$4="GMH_Korea",N414,IF(Input!F$4="GMH_EU",P414,IF(Input!F$4="Skysuper",#REF!,IF(Input!F$4="SkyII",#REF!,IF(Input!F$4="XO-8000",#REF!, "FALSE")))))))</f>
        <v>00</v>
      </c>
      <c r="I414" s="209">
        <f>IF(Input!F$4="GMH_OECC",K414,IF(Input!F$4="GMH_XOEC",M414,IF(Input!F$4="GMH_Korea",O414,IF(Input!F$4="GMH_EU",Q414,IF(Input!F$4="Skysuper",#REF!,IF(Input!F$4="SkyII",#REF!,IF(Input!F$4="XO-8000",#REF!, "FALSE")))))))</f>
        <v>0</v>
      </c>
      <c r="J414" s="210" t="s">
        <v>10359</v>
      </c>
      <c r="K414" s="268">
        <v>0</v>
      </c>
      <c r="L414" s="270" t="s">
        <v>10359</v>
      </c>
      <c r="M414" s="270">
        <v>0</v>
      </c>
      <c r="N414" s="270" t="s">
        <v>10359</v>
      </c>
      <c r="O414" s="270">
        <v>0</v>
      </c>
      <c r="P414" s="270" t="s">
        <v>10359</v>
      </c>
      <c r="Q414" s="270">
        <v>0</v>
      </c>
      <c r="R414" s="74"/>
      <c r="S414" s="75" t="str">
        <f t="shared" si="36"/>
        <v>0000</v>
      </c>
      <c r="T414" s="75" t="str">
        <f t="shared" si="37"/>
        <v>00000000000000000000000000000000</v>
      </c>
      <c r="U414" s="75" t="str">
        <f t="shared" ca="1" si="38"/>
        <v>00000000000000000000000000000000</v>
      </c>
      <c r="V414" s="197">
        <f t="shared" ca="1" si="40"/>
        <v>0</v>
      </c>
      <c r="W414" s="75">
        <f t="shared" si="41"/>
        <v>0</v>
      </c>
      <c r="Y414" s="75">
        <f t="shared" si="39"/>
        <v>3288</v>
      </c>
      <c r="Z414" s="75">
        <v>411</v>
      </c>
      <c r="AE414" s="479"/>
    </row>
    <row r="415" spans="1:31" s="75" customFormat="1" ht="13.5" x14ac:dyDescent="0.2">
      <c r="A415" s="211">
        <v>412</v>
      </c>
      <c r="B415" s="212" t="s">
        <v>1372</v>
      </c>
      <c r="C415" s="213" t="s">
        <v>1373</v>
      </c>
      <c r="D415" s="213"/>
      <c r="E415" s="213">
        <v>0</v>
      </c>
      <c r="F415" s="213" t="s">
        <v>590</v>
      </c>
      <c r="G415" s="214" t="s">
        <v>572</v>
      </c>
      <c r="H415" s="208" t="str">
        <f>IF(Input!F$4="GMH_OECC",J415,IF(Input!F$4="GMH_XOEC",L415,IF(Input!F$4="GMH_Korea",N415,IF(Input!F$4="GMH_EU",P415,IF(Input!F$4="Skysuper",#REF!,IF(Input!F$4="SkyII",#REF!,IF(Input!F$4="XO-8000",#REF!, "FALSE")))))))</f>
        <v>00</v>
      </c>
      <c r="I415" s="209">
        <f>IF(Input!F$4="GMH_OECC",K415,IF(Input!F$4="GMH_XOEC",M415,IF(Input!F$4="GMH_Korea",O415,IF(Input!F$4="GMH_EU",Q415,IF(Input!F$4="Skysuper",#REF!,IF(Input!F$4="SkyII",#REF!,IF(Input!F$4="XO-8000",#REF!, "FALSE")))))))</f>
        <v>0</v>
      </c>
      <c r="J415" s="210" t="s">
        <v>10359</v>
      </c>
      <c r="K415" s="268">
        <v>0</v>
      </c>
      <c r="L415" s="270" t="s">
        <v>10359</v>
      </c>
      <c r="M415" s="270">
        <v>0</v>
      </c>
      <c r="N415" s="270" t="s">
        <v>10359</v>
      </c>
      <c r="O415" s="270">
        <v>0</v>
      </c>
      <c r="P415" s="270" t="s">
        <v>10359</v>
      </c>
      <c r="Q415" s="270">
        <v>0</v>
      </c>
      <c r="R415" s="74"/>
      <c r="S415" s="75" t="str">
        <f t="shared" si="36"/>
        <v>0000</v>
      </c>
      <c r="T415" s="75" t="str">
        <f t="shared" si="37"/>
        <v>00000000000000000000000000000000</v>
      </c>
      <c r="U415" s="75" t="str">
        <f t="shared" ca="1" si="38"/>
        <v>00000000000000000000010501060107</v>
      </c>
      <c r="V415" s="197">
        <f t="shared" ca="1" si="40"/>
        <v>21</v>
      </c>
      <c r="W415" s="75">
        <f t="shared" si="41"/>
        <v>0</v>
      </c>
      <c r="Y415" s="75">
        <f t="shared" si="39"/>
        <v>3296</v>
      </c>
      <c r="Z415" s="75">
        <v>412</v>
      </c>
      <c r="AE415" s="479"/>
    </row>
    <row r="416" spans="1:31" s="75" customFormat="1" ht="13.5" x14ac:dyDescent="0.2">
      <c r="A416" s="211">
        <v>413</v>
      </c>
      <c r="B416" s="212" t="s">
        <v>1374</v>
      </c>
      <c r="C416" s="213" t="s">
        <v>1375</v>
      </c>
      <c r="D416" s="213"/>
      <c r="E416" s="213">
        <v>0</v>
      </c>
      <c r="F416" s="213" t="s">
        <v>590</v>
      </c>
      <c r="G416" s="214" t="s">
        <v>572</v>
      </c>
      <c r="H416" s="208" t="str">
        <f>IF(Input!F$4="GMH_OECC",J416,IF(Input!F$4="GMH_XOEC",L416,IF(Input!F$4="GMH_Korea",N416,IF(Input!F$4="GMH_EU",P416,IF(Input!F$4="Skysuper",#REF!,IF(Input!F$4="SkyII",#REF!,IF(Input!F$4="XO-8000",#REF!, "FALSE")))))))</f>
        <v>00</v>
      </c>
      <c r="I416" s="209">
        <f>IF(Input!F$4="GMH_OECC",K416,IF(Input!F$4="GMH_XOEC",M416,IF(Input!F$4="GMH_Korea",O416,IF(Input!F$4="GMH_EU",Q416,IF(Input!F$4="Skysuper",#REF!,IF(Input!F$4="SkyII",#REF!,IF(Input!F$4="XO-8000",#REF!, "FALSE")))))))</f>
        <v>0</v>
      </c>
      <c r="J416" s="210" t="s">
        <v>10359</v>
      </c>
      <c r="K416" s="268">
        <v>0</v>
      </c>
      <c r="L416" s="270" t="s">
        <v>10359</v>
      </c>
      <c r="M416" s="270">
        <v>0</v>
      </c>
      <c r="N416" s="270" t="s">
        <v>10359</v>
      </c>
      <c r="O416" s="270">
        <v>0</v>
      </c>
      <c r="P416" s="270" t="s">
        <v>10359</v>
      </c>
      <c r="Q416" s="270">
        <v>0</v>
      </c>
      <c r="R416" s="74"/>
      <c r="S416" s="75" t="str">
        <f t="shared" si="36"/>
        <v>0000</v>
      </c>
      <c r="T416" s="75" t="str">
        <f t="shared" si="37"/>
        <v>00000000000000000000000000000000</v>
      </c>
      <c r="U416" s="75" t="str">
        <f t="shared" ca="1" si="38"/>
        <v>01080109010A010B010C010D010E010F</v>
      </c>
      <c r="V416" s="197">
        <f t="shared" ca="1" si="40"/>
        <v>100</v>
      </c>
      <c r="W416" s="75">
        <f t="shared" si="41"/>
        <v>0</v>
      </c>
      <c r="Y416" s="75">
        <f t="shared" si="39"/>
        <v>3304</v>
      </c>
      <c r="Z416" s="75">
        <v>413</v>
      </c>
      <c r="AE416" s="479"/>
    </row>
    <row r="417" spans="1:31" s="75" customFormat="1" ht="13.5" x14ac:dyDescent="0.2">
      <c r="A417" s="211">
        <v>414</v>
      </c>
      <c r="B417" s="212" t="s">
        <v>1376</v>
      </c>
      <c r="C417" s="213" t="s">
        <v>1377</v>
      </c>
      <c r="D417" s="213"/>
      <c r="E417" s="213">
        <v>0</v>
      </c>
      <c r="F417" s="213" t="s">
        <v>590</v>
      </c>
      <c r="G417" s="214" t="s">
        <v>572</v>
      </c>
      <c r="H417" s="208" t="str">
        <f>IF(Input!F$4="GMH_OECC",J417,IF(Input!F$4="GMH_XOEC",L417,IF(Input!F$4="GMH_Korea",N417,IF(Input!F$4="GMH_EU",P417,IF(Input!F$4="Skysuper",#REF!,IF(Input!F$4="SkyII",#REF!,IF(Input!F$4="XO-8000",#REF!, "FALSE")))))))</f>
        <v>00</v>
      </c>
      <c r="I417" s="209">
        <f>IF(Input!F$4="GMH_OECC",K417,IF(Input!F$4="GMH_XOEC",M417,IF(Input!F$4="GMH_Korea",O417,IF(Input!F$4="GMH_EU",Q417,IF(Input!F$4="Skysuper",#REF!,IF(Input!F$4="SkyII",#REF!,IF(Input!F$4="XO-8000",#REF!, "FALSE")))))))</f>
        <v>0</v>
      </c>
      <c r="J417" s="210" t="s">
        <v>10359</v>
      </c>
      <c r="K417" s="268">
        <v>0</v>
      </c>
      <c r="L417" s="270" t="s">
        <v>10359</v>
      </c>
      <c r="M417" s="270">
        <v>0</v>
      </c>
      <c r="N417" s="270" t="s">
        <v>10359</v>
      </c>
      <c r="O417" s="270">
        <v>0</v>
      </c>
      <c r="P417" s="270" t="s">
        <v>10359</v>
      </c>
      <c r="Q417" s="270">
        <v>0</v>
      </c>
      <c r="R417" s="74"/>
      <c r="S417" s="75" t="str">
        <f t="shared" si="36"/>
        <v>0000</v>
      </c>
      <c r="T417" s="75" t="str">
        <f t="shared" si="37"/>
        <v>00000000000000000000000000000000</v>
      </c>
      <c r="U417" s="75" t="str">
        <f t="shared" ca="1" si="38"/>
        <v>01100111011201130114011501160117</v>
      </c>
      <c r="V417" s="197">
        <f t="shared" ca="1" si="40"/>
        <v>164</v>
      </c>
      <c r="W417" s="75">
        <f t="shared" si="41"/>
        <v>0</v>
      </c>
      <c r="Y417" s="75">
        <f t="shared" si="39"/>
        <v>3312</v>
      </c>
      <c r="Z417" s="75">
        <v>414</v>
      </c>
      <c r="AE417" s="479"/>
    </row>
    <row r="418" spans="1:31" s="75" customFormat="1" ht="13.5" x14ac:dyDescent="0.2">
      <c r="A418" s="211">
        <v>415</v>
      </c>
      <c r="B418" s="212" t="s">
        <v>1378</v>
      </c>
      <c r="C418" s="213" t="s">
        <v>1379</v>
      </c>
      <c r="D418" s="213"/>
      <c r="E418" s="213">
        <v>0</v>
      </c>
      <c r="F418" s="213" t="s">
        <v>590</v>
      </c>
      <c r="G418" s="214" t="s">
        <v>572</v>
      </c>
      <c r="H418" s="208" t="str">
        <f>IF(Input!F$4="GMH_OECC",J418,IF(Input!F$4="GMH_XOEC",L418,IF(Input!F$4="GMH_Korea",N418,IF(Input!F$4="GMH_EU",P418,IF(Input!F$4="Skysuper",#REF!,IF(Input!F$4="SkyII",#REF!,IF(Input!F$4="XO-8000",#REF!, "FALSE")))))))</f>
        <v>00</v>
      </c>
      <c r="I418" s="209">
        <f>IF(Input!F$4="GMH_OECC",K418,IF(Input!F$4="GMH_XOEC",M418,IF(Input!F$4="GMH_Korea",O418,IF(Input!F$4="GMH_EU",Q418,IF(Input!F$4="Skysuper",#REF!,IF(Input!F$4="SkyII",#REF!,IF(Input!F$4="XO-8000",#REF!, "FALSE")))))))</f>
        <v>0</v>
      </c>
      <c r="J418" s="210" t="s">
        <v>10359</v>
      </c>
      <c r="K418" s="268">
        <v>0</v>
      </c>
      <c r="L418" s="270" t="s">
        <v>10359</v>
      </c>
      <c r="M418" s="270">
        <v>0</v>
      </c>
      <c r="N418" s="270" t="s">
        <v>10359</v>
      </c>
      <c r="O418" s="270">
        <v>0</v>
      </c>
      <c r="P418" s="270" t="s">
        <v>10359</v>
      </c>
      <c r="Q418" s="270">
        <v>0</v>
      </c>
      <c r="R418" s="74"/>
      <c r="S418" s="75" t="str">
        <f t="shared" si="36"/>
        <v>0000</v>
      </c>
      <c r="T418" s="75" t="str">
        <f t="shared" si="37"/>
        <v>00000000000000000000000000000000</v>
      </c>
      <c r="U418" s="75" t="str">
        <f t="shared" ca="1" si="38"/>
        <v>01180119011A011B011C011D011E011F</v>
      </c>
      <c r="V418" s="197">
        <f t="shared" ca="1" si="40"/>
        <v>228</v>
      </c>
      <c r="W418" s="75">
        <f t="shared" si="41"/>
        <v>0</v>
      </c>
      <c r="Y418" s="75">
        <f t="shared" si="39"/>
        <v>3320</v>
      </c>
      <c r="Z418" s="75">
        <v>415</v>
      </c>
      <c r="AE418" s="479"/>
    </row>
    <row r="419" spans="1:31" s="75" customFormat="1" ht="13.5" x14ac:dyDescent="0.2">
      <c r="A419" s="211">
        <v>416</v>
      </c>
      <c r="B419" s="212" t="s">
        <v>1380</v>
      </c>
      <c r="C419" s="213" t="s">
        <v>1381</v>
      </c>
      <c r="D419" s="213"/>
      <c r="E419" s="213">
        <v>0</v>
      </c>
      <c r="F419" s="213" t="s">
        <v>590</v>
      </c>
      <c r="G419" s="214" t="s">
        <v>572</v>
      </c>
      <c r="H419" s="208" t="str">
        <f>IF(Input!F$4="GMH_OECC",J419,IF(Input!F$4="GMH_XOEC",L419,IF(Input!F$4="GMH_Korea",N419,IF(Input!F$4="GMH_EU",P419,IF(Input!F$4="Skysuper",#REF!,IF(Input!F$4="SkyII",#REF!,IF(Input!F$4="XO-8000",#REF!, "FALSE")))))))</f>
        <v>00</v>
      </c>
      <c r="I419" s="209">
        <f>IF(Input!F$4="GMH_OECC",K419,IF(Input!F$4="GMH_XOEC",M419,IF(Input!F$4="GMH_Korea",O419,IF(Input!F$4="GMH_EU",Q419,IF(Input!F$4="Skysuper",#REF!,IF(Input!F$4="SkyII",#REF!,IF(Input!F$4="XO-8000",#REF!, "FALSE")))))))</f>
        <v>0</v>
      </c>
      <c r="J419" s="210" t="s">
        <v>10359</v>
      </c>
      <c r="K419" s="268">
        <v>0</v>
      </c>
      <c r="L419" s="270" t="s">
        <v>10359</v>
      </c>
      <c r="M419" s="270">
        <v>0</v>
      </c>
      <c r="N419" s="270" t="s">
        <v>10359</v>
      </c>
      <c r="O419" s="270">
        <v>0</v>
      </c>
      <c r="P419" s="270" t="s">
        <v>10359</v>
      </c>
      <c r="Q419" s="270">
        <v>0</v>
      </c>
      <c r="R419" s="74"/>
      <c r="S419" s="75" t="str">
        <f t="shared" si="36"/>
        <v>0000</v>
      </c>
      <c r="T419" s="75" t="str">
        <f t="shared" si="37"/>
        <v>00000000000000000000000000000000</v>
      </c>
      <c r="U419" s="75" t="str">
        <f t="shared" ca="1" si="38"/>
        <v>01200121012201230124012501260127</v>
      </c>
      <c r="V419" s="197">
        <f t="shared" ca="1" si="40"/>
        <v>292</v>
      </c>
      <c r="W419" s="75">
        <f t="shared" si="41"/>
        <v>0</v>
      </c>
      <c r="Y419" s="75">
        <f t="shared" si="39"/>
        <v>3328</v>
      </c>
      <c r="Z419" s="75">
        <v>416</v>
      </c>
      <c r="AE419" s="479"/>
    </row>
    <row r="420" spans="1:31" s="75" customFormat="1" ht="13.5" x14ac:dyDescent="0.2">
      <c r="A420" s="211">
        <v>417</v>
      </c>
      <c r="B420" s="212" t="s">
        <v>1382</v>
      </c>
      <c r="C420" s="213" t="s">
        <v>1383</v>
      </c>
      <c r="D420" s="213"/>
      <c r="E420" s="213">
        <v>0</v>
      </c>
      <c r="F420" s="213" t="s">
        <v>590</v>
      </c>
      <c r="G420" s="214" t="s">
        <v>572</v>
      </c>
      <c r="H420" s="208" t="str">
        <f>IF(Input!F$4="GMH_OECC",J420,IF(Input!F$4="GMH_XOEC",L420,IF(Input!F$4="GMH_Korea",N420,IF(Input!F$4="GMH_EU",P420,IF(Input!F$4="Skysuper",#REF!,IF(Input!F$4="SkyII",#REF!,IF(Input!F$4="XO-8000",#REF!, "FALSE")))))))</f>
        <v>00</v>
      </c>
      <c r="I420" s="209">
        <f>IF(Input!F$4="GMH_OECC",K420,IF(Input!F$4="GMH_XOEC",M420,IF(Input!F$4="GMH_Korea",O420,IF(Input!F$4="GMH_EU",Q420,IF(Input!F$4="Skysuper",#REF!,IF(Input!F$4="SkyII",#REF!,IF(Input!F$4="XO-8000",#REF!, "FALSE")))))))</f>
        <v>0</v>
      </c>
      <c r="J420" s="210" t="s">
        <v>10359</v>
      </c>
      <c r="K420" s="268">
        <v>0</v>
      </c>
      <c r="L420" s="270" t="s">
        <v>10359</v>
      </c>
      <c r="M420" s="270">
        <v>0</v>
      </c>
      <c r="N420" s="270" t="s">
        <v>10359</v>
      </c>
      <c r="O420" s="270">
        <v>0</v>
      </c>
      <c r="P420" s="270" t="s">
        <v>10359</v>
      </c>
      <c r="Q420" s="270">
        <v>0</v>
      </c>
      <c r="R420" s="74"/>
      <c r="S420" s="75" t="str">
        <f t="shared" si="36"/>
        <v>0000</v>
      </c>
      <c r="T420" s="75" t="str">
        <f t="shared" si="37"/>
        <v>00000000000000000000000000000000</v>
      </c>
      <c r="U420" s="75" t="str">
        <f t="shared" ca="1" si="38"/>
        <v>01280129012A012B012C012D012E012F</v>
      </c>
      <c r="V420" s="197">
        <f t="shared" ca="1" si="40"/>
        <v>356</v>
      </c>
      <c r="W420" s="75">
        <f t="shared" si="41"/>
        <v>0</v>
      </c>
      <c r="Y420" s="75">
        <f t="shared" si="39"/>
        <v>3336</v>
      </c>
      <c r="Z420" s="75">
        <v>417</v>
      </c>
      <c r="AE420" s="479"/>
    </row>
    <row r="421" spans="1:31" s="75" customFormat="1" ht="13.5" x14ac:dyDescent="0.2">
      <c r="A421" s="211">
        <v>418</v>
      </c>
      <c r="B421" s="212" t="s">
        <v>1384</v>
      </c>
      <c r="C421" s="213" t="s">
        <v>1385</v>
      </c>
      <c r="D421" s="213"/>
      <c r="E421" s="213">
        <v>0</v>
      </c>
      <c r="F421" s="213" t="s">
        <v>590</v>
      </c>
      <c r="G421" s="214" t="s">
        <v>572</v>
      </c>
      <c r="H421" s="208" t="str">
        <f>IF(Input!F$4="GMH_OECC",J421,IF(Input!F$4="GMH_XOEC",L421,IF(Input!F$4="GMH_Korea",N421,IF(Input!F$4="GMH_EU",P421,IF(Input!F$4="Skysuper",#REF!,IF(Input!F$4="SkyII",#REF!,IF(Input!F$4="XO-8000",#REF!, "FALSE")))))))</f>
        <v>00</v>
      </c>
      <c r="I421" s="209">
        <f>IF(Input!F$4="GMH_OECC",K421,IF(Input!F$4="GMH_XOEC",M421,IF(Input!F$4="GMH_Korea",O421,IF(Input!F$4="GMH_EU",Q421,IF(Input!F$4="Skysuper",#REF!,IF(Input!F$4="SkyII",#REF!,IF(Input!F$4="XO-8000",#REF!, "FALSE")))))))</f>
        <v>0</v>
      </c>
      <c r="J421" s="210" t="s">
        <v>10359</v>
      </c>
      <c r="K421" s="268">
        <v>0</v>
      </c>
      <c r="L421" s="270" t="s">
        <v>10359</v>
      </c>
      <c r="M421" s="270">
        <v>0</v>
      </c>
      <c r="N421" s="270" t="s">
        <v>10359</v>
      </c>
      <c r="O421" s="270">
        <v>0</v>
      </c>
      <c r="P421" s="270" t="s">
        <v>10359</v>
      </c>
      <c r="Q421" s="270">
        <v>0</v>
      </c>
      <c r="R421" s="74"/>
      <c r="S421" s="75" t="str">
        <f t="shared" si="36"/>
        <v>0000</v>
      </c>
      <c r="T421" s="75" t="str">
        <f t="shared" si="37"/>
        <v>00000000000000000000000000000000</v>
      </c>
      <c r="U421" s="75" t="str">
        <f t="shared" ca="1" si="38"/>
        <v>01300131013201330134013501360137</v>
      </c>
      <c r="V421" s="197">
        <f t="shared" ca="1" si="40"/>
        <v>420</v>
      </c>
      <c r="W421" s="75">
        <f t="shared" si="41"/>
        <v>0</v>
      </c>
      <c r="Y421" s="75">
        <f t="shared" si="39"/>
        <v>3344</v>
      </c>
      <c r="Z421" s="75">
        <v>418</v>
      </c>
      <c r="AE421" s="479"/>
    </row>
    <row r="422" spans="1:31" s="75" customFormat="1" ht="13.5" x14ac:dyDescent="0.2">
      <c r="A422" s="211">
        <v>419</v>
      </c>
      <c r="B422" s="212" t="s">
        <v>1386</v>
      </c>
      <c r="C422" s="213" t="s">
        <v>1387</v>
      </c>
      <c r="D422" s="213"/>
      <c r="E422" s="213">
        <v>0</v>
      </c>
      <c r="F422" s="213" t="s">
        <v>590</v>
      </c>
      <c r="G422" s="214" t="s">
        <v>572</v>
      </c>
      <c r="H422" s="208" t="str">
        <f>IF(Input!F$4="GMH_OECC",J422,IF(Input!F$4="GMH_XOEC",L422,IF(Input!F$4="GMH_Korea",N422,IF(Input!F$4="GMH_EU",P422,IF(Input!F$4="Skysuper",#REF!,IF(Input!F$4="SkyII",#REF!,IF(Input!F$4="XO-8000",#REF!, "FALSE")))))))</f>
        <v>00</v>
      </c>
      <c r="I422" s="209">
        <f>IF(Input!F$4="GMH_OECC",K422,IF(Input!F$4="GMH_XOEC",M422,IF(Input!F$4="GMH_Korea",O422,IF(Input!F$4="GMH_EU",Q422,IF(Input!F$4="Skysuper",#REF!,IF(Input!F$4="SkyII",#REF!,IF(Input!F$4="XO-8000",#REF!, "FALSE")))))))</f>
        <v>0</v>
      </c>
      <c r="J422" s="210" t="s">
        <v>10359</v>
      </c>
      <c r="K422" s="268">
        <v>0</v>
      </c>
      <c r="L422" s="270" t="s">
        <v>10359</v>
      </c>
      <c r="M422" s="270">
        <v>0</v>
      </c>
      <c r="N422" s="270" t="s">
        <v>10359</v>
      </c>
      <c r="O422" s="270">
        <v>0</v>
      </c>
      <c r="P422" s="270" t="s">
        <v>10359</v>
      </c>
      <c r="Q422" s="270">
        <v>0</v>
      </c>
      <c r="R422" s="74"/>
      <c r="S422" s="75" t="str">
        <f t="shared" si="36"/>
        <v>0000</v>
      </c>
      <c r="T422" s="75" t="str">
        <f t="shared" si="37"/>
        <v>00000000000000000000000000000000</v>
      </c>
      <c r="U422" s="75" t="str">
        <f t="shared" ca="1" si="38"/>
        <v>01380139013A013B0000000000000000</v>
      </c>
      <c r="V422" s="197">
        <f t="shared" ca="1" si="40"/>
        <v>234</v>
      </c>
      <c r="W422" s="75">
        <f t="shared" si="41"/>
        <v>0</v>
      </c>
      <c r="Y422" s="75">
        <f t="shared" si="39"/>
        <v>3352</v>
      </c>
      <c r="Z422" s="75">
        <v>419</v>
      </c>
      <c r="AE422" s="479"/>
    </row>
    <row r="423" spans="1:31" s="75" customFormat="1" ht="13.5" x14ac:dyDescent="0.2">
      <c r="A423" s="211">
        <v>420</v>
      </c>
      <c r="B423" s="212" t="s">
        <v>1388</v>
      </c>
      <c r="C423" s="213" t="s">
        <v>1389</v>
      </c>
      <c r="D423" s="213"/>
      <c r="E423" s="213">
        <v>0</v>
      </c>
      <c r="F423" s="213" t="s">
        <v>590</v>
      </c>
      <c r="G423" s="214" t="s">
        <v>572</v>
      </c>
      <c r="H423" s="208" t="str">
        <f>IF(Input!F$4="GMH_OECC",J423,IF(Input!F$4="GMH_XOEC",L423,IF(Input!F$4="GMH_Korea",N423,IF(Input!F$4="GMH_EU",P423,IF(Input!F$4="Skysuper",#REF!,IF(Input!F$4="SkyII",#REF!,IF(Input!F$4="XO-8000",#REF!, "FALSE")))))))</f>
        <v>00</v>
      </c>
      <c r="I423" s="209">
        <f>IF(Input!F$4="GMH_OECC",K423,IF(Input!F$4="GMH_XOEC",M423,IF(Input!F$4="GMH_Korea",O423,IF(Input!F$4="GMH_EU",Q423,IF(Input!F$4="Skysuper",#REF!,IF(Input!F$4="SkyII",#REF!,IF(Input!F$4="XO-8000",#REF!, "FALSE")))))))</f>
        <v>0</v>
      </c>
      <c r="J423" s="210" t="s">
        <v>10359</v>
      </c>
      <c r="K423" s="268">
        <v>0</v>
      </c>
      <c r="L423" s="270" t="s">
        <v>10359</v>
      </c>
      <c r="M423" s="270">
        <v>0</v>
      </c>
      <c r="N423" s="270" t="s">
        <v>10359</v>
      </c>
      <c r="O423" s="270">
        <v>0</v>
      </c>
      <c r="P423" s="270" t="s">
        <v>10359</v>
      </c>
      <c r="Q423" s="270">
        <v>0</v>
      </c>
      <c r="R423" s="74"/>
      <c r="S423" s="75" t="str">
        <f t="shared" si="36"/>
        <v>0000</v>
      </c>
      <c r="T423" s="75" t="str">
        <f t="shared" si="37"/>
        <v>00000000000000000000000000000000</v>
      </c>
      <c r="U423" s="75" t="str">
        <f t="shared" ca="1" si="38"/>
        <v>00000000000000000000000000000000</v>
      </c>
      <c r="V423" s="197">
        <f t="shared" ca="1" si="40"/>
        <v>0</v>
      </c>
      <c r="W423" s="75">
        <f t="shared" si="41"/>
        <v>0</v>
      </c>
      <c r="Y423" s="75">
        <f t="shared" si="39"/>
        <v>3360</v>
      </c>
      <c r="Z423" s="75">
        <v>420</v>
      </c>
      <c r="AE423" s="479"/>
    </row>
    <row r="424" spans="1:31" s="75" customFormat="1" ht="13.5" x14ac:dyDescent="0.2">
      <c r="A424" s="211">
        <v>421</v>
      </c>
      <c r="B424" s="212" t="s">
        <v>1390</v>
      </c>
      <c r="C424" s="213" t="s">
        <v>1391</v>
      </c>
      <c r="D424" s="213"/>
      <c r="E424" s="213">
        <v>0</v>
      </c>
      <c r="F424" s="213" t="s">
        <v>590</v>
      </c>
      <c r="G424" s="214" t="s">
        <v>572</v>
      </c>
      <c r="H424" s="208" t="str">
        <f>IF(Input!F$4="GMH_OECC",J424,IF(Input!F$4="GMH_XOEC",L424,IF(Input!F$4="GMH_Korea",N424,IF(Input!F$4="GMH_EU",P424,IF(Input!F$4="Skysuper",#REF!,IF(Input!F$4="SkyII",#REF!,IF(Input!F$4="XO-8000",#REF!, "FALSE")))))))</f>
        <v>00</v>
      </c>
      <c r="I424" s="209">
        <f>IF(Input!F$4="GMH_OECC",K424,IF(Input!F$4="GMH_XOEC",M424,IF(Input!F$4="GMH_Korea",O424,IF(Input!F$4="GMH_EU",Q424,IF(Input!F$4="Skysuper",#REF!,IF(Input!F$4="SkyII",#REF!,IF(Input!F$4="XO-8000",#REF!, "FALSE")))))))</f>
        <v>0</v>
      </c>
      <c r="J424" s="210" t="s">
        <v>10359</v>
      </c>
      <c r="K424" s="268">
        <v>0</v>
      </c>
      <c r="L424" s="270" t="s">
        <v>10359</v>
      </c>
      <c r="M424" s="270">
        <v>0</v>
      </c>
      <c r="N424" s="270" t="s">
        <v>10359</v>
      </c>
      <c r="O424" s="270">
        <v>0</v>
      </c>
      <c r="P424" s="270" t="s">
        <v>10359</v>
      </c>
      <c r="Q424" s="270">
        <v>0</v>
      </c>
      <c r="R424" s="74"/>
      <c r="S424" s="75" t="str">
        <f t="shared" si="36"/>
        <v>0000</v>
      </c>
      <c r="T424" s="75" t="str">
        <f t="shared" si="37"/>
        <v>00000000000000000000000000000000</v>
      </c>
      <c r="U424" s="75" t="str">
        <f t="shared" ca="1" si="38"/>
        <v>00000000000000000000000000000000</v>
      </c>
      <c r="V424" s="197">
        <f t="shared" ca="1" si="40"/>
        <v>0</v>
      </c>
      <c r="W424" s="75">
        <f t="shared" si="41"/>
        <v>0</v>
      </c>
      <c r="Y424" s="75">
        <f t="shared" si="39"/>
        <v>3368</v>
      </c>
      <c r="Z424" s="75">
        <v>421</v>
      </c>
      <c r="AE424" s="479"/>
    </row>
    <row r="425" spans="1:31" s="75" customFormat="1" ht="13.5" x14ac:dyDescent="0.2">
      <c r="A425" s="211">
        <v>422</v>
      </c>
      <c r="B425" s="212" t="s">
        <v>1392</v>
      </c>
      <c r="C425" s="213" t="s">
        <v>1393</v>
      </c>
      <c r="D425" s="213"/>
      <c r="E425" s="213">
        <v>0</v>
      </c>
      <c r="F425" s="213" t="s">
        <v>590</v>
      </c>
      <c r="G425" s="214" t="s">
        <v>572</v>
      </c>
      <c r="H425" s="208" t="str">
        <f>IF(Input!F$4="GMH_OECC",J425,IF(Input!F$4="GMH_XOEC",L425,IF(Input!F$4="GMH_Korea",N425,IF(Input!F$4="GMH_EU",P425,IF(Input!F$4="Skysuper",#REF!,IF(Input!F$4="SkyII",#REF!,IF(Input!F$4="XO-8000",#REF!, "FALSE")))))))</f>
        <v>00</v>
      </c>
      <c r="I425" s="209">
        <f>IF(Input!F$4="GMH_OECC",K425,IF(Input!F$4="GMH_XOEC",M425,IF(Input!F$4="GMH_Korea",O425,IF(Input!F$4="GMH_EU",Q425,IF(Input!F$4="Skysuper",#REF!,IF(Input!F$4="SkyII",#REF!,IF(Input!F$4="XO-8000",#REF!, "FALSE")))))))</f>
        <v>0</v>
      </c>
      <c r="J425" s="210" t="s">
        <v>10359</v>
      </c>
      <c r="K425" s="268">
        <v>0</v>
      </c>
      <c r="L425" s="270" t="s">
        <v>10359</v>
      </c>
      <c r="M425" s="270">
        <v>0</v>
      </c>
      <c r="N425" s="270" t="s">
        <v>10359</v>
      </c>
      <c r="O425" s="270">
        <v>0</v>
      </c>
      <c r="P425" s="270" t="s">
        <v>10359</v>
      </c>
      <c r="Q425" s="270">
        <v>0</v>
      </c>
      <c r="R425" s="74"/>
      <c r="S425" s="75" t="str">
        <f t="shared" si="36"/>
        <v>0000</v>
      </c>
      <c r="T425" s="75" t="str">
        <f t="shared" si="37"/>
        <v>00000000000000000000000000000000</v>
      </c>
      <c r="U425" s="75" t="str">
        <f t="shared" ca="1" si="38"/>
        <v>00000000000000000000000000000000</v>
      </c>
      <c r="V425" s="197">
        <f t="shared" ca="1" si="40"/>
        <v>0</v>
      </c>
      <c r="W425" s="75">
        <f t="shared" si="41"/>
        <v>0</v>
      </c>
      <c r="Y425" s="75">
        <f t="shared" si="39"/>
        <v>3376</v>
      </c>
      <c r="Z425" s="75">
        <v>422</v>
      </c>
      <c r="AE425" s="479"/>
    </row>
    <row r="426" spans="1:31" s="75" customFormat="1" ht="13.5" x14ac:dyDescent="0.2">
      <c r="A426" s="211">
        <v>423</v>
      </c>
      <c r="B426" s="212" t="s">
        <v>1394</v>
      </c>
      <c r="C426" s="213" t="s">
        <v>1395</v>
      </c>
      <c r="D426" s="213"/>
      <c r="E426" s="213">
        <v>0</v>
      </c>
      <c r="F426" s="213" t="s">
        <v>590</v>
      </c>
      <c r="G426" s="214" t="s">
        <v>572</v>
      </c>
      <c r="H426" s="208" t="str">
        <f>IF(Input!F$4="GMH_OECC",J426,IF(Input!F$4="GMH_XOEC",L426,IF(Input!F$4="GMH_Korea",N426,IF(Input!F$4="GMH_EU",P426,IF(Input!F$4="Skysuper",#REF!,IF(Input!F$4="SkyII",#REF!,IF(Input!F$4="XO-8000",#REF!, "FALSE")))))))</f>
        <v>00</v>
      </c>
      <c r="I426" s="209">
        <f>IF(Input!F$4="GMH_OECC",K426,IF(Input!F$4="GMH_XOEC",M426,IF(Input!F$4="GMH_Korea",O426,IF(Input!F$4="GMH_EU",Q426,IF(Input!F$4="Skysuper",#REF!,IF(Input!F$4="SkyII",#REF!,IF(Input!F$4="XO-8000",#REF!, "FALSE")))))))</f>
        <v>0</v>
      </c>
      <c r="J426" s="210" t="s">
        <v>10359</v>
      </c>
      <c r="K426" s="268">
        <v>0</v>
      </c>
      <c r="L426" s="270" t="s">
        <v>10359</v>
      </c>
      <c r="M426" s="270">
        <v>0</v>
      </c>
      <c r="N426" s="270" t="s">
        <v>10359</v>
      </c>
      <c r="O426" s="270">
        <v>0</v>
      </c>
      <c r="P426" s="270" t="s">
        <v>10359</v>
      </c>
      <c r="Q426" s="270">
        <v>0</v>
      </c>
      <c r="R426" s="74"/>
      <c r="S426" s="75" t="str">
        <f t="shared" si="36"/>
        <v>0000</v>
      </c>
      <c r="T426" s="75" t="str">
        <f t="shared" si="37"/>
        <v>00000000000000000000000000000000</v>
      </c>
      <c r="U426" s="75" t="str">
        <f t="shared" ca="1" si="38"/>
        <v>00000000000000000000000000000000</v>
      </c>
      <c r="V426" s="197">
        <f t="shared" ca="1" si="40"/>
        <v>0</v>
      </c>
      <c r="W426" s="75">
        <f t="shared" si="41"/>
        <v>0</v>
      </c>
      <c r="Y426" s="75">
        <f t="shared" si="39"/>
        <v>3384</v>
      </c>
      <c r="Z426" s="75">
        <v>423</v>
      </c>
      <c r="AE426" s="479"/>
    </row>
    <row r="427" spans="1:31" s="75" customFormat="1" ht="13.5" x14ac:dyDescent="0.2">
      <c r="A427" s="211">
        <v>424</v>
      </c>
      <c r="B427" s="212" t="s">
        <v>1396</v>
      </c>
      <c r="C427" s="213" t="s">
        <v>1397</v>
      </c>
      <c r="D427" s="213"/>
      <c r="E427" s="213">
        <v>0</v>
      </c>
      <c r="F427" s="213" t="s">
        <v>590</v>
      </c>
      <c r="G427" s="214" t="s">
        <v>572</v>
      </c>
      <c r="H427" s="208" t="str">
        <f>IF(Input!F$4="GMH_OECC",J427,IF(Input!F$4="GMH_XOEC",L427,IF(Input!F$4="GMH_Korea",N427,IF(Input!F$4="GMH_EU",P427,IF(Input!F$4="Skysuper",#REF!,IF(Input!F$4="SkyII",#REF!,IF(Input!F$4="XO-8000",#REF!, "FALSE")))))))</f>
        <v>00</v>
      </c>
      <c r="I427" s="209">
        <f>IF(Input!F$4="GMH_OECC",K427,IF(Input!F$4="GMH_XOEC",M427,IF(Input!F$4="GMH_Korea",O427,IF(Input!F$4="GMH_EU",Q427,IF(Input!F$4="Skysuper",#REF!,IF(Input!F$4="SkyII",#REF!,IF(Input!F$4="XO-8000",#REF!, "FALSE")))))))</f>
        <v>0</v>
      </c>
      <c r="J427" s="210" t="s">
        <v>10359</v>
      </c>
      <c r="K427" s="268">
        <v>0</v>
      </c>
      <c r="L427" s="270" t="s">
        <v>10359</v>
      </c>
      <c r="M427" s="270">
        <v>0</v>
      </c>
      <c r="N427" s="270" t="s">
        <v>10359</v>
      </c>
      <c r="O427" s="270">
        <v>0</v>
      </c>
      <c r="P427" s="270" t="s">
        <v>10359</v>
      </c>
      <c r="Q427" s="270">
        <v>0</v>
      </c>
      <c r="R427" s="74"/>
      <c r="S427" s="75" t="str">
        <f t="shared" si="36"/>
        <v>0000</v>
      </c>
      <c r="T427" s="75" t="str">
        <f t="shared" si="37"/>
        <v>00000000000000000000000000000000</v>
      </c>
      <c r="U427" s="75" t="str">
        <f t="shared" ca="1" si="38"/>
        <v>00000000000000000000000000000000</v>
      </c>
      <c r="V427" s="197">
        <f t="shared" ca="1" si="40"/>
        <v>0</v>
      </c>
      <c r="W427" s="75">
        <f t="shared" si="41"/>
        <v>0</v>
      </c>
      <c r="Y427" s="75">
        <f t="shared" si="39"/>
        <v>3392</v>
      </c>
      <c r="Z427" s="75">
        <v>424</v>
      </c>
      <c r="AE427" s="479"/>
    </row>
    <row r="428" spans="1:31" s="75" customFormat="1" ht="13.5" x14ac:dyDescent="0.2">
      <c r="A428" s="211">
        <v>425</v>
      </c>
      <c r="B428" s="212" t="s">
        <v>1398</v>
      </c>
      <c r="C428" s="213" t="s">
        <v>1399</v>
      </c>
      <c r="D428" s="213"/>
      <c r="E428" s="213">
        <v>0</v>
      </c>
      <c r="F428" s="213" t="s">
        <v>590</v>
      </c>
      <c r="G428" s="214" t="s">
        <v>572</v>
      </c>
      <c r="H428" s="208" t="str">
        <f>IF(Input!F$4="GMH_OECC",J428,IF(Input!F$4="GMH_XOEC",L428,IF(Input!F$4="GMH_Korea",N428,IF(Input!F$4="GMH_EU",P428,IF(Input!F$4="Skysuper",#REF!,IF(Input!F$4="SkyII",#REF!,IF(Input!F$4="XO-8000",#REF!, "FALSE")))))))</f>
        <v>00</v>
      </c>
      <c r="I428" s="209">
        <f>IF(Input!F$4="GMH_OECC",K428,IF(Input!F$4="GMH_XOEC",M428,IF(Input!F$4="GMH_Korea",O428,IF(Input!F$4="GMH_EU",Q428,IF(Input!F$4="Skysuper",#REF!,IF(Input!F$4="SkyII",#REF!,IF(Input!F$4="XO-8000",#REF!, "FALSE")))))))</f>
        <v>0</v>
      </c>
      <c r="J428" s="210" t="s">
        <v>10359</v>
      </c>
      <c r="K428" s="268">
        <v>0</v>
      </c>
      <c r="L428" s="270" t="s">
        <v>10359</v>
      </c>
      <c r="M428" s="270">
        <v>0</v>
      </c>
      <c r="N428" s="270" t="s">
        <v>10359</v>
      </c>
      <c r="O428" s="270">
        <v>0</v>
      </c>
      <c r="P428" s="270" t="s">
        <v>10359</v>
      </c>
      <c r="Q428" s="270">
        <v>0</v>
      </c>
      <c r="R428" s="74"/>
      <c r="S428" s="75" t="str">
        <f t="shared" si="36"/>
        <v>0000</v>
      </c>
      <c r="T428" s="75" t="str">
        <f t="shared" si="37"/>
        <v>00000000000000000000000000000000</v>
      </c>
      <c r="U428" s="75" t="str">
        <f t="shared" ca="1" si="38"/>
        <v>00000000000000000000000000000000</v>
      </c>
      <c r="V428" s="197">
        <f t="shared" ca="1" si="40"/>
        <v>0</v>
      </c>
      <c r="W428" s="75">
        <f t="shared" si="41"/>
        <v>0</v>
      </c>
      <c r="Y428" s="75">
        <f t="shared" si="39"/>
        <v>3400</v>
      </c>
      <c r="Z428" s="75">
        <v>425</v>
      </c>
      <c r="AE428" s="479"/>
    </row>
    <row r="429" spans="1:31" s="75" customFormat="1" ht="13.5" x14ac:dyDescent="0.2">
      <c r="A429" s="211">
        <v>426</v>
      </c>
      <c r="B429" s="212" t="s">
        <v>1400</v>
      </c>
      <c r="C429" s="213" t="s">
        <v>1401</v>
      </c>
      <c r="D429" s="213"/>
      <c r="E429" s="213">
        <v>0</v>
      </c>
      <c r="F429" s="213" t="s">
        <v>590</v>
      </c>
      <c r="G429" s="214" t="s">
        <v>572</v>
      </c>
      <c r="H429" s="208" t="str">
        <f>IF(Input!F$4="GMH_OECC",J429,IF(Input!F$4="GMH_XOEC",L429,IF(Input!F$4="GMH_Korea",N429,IF(Input!F$4="GMH_EU",P429,IF(Input!F$4="Skysuper",#REF!,IF(Input!F$4="SkyII",#REF!,IF(Input!F$4="XO-8000",#REF!, "FALSE")))))))</f>
        <v>00</v>
      </c>
      <c r="I429" s="209">
        <f>IF(Input!F$4="GMH_OECC",K429,IF(Input!F$4="GMH_XOEC",M429,IF(Input!F$4="GMH_Korea",O429,IF(Input!F$4="GMH_EU",Q429,IF(Input!F$4="Skysuper",#REF!,IF(Input!F$4="SkyII",#REF!,IF(Input!F$4="XO-8000",#REF!, "FALSE")))))))</f>
        <v>0</v>
      </c>
      <c r="J429" s="210" t="s">
        <v>10359</v>
      </c>
      <c r="K429" s="268">
        <v>0</v>
      </c>
      <c r="L429" s="270" t="s">
        <v>10359</v>
      </c>
      <c r="M429" s="270">
        <v>0</v>
      </c>
      <c r="N429" s="270" t="s">
        <v>10359</v>
      </c>
      <c r="O429" s="270">
        <v>0</v>
      </c>
      <c r="P429" s="270" t="s">
        <v>10359</v>
      </c>
      <c r="Q429" s="270">
        <v>0</v>
      </c>
      <c r="R429" s="74"/>
      <c r="S429" s="75" t="str">
        <f t="shared" si="36"/>
        <v>0000</v>
      </c>
      <c r="T429" s="75" t="str">
        <f t="shared" si="37"/>
        <v>00000000000000000000000000000000</v>
      </c>
      <c r="U429" s="75" t="str">
        <f t="shared" ca="1" si="38"/>
        <v>00000000000000000000000000000000</v>
      </c>
      <c r="V429" s="197">
        <f t="shared" ca="1" si="40"/>
        <v>0</v>
      </c>
      <c r="W429" s="75">
        <f t="shared" si="41"/>
        <v>0</v>
      </c>
      <c r="Y429" s="75">
        <f t="shared" si="39"/>
        <v>3408</v>
      </c>
      <c r="Z429" s="75">
        <v>426</v>
      </c>
      <c r="AE429" s="479"/>
    </row>
    <row r="430" spans="1:31" s="75" customFormat="1" ht="13.5" x14ac:dyDescent="0.2">
      <c r="A430" s="211">
        <v>427</v>
      </c>
      <c r="B430" s="212" t="s">
        <v>1402</v>
      </c>
      <c r="C430" s="213" t="s">
        <v>1403</v>
      </c>
      <c r="D430" s="213"/>
      <c r="E430" s="213">
        <v>0</v>
      </c>
      <c r="F430" s="213" t="s">
        <v>590</v>
      </c>
      <c r="G430" s="214" t="s">
        <v>572</v>
      </c>
      <c r="H430" s="208" t="str">
        <f>IF(Input!F$4="GMH_OECC",J430,IF(Input!F$4="GMH_XOEC",L430,IF(Input!F$4="GMH_Korea",N430,IF(Input!F$4="GMH_EU",P430,IF(Input!F$4="Skysuper",#REF!,IF(Input!F$4="SkyII",#REF!,IF(Input!F$4="XO-8000",#REF!, "FALSE")))))))</f>
        <v>00</v>
      </c>
      <c r="I430" s="209">
        <f>IF(Input!F$4="GMH_OECC",K430,IF(Input!F$4="GMH_XOEC",M430,IF(Input!F$4="GMH_Korea",O430,IF(Input!F$4="GMH_EU",Q430,IF(Input!F$4="Skysuper",#REF!,IF(Input!F$4="SkyII",#REF!,IF(Input!F$4="XO-8000",#REF!, "FALSE")))))))</f>
        <v>0</v>
      </c>
      <c r="J430" s="210" t="s">
        <v>10359</v>
      </c>
      <c r="K430" s="268">
        <v>0</v>
      </c>
      <c r="L430" s="270" t="s">
        <v>10359</v>
      </c>
      <c r="M430" s="270">
        <v>0</v>
      </c>
      <c r="N430" s="270" t="s">
        <v>10359</v>
      </c>
      <c r="O430" s="270">
        <v>0</v>
      </c>
      <c r="P430" s="270" t="s">
        <v>10359</v>
      </c>
      <c r="Q430" s="270">
        <v>0</v>
      </c>
      <c r="R430" s="74"/>
      <c r="S430" s="75" t="str">
        <f t="shared" si="36"/>
        <v>0000</v>
      </c>
      <c r="T430" s="75" t="str">
        <f t="shared" si="37"/>
        <v>00000000000000000000000000000000</v>
      </c>
      <c r="U430" s="75" t="str">
        <f t="shared" ca="1" si="38"/>
        <v>00000000000000000000000000000000</v>
      </c>
      <c r="V430" s="197">
        <f t="shared" ca="1" si="40"/>
        <v>0</v>
      </c>
      <c r="W430" s="75">
        <f t="shared" si="41"/>
        <v>0</v>
      </c>
      <c r="Y430" s="75">
        <f t="shared" si="39"/>
        <v>3416</v>
      </c>
      <c r="Z430" s="75">
        <v>427</v>
      </c>
      <c r="AE430" s="479"/>
    </row>
    <row r="431" spans="1:31" s="75" customFormat="1" ht="13.5" x14ac:dyDescent="0.2">
      <c r="A431" s="211">
        <v>428</v>
      </c>
      <c r="B431" s="212" t="s">
        <v>1404</v>
      </c>
      <c r="C431" s="213" t="s">
        <v>1405</v>
      </c>
      <c r="D431" s="213"/>
      <c r="E431" s="213">
        <v>0</v>
      </c>
      <c r="F431" s="213" t="s">
        <v>590</v>
      </c>
      <c r="G431" s="214" t="s">
        <v>572</v>
      </c>
      <c r="H431" s="208" t="str">
        <f>IF(Input!F$4="GMH_OECC",J431,IF(Input!F$4="GMH_XOEC",L431,IF(Input!F$4="GMH_Korea",N431,IF(Input!F$4="GMH_EU",P431,IF(Input!F$4="Skysuper",#REF!,IF(Input!F$4="SkyII",#REF!,IF(Input!F$4="XO-8000",#REF!, "FALSE")))))))</f>
        <v>00</v>
      </c>
      <c r="I431" s="209">
        <f>IF(Input!F$4="GMH_OECC",K431,IF(Input!F$4="GMH_XOEC",M431,IF(Input!F$4="GMH_Korea",O431,IF(Input!F$4="GMH_EU",Q431,IF(Input!F$4="Skysuper",#REF!,IF(Input!F$4="SkyII",#REF!,IF(Input!F$4="XO-8000",#REF!, "FALSE")))))))</f>
        <v>0</v>
      </c>
      <c r="J431" s="210" t="s">
        <v>10359</v>
      </c>
      <c r="K431" s="268">
        <v>0</v>
      </c>
      <c r="L431" s="270" t="s">
        <v>10359</v>
      </c>
      <c r="M431" s="270">
        <v>0</v>
      </c>
      <c r="N431" s="270" t="s">
        <v>10359</v>
      </c>
      <c r="O431" s="270">
        <v>0</v>
      </c>
      <c r="P431" s="270" t="s">
        <v>10359</v>
      </c>
      <c r="Q431" s="270">
        <v>0</v>
      </c>
      <c r="R431" s="74"/>
      <c r="S431" s="75" t="str">
        <f t="shared" si="36"/>
        <v>0000</v>
      </c>
      <c r="T431" s="75" t="str">
        <f t="shared" si="37"/>
        <v>00000000000000000000000000000000</v>
      </c>
      <c r="U431" s="75" t="str">
        <f t="shared" ca="1" si="38"/>
        <v>00000000000000000000000000000000</v>
      </c>
      <c r="V431" s="197">
        <f t="shared" ca="1" si="40"/>
        <v>0</v>
      </c>
      <c r="W431" s="75">
        <f t="shared" si="41"/>
        <v>0</v>
      </c>
      <c r="Y431" s="75">
        <f t="shared" si="39"/>
        <v>3424</v>
      </c>
      <c r="Z431" s="75">
        <v>428</v>
      </c>
      <c r="AE431" s="479"/>
    </row>
    <row r="432" spans="1:31" s="75" customFormat="1" ht="13.5" x14ac:dyDescent="0.2">
      <c r="A432" s="211">
        <v>429</v>
      </c>
      <c r="B432" s="212" t="s">
        <v>1406</v>
      </c>
      <c r="C432" s="213" t="s">
        <v>1407</v>
      </c>
      <c r="D432" s="213"/>
      <c r="E432" s="213">
        <v>0</v>
      </c>
      <c r="F432" s="213" t="s">
        <v>590</v>
      </c>
      <c r="G432" s="214" t="s">
        <v>572</v>
      </c>
      <c r="H432" s="208" t="str">
        <f>IF(Input!F$4="GMH_OECC",J432,IF(Input!F$4="GMH_XOEC",L432,IF(Input!F$4="GMH_Korea",N432,IF(Input!F$4="GMH_EU",P432,IF(Input!F$4="Skysuper",#REF!,IF(Input!F$4="SkyII",#REF!,IF(Input!F$4="XO-8000",#REF!, "FALSE")))))))</f>
        <v>00</v>
      </c>
      <c r="I432" s="209">
        <f>IF(Input!F$4="GMH_OECC",K432,IF(Input!F$4="GMH_XOEC",M432,IF(Input!F$4="GMH_Korea",O432,IF(Input!F$4="GMH_EU",Q432,IF(Input!F$4="Skysuper",#REF!,IF(Input!F$4="SkyII",#REF!,IF(Input!F$4="XO-8000",#REF!, "FALSE")))))))</f>
        <v>0</v>
      </c>
      <c r="J432" s="210" t="s">
        <v>10359</v>
      </c>
      <c r="K432" s="268">
        <v>0</v>
      </c>
      <c r="L432" s="270" t="s">
        <v>10359</v>
      </c>
      <c r="M432" s="270">
        <v>0</v>
      </c>
      <c r="N432" s="270" t="s">
        <v>10359</v>
      </c>
      <c r="O432" s="270">
        <v>0</v>
      </c>
      <c r="P432" s="270" t="s">
        <v>10359</v>
      </c>
      <c r="Q432" s="270">
        <v>0</v>
      </c>
      <c r="R432" s="74"/>
      <c r="S432" s="75" t="str">
        <f t="shared" si="36"/>
        <v>0000</v>
      </c>
      <c r="T432" s="75" t="str">
        <f t="shared" si="37"/>
        <v>00000000000000000000000000000000</v>
      </c>
      <c r="U432" s="75" t="str">
        <f t="shared" ca="1" si="38"/>
        <v>00000000000000000000000000000000</v>
      </c>
      <c r="V432" s="197">
        <f t="shared" ca="1" si="40"/>
        <v>0</v>
      </c>
      <c r="W432" s="75">
        <f t="shared" si="41"/>
        <v>0</v>
      </c>
      <c r="Y432" s="75">
        <f t="shared" si="39"/>
        <v>3432</v>
      </c>
      <c r="Z432" s="75">
        <v>429</v>
      </c>
      <c r="AE432" s="479"/>
    </row>
    <row r="433" spans="1:31" s="75" customFormat="1" ht="13.5" x14ac:dyDescent="0.2">
      <c r="A433" s="211">
        <v>430</v>
      </c>
      <c r="B433" s="212" t="s">
        <v>1408</v>
      </c>
      <c r="C433" s="213" t="s">
        <v>1409</v>
      </c>
      <c r="D433" s="213"/>
      <c r="E433" s="213">
        <v>0</v>
      </c>
      <c r="F433" s="213" t="s">
        <v>590</v>
      </c>
      <c r="G433" s="214" t="s">
        <v>572</v>
      </c>
      <c r="H433" s="208" t="str">
        <f>IF(Input!F$4="GMH_OECC",J433,IF(Input!F$4="GMH_XOEC",L433,IF(Input!F$4="GMH_Korea",N433,IF(Input!F$4="GMH_EU",P433,IF(Input!F$4="Skysuper",#REF!,IF(Input!F$4="SkyII",#REF!,IF(Input!F$4="XO-8000",#REF!, "FALSE")))))))</f>
        <v>00</v>
      </c>
      <c r="I433" s="209">
        <f>IF(Input!F$4="GMH_OECC",K433,IF(Input!F$4="GMH_XOEC",M433,IF(Input!F$4="GMH_Korea",O433,IF(Input!F$4="GMH_EU",Q433,IF(Input!F$4="Skysuper",#REF!,IF(Input!F$4="SkyII",#REF!,IF(Input!F$4="XO-8000",#REF!, "FALSE")))))))</f>
        <v>0</v>
      </c>
      <c r="J433" s="210" t="s">
        <v>10359</v>
      </c>
      <c r="K433" s="268">
        <v>0</v>
      </c>
      <c r="L433" s="270" t="s">
        <v>10359</v>
      </c>
      <c r="M433" s="270">
        <v>0</v>
      </c>
      <c r="N433" s="270" t="s">
        <v>10359</v>
      </c>
      <c r="O433" s="270">
        <v>0</v>
      </c>
      <c r="P433" s="270" t="s">
        <v>10359</v>
      </c>
      <c r="Q433" s="270">
        <v>0</v>
      </c>
      <c r="R433" s="74"/>
      <c r="S433" s="75" t="str">
        <f t="shared" si="36"/>
        <v>0000</v>
      </c>
      <c r="T433" s="75" t="str">
        <f t="shared" si="37"/>
        <v>00000000000000000000000000000000</v>
      </c>
      <c r="U433" s="75" t="str">
        <f t="shared" ca="1" si="38"/>
        <v>00000000000000000000000000000000</v>
      </c>
      <c r="V433" s="197">
        <f t="shared" ca="1" si="40"/>
        <v>0</v>
      </c>
      <c r="W433" s="75">
        <f t="shared" si="41"/>
        <v>0</v>
      </c>
      <c r="Y433" s="75">
        <f t="shared" si="39"/>
        <v>3440</v>
      </c>
      <c r="Z433" s="75">
        <v>430</v>
      </c>
      <c r="AE433" s="479"/>
    </row>
    <row r="434" spans="1:31" s="75" customFormat="1" ht="13.5" x14ac:dyDescent="0.2">
      <c r="A434" s="211">
        <v>431</v>
      </c>
      <c r="B434" s="212" t="s">
        <v>1410</v>
      </c>
      <c r="C434" s="213" t="s">
        <v>1411</v>
      </c>
      <c r="D434" s="213"/>
      <c r="E434" s="213">
        <v>0</v>
      </c>
      <c r="F434" s="213" t="s">
        <v>590</v>
      </c>
      <c r="G434" s="214" t="s">
        <v>572</v>
      </c>
      <c r="H434" s="208" t="str">
        <f>IF(Input!F$4="GMH_OECC",J434,IF(Input!F$4="GMH_XOEC",L434,IF(Input!F$4="GMH_Korea",N434,IF(Input!F$4="GMH_EU",P434,IF(Input!F$4="Skysuper",#REF!,IF(Input!F$4="SkyII",#REF!,IF(Input!F$4="XO-8000",#REF!, "FALSE")))))))</f>
        <v>00</v>
      </c>
      <c r="I434" s="209">
        <f>IF(Input!F$4="GMH_OECC",K434,IF(Input!F$4="GMH_XOEC",M434,IF(Input!F$4="GMH_Korea",O434,IF(Input!F$4="GMH_EU",Q434,IF(Input!F$4="Skysuper",#REF!,IF(Input!F$4="SkyII",#REF!,IF(Input!F$4="XO-8000",#REF!, "FALSE")))))))</f>
        <v>0</v>
      </c>
      <c r="J434" s="210" t="s">
        <v>10359</v>
      </c>
      <c r="K434" s="268">
        <v>0</v>
      </c>
      <c r="L434" s="270" t="s">
        <v>10359</v>
      </c>
      <c r="M434" s="270">
        <v>0</v>
      </c>
      <c r="N434" s="270" t="s">
        <v>10359</v>
      </c>
      <c r="O434" s="270">
        <v>0</v>
      </c>
      <c r="P434" s="270" t="s">
        <v>10359</v>
      </c>
      <c r="Q434" s="270">
        <v>0</v>
      </c>
      <c r="R434" s="74"/>
      <c r="S434" s="75" t="str">
        <f t="shared" si="36"/>
        <v>0000</v>
      </c>
      <c r="T434" s="75" t="str">
        <f t="shared" si="37"/>
        <v>00000000000000000000000000000000</v>
      </c>
      <c r="U434" s="75" t="str">
        <f t="shared" ca="1" si="38"/>
        <v>00000000000000000000000000000000</v>
      </c>
      <c r="V434" s="197">
        <f t="shared" ca="1" si="40"/>
        <v>0</v>
      </c>
      <c r="W434" s="75">
        <f t="shared" si="41"/>
        <v>0</v>
      </c>
      <c r="Y434" s="75">
        <f t="shared" si="39"/>
        <v>3448</v>
      </c>
      <c r="Z434" s="75">
        <v>431</v>
      </c>
      <c r="AE434" s="479"/>
    </row>
    <row r="435" spans="1:31" s="75" customFormat="1" ht="13.5" x14ac:dyDescent="0.2">
      <c r="A435" s="211">
        <v>432</v>
      </c>
      <c r="B435" s="212" t="s">
        <v>1412</v>
      </c>
      <c r="C435" s="213" t="s">
        <v>1413</v>
      </c>
      <c r="D435" s="213"/>
      <c r="E435" s="213">
        <v>0</v>
      </c>
      <c r="F435" s="213" t="s">
        <v>590</v>
      </c>
      <c r="G435" s="214" t="s">
        <v>572</v>
      </c>
      <c r="H435" s="208" t="str">
        <f>IF(Input!F$4="GMH_OECC",J435,IF(Input!F$4="GMH_XOEC",L435,IF(Input!F$4="GMH_Korea",N435,IF(Input!F$4="GMH_EU",P435,IF(Input!F$4="Skysuper",#REF!,IF(Input!F$4="SkyII",#REF!,IF(Input!F$4="XO-8000",#REF!, "FALSE")))))))</f>
        <v>00</v>
      </c>
      <c r="I435" s="209">
        <f>IF(Input!F$4="GMH_OECC",K435,IF(Input!F$4="GMH_XOEC",M435,IF(Input!F$4="GMH_Korea",O435,IF(Input!F$4="GMH_EU",Q435,IF(Input!F$4="Skysuper",#REF!,IF(Input!F$4="SkyII",#REF!,IF(Input!F$4="XO-8000",#REF!, "FALSE")))))))</f>
        <v>0</v>
      </c>
      <c r="J435" s="210" t="s">
        <v>10359</v>
      </c>
      <c r="K435" s="268">
        <v>0</v>
      </c>
      <c r="L435" s="270" t="s">
        <v>10359</v>
      </c>
      <c r="M435" s="270">
        <v>0</v>
      </c>
      <c r="N435" s="270" t="s">
        <v>10359</v>
      </c>
      <c r="O435" s="270">
        <v>0</v>
      </c>
      <c r="P435" s="270" t="s">
        <v>10359</v>
      </c>
      <c r="Q435" s="270">
        <v>0</v>
      </c>
      <c r="R435" s="74"/>
      <c r="S435" s="75" t="str">
        <f t="shared" si="36"/>
        <v>0000</v>
      </c>
      <c r="T435" s="75" t="str">
        <f t="shared" si="37"/>
        <v>00000000000000000000000000000000</v>
      </c>
      <c r="U435" s="75" t="str">
        <f t="shared" ca="1" si="38"/>
        <v>00000000000000000000000000000000</v>
      </c>
      <c r="V435" s="197">
        <f t="shared" ca="1" si="40"/>
        <v>0</v>
      </c>
      <c r="W435" s="75">
        <f t="shared" si="41"/>
        <v>0</v>
      </c>
      <c r="Y435" s="75">
        <f t="shared" si="39"/>
        <v>3456</v>
      </c>
      <c r="Z435" s="75">
        <v>432</v>
      </c>
      <c r="AE435" s="479"/>
    </row>
    <row r="436" spans="1:31" s="75" customFormat="1" ht="13.5" x14ac:dyDescent="0.2">
      <c r="A436" s="211">
        <v>433</v>
      </c>
      <c r="B436" s="212" t="s">
        <v>1414</v>
      </c>
      <c r="C436" s="213" t="s">
        <v>1415</v>
      </c>
      <c r="D436" s="213"/>
      <c r="E436" s="213">
        <v>0</v>
      </c>
      <c r="F436" s="213" t="s">
        <v>590</v>
      </c>
      <c r="G436" s="214" t="s">
        <v>572</v>
      </c>
      <c r="H436" s="208" t="str">
        <f>IF(Input!F$4="GMH_OECC",J436,IF(Input!F$4="GMH_XOEC",L436,IF(Input!F$4="GMH_Korea",N436,IF(Input!F$4="GMH_EU",P436,IF(Input!F$4="Skysuper",#REF!,IF(Input!F$4="SkyII",#REF!,IF(Input!F$4="XO-8000",#REF!, "FALSE")))))))</f>
        <v>00</v>
      </c>
      <c r="I436" s="209">
        <f>IF(Input!F$4="GMH_OECC",K436,IF(Input!F$4="GMH_XOEC",M436,IF(Input!F$4="GMH_Korea",O436,IF(Input!F$4="GMH_EU",Q436,IF(Input!F$4="Skysuper",#REF!,IF(Input!F$4="SkyII",#REF!,IF(Input!F$4="XO-8000",#REF!, "FALSE")))))))</f>
        <v>0</v>
      </c>
      <c r="J436" s="210" t="s">
        <v>10359</v>
      </c>
      <c r="K436" s="268">
        <v>0</v>
      </c>
      <c r="L436" s="270" t="s">
        <v>10359</v>
      </c>
      <c r="M436" s="270">
        <v>0</v>
      </c>
      <c r="N436" s="270" t="s">
        <v>10359</v>
      </c>
      <c r="O436" s="270">
        <v>0</v>
      </c>
      <c r="P436" s="270" t="s">
        <v>10359</v>
      </c>
      <c r="Q436" s="270">
        <v>0</v>
      </c>
      <c r="R436" s="74"/>
      <c r="S436" s="75" t="str">
        <f t="shared" si="36"/>
        <v>0000</v>
      </c>
      <c r="T436" s="75" t="str">
        <f t="shared" si="37"/>
        <v>00000000000000000000000000000000</v>
      </c>
      <c r="U436" s="75" t="str">
        <f t="shared" ca="1" si="38"/>
        <v>00000000000000000000000000000000</v>
      </c>
      <c r="V436" s="197">
        <f t="shared" ca="1" si="40"/>
        <v>0</v>
      </c>
      <c r="W436" s="75">
        <f t="shared" si="41"/>
        <v>0</v>
      </c>
      <c r="Y436" s="75">
        <f t="shared" si="39"/>
        <v>3464</v>
      </c>
      <c r="Z436" s="75">
        <v>433</v>
      </c>
      <c r="AE436" s="479"/>
    </row>
    <row r="437" spans="1:31" s="75" customFormat="1" ht="13.5" x14ac:dyDescent="0.2">
      <c r="A437" s="211">
        <v>434</v>
      </c>
      <c r="B437" s="212" t="s">
        <v>1416</v>
      </c>
      <c r="C437" s="213" t="s">
        <v>1417</v>
      </c>
      <c r="D437" s="213"/>
      <c r="E437" s="213">
        <v>0</v>
      </c>
      <c r="F437" s="213" t="s">
        <v>590</v>
      </c>
      <c r="G437" s="214" t="s">
        <v>572</v>
      </c>
      <c r="H437" s="208" t="str">
        <f>IF(Input!F$4="GMH_OECC",J437,IF(Input!F$4="GMH_XOEC",L437,IF(Input!F$4="GMH_Korea",N437,IF(Input!F$4="GMH_EU",P437,IF(Input!F$4="Skysuper",#REF!,IF(Input!F$4="SkyII",#REF!,IF(Input!F$4="XO-8000",#REF!, "FALSE")))))))</f>
        <v>00</v>
      </c>
      <c r="I437" s="209">
        <f>IF(Input!F$4="GMH_OECC",K437,IF(Input!F$4="GMH_XOEC",M437,IF(Input!F$4="GMH_Korea",O437,IF(Input!F$4="GMH_EU",Q437,IF(Input!F$4="Skysuper",#REF!,IF(Input!F$4="SkyII",#REF!,IF(Input!F$4="XO-8000",#REF!, "FALSE")))))))</f>
        <v>0</v>
      </c>
      <c r="J437" s="210" t="s">
        <v>10359</v>
      </c>
      <c r="K437" s="268">
        <v>0</v>
      </c>
      <c r="L437" s="270" t="s">
        <v>10359</v>
      </c>
      <c r="M437" s="270">
        <v>0</v>
      </c>
      <c r="N437" s="270" t="s">
        <v>10359</v>
      </c>
      <c r="O437" s="270">
        <v>0</v>
      </c>
      <c r="P437" s="270" t="s">
        <v>10359</v>
      </c>
      <c r="Q437" s="270">
        <v>0</v>
      </c>
      <c r="R437" s="74"/>
      <c r="S437" s="75" t="str">
        <f t="shared" si="36"/>
        <v>0000</v>
      </c>
      <c r="T437" s="75" t="str">
        <f t="shared" si="37"/>
        <v>00000000000000000000000000000000</v>
      </c>
      <c r="U437" s="75" t="str">
        <f t="shared" ca="1" si="38"/>
        <v>00000000000000000000000000000000</v>
      </c>
      <c r="V437" s="197">
        <f t="shared" ca="1" si="40"/>
        <v>0</v>
      </c>
      <c r="W437" s="75">
        <f t="shared" si="41"/>
        <v>0</v>
      </c>
      <c r="Y437" s="75">
        <f t="shared" si="39"/>
        <v>3472</v>
      </c>
      <c r="Z437" s="75">
        <v>434</v>
      </c>
      <c r="AE437" s="479"/>
    </row>
    <row r="438" spans="1:31" s="75" customFormat="1" ht="13.5" x14ac:dyDescent="0.2">
      <c r="A438" s="211">
        <v>435</v>
      </c>
      <c r="B438" s="212" t="s">
        <v>1418</v>
      </c>
      <c r="C438" s="213" t="s">
        <v>1419</v>
      </c>
      <c r="D438" s="213"/>
      <c r="E438" s="213">
        <v>0</v>
      </c>
      <c r="F438" s="213" t="s">
        <v>590</v>
      </c>
      <c r="G438" s="214" t="s">
        <v>572</v>
      </c>
      <c r="H438" s="208" t="str">
        <f>IF(Input!F$4="GMH_OECC",J438,IF(Input!F$4="GMH_XOEC",L438,IF(Input!F$4="GMH_Korea",N438,IF(Input!F$4="GMH_EU",P438,IF(Input!F$4="Skysuper",#REF!,IF(Input!F$4="SkyII",#REF!,IF(Input!F$4="XO-8000",#REF!, "FALSE")))))))</f>
        <v>00</v>
      </c>
      <c r="I438" s="209">
        <f>IF(Input!F$4="GMH_OECC",K438,IF(Input!F$4="GMH_XOEC",M438,IF(Input!F$4="GMH_Korea",O438,IF(Input!F$4="GMH_EU",Q438,IF(Input!F$4="Skysuper",#REF!,IF(Input!F$4="SkyII",#REF!,IF(Input!F$4="XO-8000",#REF!, "FALSE")))))))</f>
        <v>0</v>
      </c>
      <c r="J438" s="210" t="s">
        <v>10359</v>
      </c>
      <c r="K438" s="268">
        <v>0</v>
      </c>
      <c r="L438" s="270" t="s">
        <v>10359</v>
      </c>
      <c r="M438" s="270">
        <v>0</v>
      </c>
      <c r="N438" s="270" t="s">
        <v>10359</v>
      </c>
      <c r="O438" s="270">
        <v>0</v>
      </c>
      <c r="P438" s="270" t="s">
        <v>10359</v>
      </c>
      <c r="Q438" s="270">
        <v>0</v>
      </c>
      <c r="R438" s="74"/>
      <c r="S438" s="75" t="str">
        <f t="shared" si="36"/>
        <v>0000</v>
      </c>
      <c r="T438" s="75" t="str">
        <f t="shared" si="37"/>
        <v>00000000000000000000000000000000</v>
      </c>
      <c r="U438" s="75" t="str">
        <f t="shared" ca="1" si="38"/>
        <v>00000000000000000000000000000000</v>
      </c>
      <c r="V438" s="197">
        <f t="shared" ca="1" si="40"/>
        <v>0</v>
      </c>
      <c r="W438" s="75">
        <f t="shared" si="41"/>
        <v>0</v>
      </c>
      <c r="Y438" s="75">
        <f t="shared" si="39"/>
        <v>3480</v>
      </c>
      <c r="Z438" s="75">
        <v>435</v>
      </c>
      <c r="AE438" s="479"/>
    </row>
    <row r="439" spans="1:31" s="75" customFormat="1" ht="13.5" x14ac:dyDescent="0.2">
      <c r="A439" s="211">
        <v>436</v>
      </c>
      <c r="B439" s="212" t="s">
        <v>1420</v>
      </c>
      <c r="C439" s="213" t="s">
        <v>1421</v>
      </c>
      <c r="D439" s="213"/>
      <c r="E439" s="213">
        <v>0</v>
      </c>
      <c r="F439" s="213" t="s">
        <v>590</v>
      </c>
      <c r="G439" s="214" t="s">
        <v>572</v>
      </c>
      <c r="H439" s="208" t="str">
        <f>IF(Input!F$4="GMH_OECC",J439,IF(Input!F$4="GMH_XOEC",L439,IF(Input!F$4="GMH_Korea",N439,IF(Input!F$4="GMH_EU",P439,IF(Input!F$4="Skysuper",#REF!,IF(Input!F$4="SkyII",#REF!,IF(Input!F$4="XO-8000",#REF!, "FALSE")))))))</f>
        <v>00</v>
      </c>
      <c r="I439" s="209">
        <f>IF(Input!F$4="GMH_OECC",K439,IF(Input!F$4="GMH_XOEC",M439,IF(Input!F$4="GMH_Korea",O439,IF(Input!F$4="GMH_EU",Q439,IF(Input!F$4="Skysuper",#REF!,IF(Input!F$4="SkyII",#REF!,IF(Input!F$4="XO-8000",#REF!, "FALSE")))))))</f>
        <v>0</v>
      </c>
      <c r="J439" s="210" t="s">
        <v>10359</v>
      </c>
      <c r="K439" s="268">
        <v>0</v>
      </c>
      <c r="L439" s="270" t="s">
        <v>10359</v>
      </c>
      <c r="M439" s="270">
        <v>0</v>
      </c>
      <c r="N439" s="270" t="s">
        <v>10359</v>
      </c>
      <c r="O439" s="270">
        <v>0</v>
      </c>
      <c r="P439" s="270" t="s">
        <v>10359</v>
      </c>
      <c r="Q439" s="270">
        <v>0</v>
      </c>
      <c r="R439" s="74"/>
      <c r="S439" s="75" t="str">
        <f t="shared" si="36"/>
        <v>0000</v>
      </c>
      <c r="T439" s="75" t="str">
        <f t="shared" si="37"/>
        <v>00000000000000000000000000000000</v>
      </c>
      <c r="U439" s="75" t="str">
        <f t="shared" ca="1" si="38"/>
        <v>00000000000000000000000000000000</v>
      </c>
      <c r="V439" s="197">
        <f t="shared" ca="1" si="40"/>
        <v>0</v>
      </c>
      <c r="W439" s="75">
        <f t="shared" si="41"/>
        <v>0</v>
      </c>
      <c r="Y439" s="75">
        <f t="shared" si="39"/>
        <v>3488</v>
      </c>
      <c r="Z439" s="75">
        <v>436</v>
      </c>
      <c r="AE439" s="479"/>
    </row>
    <row r="440" spans="1:31" s="75" customFormat="1" ht="13.5" x14ac:dyDescent="0.2">
      <c r="A440" s="211">
        <v>437</v>
      </c>
      <c r="B440" s="212" t="s">
        <v>1422</v>
      </c>
      <c r="C440" s="213" t="s">
        <v>1423</v>
      </c>
      <c r="D440" s="213"/>
      <c r="E440" s="213">
        <v>0</v>
      </c>
      <c r="F440" s="213" t="s">
        <v>590</v>
      </c>
      <c r="G440" s="214" t="s">
        <v>572</v>
      </c>
      <c r="H440" s="208" t="str">
        <f>IF(Input!F$4="GMH_OECC",J440,IF(Input!F$4="GMH_XOEC",L440,IF(Input!F$4="GMH_Korea",N440,IF(Input!F$4="GMH_EU",P440,IF(Input!F$4="Skysuper",#REF!,IF(Input!F$4="SkyII",#REF!,IF(Input!F$4="XO-8000",#REF!, "FALSE")))))))</f>
        <v>00</v>
      </c>
      <c r="I440" s="209">
        <f>IF(Input!F$4="GMH_OECC",K440,IF(Input!F$4="GMH_XOEC",M440,IF(Input!F$4="GMH_Korea",O440,IF(Input!F$4="GMH_EU",Q440,IF(Input!F$4="Skysuper",#REF!,IF(Input!F$4="SkyII",#REF!,IF(Input!F$4="XO-8000",#REF!, "FALSE")))))))</f>
        <v>0</v>
      </c>
      <c r="J440" s="210" t="s">
        <v>10359</v>
      </c>
      <c r="K440" s="268">
        <v>0</v>
      </c>
      <c r="L440" s="270" t="s">
        <v>10359</v>
      </c>
      <c r="M440" s="270">
        <v>0</v>
      </c>
      <c r="N440" s="270" t="s">
        <v>10359</v>
      </c>
      <c r="O440" s="270">
        <v>0</v>
      </c>
      <c r="P440" s="270" t="s">
        <v>10359</v>
      </c>
      <c r="Q440" s="270">
        <v>0</v>
      </c>
      <c r="R440" s="74"/>
      <c r="S440" s="75" t="str">
        <f t="shared" si="36"/>
        <v>0000</v>
      </c>
      <c r="T440" s="75" t="str">
        <f t="shared" si="37"/>
        <v>00000000000000000000000000000000</v>
      </c>
      <c r="U440" s="75" t="str">
        <f t="shared" ca="1" si="38"/>
        <v>00000000000000000000000000000000</v>
      </c>
      <c r="V440" s="197">
        <f t="shared" ca="1" si="40"/>
        <v>0</v>
      </c>
      <c r="W440" s="75">
        <f t="shared" si="41"/>
        <v>0</v>
      </c>
      <c r="Y440" s="75">
        <f t="shared" si="39"/>
        <v>3496</v>
      </c>
      <c r="Z440" s="75">
        <v>437</v>
      </c>
      <c r="AE440" s="479"/>
    </row>
    <row r="441" spans="1:31" s="75" customFormat="1" ht="13.5" x14ac:dyDescent="0.2">
      <c r="A441" s="211">
        <v>438</v>
      </c>
      <c r="B441" s="212" t="s">
        <v>1424</v>
      </c>
      <c r="C441" s="213" t="s">
        <v>1425</v>
      </c>
      <c r="D441" s="213"/>
      <c r="E441" s="213">
        <v>0</v>
      </c>
      <c r="F441" s="213" t="s">
        <v>590</v>
      </c>
      <c r="G441" s="214" t="s">
        <v>572</v>
      </c>
      <c r="H441" s="208" t="str">
        <f>IF(Input!F$4="GMH_OECC",J441,IF(Input!F$4="GMH_XOEC",L441,IF(Input!F$4="GMH_Korea",N441,IF(Input!F$4="GMH_EU",P441,IF(Input!F$4="Skysuper",#REF!,IF(Input!F$4="SkyII",#REF!,IF(Input!F$4="XO-8000",#REF!, "FALSE")))))))</f>
        <v>00</v>
      </c>
      <c r="I441" s="209">
        <f>IF(Input!F$4="GMH_OECC",K441,IF(Input!F$4="GMH_XOEC",M441,IF(Input!F$4="GMH_Korea",O441,IF(Input!F$4="GMH_EU",Q441,IF(Input!F$4="Skysuper",#REF!,IF(Input!F$4="SkyII",#REF!,IF(Input!F$4="XO-8000",#REF!, "FALSE")))))))</f>
        <v>0</v>
      </c>
      <c r="J441" s="210" t="s">
        <v>10359</v>
      </c>
      <c r="K441" s="268">
        <v>0</v>
      </c>
      <c r="L441" s="270" t="s">
        <v>10359</v>
      </c>
      <c r="M441" s="270">
        <v>0</v>
      </c>
      <c r="N441" s="270" t="s">
        <v>10359</v>
      </c>
      <c r="O441" s="270">
        <v>0</v>
      </c>
      <c r="P441" s="270" t="s">
        <v>10359</v>
      </c>
      <c r="Q441" s="270">
        <v>0</v>
      </c>
      <c r="R441" s="74"/>
      <c r="S441" s="75" t="str">
        <f t="shared" si="36"/>
        <v>0000</v>
      </c>
      <c r="T441" s="75" t="str">
        <f t="shared" si="37"/>
        <v>00000000000000000000000000000000</v>
      </c>
      <c r="U441" s="75" t="str">
        <f t="shared" ca="1" si="38"/>
        <v>00000000000000000000000000000000</v>
      </c>
      <c r="V441" s="197">
        <f t="shared" ca="1" si="40"/>
        <v>0</v>
      </c>
      <c r="W441" s="75">
        <f t="shared" si="41"/>
        <v>0</v>
      </c>
      <c r="Y441" s="75">
        <f t="shared" si="39"/>
        <v>3504</v>
      </c>
      <c r="Z441" s="75">
        <v>438</v>
      </c>
      <c r="AE441" s="479"/>
    </row>
    <row r="442" spans="1:31" s="75" customFormat="1" ht="13.5" x14ac:dyDescent="0.2">
      <c r="A442" s="211">
        <v>439</v>
      </c>
      <c r="B442" s="212" t="s">
        <v>1426</v>
      </c>
      <c r="C442" s="213" t="s">
        <v>1427</v>
      </c>
      <c r="D442" s="213"/>
      <c r="E442" s="213">
        <v>0</v>
      </c>
      <c r="F442" s="213" t="s">
        <v>590</v>
      </c>
      <c r="G442" s="214" t="s">
        <v>572</v>
      </c>
      <c r="H442" s="208" t="str">
        <f>IF(Input!F$4="GMH_OECC",J442,IF(Input!F$4="GMH_XOEC",L442,IF(Input!F$4="GMH_Korea",N442,IF(Input!F$4="GMH_EU",P442,IF(Input!F$4="Skysuper",#REF!,IF(Input!F$4="SkyII",#REF!,IF(Input!F$4="XO-8000",#REF!, "FALSE")))))))</f>
        <v>00</v>
      </c>
      <c r="I442" s="209">
        <f>IF(Input!F$4="GMH_OECC",K442,IF(Input!F$4="GMH_XOEC",M442,IF(Input!F$4="GMH_Korea",O442,IF(Input!F$4="GMH_EU",Q442,IF(Input!F$4="Skysuper",#REF!,IF(Input!F$4="SkyII",#REF!,IF(Input!F$4="XO-8000",#REF!, "FALSE")))))))</f>
        <v>0</v>
      </c>
      <c r="J442" s="210" t="s">
        <v>10359</v>
      </c>
      <c r="K442" s="268">
        <v>0</v>
      </c>
      <c r="L442" s="270" t="s">
        <v>10359</v>
      </c>
      <c r="M442" s="270">
        <v>0</v>
      </c>
      <c r="N442" s="270" t="s">
        <v>10359</v>
      </c>
      <c r="O442" s="270">
        <v>0</v>
      </c>
      <c r="P442" s="270" t="s">
        <v>10359</v>
      </c>
      <c r="Q442" s="270">
        <v>0</v>
      </c>
      <c r="R442" s="74"/>
      <c r="S442" s="75" t="str">
        <f t="shared" si="36"/>
        <v>0000</v>
      </c>
      <c r="T442" s="75" t="str">
        <f t="shared" si="37"/>
        <v>00000000000000000000000000000000</v>
      </c>
      <c r="U442" s="75" t="str">
        <f t="shared" ca="1" si="38"/>
        <v>00000000000000000000000000000000</v>
      </c>
      <c r="V442" s="197">
        <f t="shared" ca="1" si="40"/>
        <v>0</v>
      </c>
      <c r="W442" s="75">
        <f t="shared" si="41"/>
        <v>0</v>
      </c>
      <c r="Y442" s="75">
        <f t="shared" si="39"/>
        <v>3512</v>
      </c>
      <c r="Z442" s="75">
        <v>439</v>
      </c>
      <c r="AE442" s="479"/>
    </row>
    <row r="443" spans="1:31" s="75" customFormat="1" ht="13.5" x14ac:dyDescent="0.2">
      <c r="A443" s="211">
        <v>440</v>
      </c>
      <c r="B443" s="212" t="s">
        <v>1428</v>
      </c>
      <c r="C443" s="213" t="s">
        <v>1429</v>
      </c>
      <c r="D443" s="213"/>
      <c r="E443" s="213">
        <v>0</v>
      </c>
      <c r="F443" s="213" t="s">
        <v>590</v>
      </c>
      <c r="G443" s="214" t="s">
        <v>572</v>
      </c>
      <c r="H443" s="208" t="str">
        <f>IF(Input!F$4="GMH_OECC",J443,IF(Input!F$4="GMH_XOEC",L443,IF(Input!F$4="GMH_Korea",N443,IF(Input!F$4="GMH_EU",P443,IF(Input!F$4="Skysuper",#REF!,IF(Input!F$4="SkyII",#REF!,IF(Input!F$4="XO-8000",#REF!, "FALSE")))))))</f>
        <v>00</v>
      </c>
      <c r="I443" s="209">
        <f>IF(Input!F$4="GMH_OECC",K443,IF(Input!F$4="GMH_XOEC",M443,IF(Input!F$4="GMH_Korea",O443,IF(Input!F$4="GMH_EU",Q443,IF(Input!F$4="Skysuper",#REF!,IF(Input!F$4="SkyII",#REF!,IF(Input!F$4="XO-8000",#REF!, "FALSE")))))))</f>
        <v>0</v>
      </c>
      <c r="J443" s="210" t="s">
        <v>10359</v>
      </c>
      <c r="K443" s="268">
        <v>0</v>
      </c>
      <c r="L443" s="270" t="s">
        <v>10359</v>
      </c>
      <c r="M443" s="270">
        <v>0</v>
      </c>
      <c r="N443" s="270" t="s">
        <v>10359</v>
      </c>
      <c r="O443" s="270">
        <v>0</v>
      </c>
      <c r="P443" s="270" t="s">
        <v>10359</v>
      </c>
      <c r="Q443" s="270">
        <v>0</v>
      </c>
      <c r="R443" s="74"/>
      <c r="S443" s="75" t="str">
        <f t="shared" si="36"/>
        <v>0000</v>
      </c>
      <c r="T443" s="75" t="str">
        <f t="shared" si="37"/>
        <v>00000000000000000000000000000000</v>
      </c>
      <c r="U443" s="75" t="str">
        <f t="shared" ca="1" si="38"/>
        <v>00000000000000000000000000000000</v>
      </c>
      <c r="V443" s="197">
        <f t="shared" ca="1" si="40"/>
        <v>0</v>
      </c>
      <c r="W443" s="75">
        <f t="shared" si="41"/>
        <v>0</v>
      </c>
      <c r="Y443" s="75">
        <f t="shared" si="39"/>
        <v>3520</v>
      </c>
      <c r="Z443" s="75">
        <v>440</v>
      </c>
      <c r="AE443" s="479"/>
    </row>
    <row r="444" spans="1:31" s="75" customFormat="1" ht="13.5" x14ac:dyDescent="0.2">
      <c r="A444" s="211">
        <v>441</v>
      </c>
      <c r="B444" s="212" t="s">
        <v>1430</v>
      </c>
      <c r="C444" s="213" t="s">
        <v>1431</v>
      </c>
      <c r="D444" s="213"/>
      <c r="E444" s="213">
        <v>0</v>
      </c>
      <c r="F444" s="213" t="s">
        <v>590</v>
      </c>
      <c r="G444" s="214" t="s">
        <v>572</v>
      </c>
      <c r="H444" s="208" t="str">
        <f>IF(Input!F$4="GMH_OECC",J444,IF(Input!F$4="GMH_XOEC",L444,IF(Input!F$4="GMH_Korea",N444,IF(Input!F$4="GMH_EU",P444,IF(Input!F$4="Skysuper",#REF!,IF(Input!F$4="SkyII",#REF!,IF(Input!F$4="XO-8000",#REF!, "FALSE")))))))</f>
        <v>00</v>
      </c>
      <c r="I444" s="209">
        <f>IF(Input!F$4="GMH_OECC",K444,IF(Input!F$4="GMH_XOEC",M444,IF(Input!F$4="GMH_Korea",O444,IF(Input!F$4="GMH_EU",Q444,IF(Input!F$4="Skysuper",#REF!,IF(Input!F$4="SkyII",#REF!,IF(Input!F$4="XO-8000",#REF!, "FALSE")))))))</f>
        <v>0</v>
      </c>
      <c r="J444" s="210" t="s">
        <v>10359</v>
      </c>
      <c r="K444" s="268">
        <v>0</v>
      </c>
      <c r="L444" s="270" t="s">
        <v>10359</v>
      </c>
      <c r="M444" s="270">
        <v>0</v>
      </c>
      <c r="N444" s="270" t="s">
        <v>10359</v>
      </c>
      <c r="O444" s="270">
        <v>0</v>
      </c>
      <c r="P444" s="270" t="s">
        <v>10359</v>
      </c>
      <c r="Q444" s="270">
        <v>0</v>
      </c>
      <c r="R444" s="74"/>
      <c r="S444" s="75" t="str">
        <f t="shared" si="36"/>
        <v>0000</v>
      </c>
      <c r="T444" s="75" t="str">
        <f t="shared" si="37"/>
        <v>00000000000000000000000000000000</v>
      </c>
      <c r="U444" s="75" t="str">
        <f t="shared" ca="1" si="38"/>
        <v>00000000000000000000000000000000</v>
      </c>
      <c r="V444" s="197">
        <f t="shared" ca="1" si="40"/>
        <v>0</v>
      </c>
      <c r="W444" s="75">
        <f t="shared" si="41"/>
        <v>0</v>
      </c>
      <c r="Y444" s="75">
        <f t="shared" si="39"/>
        <v>3528</v>
      </c>
      <c r="Z444" s="75">
        <v>441</v>
      </c>
      <c r="AE444" s="479"/>
    </row>
    <row r="445" spans="1:31" s="75" customFormat="1" ht="13.5" x14ac:dyDescent="0.2">
      <c r="A445" s="211">
        <v>442</v>
      </c>
      <c r="B445" s="212" t="s">
        <v>1432</v>
      </c>
      <c r="C445" s="213" t="s">
        <v>1433</v>
      </c>
      <c r="D445" s="213"/>
      <c r="E445" s="213">
        <v>0</v>
      </c>
      <c r="F445" s="213" t="s">
        <v>590</v>
      </c>
      <c r="G445" s="214" t="s">
        <v>572</v>
      </c>
      <c r="H445" s="208" t="str">
        <f>IF(Input!F$4="GMH_OECC",J445,IF(Input!F$4="GMH_XOEC",L445,IF(Input!F$4="GMH_Korea",N445,IF(Input!F$4="GMH_EU",P445,IF(Input!F$4="Skysuper",#REF!,IF(Input!F$4="SkyII",#REF!,IF(Input!F$4="XO-8000",#REF!, "FALSE")))))))</f>
        <v>00</v>
      </c>
      <c r="I445" s="209">
        <f>IF(Input!F$4="GMH_OECC",K445,IF(Input!F$4="GMH_XOEC",M445,IF(Input!F$4="GMH_Korea",O445,IF(Input!F$4="GMH_EU",Q445,IF(Input!F$4="Skysuper",#REF!,IF(Input!F$4="SkyII",#REF!,IF(Input!F$4="XO-8000",#REF!, "FALSE")))))))</f>
        <v>0</v>
      </c>
      <c r="J445" s="210" t="s">
        <v>10359</v>
      </c>
      <c r="K445" s="268">
        <v>0</v>
      </c>
      <c r="L445" s="270" t="s">
        <v>10359</v>
      </c>
      <c r="M445" s="270">
        <v>0</v>
      </c>
      <c r="N445" s="270" t="s">
        <v>10359</v>
      </c>
      <c r="O445" s="270">
        <v>0</v>
      </c>
      <c r="P445" s="270" t="s">
        <v>10359</v>
      </c>
      <c r="Q445" s="270">
        <v>0</v>
      </c>
      <c r="R445" s="74"/>
      <c r="S445" s="75" t="str">
        <f t="shared" si="36"/>
        <v>0000</v>
      </c>
      <c r="T445" s="75" t="str">
        <f t="shared" si="37"/>
        <v>00000000000000000000000000000000</v>
      </c>
      <c r="U445" s="75" t="str">
        <f t="shared" ca="1" si="38"/>
        <v>00000000000000000000000000000000</v>
      </c>
      <c r="V445" s="197">
        <f t="shared" ca="1" si="40"/>
        <v>0</v>
      </c>
      <c r="W445" s="75">
        <f t="shared" si="41"/>
        <v>0</v>
      </c>
      <c r="Y445" s="75">
        <f t="shared" si="39"/>
        <v>3536</v>
      </c>
      <c r="Z445" s="75">
        <v>442</v>
      </c>
      <c r="AE445" s="479"/>
    </row>
    <row r="446" spans="1:31" s="75" customFormat="1" ht="13.5" x14ac:dyDescent="0.2">
      <c r="A446" s="211">
        <v>443</v>
      </c>
      <c r="B446" s="212" t="s">
        <v>1434</v>
      </c>
      <c r="C446" s="213" t="s">
        <v>1435</v>
      </c>
      <c r="D446" s="213"/>
      <c r="E446" s="213">
        <v>0</v>
      </c>
      <c r="F446" s="213" t="s">
        <v>590</v>
      </c>
      <c r="G446" s="214" t="s">
        <v>572</v>
      </c>
      <c r="H446" s="208" t="str">
        <f>IF(Input!F$4="GMH_OECC",J446,IF(Input!F$4="GMH_XOEC",L446,IF(Input!F$4="GMH_Korea",N446,IF(Input!F$4="GMH_EU",P446,IF(Input!F$4="Skysuper",#REF!,IF(Input!F$4="SkyII",#REF!,IF(Input!F$4="XO-8000",#REF!, "FALSE")))))))</f>
        <v>00</v>
      </c>
      <c r="I446" s="209">
        <f>IF(Input!F$4="GMH_OECC",K446,IF(Input!F$4="GMH_XOEC",M446,IF(Input!F$4="GMH_Korea",O446,IF(Input!F$4="GMH_EU",Q446,IF(Input!F$4="Skysuper",#REF!,IF(Input!F$4="SkyII",#REF!,IF(Input!F$4="XO-8000",#REF!, "FALSE")))))))</f>
        <v>0</v>
      </c>
      <c r="J446" s="210" t="s">
        <v>10359</v>
      </c>
      <c r="K446" s="268">
        <v>0</v>
      </c>
      <c r="L446" s="270" t="s">
        <v>10359</v>
      </c>
      <c r="M446" s="270">
        <v>0</v>
      </c>
      <c r="N446" s="270" t="s">
        <v>10359</v>
      </c>
      <c r="O446" s="270">
        <v>0</v>
      </c>
      <c r="P446" s="270" t="s">
        <v>10359</v>
      </c>
      <c r="Q446" s="270">
        <v>0</v>
      </c>
      <c r="R446" s="74"/>
      <c r="S446" s="75" t="str">
        <f t="shared" si="36"/>
        <v>0000</v>
      </c>
      <c r="T446" s="75" t="str">
        <f t="shared" si="37"/>
        <v>00000000000000000000000000000000</v>
      </c>
      <c r="U446" s="75" t="str">
        <f t="shared" ca="1" si="38"/>
        <v>00000000000000000000000000000000</v>
      </c>
      <c r="V446" s="197">
        <f t="shared" ca="1" si="40"/>
        <v>0</v>
      </c>
      <c r="W446" s="75">
        <f t="shared" si="41"/>
        <v>0</v>
      </c>
      <c r="Y446" s="75">
        <f t="shared" si="39"/>
        <v>3544</v>
      </c>
      <c r="Z446" s="75">
        <v>443</v>
      </c>
      <c r="AE446" s="479"/>
    </row>
    <row r="447" spans="1:31" s="75" customFormat="1" ht="13.5" x14ac:dyDescent="0.2">
      <c r="A447" s="211">
        <v>444</v>
      </c>
      <c r="B447" s="212" t="s">
        <v>1436</v>
      </c>
      <c r="C447" s="213" t="s">
        <v>1437</v>
      </c>
      <c r="D447" s="213"/>
      <c r="E447" s="213">
        <v>0</v>
      </c>
      <c r="F447" s="213" t="s">
        <v>590</v>
      </c>
      <c r="G447" s="214" t="s">
        <v>572</v>
      </c>
      <c r="H447" s="208" t="str">
        <f>IF(Input!F$4="GMH_OECC",J447,IF(Input!F$4="GMH_XOEC",L447,IF(Input!F$4="GMH_Korea",N447,IF(Input!F$4="GMH_EU",P447,IF(Input!F$4="Skysuper",#REF!,IF(Input!F$4="SkyII",#REF!,IF(Input!F$4="XO-8000",#REF!, "FALSE")))))))</f>
        <v>00</v>
      </c>
      <c r="I447" s="209">
        <f>IF(Input!F$4="GMH_OECC",K447,IF(Input!F$4="GMH_XOEC",M447,IF(Input!F$4="GMH_Korea",O447,IF(Input!F$4="GMH_EU",Q447,IF(Input!F$4="Skysuper",#REF!,IF(Input!F$4="SkyII",#REF!,IF(Input!F$4="XO-8000",#REF!, "FALSE")))))))</f>
        <v>0</v>
      </c>
      <c r="J447" s="210" t="s">
        <v>10359</v>
      </c>
      <c r="K447" s="268">
        <v>0</v>
      </c>
      <c r="L447" s="270" t="s">
        <v>10359</v>
      </c>
      <c r="M447" s="270">
        <v>0</v>
      </c>
      <c r="N447" s="270" t="s">
        <v>10359</v>
      </c>
      <c r="O447" s="270">
        <v>0</v>
      </c>
      <c r="P447" s="270" t="s">
        <v>10359</v>
      </c>
      <c r="Q447" s="270">
        <v>0</v>
      </c>
      <c r="R447" s="74"/>
      <c r="S447" s="75" t="str">
        <f t="shared" si="36"/>
        <v>0000</v>
      </c>
      <c r="T447" s="75" t="str">
        <f t="shared" si="37"/>
        <v>00000000000000000000000000000000</v>
      </c>
      <c r="U447" s="75" t="str">
        <f t="shared" ca="1" si="38"/>
        <v>00000000000000000000000000000000</v>
      </c>
      <c r="V447" s="197">
        <f t="shared" ca="1" si="40"/>
        <v>0</v>
      </c>
      <c r="W447" s="75">
        <f t="shared" si="41"/>
        <v>0</v>
      </c>
      <c r="Y447" s="75">
        <f t="shared" si="39"/>
        <v>3552</v>
      </c>
      <c r="Z447" s="75">
        <v>444</v>
      </c>
      <c r="AE447" s="479"/>
    </row>
    <row r="448" spans="1:31" s="75" customFormat="1" ht="13.5" x14ac:dyDescent="0.2">
      <c r="A448" s="211">
        <v>445</v>
      </c>
      <c r="B448" s="212" t="s">
        <v>1438</v>
      </c>
      <c r="C448" s="213" t="s">
        <v>1439</v>
      </c>
      <c r="D448" s="213"/>
      <c r="E448" s="213">
        <v>0</v>
      </c>
      <c r="F448" s="213" t="s">
        <v>590</v>
      </c>
      <c r="G448" s="214" t="s">
        <v>572</v>
      </c>
      <c r="H448" s="208" t="str">
        <f>IF(Input!F$4="GMH_OECC",J448,IF(Input!F$4="GMH_XOEC",L448,IF(Input!F$4="GMH_Korea",N448,IF(Input!F$4="GMH_EU",P448,IF(Input!F$4="Skysuper",#REF!,IF(Input!F$4="SkyII",#REF!,IF(Input!F$4="XO-8000",#REF!, "FALSE")))))))</f>
        <v>00</v>
      </c>
      <c r="I448" s="209">
        <f>IF(Input!F$4="GMH_OECC",K448,IF(Input!F$4="GMH_XOEC",M448,IF(Input!F$4="GMH_Korea",O448,IF(Input!F$4="GMH_EU",Q448,IF(Input!F$4="Skysuper",#REF!,IF(Input!F$4="SkyII",#REF!,IF(Input!F$4="XO-8000",#REF!, "FALSE")))))))</f>
        <v>0</v>
      </c>
      <c r="J448" s="210" t="s">
        <v>10359</v>
      </c>
      <c r="K448" s="268">
        <v>0</v>
      </c>
      <c r="L448" s="270" t="s">
        <v>10359</v>
      </c>
      <c r="M448" s="270">
        <v>0</v>
      </c>
      <c r="N448" s="270" t="s">
        <v>10359</v>
      </c>
      <c r="O448" s="270">
        <v>0</v>
      </c>
      <c r="P448" s="270" t="s">
        <v>10359</v>
      </c>
      <c r="Q448" s="270">
        <v>0</v>
      </c>
      <c r="R448" s="74"/>
      <c r="S448" s="75" t="str">
        <f t="shared" si="36"/>
        <v>0000</v>
      </c>
      <c r="T448" s="75" t="str">
        <f t="shared" si="37"/>
        <v>00000000000000000000000000000000</v>
      </c>
      <c r="U448" s="75" t="str">
        <f t="shared" ca="1" si="38"/>
        <v>00000000000000000000000000000000</v>
      </c>
      <c r="V448" s="197">
        <f t="shared" ca="1" si="40"/>
        <v>0</v>
      </c>
      <c r="W448" s="75">
        <f t="shared" si="41"/>
        <v>0</v>
      </c>
      <c r="Y448" s="75">
        <f t="shared" si="39"/>
        <v>3560</v>
      </c>
      <c r="Z448" s="75">
        <v>445</v>
      </c>
      <c r="AE448" s="479"/>
    </row>
    <row r="449" spans="1:31" s="75" customFormat="1" ht="13.5" x14ac:dyDescent="0.2">
      <c r="A449" s="211">
        <v>446</v>
      </c>
      <c r="B449" s="212" t="s">
        <v>1440</v>
      </c>
      <c r="C449" s="213" t="s">
        <v>1441</v>
      </c>
      <c r="D449" s="213"/>
      <c r="E449" s="213">
        <v>0</v>
      </c>
      <c r="F449" s="213" t="s">
        <v>590</v>
      </c>
      <c r="G449" s="214" t="s">
        <v>572</v>
      </c>
      <c r="H449" s="208" t="str">
        <f>IF(Input!F$4="GMH_OECC",J449,IF(Input!F$4="GMH_XOEC",L449,IF(Input!F$4="GMH_Korea",N449,IF(Input!F$4="GMH_EU",P449,IF(Input!F$4="Skysuper",#REF!,IF(Input!F$4="SkyII",#REF!,IF(Input!F$4="XO-8000",#REF!, "FALSE")))))))</f>
        <v>00</v>
      </c>
      <c r="I449" s="209">
        <f>IF(Input!F$4="GMH_OECC",K449,IF(Input!F$4="GMH_XOEC",M449,IF(Input!F$4="GMH_Korea",O449,IF(Input!F$4="GMH_EU",Q449,IF(Input!F$4="Skysuper",#REF!,IF(Input!F$4="SkyII",#REF!,IF(Input!F$4="XO-8000",#REF!, "FALSE")))))))</f>
        <v>0</v>
      </c>
      <c r="J449" s="210" t="s">
        <v>10359</v>
      </c>
      <c r="K449" s="268">
        <v>0</v>
      </c>
      <c r="L449" s="270" t="s">
        <v>10359</v>
      </c>
      <c r="M449" s="270">
        <v>0</v>
      </c>
      <c r="N449" s="270" t="s">
        <v>10359</v>
      </c>
      <c r="O449" s="270">
        <v>0</v>
      </c>
      <c r="P449" s="270" t="s">
        <v>10359</v>
      </c>
      <c r="Q449" s="270">
        <v>0</v>
      </c>
      <c r="R449" s="74"/>
      <c r="S449" s="75" t="str">
        <f t="shared" si="36"/>
        <v>0000</v>
      </c>
      <c r="T449" s="75" t="str">
        <f t="shared" si="37"/>
        <v>00000000000000000000000000000000</v>
      </c>
      <c r="U449" s="75" t="str">
        <f t="shared" ca="1" si="38"/>
        <v>00000000000000000000000000000000</v>
      </c>
      <c r="V449" s="197">
        <f t="shared" ca="1" si="40"/>
        <v>0</v>
      </c>
      <c r="W449" s="75">
        <f t="shared" si="41"/>
        <v>0</v>
      </c>
      <c r="Y449" s="75">
        <f t="shared" si="39"/>
        <v>3568</v>
      </c>
      <c r="Z449" s="75">
        <v>446</v>
      </c>
      <c r="AE449" s="479"/>
    </row>
    <row r="450" spans="1:31" s="75" customFormat="1" ht="13.5" x14ac:dyDescent="0.2">
      <c r="A450" s="211">
        <v>447</v>
      </c>
      <c r="B450" s="212" t="s">
        <v>1442</v>
      </c>
      <c r="C450" s="213" t="s">
        <v>1443</v>
      </c>
      <c r="D450" s="213"/>
      <c r="E450" s="213">
        <v>0</v>
      </c>
      <c r="F450" s="213" t="s">
        <v>590</v>
      </c>
      <c r="G450" s="214" t="s">
        <v>572</v>
      </c>
      <c r="H450" s="208" t="str">
        <f>IF(Input!F$4="GMH_OECC",J450,IF(Input!F$4="GMH_XOEC",L450,IF(Input!F$4="GMH_Korea",N450,IF(Input!F$4="GMH_EU",P450,IF(Input!F$4="Skysuper",#REF!,IF(Input!F$4="SkyII",#REF!,IF(Input!F$4="XO-8000",#REF!, "FALSE")))))))</f>
        <v>00</v>
      </c>
      <c r="I450" s="209">
        <f>IF(Input!F$4="GMH_OECC",K450,IF(Input!F$4="GMH_XOEC",M450,IF(Input!F$4="GMH_Korea",O450,IF(Input!F$4="GMH_EU",Q450,IF(Input!F$4="Skysuper",#REF!,IF(Input!F$4="SkyII",#REF!,IF(Input!F$4="XO-8000",#REF!, "FALSE")))))))</f>
        <v>0</v>
      </c>
      <c r="J450" s="210" t="s">
        <v>10359</v>
      </c>
      <c r="K450" s="268">
        <v>0</v>
      </c>
      <c r="L450" s="270" t="s">
        <v>10359</v>
      </c>
      <c r="M450" s="270">
        <v>0</v>
      </c>
      <c r="N450" s="270" t="s">
        <v>10359</v>
      </c>
      <c r="O450" s="270">
        <v>0</v>
      </c>
      <c r="P450" s="270" t="s">
        <v>10359</v>
      </c>
      <c r="Q450" s="270">
        <v>0</v>
      </c>
      <c r="R450" s="74"/>
      <c r="S450" s="75" t="str">
        <f t="shared" si="36"/>
        <v>0000</v>
      </c>
      <c r="T450" s="75" t="str">
        <f t="shared" si="37"/>
        <v>00000000000000000000000000000000</v>
      </c>
      <c r="U450" s="75" t="str">
        <f t="shared" ca="1" si="38"/>
        <v>00000000000000000000000000000000</v>
      </c>
      <c r="V450" s="197">
        <f t="shared" ca="1" si="40"/>
        <v>0</v>
      </c>
      <c r="W450" s="75">
        <f t="shared" si="41"/>
        <v>0</v>
      </c>
      <c r="Y450" s="75">
        <f t="shared" si="39"/>
        <v>3576</v>
      </c>
      <c r="Z450" s="75">
        <v>447</v>
      </c>
      <c r="AE450" s="479"/>
    </row>
    <row r="451" spans="1:31" s="75" customFormat="1" ht="13.5" x14ac:dyDescent="0.2">
      <c r="A451" s="211">
        <v>448</v>
      </c>
      <c r="B451" s="212" t="s">
        <v>1444</v>
      </c>
      <c r="C451" s="213" t="s">
        <v>1445</v>
      </c>
      <c r="D451" s="213"/>
      <c r="E451" s="213">
        <v>0</v>
      </c>
      <c r="F451" s="213" t="s">
        <v>585</v>
      </c>
      <c r="G451" s="214" t="s">
        <v>677</v>
      </c>
      <c r="H451" s="208" t="str">
        <f>IF(Input!F$4="GMH_OECC",J451,IF(Input!F$4="GMH_XOEC",L451,IF(Input!F$4="GMH_Korea",N451,IF(Input!F$4="GMH_EU",P451,IF(Input!F$4="Skysuper",#REF!,IF(Input!F$4="SkyII",#REF!,IF(Input!F$4="XO-8000",#REF!, "FALSE")))))))</f>
        <v>00</v>
      </c>
      <c r="I451" s="209">
        <f>IF(Input!F$4="GMH_OECC",K451,IF(Input!F$4="GMH_XOEC",M451,IF(Input!F$4="GMH_Korea",O451,IF(Input!F$4="GMH_EU",Q451,IF(Input!F$4="Skysuper",#REF!,IF(Input!F$4="SkyII",#REF!,IF(Input!F$4="XO-8000",#REF!, "FALSE")))))))</f>
        <v>0</v>
      </c>
      <c r="J451" s="210" t="s">
        <v>10359</v>
      </c>
      <c r="K451" s="268">
        <v>0</v>
      </c>
      <c r="L451" s="270" t="s">
        <v>10359</v>
      </c>
      <c r="M451" s="270">
        <v>0</v>
      </c>
      <c r="N451" s="270" t="s">
        <v>10359</v>
      </c>
      <c r="O451" s="270">
        <v>0</v>
      </c>
      <c r="P451" s="270" t="s">
        <v>10359</v>
      </c>
      <c r="Q451" s="270">
        <v>0</v>
      </c>
      <c r="R451" s="74"/>
      <c r="S451" s="75" t="str">
        <f t="shared" ref="S451:S514" si="42">"0"&amp;DEC2HEX(2^(I451-1))&amp;IF(LEN(DEC2HEX(H451))=2,DEC2HEX(H451),"0"&amp;DEC2HEX(H451))</f>
        <v>0000</v>
      </c>
      <c r="T451" s="75" t="str">
        <f t="shared" si="37"/>
        <v>00000000000000000000000000000000</v>
      </c>
      <c r="U451" s="75" t="str">
        <f t="shared" ca="1" si="38"/>
        <v>00000000000000000000000000000000</v>
      </c>
      <c r="V451" s="197">
        <f t="shared" ca="1" si="40"/>
        <v>0</v>
      </c>
      <c r="W451" s="75">
        <f t="shared" si="41"/>
        <v>0</v>
      </c>
      <c r="Y451" s="75">
        <f t="shared" si="39"/>
        <v>3584</v>
      </c>
      <c r="Z451" s="75">
        <v>448</v>
      </c>
      <c r="AE451" s="479"/>
    </row>
    <row r="452" spans="1:31" s="75" customFormat="1" ht="13.5" x14ac:dyDescent="0.2">
      <c r="A452" s="211">
        <v>449</v>
      </c>
      <c r="B452" s="212" t="s">
        <v>1446</v>
      </c>
      <c r="C452" s="213" t="s">
        <v>1447</v>
      </c>
      <c r="D452" s="213"/>
      <c r="E452" s="213">
        <v>0</v>
      </c>
      <c r="F452" s="213" t="s">
        <v>585</v>
      </c>
      <c r="G452" s="214" t="s">
        <v>677</v>
      </c>
      <c r="H452" s="208" t="str">
        <f>IF(Input!F$4="GMH_OECC",J452,IF(Input!F$4="GMH_XOEC",L452,IF(Input!F$4="GMH_Korea",N452,IF(Input!F$4="GMH_EU",P452,IF(Input!F$4="Skysuper",#REF!,IF(Input!F$4="SkyII",#REF!,IF(Input!F$4="XO-8000",#REF!, "FALSE")))))))</f>
        <v>00</v>
      </c>
      <c r="I452" s="209">
        <f>IF(Input!F$4="GMH_OECC",K452,IF(Input!F$4="GMH_XOEC",M452,IF(Input!F$4="GMH_Korea",O452,IF(Input!F$4="GMH_EU",Q452,IF(Input!F$4="Skysuper",#REF!,IF(Input!F$4="SkyII",#REF!,IF(Input!F$4="XO-8000",#REF!, "FALSE")))))))</f>
        <v>0</v>
      </c>
      <c r="J452" s="210" t="s">
        <v>10359</v>
      </c>
      <c r="K452" s="268">
        <v>0</v>
      </c>
      <c r="L452" s="270" t="s">
        <v>10359</v>
      </c>
      <c r="M452" s="270">
        <v>0</v>
      </c>
      <c r="N452" s="270" t="s">
        <v>10359</v>
      </c>
      <c r="O452" s="270">
        <v>0</v>
      </c>
      <c r="P452" s="270" t="s">
        <v>10359</v>
      </c>
      <c r="Q452" s="270">
        <v>0</v>
      </c>
      <c r="R452" s="74"/>
      <c r="S452" s="75" t="str">
        <f t="shared" si="42"/>
        <v>0000</v>
      </c>
      <c r="T452" s="75" t="str">
        <f t="shared" ref="T452:T515" si="43">CONCATENATE(S452,S453,S454,S455,S456,S457,S458,S459)</f>
        <v>00000000000000000000000000000000</v>
      </c>
      <c r="U452" s="75" t="str">
        <f t="shared" ref="U452:U515" ca="1" si="44">OFFSET($T$3:$T$6102,0+Y452,0,1,1)</f>
        <v>00000000000000000000000000000000</v>
      </c>
      <c r="V452" s="197">
        <f t="shared" ca="1" si="40"/>
        <v>0</v>
      </c>
      <c r="W452" s="75">
        <f t="shared" si="41"/>
        <v>0</v>
      </c>
      <c r="Y452" s="75">
        <f t="shared" ref="Y452:Y515" si="45">8*Z452</f>
        <v>3592</v>
      </c>
      <c r="Z452" s="75">
        <v>449</v>
      </c>
      <c r="AE452" s="479"/>
    </row>
    <row r="453" spans="1:31" s="75" customFormat="1" ht="13.5" x14ac:dyDescent="0.2">
      <c r="A453" s="211">
        <v>450</v>
      </c>
      <c r="B453" s="212" t="s">
        <v>1448</v>
      </c>
      <c r="C453" s="213" t="s">
        <v>1449</v>
      </c>
      <c r="D453" s="213"/>
      <c r="E453" s="213">
        <v>0</v>
      </c>
      <c r="F453" s="213" t="s">
        <v>585</v>
      </c>
      <c r="G453" s="214" t="s">
        <v>677</v>
      </c>
      <c r="H453" s="208" t="str">
        <f>IF(Input!F$4="GMH_OECC",J453,IF(Input!F$4="GMH_XOEC",L453,IF(Input!F$4="GMH_Korea",N453,IF(Input!F$4="GMH_EU",P453,IF(Input!F$4="Skysuper",#REF!,IF(Input!F$4="SkyII",#REF!,IF(Input!F$4="XO-8000",#REF!, "FALSE")))))))</f>
        <v>00</v>
      </c>
      <c r="I453" s="209">
        <f>IF(Input!F$4="GMH_OECC",K453,IF(Input!F$4="GMH_XOEC",M453,IF(Input!F$4="GMH_Korea",O453,IF(Input!F$4="GMH_EU",Q453,IF(Input!F$4="Skysuper",#REF!,IF(Input!F$4="SkyII",#REF!,IF(Input!F$4="XO-8000",#REF!, "FALSE")))))))</f>
        <v>0</v>
      </c>
      <c r="J453" s="210" t="s">
        <v>10359</v>
      </c>
      <c r="K453" s="268">
        <v>0</v>
      </c>
      <c r="L453" s="270" t="s">
        <v>10359</v>
      </c>
      <c r="M453" s="270">
        <v>0</v>
      </c>
      <c r="N453" s="270" t="s">
        <v>10359</v>
      </c>
      <c r="O453" s="270">
        <v>0</v>
      </c>
      <c r="P453" s="270" t="s">
        <v>10359</v>
      </c>
      <c r="Q453" s="270">
        <v>0</v>
      </c>
      <c r="R453" s="74"/>
      <c r="S453" s="75" t="str">
        <f t="shared" si="42"/>
        <v>0000</v>
      </c>
      <c r="T453" s="75" t="str">
        <f t="shared" si="43"/>
        <v>00000000000000000000000000000000</v>
      </c>
      <c r="U453" s="75" t="str">
        <f t="shared" ca="1" si="44"/>
        <v>00000000000000000000000000000000</v>
      </c>
      <c r="V453" s="197">
        <f t="shared" ref="V453:V516" ca="1" si="46">OFFSET($W$3:$W$6102,0+Y453,0,1,1)</f>
        <v>0</v>
      </c>
      <c r="W453" s="75">
        <f t="shared" si="41"/>
        <v>0</v>
      </c>
      <c r="Y453" s="75">
        <f t="shared" si="45"/>
        <v>3600</v>
      </c>
      <c r="Z453" s="75">
        <v>450</v>
      </c>
      <c r="AE453" s="479"/>
    </row>
    <row r="454" spans="1:31" s="75" customFormat="1" ht="13.5" x14ac:dyDescent="0.2">
      <c r="A454" s="211">
        <v>451</v>
      </c>
      <c r="B454" s="212" t="s">
        <v>1450</v>
      </c>
      <c r="C454" s="213" t="s">
        <v>1451</v>
      </c>
      <c r="D454" s="213"/>
      <c r="E454" s="213">
        <v>0</v>
      </c>
      <c r="F454" s="213" t="s">
        <v>585</v>
      </c>
      <c r="G454" s="214" t="s">
        <v>677</v>
      </c>
      <c r="H454" s="208" t="str">
        <f>IF(Input!F$4="GMH_OECC",J454,IF(Input!F$4="GMH_XOEC",L454,IF(Input!F$4="GMH_Korea",N454,IF(Input!F$4="GMH_EU",P454,IF(Input!F$4="Skysuper",#REF!,IF(Input!F$4="SkyII",#REF!,IF(Input!F$4="XO-8000",#REF!, "FALSE")))))))</f>
        <v>00</v>
      </c>
      <c r="I454" s="209">
        <f>IF(Input!F$4="GMH_OECC",K454,IF(Input!F$4="GMH_XOEC",M454,IF(Input!F$4="GMH_Korea",O454,IF(Input!F$4="GMH_EU",Q454,IF(Input!F$4="Skysuper",#REF!,IF(Input!F$4="SkyII",#REF!,IF(Input!F$4="XO-8000",#REF!, "FALSE")))))))</f>
        <v>0</v>
      </c>
      <c r="J454" s="210" t="s">
        <v>10359</v>
      </c>
      <c r="K454" s="268">
        <v>0</v>
      </c>
      <c r="L454" s="270" t="s">
        <v>10359</v>
      </c>
      <c r="M454" s="270">
        <v>0</v>
      </c>
      <c r="N454" s="270" t="s">
        <v>10359</v>
      </c>
      <c r="O454" s="270">
        <v>0</v>
      </c>
      <c r="P454" s="270" t="s">
        <v>10359</v>
      </c>
      <c r="Q454" s="270">
        <v>0</v>
      </c>
      <c r="R454" s="74"/>
      <c r="S454" s="75" t="str">
        <f t="shared" si="42"/>
        <v>0000</v>
      </c>
      <c r="T454" s="75" t="str">
        <f t="shared" si="43"/>
        <v>00000000000000000000000000000000</v>
      </c>
      <c r="U454" s="75" t="str">
        <f t="shared" ca="1" si="44"/>
        <v>00000000000000000000000000000000</v>
      </c>
      <c r="V454" s="197">
        <f t="shared" ca="1" si="46"/>
        <v>0</v>
      </c>
      <c r="W454" s="75">
        <f t="shared" ref="W454:W517" si="47">HEX2DEC(RIGHT(S454,2))+HEX2DEC(RIGHT(S455,2))+HEX2DEC(RIGHT(S456,2))+HEX2DEC(RIGHT(S457,2))+HEX2DEC(LEFT(S454,2))+HEX2DEC(LEFT(S455,2))+HEX2DEC(LEFT(S456,2))+HEX2DEC(LEFT(S457,2))+HEX2DEC(RIGHT(S458,2))+HEX2DEC(RIGHT(S459,2))+HEX2DEC(RIGHT(S460,2))+HEX2DEC(RIGHT(S461,2))+HEX2DEC(LEFT(S458,2))+HEX2DEC(LEFT(S459,2))+HEX2DEC(LEFT(S460,2))+HEX2DEC(LEFT(S461,2))</f>
        <v>0</v>
      </c>
      <c r="Y454" s="75">
        <f t="shared" si="45"/>
        <v>3608</v>
      </c>
      <c r="Z454" s="75">
        <v>451</v>
      </c>
      <c r="AE454" s="479"/>
    </row>
    <row r="455" spans="1:31" s="75" customFormat="1" ht="13.5" x14ac:dyDescent="0.2">
      <c r="A455" s="211">
        <v>452</v>
      </c>
      <c r="B455" s="212" t="s">
        <v>1452</v>
      </c>
      <c r="C455" s="213" t="s">
        <v>1453</v>
      </c>
      <c r="D455" s="213"/>
      <c r="E455" s="213">
        <v>0</v>
      </c>
      <c r="F455" s="213" t="s">
        <v>585</v>
      </c>
      <c r="G455" s="214" t="s">
        <v>677</v>
      </c>
      <c r="H455" s="208" t="str">
        <f>IF(Input!F$4="GMH_OECC",J455,IF(Input!F$4="GMH_XOEC",L455,IF(Input!F$4="GMH_Korea",N455,IF(Input!F$4="GMH_EU",P455,IF(Input!F$4="Skysuper",#REF!,IF(Input!F$4="SkyII",#REF!,IF(Input!F$4="XO-8000",#REF!, "FALSE")))))))</f>
        <v>00</v>
      </c>
      <c r="I455" s="209">
        <f>IF(Input!F$4="GMH_OECC",K455,IF(Input!F$4="GMH_XOEC",M455,IF(Input!F$4="GMH_Korea",O455,IF(Input!F$4="GMH_EU",Q455,IF(Input!F$4="Skysuper",#REF!,IF(Input!F$4="SkyII",#REF!,IF(Input!F$4="XO-8000",#REF!, "FALSE")))))))</f>
        <v>0</v>
      </c>
      <c r="J455" s="210" t="s">
        <v>10359</v>
      </c>
      <c r="K455" s="268">
        <v>0</v>
      </c>
      <c r="L455" s="270" t="s">
        <v>10359</v>
      </c>
      <c r="M455" s="270">
        <v>0</v>
      </c>
      <c r="N455" s="270" t="s">
        <v>10359</v>
      </c>
      <c r="O455" s="270">
        <v>0</v>
      </c>
      <c r="P455" s="270" t="s">
        <v>10359</v>
      </c>
      <c r="Q455" s="270">
        <v>0</v>
      </c>
      <c r="R455" s="74"/>
      <c r="S455" s="75" t="str">
        <f t="shared" si="42"/>
        <v>0000</v>
      </c>
      <c r="T455" s="75" t="str">
        <f t="shared" si="43"/>
        <v>00000000000000000000000000000000</v>
      </c>
      <c r="U455" s="75" t="str">
        <f t="shared" ca="1" si="44"/>
        <v>00000000000000000000000000000000</v>
      </c>
      <c r="V455" s="197">
        <f t="shared" ca="1" si="46"/>
        <v>0</v>
      </c>
      <c r="W455" s="75">
        <f t="shared" si="47"/>
        <v>0</v>
      </c>
      <c r="Y455" s="75">
        <f t="shared" si="45"/>
        <v>3616</v>
      </c>
      <c r="Z455" s="75">
        <v>452</v>
      </c>
      <c r="AE455" s="479"/>
    </row>
    <row r="456" spans="1:31" s="75" customFormat="1" ht="13.5" x14ac:dyDescent="0.2">
      <c r="A456" s="211">
        <v>453</v>
      </c>
      <c r="B456" s="212" t="s">
        <v>1454</v>
      </c>
      <c r="C456" s="213" t="s">
        <v>1455</v>
      </c>
      <c r="D456" s="213"/>
      <c r="E456" s="213">
        <v>0</v>
      </c>
      <c r="F456" s="213" t="s">
        <v>585</v>
      </c>
      <c r="G456" s="214" t="s">
        <v>677</v>
      </c>
      <c r="H456" s="208" t="str">
        <f>IF(Input!F$4="GMH_OECC",J456,IF(Input!F$4="GMH_XOEC",L456,IF(Input!F$4="GMH_Korea",N456,IF(Input!F$4="GMH_EU",P456,IF(Input!F$4="Skysuper",#REF!,IF(Input!F$4="SkyII",#REF!,IF(Input!F$4="XO-8000",#REF!, "FALSE")))))))</f>
        <v>00</v>
      </c>
      <c r="I456" s="209">
        <f>IF(Input!F$4="GMH_OECC",K456,IF(Input!F$4="GMH_XOEC",M456,IF(Input!F$4="GMH_Korea",O456,IF(Input!F$4="GMH_EU",Q456,IF(Input!F$4="Skysuper",#REF!,IF(Input!F$4="SkyII",#REF!,IF(Input!F$4="XO-8000",#REF!, "FALSE")))))))</f>
        <v>0</v>
      </c>
      <c r="J456" s="210" t="s">
        <v>10359</v>
      </c>
      <c r="K456" s="268">
        <v>0</v>
      </c>
      <c r="L456" s="270" t="s">
        <v>10359</v>
      </c>
      <c r="M456" s="270">
        <v>0</v>
      </c>
      <c r="N456" s="270" t="s">
        <v>10359</v>
      </c>
      <c r="O456" s="270">
        <v>0</v>
      </c>
      <c r="P456" s="270" t="s">
        <v>10359</v>
      </c>
      <c r="Q456" s="270">
        <v>0</v>
      </c>
      <c r="R456" s="74"/>
      <c r="S456" s="75" t="str">
        <f t="shared" si="42"/>
        <v>0000</v>
      </c>
      <c r="T456" s="75" t="str">
        <f t="shared" si="43"/>
        <v>00000000000000000000000000000000</v>
      </c>
      <c r="U456" s="75" t="str">
        <f t="shared" ca="1" si="44"/>
        <v>00000000000000000000000000000000</v>
      </c>
      <c r="V456" s="197">
        <f t="shared" ca="1" si="46"/>
        <v>0</v>
      </c>
      <c r="W456" s="75">
        <f t="shared" si="47"/>
        <v>0</v>
      </c>
      <c r="Y456" s="75">
        <f t="shared" si="45"/>
        <v>3624</v>
      </c>
      <c r="Z456" s="75">
        <v>453</v>
      </c>
      <c r="AE456" s="479"/>
    </row>
    <row r="457" spans="1:31" s="75" customFormat="1" ht="13.5" x14ac:dyDescent="0.2">
      <c r="A457" s="211">
        <v>454</v>
      </c>
      <c r="B457" s="212" t="s">
        <v>1456</v>
      </c>
      <c r="C457" s="213" t="s">
        <v>1457</v>
      </c>
      <c r="D457" s="213"/>
      <c r="E457" s="213">
        <v>0</v>
      </c>
      <c r="F457" s="213" t="s">
        <v>585</v>
      </c>
      <c r="G457" s="214" t="s">
        <v>677</v>
      </c>
      <c r="H457" s="208" t="str">
        <f>IF(Input!F$4="GMH_OECC",J457,IF(Input!F$4="GMH_XOEC",L457,IF(Input!F$4="GMH_Korea",N457,IF(Input!F$4="GMH_EU",P457,IF(Input!F$4="Skysuper",#REF!,IF(Input!F$4="SkyII",#REF!,IF(Input!F$4="XO-8000",#REF!, "FALSE")))))))</f>
        <v>00</v>
      </c>
      <c r="I457" s="209">
        <f>IF(Input!F$4="GMH_OECC",K457,IF(Input!F$4="GMH_XOEC",M457,IF(Input!F$4="GMH_Korea",O457,IF(Input!F$4="GMH_EU",Q457,IF(Input!F$4="Skysuper",#REF!,IF(Input!F$4="SkyII",#REF!,IF(Input!F$4="XO-8000",#REF!, "FALSE")))))))</f>
        <v>0</v>
      </c>
      <c r="J457" s="210" t="s">
        <v>10359</v>
      </c>
      <c r="K457" s="268">
        <v>0</v>
      </c>
      <c r="L457" s="270" t="s">
        <v>10359</v>
      </c>
      <c r="M457" s="270">
        <v>0</v>
      </c>
      <c r="N457" s="270" t="s">
        <v>10359</v>
      </c>
      <c r="O457" s="270">
        <v>0</v>
      </c>
      <c r="P457" s="270" t="s">
        <v>10359</v>
      </c>
      <c r="Q457" s="270">
        <v>0</v>
      </c>
      <c r="R457" s="74"/>
      <c r="S457" s="75" t="str">
        <f t="shared" si="42"/>
        <v>0000</v>
      </c>
      <c r="T457" s="75" t="str">
        <f t="shared" si="43"/>
        <v>00000000000000000000000000000000</v>
      </c>
      <c r="U457" s="75" t="str">
        <f t="shared" ca="1" si="44"/>
        <v>00000000000000000000000000000000</v>
      </c>
      <c r="V457" s="197">
        <f t="shared" ca="1" si="46"/>
        <v>0</v>
      </c>
      <c r="W457" s="75">
        <f t="shared" si="47"/>
        <v>0</v>
      </c>
      <c r="Y457" s="75">
        <f t="shared" si="45"/>
        <v>3632</v>
      </c>
      <c r="Z457" s="75">
        <v>454</v>
      </c>
      <c r="AE457" s="479"/>
    </row>
    <row r="458" spans="1:31" s="75" customFormat="1" ht="13.5" x14ac:dyDescent="0.2">
      <c r="A458" s="211">
        <v>455</v>
      </c>
      <c r="B458" s="212" t="s">
        <v>1458</v>
      </c>
      <c r="C458" s="213" t="s">
        <v>1459</v>
      </c>
      <c r="D458" s="213"/>
      <c r="E458" s="213">
        <v>0</v>
      </c>
      <c r="F458" s="213" t="s">
        <v>585</v>
      </c>
      <c r="G458" s="214" t="s">
        <v>677</v>
      </c>
      <c r="H458" s="208" t="str">
        <f>IF(Input!F$4="GMH_OECC",J458,IF(Input!F$4="GMH_XOEC",L458,IF(Input!F$4="GMH_Korea",N458,IF(Input!F$4="GMH_EU",P458,IF(Input!F$4="Skysuper",#REF!,IF(Input!F$4="SkyII",#REF!,IF(Input!F$4="XO-8000",#REF!, "FALSE")))))))</f>
        <v>00</v>
      </c>
      <c r="I458" s="209">
        <f>IF(Input!F$4="GMH_OECC",K458,IF(Input!F$4="GMH_XOEC",M458,IF(Input!F$4="GMH_Korea",O458,IF(Input!F$4="GMH_EU",Q458,IF(Input!F$4="Skysuper",#REF!,IF(Input!F$4="SkyII",#REF!,IF(Input!F$4="XO-8000",#REF!, "FALSE")))))))</f>
        <v>0</v>
      </c>
      <c r="J458" s="210" t="s">
        <v>10359</v>
      </c>
      <c r="K458" s="268">
        <v>0</v>
      </c>
      <c r="L458" s="270" t="s">
        <v>10359</v>
      </c>
      <c r="M458" s="270">
        <v>0</v>
      </c>
      <c r="N458" s="270" t="s">
        <v>10359</v>
      </c>
      <c r="O458" s="270">
        <v>0</v>
      </c>
      <c r="P458" s="270" t="s">
        <v>10359</v>
      </c>
      <c r="Q458" s="270">
        <v>0</v>
      </c>
      <c r="R458" s="74"/>
      <c r="S458" s="75" t="str">
        <f t="shared" si="42"/>
        <v>0000</v>
      </c>
      <c r="T458" s="75" t="str">
        <f t="shared" si="43"/>
        <v>00000000000000000000000000000000</v>
      </c>
      <c r="U458" s="75" t="str">
        <f t="shared" ca="1" si="44"/>
        <v>00000000000000000000000000000000</v>
      </c>
      <c r="V458" s="197">
        <f t="shared" ca="1" si="46"/>
        <v>0</v>
      </c>
      <c r="W458" s="75">
        <f t="shared" si="47"/>
        <v>0</v>
      </c>
      <c r="Y458" s="75">
        <f t="shared" si="45"/>
        <v>3640</v>
      </c>
      <c r="Z458" s="75">
        <v>455</v>
      </c>
      <c r="AE458" s="479"/>
    </row>
    <row r="459" spans="1:31" s="75" customFormat="1" ht="13.5" x14ac:dyDescent="0.2">
      <c r="A459" s="211">
        <v>456</v>
      </c>
      <c r="B459" s="212" t="s">
        <v>1460</v>
      </c>
      <c r="C459" s="213" t="s">
        <v>1461</v>
      </c>
      <c r="D459" s="213"/>
      <c r="E459" s="213">
        <v>0</v>
      </c>
      <c r="F459" s="213" t="s">
        <v>585</v>
      </c>
      <c r="G459" s="214" t="s">
        <v>677</v>
      </c>
      <c r="H459" s="208" t="str">
        <f>IF(Input!F$4="GMH_OECC",J459,IF(Input!F$4="GMH_XOEC",L459,IF(Input!F$4="GMH_Korea",N459,IF(Input!F$4="GMH_EU",P459,IF(Input!F$4="Skysuper",#REF!,IF(Input!F$4="SkyII",#REF!,IF(Input!F$4="XO-8000",#REF!, "FALSE")))))))</f>
        <v>00</v>
      </c>
      <c r="I459" s="209">
        <f>IF(Input!F$4="GMH_OECC",K459,IF(Input!F$4="GMH_XOEC",M459,IF(Input!F$4="GMH_Korea",O459,IF(Input!F$4="GMH_EU",Q459,IF(Input!F$4="Skysuper",#REF!,IF(Input!F$4="SkyII",#REF!,IF(Input!F$4="XO-8000",#REF!, "FALSE")))))))</f>
        <v>0</v>
      </c>
      <c r="J459" s="210" t="s">
        <v>10359</v>
      </c>
      <c r="K459" s="268">
        <v>0</v>
      </c>
      <c r="L459" s="270" t="s">
        <v>10359</v>
      </c>
      <c r="M459" s="270">
        <v>0</v>
      </c>
      <c r="N459" s="270" t="s">
        <v>10359</v>
      </c>
      <c r="O459" s="270">
        <v>0</v>
      </c>
      <c r="P459" s="270" t="s">
        <v>10359</v>
      </c>
      <c r="Q459" s="270">
        <v>0</v>
      </c>
      <c r="R459" s="74"/>
      <c r="S459" s="75" t="str">
        <f t="shared" si="42"/>
        <v>0000</v>
      </c>
      <c r="T459" s="75" t="str">
        <f t="shared" si="43"/>
        <v>00000000000000000000000000000000</v>
      </c>
      <c r="U459" s="75" t="str">
        <f t="shared" ca="1" si="44"/>
        <v>00000000000000000000000000000000</v>
      </c>
      <c r="V459" s="197">
        <f t="shared" ca="1" si="46"/>
        <v>0</v>
      </c>
      <c r="W459" s="75">
        <f t="shared" si="47"/>
        <v>0</v>
      </c>
      <c r="Y459" s="75">
        <f t="shared" si="45"/>
        <v>3648</v>
      </c>
      <c r="Z459" s="75">
        <v>456</v>
      </c>
      <c r="AE459" s="479"/>
    </row>
    <row r="460" spans="1:31" s="75" customFormat="1" ht="13.5" x14ac:dyDescent="0.2">
      <c r="A460" s="211">
        <v>457</v>
      </c>
      <c r="B460" s="212" t="s">
        <v>1462</v>
      </c>
      <c r="C460" s="213" t="s">
        <v>1463</v>
      </c>
      <c r="D460" s="213"/>
      <c r="E460" s="213">
        <v>0</v>
      </c>
      <c r="F460" s="213" t="s">
        <v>585</v>
      </c>
      <c r="G460" s="214" t="s">
        <v>677</v>
      </c>
      <c r="H460" s="208" t="str">
        <f>IF(Input!F$4="GMH_OECC",J460,IF(Input!F$4="GMH_XOEC",L460,IF(Input!F$4="GMH_Korea",N460,IF(Input!F$4="GMH_EU",P460,IF(Input!F$4="Skysuper",#REF!,IF(Input!F$4="SkyII",#REF!,IF(Input!F$4="XO-8000",#REF!, "FALSE")))))))</f>
        <v>00</v>
      </c>
      <c r="I460" s="209">
        <f>IF(Input!F$4="GMH_OECC",K460,IF(Input!F$4="GMH_XOEC",M460,IF(Input!F$4="GMH_Korea",O460,IF(Input!F$4="GMH_EU",Q460,IF(Input!F$4="Skysuper",#REF!,IF(Input!F$4="SkyII",#REF!,IF(Input!F$4="XO-8000",#REF!, "FALSE")))))))</f>
        <v>0</v>
      </c>
      <c r="J460" s="210" t="s">
        <v>10359</v>
      </c>
      <c r="K460" s="268">
        <v>0</v>
      </c>
      <c r="L460" s="270" t="s">
        <v>10359</v>
      </c>
      <c r="M460" s="270">
        <v>0</v>
      </c>
      <c r="N460" s="270" t="s">
        <v>10359</v>
      </c>
      <c r="O460" s="270">
        <v>0</v>
      </c>
      <c r="P460" s="270" t="s">
        <v>10359</v>
      </c>
      <c r="Q460" s="270">
        <v>0</v>
      </c>
      <c r="R460" s="74"/>
      <c r="S460" s="75" t="str">
        <f t="shared" si="42"/>
        <v>0000</v>
      </c>
      <c r="T460" s="75" t="str">
        <f t="shared" si="43"/>
        <v>00000000000000000000000000000000</v>
      </c>
      <c r="U460" s="75" t="str">
        <f t="shared" ca="1" si="44"/>
        <v>00000000000000000000000000000000</v>
      </c>
      <c r="V460" s="197">
        <f t="shared" ca="1" si="46"/>
        <v>0</v>
      </c>
      <c r="W460" s="75">
        <f t="shared" si="47"/>
        <v>0</v>
      </c>
      <c r="Y460" s="75">
        <f t="shared" si="45"/>
        <v>3656</v>
      </c>
      <c r="Z460" s="75">
        <v>457</v>
      </c>
      <c r="AE460" s="479"/>
    </row>
    <row r="461" spans="1:31" s="75" customFormat="1" ht="13.5" x14ac:dyDescent="0.2">
      <c r="A461" s="211">
        <v>458</v>
      </c>
      <c r="B461" s="212" t="s">
        <v>1464</v>
      </c>
      <c r="C461" s="213" t="s">
        <v>1465</v>
      </c>
      <c r="D461" s="213"/>
      <c r="E461" s="213">
        <v>0</v>
      </c>
      <c r="F461" s="213" t="s">
        <v>585</v>
      </c>
      <c r="G461" s="214" t="s">
        <v>677</v>
      </c>
      <c r="H461" s="208" t="str">
        <f>IF(Input!F$4="GMH_OECC",J461,IF(Input!F$4="GMH_XOEC",L461,IF(Input!F$4="GMH_Korea",N461,IF(Input!F$4="GMH_EU",P461,IF(Input!F$4="Skysuper",#REF!,IF(Input!F$4="SkyII",#REF!,IF(Input!F$4="XO-8000",#REF!, "FALSE")))))))</f>
        <v>00</v>
      </c>
      <c r="I461" s="209">
        <f>IF(Input!F$4="GMH_OECC",K461,IF(Input!F$4="GMH_XOEC",M461,IF(Input!F$4="GMH_Korea",O461,IF(Input!F$4="GMH_EU",Q461,IF(Input!F$4="Skysuper",#REF!,IF(Input!F$4="SkyII",#REF!,IF(Input!F$4="XO-8000",#REF!, "FALSE")))))))</f>
        <v>0</v>
      </c>
      <c r="J461" s="210" t="s">
        <v>10359</v>
      </c>
      <c r="K461" s="268">
        <v>0</v>
      </c>
      <c r="L461" s="270" t="s">
        <v>10359</v>
      </c>
      <c r="M461" s="270">
        <v>0</v>
      </c>
      <c r="N461" s="270" t="s">
        <v>10359</v>
      </c>
      <c r="O461" s="270">
        <v>0</v>
      </c>
      <c r="P461" s="270" t="s">
        <v>10359</v>
      </c>
      <c r="Q461" s="270">
        <v>0</v>
      </c>
      <c r="R461" s="74"/>
      <c r="S461" s="75" t="str">
        <f t="shared" si="42"/>
        <v>0000</v>
      </c>
      <c r="T461" s="75" t="str">
        <f t="shared" si="43"/>
        <v>00000000000000000000000000000000</v>
      </c>
      <c r="U461" s="75" t="str">
        <f t="shared" ca="1" si="44"/>
        <v>00000000000000000000000000000000</v>
      </c>
      <c r="V461" s="197">
        <f t="shared" ca="1" si="46"/>
        <v>0</v>
      </c>
      <c r="W461" s="75">
        <f t="shared" si="47"/>
        <v>0</v>
      </c>
      <c r="Y461" s="75">
        <f t="shared" si="45"/>
        <v>3664</v>
      </c>
      <c r="Z461" s="75">
        <v>458</v>
      </c>
      <c r="AE461" s="479"/>
    </row>
    <row r="462" spans="1:31" s="75" customFormat="1" ht="13.5" x14ac:dyDescent="0.2">
      <c r="A462" s="211">
        <v>459</v>
      </c>
      <c r="B462" s="212" t="s">
        <v>1466</v>
      </c>
      <c r="C462" s="213" t="s">
        <v>1467</v>
      </c>
      <c r="D462" s="213"/>
      <c r="E462" s="213">
        <v>0</v>
      </c>
      <c r="F462" s="213" t="s">
        <v>585</v>
      </c>
      <c r="G462" s="214" t="s">
        <v>677</v>
      </c>
      <c r="H462" s="208" t="str">
        <f>IF(Input!F$4="GMH_OECC",J462,IF(Input!F$4="GMH_XOEC",L462,IF(Input!F$4="GMH_Korea",N462,IF(Input!F$4="GMH_EU",P462,IF(Input!F$4="Skysuper",#REF!,IF(Input!F$4="SkyII",#REF!,IF(Input!F$4="XO-8000",#REF!, "FALSE")))))))</f>
        <v>00</v>
      </c>
      <c r="I462" s="209">
        <f>IF(Input!F$4="GMH_OECC",K462,IF(Input!F$4="GMH_XOEC",M462,IF(Input!F$4="GMH_Korea",O462,IF(Input!F$4="GMH_EU",Q462,IF(Input!F$4="Skysuper",#REF!,IF(Input!F$4="SkyII",#REF!,IF(Input!F$4="XO-8000",#REF!, "FALSE")))))))</f>
        <v>0</v>
      </c>
      <c r="J462" s="210" t="s">
        <v>10359</v>
      </c>
      <c r="K462" s="268">
        <v>0</v>
      </c>
      <c r="L462" s="270" t="s">
        <v>10359</v>
      </c>
      <c r="M462" s="270">
        <v>0</v>
      </c>
      <c r="N462" s="270" t="s">
        <v>10359</v>
      </c>
      <c r="O462" s="270">
        <v>0</v>
      </c>
      <c r="P462" s="270" t="s">
        <v>10359</v>
      </c>
      <c r="Q462" s="270">
        <v>0</v>
      </c>
      <c r="R462" s="74"/>
      <c r="S462" s="75" t="str">
        <f t="shared" si="42"/>
        <v>0000</v>
      </c>
      <c r="T462" s="75" t="str">
        <f t="shared" si="43"/>
        <v>00000000000000000000000000000000</v>
      </c>
      <c r="U462" s="75" t="str">
        <f t="shared" ca="1" si="44"/>
        <v>00000000000000000000000000000000</v>
      </c>
      <c r="V462" s="197">
        <f t="shared" ca="1" si="46"/>
        <v>0</v>
      </c>
      <c r="W462" s="75">
        <f t="shared" si="47"/>
        <v>0</v>
      </c>
      <c r="Y462" s="75">
        <f t="shared" si="45"/>
        <v>3672</v>
      </c>
      <c r="Z462" s="75">
        <v>459</v>
      </c>
      <c r="AE462" s="479"/>
    </row>
    <row r="463" spans="1:31" s="75" customFormat="1" ht="13.5" x14ac:dyDescent="0.2">
      <c r="A463" s="211">
        <v>460</v>
      </c>
      <c r="B463" s="212" t="s">
        <v>1468</v>
      </c>
      <c r="C463" s="213" t="s">
        <v>1469</v>
      </c>
      <c r="D463" s="213"/>
      <c r="E463" s="213">
        <v>0</v>
      </c>
      <c r="F463" s="213" t="s">
        <v>585</v>
      </c>
      <c r="G463" s="214" t="s">
        <v>677</v>
      </c>
      <c r="H463" s="208" t="str">
        <f>IF(Input!F$4="GMH_OECC",J463,IF(Input!F$4="GMH_XOEC",L463,IF(Input!F$4="GMH_Korea",N463,IF(Input!F$4="GMH_EU",P463,IF(Input!F$4="Skysuper",#REF!,IF(Input!F$4="SkyII",#REF!,IF(Input!F$4="XO-8000",#REF!, "FALSE")))))))</f>
        <v>00</v>
      </c>
      <c r="I463" s="209">
        <f>IF(Input!F$4="GMH_OECC",K463,IF(Input!F$4="GMH_XOEC",M463,IF(Input!F$4="GMH_Korea",O463,IF(Input!F$4="GMH_EU",Q463,IF(Input!F$4="Skysuper",#REF!,IF(Input!F$4="SkyII",#REF!,IF(Input!F$4="XO-8000",#REF!, "FALSE")))))))</f>
        <v>0</v>
      </c>
      <c r="J463" s="210" t="s">
        <v>10359</v>
      </c>
      <c r="K463" s="268">
        <v>0</v>
      </c>
      <c r="L463" s="270" t="s">
        <v>10359</v>
      </c>
      <c r="M463" s="270">
        <v>0</v>
      </c>
      <c r="N463" s="270" t="s">
        <v>10359</v>
      </c>
      <c r="O463" s="270">
        <v>0</v>
      </c>
      <c r="P463" s="270" t="s">
        <v>10359</v>
      </c>
      <c r="Q463" s="270">
        <v>0</v>
      </c>
      <c r="R463" s="74"/>
      <c r="S463" s="75" t="str">
        <f t="shared" si="42"/>
        <v>0000</v>
      </c>
      <c r="T463" s="75" t="str">
        <f t="shared" si="43"/>
        <v>00000000000000000000000000000000</v>
      </c>
      <c r="U463" s="75" t="str">
        <f t="shared" ca="1" si="44"/>
        <v>00000000000000000000000000000000</v>
      </c>
      <c r="V463" s="197">
        <f t="shared" ca="1" si="46"/>
        <v>0</v>
      </c>
      <c r="W463" s="75">
        <f t="shared" si="47"/>
        <v>0</v>
      </c>
      <c r="Y463" s="75">
        <f t="shared" si="45"/>
        <v>3680</v>
      </c>
      <c r="Z463" s="75">
        <v>460</v>
      </c>
      <c r="AE463" s="479"/>
    </row>
    <row r="464" spans="1:31" s="75" customFormat="1" ht="13.5" x14ac:dyDescent="0.2">
      <c r="A464" s="211">
        <v>461</v>
      </c>
      <c r="B464" s="212" t="s">
        <v>1470</v>
      </c>
      <c r="C464" s="213" t="s">
        <v>1471</v>
      </c>
      <c r="D464" s="213"/>
      <c r="E464" s="213">
        <v>0</v>
      </c>
      <c r="F464" s="213" t="s">
        <v>585</v>
      </c>
      <c r="G464" s="214" t="s">
        <v>677</v>
      </c>
      <c r="H464" s="208" t="str">
        <f>IF(Input!F$4="GMH_OECC",J464,IF(Input!F$4="GMH_XOEC",L464,IF(Input!F$4="GMH_Korea",N464,IF(Input!F$4="GMH_EU",P464,IF(Input!F$4="Skysuper",#REF!,IF(Input!F$4="SkyII",#REF!,IF(Input!F$4="XO-8000",#REF!, "FALSE")))))))</f>
        <v>00</v>
      </c>
      <c r="I464" s="209">
        <f>IF(Input!F$4="GMH_OECC",K464,IF(Input!F$4="GMH_XOEC",M464,IF(Input!F$4="GMH_Korea",O464,IF(Input!F$4="GMH_EU",Q464,IF(Input!F$4="Skysuper",#REF!,IF(Input!F$4="SkyII",#REF!,IF(Input!F$4="XO-8000",#REF!, "FALSE")))))))</f>
        <v>0</v>
      </c>
      <c r="J464" s="210" t="s">
        <v>10359</v>
      </c>
      <c r="K464" s="268">
        <v>0</v>
      </c>
      <c r="L464" s="270" t="s">
        <v>10359</v>
      </c>
      <c r="M464" s="270">
        <v>0</v>
      </c>
      <c r="N464" s="270" t="s">
        <v>10359</v>
      </c>
      <c r="O464" s="270">
        <v>0</v>
      </c>
      <c r="P464" s="270" t="s">
        <v>10359</v>
      </c>
      <c r="Q464" s="270">
        <v>0</v>
      </c>
      <c r="R464" s="74"/>
      <c r="S464" s="75" t="str">
        <f t="shared" si="42"/>
        <v>0000</v>
      </c>
      <c r="T464" s="75" t="str">
        <f t="shared" si="43"/>
        <v>00000000000000000000000000000000</v>
      </c>
      <c r="U464" s="75" t="str">
        <f t="shared" ca="1" si="44"/>
        <v>00000000000000000000000000000000</v>
      </c>
      <c r="V464" s="197">
        <f t="shared" ca="1" si="46"/>
        <v>0</v>
      </c>
      <c r="W464" s="75">
        <f t="shared" si="47"/>
        <v>0</v>
      </c>
      <c r="Y464" s="75">
        <f t="shared" si="45"/>
        <v>3688</v>
      </c>
      <c r="Z464" s="75">
        <v>461</v>
      </c>
      <c r="AE464" s="479"/>
    </row>
    <row r="465" spans="1:31" s="75" customFormat="1" ht="13.5" x14ac:dyDescent="0.2">
      <c r="A465" s="211">
        <v>462</v>
      </c>
      <c r="B465" s="212" t="s">
        <v>1472</v>
      </c>
      <c r="C465" s="213" t="s">
        <v>1473</v>
      </c>
      <c r="D465" s="213"/>
      <c r="E465" s="213">
        <v>0</v>
      </c>
      <c r="F465" s="213" t="s">
        <v>585</v>
      </c>
      <c r="G465" s="214" t="s">
        <v>677</v>
      </c>
      <c r="H465" s="208" t="str">
        <f>IF(Input!F$4="GMH_OECC",J465,IF(Input!F$4="GMH_XOEC",L465,IF(Input!F$4="GMH_Korea",N465,IF(Input!F$4="GMH_EU",P465,IF(Input!F$4="Skysuper",#REF!,IF(Input!F$4="SkyII",#REF!,IF(Input!F$4="XO-8000",#REF!, "FALSE")))))))</f>
        <v>00</v>
      </c>
      <c r="I465" s="209">
        <f>IF(Input!F$4="GMH_OECC",K465,IF(Input!F$4="GMH_XOEC",M465,IF(Input!F$4="GMH_Korea",O465,IF(Input!F$4="GMH_EU",Q465,IF(Input!F$4="Skysuper",#REF!,IF(Input!F$4="SkyII",#REF!,IF(Input!F$4="XO-8000",#REF!, "FALSE")))))))</f>
        <v>0</v>
      </c>
      <c r="J465" s="210" t="s">
        <v>10359</v>
      </c>
      <c r="K465" s="268">
        <v>0</v>
      </c>
      <c r="L465" s="270" t="s">
        <v>10359</v>
      </c>
      <c r="M465" s="270">
        <v>0</v>
      </c>
      <c r="N465" s="270" t="s">
        <v>10359</v>
      </c>
      <c r="O465" s="270">
        <v>0</v>
      </c>
      <c r="P465" s="270" t="s">
        <v>10359</v>
      </c>
      <c r="Q465" s="270">
        <v>0</v>
      </c>
      <c r="R465" s="74"/>
      <c r="S465" s="75" t="str">
        <f t="shared" si="42"/>
        <v>0000</v>
      </c>
      <c r="T465" s="75" t="str">
        <f t="shared" si="43"/>
        <v>00000000000000000000000000000000</v>
      </c>
      <c r="U465" s="75" t="str">
        <f t="shared" ca="1" si="44"/>
        <v>00000000000000000000000000000000</v>
      </c>
      <c r="V465" s="197">
        <f t="shared" ca="1" si="46"/>
        <v>0</v>
      </c>
      <c r="W465" s="75">
        <f t="shared" si="47"/>
        <v>0</v>
      </c>
      <c r="Y465" s="75">
        <f t="shared" si="45"/>
        <v>3696</v>
      </c>
      <c r="Z465" s="75">
        <v>462</v>
      </c>
      <c r="AE465" s="479"/>
    </row>
    <row r="466" spans="1:31" s="75" customFormat="1" ht="13.5" x14ac:dyDescent="0.2">
      <c r="A466" s="211">
        <v>463</v>
      </c>
      <c r="B466" s="212" t="s">
        <v>1474</v>
      </c>
      <c r="C466" s="213" t="s">
        <v>1475</v>
      </c>
      <c r="D466" s="213"/>
      <c r="E466" s="213">
        <v>0</v>
      </c>
      <c r="F466" s="213" t="s">
        <v>585</v>
      </c>
      <c r="G466" s="214" t="s">
        <v>677</v>
      </c>
      <c r="H466" s="208" t="str">
        <f>IF(Input!F$4="GMH_OECC",J466,IF(Input!F$4="GMH_XOEC",L466,IF(Input!F$4="GMH_Korea",N466,IF(Input!F$4="GMH_EU",P466,IF(Input!F$4="Skysuper",#REF!,IF(Input!F$4="SkyII",#REF!,IF(Input!F$4="XO-8000",#REF!, "FALSE")))))))</f>
        <v>00</v>
      </c>
      <c r="I466" s="209">
        <f>IF(Input!F$4="GMH_OECC",K466,IF(Input!F$4="GMH_XOEC",M466,IF(Input!F$4="GMH_Korea",O466,IF(Input!F$4="GMH_EU",Q466,IF(Input!F$4="Skysuper",#REF!,IF(Input!F$4="SkyII",#REF!,IF(Input!F$4="XO-8000",#REF!, "FALSE")))))))</f>
        <v>0</v>
      </c>
      <c r="J466" s="210" t="s">
        <v>10359</v>
      </c>
      <c r="K466" s="268">
        <v>0</v>
      </c>
      <c r="L466" s="270" t="s">
        <v>10359</v>
      </c>
      <c r="M466" s="270">
        <v>0</v>
      </c>
      <c r="N466" s="270" t="s">
        <v>10359</v>
      </c>
      <c r="O466" s="270">
        <v>0</v>
      </c>
      <c r="P466" s="270" t="s">
        <v>10359</v>
      </c>
      <c r="Q466" s="270">
        <v>0</v>
      </c>
      <c r="R466" s="74"/>
      <c r="S466" s="75" t="str">
        <f t="shared" si="42"/>
        <v>0000</v>
      </c>
      <c r="T466" s="75" t="str">
        <f t="shared" si="43"/>
        <v>00000000000000000000000000000000</v>
      </c>
      <c r="U466" s="75" t="str">
        <f t="shared" ca="1" si="44"/>
        <v>00000000000000000000000000000000</v>
      </c>
      <c r="V466" s="197">
        <f t="shared" ca="1" si="46"/>
        <v>0</v>
      </c>
      <c r="W466" s="75">
        <f t="shared" si="47"/>
        <v>0</v>
      </c>
      <c r="Y466" s="75">
        <f t="shared" si="45"/>
        <v>3704</v>
      </c>
      <c r="Z466" s="75">
        <v>463</v>
      </c>
      <c r="AE466" s="479"/>
    </row>
    <row r="467" spans="1:31" s="75" customFormat="1" ht="13.5" x14ac:dyDescent="0.2">
      <c r="A467" s="211">
        <v>464</v>
      </c>
      <c r="B467" s="212" t="s">
        <v>1476</v>
      </c>
      <c r="C467" s="213" t="s">
        <v>1477</v>
      </c>
      <c r="D467" s="213"/>
      <c r="E467" s="213">
        <v>0</v>
      </c>
      <c r="F467" s="213" t="s">
        <v>585</v>
      </c>
      <c r="G467" s="214" t="s">
        <v>677</v>
      </c>
      <c r="H467" s="208" t="str">
        <f>IF(Input!F$4="GMH_OECC",J467,IF(Input!F$4="GMH_XOEC",L467,IF(Input!F$4="GMH_Korea",N467,IF(Input!F$4="GMH_EU",P467,IF(Input!F$4="Skysuper",#REF!,IF(Input!F$4="SkyII",#REF!,IF(Input!F$4="XO-8000",#REF!, "FALSE")))))))</f>
        <v>00</v>
      </c>
      <c r="I467" s="209">
        <f>IF(Input!F$4="GMH_OECC",K467,IF(Input!F$4="GMH_XOEC",M467,IF(Input!F$4="GMH_Korea",O467,IF(Input!F$4="GMH_EU",Q467,IF(Input!F$4="Skysuper",#REF!,IF(Input!F$4="SkyII",#REF!,IF(Input!F$4="XO-8000",#REF!, "FALSE")))))))</f>
        <v>0</v>
      </c>
      <c r="J467" s="210" t="s">
        <v>10359</v>
      </c>
      <c r="K467" s="268">
        <v>0</v>
      </c>
      <c r="L467" s="270" t="s">
        <v>10359</v>
      </c>
      <c r="M467" s="270">
        <v>0</v>
      </c>
      <c r="N467" s="270" t="s">
        <v>10359</v>
      </c>
      <c r="O467" s="270">
        <v>0</v>
      </c>
      <c r="P467" s="270" t="s">
        <v>10359</v>
      </c>
      <c r="Q467" s="270">
        <v>0</v>
      </c>
      <c r="R467" s="74"/>
      <c r="S467" s="75" t="str">
        <f t="shared" si="42"/>
        <v>0000</v>
      </c>
      <c r="T467" s="75" t="str">
        <f t="shared" si="43"/>
        <v>00000000000000000000000000000000</v>
      </c>
      <c r="U467" s="75" t="str">
        <f t="shared" ca="1" si="44"/>
        <v>00000000000000000000000000000000</v>
      </c>
      <c r="V467" s="197">
        <f t="shared" ca="1" si="46"/>
        <v>0</v>
      </c>
      <c r="W467" s="75">
        <f t="shared" si="47"/>
        <v>0</v>
      </c>
      <c r="Y467" s="75">
        <f t="shared" si="45"/>
        <v>3712</v>
      </c>
      <c r="Z467" s="75">
        <v>464</v>
      </c>
      <c r="AE467" s="479"/>
    </row>
    <row r="468" spans="1:31" s="75" customFormat="1" ht="13.5" x14ac:dyDescent="0.2">
      <c r="A468" s="211">
        <v>465</v>
      </c>
      <c r="B468" s="212" t="s">
        <v>1478</v>
      </c>
      <c r="C468" s="213" t="s">
        <v>1479</v>
      </c>
      <c r="D468" s="213"/>
      <c r="E468" s="213">
        <v>0</v>
      </c>
      <c r="F468" s="213" t="s">
        <v>585</v>
      </c>
      <c r="G468" s="214" t="s">
        <v>677</v>
      </c>
      <c r="H468" s="208" t="str">
        <f>IF(Input!F$4="GMH_OECC",J468,IF(Input!F$4="GMH_XOEC",L468,IF(Input!F$4="GMH_Korea",N468,IF(Input!F$4="GMH_EU",P468,IF(Input!F$4="Skysuper",#REF!,IF(Input!F$4="SkyII",#REF!,IF(Input!F$4="XO-8000",#REF!, "FALSE")))))))</f>
        <v>00</v>
      </c>
      <c r="I468" s="209">
        <f>IF(Input!F$4="GMH_OECC",K468,IF(Input!F$4="GMH_XOEC",M468,IF(Input!F$4="GMH_Korea",O468,IF(Input!F$4="GMH_EU",Q468,IF(Input!F$4="Skysuper",#REF!,IF(Input!F$4="SkyII",#REF!,IF(Input!F$4="XO-8000",#REF!, "FALSE")))))))</f>
        <v>0</v>
      </c>
      <c r="J468" s="210" t="s">
        <v>10359</v>
      </c>
      <c r="K468" s="268">
        <v>0</v>
      </c>
      <c r="L468" s="270" t="s">
        <v>10359</v>
      </c>
      <c r="M468" s="270">
        <v>0</v>
      </c>
      <c r="N468" s="270" t="s">
        <v>10359</v>
      </c>
      <c r="O468" s="270">
        <v>0</v>
      </c>
      <c r="P468" s="270" t="s">
        <v>10359</v>
      </c>
      <c r="Q468" s="270">
        <v>0</v>
      </c>
      <c r="R468" s="74"/>
      <c r="S468" s="75" t="str">
        <f t="shared" si="42"/>
        <v>0000</v>
      </c>
      <c r="T468" s="75" t="str">
        <f t="shared" si="43"/>
        <v>00000000000000000000000000000000</v>
      </c>
      <c r="U468" s="75" t="str">
        <f t="shared" ca="1" si="44"/>
        <v>00000000000000000000000000000000</v>
      </c>
      <c r="V468" s="197">
        <f t="shared" ca="1" si="46"/>
        <v>0</v>
      </c>
      <c r="W468" s="75">
        <f t="shared" si="47"/>
        <v>0</v>
      </c>
      <c r="Y468" s="75">
        <f t="shared" si="45"/>
        <v>3720</v>
      </c>
      <c r="Z468" s="75">
        <v>465</v>
      </c>
      <c r="AE468" s="479"/>
    </row>
    <row r="469" spans="1:31" s="75" customFormat="1" ht="13.5" x14ac:dyDescent="0.2">
      <c r="A469" s="211">
        <v>466</v>
      </c>
      <c r="B469" s="212" t="s">
        <v>1480</v>
      </c>
      <c r="C469" s="213" t="s">
        <v>1481</v>
      </c>
      <c r="D469" s="213"/>
      <c r="E469" s="213">
        <v>0</v>
      </c>
      <c r="F469" s="213" t="s">
        <v>585</v>
      </c>
      <c r="G469" s="214" t="s">
        <v>677</v>
      </c>
      <c r="H469" s="208" t="str">
        <f>IF(Input!F$4="GMH_OECC",J469,IF(Input!F$4="GMH_XOEC",L469,IF(Input!F$4="GMH_Korea",N469,IF(Input!F$4="GMH_EU",P469,IF(Input!F$4="Skysuper",#REF!,IF(Input!F$4="SkyII",#REF!,IF(Input!F$4="XO-8000",#REF!, "FALSE")))))))</f>
        <v>00</v>
      </c>
      <c r="I469" s="209">
        <f>IF(Input!F$4="GMH_OECC",K469,IF(Input!F$4="GMH_XOEC",M469,IF(Input!F$4="GMH_Korea",O469,IF(Input!F$4="GMH_EU",Q469,IF(Input!F$4="Skysuper",#REF!,IF(Input!F$4="SkyII",#REF!,IF(Input!F$4="XO-8000",#REF!, "FALSE")))))))</f>
        <v>0</v>
      </c>
      <c r="J469" s="210" t="s">
        <v>10359</v>
      </c>
      <c r="K469" s="268">
        <v>0</v>
      </c>
      <c r="L469" s="270" t="s">
        <v>10359</v>
      </c>
      <c r="M469" s="270">
        <v>0</v>
      </c>
      <c r="N469" s="270" t="s">
        <v>10359</v>
      </c>
      <c r="O469" s="270">
        <v>0</v>
      </c>
      <c r="P469" s="270" t="s">
        <v>10359</v>
      </c>
      <c r="Q469" s="270">
        <v>0</v>
      </c>
      <c r="R469" s="74"/>
      <c r="S469" s="75" t="str">
        <f t="shared" si="42"/>
        <v>0000</v>
      </c>
      <c r="T469" s="75" t="str">
        <f t="shared" si="43"/>
        <v>00000000000000000000000000000000</v>
      </c>
      <c r="U469" s="75" t="str">
        <f t="shared" ca="1" si="44"/>
        <v>00000000000000000000000000000000</v>
      </c>
      <c r="V469" s="197">
        <f t="shared" ca="1" si="46"/>
        <v>0</v>
      </c>
      <c r="W469" s="75">
        <f t="shared" si="47"/>
        <v>0</v>
      </c>
      <c r="Y469" s="75">
        <f t="shared" si="45"/>
        <v>3728</v>
      </c>
      <c r="Z469" s="75">
        <v>466</v>
      </c>
      <c r="AE469" s="479"/>
    </row>
    <row r="470" spans="1:31" s="75" customFormat="1" ht="13.5" x14ac:dyDescent="0.2">
      <c r="A470" s="211">
        <v>467</v>
      </c>
      <c r="B470" s="212" t="s">
        <v>1482</v>
      </c>
      <c r="C470" s="213" t="s">
        <v>1483</v>
      </c>
      <c r="D470" s="213"/>
      <c r="E470" s="213">
        <v>0</v>
      </c>
      <c r="F470" s="213" t="s">
        <v>585</v>
      </c>
      <c r="G470" s="214" t="s">
        <v>677</v>
      </c>
      <c r="H470" s="208" t="str">
        <f>IF(Input!F$4="GMH_OECC",J470,IF(Input!F$4="GMH_XOEC",L470,IF(Input!F$4="GMH_Korea",N470,IF(Input!F$4="GMH_EU",P470,IF(Input!F$4="Skysuper",#REF!,IF(Input!F$4="SkyII",#REF!,IF(Input!F$4="XO-8000",#REF!, "FALSE")))))))</f>
        <v>00</v>
      </c>
      <c r="I470" s="209">
        <f>IF(Input!F$4="GMH_OECC",K470,IF(Input!F$4="GMH_XOEC",M470,IF(Input!F$4="GMH_Korea",O470,IF(Input!F$4="GMH_EU",Q470,IF(Input!F$4="Skysuper",#REF!,IF(Input!F$4="SkyII",#REF!,IF(Input!F$4="XO-8000",#REF!, "FALSE")))))))</f>
        <v>0</v>
      </c>
      <c r="J470" s="210" t="s">
        <v>10359</v>
      </c>
      <c r="K470" s="268">
        <v>0</v>
      </c>
      <c r="L470" s="270" t="s">
        <v>10359</v>
      </c>
      <c r="M470" s="270">
        <v>0</v>
      </c>
      <c r="N470" s="270" t="s">
        <v>10359</v>
      </c>
      <c r="O470" s="270">
        <v>0</v>
      </c>
      <c r="P470" s="270" t="s">
        <v>10359</v>
      </c>
      <c r="Q470" s="270">
        <v>0</v>
      </c>
      <c r="R470" s="74"/>
      <c r="S470" s="75" t="str">
        <f t="shared" si="42"/>
        <v>0000</v>
      </c>
      <c r="T470" s="75" t="str">
        <f t="shared" si="43"/>
        <v>00000000000000000000000000000000</v>
      </c>
      <c r="U470" s="75" t="str">
        <f t="shared" ca="1" si="44"/>
        <v>00000000000000000000000000000000</v>
      </c>
      <c r="V470" s="197">
        <f t="shared" ca="1" si="46"/>
        <v>0</v>
      </c>
      <c r="W470" s="75">
        <f t="shared" si="47"/>
        <v>0</v>
      </c>
      <c r="Y470" s="75">
        <f t="shared" si="45"/>
        <v>3736</v>
      </c>
      <c r="Z470" s="75">
        <v>467</v>
      </c>
      <c r="AE470" s="479"/>
    </row>
    <row r="471" spans="1:31" s="75" customFormat="1" ht="13.5" x14ac:dyDescent="0.2">
      <c r="A471" s="211">
        <v>468</v>
      </c>
      <c r="B471" s="212" t="s">
        <v>1484</v>
      </c>
      <c r="C471" s="213" t="s">
        <v>1485</v>
      </c>
      <c r="D471" s="213"/>
      <c r="E471" s="213">
        <v>0</v>
      </c>
      <c r="F471" s="213" t="s">
        <v>585</v>
      </c>
      <c r="G471" s="214" t="s">
        <v>677</v>
      </c>
      <c r="H471" s="208" t="str">
        <f>IF(Input!F$4="GMH_OECC",J471,IF(Input!F$4="GMH_XOEC",L471,IF(Input!F$4="GMH_Korea",N471,IF(Input!F$4="GMH_EU",P471,IF(Input!F$4="Skysuper",#REF!,IF(Input!F$4="SkyII",#REF!,IF(Input!F$4="XO-8000",#REF!, "FALSE")))))))</f>
        <v>00</v>
      </c>
      <c r="I471" s="209">
        <f>IF(Input!F$4="GMH_OECC",K471,IF(Input!F$4="GMH_XOEC",M471,IF(Input!F$4="GMH_Korea",O471,IF(Input!F$4="GMH_EU",Q471,IF(Input!F$4="Skysuper",#REF!,IF(Input!F$4="SkyII",#REF!,IF(Input!F$4="XO-8000",#REF!, "FALSE")))))))</f>
        <v>0</v>
      </c>
      <c r="J471" s="210" t="s">
        <v>10359</v>
      </c>
      <c r="K471" s="268">
        <v>0</v>
      </c>
      <c r="L471" s="270" t="s">
        <v>10359</v>
      </c>
      <c r="M471" s="270">
        <v>0</v>
      </c>
      <c r="N471" s="270" t="s">
        <v>10359</v>
      </c>
      <c r="O471" s="270">
        <v>0</v>
      </c>
      <c r="P471" s="270" t="s">
        <v>10359</v>
      </c>
      <c r="Q471" s="270">
        <v>0</v>
      </c>
      <c r="R471" s="74"/>
      <c r="S471" s="75" t="str">
        <f t="shared" si="42"/>
        <v>0000</v>
      </c>
      <c r="T471" s="75" t="str">
        <f t="shared" si="43"/>
        <v>00000000000000000000000000000000</v>
      </c>
      <c r="U471" s="75" t="str">
        <f t="shared" ca="1" si="44"/>
        <v>00000000000000000000000000000000</v>
      </c>
      <c r="V471" s="197">
        <f t="shared" ca="1" si="46"/>
        <v>0</v>
      </c>
      <c r="W471" s="75">
        <f t="shared" si="47"/>
        <v>0</v>
      </c>
      <c r="Y471" s="75">
        <f t="shared" si="45"/>
        <v>3744</v>
      </c>
      <c r="Z471" s="75">
        <v>468</v>
      </c>
      <c r="AE471" s="479"/>
    </row>
    <row r="472" spans="1:31" s="75" customFormat="1" ht="13.5" x14ac:dyDescent="0.2">
      <c r="A472" s="211">
        <v>469</v>
      </c>
      <c r="B472" s="212" t="s">
        <v>1486</v>
      </c>
      <c r="C472" s="213" t="s">
        <v>1487</v>
      </c>
      <c r="D472" s="213"/>
      <c r="E472" s="213">
        <v>0</v>
      </c>
      <c r="F472" s="213" t="s">
        <v>585</v>
      </c>
      <c r="G472" s="214" t="s">
        <v>677</v>
      </c>
      <c r="H472" s="208" t="str">
        <f>IF(Input!F$4="GMH_OECC",J472,IF(Input!F$4="GMH_XOEC",L472,IF(Input!F$4="GMH_Korea",N472,IF(Input!F$4="GMH_EU",P472,IF(Input!F$4="Skysuper",#REF!,IF(Input!F$4="SkyII",#REF!,IF(Input!F$4="XO-8000",#REF!, "FALSE")))))))</f>
        <v>00</v>
      </c>
      <c r="I472" s="209">
        <f>IF(Input!F$4="GMH_OECC",K472,IF(Input!F$4="GMH_XOEC",M472,IF(Input!F$4="GMH_Korea",O472,IF(Input!F$4="GMH_EU",Q472,IF(Input!F$4="Skysuper",#REF!,IF(Input!F$4="SkyII",#REF!,IF(Input!F$4="XO-8000",#REF!, "FALSE")))))))</f>
        <v>0</v>
      </c>
      <c r="J472" s="210" t="s">
        <v>10359</v>
      </c>
      <c r="K472" s="268">
        <v>0</v>
      </c>
      <c r="L472" s="270" t="s">
        <v>10359</v>
      </c>
      <c r="M472" s="270">
        <v>0</v>
      </c>
      <c r="N472" s="270" t="s">
        <v>10359</v>
      </c>
      <c r="O472" s="270">
        <v>0</v>
      </c>
      <c r="P472" s="270" t="s">
        <v>10359</v>
      </c>
      <c r="Q472" s="270">
        <v>0</v>
      </c>
      <c r="R472" s="74"/>
      <c r="S472" s="75" t="str">
        <f t="shared" si="42"/>
        <v>0000</v>
      </c>
      <c r="T472" s="75" t="str">
        <f t="shared" si="43"/>
        <v>00000000000000000000000000000000</v>
      </c>
      <c r="U472" s="75" t="str">
        <f t="shared" ca="1" si="44"/>
        <v>00000000000000000000000000000000</v>
      </c>
      <c r="V472" s="197">
        <f t="shared" ca="1" si="46"/>
        <v>0</v>
      </c>
      <c r="W472" s="75">
        <f t="shared" si="47"/>
        <v>0</v>
      </c>
      <c r="Y472" s="75">
        <f t="shared" si="45"/>
        <v>3752</v>
      </c>
      <c r="Z472" s="75">
        <v>469</v>
      </c>
      <c r="AE472" s="479"/>
    </row>
    <row r="473" spans="1:31" s="75" customFormat="1" ht="13.5" x14ac:dyDescent="0.2">
      <c r="A473" s="211">
        <v>470</v>
      </c>
      <c r="B473" s="212" t="s">
        <v>1488</v>
      </c>
      <c r="C473" s="213" t="s">
        <v>1489</v>
      </c>
      <c r="D473" s="213"/>
      <c r="E473" s="213">
        <v>0</v>
      </c>
      <c r="F473" s="213" t="s">
        <v>585</v>
      </c>
      <c r="G473" s="214" t="s">
        <v>677</v>
      </c>
      <c r="H473" s="208" t="str">
        <f>IF(Input!F$4="GMH_OECC",J473,IF(Input!F$4="GMH_XOEC",L473,IF(Input!F$4="GMH_Korea",N473,IF(Input!F$4="GMH_EU",P473,IF(Input!F$4="Skysuper",#REF!,IF(Input!F$4="SkyII",#REF!,IF(Input!F$4="XO-8000",#REF!, "FALSE")))))))</f>
        <v>00</v>
      </c>
      <c r="I473" s="209">
        <f>IF(Input!F$4="GMH_OECC",K473,IF(Input!F$4="GMH_XOEC",M473,IF(Input!F$4="GMH_Korea",O473,IF(Input!F$4="GMH_EU",Q473,IF(Input!F$4="Skysuper",#REF!,IF(Input!F$4="SkyII",#REF!,IF(Input!F$4="XO-8000",#REF!, "FALSE")))))))</f>
        <v>0</v>
      </c>
      <c r="J473" s="210" t="s">
        <v>10359</v>
      </c>
      <c r="K473" s="268">
        <v>0</v>
      </c>
      <c r="L473" s="270" t="s">
        <v>10359</v>
      </c>
      <c r="M473" s="270">
        <v>0</v>
      </c>
      <c r="N473" s="270" t="s">
        <v>10359</v>
      </c>
      <c r="O473" s="270">
        <v>0</v>
      </c>
      <c r="P473" s="270" t="s">
        <v>10359</v>
      </c>
      <c r="Q473" s="270">
        <v>0</v>
      </c>
      <c r="R473" s="74"/>
      <c r="S473" s="75" t="str">
        <f t="shared" si="42"/>
        <v>0000</v>
      </c>
      <c r="T473" s="75" t="str">
        <f t="shared" si="43"/>
        <v>00000000000000000000000000000000</v>
      </c>
      <c r="U473" s="75" t="str">
        <f t="shared" ca="1" si="44"/>
        <v>00000000000000000000000000000000</v>
      </c>
      <c r="V473" s="197">
        <f t="shared" ca="1" si="46"/>
        <v>0</v>
      </c>
      <c r="W473" s="75">
        <f t="shared" si="47"/>
        <v>0</v>
      </c>
      <c r="Y473" s="75">
        <f t="shared" si="45"/>
        <v>3760</v>
      </c>
      <c r="Z473" s="75">
        <v>470</v>
      </c>
      <c r="AE473" s="479"/>
    </row>
    <row r="474" spans="1:31" s="75" customFormat="1" ht="13.5" x14ac:dyDescent="0.2">
      <c r="A474" s="211">
        <v>471</v>
      </c>
      <c r="B474" s="212" t="s">
        <v>1490</v>
      </c>
      <c r="C474" s="213" t="s">
        <v>1491</v>
      </c>
      <c r="D474" s="213"/>
      <c r="E474" s="213">
        <v>0</v>
      </c>
      <c r="F474" s="213" t="s">
        <v>585</v>
      </c>
      <c r="G474" s="214" t="s">
        <v>677</v>
      </c>
      <c r="H474" s="208" t="str">
        <f>IF(Input!F$4="GMH_OECC",J474,IF(Input!F$4="GMH_XOEC",L474,IF(Input!F$4="GMH_Korea",N474,IF(Input!F$4="GMH_EU",P474,IF(Input!F$4="Skysuper",#REF!,IF(Input!F$4="SkyII",#REF!,IF(Input!F$4="XO-8000",#REF!, "FALSE")))))))</f>
        <v>00</v>
      </c>
      <c r="I474" s="209">
        <f>IF(Input!F$4="GMH_OECC",K474,IF(Input!F$4="GMH_XOEC",M474,IF(Input!F$4="GMH_Korea",O474,IF(Input!F$4="GMH_EU",Q474,IF(Input!F$4="Skysuper",#REF!,IF(Input!F$4="SkyII",#REF!,IF(Input!F$4="XO-8000",#REF!, "FALSE")))))))</f>
        <v>0</v>
      </c>
      <c r="J474" s="210" t="s">
        <v>10359</v>
      </c>
      <c r="K474" s="268">
        <v>0</v>
      </c>
      <c r="L474" s="270" t="s">
        <v>10359</v>
      </c>
      <c r="M474" s="270">
        <v>0</v>
      </c>
      <c r="N474" s="270" t="s">
        <v>10359</v>
      </c>
      <c r="O474" s="270">
        <v>0</v>
      </c>
      <c r="P474" s="270" t="s">
        <v>10359</v>
      </c>
      <c r="Q474" s="270">
        <v>0</v>
      </c>
      <c r="R474" s="74"/>
      <c r="S474" s="75" t="str">
        <f t="shared" si="42"/>
        <v>0000</v>
      </c>
      <c r="T474" s="75" t="str">
        <f t="shared" si="43"/>
        <v>00000000000000000000000000000000</v>
      </c>
      <c r="U474" s="75" t="str">
        <f t="shared" ca="1" si="44"/>
        <v>00000000000000000000000000000000</v>
      </c>
      <c r="V474" s="197">
        <f t="shared" ca="1" si="46"/>
        <v>0</v>
      </c>
      <c r="W474" s="75">
        <f t="shared" si="47"/>
        <v>0</v>
      </c>
      <c r="Y474" s="75">
        <f t="shared" si="45"/>
        <v>3768</v>
      </c>
      <c r="Z474" s="75">
        <v>471</v>
      </c>
      <c r="AE474" s="479"/>
    </row>
    <row r="475" spans="1:31" s="75" customFormat="1" ht="13.5" x14ac:dyDescent="0.2">
      <c r="A475" s="211">
        <v>472</v>
      </c>
      <c r="B475" s="212" t="s">
        <v>1492</v>
      </c>
      <c r="C475" s="213" t="s">
        <v>1493</v>
      </c>
      <c r="D475" s="213"/>
      <c r="E475" s="213">
        <v>0</v>
      </c>
      <c r="F475" s="213" t="s">
        <v>585</v>
      </c>
      <c r="G475" s="214" t="s">
        <v>677</v>
      </c>
      <c r="H475" s="208" t="str">
        <f>IF(Input!F$4="GMH_OECC",J475,IF(Input!F$4="GMH_XOEC",L475,IF(Input!F$4="GMH_Korea",N475,IF(Input!F$4="GMH_EU",P475,IF(Input!F$4="Skysuper",#REF!,IF(Input!F$4="SkyII",#REF!,IF(Input!F$4="XO-8000",#REF!, "FALSE")))))))</f>
        <v>00</v>
      </c>
      <c r="I475" s="209">
        <f>IF(Input!F$4="GMH_OECC",K475,IF(Input!F$4="GMH_XOEC",M475,IF(Input!F$4="GMH_Korea",O475,IF(Input!F$4="GMH_EU",Q475,IF(Input!F$4="Skysuper",#REF!,IF(Input!F$4="SkyII",#REF!,IF(Input!F$4="XO-8000",#REF!, "FALSE")))))))</f>
        <v>0</v>
      </c>
      <c r="J475" s="210" t="s">
        <v>10359</v>
      </c>
      <c r="K475" s="268">
        <v>0</v>
      </c>
      <c r="L475" s="270" t="s">
        <v>10359</v>
      </c>
      <c r="M475" s="270">
        <v>0</v>
      </c>
      <c r="N475" s="270" t="s">
        <v>10359</v>
      </c>
      <c r="O475" s="270">
        <v>0</v>
      </c>
      <c r="P475" s="270" t="s">
        <v>10359</v>
      </c>
      <c r="Q475" s="270">
        <v>0</v>
      </c>
      <c r="R475" s="74"/>
      <c r="S475" s="75" t="str">
        <f t="shared" si="42"/>
        <v>0000</v>
      </c>
      <c r="T475" s="75" t="str">
        <f t="shared" si="43"/>
        <v>00000000000000000000000000000000</v>
      </c>
      <c r="U475" s="75" t="str">
        <f t="shared" ca="1" si="44"/>
        <v>00000000000000000000000000000000</v>
      </c>
      <c r="V475" s="197">
        <f t="shared" ca="1" si="46"/>
        <v>0</v>
      </c>
      <c r="W475" s="75">
        <f t="shared" si="47"/>
        <v>0</v>
      </c>
      <c r="Y475" s="75">
        <f t="shared" si="45"/>
        <v>3776</v>
      </c>
      <c r="Z475" s="75">
        <v>472</v>
      </c>
      <c r="AE475" s="479"/>
    </row>
    <row r="476" spans="1:31" s="75" customFormat="1" ht="13.5" x14ac:dyDescent="0.2">
      <c r="A476" s="211">
        <v>473</v>
      </c>
      <c r="B476" s="212" t="s">
        <v>1494</v>
      </c>
      <c r="C476" s="213" t="s">
        <v>1495</v>
      </c>
      <c r="D476" s="213"/>
      <c r="E476" s="213">
        <v>0</v>
      </c>
      <c r="F476" s="213" t="s">
        <v>585</v>
      </c>
      <c r="G476" s="214" t="s">
        <v>677</v>
      </c>
      <c r="H476" s="208" t="str">
        <f>IF(Input!F$4="GMH_OECC",J476,IF(Input!F$4="GMH_XOEC",L476,IF(Input!F$4="GMH_Korea",N476,IF(Input!F$4="GMH_EU",P476,IF(Input!F$4="Skysuper",#REF!,IF(Input!F$4="SkyII",#REF!,IF(Input!F$4="XO-8000",#REF!, "FALSE")))))))</f>
        <v>00</v>
      </c>
      <c r="I476" s="209">
        <f>IF(Input!F$4="GMH_OECC",K476,IF(Input!F$4="GMH_XOEC",M476,IF(Input!F$4="GMH_Korea",O476,IF(Input!F$4="GMH_EU",Q476,IF(Input!F$4="Skysuper",#REF!,IF(Input!F$4="SkyII",#REF!,IF(Input!F$4="XO-8000",#REF!, "FALSE")))))))</f>
        <v>0</v>
      </c>
      <c r="J476" s="210" t="s">
        <v>10359</v>
      </c>
      <c r="K476" s="268">
        <v>0</v>
      </c>
      <c r="L476" s="270" t="s">
        <v>10359</v>
      </c>
      <c r="M476" s="270">
        <v>0</v>
      </c>
      <c r="N476" s="270" t="s">
        <v>10359</v>
      </c>
      <c r="O476" s="270">
        <v>0</v>
      </c>
      <c r="P476" s="270" t="s">
        <v>10359</v>
      </c>
      <c r="Q476" s="270">
        <v>0</v>
      </c>
      <c r="R476" s="74"/>
      <c r="S476" s="75" t="str">
        <f t="shared" si="42"/>
        <v>0000</v>
      </c>
      <c r="T476" s="75" t="str">
        <f t="shared" si="43"/>
        <v>00000000000000000000000000000001</v>
      </c>
      <c r="U476" s="75" t="str">
        <f t="shared" ca="1" si="44"/>
        <v>00000000000000000000000000000000</v>
      </c>
      <c r="V476" s="197">
        <f t="shared" ca="1" si="46"/>
        <v>0</v>
      </c>
      <c r="W476" s="75">
        <f t="shared" si="47"/>
        <v>1</v>
      </c>
      <c r="Y476" s="75">
        <f t="shared" si="45"/>
        <v>3784</v>
      </c>
      <c r="Z476" s="75">
        <v>473</v>
      </c>
      <c r="AE476" s="479"/>
    </row>
    <row r="477" spans="1:31" s="75" customFormat="1" ht="13.5" x14ac:dyDescent="0.2">
      <c r="A477" s="211">
        <v>474</v>
      </c>
      <c r="B477" s="212" t="s">
        <v>1496</v>
      </c>
      <c r="C477" s="213" t="s">
        <v>1497</v>
      </c>
      <c r="D477" s="213"/>
      <c r="E477" s="213">
        <v>0</v>
      </c>
      <c r="F477" s="213" t="s">
        <v>585</v>
      </c>
      <c r="G477" s="214" t="s">
        <v>677</v>
      </c>
      <c r="H477" s="208" t="str">
        <f>IF(Input!F$4="GMH_OECC",J477,IF(Input!F$4="GMH_XOEC",L477,IF(Input!F$4="GMH_Korea",N477,IF(Input!F$4="GMH_EU",P477,IF(Input!F$4="Skysuper",#REF!,IF(Input!F$4="SkyII",#REF!,IF(Input!F$4="XO-8000",#REF!, "FALSE")))))))</f>
        <v>00</v>
      </c>
      <c r="I477" s="209">
        <f>IF(Input!F$4="GMH_OECC",K477,IF(Input!F$4="GMH_XOEC",M477,IF(Input!F$4="GMH_Korea",O477,IF(Input!F$4="GMH_EU",Q477,IF(Input!F$4="Skysuper",#REF!,IF(Input!F$4="SkyII",#REF!,IF(Input!F$4="XO-8000",#REF!, "FALSE")))))))</f>
        <v>0</v>
      </c>
      <c r="J477" s="210" t="s">
        <v>10359</v>
      </c>
      <c r="K477" s="268">
        <v>0</v>
      </c>
      <c r="L477" s="270" t="s">
        <v>10359</v>
      </c>
      <c r="M477" s="270">
        <v>0</v>
      </c>
      <c r="N477" s="270" t="s">
        <v>10359</v>
      </c>
      <c r="O477" s="270">
        <v>0</v>
      </c>
      <c r="P477" s="270" t="s">
        <v>10359</v>
      </c>
      <c r="Q477" s="270">
        <v>0</v>
      </c>
      <c r="R477" s="74"/>
      <c r="S477" s="75" t="str">
        <f t="shared" si="42"/>
        <v>0000</v>
      </c>
      <c r="T477" s="75" t="str">
        <f t="shared" si="43"/>
        <v>00000000000000000000000000010001</v>
      </c>
      <c r="U477" s="75" t="str">
        <f t="shared" ca="1" si="44"/>
        <v>00000000000000000000000000000000</v>
      </c>
      <c r="V477" s="197">
        <f t="shared" ca="1" si="46"/>
        <v>0</v>
      </c>
      <c r="W477" s="75">
        <f t="shared" si="47"/>
        <v>2</v>
      </c>
      <c r="Y477" s="75">
        <f t="shared" si="45"/>
        <v>3792</v>
      </c>
      <c r="Z477" s="75">
        <v>474</v>
      </c>
      <c r="AE477" s="479"/>
    </row>
    <row r="478" spans="1:31" s="75" customFormat="1" ht="13.5" x14ac:dyDescent="0.2">
      <c r="A478" s="211">
        <v>475</v>
      </c>
      <c r="B478" s="212" t="s">
        <v>1498</v>
      </c>
      <c r="C478" s="213" t="s">
        <v>1499</v>
      </c>
      <c r="D478" s="213"/>
      <c r="E478" s="213">
        <v>0</v>
      </c>
      <c r="F478" s="213" t="s">
        <v>585</v>
      </c>
      <c r="G478" s="214" t="s">
        <v>677</v>
      </c>
      <c r="H478" s="208" t="str">
        <f>IF(Input!F$4="GMH_OECC",J478,IF(Input!F$4="GMH_XOEC",L478,IF(Input!F$4="GMH_Korea",N478,IF(Input!F$4="GMH_EU",P478,IF(Input!F$4="Skysuper",#REF!,IF(Input!F$4="SkyII",#REF!,IF(Input!F$4="XO-8000",#REF!, "FALSE")))))))</f>
        <v>00</v>
      </c>
      <c r="I478" s="209">
        <f>IF(Input!F$4="GMH_OECC",K478,IF(Input!F$4="GMH_XOEC",M478,IF(Input!F$4="GMH_Korea",O478,IF(Input!F$4="GMH_EU",Q478,IF(Input!F$4="Skysuper",#REF!,IF(Input!F$4="SkyII",#REF!,IF(Input!F$4="XO-8000",#REF!, "FALSE")))))))</f>
        <v>0</v>
      </c>
      <c r="J478" s="210" t="s">
        <v>10359</v>
      </c>
      <c r="K478" s="268">
        <v>0</v>
      </c>
      <c r="L478" s="270" t="s">
        <v>10359</v>
      </c>
      <c r="M478" s="270">
        <v>0</v>
      </c>
      <c r="N478" s="270" t="s">
        <v>10359</v>
      </c>
      <c r="O478" s="270">
        <v>0</v>
      </c>
      <c r="P478" s="270" t="s">
        <v>10359</v>
      </c>
      <c r="Q478" s="270">
        <v>0</v>
      </c>
      <c r="R478" s="74"/>
      <c r="S478" s="75" t="str">
        <f t="shared" si="42"/>
        <v>0000</v>
      </c>
      <c r="T478" s="75" t="str">
        <f t="shared" si="43"/>
        <v>00000000000000000000000100010001</v>
      </c>
      <c r="U478" s="75" t="str">
        <f t="shared" ca="1" si="44"/>
        <v>00000000000000000000000000000000</v>
      </c>
      <c r="V478" s="197">
        <f t="shared" ca="1" si="46"/>
        <v>0</v>
      </c>
      <c r="W478" s="75">
        <f t="shared" si="47"/>
        <v>3</v>
      </c>
      <c r="Y478" s="75">
        <f t="shared" si="45"/>
        <v>3800</v>
      </c>
      <c r="Z478" s="75">
        <v>475</v>
      </c>
      <c r="AE478" s="479"/>
    </row>
    <row r="479" spans="1:31" s="75" customFormat="1" ht="13.5" x14ac:dyDescent="0.2">
      <c r="A479" s="211">
        <v>476</v>
      </c>
      <c r="B479" s="212" t="s">
        <v>1500</v>
      </c>
      <c r="C479" s="213" t="s">
        <v>1501</v>
      </c>
      <c r="D479" s="213"/>
      <c r="E479" s="213">
        <v>0</v>
      </c>
      <c r="F479" s="213" t="s">
        <v>585</v>
      </c>
      <c r="G479" s="214" t="s">
        <v>677</v>
      </c>
      <c r="H479" s="208" t="str">
        <f>IF(Input!F$4="GMH_OECC",J479,IF(Input!F$4="GMH_XOEC",L479,IF(Input!F$4="GMH_Korea",N479,IF(Input!F$4="GMH_EU",P479,IF(Input!F$4="Skysuper",#REF!,IF(Input!F$4="SkyII",#REF!,IF(Input!F$4="XO-8000",#REF!, "FALSE")))))))</f>
        <v>00</v>
      </c>
      <c r="I479" s="209">
        <f>IF(Input!F$4="GMH_OECC",K479,IF(Input!F$4="GMH_XOEC",M479,IF(Input!F$4="GMH_Korea",O479,IF(Input!F$4="GMH_EU",Q479,IF(Input!F$4="Skysuper",#REF!,IF(Input!F$4="SkyII",#REF!,IF(Input!F$4="XO-8000",#REF!, "FALSE")))))))</f>
        <v>0</v>
      </c>
      <c r="J479" s="210" t="s">
        <v>10359</v>
      </c>
      <c r="K479" s="268">
        <v>0</v>
      </c>
      <c r="L479" s="270" t="s">
        <v>10359</v>
      </c>
      <c r="M479" s="270">
        <v>0</v>
      </c>
      <c r="N479" s="270" t="s">
        <v>10359</v>
      </c>
      <c r="O479" s="270">
        <v>0</v>
      </c>
      <c r="P479" s="270" t="s">
        <v>10359</v>
      </c>
      <c r="Q479" s="270">
        <v>0</v>
      </c>
      <c r="R479" s="74"/>
      <c r="S479" s="75" t="str">
        <f t="shared" si="42"/>
        <v>0000</v>
      </c>
      <c r="T479" s="75" t="str">
        <f t="shared" si="43"/>
        <v>00000000000000000001000100010001</v>
      </c>
      <c r="U479" s="75" t="str">
        <f t="shared" ca="1" si="44"/>
        <v>00000000000000000000000000000000</v>
      </c>
      <c r="V479" s="197">
        <f t="shared" ca="1" si="46"/>
        <v>0</v>
      </c>
      <c r="W479" s="75">
        <f t="shared" si="47"/>
        <v>4</v>
      </c>
      <c r="Y479" s="75">
        <f t="shared" si="45"/>
        <v>3808</v>
      </c>
      <c r="Z479" s="75">
        <v>476</v>
      </c>
      <c r="AE479" s="479"/>
    </row>
    <row r="480" spans="1:31" s="75" customFormat="1" ht="13.5" x14ac:dyDescent="0.2">
      <c r="A480" s="211">
        <v>477</v>
      </c>
      <c r="B480" s="212" t="s">
        <v>1502</v>
      </c>
      <c r="C480" s="213" t="s">
        <v>1503</v>
      </c>
      <c r="D480" s="213"/>
      <c r="E480" s="213">
        <v>0</v>
      </c>
      <c r="F480" s="213" t="s">
        <v>585</v>
      </c>
      <c r="G480" s="214" t="s">
        <v>677</v>
      </c>
      <c r="H480" s="208" t="str">
        <f>IF(Input!F$4="GMH_OECC",J480,IF(Input!F$4="GMH_XOEC",L480,IF(Input!F$4="GMH_Korea",N480,IF(Input!F$4="GMH_EU",P480,IF(Input!F$4="Skysuper",#REF!,IF(Input!F$4="SkyII",#REF!,IF(Input!F$4="XO-8000",#REF!, "FALSE")))))))</f>
        <v>00</v>
      </c>
      <c r="I480" s="209">
        <f>IF(Input!F$4="GMH_OECC",K480,IF(Input!F$4="GMH_XOEC",M480,IF(Input!F$4="GMH_Korea",O480,IF(Input!F$4="GMH_EU",Q480,IF(Input!F$4="Skysuper",#REF!,IF(Input!F$4="SkyII",#REF!,IF(Input!F$4="XO-8000",#REF!, "FALSE")))))))</f>
        <v>0</v>
      </c>
      <c r="J480" s="210" t="s">
        <v>10359</v>
      </c>
      <c r="K480" s="268">
        <v>0</v>
      </c>
      <c r="L480" s="270" t="s">
        <v>10359</v>
      </c>
      <c r="M480" s="270">
        <v>0</v>
      </c>
      <c r="N480" s="270" t="s">
        <v>10359</v>
      </c>
      <c r="O480" s="270">
        <v>0</v>
      </c>
      <c r="P480" s="270" t="s">
        <v>10359</v>
      </c>
      <c r="Q480" s="270">
        <v>0</v>
      </c>
      <c r="R480" s="74"/>
      <c r="S480" s="75" t="str">
        <f t="shared" si="42"/>
        <v>0000</v>
      </c>
      <c r="T480" s="75" t="str">
        <f t="shared" si="43"/>
        <v>00000000000000010001000100010001</v>
      </c>
      <c r="U480" s="75" t="str">
        <f t="shared" ca="1" si="44"/>
        <v>00000000000000000000000000000000</v>
      </c>
      <c r="V480" s="197">
        <f t="shared" ca="1" si="46"/>
        <v>0</v>
      </c>
      <c r="W480" s="75">
        <f t="shared" si="47"/>
        <v>5</v>
      </c>
      <c r="Y480" s="75">
        <f t="shared" si="45"/>
        <v>3816</v>
      </c>
      <c r="Z480" s="75">
        <v>477</v>
      </c>
      <c r="AE480" s="479"/>
    </row>
    <row r="481" spans="1:31" s="75" customFormat="1" ht="13.5" x14ac:dyDescent="0.2">
      <c r="A481" s="211">
        <v>478</v>
      </c>
      <c r="B481" s="212" t="s">
        <v>1504</v>
      </c>
      <c r="C481" s="213" t="s">
        <v>1505</v>
      </c>
      <c r="D481" s="213"/>
      <c r="E481" s="213">
        <v>0</v>
      </c>
      <c r="F481" s="213" t="s">
        <v>585</v>
      </c>
      <c r="G481" s="214" t="s">
        <v>677</v>
      </c>
      <c r="H481" s="208" t="str">
        <f>IF(Input!F$4="GMH_OECC",J481,IF(Input!F$4="GMH_XOEC",L481,IF(Input!F$4="GMH_Korea",N481,IF(Input!F$4="GMH_EU",P481,IF(Input!F$4="Skysuper",#REF!,IF(Input!F$4="SkyII",#REF!,IF(Input!F$4="XO-8000",#REF!, "FALSE")))))))</f>
        <v>00</v>
      </c>
      <c r="I481" s="209">
        <f>IF(Input!F$4="GMH_OECC",K481,IF(Input!F$4="GMH_XOEC",M481,IF(Input!F$4="GMH_Korea",O481,IF(Input!F$4="GMH_EU",Q481,IF(Input!F$4="Skysuper",#REF!,IF(Input!F$4="SkyII",#REF!,IF(Input!F$4="XO-8000",#REF!, "FALSE")))))))</f>
        <v>0</v>
      </c>
      <c r="J481" s="210" t="s">
        <v>10359</v>
      </c>
      <c r="K481" s="268">
        <v>0</v>
      </c>
      <c r="L481" s="270" t="s">
        <v>10359</v>
      </c>
      <c r="M481" s="270">
        <v>0</v>
      </c>
      <c r="N481" s="270" t="s">
        <v>10359</v>
      </c>
      <c r="O481" s="270">
        <v>0</v>
      </c>
      <c r="P481" s="270" t="s">
        <v>10359</v>
      </c>
      <c r="Q481" s="270">
        <v>0</v>
      </c>
      <c r="R481" s="74"/>
      <c r="S481" s="75" t="str">
        <f t="shared" si="42"/>
        <v>0000</v>
      </c>
      <c r="T481" s="75" t="str">
        <f t="shared" si="43"/>
        <v>00000000000100010001000100010001</v>
      </c>
      <c r="U481" s="75" t="str">
        <f t="shared" ca="1" si="44"/>
        <v>00000000000000000000000000000000</v>
      </c>
      <c r="V481" s="197">
        <f t="shared" ca="1" si="46"/>
        <v>0</v>
      </c>
      <c r="W481" s="75">
        <f t="shared" si="47"/>
        <v>6</v>
      </c>
      <c r="Y481" s="75">
        <f t="shared" si="45"/>
        <v>3824</v>
      </c>
      <c r="Z481" s="75">
        <v>478</v>
      </c>
      <c r="AE481" s="479"/>
    </row>
    <row r="482" spans="1:31" s="75" customFormat="1" ht="13.5" x14ac:dyDescent="0.2">
      <c r="A482" s="211">
        <v>479</v>
      </c>
      <c r="B482" s="212" t="s">
        <v>1506</v>
      </c>
      <c r="C482" s="213" t="s">
        <v>1507</v>
      </c>
      <c r="D482" s="213"/>
      <c r="E482" s="213">
        <v>0</v>
      </c>
      <c r="F482" s="213" t="s">
        <v>585</v>
      </c>
      <c r="G482" s="214" t="s">
        <v>677</v>
      </c>
      <c r="H482" s="208" t="str">
        <f>IF(Input!F$4="GMH_OECC",J482,IF(Input!F$4="GMH_XOEC",L482,IF(Input!F$4="GMH_Korea",N482,IF(Input!F$4="GMH_EU",P482,IF(Input!F$4="Skysuper",#REF!,IF(Input!F$4="SkyII",#REF!,IF(Input!F$4="XO-8000",#REF!, "FALSE")))))))</f>
        <v>00</v>
      </c>
      <c r="I482" s="209">
        <f>IF(Input!F$4="GMH_OECC",K482,IF(Input!F$4="GMH_XOEC",M482,IF(Input!F$4="GMH_Korea",O482,IF(Input!F$4="GMH_EU",Q482,IF(Input!F$4="Skysuper",#REF!,IF(Input!F$4="SkyII",#REF!,IF(Input!F$4="XO-8000",#REF!, "FALSE")))))))</f>
        <v>0</v>
      </c>
      <c r="J482" s="210" t="s">
        <v>10359</v>
      </c>
      <c r="K482" s="268">
        <v>0</v>
      </c>
      <c r="L482" s="270" t="s">
        <v>10359</v>
      </c>
      <c r="M482" s="270">
        <v>0</v>
      </c>
      <c r="N482" s="270" t="s">
        <v>10359</v>
      </c>
      <c r="O482" s="270">
        <v>0</v>
      </c>
      <c r="P482" s="270" t="s">
        <v>10359</v>
      </c>
      <c r="Q482" s="270">
        <v>0</v>
      </c>
      <c r="R482" s="74"/>
      <c r="S482" s="75" t="str">
        <f t="shared" si="42"/>
        <v>0000</v>
      </c>
      <c r="T482" s="75" t="str">
        <f t="shared" si="43"/>
        <v>00000001000100010001000100010001</v>
      </c>
      <c r="U482" s="75" t="str">
        <f t="shared" ca="1" si="44"/>
        <v>00000000000000000000000000000000</v>
      </c>
      <c r="V482" s="197">
        <f t="shared" ca="1" si="46"/>
        <v>0</v>
      </c>
      <c r="W482" s="75">
        <f t="shared" si="47"/>
        <v>7</v>
      </c>
      <c r="Y482" s="75">
        <f t="shared" si="45"/>
        <v>3832</v>
      </c>
      <c r="Z482" s="75">
        <v>479</v>
      </c>
      <c r="AE482" s="479"/>
    </row>
    <row r="483" spans="1:31" s="75" customFormat="1" ht="13.5" x14ac:dyDescent="0.2">
      <c r="A483" s="211">
        <v>480</v>
      </c>
      <c r="B483" s="212" t="s">
        <v>1508</v>
      </c>
      <c r="C483" s="213" t="s">
        <v>1509</v>
      </c>
      <c r="D483" s="213"/>
      <c r="E483" s="213">
        <v>1</v>
      </c>
      <c r="F483" s="213" t="s">
        <v>553</v>
      </c>
      <c r="G483" s="214" t="s">
        <v>554</v>
      </c>
      <c r="H483" s="208">
        <f>IF(Input!F$4="GMH_OECC",J483,IF(Input!F$4="GMH_XOEC",L483,IF(Input!F$4="GMH_Korea",N483,IF(Input!F$4="GMH_EU",P483,IF(Input!F$4="Skysuper",#REF!,IF(Input!F$4="SkyII",#REF!,IF(Input!F$4="XO-8000",#REF!, "FALSE")))))))</f>
        <v>1</v>
      </c>
      <c r="I483" s="209">
        <f>IF(Input!F$4="GMH_OECC",K483,IF(Input!F$4="GMH_XOEC",M483,IF(Input!F$4="GMH_Korea",O483,IF(Input!F$4="GMH_EU",Q483,IF(Input!F$4="Skysuper",#REF!,IF(Input!F$4="SkyII",#REF!,IF(Input!F$4="XO-8000",#REF!, "FALSE")))))))</f>
        <v>0</v>
      </c>
      <c r="J483" s="210">
        <v>1</v>
      </c>
      <c r="K483" s="268">
        <v>0</v>
      </c>
      <c r="L483" s="270">
        <v>1</v>
      </c>
      <c r="M483" s="270">
        <v>0</v>
      </c>
      <c r="N483" s="270">
        <v>1</v>
      </c>
      <c r="O483" s="270">
        <v>0</v>
      </c>
      <c r="P483" s="270">
        <v>1</v>
      </c>
      <c r="Q483" s="270">
        <v>0</v>
      </c>
      <c r="R483" s="74"/>
      <c r="S483" s="75" t="str">
        <f t="shared" si="42"/>
        <v>0001</v>
      </c>
      <c r="T483" s="75" t="str">
        <f t="shared" si="43"/>
        <v>00010001000100010001000100010001</v>
      </c>
      <c r="U483" s="75" t="str">
        <f t="shared" ca="1" si="44"/>
        <v>00000000000000000000000000000000</v>
      </c>
      <c r="V483" s="197">
        <f t="shared" ca="1" si="46"/>
        <v>0</v>
      </c>
      <c r="W483" s="75">
        <f t="shared" si="47"/>
        <v>8</v>
      </c>
      <c r="Y483" s="75">
        <f t="shared" si="45"/>
        <v>3840</v>
      </c>
      <c r="Z483" s="75">
        <v>480</v>
      </c>
      <c r="AE483" s="479"/>
    </row>
    <row r="484" spans="1:31" s="75" customFormat="1" ht="13.5" x14ac:dyDescent="0.2">
      <c r="A484" s="211">
        <v>481</v>
      </c>
      <c r="B484" s="212" t="s">
        <v>1510</v>
      </c>
      <c r="C484" s="213" t="s">
        <v>1511</v>
      </c>
      <c r="D484" s="213"/>
      <c r="E484" s="213">
        <v>1</v>
      </c>
      <c r="F484" s="213" t="s">
        <v>553</v>
      </c>
      <c r="G484" s="214" t="s">
        <v>554</v>
      </c>
      <c r="H484" s="208">
        <f>IF(Input!F$4="GMH_OECC",J484,IF(Input!F$4="GMH_XOEC",L484,IF(Input!F$4="GMH_Korea",N484,IF(Input!F$4="GMH_EU",P484,IF(Input!F$4="Skysuper",#REF!,IF(Input!F$4="SkyII",#REF!,IF(Input!F$4="XO-8000",#REF!, "FALSE")))))))</f>
        <v>1</v>
      </c>
      <c r="I484" s="209">
        <f>IF(Input!F$4="GMH_OECC",K484,IF(Input!F$4="GMH_XOEC",M484,IF(Input!F$4="GMH_Korea",O484,IF(Input!F$4="GMH_EU",Q484,IF(Input!F$4="Skysuper",#REF!,IF(Input!F$4="SkyII",#REF!,IF(Input!F$4="XO-8000",#REF!, "FALSE")))))))</f>
        <v>0</v>
      </c>
      <c r="J484" s="210">
        <v>1</v>
      </c>
      <c r="K484" s="268">
        <v>0</v>
      </c>
      <c r="L484" s="270">
        <v>1</v>
      </c>
      <c r="M484" s="270">
        <v>0</v>
      </c>
      <c r="N484" s="270">
        <v>1</v>
      </c>
      <c r="O484" s="270">
        <v>0</v>
      </c>
      <c r="P484" s="270">
        <v>1</v>
      </c>
      <c r="Q484" s="270">
        <v>0</v>
      </c>
      <c r="R484" s="74"/>
      <c r="S484" s="75" t="str">
        <f t="shared" si="42"/>
        <v>0001</v>
      </c>
      <c r="T484" s="75" t="str">
        <f t="shared" si="43"/>
        <v>00010001000100010001000100010001</v>
      </c>
      <c r="U484" s="75" t="str">
        <f t="shared" ca="1" si="44"/>
        <v>00000000000000000000000000000000</v>
      </c>
      <c r="V484" s="197">
        <f t="shared" ca="1" si="46"/>
        <v>0</v>
      </c>
      <c r="W484" s="75">
        <f t="shared" si="47"/>
        <v>8</v>
      </c>
      <c r="Y484" s="75">
        <f t="shared" si="45"/>
        <v>3848</v>
      </c>
      <c r="Z484" s="75">
        <v>481</v>
      </c>
      <c r="AE484" s="479"/>
    </row>
    <row r="485" spans="1:31" s="75" customFormat="1" ht="13.5" x14ac:dyDescent="0.2">
      <c r="A485" s="211">
        <v>482</v>
      </c>
      <c r="B485" s="212" t="s">
        <v>1512</v>
      </c>
      <c r="C485" s="213" t="s">
        <v>1513</v>
      </c>
      <c r="D485" s="213"/>
      <c r="E485" s="213">
        <v>1</v>
      </c>
      <c r="F485" s="213" t="s">
        <v>553</v>
      </c>
      <c r="G485" s="214" t="s">
        <v>554</v>
      </c>
      <c r="H485" s="208">
        <f>IF(Input!F$4="GMH_OECC",J485,IF(Input!F$4="GMH_XOEC",L485,IF(Input!F$4="GMH_Korea",N485,IF(Input!F$4="GMH_EU",P485,IF(Input!F$4="Skysuper",#REF!,IF(Input!F$4="SkyII",#REF!,IF(Input!F$4="XO-8000",#REF!, "FALSE")))))))</f>
        <v>1</v>
      </c>
      <c r="I485" s="209">
        <f>IF(Input!F$4="GMH_OECC",K485,IF(Input!F$4="GMH_XOEC",M485,IF(Input!F$4="GMH_Korea",O485,IF(Input!F$4="GMH_EU",Q485,IF(Input!F$4="Skysuper",#REF!,IF(Input!F$4="SkyII",#REF!,IF(Input!F$4="XO-8000",#REF!, "FALSE")))))))</f>
        <v>0</v>
      </c>
      <c r="J485" s="210">
        <v>1</v>
      </c>
      <c r="K485" s="268">
        <v>0</v>
      </c>
      <c r="L485" s="270">
        <v>1</v>
      </c>
      <c r="M485" s="270">
        <v>0</v>
      </c>
      <c r="N485" s="270">
        <v>1</v>
      </c>
      <c r="O485" s="270">
        <v>0</v>
      </c>
      <c r="P485" s="270">
        <v>1</v>
      </c>
      <c r="Q485" s="270">
        <v>0</v>
      </c>
      <c r="R485" s="74"/>
      <c r="S485" s="75" t="str">
        <f t="shared" si="42"/>
        <v>0001</v>
      </c>
      <c r="T485" s="75" t="str">
        <f t="shared" si="43"/>
        <v>00010001000100010001000100010001</v>
      </c>
      <c r="U485" s="75" t="str">
        <f t="shared" ca="1" si="44"/>
        <v>00000000000000000000000000000000</v>
      </c>
      <c r="V485" s="197">
        <f t="shared" ca="1" si="46"/>
        <v>0</v>
      </c>
      <c r="W485" s="75">
        <f t="shared" si="47"/>
        <v>8</v>
      </c>
      <c r="Y485" s="75">
        <f t="shared" si="45"/>
        <v>3856</v>
      </c>
      <c r="Z485" s="75">
        <v>482</v>
      </c>
      <c r="AE485" s="479"/>
    </row>
    <row r="486" spans="1:31" s="75" customFormat="1" ht="13.5" x14ac:dyDescent="0.2">
      <c r="A486" s="211">
        <v>483</v>
      </c>
      <c r="B486" s="212" t="s">
        <v>1514</v>
      </c>
      <c r="C486" s="213" t="s">
        <v>1515</v>
      </c>
      <c r="D486" s="213"/>
      <c r="E486" s="213">
        <v>1</v>
      </c>
      <c r="F486" s="213" t="s">
        <v>553</v>
      </c>
      <c r="G486" s="214" t="s">
        <v>554</v>
      </c>
      <c r="H486" s="208">
        <f>IF(Input!F$4="GMH_OECC",J486,IF(Input!F$4="GMH_XOEC",L486,IF(Input!F$4="GMH_Korea",N486,IF(Input!F$4="GMH_EU",P486,IF(Input!F$4="Skysuper",#REF!,IF(Input!F$4="SkyII",#REF!,IF(Input!F$4="XO-8000",#REF!, "FALSE")))))))</f>
        <v>1</v>
      </c>
      <c r="I486" s="209">
        <f>IF(Input!F$4="GMH_OECC",K486,IF(Input!F$4="GMH_XOEC",M486,IF(Input!F$4="GMH_Korea",O486,IF(Input!F$4="GMH_EU",Q486,IF(Input!F$4="Skysuper",#REF!,IF(Input!F$4="SkyII",#REF!,IF(Input!F$4="XO-8000",#REF!, "FALSE")))))))</f>
        <v>0</v>
      </c>
      <c r="J486" s="210">
        <v>1</v>
      </c>
      <c r="K486" s="268">
        <v>0</v>
      </c>
      <c r="L486" s="270">
        <v>1</v>
      </c>
      <c r="M486" s="270">
        <v>0</v>
      </c>
      <c r="N486" s="270">
        <v>1</v>
      </c>
      <c r="O486" s="270">
        <v>0</v>
      </c>
      <c r="P486" s="270">
        <v>1</v>
      </c>
      <c r="Q486" s="270">
        <v>0</v>
      </c>
      <c r="R486" s="74"/>
      <c r="S486" s="75" t="str">
        <f t="shared" si="42"/>
        <v>0001</v>
      </c>
      <c r="T486" s="75" t="str">
        <f t="shared" si="43"/>
        <v>00010001000100010001000100010001</v>
      </c>
      <c r="U486" s="75" t="str">
        <f t="shared" ca="1" si="44"/>
        <v>00000000000000000000000000000000</v>
      </c>
      <c r="V486" s="197">
        <f t="shared" ca="1" si="46"/>
        <v>0</v>
      </c>
      <c r="W486" s="75">
        <f t="shared" si="47"/>
        <v>8</v>
      </c>
      <c r="Y486" s="75">
        <f t="shared" si="45"/>
        <v>3864</v>
      </c>
      <c r="Z486" s="75">
        <v>483</v>
      </c>
      <c r="AE486" s="479"/>
    </row>
    <row r="487" spans="1:31" s="75" customFormat="1" ht="13.5" x14ac:dyDescent="0.2">
      <c r="A487" s="211">
        <v>484</v>
      </c>
      <c r="B487" s="212" t="s">
        <v>1516</v>
      </c>
      <c r="C487" s="213" t="s">
        <v>1517</v>
      </c>
      <c r="D487" s="213"/>
      <c r="E487" s="213">
        <v>1</v>
      </c>
      <c r="F487" s="213" t="s">
        <v>553</v>
      </c>
      <c r="G487" s="214" t="s">
        <v>554</v>
      </c>
      <c r="H487" s="208">
        <f>IF(Input!F$4="GMH_OECC",J487,IF(Input!F$4="GMH_XOEC",L487,IF(Input!F$4="GMH_Korea",N487,IF(Input!F$4="GMH_EU",P487,IF(Input!F$4="Skysuper",#REF!,IF(Input!F$4="SkyII",#REF!,IF(Input!F$4="XO-8000",#REF!, "FALSE")))))))</f>
        <v>1</v>
      </c>
      <c r="I487" s="209">
        <f>IF(Input!F$4="GMH_OECC",K487,IF(Input!F$4="GMH_XOEC",M487,IF(Input!F$4="GMH_Korea",O487,IF(Input!F$4="GMH_EU",Q487,IF(Input!F$4="Skysuper",#REF!,IF(Input!F$4="SkyII",#REF!,IF(Input!F$4="XO-8000",#REF!, "FALSE")))))))</f>
        <v>0</v>
      </c>
      <c r="J487" s="210">
        <v>1</v>
      </c>
      <c r="K487" s="268">
        <v>0</v>
      </c>
      <c r="L487" s="270">
        <v>1</v>
      </c>
      <c r="M487" s="270">
        <v>0</v>
      </c>
      <c r="N487" s="270">
        <v>1</v>
      </c>
      <c r="O487" s="270">
        <v>0</v>
      </c>
      <c r="P487" s="270">
        <v>1</v>
      </c>
      <c r="Q487" s="270">
        <v>0</v>
      </c>
      <c r="R487" s="74"/>
      <c r="S487" s="75" t="str">
        <f t="shared" si="42"/>
        <v>0001</v>
      </c>
      <c r="T487" s="75" t="str">
        <f t="shared" si="43"/>
        <v>00010001000100010001000100010001</v>
      </c>
      <c r="U487" s="75" t="str">
        <f t="shared" ca="1" si="44"/>
        <v>00000000000000000000000000000000</v>
      </c>
      <c r="V487" s="197">
        <f t="shared" ca="1" si="46"/>
        <v>0</v>
      </c>
      <c r="W487" s="75">
        <f t="shared" si="47"/>
        <v>8</v>
      </c>
      <c r="Y487" s="75">
        <f t="shared" si="45"/>
        <v>3872</v>
      </c>
      <c r="Z487" s="75">
        <v>484</v>
      </c>
      <c r="AE487" s="479"/>
    </row>
    <row r="488" spans="1:31" s="75" customFormat="1" ht="13.5" x14ac:dyDescent="0.2">
      <c r="A488" s="211">
        <v>485</v>
      </c>
      <c r="B488" s="212" t="s">
        <v>1518</v>
      </c>
      <c r="C488" s="213" t="s">
        <v>1519</v>
      </c>
      <c r="D488" s="213"/>
      <c r="E488" s="213">
        <v>1</v>
      </c>
      <c r="F488" s="213" t="s">
        <v>553</v>
      </c>
      <c r="G488" s="214" t="s">
        <v>554</v>
      </c>
      <c r="H488" s="208">
        <f>IF(Input!F$4="GMH_OECC",J488,IF(Input!F$4="GMH_XOEC",L488,IF(Input!F$4="GMH_Korea",N488,IF(Input!F$4="GMH_EU",P488,IF(Input!F$4="Skysuper",#REF!,IF(Input!F$4="SkyII",#REF!,IF(Input!F$4="XO-8000",#REF!, "FALSE")))))))</f>
        <v>1</v>
      </c>
      <c r="I488" s="209">
        <f>IF(Input!F$4="GMH_OECC",K488,IF(Input!F$4="GMH_XOEC",M488,IF(Input!F$4="GMH_Korea",O488,IF(Input!F$4="GMH_EU",Q488,IF(Input!F$4="Skysuper",#REF!,IF(Input!F$4="SkyII",#REF!,IF(Input!F$4="XO-8000",#REF!, "FALSE")))))))</f>
        <v>0</v>
      </c>
      <c r="J488" s="210">
        <v>1</v>
      </c>
      <c r="K488" s="268">
        <v>0</v>
      </c>
      <c r="L488" s="270">
        <v>1</v>
      </c>
      <c r="M488" s="270">
        <v>0</v>
      </c>
      <c r="N488" s="270">
        <v>1</v>
      </c>
      <c r="O488" s="270">
        <v>0</v>
      </c>
      <c r="P488" s="270">
        <v>1</v>
      </c>
      <c r="Q488" s="270">
        <v>0</v>
      </c>
      <c r="R488" s="74"/>
      <c r="S488" s="75" t="str">
        <f t="shared" si="42"/>
        <v>0001</v>
      </c>
      <c r="T488" s="75" t="str">
        <f t="shared" si="43"/>
        <v>00010001000100010001000100010001</v>
      </c>
      <c r="U488" s="75" t="str">
        <f t="shared" ca="1" si="44"/>
        <v>00000000000000000000000000000000</v>
      </c>
      <c r="V488" s="197">
        <f t="shared" ca="1" si="46"/>
        <v>0</v>
      </c>
      <c r="W488" s="75">
        <f t="shared" si="47"/>
        <v>8</v>
      </c>
      <c r="Y488" s="75">
        <f t="shared" si="45"/>
        <v>3880</v>
      </c>
      <c r="Z488" s="75">
        <v>485</v>
      </c>
      <c r="AE488" s="479"/>
    </row>
    <row r="489" spans="1:31" s="75" customFormat="1" ht="13.5" x14ac:dyDescent="0.2">
      <c r="A489" s="211">
        <v>486</v>
      </c>
      <c r="B489" s="212" t="s">
        <v>1520</v>
      </c>
      <c r="C489" s="213" t="s">
        <v>1521</v>
      </c>
      <c r="D489" s="213"/>
      <c r="E489" s="213">
        <v>1</v>
      </c>
      <c r="F489" s="213" t="s">
        <v>553</v>
      </c>
      <c r="G489" s="214" t="s">
        <v>554</v>
      </c>
      <c r="H489" s="208">
        <f>IF(Input!F$4="GMH_OECC",J489,IF(Input!F$4="GMH_XOEC",L489,IF(Input!F$4="GMH_Korea",N489,IF(Input!F$4="GMH_EU",P489,IF(Input!F$4="Skysuper",#REF!,IF(Input!F$4="SkyII",#REF!,IF(Input!F$4="XO-8000",#REF!, "FALSE")))))))</f>
        <v>1</v>
      </c>
      <c r="I489" s="209">
        <f>IF(Input!F$4="GMH_OECC",K489,IF(Input!F$4="GMH_XOEC",M489,IF(Input!F$4="GMH_Korea",O489,IF(Input!F$4="GMH_EU",Q489,IF(Input!F$4="Skysuper",#REF!,IF(Input!F$4="SkyII",#REF!,IF(Input!F$4="XO-8000",#REF!, "FALSE")))))))</f>
        <v>0</v>
      </c>
      <c r="J489" s="210">
        <v>1</v>
      </c>
      <c r="K489" s="268">
        <v>0</v>
      </c>
      <c r="L489" s="270">
        <v>1</v>
      </c>
      <c r="M489" s="270">
        <v>0</v>
      </c>
      <c r="N489" s="270">
        <v>1</v>
      </c>
      <c r="O489" s="270">
        <v>0</v>
      </c>
      <c r="P489" s="270">
        <v>1</v>
      </c>
      <c r="Q489" s="270">
        <v>0</v>
      </c>
      <c r="R489" s="74"/>
      <c r="S489" s="75" t="str">
        <f t="shared" si="42"/>
        <v>0001</v>
      </c>
      <c r="T489" s="75" t="str">
        <f t="shared" si="43"/>
        <v>00010001000100010001000100010001</v>
      </c>
      <c r="U489" s="75" t="str">
        <f t="shared" ca="1" si="44"/>
        <v>00000000000000000000000000000000</v>
      </c>
      <c r="V489" s="197">
        <f t="shared" ca="1" si="46"/>
        <v>0</v>
      </c>
      <c r="W489" s="75">
        <f t="shared" si="47"/>
        <v>8</v>
      </c>
      <c r="Y489" s="75">
        <f t="shared" si="45"/>
        <v>3888</v>
      </c>
      <c r="Z489" s="75">
        <v>486</v>
      </c>
      <c r="AE489" s="479"/>
    </row>
    <row r="490" spans="1:31" s="75" customFormat="1" ht="13.5" x14ac:dyDescent="0.2">
      <c r="A490" s="211">
        <v>487</v>
      </c>
      <c r="B490" s="212" t="s">
        <v>1522</v>
      </c>
      <c r="C490" s="213" t="s">
        <v>1523</v>
      </c>
      <c r="D490" s="213"/>
      <c r="E490" s="213">
        <v>1</v>
      </c>
      <c r="F490" s="213" t="s">
        <v>553</v>
      </c>
      <c r="G490" s="214" t="s">
        <v>554</v>
      </c>
      <c r="H490" s="208">
        <f>IF(Input!F$4="GMH_OECC",J490,IF(Input!F$4="GMH_XOEC",L490,IF(Input!F$4="GMH_Korea",N490,IF(Input!F$4="GMH_EU",P490,IF(Input!F$4="Skysuper",#REF!,IF(Input!F$4="SkyII",#REF!,IF(Input!F$4="XO-8000",#REF!, "FALSE")))))))</f>
        <v>1</v>
      </c>
      <c r="I490" s="209">
        <f>IF(Input!F$4="GMH_OECC",K490,IF(Input!F$4="GMH_XOEC",M490,IF(Input!F$4="GMH_Korea",O490,IF(Input!F$4="GMH_EU",Q490,IF(Input!F$4="Skysuper",#REF!,IF(Input!F$4="SkyII",#REF!,IF(Input!F$4="XO-8000",#REF!, "FALSE")))))))</f>
        <v>0</v>
      </c>
      <c r="J490" s="210">
        <v>1</v>
      </c>
      <c r="K490" s="268">
        <v>0</v>
      </c>
      <c r="L490" s="270">
        <v>1</v>
      </c>
      <c r="M490" s="270">
        <v>0</v>
      </c>
      <c r="N490" s="270">
        <v>1</v>
      </c>
      <c r="O490" s="270">
        <v>0</v>
      </c>
      <c r="P490" s="270">
        <v>1</v>
      </c>
      <c r="Q490" s="270">
        <v>0</v>
      </c>
      <c r="R490" s="74"/>
      <c r="S490" s="75" t="str">
        <f t="shared" si="42"/>
        <v>0001</v>
      </c>
      <c r="T490" s="75" t="str">
        <f t="shared" si="43"/>
        <v>00010001000100010001000100010001</v>
      </c>
      <c r="U490" s="75" t="str">
        <f t="shared" ca="1" si="44"/>
        <v>00000000000000000000000000000000</v>
      </c>
      <c r="V490" s="197">
        <f t="shared" ca="1" si="46"/>
        <v>0</v>
      </c>
      <c r="W490" s="75">
        <f t="shared" si="47"/>
        <v>8</v>
      </c>
      <c r="Y490" s="75">
        <f t="shared" si="45"/>
        <v>3896</v>
      </c>
      <c r="Z490" s="75">
        <v>487</v>
      </c>
      <c r="AE490" s="479"/>
    </row>
    <row r="491" spans="1:31" s="75" customFormat="1" ht="13.5" x14ac:dyDescent="0.2">
      <c r="A491" s="211">
        <v>488</v>
      </c>
      <c r="B491" s="212" t="s">
        <v>1524</v>
      </c>
      <c r="C491" s="213" t="s">
        <v>1525</v>
      </c>
      <c r="D491" s="213"/>
      <c r="E491" s="213">
        <v>1</v>
      </c>
      <c r="F491" s="213" t="s">
        <v>553</v>
      </c>
      <c r="G491" s="214" t="s">
        <v>554</v>
      </c>
      <c r="H491" s="208">
        <f>IF(Input!F$4="GMH_OECC",J491,IF(Input!F$4="GMH_XOEC",L491,IF(Input!F$4="GMH_Korea",N491,IF(Input!F$4="GMH_EU",P491,IF(Input!F$4="Skysuper",#REF!,IF(Input!F$4="SkyII",#REF!,IF(Input!F$4="XO-8000",#REF!, "FALSE")))))))</f>
        <v>1</v>
      </c>
      <c r="I491" s="209">
        <f>IF(Input!F$4="GMH_OECC",K491,IF(Input!F$4="GMH_XOEC",M491,IF(Input!F$4="GMH_Korea",O491,IF(Input!F$4="GMH_EU",Q491,IF(Input!F$4="Skysuper",#REF!,IF(Input!F$4="SkyII",#REF!,IF(Input!F$4="XO-8000",#REF!, "FALSE")))))))</f>
        <v>0</v>
      </c>
      <c r="J491" s="210">
        <v>1</v>
      </c>
      <c r="K491" s="268">
        <v>0</v>
      </c>
      <c r="L491" s="270">
        <v>1</v>
      </c>
      <c r="M491" s="270">
        <v>0</v>
      </c>
      <c r="N491" s="270">
        <v>1</v>
      </c>
      <c r="O491" s="270">
        <v>0</v>
      </c>
      <c r="P491" s="270">
        <v>1</v>
      </c>
      <c r="Q491" s="270">
        <v>0</v>
      </c>
      <c r="R491" s="74"/>
      <c r="S491" s="75" t="str">
        <f t="shared" si="42"/>
        <v>0001</v>
      </c>
      <c r="T491" s="75" t="str">
        <f t="shared" si="43"/>
        <v>00010001000100010001000100010001</v>
      </c>
      <c r="U491" s="75" t="str">
        <f t="shared" ca="1" si="44"/>
        <v>00000000000000000000000000000000</v>
      </c>
      <c r="V491" s="197">
        <f t="shared" ca="1" si="46"/>
        <v>0</v>
      </c>
      <c r="W491" s="75">
        <f t="shared" si="47"/>
        <v>8</v>
      </c>
      <c r="Y491" s="75">
        <f t="shared" si="45"/>
        <v>3904</v>
      </c>
      <c r="Z491" s="75">
        <v>488</v>
      </c>
      <c r="AE491" s="479"/>
    </row>
    <row r="492" spans="1:31" s="75" customFormat="1" ht="13.5" x14ac:dyDescent="0.2">
      <c r="A492" s="211">
        <v>489</v>
      </c>
      <c r="B492" s="212" t="s">
        <v>1526</v>
      </c>
      <c r="C492" s="213" t="s">
        <v>1527</v>
      </c>
      <c r="D492" s="213"/>
      <c r="E492" s="213">
        <v>1</v>
      </c>
      <c r="F492" s="213" t="s">
        <v>553</v>
      </c>
      <c r="G492" s="214" t="s">
        <v>554</v>
      </c>
      <c r="H492" s="208">
        <f>IF(Input!F$4="GMH_OECC",J492,IF(Input!F$4="GMH_XOEC",L492,IF(Input!F$4="GMH_Korea",N492,IF(Input!F$4="GMH_EU",P492,IF(Input!F$4="Skysuper",#REF!,IF(Input!F$4="SkyII",#REF!,IF(Input!F$4="XO-8000",#REF!, "FALSE")))))))</f>
        <v>1</v>
      </c>
      <c r="I492" s="209">
        <f>IF(Input!F$4="GMH_OECC",K492,IF(Input!F$4="GMH_XOEC",M492,IF(Input!F$4="GMH_Korea",O492,IF(Input!F$4="GMH_EU",Q492,IF(Input!F$4="Skysuper",#REF!,IF(Input!F$4="SkyII",#REF!,IF(Input!F$4="XO-8000",#REF!, "FALSE")))))))</f>
        <v>0</v>
      </c>
      <c r="J492" s="210">
        <v>1</v>
      </c>
      <c r="K492" s="268">
        <v>0</v>
      </c>
      <c r="L492" s="270">
        <v>1</v>
      </c>
      <c r="M492" s="270">
        <v>0</v>
      </c>
      <c r="N492" s="270">
        <v>1</v>
      </c>
      <c r="O492" s="270">
        <v>0</v>
      </c>
      <c r="P492" s="270">
        <v>1</v>
      </c>
      <c r="Q492" s="270">
        <v>0</v>
      </c>
      <c r="R492" s="74"/>
      <c r="S492" s="75" t="str">
        <f t="shared" si="42"/>
        <v>0001</v>
      </c>
      <c r="T492" s="75" t="str">
        <f t="shared" si="43"/>
        <v>00010001000100010001000100010001</v>
      </c>
      <c r="U492" s="75" t="str">
        <f t="shared" ca="1" si="44"/>
        <v>00000000000000000000000000000000</v>
      </c>
      <c r="V492" s="197">
        <f t="shared" ca="1" si="46"/>
        <v>0</v>
      </c>
      <c r="W492" s="75">
        <f t="shared" si="47"/>
        <v>8</v>
      </c>
      <c r="Y492" s="75">
        <f t="shared" si="45"/>
        <v>3912</v>
      </c>
      <c r="Z492" s="75">
        <v>489</v>
      </c>
      <c r="AE492" s="479"/>
    </row>
    <row r="493" spans="1:31" s="75" customFormat="1" ht="13.5" x14ac:dyDescent="0.2">
      <c r="A493" s="211">
        <v>490</v>
      </c>
      <c r="B493" s="212" t="s">
        <v>1528</v>
      </c>
      <c r="C493" s="213" t="s">
        <v>1529</v>
      </c>
      <c r="D493" s="213"/>
      <c r="E493" s="213">
        <v>1</v>
      </c>
      <c r="F493" s="213" t="s">
        <v>553</v>
      </c>
      <c r="G493" s="214" t="s">
        <v>554</v>
      </c>
      <c r="H493" s="208">
        <f>IF(Input!F$4="GMH_OECC",J493,IF(Input!F$4="GMH_XOEC",L493,IF(Input!F$4="GMH_Korea",N493,IF(Input!F$4="GMH_EU",P493,IF(Input!F$4="Skysuper",#REF!,IF(Input!F$4="SkyII",#REF!,IF(Input!F$4="XO-8000",#REF!, "FALSE")))))))</f>
        <v>1</v>
      </c>
      <c r="I493" s="209">
        <f>IF(Input!F$4="GMH_OECC",K493,IF(Input!F$4="GMH_XOEC",M493,IF(Input!F$4="GMH_Korea",O493,IF(Input!F$4="GMH_EU",Q493,IF(Input!F$4="Skysuper",#REF!,IF(Input!F$4="SkyII",#REF!,IF(Input!F$4="XO-8000",#REF!, "FALSE")))))))</f>
        <v>0</v>
      </c>
      <c r="J493" s="210">
        <v>1</v>
      </c>
      <c r="K493" s="268">
        <v>0</v>
      </c>
      <c r="L493" s="270">
        <v>1</v>
      </c>
      <c r="M493" s="270">
        <v>0</v>
      </c>
      <c r="N493" s="270">
        <v>1</v>
      </c>
      <c r="O493" s="270">
        <v>0</v>
      </c>
      <c r="P493" s="270">
        <v>1</v>
      </c>
      <c r="Q493" s="270">
        <v>0</v>
      </c>
      <c r="R493" s="74"/>
      <c r="S493" s="75" t="str">
        <f t="shared" si="42"/>
        <v>0001</v>
      </c>
      <c r="T493" s="75" t="str">
        <f t="shared" si="43"/>
        <v>00010001000100010001000100010001</v>
      </c>
      <c r="U493" s="75" t="str">
        <f t="shared" ca="1" si="44"/>
        <v>00000000000000000000000000000000</v>
      </c>
      <c r="V493" s="197">
        <f t="shared" ca="1" si="46"/>
        <v>0</v>
      </c>
      <c r="W493" s="75">
        <f t="shared" si="47"/>
        <v>8</v>
      </c>
      <c r="Y493" s="75">
        <f t="shared" si="45"/>
        <v>3920</v>
      </c>
      <c r="Z493" s="75">
        <v>490</v>
      </c>
      <c r="AE493" s="479"/>
    </row>
    <row r="494" spans="1:31" s="75" customFormat="1" ht="13.5" x14ac:dyDescent="0.2">
      <c r="A494" s="211">
        <v>491</v>
      </c>
      <c r="B494" s="212" t="s">
        <v>1530</v>
      </c>
      <c r="C494" s="213" t="s">
        <v>1531</v>
      </c>
      <c r="D494" s="213"/>
      <c r="E494" s="213">
        <v>1</v>
      </c>
      <c r="F494" s="213" t="s">
        <v>553</v>
      </c>
      <c r="G494" s="214" t="s">
        <v>554</v>
      </c>
      <c r="H494" s="208">
        <f>IF(Input!F$4="GMH_OECC",J494,IF(Input!F$4="GMH_XOEC",L494,IF(Input!F$4="GMH_Korea",N494,IF(Input!F$4="GMH_EU",P494,IF(Input!F$4="Skysuper",#REF!,IF(Input!F$4="SkyII",#REF!,IF(Input!F$4="XO-8000",#REF!, "FALSE")))))))</f>
        <v>1</v>
      </c>
      <c r="I494" s="209">
        <f>IF(Input!F$4="GMH_OECC",K494,IF(Input!F$4="GMH_XOEC",M494,IF(Input!F$4="GMH_Korea",O494,IF(Input!F$4="GMH_EU",Q494,IF(Input!F$4="Skysuper",#REF!,IF(Input!F$4="SkyII",#REF!,IF(Input!F$4="XO-8000",#REF!, "FALSE")))))))</f>
        <v>0</v>
      </c>
      <c r="J494" s="210">
        <v>1</v>
      </c>
      <c r="K494" s="268">
        <v>0</v>
      </c>
      <c r="L494" s="270">
        <v>1</v>
      </c>
      <c r="M494" s="270">
        <v>0</v>
      </c>
      <c r="N494" s="270">
        <v>1</v>
      </c>
      <c r="O494" s="270">
        <v>0</v>
      </c>
      <c r="P494" s="270">
        <v>1</v>
      </c>
      <c r="Q494" s="270">
        <v>0</v>
      </c>
      <c r="R494" s="74"/>
      <c r="S494" s="75" t="str">
        <f t="shared" si="42"/>
        <v>0001</v>
      </c>
      <c r="T494" s="75" t="str">
        <f t="shared" si="43"/>
        <v>00010001000100010001000100010001</v>
      </c>
      <c r="U494" s="75" t="str">
        <f t="shared" ca="1" si="44"/>
        <v>00000000000000000000000000000000</v>
      </c>
      <c r="V494" s="197">
        <f t="shared" ca="1" si="46"/>
        <v>0</v>
      </c>
      <c r="W494" s="75">
        <f t="shared" si="47"/>
        <v>8</v>
      </c>
      <c r="Y494" s="75">
        <f t="shared" si="45"/>
        <v>3928</v>
      </c>
      <c r="Z494" s="75">
        <v>491</v>
      </c>
      <c r="AE494" s="479"/>
    </row>
    <row r="495" spans="1:31" s="75" customFormat="1" ht="13.5" x14ac:dyDescent="0.2">
      <c r="A495" s="211">
        <v>492</v>
      </c>
      <c r="B495" s="212" t="s">
        <v>1532</v>
      </c>
      <c r="C495" s="213" t="s">
        <v>1533</v>
      </c>
      <c r="D495" s="213"/>
      <c r="E495" s="213">
        <v>1</v>
      </c>
      <c r="F495" s="213" t="s">
        <v>553</v>
      </c>
      <c r="G495" s="214" t="s">
        <v>554</v>
      </c>
      <c r="H495" s="208">
        <f>IF(Input!F$4="GMH_OECC",J495,IF(Input!F$4="GMH_XOEC",L495,IF(Input!F$4="GMH_Korea",N495,IF(Input!F$4="GMH_EU",P495,IF(Input!F$4="Skysuper",#REF!,IF(Input!F$4="SkyII",#REF!,IF(Input!F$4="XO-8000",#REF!, "FALSE")))))))</f>
        <v>1</v>
      </c>
      <c r="I495" s="209">
        <f>IF(Input!F$4="GMH_OECC",K495,IF(Input!F$4="GMH_XOEC",M495,IF(Input!F$4="GMH_Korea",O495,IF(Input!F$4="GMH_EU",Q495,IF(Input!F$4="Skysuper",#REF!,IF(Input!F$4="SkyII",#REF!,IF(Input!F$4="XO-8000",#REF!, "FALSE")))))))</f>
        <v>0</v>
      </c>
      <c r="J495" s="210">
        <v>1</v>
      </c>
      <c r="K495" s="268">
        <v>0</v>
      </c>
      <c r="L495" s="270">
        <v>1</v>
      </c>
      <c r="M495" s="270">
        <v>0</v>
      </c>
      <c r="N495" s="270">
        <v>1</v>
      </c>
      <c r="O495" s="270">
        <v>0</v>
      </c>
      <c r="P495" s="270">
        <v>1</v>
      </c>
      <c r="Q495" s="270">
        <v>0</v>
      </c>
      <c r="R495" s="74"/>
      <c r="S495" s="75" t="str">
        <f t="shared" si="42"/>
        <v>0001</v>
      </c>
      <c r="T495" s="75" t="str">
        <f t="shared" si="43"/>
        <v>00010001000100010001000100010001</v>
      </c>
      <c r="U495" s="75" t="str">
        <f t="shared" ca="1" si="44"/>
        <v>00000000000000000000000000000000</v>
      </c>
      <c r="V495" s="197">
        <f t="shared" ca="1" si="46"/>
        <v>0</v>
      </c>
      <c r="W495" s="75">
        <f t="shared" si="47"/>
        <v>8</v>
      </c>
      <c r="Y495" s="75">
        <f t="shared" si="45"/>
        <v>3936</v>
      </c>
      <c r="Z495" s="75">
        <v>492</v>
      </c>
      <c r="AE495" s="479"/>
    </row>
    <row r="496" spans="1:31" s="75" customFormat="1" ht="13.5" x14ac:dyDescent="0.2">
      <c r="A496" s="211">
        <v>493</v>
      </c>
      <c r="B496" s="212" t="s">
        <v>1534</v>
      </c>
      <c r="C496" s="213" t="s">
        <v>1535</v>
      </c>
      <c r="D496" s="213"/>
      <c r="E496" s="213">
        <v>1</v>
      </c>
      <c r="F496" s="213" t="s">
        <v>553</v>
      </c>
      <c r="G496" s="214" t="s">
        <v>554</v>
      </c>
      <c r="H496" s="208">
        <f>IF(Input!F$4="GMH_OECC",J496,IF(Input!F$4="GMH_XOEC",L496,IF(Input!F$4="GMH_Korea",N496,IF(Input!F$4="GMH_EU",P496,IF(Input!F$4="Skysuper",#REF!,IF(Input!F$4="SkyII",#REF!,IF(Input!F$4="XO-8000",#REF!, "FALSE")))))))</f>
        <v>1</v>
      </c>
      <c r="I496" s="209">
        <f>IF(Input!F$4="GMH_OECC",K496,IF(Input!F$4="GMH_XOEC",M496,IF(Input!F$4="GMH_Korea",O496,IF(Input!F$4="GMH_EU",Q496,IF(Input!F$4="Skysuper",#REF!,IF(Input!F$4="SkyII",#REF!,IF(Input!F$4="XO-8000",#REF!, "FALSE")))))))</f>
        <v>0</v>
      </c>
      <c r="J496" s="210">
        <v>1</v>
      </c>
      <c r="K496" s="268">
        <v>0</v>
      </c>
      <c r="L496" s="270">
        <v>1</v>
      </c>
      <c r="M496" s="270">
        <v>0</v>
      </c>
      <c r="N496" s="270">
        <v>1</v>
      </c>
      <c r="O496" s="270">
        <v>0</v>
      </c>
      <c r="P496" s="270">
        <v>1</v>
      </c>
      <c r="Q496" s="270">
        <v>0</v>
      </c>
      <c r="R496" s="74"/>
      <c r="S496" s="75" t="str">
        <f t="shared" si="42"/>
        <v>0001</v>
      </c>
      <c r="T496" s="75" t="str">
        <f t="shared" si="43"/>
        <v>00010001000100010001000100010001</v>
      </c>
      <c r="U496" s="75" t="str">
        <f t="shared" ca="1" si="44"/>
        <v>00000000000000000000000000000000</v>
      </c>
      <c r="V496" s="197">
        <f t="shared" ca="1" si="46"/>
        <v>0</v>
      </c>
      <c r="W496" s="75">
        <f t="shared" si="47"/>
        <v>8</v>
      </c>
      <c r="Y496" s="75">
        <f t="shared" si="45"/>
        <v>3944</v>
      </c>
      <c r="Z496" s="75">
        <v>493</v>
      </c>
      <c r="AE496" s="479"/>
    </row>
    <row r="497" spans="1:31" s="75" customFormat="1" ht="13.5" x14ac:dyDescent="0.2">
      <c r="A497" s="211">
        <v>494</v>
      </c>
      <c r="B497" s="212" t="s">
        <v>1536</v>
      </c>
      <c r="C497" s="213" t="s">
        <v>1537</v>
      </c>
      <c r="D497" s="213"/>
      <c r="E497" s="213">
        <v>1</v>
      </c>
      <c r="F497" s="213" t="s">
        <v>553</v>
      </c>
      <c r="G497" s="214" t="s">
        <v>554</v>
      </c>
      <c r="H497" s="208">
        <f>IF(Input!F$4="GMH_OECC",J497,IF(Input!F$4="GMH_XOEC",L497,IF(Input!F$4="GMH_Korea",N497,IF(Input!F$4="GMH_EU",P497,IF(Input!F$4="Skysuper",#REF!,IF(Input!F$4="SkyII",#REF!,IF(Input!F$4="XO-8000",#REF!, "FALSE")))))))</f>
        <v>1</v>
      </c>
      <c r="I497" s="209">
        <f>IF(Input!F$4="GMH_OECC",K497,IF(Input!F$4="GMH_XOEC",M497,IF(Input!F$4="GMH_Korea",O497,IF(Input!F$4="GMH_EU",Q497,IF(Input!F$4="Skysuper",#REF!,IF(Input!F$4="SkyII",#REF!,IF(Input!F$4="XO-8000",#REF!, "FALSE")))))))</f>
        <v>0</v>
      </c>
      <c r="J497" s="210">
        <v>1</v>
      </c>
      <c r="K497" s="268">
        <v>0</v>
      </c>
      <c r="L497" s="270">
        <v>1</v>
      </c>
      <c r="M497" s="270">
        <v>0</v>
      </c>
      <c r="N497" s="270">
        <v>1</v>
      </c>
      <c r="O497" s="270">
        <v>0</v>
      </c>
      <c r="P497" s="270">
        <v>1</v>
      </c>
      <c r="Q497" s="270">
        <v>0</v>
      </c>
      <c r="R497" s="74"/>
      <c r="S497" s="75" t="str">
        <f t="shared" si="42"/>
        <v>0001</v>
      </c>
      <c r="T497" s="75" t="str">
        <f t="shared" si="43"/>
        <v>00010001000100010001000100010001</v>
      </c>
      <c r="U497" s="75" t="str">
        <f t="shared" ca="1" si="44"/>
        <v>00000000000000000000000000000000</v>
      </c>
      <c r="V497" s="197">
        <f t="shared" ca="1" si="46"/>
        <v>0</v>
      </c>
      <c r="W497" s="75">
        <f t="shared" si="47"/>
        <v>8</v>
      </c>
      <c r="Y497" s="75">
        <f t="shared" si="45"/>
        <v>3952</v>
      </c>
      <c r="Z497" s="75">
        <v>494</v>
      </c>
      <c r="AE497" s="479"/>
    </row>
    <row r="498" spans="1:31" s="75" customFormat="1" ht="13.5" x14ac:dyDescent="0.2">
      <c r="A498" s="211">
        <v>495</v>
      </c>
      <c r="B498" s="212" t="s">
        <v>1538</v>
      </c>
      <c r="C498" s="213" t="s">
        <v>1539</v>
      </c>
      <c r="D498" s="213"/>
      <c r="E498" s="213">
        <v>1</v>
      </c>
      <c r="F498" s="213" t="s">
        <v>553</v>
      </c>
      <c r="G498" s="214" t="s">
        <v>554</v>
      </c>
      <c r="H498" s="208">
        <f>IF(Input!F$4="GMH_OECC",J498,IF(Input!F$4="GMH_XOEC",L498,IF(Input!F$4="GMH_Korea",N498,IF(Input!F$4="GMH_EU",P498,IF(Input!F$4="Skysuper",#REF!,IF(Input!F$4="SkyII",#REF!,IF(Input!F$4="XO-8000",#REF!, "FALSE")))))))</f>
        <v>1</v>
      </c>
      <c r="I498" s="209">
        <f>IF(Input!F$4="GMH_OECC",K498,IF(Input!F$4="GMH_XOEC",M498,IF(Input!F$4="GMH_Korea",O498,IF(Input!F$4="GMH_EU",Q498,IF(Input!F$4="Skysuper",#REF!,IF(Input!F$4="SkyII",#REF!,IF(Input!F$4="XO-8000",#REF!, "FALSE")))))))</f>
        <v>0</v>
      </c>
      <c r="J498" s="210">
        <v>1</v>
      </c>
      <c r="K498" s="268">
        <v>0</v>
      </c>
      <c r="L498" s="270">
        <v>1</v>
      </c>
      <c r="M498" s="270">
        <v>0</v>
      </c>
      <c r="N498" s="270">
        <v>1</v>
      </c>
      <c r="O498" s="270">
        <v>0</v>
      </c>
      <c r="P498" s="270">
        <v>1</v>
      </c>
      <c r="Q498" s="270">
        <v>0</v>
      </c>
      <c r="R498" s="74"/>
      <c r="S498" s="75" t="str">
        <f t="shared" si="42"/>
        <v>0001</v>
      </c>
      <c r="T498" s="75" t="str">
        <f t="shared" si="43"/>
        <v>00010001000100010001000100010001</v>
      </c>
      <c r="U498" s="75" t="str">
        <f t="shared" ca="1" si="44"/>
        <v>00000000000000000000000000000000</v>
      </c>
      <c r="V498" s="197">
        <f t="shared" ca="1" si="46"/>
        <v>0</v>
      </c>
      <c r="W498" s="75">
        <f t="shared" si="47"/>
        <v>8</v>
      </c>
      <c r="Y498" s="75">
        <f t="shared" si="45"/>
        <v>3960</v>
      </c>
      <c r="Z498" s="75">
        <v>495</v>
      </c>
      <c r="AE498" s="479"/>
    </row>
    <row r="499" spans="1:31" s="75" customFormat="1" ht="13.5" x14ac:dyDescent="0.2">
      <c r="A499" s="211">
        <v>496</v>
      </c>
      <c r="B499" s="212" t="s">
        <v>1540</v>
      </c>
      <c r="C499" s="213" t="s">
        <v>1541</v>
      </c>
      <c r="D499" s="213"/>
      <c r="E499" s="213">
        <v>1</v>
      </c>
      <c r="F499" s="213" t="s">
        <v>553</v>
      </c>
      <c r="G499" s="214" t="s">
        <v>554</v>
      </c>
      <c r="H499" s="208">
        <f>IF(Input!F$4="GMH_OECC",J499,IF(Input!F$4="GMH_XOEC",L499,IF(Input!F$4="GMH_Korea",N499,IF(Input!F$4="GMH_EU",P499,IF(Input!F$4="Skysuper",#REF!,IF(Input!F$4="SkyII",#REF!,IF(Input!F$4="XO-8000",#REF!, "FALSE")))))))</f>
        <v>1</v>
      </c>
      <c r="I499" s="209">
        <f>IF(Input!F$4="GMH_OECC",K499,IF(Input!F$4="GMH_XOEC",M499,IF(Input!F$4="GMH_Korea",O499,IF(Input!F$4="GMH_EU",Q499,IF(Input!F$4="Skysuper",#REF!,IF(Input!F$4="SkyII",#REF!,IF(Input!F$4="XO-8000",#REF!, "FALSE")))))))</f>
        <v>0</v>
      </c>
      <c r="J499" s="210">
        <v>1</v>
      </c>
      <c r="K499" s="268">
        <v>0</v>
      </c>
      <c r="L499" s="270">
        <v>1</v>
      </c>
      <c r="M499" s="270">
        <v>0</v>
      </c>
      <c r="N499" s="270">
        <v>1</v>
      </c>
      <c r="O499" s="270">
        <v>0</v>
      </c>
      <c r="P499" s="270">
        <v>1</v>
      </c>
      <c r="Q499" s="270">
        <v>0</v>
      </c>
      <c r="R499" s="74"/>
      <c r="S499" s="75" t="str">
        <f t="shared" si="42"/>
        <v>0001</v>
      </c>
      <c r="T499" s="75" t="str">
        <f t="shared" si="43"/>
        <v>00010001000100010001000100010001</v>
      </c>
      <c r="U499" s="75" t="str">
        <f t="shared" ca="1" si="44"/>
        <v>00000000000000000000000000000000</v>
      </c>
      <c r="V499" s="197">
        <f t="shared" ca="1" si="46"/>
        <v>0</v>
      </c>
      <c r="W499" s="75">
        <f t="shared" si="47"/>
        <v>8</v>
      </c>
      <c r="Y499" s="75">
        <f t="shared" si="45"/>
        <v>3968</v>
      </c>
      <c r="Z499" s="75">
        <v>496</v>
      </c>
      <c r="AE499" s="479"/>
    </row>
    <row r="500" spans="1:31" s="75" customFormat="1" ht="13.5" x14ac:dyDescent="0.2">
      <c r="A500" s="211">
        <v>497</v>
      </c>
      <c r="B500" s="212" t="s">
        <v>1542</v>
      </c>
      <c r="C500" s="213" t="s">
        <v>1543</v>
      </c>
      <c r="D500" s="213"/>
      <c r="E500" s="213">
        <v>1</v>
      </c>
      <c r="F500" s="213" t="s">
        <v>553</v>
      </c>
      <c r="G500" s="214" t="s">
        <v>554</v>
      </c>
      <c r="H500" s="208">
        <f>IF(Input!F$4="GMH_OECC",J500,IF(Input!F$4="GMH_XOEC",L500,IF(Input!F$4="GMH_Korea",N500,IF(Input!F$4="GMH_EU",P500,IF(Input!F$4="Skysuper",#REF!,IF(Input!F$4="SkyII",#REF!,IF(Input!F$4="XO-8000",#REF!, "FALSE")))))))</f>
        <v>1</v>
      </c>
      <c r="I500" s="209">
        <f>IF(Input!F$4="GMH_OECC",K500,IF(Input!F$4="GMH_XOEC",M500,IF(Input!F$4="GMH_Korea",O500,IF(Input!F$4="GMH_EU",Q500,IF(Input!F$4="Skysuper",#REF!,IF(Input!F$4="SkyII",#REF!,IF(Input!F$4="XO-8000",#REF!, "FALSE")))))))</f>
        <v>0</v>
      </c>
      <c r="J500" s="210">
        <v>1</v>
      </c>
      <c r="K500" s="268">
        <v>0</v>
      </c>
      <c r="L500" s="270">
        <v>1</v>
      </c>
      <c r="M500" s="270">
        <v>0</v>
      </c>
      <c r="N500" s="270">
        <v>1</v>
      </c>
      <c r="O500" s="270">
        <v>0</v>
      </c>
      <c r="P500" s="270">
        <v>1</v>
      </c>
      <c r="Q500" s="270">
        <v>0</v>
      </c>
      <c r="R500" s="74"/>
      <c r="S500" s="75" t="str">
        <f t="shared" si="42"/>
        <v>0001</v>
      </c>
      <c r="T500" s="75" t="str">
        <f t="shared" si="43"/>
        <v>00010001000100010001000100010001</v>
      </c>
      <c r="U500" s="75" t="str">
        <f t="shared" ca="1" si="44"/>
        <v>00000000000000000000000000000000</v>
      </c>
      <c r="V500" s="197">
        <f t="shared" ca="1" si="46"/>
        <v>0</v>
      </c>
      <c r="W500" s="75">
        <f t="shared" si="47"/>
        <v>8</v>
      </c>
      <c r="Y500" s="75">
        <f t="shared" si="45"/>
        <v>3976</v>
      </c>
      <c r="Z500" s="75">
        <v>497</v>
      </c>
      <c r="AE500" s="479"/>
    </row>
    <row r="501" spans="1:31" s="75" customFormat="1" ht="13.5" x14ac:dyDescent="0.2">
      <c r="A501" s="211">
        <v>498</v>
      </c>
      <c r="B501" s="212" t="s">
        <v>1544</v>
      </c>
      <c r="C501" s="213" t="s">
        <v>1545</v>
      </c>
      <c r="D501" s="213"/>
      <c r="E501" s="213">
        <v>1</v>
      </c>
      <c r="F501" s="213" t="s">
        <v>553</v>
      </c>
      <c r="G501" s="214" t="s">
        <v>554</v>
      </c>
      <c r="H501" s="208">
        <f>IF(Input!F$4="GMH_OECC",J501,IF(Input!F$4="GMH_XOEC",L501,IF(Input!F$4="GMH_Korea",N501,IF(Input!F$4="GMH_EU",P501,IF(Input!F$4="Skysuper",#REF!,IF(Input!F$4="SkyII",#REF!,IF(Input!F$4="XO-8000",#REF!, "FALSE")))))))</f>
        <v>1</v>
      </c>
      <c r="I501" s="209">
        <f>IF(Input!F$4="GMH_OECC",K501,IF(Input!F$4="GMH_XOEC",M501,IF(Input!F$4="GMH_Korea",O501,IF(Input!F$4="GMH_EU",Q501,IF(Input!F$4="Skysuper",#REF!,IF(Input!F$4="SkyII",#REF!,IF(Input!F$4="XO-8000",#REF!, "FALSE")))))))</f>
        <v>0</v>
      </c>
      <c r="J501" s="210">
        <v>1</v>
      </c>
      <c r="K501" s="268">
        <v>0</v>
      </c>
      <c r="L501" s="270">
        <v>1</v>
      </c>
      <c r="M501" s="270">
        <v>0</v>
      </c>
      <c r="N501" s="270">
        <v>1</v>
      </c>
      <c r="O501" s="270">
        <v>0</v>
      </c>
      <c r="P501" s="270">
        <v>1</v>
      </c>
      <c r="Q501" s="270">
        <v>0</v>
      </c>
      <c r="R501" s="74"/>
      <c r="S501" s="75" t="str">
        <f t="shared" si="42"/>
        <v>0001</v>
      </c>
      <c r="T501" s="75" t="str">
        <f t="shared" si="43"/>
        <v>00010001000100010001000100010001</v>
      </c>
      <c r="U501" s="75" t="str">
        <f t="shared" ca="1" si="44"/>
        <v>00000000000000000000000000000000</v>
      </c>
      <c r="V501" s="197">
        <f t="shared" ca="1" si="46"/>
        <v>0</v>
      </c>
      <c r="W501" s="75">
        <f t="shared" si="47"/>
        <v>8</v>
      </c>
      <c r="Y501" s="75">
        <f t="shared" si="45"/>
        <v>3984</v>
      </c>
      <c r="Z501" s="75">
        <v>498</v>
      </c>
      <c r="AE501" s="479"/>
    </row>
    <row r="502" spans="1:31" s="75" customFormat="1" ht="13.5" x14ac:dyDescent="0.2">
      <c r="A502" s="211">
        <v>499</v>
      </c>
      <c r="B502" s="212" t="s">
        <v>1546</v>
      </c>
      <c r="C502" s="213" t="s">
        <v>1547</v>
      </c>
      <c r="D502" s="213"/>
      <c r="E502" s="213">
        <v>1</v>
      </c>
      <c r="F502" s="213" t="s">
        <v>553</v>
      </c>
      <c r="G502" s="214" t="s">
        <v>554</v>
      </c>
      <c r="H502" s="208">
        <f>IF(Input!F$4="GMH_OECC",J502,IF(Input!F$4="GMH_XOEC",L502,IF(Input!F$4="GMH_Korea",N502,IF(Input!F$4="GMH_EU",P502,IF(Input!F$4="Skysuper",#REF!,IF(Input!F$4="SkyII",#REF!,IF(Input!F$4="XO-8000",#REF!, "FALSE")))))))</f>
        <v>1</v>
      </c>
      <c r="I502" s="209">
        <f>IF(Input!F$4="GMH_OECC",K502,IF(Input!F$4="GMH_XOEC",M502,IF(Input!F$4="GMH_Korea",O502,IF(Input!F$4="GMH_EU",Q502,IF(Input!F$4="Skysuper",#REF!,IF(Input!F$4="SkyII",#REF!,IF(Input!F$4="XO-8000",#REF!, "FALSE")))))))</f>
        <v>0</v>
      </c>
      <c r="J502" s="210">
        <v>1</v>
      </c>
      <c r="K502" s="268">
        <v>0</v>
      </c>
      <c r="L502" s="270">
        <v>1</v>
      </c>
      <c r="M502" s="270">
        <v>0</v>
      </c>
      <c r="N502" s="270">
        <v>1</v>
      </c>
      <c r="O502" s="270">
        <v>0</v>
      </c>
      <c r="P502" s="270">
        <v>1</v>
      </c>
      <c r="Q502" s="270">
        <v>0</v>
      </c>
      <c r="R502" s="74"/>
      <c r="S502" s="75" t="str">
        <f t="shared" si="42"/>
        <v>0001</v>
      </c>
      <c r="T502" s="75" t="str">
        <f t="shared" si="43"/>
        <v>00010001000100010001000100010001</v>
      </c>
      <c r="U502" s="75" t="str">
        <f t="shared" ca="1" si="44"/>
        <v>00000000000000000000000000000000</v>
      </c>
      <c r="V502" s="197">
        <f t="shared" ca="1" si="46"/>
        <v>0</v>
      </c>
      <c r="W502" s="75">
        <f t="shared" si="47"/>
        <v>8</v>
      </c>
      <c r="Y502" s="75">
        <f t="shared" si="45"/>
        <v>3992</v>
      </c>
      <c r="Z502" s="75">
        <v>499</v>
      </c>
      <c r="AE502" s="479"/>
    </row>
    <row r="503" spans="1:31" s="75" customFormat="1" ht="13.5" x14ac:dyDescent="0.2">
      <c r="A503" s="211">
        <v>500</v>
      </c>
      <c r="B503" s="212" t="s">
        <v>1548</v>
      </c>
      <c r="C503" s="213" t="s">
        <v>1549</v>
      </c>
      <c r="D503" s="213"/>
      <c r="E503" s="213">
        <v>1</v>
      </c>
      <c r="F503" s="213" t="s">
        <v>553</v>
      </c>
      <c r="G503" s="214" t="s">
        <v>554</v>
      </c>
      <c r="H503" s="208">
        <f>IF(Input!F$4="GMH_OECC",J503,IF(Input!F$4="GMH_XOEC",L503,IF(Input!F$4="GMH_Korea",N503,IF(Input!F$4="GMH_EU",P503,IF(Input!F$4="Skysuper",#REF!,IF(Input!F$4="SkyII",#REF!,IF(Input!F$4="XO-8000",#REF!, "FALSE")))))))</f>
        <v>1</v>
      </c>
      <c r="I503" s="209">
        <f>IF(Input!F$4="GMH_OECC",K503,IF(Input!F$4="GMH_XOEC",M503,IF(Input!F$4="GMH_Korea",O503,IF(Input!F$4="GMH_EU",Q503,IF(Input!F$4="Skysuper",#REF!,IF(Input!F$4="SkyII",#REF!,IF(Input!F$4="XO-8000",#REF!, "FALSE")))))))</f>
        <v>0</v>
      </c>
      <c r="J503" s="210">
        <v>1</v>
      </c>
      <c r="K503" s="268">
        <v>0</v>
      </c>
      <c r="L503" s="270">
        <v>1</v>
      </c>
      <c r="M503" s="270">
        <v>0</v>
      </c>
      <c r="N503" s="270">
        <v>1</v>
      </c>
      <c r="O503" s="270">
        <v>0</v>
      </c>
      <c r="P503" s="270">
        <v>1</v>
      </c>
      <c r="Q503" s="270">
        <v>0</v>
      </c>
      <c r="R503" s="74"/>
      <c r="S503" s="75" t="str">
        <f t="shared" si="42"/>
        <v>0001</v>
      </c>
      <c r="T503" s="75" t="str">
        <f t="shared" si="43"/>
        <v>00010001000100010001000100010001</v>
      </c>
      <c r="U503" s="75" t="str">
        <f t="shared" ca="1" si="44"/>
        <v>040404050406040704080409040A040B</v>
      </c>
      <c r="V503" s="197">
        <f t="shared" ca="1" si="46"/>
        <v>92</v>
      </c>
      <c r="W503" s="75">
        <f t="shared" si="47"/>
        <v>8</v>
      </c>
      <c r="Y503" s="75">
        <f t="shared" si="45"/>
        <v>4000</v>
      </c>
      <c r="Z503" s="75">
        <v>500</v>
      </c>
      <c r="AE503" s="479"/>
    </row>
    <row r="504" spans="1:31" s="75" customFormat="1" ht="13.5" x14ac:dyDescent="0.2">
      <c r="A504" s="211">
        <v>501</v>
      </c>
      <c r="B504" s="212" t="s">
        <v>1550</v>
      </c>
      <c r="C504" s="213" t="s">
        <v>1551</v>
      </c>
      <c r="D504" s="213"/>
      <c r="E504" s="213">
        <v>1</v>
      </c>
      <c r="F504" s="213" t="s">
        <v>553</v>
      </c>
      <c r="G504" s="214" t="s">
        <v>554</v>
      </c>
      <c r="H504" s="208">
        <f>IF(Input!F$4="GMH_OECC",J504,IF(Input!F$4="GMH_XOEC",L504,IF(Input!F$4="GMH_Korea",N504,IF(Input!F$4="GMH_EU",P504,IF(Input!F$4="Skysuper",#REF!,IF(Input!F$4="SkyII",#REF!,IF(Input!F$4="XO-8000",#REF!, "FALSE")))))))</f>
        <v>1</v>
      </c>
      <c r="I504" s="209">
        <f>IF(Input!F$4="GMH_OECC",K504,IF(Input!F$4="GMH_XOEC",M504,IF(Input!F$4="GMH_Korea",O504,IF(Input!F$4="GMH_EU",Q504,IF(Input!F$4="Skysuper",#REF!,IF(Input!F$4="SkyII",#REF!,IF(Input!F$4="XO-8000",#REF!, "FALSE")))))))</f>
        <v>0</v>
      </c>
      <c r="J504" s="210">
        <v>1</v>
      </c>
      <c r="K504" s="268">
        <v>0</v>
      </c>
      <c r="L504" s="270">
        <v>1</v>
      </c>
      <c r="M504" s="270">
        <v>0</v>
      </c>
      <c r="N504" s="270">
        <v>1</v>
      </c>
      <c r="O504" s="270">
        <v>0</v>
      </c>
      <c r="P504" s="270">
        <v>1</v>
      </c>
      <c r="Q504" s="270">
        <v>0</v>
      </c>
      <c r="R504" s="74"/>
      <c r="S504" s="75" t="str">
        <f t="shared" si="42"/>
        <v>0001</v>
      </c>
      <c r="T504" s="75" t="str">
        <f t="shared" si="43"/>
        <v>00010001000100010001000100010001</v>
      </c>
      <c r="U504" s="75" t="str">
        <f t="shared" ca="1" si="44"/>
        <v>040C040D040E040F0410041104120413</v>
      </c>
      <c r="V504" s="197">
        <f t="shared" ca="1" si="46"/>
        <v>156</v>
      </c>
      <c r="W504" s="75">
        <f t="shared" si="47"/>
        <v>8</v>
      </c>
      <c r="Y504" s="75">
        <f t="shared" si="45"/>
        <v>4008</v>
      </c>
      <c r="Z504" s="75">
        <v>501</v>
      </c>
      <c r="AE504" s="479"/>
    </row>
    <row r="505" spans="1:31" s="75" customFormat="1" ht="13.5" x14ac:dyDescent="0.2">
      <c r="A505" s="211">
        <v>502</v>
      </c>
      <c r="B505" s="212" t="s">
        <v>1552</v>
      </c>
      <c r="C505" s="213" t="s">
        <v>1553</v>
      </c>
      <c r="D505" s="213"/>
      <c r="E505" s="213">
        <v>1</v>
      </c>
      <c r="F505" s="213" t="s">
        <v>553</v>
      </c>
      <c r="G505" s="214" t="s">
        <v>554</v>
      </c>
      <c r="H505" s="208">
        <f>IF(Input!F$4="GMH_OECC",J505,IF(Input!F$4="GMH_XOEC",L505,IF(Input!F$4="GMH_Korea",N505,IF(Input!F$4="GMH_EU",P505,IF(Input!F$4="Skysuper",#REF!,IF(Input!F$4="SkyII",#REF!,IF(Input!F$4="XO-8000",#REF!, "FALSE")))))))</f>
        <v>1</v>
      </c>
      <c r="I505" s="209">
        <f>IF(Input!F$4="GMH_OECC",K505,IF(Input!F$4="GMH_XOEC",M505,IF(Input!F$4="GMH_Korea",O505,IF(Input!F$4="GMH_EU",Q505,IF(Input!F$4="Skysuper",#REF!,IF(Input!F$4="SkyII",#REF!,IF(Input!F$4="XO-8000",#REF!, "FALSE")))))))</f>
        <v>0</v>
      </c>
      <c r="J505" s="210">
        <v>1</v>
      </c>
      <c r="K505" s="268">
        <v>0</v>
      </c>
      <c r="L505" s="270">
        <v>1</v>
      </c>
      <c r="M505" s="270">
        <v>0</v>
      </c>
      <c r="N505" s="270">
        <v>1</v>
      </c>
      <c r="O505" s="270">
        <v>0</v>
      </c>
      <c r="P505" s="270">
        <v>1</v>
      </c>
      <c r="Q505" s="270">
        <v>0</v>
      </c>
      <c r="R505" s="74"/>
      <c r="S505" s="75" t="str">
        <f t="shared" si="42"/>
        <v>0001</v>
      </c>
      <c r="T505" s="75" t="str">
        <f t="shared" si="43"/>
        <v>00010001000100010001000100010001</v>
      </c>
      <c r="U505" s="75" t="str">
        <f t="shared" ca="1" si="44"/>
        <v>0414041504160417041804190419041B</v>
      </c>
      <c r="V505" s="197">
        <f t="shared" ca="1" si="46"/>
        <v>219</v>
      </c>
      <c r="W505" s="75">
        <f t="shared" si="47"/>
        <v>8</v>
      </c>
      <c r="Y505" s="75">
        <f t="shared" si="45"/>
        <v>4016</v>
      </c>
      <c r="Z505" s="75">
        <v>502</v>
      </c>
      <c r="AE505" s="479"/>
    </row>
    <row r="506" spans="1:31" s="75" customFormat="1" ht="13.5" x14ac:dyDescent="0.2">
      <c r="A506" s="211">
        <v>503</v>
      </c>
      <c r="B506" s="212" t="s">
        <v>1554</v>
      </c>
      <c r="C506" s="213" t="s">
        <v>1555</v>
      </c>
      <c r="D506" s="213"/>
      <c r="E506" s="213">
        <v>1</v>
      </c>
      <c r="F506" s="213" t="s">
        <v>553</v>
      </c>
      <c r="G506" s="214" t="s">
        <v>554</v>
      </c>
      <c r="H506" s="208">
        <f>IF(Input!F$4="GMH_OECC",J506,IF(Input!F$4="GMH_XOEC",L506,IF(Input!F$4="GMH_Korea",N506,IF(Input!F$4="GMH_EU",P506,IF(Input!F$4="Skysuper",#REF!,IF(Input!F$4="SkyII",#REF!,IF(Input!F$4="XO-8000",#REF!, "FALSE")))))))</f>
        <v>1</v>
      </c>
      <c r="I506" s="209">
        <f>IF(Input!F$4="GMH_OECC",K506,IF(Input!F$4="GMH_XOEC",M506,IF(Input!F$4="GMH_Korea",O506,IF(Input!F$4="GMH_EU",Q506,IF(Input!F$4="Skysuper",#REF!,IF(Input!F$4="SkyII",#REF!,IF(Input!F$4="XO-8000",#REF!, "FALSE")))))))</f>
        <v>0</v>
      </c>
      <c r="J506" s="210">
        <v>1</v>
      </c>
      <c r="K506" s="268">
        <v>0</v>
      </c>
      <c r="L506" s="270">
        <v>1</v>
      </c>
      <c r="M506" s="270">
        <v>0</v>
      </c>
      <c r="N506" s="270">
        <v>1</v>
      </c>
      <c r="O506" s="270">
        <v>0</v>
      </c>
      <c r="P506" s="270">
        <v>1</v>
      </c>
      <c r="Q506" s="270">
        <v>0</v>
      </c>
      <c r="R506" s="74"/>
      <c r="S506" s="75" t="str">
        <f t="shared" si="42"/>
        <v>0001</v>
      </c>
      <c r="T506" s="75" t="str">
        <f t="shared" si="43"/>
        <v>00010001000100010001000100010001</v>
      </c>
      <c r="U506" s="75" t="str">
        <f t="shared" ca="1" si="44"/>
        <v>041C041D041E041F0420042104220423</v>
      </c>
      <c r="V506" s="197">
        <f t="shared" ca="1" si="46"/>
        <v>284</v>
      </c>
      <c r="W506" s="75">
        <f t="shared" si="47"/>
        <v>8</v>
      </c>
      <c r="Y506" s="75">
        <f t="shared" si="45"/>
        <v>4024</v>
      </c>
      <c r="Z506" s="75">
        <v>503</v>
      </c>
      <c r="AE506" s="479"/>
    </row>
    <row r="507" spans="1:31" s="75" customFormat="1" ht="13.5" x14ac:dyDescent="0.2">
      <c r="A507" s="211">
        <v>504</v>
      </c>
      <c r="B507" s="212" t="s">
        <v>1556</v>
      </c>
      <c r="C507" s="213" t="s">
        <v>1557</v>
      </c>
      <c r="D507" s="213"/>
      <c r="E507" s="213">
        <v>1</v>
      </c>
      <c r="F507" s="213" t="s">
        <v>553</v>
      </c>
      <c r="G507" s="214" t="s">
        <v>554</v>
      </c>
      <c r="H507" s="208">
        <f>IF(Input!F$4="GMH_OECC",J507,IF(Input!F$4="GMH_XOEC",L507,IF(Input!F$4="GMH_Korea",N507,IF(Input!F$4="GMH_EU",P507,IF(Input!F$4="Skysuper",#REF!,IF(Input!F$4="SkyII",#REF!,IF(Input!F$4="XO-8000",#REF!, "FALSE")))))))</f>
        <v>1</v>
      </c>
      <c r="I507" s="209">
        <f>IF(Input!F$4="GMH_OECC",K507,IF(Input!F$4="GMH_XOEC",M507,IF(Input!F$4="GMH_Korea",O507,IF(Input!F$4="GMH_EU",Q507,IF(Input!F$4="Skysuper",#REF!,IF(Input!F$4="SkyII",#REF!,IF(Input!F$4="XO-8000",#REF!, "FALSE")))))))</f>
        <v>0</v>
      </c>
      <c r="J507" s="210">
        <v>1</v>
      </c>
      <c r="K507" s="268">
        <v>0</v>
      </c>
      <c r="L507" s="270">
        <v>1</v>
      </c>
      <c r="M507" s="270">
        <v>0</v>
      </c>
      <c r="N507" s="270">
        <v>1</v>
      </c>
      <c r="O507" s="270">
        <v>0</v>
      </c>
      <c r="P507" s="270">
        <v>1</v>
      </c>
      <c r="Q507" s="270">
        <v>0</v>
      </c>
      <c r="R507" s="74"/>
      <c r="S507" s="75" t="str">
        <f t="shared" si="42"/>
        <v>0001</v>
      </c>
      <c r="T507" s="75" t="str">
        <f t="shared" si="43"/>
        <v>00010001000100010001000100010001</v>
      </c>
      <c r="U507" s="75" t="str">
        <f t="shared" ca="1" si="44"/>
        <v>042404250426042704280429042A042B</v>
      </c>
      <c r="V507" s="197">
        <f t="shared" ca="1" si="46"/>
        <v>348</v>
      </c>
      <c r="W507" s="75">
        <f t="shared" si="47"/>
        <v>8</v>
      </c>
      <c r="Y507" s="75">
        <f t="shared" si="45"/>
        <v>4032</v>
      </c>
      <c r="Z507" s="75">
        <v>504</v>
      </c>
      <c r="AE507" s="479"/>
    </row>
    <row r="508" spans="1:31" s="75" customFormat="1" ht="13.5" x14ac:dyDescent="0.2">
      <c r="A508" s="211">
        <v>505</v>
      </c>
      <c r="B508" s="212" t="s">
        <v>1558</v>
      </c>
      <c r="C508" s="213" t="s">
        <v>1559</v>
      </c>
      <c r="D508" s="213"/>
      <c r="E508" s="213">
        <v>1</v>
      </c>
      <c r="F508" s="213" t="s">
        <v>553</v>
      </c>
      <c r="G508" s="214" t="s">
        <v>554</v>
      </c>
      <c r="H508" s="208">
        <f>IF(Input!F$4="GMH_OECC",J508,IF(Input!F$4="GMH_XOEC",L508,IF(Input!F$4="GMH_Korea",N508,IF(Input!F$4="GMH_EU",P508,IF(Input!F$4="Skysuper",#REF!,IF(Input!F$4="SkyII",#REF!,IF(Input!F$4="XO-8000",#REF!, "FALSE")))))))</f>
        <v>1</v>
      </c>
      <c r="I508" s="209">
        <f>IF(Input!F$4="GMH_OECC",K508,IF(Input!F$4="GMH_XOEC",M508,IF(Input!F$4="GMH_Korea",O508,IF(Input!F$4="GMH_EU",Q508,IF(Input!F$4="Skysuper",#REF!,IF(Input!F$4="SkyII",#REF!,IF(Input!F$4="XO-8000",#REF!, "FALSE")))))))</f>
        <v>0</v>
      </c>
      <c r="J508" s="210">
        <v>1</v>
      </c>
      <c r="K508" s="268">
        <v>0</v>
      </c>
      <c r="L508" s="270">
        <v>1</v>
      </c>
      <c r="M508" s="270">
        <v>0</v>
      </c>
      <c r="N508" s="270">
        <v>1</v>
      </c>
      <c r="O508" s="270">
        <v>0</v>
      </c>
      <c r="P508" s="270">
        <v>1</v>
      </c>
      <c r="Q508" s="270">
        <v>0</v>
      </c>
      <c r="R508" s="74"/>
      <c r="S508" s="75" t="str">
        <f t="shared" si="42"/>
        <v>0001</v>
      </c>
      <c r="T508" s="75" t="str">
        <f t="shared" si="43"/>
        <v>00010001000100010001000100010000</v>
      </c>
      <c r="U508" s="75" t="str">
        <f t="shared" ca="1" si="44"/>
        <v>042C042D042E042F0430043104320433</v>
      </c>
      <c r="V508" s="197">
        <f t="shared" ca="1" si="46"/>
        <v>412</v>
      </c>
      <c r="W508" s="75">
        <f t="shared" si="47"/>
        <v>7</v>
      </c>
      <c r="Y508" s="75">
        <f t="shared" si="45"/>
        <v>4040</v>
      </c>
      <c r="Z508" s="75">
        <v>505</v>
      </c>
      <c r="AE508" s="479"/>
    </row>
    <row r="509" spans="1:31" s="75" customFormat="1" ht="13.5" x14ac:dyDescent="0.2">
      <c r="A509" s="211">
        <v>506</v>
      </c>
      <c r="B509" s="212" t="s">
        <v>1560</v>
      </c>
      <c r="C509" s="213" t="s">
        <v>1561</v>
      </c>
      <c r="D509" s="213"/>
      <c r="E509" s="213">
        <v>1</v>
      </c>
      <c r="F509" s="213" t="s">
        <v>553</v>
      </c>
      <c r="G509" s="214" t="s">
        <v>554</v>
      </c>
      <c r="H509" s="208">
        <f>IF(Input!F$4="GMH_OECC",J509,IF(Input!F$4="GMH_XOEC",L509,IF(Input!F$4="GMH_Korea",N509,IF(Input!F$4="GMH_EU",P509,IF(Input!F$4="Skysuper",#REF!,IF(Input!F$4="SkyII",#REF!,IF(Input!F$4="XO-8000",#REF!, "FALSE")))))))</f>
        <v>1</v>
      </c>
      <c r="I509" s="209">
        <f>IF(Input!F$4="GMH_OECC",K509,IF(Input!F$4="GMH_XOEC",M509,IF(Input!F$4="GMH_Korea",O509,IF(Input!F$4="GMH_EU",Q509,IF(Input!F$4="Skysuper",#REF!,IF(Input!F$4="SkyII",#REF!,IF(Input!F$4="XO-8000",#REF!, "FALSE")))))))</f>
        <v>0</v>
      </c>
      <c r="J509" s="210">
        <v>1</v>
      </c>
      <c r="K509" s="268">
        <v>0</v>
      </c>
      <c r="L509" s="270">
        <v>1</v>
      </c>
      <c r="M509" s="270">
        <v>0</v>
      </c>
      <c r="N509" s="270">
        <v>1</v>
      </c>
      <c r="O509" s="270">
        <v>0</v>
      </c>
      <c r="P509" s="270">
        <v>1</v>
      </c>
      <c r="Q509" s="270">
        <v>0</v>
      </c>
      <c r="R509" s="74"/>
      <c r="S509" s="75" t="str">
        <f t="shared" si="42"/>
        <v>0001</v>
      </c>
      <c r="T509" s="75" t="str">
        <f t="shared" si="43"/>
        <v>00010001000100010001000100000000</v>
      </c>
      <c r="U509" s="75" t="str">
        <f t="shared" ca="1" si="44"/>
        <v>043404350436043704380439043A0000</v>
      </c>
      <c r="V509" s="197">
        <f t="shared" ca="1" si="46"/>
        <v>413</v>
      </c>
      <c r="W509" s="75">
        <f t="shared" si="47"/>
        <v>6</v>
      </c>
      <c r="Y509" s="75">
        <f t="shared" si="45"/>
        <v>4048</v>
      </c>
      <c r="Z509" s="75">
        <v>506</v>
      </c>
      <c r="AE509" s="479"/>
    </row>
    <row r="510" spans="1:31" s="75" customFormat="1" ht="13.5" x14ac:dyDescent="0.2">
      <c r="A510" s="211">
        <v>507</v>
      </c>
      <c r="B510" s="212" t="s">
        <v>1562</v>
      </c>
      <c r="C510" s="213" t="s">
        <v>1563</v>
      </c>
      <c r="D510" s="213"/>
      <c r="E510" s="213">
        <v>1</v>
      </c>
      <c r="F510" s="213" t="s">
        <v>553</v>
      </c>
      <c r="G510" s="214" t="s">
        <v>554</v>
      </c>
      <c r="H510" s="208">
        <f>IF(Input!F$4="GMH_OECC",J510,IF(Input!F$4="GMH_XOEC",L510,IF(Input!F$4="GMH_Korea",N510,IF(Input!F$4="GMH_EU",P510,IF(Input!F$4="Skysuper",#REF!,IF(Input!F$4="SkyII",#REF!,IF(Input!F$4="XO-8000",#REF!, "FALSE")))))))</f>
        <v>1</v>
      </c>
      <c r="I510" s="209">
        <f>IF(Input!F$4="GMH_OECC",K510,IF(Input!F$4="GMH_XOEC",M510,IF(Input!F$4="GMH_Korea",O510,IF(Input!F$4="GMH_EU",Q510,IF(Input!F$4="Skysuper",#REF!,IF(Input!F$4="SkyII",#REF!,IF(Input!F$4="XO-8000",#REF!, "FALSE")))))))</f>
        <v>0</v>
      </c>
      <c r="J510" s="210">
        <v>1</v>
      </c>
      <c r="K510" s="268">
        <v>0</v>
      </c>
      <c r="L510" s="270">
        <v>1</v>
      </c>
      <c r="M510" s="270">
        <v>0</v>
      </c>
      <c r="N510" s="270">
        <v>1</v>
      </c>
      <c r="O510" s="270">
        <v>0</v>
      </c>
      <c r="P510" s="270">
        <v>1</v>
      </c>
      <c r="Q510" s="270">
        <v>0</v>
      </c>
      <c r="R510" s="74"/>
      <c r="S510" s="75" t="str">
        <f t="shared" si="42"/>
        <v>0001</v>
      </c>
      <c r="T510" s="75" t="str">
        <f t="shared" si="43"/>
        <v>00010001000100010001000000000000</v>
      </c>
      <c r="U510" s="75" t="str">
        <f t="shared" ca="1" si="44"/>
        <v>00000000000000000000000000000000</v>
      </c>
      <c r="V510" s="197">
        <f t="shared" ca="1" si="46"/>
        <v>0</v>
      </c>
      <c r="W510" s="75">
        <f t="shared" si="47"/>
        <v>5</v>
      </c>
      <c r="Y510" s="75">
        <f t="shared" si="45"/>
        <v>4056</v>
      </c>
      <c r="Z510" s="75">
        <v>507</v>
      </c>
      <c r="AE510" s="479"/>
    </row>
    <row r="511" spans="1:31" s="75" customFormat="1" ht="13.5" x14ac:dyDescent="0.2">
      <c r="A511" s="211">
        <v>508</v>
      </c>
      <c r="B511" s="212" t="s">
        <v>1564</v>
      </c>
      <c r="C511" s="213" t="s">
        <v>1565</v>
      </c>
      <c r="D511" s="213"/>
      <c r="E511" s="213">
        <v>1</v>
      </c>
      <c r="F511" s="213" t="s">
        <v>553</v>
      </c>
      <c r="G511" s="214" t="s">
        <v>554</v>
      </c>
      <c r="H511" s="208">
        <f>IF(Input!F$4="GMH_OECC",J511,IF(Input!F$4="GMH_XOEC",L511,IF(Input!F$4="GMH_Korea",N511,IF(Input!F$4="GMH_EU",P511,IF(Input!F$4="Skysuper",#REF!,IF(Input!F$4="SkyII",#REF!,IF(Input!F$4="XO-8000",#REF!, "FALSE")))))))</f>
        <v>1</v>
      </c>
      <c r="I511" s="209">
        <f>IF(Input!F$4="GMH_OECC",K511,IF(Input!F$4="GMH_XOEC",M511,IF(Input!F$4="GMH_Korea",O511,IF(Input!F$4="GMH_EU",Q511,IF(Input!F$4="Skysuper",#REF!,IF(Input!F$4="SkyII",#REF!,IF(Input!F$4="XO-8000",#REF!, "FALSE")))))))</f>
        <v>0</v>
      </c>
      <c r="J511" s="210">
        <v>1</v>
      </c>
      <c r="K511" s="268">
        <v>0</v>
      </c>
      <c r="L511" s="270">
        <v>1</v>
      </c>
      <c r="M511" s="270">
        <v>0</v>
      </c>
      <c r="N511" s="270">
        <v>1</v>
      </c>
      <c r="O511" s="270">
        <v>0</v>
      </c>
      <c r="P511" s="270">
        <v>1</v>
      </c>
      <c r="Q511" s="270">
        <v>0</v>
      </c>
      <c r="R511" s="74"/>
      <c r="S511" s="75" t="str">
        <f t="shared" si="42"/>
        <v>0001</v>
      </c>
      <c r="T511" s="75" t="str">
        <f t="shared" si="43"/>
        <v>00010001000100010000000000000000</v>
      </c>
      <c r="U511" s="75" t="str">
        <f t="shared" ca="1" si="44"/>
        <v>00000000000000000000000000000000</v>
      </c>
      <c r="V511" s="197">
        <f t="shared" ca="1" si="46"/>
        <v>0</v>
      </c>
      <c r="W511" s="75">
        <f t="shared" si="47"/>
        <v>4</v>
      </c>
      <c r="Y511" s="75">
        <f t="shared" si="45"/>
        <v>4064</v>
      </c>
      <c r="Z511" s="75">
        <v>508</v>
      </c>
      <c r="AE511" s="479"/>
    </row>
    <row r="512" spans="1:31" s="75" customFormat="1" ht="13.5" x14ac:dyDescent="0.2">
      <c r="A512" s="211">
        <v>509</v>
      </c>
      <c r="B512" s="212" t="s">
        <v>1566</v>
      </c>
      <c r="C512" s="213" t="s">
        <v>1567</v>
      </c>
      <c r="D512" s="213"/>
      <c r="E512" s="213">
        <v>1</v>
      </c>
      <c r="F512" s="213" t="s">
        <v>553</v>
      </c>
      <c r="G512" s="214" t="s">
        <v>554</v>
      </c>
      <c r="H512" s="208">
        <f>IF(Input!F$4="GMH_OECC",J512,IF(Input!F$4="GMH_XOEC",L512,IF(Input!F$4="GMH_Korea",N512,IF(Input!F$4="GMH_EU",P512,IF(Input!F$4="Skysuper",#REF!,IF(Input!F$4="SkyII",#REF!,IF(Input!F$4="XO-8000",#REF!, "FALSE")))))))</f>
        <v>1</v>
      </c>
      <c r="I512" s="209">
        <f>IF(Input!F$4="GMH_OECC",K512,IF(Input!F$4="GMH_XOEC",M512,IF(Input!F$4="GMH_Korea",O512,IF(Input!F$4="GMH_EU",Q512,IF(Input!F$4="Skysuper",#REF!,IF(Input!F$4="SkyII",#REF!,IF(Input!F$4="XO-8000",#REF!, "FALSE")))))))</f>
        <v>0</v>
      </c>
      <c r="J512" s="210">
        <v>1</v>
      </c>
      <c r="K512" s="268">
        <v>0</v>
      </c>
      <c r="L512" s="270">
        <v>1</v>
      </c>
      <c r="M512" s="270">
        <v>0</v>
      </c>
      <c r="N512" s="270">
        <v>1</v>
      </c>
      <c r="O512" s="270">
        <v>0</v>
      </c>
      <c r="P512" s="270">
        <v>1</v>
      </c>
      <c r="Q512" s="270">
        <v>0</v>
      </c>
      <c r="R512" s="74"/>
      <c r="S512" s="75" t="str">
        <f t="shared" si="42"/>
        <v>0001</v>
      </c>
      <c r="T512" s="75" t="str">
        <f t="shared" si="43"/>
        <v>00010001000100000000000000000000</v>
      </c>
      <c r="U512" s="75" t="str">
        <f t="shared" ca="1" si="44"/>
        <v>00000000000000000000000000000000</v>
      </c>
      <c r="V512" s="197">
        <f t="shared" ca="1" si="46"/>
        <v>0</v>
      </c>
      <c r="W512" s="75">
        <f t="shared" si="47"/>
        <v>3</v>
      </c>
      <c r="Y512" s="75">
        <f t="shared" si="45"/>
        <v>4072</v>
      </c>
      <c r="Z512" s="75">
        <v>509</v>
      </c>
      <c r="AE512" s="479"/>
    </row>
    <row r="513" spans="1:31" s="75" customFormat="1" ht="13.5" x14ac:dyDescent="0.2">
      <c r="A513" s="211">
        <v>510</v>
      </c>
      <c r="B513" s="212" t="s">
        <v>1568</v>
      </c>
      <c r="C513" s="213" t="s">
        <v>1569</v>
      </c>
      <c r="D513" s="213"/>
      <c r="E513" s="213">
        <v>1</v>
      </c>
      <c r="F513" s="213" t="s">
        <v>553</v>
      </c>
      <c r="G513" s="214" t="s">
        <v>554</v>
      </c>
      <c r="H513" s="208">
        <f>IF(Input!F$4="GMH_OECC",J513,IF(Input!F$4="GMH_XOEC",L513,IF(Input!F$4="GMH_Korea",N513,IF(Input!F$4="GMH_EU",P513,IF(Input!F$4="Skysuper",#REF!,IF(Input!F$4="SkyII",#REF!,IF(Input!F$4="XO-8000",#REF!, "FALSE")))))))</f>
        <v>1</v>
      </c>
      <c r="I513" s="209">
        <f>IF(Input!F$4="GMH_OECC",K513,IF(Input!F$4="GMH_XOEC",M513,IF(Input!F$4="GMH_Korea",O513,IF(Input!F$4="GMH_EU",Q513,IF(Input!F$4="Skysuper",#REF!,IF(Input!F$4="SkyII",#REF!,IF(Input!F$4="XO-8000",#REF!, "FALSE")))))))</f>
        <v>0</v>
      </c>
      <c r="J513" s="210">
        <v>1</v>
      </c>
      <c r="K513" s="268">
        <v>0</v>
      </c>
      <c r="L513" s="270">
        <v>1</v>
      </c>
      <c r="M513" s="270">
        <v>0</v>
      </c>
      <c r="N513" s="270">
        <v>1</v>
      </c>
      <c r="O513" s="270">
        <v>0</v>
      </c>
      <c r="P513" s="270">
        <v>1</v>
      </c>
      <c r="Q513" s="270">
        <v>0</v>
      </c>
      <c r="R513" s="74"/>
      <c r="S513" s="75" t="str">
        <f t="shared" si="42"/>
        <v>0001</v>
      </c>
      <c r="T513" s="75" t="str">
        <f t="shared" si="43"/>
        <v>00010001000000000000000000000000</v>
      </c>
      <c r="U513" s="75" t="str">
        <f t="shared" ca="1" si="44"/>
        <v>00000000000000000000000000000000</v>
      </c>
      <c r="V513" s="197">
        <f t="shared" ca="1" si="46"/>
        <v>0</v>
      </c>
      <c r="W513" s="75">
        <f t="shared" si="47"/>
        <v>2</v>
      </c>
      <c r="Y513" s="75">
        <f t="shared" si="45"/>
        <v>4080</v>
      </c>
      <c r="Z513" s="75">
        <v>510</v>
      </c>
      <c r="AE513" s="479"/>
    </row>
    <row r="514" spans="1:31" s="75" customFormat="1" ht="13.5" x14ac:dyDescent="0.2">
      <c r="A514" s="211">
        <v>511</v>
      </c>
      <c r="B514" s="212" t="s">
        <v>1570</v>
      </c>
      <c r="C514" s="213" t="s">
        <v>1571</v>
      </c>
      <c r="D514" s="213"/>
      <c r="E514" s="213">
        <v>1</v>
      </c>
      <c r="F514" s="213" t="s">
        <v>553</v>
      </c>
      <c r="G514" s="214" t="s">
        <v>554</v>
      </c>
      <c r="H514" s="208">
        <f>IF(Input!F$4="GMH_OECC",J514,IF(Input!F$4="GMH_XOEC",L514,IF(Input!F$4="GMH_Korea",N514,IF(Input!F$4="GMH_EU",P514,IF(Input!F$4="Skysuper",#REF!,IF(Input!F$4="SkyII",#REF!,IF(Input!F$4="XO-8000",#REF!, "FALSE")))))))</f>
        <v>1</v>
      </c>
      <c r="I514" s="209">
        <f>IF(Input!F$4="GMH_OECC",K514,IF(Input!F$4="GMH_XOEC",M514,IF(Input!F$4="GMH_Korea",O514,IF(Input!F$4="GMH_EU",Q514,IF(Input!F$4="Skysuper",#REF!,IF(Input!F$4="SkyII",#REF!,IF(Input!F$4="XO-8000",#REF!, "FALSE")))))))</f>
        <v>0</v>
      </c>
      <c r="J514" s="210">
        <v>1</v>
      </c>
      <c r="K514" s="268">
        <v>0</v>
      </c>
      <c r="L514" s="270">
        <v>1</v>
      </c>
      <c r="M514" s="270">
        <v>0</v>
      </c>
      <c r="N514" s="270">
        <v>1</v>
      </c>
      <c r="O514" s="270">
        <v>0</v>
      </c>
      <c r="P514" s="270">
        <v>1</v>
      </c>
      <c r="Q514" s="270">
        <v>0</v>
      </c>
      <c r="R514" s="74"/>
      <c r="S514" s="75" t="str">
        <f t="shared" si="42"/>
        <v>0001</v>
      </c>
      <c r="T514" s="75" t="str">
        <f t="shared" si="43"/>
        <v>00010000000000000000000000000000</v>
      </c>
      <c r="U514" s="75" t="str">
        <f t="shared" ca="1" si="44"/>
        <v>00000000000000000000000000000000</v>
      </c>
      <c r="V514" s="197">
        <f t="shared" ca="1" si="46"/>
        <v>0</v>
      </c>
      <c r="W514" s="75">
        <f t="shared" si="47"/>
        <v>1</v>
      </c>
      <c r="Y514" s="75">
        <f t="shared" si="45"/>
        <v>4088</v>
      </c>
      <c r="Z514" s="75">
        <v>511</v>
      </c>
      <c r="AE514" s="479"/>
    </row>
    <row r="515" spans="1:31" s="75" customFormat="1" ht="13.5" x14ac:dyDescent="0.2">
      <c r="A515" s="211">
        <v>512</v>
      </c>
      <c r="B515" s="212" t="s">
        <v>1572</v>
      </c>
      <c r="C515" s="213" t="s">
        <v>1573</v>
      </c>
      <c r="D515" s="213"/>
      <c r="E515" s="213">
        <v>0</v>
      </c>
      <c r="F515" s="213" t="s">
        <v>553</v>
      </c>
      <c r="G515" s="214" t="s">
        <v>572</v>
      </c>
      <c r="H515" s="208" t="str">
        <f>IF(Input!F$4="GMH_OECC",J515,IF(Input!F$4="GMH_XOEC",L515,IF(Input!F$4="GMH_Korea",N515,IF(Input!F$4="GMH_EU",P515,IF(Input!F$4="Skysuper",#REF!,IF(Input!F$4="SkyII",#REF!,IF(Input!F$4="XO-8000",#REF!, "FALSE")))))))</f>
        <v>00</v>
      </c>
      <c r="I515" s="209">
        <f>IF(Input!F$4="GMH_OECC",K515,IF(Input!F$4="GMH_XOEC",M515,IF(Input!F$4="GMH_Korea",O515,IF(Input!F$4="GMH_EU",Q515,IF(Input!F$4="Skysuper",#REF!,IF(Input!F$4="SkyII",#REF!,IF(Input!F$4="XO-8000",#REF!, "FALSE")))))))</f>
        <v>0</v>
      </c>
      <c r="J515" s="210" t="s">
        <v>10359</v>
      </c>
      <c r="K515" s="268">
        <v>0</v>
      </c>
      <c r="L515" s="270" t="s">
        <v>10359</v>
      </c>
      <c r="M515" s="270">
        <v>0</v>
      </c>
      <c r="N515" s="270" t="s">
        <v>10359</v>
      </c>
      <c r="O515" s="270">
        <v>0</v>
      </c>
      <c r="P515" s="270" t="s">
        <v>10359</v>
      </c>
      <c r="Q515" s="270">
        <v>0</v>
      </c>
      <c r="R515" s="74"/>
      <c r="S515" s="75" t="str">
        <f t="shared" ref="S515:S578" si="48">"0"&amp;DEC2HEX(2^(I515-1))&amp;IF(LEN(DEC2HEX(H515))=2,DEC2HEX(H515),"0"&amp;DEC2HEX(H515))</f>
        <v>0000</v>
      </c>
      <c r="T515" s="75" t="str">
        <f t="shared" si="43"/>
        <v>00000000000000000000000000000000</v>
      </c>
      <c r="U515" s="75" t="str">
        <f t="shared" ca="1" si="44"/>
        <v>00000000000000000000080508060807</v>
      </c>
      <c r="V515" s="197">
        <f t="shared" ca="1" si="46"/>
        <v>42</v>
      </c>
      <c r="W515" s="75">
        <f t="shared" si="47"/>
        <v>0</v>
      </c>
      <c r="Y515" s="75">
        <f t="shared" si="45"/>
        <v>4096</v>
      </c>
      <c r="Z515" s="75">
        <v>512</v>
      </c>
      <c r="AE515" s="479"/>
    </row>
    <row r="516" spans="1:31" s="75" customFormat="1" ht="13.5" x14ac:dyDescent="0.2">
      <c r="A516" s="211">
        <v>513</v>
      </c>
      <c r="B516" s="212" t="s">
        <v>1574</v>
      </c>
      <c r="C516" s="213" t="s">
        <v>1575</v>
      </c>
      <c r="D516" s="213"/>
      <c r="E516" s="213">
        <v>0</v>
      </c>
      <c r="F516" s="213" t="s">
        <v>553</v>
      </c>
      <c r="G516" s="214" t="s">
        <v>572</v>
      </c>
      <c r="H516" s="208" t="str">
        <f>IF(Input!F$4="GMH_OECC",J516,IF(Input!F$4="GMH_XOEC",L516,IF(Input!F$4="GMH_Korea",N516,IF(Input!F$4="GMH_EU",P516,IF(Input!F$4="Skysuper",#REF!,IF(Input!F$4="SkyII",#REF!,IF(Input!F$4="XO-8000",#REF!, "FALSE")))))))</f>
        <v>00</v>
      </c>
      <c r="I516" s="209">
        <f>IF(Input!F$4="GMH_OECC",K516,IF(Input!F$4="GMH_XOEC",M516,IF(Input!F$4="GMH_Korea",O516,IF(Input!F$4="GMH_EU",Q516,IF(Input!F$4="Skysuper",#REF!,IF(Input!F$4="SkyII",#REF!,IF(Input!F$4="XO-8000",#REF!, "FALSE")))))))</f>
        <v>0</v>
      </c>
      <c r="J516" s="210" t="s">
        <v>10359</v>
      </c>
      <c r="K516" s="268">
        <v>0</v>
      </c>
      <c r="L516" s="270" t="s">
        <v>10359</v>
      </c>
      <c r="M516" s="270">
        <v>0</v>
      </c>
      <c r="N516" s="270" t="s">
        <v>10359</v>
      </c>
      <c r="O516" s="270">
        <v>0</v>
      </c>
      <c r="P516" s="270" t="s">
        <v>10359</v>
      </c>
      <c r="Q516" s="270">
        <v>0</v>
      </c>
      <c r="R516" s="74"/>
      <c r="S516" s="75" t="str">
        <f t="shared" si="48"/>
        <v>0000</v>
      </c>
      <c r="T516" s="75" t="str">
        <f t="shared" ref="T516:T579" si="49">CONCATENATE(S516,S517,S518,S519,S520,S521,S522,S523)</f>
        <v>00000000000000000000000000000000</v>
      </c>
      <c r="U516" s="75" t="str">
        <f t="shared" ref="U516:U579" ca="1" si="50">OFFSET($T$3:$T$6102,0+Y516,0,1,1)</f>
        <v>08080809080A080B080C080D080E080F</v>
      </c>
      <c r="V516" s="197">
        <f t="shared" ca="1" si="46"/>
        <v>156</v>
      </c>
      <c r="W516" s="75">
        <f t="shared" si="47"/>
        <v>0</v>
      </c>
      <c r="Y516" s="75">
        <f t="shared" ref="Y516:Y579" si="51">8*Z516</f>
        <v>4104</v>
      </c>
      <c r="Z516" s="75">
        <v>513</v>
      </c>
      <c r="AE516" s="479"/>
    </row>
    <row r="517" spans="1:31" s="75" customFormat="1" ht="13.5" x14ac:dyDescent="0.2">
      <c r="A517" s="211">
        <v>514</v>
      </c>
      <c r="B517" s="212" t="s">
        <v>1576</v>
      </c>
      <c r="C517" s="213" t="s">
        <v>1577</v>
      </c>
      <c r="D517" s="213"/>
      <c r="E517" s="213">
        <v>0</v>
      </c>
      <c r="F517" s="213" t="s">
        <v>553</v>
      </c>
      <c r="G517" s="214" t="s">
        <v>572</v>
      </c>
      <c r="H517" s="208" t="str">
        <f>IF(Input!F$4="GMH_OECC",J517,IF(Input!F$4="GMH_XOEC",L517,IF(Input!F$4="GMH_Korea",N517,IF(Input!F$4="GMH_EU",P517,IF(Input!F$4="Skysuper",#REF!,IF(Input!F$4="SkyII",#REF!,IF(Input!F$4="XO-8000",#REF!, "FALSE")))))))</f>
        <v>00</v>
      </c>
      <c r="I517" s="209">
        <f>IF(Input!F$4="GMH_OECC",K517,IF(Input!F$4="GMH_XOEC",M517,IF(Input!F$4="GMH_Korea",O517,IF(Input!F$4="GMH_EU",Q517,IF(Input!F$4="Skysuper",#REF!,IF(Input!F$4="SkyII",#REF!,IF(Input!F$4="XO-8000",#REF!, "FALSE")))))))</f>
        <v>0</v>
      </c>
      <c r="J517" s="210" t="s">
        <v>10359</v>
      </c>
      <c r="K517" s="268">
        <v>0</v>
      </c>
      <c r="L517" s="270" t="s">
        <v>10359</v>
      </c>
      <c r="M517" s="270">
        <v>0</v>
      </c>
      <c r="N517" s="270" t="s">
        <v>10359</v>
      </c>
      <c r="O517" s="270">
        <v>0</v>
      </c>
      <c r="P517" s="270" t="s">
        <v>10359</v>
      </c>
      <c r="Q517" s="270">
        <v>0</v>
      </c>
      <c r="R517" s="74"/>
      <c r="S517" s="75" t="str">
        <f t="shared" si="48"/>
        <v>0000</v>
      </c>
      <c r="T517" s="75" t="str">
        <f t="shared" si="49"/>
        <v>00000000000000000000000000000000</v>
      </c>
      <c r="U517" s="75" t="str">
        <f t="shared" ca="1" si="50"/>
        <v>08100811081208130814081508160817</v>
      </c>
      <c r="V517" s="197">
        <f t="shared" ref="V517:V580" ca="1" si="52">OFFSET($W$3:$W$6102,0+Y517,0,1,1)</f>
        <v>220</v>
      </c>
      <c r="W517" s="75">
        <f t="shared" si="47"/>
        <v>0</v>
      </c>
      <c r="Y517" s="75">
        <f t="shared" si="51"/>
        <v>4112</v>
      </c>
      <c r="Z517" s="75">
        <v>514</v>
      </c>
      <c r="AE517" s="479"/>
    </row>
    <row r="518" spans="1:31" s="75" customFormat="1" ht="13.5" x14ac:dyDescent="0.2">
      <c r="A518" s="211">
        <v>515</v>
      </c>
      <c r="B518" s="212" t="s">
        <v>1578</v>
      </c>
      <c r="C518" s="213" t="s">
        <v>1579</v>
      </c>
      <c r="D518" s="213"/>
      <c r="E518" s="213">
        <v>0</v>
      </c>
      <c r="F518" s="213" t="s">
        <v>553</v>
      </c>
      <c r="G518" s="214" t="s">
        <v>572</v>
      </c>
      <c r="H518" s="208" t="str">
        <f>IF(Input!F$4="GMH_OECC",J518,IF(Input!F$4="GMH_XOEC",L518,IF(Input!F$4="GMH_Korea",N518,IF(Input!F$4="GMH_EU",P518,IF(Input!F$4="Skysuper",#REF!,IF(Input!F$4="SkyII",#REF!,IF(Input!F$4="XO-8000",#REF!, "FALSE")))))))</f>
        <v>00</v>
      </c>
      <c r="I518" s="209">
        <f>IF(Input!F$4="GMH_OECC",K518,IF(Input!F$4="GMH_XOEC",M518,IF(Input!F$4="GMH_Korea",O518,IF(Input!F$4="GMH_EU",Q518,IF(Input!F$4="Skysuper",#REF!,IF(Input!F$4="SkyII",#REF!,IF(Input!F$4="XO-8000",#REF!, "FALSE")))))))</f>
        <v>0</v>
      </c>
      <c r="J518" s="210" t="s">
        <v>10359</v>
      </c>
      <c r="K518" s="268">
        <v>0</v>
      </c>
      <c r="L518" s="270" t="s">
        <v>10359</v>
      </c>
      <c r="M518" s="270">
        <v>0</v>
      </c>
      <c r="N518" s="270" t="s">
        <v>10359</v>
      </c>
      <c r="O518" s="270">
        <v>0</v>
      </c>
      <c r="P518" s="270" t="s">
        <v>10359</v>
      </c>
      <c r="Q518" s="270">
        <v>0</v>
      </c>
      <c r="R518" s="74"/>
      <c r="S518" s="75" t="str">
        <f t="shared" si="48"/>
        <v>0000</v>
      </c>
      <c r="T518" s="75" t="str">
        <f t="shared" si="49"/>
        <v>00000000000000000000000000000000</v>
      </c>
      <c r="U518" s="75" t="str">
        <f t="shared" ca="1" si="50"/>
        <v>08180819081A081B081C081D081E081F</v>
      </c>
      <c r="V518" s="197">
        <f t="shared" ca="1" si="52"/>
        <v>284</v>
      </c>
      <c r="W518" s="75">
        <f t="shared" ref="W518:W581" si="53">HEX2DEC(RIGHT(S518,2))+HEX2DEC(RIGHT(S519,2))+HEX2DEC(RIGHT(S520,2))+HEX2DEC(RIGHT(S521,2))+HEX2DEC(LEFT(S518,2))+HEX2DEC(LEFT(S519,2))+HEX2DEC(LEFT(S520,2))+HEX2DEC(LEFT(S521,2))+HEX2DEC(RIGHT(S522,2))+HEX2DEC(RIGHT(S523,2))+HEX2DEC(RIGHT(S524,2))+HEX2DEC(RIGHT(S525,2))+HEX2DEC(LEFT(S522,2))+HEX2DEC(LEFT(S523,2))+HEX2DEC(LEFT(S524,2))+HEX2DEC(LEFT(S525,2))</f>
        <v>0</v>
      </c>
      <c r="Y518" s="75">
        <f t="shared" si="51"/>
        <v>4120</v>
      </c>
      <c r="Z518" s="75">
        <v>515</v>
      </c>
      <c r="AE518" s="479"/>
    </row>
    <row r="519" spans="1:31" s="75" customFormat="1" ht="13.5" x14ac:dyDescent="0.2">
      <c r="A519" s="211">
        <v>516</v>
      </c>
      <c r="B519" s="212" t="s">
        <v>1580</v>
      </c>
      <c r="C519" s="213" t="s">
        <v>1581</v>
      </c>
      <c r="D519" s="213"/>
      <c r="E519" s="213">
        <v>0</v>
      </c>
      <c r="F519" s="213" t="s">
        <v>553</v>
      </c>
      <c r="G519" s="214" t="s">
        <v>572</v>
      </c>
      <c r="H519" s="208" t="str">
        <f>IF(Input!F$4="GMH_OECC",J519,IF(Input!F$4="GMH_XOEC",L519,IF(Input!F$4="GMH_Korea",N519,IF(Input!F$4="GMH_EU",P519,IF(Input!F$4="Skysuper",#REF!,IF(Input!F$4="SkyII",#REF!,IF(Input!F$4="XO-8000",#REF!, "FALSE")))))))</f>
        <v>00</v>
      </c>
      <c r="I519" s="209">
        <f>IF(Input!F$4="GMH_OECC",K519,IF(Input!F$4="GMH_XOEC",M519,IF(Input!F$4="GMH_Korea",O519,IF(Input!F$4="GMH_EU",Q519,IF(Input!F$4="Skysuper",#REF!,IF(Input!F$4="SkyII",#REF!,IF(Input!F$4="XO-8000",#REF!, "FALSE")))))))</f>
        <v>0</v>
      </c>
      <c r="J519" s="210" t="s">
        <v>10359</v>
      </c>
      <c r="K519" s="268">
        <v>0</v>
      </c>
      <c r="L519" s="270" t="s">
        <v>10359</v>
      </c>
      <c r="M519" s="270">
        <v>0</v>
      </c>
      <c r="N519" s="270" t="s">
        <v>10359</v>
      </c>
      <c r="O519" s="270">
        <v>0</v>
      </c>
      <c r="P519" s="270" t="s">
        <v>10359</v>
      </c>
      <c r="Q519" s="270">
        <v>0</v>
      </c>
      <c r="R519" s="74"/>
      <c r="S519" s="75" t="str">
        <f t="shared" si="48"/>
        <v>0000</v>
      </c>
      <c r="T519" s="75" t="str">
        <f t="shared" si="49"/>
        <v>00000000000000000000000000000000</v>
      </c>
      <c r="U519" s="75" t="str">
        <f t="shared" ca="1" si="50"/>
        <v>08200821082208230824082508260827</v>
      </c>
      <c r="V519" s="197">
        <f t="shared" ca="1" si="52"/>
        <v>348</v>
      </c>
      <c r="W519" s="75">
        <f t="shared" si="53"/>
        <v>0</v>
      </c>
      <c r="Y519" s="75">
        <f t="shared" si="51"/>
        <v>4128</v>
      </c>
      <c r="Z519" s="75">
        <v>516</v>
      </c>
      <c r="AE519" s="479"/>
    </row>
    <row r="520" spans="1:31" s="75" customFormat="1" ht="13.5" x14ac:dyDescent="0.2">
      <c r="A520" s="211">
        <v>517</v>
      </c>
      <c r="B520" s="212" t="s">
        <v>1582</v>
      </c>
      <c r="C520" s="213" t="s">
        <v>1583</v>
      </c>
      <c r="D520" s="213"/>
      <c r="E520" s="213">
        <v>0</v>
      </c>
      <c r="F520" s="213" t="s">
        <v>553</v>
      </c>
      <c r="G520" s="214" t="s">
        <v>572</v>
      </c>
      <c r="H520" s="208" t="str">
        <f>IF(Input!F$4="GMH_OECC",J520,IF(Input!F$4="GMH_XOEC",L520,IF(Input!F$4="GMH_Korea",N520,IF(Input!F$4="GMH_EU",P520,IF(Input!F$4="Skysuper",#REF!,IF(Input!F$4="SkyII",#REF!,IF(Input!F$4="XO-8000",#REF!, "FALSE")))))))</f>
        <v>00</v>
      </c>
      <c r="I520" s="209">
        <f>IF(Input!F$4="GMH_OECC",K520,IF(Input!F$4="GMH_XOEC",M520,IF(Input!F$4="GMH_Korea",O520,IF(Input!F$4="GMH_EU",Q520,IF(Input!F$4="Skysuper",#REF!,IF(Input!F$4="SkyII",#REF!,IF(Input!F$4="XO-8000",#REF!, "FALSE")))))))</f>
        <v>0</v>
      </c>
      <c r="J520" s="210" t="s">
        <v>10359</v>
      </c>
      <c r="K520" s="268">
        <v>0</v>
      </c>
      <c r="L520" s="270" t="s">
        <v>10359</v>
      </c>
      <c r="M520" s="270">
        <v>0</v>
      </c>
      <c r="N520" s="270" t="s">
        <v>10359</v>
      </c>
      <c r="O520" s="270">
        <v>0</v>
      </c>
      <c r="P520" s="270" t="s">
        <v>10359</v>
      </c>
      <c r="Q520" s="270">
        <v>0</v>
      </c>
      <c r="R520" s="74"/>
      <c r="S520" s="75" t="str">
        <f t="shared" si="48"/>
        <v>0000</v>
      </c>
      <c r="T520" s="75" t="str">
        <f t="shared" si="49"/>
        <v>00000000000000000000000000000000</v>
      </c>
      <c r="U520" s="75" t="str">
        <f t="shared" ca="1" si="50"/>
        <v>08280829082A082B082C082D082E082F</v>
      </c>
      <c r="V520" s="197">
        <f t="shared" ca="1" si="52"/>
        <v>412</v>
      </c>
      <c r="W520" s="75">
        <f t="shared" si="53"/>
        <v>0</v>
      </c>
      <c r="Y520" s="75">
        <f t="shared" si="51"/>
        <v>4136</v>
      </c>
      <c r="Z520" s="75">
        <v>517</v>
      </c>
      <c r="AE520" s="479"/>
    </row>
    <row r="521" spans="1:31" s="75" customFormat="1" ht="13.5" x14ac:dyDescent="0.2">
      <c r="A521" s="211">
        <v>518</v>
      </c>
      <c r="B521" s="212" t="s">
        <v>1584</v>
      </c>
      <c r="C521" s="213" t="s">
        <v>1585</v>
      </c>
      <c r="D521" s="213"/>
      <c r="E521" s="213">
        <v>0</v>
      </c>
      <c r="F521" s="213" t="s">
        <v>553</v>
      </c>
      <c r="G521" s="214" t="s">
        <v>572</v>
      </c>
      <c r="H521" s="208" t="str">
        <f>IF(Input!F$4="GMH_OECC",J521,IF(Input!F$4="GMH_XOEC",L521,IF(Input!F$4="GMH_Korea",N521,IF(Input!F$4="GMH_EU",P521,IF(Input!F$4="Skysuper",#REF!,IF(Input!F$4="SkyII",#REF!,IF(Input!F$4="XO-8000",#REF!, "FALSE")))))))</f>
        <v>00</v>
      </c>
      <c r="I521" s="209">
        <f>IF(Input!F$4="GMH_OECC",K521,IF(Input!F$4="GMH_XOEC",M521,IF(Input!F$4="GMH_Korea",O521,IF(Input!F$4="GMH_EU",Q521,IF(Input!F$4="Skysuper",#REF!,IF(Input!F$4="SkyII",#REF!,IF(Input!F$4="XO-8000",#REF!, "FALSE")))))))</f>
        <v>0</v>
      </c>
      <c r="J521" s="210" t="s">
        <v>10359</v>
      </c>
      <c r="K521" s="268">
        <v>0</v>
      </c>
      <c r="L521" s="270" t="s">
        <v>10359</v>
      </c>
      <c r="M521" s="270">
        <v>0</v>
      </c>
      <c r="N521" s="270" t="s">
        <v>10359</v>
      </c>
      <c r="O521" s="270">
        <v>0</v>
      </c>
      <c r="P521" s="270" t="s">
        <v>10359</v>
      </c>
      <c r="Q521" s="270">
        <v>0</v>
      </c>
      <c r="R521" s="74"/>
      <c r="S521" s="75" t="str">
        <f t="shared" si="48"/>
        <v>0000</v>
      </c>
      <c r="T521" s="75" t="str">
        <f t="shared" si="49"/>
        <v>00000000000000000000000000000000</v>
      </c>
      <c r="U521" s="75" t="str">
        <f t="shared" ca="1" si="50"/>
        <v>08300831083208330834083508360837</v>
      </c>
      <c r="V521" s="197">
        <f t="shared" ca="1" si="52"/>
        <v>476</v>
      </c>
      <c r="W521" s="75">
        <f t="shared" si="53"/>
        <v>0</v>
      </c>
      <c r="Y521" s="75">
        <f t="shared" si="51"/>
        <v>4144</v>
      </c>
      <c r="Z521" s="75">
        <v>518</v>
      </c>
      <c r="AE521" s="479"/>
    </row>
    <row r="522" spans="1:31" s="75" customFormat="1" ht="13.5" x14ac:dyDescent="0.2">
      <c r="A522" s="211">
        <v>519</v>
      </c>
      <c r="B522" s="212" t="s">
        <v>1586</v>
      </c>
      <c r="C522" s="213" t="s">
        <v>1587</v>
      </c>
      <c r="D522" s="213"/>
      <c r="E522" s="213">
        <v>0</v>
      </c>
      <c r="F522" s="213" t="s">
        <v>553</v>
      </c>
      <c r="G522" s="214" t="s">
        <v>572</v>
      </c>
      <c r="H522" s="208" t="str">
        <f>IF(Input!F$4="GMH_OECC",J522,IF(Input!F$4="GMH_XOEC",L522,IF(Input!F$4="GMH_Korea",N522,IF(Input!F$4="GMH_EU",P522,IF(Input!F$4="Skysuper",#REF!,IF(Input!F$4="SkyII",#REF!,IF(Input!F$4="XO-8000",#REF!, "FALSE")))))))</f>
        <v>00</v>
      </c>
      <c r="I522" s="209">
        <f>IF(Input!F$4="GMH_OECC",K522,IF(Input!F$4="GMH_XOEC",M522,IF(Input!F$4="GMH_Korea",O522,IF(Input!F$4="GMH_EU",Q522,IF(Input!F$4="Skysuper",#REF!,IF(Input!F$4="SkyII",#REF!,IF(Input!F$4="XO-8000",#REF!, "FALSE")))))))</f>
        <v>0</v>
      </c>
      <c r="J522" s="210" t="s">
        <v>10359</v>
      </c>
      <c r="K522" s="268">
        <v>0</v>
      </c>
      <c r="L522" s="270" t="s">
        <v>10359</v>
      </c>
      <c r="M522" s="270">
        <v>0</v>
      </c>
      <c r="N522" s="270" t="s">
        <v>10359</v>
      </c>
      <c r="O522" s="270">
        <v>0</v>
      </c>
      <c r="P522" s="270" t="s">
        <v>10359</v>
      </c>
      <c r="Q522" s="270">
        <v>0</v>
      </c>
      <c r="R522" s="74"/>
      <c r="S522" s="75" t="str">
        <f t="shared" si="48"/>
        <v>0000</v>
      </c>
      <c r="T522" s="75" t="str">
        <f t="shared" si="49"/>
        <v>00000000000000000000000000000000</v>
      </c>
      <c r="U522" s="75" t="str">
        <f t="shared" ca="1" si="50"/>
        <v>08380839083A083B0000000000000000</v>
      </c>
      <c r="V522" s="197">
        <f t="shared" ca="1" si="52"/>
        <v>262</v>
      </c>
      <c r="W522" s="75">
        <f t="shared" si="53"/>
        <v>0</v>
      </c>
      <c r="Y522" s="75">
        <f t="shared" si="51"/>
        <v>4152</v>
      </c>
      <c r="Z522" s="75">
        <v>519</v>
      </c>
      <c r="AE522" s="479"/>
    </row>
    <row r="523" spans="1:31" s="75" customFormat="1" ht="13.5" x14ac:dyDescent="0.2">
      <c r="A523" s="211">
        <v>520</v>
      </c>
      <c r="B523" s="212" t="s">
        <v>1588</v>
      </c>
      <c r="C523" s="213" t="s">
        <v>1589</v>
      </c>
      <c r="D523" s="213"/>
      <c r="E523" s="213">
        <v>0</v>
      </c>
      <c r="F523" s="213" t="s">
        <v>553</v>
      </c>
      <c r="G523" s="214" t="s">
        <v>572</v>
      </c>
      <c r="H523" s="208" t="str">
        <f>IF(Input!F$4="GMH_OECC",J523,IF(Input!F$4="GMH_XOEC",L523,IF(Input!F$4="GMH_Korea",N523,IF(Input!F$4="GMH_EU",P523,IF(Input!F$4="Skysuper",#REF!,IF(Input!F$4="SkyII",#REF!,IF(Input!F$4="XO-8000",#REF!, "FALSE")))))))</f>
        <v>00</v>
      </c>
      <c r="I523" s="209">
        <f>IF(Input!F$4="GMH_OECC",K523,IF(Input!F$4="GMH_XOEC",M523,IF(Input!F$4="GMH_Korea",O523,IF(Input!F$4="GMH_EU",Q523,IF(Input!F$4="Skysuper",#REF!,IF(Input!F$4="SkyII",#REF!,IF(Input!F$4="XO-8000",#REF!, "FALSE")))))))</f>
        <v>0</v>
      </c>
      <c r="J523" s="210" t="s">
        <v>10359</v>
      </c>
      <c r="K523" s="268">
        <v>0</v>
      </c>
      <c r="L523" s="270" t="s">
        <v>10359</v>
      </c>
      <c r="M523" s="270">
        <v>0</v>
      </c>
      <c r="N523" s="270" t="s">
        <v>10359</v>
      </c>
      <c r="O523" s="270">
        <v>0</v>
      </c>
      <c r="P523" s="270" t="s">
        <v>10359</v>
      </c>
      <c r="Q523" s="270">
        <v>0</v>
      </c>
      <c r="R523" s="74"/>
      <c r="S523" s="75" t="str">
        <f t="shared" si="48"/>
        <v>0000</v>
      </c>
      <c r="T523" s="75" t="str">
        <f t="shared" si="49"/>
        <v>00000000000000000000000000000000</v>
      </c>
      <c r="U523" s="75" t="str">
        <f t="shared" ca="1" si="50"/>
        <v>00000000000000000000000000000000</v>
      </c>
      <c r="V523" s="197">
        <f t="shared" ca="1" si="52"/>
        <v>0</v>
      </c>
      <c r="W523" s="75">
        <f t="shared" si="53"/>
        <v>0</v>
      </c>
      <c r="Y523" s="75">
        <f t="shared" si="51"/>
        <v>4160</v>
      </c>
      <c r="Z523" s="75">
        <v>520</v>
      </c>
      <c r="AE523" s="479"/>
    </row>
    <row r="524" spans="1:31" s="75" customFormat="1" ht="13.5" x14ac:dyDescent="0.2">
      <c r="A524" s="211">
        <v>521</v>
      </c>
      <c r="B524" s="212" t="s">
        <v>1590</v>
      </c>
      <c r="C524" s="213" t="s">
        <v>1591</v>
      </c>
      <c r="D524" s="213"/>
      <c r="E524" s="213">
        <v>0</v>
      </c>
      <c r="F524" s="213" t="s">
        <v>553</v>
      </c>
      <c r="G524" s="214" t="s">
        <v>572</v>
      </c>
      <c r="H524" s="208" t="str">
        <f>IF(Input!F$4="GMH_OECC",J524,IF(Input!F$4="GMH_XOEC",L524,IF(Input!F$4="GMH_Korea",N524,IF(Input!F$4="GMH_EU",P524,IF(Input!F$4="Skysuper",#REF!,IF(Input!F$4="SkyII",#REF!,IF(Input!F$4="XO-8000",#REF!, "FALSE")))))))</f>
        <v>00</v>
      </c>
      <c r="I524" s="209">
        <f>IF(Input!F$4="GMH_OECC",K524,IF(Input!F$4="GMH_XOEC",M524,IF(Input!F$4="GMH_Korea",O524,IF(Input!F$4="GMH_EU",Q524,IF(Input!F$4="Skysuper",#REF!,IF(Input!F$4="SkyII",#REF!,IF(Input!F$4="XO-8000",#REF!, "FALSE")))))))</f>
        <v>0</v>
      </c>
      <c r="J524" s="210" t="s">
        <v>10359</v>
      </c>
      <c r="K524" s="268">
        <v>0</v>
      </c>
      <c r="L524" s="270" t="s">
        <v>10359</v>
      </c>
      <c r="M524" s="270">
        <v>0</v>
      </c>
      <c r="N524" s="270" t="s">
        <v>10359</v>
      </c>
      <c r="O524" s="270">
        <v>0</v>
      </c>
      <c r="P524" s="270" t="s">
        <v>10359</v>
      </c>
      <c r="Q524" s="270">
        <v>0</v>
      </c>
      <c r="R524" s="74"/>
      <c r="S524" s="75" t="str">
        <f t="shared" si="48"/>
        <v>0000</v>
      </c>
      <c r="T524" s="75" t="str">
        <f t="shared" si="49"/>
        <v>00000000000000000000000000000000</v>
      </c>
      <c r="U524" s="75" t="str">
        <f t="shared" ca="1" si="50"/>
        <v>00000000000000000000000000000000</v>
      </c>
      <c r="V524" s="197">
        <f t="shared" ca="1" si="52"/>
        <v>0</v>
      </c>
      <c r="W524" s="75">
        <f t="shared" si="53"/>
        <v>0</v>
      </c>
      <c r="Y524" s="75">
        <f t="shared" si="51"/>
        <v>4168</v>
      </c>
      <c r="Z524" s="75">
        <v>521</v>
      </c>
      <c r="AE524" s="479"/>
    </row>
    <row r="525" spans="1:31" s="75" customFormat="1" ht="13.5" x14ac:dyDescent="0.2">
      <c r="A525" s="211">
        <v>522</v>
      </c>
      <c r="B525" s="212" t="s">
        <v>1592</v>
      </c>
      <c r="C525" s="213" t="s">
        <v>1593</v>
      </c>
      <c r="D525" s="213"/>
      <c r="E525" s="213">
        <v>0</v>
      </c>
      <c r="F525" s="213" t="s">
        <v>553</v>
      </c>
      <c r="G525" s="214" t="s">
        <v>572</v>
      </c>
      <c r="H525" s="208" t="str">
        <f>IF(Input!F$4="GMH_OECC",J525,IF(Input!F$4="GMH_XOEC",L525,IF(Input!F$4="GMH_Korea",N525,IF(Input!F$4="GMH_EU",P525,IF(Input!F$4="Skysuper",#REF!,IF(Input!F$4="SkyII",#REF!,IF(Input!F$4="XO-8000",#REF!, "FALSE")))))))</f>
        <v>00</v>
      </c>
      <c r="I525" s="209">
        <f>IF(Input!F$4="GMH_OECC",K525,IF(Input!F$4="GMH_XOEC",M525,IF(Input!F$4="GMH_Korea",O525,IF(Input!F$4="GMH_EU",Q525,IF(Input!F$4="Skysuper",#REF!,IF(Input!F$4="SkyII",#REF!,IF(Input!F$4="XO-8000",#REF!, "FALSE")))))))</f>
        <v>0</v>
      </c>
      <c r="J525" s="210" t="s">
        <v>10359</v>
      </c>
      <c r="K525" s="268">
        <v>0</v>
      </c>
      <c r="L525" s="270" t="s">
        <v>10359</v>
      </c>
      <c r="M525" s="270">
        <v>0</v>
      </c>
      <c r="N525" s="270" t="s">
        <v>10359</v>
      </c>
      <c r="O525" s="270">
        <v>0</v>
      </c>
      <c r="P525" s="270" t="s">
        <v>10359</v>
      </c>
      <c r="Q525" s="270">
        <v>0</v>
      </c>
      <c r="R525" s="74"/>
      <c r="S525" s="75" t="str">
        <f t="shared" si="48"/>
        <v>0000</v>
      </c>
      <c r="T525" s="75" t="str">
        <f t="shared" si="49"/>
        <v>00000000000000000000000000000000</v>
      </c>
      <c r="U525" s="75" t="str">
        <f t="shared" ca="1" si="50"/>
        <v>00000000000000000000000000000000</v>
      </c>
      <c r="V525" s="197">
        <f t="shared" ca="1" si="52"/>
        <v>0</v>
      </c>
      <c r="W525" s="75">
        <f t="shared" si="53"/>
        <v>0</v>
      </c>
      <c r="Y525" s="75">
        <f t="shared" si="51"/>
        <v>4176</v>
      </c>
      <c r="Z525" s="75">
        <v>522</v>
      </c>
      <c r="AE525" s="479"/>
    </row>
    <row r="526" spans="1:31" s="75" customFormat="1" ht="13.5" x14ac:dyDescent="0.2">
      <c r="A526" s="211">
        <v>523</v>
      </c>
      <c r="B526" s="212" t="s">
        <v>1594</v>
      </c>
      <c r="C526" s="213" t="s">
        <v>1595</v>
      </c>
      <c r="D526" s="213"/>
      <c r="E526" s="213">
        <v>0</v>
      </c>
      <c r="F526" s="213" t="s">
        <v>553</v>
      </c>
      <c r="G526" s="214" t="s">
        <v>572</v>
      </c>
      <c r="H526" s="208" t="str">
        <f>IF(Input!F$4="GMH_OECC",J526,IF(Input!F$4="GMH_XOEC",L526,IF(Input!F$4="GMH_Korea",N526,IF(Input!F$4="GMH_EU",P526,IF(Input!F$4="Skysuper",#REF!,IF(Input!F$4="SkyII",#REF!,IF(Input!F$4="XO-8000",#REF!, "FALSE")))))))</f>
        <v>00</v>
      </c>
      <c r="I526" s="209">
        <f>IF(Input!F$4="GMH_OECC",K526,IF(Input!F$4="GMH_XOEC",M526,IF(Input!F$4="GMH_Korea",O526,IF(Input!F$4="GMH_EU",Q526,IF(Input!F$4="Skysuper",#REF!,IF(Input!F$4="SkyII",#REF!,IF(Input!F$4="XO-8000",#REF!, "FALSE")))))))</f>
        <v>0</v>
      </c>
      <c r="J526" s="210" t="s">
        <v>10359</v>
      </c>
      <c r="K526" s="268">
        <v>0</v>
      </c>
      <c r="L526" s="270" t="s">
        <v>10359</v>
      </c>
      <c r="M526" s="270">
        <v>0</v>
      </c>
      <c r="N526" s="270" t="s">
        <v>10359</v>
      </c>
      <c r="O526" s="270">
        <v>0</v>
      </c>
      <c r="P526" s="270" t="s">
        <v>10359</v>
      </c>
      <c r="Q526" s="270">
        <v>0</v>
      </c>
      <c r="R526" s="74"/>
      <c r="S526" s="75" t="str">
        <f t="shared" si="48"/>
        <v>0000</v>
      </c>
      <c r="T526" s="75" t="str">
        <f t="shared" si="49"/>
        <v>00000000000000000000000000000000</v>
      </c>
      <c r="U526" s="75" t="str">
        <f t="shared" ca="1" si="50"/>
        <v>00000000000000000000000000000000</v>
      </c>
      <c r="V526" s="197">
        <f t="shared" ca="1" si="52"/>
        <v>0</v>
      </c>
      <c r="W526" s="75">
        <f t="shared" si="53"/>
        <v>0</v>
      </c>
      <c r="Y526" s="75">
        <f t="shared" si="51"/>
        <v>4184</v>
      </c>
      <c r="Z526" s="75">
        <v>523</v>
      </c>
      <c r="AE526" s="479"/>
    </row>
    <row r="527" spans="1:31" s="75" customFormat="1" ht="13.5" x14ac:dyDescent="0.2">
      <c r="A527" s="211">
        <v>524</v>
      </c>
      <c r="B527" s="212" t="s">
        <v>1596</v>
      </c>
      <c r="C527" s="213" t="s">
        <v>1597</v>
      </c>
      <c r="D527" s="213"/>
      <c r="E527" s="213">
        <v>0</v>
      </c>
      <c r="F527" s="213" t="s">
        <v>553</v>
      </c>
      <c r="G527" s="214" t="s">
        <v>572</v>
      </c>
      <c r="H527" s="208" t="str">
        <f>IF(Input!F$4="GMH_OECC",J527,IF(Input!F$4="GMH_XOEC",L527,IF(Input!F$4="GMH_Korea",N527,IF(Input!F$4="GMH_EU",P527,IF(Input!F$4="Skysuper",#REF!,IF(Input!F$4="SkyII",#REF!,IF(Input!F$4="XO-8000",#REF!, "FALSE")))))))</f>
        <v>00</v>
      </c>
      <c r="I527" s="209">
        <f>IF(Input!F$4="GMH_OECC",K527,IF(Input!F$4="GMH_XOEC",M527,IF(Input!F$4="GMH_Korea",O527,IF(Input!F$4="GMH_EU",Q527,IF(Input!F$4="Skysuper",#REF!,IF(Input!F$4="SkyII",#REF!,IF(Input!F$4="XO-8000",#REF!, "FALSE")))))))</f>
        <v>0</v>
      </c>
      <c r="J527" s="210" t="s">
        <v>10359</v>
      </c>
      <c r="K527" s="268">
        <v>0</v>
      </c>
      <c r="L527" s="270" t="s">
        <v>10359</v>
      </c>
      <c r="M527" s="270">
        <v>0</v>
      </c>
      <c r="N527" s="270" t="s">
        <v>10359</v>
      </c>
      <c r="O527" s="270">
        <v>0</v>
      </c>
      <c r="P527" s="270" t="s">
        <v>10359</v>
      </c>
      <c r="Q527" s="270">
        <v>0</v>
      </c>
      <c r="R527" s="74"/>
      <c r="S527" s="75" t="str">
        <f t="shared" si="48"/>
        <v>0000</v>
      </c>
      <c r="T527" s="75" t="str">
        <f t="shared" si="49"/>
        <v>00000000000000000000000000000000</v>
      </c>
      <c r="U527" s="75" t="str">
        <f t="shared" ca="1" si="50"/>
        <v>00000000000000000000000000000000</v>
      </c>
      <c r="V527" s="197">
        <f t="shared" ca="1" si="52"/>
        <v>0</v>
      </c>
      <c r="W527" s="75">
        <f t="shared" si="53"/>
        <v>0</v>
      </c>
      <c r="Y527" s="75">
        <f t="shared" si="51"/>
        <v>4192</v>
      </c>
      <c r="Z527" s="75">
        <v>524</v>
      </c>
      <c r="AE527" s="479"/>
    </row>
    <row r="528" spans="1:31" s="75" customFormat="1" ht="13.5" x14ac:dyDescent="0.2">
      <c r="A528" s="211">
        <v>525</v>
      </c>
      <c r="B528" s="212" t="s">
        <v>1598</v>
      </c>
      <c r="C528" s="213" t="s">
        <v>1599</v>
      </c>
      <c r="D528" s="213"/>
      <c r="E528" s="213">
        <v>0</v>
      </c>
      <c r="F528" s="213" t="s">
        <v>553</v>
      </c>
      <c r="G528" s="214" t="s">
        <v>572</v>
      </c>
      <c r="H528" s="208" t="str">
        <f>IF(Input!F$4="GMH_OECC",J528,IF(Input!F$4="GMH_XOEC",L528,IF(Input!F$4="GMH_Korea",N528,IF(Input!F$4="GMH_EU",P528,IF(Input!F$4="Skysuper",#REF!,IF(Input!F$4="SkyII",#REF!,IF(Input!F$4="XO-8000",#REF!, "FALSE")))))))</f>
        <v>00</v>
      </c>
      <c r="I528" s="209">
        <f>IF(Input!F$4="GMH_OECC",K528,IF(Input!F$4="GMH_XOEC",M528,IF(Input!F$4="GMH_Korea",O528,IF(Input!F$4="GMH_EU",Q528,IF(Input!F$4="Skysuper",#REF!,IF(Input!F$4="SkyII",#REF!,IF(Input!F$4="XO-8000",#REF!, "FALSE")))))))</f>
        <v>0</v>
      </c>
      <c r="J528" s="210" t="s">
        <v>10359</v>
      </c>
      <c r="K528" s="268">
        <v>0</v>
      </c>
      <c r="L528" s="270" t="s">
        <v>10359</v>
      </c>
      <c r="M528" s="270">
        <v>0</v>
      </c>
      <c r="N528" s="270" t="s">
        <v>10359</v>
      </c>
      <c r="O528" s="270">
        <v>0</v>
      </c>
      <c r="P528" s="270" t="s">
        <v>10359</v>
      </c>
      <c r="Q528" s="270">
        <v>0</v>
      </c>
      <c r="R528" s="74"/>
      <c r="S528" s="75" t="str">
        <f t="shared" si="48"/>
        <v>0000</v>
      </c>
      <c r="T528" s="75" t="str">
        <f t="shared" si="49"/>
        <v>00000000000000000000000000000000</v>
      </c>
      <c r="U528" s="75" t="str">
        <f t="shared" ca="1" si="50"/>
        <v>040404050406040704080409040A040B</v>
      </c>
      <c r="V528" s="197">
        <f t="shared" ca="1" si="52"/>
        <v>92</v>
      </c>
      <c r="W528" s="75">
        <f t="shared" si="53"/>
        <v>0</v>
      </c>
      <c r="Y528" s="75">
        <f t="shared" si="51"/>
        <v>4200</v>
      </c>
      <c r="Z528" s="75">
        <v>525</v>
      </c>
      <c r="AE528" s="479"/>
    </row>
    <row r="529" spans="1:31" s="75" customFormat="1" ht="13.5" x14ac:dyDescent="0.2">
      <c r="A529" s="211">
        <v>526</v>
      </c>
      <c r="B529" s="212" t="s">
        <v>1600</v>
      </c>
      <c r="C529" s="213" t="s">
        <v>1601</v>
      </c>
      <c r="D529" s="213"/>
      <c r="E529" s="213">
        <v>0</v>
      </c>
      <c r="F529" s="213" t="s">
        <v>553</v>
      </c>
      <c r="G529" s="214" t="s">
        <v>572</v>
      </c>
      <c r="H529" s="208" t="str">
        <f>IF(Input!F$4="GMH_OECC",J529,IF(Input!F$4="GMH_XOEC",L529,IF(Input!F$4="GMH_Korea",N529,IF(Input!F$4="GMH_EU",P529,IF(Input!F$4="Skysuper",#REF!,IF(Input!F$4="SkyII",#REF!,IF(Input!F$4="XO-8000",#REF!, "FALSE")))))))</f>
        <v>00</v>
      </c>
      <c r="I529" s="209">
        <f>IF(Input!F$4="GMH_OECC",K529,IF(Input!F$4="GMH_XOEC",M529,IF(Input!F$4="GMH_Korea",O529,IF(Input!F$4="GMH_EU",Q529,IF(Input!F$4="Skysuper",#REF!,IF(Input!F$4="SkyII",#REF!,IF(Input!F$4="XO-8000",#REF!, "FALSE")))))))</f>
        <v>0</v>
      </c>
      <c r="J529" s="210" t="s">
        <v>10359</v>
      </c>
      <c r="K529" s="268">
        <v>0</v>
      </c>
      <c r="L529" s="270" t="s">
        <v>10359</v>
      </c>
      <c r="M529" s="270">
        <v>0</v>
      </c>
      <c r="N529" s="270" t="s">
        <v>10359</v>
      </c>
      <c r="O529" s="270">
        <v>0</v>
      </c>
      <c r="P529" s="270" t="s">
        <v>10359</v>
      </c>
      <c r="Q529" s="270">
        <v>0</v>
      </c>
      <c r="R529" s="74"/>
      <c r="S529" s="75" t="str">
        <f t="shared" si="48"/>
        <v>0000</v>
      </c>
      <c r="T529" s="75" t="str">
        <f t="shared" si="49"/>
        <v>00000000000000000000000000000000</v>
      </c>
      <c r="U529" s="75" t="str">
        <f t="shared" ca="1" si="50"/>
        <v>040C040D040E040F0410041104120413</v>
      </c>
      <c r="V529" s="197">
        <f t="shared" ca="1" si="52"/>
        <v>156</v>
      </c>
      <c r="W529" s="75">
        <f t="shared" si="53"/>
        <v>0</v>
      </c>
      <c r="Y529" s="75">
        <f t="shared" si="51"/>
        <v>4208</v>
      </c>
      <c r="Z529" s="75">
        <v>526</v>
      </c>
      <c r="AE529" s="479"/>
    </row>
    <row r="530" spans="1:31" s="75" customFormat="1" ht="13.5" x14ac:dyDescent="0.2">
      <c r="A530" s="211">
        <v>527</v>
      </c>
      <c r="B530" s="212" t="s">
        <v>1602</v>
      </c>
      <c r="C530" s="213" t="s">
        <v>1603</v>
      </c>
      <c r="D530" s="213"/>
      <c r="E530" s="213">
        <v>0</v>
      </c>
      <c r="F530" s="213" t="s">
        <v>553</v>
      </c>
      <c r="G530" s="214" t="s">
        <v>572</v>
      </c>
      <c r="H530" s="208" t="str">
        <f>IF(Input!F$4="GMH_OECC",J530,IF(Input!F$4="GMH_XOEC",L530,IF(Input!F$4="GMH_Korea",N530,IF(Input!F$4="GMH_EU",P530,IF(Input!F$4="Skysuper",#REF!,IF(Input!F$4="SkyII",#REF!,IF(Input!F$4="XO-8000",#REF!, "FALSE")))))))</f>
        <v>00</v>
      </c>
      <c r="I530" s="209">
        <f>IF(Input!F$4="GMH_OECC",K530,IF(Input!F$4="GMH_XOEC",M530,IF(Input!F$4="GMH_Korea",O530,IF(Input!F$4="GMH_EU",Q530,IF(Input!F$4="Skysuper",#REF!,IF(Input!F$4="SkyII",#REF!,IF(Input!F$4="XO-8000",#REF!, "FALSE")))))))</f>
        <v>0</v>
      </c>
      <c r="J530" s="210" t="s">
        <v>10359</v>
      </c>
      <c r="K530" s="268">
        <v>0</v>
      </c>
      <c r="L530" s="270" t="s">
        <v>10359</v>
      </c>
      <c r="M530" s="270">
        <v>0</v>
      </c>
      <c r="N530" s="270" t="s">
        <v>10359</v>
      </c>
      <c r="O530" s="270">
        <v>0</v>
      </c>
      <c r="P530" s="270" t="s">
        <v>10359</v>
      </c>
      <c r="Q530" s="270">
        <v>0</v>
      </c>
      <c r="R530" s="74"/>
      <c r="S530" s="75" t="str">
        <f t="shared" si="48"/>
        <v>0000</v>
      </c>
      <c r="T530" s="75" t="str">
        <f t="shared" si="49"/>
        <v>00000000000000000000000000000000</v>
      </c>
      <c r="U530" s="75" t="str">
        <f t="shared" ca="1" si="50"/>
        <v>041404150416041704180419041A041B</v>
      </c>
      <c r="V530" s="197">
        <f t="shared" ca="1" si="52"/>
        <v>220</v>
      </c>
      <c r="W530" s="75">
        <f t="shared" si="53"/>
        <v>0</v>
      </c>
      <c r="Y530" s="75">
        <f t="shared" si="51"/>
        <v>4216</v>
      </c>
      <c r="Z530" s="75">
        <v>527</v>
      </c>
      <c r="AE530" s="479"/>
    </row>
    <row r="531" spans="1:31" s="75" customFormat="1" ht="13.5" x14ac:dyDescent="0.2">
      <c r="A531" s="211">
        <v>528</v>
      </c>
      <c r="B531" s="212" t="s">
        <v>1604</v>
      </c>
      <c r="C531" s="213" t="s">
        <v>1605</v>
      </c>
      <c r="D531" s="213"/>
      <c r="E531" s="213">
        <v>0</v>
      </c>
      <c r="F531" s="213" t="s">
        <v>553</v>
      </c>
      <c r="G531" s="214" t="s">
        <v>572</v>
      </c>
      <c r="H531" s="208" t="str">
        <f>IF(Input!F$4="GMH_OECC",J531,IF(Input!F$4="GMH_XOEC",L531,IF(Input!F$4="GMH_Korea",N531,IF(Input!F$4="GMH_EU",P531,IF(Input!F$4="Skysuper",#REF!,IF(Input!F$4="SkyII",#REF!,IF(Input!F$4="XO-8000",#REF!, "FALSE")))))))</f>
        <v>00</v>
      </c>
      <c r="I531" s="209">
        <f>IF(Input!F$4="GMH_OECC",K531,IF(Input!F$4="GMH_XOEC",M531,IF(Input!F$4="GMH_Korea",O531,IF(Input!F$4="GMH_EU",Q531,IF(Input!F$4="Skysuper",#REF!,IF(Input!F$4="SkyII",#REF!,IF(Input!F$4="XO-8000",#REF!, "FALSE")))))))</f>
        <v>0</v>
      </c>
      <c r="J531" s="210" t="s">
        <v>10359</v>
      </c>
      <c r="K531" s="268">
        <v>0</v>
      </c>
      <c r="L531" s="270" t="s">
        <v>10359</v>
      </c>
      <c r="M531" s="270">
        <v>0</v>
      </c>
      <c r="N531" s="270" t="s">
        <v>10359</v>
      </c>
      <c r="O531" s="270">
        <v>0</v>
      </c>
      <c r="P531" s="270" t="s">
        <v>10359</v>
      </c>
      <c r="Q531" s="270">
        <v>0</v>
      </c>
      <c r="R531" s="74"/>
      <c r="S531" s="75" t="str">
        <f t="shared" si="48"/>
        <v>0000</v>
      </c>
      <c r="T531" s="75" t="str">
        <f t="shared" si="49"/>
        <v>00000000000000000000000000000000</v>
      </c>
      <c r="U531" s="75" t="str">
        <f t="shared" ca="1" si="50"/>
        <v>041C041D041E041F0420042104220423</v>
      </c>
      <c r="V531" s="197">
        <f t="shared" ca="1" si="52"/>
        <v>284</v>
      </c>
      <c r="W531" s="75">
        <f t="shared" si="53"/>
        <v>0</v>
      </c>
      <c r="Y531" s="75">
        <f t="shared" si="51"/>
        <v>4224</v>
      </c>
      <c r="Z531" s="75">
        <v>528</v>
      </c>
      <c r="AE531" s="479"/>
    </row>
    <row r="532" spans="1:31" s="75" customFormat="1" ht="13.5" x14ac:dyDescent="0.2">
      <c r="A532" s="211">
        <v>529</v>
      </c>
      <c r="B532" s="212" t="s">
        <v>1606</v>
      </c>
      <c r="C532" s="213" t="s">
        <v>1607</v>
      </c>
      <c r="D532" s="213"/>
      <c r="E532" s="213">
        <v>0</v>
      </c>
      <c r="F532" s="213" t="s">
        <v>553</v>
      </c>
      <c r="G532" s="214" t="s">
        <v>572</v>
      </c>
      <c r="H532" s="208" t="str">
        <f>IF(Input!F$4="GMH_OECC",J532,IF(Input!F$4="GMH_XOEC",L532,IF(Input!F$4="GMH_Korea",N532,IF(Input!F$4="GMH_EU",P532,IF(Input!F$4="Skysuper",#REF!,IF(Input!F$4="SkyII",#REF!,IF(Input!F$4="XO-8000",#REF!, "FALSE")))))))</f>
        <v>00</v>
      </c>
      <c r="I532" s="209">
        <f>IF(Input!F$4="GMH_OECC",K532,IF(Input!F$4="GMH_XOEC",M532,IF(Input!F$4="GMH_Korea",O532,IF(Input!F$4="GMH_EU",Q532,IF(Input!F$4="Skysuper",#REF!,IF(Input!F$4="SkyII",#REF!,IF(Input!F$4="XO-8000",#REF!, "FALSE")))))))</f>
        <v>0</v>
      </c>
      <c r="J532" s="210" t="s">
        <v>10359</v>
      </c>
      <c r="K532" s="268">
        <v>0</v>
      </c>
      <c r="L532" s="270" t="s">
        <v>10359</v>
      </c>
      <c r="M532" s="270">
        <v>0</v>
      </c>
      <c r="N532" s="270" t="s">
        <v>10359</v>
      </c>
      <c r="O532" s="270">
        <v>0</v>
      </c>
      <c r="P532" s="270" t="s">
        <v>10359</v>
      </c>
      <c r="Q532" s="270">
        <v>0</v>
      </c>
      <c r="R532" s="74"/>
      <c r="S532" s="75" t="str">
        <f t="shared" si="48"/>
        <v>0000</v>
      </c>
      <c r="T532" s="75" t="str">
        <f t="shared" si="49"/>
        <v>00000000000000000000000000000000</v>
      </c>
      <c r="U532" s="75" t="str">
        <f t="shared" ca="1" si="50"/>
        <v>00000000000000000000000000000000</v>
      </c>
      <c r="V532" s="197">
        <f t="shared" ca="1" si="52"/>
        <v>0</v>
      </c>
      <c r="W532" s="75">
        <f t="shared" si="53"/>
        <v>0</v>
      </c>
      <c r="Y532" s="75">
        <f t="shared" si="51"/>
        <v>4232</v>
      </c>
      <c r="Z532" s="75">
        <v>529</v>
      </c>
      <c r="AE532" s="479"/>
    </row>
    <row r="533" spans="1:31" s="75" customFormat="1" ht="13.5" x14ac:dyDescent="0.2">
      <c r="A533" s="211">
        <v>530</v>
      </c>
      <c r="B533" s="212" t="s">
        <v>1608</v>
      </c>
      <c r="C533" s="213" t="s">
        <v>1609</v>
      </c>
      <c r="D533" s="213"/>
      <c r="E533" s="213">
        <v>0</v>
      </c>
      <c r="F533" s="213" t="s">
        <v>553</v>
      </c>
      <c r="G533" s="214" t="s">
        <v>572</v>
      </c>
      <c r="H533" s="208" t="str">
        <f>IF(Input!F$4="GMH_OECC",J533,IF(Input!F$4="GMH_XOEC",L533,IF(Input!F$4="GMH_Korea",N533,IF(Input!F$4="GMH_EU",P533,IF(Input!F$4="Skysuper",#REF!,IF(Input!F$4="SkyII",#REF!,IF(Input!F$4="XO-8000",#REF!, "FALSE")))))))</f>
        <v>00</v>
      </c>
      <c r="I533" s="209">
        <f>IF(Input!F$4="GMH_OECC",K533,IF(Input!F$4="GMH_XOEC",M533,IF(Input!F$4="GMH_Korea",O533,IF(Input!F$4="GMH_EU",Q533,IF(Input!F$4="Skysuper",#REF!,IF(Input!F$4="SkyII",#REF!,IF(Input!F$4="XO-8000",#REF!, "FALSE")))))))</f>
        <v>0</v>
      </c>
      <c r="J533" s="210" t="s">
        <v>10359</v>
      </c>
      <c r="K533" s="268">
        <v>0</v>
      </c>
      <c r="L533" s="270" t="s">
        <v>10359</v>
      </c>
      <c r="M533" s="270">
        <v>0</v>
      </c>
      <c r="N533" s="270" t="s">
        <v>10359</v>
      </c>
      <c r="O533" s="270">
        <v>0</v>
      </c>
      <c r="P533" s="270" t="s">
        <v>10359</v>
      </c>
      <c r="Q533" s="270">
        <v>0</v>
      </c>
      <c r="R533" s="74"/>
      <c r="S533" s="75" t="str">
        <f t="shared" si="48"/>
        <v>0000</v>
      </c>
      <c r="T533" s="75" t="str">
        <f t="shared" si="49"/>
        <v>00000000000000000000000000000000</v>
      </c>
      <c r="U533" s="75" t="str">
        <f t="shared" ca="1" si="50"/>
        <v>00000000000000000000000000000000</v>
      </c>
      <c r="V533" s="197">
        <f t="shared" ca="1" si="52"/>
        <v>0</v>
      </c>
      <c r="W533" s="75">
        <f t="shared" si="53"/>
        <v>0</v>
      </c>
      <c r="Y533" s="75">
        <f t="shared" si="51"/>
        <v>4240</v>
      </c>
      <c r="Z533" s="75">
        <v>530</v>
      </c>
      <c r="AE533" s="479"/>
    </row>
    <row r="534" spans="1:31" s="75" customFormat="1" ht="13.5" x14ac:dyDescent="0.2">
      <c r="A534" s="211">
        <v>531</v>
      </c>
      <c r="B534" s="212" t="s">
        <v>1610</v>
      </c>
      <c r="C534" s="213" t="s">
        <v>1611</v>
      </c>
      <c r="D534" s="213"/>
      <c r="E534" s="213">
        <v>0</v>
      </c>
      <c r="F534" s="213" t="s">
        <v>553</v>
      </c>
      <c r="G534" s="214" t="s">
        <v>572</v>
      </c>
      <c r="H534" s="208" t="str">
        <f>IF(Input!F$4="GMH_OECC",J534,IF(Input!F$4="GMH_XOEC",L534,IF(Input!F$4="GMH_Korea",N534,IF(Input!F$4="GMH_EU",P534,IF(Input!F$4="Skysuper",#REF!,IF(Input!F$4="SkyII",#REF!,IF(Input!F$4="XO-8000",#REF!, "FALSE")))))))</f>
        <v>00</v>
      </c>
      <c r="I534" s="209">
        <f>IF(Input!F$4="GMH_OECC",K534,IF(Input!F$4="GMH_XOEC",M534,IF(Input!F$4="GMH_Korea",O534,IF(Input!F$4="GMH_EU",Q534,IF(Input!F$4="Skysuper",#REF!,IF(Input!F$4="SkyII",#REF!,IF(Input!F$4="XO-8000",#REF!, "FALSE")))))))</f>
        <v>0</v>
      </c>
      <c r="J534" s="210" t="s">
        <v>10359</v>
      </c>
      <c r="K534" s="268">
        <v>0</v>
      </c>
      <c r="L534" s="270" t="s">
        <v>10359</v>
      </c>
      <c r="M534" s="270">
        <v>0</v>
      </c>
      <c r="N534" s="270" t="s">
        <v>10359</v>
      </c>
      <c r="O534" s="270">
        <v>0</v>
      </c>
      <c r="P534" s="270" t="s">
        <v>10359</v>
      </c>
      <c r="Q534" s="270">
        <v>0</v>
      </c>
      <c r="R534" s="74"/>
      <c r="S534" s="75" t="str">
        <f t="shared" si="48"/>
        <v>0000</v>
      </c>
      <c r="T534" s="75" t="str">
        <f t="shared" si="49"/>
        <v>00000000000000000000000000000000</v>
      </c>
      <c r="U534" s="75" t="str">
        <f t="shared" ca="1" si="50"/>
        <v>00000000000000000000000000000000</v>
      </c>
      <c r="V534" s="197">
        <f t="shared" ca="1" si="52"/>
        <v>0</v>
      </c>
      <c r="W534" s="75">
        <f t="shared" si="53"/>
        <v>0</v>
      </c>
      <c r="Y534" s="75">
        <f t="shared" si="51"/>
        <v>4248</v>
      </c>
      <c r="Z534" s="75">
        <v>531</v>
      </c>
      <c r="AE534" s="479"/>
    </row>
    <row r="535" spans="1:31" s="75" customFormat="1" ht="13.5" x14ac:dyDescent="0.2">
      <c r="A535" s="211">
        <v>532</v>
      </c>
      <c r="B535" s="212" t="s">
        <v>1612</v>
      </c>
      <c r="C535" s="213" t="s">
        <v>1613</v>
      </c>
      <c r="D535" s="213"/>
      <c r="E535" s="213">
        <v>0</v>
      </c>
      <c r="F535" s="213" t="s">
        <v>553</v>
      </c>
      <c r="G535" s="214" t="s">
        <v>572</v>
      </c>
      <c r="H535" s="208" t="str">
        <f>IF(Input!F$4="GMH_OECC",J535,IF(Input!F$4="GMH_XOEC",L535,IF(Input!F$4="GMH_Korea",N535,IF(Input!F$4="GMH_EU",P535,IF(Input!F$4="Skysuper",#REF!,IF(Input!F$4="SkyII",#REF!,IF(Input!F$4="XO-8000",#REF!, "FALSE")))))))</f>
        <v>00</v>
      </c>
      <c r="I535" s="209">
        <f>IF(Input!F$4="GMH_OECC",K535,IF(Input!F$4="GMH_XOEC",M535,IF(Input!F$4="GMH_Korea",O535,IF(Input!F$4="GMH_EU",Q535,IF(Input!F$4="Skysuper",#REF!,IF(Input!F$4="SkyII",#REF!,IF(Input!F$4="XO-8000",#REF!, "FALSE")))))))</f>
        <v>0</v>
      </c>
      <c r="J535" s="210" t="s">
        <v>10359</v>
      </c>
      <c r="K535" s="268">
        <v>0</v>
      </c>
      <c r="L535" s="270" t="s">
        <v>10359</v>
      </c>
      <c r="M535" s="270">
        <v>0</v>
      </c>
      <c r="N535" s="270" t="s">
        <v>10359</v>
      </c>
      <c r="O535" s="270">
        <v>0</v>
      </c>
      <c r="P535" s="270" t="s">
        <v>10359</v>
      </c>
      <c r="Q535" s="270">
        <v>0</v>
      </c>
      <c r="R535" s="74"/>
      <c r="S535" s="75" t="str">
        <f t="shared" si="48"/>
        <v>0000</v>
      </c>
      <c r="T535" s="75" t="str">
        <f t="shared" si="49"/>
        <v>00000000000000000000000000000000</v>
      </c>
      <c r="U535" s="75" t="str">
        <f t="shared" ca="1" si="50"/>
        <v>00000000000000000000000000000000</v>
      </c>
      <c r="V535" s="197">
        <f t="shared" ca="1" si="52"/>
        <v>0</v>
      </c>
      <c r="W535" s="75">
        <f t="shared" si="53"/>
        <v>0</v>
      </c>
      <c r="Y535" s="75">
        <f t="shared" si="51"/>
        <v>4256</v>
      </c>
      <c r="Z535" s="75">
        <v>532</v>
      </c>
      <c r="AE535" s="479"/>
    </row>
    <row r="536" spans="1:31" s="75" customFormat="1" ht="13.5" x14ac:dyDescent="0.2">
      <c r="A536" s="211">
        <v>533</v>
      </c>
      <c r="B536" s="212" t="s">
        <v>1614</v>
      </c>
      <c r="C536" s="213" t="s">
        <v>1615</v>
      </c>
      <c r="D536" s="213"/>
      <c r="E536" s="213">
        <v>0</v>
      </c>
      <c r="F536" s="213" t="s">
        <v>553</v>
      </c>
      <c r="G536" s="214" t="s">
        <v>572</v>
      </c>
      <c r="H536" s="208" t="str">
        <f>IF(Input!F$4="GMH_OECC",J536,IF(Input!F$4="GMH_XOEC",L536,IF(Input!F$4="GMH_Korea",N536,IF(Input!F$4="GMH_EU",P536,IF(Input!F$4="Skysuper",#REF!,IF(Input!F$4="SkyII",#REF!,IF(Input!F$4="XO-8000",#REF!, "FALSE")))))))</f>
        <v>00</v>
      </c>
      <c r="I536" s="209">
        <f>IF(Input!F$4="GMH_OECC",K536,IF(Input!F$4="GMH_XOEC",M536,IF(Input!F$4="GMH_Korea",O536,IF(Input!F$4="GMH_EU",Q536,IF(Input!F$4="Skysuper",#REF!,IF(Input!F$4="SkyII",#REF!,IF(Input!F$4="XO-8000",#REF!, "FALSE")))))))</f>
        <v>0</v>
      </c>
      <c r="J536" s="210" t="s">
        <v>10359</v>
      </c>
      <c r="K536" s="268">
        <v>0</v>
      </c>
      <c r="L536" s="270" t="s">
        <v>10359</v>
      </c>
      <c r="M536" s="270">
        <v>0</v>
      </c>
      <c r="N536" s="270" t="s">
        <v>10359</v>
      </c>
      <c r="O536" s="270">
        <v>0</v>
      </c>
      <c r="P536" s="270" t="s">
        <v>10359</v>
      </c>
      <c r="Q536" s="270">
        <v>0</v>
      </c>
      <c r="R536" s="74"/>
      <c r="S536" s="75" t="str">
        <f t="shared" si="48"/>
        <v>0000</v>
      </c>
      <c r="T536" s="75" t="str">
        <f t="shared" si="49"/>
        <v>00000000000000000000000000000000</v>
      </c>
      <c r="U536" s="75" t="str">
        <f t="shared" ca="1" si="50"/>
        <v>00000000000000000000000000000000</v>
      </c>
      <c r="V536" s="197">
        <f t="shared" ca="1" si="52"/>
        <v>0</v>
      </c>
      <c r="W536" s="75">
        <f t="shared" si="53"/>
        <v>0</v>
      </c>
      <c r="Y536" s="75">
        <f t="shared" si="51"/>
        <v>4264</v>
      </c>
      <c r="Z536" s="75">
        <v>533</v>
      </c>
      <c r="AE536" s="479"/>
    </row>
    <row r="537" spans="1:31" s="75" customFormat="1" ht="13.5" x14ac:dyDescent="0.2">
      <c r="A537" s="211">
        <v>534</v>
      </c>
      <c r="B537" s="212" t="s">
        <v>1616</v>
      </c>
      <c r="C537" s="213" t="s">
        <v>1617</v>
      </c>
      <c r="D537" s="213"/>
      <c r="E537" s="213">
        <v>0</v>
      </c>
      <c r="F537" s="213" t="s">
        <v>553</v>
      </c>
      <c r="G537" s="214" t="s">
        <v>572</v>
      </c>
      <c r="H537" s="208" t="str">
        <f>IF(Input!F$4="GMH_OECC",J537,IF(Input!F$4="GMH_XOEC",L537,IF(Input!F$4="GMH_Korea",N537,IF(Input!F$4="GMH_EU",P537,IF(Input!F$4="Skysuper",#REF!,IF(Input!F$4="SkyII",#REF!,IF(Input!F$4="XO-8000",#REF!, "FALSE")))))))</f>
        <v>00</v>
      </c>
      <c r="I537" s="209">
        <f>IF(Input!F$4="GMH_OECC",K537,IF(Input!F$4="GMH_XOEC",M537,IF(Input!F$4="GMH_Korea",O537,IF(Input!F$4="GMH_EU",Q537,IF(Input!F$4="Skysuper",#REF!,IF(Input!F$4="SkyII",#REF!,IF(Input!F$4="XO-8000",#REF!, "FALSE")))))))</f>
        <v>0</v>
      </c>
      <c r="J537" s="210" t="s">
        <v>10359</v>
      </c>
      <c r="K537" s="268">
        <v>0</v>
      </c>
      <c r="L537" s="270" t="s">
        <v>10359</v>
      </c>
      <c r="M537" s="270">
        <v>0</v>
      </c>
      <c r="N537" s="270" t="s">
        <v>10359</v>
      </c>
      <c r="O537" s="270">
        <v>0</v>
      </c>
      <c r="P537" s="270" t="s">
        <v>10359</v>
      </c>
      <c r="Q537" s="270">
        <v>0</v>
      </c>
      <c r="R537" s="74"/>
      <c r="S537" s="75" t="str">
        <f t="shared" si="48"/>
        <v>0000</v>
      </c>
      <c r="T537" s="75" t="str">
        <f t="shared" si="49"/>
        <v>00000000000000000000000000000000</v>
      </c>
      <c r="U537" s="75" t="str">
        <f t="shared" ca="1" si="50"/>
        <v>00000000000000000000000000000000</v>
      </c>
      <c r="V537" s="197">
        <f t="shared" ca="1" si="52"/>
        <v>0</v>
      </c>
      <c r="W537" s="75">
        <f t="shared" si="53"/>
        <v>0</v>
      </c>
      <c r="Y537" s="75">
        <f t="shared" si="51"/>
        <v>4272</v>
      </c>
      <c r="Z537" s="75">
        <v>534</v>
      </c>
      <c r="AE537" s="479"/>
    </row>
    <row r="538" spans="1:31" s="75" customFormat="1" ht="13.5" x14ac:dyDescent="0.2">
      <c r="A538" s="211">
        <v>535</v>
      </c>
      <c r="B538" s="212" t="s">
        <v>1618</v>
      </c>
      <c r="C538" s="213" t="s">
        <v>1619</v>
      </c>
      <c r="D538" s="213"/>
      <c r="E538" s="213">
        <v>0</v>
      </c>
      <c r="F538" s="213" t="s">
        <v>553</v>
      </c>
      <c r="G538" s="214" t="s">
        <v>572</v>
      </c>
      <c r="H538" s="208" t="str">
        <f>IF(Input!F$4="GMH_OECC",J538,IF(Input!F$4="GMH_XOEC",L538,IF(Input!F$4="GMH_Korea",N538,IF(Input!F$4="GMH_EU",P538,IF(Input!F$4="Skysuper",#REF!,IF(Input!F$4="SkyII",#REF!,IF(Input!F$4="XO-8000",#REF!, "FALSE")))))))</f>
        <v>00</v>
      </c>
      <c r="I538" s="209">
        <f>IF(Input!F$4="GMH_OECC",K538,IF(Input!F$4="GMH_XOEC",M538,IF(Input!F$4="GMH_Korea",O538,IF(Input!F$4="GMH_EU",Q538,IF(Input!F$4="Skysuper",#REF!,IF(Input!F$4="SkyII",#REF!,IF(Input!F$4="XO-8000",#REF!, "FALSE")))))))</f>
        <v>0</v>
      </c>
      <c r="J538" s="210" t="s">
        <v>10359</v>
      </c>
      <c r="K538" s="268">
        <v>0</v>
      </c>
      <c r="L538" s="270" t="s">
        <v>10359</v>
      </c>
      <c r="M538" s="270">
        <v>0</v>
      </c>
      <c r="N538" s="270" t="s">
        <v>10359</v>
      </c>
      <c r="O538" s="270">
        <v>0</v>
      </c>
      <c r="P538" s="270" t="s">
        <v>10359</v>
      </c>
      <c r="Q538" s="270">
        <v>0</v>
      </c>
      <c r="R538" s="74"/>
      <c r="S538" s="75" t="str">
        <f t="shared" si="48"/>
        <v>0000</v>
      </c>
      <c r="T538" s="75" t="str">
        <f t="shared" si="49"/>
        <v>00000000000000000000000000000000</v>
      </c>
      <c r="U538" s="75" t="str">
        <f t="shared" ca="1" si="50"/>
        <v>00000000000000000000000000000000</v>
      </c>
      <c r="V538" s="197">
        <f t="shared" ca="1" si="52"/>
        <v>0</v>
      </c>
      <c r="W538" s="75">
        <f t="shared" si="53"/>
        <v>0</v>
      </c>
      <c r="Y538" s="75">
        <f t="shared" si="51"/>
        <v>4280</v>
      </c>
      <c r="Z538" s="75">
        <v>535</v>
      </c>
      <c r="AE538" s="479"/>
    </row>
    <row r="539" spans="1:31" s="75" customFormat="1" ht="13.5" x14ac:dyDescent="0.2">
      <c r="A539" s="211">
        <v>536</v>
      </c>
      <c r="B539" s="212" t="s">
        <v>1620</v>
      </c>
      <c r="C539" s="213" t="s">
        <v>1621</v>
      </c>
      <c r="D539" s="213"/>
      <c r="E539" s="213">
        <v>0</v>
      </c>
      <c r="F539" s="213" t="s">
        <v>553</v>
      </c>
      <c r="G539" s="214" t="s">
        <v>572</v>
      </c>
      <c r="H539" s="208" t="str">
        <f>IF(Input!F$4="GMH_OECC",J539,IF(Input!F$4="GMH_XOEC",L539,IF(Input!F$4="GMH_Korea",N539,IF(Input!F$4="GMH_EU",P539,IF(Input!F$4="Skysuper",#REF!,IF(Input!F$4="SkyII",#REF!,IF(Input!F$4="XO-8000",#REF!, "FALSE")))))))</f>
        <v>00</v>
      </c>
      <c r="I539" s="209">
        <f>IF(Input!F$4="GMH_OECC",K539,IF(Input!F$4="GMH_XOEC",M539,IF(Input!F$4="GMH_Korea",O539,IF(Input!F$4="GMH_EU",Q539,IF(Input!F$4="Skysuper",#REF!,IF(Input!F$4="SkyII",#REF!,IF(Input!F$4="XO-8000",#REF!, "FALSE")))))))</f>
        <v>0</v>
      </c>
      <c r="J539" s="210" t="s">
        <v>10359</v>
      </c>
      <c r="K539" s="268">
        <v>0</v>
      </c>
      <c r="L539" s="270" t="s">
        <v>10359</v>
      </c>
      <c r="M539" s="270">
        <v>0</v>
      </c>
      <c r="N539" s="270" t="s">
        <v>10359</v>
      </c>
      <c r="O539" s="270">
        <v>0</v>
      </c>
      <c r="P539" s="270" t="s">
        <v>10359</v>
      </c>
      <c r="Q539" s="270">
        <v>0</v>
      </c>
      <c r="R539" s="74"/>
      <c r="S539" s="75" t="str">
        <f t="shared" si="48"/>
        <v>0000</v>
      </c>
      <c r="T539" s="75" t="str">
        <f t="shared" si="49"/>
        <v>00000000000000000000000000000000</v>
      </c>
      <c r="U539" s="75" t="str">
        <f t="shared" ca="1" si="50"/>
        <v>00000000000000000000000000000000</v>
      </c>
      <c r="V539" s="197">
        <f t="shared" ca="1" si="52"/>
        <v>0</v>
      </c>
      <c r="W539" s="75">
        <f t="shared" si="53"/>
        <v>0</v>
      </c>
      <c r="Y539" s="75">
        <f t="shared" si="51"/>
        <v>4288</v>
      </c>
      <c r="Z539" s="75">
        <v>536</v>
      </c>
      <c r="AE539" s="479"/>
    </row>
    <row r="540" spans="1:31" s="75" customFormat="1" ht="13.5" x14ac:dyDescent="0.2">
      <c r="A540" s="211">
        <v>537</v>
      </c>
      <c r="B540" s="212" t="s">
        <v>1622</v>
      </c>
      <c r="C540" s="213" t="s">
        <v>1623</v>
      </c>
      <c r="D540" s="213"/>
      <c r="E540" s="213">
        <v>0</v>
      </c>
      <c r="F540" s="213" t="s">
        <v>553</v>
      </c>
      <c r="G540" s="214" t="s">
        <v>572</v>
      </c>
      <c r="H540" s="208" t="str">
        <f>IF(Input!F$4="GMH_OECC",J540,IF(Input!F$4="GMH_XOEC",L540,IF(Input!F$4="GMH_Korea",N540,IF(Input!F$4="GMH_EU",P540,IF(Input!F$4="Skysuper",#REF!,IF(Input!F$4="SkyII",#REF!,IF(Input!F$4="XO-8000",#REF!, "FALSE")))))))</f>
        <v>00</v>
      </c>
      <c r="I540" s="209">
        <f>IF(Input!F$4="GMH_OECC",K540,IF(Input!F$4="GMH_XOEC",M540,IF(Input!F$4="GMH_Korea",O540,IF(Input!F$4="GMH_EU",Q540,IF(Input!F$4="Skysuper",#REF!,IF(Input!F$4="SkyII",#REF!,IF(Input!F$4="XO-8000",#REF!, "FALSE")))))))</f>
        <v>0</v>
      </c>
      <c r="J540" s="210" t="s">
        <v>10359</v>
      </c>
      <c r="K540" s="268">
        <v>0</v>
      </c>
      <c r="L540" s="270" t="s">
        <v>10359</v>
      </c>
      <c r="M540" s="270">
        <v>0</v>
      </c>
      <c r="N540" s="270" t="s">
        <v>10359</v>
      </c>
      <c r="O540" s="270">
        <v>0</v>
      </c>
      <c r="P540" s="270" t="s">
        <v>10359</v>
      </c>
      <c r="Q540" s="270">
        <v>0</v>
      </c>
      <c r="R540" s="74"/>
      <c r="S540" s="75" t="str">
        <f t="shared" si="48"/>
        <v>0000</v>
      </c>
      <c r="T540" s="75" t="str">
        <f t="shared" si="49"/>
        <v>00000000000000000000000000000405</v>
      </c>
      <c r="U540" s="75" t="str">
        <f t="shared" ca="1" si="50"/>
        <v>00000000000000000000080508060807</v>
      </c>
      <c r="V540" s="197">
        <f t="shared" ca="1" si="52"/>
        <v>42</v>
      </c>
      <c r="W540" s="75">
        <f t="shared" si="53"/>
        <v>9</v>
      </c>
      <c r="Y540" s="75">
        <f t="shared" si="51"/>
        <v>4296</v>
      </c>
      <c r="Z540" s="75">
        <v>537</v>
      </c>
      <c r="AE540" s="479"/>
    </row>
    <row r="541" spans="1:31" s="75" customFormat="1" ht="13.5" x14ac:dyDescent="0.2">
      <c r="A541" s="211">
        <v>538</v>
      </c>
      <c r="B541" s="212" t="s">
        <v>1624</v>
      </c>
      <c r="C541" s="213" t="s">
        <v>1625</v>
      </c>
      <c r="D541" s="213"/>
      <c r="E541" s="213">
        <v>0</v>
      </c>
      <c r="F541" s="213" t="s">
        <v>553</v>
      </c>
      <c r="G541" s="214" t="s">
        <v>572</v>
      </c>
      <c r="H541" s="208" t="str">
        <f>IF(Input!F$4="GMH_OECC",J541,IF(Input!F$4="GMH_XOEC",L541,IF(Input!F$4="GMH_Korea",N541,IF(Input!F$4="GMH_EU",P541,IF(Input!F$4="Skysuper",#REF!,IF(Input!F$4="SkyII",#REF!,IF(Input!F$4="XO-8000",#REF!, "FALSE")))))))</f>
        <v>00</v>
      </c>
      <c r="I541" s="209">
        <f>IF(Input!F$4="GMH_OECC",K541,IF(Input!F$4="GMH_XOEC",M541,IF(Input!F$4="GMH_Korea",O541,IF(Input!F$4="GMH_EU",Q541,IF(Input!F$4="Skysuper",#REF!,IF(Input!F$4="SkyII",#REF!,IF(Input!F$4="XO-8000",#REF!, "FALSE")))))))</f>
        <v>0</v>
      </c>
      <c r="J541" s="210" t="s">
        <v>10359</v>
      </c>
      <c r="K541" s="268">
        <v>0</v>
      </c>
      <c r="L541" s="270" t="s">
        <v>10359</v>
      </c>
      <c r="M541" s="270">
        <v>0</v>
      </c>
      <c r="N541" s="270" t="s">
        <v>10359</v>
      </c>
      <c r="O541" s="270">
        <v>0</v>
      </c>
      <c r="P541" s="270" t="s">
        <v>10359</v>
      </c>
      <c r="Q541" s="270">
        <v>0</v>
      </c>
      <c r="R541" s="74"/>
      <c r="S541" s="75" t="str">
        <f t="shared" si="48"/>
        <v>0000</v>
      </c>
      <c r="T541" s="75" t="str">
        <f t="shared" si="49"/>
        <v>0000000000000000000000000405011B</v>
      </c>
      <c r="U541" s="75" t="str">
        <f t="shared" ca="1" si="50"/>
        <v>08080809080A080B080C080D080E080F</v>
      </c>
      <c r="V541" s="197">
        <f t="shared" ca="1" si="52"/>
        <v>156</v>
      </c>
      <c r="W541" s="75">
        <f t="shared" si="53"/>
        <v>37</v>
      </c>
      <c r="Y541" s="75">
        <f t="shared" si="51"/>
        <v>4304</v>
      </c>
      <c r="Z541" s="75">
        <v>538</v>
      </c>
      <c r="AE541" s="479"/>
    </row>
    <row r="542" spans="1:31" s="75" customFormat="1" ht="13.5" x14ac:dyDescent="0.2">
      <c r="A542" s="211">
        <v>539</v>
      </c>
      <c r="B542" s="212" t="s">
        <v>1626</v>
      </c>
      <c r="C542" s="213" t="s">
        <v>1627</v>
      </c>
      <c r="D542" s="213"/>
      <c r="E542" s="213">
        <v>0</v>
      </c>
      <c r="F542" s="213" t="s">
        <v>553</v>
      </c>
      <c r="G542" s="214" t="s">
        <v>572</v>
      </c>
      <c r="H542" s="208" t="str">
        <f>IF(Input!F$4="GMH_OECC",J542,IF(Input!F$4="GMH_XOEC",L542,IF(Input!F$4="GMH_Korea",N542,IF(Input!F$4="GMH_EU",P542,IF(Input!F$4="Skysuper",#REF!,IF(Input!F$4="SkyII",#REF!,IF(Input!F$4="XO-8000",#REF!, "FALSE")))))))</f>
        <v>00</v>
      </c>
      <c r="I542" s="209">
        <f>IF(Input!F$4="GMH_OECC",K542,IF(Input!F$4="GMH_XOEC",M542,IF(Input!F$4="GMH_Korea",O542,IF(Input!F$4="GMH_EU",Q542,IF(Input!F$4="Skysuper",#REF!,IF(Input!F$4="SkyII",#REF!,IF(Input!F$4="XO-8000",#REF!, "FALSE")))))))</f>
        <v>0</v>
      </c>
      <c r="J542" s="210" t="s">
        <v>10359</v>
      </c>
      <c r="K542" s="268">
        <v>0</v>
      </c>
      <c r="L542" s="270" t="s">
        <v>10359</v>
      </c>
      <c r="M542" s="270">
        <v>0</v>
      </c>
      <c r="N542" s="270" t="s">
        <v>10359</v>
      </c>
      <c r="O542" s="270">
        <v>0</v>
      </c>
      <c r="P542" s="270" t="s">
        <v>10359</v>
      </c>
      <c r="Q542" s="270">
        <v>0</v>
      </c>
      <c r="R542" s="74"/>
      <c r="S542" s="75" t="str">
        <f t="shared" si="48"/>
        <v>0000</v>
      </c>
      <c r="T542" s="75" t="str">
        <f t="shared" si="49"/>
        <v>000000000000000000000405011B0000</v>
      </c>
      <c r="U542" s="75" t="str">
        <f t="shared" ca="1" si="50"/>
        <v>08100811081208130814081508160817</v>
      </c>
      <c r="V542" s="197">
        <f t="shared" ca="1" si="52"/>
        <v>220</v>
      </c>
      <c r="W542" s="75">
        <f t="shared" si="53"/>
        <v>37</v>
      </c>
      <c r="Y542" s="75">
        <f t="shared" si="51"/>
        <v>4312</v>
      </c>
      <c r="Z542" s="75">
        <v>539</v>
      </c>
      <c r="AE542" s="479"/>
    </row>
    <row r="543" spans="1:31" s="75" customFormat="1" ht="13.5" x14ac:dyDescent="0.2">
      <c r="A543" s="211">
        <v>540</v>
      </c>
      <c r="B543" s="212" t="s">
        <v>1628</v>
      </c>
      <c r="C543" s="213" t="s">
        <v>1629</v>
      </c>
      <c r="D543" s="213"/>
      <c r="E543" s="213">
        <v>0</v>
      </c>
      <c r="F543" s="213" t="s">
        <v>553</v>
      </c>
      <c r="G543" s="214" t="s">
        <v>572</v>
      </c>
      <c r="H543" s="208" t="str">
        <f>IF(Input!F$4="GMH_OECC",J543,IF(Input!F$4="GMH_XOEC",L543,IF(Input!F$4="GMH_Korea",N543,IF(Input!F$4="GMH_EU",P543,IF(Input!F$4="Skysuper",#REF!,IF(Input!F$4="SkyII",#REF!,IF(Input!F$4="XO-8000",#REF!, "FALSE")))))))</f>
        <v>00</v>
      </c>
      <c r="I543" s="209">
        <f>IF(Input!F$4="GMH_OECC",K543,IF(Input!F$4="GMH_XOEC",M543,IF(Input!F$4="GMH_Korea",O543,IF(Input!F$4="GMH_EU",Q543,IF(Input!F$4="Skysuper",#REF!,IF(Input!F$4="SkyII",#REF!,IF(Input!F$4="XO-8000",#REF!, "FALSE")))))))</f>
        <v>0</v>
      </c>
      <c r="J543" s="210" t="s">
        <v>10359</v>
      </c>
      <c r="K543" s="268">
        <v>0</v>
      </c>
      <c r="L543" s="270" t="s">
        <v>10359</v>
      </c>
      <c r="M543" s="270">
        <v>0</v>
      </c>
      <c r="N543" s="270" t="s">
        <v>10359</v>
      </c>
      <c r="O543" s="270">
        <v>0</v>
      </c>
      <c r="P543" s="270" t="s">
        <v>10359</v>
      </c>
      <c r="Q543" s="270">
        <v>0</v>
      </c>
      <c r="R543" s="74"/>
      <c r="S543" s="75" t="str">
        <f t="shared" si="48"/>
        <v>0000</v>
      </c>
      <c r="T543" s="75" t="str">
        <f t="shared" si="49"/>
        <v>00000000000000000405011B0000021B</v>
      </c>
      <c r="U543" s="75" t="str">
        <f t="shared" ca="1" si="50"/>
        <v>08180819081A081B081C081D081E081F</v>
      </c>
      <c r="V543" s="197">
        <f t="shared" ca="1" si="52"/>
        <v>284</v>
      </c>
      <c r="W543" s="75">
        <f t="shared" si="53"/>
        <v>66</v>
      </c>
      <c r="Y543" s="75">
        <f t="shared" si="51"/>
        <v>4320</v>
      </c>
      <c r="Z543" s="75">
        <v>540</v>
      </c>
      <c r="AE543" s="479"/>
    </row>
    <row r="544" spans="1:31" s="75" customFormat="1" ht="13.5" x14ac:dyDescent="0.2">
      <c r="A544" s="211">
        <v>541</v>
      </c>
      <c r="B544" s="212" t="s">
        <v>1630</v>
      </c>
      <c r="C544" s="213" t="s">
        <v>1631</v>
      </c>
      <c r="D544" s="213"/>
      <c r="E544" s="213">
        <v>0</v>
      </c>
      <c r="F544" s="213" t="s">
        <v>553</v>
      </c>
      <c r="G544" s="214" t="s">
        <v>572</v>
      </c>
      <c r="H544" s="208" t="str">
        <f>IF(Input!F$4="GMH_OECC",J544,IF(Input!F$4="GMH_XOEC",L544,IF(Input!F$4="GMH_Korea",N544,IF(Input!F$4="GMH_EU",P544,IF(Input!F$4="Skysuper",#REF!,IF(Input!F$4="SkyII",#REF!,IF(Input!F$4="XO-8000",#REF!, "FALSE")))))))</f>
        <v>00</v>
      </c>
      <c r="I544" s="209">
        <f>IF(Input!F$4="GMH_OECC",K544,IF(Input!F$4="GMH_XOEC",M544,IF(Input!F$4="GMH_Korea",O544,IF(Input!F$4="GMH_EU",Q544,IF(Input!F$4="Skysuper",#REF!,IF(Input!F$4="SkyII",#REF!,IF(Input!F$4="XO-8000",#REF!, "FALSE")))))))</f>
        <v>0</v>
      </c>
      <c r="J544" s="210" t="s">
        <v>10359</v>
      </c>
      <c r="K544" s="268">
        <v>0</v>
      </c>
      <c r="L544" s="270" t="s">
        <v>10359</v>
      </c>
      <c r="M544" s="270">
        <v>0</v>
      </c>
      <c r="N544" s="270" t="s">
        <v>10359</v>
      </c>
      <c r="O544" s="270">
        <v>0</v>
      </c>
      <c r="P544" s="270" t="s">
        <v>10359</v>
      </c>
      <c r="Q544" s="270">
        <v>0</v>
      </c>
      <c r="R544" s="74"/>
      <c r="S544" s="75" t="str">
        <f t="shared" si="48"/>
        <v>0000</v>
      </c>
      <c r="T544" s="75" t="str">
        <f t="shared" si="49"/>
        <v>0000000000000405011B0000021B040B</v>
      </c>
      <c r="U544" s="75" t="str">
        <f t="shared" ca="1" si="50"/>
        <v>08200821082208230000000000000000</v>
      </c>
      <c r="V544" s="197">
        <f t="shared" ca="1" si="52"/>
        <v>166</v>
      </c>
      <c r="W544" s="75">
        <f t="shared" si="53"/>
        <v>81</v>
      </c>
      <c r="Y544" s="75">
        <f t="shared" si="51"/>
        <v>4328</v>
      </c>
      <c r="Z544" s="75">
        <v>541</v>
      </c>
      <c r="AE544" s="479"/>
    </row>
    <row r="545" spans="1:31" s="75" customFormat="1" ht="13.5" x14ac:dyDescent="0.2">
      <c r="A545" s="211">
        <v>542</v>
      </c>
      <c r="B545" s="212" t="s">
        <v>1632</v>
      </c>
      <c r="C545" s="213" t="s">
        <v>1633</v>
      </c>
      <c r="D545" s="213"/>
      <c r="E545" s="213">
        <v>0</v>
      </c>
      <c r="F545" s="213" t="s">
        <v>553</v>
      </c>
      <c r="G545" s="214" t="s">
        <v>572</v>
      </c>
      <c r="H545" s="208" t="str">
        <f>IF(Input!F$4="GMH_OECC",J545,IF(Input!F$4="GMH_XOEC",L545,IF(Input!F$4="GMH_Korea",N545,IF(Input!F$4="GMH_EU",P545,IF(Input!F$4="Skysuper",#REF!,IF(Input!F$4="SkyII",#REF!,IF(Input!F$4="XO-8000",#REF!, "FALSE")))))))</f>
        <v>00</v>
      </c>
      <c r="I545" s="209">
        <f>IF(Input!F$4="GMH_OECC",K545,IF(Input!F$4="GMH_XOEC",M545,IF(Input!F$4="GMH_Korea",O545,IF(Input!F$4="GMH_EU",Q545,IF(Input!F$4="Skysuper",#REF!,IF(Input!F$4="SkyII",#REF!,IF(Input!F$4="XO-8000",#REF!, "FALSE")))))))</f>
        <v>0</v>
      </c>
      <c r="J545" s="210" t="s">
        <v>10359</v>
      </c>
      <c r="K545" s="268">
        <v>0</v>
      </c>
      <c r="L545" s="270" t="s">
        <v>10359</v>
      </c>
      <c r="M545" s="270">
        <v>0</v>
      </c>
      <c r="N545" s="270" t="s">
        <v>10359</v>
      </c>
      <c r="O545" s="270">
        <v>0</v>
      </c>
      <c r="P545" s="270" t="s">
        <v>10359</v>
      </c>
      <c r="Q545" s="270">
        <v>0</v>
      </c>
      <c r="R545" s="74"/>
      <c r="S545" s="75" t="str">
        <f t="shared" si="48"/>
        <v>0000</v>
      </c>
      <c r="T545" s="75" t="str">
        <f t="shared" si="49"/>
        <v>000000000405011B0000021B040B0438</v>
      </c>
      <c r="U545" s="75" t="str">
        <f t="shared" ca="1" si="50"/>
        <v>00000000000000000000000000000000</v>
      </c>
      <c r="V545" s="197">
        <f t="shared" ca="1" si="52"/>
        <v>0</v>
      </c>
      <c r="W545" s="75">
        <f t="shared" si="53"/>
        <v>141</v>
      </c>
      <c r="Y545" s="75">
        <f t="shared" si="51"/>
        <v>4336</v>
      </c>
      <c r="Z545" s="75">
        <v>542</v>
      </c>
      <c r="AE545" s="479"/>
    </row>
    <row r="546" spans="1:31" s="75" customFormat="1" ht="13.5" x14ac:dyDescent="0.2">
      <c r="A546" s="211">
        <v>543</v>
      </c>
      <c r="B546" s="212" t="s">
        <v>1634</v>
      </c>
      <c r="C546" s="213" t="s">
        <v>1635</v>
      </c>
      <c r="D546" s="213"/>
      <c r="E546" s="213">
        <v>0</v>
      </c>
      <c r="F546" s="213" t="s">
        <v>553</v>
      </c>
      <c r="G546" s="214" t="s">
        <v>572</v>
      </c>
      <c r="H546" s="208" t="str">
        <f>IF(Input!F$4="GMH_OECC",J546,IF(Input!F$4="GMH_XOEC",L546,IF(Input!F$4="GMH_Korea",N546,IF(Input!F$4="GMH_EU",P546,IF(Input!F$4="Skysuper",#REF!,IF(Input!F$4="SkyII",#REF!,IF(Input!F$4="XO-8000",#REF!, "FALSE")))))))</f>
        <v>00</v>
      </c>
      <c r="I546" s="209">
        <f>IF(Input!F$4="GMH_OECC",K546,IF(Input!F$4="GMH_XOEC",M546,IF(Input!F$4="GMH_Korea",O546,IF(Input!F$4="GMH_EU",Q546,IF(Input!F$4="Skysuper",#REF!,IF(Input!F$4="SkyII",#REF!,IF(Input!F$4="XO-8000",#REF!, "FALSE")))))))</f>
        <v>0</v>
      </c>
      <c r="J546" s="210" t="s">
        <v>10359</v>
      </c>
      <c r="K546" s="268">
        <v>0</v>
      </c>
      <c r="L546" s="270" t="s">
        <v>10359</v>
      </c>
      <c r="M546" s="270">
        <v>0</v>
      </c>
      <c r="N546" s="270" t="s">
        <v>10359</v>
      </c>
      <c r="O546" s="270">
        <v>0</v>
      </c>
      <c r="P546" s="270" t="s">
        <v>10359</v>
      </c>
      <c r="Q546" s="270">
        <v>0</v>
      </c>
      <c r="R546" s="74"/>
      <c r="S546" s="75" t="str">
        <f t="shared" si="48"/>
        <v>0000</v>
      </c>
      <c r="T546" s="75" t="str">
        <f t="shared" si="49"/>
        <v>00000405011B0000021B040B04380838</v>
      </c>
      <c r="U546" s="75" t="str">
        <f t="shared" ca="1" si="50"/>
        <v>00000000000000000000000000000000</v>
      </c>
      <c r="V546" s="197">
        <f t="shared" ca="1" si="52"/>
        <v>0</v>
      </c>
      <c r="W546" s="75">
        <f t="shared" si="53"/>
        <v>205</v>
      </c>
      <c r="Y546" s="75">
        <f t="shared" si="51"/>
        <v>4344</v>
      </c>
      <c r="Z546" s="75">
        <v>543</v>
      </c>
      <c r="AE546" s="479"/>
    </row>
    <row r="547" spans="1:31" s="75" customFormat="1" ht="13.5" x14ac:dyDescent="0.2">
      <c r="A547" s="211">
        <v>544</v>
      </c>
      <c r="B547" s="212" t="s">
        <v>1636</v>
      </c>
      <c r="C547" s="213" t="s">
        <v>1637</v>
      </c>
      <c r="D547" s="213"/>
      <c r="E547" s="213">
        <v>1</v>
      </c>
      <c r="F547" s="213" t="s">
        <v>553</v>
      </c>
      <c r="G547" s="214" t="s">
        <v>554</v>
      </c>
      <c r="H547" s="208">
        <f>IF(Input!F$4="GMH_OECC",J547,IF(Input!F$4="GMH_XOEC",L547,IF(Input!F$4="GMH_Korea",N547,IF(Input!F$4="GMH_EU",P547,IF(Input!F$4="Skysuper",#REF!,IF(Input!F$4="SkyII",#REF!,IF(Input!F$4="XO-8000",#REF!, "FALSE")))))))</f>
        <v>5</v>
      </c>
      <c r="I547" s="209">
        <f>IF(Input!F$4="GMH_OECC",K547,IF(Input!F$4="GMH_XOEC",M547,IF(Input!F$4="GMH_Korea",O547,IF(Input!F$4="GMH_EU",Q547,IF(Input!F$4="Skysuper",#REF!,IF(Input!F$4="SkyII",#REF!,IF(Input!F$4="XO-8000",#REF!, "FALSE")))))))</f>
        <v>3</v>
      </c>
      <c r="J547" s="315">
        <v>5</v>
      </c>
      <c r="K547" s="316">
        <v>3</v>
      </c>
      <c r="L547" s="270">
        <v>5</v>
      </c>
      <c r="M547" s="270">
        <v>3</v>
      </c>
      <c r="N547" s="270">
        <v>5</v>
      </c>
      <c r="O547" s="270">
        <v>3</v>
      </c>
      <c r="P547" s="270">
        <v>5</v>
      </c>
      <c r="Q547" s="270">
        <v>3</v>
      </c>
      <c r="R547" s="74"/>
      <c r="S547" s="75" t="str">
        <f t="shared" si="48"/>
        <v>0405</v>
      </c>
      <c r="T547" s="75" t="str">
        <f t="shared" si="49"/>
        <v>0405011B0000021B040B043808380000</v>
      </c>
      <c r="U547" s="75" t="str">
        <f t="shared" ca="1" si="50"/>
        <v>00000000000000000000000000000000</v>
      </c>
      <c r="V547" s="197">
        <f t="shared" ca="1" si="52"/>
        <v>0</v>
      </c>
      <c r="W547" s="75">
        <f t="shared" si="53"/>
        <v>205</v>
      </c>
      <c r="Y547" s="75">
        <f t="shared" si="51"/>
        <v>4352</v>
      </c>
      <c r="Z547" s="75">
        <v>544</v>
      </c>
      <c r="AE547" s="479"/>
    </row>
    <row r="548" spans="1:31" s="75" customFormat="1" ht="13.5" x14ac:dyDescent="0.2">
      <c r="A548" s="211">
        <v>545</v>
      </c>
      <c r="B548" s="212" t="s">
        <v>1638</v>
      </c>
      <c r="C548" s="213" t="s">
        <v>1639</v>
      </c>
      <c r="D548" s="213"/>
      <c r="E548" s="213">
        <v>0</v>
      </c>
      <c r="F548" s="213" t="s">
        <v>553</v>
      </c>
      <c r="G548" s="214" t="s">
        <v>554</v>
      </c>
      <c r="H548" s="208">
        <f>IF(Input!F$4="GMH_OECC",J548,IF(Input!F$4="GMH_XOEC",L548,IF(Input!F$4="GMH_Korea",N548,IF(Input!F$4="GMH_EU",P548,IF(Input!F$4="Skysuper",#REF!,IF(Input!F$4="SkyII",#REF!,IF(Input!F$4="XO-8000",#REF!, "FALSE")))))))</f>
        <v>27</v>
      </c>
      <c r="I548" s="209">
        <f>IF(Input!F$4="GMH_OECC",K548,IF(Input!F$4="GMH_XOEC",M548,IF(Input!F$4="GMH_Korea",O548,IF(Input!F$4="GMH_EU",Q548,IF(Input!F$4="Skysuper",#REF!,IF(Input!F$4="SkyII",#REF!,IF(Input!F$4="XO-8000",#REF!, "FALSE")))))))</f>
        <v>1</v>
      </c>
      <c r="J548" s="315">
        <v>27</v>
      </c>
      <c r="K548" s="316">
        <v>1</v>
      </c>
      <c r="L548" s="270">
        <v>27</v>
      </c>
      <c r="M548" s="270">
        <v>1</v>
      </c>
      <c r="N548" s="270">
        <v>28</v>
      </c>
      <c r="O548" s="270">
        <v>1</v>
      </c>
      <c r="P548" s="270" t="s">
        <v>10359</v>
      </c>
      <c r="Q548" s="270">
        <v>0</v>
      </c>
      <c r="R548" s="74"/>
      <c r="S548" s="75" t="str">
        <f t="shared" si="48"/>
        <v>011B</v>
      </c>
      <c r="T548" s="75" t="str">
        <f t="shared" si="49"/>
        <v>011B0000021B040B0438083800000000</v>
      </c>
      <c r="U548" s="75" t="str">
        <f t="shared" ca="1" si="50"/>
        <v>00000000000000000000000000000000</v>
      </c>
      <c r="V548" s="197">
        <f t="shared" ca="1" si="52"/>
        <v>0</v>
      </c>
      <c r="W548" s="75">
        <f t="shared" si="53"/>
        <v>196</v>
      </c>
      <c r="Y548" s="75">
        <f t="shared" si="51"/>
        <v>4360</v>
      </c>
      <c r="Z548" s="75">
        <v>545</v>
      </c>
      <c r="AE548" s="479" t="s">
        <v>11370</v>
      </c>
    </row>
    <row r="549" spans="1:31" s="75" customFormat="1" ht="13.5" x14ac:dyDescent="0.2">
      <c r="A549" s="211">
        <v>546</v>
      </c>
      <c r="B549" s="212" t="s">
        <v>1640</v>
      </c>
      <c r="C549" s="213" t="s">
        <v>1641</v>
      </c>
      <c r="D549" s="213"/>
      <c r="E549" s="213">
        <v>0</v>
      </c>
      <c r="F549" s="213" t="s">
        <v>553</v>
      </c>
      <c r="G549" s="214" t="s">
        <v>554</v>
      </c>
      <c r="H549" s="208" t="str">
        <f>IF(Input!F$4="GMH_OECC",J549,IF(Input!F$4="GMH_XOEC",L549,IF(Input!F$4="GMH_Korea",N549,IF(Input!F$4="GMH_EU",P549,IF(Input!F$4="Skysuper",#REF!,IF(Input!F$4="SkyII",#REF!,IF(Input!F$4="XO-8000",#REF!, "FALSE")))))))</f>
        <v>00</v>
      </c>
      <c r="I549" s="209">
        <f>IF(Input!F$4="GMH_OECC",K549,IF(Input!F$4="GMH_XOEC",M549,IF(Input!F$4="GMH_Korea",O549,IF(Input!F$4="GMH_EU",Q549,IF(Input!F$4="Skysuper",#REF!,IF(Input!F$4="SkyII",#REF!,IF(Input!F$4="XO-8000",#REF!, "FALSE")))))))</f>
        <v>0</v>
      </c>
      <c r="J549" s="210" t="s">
        <v>10359</v>
      </c>
      <c r="K549" s="268">
        <v>0</v>
      </c>
      <c r="L549" s="270" t="s">
        <v>10359</v>
      </c>
      <c r="M549" s="270">
        <v>0</v>
      </c>
      <c r="N549" s="270" t="s">
        <v>10359</v>
      </c>
      <c r="O549" s="270">
        <v>0</v>
      </c>
      <c r="P549" s="270" t="s">
        <v>10359</v>
      </c>
      <c r="Q549" s="270">
        <v>0</v>
      </c>
      <c r="R549" s="74"/>
      <c r="S549" s="75" t="str">
        <f t="shared" si="48"/>
        <v>0000</v>
      </c>
      <c r="T549" s="75" t="str">
        <f t="shared" si="49"/>
        <v>0000021B040B04380838000000000000</v>
      </c>
      <c r="U549" s="75" t="str">
        <f t="shared" ca="1" si="50"/>
        <v>00000000000000000000000000000000</v>
      </c>
      <c r="V549" s="197">
        <f t="shared" ca="1" si="52"/>
        <v>0</v>
      </c>
      <c r="W549" s="75">
        <f t="shared" si="53"/>
        <v>168</v>
      </c>
      <c r="Y549" s="75">
        <f t="shared" si="51"/>
        <v>4368</v>
      </c>
      <c r="Z549" s="75">
        <v>546</v>
      </c>
      <c r="AE549" s="479"/>
    </row>
    <row r="550" spans="1:31" s="75" customFormat="1" ht="13.5" x14ac:dyDescent="0.2">
      <c r="A550" s="211">
        <v>547</v>
      </c>
      <c r="B550" s="212" t="s">
        <v>1642</v>
      </c>
      <c r="C550" s="213" t="s">
        <v>1643</v>
      </c>
      <c r="D550" s="213"/>
      <c r="E550" s="213">
        <v>0</v>
      </c>
      <c r="F550" s="213" t="s">
        <v>553</v>
      </c>
      <c r="G550" s="214" t="s">
        <v>554</v>
      </c>
      <c r="H550" s="208">
        <f>IF(Input!F$4="GMH_OECC",J550,IF(Input!F$4="GMH_XOEC",L550,IF(Input!F$4="GMH_Korea",N550,IF(Input!F$4="GMH_EU",P550,IF(Input!F$4="Skysuper",#REF!,IF(Input!F$4="SkyII",#REF!,IF(Input!F$4="XO-8000",#REF!, "FALSE")))))))</f>
        <v>27</v>
      </c>
      <c r="I550" s="209">
        <f>IF(Input!F$4="GMH_OECC",K550,IF(Input!F$4="GMH_XOEC",M550,IF(Input!F$4="GMH_Korea",O550,IF(Input!F$4="GMH_EU",Q550,IF(Input!F$4="Skysuper",#REF!,IF(Input!F$4="SkyII",#REF!,IF(Input!F$4="XO-8000",#REF!, "FALSE")))))))</f>
        <v>2</v>
      </c>
      <c r="J550" s="315">
        <v>27</v>
      </c>
      <c r="K550" s="316">
        <v>2</v>
      </c>
      <c r="L550" s="270">
        <v>27</v>
      </c>
      <c r="M550" s="270">
        <v>2</v>
      </c>
      <c r="N550" s="270">
        <v>28</v>
      </c>
      <c r="O550" s="270">
        <v>2</v>
      </c>
      <c r="P550" s="270" t="s">
        <v>10359</v>
      </c>
      <c r="Q550" s="270">
        <v>0</v>
      </c>
      <c r="R550" s="74"/>
      <c r="S550" s="75" t="str">
        <f t="shared" si="48"/>
        <v>021B</v>
      </c>
      <c r="T550" s="75" t="str">
        <f t="shared" si="49"/>
        <v>021B040B043808380000000000000000</v>
      </c>
      <c r="U550" s="75" t="str">
        <f t="shared" ca="1" si="50"/>
        <v>00000000000000000000000000000000</v>
      </c>
      <c r="V550" s="197">
        <f t="shared" ca="1" si="52"/>
        <v>0</v>
      </c>
      <c r="W550" s="75">
        <f t="shared" si="53"/>
        <v>168</v>
      </c>
      <c r="Y550" s="75">
        <f t="shared" si="51"/>
        <v>4376</v>
      </c>
      <c r="Z550" s="75">
        <v>547</v>
      </c>
      <c r="AE550" s="479" t="s">
        <v>11371</v>
      </c>
    </row>
    <row r="551" spans="1:31" s="75" customFormat="1" ht="13.5" x14ac:dyDescent="0.2">
      <c r="A551" s="211">
        <v>548</v>
      </c>
      <c r="B551" s="212" t="s">
        <v>1644</v>
      </c>
      <c r="C551" s="213" t="s">
        <v>1645</v>
      </c>
      <c r="D551" s="213"/>
      <c r="E551" s="213">
        <v>0</v>
      </c>
      <c r="F551" s="213" t="s">
        <v>553</v>
      </c>
      <c r="G551" s="214" t="s">
        <v>554</v>
      </c>
      <c r="H551" s="208">
        <f>IF(Input!F$4="GMH_OECC",J551,IF(Input!F$4="GMH_XOEC",L551,IF(Input!F$4="GMH_Korea",N551,IF(Input!F$4="GMH_EU",P551,IF(Input!F$4="Skysuper",#REF!,IF(Input!F$4="SkyII",#REF!,IF(Input!F$4="XO-8000",#REF!, "FALSE")))))))</f>
        <v>11</v>
      </c>
      <c r="I551" s="209">
        <f>IF(Input!F$4="GMH_OECC",K551,IF(Input!F$4="GMH_XOEC",M551,IF(Input!F$4="GMH_Korea",O551,IF(Input!F$4="GMH_EU",Q551,IF(Input!F$4="Skysuper",#REF!,IF(Input!F$4="SkyII",#REF!,IF(Input!F$4="XO-8000",#REF!, "FALSE")))))))</f>
        <v>3</v>
      </c>
      <c r="J551" s="210">
        <v>11</v>
      </c>
      <c r="K551" s="268">
        <v>3</v>
      </c>
      <c r="L551" s="270">
        <v>11</v>
      </c>
      <c r="M551" s="270">
        <v>3</v>
      </c>
      <c r="N551" s="270">
        <v>9</v>
      </c>
      <c r="O551" s="270">
        <v>1</v>
      </c>
      <c r="P551" s="270" t="s">
        <v>10359</v>
      </c>
      <c r="Q551" s="270">
        <v>0</v>
      </c>
      <c r="R551" s="74"/>
      <c r="S551" s="75" t="str">
        <f t="shared" si="48"/>
        <v>040B</v>
      </c>
      <c r="T551" s="75" t="str">
        <f t="shared" si="49"/>
        <v>040B0438083800000000000000000000</v>
      </c>
      <c r="U551" s="75" t="str">
        <f t="shared" ca="1" si="50"/>
        <v>00000000000000000000000000000000</v>
      </c>
      <c r="V551" s="197">
        <f t="shared" ca="1" si="52"/>
        <v>0</v>
      </c>
      <c r="W551" s="75">
        <f t="shared" si="53"/>
        <v>139</v>
      </c>
      <c r="Y551" s="75">
        <f t="shared" si="51"/>
        <v>4384</v>
      </c>
      <c r="Z551" s="75">
        <v>548</v>
      </c>
      <c r="AE551" s="479"/>
    </row>
    <row r="552" spans="1:31" s="75" customFormat="1" ht="13.5" x14ac:dyDescent="0.2">
      <c r="A552" s="211">
        <v>549</v>
      </c>
      <c r="B552" s="212" t="s">
        <v>1646</v>
      </c>
      <c r="C552" s="213" t="s">
        <v>1647</v>
      </c>
      <c r="D552" s="213"/>
      <c r="E552" s="213">
        <v>0</v>
      </c>
      <c r="F552" s="213" t="s">
        <v>590</v>
      </c>
      <c r="G552" s="214" t="s">
        <v>572</v>
      </c>
      <c r="H552" s="208">
        <f>IF(Input!F$4="GMH_OECC",J552,IF(Input!F$4="GMH_XOEC",L552,IF(Input!F$4="GMH_Korea",N552,IF(Input!F$4="GMH_EU",P552,IF(Input!F$4="Skysuper",#REF!,IF(Input!F$4="SkyII",#REF!,IF(Input!F$4="XO-8000",#REF!, "FALSE")))))))</f>
        <v>56</v>
      </c>
      <c r="I552" s="209">
        <f>IF(Input!F$4="GMH_OECC",K552,IF(Input!F$4="GMH_XOEC",M552,IF(Input!F$4="GMH_Korea",O552,IF(Input!F$4="GMH_EU",Q552,IF(Input!F$4="Skysuper",#REF!,IF(Input!F$4="SkyII",#REF!,IF(Input!F$4="XO-8000",#REF!, "FALSE")))))))</f>
        <v>3</v>
      </c>
      <c r="J552" s="210">
        <v>56</v>
      </c>
      <c r="K552" s="268">
        <v>3</v>
      </c>
      <c r="L552" s="270">
        <v>56</v>
      </c>
      <c r="M552" s="270">
        <v>3</v>
      </c>
      <c r="N552" s="270">
        <v>56</v>
      </c>
      <c r="O552" s="270">
        <v>3</v>
      </c>
      <c r="P552" s="270">
        <v>56</v>
      </c>
      <c r="Q552" s="270">
        <v>3</v>
      </c>
      <c r="R552" s="74"/>
      <c r="S552" s="75" t="str">
        <f t="shared" si="48"/>
        <v>0438</v>
      </c>
      <c r="T552" s="75" t="str">
        <f t="shared" si="49"/>
        <v>04380838000000000000000000000000</v>
      </c>
      <c r="U552" s="75" t="str">
        <f t="shared" ca="1" si="50"/>
        <v>00000000000000000000000000000000</v>
      </c>
      <c r="V552" s="197">
        <f t="shared" ca="1" si="52"/>
        <v>0</v>
      </c>
      <c r="W552" s="75">
        <f t="shared" si="53"/>
        <v>124</v>
      </c>
      <c r="Y552" s="75">
        <f t="shared" si="51"/>
        <v>4392</v>
      </c>
      <c r="Z552" s="75">
        <v>549</v>
      </c>
      <c r="AE552" s="479"/>
    </row>
    <row r="553" spans="1:31" s="75" customFormat="1" ht="13.5" x14ac:dyDescent="0.2">
      <c r="A553" s="211">
        <v>550</v>
      </c>
      <c r="B553" s="212" t="s">
        <v>1648</v>
      </c>
      <c r="C553" s="213" t="s">
        <v>1649</v>
      </c>
      <c r="D553" s="213"/>
      <c r="E553" s="213">
        <v>0</v>
      </c>
      <c r="F553" s="213" t="s">
        <v>590</v>
      </c>
      <c r="G553" s="214" t="s">
        <v>572</v>
      </c>
      <c r="H553" s="208">
        <f>IF(Input!F$4="GMH_OECC",J553,IF(Input!F$4="GMH_XOEC",L553,IF(Input!F$4="GMH_Korea",N553,IF(Input!F$4="GMH_EU",P553,IF(Input!F$4="Skysuper",#REF!,IF(Input!F$4="SkyII",#REF!,IF(Input!F$4="XO-8000",#REF!, "FALSE")))))))</f>
        <v>56</v>
      </c>
      <c r="I553" s="209">
        <f>IF(Input!F$4="GMH_OECC",K553,IF(Input!F$4="GMH_XOEC",M553,IF(Input!F$4="GMH_Korea",O553,IF(Input!F$4="GMH_EU",Q553,IF(Input!F$4="Skysuper",#REF!,IF(Input!F$4="SkyII",#REF!,IF(Input!F$4="XO-8000",#REF!, "FALSE")))))))</f>
        <v>4</v>
      </c>
      <c r="J553" s="210">
        <v>56</v>
      </c>
      <c r="K553" s="268">
        <v>4</v>
      </c>
      <c r="L553" s="270">
        <v>56</v>
      </c>
      <c r="M553" s="270">
        <v>4</v>
      </c>
      <c r="N553" s="270">
        <v>56</v>
      </c>
      <c r="O553" s="270">
        <v>4</v>
      </c>
      <c r="P553" s="270">
        <v>56</v>
      </c>
      <c r="Q553" s="270">
        <v>4</v>
      </c>
      <c r="R553" s="74"/>
      <c r="S553" s="75" t="str">
        <f t="shared" si="48"/>
        <v>0838</v>
      </c>
      <c r="T553" s="75" t="str">
        <f t="shared" si="49"/>
        <v>08380000000000000000000000000000</v>
      </c>
      <c r="U553" s="75" t="str">
        <f t="shared" ca="1" si="50"/>
        <v>00010001000100010001000100010001</v>
      </c>
      <c r="V553" s="197">
        <f t="shared" ca="1" si="52"/>
        <v>8</v>
      </c>
      <c r="W553" s="75">
        <f t="shared" si="53"/>
        <v>64</v>
      </c>
      <c r="Y553" s="75">
        <f t="shared" si="51"/>
        <v>4400</v>
      </c>
      <c r="Z553" s="75">
        <v>550</v>
      </c>
      <c r="AE553" s="479"/>
    </row>
    <row r="554" spans="1:31" s="75" customFormat="1" ht="13.5" x14ac:dyDescent="0.2">
      <c r="A554" s="211">
        <v>551</v>
      </c>
      <c r="B554" s="212" t="s">
        <v>1650</v>
      </c>
      <c r="C554" s="213" t="s">
        <v>1651</v>
      </c>
      <c r="D554" s="213"/>
      <c r="E554" s="213">
        <v>0</v>
      </c>
      <c r="F554" s="213" t="s">
        <v>553</v>
      </c>
      <c r="G554" s="214" t="s">
        <v>554</v>
      </c>
      <c r="H554" s="208" t="str">
        <f>IF(Input!F$4="GMH_OECC",J554,IF(Input!F$4="GMH_XOEC",L554,IF(Input!F$4="GMH_Korea",N554,IF(Input!F$4="GMH_EU",P554,IF(Input!F$4="Skysuper",#REF!,IF(Input!F$4="SkyII",#REF!,IF(Input!F$4="XO-8000",#REF!, "FALSE")))))))</f>
        <v>00</v>
      </c>
      <c r="I554" s="209">
        <f>IF(Input!F$4="GMH_OECC",K554,IF(Input!F$4="GMH_XOEC",M554,IF(Input!F$4="GMH_Korea",O554,IF(Input!F$4="GMH_EU",Q554,IF(Input!F$4="Skysuper",#REF!,IF(Input!F$4="SkyII",#REF!,IF(Input!F$4="XO-8000",#REF!, "FALSE")))))))</f>
        <v>0</v>
      </c>
      <c r="J554" s="210" t="s">
        <v>10359</v>
      </c>
      <c r="K554" s="268">
        <v>0</v>
      </c>
      <c r="L554" s="270" t="s">
        <v>10359</v>
      </c>
      <c r="M554" s="270">
        <v>0</v>
      </c>
      <c r="N554" s="270" t="s">
        <v>10359</v>
      </c>
      <c r="O554" s="270">
        <v>0</v>
      </c>
      <c r="P554" s="270">
        <v>8</v>
      </c>
      <c r="Q554" s="270">
        <v>4</v>
      </c>
      <c r="R554" s="74"/>
      <c r="S554" s="75" t="str">
        <f t="shared" si="48"/>
        <v>0000</v>
      </c>
      <c r="T554" s="75" t="str">
        <f t="shared" si="49"/>
        <v>00000000000000000000000000000000</v>
      </c>
      <c r="U554" s="75" t="str">
        <f t="shared" ca="1" si="50"/>
        <v>00010001000100010001000100010001</v>
      </c>
      <c r="V554" s="197">
        <f t="shared" ca="1" si="52"/>
        <v>8</v>
      </c>
      <c r="W554" s="75">
        <f t="shared" si="53"/>
        <v>0</v>
      </c>
      <c r="Y554" s="75">
        <f t="shared" si="51"/>
        <v>4408</v>
      </c>
      <c r="Z554" s="75">
        <v>551</v>
      </c>
      <c r="AE554" s="479"/>
    </row>
    <row r="555" spans="1:31" s="75" customFormat="1" ht="13.5" x14ac:dyDescent="0.2">
      <c r="A555" s="211">
        <v>552</v>
      </c>
      <c r="B555" s="212" t="s">
        <v>569</v>
      </c>
      <c r="C555" s="213" t="s">
        <v>569</v>
      </c>
      <c r="D555" s="213" t="s">
        <v>569</v>
      </c>
      <c r="E555" s="213" t="s">
        <v>569</v>
      </c>
      <c r="F555" s="213" t="s">
        <v>569</v>
      </c>
      <c r="G555" s="214" t="s">
        <v>569</v>
      </c>
      <c r="H555" s="208" t="str">
        <f>IF(Input!F$4="GMH_OECC",J555,IF(Input!F$4="GMH_XOEC",L555,IF(Input!F$4="GMH_Korea",N555,IF(Input!F$4="GMH_EU",P555,IF(Input!F$4="Skysuper",#REF!,IF(Input!F$4="SkyII",#REF!,IF(Input!F$4="XO-8000",#REF!, "FALSE")))))))</f>
        <v>00</v>
      </c>
      <c r="I555" s="209">
        <f>IF(Input!F$4="GMH_OECC",K555,IF(Input!F$4="GMH_XOEC",M555,IF(Input!F$4="GMH_Korea",O555,IF(Input!F$4="GMH_EU",Q555,IF(Input!F$4="Skysuper",#REF!,IF(Input!F$4="SkyII",#REF!,IF(Input!F$4="XO-8000",#REF!, "FALSE")))))))</f>
        <v>0</v>
      </c>
      <c r="J555" s="210" t="s">
        <v>10359</v>
      </c>
      <c r="K555" s="268">
        <v>0</v>
      </c>
      <c r="L555" s="270" t="s">
        <v>10359</v>
      </c>
      <c r="M555" s="270">
        <v>0</v>
      </c>
      <c r="N555" s="270" t="s">
        <v>10359</v>
      </c>
      <c r="O555" s="270">
        <v>0</v>
      </c>
      <c r="P555" s="270" t="s">
        <v>10359</v>
      </c>
      <c r="Q555" s="270">
        <v>0</v>
      </c>
      <c r="R555" s="74"/>
      <c r="S555" s="75" t="str">
        <f t="shared" si="48"/>
        <v>0000</v>
      </c>
      <c r="T555" s="75" t="str">
        <f t="shared" si="49"/>
        <v>00000000000000000000000000000000</v>
      </c>
      <c r="U555" s="75" t="str">
        <f t="shared" ca="1" si="50"/>
        <v>00010001000100010001000100010001</v>
      </c>
      <c r="V555" s="197">
        <f t="shared" ca="1" si="52"/>
        <v>8</v>
      </c>
      <c r="W555" s="75">
        <f t="shared" si="53"/>
        <v>0</v>
      </c>
      <c r="Y555" s="75">
        <f t="shared" si="51"/>
        <v>4416</v>
      </c>
      <c r="Z555" s="75">
        <v>552</v>
      </c>
      <c r="AE555" s="479"/>
    </row>
    <row r="556" spans="1:31" s="75" customFormat="1" ht="13.5" x14ac:dyDescent="0.2">
      <c r="A556" s="211">
        <v>553</v>
      </c>
      <c r="B556" s="212" t="s">
        <v>1652</v>
      </c>
      <c r="C556" s="213" t="s">
        <v>1653</v>
      </c>
      <c r="D556" s="213"/>
      <c r="E556" s="213">
        <v>0</v>
      </c>
      <c r="F556" s="213" t="s">
        <v>590</v>
      </c>
      <c r="G556" s="214" t="s">
        <v>572</v>
      </c>
      <c r="H556" s="208" t="str">
        <f>IF(Input!F$4="GMH_OECC",J556,IF(Input!F$4="GMH_XOEC",L556,IF(Input!F$4="GMH_Korea",N556,IF(Input!F$4="GMH_EU",P556,IF(Input!F$4="Skysuper",#REF!,IF(Input!F$4="SkyII",#REF!,IF(Input!F$4="XO-8000",#REF!, "FALSE")))))))</f>
        <v>00</v>
      </c>
      <c r="I556" s="209">
        <f>IF(Input!F$4="GMH_OECC",K556,IF(Input!F$4="GMH_XOEC",M556,IF(Input!F$4="GMH_Korea",O556,IF(Input!F$4="GMH_EU",Q556,IF(Input!F$4="Skysuper",#REF!,IF(Input!F$4="SkyII",#REF!,IF(Input!F$4="XO-8000",#REF!, "FALSE")))))))</f>
        <v>0</v>
      </c>
      <c r="J556" s="210" t="s">
        <v>10359</v>
      </c>
      <c r="K556" s="268">
        <v>0</v>
      </c>
      <c r="L556" s="270" t="s">
        <v>10359</v>
      </c>
      <c r="M556" s="270">
        <v>0</v>
      </c>
      <c r="N556" s="270" t="s">
        <v>10359</v>
      </c>
      <c r="O556" s="270">
        <v>0</v>
      </c>
      <c r="P556" s="270" t="s">
        <v>10359</v>
      </c>
      <c r="Q556" s="270">
        <v>0</v>
      </c>
      <c r="R556" s="74"/>
      <c r="S556" s="75" t="str">
        <f t="shared" si="48"/>
        <v>0000</v>
      </c>
      <c r="T556" s="75" t="str">
        <f t="shared" si="49"/>
        <v>00000000000000000000000000000000</v>
      </c>
      <c r="U556" s="75" t="str">
        <f t="shared" ca="1" si="50"/>
        <v>00010001000100010001000100010001</v>
      </c>
      <c r="V556" s="197">
        <f t="shared" ca="1" si="52"/>
        <v>8</v>
      </c>
      <c r="W556" s="75">
        <f t="shared" si="53"/>
        <v>0</v>
      </c>
      <c r="Y556" s="75">
        <f t="shared" si="51"/>
        <v>4424</v>
      </c>
      <c r="Z556" s="75">
        <v>553</v>
      </c>
      <c r="AE556" s="480" t="s">
        <v>11364</v>
      </c>
    </row>
    <row r="557" spans="1:31" s="75" customFormat="1" ht="13.5" x14ac:dyDescent="0.2">
      <c r="A557" s="211">
        <v>554</v>
      </c>
      <c r="B557" s="212" t="s">
        <v>569</v>
      </c>
      <c r="C557" s="213" t="s">
        <v>569</v>
      </c>
      <c r="D557" s="213" t="s">
        <v>569</v>
      </c>
      <c r="E557" s="213" t="s">
        <v>569</v>
      </c>
      <c r="F557" s="213" t="s">
        <v>569</v>
      </c>
      <c r="G557" s="214" t="s">
        <v>569</v>
      </c>
      <c r="H557" s="208" t="str">
        <f>IF(Input!F$4="GMH_OECC",J557,IF(Input!F$4="GMH_XOEC",L557,IF(Input!F$4="GMH_Korea",N557,IF(Input!F$4="GMH_EU",P557,IF(Input!F$4="Skysuper",#REF!,IF(Input!F$4="SkyII",#REF!,IF(Input!F$4="XO-8000",#REF!, "FALSE")))))))</f>
        <v>00</v>
      </c>
      <c r="I557" s="209">
        <f>IF(Input!F$4="GMH_OECC",K557,IF(Input!F$4="GMH_XOEC",M557,IF(Input!F$4="GMH_Korea",O557,IF(Input!F$4="GMH_EU",Q557,IF(Input!F$4="Skysuper",#REF!,IF(Input!F$4="SkyII",#REF!,IF(Input!F$4="XO-8000",#REF!, "FALSE")))))))</f>
        <v>0</v>
      </c>
      <c r="J557" s="210" t="s">
        <v>10359</v>
      </c>
      <c r="K557" s="268">
        <v>0</v>
      </c>
      <c r="L557" s="270" t="s">
        <v>10359</v>
      </c>
      <c r="M557" s="270">
        <v>0</v>
      </c>
      <c r="N557" s="270" t="s">
        <v>10359</v>
      </c>
      <c r="O557" s="270">
        <v>0</v>
      </c>
      <c r="P557" s="270" t="s">
        <v>10359</v>
      </c>
      <c r="Q557" s="270">
        <v>0</v>
      </c>
      <c r="R557" s="74"/>
      <c r="S557" s="75" t="str">
        <f t="shared" si="48"/>
        <v>0000</v>
      </c>
      <c r="T557" s="75" t="str">
        <f t="shared" si="49"/>
        <v>00000000000000000000000000000000</v>
      </c>
      <c r="U557" s="75" t="str">
        <f t="shared" ca="1" si="50"/>
        <v>00010001000100010001000100010001</v>
      </c>
      <c r="V557" s="197">
        <f t="shared" ca="1" si="52"/>
        <v>8</v>
      </c>
      <c r="W557" s="75">
        <f t="shared" si="53"/>
        <v>0</v>
      </c>
      <c r="Y557" s="75">
        <f t="shared" si="51"/>
        <v>4432</v>
      </c>
      <c r="Z557" s="75">
        <v>554</v>
      </c>
      <c r="AE557" s="479"/>
    </row>
    <row r="558" spans="1:31" s="75" customFormat="1" ht="13.5" x14ac:dyDescent="0.2">
      <c r="A558" s="211">
        <v>555</v>
      </c>
      <c r="B558" s="212" t="s">
        <v>1654</v>
      </c>
      <c r="C558" s="213" t="s">
        <v>1655</v>
      </c>
      <c r="D558" s="213"/>
      <c r="E558" s="213">
        <v>0</v>
      </c>
      <c r="F558" s="213" t="s">
        <v>590</v>
      </c>
      <c r="G558" s="214" t="s">
        <v>554</v>
      </c>
      <c r="H558" s="208" t="str">
        <f>IF(Input!F$4="GMH_OECC",J558,IF(Input!F$4="GMH_XOEC",L558,IF(Input!F$4="GMH_Korea",N558,IF(Input!F$4="GMH_EU",P558,IF(Input!F$4="Skysuper",#REF!,IF(Input!F$4="SkyII",#REF!,IF(Input!F$4="XO-8000",#REF!, "FALSE")))))))</f>
        <v>00</v>
      </c>
      <c r="I558" s="209">
        <f>IF(Input!F$4="GMH_OECC",K558,IF(Input!F$4="GMH_XOEC",M558,IF(Input!F$4="GMH_Korea",O558,IF(Input!F$4="GMH_EU",Q558,IF(Input!F$4="Skysuper",#REF!,IF(Input!F$4="SkyII",#REF!,IF(Input!F$4="XO-8000",#REF!, "FALSE")))))))</f>
        <v>0</v>
      </c>
      <c r="J558" s="210" t="s">
        <v>10359</v>
      </c>
      <c r="K558" s="268">
        <v>0</v>
      </c>
      <c r="L558" s="270" t="s">
        <v>10359</v>
      </c>
      <c r="M558" s="270">
        <v>0</v>
      </c>
      <c r="N558" s="270" t="s">
        <v>10359</v>
      </c>
      <c r="O558" s="270">
        <v>0</v>
      </c>
      <c r="P558" s="270" t="s">
        <v>10359</v>
      </c>
      <c r="Q558" s="270">
        <v>0</v>
      </c>
      <c r="R558" s="74"/>
      <c r="S558" s="75" t="str">
        <f t="shared" si="48"/>
        <v>0000</v>
      </c>
      <c r="T558" s="75" t="str">
        <f t="shared" si="49"/>
        <v>00000000000000000000000000000000</v>
      </c>
      <c r="U558" s="75" t="str">
        <f t="shared" ca="1" si="50"/>
        <v>00010001000100010001000100010001</v>
      </c>
      <c r="V558" s="197">
        <f t="shared" ca="1" si="52"/>
        <v>8</v>
      </c>
      <c r="W558" s="75">
        <f t="shared" si="53"/>
        <v>0</v>
      </c>
      <c r="Y558" s="75">
        <f t="shared" si="51"/>
        <v>4440</v>
      </c>
      <c r="Z558" s="75">
        <v>555</v>
      </c>
      <c r="AE558" s="479"/>
    </row>
    <row r="559" spans="1:31" s="75" customFormat="1" ht="13.5" x14ac:dyDescent="0.2">
      <c r="A559" s="211">
        <v>556</v>
      </c>
      <c r="B559" s="212" t="s">
        <v>1656</v>
      </c>
      <c r="C559" s="213" t="s">
        <v>1657</v>
      </c>
      <c r="D559" s="213"/>
      <c r="E559" s="213">
        <v>0</v>
      </c>
      <c r="F559" s="213" t="s">
        <v>590</v>
      </c>
      <c r="G559" s="214" t="s">
        <v>554</v>
      </c>
      <c r="H559" s="208" t="str">
        <f>IF(Input!F$4="GMH_OECC",J559,IF(Input!F$4="GMH_XOEC",L559,IF(Input!F$4="GMH_Korea",N559,IF(Input!F$4="GMH_EU",P559,IF(Input!F$4="Skysuper",#REF!,IF(Input!F$4="SkyII",#REF!,IF(Input!F$4="XO-8000",#REF!, "FALSE")))))))</f>
        <v>00</v>
      </c>
      <c r="I559" s="209">
        <f>IF(Input!F$4="GMH_OECC",K559,IF(Input!F$4="GMH_XOEC",M559,IF(Input!F$4="GMH_Korea",O559,IF(Input!F$4="GMH_EU",Q559,IF(Input!F$4="Skysuper",#REF!,IF(Input!F$4="SkyII",#REF!,IF(Input!F$4="XO-8000",#REF!, "FALSE")))))))</f>
        <v>0</v>
      </c>
      <c r="J559" s="210" t="s">
        <v>10359</v>
      </c>
      <c r="K559" s="268">
        <v>0</v>
      </c>
      <c r="L559" s="270" t="s">
        <v>10359</v>
      </c>
      <c r="M559" s="270">
        <v>0</v>
      </c>
      <c r="N559" s="270">
        <v>44</v>
      </c>
      <c r="O559" s="270">
        <v>3</v>
      </c>
      <c r="P559" s="270" t="s">
        <v>10359</v>
      </c>
      <c r="Q559" s="270">
        <v>0</v>
      </c>
      <c r="R559" s="74"/>
      <c r="S559" s="75" t="str">
        <f t="shared" si="48"/>
        <v>0000</v>
      </c>
      <c r="T559" s="75" t="str">
        <f t="shared" si="49"/>
        <v>00000000000000000000000000000000</v>
      </c>
      <c r="U559" s="75" t="str">
        <f t="shared" ca="1" si="50"/>
        <v>00010001000100010001000100010001</v>
      </c>
      <c r="V559" s="197">
        <f t="shared" ca="1" si="52"/>
        <v>8</v>
      </c>
      <c r="W559" s="75">
        <f t="shared" si="53"/>
        <v>0</v>
      </c>
      <c r="Y559" s="75">
        <f t="shared" si="51"/>
        <v>4448</v>
      </c>
      <c r="Z559" s="75">
        <v>556</v>
      </c>
      <c r="AE559" s="479"/>
    </row>
    <row r="560" spans="1:31" s="75" customFormat="1" ht="13.5" x14ac:dyDescent="0.2">
      <c r="A560" s="211">
        <v>557</v>
      </c>
      <c r="B560" s="212" t="s">
        <v>1658</v>
      </c>
      <c r="C560" s="213" t="s">
        <v>1659</v>
      </c>
      <c r="D560" s="213"/>
      <c r="E560" s="213">
        <v>0</v>
      </c>
      <c r="F560" s="213" t="s">
        <v>590</v>
      </c>
      <c r="G560" s="214" t="s">
        <v>554</v>
      </c>
      <c r="H560" s="208" t="str">
        <f>IF(Input!F$4="GMH_OECC",J560,IF(Input!F$4="GMH_XOEC",L560,IF(Input!F$4="GMH_Korea",N560,IF(Input!F$4="GMH_EU",P560,IF(Input!F$4="Skysuper",#REF!,IF(Input!F$4="SkyII",#REF!,IF(Input!F$4="XO-8000",#REF!, "FALSE")))))))</f>
        <v>00</v>
      </c>
      <c r="I560" s="209">
        <f>IF(Input!F$4="GMH_OECC",K560,IF(Input!F$4="GMH_XOEC",M560,IF(Input!F$4="GMH_Korea",O560,IF(Input!F$4="GMH_EU",Q560,IF(Input!F$4="Skysuper",#REF!,IF(Input!F$4="SkyII",#REF!,IF(Input!F$4="XO-8000",#REF!, "FALSE")))))))</f>
        <v>0</v>
      </c>
      <c r="J560" s="210" t="s">
        <v>10359</v>
      </c>
      <c r="K560" s="268">
        <v>0</v>
      </c>
      <c r="L560" s="270" t="s">
        <v>10359</v>
      </c>
      <c r="M560" s="270">
        <v>0</v>
      </c>
      <c r="N560" s="270" t="s">
        <v>10359</v>
      </c>
      <c r="O560" s="270">
        <v>0</v>
      </c>
      <c r="P560" s="270" t="s">
        <v>10359</v>
      </c>
      <c r="Q560" s="270">
        <v>0</v>
      </c>
      <c r="R560" s="74"/>
      <c r="S560" s="75" t="str">
        <f t="shared" si="48"/>
        <v>0000</v>
      </c>
      <c r="T560" s="75" t="str">
        <f t="shared" si="49"/>
        <v>00000000000000000000000000000000</v>
      </c>
      <c r="U560" s="75" t="str">
        <f t="shared" ca="1" si="50"/>
        <v>00010001000100010001000100010001</v>
      </c>
      <c r="V560" s="197">
        <f t="shared" ca="1" si="52"/>
        <v>8</v>
      </c>
      <c r="W560" s="75">
        <f t="shared" si="53"/>
        <v>0</v>
      </c>
      <c r="Y560" s="75">
        <f t="shared" si="51"/>
        <v>4456</v>
      </c>
      <c r="Z560" s="75">
        <v>557</v>
      </c>
      <c r="AE560" s="479"/>
    </row>
    <row r="561" spans="1:31" s="75" customFormat="1" ht="13.5" x14ac:dyDescent="0.2">
      <c r="A561" s="211">
        <v>558</v>
      </c>
      <c r="B561" s="212" t="s">
        <v>1660</v>
      </c>
      <c r="C561" s="213" t="s">
        <v>1661</v>
      </c>
      <c r="D561" s="213"/>
      <c r="E561" s="213">
        <v>0</v>
      </c>
      <c r="F561" s="213" t="s">
        <v>590</v>
      </c>
      <c r="G561" s="214" t="s">
        <v>554</v>
      </c>
      <c r="H561" s="208" t="str">
        <f>IF(Input!F$4="GMH_OECC",J561,IF(Input!F$4="GMH_XOEC",L561,IF(Input!F$4="GMH_Korea",N561,IF(Input!F$4="GMH_EU",P561,IF(Input!F$4="Skysuper",#REF!,IF(Input!F$4="SkyII",#REF!,IF(Input!F$4="XO-8000",#REF!, "FALSE")))))))</f>
        <v>00</v>
      </c>
      <c r="I561" s="209">
        <f>IF(Input!F$4="GMH_OECC",K561,IF(Input!F$4="GMH_XOEC",M561,IF(Input!F$4="GMH_Korea",O561,IF(Input!F$4="GMH_EU",Q561,IF(Input!F$4="Skysuper",#REF!,IF(Input!F$4="SkyII",#REF!,IF(Input!F$4="XO-8000",#REF!, "FALSE")))))))</f>
        <v>0</v>
      </c>
      <c r="J561" s="210" t="s">
        <v>10359</v>
      </c>
      <c r="K561" s="268">
        <v>0</v>
      </c>
      <c r="L561" s="270" t="s">
        <v>10359</v>
      </c>
      <c r="M561" s="270">
        <v>0</v>
      </c>
      <c r="N561" s="270" t="s">
        <v>10359</v>
      </c>
      <c r="O561" s="270">
        <v>0</v>
      </c>
      <c r="P561" s="270" t="s">
        <v>10359</v>
      </c>
      <c r="Q561" s="270">
        <v>0</v>
      </c>
      <c r="R561" s="74"/>
      <c r="S561" s="75" t="str">
        <f t="shared" si="48"/>
        <v>0000</v>
      </c>
      <c r="T561" s="75" t="str">
        <f t="shared" si="49"/>
        <v>00000000000000000000000000000000</v>
      </c>
      <c r="U561" s="75" t="str">
        <f t="shared" ca="1" si="50"/>
        <v>00010001000100010001000100010001</v>
      </c>
      <c r="V561" s="197">
        <f t="shared" ca="1" si="52"/>
        <v>8</v>
      </c>
      <c r="W561" s="75">
        <f t="shared" si="53"/>
        <v>0</v>
      </c>
      <c r="Y561" s="75">
        <f t="shared" si="51"/>
        <v>4464</v>
      </c>
      <c r="Z561" s="75">
        <v>558</v>
      </c>
      <c r="AE561" s="479"/>
    </row>
    <row r="562" spans="1:31" s="75" customFormat="1" ht="13.5" x14ac:dyDescent="0.2">
      <c r="A562" s="211">
        <v>559</v>
      </c>
      <c r="B562" s="212" t="s">
        <v>1662</v>
      </c>
      <c r="C562" s="213" t="s">
        <v>1663</v>
      </c>
      <c r="D562" s="213"/>
      <c r="E562" s="213">
        <v>0</v>
      </c>
      <c r="F562" s="213" t="s">
        <v>590</v>
      </c>
      <c r="G562" s="214" t="s">
        <v>554</v>
      </c>
      <c r="H562" s="208" t="str">
        <f>IF(Input!F$4="GMH_OECC",J562,IF(Input!F$4="GMH_XOEC",L562,IF(Input!F$4="GMH_Korea",N562,IF(Input!F$4="GMH_EU",P562,IF(Input!F$4="Skysuper",#REF!,IF(Input!F$4="SkyII",#REF!,IF(Input!F$4="XO-8000",#REF!, "FALSE")))))))</f>
        <v>00</v>
      </c>
      <c r="I562" s="209">
        <f>IF(Input!F$4="GMH_OECC",K562,IF(Input!F$4="GMH_XOEC",M562,IF(Input!F$4="GMH_Korea",O562,IF(Input!F$4="GMH_EU",Q562,IF(Input!F$4="Skysuper",#REF!,IF(Input!F$4="SkyII",#REF!,IF(Input!F$4="XO-8000",#REF!, "FALSE")))))))</f>
        <v>0</v>
      </c>
      <c r="J562" s="210" t="s">
        <v>10359</v>
      </c>
      <c r="K562" s="268">
        <v>0</v>
      </c>
      <c r="L562" s="270" t="s">
        <v>10359</v>
      </c>
      <c r="M562" s="270">
        <v>0</v>
      </c>
      <c r="N562" s="270" t="s">
        <v>10359</v>
      </c>
      <c r="O562" s="270">
        <v>0</v>
      </c>
      <c r="P562" s="270" t="s">
        <v>10359</v>
      </c>
      <c r="Q562" s="270">
        <v>0</v>
      </c>
      <c r="R562" s="74"/>
      <c r="S562" s="75" t="str">
        <f t="shared" si="48"/>
        <v>0000</v>
      </c>
      <c r="T562" s="75" t="str">
        <f t="shared" si="49"/>
        <v>00000000000000000000000000000000</v>
      </c>
      <c r="U562" s="75" t="str">
        <f t="shared" ca="1" si="50"/>
        <v>00010001000100010001000100010001</v>
      </c>
      <c r="V562" s="197">
        <f t="shared" ca="1" si="52"/>
        <v>8</v>
      </c>
      <c r="W562" s="75">
        <f t="shared" si="53"/>
        <v>0</v>
      </c>
      <c r="Y562" s="75">
        <f t="shared" si="51"/>
        <v>4472</v>
      </c>
      <c r="Z562" s="75">
        <v>559</v>
      </c>
      <c r="AE562" s="479"/>
    </row>
    <row r="563" spans="1:31" s="75" customFormat="1" ht="13.5" x14ac:dyDescent="0.2">
      <c r="A563" s="211">
        <v>560</v>
      </c>
      <c r="B563" s="212" t="s">
        <v>1664</v>
      </c>
      <c r="C563" s="213" t="s">
        <v>1665</v>
      </c>
      <c r="D563" s="213"/>
      <c r="E563" s="213">
        <v>0</v>
      </c>
      <c r="F563" s="213" t="s">
        <v>590</v>
      </c>
      <c r="G563" s="214" t="s">
        <v>554</v>
      </c>
      <c r="H563" s="208" t="str">
        <f>IF(Input!F$4="GMH_OECC",J563,IF(Input!F$4="GMH_XOEC",L563,IF(Input!F$4="GMH_Korea",N563,IF(Input!F$4="GMH_EU",P563,IF(Input!F$4="Skysuper",#REF!,IF(Input!F$4="SkyII",#REF!,IF(Input!F$4="XO-8000",#REF!, "FALSE")))))))</f>
        <v>00</v>
      </c>
      <c r="I563" s="209">
        <f>IF(Input!F$4="GMH_OECC",K563,IF(Input!F$4="GMH_XOEC",M563,IF(Input!F$4="GMH_Korea",O563,IF(Input!F$4="GMH_EU",Q563,IF(Input!F$4="Skysuper",#REF!,IF(Input!F$4="SkyII",#REF!,IF(Input!F$4="XO-8000",#REF!, "FALSE")))))))</f>
        <v>0</v>
      </c>
      <c r="J563" s="210" t="s">
        <v>10359</v>
      </c>
      <c r="K563" s="268">
        <v>0</v>
      </c>
      <c r="L563" s="270" t="s">
        <v>10359</v>
      </c>
      <c r="M563" s="270">
        <v>0</v>
      </c>
      <c r="N563" s="270" t="s">
        <v>10359</v>
      </c>
      <c r="O563" s="270">
        <v>0</v>
      </c>
      <c r="P563" s="270" t="s">
        <v>10359</v>
      </c>
      <c r="Q563" s="270">
        <v>0</v>
      </c>
      <c r="R563" s="74"/>
      <c r="S563" s="75" t="str">
        <f t="shared" si="48"/>
        <v>0000</v>
      </c>
      <c r="T563" s="75" t="str">
        <f t="shared" si="49"/>
        <v>00000000000000000000000000000000</v>
      </c>
      <c r="U563" s="75" t="str">
        <f t="shared" ca="1" si="50"/>
        <v>00010001000100010001000100010001</v>
      </c>
      <c r="V563" s="197">
        <f t="shared" ca="1" si="52"/>
        <v>8</v>
      </c>
      <c r="W563" s="75">
        <f t="shared" si="53"/>
        <v>0</v>
      </c>
      <c r="Y563" s="75">
        <f t="shared" si="51"/>
        <v>4480</v>
      </c>
      <c r="Z563" s="75">
        <v>560</v>
      </c>
      <c r="AE563" s="479"/>
    </row>
    <row r="564" spans="1:31" s="75" customFormat="1" ht="13.5" x14ac:dyDescent="0.2">
      <c r="A564" s="211">
        <v>561</v>
      </c>
      <c r="B564" s="212" t="s">
        <v>1666</v>
      </c>
      <c r="C564" s="213" t="s">
        <v>1667</v>
      </c>
      <c r="D564" s="213"/>
      <c r="E564" s="213">
        <v>0</v>
      </c>
      <c r="F564" s="213" t="s">
        <v>590</v>
      </c>
      <c r="G564" s="214" t="s">
        <v>554</v>
      </c>
      <c r="H564" s="208" t="str">
        <f>IF(Input!F$4="GMH_OECC",J564,IF(Input!F$4="GMH_XOEC",L564,IF(Input!F$4="GMH_Korea",N564,IF(Input!F$4="GMH_EU",P564,IF(Input!F$4="Skysuper",#REF!,IF(Input!F$4="SkyII",#REF!,IF(Input!F$4="XO-8000",#REF!, "FALSE")))))))</f>
        <v>00</v>
      </c>
      <c r="I564" s="209">
        <f>IF(Input!F$4="GMH_OECC",K564,IF(Input!F$4="GMH_XOEC",M564,IF(Input!F$4="GMH_Korea",O564,IF(Input!F$4="GMH_EU",Q564,IF(Input!F$4="Skysuper",#REF!,IF(Input!F$4="SkyII",#REF!,IF(Input!F$4="XO-8000",#REF!, "FALSE")))))))</f>
        <v>0</v>
      </c>
      <c r="J564" s="210" t="s">
        <v>10359</v>
      </c>
      <c r="K564" s="268">
        <v>0</v>
      </c>
      <c r="L564" s="270" t="s">
        <v>10359</v>
      </c>
      <c r="M564" s="270">
        <v>0</v>
      </c>
      <c r="N564" s="270" t="s">
        <v>10359</v>
      </c>
      <c r="O564" s="270">
        <v>0</v>
      </c>
      <c r="P564" s="270" t="s">
        <v>10359</v>
      </c>
      <c r="Q564" s="270">
        <v>0</v>
      </c>
      <c r="R564" s="74"/>
      <c r="S564" s="75" t="str">
        <f t="shared" si="48"/>
        <v>0000</v>
      </c>
      <c r="T564" s="75" t="str">
        <f t="shared" si="49"/>
        <v>00000000000000000000000000000000</v>
      </c>
      <c r="U564" s="75" t="str">
        <f t="shared" ca="1" si="50"/>
        <v>00010001000100010001000100010001</v>
      </c>
      <c r="V564" s="197">
        <f t="shared" ca="1" si="52"/>
        <v>8</v>
      </c>
      <c r="W564" s="75">
        <f t="shared" si="53"/>
        <v>0</v>
      </c>
      <c r="Y564" s="75">
        <f t="shared" si="51"/>
        <v>4488</v>
      </c>
      <c r="Z564" s="75">
        <v>561</v>
      </c>
      <c r="AE564" s="479"/>
    </row>
    <row r="565" spans="1:31" s="75" customFormat="1" ht="13.5" x14ac:dyDescent="0.2">
      <c r="A565" s="211">
        <v>562</v>
      </c>
      <c r="B565" s="212" t="s">
        <v>1668</v>
      </c>
      <c r="C565" s="213" t="s">
        <v>1669</v>
      </c>
      <c r="D565" s="213"/>
      <c r="E565" s="213">
        <v>0</v>
      </c>
      <c r="F565" s="213" t="s">
        <v>590</v>
      </c>
      <c r="G565" s="214" t="s">
        <v>554</v>
      </c>
      <c r="H565" s="208" t="str">
        <f>IF(Input!F$4="GMH_OECC",J565,IF(Input!F$4="GMH_XOEC",L565,IF(Input!F$4="GMH_Korea",N565,IF(Input!F$4="GMH_EU",P565,IF(Input!F$4="Skysuper",#REF!,IF(Input!F$4="SkyII",#REF!,IF(Input!F$4="XO-8000",#REF!, "FALSE")))))))</f>
        <v>00</v>
      </c>
      <c r="I565" s="209">
        <f>IF(Input!F$4="GMH_OECC",K565,IF(Input!F$4="GMH_XOEC",M565,IF(Input!F$4="GMH_Korea",O565,IF(Input!F$4="GMH_EU",Q565,IF(Input!F$4="Skysuper",#REF!,IF(Input!F$4="SkyII",#REF!,IF(Input!F$4="XO-8000",#REF!, "FALSE")))))))</f>
        <v>0</v>
      </c>
      <c r="J565" s="210" t="s">
        <v>10359</v>
      </c>
      <c r="K565" s="268">
        <v>0</v>
      </c>
      <c r="L565" s="270" t="s">
        <v>10359</v>
      </c>
      <c r="M565" s="270">
        <v>0</v>
      </c>
      <c r="N565" s="270" t="s">
        <v>10359</v>
      </c>
      <c r="O565" s="270">
        <v>0</v>
      </c>
      <c r="P565" s="270" t="s">
        <v>10359</v>
      </c>
      <c r="Q565" s="270">
        <v>0</v>
      </c>
      <c r="R565" s="74"/>
      <c r="S565" s="75" t="str">
        <f t="shared" si="48"/>
        <v>0000</v>
      </c>
      <c r="T565" s="75" t="str">
        <f t="shared" si="49"/>
        <v>00000000000000000000000000000000</v>
      </c>
      <c r="U565" s="75" t="str">
        <f t="shared" ca="1" si="50"/>
        <v>00010001000100010000000000000000</v>
      </c>
      <c r="V565" s="197">
        <f t="shared" ca="1" si="52"/>
        <v>4</v>
      </c>
      <c r="W565" s="75">
        <f t="shared" si="53"/>
        <v>0</v>
      </c>
      <c r="Y565" s="75">
        <f t="shared" si="51"/>
        <v>4496</v>
      </c>
      <c r="Z565" s="75">
        <v>562</v>
      </c>
      <c r="AE565" s="479"/>
    </row>
    <row r="566" spans="1:31" s="75" customFormat="1" ht="13.5" x14ac:dyDescent="0.2">
      <c r="A566" s="211">
        <v>563</v>
      </c>
      <c r="B566" s="212" t="s">
        <v>1670</v>
      </c>
      <c r="C566" s="213" t="s">
        <v>1671</v>
      </c>
      <c r="D566" s="213"/>
      <c r="E566" s="213">
        <v>0</v>
      </c>
      <c r="F566" s="213" t="s">
        <v>590</v>
      </c>
      <c r="G566" s="214" t="s">
        <v>554</v>
      </c>
      <c r="H566" s="208" t="str">
        <f>IF(Input!F$4="GMH_OECC",J566,IF(Input!F$4="GMH_XOEC",L566,IF(Input!F$4="GMH_Korea",N566,IF(Input!F$4="GMH_EU",P566,IF(Input!F$4="Skysuper",#REF!,IF(Input!F$4="SkyII",#REF!,IF(Input!F$4="XO-8000",#REF!, "FALSE")))))))</f>
        <v>00</v>
      </c>
      <c r="I566" s="209">
        <f>IF(Input!F$4="GMH_OECC",K566,IF(Input!F$4="GMH_XOEC",M566,IF(Input!F$4="GMH_Korea",O566,IF(Input!F$4="GMH_EU",Q566,IF(Input!F$4="Skysuper",#REF!,IF(Input!F$4="SkyII",#REF!,IF(Input!F$4="XO-8000",#REF!, "FALSE")))))))</f>
        <v>0</v>
      </c>
      <c r="J566" s="210" t="s">
        <v>10359</v>
      </c>
      <c r="K566" s="268">
        <v>0</v>
      </c>
      <c r="L566" s="270" t="s">
        <v>10359</v>
      </c>
      <c r="M566" s="270">
        <v>0</v>
      </c>
      <c r="N566" s="270" t="s">
        <v>10359</v>
      </c>
      <c r="O566" s="270">
        <v>0</v>
      </c>
      <c r="P566" s="270" t="s">
        <v>10359</v>
      </c>
      <c r="Q566" s="270">
        <v>0</v>
      </c>
      <c r="R566" s="74"/>
      <c r="S566" s="75" t="str">
        <f t="shared" si="48"/>
        <v>0000</v>
      </c>
      <c r="T566" s="75" t="str">
        <f t="shared" si="49"/>
        <v>00000000000000000000000000000000</v>
      </c>
      <c r="U566" s="75" t="str">
        <f t="shared" ca="1" si="50"/>
        <v>00000000000000000000000000000000</v>
      </c>
      <c r="V566" s="197">
        <f t="shared" ca="1" si="52"/>
        <v>0</v>
      </c>
      <c r="W566" s="75">
        <f t="shared" si="53"/>
        <v>0</v>
      </c>
      <c r="Y566" s="75">
        <f t="shared" si="51"/>
        <v>4504</v>
      </c>
      <c r="Z566" s="75">
        <v>563</v>
      </c>
      <c r="AE566" s="479"/>
    </row>
    <row r="567" spans="1:31" s="75" customFormat="1" ht="13.5" x14ac:dyDescent="0.2">
      <c r="A567" s="211">
        <v>564</v>
      </c>
      <c r="B567" s="212" t="s">
        <v>1672</v>
      </c>
      <c r="C567" s="213" t="s">
        <v>1673</v>
      </c>
      <c r="D567" s="213"/>
      <c r="E567" s="213">
        <v>0</v>
      </c>
      <c r="F567" s="213" t="s">
        <v>590</v>
      </c>
      <c r="G567" s="214" t="s">
        <v>554</v>
      </c>
      <c r="H567" s="208" t="str">
        <f>IF(Input!F$4="GMH_OECC",J567,IF(Input!F$4="GMH_XOEC",L567,IF(Input!F$4="GMH_Korea",N567,IF(Input!F$4="GMH_EU",P567,IF(Input!F$4="Skysuper",#REF!,IF(Input!F$4="SkyII",#REF!,IF(Input!F$4="XO-8000",#REF!, "FALSE")))))))</f>
        <v>00</v>
      </c>
      <c r="I567" s="209">
        <f>IF(Input!F$4="GMH_OECC",K567,IF(Input!F$4="GMH_XOEC",M567,IF(Input!F$4="GMH_Korea",O567,IF(Input!F$4="GMH_EU",Q567,IF(Input!F$4="Skysuper",#REF!,IF(Input!F$4="SkyII",#REF!,IF(Input!F$4="XO-8000",#REF!, "FALSE")))))))</f>
        <v>0</v>
      </c>
      <c r="J567" s="210" t="s">
        <v>10359</v>
      </c>
      <c r="K567" s="268">
        <v>0</v>
      </c>
      <c r="L567" s="270" t="s">
        <v>10359</v>
      </c>
      <c r="M567" s="270">
        <v>0</v>
      </c>
      <c r="N567" s="270" t="s">
        <v>10359</v>
      </c>
      <c r="O567" s="270">
        <v>0</v>
      </c>
      <c r="P567" s="270" t="s">
        <v>10359</v>
      </c>
      <c r="Q567" s="270">
        <v>0</v>
      </c>
      <c r="R567" s="74"/>
      <c r="S567" s="75" t="str">
        <f t="shared" si="48"/>
        <v>0000</v>
      </c>
      <c r="T567" s="75" t="str">
        <f t="shared" si="49"/>
        <v>00000000000000000000000000000000</v>
      </c>
      <c r="U567" s="75" t="str">
        <f t="shared" ca="1" si="50"/>
        <v>00000000000000000000000000000000</v>
      </c>
      <c r="V567" s="197">
        <f t="shared" ca="1" si="52"/>
        <v>0</v>
      </c>
      <c r="W567" s="75">
        <f t="shared" si="53"/>
        <v>0</v>
      </c>
      <c r="Y567" s="75">
        <f t="shared" si="51"/>
        <v>4512</v>
      </c>
      <c r="Z567" s="75">
        <v>564</v>
      </c>
      <c r="AE567" s="479"/>
    </row>
    <row r="568" spans="1:31" s="75" customFormat="1" ht="13.5" x14ac:dyDescent="0.2">
      <c r="A568" s="211">
        <v>565</v>
      </c>
      <c r="B568" s="212" t="s">
        <v>1674</v>
      </c>
      <c r="C568" s="213" t="s">
        <v>1675</v>
      </c>
      <c r="D568" s="213"/>
      <c r="E568" s="213">
        <v>0</v>
      </c>
      <c r="F568" s="213" t="s">
        <v>590</v>
      </c>
      <c r="G568" s="214" t="s">
        <v>554</v>
      </c>
      <c r="H568" s="208" t="str">
        <f>IF(Input!F$4="GMH_OECC",J568,IF(Input!F$4="GMH_XOEC",L568,IF(Input!F$4="GMH_Korea",N568,IF(Input!F$4="GMH_EU",P568,IF(Input!F$4="Skysuper",#REF!,IF(Input!F$4="SkyII",#REF!,IF(Input!F$4="XO-8000",#REF!, "FALSE")))))))</f>
        <v>00</v>
      </c>
      <c r="I568" s="209">
        <f>IF(Input!F$4="GMH_OECC",K568,IF(Input!F$4="GMH_XOEC",M568,IF(Input!F$4="GMH_Korea",O568,IF(Input!F$4="GMH_EU",Q568,IF(Input!F$4="Skysuper",#REF!,IF(Input!F$4="SkyII",#REF!,IF(Input!F$4="XO-8000",#REF!, "FALSE")))))))</f>
        <v>0</v>
      </c>
      <c r="J568" s="210" t="s">
        <v>10359</v>
      </c>
      <c r="K568" s="268">
        <v>0</v>
      </c>
      <c r="L568" s="270" t="s">
        <v>10359</v>
      </c>
      <c r="M568" s="270">
        <v>0</v>
      </c>
      <c r="N568" s="270" t="s">
        <v>10359</v>
      </c>
      <c r="O568" s="270">
        <v>0</v>
      </c>
      <c r="P568" s="270" t="s">
        <v>10359</v>
      </c>
      <c r="Q568" s="270">
        <v>0</v>
      </c>
      <c r="R568" s="74"/>
      <c r="S568" s="75" t="str">
        <f t="shared" si="48"/>
        <v>0000</v>
      </c>
      <c r="T568" s="75" t="str">
        <f t="shared" si="49"/>
        <v>00000000000000000000000000000000</v>
      </c>
      <c r="U568" s="75" t="str">
        <f t="shared" ca="1" si="50"/>
        <v>00000000000000000000000000000000</v>
      </c>
      <c r="V568" s="197">
        <f t="shared" ca="1" si="52"/>
        <v>0</v>
      </c>
      <c r="W568" s="75">
        <f t="shared" si="53"/>
        <v>0</v>
      </c>
      <c r="Y568" s="75">
        <f t="shared" si="51"/>
        <v>4520</v>
      </c>
      <c r="Z568" s="75">
        <v>565</v>
      </c>
      <c r="AE568" s="479"/>
    </row>
    <row r="569" spans="1:31" s="75" customFormat="1" ht="13.5" x14ac:dyDescent="0.2">
      <c r="A569" s="211">
        <v>566</v>
      </c>
      <c r="B569" s="212" t="s">
        <v>1676</v>
      </c>
      <c r="C569" s="213" t="s">
        <v>1677</v>
      </c>
      <c r="D569" s="213"/>
      <c r="E569" s="213">
        <v>0</v>
      </c>
      <c r="F569" s="213" t="s">
        <v>590</v>
      </c>
      <c r="G569" s="214" t="s">
        <v>554</v>
      </c>
      <c r="H569" s="208" t="str">
        <f>IF(Input!F$4="GMH_OECC",J569,IF(Input!F$4="GMH_XOEC",L569,IF(Input!F$4="GMH_Korea",N569,IF(Input!F$4="GMH_EU",P569,IF(Input!F$4="Skysuper",#REF!,IF(Input!F$4="SkyII",#REF!,IF(Input!F$4="XO-8000",#REF!, "FALSE")))))))</f>
        <v>00</v>
      </c>
      <c r="I569" s="209">
        <f>IF(Input!F$4="GMH_OECC",K569,IF(Input!F$4="GMH_XOEC",M569,IF(Input!F$4="GMH_Korea",O569,IF(Input!F$4="GMH_EU",Q569,IF(Input!F$4="Skysuper",#REF!,IF(Input!F$4="SkyII",#REF!,IF(Input!F$4="XO-8000",#REF!, "FALSE")))))))</f>
        <v>0</v>
      </c>
      <c r="J569" s="210" t="s">
        <v>10359</v>
      </c>
      <c r="K569" s="268">
        <v>0</v>
      </c>
      <c r="L569" s="270" t="s">
        <v>10359</v>
      </c>
      <c r="M569" s="270">
        <v>0</v>
      </c>
      <c r="N569" s="270" t="s">
        <v>10359</v>
      </c>
      <c r="O569" s="270">
        <v>0</v>
      </c>
      <c r="P569" s="270" t="s">
        <v>10359</v>
      </c>
      <c r="Q569" s="270">
        <v>0</v>
      </c>
      <c r="R569" s="74"/>
      <c r="S569" s="75" t="str">
        <f t="shared" si="48"/>
        <v>0000</v>
      </c>
      <c r="T569" s="75" t="str">
        <f t="shared" si="49"/>
        <v>00000000000000000000000000000000</v>
      </c>
      <c r="U569" s="75" t="str">
        <f t="shared" ca="1" si="50"/>
        <v>00000000000000000000000000000000</v>
      </c>
      <c r="V569" s="197">
        <f t="shared" ca="1" si="52"/>
        <v>0</v>
      </c>
      <c r="W569" s="75">
        <f t="shared" si="53"/>
        <v>0</v>
      </c>
      <c r="Y569" s="75">
        <f t="shared" si="51"/>
        <v>4528</v>
      </c>
      <c r="Z569" s="75">
        <v>566</v>
      </c>
      <c r="AE569" s="479"/>
    </row>
    <row r="570" spans="1:31" s="75" customFormat="1" ht="13.5" x14ac:dyDescent="0.2">
      <c r="A570" s="211">
        <v>567</v>
      </c>
      <c r="B570" s="212" t="s">
        <v>1678</v>
      </c>
      <c r="C570" s="213" t="s">
        <v>1679</v>
      </c>
      <c r="D570" s="213"/>
      <c r="E570" s="213">
        <v>0</v>
      </c>
      <c r="F570" s="213" t="s">
        <v>590</v>
      </c>
      <c r="G570" s="214" t="s">
        <v>554</v>
      </c>
      <c r="H570" s="208" t="str">
        <f>IF(Input!F$4="GMH_OECC",J570,IF(Input!F$4="GMH_XOEC",L570,IF(Input!F$4="GMH_Korea",N570,IF(Input!F$4="GMH_EU",P570,IF(Input!F$4="Skysuper",#REF!,IF(Input!F$4="SkyII",#REF!,IF(Input!F$4="XO-8000",#REF!, "FALSE")))))))</f>
        <v>00</v>
      </c>
      <c r="I570" s="209">
        <f>IF(Input!F$4="GMH_OECC",K570,IF(Input!F$4="GMH_XOEC",M570,IF(Input!F$4="GMH_Korea",O570,IF(Input!F$4="GMH_EU",Q570,IF(Input!F$4="Skysuper",#REF!,IF(Input!F$4="SkyII",#REF!,IF(Input!F$4="XO-8000",#REF!, "FALSE")))))))</f>
        <v>0</v>
      </c>
      <c r="J570" s="210" t="s">
        <v>10359</v>
      </c>
      <c r="K570" s="268">
        <v>0</v>
      </c>
      <c r="L570" s="270" t="s">
        <v>10359</v>
      </c>
      <c r="M570" s="270">
        <v>0</v>
      </c>
      <c r="N570" s="270" t="s">
        <v>10359</v>
      </c>
      <c r="O570" s="270">
        <v>0</v>
      </c>
      <c r="P570" s="270" t="s">
        <v>10359</v>
      </c>
      <c r="Q570" s="270">
        <v>0</v>
      </c>
      <c r="R570" s="74"/>
      <c r="S570" s="75" t="str">
        <f t="shared" si="48"/>
        <v>0000</v>
      </c>
      <c r="T570" s="75" t="str">
        <f t="shared" si="49"/>
        <v>00000000000000000000000000000000</v>
      </c>
      <c r="U570" s="75" t="str">
        <f t="shared" ca="1" si="50"/>
        <v>00000000000000000000000000000000</v>
      </c>
      <c r="V570" s="197">
        <f t="shared" ca="1" si="52"/>
        <v>0</v>
      </c>
      <c r="W570" s="75">
        <f t="shared" si="53"/>
        <v>0</v>
      </c>
      <c r="Y570" s="75">
        <f t="shared" si="51"/>
        <v>4536</v>
      </c>
      <c r="Z570" s="75">
        <v>567</v>
      </c>
      <c r="AE570" s="479"/>
    </row>
    <row r="571" spans="1:31" s="75" customFormat="1" ht="13.5" x14ac:dyDescent="0.2">
      <c r="A571" s="211">
        <v>568</v>
      </c>
      <c r="B571" s="212" t="s">
        <v>1680</v>
      </c>
      <c r="C571" s="213" t="s">
        <v>1681</v>
      </c>
      <c r="D571" s="213"/>
      <c r="E571" s="213">
        <v>0</v>
      </c>
      <c r="F571" s="213" t="s">
        <v>553</v>
      </c>
      <c r="G571" s="214" t="s">
        <v>572</v>
      </c>
      <c r="H571" s="208" t="str">
        <f>IF(Input!F$4="GMH_OECC",J571,IF(Input!F$4="GMH_XOEC",L571,IF(Input!F$4="GMH_Korea",N571,IF(Input!F$4="GMH_EU",P571,IF(Input!F$4="Skysuper",#REF!,IF(Input!F$4="SkyII",#REF!,IF(Input!F$4="XO-8000",#REF!, "FALSE")))))))</f>
        <v>00</v>
      </c>
      <c r="I571" s="209">
        <f>IF(Input!F$4="GMH_OECC",K571,IF(Input!F$4="GMH_XOEC",M571,IF(Input!F$4="GMH_Korea",O571,IF(Input!F$4="GMH_EU",Q571,IF(Input!F$4="Skysuper",#REF!,IF(Input!F$4="SkyII",#REF!,IF(Input!F$4="XO-8000",#REF!, "FALSE")))))))</f>
        <v>0</v>
      </c>
      <c r="J571" s="210" t="s">
        <v>10359</v>
      </c>
      <c r="K571" s="268">
        <v>0</v>
      </c>
      <c r="L571" s="270" t="s">
        <v>10359</v>
      </c>
      <c r="M571" s="270">
        <v>0</v>
      </c>
      <c r="N571" s="270" t="s">
        <v>10359</v>
      </c>
      <c r="O571" s="270">
        <v>0</v>
      </c>
      <c r="P571" s="270" t="s">
        <v>10359</v>
      </c>
      <c r="Q571" s="270">
        <v>0</v>
      </c>
      <c r="R571" s="74"/>
      <c r="S571" s="75" t="str">
        <f t="shared" si="48"/>
        <v>0000</v>
      </c>
      <c r="T571" s="75" t="str">
        <f t="shared" si="49"/>
        <v>00000000000000000000000000000000</v>
      </c>
      <c r="U571" s="75" t="str">
        <f t="shared" ca="1" si="50"/>
        <v>00000000000000000000000000000000</v>
      </c>
      <c r="V571" s="197">
        <f t="shared" ca="1" si="52"/>
        <v>0</v>
      </c>
      <c r="W571" s="75">
        <f t="shared" si="53"/>
        <v>0</v>
      </c>
      <c r="Y571" s="75">
        <f t="shared" si="51"/>
        <v>4544</v>
      </c>
      <c r="Z571" s="75">
        <v>568</v>
      </c>
      <c r="AE571" s="479"/>
    </row>
    <row r="572" spans="1:31" s="75" customFormat="1" ht="13.5" x14ac:dyDescent="0.2">
      <c r="A572" s="211">
        <v>569</v>
      </c>
      <c r="B572" s="212" t="s">
        <v>569</v>
      </c>
      <c r="C572" s="213" t="s">
        <v>569</v>
      </c>
      <c r="D572" s="213" t="s">
        <v>569</v>
      </c>
      <c r="E572" s="213" t="s">
        <v>569</v>
      </c>
      <c r="F572" s="213" t="s">
        <v>569</v>
      </c>
      <c r="G572" s="214" t="s">
        <v>569</v>
      </c>
      <c r="H572" s="208" t="str">
        <f>IF(Input!F$4="GMH_OECC",J572,IF(Input!F$4="GMH_XOEC",L572,IF(Input!F$4="GMH_Korea",N572,IF(Input!F$4="GMH_EU",P572,IF(Input!F$4="Skysuper",#REF!,IF(Input!F$4="SkyII",#REF!,IF(Input!F$4="XO-8000",#REF!, "FALSE")))))))</f>
        <v>00</v>
      </c>
      <c r="I572" s="209">
        <f>IF(Input!F$4="GMH_OECC",K572,IF(Input!F$4="GMH_XOEC",M572,IF(Input!F$4="GMH_Korea",O572,IF(Input!F$4="GMH_EU",Q572,IF(Input!F$4="Skysuper",#REF!,IF(Input!F$4="SkyII",#REF!,IF(Input!F$4="XO-8000",#REF!, "FALSE")))))))</f>
        <v>0</v>
      </c>
      <c r="J572" s="210" t="s">
        <v>10359</v>
      </c>
      <c r="K572" s="268">
        <v>0</v>
      </c>
      <c r="L572" s="270" t="s">
        <v>10359</v>
      </c>
      <c r="M572" s="270">
        <v>0</v>
      </c>
      <c r="N572" s="270" t="s">
        <v>10359</v>
      </c>
      <c r="O572" s="270">
        <v>0</v>
      </c>
      <c r="P572" s="270" t="s">
        <v>10359</v>
      </c>
      <c r="Q572" s="270">
        <v>0</v>
      </c>
      <c r="R572" s="74"/>
      <c r="S572" s="75" t="str">
        <f t="shared" si="48"/>
        <v>0000</v>
      </c>
      <c r="T572" s="75" t="str">
        <f t="shared" si="49"/>
        <v>0000000000000000000000000000011B</v>
      </c>
      <c r="U572" s="75" t="str">
        <f t="shared" ca="1" si="50"/>
        <v>00000000000000000000000000000000</v>
      </c>
      <c r="V572" s="197">
        <f t="shared" ca="1" si="52"/>
        <v>0</v>
      </c>
      <c r="W572" s="75">
        <f t="shared" si="53"/>
        <v>28</v>
      </c>
      <c r="Y572" s="75">
        <f t="shared" si="51"/>
        <v>4552</v>
      </c>
      <c r="Z572" s="75">
        <v>569</v>
      </c>
      <c r="AE572" s="479"/>
    </row>
    <row r="573" spans="1:31" s="75" customFormat="1" ht="13.5" x14ac:dyDescent="0.2">
      <c r="A573" s="211">
        <v>570</v>
      </c>
      <c r="B573" s="212" t="s">
        <v>569</v>
      </c>
      <c r="C573" s="213" t="s">
        <v>569</v>
      </c>
      <c r="D573" s="213" t="s">
        <v>569</v>
      </c>
      <c r="E573" s="213" t="s">
        <v>569</v>
      </c>
      <c r="F573" s="213" t="s">
        <v>569</v>
      </c>
      <c r="G573" s="214" t="s">
        <v>569</v>
      </c>
      <c r="H573" s="208" t="str">
        <f>IF(Input!F$4="GMH_OECC",J573,IF(Input!F$4="GMH_XOEC",L573,IF(Input!F$4="GMH_Korea",N573,IF(Input!F$4="GMH_EU",P573,IF(Input!F$4="Skysuper",#REF!,IF(Input!F$4="SkyII",#REF!,IF(Input!F$4="XO-8000",#REF!, "FALSE")))))))</f>
        <v>00</v>
      </c>
      <c r="I573" s="209">
        <f>IF(Input!F$4="GMH_OECC",K573,IF(Input!F$4="GMH_XOEC",M573,IF(Input!F$4="GMH_Korea",O573,IF(Input!F$4="GMH_EU",Q573,IF(Input!F$4="Skysuper",#REF!,IF(Input!F$4="SkyII",#REF!,IF(Input!F$4="XO-8000",#REF!, "FALSE")))))))</f>
        <v>0</v>
      </c>
      <c r="J573" s="210" t="s">
        <v>10359</v>
      </c>
      <c r="K573" s="268">
        <v>0</v>
      </c>
      <c r="L573" s="270" t="s">
        <v>10359</v>
      </c>
      <c r="M573" s="270">
        <v>0</v>
      </c>
      <c r="N573" s="270" t="s">
        <v>10359</v>
      </c>
      <c r="O573" s="270">
        <v>0</v>
      </c>
      <c r="P573" s="270" t="s">
        <v>10359</v>
      </c>
      <c r="Q573" s="270">
        <v>0</v>
      </c>
      <c r="R573" s="74"/>
      <c r="S573" s="75" t="str">
        <f t="shared" si="48"/>
        <v>0000</v>
      </c>
      <c r="T573" s="75" t="str">
        <f t="shared" si="49"/>
        <v>000000000000000000000000011B021B</v>
      </c>
      <c r="U573" s="75" t="str">
        <f t="shared" ca="1" si="50"/>
        <v>00000000000000000000000000000000</v>
      </c>
      <c r="V573" s="197">
        <f t="shared" ca="1" si="52"/>
        <v>0</v>
      </c>
      <c r="W573" s="75">
        <f t="shared" si="53"/>
        <v>57</v>
      </c>
      <c r="Y573" s="75">
        <f t="shared" si="51"/>
        <v>4560</v>
      </c>
      <c r="Z573" s="75">
        <v>570</v>
      </c>
      <c r="AE573" s="479"/>
    </row>
    <row r="574" spans="1:31" s="75" customFormat="1" ht="13.5" x14ac:dyDescent="0.2">
      <c r="A574" s="211">
        <v>571</v>
      </c>
      <c r="B574" s="212" t="s">
        <v>569</v>
      </c>
      <c r="C574" s="213" t="s">
        <v>569</v>
      </c>
      <c r="D574" s="213" t="s">
        <v>569</v>
      </c>
      <c r="E574" s="213" t="s">
        <v>569</v>
      </c>
      <c r="F574" s="213" t="s">
        <v>569</v>
      </c>
      <c r="G574" s="214" t="s">
        <v>569</v>
      </c>
      <c r="H574" s="208" t="str">
        <f>IF(Input!F$4="GMH_OECC",J574,IF(Input!F$4="GMH_XOEC",L574,IF(Input!F$4="GMH_Korea",N574,IF(Input!F$4="GMH_EU",P574,IF(Input!F$4="Skysuper",#REF!,IF(Input!F$4="SkyII",#REF!,IF(Input!F$4="XO-8000",#REF!, "FALSE")))))))</f>
        <v>00</v>
      </c>
      <c r="I574" s="209">
        <f>IF(Input!F$4="GMH_OECC",K574,IF(Input!F$4="GMH_XOEC",M574,IF(Input!F$4="GMH_Korea",O574,IF(Input!F$4="GMH_EU",Q574,IF(Input!F$4="Skysuper",#REF!,IF(Input!F$4="SkyII",#REF!,IF(Input!F$4="XO-8000",#REF!, "FALSE")))))))</f>
        <v>0</v>
      </c>
      <c r="J574" s="210" t="s">
        <v>10359</v>
      </c>
      <c r="K574" s="268">
        <v>0</v>
      </c>
      <c r="L574" s="270" t="s">
        <v>10359</v>
      </c>
      <c r="M574" s="270">
        <v>0</v>
      </c>
      <c r="N574" s="270" t="s">
        <v>10359</v>
      </c>
      <c r="O574" s="270">
        <v>0</v>
      </c>
      <c r="P574" s="270" t="s">
        <v>10359</v>
      </c>
      <c r="Q574" s="270">
        <v>0</v>
      </c>
      <c r="R574" s="74"/>
      <c r="S574" s="75" t="str">
        <f t="shared" si="48"/>
        <v>0000</v>
      </c>
      <c r="T574" s="75" t="str">
        <f t="shared" si="49"/>
        <v>00000000000000000000011B021B0000</v>
      </c>
      <c r="U574" s="75" t="str">
        <f t="shared" ca="1" si="50"/>
        <v>00000000000000000000000000000000</v>
      </c>
      <c r="V574" s="197">
        <f t="shared" ca="1" si="52"/>
        <v>0</v>
      </c>
      <c r="W574" s="75">
        <f t="shared" si="53"/>
        <v>57</v>
      </c>
      <c r="Y574" s="75">
        <f t="shared" si="51"/>
        <v>4568</v>
      </c>
      <c r="Z574" s="75">
        <v>571</v>
      </c>
      <c r="AE574" s="479"/>
    </row>
    <row r="575" spans="1:31" s="75" customFormat="1" ht="13.5" x14ac:dyDescent="0.2">
      <c r="A575" s="211">
        <v>572</v>
      </c>
      <c r="B575" s="212" t="s">
        <v>1682</v>
      </c>
      <c r="C575" s="213" t="s">
        <v>1683</v>
      </c>
      <c r="D575" s="213"/>
      <c r="E575" s="213">
        <v>0</v>
      </c>
      <c r="F575" s="213" t="s">
        <v>590</v>
      </c>
      <c r="G575" s="214" t="s">
        <v>572</v>
      </c>
      <c r="H575" s="208" t="str">
        <f>IF(Input!F$4="GMH_OECC",J575,IF(Input!F$4="GMH_XOEC",L575,IF(Input!F$4="GMH_Korea",N575,IF(Input!F$4="GMH_EU",P575,IF(Input!F$4="Skysuper",#REF!,IF(Input!F$4="SkyII",#REF!,IF(Input!F$4="XO-8000",#REF!, "FALSE")))))))</f>
        <v>00</v>
      </c>
      <c r="I575" s="209">
        <f>IF(Input!F$4="GMH_OECC",K575,IF(Input!F$4="GMH_XOEC",M575,IF(Input!F$4="GMH_Korea",O575,IF(Input!F$4="GMH_EU",Q575,IF(Input!F$4="Skysuper",#REF!,IF(Input!F$4="SkyII",#REF!,IF(Input!F$4="XO-8000",#REF!, "FALSE")))))))</f>
        <v>0</v>
      </c>
      <c r="J575" s="210" t="s">
        <v>10359</v>
      </c>
      <c r="K575" s="268">
        <v>0</v>
      </c>
      <c r="L575" s="270" t="s">
        <v>10359</v>
      </c>
      <c r="M575" s="270">
        <v>0</v>
      </c>
      <c r="N575" s="270" t="s">
        <v>10359</v>
      </c>
      <c r="O575" s="270">
        <v>0</v>
      </c>
      <c r="P575" s="270" t="s">
        <v>10359</v>
      </c>
      <c r="Q575" s="270">
        <v>0</v>
      </c>
      <c r="R575" s="74"/>
      <c r="S575" s="75" t="str">
        <f t="shared" si="48"/>
        <v>0000</v>
      </c>
      <c r="T575" s="75" t="str">
        <f t="shared" si="49"/>
        <v>0000000000000000011B021B00000000</v>
      </c>
      <c r="U575" s="75" t="str">
        <f t="shared" ca="1" si="50"/>
        <v>00000000000000000000000000000000</v>
      </c>
      <c r="V575" s="197">
        <f t="shared" ca="1" si="52"/>
        <v>0</v>
      </c>
      <c r="W575" s="75">
        <f t="shared" si="53"/>
        <v>57</v>
      </c>
      <c r="Y575" s="75">
        <f t="shared" si="51"/>
        <v>4576</v>
      </c>
      <c r="Z575" s="75">
        <v>572</v>
      </c>
      <c r="AE575" s="479"/>
    </row>
    <row r="576" spans="1:31" s="75" customFormat="1" ht="13.5" x14ac:dyDescent="0.2">
      <c r="A576" s="211">
        <v>573</v>
      </c>
      <c r="B576" s="212" t="s">
        <v>1684</v>
      </c>
      <c r="C576" s="213" t="s">
        <v>1685</v>
      </c>
      <c r="D576" s="213"/>
      <c r="E576" s="213">
        <v>0</v>
      </c>
      <c r="F576" s="213" t="s">
        <v>590</v>
      </c>
      <c r="G576" s="214" t="s">
        <v>554</v>
      </c>
      <c r="H576" s="208" t="str">
        <f>IF(Input!F$4="GMH_OECC",J576,IF(Input!F$4="GMH_XOEC",L576,IF(Input!F$4="GMH_Korea",N576,IF(Input!F$4="GMH_EU",P576,IF(Input!F$4="Skysuper",#REF!,IF(Input!F$4="SkyII",#REF!,IF(Input!F$4="XO-8000",#REF!, "FALSE")))))))</f>
        <v>00</v>
      </c>
      <c r="I576" s="209">
        <f>IF(Input!F$4="GMH_OECC",K576,IF(Input!F$4="GMH_XOEC",M576,IF(Input!F$4="GMH_Korea",O576,IF(Input!F$4="GMH_EU",Q576,IF(Input!F$4="Skysuper",#REF!,IF(Input!F$4="SkyII",#REF!,IF(Input!F$4="XO-8000",#REF!, "FALSE")))))))</f>
        <v>0</v>
      </c>
      <c r="J576" s="210" t="s">
        <v>10359</v>
      </c>
      <c r="K576" s="268">
        <v>0</v>
      </c>
      <c r="L576" s="270" t="s">
        <v>10359</v>
      </c>
      <c r="M576" s="270">
        <v>0</v>
      </c>
      <c r="N576" s="270" t="s">
        <v>10359</v>
      </c>
      <c r="O576" s="270">
        <v>0</v>
      </c>
      <c r="P576" s="270" t="s">
        <v>10359</v>
      </c>
      <c r="Q576" s="270">
        <v>0</v>
      </c>
      <c r="R576" s="74"/>
      <c r="S576" s="75" t="str">
        <f t="shared" si="48"/>
        <v>0000</v>
      </c>
      <c r="T576" s="75" t="str">
        <f t="shared" si="49"/>
        <v>000000000000011B021B00000000080C</v>
      </c>
      <c r="U576" s="75" t="str">
        <f t="shared" ca="1" si="50"/>
        <v>00000000000000000000000000000000</v>
      </c>
      <c r="V576" s="197">
        <f t="shared" ca="1" si="52"/>
        <v>0</v>
      </c>
      <c r="W576" s="75">
        <f t="shared" si="53"/>
        <v>77</v>
      </c>
      <c r="Y576" s="75">
        <f t="shared" si="51"/>
        <v>4584</v>
      </c>
      <c r="Z576" s="75">
        <v>573</v>
      </c>
      <c r="AE576" s="479"/>
    </row>
    <row r="577" spans="1:31" s="75" customFormat="1" ht="13.5" x14ac:dyDescent="0.2">
      <c r="A577" s="211">
        <v>574</v>
      </c>
      <c r="B577" s="212" t="s">
        <v>1686</v>
      </c>
      <c r="C577" s="213" t="s">
        <v>1687</v>
      </c>
      <c r="D577" s="213"/>
      <c r="E577" s="213">
        <v>0</v>
      </c>
      <c r="F577" s="213" t="s">
        <v>553</v>
      </c>
      <c r="G577" s="214" t="s">
        <v>554</v>
      </c>
      <c r="H577" s="208" t="str">
        <f>IF(Input!F$4="GMH_OECC",J577,IF(Input!F$4="GMH_XOEC",L577,IF(Input!F$4="GMH_Korea",N577,IF(Input!F$4="GMH_EU",P577,IF(Input!F$4="Skysuper",#REF!,IF(Input!F$4="SkyII",#REF!,IF(Input!F$4="XO-8000",#REF!, "FALSE")))))))</f>
        <v>00</v>
      </c>
      <c r="I577" s="209">
        <f>IF(Input!F$4="GMH_OECC",K577,IF(Input!F$4="GMH_XOEC",M577,IF(Input!F$4="GMH_Korea",O577,IF(Input!F$4="GMH_EU",Q577,IF(Input!F$4="Skysuper",#REF!,IF(Input!F$4="SkyII",#REF!,IF(Input!F$4="XO-8000",#REF!, "FALSE")))))))</f>
        <v>0</v>
      </c>
      <c r="J577" s="210" t="s">
        <v>10359</v>
      </c>
      <c r="K577" s="268">
        <v>0</v>
      </c>
      <c r="L577" s="270" t="s">
        <v>10359</v>
      </c>
      <c r="M577" s="270">
        <v>0</v>
      </c>
      <c r="N577" s="270" t="s">
        <v>10359</v>
      </c>
      <c r="O577" s="270">
        <v>0</v>
      </c>
      <c r="P577" s="270" t="s">
        <v>10359</v>
      </c>
      <c r="Q577" s="270">
        <v>0</v>
      </c>
      <c r="R577" s="74"/>
      <c r="S577" s="75" t="str">
        <f t="shared" si="48"/>
        <v>0000</v>
      </c>
      <c r="T577" s="75" t="str">
        <f t="shared" si="49"/>
        <v>00000000011B021B00000000080C080D</v>
      </c>
      <c r="U577" s="75" t="str">
        <f t="shared" ca="1" si="50"/>
        <v>00000000000000000000000000000000</v>
      </c>
      <c r="V577" s="197">
        <f t="shared" ca="1" si="52"/>
        <v>0</v>
      </c>
      <c r="W577" s="75">
        <f t="shared" si="53"/>
        <v>98</v>
      </c>
      <c r="Y577" s="75">
        <f t="shared" si="51"/>
        <v>4592</v>
      </c>
      <c r="Z577" s="75">
        <v>574</v>
      </c>
      <c r="AE577" s="479"/>
    </row>
    <row r="578" spans="1:31" s="75" customFormat="1" ht="13.5" x14ac:dyDescent="0.2">
      <c r="A578" s="211">
        <v>575</v>
      </c>
      <c r="B578" s="212" t="s">
        <v>1688</v>
      </c>
      <c r="C578" s="213" t="s">
        <v>1689</v>
      </c>
      <c r="D578" s="213"/>
      <c r="E578" s="213">
        <v>0</v>
      </c>
      <c r="F578" s="213" t="s">
        <v>553</v>
      </c>
      <c r="G578" s="214" t="s">
        <v>554</v>
      </c>
      <c r="H578" s="208" t="str">
        <f>IF(Input!F$4="GMH_OECC",J578,IF(Input!F$4="GMH_XOEC",L578,IF(Input!F$4="GMH_Korea",N578,IF(Input!F$4="GMH_EU",P578,IF(Input!F$4="Skysuper",#REF!,IF(Input!F$4="SkyII",#REF!,IF(Input!F$4="XO-8000",#REF!, "FALSE")))))))</f>
        <v>00</v>
      </c>
      <c r="I578" s="209">
        <f>IF(Input!F$4="GMH_OECC",K578,IF(Input!F$4="GMH_XOEC",M578,IF(Input!F$4="GMH_Korea",O578,IF(Input!F$4="GMH_EU",Q578,IF(Input!F$4="Skysuper",#REF!,IF(Input!F$4="SkyII",#REF!,IF(Input!F$4="XO-8000",#REF!, "FALSE")))))))</f>
        <v>0</v>
      </c>
      <c r="J578" s="210" t="s">
        <v>10359</v>
      </c>
      <c r="K578" s="268">
        <v>0</v>
      </c>
      <c r="L578" s="270" t="s">
        <v>10359</v>
      </c>
      <c r="M578" s="270">
        <v>0</v>
      </c>
      <c r="N578" s="270" t="s">
        <v>10359</v>
      </c>
      <c r="O578" s="270">
        <v>0</v>
      </c>
      <c r="P578" s="270" t="s">
        <v>10359</v>
      </c>
      <c r="Q578" s="270">
        <v>0</v>
      </c>
      <c r="R578" s="74"/>
      <c r="S578" s="75" t="str">
        <f t="shared" si="48"/>
        <v>0000</v>
      </c>
      <c r="T578" s="75" t="str">
        <f t="shared" si="49"/>
        <v>0000011B021B00000000080C080D0000</v>
      </c>
      <c r="U578" s="75" t="str">
        <f t="shared" ca="1" si="50"/>
        <v>00010001000100010001000100010001</v>
      </c>
      <c r="V578" s="197">
        <f t="shared" ca="1" si="52"/>
        <v>8</v>
      </c>
      <c r="W578" s="75">
        <f t="shared" si="53"/>
        <v>98</v>
      </c>
      <c r="Y578" s="75">
        <f t="shared" si="51"/>
        <v>4600</v>
      </c>
      <c r="Z578" s="75">
        <v>575</v>
      </c>
      <c r="AE578" s="479"/>
    </row>
    <row r="579" spans="1:31" s="75" customFormat="1" ht="13.5" x14ac:dyDescent="0.2">
      <c r="A579" s="211">
        <v>576</v>
      </c>
      <c r="B579" s="212" t="s">
        <v>1690</v>
      </c>
      <c r="C579" s="213" t="s">
        <v>1691</v>
      </c>
      <c r="D579" s="213"/>
      <c r="E579" s="213">
        <v>0</v>
      </c>
      <c r="F579" s="213" t="s">
        <v>590</v>
      </c>
      <c r="G579" s="214" t="s">
        <v>554</v>
      </c>
      <c r="H579" s="208">
        <f>IF(Input!F$4="GMH_OECC",J579,IF(Input!F$4="GMH_XOEC",L579,IF(Input!F$4="GMH_Korea",N579,IF(Input!F$4="GMH_EU",P579,IF(Input!F$4="Skysuper",#REF!,IF(Input!F$4="SkyII",#REF!,IF(Input!F$4="XO-8000",#REF!, "FALSE")))))))</f>
        <v>27</v>
      </c>
      <c r="I579" s="209">
        <f>IF(Input!F$4="GMH_OECC",K579,IF(Input!F$4="GMH_XOEC",M579,IF(Input!F$4="GMH_Korea",O579,IF(Input!F$4="GMH_EU",Q579,IF(Input!F$4="Skysuper",#REF!,IF(Input!F$4="SkyII",#REF!,IF(Input!F$4="XO-8000",#REF!, "FALSE")))))))</f>
        <v>1</v>
      </c>
      <c r="J579" s="210">
        <v>27</v>
      </c>
      <c r="K579" s="268">
        <v>1</v>
      </c>
      <c r="L579" s="270">
        <v>27</v>
      </c>
      <c r="M579" s="270">
        <v>1</v>
      </c>
      <c r="N579" s="270">
        <v>27</v>
      </c>
      <c r="O579" s="270">
        <v>1</v>
      </c>
      <c r="P579" s="270">
        <v>27</v>
      </c>
      <c r="Q579" s="270">
        <v>1</v>
      </c>
      <c r="R579" s="74"/>
      <c r="S579" s="75" t="str">
        <f t="shared" ref="S579:S642" si="54">"0"&amp;DEC2HEX(2^(I579-1))&amp;IF(LEN(DEC2HEX(H579))=2,DEC2HEX(H579),"0"&amp;DEC2HEX(H579))</f>
        <v>011B</v>
      </c>
      <c r="T579" s="75" t="str">
        <f t="shared" si="49"/>
        <v>011B021B00000000080C080D00000000</v>
      </c>
      <c r="U579" s="75" t="str">
        <f t="shared" ca="1" si="50"/>
        <v>00010001000100010001000100010001</v>
      </c>
      <c r="V579" s="197">
        <f t="shared" ca="1" si="52"/>
        <v>8</v>
      </c>
      <c r="W579" s="75">
        <f t="shared" si="53"/>
        <v>98</v>
      </c>
      <c r="Y579" s="75">
        <f t="shared" si="51"/>
        <v>4608</v>
      </c>
      <c r="Z579" s="75">
        <v>576</v>
      </c>
      <c r="AE579" s="479" t="s">
        <v>11365</v>
      </c>
    </row>
    <row r="580" spans="1:31" s="75" customFormat="1" ht="13.5" x14ac:dyDescent="0.2">
      <c r="A580" s="211">
        <v>577</v>
      </c>
      <c r="B580" s="212" t="s">
        <v>1692</v>
      </c>
      <c r="C580" s="213" t="s">
        <v>1693</v>
      </c>
      <c r="D580" s="213"/>
      <c r="E580" s="213">
        <v>0</v>
      </c>
      <c r="F580" s="213" t="s">
        <v>590</v>
      </c>
      <c r="G580" s="214" t="s">
        <v>554</v>
      </c>
      <c r="H580" s="208">
        <f>IF(Input!F$4="GMH_OECC",J580,IF(Input!F$4="GMH_XOEC",L580,IF(Input!F$4="GMH_Korea",N580,IF(Input!F$4="GMH_EU",P580,IF(Input!F$4="Skysuper",#REF!,IF(Input!F$4="SkyII",#REF!,IF(Input!F$4="XO-8000",#REF!, "FALSE")))))))</f>
        <v>27</v>
      </c>
      <c r="I580" s="209">
        <f>IF(Input!F$4="GMH_OECC",K580,IF(Input!F$4="GMH_XOEC",M580,IF(Input!F$4="GMH_Korea",O580,IF(Input!F$4="GMH_EU",Q580,IF(Input!F$4="Skysuper",#REF!,IF(Input!F$4="SkyII",#REF!,IF(Input!F$4="XO-8000",#REF!, "FALSE")))))))</f>
        <v>2</v>
      </c>
      <c r="J580" s="210">
        <v>27</v>
      </c>
      <c r="K580" s="268">
        <v>2</v>
      </c>
      <c r="L580" s="270">
        <v>27</v>
      </c>
      <c r="M580" s="270">
        <v>2</v>
      </c>
      <c r="N580" s="270">
        <v>27</v>
      </c>
      <c r="O580" s="270">
        <v>2</v>
      </c>
      <c r="P580" s="270">
        <v>27</v>
      </c>
      <c r="Q580" s="270">
        <v>2</v>
      </c>
      <c r="R580" s="74"/>
      <c r="S580" s="75" t="str">
        <f t="shared" si="54"/>
        <v>021B</v>
      </c>
      <c r="T580" s="75" t="str">
        <f t="shared" ref="T580:T643" si="55">CONCATENATE(S580,S581,S582,S583,S584,S585,S586,S587)</f>
        <v>021B00000000080C080D000000000000</v>
      </c>
      <c r="U580" s="75" t="str">
        <f t="shared" ref="U580:U643" ca="1" si="56">OFFSET($T$3:$T$6102,0+Y580,0,1,1)</f>
        <v>00010001000100010001000100010001</v>
      </c>
      <c r="V580" s="197">
        <f t="shared" ca="1" si="52"/>
        <v>8</v>
      </c>
      <c r="W580" s="75">
        <f t="shared" si="53"/>
        <v>70</v>
      </c>
      <c r="Y580" s="75">
        <f t="shared" ref="Y580:Y643" si="57">8*Z580</f>
        <v>4616</v>
      </c>
      <c r="Z580" s="75">
        <v>577</v>
      </c>
      <c r="AE580" s="479" t="s">
        <v>11365</v>
      </c>
    </row>
    <row r="581" spans="1:31" s="75" customFormat="1" ht="13.5" x14ac:dyDescent="0.2">
      <c r="A581" s="211">
        <v>578</v>
      </c>
      <c r="B581" s="212" t="s">
        <v>1694</v>
      </c>
      <c r="C581" s="213" t="s">
        <v>1695</v>
      </c>
      <c r="D581" s="213"/>
      <c r="E581" s="213">
        <v>0</v>
      </c>
      <c r="F581" s="213" t="s">
        <v>590</v>
      </c>
      <c r="G581" s="214" t="s">
        <v>554</v>
      </c>
      <c r="H581" s="208" t="str">
        <f>IF(Input!F$4="GMH_OECC",J581,IF(Input!F$4="GMH_XOEC",L581,IF(Input!F$4="GMH_Korea",N581,IF(Input!F$4="GMH_EU",P581,IF(Input!F$4="Skysuper",#REF!,IF(Input!F$4="SkyII",#REF!,IF(Input!F$4="XO-8000",#REF!, "FALSE")))))))</f>
        <v>00</v>
      </c>
      <c r="I581" s="209">
        <f>IF(Input!F$4="GMH_OECC",K581,IF(Input!F$4="GMH_XOEC",M581,IF(Input!F$4="GMH_Korea",O581,IF(Input!F$4="GMH_EU",Q581,IF(Input!F$4="Skysuper",#REF!,IF(Input!F$4="SkyII",#REF!,IF(Input!F$4="XO-8000",#REF!, "FALSE")))))))</f>
        <v>0</v>
      </c>
      <c r="J581" s="210" t="s">
        <v>10359</v>
      </c>
      <c r="K581" s="268">
        <v>0</v>
      </c>
      <c r="L581" s="270" t="s">
        <v>10359</v>
      </c>
      <c r="M581" s="270">
        <v>0</v>
      </c>
      <c r="N581" s="270" t="s">
        <v>10359</v>
      </c>
      <c r="O581" s="270">
        <v>0</v>
      </c>
      <c r="P581" s="270" t="s">
        <v>10359</v>
      </c>
      <c r="Q581" s="270">
        <v>0</v>
      </c>
      <c r="R581" s="74"/>
      <c r="S581" s="75" t="str">
        <f t="shared" si="54"/>
        <v>0000</v>
      </c>
      <c r="T581" s="75" t="str">
        <f t="shared" si="55"/>
        <v>00000000080C080D0000000000000000</v>
      </c>
      <c r="U581" s="75" t="str">
        <f t="shared" ca="1" si="56"/>
        <v>00010001000100010001000100010001</v>
      </c>
      <c r="V581" s="197">
        <f t="shared" ref="V581:V644" ca="1" si="58">OFFSET($W$3:$W$6102,0+Y581,0,1,1)</f>
        <v>8</v>
      </c>
      <c r="W581" s="75">
        <f t="shared" si="53"/>
        <v>41</v>
      </c>
      <c r="Y581" s="75">
        <f t="shared" si="57"/>
        <v>4624</v>
      </c>
      <c r="Z581" s="75">
        <v>578</v>
      </c>
      <c r="AE581" s="479"/>
    </row>
    <row r="582" spans="1:31" s="75" customFormat="1" ht="13.5" x14ac:dyDescent="0.2">
      <c r="A582" s="211">
        <v>579</v>
      </c>
      <c r="B582" s="212" t="s">
        <v>1696</v>
      </c>
      <c r="C582" s="213" t="s">
        <v>1697</v>
      </c>
      <c r="D582" s="213"/>
      <c r="E582" s="213">
        <v>0</v>
      </c>
      <c r="F582" s="213" t="s">
        <v>590</v>
      </c>
      <c r="G582" s="214" t="s">
        <v>554</v>
      </c>
      <c r="H582" s="208" t="str">
        <f>IF(Input!F$4="GMH_OECC",J582,IF(Input!F$4="GMH_XOEC",L582,IF(Input!F$4="GMH_Korea",N582,IF(Input!F$4="GMH_EU",P582,IF(Input!F$4="Skysuper",#REF!,IF(Input!F$4="SkyII",#REF!,IF(Input!F$4="XO-8000",#REF!, "FALSE")))))))</f>
        <v>00</v>
      </c>
      <c r="I582" s="209">
        <f>IF(Input!F$4="GMH_OECC",K582,IF(Input!F$4="GMH_XOEC",M582,IF(Input!F$4="GMH_Korea",O582,IF(Input!F$4="GMH_EU",Q582,IF(Input!F$4="Skysuper",#REF!,IF(Input!F$4="SkyII",#REF!,IF(Input!F$4="XO-8000",#REF!, "FALSE")))))))</f>
        <v>0</v>
      </c>
      <c r="J582" s="210" t="s">
        <v>10359</v>
      </c>
      <c r="K582" s="268">
        <v>0</v>
      </c>
      <c r="L582" s="270" t="s">
        <v>10359</v>
      </c>
      <c r="M582" s="270">
        <v>0</v>
      </c>
      <c r="N582" s="270" t="s">
        <v>10359</v>
      </c>
      <c r="O582" s="270">
        <v>0</v>
      </c>
      <c r="P582" s="270" t="s">
        <v>10359</v>
      </c>
      <c r="Q582" s="270">
        <v>0</v>
      </c>
      <c r="R582" s="74"/>
      <c r="S582" s="75" t="str">
        <f t="shared" si="54"/>
        <v>0000</v>
      </c>
      <c r="T582" s="75" t="str">
        <f t="shared" si="55"/>
        <v>0000080C080D00000000000000000000</v>
      </c>
      <c r="U582" s="75" t="str">
        <f t="shared" ca="1" si="56"/>
        <v>00010001000100010001000100010001</v>
      </c>
      <c r="V582" s="197">
        <f t="shared" ca="1" si="58"/>
        <v>8</v>
      </c>
      <c r="W582" s="75">
        <f t="shared" ref="W582:W645" si="59">HEX2DEC(RIGHT(S582,2))+HEX2DEC(RIGHT(S583,2))+HEX2DEC(RIGHT(S584,2))+HEX2DEC(RIGHT(S585,2))+HEX2DEC(LEFT(S582,2))+HEX2DEC(LEFT(S583,2))+HEX2DEC(LEFT(S584,2))+HEX2DEC(LEFT(S585,2))+HEX2DEC(RIGHT(S586,2))+HEX2DEC(RIGHT(S587,2))+HEX2DEC(RIGHT(S588,2))+HEX2DEC(RIGHT(S589,2))+HEX2DEC(LEFT(S586,2))+HEX2DEC(LEFT(S587,2))+HEX2DEC(LEFT(S588,2))+HEX2DEC(LEFT(S589,2))</f>
        <v>41</v>
      </c>
      <c r="Y582" s="75">
        <f t="shared" si="57"/>
        <v>4632</v>
      </c>
      <c r="Z582" s="75">
        <v>579</v>
      </c>
      <c r="AE582" s="479"/>
    </row>
    <row r="583" spans="1:31" s="75" customFormat="1" ht="13.5" x14ac:dyDescent="0.2">
      <c r="A583" s="211">
        <v>580</v>
      </c>
      <c r="B583" s="212" t="s">
        <v>1698</v>
      </c>
      <c r="C583" s="213" t="s">
        <v>1699</v>
      </c>
      <c r="D583" s="213"/>
      <c r="E583" s="213">
        <v>0</v>
      </c>
      <c r="F583" s="213" t="s">
        <v>590</v>
      </c>
      <c r="G583" s="214" t="s">
        <v>554</v>
      </c>
      <c r="H583" s="208">
        <f>IF(Input!F$4="GMH_OECC",J583,IF(Input!F$4="GMH_XOEC",L583,IF(Input!F$4="GMH_Korea",N583,IF(Input!F$4="GMH_EU",P583,IF(Input!F$4="Skysuper",#REF!,IF(Input!F$4="SkyII",#REF!,IF(Input!F$4="XO-8000",#REF!, "FALSE")))))))</f>
        <v>12</v>
      </c>
      <c r="I583" s="209">
        <f>IF(Input!F$4="GMH_OECC",K583,IF(Input!F$4="GMH_XOEC",M583,IF(Input!F$4="GMH_Korea",O583,IF(Input!F$4="GMH_EU",Q583,IF(Input!F$4="Skysuper",#REF!,IF(Input!F$4="SkyII",#REF!,IF(Input!F$4="XO-8000",#REF!, "FALSE")))))))</f>
        <v>4</v>
      </c>
      <c r="J583" s="210">
        <v>12</v>
      </c>
      <c r="K583" s="268">
        <v>4</v>
      </c>
      <c r="L583" s="270">
        <v>12</v>
      </c>
      <c r="M583" s="270">
        <v>4</v>
      </c>
      <c r="N583" s="270">
        <v>10</v>
      </c>
      <c r="O583" s="270">
        <v>2</v>
      </c>
      <c r="P583" s="270">
        <v>12</v>
      </c>
      <c r="Q583" s="270">
        <v>4</v>
      </c>
      <c r="R583" s="74"/>
      <c r="S583" s="75" t="str">
        <f t="shared" si="54"/>
        <v>080C</v>
      </c>
      <c r="T583" s="75" t="str">
        <f t="shared" si="55"/>
        <v>080C080D000000000000000000000000</v>
      </c>
      <c r="U583" s="75" t="str">
        <f t="shared" ca="1" si="56"/>
        <v>00010001000100010001000100010001</v>
      </c>
      <c r="V583" s="197">
        <f t="shared" ca="1" si="58"/>
        <v>8</v>
      </c>
      <c r="W583" s="75">
        <f t="shared" si="59"/>
        <v>41</v>
      </c>
      <c r="Y583" s="75">
        <f t="shared" si="57"/>
        <v>4640</v>
      </c>
      <c r="Z583" s="75">
        <v>580</v>
      </c>
      <c r="AE583" s="479"/>
    </row>
    <row r="584" spans="1:31" s="75" customFormat="1" ht="13.5" x14ac:dyDescent="0.2">
      <c r="A584" s="211">
        <v>581</v>
      </c>
      <c r="B584" s="212" t="s">
        <v>1700</v>
      </c>
      <c r="C584" s="213" t="s">
        <v>1701</v>
      </c>
      <c r="D584" s="213"/>
      <c r="E584" s="213">
        <v>0</v>
      </c>
      <c r="F584" s="213" t="s">
        <v>590</v>
      </c>
      <c r="G584" s="214" t="s">
        <v>554</v>
      </c>
      <c r="H584" s="208">
        <f>IF(Input!F$4="GMH_OECC",J584,IF(Input!F$4="GMH_XOEC",L584,IF(Input!F$4="GMH_Korea",N584,IF(Input!F$4="GMH_EU",P584,IF(Input!F$4="Skysuper",#REF!,IF(Input!F$4="SkyII",#REF!,IF(Input!F$4="XO-8000",#REF!, "FALSE")))))))</f>
        <v>13</v>
      </c>
      <c r="I584" s="209">
        <f>IF(Input!F$4="GMH_OECC",K584,IF(Input!F$4="GMH_XOEC",M584,IF(Input!F$4="GMH_Korea",O584,IF(Input!F$4="GMH_EU",Q584,IF(Input!F$4="Skysuper",#REF!,IF(Input!F$4="SkyII",#REF!,IF(Input!F$4="XO-8000",#REF!, "FALSE")))))))</f>
        <v>4</v>
      </c>
      <c r="J584" s="210">
        <v>13</v>
      </c>
      <c r="K584" s="268">
        <v>4</v>
      </c>
      <c r="L584" s="270">
        <v>13</v>
      </c>
      <c r="M584" s="270">
        <v>4</v>
      </c>
      <c r="N584" s="270">
        <v>10</v>
      </c>
      <c r="O584" s="270">
        <v>3</v>
      </c>
      <c r="P584" s="270">
        <v>13</v>
      </c>
      <c r="Q584" s="270">
        <v>4</v>
      </c>
      <c r="R584" s="74"/>
      <c r="S584" s="75" t="str">
        <f t="shared" si="54"/>
        <v>080D</v>
      </c>
      <c r="T584" s="75" t="str">
        <f t="shared" si="55"/>
        <v>080D0000000000000000000000000000</v>
      </c>
      <c r="U584" s="75" t="str">
        <f t="shared" ca="1" si="56"/>
        <v>00010001000100010001000100010001</v>
      </c>
      <c r="V584" s="197">
        <f t="shared" ca="1" si="58"/>
        <v>8</v>
      </c>
      <c r="W584" s="75">
        <f t="shared" si="59"/>
        <v>21</v>
      </c>
      <c r="Y584" s="75">
        <f t="shared" si="57"/>
        <v>4648</v>
      </c>
      <c r="Z584" s="75">
        <v>581</v>
      </c>
      <c r="AE584" s="479"/>
    </row>
    <row r="585" spans="1:31" s="75" customFormat="1" ht="13.5" x14ac:dyDescent="0.2">
      <c r="A585" s="211">
        <v>582</v>
      </c>
      <c r="B585" s="212" t="s">
        <v>1702</v>
      </c>
      <c r="C585" s="213" t="s">
        <v>1703</v>
      </c>
      <c r="D585" s="213"/>
      <c r="E585" s="213">
        <v>0</v>
      </c>
      <c r="F585" s="213" t="s">
        <v>590</v>
      </c>
      <c r="G585" s="214" t="s">
        <v>554</v>
      </c>
      <c r="H585" s="208" t="str">
        <f>IF(Input!F$4="GMH_OECC",J585,IF(Input!F$4="GMH_XOEC",L585,IF(Input!F$4="GMH_Korea",N585,IF(Input!F$4="GMH_EU",P585,IF(Input!F$4="Skysuper",#REF!,IF(Input!F$4="SkyII",#REF!,IF(Input!F$4="XO-8000",#REF!, "FALSE")))))))</f>
        <v>00</v>
      </c>
      <c r="I585" s="209">
        <f>IF(Input!F$4="GMH_OECC",K585,IF(Input!F$4="GMH_XOEC",M585,IF(Input!F$4="GMH_Korea",O585,IF(Input!F$4="GMH_EU",Q585,IF(Input!F$4="Skysuper",#REF!,IF(Input!F$4="SkyII",#REF!,IF(Input!F$4="XO-8000",#REF!, "FALSE")))))))</f>
        <v>0</v>
      </c>
      <c r="J585" s="210" t="s">
        <v>10359</v>
      </c>
      <c r="K585" s="268">
        <v>0</v>
      </c>
      <c r="L585" s="270" t="s">
        <v>10359</v>
      </c>
      <c r="M585" s="270">
        <v>0</v>
      </c>
      <c r="N585" s="270" t="s">
        <v>10359</v>
      </c>
      <c r="O585" s="270">
        <v>0</v>
      </c>
      <c r="P585" s="270" t="s">
        <v>10359</v>
      </c>
      <c r="Q585" s="270">
        <v>0</v>
      </c>
      <c r="R585" s="74"/>
      <c r="S585" s="75" t="str">
        <f t="shared" si="54"/>
        <v>0000</v>
      </c>
      <c r="T585" s="75" t="str">
        <f t="shared" si="55"/>
        <v>00000000000000000000000000000000</v>
      </c>
      <c r="U585" s="75" t="str">
        <f t="shared" ca="1" si="56"/>
        <v>00010001000100010001000100010001</v>
      </c>
      <c r="V585" s="197">
        <f t="shared" ca="1" si="58"/>
        <v>8</v>
      </c>
      <c r="W585" s="75">
        <f t="shared" si="59"/>
        <v>0</v>
      </c>
      <c r="Y585" s="75">
        <f t="shared" si="57"/>
        <v>4656</v>
      </c>
      <c r="Z585" s="75">
        <v>582</v>
      </c>
      <c r="AE585" s="479"/>
    </row>
    <row r="586" spans="1:31" s="75" customFormat="1" ht="13.5" x14ac:dyDescent="0.2">
      <c r="A586" s="211">
        <v>583</v>
      </c>
      <c r="B586" s="212" t="s">
        <v>1704</v>
      </c>
      <c r="C586" s="213" t="s">
        <v>1705</v>
      </c>
      <c r="D586" s="213"/>
      <c r="E586" s="213">
        <v>0</v>
      </c>
      <c r="F586" s="213" t="s">
        <v>590</v>
      </c>
      <c r="G586" s="214" t="s">
        <v>554</v>
      </c>
      <c r="H586" s="208" t="str">
        <f>IF(Input!F$4="GMH_OECC",J586,IF(Input!F$4="GMH_XOEC",L586,IF(Input!F$4="GMH_Korea",N586,IF(Input!F$4="GMH_EU",P586,IF(Input!F$4="Skysuper",#REF!,IF(Input!F$4="SkyII",#REF!,IF(Input!F$4="XO-8000",#REF!, "FALSE")))))))</f>
        <v>00</v>
      </c>
      <c r="I586" s="209">
        <f>IF(Input!F$4="GMH_OECC",K586,IF(Input!F$4="GMH_XOEC",M586,IF(Input!F$4="GMH_Korea",O586,IF(Input!F$4="GMH_EU",Q586,IF(Input!F$4="Skysuper",#REF!,IF(Input!F$4="SkyII",#REF!,IF(Input!F$4="XO-8000",#REF!, "FALSE")))))))</f>
        <v>0</v>
      </c>
      <c r="J586" s="210" t="s">
        <v>10359</v>
      </c>
      <c r="K586" s="268">
        <v>0</v>
      </c>
      <c r="L586" s="270" t="s">
        <v>10359</v>
      </c>
      <c r="M586" s="270">
        <v>0</v>
      </c>
      <c r="N586" s="270" t="s">
        <v>10359</v>
      </c>
      <c r="O586" s="270">
        <v>0</v>
      </c>
      <c r="P586" s="270" t="s">
        <v>10359</v>
      </c>
      <c r="Q586" s="270">
        <v>0</v>
      </c>
      <c r="R586" s="74"/>
      <c r="S586" s="75" t="str">
        <f t="shared" si="54"/>
        <v>0000</v>
      </c>
      <c r="T586" s="75" t="str">
        <f t="shared" si="55"/>
        <v>00000000000000000000000000000809</v>
      </c>
      <c r="U586" s="75" t="str">
        <f t="shared" ca="1" si="56"/>
        <v>00010001000100010001000100010001</v>
      </c>
      <c r="V586" s="197">
        <f t="shared" ca="1" si="58"/>
        <v>8</v>
      </c>
      <c r="W586" s="75">
        <f t="shared" si="59"/>
        <v>17</v>
      </c>
      <c r="Y586" s="75">
        <f t="shared" si="57"/>
        <v>4664</v>
      </c>
      <c r="Z586" s="75">
        <v>583</v>
      </c>
      <c r="AE586" s="479"/>
    </row>
    <row r="587" spans="1:31" s="75" customFormat="1" ht="13.5" x14ac:dyDescent="0.2">
      <c r="A587" s="211">
        <v>584</v>
      </c>
      <c r="B587" s="212" t="s">
        <v>1706</v>
      </c>
      <c r="C587" s="213" t="s">
        <v>1707</v>
      </c>
      <c r="D587" s="213"/>
      <c r="E587" s="213">
        <v>0</v>
      </c>
      <c r="F587" s="213" t="s">
        <v>590</v>
      </c>
      <c r="G587" s="214" t="s">
        <v>554</v>
      </c>
      <c r="H587" s="208" t="str">
        <f>IF(Input!F$4="GMH_OECC",J587,IF(Input!F$4="GMH_XOEC",L587,IF(Input!F$4="GMH_Korea",N587,IF(Input!F$4="GMH_EU",P587,IF(Input!F$4="Skysuper",#REF!,IF(Input!F$4="SkyII",#REF!,IF(Input!F$4="XO-8000",#REF!, "FALSE")))))))</f>
        <v>00</v>
      </c>
      <c r="I587" s="209">
        <f>IF(Input!F$4="GMH_OECC",K587,IF(Input!F$4="GMH_XOEC",M587,IF(Input!F$4="GMH_Korea",O587,IF(Input!F$4="GMH_EU",Q587,IF(Input!F$4="Skysuper",#REF!,IF(Input!F$4="SkyII",#REF!,IF(Input!F$4="XO-8000",#REF!, "FALSE")))))))</f>
        <v>0</v>
      </c>
      <c r="J587" s="210" t="s">
        <v>10359</v>
      </c>
      <c r="K587" s="268">
        <v>0</v>
      </c>
      <c r="L587" s="270" t="s">
        <v>10359</v>
      </c>
      <c r="M587" s="270">
        <v>0</v>
      </c>
      <c r="N587" s="270" t="s">
        <v>10359</v>
      </c>
      <c r="O587" s="270">
        <v>0</v>
      </c>
      <c r="P587" s="270" t="s">
        <v>10359</v>
      </c>
      <c r="Q587" s="270">
        <v>0</v>
      </c>
      <c r="R587" s="74"/>
      <c r="S587" s="75" t="str">
        <f t="shared" si="54"/>
        <v>0000</v>
      </c>
      <c r="T587" s="75" t="str">
        <f t="shared" si="55"/>
        <v>0000000000000000000000000809080A</v>
      </c>
      <c r="U587" s="75" t="str">
        <f t="shared" ca="1" si="56"/>
        <v>00010001000100010001000100010001</v>
      </c>
      <c r="V587" s="197">
        <f t="shared" ca="1" si="58"/>
        <v>8</v>
      </c>
      <c r="W587" s="75">
        <f t="shared" si="59"/>
        <v>35</v>
      </c>
      <c r="Y587" s="75">
        <f t="shared" si="57"/>
        <v>4672</v>
      </c>
      <c r="Z587" s="75">
        <v>584</v>
      </c>
      <c r="AE587" s="479"/>
    </row>
    <row r="588" spans="1:31" s="75" customFormat="1" ht="13.5" x14ac:dyDescent="0.2">
      <c r="A588" s="211">
        <v>585</v>
      </c>
      <c r="B588" s="212" t="s">
        <v>1708</v>
      </c>
      <c r="C588" s="213" t="s">
        <v>1709</v>
      </c>
      <c r="D588" s="213"/>
      <c r="E588" s="213">
        <v>0</v>
      </c>
      <c r="F588" s="213" t="s">
        <v>590</v>
      </c>
      <c r="G588" s="214" t="s">
        <v>554</v>
      </c>
      <c r="H588" s="208" t="str">
        <f>IF(Input!F$4="GMH_OECC",J588,IF(Input!F$4="GMH_XOEC",L588,IF(Input!F$4="GMH_Korea",N588,IF(Input!F$4="GMH_EU",P588,IF(Input!F$4="Skysuper",#REF!,IF(Input!F$4="SkyII",#REF!,IF(Input!F$4="XO-8000",#REF!, "FALSE")))))))</f>
        <v>00</v>
      </c>
      <c r="I588" s="209">
        <f>IF(Input!F$4="GMH_OECC",K588,IF(Input!F$4="GMH_XOEC",M588,IF(Input!F$4="GMH_Korea",O588,IF(Input!F$4="GMH_EU",Q588,IF(Input!F$4="Skysuper",#REF!,IF(Input!F$4="SkyII",#REF!,IF(Input!F$4="XO-8000",#REF!, "FALSE")))))))</f>
        <v>0</v>
      </c>
      <c r="J588" s="210" t="s">
        <v>10359</v>
      </c>
      <c r="K588" s="268">
        <v>0</v>
      </c>
      <c r="L588" s="270" t="s">
        <v>10359</v>
      </c>
      <c r="M588" s="270">
        <v>0</v>
      </c>
      <c r="N588" s="270" t="s">
        <v>10359</v>
      </c>
      <c r="O588" s="270">
        <v>0</v>
      </c>
      <c r="P588" s="270" t="s">
        <v>10359</v>
      </c>
      <c r="Q588" s="270">
        <v>0</v>
      </c>
      <c r="R588" s="74"/>
      <c r="S588" s="75" t="str">
        <f t="shared" si="54"/>
        <v>0000</v>
      </c>
      <c r="T588" s="75" t="str">
        <f t="shared" si="55"/>
        <v>000000000000000000000809080A0000</v>
      </c>
      <c r="U588" s="75" t="str">
        <f t="shared" ca="1" si="56"/>
        <v>00010001000100010001000100010001</v>
      </c>
      <c r="V588" s="197">
        <f t="shared" ca="1" si="58"/>
        <v>8</v>
      </c>
      <c r="W588" s="75">
        <f t="shared" si="59"/>
        <v>35</v>
      </c>
      <c r="Y588" s="75">
        <f t="shared" si="57"/>
        <v>4680</v>
      </c>
      <c r="Z588" s="75">
        <v>585</v>
      </c>
      <c r="AE588" s="479"/>
    </row>
    <row r="589" spans="1:31" s="75" customFormat="1" ht="13.5" x14ac:dyDescent="0.2">
      <c r="A589" s="211">
        <v>586</v>
      </c>
      <c r="B589" s="212" t="s">
        <v>1710</v>
      </c>
      <c r="C589" s="213" t="s">
        <v>1711</v>
      </c>
      <c r="D589" s="213"/>
      <c r="E589" s="213">
        <v>0</v>
      </c>
      <c r="F589" s="213" t="s">
        <v>553</v>
      </c>
      <c r="G589" s="214" t="s">
        <v>572</v>
      </c>
      <c r="H589" s="208" t="str">
        <f>IF(Input!F$4="GMH_OECC",J589,IF(Input!F$4="GMH_XOEC",L589,IF(Input!F$4="GMH_Korea",N589,IF(Input!F$4="GMH_EU",P589,IF(Input!F$4="Skysuper",#REF!,IF(Input!F$4="SkyII",#REF!,IF(Input!F$4="XO-8000",#REF!, "FALSE")))))))</f>
        <v>00</v>
      </c>
      <c r="I589" s="209">
        <f>IF(Input!F$4="GMH_OECC",K589,IF(Input!F$4="GMH_XOEC",M589,IF(Input!F$4="GMH_Korea",O589,IF(Input!F$4="GMH_EU",Q589,IF(Input!F$4="Skysuper",#REF!,IF(Input!F$4="SkyII",#REF!,IF(Input!F$4="XO-8000",#REF!, "FALSE")))))))</f>
        <v>0</v>
      </c>
      <c r="J589" s="210" t="s">
        <v>10359</v>
      </c>
      <c r="K589" s="268">
        <v>0</v>
      </c>
      <c r="L589" s="270" t="s">
        <v>10359</v>
      </c>
      <c r="M589" s="270">
        <v>0</v>
      </c>
      <c r="N589" s="270" t="s">
        <v>10359</v>
      </c>
      <c r="O589" s="270">
        <v>0</v>
      </c>
      <c r="P589" s="270" t="s">
        <v>10359</v>
      </c>
      <c r="Q589" s="270">
        <v>0</v>
      </c>
      <c r="R589" s="74"/>
      <c r="S589" s="75" t="str">
        <f t="shared" si="54"/>
        <v>0000</v>
      </c>
      <c r="T589" s="75" t="str">
        <f t="shared" si="55"/>
        <v>00000000000000000809080A00000000</v>
      </c>
      <c r="U589" s="75" t="str">
        <f t="shared" ca="1" si="56"/>
        <v>00010001000100010001000100010001</v>
      </c>
      <c r="V589" s="197">
        <f t="shared" ca="1" si="58"/>
        <v>8</v>
      </c>
      <c r="W589" s="75">
        <f t="shared" si="59"/>
        <v>35</v>
      </c>
      <c r="Y589" s="75">
        <f t="shared" si="57"/>
        <v>4688</v>
      </c>
      <c r="Z589" s="75">
        <v>586</v>
      </c>
      <c r="AE589" s="479"/>
    </row>
    <row r="590" spans="1:31" s="75" customFormat="1" ht="13.5" x14ac:dyDescent="0.2">
      <c r="A590" s="211">
        <v>587</v>
      </c>
      <c r="B590" s="212" t="s">
        <v>569</v>
      </c>
      <c r="C590" s="213" t="s">
        <v>569</v>
      </c>
      <c r="D590" s="213" t="s">
        <v>569</v>
      </c>
      <c r="E590" s="213" t="s">
        <v>569</v>
      </c>
      <c r="F590" s="213" t="s">
        <v>569</v>
      </c>
      <c r="G590" s="214" t="s">
        <v>569</v>
      </c>
      <c r="H590" s="208" t="str">
        <f>IF(Input!F$4="GMH_OECC",J590,IF(Input!F$4="GMH_XOEC",L590,IF(Input!F$4="GMH_Korea",N590,IF(Input!F$4="GMH_EU",P590,IF(Input!F$4="Skysuper",#REF!,IF(Input!F$4="SkyII",#REF!,IF(Input!F$4="XO-8000",#REF!, "FALSE")))))))</f>
        <v>00</v>
      </c>
      <c r="I590" s="209">
        <f>IF(Input!F$4="GMH_OECC",K590,IF(Input!F$4="GMH_XOEC",M590,IF(Input!F$4="GMH_Korea",O590,IF(Input!F$4="GMH_EU",Q590,IF(Input!F$4="Skysuper",#REF!,IF(Input!F$4="SkyII",#REF!,IF(Input!F$4="XO-8000",#REF!, "FALSE")))))))</f>
        <v>0</v>
      </c>
      <c r="J590" s="210" t="s">
        <v>10359</v>
      </c>
      <c r="K590" s="268">
        <v>0</v>
      </c>
      <c r="L590" s="270" t="s">
        <v>10359</v>
      </c>
      <c r="M590" s="270">
        <v>0</v>
      </c>
      <c r="N590" s="270" t="s">
        <v>10359</v>
      </c>
      <c r="O590" s="270">
        <v>0</v>
      </c>
      <c r="P590" s="270" t="s">
        <v>10359</v>
      </c>
      <c r="Q590" s="270">
        <v>0</v>
      </c>
      <c r="R590" s="74"/>
      <c r="S590" s="75" t="str">
        <f t="shared" si="54"/>
        <v>0000</v>
      </c>
      <c r="T590" s="75" t="str">
        <f t="shared" si="55"/>
        <v>0000000000000809080A00000000080B</v>
      </c>
      <c r="U590" s="75" t="str">
        <f t="shared" ca="1" si="56"/>
        <v>00010001000100010000000000000000</v>
      </c>
      <c r="V590" s="197">
        <f t="shared" ca="1" si="58"/>
        <v>4</v>
      </c>
      <c r="W590" s="75">
        <f t="shared" si="59"/>
        <v>54</v>
      </c>
      <c r="Y590" s="75">
        <f t="shared" si="57"/>
        <v>4696</v>
      </c>
      <c r="Z590" s="75">
        <v>587</v>
      </c>
      <c r="AE590" s="479"/>
    </row>
    <row r="591" spans="1:31" s="75" customFormat="1" ht="13.5" x14ac:dyDescent="0.2">
      <c r="A591" s="211">
        <v>588</v>
      </c>
      <c r="B591" s="212" t="s">
        <v>569</v>
      </c>
      <c r="C591" s="213" t="s">
        <v>569</v>
      </c>
      <c r="D591" s="213" t="s">
        <v>569</v>
      </c>
      <c r="E591" s="213" t="s">
        <v>569</v>
      </c>
      <c r="F591" s="213" t="s">
        <v>569</v>
      </c>
      <c r="G591" s="214" t="s">
        <v>569</v>
      </c>
      <c r="H591" s="208" t="str">
        <f>IF(Input!F$4="GMH_OECC",J591,IF(Input!F$4="GMH_XOEC",L591,IF(Input!F$4="GMH_Korea",N591,IF(Input!F$4="GMH_EU",P591,IF(Input!F$4="Skysuper",#REF!,IF(Input!F$4="SkyII",#REF!,IF(Input!F$4="XO-8000",#REF!, "FALSE")))))))</f>
        <v>00</v>
      </c>
      <c r="I591" s="209">
        <f>IF(Input!F$4="GMH_OECC",K591,IF(Input!F$4="GMH_XOEC",M591,IF(Input!F$4="GMH_Korea",O591,IF(Input!F$4="GMH_EU",Q591,IF(Input!F$4="Skysuper",#REF!,IF(Input!F$4="SkyII",#REF!,IF(Input!F$4="XO-8000",#REF!, "FALSE")))))))</f>
        <v>0</v>
      </c>
      <c r="J591" s="210" t="s">
        <v>10359</v>
      </c>
      <c r="K591" s="268">
        <v>0</v>
      </c>
      <c r="L591" s="270" t="s">
        <v>10359</v>
      </c>
      <c r="M591" s="270">
        <v>0</v>
      </c>
      <c r="N591" s="270" t="s">
        <v>10359</v>
      </c>
      <c r="O591" s="270">
        <v>0</v>
      </c>
      <c r="P591" s="270" t="s">
        <v>10359</v>
      </c>
      <c r="Q591" s="270">
        <v>0</v>
      </c>
      <c r="R591" s="74"/>
      <c r="S591" s="75" t="str">
        <f t="shared" si="54"/>
        <v>0000</v>
      </c>
      <c r="T591" s="75" t="str">
        <f t="shared" si="55"/>
        <v>000000000809080A00000000080B0000</v>
      </c>
      <c r="U591" s="75" t="str">
        <f t="shared" ca="1" si="56"/>
        <v>00000000000000000000000000000000</v>
      </c>
      <c r="V591" s="197">
        <f t="shared" ca="1" si="58"/>
        <v>0</v>
      </c>
      <c r="W591" s="75">
        <f t="shared" si="59"/>
        <v>54</v>
      </c>
      <c r="Y591" s="75">
        <f t="shared" si="57"/>
        <v>4704</v>
      </c>
      <c r="Z591" s="75">
        <v>588</v>
      </c>
      <c r="AE591" s="479"/>
    </row>
    <row r="592" spans="1:31" s="75" customFormat="1" ht="13.5" x14ac:dyDescent="0.2">
      <c r="A592" s="211">
        <v>589</v>
      </c>
      <c r="B592" s="212" t="s">
        <v>569</v>
      </c>
      <c r="C592" s="213" t="s">
        <v>569</v>
      </c>
      <c r="D592" s="213" t="s">
        <v>569</v>
      </c>
      <c r="E592" s="213" t="s">
        <v>569</v>
      </c>
      <c r="F592" s="213" t="s">
        <v>569</v>
      </c>
      <c r="G592" s="214" t="s">
        <v>569</v>
      </c>
      <c r="H592" s="208" t="str">
        <f>IF(Input!F$4="GMH_OECC",J592,IF(Input!F$4="GMH_XOEC",L592,IF(Input!F$4="GMH_Korea",N592,IF(Input!F$4="GMH_EU",P592,IF(Input!F$4="Skysuper",#REF!,IF(Input!F$4="SkyII",#REF!,IF(Input!F$4="XO-8000",#REF!, "FALSE")))))))</f>
        <v>00</v>
      </c>
      <c r="I592" s="209">
        <f>IF(Input!F$4="GMH_OECC",K592,IF(Input!F$4="GMH_XOEC",M592,IF(Input!F$4="GMH_Korea",O592,IF(Input!F$4="GMH_EU",Q592,IF(Input!F$4="Skysuper",#REF!,IF(Input!F$4="SkyII",#REF!,IF(Input!F$4="XO-8000",#REF!, "FALSE")))))))</f>
        <v>0</v>
      </c>
      <c r="J592" s="210" t="s">
        <v>10359</v>
      </c>
      <c r="K592" s="268">
        <v>0</v>
      </c>
      <c r="L592" s="270" t="s">
        <v>10359</v>
      </c>
      <c r="M592" s="270">
        <v>0</v>
      </c>
      <c r="N592" s="270" t="s">
        <v>10359</v>
      </c>
      <c r="O592" s="270">
        <v>0</v>
      </c>
      <c r="P592" s="270" t="s">
        <v>10359</v>
      </c>
      <c r="Q592" s="270">
        <v>0</v>
      </c>
      <c r="R592" s="74"/>
      <c r="S592" s="75" t="str">
        <f t="shared" si="54"/>
        <v>0000</v>
      </c>
      <c r="T592" s="75" t="str">
        <f t="shared" si="55"/>
        <v>00000809080A00000000080B00000000</v>
      </c>
      <c r="U592" s="75" t="str">
        <f t="shared" ca="1" si="56"/>
        <v>00000000000000000000000000000000</v>
      </c>
      <c r="V592" s="197">
        <f t="shared" ca="1" si="58"/>
        <v>0</v>
      </c>
      <c r="W592" s="75">
        <f t="shared" si="59"/>
        <v>54</v>
      </c>
      <c r="Y592" s="75">
        <f t="shared" si="57"/>
        <v>4712</v>
      </c>
      <c r="Z592" s="75">
        <v>589</v>
      </c>
      <c r="AE592" s="479"/>
    </row>
    <row r="593" spans="1:31" s="75" customFormat="1" ht="13.5" x14ac:dyDescent="0.2">
      <c r="A593" s="211">
        <v>590</v>
      </c>
      <c r="B593" s="212" t="s">
        <v>1712</v>
      </c>
      <c r="C593" s="213" t="s">
        <v>1713</v>
      </c>
      <c r="D593" s="213"/>
      <c r="E593" s="213">
        <v>0</v>
      </c>
      <c r="F593" s="213" t="s">
        <v>553</v>
      </c>
      <c r="G593" s="214" t="s">
        <v>554</v>
      </c>
      <c r="H593" s="208">
        <f>IF(Input!F$4="GMH_OECC",J593,IF(Input!F$4="GMH_XOEC",L593,IF(Input!F$4="GMH_Korea",N593,IF(Input!F$4="GMH_EU",P593,IF(Input!F$4="Skysuper",#REF!,IF(Input!F$4="SkyII",#REF!,IF(Input!F$4="XO-8000",#REF!, "FALSE")))))))</f>
        <v>9</v>
      </c>
      <c r="I593" s="209">
        <f>IF(Input!F$4="GMH_OECC",K593,IF(Input!F$4="GMH_XOEC",M593,IF(Input!F$4="GMH_Korea",O593,IF(Input!F$4="GMH_EU",Q593,IF(Input!F$4="Skysuper",#REF!,IF(Input!F$4="SkyII",#REF!,IF(Input!F$4="XO-8000",#REF!, "FALSE")))))))</f>
        <v>4</v>
      </c>
      <c r="J593" s="210">
        <v>9</v>
      </c>
      <c r="K593" s="268">
        <v>4</v>
      </c>
      <c r="L593" s="270">
        <v>9</v>
      </c>
      <c r="M593" s="270">
        <v>4</v>
      </c>
      <c r="N593" s="270">
        <v>9</v>
      </c>
      <c r="O593" s="270">
        <v>2</v>
      </c>
      <c r="P593" s="270" t="s">
        <v>10359</v>
      </c>
      <c r="Q593" s="270">
        <v>0</v>
      </c>
      <c r="R593" s="74"/>
      <c r="S593" s="75" t="str">
        <f t="shared" si="54"/>
        <v>0809</v>
      </c>
      <c r="T593" s="75" t="str">
        <f t="shared" si="55"/>
        <v>0809080A00000000080B000000000000</v>
      </c>
      <c r="U593" s="75" t="str">
        <f t="shared" ca="1" si="56"/>
        <v>00000000000000000000000000000000</v>
      </c>
      <c r="V593" s="197">
        <f t="shared" ca="1" si="58"/>
        <v>0</v>
      </c>
      <c r="W593" s="75">
        <f t="shared" si="59"/>
        <v>54</v>
      </c>
      <c r="Y593" s="75">
        <f t="shared" si="57"/>
        <v>4720</v>
      </c>
      <c r="Z593" s="75">
        <v>590</v>
      </c>
      <c r="AE593" s="479"/>
    </row>
    <row r="594" spans="1:31" s="75" customFormat="1" ht="13.5" x14ac:dyDescent="0.2">
      <c r="A594" s="211">
        <v>591</v>
      </c>
      <c r="B594" s="212" t="s">
        <v>1714</v>
      </c>
      <c r="C594" s="213" t="s">
        <v>1715</v>
      </c>
      <c r="D594" s="213"/>
      <c r="E594" s="213">
        <v>0</v>
      </c>
      <c r="F594" s="213" t="s">
        <v>553</v>
      </c>
      <c r="G594" s="214" t="s">
        <v>554</v>
      </c>
      <c r="H594" s="208">
        <f>IF(Input!F$4="GMH_OECC",J594,IF(Input!F$4="GMH_XOEC",L594,IF(Input!F$4="GMH_Korea",N594,IF(Input!F$4="GMH_EU",P594,IF(Input!F$4="Skysuper",#REF!,IF(Input!F$4="SkyII",#REF!,IF(Input!F$4="XO-8000",#REF!, "FALSE")))))))</f>
        <v>10</v>
      </c>
      <c r="I594" s="209">
        <f>IF(Input!F$4="GMH_OECC",K594,IF(Input!F$4="GMH_XOEC",M594,IF(Input!F$4="GMH_Korea",O594,IF(Input!F$4="GMH_EU",Q594,IF(Input!F$4="Skysuper",#REF!,IF(Input!F$4="SkyII",#REF!,IF(Input!F$4="XO-8000",#REF!, "FALSE")))))))</f>
        <v>4</v>
      </c>
      <c r="J594" s="210">
        <v>10</v>
      </c>
      <c r="K594" s="268">
        <v>4</v>
      </c>
      <c r="L594" s="270">
        <v>10</v>
      </c>
      <c r="M594" s="270">
        <v>4</v>
      </c>
      <c r="N594" s="270">
        <v>9</v>
      </c>
      <c r="O594" s="270">
        <v>3</v>
      </c>
      <c r="P594" s="270" t="s">
        <v>10359</v>
      </c>
      <c r="Q594" s="270">
        <v>0</v>
      </c>
      <c r="R594" s="74"/>
      <c r="S594" s="75" t="str">
        <f t="shared" si="54"/>
        <v>080A</v>
      </c>
      <c r="T594" s="75" t="str">
        <f t="shared" si="55"/>
        <v>080A00000000080B0000000000000000</v>
      </c>
      <c r="U594" s="75" t="str">
        <f t="shared" ca="1" si="56"/>
        <v>00000000000000000000000000000000</v>
      </c>
      <c r="V594" s="197">
        <f t="shared" ca="1" si="58"/>
        <v>0</v>
      </c>
      <c r="W594" s="75">
        <f t="shared" si="59"/>
        <v>37</v>
      </c>
      <c r="Y594" s="75">
        <f t="shared" si="57"/>
        <v>4728</v>
      </c>
      <c r="Z594" s="75">
        <v>591</v>
      </c>
      <c r="AE594" s="479"/>
    </row>
    <row r="595" spans="1:31" s="75" customFormat="1" ht="13.5" x14ac:dyDescent="0.2">
      <c r="A595" s="211">
        <v>592</v>
      </c>
      <c r="B595" s="212" t="s">
        <v>1716</v>
      </c>
      <c r="C595" s="213" t="s">
        <v>1717</v>
      </c>
      <c r="D595" s="213"/>
      <c r="E595" s="213">
        <v>0</v>
      </c>
      <c r="F595" s="213" t="s">
        <v>590</v>
      </c>
      <c r="G595" s="214" t="s">
        <v>554</v>
      </c>
      <c r="H595" s="208" t="str">
        <f>IF(Input!F$4="GMH_OECC",J595,IF(Input!F$4="GMH_XOEC",L595,IF(Input!F$4="GMH_Korea",N595,IF(Input!F$4="GMH_EU",P595,IF(Input!F$4="Skysuper",#REF!,IF(Input!F$4="SkyII",#REF!,IF(Input!F$4="XO-8000",#REF!, "FALSE")))))))</f>
        <v>00</v>
      </c>
      <c r="I595" s="209">
        <f>IF(Input!F$4="GMH_OECC",K595,IF(Input!F$4="GMH_XOEC",M595,IF(Input!F$4="GMH_Korea",O595,IF(Input!F$4="GMH_EU",Q595,IF(Input!F$4="Skysuper",#REF!,IF(Input!F$4="SkyII",#REF!,IF(Input!F$4="XO-8000",#REF!, "FALSE")))))))</f>
        <v>0</v>
      </c>
      <c r="J595" s="210" t="s">
        <v>10359</v>
      </c>
      <c r="K595" s="268">
        <v>0</v>
      </c>
      <c r="L595" s="270" t="s">
        <v>10359</v>
      </c>
      <c r="M595" s="270">
        <v>0</v>
      </c>
      <c r="N595" s="270" t="s">
        <v>10359</v>
      </c>
      <c r="O595" s="270">
        <v>0</v>
      </c>
      <c r="P595" s="270" t="s">
        <v>10359</v>
      </c>
      <c r="Q595" s="270">
        <v>0</v>
      </c>
      <c r="R595" s="74"/>
      <c r="S595" s="75" t="str">
        <f t="shared" si="54"/>
        <v>0000</v>
      </c>
      <c r="T595" s="75" t="str">
        <f t="shared" si="55"/>
        <v>00000000080B00000000000000000000</v>
      </c>
      <c r="U595" s="75" t="str">
        <f t="shared" ca="1" si="56"/>
        <v>00000000000000000000000000000000</v>
      </c>
      <c r="V595" s="197">
        <f t="shared" ca="1" si="58"/>
        <v>0</v>
      </c>
      <c r="W595" s="75">
        <f t="shared" si="59"/>
        <v>19</v>
      </c>
      <c r="Y595" s="75">
        <f t="shared" si="57"/>
        <v>4736</v>
      </c>
      <c r="Z595" s="75">
        <v>592</v>
      </c>
      <c r="AE595" s="479"/>
    </row>
    <row r="596" spans="1:31" s="75" customFormat="1" ht="13.5" x14ac:dyDescent="0.2">
      <c r="A596" s="211">
        <v>593</v>
      </c>
      <c r="B596" s="212" t="s">
        <v>1718</v>
      </c>
      <c r="C596" s="213" t="s">
        <v>1719</v>
      </c>
      <c r="D596" s="213"/>
      <c r="E596" s="213">
        <v>0</v>
      </c>
      <c r="F596" s="213" t="s">
        <v>590</v>
      </c>
      <c r="G596" s="214" t="s">
        <v>554</v>
      </c>
      <c r="H596" s="208" t="str">
        <f>IF(Input!F$4="GMH_OECC",J596,IF(Input!F$4="GMH_XOEC",L596,IF(Input!F$4="GMH_Korea",N596,IF(Input!F$4="GMH_EU",P596,IF(Input!F$4="Skysuper",#REF!,IF(Input!F$4="SkyII",#REF!,IF(Input!F$4="XO-8000",#REF!, "FALSE")))))))</f>
        <v>00</v>
      </c>
      <c r="I596" s="209">
        <f>IF(Input!F$4="GMH_OECC",K596,IF(Input!F$4="GMH_XOEC",M596,IF(Input!F$4="GMH_Korea",O596,IF(Input!F$4="GMH_EU",Q596,IF(Input!F$4="Skysuper",#REF!,IF(Input!F$4="SkyII",#REF!,IF(Input!F$4="XO-8000",#REF!, "FALSE")))))))</f>
        <v>0</v>
      </c>
      <c r="J596" s="210" t="s">
        <v>10359</v>
      </c>
      <c r="K596" s="268">
        <v>0</v>
      </c>
      <c r="L596" s="270" t="s">
        <v>10359</v>
      </c>
      <c r="M596" s="270">
        <v>0</v>
      </c>
      <c r="N596" s="270" t="s">
        <v>10359</v>
      </c>
      <c r="O596" s="270">
        <v>0</v>
      </c>
      <c r="P596" s="270" t="s">
        <v>10359</v>
      </c>
      <c r="Q596" s="270">
        <v>0</v>
      </c>
      <c r="R596" s="74"/>
      <c r="S596" s="75" t="str">
        <f t="shared" si="54"/>
        <v>0000</v>
      </c>
      <c r="T596" s="75" t="str">
        <f t="shared" si="55"/>
        <v>0000080B000000000000000000000000</v>
      </c>
      <c r="U596" s="75" t="str">
        <f t="shared" ca="1" si="56"/>
        <v>00000000000000000000000000000000</v>
      </c>
      <c r="V596" s="197">
        <f t="shared" ca="1" si="58"/>
        <v>0</v>
      </c>
      <c r="W596" s="75">
        <f t="shared" si="59"/>
        <v>19</v>
      </c>
      <c r="Y596" s="75">
        <f t="shared" si="57"/>
        <v>4744</v>
      </c>
      <c r="Z596" s="75">
        <v>593</v>
      </c>
      <c r="AE596" s="479"/>
    </row>
    <row r="597" spans="1:31" s="75" customFormat="1" ht="13.5" x14ac:dyDescent="0.2">
      <c r="A597" s="211">
        <v>594</v>
      </c>
      <c r="B597" s="212" t="s">
        <v>1720</v>
      </c>
      <c r="C597" s="213" t="s">
        <v>1721</v>
      </c>
      <c r="D597" s="213"/>
      <c r="E597" s="213">
        <v>0</v>
      </c>
      <c r="F597" s="213" t="s">
        <v>553</v>
      </c>
      <c r="G597" s="214" t="s">
        <v>554</v>
      </c>
      <c r="H597" s="208">
        <f>IF(Input!F$4="GMH_OECC",J597,IF(Input!F$4="GMH_XOEC",L597,IF(Input!F$4="GMH_Korea",N597,IF(Input!F$4="GMH_EU",P597,IF(Input!F$4="Skysuper",#REF!,IF(Input!F$4="SkyII",#REF!,IF(Input!F$4="XO-8000",#REF!, "FALSE")))))))</f>
        <v>11</v>
      </c>
      <c r="I597" s="209">
        <f>IF(Input!F$4="GMH_OECC",K597,IF(Input!F$4="GMH_XOEC",M597,IF(Input!F$4="GMH_Korea",O597,IF(Input!F$4="GMH_EU",Q597,IF(Input!F$4="Skysuper",#REF!,IF(Input!F$4="SkyII",#REF!,IF(Input!F$4="XO-8000",#REF!, "FALSE")))))))</f>
        <v>4</v>
      </c>
      <c r="J597" s="210">
        <v>11</v>
      </c>
      <c r="K597" s="268">
        <v>4</v>
      </c>
      <c r="L597" s="270">
        <v>11</v>
      </c>
      <c r="M597" s="270">
        <v>4</v>
      </c>
      <c r="N597" s="270">
        <v>9</v>
      </c>
      <c r="O597" s="270">
        <v>4</v>
      </c>
      <c r="P597" s="270" t="s">
        <v>10359</v>
      </c>
      <c r="Q597" s="270">
        <v>0</v>
      </c>
      <c r="R597" s="74"/>
      <c r="S597" s="75" t="str">
        <f t="shared" si="54"/>
        <v>080B</v>
      </c>
      <c r="T597" s="75" t="str">
        <f t="shared" si="55"/>
        <v>080B0000000000000000000000000000</v>
      </c>
      <c r="U597" s="75" t="str">
        <f t="shared" ca="1" si="56"/>
        <v>00000000000000000000000000000000</v>
      </c>
      <c r="V597" s="197">
        <f t="shared" ca="1" si="58"/>
        <v>0</v>
      </c>
      <c r="W597" s="75">
        <f t="shared" si="59"/>
        <v>19</v>
      </c>
      <c r="Y597" s="75">
        <f t="shared" si="57"/>
        <v>4752</v>
      </c>
      <c r="Z597" s="75">
        <v>594</v>
      </c>
      <c r="AE597" s="479"/>
    </row>
    <row r="598" spans="1:31" s="75" customFormat="1" ht="13.5" x14ac:dyDescent="0.2">
      <c r="A598" s="211">
        <v>595</v>
      </c>
      <c r="B598" s="212" t="s">
        <v>1722</v>
      </c>
      <c r="C598" s="213" t="s">
        <v>1723</v>
      </c>
      <c r="D598" s="213"/>
      <c r="E598" s="213">
        <v>0</v>
      </c>
      <c r="F598" s="213" t="s">
        <v>590</v>
      </c>
      <c r="G598" s="214" t="s">
        <v>554</v>
      </c>
      <c r="H598" s="208" t="str">
        <f>IF(Input!F$4="GMH_OECC",J598,IF(Input!F$4="GMH_XOEC",L598,IF(Input!F$4="GMH_Korea",N598,IF(Input!F$4="GMH_EU",P598,IF(Input!F$4="Skysuper",#REF!,IF(Input!F$4="SkyII",#REF!,IF(Input!F$4="XO-8000",#REF!, "FALSE")))))))</f>
        <v>00</v>
      </c>
      <c r="I598" s="209">
        <f>IF(Input!F$4="GMH_OECC",K598,IF(Input!F$4="GMH_XOEC",M598,IF(Input!F$4="GMH_Korea",O598,IF(Input!F$4="GMH_EU",Q598,IF(Input!F$4="Skysuper",#REF!,IF(Input!F$4="SkyII",#REF!,IF(Input!F$4="XO-8000",#REF!, "FALSE")))))))</f>
        <v>0</v>
      </c>
      <c r="J598" s="210" t="s">
        <v>10359</v>
      </c>
      <c r="K598" s="268">
        <v>0</v>
      </c>
      <c r="L598" s="270" t="s">
        <v>10359</v>
      </c>
      <c r="M598" s="270">
        <v>0</v>
      </c>
      <c r="N598" s="270">
        <v>44</v>
      </c>
      <c r="O598" s="270">
        <v>1</v>
      </c>
      <c r="P598" s="270" t="s">
        <v>10359</v>
      </c>
      <c r="Q598" s="270">
        <v>0</v>
      </c>
      <c r="R598" s="74"/>
      <c r="S598" s="75" t="str">
        <f t="shared" si="54"/>
        <v>0000</v>
      </c>
      <c r="T598" s="75" t="str">
        <f t="shared" si="55"/>
        <v>00000000000000000000000000000000</v>
      </c>
      <c r="U598" s="75" t="str">
        <f t="shared" ca="1" si="56"/>
        <v>00000000000000000000000000000000</v>
      </c>
      <c r="V598" s="197">
        <f t="shared" ca="1" si="58"/>
        <v>0</v>
      </c>
      <c r="W598" s="75">
        <f t="shared" si="59"/>
        <v>0</v>
      </c>
      <c r="Y598" s="75">
        <f t="shared" si="57"/>
        <v>4760</v>
      </c>
      <c r="Z598" s="75">
        <v>595</v>
      </c>
      <c r="AE598" s="479"/>
    </row>
    <row r="599" spans="1:31" s="75" customFormat="1" ht="13.5" x14ac:dyDescent="0.2">
      <c r="A599" s="211">
        <v>596</v>
      </c>
      <c r="B599" s="212" t="s">
        <v>1724</v>
      </c>
      <c r="C599" s="213" t="s">
        <v>1725</v>
      </c>
      <c r="D599" s="213"/>
      <c r="E599" s="213">
        <v>0</v>
      </c>
      <c r="F599" s="213" t="s">
        <v>590</v>
      </c>
      <c r="G599" s="214" t="s">
        <v>554</v>
      </c>
      <c r="H599" s="208" t="str">
        <f>IF(Input!F$4="GMH_OECC",J599,IF(Input!F$4="GMH_XOEC",L599,IF(Input!F$4="GMH_Korea",N599,IF(Input!F$4="GMH_EU",P599,IF(Input!F$4="Skysuper",#REF!,IF(Input!F$4="SkyII",#REF!,IF(Input!F$4="XO-8000",#REF!, "FALSE")))))))</f>
        <v>00</v>
      </c>
      <c r="I599" s="209">
        <f>IF(Input!F$4="GMH_OECC",K599,IF(Input!F$4="GMH_XOEC",M599,IF(Input!F$4="GMH_Korea",O599,IF(Input!F$4="GMH_EU",Q599,IF(Input!F$4="Skysuper",#REF!,IF(Input!F$4="SkyII",#REF!,IF(Input!F$4="XO-8000",#REF!, "FALSE")))))))</f>
        <v>0</v>
      </c>
      <c r="J599" s="210" t="s">
        <v>10359</v>
      </c>
      <c r="K599" s="268">
        <v>0</v>
      </c>
      <c r="L599" s="270" t="s">
        <v>10359</v>
      </c>
      <c r="M599" s="270">
        <v>0</v>
      </c>
      <c r="N599" s="270" t="s">
        <v>10359</v>
      </c>
      <c r="O599" s="270">
        <v>0</v>
      </c>
      <c r="P599" s="270" t="s">
        <v>10359</v>
      </c>
      <c r="Q599" s="270">
        <v>0</v>
      </c>
      <c r="R599" s="74"/>
      <c r="S599" s="75" t="str">
        <f t="shared" si="54"/>
        <v>0000</v>
      </c>
      <c r="T599" s="75" t="str">
        <f t="shared" si="55"/>
        <v>00000000000000000000000000000000</v>
      </c>
      <c r="U599" s="75" t="str">
        <f t="shared" ca="1" si="56"/>
        <v>00000000000000000000000000000000</v>
      </c>
      <c r="V599" s="197">
        <f t="shared" ca="1" si="58"/>
        <v>0</v>
      </c>
      <c r="W599" s="75">
        <f t="shared" si="59"/>
        <v>0</v>
      </c>
      <c r="Y599" s="75">
        <f t="shared" si="57"/>
        <v>4768</v>
      </c>
      <c r="Z599" s="75">
        <v>596</v>
      </c>
      <c r="AE599" s="479"/>
    </row>
    <row r="600" spans="1:31" s="75" customFormat="1" ht="13.5" x14ac:dyDescent="0.2">
      <c r="A600" s="211">
        <v>597</v>
      </c>
      <c r="B600" s="212" t="s">
        <v>1726</v>
      </c>
      <c r="C600" s="213" t="s">
        <v>1727</v>
      </c>
      <c r="D600" s="213"/>
      <c r="E600" s="213">
        <v>0</v>
      </c>
      <c r="F600" s="213" t="s">
        <v>590</v>
      </c>
      <c r="G600" s="214" t="s">
        <v>572</v>
      </c>
      <c r="H600" s="208" t="str">
        <f>IF(Input!F$4="GMH_OECC",J600,IF(Input!F$4="GMH_XOEC",L600,IF(Input!F$4="GMH_Korea",N600,IF(Input!F$4="GMH_EU",P600,IF(Input!F$4="Skysuper",#REF!,IF(Input!F$4="SkyII",#REF!,IF(Input!F$4="XO-8000",#REF!, "FALSE")))))))</f>
        <v>00</v>
      </c>
      <c r="I600" s="209">
        <f>IF(Input!F$4="GMH_OECC",K600,IF(Input!F$4="GMH_XOEC",M600,IF(Input!F$4="GMH_Korea",O600,IF(Input!F$4="GMH_EU",Q600,IF(Input!F$4="Skysuper",#REF!,IF(Input!F$4="SkyII",#REF!,IF(Input!F$4="XO-8000",#REF!, "FALSE")))))))</f>
        <v>0</v>
      </c>
      <c r="J600" s="210" t="s">
        <v>10359</v>
      </c>
      <c r="K600" s="268">
        <v>0</v>
      </c>
      <c r="L600" s="270" t="s">
        <v>10359</v>
      </c>
      <c r="M600" s="270">
        <v>0</v>
      </c>
      <c r="N600" s="270" t="s">
        <v>10359</v>
      </c>
      <c r="O600" s="270">
        <v>0</v>
      </c>
      <c r="P600" s="270" t="s">
        <v>10359</v>
      </c>
      <c r="Q600" s="270">
        <v>0</v>
      </c>
      <c r="R600" s="74"/>
      <c r="S600" s="75" t="str">
        <f t="shared" si="54"/>
        <v>0000</v>
      </c>
      <c r="T600" s="75" t="str">
        <f t="shared" si="55"/>
        <v>00000000000000000000000000000000</v>
      </c>
      <c r="U600" s="75" t="str">
        <f t="shared" ca="1" si="56"/>
        <v>00000000000000000000000000000000</v>
      </c>
      <c r="V600" s="197">
        <f t="shared" ca="1" si="58"/>
        <v>0</v>
      </c>
      <c r="W600" s="75">
        <f t="shared" si="59"/>
        <v>0</v>
      </c>
      <c r="Y600" s="75">
        <f t="shared" si="57"/>
        <v>4776</v>
      </c>
      <c r="Z600" s="75">
        <v>597</v>
      </c>
      <c r="AE600" s="479"/>
    </row>
    <row r="601" spans="1:31" s="75" customFormat="1" ht="13.5" x14ac:dyDescent="0.2">
      <c r="A601" s="211">
        <v>598</v>
      </c>
      <c r="B601" s="212" t="s">
        <v>569</v>
      </c>
      <c r="C601" s="213" t="s">
        <v>569</v>
      </c>
      <c r="D601" s="213" t="s">
        <v>569</v>
      </c>
      <c r="E601" s="213" t="s">
        <v>569</v>
      </c>
      <c r="F601" s="213" t="s">
        <v>569</v>
      </c>
      <c r="G601" s="214" t="s">
        <v>569</v>
      </c>
      <c r="H601" s="208" t="str">
        <f>IF(Input!F$4="GMH_OECC",J601,IF(Input!F$4="GMH_XOEC",L601,IF(Input!F$4="GMH_Korea",N601,IF(Input!F$4="GMH_EU",P601,IF(Input!F$4="Skysuper",#REF!,IF(Input!F$4="SkyII",#REF!,IF(Input!F$4="XO-8000",#REF!, "FALSE")))))))</f>
        <v>00</v>
      </c>
      <c r="I601" s="209">
        <f>IF(Input!F$4="GMH_OECC",K601,IF(Input!F$4="GMH_XOEC",M601,IF(Input!F$4="GMH_Korea",O601,IF(Input!F$4="GMH_EU",Q601,IF(Input!F$4="Skysuper",#REF!,IF(Input!F$4="SkyII",#REF!,IF(Input!F$4="XO-8000",#REF!, "FALSE")))))))</f>
        <v>0</v>
      </c>
      <c r="J601" s="210" t="s">
        <v>10359</v>
      </c>
      <c r="K601" s="268">
        <v>0</v>
      </c>
      <c r="L601" s="270" t="s">
        <v>10359</v>
      </c>
      <c r="M601" s="270">
        <v>0</v>
      </c>
      <c r="N601" s="270" t="s">
        <v>10359</v>
      </c>
      <c r="O601" s="270">
        <v>0</v>
      </c>
      <c r="P601" s="270" t="s">
        <v>10359</v>
      </c>
      <c r="Q601" s="270">
        <v>0</v>
      </c>
      <c r="R601" s="74"/>
      <c r="S601" s="75" t="str">
        <f t="shared" si="54"/>
        <v>0000</v>
      </c>
      <c r="T601" s="75" t="str">
        <f t="shared" si="55"/>
        <v>00000000000000000000000000000105D</v>
      </c>
      <c r="U601" s="75" t="str">
        <f t="shared" ca="1" si="56"/>
        <v>00000000000000000000000000000000</v>
      </c>
      <c r="V601" s="197">
        <f t="shared" ca="1" si="58"/>
        <v>0</v>
      </c>
      <c r="W601" s="75">
        <f t="shared" si="59"/>
        <v>94</v>
      </c>
      <c r="Y601" s="75">
        <f t="shared" si="57"/>
        <v>4784</v>
      </c>
      <c r="Z601" s="75">
        <v>598</v>
      </c>
      <c r="AE601" s="479"/>
    </row>
    <row r="602" spans="1:31" s="75" customFormat="1" ht="13.5" x14ac:dyDescent="0.2">
      <c r="A602" s="211">
        <v>599</v>
      </c>
      <c r="B602" s="212" t="s">
        <v>569</v>
      </c>
      <c r="C602" s="213" t="s">
        <v>569</v>
      </c>
      <c r="D602" s="213" t="s">
        <v>569</v>
      </c>
      <c r="E602" s="213" t="s">
        <v>569</v>
      </c>
      <c r="F602" s="213" t="s">
        <v>569</v>
      </c>
      <c r="G602" s="214" t="s">
        <v>569</v>
      </c>
      <c r="H602" s="208" t="str">
        <f>IF(Input!F$4="GMH_OECC",J602,IF(Input!F$4="GMH_XOEC",L602,IF(Input!F$4="GMH_Korea",N602,IF(Input!F$4="GMH_EU",P602,IF(Input!F$4="Skysuper",#REF!,IF(Input!F$4="SkyII",#REF!,IF(Input!F$4="XO-8000",#REF!, "FALSE")))))))</f>
        <v>00</v>
      </c>
      <c r="I602" s="209">
        <f>IF(Input!F$4="GMH_OECC",K602,IF(Input!F$4="GMH_XOEC",M602,IF(Input!F$4="GMH_Korea",O602,IF(Input!F$4="GMH_EU",Q602,IF(Input!F$4="Skysuper",#REF!,IF(Input!F$4="SkyII",#REF!,IF(Input!F$4="XO-8000",#REF!, "FALSE")))))))</f>
        <v>0</v>
      </c>
      <c r="J602" s="210" t="s">
        <v>10359</v>
      </c>
      <c r="K602" s="268">
        <v>0</v>
      </c>
      <c r="L602" s="270" t="s">
        <v>10359</v>
      </c>
      <c r="M602" s="270">
        <v>0</v>
      </c>
      <c r="N602" s="270" t="s">
        <v>10359</v>
      </c>
      <c r="O602" s="270">
        <v>0</v>
      </c>
      <c r="P602" s="270" t="s">
        <v>10359</v>
      </c>
      <c r="Q602" s="270">
        <v>0</v>
      </c>
      <c r="R602" s="74"/>
      <c r="S602" s="75" t="str">
        <f t="shared" si="54"/>
        <v>0000</v>
      </c>
      <c r="T602" s="75" t="str">
        <f t="shared" si="55"/>
        <v>0000000000000000000000000105D0105</v>
      </c>
      <c r="U602" s="75" t="str">
        <f t="shared" ca="1" si="56"/>
        <v>00000000000000000000000000000000</v>
      </c>
      <c r="V602" s="197">
        <f t="shared" ca="1" si="58"/>
        <v>0</v>
      </c>
      <c r="W602" s="75">
        <f t="shared" si="59"/>
        <v>100</v>
      </c>
      <c r="Y602" s="75">
        <f t="shared" si="57"/>
        <v>4792</v>
      </c>
      <c r="Z602" s="75">
        <v>599</v>
      </c>
      <c r="AE602" s="479"/>
    </row>
    <row r="603" spans="1:31" s="75" customFormat="1" ht="13.5" x14ac:dyDescent="0.2">
      <c r="A603" s="211">
        <v>600</v>
      </c>
      <c r="B603" s="212" t="s">
        <v>1728</v>
      </c>
      <c r="C603" s="213" t="s">
        <v>1729</v>
      </c>
      <c r="D603" s="213"/>
      <c r="E603" s="213">
        <v>0</v>
      </c>
      <c r="F603" s="213" t="s">
        <v>590</v>
      </c>
      <c r="G603" s="214" t="s">
        <v>554</v>
      </c>
      <c r="H603" s="208" t="str">
        <f>IF(Input!F$4="GMH_OECC",J603,IF(Input!F$4="GMH_XOEC",L603,IF(Input!F$4="GMH_Korea",N603,IF(Input!F$4="GMH_EU",P603,IF(Input!F$4="Skysuper",#REF!,IF(Input!F$4="SkyII",#REF!,IF(Input!F$4="XO-8000",#REF!, "FALSE")))))))</f>
        <v>00</v>
      </c>
      <c r="I603" s="209">
        <f>IF(Input!F$4="GMH_OECC",K603,IF(Input!F$4="GMH_XOEC",M603,IF(Input!F$4="GMH_Korea",O603,IF(Input!F$4="GMH_EU",Q603,IF(Input!F$4="Skysuper",#REF!,IF(Input!F$4="SkyII",#REF!,IF(Input!F$4="XO-8000",#REF!, "FALSE")))))))</f>
        <v>0</v>
      </c>
      <c r="J603" s="210" t="s">
        <v>10359</v>
      </c>
      <c r="K603" s="268">
        <v>0</v>
      </c>
      <c r="L603" s="270" t="s">
        <v>10359</v>
      </c>
      <c r="M603" s="270">
        <v>0</v>
      </c>
      <c r="N603" s="270" t="s">
        <v>10359</v>
      </c>
      <c r="O603" s="270">
        <v>0</v>
      </c>
      <c r="P603" s="270" t="s">
        <v>10359</v>
      </c>
      <c r="Q603" s="270">
        <v>0</v>
      </c>
      <c r="R603" s="74"/>
      <c r="S603" s="75" t="str">
        <f t="shared" si="54"/>
        <v>0000</v>
      </c>
      <c r="T603" s="75" t="str">
        <f t="shared" si="55"/>
        <v>000000000000000000000105D01050205D</v>
      </c>
      <c r="U603" s="75" t="str">
        <f t="shared" ca="1" si="56"/>
        <v>00000000000000000000000000000000</v>
      </c>
      <c r="V603" s="197">
        <f t="shared" ca="1" si="58"/>
        <v>0</v>
      </c>
      <c r="W603" s="75">
        <f t="shared" si="59"/>
        <v>195</v>
      </c>
      <c r="Y603" s="75">
        <f t="shared" si="57"/>
        <v>4800</v>
      </c>
      <c r="Z603" s="75">
        <v>600</v>
      </c>
      <c r="AE603" s="479"/>
    </row>
    <row r="604" spans="1:31" s="75" customFormat="1" ht="13.5" x14ac:dyDescent="0.2">
      <c r="A604" s="211">
        <v>601</v>
      </c>
      <c r="B604" s="212" t="s">
        <v>1730</v>
      </c>
      <c r="C604" s="213" t="s">
        <v>1731</v>
      </c>
      <c r="D604" s="213"/>
      <c r="E604" s="213">
        <v>0</v>
      </c>
      <c r="F604" s="213" t="s">
        <v>590</v>
      </c>
      <c r="G604" s="214" t="s">
        <v>554</v>
      </c>
      <c r="H604" s="208" t="str">
        <f>IF(Input!F$4="GMH_OECC",J604,IF(Input!F$4="GMH_XOEC",L604,IF(Input!F$4="GMH_Korea",N604,IF(Input!F$4="GMH_EU",P604,IF(Input!F$4="Skysuper",#REF!,IF(Input!F$4="SkyII",#REF!,IF(Input!F$4="XO-8000",#REF!, "FALSE")))))))</f>
        <v>00</v>
      </c>
      <c r="I604" s="209">
        <f>IF(Input!F$4="GMH_OECC",K604,IF(Input!F$4="GMH_XOEC",M604,IF(Input!F$4="GMH_Korea",O604,IF(Input!F$4="GMH_EU",Q604,IF(Input!F$4="Skysuper",#REF!,IF(Input!F$4="SkyII",#REF!,IF(Input!F$4="XO-8000",#REF!, "FALSE")))))))</f>
        <v>0</v>
      </c>
      <c r="J604" s="210" t="s">
        <v>10359</v>
      </c>
      <c r="K604" s="268">
        <v>0</v>
      </c>
      <c r="L604" s="270" t="s">
        <v>10359</v>
      </c>
      <c r="M604" s="270">
        <v>0</v>
      </c>
      <c r="N604" s="270" t="s">
        <v>10359</v>
      </c>
      <c r="O604" s="270">
        <v>0</v>
      </c>
      <c r="P604" s="270" t="s">
        <v>10359</v>
      </c>
      <c r="Q604" s="270">
        <v>0</v>
      </c>
      <c r="R604" s="74"/>
      <c r="S604" s="75" t="str">
        <f t="shared" si="54"/>
        <v>0000</v>
      </c>
      <c r="T604" s="75" t="str">
        <f t="shared" si="55"/>
        <v>00000000000000000105D01050205D0205</v>
      </c>
      <c r="U604" s="75" t="str">
        <f t="shared" ca="1" si="56"/>
        <v>00000000000000000000000000000000</v>
      </c>
      <c r="V604" s="197">
        <f t="shared" ca="1" si="58"/>
        <v>0</v>
      </c>
      <c r="W604" s="75">
        <f t="shared" si="59"/>
        <v>202</v>
      </c>
      <c r="Y604" s="75">
        <f t="shared" si="57"/>
        <v>4808</v>
      </c>
      <c r="Z604" s="75">
        <v>601</v>
      </c>
      <c r="AE604" s="479"/>
    </row>
    <row r="605" spans="1:31" s="75" customFormat="1" ht="13.5" x14ac:dyDescent="0.2">
      <c r="A605" s="211">
        <v>602</v>
      </c>
      <c r="B605" s="212" t="s">
        <v>569</v>
      </c>
      <c r="C605" s="213" t="s">
        <v>569</v>
      </c>
      <c r="D605" s="213" t="s">
        <v>569</v>
      </c>
      <c r="E605" s="213" t="s">
        <v>569</v>
      </c>
      <c r="F605" s="213" t="s">
        <v>569</v>
      </c>
      <c r="G605" s="214" t="s">
        <v>569</v>
      </c>
      <c r="H605" s="208" t="str">
        <f>IF(Input!F$4="GMH_OECC",J605,IF(Input!F$4="GMH_XOEC",L605,IF(Input!F$4="GMH_Korea",N605,IF(Input!F$4="GMH_EU",P605,IF(Input!F$4="Skysuper",#REF!,IF(Input!F$4="SkyII",#REF!,IF(Input!F$4="XO-8000",#REF!, "FALSE")))))))</f>
        <v>00</v>
      </c>
      <c r="I605" s="209">
        <f>IF(Input!F$4="GMH_OECC",K605,IF(Input!F$4="GMH_XOEC",M605,IF(Input!F$4="GMH_Korea",O605,IF(Input!F$4="GMH_EU",Q605,IF(Input!F$4="Skysuper",#REF!,IF(Input!F$4="SkyII",#REF!,IF(Input!F$4="XO-8000",#REF!, "FALSE")))))))</f>
        <v>0</v>
      </c>
      <c r="J605" s="210" t="s">
        <v>10359</v>
      </c>
      <c r="K605" s="268">
        <v>0</v>
      </c>
      <c r="L605" s="270" t="s">
        <v>10359</v>
      </c>
      <c r="M605" s="270">
        <v>0</v>
      </c>
      <c r="N605" s="270" t="s">
        <v>10359</v>
      </c>
      <c r="O605" s="270">
        <v>0</v>
      </c>
      <c r="P605" s="270" t="s">
        <v>10359</v>
      </c>
      <c r="Q605" s="270">
        <v>0</v>
      </c>
      <c r="R605" s="74"/>
      <c r="S605" s="75" t="str">
        <f t="shared" si="54"/>
        <v>0000</v>
      </c>
      <c r="T605" s="75" t="str">
        <f t="shared" si="55"/>
        <v>0000000000000105D01050205D02050000</v>
      </c>
      <c r="U605" s="75" t="str">
        <f t="shared" ca="1" si="56"/>
        <v>00000000000000000000000000000000</v>
      </c>
      <c r="V605" s="197">
        <f t="shared" ca="1" si="58"/>
        <v>0</v>
      </c>
      <c r="W605" s="75">
        <f t="shared" si="59"/>
        <v>202</v>
      </c>
      <c r="Y605" s="75">
        <f t="shared" si="57"/>
        <v>4816</v>
      </c>
      <c r="Z605" s="75">
        <v>602</v>
      </c>
      <c r="AE605" s="479"/>
    </row>
    <row r="606" spans="1:31" s="75" customFormat="1" ht="13.5" x14ac:dyDescent="0.2">
      <c r="A606" s="211">
        <v>603</v>
      </c>
      <c r="B606" s="212" t="s">
        <v>569</v>
      </c>
      <c r="C606" s="213" t="s">
        <v>569</v>
      </c>
      <c r="D606" s="213" t="s">
        <v>569</v>
      </c>
      <c r="E606" s="213" t="s">
        <v>569</v>
      </c>
      <c r="F606" s="213" t="s">
        <v>569</v>
      </c>
      <c r="G606" s="214" t="s">
        <v>569</v>
      </c>
      <c r="H606" s="208" t="str">
        <f>IF(Input!F$4="GMH_OECC",J606,IF(Input!F$4="GMH_XOEC",L606,IF(Input!F$4="GMH_Korea",N606,IF(Input!F$4="GMH_EU",P606,IF(Input!F$4="Skysuper",#REF!,IF(Input!F$4="SkyII",#REF!,IF(Input!F$4="XO-8000",#REF!, "FALSE")))))))</f>
        <v>00</v>
      </c>
      <c r="I606" s="209">
        <f>IF(Input!F$4="GMH_OECC",K606,IF(Input!F$4="GMH_XOEC",M606,IF(Input!F$4="GMH_Korea",O606,IF(Input!F$4="GMH_EU",Q606,IF(Input!F$4="Skysuper",#REF!,IF(Input!F$4="SkyII",#REF!,IF(Input!F$4="XO-8000",#REF!, "FALSE")))))))</f>
        <v>0</v>
      </c>
      <c r="J606" s="210" t="s">
        <v>10359</v>
      </c>
      <c r="K606" s="268">
        <v>0</v>
      </c>
      <c r="L606" s="270" t="s">
        <v>10359</v>
      </c>
      <c r="M606" s="270">
        <v>0</v>
      </c>
      <c r="N606" s="270" t="s">
        <v>10359</v>
      </c>
      <c r="O606" s="270">
        <v>0</v>
      </c>
      <c r="P606" s="270" t="s">
        <v>10359</v>
      </c>
      <c r="Q606" s="270">
        <v>0</v>
      </c>
      <c r="R606" s="74"/>
      <c r="S606" s="75" t="str">
        <f t="shared" si="54"/>
        <v>0000</v>
      </c>
      <c r="T606" s="75" t="str">
        <f t="shared" si="55"/>
        <v>000000000105D01050205D020500000001</v>
      </c>
      <c r="U606" s="75" t="str">
        <f t="shared" ca="1" si="56"/>
        <v>00000000000000000000000000000000</v>
      </c>
      <c r="V606" s="197">
        <f t="shared" ca="1" si="58"/>
        <v>0</v>
      </c>
      <c r="W606" s="75">
        <f t="shared" si="59"/>
        <v>203</v>
      </c>
      <c r="Y606" s="75">
        <f t="shared" si="57"/>
        <v>4824</v>
      </c>
      <c r="Z606" s="75">
        <v>603</v>
      </c>
      <c r="AE606" s="479"/>
    </row>
    <row r="607" spans="1:31" s="75" customFormat="1" ht="13.5" x14ac:dyDescent="0.2">
      <c r="A607" s="211">
        <v>604</v>
      </c>
      <c r="B607" s="212" t="s">
        <v>1732</v>
      </c>
      <c r="C607" s="213" t="s">
        <v>1733</v>
      </c>
      <c r="D607" s="213"/>
      <c r="E607" s="213">
        <v>0</v>
      </c>
      <c r="F607" s="213" t="s">
        <v>590</v>
      </c>
      <c r="G607" s="214" t="s">
        <v>554</v>
      </c>
      <c r="H607" s="208" t="str">
        <f>IF(Input!F$4="GMH_OECC",J607,IF(Input!F$4="GMH_XOEC",L607,IF(Input!F$4="GMH_Korea",N607,IF(Input!F$4="GMH_EU",P607,IF(Input!F$4="Skysuper",#REF!,IF(Input!F$4="SkyII",#REF!,IF(Input!F$4="XO-8000",#REF!, "FALSE")))))))</f>
        <v>00</v>
      </c>
      <c r="I607" s="209">
        <f>IF(Input!F$4="GMH_OECC",K607,IF(Input!F$4="GMH_XOEC",M607,IF(Input!F$4="GMH_Korea",O607,IF(Input!F$4="GMH_EU",Q607,IF(Input!F$4="Skysuper",#REF!,IF(Input!F$4="SkyII",#REF!,IF(Input!F$4="XO-8000",#REF!, "FALSE")))))))</f>
        <v>0</v>
      </c>
      <c r="J607" s="210" t="s">
        <v>10359</v>
      </c>
      <c r="K607" s="268">
        <v>0</v>
      </c>
      <c r="L607" s="270" t="s">
        <v>10359</v>
      </c>
      <c r="M607" s="270">
        <v>0</v>
      </c>
      <c r="N607" s="270" t="s">
        <v>10359</v>
      </c>
      <c r="O607" s="270">
        <v>0</v>
      </c>
      <c r="P607" s="270" t="s">
        <v>10359</v>
      </c>
      <c r="Q607" s="270">
        <v>0</v>
      </c>
      <c r="R607" s="74"/>
      <c r="S607" s="75" t="str">
        <f t="shared" si="54"/>
        <v>0000</v>
      </c>
      <c r="T607" s="75" t="str">
        <f t="shared" si="55"/>
        <v>00000105D01050205D0205000000010001</v>
      </c>
      <c r="U607" s="75" t="str">
        <f t="shared" ca="1" si="56"/>
        <v>00000000000000000000000000000000</v>
      </c>
      <c r="V607" s="197">
        <f t="shared" ca="1" si="58"/>
        <v>0</v>
      </c>
      <c r="W607" s="75">
        <f t="shared" si="59"/>
        <v>204</v>
      </c>
      <c r="Y607" s="75">
        <f t="shared" si="57"/>
        <v>4832</v>
      </c>
      <c r="Z607" s="75">
        <v>604</v>
      </c>
      <c r="AE607" s="479"/>
    </row>
    <row r="608" spans="1:31" s="75" customFormat="1" ht="13.5" x14ac:dyDescent="0.2">
      <c r="A608" s="211">
        <v>605</v>
      </c>
      <c r="B608" s="212" t="s">
        <v>1734</v>
      </c>
      <c r="C608" s="213" t="s">
        <v>1735</v>
      </c>
      <c r="D608" s="213"/>
      <c r="E608" s="213">
        <v>0</v>
      </c>
      <c r="F608" s="213" t="s">
        <v>553</v>
      </c>
      <c r="G608" s="214" t="s">
        <v>554</v>
      </c>
      <c r="H608" s="429">
        <v>93</v>
      </c>
      <c r="I608" s="430">
        <v>5</v>
      </c>
      <c r="J608" s="210">
        <v>13</v>
      </c>
      <c r="K608" s="268">
        <v>4</v>
      </c>
      <c r="L608" s="270">
        <v>4</v>
      </c>
      <c r="M608" s="270">
        <v>1</v>
      </c>
      <c r="N608" s="270">
        <v>11</v>
      </c>
      <c r="O608" s="270">
        <v>3</v>
      </c>
      <c r="P608" s="270" t="s">
        <v>10359</v>
      </c>
      <c r="Q608" s="270">
        <v>0</v>
      </c>
      <c r="R608" s="74"/>
      <c r="S608" s="75" t="str">
        <f t="shared" si="54"/>
        <v>0105D</v>
      </c>
      <c r="T608" s="75" t="str">
        <f t="shared" si="55"/>
        <v>0105D01050205D02050000000100010001</v>
      </c>
      <c r="U608" s="75" t="str">
        <f t="shared" ca="1" si="56"/>
        <v>00000000000000000000000000000000</v>
      </c>
      <c r="V608" s="197">
        <f t="shared" ca="1" si="58"/>
        <v>0</v>
      </c>
      <c r="W608" s="75">
        <f t="shared" si="59"/>
        <v>205</v>
      </c>
      <c r="Y608" s="75">
        <f t="shared" si="57"/>
        <v>4840</v>
      </c>
      <c r="Z608" s="75">
        <v>605</v>
      </c>
      <c r="AE608" s="479"/>
    </row>
    <row r="609" spans="1:31" s="75" customFormat="1" ht="13.5" x14ac:dyDescent="0.2">
      <c r="A609" s="211">
        <v>606</v>
      </c>
      <c r="B609" s="212" t="s">
        <v>1736</v>
      </c>
      <c r="C609" s="213" t="s">
        <v>1737</v>
      </c>
      <c r="D609" s="213"/>
      <c r="E609" s="213">
        <v>0</v>
      </c>
      <c r="F609" s="213" t="s">
        <v>553</v>
      </c>
      <c r="G609" s="214" t="s">
        <v>554</v>
      </c>
      <c r="H609" s="208">
        <f>IF(Input!F$4="GMH_OECC",J609,IF(Input!F$4="GMH_XOEC",L609,IF(Input!F$4="GMH_Korea",N609,IF(Input!F$4="GMH_EU",P609,IF(Input!F$4="Skysuper",#REF!,IF(Input!F$4="SkyII",#REF!,IF(Input!F$4="XO-8000",#REF!, "FALSE")))))))</f>
        <v>5</v>
      </c>
      <c r="I609" s="209">
        <f>IF(Input!F$4="GMH_OECC",K609,IF(Input!F$4="GMH_XOEC",M609,IF(Input!F$4="GMH_Korea",O609,IF(Input!F$4="GMH_EU",Q609,IF(Input!F$4="Skysuper",#REF!,IF(Input!F$4="SkyII",#REF!,IF(Input!F$4="XO-8000",#REF!, "FALSE")))))))</f>
        <v>1</v>
      </c>
      <c r="J609" s="210">
        <v>5</v>
      </c>
      <c r="K609" s="268">
        <v>1</v>
      </c>
      <c r="L609" s="270">
        <v>5</v>
      </c>
      <c r="M609" s="270">
        <v>1</v>
      </c>
      <c r="N609" s="270">
        <v>5</v>
      </c>
      <c r="O609" s="270">
        <v>1</v>
      </c>
      <c r="P609" s="270" t="s">
        <v>10359</v>
      </c>
      <c r="Q609" s="270">
        <v>0</v>
      </c>
      <c r="R609" s="74"/>
      <c r="S609" s="75" t="str">
        <f t="shared" si="54"/>
        <v>0105</v>
      </c>
      <c r="T609" s="75" t="str">
        <f t="shared" si="55"/>
        <v>01050205D020500000001000100010001</v>
      </c>
      <c r="U609" s="75" t="str">
        <f t="shared" ca="1" si="56"/>
        <v>00000000000000000000000000000000</v>
      </c>
      <c r="V609" s="197">
        <f t="shared" ca="1" si="58"/>
        <v>0</v>
      </c>
      <c r="W609" s="75">
        <f t="shared" si="59"/>
        <v>112</v>
      </c>
      <c r="Y609" s="75">
        <f t="shared" si="57"/>
        <v>4848</v>
      </c>
      <c r="Z609" s="75">
        <v>606</v>
      </c>
      <c r="AE609" s="479"/>
    </row>
    <row r="610" spans="1:31" s="75" customFormat="1" ht="13.5" x14ac:dyDescent="0.2">
      <c r="A610" s="211">
        <v>607</v>
      </c>
      <c r="B610" s="212" t="s">
        <v>1738</v>
      </c>
      <c r="C610" s="213" t="s">
        <v>1739</v>
      </c>
      <c r="D610" s="213"/>
      <c r="E610" s="213">
        <v>0</v>
      </c>
      <c r="F610" s="213" t="s">
        <v>553</v>
      </c>
      <c r="G610" s="214" t="s">
        <v>554</v>
      </c>
      <c r="H610" s="429">
        <v>93</v>
      </c>
      <c r="I610" s="430">
        <v>6</v>
      </c>
      <c r="J610" s="210">
        <v>14</v>
      </c>
      <c r="K610" s="268">
        <v>4</v>
      </c>
      <c r="L610" s="270">
        <v>14</v>
      </c>
      <c r="M610" s="270">
        <v>4</v>
      </c>
      <c r="N610" s="270">
        <v>11</v>
      </c>
      <c r="O610" s="270">
        <v>4</v>
      </c>
      <c r="P610" s="270" t="s">
        <v>10359</v>
      </c>
      <c r="Q610" s="270">
        <v>0</v>
      </c>
      <c r="R610" s="74"/>
      <c r="S610" s="75" t="str">
        <f t="shared" si="54"/>
        <v>0205D</v>
      </c>
      <c r="T610" s="75" t="str">
        <f t="shared" si="55"/>
        <v>0205D0205000000010001000100010000</v>
      </c>
      <c r="U610" s="75" t="str">
        <f t="shared" ca="1" si="56"/>
        <v>00000000000000000000000000000000</v>
      </c>
      <c r="V610" s="197">
        <f t="shared" ca="1" si="58"/>
        <v>0</v>
      </c>
      <c r="W610" s="75">
        <f t="shared" si="59"/>
        <v>106</v>
      </c>
      <c r="Y610" s="75">
        <f t="shared" si="57"/>
        <v>4856</v>
      </c>
      <c r="Z610" s="75">
        <v>607</v>
      </c>
      <c r="AE610" s="479"/>
    </row>
    <row r="611" spans="1:31" s="75" customFormat="1" ht="13.5" x14ac:dyDescent="0.2">
      <c r="A611" s="211">
        <v>608</v>
      </c>
      <c r="B611" s="212" t="s">
        <v>1740</v>
      </c>
      <c r="C611" s="213" t="s">
        <v>1741</v>
      </c>
      <c r="D611" s="213"/>
      <c r="E611" s="213">
        <v>0</v>
      </c>
      <c r="F611" s="213" t="s">
        <v>553</v>
      </c>
      <c r="G611" s="214" t="s">
        <v>554</v>
      </c>
      <c r="H611" s="208">
        <f>IF(Input!F$4="GMH_OECC",J611,IF(Input!F$4="GMH_XOEC",L611,IF(Input!F$4="GMH_Korea",N611,IF(Input!F$4="GMH_EU",P611,IF(Input!F$4="Skysuper",#REF!,IF(Input!F$4="SkyII",#REF!,IF(Input!F$4="XO-8000",#REF!, "FALSE")))))))</f>
        <v>5</v>
      </c>
      <c r="I611" s="209">
        <f>IF(Input!F$4="GMH_OECC",K611,IF(Input!F$4="GMH_XOEC",M611,IF(Input!F$4="GMH_Korea",O611,IF(Input!F$4="GMH_EU",Q611,IF(Input!F$4="Skysuper",#REF!,IF(Input!F$4="SkyII",#REF!,IF(Input!F$4="XO-8000",#REF!, "FALSE")))))))</f>
        <v>2</v>
      </c>
      <c r="J611" s="210">
        <v>5</v>
      </c>
      <c r="K611" s="268">
        <v>2</v>
      </c>
      <c r="L611" s="270">
        <v>5</v>
      </c>
      <c r="M611" s="270">
        <v>2</v>
      </c>
      <c r="N611" s="270">
        <v>5</v>
      </c>
      <c r="O611" s="270">
        <v>2</v>
      </c>
      <c r="P611" s="270" t="s">
        <v>10359</v>
      </c>
      <c r="Q611" s="270">
        <v>0</v>
      </c>
      <c r="R611" s="74"/>
      <c r="S611" s="75" t="str">
        <f t="shared" si="54"/>
        <v>0205</v>
      </c>
      <c r="T611" s="75" t="str">
        <f t="shared" si="55"/>
        <v>02050000000100010001000100000000</v>
      </c>
      <c r="U611" s="75" t="str">
        <f t="shared" ca="1" si="56"/>
        <v>00000000000000000000000000000000</v>
      </c>
      <c r="V611" s="197">
        <f t="shared" ca="1" si="58"/>
        <v>0</v>
      </c>
      <c r="W611" s="75">
        <f t="shared" si="59"/>
        <v>11</v>
      </c>
      <c r="Y611" s="75">
        <f t="shared" si="57"/>
        <v>4864</v>
      </c>
      <c r="Z611" s="75">
        <v>608</v>
      </c>
      <c r="AE611" s="479"/>
    </row>
    <row r="612" spans="1:31" s="75" customFormat="1" ht="13.5" x14ac:dyDescent="0.2">
      <c r="A612" s="211">
        <v>609</v>
      </c>
      <c r="B612" s="212" t="s">
        <v>1742</v>
      </c>
      <c r="C612" s="213" t="s">
        <v>1743</v>
      </c>
      <c r="D612" s="213"/>
      <c r="E612" s="213">
        <v>0</v>
      </c>
      <c r="F612" s="213" t="s">
        <v>590</v>
      </c>
      <c r="G612" s="214" t="s">
        <v>554</v>
      </c>
      <c r="H612" s="208" t="str">
        <f>IF(Input!F$4="GMH_OECC",J612,IF(Input!F$4="GMH_XOEC",L612,IF(Input!F$4="GMH_Korea",N612,IF(Input!F$4="GMH_EU",P612,IF(Input!F$4="Skysuper",#REF!,IF(Input!F$4="SkyII",#REF!,IF(Input!F$4="XO-8000",#REF!, "FALSE")))))))</f>
        <v>00</v>
      </c>
      <c r="I612" s="209">
        <f>IF(Input!F$4="GMH_OECC",K612,IF(Input!F$4="GMH_XOEC",M612,IF(Input!F$4="GMH_Korea",O612,IF(Input!F$4="GMH_EU",Q612,IF(Input!F$4="Skysuper",#REF!,IF(Input!F$4="SkyII",#REF!,IF(Input!F$4="XO-8000",#REF!, "FALSE")))))))</f>
        <v>0</v>
      </c>
      <c r="J612" s="210" t="s">
        <v>10359</v>
      </c>
      <c r="K612" s="268">
        <v>0</v>
      </c>
      <c r="L612" s="270" t="s">
        <v>10359</v>
      </c>
      <c r="M612" s="270">
        <v>0</v>
      </c>
      <c r="N612" s="270" t="s">
        <v>10359</v>
      </c>
      <c r="O612" s="270">
        <v>0</v>
      </c>
      <c r="P612" s="270" t="s">
        <v>10359</v>
      </c>
      <c r="Q612" s="270">
        <v>0</v>
      </c>
      <c r="R612" s="74"/>
      <c r="S612" s="75" t="str">
        <f t="shared" si="54"/>
        <v>0000</v>
      </c>
      <c r="T612" s="75" t="str">
        <f t="shared" si="55"/>
        <v>00000001000100010001000000000000</v>
      </c>
      <c r="U612" s="75" t="str">
        <f t="shared" ca="1" si="56"/>
        <v>00000000000000000000000000000000</v>
      </c>
      <c r="V612" s="197">
        <f t="shared" ca="1" si="58"/>
        <v>0</v>
      </c>
      <c r="W612" s="75">
        <f t="shared" si="59"/>
        <v>4</v>
      </c>
      <c r="Y612" s="75">
        <f t="shared" si="57"/>
        <v>4872</v>
      </c>
      <c r="Z612" s="75">
        <v>609</v>
      </c>
      <c r="AE612" s="479"/>
    </row>
    <row r="613" spans="1:31" s="75" customFormat="1" ht="13.5" x14ac:dyDescent="0.2">
      <c r="A613" s="211">
        <v>610</v>
      </c>
      <c r="B613" s="212" t="s">
        <v>1744</v>
      </c>
      <c r="C613" s="213" t="s">
        <v>1745</v>
      </c>
      <c r="D613" s="213"/>
      <c r="E613" s="213">
        <v>1</v>
      </c>
      <c r="F613" s="213" t="s">
        <v>553</v>
      </c>
      <c r="G613" s="214" t="s">
        <v>554</v>
      </c>
      <c r="H613" s="208">
        <f>IF(Input!F$4="GMH_OECC",J613,IF(Input!F$4="GMH_XOEC",L613,IF(Input!F$4="GMH_Korea",N613,IF(Input!F$4="GMH_EU",P613,IF(Input!F$4="Skysuper",#REF!,IF(Input!F$4="SkyII",#REF!,IF(Input!F$4="XO-8000",#REF!, "FALSE")))))))</f>
        <v>1</v>
      </c>
      <c r="I613" s="209">
        <f>IF(Input!F$4="GMH_OECC",K613,IF(Input!F$4="GMH_XOEC",M613,IF(Input!F$4="GMH_Korea",O613,IF(Input!F$4="GMH_EU",Q613,IF(Input!F$4="Skysuper",#REF!,IF(Input!F$4="SkyII",#REF!,IF(Input!F$4="XO-8000",#REF!, "FALSE")))))))</f>
        <v>0</v>
      </c>
      <c r="J613" s="210">
        <v>1</v>
      </c>
      <c r="K613" s="268">
        <v>0</v>
      </c>
      <c r="L613" s="270">
        <v>1</v>
      </c>
      <c r="M613" s="270">
        <v>0</v>
      </c>
      <c r="N613" s="270">
        <v>1</v>
      </c>
      <c r="O613" s="270">
        <v>0</v>
      </c>
      <c r="P613" s="270">
        <v>1</v>
      </c>
      <c r="Q613" s="270">
        <v>0</v>
      </c>
      <c r="R613" s="74"/>
      <c r="S613" s="75" t="str">
        <f t="shared" si="54"/>
        <v>0001</v>
      </c>
      <c r="T613" s="75" t="str">
        <f t="shared" si="55"/>
        <v>00010001000100010000000000000000</v>
      </c>
      <c r="U613" s="75" t="str">
        <f t="shared" ca="1" si="56"/>
        <v>00000000000000000000000000000000</v>
      </c>
      <c r="V613" s="197">
        <f t="shared" ca="1" si="58"/>
        <v>0</v>
      </c>
      <c r="W613" s="75">
        <f t="shared" si="59"/>
        <v>4</v>
      </c>
      <c r="Y613" s="75">
        <f t="shared" si="57"/>
        <v>4880</v>
      </c>
      <c r="Z613" s="75">
        <v>610</v>
      </c>
      <c r="AE613" s="479"/>
    </row>
    <row r="614" spans="1:31" s="75" customFormat="1" ht="13.5" x14ac:dyDescent="0.2">
      <c r="A614" s="211">
        <v>611</v>
      </c>
      <c r="B614" s="212" t="s">
        <v>1746</v>
      </c>
      <c r="C614" s="213" t="s">
        <v>1747</v>
      </c>
      <c r="D614" s="213"/>
      <c r="E614" s="213">
        <v>1</v>
      </c>
      <c r="F614" s="213" t="s">
        <v>553</v>
      </c>
      <c r="G614" s="214" t="s">
        <v>572</v>
      </c>
      <c r="H614" s="208">
        <f>IF(Input!F$4="GMH_OECC",J614,IF(Input!F$4="GMH_XOEC",L614,IF(Input!F$4="GMH_Korea",N614,IF(Input!F$4="GMH_EU",P614,IF(Input!F$4="Skysuper",#REF!,IF(Input!F$4="SkyII",#REF!,IF(Input!F$4="XO-8000",#REF!, "FALSE")))))))</f>
        <v>1</v>
      </c>
      <c r="I614" s="209">
        <f>IF(Input!F$4="GMH_OECC",K614,IF(Input!F$4="GMH_XOEC",M614,IF(Input!F$4="GMH_Korea",O614,IF(Input!F$4="GMH_EU",Q614,IF(Input!F$4="Skysuper",#REF!,IF(Input!F$4="SkyII",#REF!,IF(Input!F$4="XO-8000",#REF!, "FALSE")))))))</f>
        <v>0</v>
      </c>
      <c r="J614" s="210">
        <v>1</v>
      </c>
      <c r="K614" s="268">
        <v>0</v>
      </c>
      <c r="L614" s="270">
        <v>1</v>
      </c>
      <c r="M614" s="270">
        <v>0</v>
      </c>
      <c r="N614" s="270">
        <v>1</v>
      </c>
      <c r="O614" s="270">
        <v>0</v>
      </c>
      <c r="P614" s="270">
        <v>1</v>
      </c>
      <c r="Q614" s="270">
        <v>0</v>
      </c>
      <c r="R614" s="74"/>
      <c r="S614" s="75" t="str">
        <f t="shared" si="54"/>
        <v>0001</v>
      </c>
      <c r="T614" s="75" t="str">
        <f t="shared" si="55"/>
        <v>00010001000100000000000000000000</v>
      </c>
      <c r="U614" s="75" t="str">
        <f t="shared" ca="1" si="56"/>
        <v>00000000000000000000000000000000</v>
      </c>
      <c r="V614" s="197">
        <f t="shared" ca="1" si="58"/>
        <v>0</v>
      </c>
      <c r="W614" s="75">
        <f t="shared" si="59"/>
        <v>3</v>
      </c>
      <c r="Y614" s="75">
        <f t="shared" si="57"/>
        <v>4888</v>
      </c>
      <c r="Z614" s="75">
        <v>611</v>
      </c>
      <c r="AE614" s="479"/>
    </row>
    <row r="615" spans="1:31" s="75" customFormat="1" ht="13.5" x14ac:dyDescent="0.2">
      <c r="A615" s="211">
        <v>612</v>
      </c>
      <c r="B615" s="212" t="s">
        <v>1748</v>
      </c>
      <c r="C615" s="213" t="s">
        <v>1749</v>
      </c>
      <c r="D615" s="213"/>
      <c r="E615" s="213">
        <v>1</v>
      </c>
      <c r="F615" s="213" t="s">
        <v>553</v>
      </c>
      <c r="G615" s="214" t="s">
        <v>572</v>
      </c>
      <c r="H615" s="208">
        <f>IF(Input!F$4="GMH_OECC",J615,IF(Input!F$4="GMH_XOEC",L615,IF(Input!F$4="GMH_Korea",N615,IF(Input!F$4="GMH_EU",P615,IF(Input!F$4="Skysuper",#REF!,IF(Input!F$4="SkyII",#REF!,IF(Input!F$4="XO-8000",#REF!, "FALSE")))))))</f>
        <v>1</v>
      </c>
      <c r="I615" s="209">
        <f>IF(Input!F$4="GMH_OECC",K615,IF(Input!F$4="GMH_XOEC",M615,IF(Input!F$4="GMH_Korea",O615,IF(Input!F$4="GMH_EU",Q615,IF(Input!F$4="Skysuper",#REF!,IF(Input!F$4="SkyII",#REF!,IF(Input!F$4="XO-8000",#REF!, "FALSE")))))))</f>
        <v>0</v>
      </c>
      <c r="J615" s="210">
        <v>1</v>
      </c>
      <c r="K615" s="268">
        <v>0</v>
      </c>
      <c r="L615" s="270">
        <v>1</v>
      </c>
      <c r="M615" s="270">
        <v>0</v>
      </c>
      <c r="N615" s="270">
        <v>1</v>
      </c>
      <c r="O615" s="270">
        <v>0</v>
      </c>
      <c r="P615" s="270">
        <v>1</v>
      </c>
      <c r="Q615" s="270">
        <v>0</v>
      </c>
      <c r="R615" s="74"/>
      <c r="S615" s="75" t="str">
        <f t="shared" si="54"/>
        <v>0001</v>
      </c>
      <c r="T615" s="75" t="str">
        <f t="shared" si="55"/>
        <v>00010001000000000000000000000000</v>
      </c>
      <c r="U615" s="75" t="str">
        <f t="shared" ca="1" si="56"/>
        <v>00000000000000000000000000000000</v>
      </c>
      <c r="V615" s="197">
        <f t="shared" ca="1" si="58"/>
        <v>0</v>
      </c>
      <c r="W615" s="75">
        <f t="shared" si="59"/>
        <v>2</v>
      </c>
      <c r="Y615" s="75">
        <f t="shared" si="57"/>
        <v>4896</v>
      </c>
      <c r="Z615" s="75">
        <v>612</v>
      </c>
      <c r="AE615" s="479"/>
    </row>
    <row r="616" spans="1:31" s="75" customFormat="1" ht="13.5" x14ac:dyDescent="0.2">
      <c r="A616" s="211">
        <v>613</v>
      </c>
      <c r="B616" s="212" t="s">
        <v>1750</v>
      </c>
      <c r="C616" s="213" t="s">
        <v>1751</v>
      </c>
      <c r="D616" s="213"/>
      <c r="E616" s="213">
        <v>1</v>
      </c>
      <c r="F616" s="213" t="s">
        <v>553</v>
      </c>
      <c r="G616" s="214" t="s">
        <v>572</v>
      </c>
      <c r="H616" s="208">
        <f>IF(Input!F$4="GMH_OECC",J616,IF(Input!F$4="GMH_XOEC",L616,IF(Input!F$4="GMH_Korea",N616,IF(Input!F$4="GMH_EU",P616,IF(Input!F$4="Skysuper",#REF!,IF(Input!F$4="SkyII",#REF!,IF(Input!F$4="XO-8000",#REF!, "FALSE")))))))</f>
        <v>1</v>
      </c>
      <c r="I616" s="209">
        <f>IF(Input!F$4="GMH_OECC",K616,IF(Input!F$4="GMH_XOEC",M616,IF(Input!F$4="GMH_Korea",O616,IF(Input!F$4="GMH_EU",Q616,IF(Input!F$4="Skysuper",#REF!,IF(Input!F$4="SkyII",#REF!,IF(Input!F$4="XO-8000",#REF!, "FALSE")))))))</f>
        <v>0</v>
      </c>
      <c r="J616" s="210">
        <v>1</v>
      </c>
      <c r="K616" s="268">
        <v>0</v>
      </c>
      <c r="L616" s="270">
        <v>1</v>
      </c>
      <c r="M616" s="270">
        <v>0</v>
      </c>
      <c r="N616" s="270">
        <v>1</v>
      </c>
      <c r="O616" s="270">
        <v>0</v>
      </c>
      <c r="P616" s="270">
        <v>1</v>
      </c>
      <c r="Q616" s="270">
        <v>0</v>
      </c>
      <c r="R616" s="74"/>
      <c r="S616" s="75" t="str">
        <f t="shared" si="54"/>
        <v>0001</v>
      </c>
      <c r="T616" s="75" t="str">
        <f t="shared" si="55"/>
        <v>0001000000000000000000000000080F</v>
      </c>
      <c r="U616" s="75" t="str">
        <f t="shared" ca="1" si="56"/>
        <v>00000000000000000000000000000000</v>
      </c>
      <c r="V616" s="197">
        <f t="shared" ca="1" si="58"/>
        <v>0</v>
      </c>
      <c r="W616" s="75">
        <f t="shared" si="59"/>
        <v>24</v>
      </c>
      <c r="Y616" s="75">
        <f t="shared" si="57"/>
        <v>4904</v>
      </c>
      <c r="Z616" s="75">
        <v>613</v>
      </c>
      <c r="AE616" s="479"/>
    </row>
    <row r="617" spans="1:31" s="75" customFormat="1" ht="13.5" x14ac:dyDescent="0.2">
      <c r="A617" s="211">
        <v>614</v>
      </c>
      <c r="B617" s="212" t="s">
        <v>569</v>
      </c>
      <c r="C617" s="213" t="s">
        <v>569</v>
      </c>
      <c r="D617" s="213" t="s">
        <v>569</v>
      </c>
      <c r="E617" s="213" t="s">
        <v>569</v>
      </c>
      <c r="F617" s="213" t="s">
        <v>569</v>
      </c>
      <c r="G617" s="214" t="s">
        <v>569</v>
      </c>
      <c r="H617" s="208" t="str">
        <f>IF(Input!F$4="GMH_OECC",J617,IF(Input!F$4="GMH_XOEC",L617,IF(Input!F$4="GMH_Korea",N617,IF(Input!F$4="GMH_EU",P617,IF(Input!F$4="Skysuper",#REF!,IF(Input!F$4="SkyII",#REF!,IF(Input!F$4="XO-8000",#REF!, "FALSE")))))))</f>
        <v>00</v>
      </c>
      <c r="I617" s="209">
        <f>IF(Input!F$4="GMH_OECC",K617,IF(Input!F$4="GMH_XOEC",M617,IF(Input!F$4="GMH_Korea",O617,IF(Input!F$4="GMH_EU",Q617,IF(Input!F$4="Skysuper",#REF!,IF(Input!F$4="SkyII",#REF!,IF(Input!F$4="XO-8000",#REF!, "FALSE")))))))</f>
        <v>0</v>
      </c>
      <c r="J617" s="210" t="s">
        <v>10359</v>
      </c>
      <c r="K617" s="268">
        <v>0</v>
      </c>
      <c r="L617" s="270" t="s">
        <v>10359</v>
      </c>
      <c r="M617" s="270">
        <v>0</v>
      </c>
      <c r="N617" s="270" t="s">
        <v>10359</v>
      </c>
      <c r="O617" s="270">
        <v>0</v>
      </c>
      <c r="P617" s="270" t="s">
        <v>10359</v>
      </c>
      <c r="Q617" s="270">
        <v>0</v>
      </c>
      <c r="R617" s="74"/>
      <c r="S617" s="75" t="str">
        <f t="shared" si="54"/>
        <v>0000</v>
      </c>
      <c r="T617" s="75" t="str">
        <f t="shared" si="55"/>
        <v>000000000000000000000000080F0000</v>
      </c>
      <c r="U617" s="75" t="str">
        <f t="shared" ca="1" si="56"/>
        <v>00000000000000000000000000000000</v>
      </c>
      <c r="V617" s="197">
        <f t="shared" ca="1" si="58"/>
        <v>0</v>
      </c>
      <c r="W617" s="75">
        <f t="shared" si="59"/>
        <v>23</v>
      </c>
      <c r="Y617" s="75">
        <f t="shared" si="57"/>
        <v>4912</v>
      </c>
      <c r="Z617" s="75">
        <v>614</v>
      </c>
      <c r="AE617" s="479"/>
    </row>
    <row r="618" spans="1:31" s="75" customFormat="1" ht="13.5" x14ac:dyDescent="0.2">
      <c r="A618" s="211">
        <v>615</v>
      </c>
      <c r="B618" s="212" t="s">
        <v>569</v>
      </c>
      <c r="C618" s="213" t="s">
        <v>569</v>
      </c>
      <c r="D618" s="213" t="s">
        <v>569</v>
      </c>
      <c r="E618" s="213" t="s">
        <v>569</v>
      </c>
      <c r="F618" s="213" t="s">
        <v>569</v>
      </c>
      <c r="G618" s="214" t="s">
        <v>569</v>
      </c>
      <c r="H618" s="208" t="str">
        <f>IF(Input!F$4="GMH_OECC",J618,IF(Input!F$4="GMH_XOEC",L618,IF(Input!F$4="GMH_Korea",N618,IF(Input!F$4="GMH_EU",P618,IF(Input!F$4="Skysuper",#REF!,IF(Input!F$4="SkyII",#REF!,IF(Input!F$4="XO-8000",#REF!, "FALSE")))))))</f>
        <v>00</v>
      </c>
      <c r="I618" s="209">
        <f>IF(Input!F$4="GMH_OECC",K618,IF(Input!F$4="GMH_XOEC",M618,IF(Input!F$4="GMH_Korea",O618,IF(Input!F$4="GMH_EU",Q618,IF(Input!F$4="Skysuper",#REF!,IF(Input!F$4="SkyII",#REF!,IF(Input!F$4="XO-8000",#REF!, "FALSE")))))))</f>
        <v>0</v>
      </c>
      <c r="J618" s="210" t="s">
        <v>10359</v>
      </c>
      <c r="K618" s="268">
        <v>0</v>
      </c>
      <c r="L618" s="270" t="s">
        <v>10359</v>
      </c>
      <c r="M618" s="270">
        <v>0</v>
      </c>
      <c r="N618" s="270" t="s">
        <v>10359</v>
      </c>
      <c r="O618" s="270">
        <v>0</v>
      </c>
      <c r="P618" s="270" t="s">
        <v>10359</v>
      </c>
      <c r="Q618" s="270">
        <v>0</v>
      </c>
      <c r="R618" s="74"/>
      <c r="S618" s="75" t="str">
        <f t="shared" si="54"/>
        <v>0000</v>
      </c>
      <c r="T618" s="75" t="str">
        <f t="shared" si="55"/>
        <v>00000000000000000000080F00000000</v>
      </c>
      <c r="U618" s="75" t="str">
        <f t="shared" ca="1" si="56"/>
        <v>00000000000000000000000000000000</v>
      </c>
      <c r="V618" s="197">
        <f t="shared" ca="1" si="58"/>
        <v>0</v>
      </c>
      <c r="W618" s="75">
        <f t="shared" si="59"/>
        <v>23</v>
      </c>
      <c r="Y618" s="75">
        <f t="shared" si="57"/>
        <v>4920</v>
      </c>
      <c r="Z618" s="75">
        <v>615</v>
      </c>
      <c r="AE618" s="479"/>
    </row>
    <row r="619" spans="1:31" s="75" customFormat="1" ht="13.5" x14ac:dyDescent="0.2">
      <c r="A619" s="211">
        <v>616</v>
      </c>
      <c r="B619" s="212" t="s">
        <v>1752</v>
      </c>
      <c r="C619" s="213" t="s">
        <v>1753</v>
      </c>
      <c r="D619" s="213"/>
      <c r="E619" s="213">
        <v>0</v>
      </c>
      <c r="F619" s="213" t="s">
        <v>553</v>
      </c>
      <c r="G619" s="214" t="s">
        <v>554</v>
      </c>
      <c r="H619" s="208" t="str">
        <f>IF(Input!F$4="GMH_OECC",J619,IF(Input!F$4="GMH_XOEC",L619,IF(Input!F$4="GMH_Korea",N619,IF(Input!F$4="GMH_EU",P619,IF(Input!F$4="Skysuper",#REF!,IF(Input!F$4="SkyII",#REF!,IF(Input!F$4="XO-8000",#REF!, "FALSE")))))))</f>
        <v>00</v>
      </c>
      <c r="I619" s="209">
        <f>IF(Input!F$4="GMH_OECC",K619,IF(Input!F$4="GMH_XOEC",M619,IF(Input!F$4="GMH_Korea",O619,IF(Input!F$4="GMH_EU",Q619,IF(Input!F$4="Skysuper",#REF!,IF(Input!F$4="SkyII",#REF!,IF(Input!F$4="XO-8000",#REF!, "FALSE")))))))</f>
        <v>0</v>
      </c>
      <c r="J619" s="210" t="s">
        <v>10359</v>
      </c>
      <c r="K619" s="268">
        <v>0</v>
      </c>
      <c r="L619" s="270" t="s">
        <v>10359</v>
      </c>
      <c r="M619" s="270">
        <v>0</v>
      </c>
      <c r="N619" s="270" t="s">
        <v>10359</v>
      </c>
      <c r="O619" s="270">
        <v>0</v>
      </c>
      <c r="P619" s="270" t="s">
        <v>10359</v>
      </c>
      <c r="Q619" s="270">
        <v>0</v>
      </c>
      <c r="R619" s="74"/>
      <c r="S619" s="75" t="str">
        <f t="shared" si="54"/>
        <v>0000</v>
      </c>
      <c r="T619" s="75" t="str">
        <f t="shared" si="55"/>
        <v>0000000000000000080F000000000000</v>
      </c>
      <c r="U619" s="75" t="str">
        <f t="shared" ca="1" si="56"/>
        <v>00000000000000000000000000000000</v>
      </c>
      <c r="V619" s="197">
        <f t="shared" ca="1" si="58"/>
        <v>0</v>
      </c>
      <c r="W619" s="75">
        <f t="shared" si="59"/>
        <v>23</v>
      </c>
      <c r="Y619" s="75">
        <f t="shared" si="57"/>
        <v>4928</v>
      </c>
      <c r="Z619" s="75">
        <v>616</v>
      </c>
      <c r="AE619" s="479"/>
    </row>
    <row r="620" spans="1:31" s="75" customFormat="1" ht="13.5" x14ac:dyDescent="0.2">
      <c r="A620" s="211">
        <v>617</v>
      </c>
      <c r="B620" s="212" t="s">
        <v>1754</v>
      </c>
      <c r="C620" s="213" t="s">
        <v>1755</v>
      </c>
      <c r="D620" s="213"/>
      <c r="E620" s="213">
        <v>0</v>
      </c>
      <c r="F620" s="213" t="s">
        <v>553</v>
      </c>
      <c r="G620" s="214" t="s">
        <v>572</v>
      </c>
      <c r="H620" s="208" t="str">
        <f>IF(Input!F$4="GMH_OECC",J620,IF(Input!F$4="GMH_XOEC",L620,IF(Input!F$4="GMH_Korea",N620,IF(Input!F$4="GMH_EU",P620,IF(Input!F$4="Skysuper",#REF!,IF(Input!F$4="SkyII",#REF!,IF(Input!F$4="XO-8000",#REF!, "FALSE")))))))</f>
        <v>00</v>
      </c>
      <c r="I620" s="209">
        <f>IF(Input!F$4="GMH_OECC",K620,IF(Input!F$4="GMH_XOEC",M620,IF(Input!F$4="GMH_Korea",O620,IF(Input!F$4="GMH_EU",Q620,IF(Input!F$4="Skysuper",#REF!,IF(Input!F$4="SkyII",#REF!,IF(Input!F$4="XO-8000",#REF!, "FALSE")))))))</f>
        <v>0</v>
      </c>
      <c r="J620" s="210" t="s">
        <v>10359</v>
      </c>
      <c r="K620" s="268">
        <v>0</v>
      </c>
      <c r="L620" s="270" t="s">
        <v>10359</v>
      </c>
      <c r="M620" s="270">
        <v>0</v>
      </c>
      <c r="N620" s="270" t="s">
        <v>10359</v>
      </c>
      <c r="O620" s="270">
        <v>0</v>
      </c>
      <c r="P620" s="270" t="s">
        <v>10359</v>
      </c>
      <c r="Q620" s="270">
        <v>0</v>
      </c>
      <c r="R620" s="74"/>
      <c r="S620" s="75" t="str">
        <f t="shared" si="54"/>
        <v>0000</v>
      </c>
      <c r="T620" s="75" t="str">
        <f t="shared" si="55"/>
        <v>000000000000080F0000000000009001</v>
      </c>
      <c r="U620" s="75" t="str">
        <f t="shared" ca="1" si="56"/>
        <v>00000000000000000000000000000000</v>
      </c>
      <c r="V620" s="197">
        <f t="shared" ca="1" si="58"/>
        <v>0</v>
      </c>
      <c r="W620" s="75">
        <f t="shared" si="59"/>
        <v>168</v>
      </c>
      <c r="Y620" s="75">
        <f t="shared" si="57"/>
        <v>4936</v>
      </c>
      <c r="Z620" s="75">
        <v>617</v>
      </c>
      <c r="AE620" s="479"/>
    </row>
    <row r="621" spans="1:31" s="75" customFormat="1" ht="13.5" x14ac:dyDescent="0.2">
      <c r="A621" s="211">
        <v>618</v>
      </c>
      <c r="B621" s="212" t="s">
        <v>1756</v>
      </c>
      <c r="C621" s="213" t="s">
        <v>1757</v>
      </c>
      <c r="D621" s="213"/>
      <c r="E621" s="213">
        <v>0</v>
      </c>
      <c r="F621" s="213" t="s">
        <v>553</v>
      </c>
      <c r="G621" s="214" t="s">
        <v>554</v>
      </c>
      <c r="H621" s="208" t="str">
        <f>IF(Input!F$4="GMH_OECC",J621,IF(Input!F$4="GMH_XOEC",L621,IF(Input!F$4="GMH_Korea",N621,IF(Input!F$4="GMH_EU",P621,IF(Input!F$4="Skysuper",#REF!,IF(Input!F$4="SkyII",#REF!,IF(Input!F$4="XO-8000",#REF!, "FALSE")))))))</f>
        <v>00</v>
      </c>
      <c r="I621" s="209">
        <f>IF(Input!F$4="GMH_OECC",K621,IF(Input!F$4="GMH_XOEC",M621,IF(Input!F$4="GMH_Korea",O621,IF(Input!F$4="GMH_EU",Q621,IF(Input!F$4="Skysuper",#REF!,IF(Input!F$4="SkyII",#REF!,IF(Input!F$4="XO-8000",#REF!, "FALSE")))))))</f>
        <v>0</v>
      </c>
      <c r="J621" s="210" t="s">
        <v>10359</v>
      </c>
      <c r="K621" s="268">
        <v>0</v>
      </c>
      <c r="L621" s="270" t="s">
        <v>10359</v>
      </c>
      <c r="M621" s="270">
        <v>0</v>
      </c>
      <c r="N621" s="270" t="s">
        <v>10359</v>
      </c>
      <c r="O621" s="270">
        <v>0</v>
      </c>
      <c r="P621" s="270" t="s">
        <v>10359</v>
      </c>
      <c r="Q621" s="270">
        <v>0</v>
      </c>
      <c r="R621" s="74"/>
      <c r="S621" s="75" t="str">
        <f t="shared" si="54"/>
        <v>0000</v>
      </c>
      <c r="T621" s="75" t="str">
        <f t="shared" si="55"/>
        <v>00000000080F00000000000090010001</v>
      </c>
      <c r="U621" s="75" t="str">
        <f t="shared" ca="1" si="56"/>
        <v>00000000000000000000000000000000</v>
      </c>
      <c r="V621" s="197">
        <f t="shared" ca="1" si="58"/>
        <v>0</v>
      </c>
      <c r="W621" s="75">
        <f t="shared" si="59"/>
        <v>169</v>
      </c>
      <c r="Y621" s="75">
        <f t="shared" si="57"/>
        <v>4944</v>
      </c>
      <c r="Z621" s="75">
        <v>618</v>
      </c>
      <c r="AE621" s="479"/>
    </row>
    <row r="622" spans="1:31" s="75" customFormat="1" ht="13.5" x14ac:dyDescent="0.2">
      <c r="A622" s="211">
        <v>619</v>
      </c>
      <c r="B622" s="212" t="s">
        <v>1758</v>
      </c>
      <c r="C622" s="213" t="s">
        <v>1759</v>
      </c>
      <c r="D622" s="213"/>
      <c r="E622" s="213">
        <v>0</v>
      </c>
      <c r="F622" s="213" t="s">
        <v>553</v>
      </c>
      <c r="G622" s="214" t="s">
        <v>572</v>
      </c>
      <c r="H622" s="208" t="str">
        <f>IF(Input!F$4="GMH_OECC",J622,IF(Input!F$4="GMH_XOEC",L622,IF(Input!F$4="GMH_Korea",N622,IF(Input!F$4="GMH_EU",P622,IF(Input!F$4="Skysuper",#REF!,IF(Input!F$4="SkyII",#REF!,IF(Input!F$4="XO-8000",#REF!, "FALSE")))))))</f>
        <v>00</v>
      </c>
      <c r="I622" s="209">
        <f>IF(Input!F$4="GMH_OECC",K622,IF(Input!F$4="GMH_XOEC",M622,IF(Input!F$4="GMH_Korea",O622,IF(Input!F$4="GMH_EU",Q622,IF(Input!F$4="Skysuper",#REF!,IF(Input!F$4="SkyII",#REF!,IF(Input!F$4="XO-8000",#REF!, "FALSE")))))))</f>
        <v>0</v>
      </c>
      <c r="J622" s="210" t="s">
        <v>10359</v>
      </c>
      <c r="K622" s="268">
        <v>0</v>
      </c>
      <c r="L622" s="270" t="s">
        <v>10359</v>
      </c>
      <c r="M622" s="270">
        <v>0</v>
      </c>
      <c r="N622" s="270" t="s">
        <v>10359</v>
      </c>
      <c r="O622" s="270">
        <v>0</v>
      </c>
      <c r="P622" s="270" t="s">
        <v>10359</v>
      </c>
      <c r="Q622" s="270">
        <v>0</v>
      </c>
      <c r="R622" s="74"/>
      <c r="S622" s="75" t="str">
        <f t="shared" si="54"/>
        <v>0000</v>
      </c>
      <c r="T622" s="75" t="str">
        <f t="shared" si="55"/>
        <v>0000080F000000000000900100010000</v>
      </c>
      <c r="U622" s="75" t="str">
        <f t="shared" ca="1" si="56"/>
        <v>00000000000000000000000000000000</v>
      </c>
      <c r="V622" s="197">
        <f t="shared" ca="1" si="58"/>
        <v>0</v>
      </c>
      <c r="W622" s="75">
        <f t="shared" si="59"/>
        <v>169</v>
      </c>
      <c r="Y622" s="75">
        <f t="shared" si="57"/>
        <v>4952</v>
      </c>
      <c r="Z622" s="75">
        <v>619</v>
      </c>
      <c r="AE622" s="479"/>
    </row>
    <row r="623" spans="1:31" s="75" customFormat="1" ht="13.5" x14ac:dyDescent="0.2">
      <c r="A623" s="211">
        <v>620</v>
      </c>
      <c r="B623" s="212" t="s">
        <v>1760</v>
      </c>
      <c r="C623" s="213" t="s">
        <v>1761</v>
      </c>
      <c r="D623" s="213"/>
      <c r="E623" s="213">
        <v>0</v>
      </c>
      <c r="F623" s="213" t="s">
        <v>553</v>
      </c>
      <c r="G623" s="214" t="s">
        <v>554</v>
      </c>
      <c r="H623" s="208">
        <f>IF(Input!F$4="GMH_OECC",J623,IF(Input!F$4="GMH_XOEC",L623,IF(Input!F$4="GMH_Korea",N623,IF(Input!F$4="GMH_EU",P623,IF(Input!F$4="Skysuper",#REF!,IF(Input!F$4="SkyII",#REF!,IF(Input!F$4="XO-8000",#REF!, "FALSE")))))))</f>
        <v>15</v>
      </c>
      <c r="I623" s="209">
        <f>IF(Input!F$4="GMH_OECC",K623,IF(Input!F$4="GMH_XOEC",M623,IF(Input!F$4="GMH_Korea",O623,IF(Input!F$4="GMH_EU",Q623,IF(Input!F$4="Skysuper",#REF!,IF(Input!F$4="SkyII",#REF!,IF(Input!F$4="XO-8000",#REF!, "FALSE")))))))</f>
        <v>4</v>
      </c>
      <c r="J623" s="210">
        <v>15</v>
      </c>
      <c r="K623" s="268">
        <v>4</v>
      </c>
      <c r="L623" s="270">
        <v>15</v>
      </c>
      <c r="M623" s="270">
        <v>4</v>
      </c>
      <c r="N623" s="270">
        <v>8</v>
      </c>
      <c r="O623" s="270">
        <v>3</v>
      </c>
      <c r="P623" s="270" t="s">
        <v>10359</v>
      </c>
      <c r="Q623" s="270">
        <v>0</v>
      </c>
      <c r="R623" s="74"/>
      <c r="S623" s="75" t="str">
        <f t="shared" si="54"/>
        <v>080F</v>
      </c>
      <c r="T623" s="75" t="str">
        <f t="shared" si="55"/>
        <v>080F0000000000009001000100000000</v>
      </c>
      <c r="U623" s="75" t="str">
        <f t="shared" ca="1" si="56"/>
        <v>00000000000000000000000000000000</v>
      </c>
      <c r="V623" s="197">
        <f t="shared" ca="1" si="58"/>
        <v>0</v>
      </c>
      <c r="W623" s="75">
        <f t="shared" si="59"/>
        <v>169</v>
      </c>
      <c r="Y623" s="75">
        <f t="shared" si="57"/>
        <v>4960</v>
      </c>
      <c r="Z623" s="75">
        <v>620</v>
      </c>
      <c r="AE623" s="479"/>
    </row>
    <row r="624" spans="1:31" s="75" customFormat="1" ht="13.5" x14ac:dyDescent="0.2">
      <c r="A624" s="211">
        <v>621</v>
      </c>
      <c r="B624" s="212" t="s">
        <v>1762</v>
      </c>
      <c r="C624" s="213" t="s">
        <v>1763</v>
      </c>
      <c r="D624" s="213"/>
      <c r="E624" s="213">
        <v>0</v>
      </c>
      <c r="F624" s="213" t="s">
        <v>553</v>
      </c>
      <c r="G624" s="214" t="s">
        <v>572</v>
      </c>
      <c r="H624" s="208" t="str">
        <f>IF(Input!F$4="GMH_OECC",J624,IF(Input!F$4="GMH_XOEC",L624,IF(Input!F$4="GMH_Korea",N624,IF(Input!F$4="GMH_EU",P624,IF(Input!F$4="Skysuper",#REF!,IF(Input!F$4="SkyII",#REF!,IF(Input!F$4="XO-8000",#REF!, "FALSE")))))))</f>
        <v>00</v>
      </c>
      <c r="I624" s="209">
        <f>IF(Input!F$4="GMH_OECC",K624,IF(Input!F$4="GMH_XOEC",M624,IF(Input!F$4="GMH_Korea",O624,IF(Input!F$4="GMH_EU",Q624,IF(Input!F$4="Skysuper",#REF!,IF(Input!F$4="SkyII",#REF!,IF(Input!F$4="XO-8000",#REF!, "FALSE")))))))</f>
        <v>0</v>
      </c>
      <c r="J624" s="210" t="s">
        <v>10359</v>
      </c>
      <c r="K624" s="268">
        <v>0</v>
      </c>
      <c r="L624" s="270" t="s">
        <v>10359</v>
      </c>
      <c r="M624" s="270">
        <v>0</v>
      </c>
      <c r="N624" s="270" t="s">
        <v>10359</v>
      </c>
      <c r="O624" s="270">
        <v>0</v>
      </c>
      <c r="P624" s="270" t="s">
        <v>10359</v>
      </c>
      <c r="Q624" s="270">
        <v>0</v>
      </c>
      <c r="R624" s="74"/>
      <c r="S624" s="75" t="str">
        <f t="shared" si="54"/>
        <v>0000</v>
      </c>
      <c r="T624" s="75" t="str">
        <f t="shared" si="55"/>
        <v>0000000000009001000100000000081B</v>
      </c>
      <c r="U624" s="75" t="str">
        <f t="shared" ca="1" si="56"/>
        <v>00000000000000000000000000000000</v>
      </c>
      <c r="V624" s="197">
        <f t="shared" ca="1" si="58"/>
        <v>0</v>
      </c>
      <c r="W624" s="75">
        <f t="shared" si="59"/>
        <v>181</v>
      </c>
      <c r="Y624" s="75">
        <f t="shared" si="57"/>
        <v>4968</v>
      </c>
      <c r="Z624" s="75">
        <v>621</v>
      </c>
      <c r="AE624" s="479"/>
    </row>
    <row r="625" spans="1:31" s="75" customFormat="1" ht="13.5" x14ac:dyDescent="0.2">
      <c r="A625" s="211">
        <v>622</v>
      </c>
      <c r="B625" s="212" t="s">
        <v>1764</v>
      </c>
      <c r="C625" s="213" t="s">
        <v>1765</v>
      </c>
      <c r="D625" s="213"/>
      <c r="E625" s="213">
        <v>0</v>
      </c>
      <c r="F625" s="213" t="s">
        <v>553</v>
      </c>
      <c r="G625" s="214" t="s">
        <v>572</v>
      </c>
      <c r="H625" s="208" t="str">
        <f>IF(Input!F$4="GMH_OECC",J625,IF(Input!F$4="GMH_XOEC",L625,IF(Input!F$4="GMH_Korea",N625,IF(Input!F$4="GMH_EU",P625,IF(Input!F$4="Skysuper",#REF!,IF(Input!F$4="SkyII",#REF!,IF(Input!F$4="XO-8000",#REF!, "FALSE")))))))</f>
        <v>00</v>
      </c>
      <c r="I625" s="209">
        <f>IF(Input!F$4="GMH_OECC",K625,IF(Input!F$4="GMH_XOEC",M625,IF(Input!F$4="GMH_Korea",O625,IF(Input!F$4="GMH_EU",Q625,IF(Input!F$4="Skysuper",#REF!,IF(Input!F$4="SkyII",#REF!,IF(Input!F$4="XO-8000",#REF!, "FALSE")))))))</f>
        <v>0</v>
      </c>
      <c r="J625" s="210" t="s">
        <v>10359</v>
      </c>
      <c r="K625" s="268">
        <v>0</v>
      </c>
      <c r="L625" s="270" t="s">
        <v>10359</v>
      </c>
      <c r="M625" s="270">
        <v>0</v>
      </c>
      <c r="N625" s="270" t="s">
        <v>10359</v>
      </c>
      <c r="O625" s="270">
        <v>0</v>
      </c>
      <c r="P625" s="270" t="s">
        <v>10359</v>
      </c>
      <c r="Q625" s="270">
        <v>0</v>
      </c>
      <c r="R625" s="74"/>
      <c r="S625" s="75" t="str">
        <f t="shared" si="54"/>
        <v>0000</v>
      </c>
      <c r="T625" s="75" t="str">
        <f t="shared" si="55"/>
        <v>000000009001000100000000081B0000</v>
      </c>
      <c r="U625" s="75" t="str">
        <f t="shared" ca="1" si="56"/>
        <v>00000000000000000000000000000000</v>
      </c>
      <c r="V625" s="197">
        <f t="shared" ca="1" si="58"/>
        <v>0</v>
      </c>
      <c r="W625" s="75">
        <f t="shared" si="59"/>
        <v>181</v>
      </c>
      <c r="Y625" s="75">
        <f t="shared" si="57"/>
        <v>4976</v>
      </c>
      <c r="Z625" s="75">
        <v>622</v>
      </c>
      <c r="AE625" s="479"/>
    </row>
    <row r="626" spans="1:31" s="75" customFormat="1" ht="13.5" x14ac:dyDescent="0.2">
      <c r="A626" s="211">
        <v>623</v>
      </c>
      <c r="B626" s="212" t="s">
        <v>1766</v>
      </c>
      <c r="C626" s="213" t="s">
        <v>1767</v>
      </c>
      <c r="D626" s="213"/>
      <c r="E626" s="213">
        <v>0</v>
      </c>
      <c r="F626" s="213" t="s">
        <v>553</v>
      </c>
      <c r="G626" s="214" t="s">
        <v>572</v>
      </c>
      <c r="H626" s="208" t="str">
        <f>IF(Input!F$4="GMH_OECC",J626,IF(Input!F$4="GMH_XOEC",L626,IF(Input!F$4="GMH_Korea",N626,IF(Input!F$4="GMH_EU",P626,IF(Input!F$4="Skysuper",#REF!,IF(Input!F$4="SkyII",#REF!,IF(Input!F$4="XO-8000",#REF!, "FALSE")))))))</f>
        <v>00</v>
      </c>
      <c r="I626" s="209">
        <f>IF(Input!F$4="GMH_OECC",K626,IF(Input!F$4="GMH_XOEC",M626,IF(Input!F$4="GMH_Korea",O626,IF(Input!F$4="GMH_EU",Q626,IF(Input!F$4="Skysuper",#REF!,IF(Input!F$4="SkyII",#REF!,IF(Input!F$4="XO-8000",#REF!, "FALSE")))))))</f>
        <v>0</v>
      </c>
      <c r="J626" s="210" t="s">
        <v>10359</v>
      </c>
      <c r="K626" s="268">
        <v>0</v>
      </c>
      <c r="L626" s="270" t="s">
        <v>10359</v>
      </c>
      <c r="M626" s="270">
        <v>0</v>
      </c>
      <c r="N626" s="270" t="s">
        <v>10359</v>
      </c>
      <c r="O626" s="270">
        <v>0</v>
      </c>
      <c r="P626" s="270" t="s">
        <v>10359</v>
      </c>
      <c r="Q626" s="270">
        <v>0</v>
      </c>
      <c r="R626" s="74"/>
      <c r="S626" s="75" t="str">
        <f t="shared" si="54"/>
        <v>0000</v>
      </c>
      <c r="T626" s="75" t="str">
        <f t="shared" si="55"/>
        <v>00009001000100000000081B00000000</v>
      </c>
      <c r="U626" s="75" t="str">
        <f t="shared" ca="1" si="56"/>
        <v>00000000000000000000000000000000</v>
      </c>
      <c r="V626" s="197">
        <f t="shared" ca="1" si="58"/>
        <v>0</v>
      </c>
      <c r="W626" s="75">
        <f t="shared" si="59"/>
        <v>181</v>
      </c>
      <c r="Y626" s="75">
        <f t="shared" si="57"/>
        <v>4984</v>
      </c>
      <c r="Z626" s="75">
        <v>623</v>
      </c>
      <c r="AE626" s="479"/>
    </row>
    <row r="627" spans="1:31" s="75" customFormat="1" ht="13.5" x14ac:dyDescent="0.2">
      <c r="A627" s="211">
        <v>624</v>
      </c>
      <c r="B627" s="212" t="s">
        <v>11</v>
      </c>
      <c r="C627" s="213" t="s">
        <v>1768</v>
      </c>
      <c r="D627" s="213"/>
      <c r="E627" s="213">
        <v>1</v>
      </c>
      <c r="F627" s="213" t="s">
        <v>553</v>
      </c>
      <c r="G627" s="214" t="s">
        <v>572</v>
      </c>
      <c r="H627" s="208">
        <f>IF(Input!F$4="GMH_OECC",J627,IF(Input!F$4="GMH_XOEC",L627,IF(Input!F$4="GMH_Korea",N627,IF(Input!F$4="GMH_EU",P627,IF(Input!F$4="Skysuper",#REF!,IF(Input!F$4="SkyII",#REF!,IF(Input!F$4="XO-8000",#REF!, "FALSE")))))))</f>
        <v>1</v>
      </c>
      <c r="I627" s="209">
        <f>IF(Input!F$4="GMH_OECC",K627,IF(Input!F$4="GMH_XOEC",M627,IF(Input!F$4="GMH_Korea",O627,IF(Input!F$4="GMH_EU",Q627,IF(Input!F$4="Skysuper",#REF!,IF(Input!F$4="SkyII",#REF!,IF(Input!F$4="XO-8000",#REF!, "FALSE")))))))</f>
        <v>0</v>
      </c>
      <c r="J627" s="210">
        <v>1</v>
      </c>
      <c r="K627" s="268">
        <v>0</v>
      </c>
      <c r="L627" s="270">
        <v>1</v>
      </c>
      <c r="M627" s="270">
        <v>0</v>
      </c>
      <c r="N627" s="270">
        <v>1</v>
      </c>
      <c r="O627" s="270">
        <v>0</v>
      </c>
      <c r="P627" s="270">
        <v>1</v>
      </c>
      <c r="Q627" s="270">
        <v>0</v>
      </c>
      <c r="R627" s="74"/>
      <c r="S627" s="75" t="str">
        <f>"9"&amp;DEC2HEX(2^(I627-1))&amp;IF(LEN(DEC2HEX(H627))=2,DEC2HEX(H627),"0"&amp;DEC2HEX(H627))</f>
        <v>9001</v>
      </c>
      <c r="T627" s="75" t="str">
        <f t="shared" si="55"/>
        <v>9001000100000000081B000000000000</v>
      </c>
      <c r="U627" s="75" t="str">
        <f t="shared" ca="1" si="56"/>
        <v>00000000000000000000000000000000</v>
      </c>
      <c r="V627" s="197">
        <f t="shared" ca="1" si="58"/>
        <v>0</v>
      </c>
      <c r="W627" s="75">
        <f t="shared" si="59"/>
        <v>181</v>
      </c>
      <c r="Y627" s="75">
        <f t="shared" si="57"/>
        <v>4992</v>
      </c>
      <c r="Z627" s="75">
        <v>624</v>
      </c>
      <c r="AE627" s="479"/>
    </row>
    <row r="628" spans="1:31" s="75" customFormat="1" ht="13.5" x14ac:dyDescent="0.2">
      <c r="A628" s="211">
        <v>625</v>
      </c>
      <c r="B628" s="212" t="s">
        <v>1769</v>
      </c>
      <c r="C628" s="213" t="s">
        <v>1770</v>
      </c>
      <c r="D628" s="213"/>
      <c r="E628" s="213">
        <v>1</v>
      </c>
      <c r="F628" s="213" t="s">
        <v>553</v>
      </c>
      <c r="G628" s="214" t="s">
        <v>554</v>
      </c>
      <c r="H628" s="208">
        <f>IF(Input!F$4="GMH_OECC",J628,IF(Input!F$4="GMH_XOEC",L628,IF(Input!F$4="GMH_Korea",N628,IF(Input!F$4="GMH_EU",P628,IF(Input!F$4="Skysuper",#REF!,IF(Input!F$4="SkyII",#REF!,IF(Input!F$4="XO-8000",#REF!, "FALSE")))))))</f>
        <v>1</v>
      </c>
      <c r="I628" s="209">
        <f>IF(Input!F$4="GMH_OECC",K628,IF(Input!F$4="GMH_XOEC",M628,IF(Input!F$4="GMH_Korea",O628,IF(Input!F$4="GMH_EU",Q628,IF(Input!F$4="Skysuper",#REF!,IF(Input!F$4="SkyII",#REF!,IF(Input!F$4="XO-8000",#REF!, "FALSE")))))))</f>
        <v>0</v>
      </c>
      <c r="J628" s="210">
        <v>1</v>
      </c>
      <c r="K628" s="268">
        <v>0</v>
      </c>
      <c r="L628" s="270">
        <v>1</v>
      </c>
      <c r="M628" s="270">
        <v>0</v>
      </c>
      <c r="N628" s="270">
        <v>1</v>
      </c>
      <c r="O628" s="270">
        <v>0</v>
      </c>
      <c r="P628" s="270">
        <v>1</v>
      </c>
      <c r="Q628" s="270">
        <v>0</v>
      </c>
      <c r="R628" s="74"/>
      <c r="S628" s="75" t="str">
        <f t="shared" si="54"/>
        <v>0001</v>
      </c>
      <c r="T628" s="75" t="str">
        <f t="shared" si="55"/>
        <v>000100000000081B0000000000000000</v>
      </c>
      <c r="U628" s="75" t="str">
        <f t="shared" ca="1" si="56"/>
        <v>00000000000000000000000000000000</v>
      </c>
      <c r="V628" s="197">
        <f t="shared" ca="1" si="58"/>
        <v>0</v>
      </c>
      <c r="W628" s="75">
        <f t="shared" si="59"/>
        <v>36</v>
      </c>
      <c r="Y628" s="75">
        <f t="shared" si="57"/>
        <v>5000</v>
      </c>
      <c r="Z628" s="75">
        <v>625</v>
      </c>
      <c r="AE628" s="479"/>
    </row>
    <row r="629" spans="1:31" s="75" customFormat="1" ht="13.5" x14ac:dyDescent="0.2">
      <c r="A629" s="211">
        <v>626</v>
      </c>
      <c r="B629" s="212" t="s">
        <v>1771</v>
      </c>
      <c r="C629" s="213" t="s">
        <v>1772</v>
      </c>
      <c r="D629" s="213"/>
      <c r="E629" s="213">
        <v>0</v>
      </c>
      <c r="F629" s="213" t="s">
        <v>553</v>
      </c>
      <c r="G629" s="214" t="s">
        <v>554</v>
      </c>
      <c r="H629" s="208" t="str">
        <f>IF(Input!F$4="GMH_OECC",J629,IF(Input!F$4="GMH_XOEC",L629,IF(Input!F$4="GMH_Korea",N629,IF(Input!F$4="GMH_EU",P629,IF(Input!F$4="Skysuper",#REF!,IF(Input!F$4="SkyII",#REF!,IF(Input!F$4="XO-8000",#REF!, "FALSE")))))))</f>
        <v>00</v>
      </c>
      <c r="I629" s="209">
        <f>IF(Input!F$4="GMH_OECC",K629,IF(Input!F$4="GMH_XOEC",M629,IF(Input!F$4="GMH_Korea",O629,IF(Input!F$4="GMH_EU",Q629,IF(Input!F$4="Skysuper",#REF!,IF(Input!F$4="SkyII",#REF!,IF(Input!F$4="XO-8000",#REF!, "FALSE")))))))</f>
        <v>0</v>
      </c>
      <c r="J629" s="210" t="s">
        <v>10359</v>
      </c>
      <c r="K629" s="268">
        <v>0</v>
      </c>
      <c r="L629" s="270" t="s">
        <v>10359</v>
      </c>
      <c r="M629" s="270">
        <v>0</v>
      </c>
      <c r="N629" s="270" t="s">
        <v>10359</v>
      </c>
      <c r="O629" s="270">
        <v>0</v>
      </c>
      <c r="P629" s="270" t="s">
        <v>10359</v>
      </c>
      <c r="Q629" s="270">
        <v>0</v>
      </c>
      <c r="R629" s="74"/>
      <c r="S629" s="75" t="str">
        <f t="shared" si="54"/>
        <v>0000</v>
      </c>
      <c r="T629" s="75" t="str">
        <f t="shared" si="55"/>
        <v>00000000081B00000000000000000000</v>
      </c>
      <c r="U629" s="75" t="str">
        <f t="shared" ca="1" si="56"/>
        <v>00000000000000000000000000000000</v>
      </c>
      <c r="V629" s="197">
        <f t="shared" ca="1" si="58"/>
        <v>0</v>
      </c>
      <c r="W629" s="75">
        <f t="shared" si="59"/>
        <v>35</v>
      </c>
      <c r="Y629" s="75">
        <f t="shared" si="57"/>
        <v>5008</v>
      </c>
      <c r="Z629" s="75">
        <v>626</v>
      </c>
      <c r="AE629" s="479"/>
    </row>
    <row r="630" spans="1:31" s="75" customFormat="1" ht="13.5" x14ac:dyDescent="0.2">
      <c r="A630" s="211">
        <v>627</v>
      </c>
      <c r="B630" s="212" t="s">
        <v>1773</v>
      </c>
      <c r="C630" s="213" t="s">
        <v>1774</v>
      </c>
      <c r="D630" s="213"/>
      <c r="E630" s="213">
        <v>0</v>
      </c>
      <c r="F630" s="213" t="s">
        <v>553</v>
      </c>
      <c r="G630" s="214" t="s">
        <v>554</v>
      </c>
      <c r="H630" s="208" t="str">
        <f>IF(Input!F$4="GMH_OECC",J630,IF(Input!F$4="GMH_XOEC",L630,IF(Input!F$4="GMH_Korea",N630,IF(Input!F$4="GMH_EU",P630,IF(Input!F$4="Skysuper",#REF!,IF(Input!F$4="SkyII",#REF!,IF(Input!F$4="XO-8000",#REF!, "FALSE")))))))</f>
        <v>00</v>
      </c>
      <c r="I630" s="209">
        <f>IF(Input!F$4="GMH_OECC",K630,IF(Input!F$4="GMH_XOEC",M630,IF(Input!F$4="GMH_Korea",O630,IF(Input!F$4="GMH_EU",Q630,IF(Input!F$4="Skysuper",#REF!,IF(Input!F$4="SkyII",#REF!,IF(Input!F$4="XO-8000",#REF!, "FALSE")))))))</f>
        <v>0</v>
      </c>
      <c r="J630" s="210" t="s">
        <v>10359</v>
      </c>
      <c r="K630" s="268">
        <v>0</v>
      </c>
      <c r="L630" s="270" t="s">
        <v>10359</v>
      </c>
      <c r="M630" s="270">
        <v>0</v>
      </c>
      <c r="N630" s="270" t="s">
        <v>10359</v>
      </c>
      <c r="O630" s="270">
        <v>0</v>
      </c>
      <c r="P630" s="270" t="s">
        <v>10359</v>
      </c>
      <c r="Q630" s="270">
        <v>0</v>
      </c>
      <c r="R630" s="74"/>
      <c r="S630" s="75" t="str">
        <f t="shared" si="54"/>
        <v>0000</v>
      </c>
      <c r="T630" s="75" t="str">
        <f t="shared" si="55"/>
        <v>0000081B000000000000000000000000</v>
      </c>
      <c r="U630" s="75" t="str">
        <f t="shared" ca="1" si="56"/>
        <v>00000000000000000000000000000000</v>
      </c>
      <c r="V630" s="197">
        <f t="shared" ca="1" si="58"/>
        <v>0</v>
      </c>
      <c r="W630" s="75">
        <f t="shared" si="59"/>
        <v>35</v>
      </c>
      <c r="Y630" s="75">
        <f t="shared" si="57"/>
        <v>5016</v>
      </c>
      <c r="Z630" s="75">
        <v>627</v>
      </c>
      <c r="AE630" s="479"/>
    </row>
    <row r="631" spans="1:31" s="75" customFormat="1" ht="13.5" x14ac:dyDescent="0.2">
      <c r="A631" s="211">
        <v>628</v>
      </c>
      <c r="B631" s="212" t="s">
        <v>1775</v>
      </c>
      <c r="C631" s="213" t="s">
        <v>1776</v>
      </c>
      <c r="D631" s="213"/>
      <c r="E631" s="213">
        <v>0</v>
      </c>
      <c r="F631" s="213" t="s">
        <v>553</v>
      </c>
      <c r="G631" s="214" t="s">
        <v>554</v>
      </c>
      <c r="H631" s="208">
        <f>IF(Input!F$4="GMH_OECC",J631,IF(Input!F$4="GMH_XOEC",L631,IF(Input!F$4="GMH_Korea",N631,IF(Input!F$4="GMH_EU",P631,IF(Input!F$4="Skysuper",#REF!,IF(Input!F$4="SkyII",#REF!,IF(Input!F$4="XO-8000",#REF!, "FALSE")))))))</f>
        <v>27</v>
      </c>
      <c r="I631" s="209">
        <f>IF(Input!F$4="GMH_OECC",K631,IF(Input!F$4="GMH_XOEC",M631,IF(Input!F$4="GMH_Korea",O631,IF(Input!F$4="GMH_EU",Q631,IF(Input!F$4="Skysuper",#REF!,IF(Input!F$4="SkyII",#REF!,IF(Input!F$4="XO-8000",#REF!, "FALSE")))))))</f>
        <v>4</v>
      </c>
      <c r="J631" s="210">
        <v>27</v>
      </c>
      <c r="K631" s="268">
        <v>4</v>
      </c>
      <c r="L631" s="270">
        <v>27</v>
      </c>
      <c r="M631" s="270">
        <v>4</v>
      </c>
      <c r="N631" s="270">
        <v>28</v>
      </c>
      <c r="O631" s="270">
        <v>4</v>
      </c>
      <c r="P631" s="270" t="s">
        <v>10359</v>
      </c>
      <c r="Q631" s="270">
        <v>0</v>
      </c>
      <c r="R631" s="74"/>
      <c r="S631" s="75" t="str">
        <f t="shared" si="54"/>
        <v>081B</v>
      </c>
      <c r="T631" s="75" t="str">
        <f t="shared" si="55"/>
        <v>081B0000000000000000000000000000</v>
      </c>
      <c r="U631" s="75" t="str">
        <f t="shared" ca="1" si="56"/>
        <v>00000000000000000000000000000000</v>
      </c>
      <c r="V631" s="197">
        <f t="shared" ca="1" si="58"/>
        <v>0</v>
      </c>
      <c r="W631" s="75">
        <f t="shared" si="59"/>
        <v>35</v>
      </c>
      <c r="Y631" s="75">
        <f t="shared" si="57"/>
        <v>5024</v>
      </c>
      <c r="Z631" s="75">
        <v>628</v>
      </c>
      <c r="AE631" s="479"/>
    </row>
    <row r="632" spans="1:31" s="75" customFormat="1" ht="13.5" x14ac:dyDescent="0.2">
      <c r="A632" s="211">
        <v>629</v>
      </c>
      <c r="B632" s="212" t="s">
        <v>1777</v>
      </c>
      <c r="C632" s="213" t="s">
        <v>1778</v>
      </c>
      <c r="D632" s="213"/>
      <c r="E632" s="213">
        <v>0</v>
      </c>
      <c r="F632" s="213" t="s">
        <v>553</v>
      </c>
      <c r="G632" s="214" t="s">
        <v>554</v>
      </c>
      <c r="H632" s="208" t="str">
        <f>IF(Input!F$4="GMH_OECC",J632,IF(Input!F$4="GMH_XOEC",L632,IF(Input!F$4="GMH_Korea",N632,IF(Input!F$4="GMH_EU",P632,IF(Input!F$4="Skysuper",#REF!,IF(Input!F$4="SkyII",#REF!,IF(Input!F$4="XO-8000",#REF!, "FALSE")))))))</f>
        <v>00</v>
      </c>
      <c r="I632" s="209">
        <f>IF(Input!F$4="GMH_OECC",K632,IF(Input!F$4="GMH_XOEC",M632,IF(Input!F$4="GMH_Korea",O632,IF(Input!F$4="GMH_EU",Q632,IF(Input!F$4="Skysuper",#REF!,IF(Input!F$4="SkyII",#REF!,IF(Input!F$4="XO-8000",#REF!, "FALSE")))))))</f>
        <v>0</v>
      </c>
      <c r="J632" s="210" t="s">
        <v>10359</v>
      </c>
      <c r="K632" s="268">
        <v>0</v>
      </c>
      <c r="L632" s="270" t="s">
        <v>10359</v>
      </c>
      <c r="M632" s="270">
        <v>0</v>
      </c>
      <c r="N632" s="270" t="s">
        <v>10359</v>
      </c>
      <c r="O632" s="270">
        <v>0</v>
      </c>
      <c r="P632" s="270" t="s">
        <v>10359</v>
      </c>
      <c r="Q632" s="270">
        <v>0</v>
      </c>
      <c r="R632" s="74"/>
      <c r="S632" s="75" t="str">
        <f t="shared" si="54"/>
        <v>0000</v>
      </c>
      <c r="T632" s="75" t="str">
        <f t="shared" si="55"/>
        <v>00000000000000000000000000000000</v>
      </c>
      <c r="U632" s="75" t="str">
        <f t="shared" ca="1" si="56"/>
        <v>00000000000000000000000000000000</v>
      </c>
      <c r="V632" s="197">
        <f t="shared" ca="1" si="58"/>
        <v>0</v>
      </c>
      <c r="W632" s="75">
        <f t="shared" si="59"/>
        <v>0</v>
      </c>
      <c r="Y632" s="75">
        <f t="shared" si="57"/>
        <v>5032</v>
      </c>
      <c r="Z632" s="75">
        <v>629</v>
      </c>
      <c r="AE632" s="479"/>
    </row>
    <row r="633" spans="1:31" s="75" customFormat="1" ht="13.5" x14ac:dyDescent="0.2">
      <c r="A633" s="211">
        <v>630</v>
      </c>
      <c r="B633" s="212" t="s">
        <v>1779</v>
      </c>
      <c r="C633" s="213" t="s">
        <v>1780</v>
      </c>
      <c r="D633" s="213"/>
      <c r="E633" s="213">
        <v>0</v>
      </c>
      <c r="F633" s="213" t="s">
        <v>590</v>
      </c>
      <c r="G633" s="214" t="s">
        <v>554</v>
      </c>
      <c r="H633" s="208" t="str">
        <f>IF(Input!F$4="GMH_OECC",J633,IF(Input!F$4="GMH_XOEC",L633,IF(Input!F$4="GMH_Korea",N633,IF(Input!F$4="GMH_EU",P633,IF(Input!F$4="Skysuper",#REF!,IF(Input!F$4="SkyII",#REF!,IF(Input!F$4="XO-8000",#REF!, "FALSE")))))))</f>
        <v>00</v>
      </c>
      <c r="I633" s="209">
        <f>IF(Input!F$4="GMH_OECC",K633,IF(Input!F$4="GMH_XOEC",M633,IF(Input!F$4="GMH_Korea",O633,IF(Input!F$4="GMH_EU",Q633,IF(Input!F$4="Skysuper",#REF!,IF(Input!F$4="SkyII",#REF!,IF(Input!F$4="XO-8000",#REF!, "FALSE")))))))</f>
        <v>0</v>
      </c>
      <c r="J633" s="210" t="s">
        <v>10359</v>
      </c>
      <c r="K633" s="268">
        <v>0</v>
      </c>
      <c r="L633" s="270" t="s">
        <v>10359</v>
      </c>
      <c r="M633" s="270">
        <v>0</v>
      </c>
      <c r="N633" s="270" t="s">
        <v>10359</v>
      </c>
      <c r="O633" s="270">
        <v>0</v>
      </c>
      <c r="P633" s="270" t="s">
        <v>10359</v>
      </c>
      <c r="Q633" s="270">
        <v>0</v>
      </c>
      <c r="R633" s="74"/>
      <c r="S633" s="75" t="str">
        <f t="shared" si="54"/>
        <v>0000</v>
      </c>
      <c r="T633" s="75" t="str">
        <f t="shared" si="55"/>
        <v>00000000000000000000000000000000</v>
      </c>
      <c r="U633" s="75" t="str">
        <f t="shared" ca="1" si="56"/>
        <v>00000000000000000000000000000000</v>
      </c>
      <c r="V633" s="197">
        <f t="shared" ca="1" si="58"/>
        <v>0</v>
      </c>
      <c r="W633" s="75">
        <f t="shared" si="59"/>
        <v>0</v>
      </c>
      <c r="Y633" s="75">
        <f t="shared" si="57"/>
        <v>5040</v>
      </c>
      <c r="Z633" s="75">
        <v>630</v>
      </c>
      <c r="AE633" s="479"/>
    </row>
    <row r="634" spans="1:31" s="75" customFormat="1" ht="13.5" x14ac:dyDescent="0.2">
      <c r="A634" s="211">
        <v>631</v>
      </c>
      <c r="B634" s="212" t="s">
        <v>1781</v>
      </c>
      <c r="C634" s="213" t="s">
        <v>1782</v>
      </c>
      <c r="D634" s="213"/>
      <c r="E634" s="213">
        <v>0</v>
      </c>
      <c r="F634" s="213" t="s">
        <v>553</v>
      </c>
      <c r="G634" s="214" t="s">
        <v>572</v>
      </c>
      <c r="H634" s="208" t="str">
        <f>IF(Input!F$4="GMH_OECC",J634,IF(Input!F$4="GMH_XOEC",L634,IF(Input!F$4="GMH_Korea",N634,IF(Input!F$4="GMH_EU",P634,IF(Input!F$4="Skysuper",#REF!,IF(Input!F$4="SkyII",#REF!,IF(Input!F$4="XO-8000",#REF!, "FALSE")))))))</f>
        <v>00</v>
      </c>
      <c r="I634" s="209">
        <f>IF(Input!F$4="GMH_OECC",K634,IF(Input!F$4="GMH_XOEC",M634,IF(Input!F$4="GMH_Korea",O634,IF(Input!F$4="GMH_EU",Q634,IF(Input!F$4="Skysuper",#REF!,IF(Input!F$4="SkyII",#REF!,IF(Input!F$4="XO-8000",#REF!, "FALSE")))))))</f>
        <v>0</v>
      </c>
      <c r="J634" s="210" t="s">
        <v>10359</v>
      </c>
      <c r="K634" s="268">
        <v>0</v>
      </c>
      <c r="L634" s="270" t="s">
        <v>10359</v>
      </c>
      <c r="M634" s="270">
        <v>0</v>
      </c>
      <c r="N634" s="270" t="s">
        <v>10359</v>
      </c>
      <c r="O634" s="270">
        <v>0</v>
      </c>
      <c r="P634" s="270" t="s">
        <v>10359</v>
      </c>
      <c r="Q634" s="270">
        <v>0</v>
      </c>
      <c r="R634" s="74"/>
      <c r="S634" s="75" t="str">
        <f t="shared" si="54"/>
        <v>0000</v>
      </c>
      <c r="T634" s="75" t="str">
        <f t="shared" si="55"/>
        <v>00000000000000000000000000000000</v>
      </c>
      <c r="U634" s="75" t="str">
        <f t="shared" ca="1" si="56"/>
        <v>00000000000000000000000000000000</v>
      </c>
      <c r="V634" s="197">
        <f t="shared" ca="1" si="58"/>
        <v>0</v>
      </c>
      <c r="W634" s="75">
        <f t="shared" si="59"/>
        <v>0</v>
      </c>
      <c r="Y634" s="75">
        <f t="shared" si="57"/>
        <v>5048</v>
      </c>
      <c r="Z634" s="75">
        <v>631</v>
      </c>
      <c r="AE634" s="479"/>
    </row>
    <row r="635" spans="1:31" s="75" customFormat="1" ht="13.5" x14ac:dyDescent="0.2">
      <c r="A635" s="211">
        <v>632</v>
      </c>
      <c r="B635" s="212" t="s">
        <v>569</v>
      </c>
      <c r="C635" s="213" t="s">
        <v>569</v>
      </c>
      <c r="D635" s="213" t="s">
        <v>569</v>
      </c>
      <c r="E635" s="213" t="s">
        <v>569</v>
      </c>
      <c r="F635" s="213" t="s">
        <v>569</v>
      </c>
      <c r="G635" s="214" t="s">
        <v>569</v>
      </c>
      <c r="H635" s="208" t="str">
        <f>IF(Input!F$4="GMH_OECC",J635,IF(Input!F$4="GMH_XOEC",L635,IF(Input!F$4="GMH_Korea",N635,IF(Input!F$4="GMH_EU",P635,IF(Input!F$4="Skysuper",#REF!,IF(Input!F$4="SkyII",#REF!,IF(Input!F$4="XO-8000",#REF!, "FALSE")))))))</f>
        <v>00</v>
      </c>
      <c r="I635" s="209">
        <f>IF(Input!F$4="GMH_OECC",K635,IF(Input!F$4="GMH_XOEC",M635,IF(Input!F$4="GMH_Korea",O635,IF(Input!F$4="GMH_EU",Q635,IF(Input!F$4="Skysuper",#REF!,IF(Input!F$4="SkyII",#REF!,IF(Input!F$4="XO-8000",#REF!, "FALSE")))))))</f>
        <v>0</v>
      </c>
      <c r="J635" s="210" t="s">
        <v>10359</v>
      </c>
      <c r="K635" s="268">
        <v>0</v>
      </c>
      <c r="L635" s="270" t="s">
        <v>10359</v>
      </c>
      <c r="M635" s="270">
        <v>0</v>
      </c>
      <c r="N635" s="270" t="s">
        <v>10359</v>
      </c>
      <c r="O635" s="270">
        <v>0</v>
      </c>
      <c r="P635" s="270" t="s">
        <v>10359</v>
      </c>
      <c r="Q635" s="270">
        <v>0</v>
      </c>
      <c r="R635" s="74"/>
      <c r="S635" s="75" t="str">
        <f t="shared" si="54"/>
        <v>0000</v>
      </c>
      <c r="T635" s="75" t="str">
        <f t="shared" si="55"/>
        <v>00000000000000000000000000000000</v>
      </c>
      <c r="U635" s="75" t="str">
        <f t="shared" ca="1" si="56"/>
        <v>00000000000000000000000000000000</v>
      </c>
      <c r="V635" s="197">
        <f t="shared" ca="1" si="58"/>
        <v>0</v>
      </c>
      <c r="W635" s="75">
        <f t="shared" si="59"/>
        <v>0</v>
      </c>
      <c r="Y635" s="75">
        <f t="shared" si="57"/>
        <v>5056</v>
      </c>
      <c r="Z635" s="75">
        <v>632</v>
      </c>
      <c r="AE635" s="479"/>
    </row>
    <row r="636" spans="1:31" s="75" customFormat="1" ht="13.5" x14ac:dyDescent="0.2">
      <c r="A636" s="211">
        <v>633</v>
      </c>
      <c r="B636" s="212" t="s">
        <v>1783</v>
      </c>
      <c r="C636" s="213" t="s">
        <v>1784</v>
      </c>
      <c r="D636" s="213"/>
      <c r="E636" s="213">
        <v>0</v>
      </c>
      <c r="F636" s="213" t="s">
        <v>590</v>
      </c>
      <c r="G636" s="214" t="s">
        <v>554</v>
      </c>
      <c r="H636" s="208" t="str">
        <f>IF(Input!F$4="GMH_OECC",J636,IF(Input!F$4="GMH_XOEC",L636,IF(Input!F$4="GMH_Korea",N636,IF(Input!F$4="GMH_EU",P636,IF(Input!F$4="Skysuper",#REF!,IF(Input!F$4="SkyII",#REF!,IF(Input!F$4="XO-8000",#REF!, "FALSE")))))))</f>
        <v>00</v>
      </c>
      <c r="I636" s="209">
        <f>IF(Input!F$4="GMH_OECC",K636,IF(Input!F$4="GMH_XOEC",M636,IF(Input!F$4="GMH_Korea",O636,IF(Input!F$4="GMH_EU",Q636,IF(Input!F$4="Skysuper",#REF!,IF(Input!F$4="SkyII",#REF!,IF(Input!F$4="XO-8000",#REF!, "FALSE")))))))</f>
        <v>0</v>
      </c>
      <c r="J636" s="210" t="s">
        <v>10359</v>
      </c>
      <c r="K636" s="268">
        <v>0</v>
      </c>
      <c r="L636" s="270" t="s">
        <v>10359</v>
      </c>
      <c r="M636" s="270">
        <v>0</v>
      </c>
      <c r="N636" s="270" t="s">
        <v>10359</v>
      </c>
      <c r="O636" s="270">
        <v>0</v>
      </c>
      <c r="P636" s="270" t="s">
        <v>10359</v>
      </c>
      <c r="Q636" s="270">
        <v>0</v>
      </c>
      <c r="R636" s="74"/>
      <c r="S636" s="75" t="str">
        <f t="shared" si="54"/>
        <v>0000</v>
      </c>
      <c r="T636" s="75" t="str">
        <f t="shared" si="55"/>
        <v>00000000000000000000000000000000</v>
      </c>
      <c r="U636" s="75" t="str">
        <f t="shared" ca="1" si="56"/>
        <v>00000000000000000000000000000000</v>
      </c>
      <c r="V636" s="197">
        <f t="shared" ca="1" si="58"/>
        <v>0</v>
      </c>
      <c r="W636" s="75">
        <f t="shared" si="59"/>
        <v>0</v>
      </c>
      <c r="Y636" s="75">
        <f t="shared" si="57"/>
        <v>5064</v>
      </c>
      <c r="Z636" s="75">
        <v>633</v>
      </c>
      <c r="AE636" s="479"/>
    </row>
    <row r="637" spans="1:31" s="75" customFormat="1" ht="13.5" x14ac:dyDescent="0.2">
      <c r="A637" s="211">
        <v>634</v>
      </c>
      <c r="B637" s="212" t="s">
        <v>569</v>
      </c>
      <c r="C637" s="213" t="s">
        <v>569</v>
      </c>
      <c r="D637" s="213" t="s">
        <v>569</v>
      </c>
      <c r="E637" s="213" t="s">
        <v>569</v>
      </c>
      <c r="F637" s="213" t="s">
        <v>569</v>
      </c>
      <c r="G637" s="214" t="s">
        <v>569</v>
      </c>
      <c r="H637" s="208" t="str">
        <f>IF(Input!F$4="GMH_OECC",J637,IF(Input!F$4="GMH_XOEC",L637,IF(Input!F$4="GMH_Korea",N637,IF(Input!F$4="GMH_EU",P637,IF(Input!F$4="Skysuper",#REF!,IF(Input!F$4="SkyII",#REF!,IF(Input!F$4="XO-8000",#REF!, "FALSE")))))))</f>
        <v>00</v>
      </c>
      <c r="I637" s="209">
        <f>IF(Input!F$4="GMH_OECC",K637,IF(Input!F$4="GMH_XOEC",M637,IF(Input!F$4="GMH_Korea",O637,IF(Input!F$4="GMH_EU",Q637,IF(Input!F$4="Skysuper",#REF!,IF(Input!F$4="SkyII",#REF!,IF(Input!F$4="XO-8000",#REF!, "FALSE")))))))</f>
        <v>0</v>
      </c>
      <c r="J637" s="210" t="s">
        <v>10359</v>
      </c>
      <c r="K637" s="268">
        <v>0</v>
      </c>
      <c r="L637" s="270" t="s">
        <v>10359</v>
      </c>
      <c r="M637" s="270">
        <v>0</v>
      </c>
      <c r="N637" s="270" t="s">
        <v>10359</v>
      </c>
      <c r="O637" s="270">
        <v>0</v>
      </c>
      <c r="P637" s="270" t="s">
        <v>10359</v>
      </c>
      <c r="Q637" s="270">
        <v>0</v>
      </c>
      <c r="R637" s="74"/>
      <c r="S637" s="75" t="str">
        <f t="shared" si="54"/>
        <v>0000</v>
      </c>
      <c r="T637" s="75" t="str">
        <f t="shared" si="55"/>
        <v>00000000000000000000000000000000</v>
      </c>
      <c r="U637" s="75" t="str">
        <f t="shared" ca="1" si="56"/>
        <v>00000000000000000000000000000000</v>
      </c>
      <c r="V637" s="197">
        <f t="shared" ca="1" si="58"/>
        <v>0</v>
      </c>
      <c r="W637" s="75">
        <f t="shared" si="59"/>
        <v>0</v>
      </c>
      <c r="Y637" s="75">
        <f t="shared" si="57"/>
        <v>5072</v>
      </c>
      <c r="Z637" s="75">
        <v>634</v>
      </c>
      <c r="AE637" s="479"/>
    </row>
    <row r="638" spans="1:31" s="75" customFormat="1" ht="13.5" x14ac:dyDescent="0.2">
      <c r="A638" s="211">
        <v>635</v>
      </c>
      <c r="B638" s="212" t="s">
        <v>569</v>
      </c>
      <c r="C638" s="213" t="s">
        <v>569</v>
      </c>
      <c r="D638" s="213" t="s">
        <v>569</v>
      </c>
      <c r="E638" s="213" t="s">
        <v>569</v>
      </c>
      <c r="F638" s="213" t="s">
        <v>569</v>
      </c>
      <c r="G638" s="214" t="s">
        <v>569</v>
      </c>
      <c r="H638" s="208" t="str">
        <f>IF(Input!F$4="GMH_OECC",J638,IF(Input!F$4="GMH_XOEC",L638,IF(Input!F$4="GMH_Korea",N638,IF(Input!F$4="GMH_EU",P638,IF(Input!F$4="Skysuper",#REF!,IF(Input!F$4="SkyII",#REF!,IF(Input!F$4="XO-8000",#REF!, "FALSE")))))))</f>
        <v>00</v>
      </c>
      <c r="I638" s="209">
        <f>IF(Input!F$4="GMH_OECC",K638,IF(Input!F$4="GMH_XOEC",M638,IF(Input!F$4="GMH_Korea",O638,IF(Input!F$4="GMH_EU",Q638,IF(Input!F$4="Skysuper",#REF!,IF(Input!F$4="SkyII",#REF!,IF(Input!F$4="XO-8000",#REF!, "FALSE")))))))</f>
        <v>0</v>
      </c>
      <c r="J638" s="210" t="s">
        <v>10359</v>
      </c>
      <c r="K638" s="268">
        <v>0</v>
      </c>
      <c r="L638" s="270" t="s">
        <v>10359</v>
      </c>
      <c r="M638" s="270">
        <v>0</v>
      </c>
      <c r="N638" s="270" t="s">
        <v>10359</v>
      </c>
      <c r="O638" s="270">
        <v>0</v>
      </c>
      <c r="P638" s="270" t="s">
        <v>10359</v>
      </c>
      <c r="Q638" s="270">
        <v>0</v>
      </c>
      <c r="R638" s="74"/>
      <c r="S638" s="75" t="str">
        <f t="shared" si="54"/>
        <v>0000</v>
      </c>
      <c r="T638" s="75" t="str">
        <f t="shared" si="55"/>
        <v>00000000000000000000000000000000</v>
      </c>
      <c r="U638" s="75" t="str">
        <f t="shared" ca="1" si="56"/>
        <v>00000000000000000000000000000000</v>
      </c>
      <c r="V638" s="197">
        <f t="shared" ca="1" si="58"/>
        <v>0</v>
      </c>
      <c r="W638" s="75">
        <f t="shared" si="59"/>
        <v>0</v>
      </c>
      <c r="Y638" s="75">
        <f t="shared" si="57"/>
        <v>5080</v>
      </c>
      <c r="Z638" s="75">
        <v>635</v>
      </c>
      <c r="AE638" s="479"/>
    </row>
    <row r="639" spans="1:31" s="75" customFormat="1" ht="13.5" x14ac:dyDescent="0.2">
      <c r="A639" s="211">
        <v>636</v>
      </c>
      <c r="B639" s="212" t="s">
        <v>569</v>
      </c>
      <c r="C639" s="213" t="s">
        <v>569</v>
      </c>
      <c r="D639" s="213" t="s">
        <v>569</v>
      </c>
      <c r="E639" s="213" t="s">
        <v>569</v>
      </c>
      <c r="F639" s="213" t="s">
        <v>569</v>
      </c>
      <c r="G639" s="214" t="s">
        <v>569</v>
      </c>
      <c r="H639" s="208" t="str">
        <f>IF(Input!F$4="GMH_OECC",J639,IF(Input!F$4="GMH_XOEC",L639,IF(Input!F$4="GMH_Korea",N639,IF(Input!F$4="GMH_EU",P639,IF(Input!F$4="Skysuper",#REF!,IF(Input!F$4="SkyII",#REF!,IF(Input!F$4="XO-8000",#REF!, "FALSE")))))))</f>
        <v>00</v>
      </c>
      <c r="I639" s="209">
        <f>IF(Input!F$4="GMH_OECC",K639,IF(Input!F$4="GMH_XOEC",M639,IF(Input!F$4="GMH_Korea",O639,IF(Input!F$4="GMH_EU",Q639,IF(Input!F$4="Skysuper",#REF!,IF(Input!F$4="SkyII",#REF!,IF(Input!F$4="XO-8000",#REF!, "FALSE")))))))</f>
        <v>0</v>
      </c>
      <c r="J639" s="210" t="s">
        <v>10359</v>
      </c>
      <c r="K639" s="268">
        <v>0</v>
      </c>
      <c r="L639" s="270" t="s">
        <v>10359</v>
      </c>
      <c r="M639" s="270">
        <v>0</v>
      </c>
      <c r="N639" s="270" t="s">
        <v>10359</v>
      </c>
      <c r="O639" s="270">
        <v>0</v>
      </c>
      <c r="P639" s="270" t="s">
        <v>10359</v>
      </c>
      <c r="Q639" s="270">
        <v>0</v>
      </c>
      <c r="R639" s="74"/>
      <c r="S639" s="75" t="str">
        <f t="shared" si="54"/>
        <v>0000</v>
      </c>
      <c r="T639" s="75" t="str">
        <f t="shared" si="55"/>
        <v>00000000000000000000000000000000</v>
      </c>
      <c r="U639" s="75" t="str">
        <f t="shared" ca="1" si="56"/>
        <v>00000000000000000000000000000000</v>
      </c>
      <c r="V639" s="197">
        <f t="shared" ca="1" si="58"/>
        <v>0</v>
      </c>
      <c r="W639" s="75">
        <f t="shared" si="59"/>
        <v>0</v>
      </c>
      <c r="Y639" s="75">
        <f t="shared" si="57"/>
        <v>5088</v>
      </c>
      <c r="Z639" s="75">
        <v>636</v>
      </c>
      <c r="AE639" s="479"/>
    </row>
    <row r="640" spans="1:31" s="75" customFormat="1" ht="13.5" x14ac:dyDescent="0.2">
      <c r="A640" s="211">
        <v>637</v>
      </c>
      <c r="B640" s="212" t="s">
        <v>1785</v>
      </c>
      <c r="C640" s="213" t="s">
        <v>1786</v>
      </c>
      <c r="D640" s="213"/>
      <c r="E640" s="213">
        <v>0</v>
      </c>
      <c r="F640" s="213" t="s">
        <v>590</v>
      </c>
      <c r="G640" s="214" t="s">
        <v>554</v>
      </c>
      <c r="H640" s="208" t="str">
        <f>IF(Input!F$4="GMH_OECC",J640,IF(Input!F$4="GMH_XOEC",L640,IF(Input!F$4="GMH_Korea",N640,IF(Input!F$4="GMH_EU",P640,IF(Input!F$4="Skysuper",#REF!,IF(Input!F$4="SkyII",#REF!,IF(Input!F$4="XO-8000",#REF!, "FALSE")))))))</f>
        <v>00</v>
      </c>
      <c r="I640" s="209">
        <f>IF(Input!F$4="GMH_OECC",K640,IF(Input!F$4="GMH_XOEC",M640,IF(Input!F$4="GMH_Korea",O640,IF(Input!F$4="GMH_EU",Q640,IF(Input!F$4="Skysuper",#REF!,IF(Input!F$4="SkyII",#REF!,IF(Input!F$4="XO-8000",#REF!, "FALSE")))))))</f>
        <v>0</v>
      </c>
      <c r="J640" s="210" t="s">
        <v>10359</v>
      </c>
      <c r="K640" s="268">
        <v>0</v>
      </c>
      <c r="L640" s="270" t="s">
        <v>10359</v>
      </c>
      <c r="M640" s="270">
        <v>0</v>
      </c>
      <c r="N640" s="270" t="s">
        <v>10359</v>
      </c>
      <c r="O640" s="270">
        <v>0</v>
      </c>
      <c r="P640" s="270" t="s">
        <v>10359</v>
      </c>
      <c r="Q640" s="270">
        <v>0</v>
      </c>
      <c r="R640" s="74"/>
      <c r="S640" s="75" t="str">
        <f t="shared" si="54"/>
        <v>0000</v>
      </c>
      <c r="T640" s="75" t="str">
        <f t="shared" si="55"/>
        <v>00000000000000000000000000000000</v>
      </c>
      <c r="U640" s="75" t="str">
        <f t="shared" ca="1" si="56"/>
        <v>00000000000000000000000000000000</v>
      </c>
      <c r="V640" s="197">
        <f t="shared" ca="1" si="58"/>
        <v>0</v>
      </c>
      <c r="W640" s="75">
        <f t="shared" si="59"/>
        <v>0</v>
      </c>
      <c r="Y640" s="75">
        <f t="shared" si="57"/>
        <v>5096</v>
      </c>
      <c r="Z640" s="75">
        <v>637</v>
      </c>
      <c r="AE640" s="479"/>
    </row>
    <row r="641" spans="1:31" s="75" customFormat="1" ht="13.5" x14ac:dyDescent="0.2">
      <c r="A641" s="211">
        <v>638</v>
      </c>
      <c r="B641" s="212" t="s">
        <v>1787</v>
      </c>
      <c r="C641" s="213" t="s">
        <v>1788</v>
      </c>
      <c r="D641" s="213"/>
      <c r="E641" s="213">
        <v>0</v>
      </c>
      <c r="F641" s="213" t="s">
        <v>553</v>
      </c>
      <c r="G641" s="214" t="s">
        <v>554</v>
      </c>
      <c r="H641" s="208" t="str">
        <f>IF(Input!F$4="GMH_OECC",J641,IF(Input!F$4="GMH_XOEC",L641,IF(Input!F$4="GMH_Korea",N641,IF(Input!F$4="GMH_EU",P641,IF(Input!F$4="Skysuper",#REF!,IF(Input!F$4="SkyII",#REF!,IF(Input!F$4="XO-8000",#REF!, "FALSE")))))))</f>
        <v>00</v>
      </c>
      <c r="I641" s="209">
        <f>IF(Input!F$4="GMH_OECC",K641,IF(Input!F$4="GMH_XOEC",M641,IF(Input!F$4="GMH_Korea",O641,IF(Input!F$4="GMH_EU",Q641,IF(Input!F$4="Skysuper",#REF!,IF(Input!F$4="SkyII",#REF!,IF(Input!F$4="XO-8000",#REF!, "FALSE")))))))</f>
        <v>0</v>
      </c>
      <c r="J641" s="210" t="s">
        <v>10359</v>
      </c>
      <c r="K641" s="268">
        <v>0</v>
      </c>
      <c r="L641" s="270" t="s">
        <v>10359</v>
      </c>
      <c r="M641" s="270">
        <v>0</v>
      </c>
      <c r="N641" s="270" t="s">
        <v>10359</v>
      </c>
      <c r="O641" s="270">
        <v>0</v>
      </c>
      <c r="P641" s="270" t="s">
        <v>10359</v>
      </c>
      <c r="Q641" s="270">
        <v>0</v>
      </c>
      <c r="R641" s="74"/>
      <c r="S641" s="75" t="str">
        <f t="shared" si="54"/>
        <v>0000</v>
      </c>
      <c r="T641" s="75" t="str">
        <f t="shared" si="55"/>
        <v>00000000000000000000000000000000</v>
      </c>
      <c r="U641" s="75" t="str">
        <f t="shared" ca="1" si="56"/>
        <v>00000000000000000000000000000000</v>
      </c>
      <c r="V641" s="197">
        <f t="shared" ca="1" si="58"/>
        <v>0</v>
      </c>
      <c r="W641" s="75">
        <f t="shared" si="59"/>
        <v>0</v>
      </c>
      <c r="Y641" s="75">
        <f t="shared" si="57"/>
        <v>5104</v>
      </c>
      <c r="Z641" s="75">
        <v>638</v>
      </c>
      <c r="AE641" s="479"/>
    </row>
    <row r="642" spans="1:31" s="75" customFormat="1" ht="13.5" x14ac:dyDescent="0.2">
      <c r="A642" s="211">
        <v>639</v>
      </c>
      <c r="B642" s="212" t="s">
        <v>1789</v>
      </c>
      <c r="C642" s="213" t="s">
        <v>1790</v>
      </c>
      <c r="D642" s="213"/>
      <c r="E642" s="213">
        <v>0</v>
      </c>
      <c r="F642" s="213" t="s">
        <v>553</v>
      </c>
      <c r="G642" s="214" t="s">
        <v>554</v>
      </c>
      <c r="H642" s="208" t="str">
        <f>IF(Input!F$4="GMH_OECC",J642,IF(Input!F$4="GMH_XOEC",L642,IF(Input!F$4="GMH_Korea",N642,IF(Input!F$4="GMH_EU",P642,IF(Input!F$4="Skysuper",#REF!,IF(Input!F$4="SkyII",#REF!,IF(Input!F$4="XO-8000",#REF!, "FALSE")))))))</f>
        <v>00</v>
      </c>
      <c r="I642" s="209">
        <f>IF(Input!F$4="GMH_OECC",K642,IF(Input!F$4="GMH_XOEC",M642,IF(Input!F$4="GMH_Korea",O642,IF(Input!F$4="GMH_EU",Q642,IF(Input!F$4="Skysuper",#REF!,IF(Input!F$4="SkyII",#REF!,IF(Input!F$4="XO-8000",#REF!, "FALSE")))))))</f>
        <v>0</v>
      </c>
      <c r="J642" s="210" t="s">
        <v>10359</v>
      </c>
      <c r="K642" s="268">
        <v>0</v>
      </c>
      <c r="L642" s="270" t="s">
        <v>10359</v>
      </c>
      <c r="M642" s="270">
        <v>0</v>
      </c>
      <c r="N642" s="270" t="s">
        <v>10359</v>
      </c>
      <c r="O642" s="270">
        <v>0</v>
      </c>
      <c r="P642" s="270" t="s">
        <v>10359</v>
      </c>
      <c r="Q642" s="270">
        <v>0</v>
      </c>
      <c r="R642" s="74"/>
      <c r="S642" s="75" t="str">
        <f t="shared" si="54"/>
        <v>0000</v>
      </c>
      <c r="T642" s="75" t="str">
        <f t="shared" si="55"/>
        <v>00000000000000000000000000000000</v>
      </c>
      <c r="U642" s="75" t="str">
        <f t="shared" ca="1" si="56"/>
        <v>00000000000000000000000000000000</v>
      </c>
      <c r="V642" s="197">
        <f t="shared" ca="1" si="58"/>
        <v>0</v>
      </c>
      <c r="W642" s="75">
        <f t="shared" si="59"/>
        <v>0</v>
      </c>
      <c r="Y642" s="75">
        <f t="shared" si="57"/>
        <v>5112</v>
      </c>
      <c r="Z642" s="75">
        <v>639</v>
      </c>
      <c r="AE642" s="479"/>
    </row>
    <row r="643" spans="1:31" s="75" customFormat="1" ht="13.5" x14ac:dyDescent="0.2">
      <c r="A643" s="211">
        <v>640</v>
      </c>
      <c r="B643" s="212" t="s">
        <v>1791</v>
      </c>
      <c r="C643" s="213" t="s">
        <v>1792</v>
      </c>
      <c r="D643" s="213"/>
      <c r="E643" s="213">
        <v>0</v>
      </c>
      <c r="F643" s="213" t="s">
        <v>553</v>
      </c>
      <c r="G643" s="214" t="s">
        <v>554</v>
      </c>
      <c r="H643" s="208" t="str">
        <f>IF(Input!F$4="GMH_OECC",J643,IF(Input!F$4="GMH_XOEC",L643,IF(Input!F$4="GMH_Korea",N643,IF(Input!F$4="GMH_EU",P643,IF(Input!F$4="Skysuper",#REF!,IF(Input!F$4="SkyII",#REF!,IF(Input!F$4="XO-8000",#REF!, "FALSE")))))))</f>
        <v>00</v>
      </c>
      <c r="I643" s="209">
        <f>IF(Input!F$4="GMH_OECC",K643,IF(Input!F$4="GMH_XOEC",M643,IF(Input!F$4="GMH_Korea",O643,IF(Input!F$4="GMH_EU",Q643,IF(Input!F$4="Skysuper",#REF!,IF(Input!F$4="SkyII",#REF!,IF(Input!F$4="XO-8000",#REF!, "FALSE")))))))</f>
        <v>0</v>
      </c>
      <c r="J643" s="210" t="s">
        <v>10359</v>
      </c>
      <c r="K643" s="268">
        <v>0</v>
      </c>
      <c r="L643" s="270" t="s">
        <v>10359</v>
      </c>
      <c r="M643" s="270">
        <v>0</v>
      </c>
      <c r="N643" s="270" t="s">
        <v>10359</v>
      </c>
      <c r="O643" s="270">
        <v>0</v>
      </c>
      <c r="P643" s="270" t="s">
        <v>10359</v>
      </c>
      <c r="Q643" s="270">
        <v>0</v>
      </c>
      <c r="R643" s="74"/>
      <c r="S643" s="75" t="str">
        <f t="shared" ref="S643:S706" si="60">"0"&amp;DEC2HEX(2^(I643-1))&amp;IF(LEN(DEC2HEX(H643))=2,DEC2HEX(H643),"0"&amp;DEC2HEX(H643))</f>
        <v>0000</v>
      </c>
      <c r="T643" s="75" t="str">
        <f t="shared" si="55"/>
        <v>00000000000000000000000000000000</v>
      </c>
      <c r="U643" s="75" t="str">
        <f t="shared" ca="1" si="56"/>
        <v>00000000000000000000000000000000</v>
      </c>
      <c r="V643" s="197">
        <f t="shared" ca="1" si="58"/>
        <v>0</v>
      </c>
      <c r="W643" s="75">
        <f t="shared" si="59"/>
        <v>0</v>
      </c>
      <c r="Y643" s="75">
        <f t="shared" si="57"/>
        <v>5120</v>
      </c>
      <c r="Z643" s="75">
        <v>640</v>
      </c>
      <c r="AE643" s="479"/>
    </row>
    <row r="644" spans="1:31" s="75" customFormat="1" ht="13.5" x14ac:dyDescent="0.2">
      <c r="A644" s="211">
        <v>641</v>
      </c>
      <c r="B644" s="212" t="s">
        <v>1793</v>
      </c>
      <c r="C644" s="213" t="s">
        <v>1794</v>
      </c>
      <c r="D644" s="213"/>
      <c r="E644" s="213">
        <v>0</v>
      </c>
      <c r="F644" s="213" t="s">
        <v>553</v>
      </c>
      <c r="G644" s="214" t="s">
        <v>554</v>
      </c>
      <c r="H644" s="208" t="str">
        <f>IF(Input!F$4="GMH_OECC",J644,IF(Input!F$4="GMH_XOEC",L644,IF(Input!F$4="GMH_Korea",N644,IF(Input!F$4="GMH_EU",P644,IF(Input!F$4="Skysuper",#REF!,IF(Input!F$4="SkyII",#REF!,IF(Input!F$4="XO-8000",#REF!, "FALSE")))))))</f>
        <v>00</v>
      </c>
      <c r="I644" s="209">
        <f>IF(Input!F$4="GMH_OECC",K644,IF(Input!F$4="GMH_XOEC",M644,IF(Input!F$4="GMH_Korea",O644,IF(Input!F$4="GMH_EU",Q644,IF(Input!F$4="Skysuper",#REF!,IF(Input!F$4="SkyII",#REF!,IF(Input!F$4="XO-8000",#REF!, "FALSE")))))))</f>
        <v>0</v>
      </c>
      <c r="J644" s="210" t="s">
        <v>10359</v>
      </c>
      <c r="K644" s="268">
        <v>0</v>
      </c>
      <c r="L644" s="270" t="s">
        <v>10359</v>
      </c>
      <c r="M644" s="270">
        <v>0</v>
      </c>
      <c r="N644" s="270" t="s">
        <v>10359</v>
      </c>
      <c r="O644" s="270">
        <v>0</v>
      </c>
      <c r="P644" s="270" t="s">
        <v>10359</v>
      </c>
      <c r="Q644" s="270">
        <v>0</v>
      </c>
      <c r="R644" s="74"/>
      <c r="S644" s="75" t="str">
        <f t="shared" si="60"/>
        <v>0000</v>
      </c>
      <c r="T644" s="75" t="str">
        <f t="shared" ref="T644:T707" si="61">CONCATENATE(S644,S645,S646,S647,S648,S649,S650,S651)</f>
        <v>00000000000000000000000000000000</v>
      </c>
      <c r="U644" s="75" t="str">
        <f t="shared" ref="U644:U707" ca="1" si="62">OFFSET($T$3:$T$6102,0+Y644,0,1,1)</f>
        <v>00000000000000000000000000000000</v>
      </c>
      <c r="V644" s="197">
        <f t="shared" ca="1" si="58"/>
        <v>0</v>
      </c>
      <c r="W644" s="75">
        <f t="shared" si="59"/>
        <v>0</v>
      </c>
      <c r="Y644" s="75">
        <f t="shared" ref="Y644:Y707" si="63">8*Z644</f>
        <v>5128</v>
      </c>
      <c r="Z644" s="75">
        <v>641</v>
      </c>
      <c r="AE644" s="479"/>
    </row>
    <row r="645" spans="1:31" s="75" customFormat="1" ht="13.5" x14ac:dyDescent="0.2">
      <c r="A645" s="211">
        <v>642</v>
      </c>
      <c r="B645" s="212" t="s">
        <v>1795</v>
      </c>
      <c r="C645" s="213" t="s">
        <v>1796</v>
      </c>
      <c r="D645" s="213"/>
      <c r="E645" s="213">
        <v>0</v>
      </c>
      <c r="F645" s="213" t="s">
        <v>553</v>
      </c>
      <c r="G645" s="214" t="s">
        <v>572</v>
      </c>
      <c r="H645" s="208" t="str">
        <f>IF(Input!F$4="GMH_OECC",J645,IF(Input!F$4="GMH_XOEC",L645,IF(Input!F$4="GMH_Korea",N645,IF(Input!F$4="GMH_EU",P645,IF(Input!F$4="Skysuper",#REF!,IF(Input!F$4="SkyII",#REF!,IF(Input!F$4="XO-8000",#REF!, "FALSE")))))))</f>
        <v>00</v>
      </c>
      <c r="I645" s="209">
        <f>IF(Input!F$4="GMH_OECC",K645,IF(Input!F$4="GMH_XOEC",M645,IF(Input!F$4="GMH_Korea",O645,IF(Input!F$4="GMH_EU",Q645,IF(Input!F$4="Skysuper",#REF!,IF(Input!F$4="SkyII",#REF!,IF(Input!F$4="XO-8000",#REF!, "FALSE")))))))</f>
        <v>0</v>
      </c>
      <c r="J645" s="210" t="s">
        <v>10359</v>
      </c>
      <c r="K645" s="268">
        <v>0</v>
      </c>
      <c r="L645" s="270" t="s">
        <v>10359</v>
      </c>
      <c r="M645" s="270">
        <v>0</v>
      </c>
      <c r="N645" s="270" t="s">
        <v>10359</v>
      </c>
      <c r="O645" s="270">
        <v>0</v>
      </c>
      <c r="P645" s="270" t="s">
        <v>10359</v>
      </c>
      <c r="Q645" s="270">
        <v>0</v>
      </c>
      <c r="R645" s="74"/>
      <c r="S645" s="75" t="str">
        <f t="shared" si="60"/>
        <v>0000</v>
      </c>
      <c r="T645" s="75" t="str">
        <f t="shared" si="61"/>
        <v>00000000000000000000000000000000</v>
      </c>
      <c r="U645" s="75" t="str">
        <f t="shared" ca="1" si="62"/>
        <v>00000000000000000000000000000000</v>
      </c>
      <c r="V645" s="197">
        <f t="shared" ref="V645:V708" ca="1" si="64">OFFSET($W$3:$W$6102,0+Y645,0,1,1)</f>
        <v>0</v>
      </c>
      <c r="W645" s="75">
        <f t="shared" si="59"/>
        <v>0</v>
      </c>
      <c r="Y645" s="75">
        <f t="shared" si="63"/>
        <v>5136</v>
      </c>
      <c r="Z645" s="75">
        <v>642</v>
      </c>
      <c r="AE645" s="479"/>
    </row>
    <row r="646" spans="1:31" s="75" customFormat="1" ht="13.5" x14ac:dyDescent="0.2">
      <c r="A646" s="211">
        <v>643</v>
      </c>
      <c r="B646" s="212" t="s">
        <v>1797</v>
      </c>
      <c r="C646" s="213" t="s">
        <v>1798</v>
      </c>
      <c r="D646" s="213"/>
      <c r="E646" s="213">
        <v>0</v>
      </c>
      <c r="F646" s="213" t="s">
        <v>590</v>
      </c>
      <c r="G646" s="214" t="s">
        <v>572</v>
      </c>
      <c r="H646" s="208" t="str">
        <f>IF(Input!F$4="GMH_OECC",J646,IF(Input!F$4="GMH_XOEC",L646,IF(Input!F$4="GMH_Korea",N646,IF(Input!F$4="GMH_EU",P646,IF(Input!F$4="Skysuper",#REF!,IF(Input!F$4="SkyII",#REF!,IF(Input!F$4="XO-8000",#REF!, "FALSE")))))))</f>
        <v>00</v>
      </c>
      <c r="I646" s="209">
        <f>IF(Input!F$4="GMH_OECC",K646,IF(Input!F$4="GMH_XOEC",M646,IF(Input!F$4="GMH_Korea",O646,IF(Input!F$4="GMH_EU",Q646,IF(Input!F$4="Skysuper",#REF!,IF(Input!F$4="SkyII",#REF!,IF(Input!F$4="XO-8000",#REF!, "FALSE")))))))</f>
        <v>0</v>
      </c>
      <c r="J646" s="210" t="s">
        <v>10359</v>
      </c>
      <c r="K646" s="268">
        <v>0</v>
      </c>
      <c r="L646" s="270" t="s">
        <v>10359</v>
      </c>
      <c r="M646" s="270">
        <v>0</v>
      </c>
      <c r="N646" s="270" t="s">
        <v>10359</v>
      </c>
      <c r="O646" s="270">
        <v>0</v>
      </c>
      <c r="P646" s="270" t="s">
        <v>10359</v>
      </c>
      <c r="Q646" s="270">
        <v>0</v>
      </c>
      <c r="R646" s="74"/>
      <c r="S646" s="75" t="str">
        <f t="shared" si="60"/>
        <v>0000</v>
      </c>
      <c r="T646" s="75" t="str">
        <f t="shared" si="61"/>
        <v>00000000000000000000000000000000</v>
      </c>
      <c r="U646" s="75" t="str">
        <f t="shared" ca="1" si="62"/>
        <v>00000000000000000000000000000000</v>
      </c>
      <c r="V646" s="197">
        <f t="shared" ca="1" si="64"/>
        <v>0</v>
      </c>
      <c r="W646" s="75">
        <f t="shared" ref="W646:W709" si="65">HEX2DEC(RIGHT(S646,2))+HEX2DEC(RIGHT(S647,2))+HEX2DEC(RIGHT(S648,2))+HEX2DEC(RIGHT(S649,2))+HEX2DEC(LEFT(S646,2))+HEX2DEC(LEFT(S647,2))+HEX2DEC(LEFT(S648,2))+HEX2DEC(LEFT(S649,2))+HEX2DEC(RIGHT(S650,2))+HEX2DEC(RIGHT(S651,2))+HEX2DEC(RIGHT(S652,2))+HEX2DEC(RIGHT(S653,2))+HEX2DEC(LEFT(S650,2))+HEX2DEC(LEFT(S651,2))+HEX2DEC(LEFT(S652,2))+HEX2DEC(LEFT(S653,2))</f>
        <v>0</v>
      </c>
      <c r="Y646" s="75">
        <f t="shared" si="63"/>
        <v>5144</v>
      </c>
      <c r="Z646" s="75">
        <v>643</v>
      </c>
      <c r="AE646" s="479"/>
    </row>
    <row r="647" spans="1:31" s="75" customFormat="1" ht="13.5" x14ac:dyDescent="0.2">
      <c r="A647" s="211">
        <v>644</v>
      </c>
      <c r="B647" s="212" t="s">
        <v>1799</v>
      </c>
      <c r="C647" s="213" t="s">
        <v>1800</v>
      </c>
      <c r="D647" s="213"/>
      <c r="E647" s="213">
        <v>0</v>
      </c>
      <c r="F647" s="213" t="s">
        <v>590</v>
      </c>
      <c r="G647" s="214" t="s">
        <v>554</v>
      </c>
      <c r="H647" s="208" t="str">
        <f>IF(Input!F$4="GMH_OECC",J647,IF(Input!F$4="GMH_XOEC",L647,IF(Input!F$4="GMH_Korea",N647,IF(Input!F$4="GMH_EU",P647,IF(Input!F$4="Skysuper",#REF!,IF(Input!F$4="SkyII",#REF!,IF(Input!F$4="XO-8000",#REF!, "FALSE")))))))</f>
        <v>00</v>
      </c>
      <c r="I647" s="209">
        <f>IF(Input!F$4="GMH_OECC",K647,IF(Input!F$4="GMH_XOEC",M647,IF(Input!F$4="GMH_Korea",O647,IF(Input!F$4="GMH_EU",Q647,IF(Input!F$4="Skysuper",#REF!,IF(Input!F$4="SkyII",#REF!,IF(Input!F$4="XO-8000",#REF!, "FALSE")))))))</f>
        <v>0</v>
      </c>
      <c r="J647" s="210" t="s">
        <v>10359</v>
      </c>
      <c r="K647" s="268">
        <v>0</v>
      </c>
      <c r="L647" s="270" t="s">
        <v>10359</v>
      </c>
      <c r="M647" s="270">
        <v>0</v>
      </c>
      <c r="N647" s="270" t="s">
        <v>10359</v>
      </c>
      <c r="O647" s="270">
        <v>0</v>
      </c>
      <c r="P647" s="270" t="s">
        <v>10359</v>
      </c>
      <c r="Q647" s="270">
        <v>0</v>
      </c>
      <c r="R647" s="74"/>
      <c r="S647" s="75" t="str">
        <f t="shared" si="60"/>
        <v>0000</v>
      </c>
      <c r="T647" s="75" t="str">
        <f t="shared" si="61"/>
        <v>00000000000000000000000000000000</v>
      </c>
      <c r="U647" s="75" t="str">
        <f t="shared" ca="1" si="62"/>
        <v>00000000000000000000000000000000</v>
      </c>
      <c r="V647" s="197">
        <f t="shared" ca="1" si="64"/>
        <v>0</v>
      </c>
      <c r="W647" s="75">
        <f t="shared" si="65"/>
        <v>0</v>
      </c>
      <c r="Y647" s="75">
        <f t="shared" si="63"/>
        <v>5152</v>
      </c>
      <c r="Z647" s="75">
        <v>644</v>
      </c>
      <c r="AE647" s="479"/>
    </row>
    <row r="648" spans="1:31" s="75" customFormat="1" ht="13.5" x14ac:dyDescent="0.2">
      <c r="A648" s="211">
        <v>645</v>
      </c>
      <c r="B648" s="212" t="s">
        <v>1801</v>
      </c>
      <c r="C648" s="213" t="s">
        <v>1802</v>
      </c>
      <c r="D648" s="213"/>
      <c r="E648" s="213">
        <v>0</v>
      </c>
      <c r="F648" s="213" t="s">
        <v>553</v>
      </c>
      <c r="G648" s="214" t="s">
        <v>554</v>
      </c>
      <c r="H648" s="208" t="str">
        <f>IF(Input!F$4="GMH_OECC",J648,IF(Input!F$4="GMH_XOEC",L648,IF(Input!F$4="GMH_Korea",N648,IF(Input!F$4="GMH_EU",P648,IF(Input!F$4="Skysuper",#REF!,IF(Input!F$4="SkyII",#REF!,IF(Input!F$4="XO-8000",#REF!, "FALSE")))))))</f>
        <v>00</v>
      </c>
      <c r="I648" s="209">
        <f>IF(Input!F$4="GMH_OECC",K648,IF(Input!F$4="GMH_XOEC",M648,IF(Input!F$4="GMH_Korea",O648,IF(Input!F$4="GMH_EU",Q648,IF(Input!F$4="Skysuper",#REF!,IF(Input!F$4="SkyII",#REF!,IF(Input!F$4="XO-8000",#REF!, "FALSE")))))))</f>
        <v>0</v>
      </c>
      <c r="J648" s="210" t="s">
        <v>10359</v>
      </c>
      <c r="K648" s="268">
        <v>0</v>
      </c>
      <c r="L648" s="270" t="s">
        <v>10359</v>
      </c>
      <c r="M648" s="270">
        <v>0</v>
      </c>
      <c r="N648" s="270" t="s">
        <v>10359</v>
      </c>
      <c r="O648" s="270">
        <v>0</v>
      </c>
      <c r="P648" s="270" t="s">
        <v>10359</v>
      </c>
      <c r="Q648" s="270">
        <v>0</v>
      </c>
      <c r="R648" s="74"/>
      <c r="S648" s="75" t="str">
        <f t="shared" si="60"/>
        <v>0000</v>
      </c>
      <c r="T648" s="75" t="str">
        <f t="shared" si="61"/>
        <v>00000000000000000000000000000000</v>
      </c>
      <c r="U648" s="75" t="str">
        <f t="shared" ca="1" si="62"/>
        <v>00000000000000000000000000000000</v>
      </c>
      <c r="V648" s="197">
        <f t="shared" ca="1" si="64"/>
        <v>0</v>
      </c>
      <c r="W648" s="75">
        <f t="shared" si="65"/>
        <v>0</v>
      </c>
      <c r="Y648" s="75">
        <f t="shared" si="63"/>
        <v>5160</v>
      </c>
      <c r="Z648" s="75">
        <v>645</v>
      </c>
      <c r="AE648" s="479"/>
    </row>
    <row r="649" spans="1:31" s="75" customFormat="1" ht="13.5" x14ac:dyDescent="0.2">
      <c r="A649" s="211">
        <v>646</v>
      </c>
      <c r="B649" s="212" t="s">
        <v>1803</v>
      </c>
      <c r="C649" s="213" t="s">
        <v>1804</v>
      </c>
      <c r="D649" s="213"/>
      <c r="E649" s="213">
        <v>0</v>
      </c>
      <c r="F649" s="213" t="s">
        <v>553</v>
      </c>
      <c r="G649" s="214" t="s">
        <v>554</v>
      </c>
      <c r="H649" s="208" t="str">
        <f>IF(Input!F$4="GMH_OECC",J649,IF(Input!F$4="GMH_XOEC",L649,IF(Input!F$4="GMH_Korea",N649,IF(Input!F$4="GMH_EU",P649,IF(Input!F$4="Skysuper",#REF!,IF(Input!F$4="SkyII",#REF!,IF(Input!F$4="XO-8000",#REF!, "FALSE")))))))</f>
        <v>00</v>
      </c>
      <c r="I649" s="209">
        <f>IF(Input!F$4="GMH_OECC",K649,IF(Input!F$4="GMH_XOEC",M649,IF(Input!F$4="GMH_Korea",O649,IF(Input!F$4="GMH_EU",Q649,IF(Input!F$4="Skysuper",#REF!,IF(Input!F$4="SkyII",#REF!,IF(Input!F$4="XO-8000",#REF!, "FALSE")))))))</f>
        <v>0</v>
      </c>
      <c r="J649" s="210" t="s">
        <v>10359</v>
      </c>
      <c r="K649" s="268">
        <v>0</v>
      </c>
      <c r="L649" s="270" t="s">
        <v>10359</v>
      </c>
      <c r="M649" s="270">
        <v>0</v>
      </c>
      <c r="N649" s="270" t="s">
        <v>10359</v>
      </c>
      <c r="O649" s="270">
        <v>0</v>
      </c>
      <c r="P649" s="270" t="s">
        <v>10359</v>
      </c>
      <c r="Q649" s="270">
        <v>0</v>
      </c>
      <c r="R649" s="74"/>
      <c r="S649" s="75" t="str">
        <f t="shared" si="60"/>
        <v>0000</v>
      </c>
      <c r="T649" s="75" t="str">
        <f t="shared" si="61"/>
        <v>00000000000000000000000000000000</v>
      </c>
      <c r="U649" s="75" t="str">
        <f t="shared" ca="1" si="62"/>
        <v>00000000000000000000000000000000</v>
      </c>
      <c r="V649" s="197">
        <f t="shared" ca="1" si="64"/>
        <v>0</v>
      </c>
      <c r="W649" s="75">
        <f t="shared" si="65"/>
        <v>0</v>
      </c>
      <c r="Y649" s="75">
        <f t="shared" si="63"/>
        <v>5168</v>
      </c>
      <c r="Z649" s="75">
        <v>646</v>
      </c>
      <c r="AE649" s="479"/>
    </row>
    <row r="650" spans="1:31" s="75" customFormat="1" ht="13.5" x14ac:dyDescent="0.2">
      <c r="A650" s="211">
        <v>647</v>
      </c>
      <c r="B650" s="212" t="s">
        <v>1805</v>
      </c>
      <c r="C650" s="213" t="s">
        <v>1806</v>
      </c>
      <c r="D650" s="213"/>
      <c r="E650" s="213">
        <v>0</v>
      </c>
      <c r="F650" s="213" t="s">
        <v>590</v>
      </c>
      <c r="G650" s="214" t="s">
        <v>554</v>
      </c>
      <c r="H650" s="208" t="str">
        <f>IF(Input!F$4="GMH_OECC",J650,IF(Input!F$4="GMH_XOEC",L650,IF(Input!F$4="GMH_Korea",N650,IF(Input!F$4="GMH_EU",P650,IF(Input!F$4="Skysuper",#REF!,IF(Input!F$4="SkyII",#REF!,IF(Input!F$4="XO-8000",#REF!, "FALSE")))))))</f>
        <v>00</v>
      </c>
      <c r="I650" s="209">
        <f>IF(Input!F$4="GMH_OECC",K650,IF(Input!F$4="GMH_XOEC",M650,IF(Input!F$4="GMH_Korea",O650,IF(Input!F$4="GMH_EU",Q650,IF(Input!F$4="Skysuper",#REF!,IF(Input!F$4="SkyII",#REF!,IF(Input!F$4="XO-8000",#REF!, "FALSE")))))))</f>
        <v>0</v>
      </c>
      <c r="J650" s="210" t="s">
        <v>10359</v>
      </c>
      <c r="K650" s="268">
        <v>0</v>
      </c>
      <c r="L650" s="270" t="s">
        <v>10359</v>
      </c>
      <c r="M650" s="270">
        <v>0</v>
      </c>
      <c r="N650" s="270" t="s">
        <v>10359</v>
      </c>
      <c r="O650" s="270">
        <v>0</v>
      </c>
      <c r="P650" s="270" t="s">
        <v>10359</v>
      </c>
      <c r="Q650" s="270">
        <v>0</v>
      </c>
      <c r="R650" s="74"/>
      <c r="S650" s="75" t="str">
        <f t="shared" si="60"/>
        <v>0000</v>
      </c>
      <c r="T650" s="75" t="str">
        <f t="shared" si="61"/>
        <v>00000000000000000000000000000000</v>
      </c>
      <c r="U650" s="75" t="str">
        <f t="shared" ca="1" si="62"/>
        <v>00000000000000000000000000000000</v>
      </c>
      <c r="V650" s="197">
        <f t="shared" ca="1" si="64"/>
        <v>0</v>
      </c>
      <c r="W650" s="75">
        <f t="shared" si="65"/>
        <v>0</v>
      </c>
      <c r="Y650" s="75">
        <f t="shared" si="63"/>
        <v>5176</v>
      </c>
      <c r="Z650" s="75">
        <v>647</v>
      </c>
      <c r="AE650" s="479"/>
    </row>
    <row r="651" spans="1:31" s="75" customFormat="1" ht="13.5" x14ac:dyDescent="0.2">
      <c r="A651" s="211">
        <v>648</v>
      </c>
      <c r="B651" s="212" t="s">
        <v>1807</v>
      </c>
      <c r="C651" s="213" t="s">
        <v>1808</v>
      </c>
      <c r="D651" s="213"/>
      <c r="E651" s="213">
        <v>0</v>
      </c>
      <c r="F651" s="213" t="s">
        <v>590</v>
      </c>
      <c r="G651" s="214" t="s">
        <v>554</v>
      </c>
      <c r="H651" s="208" t="str">
        <f>IF(Input!F$4="GMH_OECC",J651,IF(Input!F$4="GMH_XOEC",L651,IF(Input!F$4="GMH_Korea",N651,IF(Input!F$4="GMH_EU",P651,IF(Input!F$4="Skysuper",#REF!,IF(Input!F$4="SkyII",#REF!,IF(Input!F$4="XO-8000",#REF!, "FALSE")))))))</f>
        <v>00</v>
      </c>
      <c r="I651" s="209">
        <f>IF(Input!F$4="GMH_OECC",K651,IF(Input!F$4="GMH_XOEC",M651,IF(Input!F$4="GMH_Korea",O651,IF(Input!F$4="GMH_EU",Q651,IF(Input!F$4="Skysuper",#REF!,IF(Input!F$4="SkyII",#REF!,IF(Input!F$4="XO-8000",#REF!, "FALSE")))))))</f>
        <v>0</v>
      </c>
      <c r="J651" s="210" t="s">
        <v>10359</v>
      </c>
      <c r="K651" s="268">
        <v>0</v>
      </c>
      <c r="L651" s="270" t="s">
        <v>10359</v>
      </c>
      <c r="M651" s="270">
        <v>0</v>
      </c>
      <c r="N651" s="270" t="s">
        <v>10359</v>
      </c>
      <c r="O651" s="270">
        <v>0</v>
      </c>
      <c r="P651" s="270" t="s">
        <v>10359</v>
      </c>
      <c r="Q651" s="270">
        <v>0</v>
      </c>
      <c r="R651" s="74"/>
      <c r="S651" s="75" t="str">
        <f t="shared" si="60"/>
        <v>0000</v>
      </c>
      <c r="T651" s="75" t="str">
        <f t="shared" si="61"/>
        <v>00000000000000000000000000000000</v>
      </c>
      <c r="U651" s="75" t="str">
        <f t="shared" ca="1" si="62"/>
        <v>00000000000000000000000000000000</v>
      </c>
      <c r="V651" s="197">
        <f t="shared" ca="1" si="64"/>
        <v>0</v>
      </c>
      <c r="W651" s="75">
        <f t="shared" si="65"/>
        <v>0</v>
      </c>
      <c r="Y651" s="75">
        <f t="shared" si="63"/>
        <v>5184</v>
      </c>
      <c r="Z651" s="75">
        <v>648</v>
      </c>
      <c r="AE651" s="479"/>
    </row>
    <row r="652" spans="1:31" s="75" customFormat="1" ht="13.5" x14ac:dyDescent="0.2">
      <c r="A652" s="211">
        <v>649</v>
      </c>
      <c r="B652" s="212" t="s">
        <v>1809</v>
      </c>
      <c r="C652" s="213" t="s">
        <v>1810</v>
      </c>
      <c r="D652" s="213"/>
      <c r="E652" s="213">
        <v>0</v>
      </c>
      <c r="F652" s="213" t="s">
        <v>590</v>
      </c>
      <c r="G652" s="214" t="s">
        <v>554</v>
      </c>
      <c r="H652" s="208" t="str">
        <f>IF(Input!F$4="GMH_OECC",J652,IF(Input!F$4="GMH_XOEC",L652,IF(Input!F$4="GMH_Korea",N652,IF(Input!F$4="GMH_EU",P652,IF(Input!F$4="Skysuper",#REF!,IF(Input!F$4="SkyII",#REF!,IF(Input!F$4="XO-8000",#REF!, "FALSE")))))))</f>
        <v>00</v>
      </c>
      <c r="I652" s="209">
        <f>IF(Input!F$4="GMH_OECC",K652,IF(Input!F$4="GMH_XOEC",M652,IF(Input!F$4="GMH_Korea",O652,IF(Input!F$4="GMH_EU",Q652,IF(Input!F$4="Skysuper",#REF!,IF(Input!F$4="SkyII",#REF!,IF(Input!F$4="XO-8000",#REF!, "FALSE")))))))</f>
        <v>0</v>
      </c>
      <c r="J652" s="210" t="s">
        <v>10359</v>
      </c>
      <c r="K652" s="268">
        <v>0</v>
      </c>
      <c r="L652" s="270" t="s">
        <v>10359</v>
      </c>
      <c r="M652" s="270">
        <v>0</v>
      </c>
      <c r="N652" s="270" t="s">
        <v>10359</v>
      </c>
      <c r="O652" s="270">
        <v>0</v>
      </c>
      <c r="P652" s="270" t="s">
        <v>10359</v>
      </c>
      <c r="Q652" s="270">
        <v>0</v>
      </c>
      <c r="R652" s="74"/>
      <c r="S652" s="75" t="str">
        <f t="shared" si="60"/>
        <v>0000</v>
      </c>
      <c r="T652" s="75" t="str">
        <f t="shared" si="61"/>
        <v>00000000000000000000000000000000</v>
      </c>
      <c r="U652" s="75" t="str">
        <f t="shared" ca="1" si="62"/>
        <v>00000000000000000000000000000000</v>
      </c>
      <c r="V652" s="197">
        <f t="shared" ca="1" si="64"/>
        <v>0</v>
      </c>
      <c r="W652" s="75">
        <f t="shared" si="65"/>
        <v>0</v>
      </c>
      <c r="Y652" s="75">
        <f t="shared" si="63"/>
        <v>5192</v>
      </c>
      <c r="Z652" s="75">
        <v>649</v>
      </c>
      <c r="AE652" s="479"/>
    </row>
    <row r="653" spans="1:31" s="75" customFormat="1" ht="13.5" x14ac:dyDescent="0.2">
      <c r="A653" s="211">
        <v>650</v>
      </c>
      <c r="B653" s="212" t="s">
        <v>1811</v>
      </c>
      <c r="C653" s="213" t="s">
        <v>1812</v>
      </c>
      <c r="D653" s="213"/>
      <c r="E653" s="213">
        <v>0</v>
      </c>
      <c r="F653" s="213" t="s">
        <v>590</v>
      </c>
      <c r="G653" s="214" t="s">
        <v>554</v>
      </c>
      <c r="H653" s="208" t="str">
        <f>IF(Input!F$4="GMH_OECC",J653,IF(Input!F$4="GMH_XOEC",L653,IF(Input!F$4="GMH_Korea",N653,IF(Input!F$4="GMH_EU",P653,IF(Input!F$4="Skysuper",#REF!,IF(Input!F$4="SkyII",#REF!,IF(Input!F$4="XO-8000",#REF!, "FALSE")))))))</f>
        <v>00</v>
      </c>
      <c r="I653" s="209">
        <f>IF(Input!F$4="GMH_OECC",K653,IF(Input!F$4="GMH_XOEC",M653,IF(Input!F$4="GMH_Korea",O653,IF(Input!F$4="GMH_EU",Q653,IF(Input!F$4="Skysuper",#REF!,IF(Input!F$4="SkyII",#REF!,IF(Input!F$4="XO-8000",#REF!, "FALSE")))))))</f>
        <v>0</v>
      </c>
      <c r="J653" s="210" t="s">
        <v>10359</v>
      </c>
      <c r="K653" s="268">
        <v>0</v>
      </c>
      <c r="L653" s="270" t="s">
        <v>10359</v>
      </c>
      <c r="M653" s="270">
        <v>0</v>
      </c>
      <c r="N653" s="270" t="s">
        <v>10359</v>
      </c>
      <c r="O653" s="270">
        <v>0</v>
      </c>
      <c r="P653" s="270" t="s">
        <v>10359</v>
      </c>
      <c r="Q653" s="270">
        <v>0</v>
      </c>
      <c r="R653" s="74"/>
      <c r="S653" s="75" t="str">
        <f t="shared" si="60"/>
        <v>0000</v>
      </c>
      <c r="T653" s="75" t="str">
        <f t="shared" si="61"/>
        <v>00000000000000000000000000000000</v>
      </c>
      <c r="U653" s="75" t="str">
        <f t="shared" ca="1" si="62"/>
        <v>00000000000000000000000000000000</v>
      </c>
      <c r="V653" s="197">
        <f t="shared" ca="1" si="64"/>
        <v>0</v>
      </c>
      <c r="W653" s="75">
        <f t="shared" si="65"/>
        <v>0</v>
      </c>
      <c r="Y653" s="75">
        <f t="shared" si="63"/>
        <v>5200</v>
      </c>
      <c r="Z653" s="75">
        <v>650</v>
      </c>
      <c r="AE653" s="479"/>
    </row>
    <row r="654" spans="1:31" s="75" customFormat="1" ht="13.5" x14ac:dyDescent="0.2">
      <c r="A654" s="211">
        <v>651</v>
      </c>
      <c r="B654" s="212" t="s">
        <v>1813</v>
      </c>
      <c r="C654" s="213" t="s">
        <v>1814</v>
      </c>
      <c r="D654" s="213"/>
      <c r="E654" s="213">
        <v>0</v>
      </c>
      <c r="F654" s="213" t="s">
        <v>590</v>
      </c>
      <c r="G654" s="214" t="s">
        <v>554</v>
      </c>
      <c r="H654" s="208" t="str">
        <f>IF(Input!F$4="GMH_OECC",J654,IF(Input!F$4="GMH_XOEC",L654,IF(Input!F$4="GMH_Korea",N654,IF(Input!F$4="GMH_EU",P654,IF(Input!F$4="Skysuper",#REF!,IF(Input!F$4="SkyII",#REF!,IF(Input!F$4="XO-8000",#REF!, "FALSE")))))))</f>
        <v>00</v>
      </c>
      <c r="I654" s="209">
        <f>IF(Input!F$4="GMH_OECC",K654,IF(Input!F$4="GMH_XOEC",M654,IF(Input!F$4="GMH_Korea",O654,IF(Input!F$4="GMH_EU",Q654,IF(Input!F$4="Skysuper",#REF!,IF(Input!F$4="SkyII",#REF!,IF(Input!F$4="XO-8000",#REF!, "FALSE")))))))</f>
        <v>0</v>
      </c>
      <c r="J654" s="210" t="s">
        <v>10359</v>
      </c>
      <c r="K654" s="268">
        <v>0</v>
      </c>
      <c r="L654" s="270" t="s">
        <v>10359</v>
      </c>
      <c r="M654" s="270">
        <v>0</v>
      </c>
      <c r="N654" s="270" t="s">
        <v>10359</v>
      </c>
      <c r="O654" s="270">
        <v>0</v>
      </c>
      <c r="P654" s="270" t="s">
        <v>10359</v>
      </c>
      <c r="Q654" s="270">
        <v>0</v>
      </c>
      <c r="R654" s="74"/>
      <c r="S654" s="75" t="str">
        <f t="shared" si="60"/>
        <v>0000</v>
      </c>
      <c r="T654" s="75" t="str">
        <f t="shared" si="61"/>
        <v>00000000000000000000000000000000</v>
      </c>
      <c r="U654" s="75" t="str">
        <f t="shared" ca="1" si="62"/>
        <v>00000000000000000000000000000000</v>
      </c>
      <c r="V654" s="197">
        <f t="shared" ca="1" si="64"/>
        <v>0</v>
      </c>
      <c r="W654" s="75">
        <f t="shared" si="65"/>
        <v>0</v>
      </c>
      <c r="Y654" s="75">
        <f t="shared" si="63"/>
        <v>5208</v>
      </c>
      <c r="Z654" s="75">
        <v>651</v>
      </c>
      <c r="AE654" s="479"/>
    </row>
    <row r="655" spans="1:31" s="75" customFormat="1" ht="13.5" x14ac:dyDescent="0.2">
      <c r="A655" s="211">
        <v>652</v>
      </c>
      <c r="B655" s="212" t="s">
        <v>1815</v>
      </c>
      <c r="C655" s="213" t="s">
        <v>1816</v>
      </c>
      <c r="D655" s="213"/>
      <c r="E655" s="213">
        <v>0</v>
      </c>
      <c r="F655" s="213" t="s">
        <v>590</v>
      </c>
      <c r="G655" s="214" t="s">
        <v>554</v>
      </c>
      <c r="H655" s="208" t="str">
        <f>IF(Input!F$4="GMH_OECC",J655,IF(Input!F$4="GMH_XOEC",L655,IF(Input!F$4="GMH_Korea",N655,IF(Input!F$4="GMH_EU",P655,IF(Input!F$4="Skysuper",#REF!,IF(Input!F$4="SkyII",#REF!,IF(Input!F$4="XO-8000",#REF!, "FALSE")))))))</f>
        <v>00</v>
      </c>
      <c r="I655" s="209">
        <f>IF(Input!F$4="GMH_OECC",K655,IF(Input!F$4="GMH_XOEC",M655,IF(Input!F$4="GMH_Korea",O655,IF(Input!F$4="GMH_EU",Q655,IF(Input!F$4="Skysuper",#REF!,IF(Input!F$4="SkyII",#REF!,IF(Input!F$4="XO-8000",#REF!, "FALSE")))))))</f>
        <v>0</v>
      </c>
      <c r="J655" s="210" t="s">
        <v>10359</v>
      </c>
      <c r="K655" s="268">
        <v>0</v>
      </c>
      <c r="L655" s="270" t="s">
        <v>10359</v>
      </c>
      <c r="M655" s="270">
        <v>0</v>
      </c>
      <c r="N655" s="270" t="s">
        <v>10359</v>
      </c>
      <c r="O655" s="270">
        <v>0</v>
      </c>
      <c r="P655" s="270" t="s">
        <v>10359</v>
      </c>
      <c r="Q655" s="270">
        <v>0</v>
      </c>
      <c r="R655" s="74"/>
      <c r="S655" s="75" t="str">
        <f t="shared" si="60"/>
        <v>0000</v>
      </c>
      <c r="T655" s="75" t="str">
        <f t="shared" si="61"/>
        <v>00000000000000000000000000000000</v>
      </c>
      <c r="U655" s="75" t="str">
        <f t="shared" ca="1" si="62"/>
        <v>00000000000000000000000000000000</v>
      </c>
      <c r="V655" s="197">
        <f t="shared" ca="1" si="64"/>
        <v>0</v>
      </c>
      <c r="W655" s="75">
        <f t="shared" si="65"/>
        <v>0</v>
      </c>
      <c r="Y655" s="75">
        <f t="shared" si="63"/>
        <v>5216</v>
      </c>
      <c r="Z655" s="75">
        <v>652</v>
      </c>
      <c r="AE655" s="479"/>
    </row>
    <row r="656" spans="1:31" s="75" customFormat="1" ht="13.5" x14ac:dyDescent="0.2">
      <c r="A656" s="211">
        <v>653</v>
      </c>
      <c r="B656" s="212" t="s">
        <v>1817</v>
      </c>
      <c r="C656" s="213" t="s">
        <v>1818</v>
      </c>
      <c r="D656" s="213"/>
      <c r="E656" s="213">
        <v>0</v>
      </c>
      <c r="F656" s="213" t="s">
        <v>590</v>
      </c>
      <c r="G656" s="214" t="s">
        <v>554</v>
      </c>
      <c r="H656" s="208" t="str">
        <f>IF(Input!F$4="GMH_OECC",J656,IF(Input!F$4="GMH_XOEC",L656,IF(Input!F$4="GMH_Korea",N656,IF(Input!F$4="GMH_EU",P656,IF(Input!F$4="Skysuper",#REF!,IF(Input!F$4="SkyII",#REF!,IF(Input!F$4="XO-8000",#REF!, "FALSE")))))))</f>
        <v>00</v>
      </c>
      <c r="I656" s="209">
        <f>IF(Input!F$4="GMH_OECC",K656,IF(Input!F$4="GMH_XOEC",M656,IF(Input!F$4="GMH_Korea",O656,IF(Input!F$4="GMH_EU",Q656,IF(Input!F$4="Skysuper",#REF!,IF(Input!F$4="SkyII",#REF!,IF(Input!F$4="XO-8000",#REF!, "FALSE")))))))</f>
        <v>0</v>
      </c>
      <c r="J656" s="210" t="s">
        <v>10359</v>
      </c>
      <c r="K656" s="268">
        <v>0</v>
      </c>
      <c r="L656" s="270" t="s">
        <v>10359</v>
      </c>
      <c r="M656" s="270">
        <v>0</v>
      </c>
      <c r="N656" s="270" t="s">
        <v>10359</v>
      </c>
      <c r="O656" s="270">
        <v>0</v>
      </c>
      <c r="P656" s="270" t="s">
        <v>10359</v>
      </c>
      <c r="Q656" s="270">
        <v>0</v>
      </c>
      <c r="R656" s="74"/>
      <c r="S656" s="75" t="str">
        <f t="shared" si="60"/>
        <v>0000</v>
      </c>
      <c r="T656" s="75" t="str">
        <f t="shared" si="61"/>
        <v>00000000000000000000000000000000</v>
      </c>
      <c r="U656" s="75" t="str">
        <f t="shared" ca="1" si="62"/>
        <v>00000000000000000000000000000000</v>
      </c>
      <c r="V656" s="197">
        <f t="shared" ca="1" si="64"/>
        <v>0</v>
      </c>
      <c r="W656" s="75">
        <f t="shared" si="65"/>
        <v>0</v>
      </c>
      <c r="Y656" s="75">
        <f t="shared" si="63"/>
        <v>5224</v>
      </c>
      <c r="Z656" s="75">
        <v>653</v>
      </c>
      <c r="AE656" s="479"/>
    </row>
    <row r="657" spans="1:31" s="75" customFormat="1" ht="13.5" x14ac:dyDescent="0.2">
      <c r="A657" s="211">
        <v>654</v>
      </c>
      <c r="B657" s="212" t="s">
        <v>1819</v>
      </c>
      <c r="C657" s="213" t="s">
        <v>1820</v>
      </c>
      <c r="D657" s="213"/>
      <c r="E657" s="213">
        <v>0</v>
      </c>
      <c r="F657" s="213" t="s">
        <v>553</v>
      </c>
      <c r="G657" s="214" t="s">
        <v>554</v>
      </c>
      <c r="H657" s="208" t="str">
        <f>IF(Input!F$4="GMH_OECC",J657,IF(Input!F$4="GMH_XOEC",L657,IF(Input!F$4="GMH_Korea",N657,IF(Input!F$4="GMH_EU",P657,IF(Input!F$4="Skysuper",#REF!,IF(Input!F$4="SkyII",#REF!,IF(Input!F$4="XO-8000",#REF!, "FALSE")))))))</f>
        <v>00</v>
      </c>
      <c r="I657" s="209">
        <f>IF(Input!F$4="GMH_OECC",K657,IF(Input!F$4="GMH_XOEC",M657,IF(Input!F$4="GMH_Korea",O657,IF(Input!F$4="GMH_EU",Q657,IF(Input!F$4="Skysuper",#REF!,IF(Input!F$4="SkyII",#REF!,IF(Input!F$4="XO-8000",#REF!, "FALSE")))))))</f>
        <v>0</v>
      </c>
      <c r="J657" s="210" t="s">
        <v>10359</v>
      </c>
      <c r="K657" s="268">
        <v>0</v>
      </c>
      <c r="L657" s="270" t="s">
        <v>10359</v>
      </c>
      <c r="M657" s="270">
        <v>0</v>
      </c>
      <c r="N657" s="270" t="s">
        <v>10359</v>
      </c>
      <c r="O657" s="270">
        <v>0</v>
      </c>
      <c r="P657" s="270" t="s">
        <v>10359</v>
      </c>
      <c r="Q657" s="270">
        <v>0</v>
      </c>
      <c r="R657" s="74"/>
      <c r="S657" s="75" t="str">
        <f t="shared" si="60"/>
        <v>0000</v>
      </c>
      <c r="T657" s="75" t="str">
        <f t="shared" si="61"/>
        <v>00000000000000000000000000000000</v>
      </c>
      <c r="U657" s="75" t="str">
        <f t="shared" ca="1" si="62"/>
        <v>00000000000000000000000000000000</v>
      </c>
      <c r="V657" s="197">
        <f t="shared" ca="1" si="64"/>
        <v>0</v>
      </c>
      <c r="W657" s="75">
        <f t="shared" si="65"/>
        <v>0</v>
      </c>
      <c r="Y657" s="75">
        <f t="shared" si="63"/>
        <v>5232</v>
      </c>
      <c r="Z657" s="75">
        <v>654</v>
      </c>
      <c r="AE657" s="479"/>
    </row>
    <row r="658" spans="1:31" s="75" customFormat="1" ht="13.5" x14ac:dyDescent="0.2">
      <c r="A658" s="211">
        <v>655</v>
      </c>
      <c r="B658" s="212" t="s">
        <v>1821</v>
      </c>
      <c r="C658" s="213" t="s">
        <v>1822</v>
      </c>
      <c r="D658" s="213"/>
      <c r="E658" s="213">
        <v>0</v>
      </c>
      <c r="F658" s="213" t="s">
        <v>590</v>
      </c>
      <c r="G658" s="214" t="s">
        <v>554</v>
      </c>
      <c r="H658" s="208" t="str">
        <f>IF(Input!F$4="GMH_OECC",J658,IF(Input!F$4="GMH_XOEC",L658,IF(Input!F$4="GMH_Korea",N658,IF(Input!F$4="GMH_EU",P658,IF(Input!F$4="Skysuper",#REF!,IF(Input!F$4="SkyII",#REF!,IF(Input!F$4="XO-8000",#REF!, "FALSE")))))))</f>
        <v>00</v>
      </c>
      <c r="I658" s="209">
        <f>IF(Input!F$4="GMH_OECC",K658,IF(Input!F$4="GMH_XOEC",M658,IF(Input!F$4="GMH_Korea",O658,IF(Input!F$4="GMH_EU",Q658,IF(Input!F$4="Skysuper",#REF!,IF(Input!F$4="SkyII",#REF!,IF(Input!F$4="XO-8000",#REF!, "FALSE")))))))</f>
        <v>0</v>
      </c>
      <c r="J658" s="210" t="s">
        <v>10359</v>
      </c>
      <c r="K658" s="268">
        <v>0</v>
      </c>
      <c r="L658" s="270" t="s">
        <v>10359</v>
      </c>
      <c r="M658" s="270">
        <v>0</v>
      </c>
      <c r="N658" s="270" t="s">
        <v>10359</v>
      </c>
      <c r="O658" s="270">
        <v>0</v>
      </c>
      <c r="P658" s="270" t="s">
        <v>10359</v>
      </c>
      <c r="Q658" s="270">
        <v>0</v>
      </c>
      <c r="R658" s="74"/>
      <c r="S658" s="75" t="str">
        <f t="shared" si="60"/>
        <v>0000</v>
      </c>
      <c r="T658" s="75" t="str">
        <f t="shared" si="61"/>
        <v>00000000000000000000000000000000</v>
      </c>
      <c r="U658" s="75" t="str">
        <f t="shared" ca="1" si="62"/>
        <v>00000000000000000000000000000000</v>
      </c>
      <c r="V658" s="197">
        <f t="shared" ca="1" si="64"/>
        <v>0</v>
      </c>
      <c r="W658" s="75">
        <f t="shared" si="65"/>
        <v>0</v>
      </c>
      <c r="Y658" s="75">
        <f t="shared" si="63"/>
        <v>5240</v>
      </c>
      <c r="Z658" s="75">
        <v>655</v>
      </c>
      <c r="AE658" s="479"/>
    </row>
    <row r="659" spans="1:31" s="75" customFormat="1" ht="13.5" x14ac:dyDescent="0.2">
      <c r="A659" s="211">
        <v>656</v>
      </c>
      <c r="B659" s="212" t="s">
        <v>1823</v>
      </c>
      <c r="C659" s="213" t="s">
        <v>1824</v>
      </c>
      <c r="D659" s="213"/>
      <c r="E659" s="213">
        <v>0</v>
      </c>
      <c r="F659" s="213" t="s">
        <v>590</v>
      </c>
      <c r="G659" s="214" t="s">
        <v>554</v>
      </c>
      <c r="H659" s="208" t="str">
        <f>IF(Input!F$4="GMH_OECC",J659,IF(Input!F$4="GMH_XOEC",L659,IF(Input!F$4="GMH_Korea",N659,IF(Input!F$4="GMH_EU",P659,IF(Input!F$4="Skysuper",#REF!,IF(Input!F$4="SkyII",#REF!,IF(Input!F$4="XO-8000",#REF!, "FALSE")))))))</f>
        <v>00</v>
      </c>
      <c r="I659" s="209">
        <f>IF(Input!F$4="GMH_OECC",K659,IF(Input!F$4="GMH_XOEC",M659,IF(Input!F$4="GMH_Korea",O659,IF(Input!F$4="GMH_EU",Q659,IF(Input!F$4="Skysuper",#REF!,IF(Input!F$4="SkyII",#REF!,IF(Input!F$4="XO-8000",#REF!, "FALSE")))))))</f>
        <v>0</v>
      </c>
      <c r="J659" s="210" t="s">
        <v>10359</v>
      </c>
      <c r="K659" s="268">
        <v>0</v>
      </c>
      <c r="L659" s="270" t="s">
        <v>10359</v>
      </c>
      <c r="M659" s="270">
        <v>0</v>
      </c>
      <c r="N659" s="270" t="s">
        <v>10359</v>
      </c>
      <c r="O659" s="270">
        <v>0</v>
      </c>
      <c r="P659" s="270" t="s">
        <v>10359</v>
      </c>
      <c r="Q659" s="270">
        <v>0</v>
      </c>
      <c r="R659" s="74"/>
      <c r="S659" s="75" t="str">
        <f t="shared" si="60"/>
        <v>0000</v>
      </c>
      <c r="T659" s="75" t="str">
        <f t="shared" si="61"/>
        <v>00000000000000000000000000000000</v>
      </c>
      <c r="U659" s="75" t="str">
        <f t="shared" ca="1" si="62"/>
        <v>00000000000000000000000000000000</v>
      </c>
      <c r="V659" s="197">
        <f t="shared" ca="1" si="64"/>
        <v>0</v>
      </c>
      <c r="W659" s="75">
        <f t="shared" si="65"/>
        <v>0</v>
      </c>
      <c r="Y659" s="75">
        <f t="shared" si="63"/>
        <v>5248</v>
      </c>
      <c r="Z659" s="75">
        <v>656</v>
      </c>
      <c r="AE659" s="479"/>
    </row>
    <row r="660" spans="1:31" s="75" customFormat="1" ht="13.5" x14ac:dyDescent="0.2">
      <c r="A660" s="211">
        <v>657</v>
      </c>
      <c r="B660" s="212" t="s">
        <v>1825</v>
      </c>
      <c r="C660" s="213" t="s">
        <v>1826</v>
      </c>
      <c r="D660" s="213"/>
      <c r="E660" s="213">
        <v>0</v>
      </c>
      <c r="F660" s="213" t="s">
        <v>553</v>
      </c>
      <c r="G660" s="214" t="s">
        <v>554</v>
      </c>
      <c r="H660" s="208" t="str">
        <f>IF(Input!F$4="GMH_OECC",J660,IF(Input!F$4="GMH_XOEC",L660,IF(Input!F$4="GMH_Korea",N660,IF(Input!F$4="GMH_EU",P660,IF(Input!F$4="Skysuper",#REF!,IF(Input!F$4="SkyII",#REF!,IF(Input!F$4="XO-8000",#REF!, "FALSE")))))))</f>
        <v>00</v>
      </c>
      <c r="I660" s="209">
        <f>IF(Input!F$4="GMH_OECC",K660,IF(Input!F$4="GMH_XOEC",M660,IF(Input!F$4="GMH_Korea",O660,IF(Input!F$4="GMH_EU",Q660,IF(Input!F$4="Skysuper",#REF!,IF(Input!F$4="SkyII",#REF!,IF(Input!F$4="XO-8000",#REF!, "FALSE")))))))</f>
        <v>0</v>
      </c>
      <c r="J660" s="210" t="s">
        <v>10359</v>
      </c>
      <c r="K660" s="268">
        <v>0</v>
      </c>
      <c r="L660" s="270" t="s">
        <v>10359</v>
      </c>
      <c r="M660" s="270">
        <v>0</v>
      </c>
      <c r="N660" s="270" t="s">
        <v>10359</v>
      </c>
      <c r="O660" s="270">
        <v>0</v>
      </c>
      <c r="P660" s="270" t="s">
        <v>10359</v>
      </c>
      <c r="Q660" s="270">
        <v>0</v>
      </c>
      <c r="R660" s="74"/>
      <c r="S660" s="75" t="str">
        <f t="shared" si="60"/>
        <v>0000</v>
      </c>
      <c r="T660" s="75" t="str">
        <f t="shared" si="61"/>
        <v>00000000000000000000000000000000</v>
      </c>
      <c r="U660" s="75" t="str">
        <f t="shared" ca="1" si="62"/>
        <v>00000000000000000000000000000000</v>
      </c>
      <c r="V660" s="197">
        <f t="shared" ca="1" si="64"/>
        <v>0</v>
      </c>
      <c r="W660" s="75">
        <f t="shared" si="65"/>
        <v>0</v>
      </c>
      <c r="Y660" s="75">
        <f t="shared" si="63"/>
        <v>5256</v>
      </c>
      <c r="Z660" s="75">
        <v>657</v>
      </c>
      <c r="AE660" s="479"/>
    </row>
    <row r="661" spans="1:31" s="75" customFormat="1" ht="13.5" x14ac:dyDescent="0.2">
      <c r="A661" s="211">
        <v>658</v>
      </c>
      <c r="B661" s="212" t="s">
        <v>1827</v>
      </c>
      <c r="C661" s="213" t="s">
        <v>1828</v>
      </c>
      <c r="D661" s="213"/>
      <c r="E661" s="213">
        <v>0</v>
      </c>
      <c r="F661" s="213" t="s">
        <v>553</v>
      </c>
      <c r="G661" s="214" t="s">
        <v>572</v>
      </c>
      <c r="H661" s="208" t="str">
        <f>IF(Input!F$4="GMH_OECC",J661,IF(Input!F$4="GMH_XOEC",L661,IF(Input!F$4="GMH_Korea",N661,IF(Input!F$4="GMH_EU",P661,IF(Input!F$4="Skysuper",#REF!,IF(Input!F$4="SkyII",#REF!,IF(Input!F$4="XO-8000",#REF!, "FALSE")))))))</f>
        <v>00</v>
      </c>
      <c r="I661" s="209">
        <f>IF(Input!F$4="GMH_OECC",K661,IF(Input!F$4="GMH_XOEC",M661,IF(Input!F$4="GMH_Korea",O661,IF(Input!F$4="GMH_EU",Q661,IF(Input!F$4="Skysuper",#REF!,IF(Input!F$4="SkyII",#REF!,IF(Input!F$4="XO-8000",#REF!, "FALSE")))))))</f>
        <v>0</v>
      </c>
      <c r="J661" s="210" t="s">
        <v>10359</v>
      </c>
      <c r="K661" s="268">
        <v>0</v>
      </c>
      <c r="L661" s="270" t="s">
        <v>10359</v>
      </c>
      <c r="M661" s="270">
        <v>0</v>
      </c>
      <c r="N661" s="270" t="s">
        <v>10359</v>
      </c>
      <c r="O661" s="270">
        <v>0</v>
      </c>
      <c r="P661" s="270" t="s">
        <v>10359</v>
      </c>
      <c r="Q661" s="270">
        <v>0</v>
      </c>
      <c r="R661" s="74"/>
      <c r="S661" s="75" t="str">
        <f t="shared" si="60"/>
        <v>0000</v>
      </c>
      <c r="T661" s="75" t="str">
        <f t="shared" si="61"/>
        <v>00000000000000000000000000000000</v>
      </c>
      <c r="U661" s="75" t="str">
        <f t="shared" ca="1" si="62"/>
        <v>00000000000000000000000000000000</v>
      </c>
      <c r="V661" s="197">
        <f t="shared" ca="1" si="64"/>
        <v>0</v>
      </c>
      <c r="W661" s="75">
        <f t="shared" si="65"/>
        <v>0</v>
      </c>
      <c r="Y661" s="75">
        <f t="shared" si="63"/>
        <v>5264</v>
      </c>
      <c r="Z661" s="75">
        <v>658</v>
      </c>
      <c r="AE661" s="479"/>
    </row>
    <row r="662" spans="1:31" s="75" customFormat="1" ht="13.5" x14ac:dyDescent="0.2">
      <c r="A662" s="211">
        <v>659</v>
      </c>
      <c r="B662" s="212" t="s">
        <v>1829</v>
      </c>
      <c r="C662" s="213" t="s">
        <v>1830</v>
      </c>
      <c r="D662" s="213"/>
      <c r="E662" s="213">
        <v>0</v>
      </c>
      <c r="F662" s="213" t="s">
        <v>553</v>
      </c>
      <c r="G662" s="214" t="s">
        <v>572</v>
      </c>
      <c r="H662" s="208" t="str">
        <f>IF(Input!F$4="GMH_OECC",J662,IF(Input!F$4="GMH_XOEC",L662,IF(Input!F$4="GMH_Korea",N662,IF(Input!F$4="GMH_EU",P662,IF(Input!F$4="Skysuper",#REF!,IF(Input!F$4="SkyII",#REF!,IF(Input!F$4="XO-8000",#REF!, "FALSE")))))))</f>
        <v>00</v>
      </c>
      <c r="I662" s="209">
        <f>IF(Input!F$4="GMH_OECC",K662,IF(Input!F$4="GMH_XOEC",M662,IF(Input!F$4="GMH_Korea",O662,IF(Input!F$4="GMH_EU",Q662,IF(Input!F$4="Skysuper",#REF!,IF(Input!F$4="SkyII",#REF!,IF(Input!F$4="XO-8000",#REF!, "FALSE")))))))</f>
        <v>0</v>
      </c>
      <c r="J662" s="210" t="s">
        <v>10359</v>
      </c>
      <c r="K662" s="268">
        <v>0</v>
      </c>
      <c r="L662" s="270" t="s">
        <v>10359</v>
      </c>
      <c r="M662" s="270">
        <v>0</v>
      </c>
      <c r="N662" s="270" t="s">
        <v>10359</v>
      </c>
      <c r="O662" s="270">
        <v>0</v>
      </c>
      <c r="P662" s="270" t="s">
        <v>10359</v>
      </c>
      <c r="Q662" s="270">
        <v>0</v>
      </c>
      <c r="R662" s="74"/>
      <c r="S662" s="75" t="str">
        <f t="shared" si="60"/>
        <v>0000</v>
      </c>
      <c r="T662" s="75" t="str">
        <f t="shared" si="61"/>
        <v>00000000000000000000000000000000</v>
      </c>
      <c r="U662" s="75" t="str">
        <f t="shared" ca="1" si="62"/>
        <v>00000000000000000000000000000000</v>
      </c>
      <c r="V662" s="197">
        <f t="shared" ca="1" si="64"/>
        <v>0</v>
      </c>
      <c r="W662" s="75">
        <f t="shared" si="65"/>
        <v>0</v>
      </c>
      <c r="Y662" s="75">
        <f t="shared" si="63"/>
        <v>5272</v>
      </c>
      <c r="Z662" s="75">
        <v>659</v>
      </c>
      <c r="AE662" s="479"/>
    </row>
    <row r="663" spans="1:31" s="75" customFormat="1" ht="13.5" x14ac:dyDescent="0.2">
      <c r="A663" s="211">
        <v>660</v>
      </c>
      <c r="B663" s="212" t="s">
        <v>569</v>
      </c>
      <c r="C663" s="213" t="s">
        <v>569</v>
      </c>
      <c r="D663" s="213" t="s">
        <v>569</v>
      </c>
      <c r="E663" s="213" t="s">
        <v>569</v>
      </c>
      <c r="F663" s="213" t="s">
        <v>569</v>
      </c>
      <c r="G663" s="214" t="s">
        <v>569</v>
      </c>
      <c r="H663" s="208" t="str">
        <f>IF(Input!F$4="GMH_OECC",J663,IF(Input!F$4="GMH_XOEC",L663,IF(Input!F$4="GMH_Korea",N663,IF(Input!F$4="GMH_EU",P663,IF(Input!F$4="Skysuper",#REF!,IF(Input!F$4="SkyII",#REF!,IF(Input!F$4="XO-8000",#REF!, "FALSE")))))))</f>
        <v>00</v>
      </c>
      <c r="I663" s="209">
        <f>IF(Input!F$4="GMH_OECC",K663,IF(Input!F$4="GMH_XOEC",M663,IF(Input!F$4="GMH_Korea",O663,IF(Input!F$4="GMH_EU",Q663,IF(Input!F$4="Skysuper",#REF!,IF(Input!F$4="SkyII",#REF!,IF(Input!F$4="XO-8000",#REF!, "FALSE")))))))</f>
        <v>0</v>
      </c>
      <c r="J663" s="210" t="s">
        <v>10359</v>
      </c>
      <c r="K663" s="268">
        <v>0</v>
      </c>
      <c r="L663" s="270" t="s">
        <v>10359</v>
      </c>
      <c r="M663" s="270">
        <v>0</v>
      </c>
      <c r="N663" s="270" t="s">
        <v>10359</v>
      </c>
      <c r="O663" s="270">
        <v>0</v>
      </c>
      <c r="P663" s="270" t="s">
        <v>10359</v>
      </c>
      <c r="Q663" s="270">
        <v>0</v>
      </c>
      <c r="R663" s="74"/>
      <c r="S663" s="75" t="str">
        <f t="shared" si="60"/>
        <v>0000</v>
      </c>
      <c r="T663" s="75" t="str">
        <f t="shared" si="61"/>
        <v>00000000000000000000000000000000</v>
      </c>
      <c r="U663" s="75" t="str">
        <f t="shared" ca="1" si="62"/>
        <v>00000000000000000000000000000000</v>
      </c>
      <c r="V663" s="197">
        <f t="shared" ca="1" si="64"/>
        <v>0</v>
      </c>
      <c r="W663" s="75">
        <f t="shared" si="65"/>
        <v>0</v>
      </c>
      <c r="Y663" s="75">
        <f t="shared" si="63"/>
        <v>5280</v>
      </c>
      <c r="Z663" s="75">
        <v>660</v>
      </c>
      <c r="AE663" s="479"/>
    </row>
    <row r="664" spans="1:31" s="75" customFormat="1" ht="13.5" x14ac:dyDescent="0.2">
      <c r="A664" s="211">
        <v>661</v>
      </c>
      <c r="B664" s="212" t="s">
        <v>1831</v>
      </c>
      <c r="C664" s="213" t="s">
        <v>1832</v>
      </c>
      <c r="D664" s="213"/>
      <c r="E664" s="213">
        <v>0</v>
      </c>
      <c r="F664" s="213" t="s">
        <v>553</v>
      </c>
      <c r="G664" s="214" t="s">
        <v>554</v>
      </c>
      <c r="H664" s="208" t="str">
        <f>IF(Input!F$4="GMH_OECC",J664,IF(Input!F$4="GMH_XOEC",L664,IF(Input!F$4="GMH_Korea",N664,IF(Input!F$4="GMH_EU",P664,IF(Input!F$4="Skysuper",#REF!,IF(Input!F$4="SkyII",#REF!,IF(Input!F$4="XO-8000",#REF!, "FALSE")))))))</f>
        <v>00</v>
      </c>
      <c r="I664" s="209">
        <f>IF(Input!F$4="GMH_OECC",K664,IF(Input!F$4="GMH_XOEC",M664,IF(Input!F$4="GMH_Korea",O664,IF(Input!F$4="GMH_EU",Q664,IF(Input!F$4="Skysuper",#REF!,IF(Input!F$4="SkyII",#REF!,IF(Input!F$4="XO-8000",#REF!, "FALSE")))))))</f>
        <v>0</v>
      </c>
      <c r="J664" s="210" t="s">
        <v>10359</v>
      </c>
      <c r="K664" s="268">
        <v>0</v>
      </c>
      <c r="L664" s="270" t="s">
        <v>10359</v>
      </c>
      <c r="M664" s="270">
        <v>0</v>
      </c>
      <c r="N664" s="270" t="s">
        <v>10359</v>
      </c>
      <c r="O664" s="270">
        <v>0</v>
      </c>
      <c r="P664" s="270" t="s">
        <v>10359</v>
      </c>
      <c r="Q664" s="270">
        <v>0</v>
      </c>
      <c r="R664" s="74"/>
      <c r="S664" s="75" t="str">
        <f t="shared" si="60"/>
        <v>0000</v>
      </c>
      <c r="T664" s="75" t="str">
        <f t="shared" si="61"/>
        <v>00000000000000000000000000000000</v>
      </c>
      <c r="U664" s="75" t="str">
        <f t="shared" ca="1" si="62"/>
        <v>00000000000000000000000000000000</v>
      </c>
      <c r="V664" s="197">
        <f t="shared" ca="1" si="64"/>
        <v>0</v>
      </c>
      <c r="W664" s="75">
        <f t="shared" si="65"/>
        <v>0</v>
      </c>
      <c r="Y664" s="75">
        <f t="shared" si="63"/>
        <v>5288</v>
      </c>
      <c r="Z664" s="75">
        <v>661</v>
      </c>
      <c r="AE664" s="479"/>
    </row>
    <row r="665" spans="1:31" s="75" customFormat="1" ht="13.5" x14ac:dyDescent="0.2">
      <c r="A665" s="211">
        <v>662</v>
      </c>
      <c r="B665" s="212" t="s">
        <v>1833</v>
      </c>
      <c r="C665" s="213" t="s">
        <v>1834</v>
      </c>
      <c r="D665" s="213"/>
      <c r="E665" s="213">
        <v>0</v>
      </c>
      <c r="F665" s="213" t="s">
        <v>553</v>
      </c>
      <c r="G665" s="214" t="s">
        <v>554</v>
      </c>
      <c r="H665" s="208" t="str">
        <f>IF(Input!F$4="GMH_OECC",J665,IF(Input!F$4="GMH_XOEC",L665,IF(Input!F$4="GMH_Korea",N665,IF(Input!F$4="GMH_EU",P665,IF(Input!F$4="Skysuper",#REF!,IF(Input!F$4="SkyII",#REF!,IF(Input!F$4="XO-8000",#REF!, "FALSE")))))))</f>
        <v>00</v>
      </c>
      <c r="I665" s="209">
        <f>IF(Input!F$4="GMH_OECC",K665,IF(Input!F$4="GMH_XOEC",M665,IF(Input!F$4="GMH_Korea",O665,IF(Input!F$4="GMH_EU",Q665,IF(Input!F$4="Skysuper",#REF!,IF(Input!F$4="SkyII",#REF!,IF(Input!F$4="XO-8000",#REF!, "FALSE")))))))</f>
        <v>0</v>
      </c>
      <c r="J665" s="210" t="s">
        <v>10359</v>
      </c>
      <c r="K665" s="268">
        <v>0</v>
      </c>
      <c r="L665" s="270" t="s">
        <v>10359</v>
      </c>
      <c r="M665" s="270">
        <v>0</v>
      </c>
      <c r="N665" s="270" t="s">
        <v>10359</v>
      </c>
      <c r="O665" s="270">
        <v>0</v>
      </c>
      <c r="P665" s="270" t="s">
        <v>10359</v>
      </c>
      <c r="Q665" s="270">
        <v>0</v>
      </c>
      <c r="R665" s="74"/>
      <c r="S665" s="75" t="str">
        <f t="shared" si="60"/>
        <v>0000</v>
      </c>
      <c r="T665" s="75" t="str">
        <f t="shared" si="61"/>
        <v>00000000000000000000000000000000</v>
      </c>
      <c r="U665" s="75" t="str">
        <f t="shared" ca="1" si="62"/>
        <v>00000000000000000000000000000000</v>
      </c>
      <c r="V665" s="197">
        <f t="shared" ca="1" si="64"/>
        <v>0</v>
      </c>
      <c r="W665" s="75">
        <f t="shared" si="65"/>
        <v>0</v>
      </c>
      <c r="Y665" s="75">
        <f t="shared" si="63"/>
        <v>5296</v>
      </c>
      <c r="Z665" s="75">
        <v>662</v>
      </c>
      <c r="AE665" s="479"/>
    </row>
    <row r="666" spans="1:31" s="75" customFormat="1" ht="13.5" x14ac:dyDescent="0.2">
      <c r="A666" s="211">
        <v>663</v>
      </c>
      <c r="B666" s="212" t="s">
        <v>1835</v>
      </c>
      <c r="C666" s="213" t="s">
        <v>1836</v>
      </c>
      <c r="D666" s="213"/>
      <c r="E666" s="213">
        <v>0</v>
      </c>
      <c r="F666" s="213" t="s">
        <v>553</v>
      </c>
      <c r="G666" s="214" t="s">
        <v>554</v>
      </c>
      <c r="H666" s="208" t="str">
        <f>IF(Input!F$4="GMH_OECC",J666,IF(Input!F$4="GMH_XOEC",L666,IF(Input!F$4="GMH_Korea",N666,IF(Input!F$4="GMH_EU",P666,IF(Input!F$4="Skysuper",#REF!,IF(Input!F$4="SkyII",#REF!,IF(Input!F$4="XO-8000",#REF!, "FALSE")))))))</f>
        <v>00</v>
      </c>
      <c r="I666" s="209">
        <f>IF(Input!F$4="GMH_OECC",K666,IF(Input!F$4="GMH_XOEC",M666,IF(Input!F$4="GMH_Korea",O666,IF(Input!F$4="GMH_EU",Q666,IF(Input!F$4="Skysuper",#REF!,IF(Input!F$4="SkyII",#REF!,IF(Input!F$4="XO-8000",#REF!, "FALSE")))))))</f>
        <v>0</v>
      </c>
      <c r="J666" s="210" t="s">
        <v>10359</v>
      </c>
      <c r="K666" s="268">
        <v>0</v>
      </c>
      <c r="L666" s="270" t="s">
        <v>10359</v>
      </c>
      <c r="M666" s="270">
        <v>0</v>
      </c>
      <c r="N666" s="270" t="s">
        <v>10359</v>
      </c>
      <c r="O666" s="270">
        <v>0</v>
      </c>
      <c r="P666" s="270" t="s">
        <v>10359</v>
      </c>
      <c r="Q666" s="270">
        <v>0</v>
      </c>
      <c r="R666" s="74"/>
      <c r="S666" s="75" t="str">
        <f t="shared" si="60"/>
        <v>0000</v>
      </c>
      <c r="T666" s="75" t="str">
        <f t="shared" si="61"/>
        <v>00000000000000000000000000000000</v>
      </c>
      <c r="U666" s="75" t="str">
        <f t="shared" ca="1" si="62"/>
        <v>00000000000000000000000000000000</v>
      </c>
      <c r="V666" s="197">
        <f t="shared" ca="1" si="64"/>
        <v>0</v>
      </c>
      <c r="W666" s="75">
        <f t="shared" si="65"/>
        <v>0</v>
      </c>
      <c r="Y666" s="75">
        <f t="shared" si="63"/>
        <v>5304</v>
      </c>
      <c r="Z666" s="75">
        <v>663</v>
      </c>
      <c r="AE666" s="479"/>
    </row>
    <row r="667" spans="1:31" s="75" customFormat="1" ht="13.5" x14ac:dyDescent="0.2">
      <c r="A667" s="211">
        <v>664</v>
      </c>
      <c r="B667" s="212" t="s">
        <v>569</v>
      </c>
      <c r="C667" s="213" t="s">
        <v>569</v>
      </c>
      <c r="D667" s="213" t="s">
        <v>569</v>
      </c>
      <c r="E667" s="213" t="s">
        <v>569</v>
      </c>
      <c r="F667" s="213" t="s">
        <v>569</v>
      </c>
      <c r="G667" s="214" t="s">
        <v>569</v>
      </c>
      <c r="H667" s="208" t="str">
        <f>IF(Input!F$4="GMH_OECC",J667,IF(Input!F$4="GMH_XOEC",L667,IF(Input!F$4="GMH_Korea",N667,IF(Input!F$4="GMH_EU",P667,IF(Input!F$4="Skysuper",#REF!,IF(Input!F$4="SkyII",#REF!,IF(Input!F$4="XO-8000",#REF!, "FALSE")))))))</f>
        <v>00</v>
      </c>
      <c r="I667" s="209">
        <f>IF(Input!F$4="GMH_OECC",K667,IF(Input!F$4="GMH_XOEC",M667,IF(Input!F$4="GMH_Korea",O667,IF(Input!F$4="GMH_EU",Q667,IF(Input!F$4="Skysuper",#REF!,IF(Input!F$4="SkyII",#REF!,IF(Input!F$4="XO-8000",#REF!, "FALSE")))))))</f>
        <v>0</v>
      </c>
      <c r="J667" s="210" t="s">
        <v>10359</v>
      </c>
      <c r="K667" s="268">
        <v>0</v>
      </c>
      <c r="L667" s="270" t="s">
        <v>10359</v>
      </c>
      <c r="M667" s="270">
        <v>0</v>
      </c>
      <c r="N667" s="270" t="s">
        <v>10359</v>
      </c>
      <c r="O667" s="270">
        <v>0</v>
      </c>
      <c r="P667" s="270" t="s">
        <v>10359</v>
      </c>
      <c r="Q667" s="270">
        <v>0</v>
      </c>
      <c r="R667" s="74"/>
      <c r="S667" s="75" t="str">
        <f t="shared" si="60"/>
        <v>0000</v>
      </c>
      <c r="T667" s="75" t="str">
        <f t="shared" si="61"/>
        <v>0000000000000000000000000000040E</v>
      </c>
      <c r="U667" s="75" t="str">
        <f t="shared" ca="1" si="62"/>
        <v>00000000000000000000000000000000</v>
      </c>
      <c r="V667" s="197">
        <f t="shared" ca="1" si="64"/>
        <v>0</v>
      </c>
      <c r="W667" s="75">
        <f t="shared" si="65"/>
        <v>18</v>
      </c>
      <c r="Y667" s="75">
        <f t="shared" si="63"/>
        <v>5312</v>
      </c>
      <c r="Z667" s="75">
        <v>664</v>
      </c>
      <c r="AE667" s="479"/>
    </row>
    <row r="668" spans="1:31" s="75" customFormat="1" ht="13.5" x14ac:dyDescent="0.2">
      <c r="A668" s="211">
        <v>665</v>
      </c>
      <c r="B668" s="212" t="s">
        <v>1837</v>
      </c>
      <c r="C668" s="213" t="s">
        <v>1838</v>
      </c>
      <c r="D668" s="213"/>
      <c r="E668" s="213">
        <v>0</v>
      </c>
      <c r="F668" s="213" t="s">
        <v>553</v>
      </c>
      <c r="G668" s="214" t="s">
        <v>554</v>
      </c>
      <c r="H668" s="208" t="str">
        <f>IF(Input!F$4="GMH_OECC",J668,IF(Input!F$4="GMH_XOEC",L668,IF(Input!F$4="GMH_Korea",N668,IF(Input!F$4="GMH_EU",P668,IF(Input!F$4="Skysuper",#REF!,IF(Input!F$4="SkyII",#REF!,IF(Input!F$4="XO-8000",#REF!, "FALSE")))))))</f>
        <v>00</v>
      </c>
      <c r="I668" s="209">
        <f>IF(Input!F$4="GMH_OECC",K668,IF(Input!F$4="GMH_XOEC",M668,IF(Input!F$4="GMH_Korea",O668,IF(Input!F$4="GMH_EU",Q668,IF(Input!F$4="Skysuper",#REF!,IF(Input!F$4="SkyII",#REF!,IF(Input!F$4="XO-8000",#REF!, "FALSE")))))))</f>
        <v>0</v>
      </c>
      <c r="J668" s="210" t="s">
        <v>10359</v>
      </c>
      <c r="K668" s="268">
        <v>0</v>
      </c>
      <c r="L668" s="270" t="s">
        <v>10359</v>
      </c>
      <c r="M668" s="270">
        <v>0</v>
      </c>
      <c r="N668" s="270" t="s">
        <v>10359</v>
      </c>
      <c r="O668" s="270">
        <v>0</v>
      </c>
      <c r="P668" s="270" t="s">
        <v>10359</v>
      </c>
      <c r="Q668" s="270">
        <v>0</v>
      </c>
      <c r="R668" s="74"/>
      <c r="S668" s="75" t="str">
        <f t="shared" si="60"/>
        <v>0000</v>
      </c>
      <c r="T668" s="75" t="str">
        <f t="shared" si="61"/>
        <v>000000000000000000000000040E0000</v>
      </c>
      <c r="U668" s="75" t="str">
        <f t="shared" ca="1" si="62"/>
        <v>00000000000000000000000000000000</v>
      </c>
      <c r="V668" s="197">
        <f t="shared" ca="1" si="64"/>
        <v>0</v>
      </c>
      <c r="W668" s="75">
        <f t="shared" si="65"/>
        <v>18</v>
      </c>
      <c r="Y668" s="75">
        <f t="shared" si="63"/>
        <v>5320</v>
      </c>
      <c r="Z668" s="75">
        <v>665</v>
      </c>
      <c r="AE668" s="479"/>
    </row>
    <row r="669" spans="1:31" s="75" customFormat="1" ht="13.5" x14ac:dyDescent="0.2">
      <c r="A669" s="211">
        <v>666</v>
      </c>
      <c r="B669" s="212" t="s">
        <v>1839</v>
      </c>
      <c r="C669" s="213" t="s">
        <v>1840</v>
      </c>
      <c r="D669" s="213"/>
      <c r="E669" s="213">
        <v>0</v>
      </c>
      <c r="F669" s="213" t="s">
        <v>553</v>
      </c>
      <c r="G669" s="214" t="s">
        <v>572</v>
      </c>
      <c r="H669" s="208" t="str">
        <f>IF(Input!F$4="GMH_OECC",J669,IF(Input!F$4="GMH_XOEC",L669,IF(Input!F$4="GMH_Korea",N669,IF(Input!F$4="GMH_EU",P669,IF(Input!F$4="Skysuper",#REF!,IF(Input!F$4="SkyII",#REF!,IF(Input!F$4="XO-8000",#REF!, "FALSE")))))))</f>
        <v>00</v>
      </c>
      <c r="I669" s="209">
        <f>IF(Input!F$4="GMH_OECC",K669,IF(Input!F$4="GMH_XOEC",M669,IF(Input!F$4="GMH_Korea",O669,IF(Input!F$4="GMH_EU",Q669,IF(Input!F$4="Skysuper",#REF!,IF(Input!F$4="SkyII",#REF!,IF(Input!F$4="XO-8000",#REF!, "FALSE")))))))</f>
        <v>0</v>
      </c>
      <c r="J669" s="210" t="s">
        <v>10359</v>
      </c>
      <c r="K669" s="268">
        <v>0</v>
      </c>
      <c r="L669" s="270" t="s">
        <v>10359</v>
      </c>
      <c r="M669" s="270">
        <v>0</v>
      </c>
      <c r="N669" s="270" t="s">
        <v>10359</v>
      </c>
      <c r="O669" s="270">
        <v>0</v>
      </c>
      <c r="P669" s="270" t="s">
        <v>10359</v>
      </c>
      <c r="Q669" s="270">
        <v>0</v>
      </c>
      <c r="R669" s="74"/>
      <c r="S669" s="75" t="str">
        <f t="shared" si="60"/>
        <v>0000</v>
      </c>
      <c r="T669" s="75" t="str">
        <f t="shared" si="61"/>
        <v>00000000000000000000040E00000000</v>
      </c>
      <c r="U669" s="75" t="str">
        <f t="shared" ca="1" si="62"/>
        <v>00000000000000000000000000000000</v>
      </c>
      <c r="V669" s="197">
        <f t="shared" ca="1" si="64"/>
        <v>0</v>
      </c>
      <c r="W669" s="75">
        <f t="shared" si="65"/>
        <v>18</v>
      </c>
      <c r="Y669" s="75">
        <f t="shared" si="63"/>
        <v>5328</v>
      </c>
      <c r="Z669" s="75">
        <v>666</v>
      </c>
      <c r="AE669" s="479"/>
    </row>
    <row r="670" spans="1:31" s="75" customFormat="1" ht="13.5" x14ac:dyDescent="0.2">
      <c r="A670" s="211">
        <v>667</v>
      </c>
      <c r="B670" s="212" t="s">
        <v>1841</v>
      </c>
      <c r="C670" s="213" t="s">
        <v>1842</v>
      </c>
      <c r="D670" s="213"/>
      <c r="E670" s="213">
        <v>0</v>
      </c>
      <c r="F670" s="213" t="s">
        <v>553</v>
      </c>
      <c r="G670" s="214" t="s">
        <v>554</v>
      </c>
      <c r="H670" s="208" t="str">
        <f>IF(Input!F$4="GMH_OECC",J670,IF(Input!F$4="GMH_XOEC",L670,IF(Input!F$4="GMH_Korea",N670,IF(Input!F$4="GMH_EU",P670,IF(Input!F$4="Skysuper",#REF!,IF(Input!F$4="SkyII",#REF!,IF(Input!F$4="XO-8000",#REF!, "FALSE")))))))</f>
        <v>00</v>
      </c>
      <c r="I670" s="209">
        <f>IF(Input!F$4="GMH_OECC",K670,IF(Input!F$4="GMH_XOEC",M670,IF(Input!F$4="GMH_Korea",O670,IF(Input!F$4="GMH_EU",Q670,IF(Input!F$4="Skysuper",#REF!,IF(Input!F$4="SkyII",#REF!,IF(Input!F$4="XO-8000",#REF!, "FALSE")))))))</f>
        <v>0</v>
      </c>
      <c r="J670" s="210" t="s">
        <v>10359</v>
      </c>
      <c r="K670" s="268">
        <v>0</v>
      </c>
      <c r="L670" s="270" t="s">
        <v>10359</v>
      </c>
      <c r="M670" s="270">
        <v>0</v>
      </c>
      <c r="N670" s="270" t="s">
        <v>10359</v>
      </c>
      <c r="O670" s="270">
        <v>0</v>
      </c>
      <c r="P670" s="270" t="s">
        <v>10359</v>
      </c>
      <c r="Q670" s="270">
        <v>0</v>
      </c>
      <c r="R670" s="74"/>
      <c r="S670" s="75" t="str">
        <f t="shared" si="60"/>
        <v>0000</v>
      </c>
      <c r="T670" s="75" t="str">
        <f t="shared" si="61"/>
        <v>0000000000000000040E000000000000</v>
      </c>
      <c r="U670" s="75" t="str">
        <f t="shared" ca="1" si="62"/>
        <v>00000000000000000000000000000000</v>
      </c>
      <c r="V670" s="197">
        <f t="shared" ca="1" si="64"/>
        <v>0</v>
      </c>
      <c r="W670" s="75">
        <f t="shared" si="65"/>
        <v>18</v>
      </c>
      <c r="Y670" s="75">
        <f t="shared" si="63"/>
        <v>5336</v>
      </c>
      <c r="Z670" s="75">
        <v>667</v>
      </c>
      <c r="AE670" s="479"/>
    </row>
    <row r="671" spans="1:31" s="75" customFormat="1" ht="13.5" x14ac:dyDescent="0.2">
      <c r="A671" s="211">
        <v>668</v>
      </c>
      <c r="B671" s="212" t="s">
        <v>1843</v>
      </c>
      <c r="C671" s="213" t="s">
        <v>1844</v>
      </c>
      <c r="D671" s="213"/>
      <c r="E671" s="213">
        <v>0</v>
      </c>
      <c r="F671" s="213" t="s">
        <v>590</v>
      </c>
      <c r="G671" s="214" t="s">
        <v>554</v>
      </c>
      <c r="H671" s="208" t="str">
        <f>IF(Input!F$4="GMH_OECC",J671,IF(Input!F$4="GMH_XOEC",L671,IF(Input!F$4="GMH_Korea",N671,IF(Input!F$4="GMH_EU",P671,IF(Input!F$4="Skysuper",#REF!,IF(Input!F$4="SkyII",#REF!,IF(Input!F$4="XO-8000",#REF!, "FALSE")))))))</f>
        <v>00</v>
      </c>
      <c r="I671" s="209">
        <f>IF(Input!F$4="GMH_OECC",K671,IF(Input!F$4="GMH_XOEC",M671,IF(Input!F$4="GMH_Korea",O671,IF(Input!F$4="GMH_EU",Q671,IF(Input!F$4="Skysuper",#REF!,IF(Input!F$4="SkyII",#REF!,IF(Input!F$4="XO-8000",#REF!, "FALSE")))))))</f>
        <v>0</v>
      </c>
      <c r="J671" s="210" t="s">
        <v>10359</v>
      </c>
      <c r="K671" s="268">
        <v>0</v>
      </c>
      <c r="L671" s="270" t="s">
        <v>10359</v>
      </c>
      <c r="M671" s="270">
        <v>0</v>
      </c>
      <c r="N671" s="270" t="s">
        <v>10359</v>
      </c>
      <c r="O671" s="270">
        <v>0</v>
      </c>
      <c r="P671" s="270" t="s">
        <v>10359</v>
      </c>
      <c r="Q671" s="270">
        <v>0</v>
      </c>
      <c r="R671" s="74"/>
      <c r="S671" s="75" t="str">
        <f t="shared" si="60"/>
        <v>0000</v>
      </c>
      <c r="T671" s="75" t="str">
        <f t="shared" si="61"/>
        <v>000000000000040E0000000000000000</v>
      </c>
      <c r="U671" s="75" t="str">
        <f t="shared" ca="1" si="62"/>
        <v>00000000000000000000000000000000</v>
      </c>
      <c r="V671" s="197">
        <f t="shared" ca="1" si="64"/>
        <v>0</v>
      </c>
      <c r="W671" s="75">
        <f t="shared" si="65"/>
        <v>18</v>
      </c>
      <c r="Y671" s="75">
        <f t="shared" si="63"/>
        <v>5344</v>
      </c>
      <c r="Z671" s="75">
        <v>668</v>
      </c>
      <c r="AE671" s="479"/>
    </row>
    <row r="672" spans="1:31" s="75" customFormat="1" ht="13.5" x14ac:dyDescent="0.2">
      <c r="A672" s="211">
        <v>669</v>
      </c>
      <c r="B672" s="212" t="s">
        <v>569</v>
      </c>
      <c r="C672" s="213" t="s">
        <v>569</v>
      </c>
      <c r="D672" s="213" t="s">
        <v>569</v>
      </c>
      <c r="E672" s="213" t="s">
        <v>569</v>
      </c>
      <c r="F672" s="213" t="s">
        <v>569</v>
      </c>
      <c r="G672" s="214" t="s">
        <v>569</v>
      </c>
      <c r="H672" s="208" t="str">
        <f>IF(Input!F$4="GMH_OECC",J672,IF(Input!F$4="GMH_XOEC",L672,IF(Input!F$4="GMH_Korea",N672,IF(Input!F$4="GMH_EU",P672,IF(Input!F$4="Skysuper",#REF!,IF(Input!F$4="SkyII",#REF!,IF(Input!F$4="XO-8000",#REF!, "FALSE")))))))</f>
        <v>00</v>
      </c>
      <c r="I672" s="209">
        <f>IF(Input!F$4="GMH_OECC",K672,IF(Input!F$4="GMH_XOEC",M672,IF(Input!F$4="GMH_Korea",O672,IF(Input!F$4="GMH_EU",Q672,IF(Input!F$4="Skysuper",#REF!,IF(Input!F$4="SkyII",#REF!,IF(Input!F$4="XO-8000",#REF!, "FALSE")))))))</f>
        <v>0</v>
      </c>
      <c r="J672" s="210" t="s">
        <v>10359</v>
      </c>
      <c r="K672" s="268">
        <v>0</v>
      </c>
      <c r="L672" s="270" t="s">
        <v>10359</v>
      </c>
      <c r="M672" s="270">
        <v>0</v>
      </c>
      <c r="N672" s="270" t="s">
        <v>10359</v>
      </c>
      <c r="O672" s="270">
        <v>0</v>
      </c>
      <c r="P672" s="270" t="s">
        <v>10359</v>
      </c>
      <c r="Q672" s="270">
        <v>0</v>
      </c>
      <c r="R672" s="74"/>
      <c r="S672" s="75" t="str">
        <f t="shared" si="60"/>
        <v>0000</v>
      </c>
      <c r="T672" s="75" t="str">
        <f t="shared" si="61"/>
        <v>00000000040E00000000000000000000</v>
      </c>
      <c r="U672" s="75" t="str">
        <f t="shared" ca="1" si="62"/>
        <v>00000000000000000000000000000000</v>
      </c>
      <c r="V672" s="197">
        <f t="shared" ca="1" si="64"/>
        <v>0</v>
      </c>
      <c r="W672" s="75">
        <f t="shared" si="65"/>
        <v>18</v>
      </c>
      <c r="Y672" s="75">
        <f t="shared" si="63"/>
        <v>5352</v>
      </c>
      <c r="Z672" s="75">
        <v>669</v>
      </c>
      <c r="AE672" s="479"/>
    </row>
    <row r="673" spans="1:31" s="75" customFormat="1" ht="13.5" x14ac:dyDescent="0.2">
      <c r="A673" s="211">
        <v>670</v>
      </c>
      <c r="B673" s="212" t="s">
        <v>1845</v>
      </c>
      <c r="C673" s="213" t="s">
        <v>1846</v>
      </c>
      <c r="D673" s="213"/>
      <c r="E673" s="213">
        <v>0</v>
      </c>
      <c r="F673" s="213" t="s">
        <v>590</v>
      </c>
      <c r="G673" s="214" t="s">
        <v>554</v>
      </c>
      <c r="H673" s="208" t="str">
        <f>IF(Input!F$4="GMH_OECC",J673,IF(Input!F$4="GMH_XOEC",L673,IF(Input!F$4="GMH_Korea",N673,IF(Input!F$4="GMH_EU",P673,IF(Input!F$4="Skysuper",#REF!,IF(Input!F$4="SkyII",#REF!,IF(Input!F$4="XO-8000",#REF!, "FALSE")))))))</f>
        <v>00</v>
      </c>
      <c r="I673" s="209">
        <f>IF(Input!F$4="GMH_OECC",K673,IF(Input!F$4="GMH_XOEC",M673,IF(Input!F$4="GMH_Korea",O673,IF(Input!F$4="GMH_EU",Q673,IF(Input!F$4="Skysuper",#REF!,IF(Input!F$4="SkyII",#REF!,IF(Input!F$4="XO-8000",#REF!, "FALSE")))))))</f>
        <v>0</v>
      </c>
      <c r="J673" s="210" t="s">
        <v>10359</v>
      </c>
      <c r="K673" s="268">
        <v>0</v>
      </c>
      <c r="L673" s="270" t="s">
        <v>10359</v>
      </c>
      <c r="M673" s="270">
        <v>0</v>
      </c>
      <c r="N673" s="270" t="s">
        <v>10359</v>
      </c>
      <c r="O673" s="270">
        <v>0</v>
      </c>
      <c r="P673" s="270" t="s">
        <v>10359</v>
      </c>
      <c r="Q673" s="270">
        <v>0</v>
      </c>
      <c r="R673" s="74"/>
      <c r="S673" s="75" t="str">
        <f t="shared" si="60"/>
        <v>0000</v>
      </c>
      <c r="T673" s="75" t="str">
        <f t="shared" si="61"/>
        <v>0000040E000000000000000000000000</v>
      </c>
      <c r="U673" s="75" t="str">
        <f t="shared" ca="1" si="62"/>
        <v>00000000000000000000000000000000</v>
      </c>
      <c r="V673" s="197">
        <f t="shared" ca="1" si="64"/>
        <v>0</v>
      </c>
      <c r="W673" s="75">
        <f t="shared" si="65"/>
        <v>18</v>
      </c>
      <c r="Y673" s="75">
        <f t="shared" si="63"/>
        <v>5360</v>
      </c>
      <c r="Z673" s="75">
        <v>670</v>
      </c>
      <c r="AE673" s="479"/>
    </row>
    <row r="674" spans="1:31" s="75" customFormat="1" ht="13.5" x14ac:dyDescent="0.2">
      <c r="A674" s="211">
        <v>671</v>
      </c>
      <c r="B674" s="212" t="s">
        <v>1847</v>
      </c>
      <c r="C674" s="213" t="s">
        <v>1848</v>
      </c>
      <c r="D674" s="213"/>
      <c r="E674" s="213">
        <v>0</v>
      </c>
      <c r="F674" s="213" t="s">
        <v>590</v>
      </c>
      <c r="G674" s="214" t="s">
        <v>554</v>
      </c>
      <c r="H674" s="208">
        <f>IF(Input!F$4="GMH_OECC",J674,IF(Input!F$4="GMH_XOEC",L674,IF(Input!F$4="GMH_Korea",N674,IF(Input!F$4="GMH_EU",P674,IF(Input!F$4="Skysuper",#REF!,IF(Input!F$4="SkyII",#REF!,IF(Input!F$4="XO-8000",#REF!, "FALSE")))))))</f>
        <v>14</v>
      </c>
      <c r="I674" s="209">
        <f>IF(Input!F$4="GMH_OECC",K674,IF(Input!F$4="GMH_XOEC",M674,IF(Input!F$4="GMH_Korea",O674,IF(Input!F$4="GMH_EU",Q674,IF(Input!F$4="Skysuper",#REF!,IF(Input!F$4="SkyII",#REF!,IF(Input!F$4="XO-8000",#REF!, "FALSE")))))))</f>
        <v>3</v>
      </c>
      <c r="J674" s="210">
        <v>14</v>
      </c>
      <c r="K674" s="268">
        <v>3</v>
      </c>
      <c r="L674" s="270">
        <v>14</v>
      </c>
      <c r="M674" s="270">
        <v>3</v>
      </c>
      <c r="N674" s="270">
        <v>8</v>
      </c>
      <c r="O674" s="270">
        <v>4</v>
      </c>
      <c r="P674" s="270" t="s">
        <v>10359</v>
      </c>
      <c r="Q674" s="270">
        <v>0</v>
      </c>
      <c r="R674" s="74"/>
      <c r="S674" s="75" t="str">
        <f t="shared" si="60"/>
        <v>040E</v>
      </c>
      <c r="T674" s="75" t="str">
        <f t="shared" si="61"/>
        <v>040E0000000000000000000000000000</v>
      </c>
      <c r="U674" s="75" t="str">
        <f t="shared" ca="1" si="62"/>
        <v>00000000000000000000000000000000</v>
      </c>
      <c r="V674" s="197">
        <f t="shared" ca="1" si="64"/>
        <v>0</v>
      </c>
      <c r="W674" s="75">
        <f t="shared" si="65"/>
        <v>18</v>
      </c>
      <c r="Y674" s="75">
        <f t="shared" si="63"/>
        <v>5368</v>
      </c>
      <c r="Z674" s="75">
        <v>671</v>
      </c>
      <c r="AE674" s="479" t="s">
        <v>11365</v>
      </c>
    </row>
    <row r="675" spans="1:31" s="75" customFormat="1" ht="13.5" x14ac:dyDescent="0.2">
      <c r="A675" s="211">
        <v>672</v>
      </c>
      <c r="B675" s="212" t="s">
        <v>569</v>
      </c>
      <c r="C675" s="213" t="s">
        <v>569</v>
      </c>
      <c r="D675" s="213" t="s">
        <v>569</v>
      </c>
      <c r="E675" s="213" t="s">
        <v>569</v>
      </c>
      <c r="F675" s="213" t="s">
        <v>569</v>
      </c>
      <c r="G675" s="214" t="s">
        <v>569</v>
      </c>
      <c r="H675" s="208" t="str">
        <f>IF(Input!F$4="GMH_OECC",J675,IF(Input!F$4="GMH_XOEC",L675,IF(Input!F$4="GMH_Korea",N675,IF(Input!F$4="GMH_EU",P675,IF(Input!F$4="Skysuper",#REF!,IF(Input!F$4="SkyII",#REF!,IF(Input!F$4="XO-8000",#REF!, "FALSE")))))))</f>
        <v>00</v>
      </c>
      <c r="I675" s="209">
        <f>IF(Input!F$4="GMH_OECC",K675,IF(Input!F$4="GMH_XOEC",M675,IF(Input!F$4="GMH_Korea",O675,IF(Input!F$4="GMH_EU",Q675,IF(Input!F$4="Skysuper",#REF!,IF(Input!F$4="SkyII",#REF!,IF(Input!F$4="XO-8000",#REF!, "FALSE")))))))</f>
        <v>0</v>
      </c>
      <c r="J675" s="210" t="s">
        <v>10359</v>
      </c>
      <c r="K675" s="268">
        <v>0</v>
      </c>
      <c r="L675" s="270" t="s">
        <v>10359</v>
      </c>
      <c r="M675" s="270">
        <v>0</v>
      </c>
      <c r="N675" s="270" t="s">
        <v>10359</v>
      </c>
      <c r="O675" s="270">
        <v>0</v>
      </c>
      <c r="P675" s="270" t="s">
        <v>10359</v>
      </c>
      <c r="Q675" s="270">
        <v>0</v>
      </c>
      <c r="R675" s="74"/>
      <c r="S675" s="75" t="str">
        <f t="shared" si="60"/>
        <v>0000</v>
      </c>
      <c r="T675" s="75" t="str">
        <f t="shared" si="61"/>
        <v>00000000000000000000000000000000</v>
      </c>
      <c r="U675" s="75" t="str">
        <f t="shared" ca="1" si="62"/>
        <v>00000000000000000000000000000000</v>
      </c>
      <c r="V675" s="197">
        <f t="shared" ca="1" si="64"/>
        <v>0</v>
      </c>
      <c r="W675" s="75">
        <f t="shared" si="65"/>
        <v>0</v>
      </c>
      <c r="Y675" s="75">
        <f t="shared" si="63"/>
        <v>5376</v>
      </c>
      <c r="Z675" s="75">
        <v>672</v>
      </c>
      <c r="AE675" s="479"/>
    </row>
    <row r="676" spans="1:31" s="75" customFormat="1" ht="13.5" x14ac:dyDescent="0.2">
      <c r="A676" s="211">
        <v>673</v>
      </c>
      <c r="B676" s="212" t="s">
        <v>1849</v>
      </c>
      <c r="C676" s="213" t="s">
        <v>1850</v>
      </c>
      <c r="D676" s="213"/>
      <c r="E676" s="213">
        <v>0</v>
      </c>
      <c r="F676" s="213" t="s">
        <v>590</v>
      </c>
      <c r="G676" s="214" t="s">
        <v>554</v>
      </c>
      <c r="H676" s="208" t="str">
        <f>IF(Input!F$4="GMH_OECC",J676,IF(Input!F$4="GMH_XOEC",L676,IF(Input!F$4="GMH_Korea",N676,IF(Input!F$4="GMH_EU",P676,IF(Input!F$4="Skysuper",#REF!,IF(Input!F$4="SkyII",#REF!,IF(Input!F$4="XO-8000",#REF!, "FALSE")))))))</f>
        <v>00</v>
      </c>
      <c r="I676" s="209">
        <f>IF(Input!F$4="GMH_OECC",K676,IF(Input!F$4="GMH_XOEC",M676,IF(Input!F$4="GMH_Korea",O676,IF(Input!F$4="GMH_EU",Q676,IF(Input!F$4="Skysuper",#REF!,IF(Input!F$4="SkyII",#REF!,IF(Input!F$4="XO-8000",#REF!, "FALSE")))))))</f>
        <v>0</v>
      </c>
      <c r="J676" s="210" t="s">
        <v>10359</v>
      </c>
      <c r="K676" s="268">
        <v>0</v>
      </c>
      <c r="L676" s="270" t="s">
        <v>10359</v>
      </c>
      <c r="M676" s="270">
        <v>0</v>
      </c>
      <c r="N676" s="270" t="s">
        <v>10359</v>
      </c>
      <c r="O676" s="270">
        <v>0</v>
      </c>
      <c r="P676" s="270" t="s">
        <v>10359</v>
      </c>
      <c r="Q676" s="270">
        <v>0</v>
      </c>
      <c r="R676" s="74"/>
      <c r="S676" s="75" t="str">
        <f t="shared" si="60"/>
        <v>0000</v>
      </c>
      <c r="T676" s="75" t="str">
        <f t="shared" si="61"/>
        <v>00000000000000000000000000000000</v>
      </c>
      <c r="U676" s="75" t="str">
        <f t="shared" ca="1" si="62"/>
        <v>00000000000000000000000000000000</v>
      </c>
      <c r="V676" s="197">
        <f t="shared" ca="1" si="64"/>
        <v>0</v>
      </c>
      <c r="W676" s="75">
        <f t="shared" si="65"/>
        <v>0</v>
      </c>
      <c r="Y676" s="75">
        <f t="shared" si="63"/>
        <v>5384</v>
      </c>
      <c r="Z676" s="75">
        <v>673</v>
      </c>
      <c r="AE676" s="479"/>
    </row>
    <row r="677" spans="1:31" s="75" customFormat="1" ht="13.5" x14ac:dyDescent="0.2">
      <c r="A677" s="211">
        <v>674</v>
      </c>
      <c r="B677" s="212" t="s">
        <v>1851</v>
      </c>
      <c r="C677" s="213" t="s">
        <v>1852</v>
      </c>
      <c r="D677" s="213"/>
      <c r="E677" s="213">
        <v>0</v>
      </c>
      <c r="F677" s="213" t="s">
        <v>590</v>
      </c>
      <c r="G677" s="214" t="s">
        <v>554</v>
      </c>
      <c r="H677" s="208" t="str">
        <f>IF(Input!F$4="GMH_OECC",J677,IF(Input!F$4="GMH_XOEC",L677,IF(Input!F$4="GMH_Korea",N677,IF(Input!F$4="GMH_EU",P677,IF(Input!F$4="Skysuper",#REF!,IF(Input!F$4="SkyII",#REF!,IF(Input!F$4="XO-8000",#REF!, "FALSE")))))))</f>
        <v>00</v>
      </c>
      <c r="I677" s="209">
        <f>IF(Input!F$4="GMH_OECC",K677,IF(Input!F$4="GMH_XOEC",M677,IF(Input!F$4="GMH_Korea",O677,IF(Input!F$4="GMH_EU",Q677,IF(Input!F$4="Skysuper",#REF!,IF(Input!F$4="SkyII",#REF!,IF(Input!F$4="XO-8000",#REF!, "FALSE")))))))</f>
        <v>0</v>
      </c>
      <c r="J677" s="210" t="s">
        <v>10359</v>
      </c>
      <c r="K677" s="268">
        <v>0</v>
      </c>
      <c r="L677" s="270" t="s">
        <v>10359</v>
      </c>
      <c r="M677" s="270">
        <v>0</v>
      </c>
      <c r="N677" s="270" t="s">
        <v>10359</v>
      </c>
      <c r="O677" s="270">
        <v>0</v>
      </c>
      <c r="P677" s="270" t="s">
        <v>10359</v>
      </c>
      <c r="Q677" s="270">
        <v>0</v>
      </c>
      <c r="R677" s="74"/>
      <c r="S677" s="75" t="str">
        <f t="shared" si="60"/>
        <v>0000</v>
      </c>
      <c r="T677" s="75" t="str">
        <f t="shared" si="61"/>
        <v>00000000000000000000000000000000</v>
      </c>
      <c r="U677" s="75" t="str">
        <f t="shared" ca="1" si="62"/>
        <v>00000000000000000000000000000000</v>
      </c>
      <c r="V677" s="197">
        <f t="shared" ca="1" si="64"/>
        <v>0</v>
      </c>
      <c r="W677" s="75">
        <f t="shared" si="65"/>
        <v>0</v>
      </c>
      <c r="Y677" s="75">
        <f t="shared" si="63"/>
        <v>5392</v>
      </c>
      <c r="Z677" s="75">
        <v>674</v>
      </c>
      <c r="AE677" s="479"/>
    </row>
    <row r="678" spans="1:31" s="75" customFormat="1" ht="13.5" x14ac:dyDescent="0.2">
      <c r="A678" s="211">
        <v>675</v>
      </c>
      <c r="B678" s="212" t="s">
        <v>1853</v>
      </c>
      <c r="C678" s="213" t="s">
        <v>1854</v>
      </c>
      <c r="D678" s="213"/>
      <c r="E678" s="213">
        <v>0</v>
      </c>
      <c r="F678" s="213" t="s">
        <v>590</v>
      </c>
      <c r="G678" s="214" t="s">
        <v>554</v>
      </c>
      <c r="H678" s="208" t="str">
        <f>IF(Input!F$4="GMH_OECC",J678,IF(Input!F$4="GMH_XOEC",L678,IF(Input!F$4="GMH_Korea",N678,IF(Input!F$4="GMH_EU",P678,IF(Input!F$4="Skysuper",#REF!,IF(Input!F$4="SkyII",#REF!,IF(Input!F$4="XO-8000",#REF!, "FALSE")))))))</f>
        <v>00</v>
      </c>
      <c r="I678" s="209">
        <f>IF(Input!F$4="GMH_OECC",K678,IF(Input!F$4="GMH_XOEC",M678,IF(Input!F$4="GMH_Korea",O678,IF(Input!F$4="GMH_EU",Q678,IF(Input!F$4="Skysuper",#REF!,IF(Input!F$4="SkyII",#REF!,IF(Input!F$4="XO-8000",#REF!, "FALSE")))))))</f>
        <v>0</v>
      </c>
      <c r="J678" s="210" t="s">
        <v>10359</v>
      </c>
      <c r="K678" s="268">
        <v>0</v>
      </c>
      <c r="L678" s="270" t="s">
        <v>10359</v>
      </c>
      <c r="M678" s="270">
        <v>0</v>
      </c>
      <c r="N678" s="270" t="s">
        <v>10359</v>
      </c>
      <c r="O678" s="270">
        <v>0</v>
      </c>
      <c r="P678" s="270" t="s">
        <v>10359</v>
      </c>
      <c r="Q678" s="270">
        <v>0</v>
      </c>
      <c r="R678" s="74"/>
      <c r="S678" s="75" t="str">
        <f t="shared" si="60"/>
        <v>0000</v>
      </c>
      <c r="T678" s="75" t="str">
        <f t="shared" si="61"/>
        <v>00000000000000000000000000000000</v>
      </c>
      <c r="U678" s="75" t="str">
        <f t="shared" ca="1" si="62"/>
        <v>00000000000000000000000000000000</v>
      </c>
      <c r="V678" s="197">
        <f t="shared" ca="1" si="64"/>
        <v>0</v>
      </c>
      <c r="W678" s="75">
        <f t="shared" si="65"/>
        <v>0</v>
      </c>
      <c r="Y678" s="75">
        <f t="shared" si="63"/>
        <v>5400</v>
      </c>
      <c r="Z678" s="75">
        <v>675</v>
      </c>
      <c r="AE678" s="479"/>
    </row>
    <row r="679" spans="1:31" s="75" customFormat="1" ht="13.5" x14ac:dyDescent="0.2">
      <c r="A679" s="211">
        <v>676</v>
      </c>
      <c r="B679" s="212" t="s">
        <v>1855</v>
      </c>
      <c r="C679" s="213" t="s">
        <v>1856</v>
      </c>
      <c r="D679" s="213"/>
      <c r="E679" s="213">
        <v>0</v>
      </c>
      <c r="F679" s="213" t="s">
        <v>590</v>
      </c>
      <c r="G679" s="214" t="s">
        <v>554</v>
      </c>
      <c r="H679" s="208" t="str">
        <f>IF(Input!F$4="GMH_OECC",J679,IF(Input!F$4="GMH_XOEC",L679,IF(Input!F$4="GMH_Korea",N679,IF(Input!F$4="GMH_EU",P679,IF(Input!F$4="Skysuper",#REF!,IF(Input!F$4="SkyII",#REF!,IF(Input!F$4="XO-8000",#REF!, "FALSE")))))))</f>
        <v>00</v>
      </c>
      <c r="I679" s="209">
        <f>IF(Input!F$4="GMH_OECC",K679,IF(Input!F$4="GMH_XOEC",M679,IF(Input!F$4="GMH_Korea",O679,IF(Input!F$4="GMH_EU",Q679,IF(Input!F$4="Skysuper",#REF!,IF(Input!F$4="SkyII",#REF!,IF(Input!F$4="XO-8000",#REF!, "FALSE")))))))</f>
        <v>0</v>
      </c>
      <c r="J679" s="210" t="s">
        <v>10359</v>
      </c>
      <c r="K679" s="268">
        <v>0</v>
      </c>
      <c r="L679" s="270" t="s">
        <v>10359</v>
      </c>
      <c r="M679" s="270">
        <v>0</v>
      </c>
      <c r="N679" s="270" t="s">
        <v>10359</v>
      </c>
      <c r="O679" s="270">
        <v>0</v>
      </c>
      <c r="P679" s="270" t="s">
        <v>10359</v>
      </c>
      <c r="Q679" s="270">
        <v>0</v>
      </c>
      <c r="R679" s="74"/>
      <c r="S679" s="75" t="str">
        <f t="shared" si="60"/>
        <v>0000</v>
      </c>
      <c r="T679" s="75" t="str">
        <f t="shared" si="61"/>
        <v>00000000000000000000000000000000</v>
      </c>
      <c r="U679" s="75" t="str">
        <f t="shared" ca="1" si="62"/>
        <v>00000000000000000000000000000000</v>
      </c>
      <c r="V679" s="197">
        <f t="shared" ca="1" si="64"/>
        <v>0</v>
      </c>
      <c r="W679" s="75">
        <f t="shared" si="65"/>
        <v>0</v>
      </c>
      <c r="Y679" s="75">
        <f t="shared" si="63"/>
        <v>5408</v>
      </c>
      <c r="Z679" s="75">
        <v>676</v>
      </c>
      <c r="AE679" s="479"/>
    </row>
    <row r="680" spans="1:31" s="75" customFormat="1" ht="13.5" x14ac:dyDescent="0.2">
      <c r="A680" s="211">
        <v>677</v>
      </c>
      <c r="B680" s="212" t="s">
        <v>1857</v>
      </c>
      <c r="C680" s="213" t="s">
        <v>1858</v>
      </c>
      <c r="D680" s="213"/>
      <c r="E680" s="213">
        <v>0</v>
      </c>
      <c r="F680" s="213" t="s">
        <v>590</v>
      </c>
      <c r="G680" s="214" t="s">
        <v>554</v>
      </c>
      <c r="H680" s="208" t="str">
        <f>IF(Input!F$4="GMH_OECC",J680,IF(Input!F$4="GMH_XOEC",L680,IF(Input!F$4="GMH_Korea",N680,IF(Input!F$4="GMH_EU",P680,IF(Input!F$4="Skysuper",#REF!,IF(Input!F$4="SkyII",#REF!,IF(Input!F$4="XO-8000",#REF!, "FALSE")))))))</f>
        <v>00</v>
      </c>
      <c r="I680" s="209">
        <f>IF(Input!F$4="GMH_OECC",K680,IF(Input!F$4="GMH_XOEC",M680,IF(Input!F$4="GMH_Korea",O680,IF(Input!F$4="GMH_EU",Q680,IF(Input!F$4="Skysuper",#REF!,IF(Input!F$4="SkyII",#REF!,IF(Input!F$4="XO-8000",#REF!, "FALSE")))))))</f>
        <v>0</v>
      </c>
      <c r="J680" s="210" t="s">
        <v>10359</v>
      </c>
      <c r="K680" s="268">
        <v>0</v>
      </c>
      <c r="L680" s="270" t="s">
        <v>10359</v>
      </c>
      <c r="M680" s="270">
        <v>0</v>
      </c>
      <c r="N680" s="270" t="s">
        <v>10359</v>
      </c>
      <c r="O680" s="270">
        <v>0</v>
      </c>
      <c r="P680" s="270" t="s">
        <v>10359</v>
      </c>
      <c r="Q680" s="270">
        <v>0</v>
      </c>
      <c r="R680" s="74"/>
      <c r="S680" s="75" t="str">
        <f t="shared" si="60"/>
        <v>0000</v>
      </c>
      <c r="T680" s="75" t="str">
        <f t="shared" si="61"/>
        <v>00000000000000000000000000000000</v>
      </c>
      <c r="U680" s="75" t="str">
        <f t="shared" ca="1" si="62"/>
        <v>00000000000000000000000000000000</v>
      </c>
      <c r="V680" s="197">
        <f t="shared" ca="1" si="64"/>
        <v>0</v>
      </c>
      <c r="W680" s="75">
        <f t="shared" si="65"/>
        <v>0</v>
      </c>
      <c r="Y680" s="75">
        <f t="shared" si="63"/>
        <v>5416</v>
      </c>
      <c r="Z680" s="75">
        <v>677</v>
      </c>
      <c r="AE680" s="479"/>
    </row>
    <row r="681" spans="1:31" s="75" customFormat="1" ht="13.5" x14ac:dyDescent="0.2">
      <c r="A681" s="211">
        <v>678</v>
      </c>
      <c r="B681" s="212" t="s">
        <v>1859</v>
      </c>
      <c r="C681" s="213" t="s">
        <v>1860</v>
      </c>
      <c r="D681" s="213"/>
      <c r="E681" s="213">
        <v>0</v>
      </c>
      <c r="F681" s="213" t="s">
        <v>590</v>
      </c>
      <c r="G681" s="214" t="s">
        <v>554</v>
      </c>
      <c r="H681" s="208" t="str">
        <f>IF(Input!F$4="GMH_OECC",J681,IF(Input!F$4="GMH_XOEC",L681,IF(Input!F$4="GMH_Korea",N681,IF(Input!F$4="GMH_EU",P681,IF(Input!F$4="Skysuper",#REF!,IF(Input!F$4="SkyII",#REF!,IF(Input!F$4="XO-8000",#REF!, "FALSE")))))))</f>
        <v>00</v>
      </c>
      <c r="I681" s="209">
        <f>IF(Input!F$4="GMH_OECC",K681,IF(Input!F$4="GMH_XOEC",M681,IF(Input!F$4="GMH_Korea",O681,IF(Input!F$4="GMH_EU",Q681,IF(Input!F$4="Skysuper",#REF!,IF(Input!F$4="SkyII",#REF!,IF(Input!F$4="XO-8000",#REF!, "FALSE")))))))</f>
        <v>0</v>
      </c>
      <c r="J681" s="210" t="s">
        <v>10359</v>
      </c>
      <c r="K681" s="268">
        <v>0</v>
      </c>
      <c r="L681" s="270" t="s">
        <v>10359</v>
      </c>
      <c r="M681" s="270">
        <v>0</v>
      </c>
      <c r="N681" s="270" t="s">
        <v>10359</v>
      </c>
      <c r="O681" s="270">
        <v>0</v>
      </c>
      <c r="P681" s="270" t="s">
        <v>10359</v>
      </c>
      <c r="Q681" s="270">
        <v>0</v>
      </c>
      <c r="R681" s="74"/>
      <c r="S681" s="75" t="str">
        <f t="shared" si="60"/>
        <v>0000</v>
      </c>
      <c r="T681" s="75" t="str">
        <f t="shared" si="61"/>
        <v>00000000000000000000000000000000</v>
      </c>
      <c r="U681" s="75" t="str">
        <f t="shared" ca="1" si="62"/>
        <v>00000000000000000000000000000000</v>
      </c>
      <c r="V681" s="197">
        <f t="shared" ca="1" si="64"/>
        <v>0</v>
      </c>
      <c r="W681" s="75">
        <f t="shared" si="65"/>
        <v>0</v>
      </c>
      <c r="Y681" s="75">
        <f t="shared" si="63"/>
        <v>5424</v>
      </c>
      <c r="Z681" s="75">
        <v>678</v>
      </c>
      <c r="AE681" s="479"/>
    </row>
    <row r="682" spans="1:31" s="75" customFormat="1" ht="13.5" x14ac:dyDescent="0.2">
      <c r="A682" s="211">
        <v>679</v>
      </c>
      <c r="B682" s="212" t="s">
        <v>569</v>
      </c>
      <c r="C682" s="213" t="s">
        <v>569</v>
      </c>
      <c r="D682" s="213" t="s">
        <v>569</v>
      </c>
      <c r="E682" s="213" t="s">
        <v>569</v>
      </c>
      <c r="F682" s="213" t="s">
        <v>569</v>
      </c>
      <c r="G682" s="214" t="s">
        <v>569</v>
      </c>
      <c r="H682" s="208" t="str">
        <f>IF(Input!F$4="GMH_OECC",J682,IF(Input!F$4="GMH_XOEC",L682,IF(Input!F$4="GMH_Korea",N682,IF(Input!F$4="GMH_EU",P682,IF(Input!F$4="Skysuper",#REF!,IF(Input!F$4="SkyII",#REF!,IF(Input!F$4="XO-8000",#REF!, "FALSE")))))))</f>
        <v>00</v>
      </c>
      <c r="I682" s="209">
        <f>IF(Input!F$4="GMH_OECC",K682,IF(Input!F$4="GMH_XOEC",M682,IF(Input!F$4="GMH_Korea",O682,IF(Input!F$4="GMH_EU",Q682,IF(Input!F$4="Skysuper",#REF!,IF(Input!F$4="SkyII",#REF!,IF(Input!F$4="XO-8000",#REF!, "FALSE")))))))</f>
        <v>0</v>
      </c>
      <c r="J682" s="210" t="s">
        <v>10359</v>
      </c>
      <c r="K682" s="268">
        <v>0</v>
      </c>
      <c r="L682" s="270" t="s">
        <v>10359</v>
      </c>
      <c r="M682" s="270">
        <v>0</v>
      </c>
      <c r="N682" s="270" t="s">
        <v>10359</v>
      </c>
      <c r="O682" s="270">
        <v>0</v>
      </c>
      <c r="P682" s="270" t="s">
        <v>10359</v>
      </c>
      <c r="Q682" s="270">
        <v>0</v>
      </c>
      <c r="R682" s="74"/>
      <c r="S682" s="75" t="str">
        <f t="shared" si="60"/>
        <v>0000</v>
      </c>
      <c r="T682" s="75" t="str">
        <f t="shared" si="61"/>
        <v>00000000000000000000000000000000</v>
      </c>
      <c r="U682" s="75" t="str">
        <f t="shared" ca="1" si="62"/>
        <v>00000000000000000000000000000000</v>
      </c>
      <c r="V682" s="197">
        <f t="shared" ca="1" si="64"/>
        <v>0</v>
      </c>
      <c r="W682" s="75">
        <f t="shared" si="65"/>
        <v>0</v>
      </c>
      <c r="Y682" s="75">
        <f t="shared" si="63"/>
        <v>5432</v>
      </c>
      <c r="Z682" s="75">
        <v>679</v>
      </c>
      <c r="AE682" s="479"/>
    </row>
    <row r="683" spans="1:31" s="75" customFormat="1" ht="13.5" x14ac:dyDescent="0.2">
      <c r="A683" s="211">
        <v>680</v>
      </c>
      <c r="B683" s="212" t="s">
        <v>569</v>
      </c>
      <c r="C683" s="213" t="s">
        <v>569</v>
      </c>
      <c r="D683" s="213" t="s">
        <v>569</v>
      </c>
      <c r="E683" s="213" t="s">
        <v>569</v>
      </c>
      <c r="F683" s="213" t="s">
        <v>569</v>
      </c>
      <c r="G683" s="214" t="s">
        <v>569</v>
      </c>
      <c r="H683" s="208" t="str">
        <f>IF(Input!F$4="GMH_OECC",J683,IF(Input!F$4="GMH_XOEC",L683,IF(Input!F$4="GMH_Korea",N683,IF(Input!F$4="GMH_EU",P683,IF(Input!F$4="Skysuper",#REF!,IF(Input!F$4="SkyII",#REF!,IF(Input!F$4="XO-8000",#REF!, "FALSE")))))))</f>
        <v>00</v>
      </c>
      <c r="I683" s="209">
        <f>IF(Input!F$4="GMH_OECC",K683,IF(Input!F$4="GMH_XOEC",M683,IF(Input!F$4="GMH_Korea",O683,IF(Input!F$4="GMH_EU",Q683,IF(Input!F$4="Skysuper",#REF!,IF(Input!F$4="SkyII",#REF!,IF(Input!F$4="XO-8000",#REF!, "FALSE")))))))</f>
        <v>0</v>
      </c>
      <c r="J683" s="210" t="s">
        <v>10359</v>
      </c>
      <c r="K683" s="268">
        <v>0</v>
      </c>
      <c r="L683" s="270" t="s">
        <v>10359</v>
      </c>
      <c r="M683" s="270">
        <v>0</v>
      </c>
      <c r="N683" s="270" t="s">
        <v>10359</v>
      </c>
      <c r="O683" s="270">
        <v>0</v>
      </c>
      <c r="P683" s="270" t="s">
        <v>10359</v>
      </c>
      <c r="Q683" s="270">
        <v>0</v>
      </c>
      <c r="R683" s="74"/>
      <c r="S683" s="75" t="str">
        <f t="shared" si="60"/>
        <v>0000</v>
      </c>
      <c r="T683" s="75" t="str">
        <f t="shared" si="61"/>
        <v>00000000000000000000000000000000</v>
      </c>
      <c r="U683" s="75" t="str">
        <f t="shared" ca="1" si="62"/>
        <v>00000000000000000000000000000000</v>
      </c>
      <c r="V683" s="197">
        <f t="shared" ca="1" si="64"/>
        <v>0</v>
      </c>
      <c r="W683" s="75">
        <f t="shared" si="65"/>
        <v>0</v>
      </c>
      <c r="Y683" s="75">
        <f t="shared" si="63"/>
        <v>5440</v>
      </c>
      <c r="Z683" s="75">
        <v>680</v>
      </c>
      <c r="AE683" s="479"/>
    </row>
    <row r="684" spans="1:31" s="75" customFormat="1" ht="13.5" x14ac:dyDescent="0.2">
      <c r="A684" s="211">
        <v>681</v>
      </c>
      <c r="B684" s="212" t="s">
        <v>569</v>
      </c>
      <c r="C684" s="213" t="s">
        <v>569</v>
      </c>
      <c r="D684" s="213" t="s">
        <v>569</v>
      </c>
      <c r="E684" s="213" t="s">
        <v>569</v>
      </c>
      <c r="F684" s="213" t="s">
        <v>569</v>
      </c>
      <c r="G684" s="214" t="s">
        <v>569</v>
      </c>
      <c r="H684" s="208" t="str">
        <f>IF(Input!F$4="GMH_OECC",J684,IF(Input!F$4="GMH_XOEC",L684,IF(Input!F$4="GMH_Korea",N684,IF(Input!F$4="GMH_EU",P684,IF(Input!F$4="Skysuper",#REF!,IF(Input!F$4="SkyII",#REF!,IF(Input!F$4="XO-8000",#REF!, "FALSE")))))))</f>
        <v>00</v>
      </c>
      <c r="I684" s="209">
        <f>IF(Input!F$4="GMH_OECC",K684,IF(Input!F$4="GMH_XOEC",M684,IF(Input!F$4="GMH_Korea",O684,IF(Input!F$4="GMH_EU",Q684,IF(Input!F$4="Skysuper",#REF!,IF(Input!F$4="SkyII",#REF!,IF(Input!F$4="XO-8000",#REF!, "FALSE")))))))</f>
        <v>0</v>
      </c>
      <c r="J684" s="210" t="s">
        <v>10359</v>
      </c>
      <c r="K684" s="268">
        <v>0</v>
      </c>
      <c r="L684" s="270" t="s">
        <v>10359</v>
      </c>
      <c r="M684" s="270">
        <v>0</v>
      </c>
      <c r="N684" s="270" t="s">
        <v>10359</v>
      </c>
      <c r="O684" s="270">
        <v>0</v>
      </c>
      <c r="P684" s="270" t="s">
        <v>10359</v>
      </c>
      <c r="Q684" s="270">
        <v>0</v>
      </c>
      <c r="R684" s="74"/>
      <c r="S684" s="75" t="str">
        <f t="shared" si="60"/>
        <v>0000</v>
      </c>
      <c r="T684" s="75" t="str">
        <f t="shared" si="61"/>
        <v>00000000000000000000000000000000</v>
      </c>
      <c r="U684" s="75" t="str">
        <f t="shared" ca="1" si="62"/>
        <v>00000000000000000000000000000000</v>
      </c>
      <c r="V684" s="197">
        <f t="shared" ca="1" si="64"/>
        <v>0</v>
      </c>
      <c r="W684" s="75">
        <f t="shared" si="65"/>
        <v>0</v>
      </c>
      <c r="Y684" s="75">
        <f t="shared" si="63"/>
        <v>5448</v>
      </c>
      <c r="Z684" s="75">
        <v>681</v>
      </c>
      <c r="AE684" s="479"/>
    </row>
    <row r="685" spans="1:31" s="75" customFormat="1" ht="13.5" x14ac:dyDescent="0.2">
      <c r="A685" s="211">
        <v>682</v>
      </c>
      <c r="B685" s="212" t="s">
        <v>569</v>
      </c>
      <c r="C685" s="213" t="s">
        <v>569</v>
      </c>
      <c r="D685" s="213" t="s">
        <v>569</v>
      </c>
      <c r="E685" s="213" t="s">
        <v>569</v>
      </c>
      <c r="F685" s="213" t="s">
        <v>569</v>
      </c>
      <c r="G685" s="214" t="s">
        <v>569</v>
      </c>
      <c r="H685" s="208" t="str">
        <f>IF(Input!F$4="GMH_OECC",J685,IF(Input!F$4="GMH_XOEC",L685,IF(Input!F$4="GMH_Korea",N685,IF(Input!F$4="GMH_EU",P685,IF(Input!F$4="Skysuper",#REF!,IF(Input!F$4="SkyII",#REF!,IF(Input!F$4="XO-8000",#REF!, "FALSE")))))))</f>
        <v>00</v>
      </c>
      <c r="I685" s="209">
        <f>IF(Input!F$4="GMH_OECC",K685,IF(Input!F$4="GMH_XOEC",M685,IF(Input!F$4="GMH_Korea",O685,IF(Input!F$4="GMH_EU",Q685,IF(Input!F$4="Skysuper",#REF!,IF(Input!F$4="SkyII",#REF!,IF(Input!F$4="XO-8000",#REF!, "FALSE")))))))</f>
        <v>0</v>
      </c>
      <c r="J685" s="210" t="s">
        <v>10359</v>
      </c>
      <c r="K685" s="268">
        <v>0</v>
      </c>
      <c r="L685" s="270" t="s">
        <v>10359</v>
      </c>
      <c r="M685" s="270">
        <v>0</v>
      </c>
      <c r="N685" s="270" t="s">
        <v>10359</v>
      </c>
      <c r="O685" s="270">
        <v>0</v>
      </c>
      <c r="P685" s="270" t="s">
        <v>10359</v>
      </c>
      <c r="Q685" s="270">
        <v>0</v>
      </c>
      <c r="R685" s="74"/>
      <c r="S685" s="75" t="str">
        <f t="shared" si="60"/>
        <v>0000</v>
      </c>
      <c r="T685" s="75" t="str">
        <f t="shared" si="61"/>
        <v>00000000000000000000000000000000</v>
      </c>
      <c r="U685" s="75" t="str">
        <f t="shared" ca="1" si="62"/>
        <v>00000000000000000000000000000000</v>
      </c>
      <c r="V685" s="197">
        <f t="shared" ca="1" si="64"/>
        <v>0</v>
      </c>
      <c r="W685" s="75">
        <f t="shared" si="65"/>
        <v>0</v>
      </c>
      <c r="Y685" s="75">
        <f t="shared" si="63"/>
        <v>5456</v>
      </c>
      <c r="Z685" s="75">
        <v>682</v>
      </c>
      <c r="AE685" s="479"/>
    </row>
    <row r="686" spans="1:31" s="75" customFormat="1" ht="13.5" x14ac:dyDescent="0.2">
      <c r="A686" s="211">
        <v>683</v>
      </c>
      <c r="B686" s="212" t="s">
        <v>569</v>
      </c>
      <c r="C686" s="213" t="s">
        <v>569</v>
      </c>
      <c r="D686" s="213" t="s">
        <v>569</v>
      </c>
      <c r="E686" s="213" t="s">
        <v>569</v>
      </c>
      <c r="F686" s="213" t="s">
        <v>569</v>
      </c>
      <c r="G686" s="214" t="s">
        <v>569</v>
      </c>
      <c r="H686" s="208" t="str">
        <f>IF(Input!F$4="GMH_OECC",J686,IF(Input!F$4="GMH_XOEC",L686,IF(Input!F$4="GMH_Korea",N686,IF(Input!F$4="GMH_EU",P686,IF(Input!F$4="Skysuper",#REF!,IF(Input!F$4="SkyII",#REF!,IF(Input!F$4="XO-8000",#REF!, "FALSE")))))))</f>
        <v>00</v>
      </c>
      <c r="I686" s="209">
        <f>IF(Input!F$4="GMH_OECC",K686,IF(Input!F$4="GMH_XOEC",M686,IF(Input!F$4="GMH_Korea",O686,IF(Input!F$4="GMH_EU",Q686,IF(Input!F$4="Skysuper",#REF!,IF(Input!F$4="SkyII",#REF!,IF(Input!F$4="XO-8000",#REF!, "FALSE")))))))</f>
        <v>0</v>
      </c>
      <c r="J686" s="210" t="s">
        <v>10359</v>
      </c>
      <c r="K686" s="268">
        <v>0</v>
      </c>
      <c r="L686" s="270" t="s">
        <v>10359</v>
      </c>
      <c r="M686" s="270">
        <v>0</v>
      </c>
      <c r="N686" s="270" t="s">
        <v>10359</v>
      </c>
      <c r="O686" s="270">
        <v>0</v>
      </c>
      <c r="P686" s="270" t="s">
        <v>10359</v>
      </c>
      <c r="Q686" s="270">
        <v>0</v>
      </c>
      <c r="R686" s="74"/>
      <c r="S686" s="75" t="str">
        <f t="shared" si="60"/>
        <v>0000</v>
      </c>
      <c r="T686" s="75" t="str">
        <f t="shared" si="61"/>
        <v>00000000000000000000000000000000</v>
      </c>
      <c r="U686" s="75" t="str">
        <f t="shared" ca="1" si="62"/>
        <v>00000000000000000000000000000000</v>
      </c>
      <c r="V686" s="197">
        <f t="shared" ca="1" si="64"/>
        <v>0</v>
      </c>
      <c r="W686" s="75">
        <f t="shared" si="65"/>
        <v>0</v>
      </c>
      <c r="Y686" s="75">
        <f t="shared" si="63"/>
        <v>5464</v>
      </c>
      <c r="Z686" s="75">
        <v>683</v>
      </c>
      <c r="AE686" s="479"/>
    </row>
    <row r="687" spans="1:31" s="75" customFormat="1" ht="13.5" x14ac:dyDescent="0.2">
      <c r="A687" s="211">
        <v>684</v>
      </c>
      <c r="B687" s="212" t="s">
        <v>569</v>
      </c>
      <c r="C687" s="213" t="s">
        <v>569</v>
      </c>
      <c r="D687" s="213" t="s">
        <v>569</v>
      </c>
      <c r="E687" s="213" t="s">
        <v>569</v>
      </c>
      <c r="F687" s="213" t="s">
        <v>569</v>
      </c>
      <c r="G687" s="214" t="s">
        <v>569</v>
      </c>
      <c r="H687" s="208" t="str">
        <f>IF(Input!F$4="GMH_OECC",J687,IF(Input!F$4="GMH_XOEC",L687,IF(Input!F$4="GMH_Korea",N687,IF(Input!F$4="GMH_EU",P687,IF(Input!F$4="Skysuper",#REF!,IF(Input!F$4="SkyII",#REF!,IF(Input!F$4="XO-8000",#REF!, "FALSE")))))))</f>
        <v>00</v>
      </c>
      <c r="I687" s="209">
        <f>IF(Input!F$4="GMH_OECC",K687,IF(Input!F$4="GMH_XOEC",M687,IF(Input!F$4="GMH_Korea",O687,IF(Input!F$4="GMH_EU",Q687,IF(Input!F$4="Skysuper",#REF!,IF(Input!F$4="SkyII",#REF!,IF(Input!F$4="XO-8000",#REF!, "FALSE")))))))</f>
        <v>0</v>
      </c>
      <c r="J687" s="210" t="s">
        <v>10359</v>
      </c>
      <c r="K687" s="268">
        <v>0</v>
      </c>
      <c r="L687" s="270" t="s">
        <v>10359</v>
      </c>
      <c r="M687" s="270">
        <v>0</v>
      </c>
      <c r="N687" s="270" t="s">
        <v>10359</v>
      </c>
      <c r="O687" s="270">
        <v>0</v>
      </c>
      <c r="P687" s="270" t="s">
        <v>10359</v>
      </c>
      <c r="Q687" s="270">
        <v>0</v>
      </c>
      <c r="R687" s="74"/>
      <c r="S687" s="75" t="str">
        <f t="shared" si="60"/>
        <v>0000</v>
      </c>
      <c r="T687" s="75" t="str">
        <f t="shared" si="61"/>
        <v>000000000000000000000000000081060</v>
      </c>
      <c r="U687" s="75" t="str">
        <f t="shared" ca="1" si="62"/>
        <v>00000000000000000000000000000000</v>
      </c>
      <c r="V687" s="197">
        <f t="shared" ca="1" si="64"/>
        <v>0</v>
      </c>
      <c r="W687" s="75">
        <f t="shared" si="65"/>
        <v>225</v>
      </c>
      <c r="Y687" s="75">
        <f t="shared" si="63"/>
        <v>5472</v>
      </c>
      <c r="Z687" s="75">
        <v>684</v>
      </c>
      <c r="AE687" s="479"/>
    </row>
    <row r="688" spans="1:31" s="75" customFormat="1" ht="13.5" x14ac:dyDescent="0.2">
      <c r="A688" s="211">
        <v>685</v>
      </c>
      <c r="B688" s="212" t="s">
        <v>569</v>
      </c>
      <c r="C688" s="213" t="s">
        <v>569</v>
      </c>
      <c r="D688" s="213" t="s">
        <v>569</v>
      </c>
      <c r="E688" s="213" t="s">
        <v>569</v>
      </c>
      <c r="F688" s="213" t="s">
        <v>569</v>
      </c>
      <c r="G688" s="214" t="s">
        <v>569</v>
      </c>
      <c r="H688" s="208" t="str">
        <f>IF(Input!F$4="GMH_OECC",J688,IF(Input!F$4="GMH_XOEC",L688,IF(Input!F$4="GMH_Korea",N688,IF(Input!F$4="GMH_EU",P688,IF(Input!F$4="Skysuper",#REF!,IF(Input!F$4="SkyII",#REF!,IF(Input!F$4="XO-8000",#REF!, "FALSE")))))))</f>
        <v>00</v>
      </c>
      <c r="I688" s="209">
        <f>IF(Input!F$4="GMH_OECC",K688,IF(Input!F$4="GMH_XOEC",M688,IF(Input!F$4="GMH_Korea",O688,IF(Input!F$4="GMH_EU",Q688,IF(Input!F$4="Skysuper",#REF!,IF(Input!F$4="SkyII",#REF!,IF(Input!F$4="XO-8000",#REF!, "FALSE")))))))</f>
        <v>0</v>
      </c>
      <c r="J688" s="210" t="s">
        <v>10359</v>
      </c>
      <c r="K688" s="268">
        <v>0</v>
      </c>
      <c r="L688" s="270" t="s">
        <v>10359</v>
      </c>
      <c r="M688" s="270">
        <v>0</v>
      </c>
      <c r="N688" s="270" t="s">
        <v>10359</v>
      </c>
      <c r="O688" s="270">
        <v>0</v>
      </c>
      <c r="P688" s="270" t="s">
        <v>10359</v>
      </c>
      <c r="Q688" s="270">
        <v>0</v>
      </c>
      <c r="R688" s="74"/>
      <c r="S688" s="75" t="str">
        <f t="shared" si="60"/>
        <v>0000</v>
      </c>
      <c r="T688" s="75" t="str">
        <f t="shared" si="61"/>
        <v>000000000000000000000000810600000</v>
      </c>
      <c r="U688" s="75" t="str">
        <f t="shared" ca="1" si="62"/>
        <v>00000000000000000000000000000000</v>
      </c>
      <c r="V688" s="197">
        <f t="shared" ca="1" si="64"/>
        <v>0</v>
      </c>
      <c r="W688" s="75">
        <f t="shared" si="65"/>
        <v>225</v>
      </c>
      <c r="Y688" s="75">
        <f t="shared" si="63"/>
        <v>5480</v>
      </c>
      <c r="Z688" s="75">
        <v>685</v>
      </c>
      <c r="AE688" s="479"/>
    </row>
    <row r="689" spans="1:31" s="75" customFormat="1" ht="13.5" x14ac:dyDescent="0.2">
      <c r="A689" s="211">
        <v>686</v>
      </c>
      <c r="B689" s="212" t="s">
        <v>569</v>
      </c>
      <c r="C689" s="213" t="s">
        <v>569</v>
      </c>
      <c r="D689" s="213" t="s">
        <v>569</v>
      </c>
      <c r="E689" s="213" t="s">
        <v>569</v>
      </c>
      <c r="F689" s="213" t="s">
        <v>569</v>
      </c>
      <c r="G689" s="214" t="s">
        <v>569</v>
      </c>
      <c r="H689" s="208" t="str">
        <f>IF(Input!F$4="GMH_OECC",J689,IF(Input!F$4="GMH_XOEC",L689,IF(Input!F$4="GMH_Korea",N689,IF(Input!F$4="GMH_EU",P689,IF(Input!F$4="Skysuper",#REF!,IF(Input!F$4="SkyII",#REF!,IF(Input!F$4="XO-8000",#REF!, "FALSE")))))))</f>
        <v>00</v>
      </c>
      <c r="I689" s="209">
        <f>IF(Input!F$4="GMH_OECC",K689,IF(Input!F$4="GMH_XOEC",M689,IF(Input!F$4="GMH_Korea",O689,IF(Input!F$4="GMH_EU",Q689,IF(Input!F$4="Skysuper",#REF!,IF(Input!F$4="SkyII",#REF!,IF(Input!F$4="XO-8000",#REF!, "FALSE")))))))</f>
        <v>0</v>
      </c>
      <c r="J689" s="210" t="s">
        <v>10359</v>
      </c>
      <c r="K689" s="268">
        <v>0</v>
      </c>
      <c r="L689" s="270" t="s">
        <v>10359</v>
      </c>
      <c r="M689" s="270">
        <v>0</v>
      </c>
      <c r="N689" s="270" t="s">
        <v>10359</v>
      </c>
      <c r="O689" s="270">
        <v>0</v>
      </c>
      <c r="P689" s="270" t="s">
        <v>10359</v>
      </c>
      <c r="Q689" s="270">
        <v>0</v>
      </c>
      <c r="R689" s="74"/>
      <c r="S689" s="75" t="str">
        <f t="shared" si="60"/>
        <v>0000</v>
      </c>
      <c r="T689" s="75" t="str">
        <f t="shared" si="61"/>
        <v>000000000000000000008106000000000</v>
      </c>
      <c r="U689" s="75" t="str">
        <f t="shared" ca="1" si="62"/>
        <v>00000000000000000000000000000000</v>
      </c>
      <c r="V689" s="197">
        <f t="shared" ca="1" si="64"/>
        <v>0</v>
      </c>
      <c r="W689" s="75">
        <f t="shared" si="65"/>
        <v>225</v>
      </c>
      <c r="Y689" s="75">
        <f t="shared" si="63"/>
        <v>5488</v>
      </c>
      <c r="Z689" s="75">
        <v>686</v>
      </c>
      <c r="AE689" s="479"/>
    </row>
    <row r="690" spans="1:31" s="75" customFormat="1" ht="13.5" x14ac:dyDescent="0.2">
      <c r="A690" s="211">
        <v>687</v>
      </c>
      <c r="B690" s="212" t="s">
        <v>569</v>
      </c>
      <c r="C690" s="213" t="s">
        <v>569</v>
      </c>
      <c r="D690" s="213" t="s">
        <v>569</v>
      </c>
      <c r="E690" s="213" t="s">
        <v>569</v>
      </c>
      <c r="F690" s="213" t="s">
        <v>569</v>
      </c>
      <c r="G690" s="214" t="s">
        <v>569</v>
      </c>
      <c r="H690" s="208" t="str">
        <f>IF(Input!F$4="GMH_OECC",J690,IF(Input!F$4="GMH_XOEC",L690,IF(Input!F$4="GMH_Korea",N690,IF(Input!F$4="GMH_EU",P690,IF(Input!F$4="Skysuper",#REF!,IF(Input!F$4="SkyII",#REF!,IF(Input!F$4="XO-8000",#REF!, "FALSE")))))))</f>
        <v>00</v>
      </c>
      <c r="I690" s="209">
        <f>IF(Input!F$4="GMH_OECC",K690,IF(Input!F$4="GMH_XOEC",M690,IF(Input!F$4="GMH_Korea",O690,IF(Input!F$4="GMH_EU",Q690,IF(Input!F$4="Skysuper",#REF!,IF(Input!F$4="SkyII",#REF!,IF(Input!F$4="XO-8000",#REF!, "FALSE")))))))</f>
        <v>0</v>
      </c>
      <c r="J690" s="210" t="s">
        <v>10359</v>
      </c>
      <c r="K690" s="268">
        <v>0</v>
      </c>
      <c r="L690" s="270" t="s">
        <v>10359</v>
      </c>
      <c r="M690" s="270">
        <v>0</v>
      </c>
      <c r="N690" s="270" t="s">
        <v>10359</v>
      </c>
      <c r="O690" s="270">
        <v>0</v>
      </c>
      <c r="P690" s="270" t="s">
        <v>10359</v>
      </c>
      <c r="Q690" s="270">
        <v>0</v>
      </c>
      <c r="R690" s="74"/>
      <c r="S690" s="75" t="str">
        <f t="shared" si="60"/>
        <v>0000</v>
      </c>
      <c r="T690" s="75" t="str">
        <f t="shared" si="61"/>
        <v>000000000000000081060000000000001</v>
      </c>
      <c r="U690" s="75" t="str">
        <f t="shared" ca="1" si="62"/>
        <v>00000000000000000000000000000000</v>
      </c>
      <c r="V690" s="197">
        <f t="shared" ca="1" si="64"/>
        <v>0</v>
      </c>
      <c r="W690" s="75">
        <f t="shared" si="65"/>
        <v>226</v>
      </c>
      <c r="Y690" s="75">
        <f t="shared" si="63"/>
        <v>5496</v>
      </c>
      <c r="Z690" s="75">
        <v>687</v>
      </c>
      <c r="AE690" s="479"/>
    </row>
    <row r="691" spans="1:31" s="75" customFormat="1" ht="13.5" x14ac:dyDescent="0.2">
      <c r="A691" s="211">
        <v>688</v>
      </c>
      <c r="B691" s="212" t="s">
        <v>569</v>
      </c>
      <c r="C691" s="213" t="s">
        <v>569</v>
      </c>
      <c r="D691" s="213" t="s">
        <v>569</v>
      </c>
      <c r="E691" s="213" t="s">
        <v>569</v>
      </c>
      <c r="F691" s="213" t="s">
        <v>569</v>
      </c>
      <c r="G691" s="214" t="s">
        <v>569</v>
      </c>
      <c r="H691" s="208" t="str">
        <f>IF(Input!F$4="GMH_OECC",J691,IF(Input!F$4="GMH_XOEC",L691,IF(Input!F$4="GMH_Korea",N691,IF(Input!F$4="GMH_EU",P691,IF(Input!F$4="Skysuper",#REF!,IF(Input!F$4="SkyII",#REF!,IF(Input!F$4="XO-8000",#REF!, "FALSE")))))))</f>
        <v>00</v>
      </c>
      <c r="I691" s="209">
        <f>IF(Input!F$4="GMH_OECC",K691,IF(Input!F$4="GMH_XOEC",M691,IF(Input!F$4="GMH_Korea",O691,IF(Input!F$4="GMH_EU",Q691,IF(Input!F$4="Skysuper",#REF!,IF(Input!F$4="SkyII",#REF!,IF(Input!F$4="XO-8000",#REF!, "FALSE")))))))</f>
        <v>0</v>
      </c>
      <c r="J691" s="210" t="s">
        <v>10359</v>
      </c>
      <c r="K691" s="268">
        <v>0</v>
      </c>
      <c r="L691" s="270" t="s">
        <v>10359</v>
      </c>
      <c r="M691" s="270">
        <v>0</v>
      </c>
      <c r="N691" s="270" t="s">
        <v>10359</v>
      </c>
      <c r="O691" s="270">
        <v>0</v>
      </c>
      <c r="P691" s="270" t="s">
        <v>10359</v>
      </c>
      <c r="Q691" s="270">
        <v>0</v>
      </c>
      <c r="R691" s="74"/>
      <c r="S691" s="75" t="str">
        <f t="shared" si="60"/>
        <v>0000</v>
      </c>
      <c r="T691" s="75" t="str">
        <f t="shared" si="61"/>
        <v>000000000000810600000000000010001</v>
      </c>
      <c r="U691" s="75" t="str">
        <f t="shared" ca="1" si="62"/>
        <v>00000000000000000000000000000000</v>
      </c>
      <c r="V691" s="197">
        <f t="shared" ca="1" si="64"/>
        <v>0</v>
      </c>
      <c r="W691" s="75">
        <f t="shared" si="65"/>
        <v>227</v>
      </c>
      <c r="Y691" s="75">
        <f t="shared" si="63"/>
        <v>5504</v>
      </c>
      <c r="Z691" s="75">
        <v>688</v>
      </c>
      <c r="AE691" s="479"/>
    </row>
    <row r="692" spans="1:31" s="75" customFormat="1" ht="13.5" x14ac:dyDescent="0.2">
      <c r="A692" s="211">
        <v>689</v>
      </c>
      <c r="B692" s="212" t="s">
        <v>569</v>
      </c>
      <c r="C692" s="213" t="s">
        <v>569</v>
      </c>
      <c r="D692" s="213" t="s">
        <v>569</v>
      </c>
      <c r="E692" s="213" t="s">
        <v>569</v>
      </c>
      <c r="F692" s="213" t="s">
        <v>569</v>
      </c>
      <c r="G692" s="214" t="s">
        <v>569</v>
      </c>
      <c r="H692" s="208" t="str">
        <f>IF(Input!F$4="GMH_OECC",J692,IF(Input!F$4="GMH_XOEC",L692,IF(Input!F$4="GMH_Korea",N692,IF(Input!F$4="GMH_EU",P692,IF(Input!F$4="Skysuper",#REF!,IF(Input!F$4="SkyII",#REF!,IF(Input!F$4="XO-8000",#REF!, "FALSE")))))))</f>
        <v>00</v>
      </c>
      <c r="I692" s="209">
        <f>IF(Input!F$4="GMH_OECC",K692,IF(Input!F$4="GMH_XOEC",M692,IF(Input!F$4="GMH_Korea",O692,IF(Input!F$4="GMH_EU",Q692,IF(Input!F$4="Skysuper",#REF!,IF(Input!F$4="SkyII",#REF!,IF(Input!F$4="XO-8000",#REF!, "FALSE")))))))</f>
        <v>0</v>
      </c>
      <c r="J692" s="210" t="s">
        <v>10359</v>
      </c>
      <c r="K692" s="268">
        <v>0</v>
      </c>
      <c r="L692" s="270" t="s">
        <v>10359</v>
      </c>
      <c r="M692" s="270">
        <v>0</v>
      </c>
      <c r="N692" s="270" t="s">
        <v>10359</v>
      </c>
      <c r="O692" s="270">
        <v>0</v>
      </c>
      <c r="P692" s="270" t="s">
        <v>10359</v>
      </c>
      <c r="Q692" s="270">
        <v>0</v>
      </c>
      <c r="R692" s="74"/>
      <c r="S692" s="75" t="str">
        <f t="shared" si="60"/>
        <v>0000</v>
      </c>
      <c r="T692" s="75" t="str">
        <f t="shared" si="61"/>
        <v>000000008106000000000000100010000</v>
      </c>
      <c r="U692" s="75" t="str">
        <f t="shared" ca="1" si="62"/>
        <v>00000000000000000000000000000000</v>
      </c>
      <c r="V692" s="197">
        <f t="shared" ca="1" si="64"/>
        <v>0</v>
      </c>
      <c r="W692" s="75">
        <f t="shared" si="65"/>
        <v>227</v>
      </c>
      <c r="Y692" s="75">
        <f t="shared" si="63"/>
        <v>5512</v>
      </c>
      <c r="Z692" s="75">
        <v>689</v>
      </c>
      <c r="AE692" s="479"/>
    </row>
    <row r="693" spans="1:31" s="75" customFormat="1" ht="13.5" x14ac:dyDescent="0.2">
      <c r="A693" s="211">
        <v>690</v>
      </c>
      <c r="B693" s="212" t="s">
        <v>569</v>
      </c>
      <c r="C693" s="213" t="s">
        <v>569</v>
      </c>
      <c r="D693" s="213" t="s">
        <v>569</v>
      </c>
      <c r="E693" s="213" t="s">
        <v>569</v>
      </c>
      <c r="F693" s="213" t="s">
        <v>569</v>
      </c>
      <c r="G693" s="214" t="s">
        <v>569</v>
      </c>
      <c r="H693" s="208" t="str">
        <f>IF(Input!F$4="GMH_OECC",J693,IF(Input!F$4="GMH_XOEC",L693,IF(Input!F$4="GMH_Korea",N693,IF(Input!F$4="GMH_EU",P693,IF(Input!F$4="Skysuper",#REF!,IF(Input!F$4="SkyII",#REF!,IF(Input!F$4="XO-8000",#REF!, "FALSE")))))))</f>
        <v>00</v>
      </c>
      <c r="I693" s="209">
        <f>IF(Input!F$4="GMH_OECC",K693,IF(Input!F$4="GMH_XOEC",M693,IF(Input!F$4="GMH_Korea",O693,IF(Input!F$4="GMH_EU",Q693,IF(Input!F$4="Skysuper",#REF!,IF(Input!F$4="SkyII",#REF!,IF(Input!F$4="XO-8000",#REF!, "FALSE")))))))</f>
        <v>0</v>
      </c>
      <c r="J693" s="210" t="s">
        <v>10359</v>
      </c>
      <c r="K693" s="268">
        <v>0</v>
      </c>
      <c r="L693" s="270" t="s">
        <v>10359</v>
      </c>
      <c r="M693" s="270">
        <v>0</v>
      </c>
      <c r="N693" s="270" t="s">
        <v>10359</v>
      </c>
      <c r="O693" s="270">
        <v>0</v>
      </c>
      <c r="P693" s="270" t="s">
        <v>10359</v>
      </c>
      <c r="Q693" s="270">
        <v>0</v>
      </c>
      <c r="R693" s="74"/>
      <c r="S693" s="75" t="str">
        <f t="shared" si="60"/>
        <v>0000</v>
      </c>
      <c r="T693" s="75" t="str">
        <f t="shared" si="61"/>
        <v>000081060000000000001000100000000</v>
      </c>
      <c r="U693" s="75" t="str">
        <f t="shared" ca="1" si="62"/>
        <v>00000000000000000000000000000000</v>
      </c>
      <c r="V693" s="197">
        <f t="shared" ca="1" si="64"/>
        <v>0</v>
      </c>
      <c r="W693" s="75">
        <f t="shared" si="65"/>
        <v>227</v>
      </c>
      <c r="Y693" s="75">
        <f t="shared" si="63"/>
        <v>5520</v>
      </c>
      <c r="Z693" s="75">
        <v>690</v>
      </c>
      <c r="AE693" s="479"/>
    </row>
    <row r="694" spans="1:31" s="75" customFormat="1" ht="13.5" x14ac:dyDescent="0.2">
      <c r="A694" s="211">
        <v>691</v>
      </c>
      <c r="B694" s="212" t="s">
        <v>1861</v>
      </c>
      <c r="C694" s="213" t="s">
        <v>1862</v>
      </c>
      <c r="D694" s="213"/>
      <c r="E694" s="213">
        <v>0</v>
      </c>
      <c r="F694" s="213" t="s">
        <v>553</v>
      </c>
      <c r="G694" s="214" t="s">
        <v>554</v>
      </c>
      <c r="H694" s="429">
        <v>96</v>
      </c>
      <c r="I694" s="430">
        <v>5</v>
      </c>
      <c r="J694" s="210">
        <v>10</v>
      </c>
      <c r="K694" s="268">
        <v>3</v>
      </c>
      <c r="L694" s="270">
        <v>10</v>
      </c>
      <c r="M694" s="270">
        <v>3</v>
      </c>
      <c r="N694" s="270">
        <v>10</v>
      </c>
      <c r="O694" s="270">
        <v>1</v>
      </c>
      <c r="P694" s="270">
        <v>10</v>
      </c>
      <c r="Q694" s="270">
        <v>3</v>
      </c>
      <c r="R694" s="74"/>
      <c r="S694" s="75" t="str">
        <f>"8"&amp;DEC2HEX(2^(I694-1))&amp;IF(LEN(DEC2HEX(H694))=2,DEC2HEX(H694),"0"&amp;DEC2HEX(H694))</f>
        <v>81060</v>
      </c>
      <c r="T694" s="75" t="str">
        <f t="shared" si="61"/>
        <v>810600000000000010001000000000000</v>
      </c>
      <c r="U694" s="75" t="str">
        <f t="shared" ca="1" si="62"/>
        <v>00000000000000000000000000000000</v>
      </c>
      <c r="V694" s="197">
        <f t="shared" ca="1" si="64"/>
        <v>0</v>
      </c>
      <c r="W694" s="75">
        <f t="shared" si="65"/>
        <v>227</v>
      </c>
      <c r="Y694" s="75">
        <f t="shared" si="63"/>
        <v>5528</v>
      </c>
      <c r="Z694" s="75">
        <v>691</v>
      </c>
      <c r="AE694" s="479"/>
    </row>
    <row r="695" spans="1:31" s="75" customFormat="1" ht="13.5" x14ac:dyDescent="0.2">
      <c r="A695" s="211">
        <v>692</v>
      </c>
      <c r="B695" s="212" t="s">
        <v>1863</v>
      </c>
      <c r="C695" s="213" t="s">
        <v>1864</v>
      </c>
      <c r="D695" s="213" t="s">
        <v>1865</v>
      </c>
      <c r="E695" s="213">
        <v>0</v>
      </c>
      <c r="F695" s="213" t="s">
        <v>553</v>
      </c>
      <c r="G695" s="214" t="s">
        <v>554</v>
      </c>
      <c r="H695" s="208" t="str">
        <f>IF(Input!F$4="GMH_OECC",J695,IF(Input!F$4="GMH_XOEC",L695,IF(Input!F$4="GMH_Korea",N695,IF(Input!F$4="GMH_EU",P695,IF(Input!F$4="Skysuper",#REF!,IF(Input!F$4="SkyII",#REF!,IF(Input!F$4="XO-8000",#REF!, "FALSE")))))))</f>
        <v>00</v>
      </c>
      <c r="I695" s="209">
        <f>IF(Input!F$4="GMH_OECC",K695,IF(Input!F$4="GMH_XOEC",M695,IF(Input!F$4="GMH_Korea",O695,IF(Input!F$4="GMH_EU",Q695,IF(Input!F$4="Skysuper",#REF!,IF(Input!F$4="SkyII",#REF!,IF(Input!F$4="XO-8000",#REF!, "FALSE")))))))</f>
        <v>0</v>
      </c>
      <c r="J695" s="210" t="s">
        <v>10359</v>
      </c>
      <c r="K695" s="268">
        <v>0</v>
      </c>
      <c r="L695" s="270" t="s">
        <v>10359</v>
      </c>
      <c r="M695" s="270">
        <v>0</v>
      </c>
      <c r="N695" s="270" t="s">
        <v>10359</v>
      </c>
      <c r="O695" s="270">
        <v>0</v>
      </c>
      <c r="P695" s="270" t="s">
        <v>10359</v>
      </c>
      <c r="Q695" s="270">
        <v>0</v>
      </c>
      <c r="R695" s="74"/>
      <c r="S695" s="75" t="str">
        <f t="shared" si="60"/>
        <v>0000</v>
      </c>
      <c r="T695" s="75" t="str">
        <f t="shared" si="61"/>
        <v>00000000000100010000000000000000</v>
      </c>
      <c r="U695" s="75" t="str">
        <f t="shared" ca="1" si="62"/>
        <v>00000000000000000000000000000000</v>
      </c>
      <c r="V695" s="197">
        <f t="shared" ca="1" si="64"/>
        <v>0</v>
      </c>
      <c r="W695" s="75">
        <f t="shared" si="65"/>
        <v>2</v>
      </c>
      <c r="Y695" s="75">
        <f t="shared" si="63"/>
        <v>5536</v>
      </c>
      <c r="Z695" s="75">
        <v>692</v>
      </c>
      <c r="AE695" s="479"/>
    </row>
    <row r="696" spans="1:31" s="75" customFormat="1" ht="13.5" x14ac:dyDescent="0.2">
      <c r="A696" s="211">
        <v>693</v>
      </c>
      <c r="B696" s="212" t="s">
        <v>1866</v>
      </c>
      <c r="C696" s="213" t="s">
        <v>1867</v>
      </c>
      <c r="D696" s="213" t="s">
        <v>1865</v>
      </c>
      <c r="E696" s="213">
        <v>0</v>
      </c>
      <c r="F696" s="213" t="s">
        <v>553</v>
      </c>
      <c r="G696" s="214" t="s">
        <v>554</v>
      </c>
      <c r="H696" s="208" t="str">
        <f>IF(Input!F$4="GMH_OECC",J696,IF(Input!F$4="GMH_XOEC",L696,IF(Input!F$4="GMH_Korea",N696,IF(Input!F$4="GMH_EU",P696,IF(Input!F$4="Skysuper",#REF!,IF(Input!F$4="SkyII",#REF!,IF(Input!F$4="XO-8000",#REF!, "FALSE")))))))</f>
        <v>00</v>
      </c>
      <c r="I696" s="209">
        <f>IF(Input!F$4="GMH_OECC",K696,IF(Input!F$4="GMH_XOEC",M696,IF(Input!F$4="GMH_Korea",O696,IF(Input!F$4="GMH_EU",Q696,IF(Input!F$4="Skysuper",#REF!,IF(Input!F$4="SkyII",#REF!,IF(Input!F$4="XO-8000",#REF!, "FALSE")))))))</f>
        <v>0</v>
      </c>
      <c r="J696" s="210" t="s">
        <v>10359</v>
      </c>
      <c r="K696" s="268">
        <v>0</v>
      </c>
      <c r="L696" s="270" t="s">
        <v>10359</v>
      </c>
      <c r="M696" s="270">
        <v>0</v>
      </c>
      <c r="N696" s="270" t="s">
        <v>10359</v>
      </c>
      <c r="O696" s="270">
        <v>0</v>
      </c>
      <c r="P696" s="270" t="s">
        <v>10359</v>
      </c>
      <c r="Q696" s="270">
        <v>0</v>
      </c>
      <c r="R696" s="74"/>
      <c r="S696" s="75" t="str">
        <f t="shared" si="60"/>
        <v>0000</v>
      </c>
      <c r="T696" s="75" t="str">
        <f t="shared" si="61"/>
        <v>00000001000100000000000000000000</v>
      </c>
      <c r="U696" s="75" t="str">
        <f t="shared" ca="1" si="62"/>
        <v>00000000000000000000000000000000</v>
      </c>
      <c r="V696" s="197">
        <f t="shared" ca="1" si="64"/>
        <v>0</v>
      </c>
      <c r="W696" s="75">
        <f t="shared" si="65"/>
        <v>2</v>
      </c>
      <c r="Y696" s="75">
        <f t="shared" si="63"/>
        <v>5544</v>
      </c>
      <c r="Z696" s="75">
        <v>693</v>
      </c>
      <c r="AE696" s="479"/>
    </row>
    <row r="697" spans="1:31" s="75" customFormat="1" ht="13.5" x14ac:dyDescent="0.2">
      <c r="A697" s="211">
        <v>694</v>
      </c>
      <c r="B697" s="212" t="s">
        <v>1868</v>
      </c>
      <c r="C697" s="213" t="s">
        <v>1869</v>
      </c>
      <c r="D697" s="213"/>
      <c r="E697" s="213">
        <v>1</v>
      </c>
      <c r="F697" s="213" t="s">
        <v>553</v>
      </c>
      <c r="G697" s="214" t="s">
        <v>554</v>
      </c>
      <c r="H697" s="208">
        <f>IF(Input!F$4="GMH_OECC",J697,IF(Input!F$4="GMH_XOEC",L697,IF(Input!F$4="GMH_Korea",N697,IF(Input!F$4="GMH_EU",P697,IF(Input!F$4="Skysuper",#REF!,IF(Input!F$4="SkyII",#REF!,IF(Input!F$4="XO-8000",#REF!, "FALSE")))))))</f>
        <v>1</v>
      </c>
      <c r="I697" s="209">
        <f>IF(Input!F$4="GMH_OECC",K697,IF(Input!F$4="GMH_XOEC",M697,IF(Input!F$4="GMH_Korea",O697,IF(Input!F$4="GMH_EU",Q697,IF(Input!F$4="Skysuper",#REF!,IF(Input!F$4="SkyII",#REF!,IF(Input!F$4="XO-8000",#REF!, "FALSE")))))))</f>
        <v>0</v>
      </c>
      <c r="J697" s="210">
        <v>1</v>
      </c>
      <c r="K697" s="268">
        <v>0</v>
      </c>
      <c r="L697" s="270">
        <v>1</v>
      </c>
      <c r="M697" s="270">
        <v>0</v>
      </c>
      <c r="N697" s="270">
        <v>1</v>
      </c>
      <c r="O697" s="270">
        <v>0</v>
      </c>
      <c r="P697" s="270" t="s">
        <v>10359</v>
      </c>
      <c r="Q697" s="270">
        <v>0</v>
      </c>
      <c r="R697" s="74"/>
      <c r="S697" s="75" t="str">
        <f t="shared" si="60"/>
        <v>0001</v>
      </c>
      <c r="T697" s="75" t="str">
        <f t="shared" si="61"/>
        <v>00010001000000000000000000000000</v>
      </c>
      <c r="U697" s="75" t="str">
        <f t="shared" ca="1" si="62"/>
        <v>00000000000000000000000000000000</v>
      </c>
      <c r="V697" s="197">
        <f t="shared" ca="1" si="64"/>
        <v>0</v>
      </c>
      <c r="W697" s="75">
        <f t="shared" si="65"/>
        <v>2</v>
      </c>
      <c r="Y697" s="75">
        <f t="shared" si="63"/>
        <v>5552</v>
      </c>
      <c r="Z697" s="75">
        <v>694</v>
      </c>
      <c r="AE697" s="479"/>
    </row>
    <row r="698" spans="1:31" s="75" customFormat="1" ht="13.5" x14ac:dyDescent="0.2">
      <c r="A698" s="211">
        <v>695</v>
      </c>
      <c r="B698" s="212" t="s">
        <v>1870</v>
      </c>
      <c r="C698" s="213" t="s">
        <v>1871</v>
      </c>
      <c r="D698" s="213"/>
      <c r="E698" s="213">
        <v>1</v>
      </c>
      <c r="F698" s="213" t="s">
        <v>553</v>
      </c>
      <c r="G698" s="214" t="s">
        <v>554</v>
      </c>
      <c r="H698" s="208">
        <f>IF(Input!F$4="GMH_OECC",J698,IF(Input!F$4="GMH_XOEC",L698,IF(Input!F$4="GMH_Korea",N698,IF(Input!F$4="GMH_EU",P698,IF(Input!F$4="Skysuper",#REF!,IF(Input!F$4="SkyII",#REF!,IF(Input!F$4="XO-8000",#REF!, "FALSE")))))))</f>
        <v>1</v>
      </c>
      <c r="I698" s="209">
        <f>IF(Input!F$4="GMH_OECC",K698,IF(Input!F$4="GMH_XOEC",M698,IF(Input!F$4="GMH_Korea",O698,IF(Input!F$4="GMH_EU",Q698,IF(Input!F$4="Skysuper",#REF!,IF(Input!F$4="SkyII",#REF!,IF(Input!F$4="XO-8000",#REF!, "FALSE")))))))</f>
        <v>0</v>
      </c>
      <c r="J698" s="210">
        <v>1</v>
      </c>
      <c r="K698" s="268">
        <v>0</v>
      </c>
      <c r="L698" s="270">
        <v>1</v>
      </c>
      <c r="M698" s="270">
        <v>0</v>
      </c>
      <c r="N698" s="270">
        <v>1</v>
      </c>
      <c r="O698" s="270">
        <v>0</v>
      </c>
      <c r="P698" s="270" t="s">
        <v>10359</v>
      </c>
      <c r="Q698" s="270">
        <v>0</v>
      </c>
      <c r="R698" s="74"/>
      <c r="S698" s="75" t="str">
        <f t="shared" si="60"/>
        <v>0001</v>
      </c>
      <c r="T698" s="75" t="str">
        <f t="shared" si="61"/>
        <v>00010000000000000000000000000000</v>
      </c>
      <c r="U698" s="75" t="str">
        <f t="shared" ca="1" si="62"/>
        <v>00000000000000000000000000000000</v>
      </c>
      <c r="V698" s="197">
        <f t="shared" ca="1" si="64"/>
        <v>0</v>
      </c>
      <c r="W698" s="75">
        <f t="shared" si="65"/>
        <v>1</v>
      </c>
      <c r="Y698" s="75">
        <f t="shared" si="63"/>
        <v>5560</v>
      </c>
      <c r="Z698" s="75">
        <v>695</v>
      </c>
      <c r="AE698" s="479"/>
    </row>
    <row r="699" spans="1:31" s="75" customFormat="1" ht="13.5" x14ac:dyDescent="0.2">
      <c r="A699" s="211">
        <v>696</v>
      </c>
      <c r="B699" s="212" t="s">
        <v>1872</v>
      </c>
      <c r="C699" s="213" t="s">
        <v>1873</v>
      </c>
      <c r="D699" s="213"/>
      <c r="E699" s="213">
        <v>0</v>
      </c>
      <c r="F699" s="213" t="s">
        <v>590</v>
      </c>
      <c r="G699" s="214" t="s">
        <v>554</v>
      </c>
      <c r="H699" s="208" t="str">
        <f>IF(Input!F$4="GMH_OECC",J699,IF(Input!F$4="GMH_XOEC",L699,IF(Input!F$4="GMH_Korea",N699,IF(Input!F$4="GMH_EU",P699,IF(Input!F$4="Skysuper",#REF!,IF(Input!F$4="SkyII",#REF!,IF(Input!F$4="XO-8000",#REF!, "FALSE")))))))</f>
        <v>00</v>
      </c>
      <c r="I699" s="209">
        <f>IF(Input!F$4="GMH_OECC",K699,IF(Input!F$4="GMH_XOEC",M699,IF(Input!F$4="GMH_Korea",O699,IF(Input!F$4="GMH_EU",Q699,IF(Input!F$4="Skysuper",#REF!,IF(Input!F$4="SkyII",#REF!,IF(Input!F$4="XO-8000",#REF!, "FALSE")))))))</f>
        <v>0</v>
      </c>
      <c r="J699" s="210" t="s">
        <v>10359</v>
      </c>
      <c r="K699" s="268">
        <v>0</v>
      </c>
      <c r="L699" s="270" t="s">
        <v>10359</v>
      </c>
      <c r="M699" s="270">
        <v>0</v>
      </c>
      <c r="N699" s="270" t="s">
        <v>10359</v>
      </c>
      <c r="O699" s="270">
        <v>0</v>
      </c>
      <c r="P699" s="270" t="s">
        <v>10359</v>
      </c>
      <c r="Q699" s="270">
        <v>0</v>
      </c>
      <c r="R699" s="74"/>
      <c r="S699" s="75" t="str">
        <f t="shared" si="60"/>
        <v>0000</v>
      </c>
      <c r="T699" s="75" t="str">
        <f t="shared" si="61"/>
        <v>00000000000000000000000000000000</v>
      </c>
      <c r="U699" s="75" t="str">
        <f t="shared" ca="1" si="62"/>
        <v>00000000000000000000000000000000</v>
      </c>
      <c r="V699" s="197">
        <f t="shared" ca="1" si="64"/>
        <v>0</v>
      </c>
      <c r="W699" s="75">
        <f t="shared" si="65"/>
        <v>0</v>
      </c>
      <c r="Y699" s="75">
        <f t="shared" si="63"/>
        <v>5568</v>
      </c>
      <c r="Z699" s="75">
        <v>696</v>
      </c>
      <c r="AE699" s="479"/>
    </row>
    <row r="700" spans="1:31" s="75" customFormat="1" ht="13.5" x14ac:dyDescent="0.2">
      <c r="A700" s="211">
        <v>697</v>
      </c>
      <c r="B700" s="212" t="s">
        <v>569</v>
      </c>
      <c r="C700" s="213" t="s">
        <v>569</v>
      </c>
      <c r="D700" s="213" t="s">
        <v>569</v>
      </c>
      <c r="E700" s="213" t="s">
        <v>569</v>
      </c>
      <c r="F700" s="213" t="s">
        <v>569</v>
      </c>
      <c r="G700" s="214" t="s">
        <v>569</v>
      </c>
      <c r="H700" s="208" t="str">
        <f>IF(Input!F$4="GMH_OECC",J700,IF(Input!F$4="GMH_XOEC",L700,IF(Input!F$4="GMH_Korea",N700,IF(Input!F$4="GMH_EU",P700,IF(Input!F$4="Skysuper",#REF!,IF(Input!F$4="SkyII",#REF!,IF(Input!F$4="XO-8000",#REF!, "FALSE")))))))</f>
        <v>00</v>
      </c>
      <c r="I700" s="209">
        <f>IF(Input!F$4="GMH_OECC",K700,IF(Input!F$4="GMH_XOEC",M700,IF(Input!F$4="GMH_Korea",O700,IF(Input!F$4="GMH_EU",Q700,IF(Input!F$4="Skysuper",#REF!,IF(Input!F$4="SkyII",#REF!,IF(Input!F$4="XO-8000",#REF!, "FALSE")))))))</f>
        <v>0</v>
      </c>
      <c r="J700" s="210" t="s">
        <v>10359</v>
      </c>
      <c r="K700" s="268">
        <v>0</v>
      </c>
      <c r="L700" s="270" t="s">
        <v>10359</v>
      </c>
      <c r="M700" s="270">
        <v>0</v>
      </c>
      <c r="N700" s="270" t="s">
        <v>10359</v>
      </c>
      <c r="O700" s="270">
        <v>0</v>
      </c>
      <c r="P700" s="270" t="s">
        <v>10359</v>
      </c>
      <c r="Q700" s="270">
        <v>0</v>
      </c>
      <c r="R700" s="74"/>
      <c r="S700" s="75" t="str">
        <f t="shared" si="60"/>
        <v>0000</v>
      </c>
      <c r="T700" s="75" t="str">
        <f t="shared" si="61"/>
        <v>00000000000000000000000000000000</v>
      </c>
      <c r="U700" s="75" t="str">
        <f t="shared" ca="1" si="62"/>
        <v>00000000000000000000000000000000</v>
      </c>
      <c r="V700" s="197">
        <f t="shared" ca="1" si="64"/>
        <v>0</v>
      </c>
      <c r="W700" s="75">
        <f t="shared" si="65"/>
        <v>0</v>
      </c>
      <c r="Y700" s="75">
        <f t="shared" si="63"/>
        <v>5576</v>
      </c>
      <c r="Z700" s="75">
        <v>697</v>
      </c>
      <c r="AE700" s="479"/>
    </row>
    <row r="701" spans="1:31" s="75" customFormat="1" ht="13.5" x14ac:dyDescent="0.2">
      <c r="A701" s="211">
        <v>698</v>
      </c>
      <c r="B701" s="212" t="s">
        <v>569</v>
      </c>
      <c r="C701" s="213" t="s">
        <v>569</v>
      </c>
      <c r="D701" s="213" t="s">
        <v>569</v>
      </c>
      <c r="E701" s="213" t="s">
        <v>569</v>
      </c>
      <c r="F701" s="213" t="s">
        <v>569</v>
      </c>
      <c r="G701" s="214" t="s">
        <v>569</v>
      </c>
      <c r="H701" s="208" t="str">
        <f>IF(Input!F$4="GMH_OECC",J701,IF(Input!F$4="GMH_XOEC",L701,IF(Input!F$4="GMH_Korea",N701,IF(Input!F$4="GMH_EU",P701,IF(Input!F$4="Skysuper",#REF!,IF(Input!F$4="SkyII",#REF!,IF(Input!F$4="XO-8000",#REF!, "FALSE")))))))</f>
        <v>00</v>
      </c>
      <c r="I701" s="209">
        <f>IF(Input!F$4="GMH_OECC",K701,IF(Input!F$4="GMH_XOEC",M701,IF(Input!F$4="GMH_Korea",O701,IF(Input!F$4="GMH_EU",Q701,IF(Input!F$4="Skysuper",#REF!,IF(Input!F$4="SkyII",#REF!,IF(Input!F$4="XO-8000",#REF!, "FALSE")))))))</f>
        <v>0</v>
      </c>
      <c r="J701" s="210" t="s">
        <v>10359</v>
      </c>
      <c r="K701" s="268">
        <v>0</v>
      </c>
      <c r="L701" s="270" t="s">
        <v>10359</v>
      </c>
      <c r="M701" s="270">
        <v>0</v>
      </c>
      <c r="N701" s="270" t="s">
        <v>10359</v>
      </c>
      <c r="O701" s="270">
        <v>0</v>
      </c>
      <c r="P701" s="270" t="s">
        <v>10359</v>
      </c>
      <c r="Q701" s="270">
        <v>0</v>
      </c>
      <c r="R701" s="74"/>
      <c r="S701" s="75" t="str">
        <f t="shared" si="60"/>
        <v>0000</v>
      </c>
      <c r="T701" s="75" t="str">
        <f t="shared" si="61"/>
        <v>00000000000000000000000000000000</v>
      </c>
      <c r="U701" s="75" t="str">
        <f t="shared" ca="1" si="62"/>
        <v>00000000000000000000000000000000</v>
      </c>
      <c r="V701" s="197">
        <f t="shared" ca="1" si="64"/>
        <v>0</v>
      </c>
      <c r="W701" s="75">
        <f t="shared" si="65"/>
        <v>0</v>
      </c>
      <c r="Y701" s="75">
        <f t="shared" si="63"/>
        <v>5584</v>
      </c>
      <c r="Z701" s="75">
        <v>698</v>
      </c>
      <c r="AE701" s="479"/>
    </row>
    <row r="702" spans="1:31" s="75" customFormat="1" ht="13.5" x14ac:dyDescent="0.2">
      <c r="A702" s="211">
        <v>699</v>
      </c>
      <c r="B702" s="212" t="s">
        <v>569</v>
      </c>
      <c r="C702" s="213" t="s">
        <v>569</v>
      </c>
      <c r="D702" s="213" t="s">
        <v>569</v>
      </c>
      <c r="E702" s="213" t="s">
        <v>569</v>
      </c>
      <c r="F702" s="213" t="s">
        <v>569</v>
      </c>
      <c r="G702" s="214" t="s">
        <v>569</v>
      </c>
      <c r="H702" s="208" t="str">
        <f>IF(Input!F$4="GMH_OECC",J702,IF(Input!F$4="GMH_XOEC",L702,IF(Input!F$4="GMH_Korea",N702,IF(Input!F$4="GMH_EU",P702,IF(Input!F$4="Skysuper",#REF!,IF(Input!F$4="SkyII",#REF!,IF(Input!F$4="XO-8000",#REF!, "FALSE")))))))</f>
        <v>00</v>
      </c>
      <c r="I702" s="209">
        <f>IF(Input!F$4="GMH_OECC",K702,IF(Input!F$4="GMH_XOEC",M702,IF(Input!F$4="GMH_Korea",O702,IF(Input!F$4="GMH_EU",Q702,IF(Input!F$4="Skysuper",#REF!,IF(Input!F$4="SkyII",#REF!,IF(Input!F$4="XO-8000",#REF!, "FALSE")))))))</f>
        <v>0</v>
      </c>
      <c r="J702" s="210" t="s">
        <v>10359</v>
      </c>
      <c r="K702" s="268">
        <v>0</v>
      </c>
      <c r="L702" s="270" t="s">
        <v>10359</v>
      </c>
      <c r="M702" s="270">
        <v>0</v>
      </c>
      <c r="N702" s="270" t="s">
        <v>10359</v>
      </c>
      <c r="O702" s="270">
        <v>0</v>
      </c>
      <c r="P702" s="270" t="s">
        <v>10359</v>
      </c>
      <c r="Q702" s="270">
        <v>0</v>
      </c>
      <c r="R702" s="74"/>
      <c r="S702" s="75" t="str">
        <f t="shared" si="60"/>
        <v>0000</v>
      </c>
      <c r="T702" s="75" t="str">
        <f t="shared" si="61"/>
        <v>00000000000000000000000000000000</v>
      </c>
      <c r="U702" s="75" t="str">
        <f t="shared" ca="1" si="62"/>
        <v>00000000000000000000000000000000</v>
      </c>
      <c r="V702" s="197">
        <f t="shared" ca="1" si="64"/>
        <v>0</v>
      </c>
      <c r="W702" s="75">
        <f t="shared" si="65"/>
        <v>0</v>
      </c>
      <c r="Y702" s="75">
        <f t="shared" si="63"/>
        <v>5592</v>
      </c>
      <c r="Z702" s="75">
        <v>699</v>
      </c>
      <c r="AE702" s="479"/>
    </row>
    <row r="703" spans="1:31" s="75" customFormat="1" ht="13.5" x14ac:dyDescent="0.2">
      <c r="A703" s="211">
        <v>700</v>
      </c>
      <c r="B703" s="212" t="s">
        <v>569</v>
      </c>
      <c r="C703" s="213" t="s">
        <v>569</v>
      </c>
      <c r="D703" s="213" t="s">
        <v>569</v>
      </c>
      <c r="E703" s="213" t="s">
        <v>569</v>
      </c>
      <c r="F703" s="213" t="s">
        <v>569</v>
      </c>
      <c r="G703" s="214" t="s">
        <v>569</v>
      </c>
      <c r="H703" s="208" t="str">
        <f>IF(Input!F$4="GMH_OECC",J703,IF(Input!F$4="GMH_XOEC",L703,IF(Input!F$4="GMH_Korea",N703,IF(Input!F$4="GMH_EU",P703,IF(Input!F$4="Skysuper",#REF!,IF(Input!F$4="SkyII",#REF!,IF(Input!F$4="XO-8000",#REF!, "FALSE")))))))</f>
        <v>00</v>
      </c>
      <c r="I703" s="209">
        <f>IF(Input!F$4="GMH_OECC",K703,IF(Input!F$4="GMH_XOEC",M703,IF(Input!F$4="GMH_Korea",O703,IF(Input!F$4="GMH_EU",Q703,IF(Input!F$4="Skysuper",#REF!,IF(Input!F$4="SkyII",#REF!,IF(Input!F$4="XO-8000",#REF!, "FALSE")))))))</f>
        <v>0</v>
      </c>
      <c r="J703" s="210" t="s">
        <v>10359</v>
      </c>
      <c r="K703" s="268">
        <v>0</v>
      </c>
      <c r="L703" s="270" t="s">
        <v>10359</v>
      </c>
      <c r="M703" s="270">
        <v>0</v>
      </c>
      <c r="N703" s="270" t="s">
        <v>10359</v>
      </c>
      <c r="O703" s="270">
        <v>0</v>
      </c>
      <c r="P703" s="270" t="s">
        <v>10359</v>
      </c>
      <c r="Q703" s="270">
        <v>0</v>
      </c>
      <c r="R703" s="74"/>
      <c r="S703" s="75" t="str">
        <f t="shared" si="60"/>
        <v>0000</v>
      </c>
      <c r="T703" s="75" t="str">
        <f t="shared" si="61"/>
        <v>00000000000000000000000000000000</v>
      </c>
      <c r="U703" s="75" t="str">
        <f t="shared" ca="1" si="62"/>
        <v>00000000000000000000000000000000</v>
      </c>
      <c r="V703" s="197">
        <f t="shared" ca="1" si="64"/>
        <v>0</v>
      </c>
      <c r="W703" s="75">
        <f t="shared" si="65"/>
        <v>0</v>
      </c>
      <c r="Y703" s="75">
        <f t="shared" si="63"/>
        <v>5600</v>
      </c>
      <c r="Z703" s="75">
        <v>700</v>
      </c>
      <c r="AE703" s="479"/>
    </row>
    <row r="704" spans="1:31" s="75" customFormat="1" ht="13.5" x14ac:dyDescent="0.2">
      <c r="A704" s="211">
        <v>701</v>
      </c>
      <c r="B704" s="212" t="s">
        <v>569</v>
      </c>
      <c r="C704" s="213" t="s">
        <v>569</v>
      </c>
      <c r="D704" s="213" t="s">
        <v>569</v>
      </c>
      <c r="E704" s="213" t="s">
        <v>569</v>
      </c>
      <c r="F704" s="213" t="s">
        <v>569</v>
      </c>
      <c r="G704" s="214" t="s">
        <v>569</v>
      </c>
      <c r="H704" s="208" t="str">
        <f>IF(Input!F$4="GMH_OECC",J704,IF(Input!F$4="GMH_XOEC",L704,IF(Input!F$4="GMH_Korea",N704,IF(Input!F$4="GMH_EU",P704,IF(Input!F$4="Skysuper",#REF!,IF(Input!F$4="SkyII",#REF!,IF(Input!F$4="XO-8000",#REF!, "FALSE")))))))</f>
        <v>00</v>
      </c>
      <c r="I704" s="209">
        <f>IF(Input!F$4="GMH_OECC",K704,IF(Input!F$4="GMH_XOEC",M704,IF(Input!F$4="GMH_Korea",O704,IF(Input!F$4="GMH_EU",Q704,IF(Input!F$4="Skysuper",#REF!,IF(Input!F$4="SkyII",#REF!,IF(Input!F$4="XO-8000",#REF!, "FALSE")))))))</f>
        <v>0</v>
      </c>
      <c r="J704" s="210" t="s">
        <v>10359</v>
      </c>
      <c r="K704" s="268">
        <v>0</v>
      </c>
      <c r="L704" s="270" t="s">
        <v>10359</v>
      </c>
      <c r="M704" s="270">
        <v>0</v>
      </c>
      <c r="N704" s="270" t="s">
        <v>10359</v>
      </c>
      <c r="O704" s="270">
        <v>0</v>
      </c>
      <c r="P704" s="270" t="s">
        <v>10359</v>
      </c>
      <c r="Q704" s="270">
        <v>0</v>
      </c>
      <c r="R704" s="74"/>
      <c r="S704" s="75" t="str">
        <f t="shared" si="60"/>
        <v>0000</v>
      </c>
      <c r="T704" s="75" t="str">
        <f t="shared" si="61"/>
        <v>00000000000000000000000000000000</v>
      </c>
      <c r="U704" s="75" t="str">
        <f t="shared" ca="1" si="62"/>
        <v>00000000000000000000000000000000</v>
      </c>
      <c r="V704" s="197">
        <f t="shared" ca="1" si="64"/>
        <v>0</v>
      </c>
      <c r="W704" s="75">
        <f t="shared" si="65"/>
        <v>0</v>
      </c>
      <c r="Y704" s="75">
        <f t="shared" si="63"/>
        <v>5608</v>
      </c>
      <c r="Z704" s="75">
        <v>701</v>
      </c>
      <c r="AE704" s="479"/>
    </row>
    <row r="705" spans="1:31" s="75" customFormat="1" ht="13.5" x14ac:dyDescent="0.2">
      <c r="A705" s="211">
        <v>702</v>
      </c>
      <c r="B705" s="212" t="s">
        <v>569</v>
      </c>
      <c r="C705" s="213" t="s">
        <v>569</v>
      </c>
      <c r="D705" s="213" t="s">
        <v>569</v>
      </c>
      <c r="E705" s="213" t="s">
        <v>569</v>
      </c>
      <c r="F705" s="213" t="s">
        <v>569</v>
      </c>
      <c r="G705" s="214" t="s">
        <v>569</v>
      </c>
      <c r="H705" s="208" t="str">
        <f>IF(Input!F$4="GMH_OECC",J705,IF(Input!F$4="GMH_XOEC",L705,IF(Input!F$4="GMH_Korea",N705,IF(Input!F$4="GMH_EU",P705,IF(Input!F$4="Skysuper",#REF!,IF(Input!F$4="SkyII",#REF!,IF(Input!F$4="XO-8000",#REF!, "FALSE")))))))</f>
        <v>00</v>
      </c>
      <c r="I705" s="209">
        <f>IF(Input!F$4="GMH_OECC",K705,IF(Input!F$4="GMH_XOEC",M705,IF(Input!F$4="GMH_Korea",O705,IF(Input!F$4="GMH_EU",Q705,IF(Input!F$4="Skysuper",#REF!,IF(Input!F$4="SkyII",#REF!,IF(Input!F$4="XO-8000",#REF!, "FALSE")))))))</f>
        <v>0</v>
      </c>
      <c r="J705" s="210" t="s">
        <v>10359</v>
      </c>
      <c r="K705" s="268">
        <v>0</v>
      </c>
      <c r="L705" s="270" t="s">
        <v>10359</v>
      </c>
      <c r="M705" s="270">
        <v>0</v>
      </c>
      <c r="N705" s="270" t="s">
        <v>10359</v>
      </c>
      <c r="O705" s="270">
        <v>0</v>
      </c>
      <c r="P705" s="270" t="s">
        <v>10359</v>
      </c>
      <c r="Q705" s="270">
        <v>0</v>
      </c>
      <c r="R705" s="74"/>
      <c r="S705" s="75" t="str">
        <f t="shared" si="60"/>
        <v>0000</v>
      </c>
      <c r="T705" s="75" t="str">
        <f t="shared" si="61"/>
        <v>00000000000000000000000000000000</v>
      </c>
      <c r="U705" s="75" t="str">
        <f t="shared" ca="1" si="62"/>
        <v>00000000000000000000000000000000</v>
      </c>
      <c r="V705" s="197">
        <f t="shared" ca="1" si="64"/>
        <v>0</v>
      </c>
      <c r="W705" s="75">
        <f t="shared" si="65"/>
        <v>0</v>
      </c>
      <c r="Y705" s="75">
        <f t="shared" si="63"/>
        <v>5616</v>
      </c>
      <c r="Z705" s="75">
        <v>702</v>
      </c>
      <c r="AE705" s="479"/>
    </row>
    <row r="706" spans="1:31" s="75" customFormat="1" ht="13.5" x14ac:dyDescent="0.2">
      <c r="A706" s="211">
        <v>703</v>
      </c>
      <c r="B706" s="212" t="s">
        <v>569</v>
      </c>
      <c r="C706" s="213" t="s">
        <v>569</v>
      </c>
      <c r="D706" s="213" t="s">
        <v>569</v>
      </c>
      <c r="E706" s="213" t="s">
        <v>569</v>
      </c>
      <c r="F706" s="213" t="s">
        <v>569</v>
      </c>
      <c r="G706" s="214" t="s">
        <v>569</v>
      </c>
      <c r="H706" s="208" t="str">
        <f>IF(Input!F$4="GMH_OECC",J706,IF(Input!F$4="GMH_XOEC",L706,IF(Input!F$4="GMH_Korea",N706,IF(Input!F$4="GMH_EU",P706,IF(Input!F$4="Skysuper",#REF!,IF(Input!F$4="SkyII",#REF!,IF(Input!F$4="XO-8000",#REF!, "FALSE")))))))</f>
        <v>00</v>
      </c>
      <c r="I706" s="209">
        <f>IF(Input!F$4="GMH_OECC",K706,IF(Input!F$4="GMH_XOEC",M706,IF(Input!F$4="GMH_Korea",O706,IF(Input!F$4="GMH_EU",Q706,IF(Input!F$4="Skysuper",#REF!,IF(Input!F$4="SkyII",#REF!,IF(Input!F$4="XO-8000",#REF!, "FALSE")))))))</f>
        <v>0</v>
      </c>
      <c r="J706" s="210" t="s">
        <v>10359</v>
      </c>
      <c r="K706" s="268">
        <v>0</v>
      </c>
      <c r="L706" s="270" t="s">
        <v>10359</v>
      </c>
      <c r="M706" s="270">
        <v>0</v>
      </c>
      <c r="N706" s="270" t="s">
        <v>10359</v>
      </c>
      <c r="O706" s="270">
        <v>0</v>
      </c>
      <c r="P706" s="270" t="s">
        <v>10359</v>
      </c>
      <c r="Q706" s="270">
        <v>0</v>
      </c>
      <c r="R706" s="74"/>
      <c r="S706" s="75" t="str">
        <f t="shared" si="60"/>
        <v>0000</v>
      </c>
      <c r="T706" s="75" t="str">
        <f t="shared" si="61"/>
        <v>00000000000000000000000000000000</v>
      </c>
      <c r="U706" s="75" t="str">
        <f t="shared" ca="1" si="62"/>
        <v>00000000000000000000000000000000</v>
      </c>
      <c r="V706" s="197">
        <f t="shared" ca="1" si="64"/>
        <v>0</v>
      </c>
      <c r="W706" s="75">
        <f t="shared" si="65"/>
        <v>0</v>
      </c>
      <c r="Y706" s="75">
        <f t="shared" si="63"/>
        <v>5624</v>
      </c>
      <c r="Z706" s="75">
        <v>703</v>
      </c>
      <c r="AE706" s="479"/>
    </row>
    <row r="707" spans="1:31" s="75" customFormat="1" ht="13.5" x14ac:dyDescent="0.2">
      <c r="A707" s="211">
        <v>704</v>
      </c>
      <c r="B707" s="212" t="s">
        <v>569</v>
      </c>
      <c r="C707" s="213" t="s">
        <v>569</v>
      </c>
      <c r="D707" s="213" t="s">
        <v>569</v>
      </c>
      <c r="E707" s="213" t="s">
        <v>569</v>
      </c>
      <c r="F707" s="213" t="s">
        <v>569</v>
      </c>
      <c r="G707" s="214" t="s">
        <v>569</v>
      </c>
      <c r="H707" s="208" t="str">
        <f>IF(Input!F$4="GMH_OECC",J707,IF(Input!F$4="GMH_XOEC",L707,IF(Input!F$4="GMH_Korea",N707,IF(Input!F$4="GMH_EU",P707,IF(Input!F$4="Skysuper",#REF!,IF(Input!F$4="SkyII",#REF!,IF(Input!F$4="XO-8000",#REF!, "FALSE")))))))</f>
        <v>00</v>
      </c>
      <c r="I707" s="209">
        <f>IF(Input!F$4="GMH_OECC",K707,IF(Input!F$4="GMH_XOEC",M707,IF(Input!F$4="GMH_Korea",O707,IF(Input!F$4="GMH_EU",Q707,IF(Input!F$4="Skysuper",#REF!,IF(Input!F$4="SkyII",#REF!,IF(Input!F$4="XO-8000",#REF!, "FALSE")))))))</f>
        <v>0</v>
      </c>
      <c r="J707" s="210" t="s">
        <v>10359</v>
      </c>
      <c r="K707" s="268">
        <v>0</v>
      </c>
      <c r="L707" s="270" t="s">
        <v>10359</v>
      </c>
      <c r="M707" s="270">
        <v>0</v>
      </c>
      <c r="N707" s="270" t="s">
        <v>10359</v>
      </c>
      <c r="O707" s="270">
        <v>0</v>
      </c>
      <c r="P707" s="270" t="s">
        <v>10359</v>
      </c>
      <c r="Q707" s="270">
        <v>0</v>
      </c>
      <c r="R707" s="74"/>
      <c r="S707" s="75" t="str">
        <f t="shared" ref="S707:S770" si="66">"0"&amp;DEC2HEX(2^(I707-1))&amp;IF(LEN(DEC2HEX(H707))=2,DEC2HEX(H707),"0"&amp;DEC2HEX(H707))</f>
        <v>0000</v>
      </c>
      <c r="T707" s="75" t="str">
        <f t="shared" si="61"/>
        <v>00000000000000000000000000000000</v>
      </c>
      <c r="U707" s="75" t="str">
        <f t="shared" ca="1" si="62"/>
        <v>00000000000000000000000000000000</v>
      </c>
      <c r="V707" s="197">
        <f t="shared" ca="1" si="64"/>
        <v>0</v>
      </c>
      <c r="W707" s="75">
        <f t="shared" si="65"/>
        <v>0</v>
      </c>
      <c r="Y707" s="75">
        <f t="shared" si="63"/>
        <v>5632</v>
      </c>
      <c r="Z707" s="75">
        <v>704</v>
      </c>
      <c r="AE707" s="479"/>
    </row>
    <row r="708" spans="1:31" s="75" customFormat="1" ht="13.5" x14ac:dyDescent="0.2">
      <c r="A708" s="211">
        <v>705</v>
      </c>
      <c r="B708" s="212" t="s">
        <v>1874</v>
      </c>
      <c r="C708" s="213" t="s">
        <v>1875</v>
      </c>
      <c r="D708" s="213"/>
      <c r="E708" s="213">
        <v>0</v>
      </c>
      <c r="F708" s="213" t="s">
        <v>553</v>
      </c>
      <c r="G708" s="214" t="s">
        <v>554</v>
      </c>
      <c r="H708" s="208" t="str">
        <f>IF(Input!F$4="GMH_OECC",J708,IF(Input!F$4="GMH_XOEC",L708,IF(Input!F$4="GMH_Korea",N708,IF(Input!F$4="GMH_EU",P708,IF(Input!F$4="Skysuper",#REF!,IF(Input!F$4="SkyII",#REF!,IF(Input!F$4="XO-8000",#REF!, "FALSE")))))))</f>
        <v>00</v>
      </c>
      <c r="I708" s="209">
        <f>IF(Input!F$4="GMH_OECC",K708,IF(Input!F$4="GMH_XOEC",M708,IF(Input!F$4="GMH_Korea",O708,IF(Input!F$4="GMH_EU",Q708,IF(Input!F$4="Skysuper",#REF!,IF(Input!F$4="SkyII",#REF!,IF(Input!F$4="XO-8000",#REF!, "FALSE")))))))</f>
        <v>0</v>
      </c>
      <c r="J708" s="210" t="s">
        <v>10359</v>
      </c>
      <c r="K708" s="268">
        <v>0</v>
      </c>
      <c r="L708" s="270" t="s">
        <v>10359</v>
      </c>
      <c r="M708" s="270">
        <v>0</v>
      </c>
      <c r="N708" s="270" t="s">
        <v>10359</v>
      </c>
      <c r="O708" s="270">
        <v>0</v>
      </c>
      <c r="P708" s="270" t="s">
        <v>10359</v>
      </c>
      <c r="Q708" s="270">
        <v>0</v>
      </c>
      <c r="R708" s="74"/>
      <c r="S708" s="75" t="str">
        <f t="shared" si="66"/>
        <v>0000</v>
      </c>
      <c r="T708" s="75" t="str">
        <f t="shared" ref="T708:T771" si="67">CONCATENATE(S708,S709,S710,S711,S712,S713,S714,S715)</f>
        <v>00000000000000000000000000000000</v>
      </c>
      <c r="U708" s="75" t="str">
        <f t="shared" ref="U708:U765" ca="1" si="68">OFFSET($T$3:$T$6102,0+Y708,0,1,1)</f>
        <v>00000000000000000000000000000000</v>
      </c>
      <c r="V708" s="197">
        <f t="shared" ca="1" si="64"/>
        <v>0</v>
      </c>
      <c r="W708" s="75">
        <f t="shared" si="65"/>
        <v>0</v>
      </c>
      <c r="Y708" s="75">
        <f t="shared" ref="Y708:Y765" si="69">8*Z708</f>
        <v>5640</v>
      </c>
      <c r="Z708" s="75">
        <v>705</v>
      </c>
      <c r="AE708" s="479"/>
    </row>
    <row r="709" spans="1:31" s="75" customFormat="1" ht="13.5" x14ac:dyDescent="0.2">
      <c r="A709" s="211">
        <v>706</v>
      </c>
      <c r="B709" s="212" t="s">
        <v>1876</v>
      </c>
      <c r="C709" s="213" t="s">
        <v>1877</v>
      </c>
      <c r="D709" s="213"/>
      <c r="E709" s="213">
        <v>0</v>
      </c>
      <c r="F709" s="213" t="s">
        <v>553</v>
      </c>
      <c r="G709" s="214" t="s">
        <v>554</v>
      </c>
      <c r="H709" s="208" t="str">
        <f>IF(Input!F$4="GMH_OECC",J709,IF(Input!F$4="GMH_XOEC",L709,IF(Input!F$4="GMH_Korea",N709,IF(Input!F$4="GMH_EU",P709,IF(Input!F$4="Skysuper",#REF!,IF(Input!F$4="SkyII",#REF!,IF(Input!F$4="XO-8000",#REF!, "FALSE")))))))</f>
        <v>00</v>
      </c>
      <c r="I709" s="209">
        <f>IF(Input!F$4="GMH_OECC",K709,IF(Input!F$4="GMH_XOEC",M709,IF(Input!F$4="GMH_Korea",O709,IF(Input!F$4="GMH_EU",Q709,IF(Input!F$4="Skysuper",#REF!,IF(Input!F$4="SkyII",#REF!,IF(Input!F$4="XO-8000",#REF!, "FALSE")))))))</f>
        <v>0</v>
      </c>
      <c r="J709" s="210" t="s">
        <v>10359</v>
      </c>
      <c r="K709" s="268">
        <v>0</v>
      </c>
      <c r="L709" s="270" t="s">
        <v>10359</v>
      </c>
      <c r="M709" s="270">
        <v>0</v>
      </c>
      <c r="N709" s="270" t="s">
        <v>10359</v>
      </c>
      <c r="O709" s="270">
        <v>0</v>
      </c>
      <c r="P709" s="270" t="s">
        <v>10359</v>
      </c>
      <c r="Q709" s="270">
        <v>0</v>
      </c>
      <c r="R709" s="74"/>
      <c r="S709" s="75" t="str">
        <f t="shared" si="66"/>
        <v>0000</v>
      </c>
      <c r="T709" s="75" t="str">
        <f t="shared" si="67"/>
        <v>00000000000000000000000000000000</v>
      </c>
      <c r="U709" s="75" t="str">
        <f t="shared" ca="1" si="68"/>
        <v>00000000000000000000000000000000</v>
      </c>
      <c r="V709" s="197">
        <f t="shared" ref="V709:V765" ca="1" si="70">OFFSET($W$3:$W$6102,0+Y709,0,1,1)</f>
        <v>0</v>
      </c>
      <c r="W709" s="75">
        <f t="shared" si="65"/>
        <v>0</v>
      </c>
      <c r="Y709" s="75">
        <f t="shared" si="69"/>
        <v>5648</v>
      </c>
      <c r="Z709" s="75">
        <v>706</v>
      </c>
      <c r="AE709" s="479"/>
    </row>
    <row r="710" spans="1:31" s="75" customFormat="1" ht="13.5" x14ac:dyDescent="0.2">
      <c r="A710" s="211">
        <v>707</v>
      </c>
      <c r="B710" s="212" t="s">
        <v>1878</v>
      </c>
      <c r="C710" s="213" t="s">
        <v>1879</v>
      </c>
      <c r="D710" s="213"/>
      <c r="E710" s="213">
        <v>0</v>
      </c>
      <c r="F710" s="213" t="s">
        <v>553</v>
      </c>
      <c r="G710" s="214" t="s">
        <v>554</v>
      </c>
      <c r="H710" s="208" t="str">
        <f>IF(Input!F$4="GMH_OECC",J710,IF(Input!F$4="GMH_XOEC",L710,IF(Input!F$4="GMH_Korea",N710,IF(Input!F$4="GMH_EU",P710,IF(Input!F$4="Skysuper",#REF!,IF(Input!F$4="SkyII",#REF!,IF(Input!F$4="XO-8000",#REF!, "FALSE")))))))</f>
        <v>00</v>
      </c>
      <c r="I710" s="209">
        <f>IF(Input!F$4="GMH_OECC",K710,IF(Input!F$4="GMH_XOEC",M710,IF(Input!F$4="GMH_Korea",O710,IF(Input!F$4="GMH_EU",Q710,IF(Input!F$4="Skysuper",#REF!,IF(Input!F$4="SkyII",#REF!,IF(Input!F$4="XO-8000",#REF!, "FALSE")))))))</f>
        <v>0</v>
      </c>
      <c r="J710" s="210" t="s">
        <v>10359</v>
      </c>
      <c r="K710" s="268">
        <v>0</v>
      </c>
      <c r="L710" s="270" t="s">
        <v>10359</v>
      </c>
      <c r="M710" s="270">
        <v>0</v>
      </c>
      <c r="N710" s="270" t="s">
        <v>10359</v>
      </c>
      <c r="O710" s="270">
        <v>0</v>
      </c>
      <c r="P710" s="270" t="s">
        <v>10359</v>
      </c>
      <c r="Q710" s="270">
        <v>0</v>
      </c>
      <c r="R710" s="74"/>
      <c r="S710" s="75" t="str">
        <f t="shared" si="66"/>
        <v>0000</v>
      </c>
      <c r="T710" s="75" t="str">
        <f t="shared" si="67"/>
        <v>00000000000000000000000000000000</v>
      </c>
      <c r="U710" s="75" t="str">
        <f t="shared" ca="1" si="68"/>
        <v>00000000000000000000000000000000</v>
      </c>
      <c r="V710" s="197">
        <f t="shared" ca="1" si="70"/>
        <v>0</v>
      </c>
      <c r="W710" s="75">
        <f t="shared" ref="W710:W773" si="71">HEX2DEC(RIGHT(S710,2))+HEX2DEC(RIGHT(S711,2))+HEX2DEC(RIGHT(S712,2))+HEX2DEC(RIGHT(S713,2))+HEX2DEC(LEFT(S710,2))+HEX2DEC(LEFT(S711,2))+HEX2DEC(LEFT(S712,2))+HEX2DEC(LEFT(S713,2))+HEX2DEC(RIGHT(S714,2))+HEX2DEC(RIGHT(S715,2))+HEX2DEC(RIGHT(S716,2))+HEX2DEC(RIGHT(S717,2))+HEX2DEC(LEFT(S714,2))+HEX2DEC(LEFT(S715,2))+HEX2DEC(LEFT(S716,2))+HEX2DEC(LEFT(S717,2))</f>
        <v>0</v>
      </c>
      <c r="Y710" s="75">
        <f t="shared" si="69"/>
        <v>5656</v>
      </c>
      <c r="Z710" s="75">
        <v>707</v>
      </c>
      <c r="AE710" s="479"/>
    </row>
    <row r="711" spans="1:31" s="75" customFormat="1" ht="13.5" x14ac:dyDescent="0.2">
      <c r="A711" s="211">
        <v>708</v>
      </c>
      <c r="B711" s="212" t="s">
        <v>1880</v>
      </c>
      <c r="C711" s="213" t="s">
        <v>1881</v>
      </c>
      <c r="D711" s="213"/>
      <c r="E711" s="213">
        <v>0</v>
      </c>
      <c r="F711" s="213" t="s">
        <v>553</v>
      </c>
      <c r="G711" s="214" t="s">
        <v>554</v>
      </c>
      <c r="H711" s="208" t="str">
        <f>IF(Input!F$4="GMH_OECC",J711,IF(Input!F$4="GMH_XOEC",L711,IF(Input!F$4="GMH_Korea",N711,IF(Input!F$4="GMH_EU",P711,IF(Input!F$4="Skysuper",#REF!,IF(Input!F$4="SkyII",#REF!,IF(Input!F$4="XO-8000",#REF!, "FALSE")))))))</f>
        <v>00</v>
      </c>
      <c r="I711" s="209">
        <f>IF(Input!F$4="GMH_OECC",K711,IF(Input!F$4="GMH_XOEC",M711,IF(Input!F$4="GMH_Korea",O711,IF(Input!F$4="GMH_EU",Q711,IF(Input!F$4="Skysuper",#REF!,IF(Input!F$4="SkyII",#REF!,IF(Input!F$4="XO-8000",#REF!, "FALSE")))))))</f>
        <v>0</v>
      </c>
      <c r="J711" s="210" t="s">
        <v>10359</v>
      </c>
      <c r="K711" s="268">
        <v>0</v>
      </c>
      <c r="L711" s="270" t="s">
        <v>10359</v>
      </c>
      <c r="M711" s="270">
        <v>0</v>
      </c>
      <c r="N711" s="270" t="s">
        <v>10359</v>
      </c>
      <c r="O711" s="270">
        <v>0</v>
      </c>
      <c r="P711" s="270" t="s">
        <v>10359</v>
      </c>
      <c r="Q711" s="270">
        <v>0</v>
      </c>
      <c r="R711" s="74"/>
      <c r="S711" s="75" t="str">
        <f t="shared" si="66"/>
        <v>0000</v>
      </c>
      <c r="T711" s="75" t="str">
        <f t="shared" si="67"/>
        <v>00000000000000000000000000000000</v>
      </c>
      <c r="U711" s="75" t="str">
        <f t="shared" ca="1" si="68"/>
        <v>00000000000000000000000000000000</v>
      </c>
      <c r="V711" s="197">
        <f t="shared" ca="1" si="70"/>
        <v>0</v>
      </c>
      <c r="W711" s="75">
        <f t="shared" si="71"/>
        <v>0</v>
      </c>
      <c r="Y711" s="75">
        <f t="shared" si="69"/>
        <v>5664</v>
      </c>
      <c r="Z711" s="75">
        <v>708</v>
      </c>
      <c r="AE711" s="479"/>
    </row>
    <row r="712" spans="1:31" s="75" customFormat="1" ht="13.5" x14ac:dyDescent="0.2">
      <c r="A712" s="211">
        <v>709</v>
      </c>
      <c r="B712" s="212" t="s">
        <v>1882</v>
      </c>
      <c r="C712" s="213" t="s">
        <v>1883</v>
      </c>
      <c r="D712" s="213"/>
      <c r="E712" s="213">
        <v>0</v>
      </c>
      <c r="F712" s="213" t="s">
        <v>590</v>
      </c>
      <c r="G712" s="214" t="s">
        <v>554</v>
      </c>
      <c r="H712" s="208" t="str">
        <f>IF(Input!F$4="GMH_OECC",J712,IF(Input!F$4="GMH_XOEC",L712,IF(Input!F$4="GMH_Korea",N712,IF(Input!F$4="GMH_EU",P712,IF(Input!F$4="Skysuper",#REF!,IF(Input!F$4="SkyII",#REF!,IF(Input!F$4="XO-8000",#REF!, "FALSE")))))))</f>
        <v>00</v>
      </c>
      <c r="I712" s="209">
        <f>IF(Input!F$4="GMH_OECC",K712,IF(Input!F$4="GMH_XOEC",M712,IF(Input!F$4="GMH_Korea",O712,IF(Input!F$4="GMH_EU",Q712,IF(Input!F$4="Skysuper",#REF!,IF(Input!F$4="SkyII",#REF!,IF(Input!F$4="XO-8000",#REF!, "FALSE")))))))</f>
        <v>0</v>
      </c>
      <c r="J712" s="210" t="s">
        <v>10359</v>
      </c>
      <c r="K712" s="268">
        <v>0</v>
      </c>
      <c r="L712" s="270" t="s">
        <v>10359</v>
      </c>
      <c r="M712" s="270">
        <v>0</v>
      </c>
      <c r="N712" s="270" t="s">
        <v>10359</v>
      </c>
      <c r="O712" s="270">
        <v>0</v>
      </c>
      <c r="P712" s="270" t="s">
        <v>10359</v>
      </c>
      <c r="Q712" s="270">
        <v>0</v>
      </c>
      <c r="R712" s="74"/>
      <c r="S712" s="75" t="str">
        <f t="shared" si="66"/>
        <v>0000</v>
      </c>
      <c r="T712" s="75" t="str">
        <f t="shared" si="67"/>
        <v>00000000000000000000000000000000</v>
      </c>
      <c r="U712" s="75" t="str">
        <f t="shared" ca="1" si="68"/>
        <v>00000000000000000000000000000000</v>
      </c>
      <c r="V712" s="197">
        <f t="shared" ca="1" si="70"/>
        <v>0</v>
      </c>
      <c r="W712" s="75">
        <f t="shared" si="71"/>
        <v>0</v>
      </c>
      <c r="Y712" s="75">
        <f t="shared" si="69"/>
        <v>5672</v>
      </c>
      <c r="Z712" s="75">
        <v>709</v>
      </c>
      <c r="AE712" s="479"/>
    </row>
    <row r="713" spans="1:31" s="75" customFormat="1" ht="13.5" x14ac:dyDescent="0.2">
      <c r="A713" s="211">
        <v>710</v>
      </c>
      <c r="B713" s="212" t="s">
        <v>1884</v>
      </c>
      <c r="C713" s="213" t="s">
        <v>1885</v>
      </c>
      <c r="D713" s="213"/>
      <c r="E713" s="213">
        <v>0</v>
      </c>
      <c r="F713" s="213" t="s">
        <v>590</v>
      </c>
      <c r="G713" s="214" t="s">
        <v>554</v>
      </c>
      <c r="H713" s="208" t="str">
        <f>IF(Input!F$4="GMH_OECC",J713,IF(Input!F$4="GMH_XOEC",L713,IF(Input!F$4="GMH_Korea",N713,IF(Input!F$4="GMH_EU",P713,IF(Input!F$4="Skysuper",#REF!,IF(Input!F$4="SkyII",#REF!,IF(Input!F$4="XO-8000",#REF!, "FALSE")))))))</f>
        <v>00</v>
      </c>
      <c r="I713" s="209">
        <f>IF(Input!F$4="GMH_OECC",K713,IF(Input!F$4="GMH_XOEC",M713,IF(Input!F$4="GMH_Korea",O713,IF(Input!F$4="GMH_EU",Q713,IF(Input!F$4="Skysuper",#REF!,IF(Input!F$4="SkyII",#REF!,IF(Input!F$4="XO-8000",#REF!, "FALSE")))))))</f>
        <v>0</v>
      </c>
      <c r="J713" s="210" t="s">
        <v>10359</v>
      </c>
      <c r="K713" s="268">
        <v>0</v>
      </c>
      <c r="L713" s="270" t="s">
        <v>10359</v>
      </c>
      <c r="M713" s="270">
        <v>0</v>
      </c>
      <c r="N713" s="270" t="s">
        <v>10359</v>
      </c>
      <c r="O713" s="270">
        <v>0</v>
      </c>
      <c r="P713" s="270" t="s">
        <v>10359</v>
      </c>
      <c r="Q713" s="270">
        <v>0</v>
      </c>
      <c r="R713" s="74"/>
      <c r="S713" s="75" t="str">
        <f t="shared" si="66"/>
        <v>0000</v>
      </c>
      <c r="T713" s="75" t="str">
        <f t="shared" si="67"/>
        <v>00000000000000000000000000000000</v>
      </c>
      <c r="U713" s="75" t="str">
        <f t="shared" ca="1" si="68"/>
        <v>00000000000000000000000000000000</v>
      </c>
      <c r="V713" s="197">
        <f t="shared" ca="1" si="70"/>
        <v>0</v>
      </c>
      <c r="W713" s="75">
        <f t="shared" si="71"/>
        <v>0</v>
      </c>
      <c r="Y713" s="75">
        <f t="shared" si="69"/>
        <v>5680</v>
      </c>
      <c r="Z713" s="75">
        <v>710</v>
      </c>
      <c r="AE713" s="479"/>
    </row>
    <row r="714" spans="1:31" s="75" customFormat="1" ht="13.5" x14ac:dyDescent="0.2">
      <c r="A714" s="211">
        <v>711</v>
      </c>
      <c r="B714" s="212" t="s">
        <v>1886</v>
      </c>
      <c r="C714" s="213" t="s">
        <v>1887</v>
      </c>
      <c r="D714" s="213"/>
      <c r="E714" s="213">
        <v>0</v>
      </c>
      <c r="F714" s="213" t="s">
        <v>590</v>
      </c>
      <c r="G714" s="214" t="s">
        <v>554</v>
      </c>
      <c r="H714" s="208" t="str">
        <f>IF(Input!F$4="GMH_OECC",J714,IF(Input!F$4="GMH_XOEC",L714,IF(Input!F$4="GMH_Korea",N714,IF(Input!F$4="GMH_EU",P714,IF(Input!F$4="Skysuper",#REF!,IF(Input!F$4="SkyII",#REF!,IF(Input!F$4="XO-8000",#REF!, "FALSE")))))))</f>
        <v>00</v>
      </c>
      <c r="I714" s="209">
        <f>IF(Input!F$4="GMH_OECC",K714,IF(Input!F$4="GMH_XOEC",M714,IF(Input!F$4="GMH_Korea",O714,IF(Input!F$4="GMH_EU",Q714,IF(Input!F$4="Skysuper",#REF!,IF(Input!F$4="SkyII",#REF!,IF(Input!F$4="XO-8000",#REF!, "FALSE")))))))</f>
        <v>0</v>
      </c>
      <c r="J714" s="210" t="s">
        <v>10359</v>
      </c>
      <c r="K714" s="268">
        <v>0</v>
      </c>
      <c r="L714" s="270" t="s">
        <v>10359</v>
      </c>
      <c r="M714" s="270">
        <v>0</v>
      </c>
      <c r="N714" s="270" t="s">
        <v>10359</v>
      </c>
      <c r="O714" s="270">
        <v>0</v>
      </c>
      <c r="P714" s="270" t="s">
        <v>10359</v>
      </c>
      <c r="Q714" s="270">
        <v>0</v>
      </c>
      <c r="R714" s="74"/>
      <c r="S714" s="75" t="str">
        <f t="shared" si="66"/>
        <v>0000</v>
      </c>
      <c r="T714" s="75" t="str">
        <f t="shared" si="67"/>
        <v>00000000000000000000000000000000</v>
      </c>
      <c r="U714" s="75" t="str">
        <f t="shared" ca="1" si="68"/>
        <v>00000000000000000000000000000000</v>
      </c>
      <c r="V714" s="197">
        <f t="shared" ca="1" si="70"/>
        <v>0</v>
      </c>
      <c r="W714" s="75">
        <f t="shared" si="71"/>
        <v>0</v>
      </c>
      <c r="Y714" s="75">
        <f t="shared" si="69"/>
        <v>5688</v>
      </c>
      <c r="Z714" s="75">
        <v>711</v>
      </c>
      <c r="AE714" s="479"/>
    </row>
    <row r="715" spans="1:31" s="75" customFormat="1" ht="13.5" x14ac:dyDescent="0.2">
      <c r="A715" s="211">
        <v>712</v>
      </c>
      <c r="B715" s="212" t="s">
        <v>1888</v>
      </c>
      <c r="C715" s="213" t="s">
        <v>1889</v>
      </c>
      <c r="D715" s="213"/>
      <c r="E715" s="213">
        <v>0</v>
      </c>
      <c r="F715" s="213" t="s">
        <v>590</v>
      </c>
      <c r="G715" s="214" t="s">
        <v>554</v>
      </c>
      <c r="H715" s="208" t="str">
        <f>IF(Input!F$4="GMH_OECC",J715,IF(Input!F$4="GMH_XOEC",L715,IF(Input!F$4="GMH_Korea",N715,IF(Input!F$4="GMH_EU",P715,IF(Input!F$4="Skysuper",#REF!,IF(Input!F$4="SkyII",#REF!,IF(Input!F$4="XO-8000",#REF!, "FALSE")))))))</f>
        <v>00</v>
      </c>
      <c r="I715" s="209">
        <f>IF(Input!F$4="GMH_OECC",K715,IF(Input!F$4="GMH_XOEC",M715,IF(Input!F$4="GMH_Korea",O715,IF(Input!F$4="GMH_EU",Q715,IF(Input!F$4="Skysuper",#REF!,IF(Input!F$4="SkyII",#REF!,IF(Input!F$4="XO-8000",#REF!, "FALSE")))))))</f>
        <v>0</v>
      </c>
      <c r="J715" s="210" t="s">
        <v>10359</v>
      </c>
      <c r="K715" s="268">
        <v>0</v>
      </c>
      <c r="L715" s="270" t="s">
        <v>10359</v>
      </c>
      <c r="M715" s="270">
        <v>0</v>
      </c>
      <c r="N715" s="270" t="s">
        <v>10359</v>
      </c>
      <c r="O715" s="270">
        <v>0</v>
      </c>
      <c r="P715" s="270" t="s">
        <v>10359</v>
      </c>
      <c r="Q715" s="270">
        <v>0</v>
      </c>
      <c r="R715" s="74"/>
      <c r="S715" s="75" t="str">
        <f t="shared" si="66"/>
        <v>0000</v>
      </c>
      <c r="T715" s="75" t="str">
        <f t="shared" si="67"/>
        <v>00000000000000000000000000000000</v>
      </c>
      <c r="U715" s="75" t="str">
        <f t="shared" ca="1" si="68"/>
        <v>00000000000000000000000000000000</v>
      </c>
      <c r="V715" s="197">
        <f t="shared" ca="1" si="70"/>
        <v>0</v>
      </c>
      <c r="W715" s="75">
        <f t="shared" si="71"/>
        <v>0</v>
      </c>
      <c r="Y715" s="75">
        <f t="shared" si="69"/>
        <v>5696</v>
      </c>
      <c r="Z715" s="75">
        <v>712</v>
      </c>
      <c r="AE715" s="479"/>
    </row>
    <row r="716" spans="1:31" s="75" customFormat="1" ht="13.5" x14ac:dyDescent="0.2">
      <c r="A716" s="211">
        <v>713</v>
      </c>
      <c r="B716" s="212" t="s">
        <v>1890</v>
      </c>
      <c r="C716" s="213" t="s">
        <v>1891</v>
      </c>
      <c r="D716" s="213"/>
      <c r="E716" s="213">
        <v>0</v>
      </c>
      <c r="F716" s="213" t="s">
        <v>590</v>
      </c>
      <c r="G716" s="214" t="s">
        <v>554</v>
      </c>
      <c r="H716" s="208" t="str">
        <f>IF(Input!F$4="GMH_OECC",J716,IF(Input!F$4="GMH_XOEC",L716,IF(Input!F$4="GMH_Korea",N716,IF(Input!F$4="GMH_EU",P716,IF(Input!F$4="Skysuper",#REF!,IF(Input!F$4="SkyII",#REF!,IF(Input!F$4="XO-8000",#REF!, "FALSE")))))))</f>
        <v>00</v>
      </c>
      <c r="I716" s="209">
        <f>IF(Input!F$4="GMH_OECC",K716,IF(Input!F$4="GMH_XOEC",M716,IF(Input!F$4="GMH_Korea",O716,IF(Input!F$4="GMH_EU",Q716,IF(Input!F$4="Skysuper",#REF!,IF(Input!F$4="SkyII",#REF!,IF(Input!F$4="XO-8000",#REF!, "FALSE")))))))</f>
        <v>0</v>
      </c>
      <c r="J716" s="210" t="s">
        <v>10359</v>
      </c>
      <c r="K716" s="268">
        <v>0</v>
      </c>
      <c r="L716" s="270" t="s">
        <v>10359</v>
      </c>
      <c r="M716" s="270">
        <v>0</v>
      </c>
      <c r="N716" s="270" t="s">
        <v>10359</v>
      </c>
      <c r="O716" s="270">
        <v>0</v>
      </c>
      <c r="P716" s="270" t="s">
        <v>10359</v>
      </c>
      <c r="Q716" s="270">
        <v>0</v>
      </c>
      <c r="R716" s="74"/>
      <c r="S716" s="75" t="str">
        <f t="shared" si="66"/>
        <v>0000</v>
      </c>
      <c r="T716" s="75" t="str">
        <f t="shared" si="67"/>
        <v>00000000000000000000000000000000</v>
      </c>
      <c r="U716" s="75" t="str">
        <f t="shared" ca="1" si="68"/>
        <v>00000000000000000000000000000000</v>
      </c>
      <c r="V716" s="197">
        <f t="shared" ca="1" si="70"/>
        <v>0</v>
      </c>
      <c r="W716" s="75">
        <f t="shared" si="71"/>
        <v>0</v>
      </c>
      <c r="Y716" s="75">
        <f t="shared" si="69"/>
        <v>5704</v>
      </c>
      <c r="Z716" s="75">
        <v>713</v>
      </c>
      <c r="AE716" s="479"/>
    </row>
    <row r="717" spans="1:31" s="75" customFormat="1" ht="13.5" x14ac:dyDescent="0.2">
      <c r="A717" s="211">
        <v>714</v>
      </c>
      <c r="B717" s="212" t="s">
        <v>1892</v>
      </c>
      <c r="C717" s="213" t="s">
        <v>1893</v>
      </c>
      <c r="D717" s="213"/>
      <c r="E717" s="213">
        <v>0</v>
      </c>
      <c r="F717" s="213" t="s">
        <v>553</v>
      </c>
      <c r="G717" s="214" t="s">
        <v>554</v>
      </c>
      <c r="H717" s="208" t="str">
        <f>IF(Input!F$4="GMH_OECC",J717,IF(Input!F$4="GMH_XOEC",L717,IF(Input!F$4="GMH_Korea",N717,IF(Input!F$4="GMH_EU",P717,IF(Input!F$4="Skysuper",#REF!,IF(Input!F$4="SkyII",#REF!,IF(Input!F$4="XO-8000",#REF!, "FALSE")))))))</f>
        <v>00</v>
      </c>
      <c r="I717" s="209">
        <f>IF(Input!F$4="GMH_OECC",K717,IF(Input!F$4="GMH_XOEC",M717,IF(Input!F$4="GMH_Korea",O717,IF(Input!F$4="GMH_EU",Q717,IF(Input!F$4="Skysuper",#REF!,IF(Input!F$4="SkyII",#REF!,IF(Input!F$4="XO-8000",#REF!, "FALSE")))))))</f>
        <v>0</v>
      </c>
      <c r="J717" s="210" t="s">
        <v>10359</v>
      </c>
      <c r="K717" s="268">
        <v>0</v>
      </c>
      <c r="L717" s="270" t="s">
        <v>10359</v>
      </c>
      <c r="M717" s="270">
        <v>0</v>
      </c>
      <c r="N717" s="270" t="s">
        <v>10359</v>
      </c>
      <c r="O717" s="270">
        <v>0</v>
      </c>
      <c r="P717" s="270" t="s">
        <v>10359</v>
      </c>
      <c r="Q717" s="270">
        <v>0</v>
      </c>
      <c r="R717" s="74"/>
      <c r="S717" s="75" t="str">
        <f t="shared" si="66"/>
        <v>0000</v>
      </c>
      <c r="T717" s="75" t="str">
        <f t="shared" si="67"/>
        <v>00000000000000000000000000000000</v>
      </c>
      <c r="U717" s="75" t="str">
        <f t="shared" ca="1" si="68"/>
        <v>00000000000000000000000000000000</v>
      </c>
      <c r="V717" s="197">
        <f t="shared" ca="1" si="70"/>
        <v>0</v>
      </c>
      <c r="W717" s="75">
        <f t="shared" si="71"/>
        <v>0</v>
      </c>
      <c r="Y717" s="75">
        <f t="shared" si="69"/>
        <v>5712</v>
      </c>
      <c r="Z717" s="75">
        <v>714</v>
      </c>
      <c r="AE717" s="479"/>
    </row>
    <row r="718" spans="1:31" s="75" customFormat="1" ht="13.5" x14ac:dyDescent="0.2">
      <c r="A718" s="211">
        <v>715</v>
      </c>
      <c r="B718" s="212" t="s">
        <v>1894</v>
      </c>
      <c r="C718" s="213" t="s">
        <v>1895</v>
      </c>
      <c r="D718" s="213"/>
      <c r="E718" s="213">
        <v>0</v>
      </c>
      <c r="F718" s="213" t="s">
        <v>553</v>
      </c>
      <c r="G718" s="214" t="s">
        <v>554</v>
      </c>
      <c r="H718" s="208" t="str">
        <f>IF(Input!F$4="GMH_OECC",J718,IF(Input!F$4="GMH_XOEC",L718,IF(Input!F$4="GMH_Korea",N718,IF(Input!F$4="GMH_EU",P718,IF(Input!F$4="Skysuper",#REF!,IF(Input!F$4="SkyII",#REF!,IF(Input!F$4="XO-8000",#REF!, "FALSE")))))))</f>
        <v>00</v>
      </c>
      <c r="I718" s="209">
        <f>IF(Input!F$4="GMH_OECC",K718,IF(Input!F$4="GMH_XOEC",M718,IF(Input!F$4="GMH_Korea",O718,IF(Input!F$4="GMH_EU",Q718,IF(Input!F$4="Skysuper",#REF!,IF(Input!F$4="SkyII",#REF!,IF(Input!F$4="XO-8000",#REF!, "FALSE")))))))</f>
        <v>0</v>
      </c>
      <c r="J718" s="210" t="s">
        <v>10359</v>
      </c>
      <c r="K718" s="268">
        <v>0</v>
      </c>
      <c r="L718" s="270" t="s">
        <v>10359</v>
      </c>
      <c r="M718" s="270">
        <v>0</v>
      </c>
      <c r="N718" s="270" t="s">
        <v>10359</v>
      </c>
      <c r="O718" s="270">
        <v>0</v>
      </c>
      <c r="P718" s="270" t="s">
        <v>10359</v>
      </c>
      <c r="Q718" s="270">
        <v>0</v>
      </c>
      <c r="R718" s="74"/>
      <c r="S718" s="75" t="str">
        <f t="shared" si="66"/>
        <v>0000</v>
      </c>
      <c r="T718" s="75" t="str">
        <f t="shared" si="67"/>
        <v>00000000000000000000000000000000</v>
      </c>
      <c r="U718" s="75" t="str">
        <f t="shared" ca="1" si="68"/>
        <v>00000000000000000000000000000000</v>
      </c>
      <c r="V718" s="197">
        <f t="shared" ca="1" si="70"/>
        <v>0</v>
      </c>
      <c r="W718" s="75">
        <f t="shared" si="71"/>
        <v>0</v>
      </c>
      <c r="Y718" s="75">
        <f t="shared" si="69"/>
        <v>5720</v>
      </c>
      <c r="Z718" s="75">
        <v>715</v>
      </c>
      <c r="AE718" s="479"/>
    </row>
    <row r="719" spans="1:31" s="75" customFormat="1" ht="13.5" x14ac:dyDescent="0.2">
      <c r="A719" s="211">
        <v>716</v>
      </c>
      <c r="B719" s="212" t="s">
        <v>1896</v>
      </c>
      <c r="C719" s="213" t="s">
        <v>1897</v>
      </c>
      <c r="D719" s="213"/>
      <c r="E719" s="213">
        <v>0</v>
      </c>
      <c r="F719" s="213" t="s">
        <v>590</v>
      </c>
      <c r="G719" s="214" t="s">
        <v>572</v>
      </c>
      <c r="H719" s="208" t="str">
        <f>IF(Input!F$4="GMH_OECC",J719,IF(Input!F$4="GMH_XOEC",L719,IF(Input!F$4="GMH_Korea",N719,IF(Input!F$4="GMH_EU",P719,IF(Input!F$4="Skysuper",#REF!,IF(Input!F$4="SkyII",#REF!,IF(Input!F$4="XO-8000",#REF!, "FALSE")))))))</f>
        <v>00</v>
      </c>
      <c r="I719" s="209">
        <f>IF(Input!F$4="GMH_OECC",K719,IF(Input!F$4="GMH_XOEC",M719,IF(Input!F$4="GMH_Korea",O719,IF(Input!F$4="GMH_EU",Q719,IF(Input!F$4="Skysuper",#REF!,IF(Input!F$4="SkyII",#REF!,IF(Input!F$4="XO-8000",#REF!, "FALSE")))))))</f>
        <v>0</v>
      </c>
      <c r="J719" s="210" t="s">
        <v>10359</v>
      </c>
      <c r="K719" s="268">
        <v>0</v>
      </c>
      <c r="L719" s="270" t="s">
        <v>10359</v>
      </c>
      <c r="M719" s="270">
        <v>0</v>
      </c>
      <c r="N719" s="270" t="s">
        <v>10359</v>
      </c>
      <c r="O719" s="270">
        <v>0</v>
      </c>
      <c r="P719" s="270" t="s">
        <v>10359</v>
      </c>
      <c r="Q719" s="270">
        <v>0</v>
      </c>
      <c r="R719" s="74"/>
      <c r="S719" s="75" t="str">
        <f t="shared" si="66"/>
        <v>0000</v>
      </c>
      <c r="T719" s="75" t="str">
        <f t="shared" si="67"/>
        <v>00000000000000000000000000000000</v>
      </c>
      <c r="U719" s="75" t="str">
        <f t="shared" ca="1" si="68"/>
        <v>00000000000000000000000000000000</v>
      </c>
      <c r="V719" s="197">
        <f t="shared" ca="1" si="70"/>
        <v>0</v>
      </c>
      <c r="W719" s="75">
        <f t="shared" si="71"/>
        <v>0</v>
      </c>
      <c r="Y719" s="75">
        <f t="shared" si="69"/>
        <v>5728</v>
      </c>
      <c r="Z719" s="75">
        <v>716</v>
      </c>
      <c r="AE719" s="479"/>
    </row>
    <row r="720" spans="1:31" s="75" customFormat="1" ht="13.5" x14ac:dyDescent="0.2">
      <c r="A720" s="211">
        <v>717</v>
      </c>
      <c r="B720" s="212" t="s">
        <v>1898</v>
      </c>
      <c r="C720" s="213" t="s">
        <v>1899</v>
      </c>
      <c r="D720" s="213"/>
      <c r="E720" s="213">
        <v>0</v>
      </c>
      <c r="F720" s="213" t="s">
        <v>590</v>
      </c>
      <c r="G720" s="214" t="s">
        <v>572</v>
      </c>
      <c r="H720" s="208" t="str">
        <f>IF(Input!F$4="GMH_OECC",J720,IF(Input!F$4="GMH_XOEC",L720,IF(Input!F$4="GMH_Korea",N720,IF(Input!F$4="GMH_EU",P720,IF(Input!F$4="Skysuper",#REF!,IF(Input!F$4="SkyII",#REF!,IF(Input!F$4="XO-8000",#REF!, "FALSE")))))))</f>
        <v>00</v>
      </c>
      <c r="I720" s="209">
        <f>IF(Input!F$4="GMH_OECC",K720,IF(Input!F$4="GMH_XOEC",M720,IF(Input!F$4="GMH_Korea",O720,IF(Input!F$4="GMH_EU",Q720,IF(Input!F$4="Skysuper",#REF!,IF(Input!F$4="SkyII",#REF!,IF(Input!F$4="XO-8000",#REF!, "FALSE")))))))</f>
        <v>0</v>
      </c>
      <c r="J720" s="210" t="s">
        <v>10359</v>
      </c>
      <c r="K720" s="268">
        <v>0</v>
      </c>
      <c r="L720" s="270" t="s">
        <v>10359</v>
      </c>
      <c r="M720" s="270">
        <v>0</v>
      </c>
      <c r="N720" s="270" t="s">
        <v>10359</v>
      </c>
      <c r="O720" s="270">
        <v>0</v>
      </c>
      <c r="P720" s="270" t="s">
        <v>10359</v>
      </c>
      <c r="Q720" s="270">
        <v>0</v>
      </c>
      <c r="R720" s="74"/>
      <c r="S720" s="75" t="str">
        <f t="shared" si="66"/>
        <v>0000</v>
      </c>
      <c r="T720" s="75" t="str">
        <f t="shared" si="67"/>
        <v>00000000000000000000000000000000</v>
      </c>
      <c r="U720" s="75" t="str">
        <f t="shared" ca="1" si="68"/>
        <v>00000000000000000000000000000000</v>
      </c>
      <c r="V720" s="197">
        <f t="shared" ca="1" si="70"/>
        <v>0</v>
      </c>
      <c r="W720" s="75">
        <f t="shared" si="71"/>
        <v>0</v>
      </c>
      <c r="Y720" s="75">
        <f t="shared" si="69"/>
        <v>5736</v>
      </c>
      <c r="Z720" s="75">
        <v>717</v>
      </c>
      <c r="AE720" s="479"/>
    </row>
    <row r="721" spans="1:31" s="75" customFormat="1" ht="13.5" x14ac:dyDescent="0.2">
      <c r="A721" s="211">
        <v>718</v>
      </c>
      <c r="B721" s="212" t="s">
        <v>1900</v>
      </c>
      <c r="C721" s="213" t="s">
        <v>1901</v>
      </c>
      <c r="D721" s="213"/>
      <c r="E721" s="213">
        <v>0</v>
      </c>
      <c r="F721" s="213" t="s">
        <v>590</v>
      </c>
      <c r="G721" s="214" t="s">
        <v>572</v>
      </c>
      <c r="H721" s="208" t="str">
        <f>IF(Input!F$4="GMH_OECC",J721,IF(Input!F$4="GMH_XOEC",L721,IF(Input!F$4="GMH_Korea",N721,IF(Input!F$4="GMH_EU",P721,IF(Input!F$4="Skysuper",#REF!,IF(Input!F$4="SkyII",#REF!,IF(Input!F$4="XO-8000",#REF!, "FALSE")))))))</f>
        <v>00</v>
      </c>
      <c r="I721" s="209">
        <f>IF(Input!F$4="GMH_OECC",K721,IF(Input!F$4="GMH_XOEC",M721,IF(Input!F$4="GMH_Korea",O721,IF(Input!F$4="GMH_EU",Q721,IF(Input!F$4="Skysuper",#REF!,IF(Input!F$4="SkyII",#REF!,IF(Input!F$4="XO-8000",#REF!, "FALSE")))))))</f>
        <v>0</v>
      </c>
      <c r="J721" s="210" t="s">
        <v>10359</v>
      </c>
      <c r="K721" s="268">
        <v>0</v>
      </c>
      <c r="L721" s="270" t="s">
        <v>10359</v>
      </c>
      <c r="M721" s="270">
        <v>0</v>
      </c>
      <c r="N721" s="270" t="s">
        <v>10359</v>
      </c>
      <c r="O721" s="270">
        <v>0</v>
      </c>
      <c r="P721" s="270" t="s">
        <v>10359</v>
      </c>
      <c r="Q721" s="270">
        <v>0</v>
      </c>
      <c r="R721" s="74"/>
      <c r="S721" s="75" t="str">
        <f t="shared" si="66"/>
        <v>0000</v>
      </c>
      <c r="T721" s="75" t="str">
        <f t="shared" si="67"/>
        <v>00000000000000000000000000000000</v>
      </c>
      <c r="U721" s="75" t="str">
        <f t="shared" ca="1" si="68"/>
        <v>00000000000000000000000000000000</v>
      </c>
      <c r="V721" s="197">
        <f t="shared" ca="1" si="70"/>
        <v>0</v>
      </c>
      <c r="W721" s="75">
        <f t="shared" si="71"/>
        <v>0</v>
      </c>
      <c r="Y721" s="75">
        <f t="shared" si="69"/>
        <v>5744</v>
      </c>
      <c r="Z721" s="75">
        <v>718</v>
      </c>
      <c r="AE721" s="479"/>
    </row>
    <row r="722" spans="1:31" s="75" customFormat="1" ht="13.5" x14ac:dyDescent="0.2">
      <c r="A722" s="211">
        <v>719</v>
      </c>
      <c r="B722" s="212" t="s">
        <v>1902</v>
      </c>
      <c r="C722" s="213" t="s">
        <v>1903</v>
      </c>
      <c r="D722" s="213"/>
      <c r="E722" s="213">
        <v>0</v>
      </c>
      <c r="F722" s="213" t="s">
        <v>590</v>
      </c>
      <c r="G722" s="214" t="s">
        <v>572</v>
      </c>
      <c r="H722" s="208" t="str">
        <f>IF(Input!F$4="GMH_OECC",J722,IF(Input!F$4="GMH_XOEC",L722,IF(Input!F$4="GMH_Korea",N722,IF(Input!F$4="GMH_EU",P722,IF(Input!F$4="Skysuper",#REF!,IF(Input!F$4="SkyII",#REF!,IF(Input!F$4="XO-8000",#REF!, "FALSE")))))))</f>
        <v>00</v>
      </c>
      <c r="I722" s="209">
        <f>IF(Input!F$4="GMH_OECC",K722,IF(Input!F$4="GMH_XOEC",M722,IF(Input!F$4="GMH_Korea",O722,IF(Input!F$4="GMH_EU",Q722,IF(Input!F$4="Skysuper",#REF!,IF(Input!F$4="SkyII",#REF!,IF(Input!F$4="XO-8000",#REF!, "FALSE")))))))</f>
        <v>0</v>
      </c>
      <c r="J722" s="210" t="s">
        <v>10359</v>
      </c>
      <c r="K722" s="268">
        <v>0</v>
      </c>
      <c r="L722" s="270" t="s">
        <v>10359</v>
      </c>
      <c r="M722" s="270">
        <v>0</v>
      </c>
      <c r="N722" s="270" t="s">
        <v>10359</v>
      </c>
      <c r="O722" s="270">
        <v>0</v>
      </c>
      <c r="P722" s="270" t="s">
        <v>10359</v>
      </c>
      <c r="Q722" s="270">
        <v>0</v>
      </c>
      <c r="R722" s="74"/>
      <c r="S722" s="75" t="str">
        <f t="shared" si="66"/>
        <v>0000</v>
      </c>
      <c r="T722" s="75" t="str">
        <f t="shared" si="67"/>
        <v>00000000000000000000000000000000</v>
      </c>
      <c r="U722" s="75" t="str">
        <f t="shared" ca="1" si="68"/>
        <v>00000000000000000000000000000000</v>
      </c>
      <c r="V722" s="197">
        <f t="shared" ca="1" si="70"/>
        <v>0</v>
      </c>
      <c r="W722" s="75">
        <f t="shared" si="71"/>
        <v>0</v>
      </c>
      <c r="Y722" s="75">
        <f t="shared" si="69"/>
        <v>5752</v>
      </c>
      <c r="Z722" s="75">
        <v>719</v>
      </c>
      <c r="AE722" s="479"/>
    </row>
    <row r="723" spans="1:31" s="75" customFormat="1" ht="13.5" x14ac:dyDescent="0.2">
      <c r="A723" s="211">
        <v>720</v>
      </c>
      <c r="B723" s="212" t="s">
        <v>1904</v>
      </c>
      <c r="C723" s="213" t="s">
        <v>1905</v>
      </c>
      <c r="D723" s="213"/>
      <c r="E723" s="213">
        <v>0</v>
      </c>
      <c r="F723" s="213" t="s">
        <v>590</v>
      </c>
      <c r="G723" s="214" t="s">
        <v>554</v>
      </c>
      <c r="H723" s="208" t="str">
        <f>IF(Input!F$4="GMH_OECC",J723,IF(Input!F$4="GMH_XOEC",L723,IF(Input!F$4="GMH_Korea",N723,IF(Input!F$4="GMH_EU",P723,IF(Input!F$4="Skysuper",#REF!,IF(Input!F$4="SkyII",#REF!,IF(Input!F$4="XO-8000",#REF!, "FALSE")))))))</f>
        <v>00</v>
      </c>
      <c r="I723" s="209">
        <f>IF(Input!F$4="GMH_OECC",K723,IF(Input!F$4="GMH_XOEC",M723,IF(Input!F$4="GMH_Korea",O723,IF(Input!F$4="GMH_EU",Q723,IF(Input!F$4="Skysuper",#REF!,IF(Input!F$4="SkyII",#REF!,IF(Input!F$4="XO-8000",#REF!, "FALSE")))))))</f>
        <v>0</v>
      </c>
      <c r="J723" s="210" t="s">
        <v>10359</v>
      </c>
      <c r="K723" s="268">
        <v>0</v>
      </c>
      <c r="L723" s="270" t="s">
        <v>10359</v>
      </c>
      <c r="M723" s="270">
        <v>0</v>
      </c>
      <c r="N723" s="270" t="s">
        <v>10359</v>
      </c>
      <c r="O723" s="270">
        <v>0</v>
      </c>
      <c r="P723" s="270" t="s">
        <v>10359</v>
      </c>
      <c r="Q723" s="270">
        <v>0</v>
      </c>
      <c r="R723" s="74"/>
      <c r="S723" s="75" t="str">
        <f t="shared" si="66"/>
        <v>0000</v>
      </c>
      <c r="T723" s="75" t="str">
        <f t="shared" si="67"/>
        <v>00000000000000000000000000000000</v>
      </c>
      <c r="U723" s="75" t="str">
        <f t="shared" ca="1" si="68"/>
        <v>00000000000000000000000000000000</v>
      </c>
      <c r="V723" s="197">
        <f t="shared" ca="1" si="70"/>
        <v>0</v>
      </c>
      <c r="W723" s="75">
        <f t="shared" si="71"/>
        <v>0</v>
      </c>
      <c r="Y723" s="75">
        <f t="shared" si="69"/>
        <v>5760</v>
      </c>
      <c r="Z723" s="75">
        <v>720</v>
      </c>
      <c r="AE723" s="479"/>
    </row>
    <row r="724" spans="1:31" s="75" customFormat="1" ht="13.5" x14ac:dyDescent="0.2">
      <c r="A724" s="211">
        <v>721</v>
      </c>
      <c r="B724" s="212" t="s">
        <v>569</v>
      </c>
      <c r="C724" s="213" t="s">
        <v>569</v>
      </c>
      <c r="D724" s="213" t="s">
        <v>569</v>
      </c>
      <c r="E724" s="213" t="s">
        <v>569</v>
      </c>
      <c r="F724" s="213" t="s">
        <v>569</v>
      </c>
      <c r="G724" s="214" t="s">
        <v>569</v>
      </c>
      <c r="H724" s="208" t="str">
        <f>IF(Input!F$4="GMH_OECC",J724,IF(Input!F$4="GMH_XOEC",L724,IF(Input!F$4="GMH_Korea",N724,IF(Input!F$4="GMH_EU",P724,IF(Input!F$4="Skysuper",#REF!,IF(Input!F$4="SkyII",#REF!,IF(Input!F$4="XO-8000",#REF!, "FALSE")))))))</f>
        <v>00</v>
      </c>
      <c r="I724" s="209">
        <f>IF(Input!F$4="GMH_OECC",K724,IF(Input!F$4="GMH_XOEC",M724,IF(Input!F$4="GMH_Korea",O724,IF(Input!F$4="GMH_EU",Q724,IF(Input!F$4="Skysuper",#REF!,IF(Input!F$4="SkyII",#REF!,IF(Input!F$4="XO-8000",#REF!, "FALSE")))))))</f>
        <v>0</v>
      </c>
      <c r="J724" s="210" t="s">
        <v>10359</v>
      </c>
      <c r="K724" s="268">
        <v>0</v>
      </c>
      <c r="L724" s="270" t="s">
        <v>10359</v>
      </c>
      <c r="M724" s="270">
        <v>0</v>
      </c>
      <c r="N724" s="270" t="s">
        <v>10359</v>
      </c>
      <c r="O724" s="270">
        <v>0</v>
      </c>
      <c r="P724" s="270" t="s">
        <v>10359</v>
      </c>
      <c r="Q724" s="270">
        <v>0</v>
      </c>
      <c r="R724" s="74"/>
      <c r="S724" s="75" t="str">
        <f t="shared" si="66"/>
        <v>0000</v>
      </c>
      <c r="T724" s="75" t="str">
        <f t="shared" si="67"/>
        <v>00000000000000000000000000000000</v>
      </c>
      <c r="U724" s="75" t="str">
        <f t="shared" ca="1" si="68"/>
        <v>00000000000000000000000000000000</v>
      </c>
      <c r="V724" s="197">
        <f t="shared" ca="1" si="70"/>
        <v>0</v>
      </c>
      <c r="W724" s="75">
        <f t="shared" si="71"/>
        <v>0</v>
      </c>
      <c r="Y724" s="75">
        <f t="shared" si="69"/>
        <v>5768</v>
      </c>
      <c r="Z724" s="75">
        <v>721</v>
      </c>
      <c r="AE724" s="479"/>
    </row>
    <row r="725" spans="1:31" s="75" customFormat="1" ht="13.5" x14ac:dyDescent="0.2">
      <c r="A725" s="211">
        <v>722</v>
      </c>
      <c r="B725" s="212" t="s">
        <v>569</v>
      </c>
      <c r="C725" s="213" t="s">
        <v>569</v>
      </c>
      <c r="D725" s="213" t="s">
        <v>569</v>
      </c>
      <c r="E725" s="213" t="s">
        <v>569</v>
      </c>
      <c r="F725" s="213" t="s">
        <v>569</v>
      </c>
      <c r="G725" s="214" t="s">
        <v>569</v>
      </c>
      <c r="H725" s="208" t="str">
        <f>IF(Input!F$4="GMH_OECC",J725,IF(Input!F$4="GMH_XOEC",L725,IF(Input!F$4="GMH_Korea",N725,IF(Input!F$4="GMH_EU",P725,IF(Input!F$4="Skysuper",#REF!,IF(Input!F$4="SkyII",#REF!,IF(Input!F$4="XO-8000",#REF!, "FALSE")))))))</f>
        <v>00</v>
      </c>
      <c r="I725" s="209">
        <f>IF(Input!F$4="GMH_OECC",K725,IF(Input!F$4="GMH_XOEC",M725,IF(Input!F$4="GMH_Korea",O725,IF(Input!F$4="GMH_EU",Q725,IF(Input!F$4="Skysuper",#REF!,IF(Input!F$4="SkyII",#REF!,IF(Input!F$4="XO-8000",#REF!, "FALSE")))))))</f>
        <v>0</v>
      </c>
      <c r="J725" s="210" t="s">
        <v>10359</v>
      </c>
      <c r="K725" s="268">
        <v>0</v>
      </c>
      <c r="L725" s="270" t="s">
        <v>10359</v>
      </c>
      <c r="M725" s="270">
        <v>0</v>
      </c>
      <c r="N725" s="270" t="s">
        <v>10359</v>
      </c>
      <c r="O725" s="270">
        <v>0</v>
      </c>
      <c r="P725" s="270" t="s">
        <v>10359</v>
      </c>
      <c r="Q725" s="270">
        <v>0</v>
      </c>
      <c r="R725" s="74"/>
      <c r="S725" s="75" t="str">
        <f t="shared" si="66"/>
        <v>0000</v>
      </c>
      <c r="T725" s="75" t="str">
        <f t="shared" si="67"/>
        <v>00000000000000000000000000000000</v>
      </c>
      <c r="U725" s="75" t="str">
        <f t="shared" ca="1" si="68"/>
        <v>00000000000000000000000000000000</v>
      </c>
      <c r="V725" s="197">
        <f t="shared" ca="1" si="70"/>
        <v>0</v>
      </c>
      <c r="W725" s="75">
        <f t="shared" si="71"/>
        <v>0</v>
      </c>
      <c r="Y725" s="75">
        <f t="shared" si="69"/>
        <v>5776</v>
      </c>
      <c r="Z725" s="75">
        <v>722</v>
      </c>
      <c r="AE725" s="479"/>
    </row>
    <row r="726" spans="1:31" s="75" customFormat="1" ht="13.5" x14ac:dyDescent="0.2">
      <c r="A726" s="211">
        <v>723</v>
      </c>
      <c r="B726" s="212" t="s">
        <v>1906</v>
      </c>
      <c r="C726" s="213" t="s">
        <v>1907</v>
      </c>
      <c r="D726" s="213"/>
      <c r="E726" s="213">
        <v>0</v>
      </c>
      <c r="F726" s="213" t="s">
        <v>590</v>
      </c>
      <c r="G726" s="214" t="s">
        <v>554</v>
      </c>
      <c r="H726" s="208" t="str">
        <f>IF(Input!F$4="GMH_OECC",J726,IF(Input!F$4="GMH_XOEC",L726,IF(Input!F$4="GMH_Korea",N726,IF(Input!F$4="GMH_EU",P726,IF(Input!F$4="Skysuper",#REF!,IF(Input!F$4="SkyII",#REF!,IF(Input!F$4="XO-8000",#REF!, "FALSE")))))))</f>
        <v>00</v>
      </c>
      <c r="I726" s="209">
        <f>IF(Input!F$4="GMH_OECC",K726,IF(Input!F$4="GMH_XOEC",M726,IF(Input!F$4="GMH_Korea",O726,IF(Input!F$4="GMH_EU",Q726,IF(Input!F$4="Skysuper",#REF!,IF(Input!F$4="SkyII",#REF!,IF(Input!F$4="XO-8000",#REF!, "FALSE")))))))</f>
        <v>0</v>
      </c>
      <c r="J726" s="210" t="s">
        <v>10359</v>
      </c>
      <c r="K726" s="268">
        <v>0</v>
      </c>
      <c r="L726" s="270" t="s">
        <v>10359</v>
      </c>
      <c r="M726" s="270">
        <v>0</v>
      </c>
      <c r="N726" s="270" t="s">
        <v>10359</v>
      </c>
      <c r="O726" s="270">
        <v>0</v>
      </c>
      <c r="P726" s="270" t="s">
        <v>10359</v>
      </c>
      <c r="Q726" s="270">
        <v>0</v>
      </c>
      <c r="R726" s="74"/>
      <c r="S726" s="75" t="str">
        <f t="shared" si="66"/>
        <v>0000</v>
      </c>
      <c r="T726" s="75" t="str">
        <f t="shared" si="67"/>
        <v>00000000000000000000000000000000</v>
      </c>
      <c r="U726" s="75" t="str">
        <f t="shared" ca="1" si="68"/>
        <v>00000000000000000000000000000000</v>
      </c>
      <c r="V726" s="197">
        <f t="shared" ca="1" si="70"/>
        <v>0</v>
      </c>
      <c r="W726" s="75">
        <f t="shared" si="71"/>
        <v>0</v>
      </c>
      <c r="Y726" s="75">
        <f t="shared" si="69"/>
        <v>5784</v>
      </c>
      <c r="Z726" s="75">
        <v>723</v>
      </c>
      <c r="AE726" s="479"/>
    </row>
    <row r="727" spans="1:31" s="75" customFormat="1" ht="13.5" x14ac:dyDescent="0.2">
      <c r="A727" s="211">
        <v>724</v>
      </c>
      <c r="B727" s="212" t="s">
        <v>1908</v>
      </c>
      <c r="C727" s="213" t="s">
        <v>1909</v>
      </c>
      <c r="D727" s="213"/>
      <c r="E727" s="213">
        <v>0</v>
      </c>
      <c r="F727" s="213" t="s">
        <v>590</v>
      </c>
      <c r="G727" s="214" t="s">
        <v>554</v>
      </c>
      <c r="H727" s="208" t="str">
        <f>IF(Input!F$4="GMH_OECC",J727,IF(Input!F$4="GMH_XOEC",L727,IF(Input!F$4="GMH_Korea",N727,IF(Input!F$4="GMH_EU",P727,IF(Input!F$4="Skysuper",#REF!,IF(Input!F$4="SkyII",#REF!,IF(Input!F$4="XO-8000",#REF!, "FALSE")))))))</f>
        <v>00</v>
      </c>
      <c r="I727" s="209">
        <f>IF(Input!F$4="GMH_OECC",K727,IF(Input!F$4="GMH_XOEC",M727,IF(Input!F$4="GMH_Korea",O727,IF(Input!F$4="GMH_EU",Q727,IF(Input!F$4="Skysuper",#REF!,IF(Input!F$4="SkyII",#REF!,IF(Input!F$4="XO-8000",#REF!, "FALSE")))))))</f>
        <v>0</v>
      </c>
      <c r="J727" s="210" t="s">
        <v>10359</v>
      </c>
      <c r="K727" s="268">
        <v>0</v>
      </c>
      <c r="L727" s="270" t="s">
        <v>10359</v>
      </c>
      <c r="M727" s="270">
        <v>0</v>
      </c>
      <c r="N727" s="270" t="s">
        <v>10359</v>
      </c>
      <c r="O727" s="270">
        <v>0</v>
      </c>
      <c r="P727" s="270" t="s">
        <v>10359</v>
      </c>
      <c r="Q727" s="270">
        <v>0</v>
      </c>
      <c r="R727" s="74"/>
      <c r="S727" s="75" t="str">
        <f t="shared" si="66"/>
        <v>0000</v>
      </c>
      <c r="T727" s="75" t="str">
        <f t="shared" si="67"/>
        <v>00000000000000000000000000000000</v>
      </c>
      <c r="U727" s="75" t="str">
        <f t="shared" ca="1" si="68"/>
        <v>00000000000000000000000000000000</v>
      </c>
      <c r="V727" s="197">
        <f t="shared" ca="1" si="70"/>
        <v>0</v>
      </c>
      <c r="W727" s="75">
        <f t="shared" si="71"/>
        <v>0</v>
      </c>
      <c r="Y727" s="75">
        <f t="shared" si="69"/>
        <v>5792</v>
      </c>
      <c r="Z727" s="75">
        <v>724</v>
      </c>
      <c r="AE727" s="479"/>
    </row>
    <row r="728" spans="1:31" s="75" customFormat="1" ht="13.5" x14ac:dyDescent="0.2">
      <c r="A728" s="211">
        <v>725</v>
      </c>
      <c r="B728" s="212" t="s">
        <v>1910</v>
      </c>
      <c r="C728" s="213" t="s">
        <v>1911</v>
      </c>
      <c r="D728" s="213"/>
      <c r="E728" s="213">
        <v>0</v>
      </c>
      <c r="F728" s="213" t="s">
        <v>553</v>
      </c>
      <c r="G728" s="214" t="s">
        <v>554</v>
      </c>
      <c r="H728" s="208" t="str">
        <f>IF(Input!F$4="GMH_OECC",J728,IF(Input!F$4="GMH_XOEC",L728,IF(Input!F$4="GMH_Korea",N728,IF(Input!F$4="GMH_EU",P728,IF(Input!F$4="Skysuper",#REF!,IF(Input!F$4="SkyII",#REF!,IF(Input!F$4="XO-8000",#REF!, "FALSE")))))))</f>
        <v>00</v>
      </c>
      <c r="I728" s="209">
        <f>IF(Input!F$4="GMH_OECC",K728,IF(Input!F$4="GMH_XOEC",M728,IF(Input!F$4="GMH_Korea",O728,IF(Input!F$4="GMH_EU",Q728,IF(Input!F$4="Skysuper",#REF!,IF(Input!F$4="SkyII",#REF!,IF(Input!F$4="XO-8000",#REF!, "FALSE")))))))</f>
        <v>0</v>
      </c>
      <c r="J728" s="210" t="s">
        <v>10359</v>
      </c>
      <c r="K728" s="268">
        <v>0</v>
      </c>
      <c r="L728" s="270" t="s">
        <v>10359</v>
      </c>
      <c r="M728" s="270">
        <v>0</v>
      </c>
      <c r="N728" s="270" t="s">
        <v>10359</v>
      </c>
      <c r="O728" s="270">
        <v>0</v>
      </c>
      <c r="P728" s="270" t="s">
        <v>10359</v>
      </c>
      <c r="Q728" s="270">
        <v>0</v>
      </c>
      <c r="R728" s="74"/>
      <c r="S728" s="75" t="str">
        <f t="shared" si="66"/>
        <v>0000</v>
      </c>
      <c r="T728" s="75" t="str">
        <f t="shared" si="67"/>
        <v>00000000000000000000000000000000</v>
      </c>
      <c r="U728" s="75" t="str">
        <f t="shared" ca="1" si="68"/>
        <v>00000000000000000000000000000000</v>
      </c>
      <c r="V728" s="197">
        <f t="shared" ca="1" si="70"/>
        <v>0</v>
      </c>
      <c r="W728" s="75">
        <f t="shared" si="71"/>
        <v>0</v>
      </c>
      <c r="Y728" s="75">
        <f t="shared" si="69"/>
        <v>5800</v>
      </c>
      <c r="Z728" s="75">
        <v>725</v>
      </c>
      <c r="AE728" s="479"/>
    </row>
    <row r="729" spans="1:31" s="75" customFormat="1" ht="13.5" x14ac:dyDescent="0.2">
      <c r="A729" s="211">
        <v>726</v>
      </c>
      <c r="B729" s="212" t="s">
        <v>569</v>
      </c>
      <c r="C729" s="213" t="s">
        <v>569</v>
      </c>
      <c r="D729" s="213" t="s">
        <v>569</v>
      </c>
      <c r="E729" s="213" t="s">
        <v>569</v>
      </c>
      <c r="F729" s="213" t="s">
        <v>569</v>
      </c>
      <c r="G729" s="214" t="s">
        <v>569</v>
      </c>
      <c r="H729" s="208" t="str">
        <f>IF(Input!F$4="GMH_OECC",J729,IF(Input!F$4="GMH_XOEC",L729,IF(Input!F$4="GMH_Korea",N729,IF(Input!F$4="GMH_EU",P729,IF(Input!F$4="Skysuper",#REF!,IF(Input!F$4="SkyII",#REF!,IF(Input!F$4="XO-8000",#REF!, "FALSE")))))))</f>
        <v>00</v>
      </c>
      <c r="I729" s="209">
        <f>IF(Input!F$4="GMH_OECC",K729,IF(Input!F$4="GMH_XOEC",M729,IF(Input!F$4="GMH_Korea",O729,IF(Input!F$4="GMH_EU",Q729,IF(Input!F$4="Skysuper",#REF!,IF(Input!F$4="SkyII",#REF!,IF(Input!F$4="XO-8000",#REF!, "FALSE")))))))</f>
        <v>0</v>
      </c>
      <c r="J729" s="210" t="s">
        <v>10359</v>
      </c>
      <c r="K729" s="268">
        <v>0</v>
      </c>
      <c r="L729" s="270" t="s">
        <v>10359</v>
      </c>
      <c r="M729" s="270">
        <v>0</v>
      </c>
      <c r="N729" s="270" t="s">
        <v>10359</v>
      </c>
      <c r="O729" s="270">
        <v>0</v>
      </c>
      <c r="P729" s="270" t="s">
        <v>10359</v>
      </c>
      <c r="Q729" s="270">
        <v>0</v>
      </c>
      <c r="R729" s="74"/>
      <c r="S729" s="75" t="str">
        <f t="shared" si="66"/>
        <v>0000</v>
      </c>
      <c r="T729" s="75" t="str">
        <f t="shared" si="67"/>
        <v>00000000000000000000000000000000</v>
      </c>
      <c r="U729" s="75" t="str">
        <f t="shared" ca="1" si="68"/>
        <v>00000000000000000000000000000000</v>
      </c>
      <c r="V729" s="197">
        <f t="shared" ca="1" si="70"/>
        <v>0</v>
      </c>
      <c r="W729" s="75">
        <f t="shared" si="71"/>
        <v>0</v>
      </c>
      <c r="Y729" s="75">
        <f t="shared" si="69"/>
        <v>5808</v>
      </c>
      <c r="Z729" s="75">
        <v>726</v>
      </c>
      <c r="AE729" s="479"/>
    </row>
    <row r="730" spans="1:31" s="75" customFormat="1" ht="13.5" x14ac:dyDescent="0.2">
      <c r="A730" s="211">
        <v>727</v>
      </c>
      <c r="B730" s="212" t="s">
        <v>1912</v>
      </c>
      <c r="C730" s="213" t="s">
        <v>1913</v>
      </c>
      <c r="D730" s="213"/>
      <c r="E730" s="213">
        <v>0</v>
      </c>
      <c r="F730" s="213" t="s">
        <v>590</v>
      </c>
      <c r="G730" s="214" t="s">
        <v>554</v>
      </c>
      <c r="H730" s="208" t="str">
        <f>IF(Input!F$4="GMH_OECC",J730,IF(Input!F$4="GMH_XOEC",L730,IF(Input!F$4="GMH_Korea",N730,IF(Input!F$4="GMH_EU",P730,IF(Input!F$4="Skysuper",#REF!,IF(Input!F$4="SkyII",#REF!,IF(Input!F$4="XO-8000",#REF!, "FALSE")))))))</f>
        <v>00</v>
      </c>
      <c r="I730" s="209">
        <f>IF(Input!F$4="GMH_OECC",K730,IF(Input!F$4="GMH_XOEC",M730,IF(Input!F$4="GMH_Korea",O730,IF(Input!F$4="GMH_EU",Q730,IF(Input!F$4="Skysuper",#REF!,IF(Input!F$4="SkyII",#REF!,IF(Input!F$4="XO-8000",#REF!, "FALSE")))))))</f>
        <v>0</v>
      </c>
      <c r="J730" s="210" t="s">
        <v>10359</v>
      </c>
      <c r="K730" s="268">
        <v>0</v>
      </c>
      <c r="L730" s="270" t="s">
        <v>10359</v>
      </c>
      <c r="M730" s="270">
        <v>0</v>
      </c>
      <c r="N730" s="270" t="s">
        <v>10359</v>
      </c>
      <c r="O730" s="270">
        <v>0</v>
      </c>
      <c r="P730" s="270" t="s">
        <v>10359</v>
      </c>
      <c r="Q730" s="270">
        <v>0</v>
      </c>
      <c r="R730" s="74"/>
      <c r="S730" s="75" t="str">
        <f t="shared" si="66"/>
        <v>0000</v>
      </c>
      <c r="T730" s="75" t="str">
        <f t="shared" si="67"/>
        <v>00000000000000000000000000000000</v>
      </c>
      <c r="U730" s="75" t="str">
        <f t="shared" ca="1" si="68"/>
        <v>00000000000000000000000000000000</v>
      </c>
      <c r="V730" s="197">
        <f t="shared" ca="1" si="70"/>
        <v>0</v>
      </c>
      <c r="W730" s="75">
        <f t="shared" si="71"/>
        <v>0</v>
      </c>
      <c r="Y730" s="75">
        <f t="shared" si="69"/>
        <v>5816</v>
      </c>
      <c r="Z730" s="75">
        <v>727</v>
      </c>
      <c r="AE730" s="479"/>
    </row>
    <row r="731" spans="1:31" s="75" customFormat="1" ht="13.5" x14ac:dyDescent="0.2">
      <c r="A731" s="211">
        <v>728</v>
      </c>
      <c r="B731" s="212" t="s">
        <v>1914</v>
      </c>
      <c r="C731" s="213" t="s">
        <v>1915</v>
      </c>
      <c r="D731" s="213"/>
      <c r="E731" s="213">
        <v>0</v>
      </c>
      <c r="F731" s="213" t="s">
        <v>590</v>
      </c>
      <c r="G731" s="214" t="s">
        <v>554</v>
      </c>
      <c r="H731" s="208" t="str">
        <f>IF(Input!F$4="GMH_OECC",J731,IF(Input!F$4="GMH_XOEC",L731,IF(Input!F$4="GMH_Korea",N731,IF(Input!F$4="GMH_EU",P731,IF(Input!F$4="Skysuper",#REF!,IF(Input!F$4="SkyII",#REF!,IF(Input!F$4="XO-8000",#REF!, "FALSE")))))))</f>
        <v>00</v>
      </c>
      <c r="I731" s="209">
        <f>IF(Input!F$4="GMH_OECC",K731,IF(Input!F$4="GMH_XOEC",M731,IF(Input!F$4="GMH_Korea",O731,IF(Input!F$4="GMH_EU",Q731,IF(Input!F$4="Skysuper",#REF!,IF(Input!F$4="SkyII",#REF!,IF(Input!F$4="XO-8000",#REF!, "FALSE")))))))</f>
        <v>0</v>
      </c>
      <c r="J731" s="210" t="s">
        <v>10359</v>
      </c>
      <c r="K731" s="268">
        <v>0</v>
      </c>
      <c r="L731" s="270" t="s">
        <v>10359</v>
      </c>
      <c r="M731" s="270">
        <v>0</v>
      </c>
      <c r="N731" s="270" t="s">
        <v>10359</v>
      </c>
      <c r="O731" s="270">
        <v>0</v>
      </c>
      <c r="P731" s="270" t="s">
        <v>10359</v>
      </c>
      <c r="Q731" s="270">
        <v>0</v>
      </c>
      <c r="R731" s="74"/>
      <c r="S731" s="75" t="str">
        <f t="shared" si="66"/>
        <v>0000</v>
      </c>
      <c r="T731" s="75" t="str">
        <f t="shared" si="67"/>
        <v>00000000000000000000000000000000</v>
      </c>
      <c r="U731" s="75" t="str">
        <f t="shared" ca="1" si="68"/>
        <v>00000000000000000000000000000000</v>
      </c>
      <c r="V731" s="197">
        <f t="shared" ca="1" si="70"/>
        <v>0</v>
      </c>
      <c r="W731" s="75">
        <f t="shared" si="71"/>
        <v>0</v>
      </c>
      <c r="Y731" s="75">
        <f t="shared" si="69"/>
        <v>5824</v>
      </c>
      <c r="Z731" s="75">
        <v>728</v>
      </c>
      <c r="AE731" s="479"/>
    </row>
    <row r="732" spans="1:31" s="75" customFormat="1" ht="13.5" x14ac:dyDescent="0.2">
      <c r="A732" s="211">
        <v>729</v>
      </c>
      <c r="B732" s="212" t="s">
        <v>1916</v>
      </c>
      <c r="C732" s="213" t="s">
        <v>1917</v>
      </c>
      <c r="D732" s="213"/>
      <c r="E732" s="213">
        <v>0</v>
      </c>
      <c r="F732" s="213" t="s">
        <v>590</v>
      </c>
      <c r="G732" s="214" t="s">
        <v>572</v>
      </c>
      <c r="H732" s="208" t="str">
        <f>IF(Input!F$4="GMH_OECC",J732,IF(Input!F$4="GMH_XOEC",L732,IF(Input!F$4="GMH_Korea",N732,IF(Input!F$4="GMH_EU",P732,IF(Input!F$4="Skysuper",#REF!,IF(Input!F$4="SkyII",#REF!,IF(Input!F$4="XO-8000",#REF!, "FALSE")))))))</f>
        <v>00</v>
      </c>
      <c r="I732" s="209">
        <f>IF(Input!F$4="GMH_OECC",K732,IF(Input!F$4="GMH_XOEC",M732,IF(Input!F$4="GMH_Korea",O732,IF(Input!F$4="GMH_EU",Q732,IF(Input!F$4="Skysuper",#REF!,IF(Input!F$4="SkyII",#REF!,IF(Input!F$4="XO-8000",#REF!, "FALSE")))))))</f>
        <v>0</v>
      </c>
      <c r="J732" s="210" t="s">
        <v>10359</v>
      </c>
      <c r="K732" s="268">
        <v>0</v>
      </c>
      <c r="L732" s="270" t="s">
        <v>10359</v>
      </c>
      <c r="M732" s="270">
        <v>0</v>
      </c>
      <c r="N732" s="270" t="s">
        <v>10359</v>
      </c>
      <c r="O732" s="270">
        <v>0</v>
      </c>
      <c r="P732" s="270" t="s">
        <v>10359</v>
      </c>
      <c r="Q732" s="270">
        <v>0</v>
      </c>
      <c r="R732" s="74"/>
      <c r="S732" s="75" t="str">
        <f t="shared" si="66"/>
        <v>0000</v>
      </c>
      <c r="T732" s="75" t="str">
        <f t="shared" si="67"/>
        <v>00000000000000000000000000000000</v>
      </c>
      <c r="U732" s="75" t="str">
        <f t="shared" ca="1" si="68"/>
        <v>00000000000000000000000000000000</v>
      </c>
      <c r="V732" s="197">
        <f t="shared" ca="1" si="70"/>
        <v>0</v>
      </c>
      <c r="W732" s="75">
        <f t="shared" si="71"/>
        <v>0</v>
      </c>
      <c r="Y732" s="75">
        <f t="shared" si="69"/>
        <v>5832</v>
      </c>
      <c r="Z732" s="75">
        <v>729</v>
      </c>
      <c r="AE732" s="479"/>
    </row>
    <row r="733" spans="1:31" s="75" customFormat="1" ht="13.5" x14ac:dyDescent="0.2">
      <c r="A733" s="211">
        <v>730</v>
      </c>
      <c r="B733" s="212" t="s">
        <v>1918</v>
      </c>
      <c r="C733" s="213" t="s">
        <v>1919</v>
      </c>
      <c r="D733" s="213"/>
      <c r="E733" s="213">
        <v>0</v>
      </c>
      <c r="F733" s="213" t="s">
        <v>590</v>
      </c>
      <c r="G733" s="214" t="s">
        <v>572</v>
      </c>
      <c r="H733" s="208" t="str">
        <f>IF(Input!F$4="GMH_OECC",J733,IF(Input!F$4="GMH_XOEC",L733,IF(Input!F$4="GMH_Korea",N733,IF(Input!F$4="GMH_EU",P733,IF(Input!F$4="Skysuper",#REF!,IF(Input!F$4="SkyII",#REF!,IF(Input!F$4="XO-8000",#REF!, "FALSE")))))))</f>
        <v>00</v>
      </c>
      <c r="I733" s="209">
        <f>IF(Input!F$4="GMH_OECC",K733,IF(Input!F$4="GMH_XOEC",M733,IF(Input!F$4="GMH_Korea",O733,IF(Input!F$4="GMH_EU",Q733,IF(Input!F$4="Skysuper",#REF!,IF(Input!F$4="SkyII",#REF!,IF(Input!F$4="XO-8000",#REF!, "FALSE")))))))</f>
        <v>0</v>
      </c>
      <c r="J733" s="210" t="s">
        <v>10359</v>
      </c>
      <c r="K733" s="268">
        <v>0</v>
      </c>
      <c r="L733" s="270" t="s">
        <v>10359</v>
      </c>
      <c r="M733" s="270">
        <v>0</v>
      </c>
      <c r="N733" s="270" t="s">
        <v>10359</v>
      </c>
      <c r="O733" s="270">
        <v>0</v>
      </c>
      <c r="P733" s="270" t="s">
        <v>10359</v>
      </c>
      <c r="Q733" s="270">
        <v>0</v>
      </c>
      <c r="R733" s="74"/>
      <c r="S733" s="75" t="str">
        <f t="shared" si="66"/>
        <v>0000</v>
      </c>
      <c r="T733" s="75" t="str">
        <f t="shared" si="67"/>
        <v>00000000000000000000000000000000</v>
      </c>
      <c r="U733" s="75" t="str">
        <f t="shared" ca="1" si="68"/>
        <v>00000000000000000000000000000000</v>
      </c>
      <c r="V733" s="197">
        <f t="shared" ca="1" si="70"/>
        <v>0</v>
      </c>
      <c r="W733" s="75">
        <f t="shared" si="71"/>
        <v>0</v>
      </c>
      <c r="Y733" s="75">
        <f t="shared" si="69"/>
        <v>5840</v>
      </c>
      <c r="Z733" s="75">
        <v>730</v>
      </c>
      <c r="AE733" s="479"/>
    </row>
    <row r="734" spans="1:31" s="75" customFormat="1" ht="13.5" x14ac:dyDescent="0.2">
      <c r="A734" s="211">
        <v>731</v>
      </c>
      <c r="B734" s="212" t="s">
        <v>1920</v>
      </c>
      <c r="C734" s="213" t="s">
        <v>1921</v>
      </c>
      <c r="D734" s="213"/>
      <c r="E734" s="213">
        <v>0</v>
      </c>
      <c r="F734" s="213" t="s">
        <v>590</v>
      </c>
      <c r="G734" s="214" t="s">
        <v>572</v>
      </c>
      <c r="H734" s="208" t="str">
        <f>IF(Input!F$4="GMH_OECC",J734,IF(Input!F$4="GMH_XOEC",L734,IF(Input!F$4="GMH_Korea",N734,IF(Input!F$4="GMH_EU",P734,IF(Input!F$4="Skysuper",#REF!,IF(Input!F$4="SkyII",#REF!,IF(Input!F$4="XO-8000",#REF!, "FALSE")))))))</f>
        <v>00</v>
      </c>
      <c r="I734" s="209">
        <f>IF(Input!F$4="GMH_OECC",K734,IF(Input!F$4="GMH_XOEC",M734,IF(Input!F$4="GMH_Korea",O734,IF(Input!F$4="GMH_EU",Q734,IF(Input!F$4="Skysuper",#REF!,IF(Input!F$4="SkyII",#REF!,IF(Input!F$4="XO-8000",#REF!, "FALSE")))))))</f>
        <v>0</v>
      </c>
      <c r="J734" s="210" t="s">
        <v>10359</v>
      </c>
      <c r="K734" s="268">
        <v>0</v>
      </c>
      <c r="L734" s="270" t="s">
        <v>10359</v>
      </c>
      <c r="M734" s="270">
        <v>0</v>
      </c>
      <c r="N734" s="270" t="s">
        <v>10359</v>
      </c>
      <c r="O734" s="270">
        <v>0</v>
      </c>
      <c r="P734" s="270" t="s">
        <v>10359</v>
      </c>
      <c r="Q734" s="270">
        <v>0</v>
      </c>
      <c r="R734" s="74"/>
      <c r="S734" s="75" t="str">
        <f t="shared" si="66"/>
        <v>0000</v>
      </c>
      <c r="T734" s="75" t="str">
        <f t="shared" si="67"/>
        <v>00000000000000000000000000000000</v>
      </c>
      <c r="U734" s="75" t="str">
        <f t="shared" ca="1" si="68"/>
        <v>00000000000000000000000000000000</v>
      </c>
      <c r="V734" s="197">
        <f t="shared" ca="1" si="70"/>
        <v>0</v>
      </c>
      <c r="W734" s="75">
        <f t="shared" si="71"/>
        <v>0</v>
      </c>
      <c r="Y734" s="75">
        <f t="shared" si="69"/>
        <v>5848</v>
      </c>
      <c r="Z734" s="75">
        <v>731</v>
      </c>
      <c r="AE734" s="479"/>
    </row>
    <row r="735" spans="1:31" s="75" customFormat="1" ht="13.5" x14ac:dyDescent="0.2">
      <c r="A735" s="211">
        <v>732</v>
      </c>
      <c r="B735" s="212" t="s">
        <v>1922</v>
      </c>
      <c r="C735" s="213" t="s">
        <v>1923</v>
      </c>
      <c r="D735" s="213"/>
      <c r="E735" s="213">
        <v>0</v>
      </c>
      <c r="F735" s="213" t="s">
        <v>590</v>
      </c>
      <c r="G735" s="214" t="s">
        <v>572</v>
      </c>
      <c r="H735" s="208" t="str">
        <f>IF(Input!F$4="GMH_OECC",J735,IF(Input!F$4="GMH_XOEC",L735,IF(Input!F$4="GMH_Korea",N735,IF(Input!F$4="GMH_EU",P735,IF(Input!F$4="Skysuper",#REF!,IF(Input!F$4="SkyII",#REF!,IF(Input!F$4="XO-8000",#REF!, "FALSE")))))))</f>
        <v>00</v>
      </c>
      <c r="I735" s="209">
        <f>IF(Input!F$4="GMH_OECC",K735,IF(Input!F$4="GMH_XOEC",M735,IF(Input!F$4="GMH_Korea",O735,IF(Input!F$4="GMH_EU",Q735,IF(Input!F$4="Skysuper",#REF!,IF(Input!F$4="SkyII",#REF!,IF(Input!F$4="XO-8000",#REF!, "FALSE")))))))</f>
        <v>0</v>
      </c>
      <c r="J735" s="210" t="s">
        <v>10359</v>
      </c>
      <c r="K735" s="268">
        <v>0</v>
      </c>
      <c r="L735" s="270" t="s">
        <v>10359</v>
      </c>
      <c r="M735" s="270">
        <v>0</v>
      </c>
      <c r="N735" s="270" t="s">
        <v>10359</v>
      </c>
      <c r="O735" s="270">
        <v>0</v>
      </c>
      <c r="P735" s="270" t="s">
        <v>10359</v>
      </c>
      <c r="Q735" s="270">
        <v>0</v>
      </c>
      <c r="R735" s="74"/>
      <c r="S735" s="75" t="str">
        <f t="shared" si="66"/>
        <v>0000</v>
      </c>
      <c r="T735" s="75" t="str">
        <f t="shared" si="67"/>
        <v>00000000000000000000000000000000</v>
      </c>
      <c r="U735" s="75" t="str">
        <f t="shared" ca="1" si="68"/>
        <v>00000000000000000000000000000000</v>
      </c>
      <c r="V735" s="197">
        <f t="shared" ca="1" si="70"/>
        <v>0</v>
      </c>
      <c r="W735" s="75">
        <f t="shared" si="71"/>
        <v>0</v>
      </c>
      <c r="Y735" s="75">
        <f t="shared" si="69"/>
        <v>5856</v>
      </c>
      <c r="Z735" s="75">
        <v>732</v>
      </c>
      <c r="AE735" s="479"/>
    </row>
    <row r="736" spans="1:31" s="75" customFormat="1" ht="13.5" x14ac:dyDescent="0.2">
      <c r="A736" s="211">
        <v>733</v>
      </c>
      <c r="B736" s="212" t="s">
        <v>1924</v>
      </c>
      <c r="C736" s="213" t="s">
        <v>1925</v>
      </c>
      <c r="D736" s="213"/>
      <c r="E736" s="213">
        <v>0</v>
      </c>
      <c r="F736" s="213" t="s">
        <v>553</v>
      </c>
      <c r="G736" s="214" t="s">
        <v>677</v>
      </c>
      <c r="H736" s="208" t="str">
        <f>IF(Input!F$4="GMH_OECC",J736,IF(Input!F$4="GMH_XOEC",L736,IF(Input!F$4="GMH_Korea",N736,IF(Input!F$4="GMH_EU",P736,IF(Input!F$4="Skysuper",#REF!,IF(Input!F$4="SkyII",#REF!,IF(Input!F$4="XO-8000",#REF!, "FALSE")))))))</f>
        <v>00</v>
      </c>
      <c r="I736" s="209">
        <f>IF(Input!F$4="GMH_OECC",K736,IF(Input!F$4="GMH_XOEC",M736,IF(Input!F$4="GMH_Korea",O736,IF(Input!F$4="GMH_EU",Q736,IF(Input!F$4="Skysuper",#REF!,IF(Input!F$4="SkyII",#REF!,IF(Input!F$4="XO-8000",#REF!, "FALSE")))))))</f>
        <v>0</v>
      </c>
      <c r="J736" s="210" t="s">
        <v>10359</v>
      </c>
      <c r="K736" s="268">
        <v>0</v>
      </c>
      <c r="L736" s="270" t="s">
        <v>10359</v>
      </c>
      <c r="M736" s="270">
        <v>0</v>
      </c>
      <c r="N736" s="270" t="s">
        <v>10359</v>
      </c>
      <c r="O736" s="270">
        <v>0</v>
      </c>
      <c r="P736" s="270" t="s">
        <v>10359</v>
      </c>
      <c r="Q736" s="270">
        <v>0</v>
      </c>
      <c r="R736" s="74"/>
      <c r="S736" s="75" t="str">
        <f t="shared" si="66"/>
        <v>0000</v>
      </c>
      <c r="T736" s="75" t="str">
        <f t="shared" si="67"/>
        <v>00000000000000000000000000000000</v>
      </c>
      <c r="U736" s="75" t="str">
        <f t="shared" ca="1" si="68"/>
        <v>00000000000000000000000000000000</v>
      </c>
      <c r="V736" s="197">
        <f t="shared" ca="1" si="70"/>
        <v>0</v>
      </c>
      <c r="W736" s="75">
        <f t="shared" si="71"/>
        <v>0</v>
      </c>
      <c r="Y736" s="75">
        <f t="shared" si="69"/>
        <v>5864</v>
      </c>
      <c r="Z736" s="75">
        <v>733</v>
      </c>
      <c r="AE736" s="479"/>
    </row>
    <row r="737" spans="1:31" s="75" customFormat="1" ht="13.5" x14ac:dyDescent="0.2">
      <c r="A737" s="211">
        <v>734</v>
      </c>
      <c r="B737" s="212" t="s">
        <v>1926</v>
      </c>
      <c r="C737" s="213" t="s">
        <v>1927</v>
      </c>
      <c r="D737" s="213"/>
      <c r="E737" s="213">
        <v>0</v>
      </c>
      <c r="F737" s="213" t="s">
        <v>553</v>
      </c>
      <c r="G737" s="214" t="s">
        <v>677</v>
      </c>
      <c r="H737" s="208" t="str">
        <f>IF(Input!F$4="GMH_OECC",J737,IF(Input!F$4="GMH_XOEC",L737,IF(Input!F$4="GMH_Korea",N737,IF(Input!F$4="GMH_EU",P737,IF(Input!F$4="Skysuper",#REF!,IF(Input!F$4="SkyII",#REF!,IF(Input!F$4="XO-8000",#REF!, "FALSE")))))))</f>
        <v>00</v>
      </c>
      <c r="I737" s="209">
        <f>IF(Input!F$4="GMH_OECC",K737,IF(Input!F$4="GMH_XOEC",M737,IF(Input!F$4="GMH_Korea",O737,IF(Input!F$4="GMH_EU",Q737,IF(Input!F$4="Skysuper",#REF!,IF(Input!F$4="SkyII",#REF!,IF(Input!F$4="XO-8000",#REF!, "FALSE")))))))</f>
        <v>0</v>
      </c>
      <c r="J737" s="210" t="s">
        <v>10359</v>
      </c>
      <c r="K737" s="268">
        <v>0</v>
      </c>
      <c r="L737" s="270" t="s">
        <v>10359</v>
      </c>
      <c r="M737" s="270">
        <v>0</v>
      </c>
      <c r="N737" s="270" t="s">
        <v>10359</v>
      </c>
      <c r="O737" s="270">
        <v>0</v>
      </c>
      <c r="P737" s="270" t="s">
        <v>10359</v>
      </c>
      <c r="Q737" s="270">
        <v>0</v>
      </c>
      <c r="R737" s="74"/>
      <c r="S737" s="75" t="str">
        <f t="shared" si="66"/>
        <v>0000</v>
      </c>
      <c r="T737" s="75" t="str">
        <f t="shared" si="67"/>
        <v>00000000000000000000000000000000</v>
      </c>
      <c r="U737" s="75" t="str">
        <f t="shared" ca="1" si="68"/>
        <v>00000000000000000000000000000000</v>
      </c>
      <c r="V737" s="197">
        <f t="shared" ca="1" si="70"/>
        <v>0</v>
      </c>
      <c r="W737" s="75">
        <f t="shared" si="71"/>
        <v>0</v>
      </c>
      <c r="Y737" s="75">
        <f t="shared" si="69"/>
        <v>5872</v>
      </c>
      <c r="Z737" s="75">
        <v>734</v>
      </c>
      <c r="AE737" s="479"/>
    </row>
    <row r="738" spans="1:31" s="75" customFormat="1" ht="13.5" x14ac:dyDescent="0.2">
      <c r="A738" s="211">
        <v>735</v>
      </c>
      <c r="B738" s="212" t="s">
        <v>569</v>
      </c>
      <c r="C738" s="213" t="s">
        <v>569</v>
      </c>
      <c r="D738" s="213" t="s">
        <v>569</v>
      </c>
      <c r="E738" s="213" t="s">
        <v>569</v>
      </c>
      <c r="F738" s="213" t="s">
        <v>569</v>
      </c>
      <c r="G738" s="214" t="s">
        <v>569</v>
      </c>
      <c r="H738" s="208" t="str">
        <f>IF(Input!F$4="GMH_OECC",J738,IF(Input!F$4="GMH_XOEC",L738,IF(Input!F$4="GMH_Korea",N738,IF(Input!F$4="GMH_EU",P738,IF(Input!F$4="Skysuper",#REF!,IF(Input!F$4="SkyII",#REF!,IF(Input!F$4="XO-8000",#REF!, "FALSE")))))))</f>
        <v>00</v>
      </c>
      <c r="I738" s="209">
        <f>IF(Input!F$4="GMH_OECC",K738,IF(Input!F$4="GMH_XOEC",M738,IF(Input!F$4="GMH_Korea",O738,IF(Input!F$4="GMH_EU",Q738,IF(Input!F$4="Skysuper",#REF!,IF(Input!F$4="SkyII",#REF!,IF(Input!F$4="XO-8000",#REF!, "FALSE")))))))</f>
        <v>0</v>
      </c>
      <c r="J738" s="210" t="s">
        <v>10359</v>
      </c>
      <c r="K738" s="268">
        <v>0</v>
      </c>
      <c r="L738" s="270" t="s">
        <v>10359</v>
      </c>
      <c r="M738" s="270">
        <v>0</v>
      </c>
      <c r="N738" s="270" t="s">
        <v>10359</v>
      </c>
      <c r="O738" s="270">
        <v>0</v>
      </c>
      <c r="P738" s="270" t="s">
        <v>10359</v>
      </c>
      <c r="Q738" s="270">
        <v>0</v>
      </c>
      <c r="R738" s="74"/>
      <c r="S738" s="75" t="str">
        <f t="shared" si="66"/>
        <v>0000</v>
      </c>
      <c r="T738" s="75" t="str">
        <f t="shared" si="67"/>
        <v>00000000000000000000000000000000</v>
      </c>
      <c r="U738" s="75" t="str">
        <f t="shared" ca="1" si="68"/>
        <v>00000000000000000000000000000000</v>
      </c>
      <c r="V738" s="197">
        <f t="shared" ca="1" si="70"/>
        <v>0</v>
      </c>
      <c r="W738" s="75">
        <f t="shared" si="71"/>
        <v>0</v>
      </c>
      <c r="Y738" s="75">
        <f t="shared" si="69"/>
        <v>5880</v>
      </c>
      <c r="Z738" s="75">
        <v>735</v>
      </c>
      <c r="AE738" s="479"/>
    </row>
    <row r="739" spans="1:31" s="75" customFormat="1" ht="13.5" x14ac:dyDescent="0.2">
      <c r="A739" s="211">
        <v>736</v>
      </c>
      <c r="B739" s="212" t="s">
        <v>569</v>
      </c>
      <c r="C739" s="213" t="s">
        <v>569</v>
      </c>
      <c r="D739" s="213" t="s">
        <v>569</v>
      </c>
      <c r="E739" s="213" t="s">
        <v>569</v>
      </c>
      <c r="F739" s="213" t="s">
        <v>569</v>
      </c>
      <c r="G739" s="214" t="s">
        <v>569</v>
      </c>
      <c r="H739" s="208" t="str">
        <f>IF(Input!F$4="GMH_OECC",J739,IF(Input!F$4="GMH_XOEC",L739,IF(Input!F$4="GMH_Korea",N739,IF(Input!F$4="GMH_EU",P739,IF(Input!F$4="Skysuper",#REF!,IF(Input!F$4="SkyII",#REF!,IF(Input!F$4="XO-8000",#REF!, "FALSE")))))))</f>
        <v>00</v>
      </c>
      <c r="I739" s="209">
        <f>IF(Input!F$4="GMH_OECC",K739,IF(Input!F$4="GMH_XOEC",M739,IF(Input!F$4="GMH_Korea",O739,IF(Input!F$4="GMH_EU",Q739,IF(Input!F$4="Skysuper",#REF!,IF(Input!F$4="SkyII",#REF!,IF(Input!F$4="XO-8000",#REF!, "FALSE")))))))</f>
        <v>0</v>
      </c>
      <c r="J739" s="210" t="s">
        <v>10359</v>
      </c>
      <c r="K739" s="268">
        <v>0</v>
      </c>
      <c r="L739" s="270" t="s">
        <v>10359</v>
      </c>
      <c r="M739" s="270">
        <v>0</v>
      </c>
      <c r="N739" s="270" t="s">
        <v>10359</v>
      </c>
      <c r="O739" s="270">
        <v>0</v>
      </c>
      <c r="P739" s="270" t="s">
        <v>10359</v>
      </c>
      <c r="Q739" s="270">
        <v>0</v>
      </c>
      <c r="R739" s="74"/>
      <c r="S739" s="75" t="str">
        <f t="shared" si="66"/>
        <v>0000</v>
      </c>
      <c r="T739" s="75" t="str">
        <f t="shared" si="67"/>
        <v>00000000000000000000000000000000</v>
      </c>
      <c r="U739" s="75" t="str">
        <f t="shared" ca="1" si="68"/>
        <v>00000000000000000000000000000000</v>
      </c>
      <c r="V739" s="197">
        <f t="shared" ca="1" si="70"/>
        <v>0</v>
      </c>
      <c r="W739" s="75">
        <f t="shared" si="71"/>
        <v>0</v>
      </c>
      <c r="Y739" s="75">
        <f t="shared" si="69"/>
        <v>5888</v>
      </c>
      <c r="Z739" s="75">
        <v>736</v>
      </c>
      <c r="AE739" s="479"/>
    </row>
    <row r="740" spans="1:31" s="75" customFormat="1" ht="13.5" x14ac:dyDescent="0.2">
      <c r="A740" s="211">
        <v>737</v>
      </c>
      <c r="B740" s="212" t="s">
        <v>1928</v>
      </c>
      <c r="C740" s="213" t="s">
        <v>1929</v>
      </c>
      <c r="D740" s="213"/>
      <c r="E740" s="213">
        <v>0</v>
      </c>
      <c r="F740" s="213" t="s">
        <v>590</v>
      </c>
      <c r="G740" s="214" t="s">
        <v>572</v>
      </c>
      <c r="H740" s="208" t="str">
        <f>IF(Input!F$4="GMH_OECC",J740,IF(Input!F$4="GMH_XOEC",L740,IF(Input!F$4="GMH_Korea",N740,IF(Input!F$4="GMH_EU",P740,IF(Input!F$4="Skysuper",#REF!,IF(Input!F$4="SkyII",#REF!,IF(Input!F$4="XO-8000",#REF!, "FALSE")))))))</f>
        <v>00</v>
      </c>
      <c r="I740" s="209">
        <f>IF(Input!F$4="GMH_OECC",K740,IF(Input!F$4="GMH_XOEC",M740,IF(Input!F$4="GMH_Korea",O740,IF(Input!F$4="GMH_EU",Q740,IF(Input!F$4="Skysuper",#REF!,IF(Input!F$4="SkyII",#REF!,IF(Input!F$4="XO-8000",#REF!, "FALSE")))))))</f>
        <v>0</v>
      </c>
      <c r="J740" s="210" t="s">
        <v>10359</v>
      </c>
      <c r="K740" s="268">
        <v>0</v>
      </c>
      <c r="L740" s="270" t="s">
        <v>10359</v>
      </c>
      <c r="M740" s="270">
        <v>0</v>
      </c>
      <c r="N740" s="270" t="s">
        <v>10359</v>
      </c>
      <c r="O740" s="270">
        <v>0</v>
      </c>
      <c r="P740" s="270" t="s">
        <v>10359</v>
      </c>
      <c r="Q740" s="270">
        <v>0</v>
      </c>
      <c r="R740" s="74"/>
      <c r="S740" s="75" t="str">
        <f t="shared" si="66"/>
        <v>0000</v>
      </c>
      <c r="T740" s="75" t="str">
        <f t="shared" si="67"/>
        <v>00000000000000000000000000000000</v>
      </c>
      <c r="U740" s="75" t="str">
        <f t="shared" ca="1" si="68"/>
        <v>00000000000000000000000000000000</v>
      </c>
      <c r="V740" s="197">
        <f t="shared" ca="1" si="70"/>
        <v>0</v>
      </c>
      <c r="W740" s="75">
        <f t="shared" si="71"/>
        <v>0</v>
      </c>
      <c r="Y740" s="75">
        <f t="shared" si="69"/>
        <v>5896</v>
      </c>
      <c r="Z740" s="75">
        <v>737</v>
      </c>
      <c r="AE740" s="479"/>
    </row>
    <row r="741" spans="1:31" s="75" customFormat="1" ht="13.5" x14ac:dyDescent="0.2">
      <c r="A741" s="211">
        <v>738</v>
      </c>
      <c r="B741" s="212" t="s">
        <v>1930</v>
      </c>
      <c r="C741" s="213" t="s">
        <v>1931</v>
      </c>
      <c r="D741" s="213"/>
      <c r="E741" s="213">
        <v>0</v>
      </c>
      <c r="F741" s="213" t="s">
        <v>590</v>
      </c>
      <c r="G741" s="214" t="s">
        <v>554</v>
      </c>
      <c r="H741" s="208" t="str">
        <f>IF(Input!F$4="GMH_OECC",J741,IF(Input!F$4="GMH_XOEC",L741,IF(Input!F$4="GMH_Korea",N741,IF(Input!F$4="GMH_EU",P741,IF(Input!F$4="Skysuper",#REF!,IF(Input!F$4="SkyII",#REF!,IF(Input!F$4="XO-8000",#REF!, "FALSE")))))))</f>
        <v>00</v>
      </c>
      <c r="I741" s="209">
        <f>IF(Input!F$4="GMH_OECC",K741,IF(Input!F$4="GMH_XOEC",M741,IF(Input!F$4="GMH_Korea",O741,IF(Input!F$4="GMH_EU",Q741,IF(Input!F$4="Skysuper",#REF!,IF(Input!F$4="SkyII",#REF!,IF(Input!F$4="XO-8000",#REF!, "FALSE")))))))</f>
        <v>0</v>
      </c>
      <c r="J741" s="210" t="s">
        <v>10359</v>
      </c>
      <c r="K741" s="268">
        <v>0</v>
      </c>
      <c r="L741" s="270" t="s">
        <v>10359</v>
      </c>
      <c r="M741" s="270">
        <v>0</v>
      </c>
      <c r="N741" s="270">
        <v>44</v>
      </c>
      <c r="O741" s="270">
        <v>4</v>
      </c>
      <c r="P741" s="270" t="s">
        <v>10359</v>
      </c>
      <c r="Q741" s="270">
        <v>0</v>
      </c>
      <c r="R741" s="74"/>
      <c r="S741" s="75" t="str">
        <f t="shared" si="66"/>
        <v>0000</v>
      </c>
      <c r="T741" s="75" t="str">
        <f t="shared" si="67"/>
        <v>00000000000000000000000000000000</v>
      </c>
      <c r="U741" s="75" t="str">
        <f t="shared" ca="1" si="68"/>
        <v>00000000000000000000000000000000</v>
      </c>
      <c r="V741" s="197">
        <f t="shared" ca="1" si="70"/>
        <v>0</v>
      </c>
      <c r="W741" s="75">
        <f t="shared" si="71"/>
        <v>0</v>
      </c>
      <c r="Y741" s="75">
        <f t="shared" si="69"/>
        <v>5904</v>
      </c>
      <c r="Z741" s="75">
        <v>738</v>
      </c>
      <c r="AE741" s="479"/>
    </row>
    <row r="742" spans="1:31" s="75" customFormat="1" ht="13.5" x14ac:dyDescent="0.2">
      <c r="A742" s="211">
        <v>739</v>
      </c>
      <c r="B742" s="212" t="s">
        <v>1932</v>
      </c>
      <c r="C742" s="213" t="s">
        <v>1933</v>
      </c>
      <c r="D742" s="213"/>
      <c r="E742" s="213">
        <v>0</v>
      </c>
      <c r="F742" s="213" t="s">
        <v>590</v>
      </c>
      <c r="G742" s="214" t="s">
        <v>554</v>
      </c>
      <c r="H742" s="208" t="str">
        <f>IF(Input!F$4="GMH_OECC",J742,IF(Input!F$4="GMH_XOEC",L742,IF(Input!F$4="GMH_Korea",N742,IF(Input!F$4="GMH_EU",P742,IF(Input!F$4="Skysuper",#REF!,IF(Input!F$4="SkyII",#REF!,IF(Input!F$4="XO-8000",#REF!, "FALSE")))))))</f>
        <v>00</v>
      </c>
      <c r="I742" s="209">
        <f>IF(Input!F$4="GMH_OECC",K742,IF(Input!F$4="GMH_XOEC",M742,IF(Input!F$4="GMH_Korea",O742,IF(Input!F$4="GMH_EU",Q742,IF(Input!F$4="Skysuper",#REF!,IF(Input!F$4="SkyII",#REF!,IF(Input!F$4="XO-8000",#REF!, "FALSE")))))))</f>
        <v>0</v>
      </c>
      <c r="J742" s="210" t="s">
        <v>10359</v>
      </c>
      <c r="K742" s="268">
        <v>0</v>
      </c>
      <c r="L742" s="270" t="s">
        <v>10359</v>
      </c>
      <c r="M742" s="270">
        <v>0</v>
      </c>
      <c r="N742" s="270" t="s">
        <v>10359</v>
      </c>
      <c r="O742" s="270">
        <v>0</v>
      </c>
      <c r="P742" s="270" t="s">
        <v>10359</v>
      </c>
      <c r="Q742" s="270">
        <v>0</v>
      </c>
      <c r="R742" s="74"/>
      <c r="S742" s="75" t="str">
        <f t="shared" si="66"/>
        <v>0000</v>
      </c>
      <c r="T742" s="75" t="str">
        <f t="shared" si="67"/>
        <v>00000000000000000000000000000001</v>
      </c>
      <c r="U742" s="75" t="str">
        <f t="shared" ca="1" si="68"/>
        <v>00000000000000000000000000000000</v>
      </c>
      <c r="V742" s="197">
        <f t="shared" ca="1" si="70"/>
        <v>0</v>
      </c>
      <c r="W742" s="75">
        <f t="shared" si="71"/>
        <v>1</v>
      </c>
      <c r="Y742" s="75">
        <f t="shared" si="69"/>
        <v>5912</v>
      </c>
      <c r="Z742" s="75">
        <v>739</v>
      </c>
      <c r="AE742" s="479"/>
    </row>
    <row r="743" spans="1:31" s="75" customFormat="1" ht="13.5" x14ac:dyDescent="0.2">
      <c r="A743" s="211">
        <v>740</v>
      </c>
      <c r="B743" s="212" t="s">
        <v>1934</v>
      </c>
      <c r="C743" s="213" t="s">
        <v>1935</v>
      </c>
      <c r="D743" s="213"/>
      <c r="E743" s="213">
        <v>0</v>
      </c>
      <c r="F743" s="213" t="s">
        <v>590</v>
      </c>
      <c r="G743" s="214" t="s">
        <v>554</v>
      </c>
      <c r="H743" s="208" t="str">
        <f>IF(Input!F$4="GMH_OECC",J743,IF(Input!F$4="GMH_XOEC",L743,IF(Input!F$4="GMH_Korea",N743,IF(Input!F$4="GMH_EU",P743,IF(Input!F$4="Skysuper",#REF!,IF(Input!F$4="SkyII",#REF!,IF(Input!F$4="XO-8000",#REF!, "FALSE")))))))</f>
        <v>00</v>
      </c>
      <c r="I743" s="209">
        <f>IF(Input!F$4="GMH_OECC",K743,IF(Input!F$4="GMH_XOEC",M743,IF(Input!F$4="GMH_Korea",O743,IF(Input!F$4="GMH_EU",Q743,IF(Input!F$4="Skysuper",#REF!,IF(Input!F$4="SkyII",#REF!,IF(Input!F$4="XO-8000",#REF!, "FALSE")))))))</f>
        <v>0</v>
      </c>
      <c r="J743" s="210" t="s">
        <v>10359</v>
      </c>
      <c r="K743" s="268">
        <v>0</v>
      </c>
      <c r="L743" s="270" t="s">
        <v>10359</v>
      </c>
      <c r="M743" s="270">
        <v>0</v>
      </c>
      <c r="N743" s="270" t="s">
        <v>10359</v>
      </c>
      <c r="O743" s="270">
        <v>0</v>
      </c>
      <c r="P743" s="270" t="s">
        <v>10359</v>
      </c>
      <c r="Q743" s="270">
        <v>0</v>
      </c>
      <c r="R743" s="74"/>
      <c r="S743" s="75" t="str">
        <f t="shared" si="66"/>
        <v>0000</v>
      </c>
      <c r="T743" s="75" t="str">
        <f t="shared" si="67"/>
        <v>0000000000000000000000000001080F</v>
      </c>
      <c r="U743" s="75" t="str">
        <f t="shared" ca="1" si="68"/>
        <v>00000000000000000000000000000000</v>
      </c>
      <c r="V743" s="197">
        <f t="shared" ca="1" si="70"/>
        <v>0</v>
      </c>
      <c r="W743" s="75">
        <f t="shared" si="71"/>
        <v>24</v>
      </c>
      <c r="Y743" s="75">
        <f t="shared" si="69"/>
        <v>5920</v>
      </c>
      <c r="Z743" s="75">
        <v>740</v>
      </c>
      <c r="AE743" s="479"/>
    </row>
    <row r="744" spans="1:31" s="75" customFormat="1" ht="13.5" x14ac:dyDescent="0.2">
      <c r="A744" s="211">
        <v>741</v>
      </c>
      <c r="B744" s="212" t="s">
        <v>1936</v>
      </c>
      <c r="C744" s="213" t="s">
        <v>1937</v>
      </c>
      <c r="D744" s="213"/>
      <c r="E744" s="213">
        <v>0</v>
      </c>
      <c r="F744" s="213" t="s">
        <v>590</v>
      </c>
      <c r="G744" s="214" t="s">
        <v>572</v>
      </c>
      <c r="H744" s="208" t="str">
        <f>IF(Input!F$4="GMH_OECC",J744,IF(Input!F$4="GMH_XOEC",L744,IF(Input!F$4="GMH_Korea",N744,IF(Input!F$4="GMH_EU",P744,IF(Input!F$4="Skysuper",#REF!,IF(Input!F$4="SkyII",#REF!,IF(Input!F$4="XO-8000",#REF!, "FALSE")))))))</f>
        <v>00</v>
      </c>
      <c r="I744" s="209">
        <f>IF(Input!F$4="GMH_OECC",K744,IF(Input!F$4="GMH_XOEC",M744,IF(Input!F$4="GMH_Korea",O744,IF(Input!F$4="GMH_EU",Q744,IF(Input!F$4="Skysuper",#REF!,IF(Input!F$4="SkyII",#REF!,IF(Input!F$4="XO-8000",#REF!, "FALSE")))))))</f>
        <v>0</v>
      </c>
      <c r="J744" s="210" t="s">
        <v>10359</v>
      </c>
      <c r="K744" s="268">
        <v>0</v>
      </c>
      <c r="L744" s="270" t="s">
        <v>10359</v>
      </c>
      <c r="M744" s="270">
        <v>0</v>
      </c>
      <c r="N744" s="270" t="s">
        <v>10359</v>
      </c>
      <c r="O744" s="270">
        <v>0</v>
      </c>
      <c r="P744" s="270" t="s">
        <v>10359</v>
      </c>
      <c r="Q744" s="270">
        <v>0</v>
      </c>
      <c r="R744" s="74"/>
      <c r="S744" s="75" t="str">
        <f t="shared" si="66"/>
        <v>0000</v>
      </c>
      <c r="T744" s="75" t="str">
        <f t="shared" si="67"/>
        <v>000000000000000000000001080F081B</v>
      </c>
      <c r="U744" s="75" t="str">
        <f t="shared" ca="1" si="68"/>
        <v>00000000000000000000000000000000</v>
      </c>
      <c r="V744" s="197">
        <f t="shared" ca="1" si="70"/>
        <v>0</v>
      </c>
      <c r="W744" s="75">
        <f t="shared" si="71"/>
        <v>59</v>
      </c>
      <c r="Y744" s="75">
        <f t="shared" si="69"/>
        <v>5928</v>
      </c>
      <c r="Z744" s="75">
        <v>741</v>
      </c>
      <c r="AE744" s="479"/>
    </row>
    <row r="745" spans="1:31" s="75" customFormat="1" ht="13.5" x14ac:dyDescent="0.2">
      <c r="A745" s="211">
        <v>742</v>
      </c>
      <c r="B745" s="212" t="s">
        <v>1938</v>
      </c>
      <c r="C745" s="213" t="s">
        <v>1939</v>
      </c>
      <c r="D745" s="213"/>
      <c r="E745" s="213">
        <v>0</v>
      </c>
      <c r="F745" s="213" t="s">
        <v>590</v>
      </c>
      <c r="G745" s="214" t="s">
        <v>572</v>
      </c>
      <c r="H745" s="208" t="str">
        <f>IF(Input!F$4="GMH_OECC",J745,IF(Input!F$4="GMH_XOEC",L745,IF(Input!F$4="GMH_Korea",N745,IF(Input!F$4="GMH_EU",P745,IF(Input!F$4="Skysuper",#REF!,IF(Input!F$4="SkyII",#REF!,IF(Input!F$4="XO-8000",#REF!, "FALSE")))))))</f>
        <v>00</v>
      </c>
      <c r="I745" s="209">
        <f>IF(Input!F$4="GMH_OECC",K745,IF(Input!F$4="GMH_XOEC",M745,IF(Input!F$4="GMH_Korea",O745,IF(Input!F$4="GMH_EU",Q745,IF(Input!F$4="Skysuper",#REF!,IF(Input!F$4="SkyII",#REF!,IF(Input!F$4="XO-8000",#REF!, "FALSE")))))))</f>
        <v>0</v>
      </c>
      <c r="J745" s="210" t="s">
        <v>10359</v>
      </c>
      <c r="K745" s="268">
        <v>0</v>
      </c>
      <c r="L745" s="270" t="s">
        <v>10359</v>
      </c>
      <c r="M745" s="270">
        <v>0</v>
      </c>
      <c r="N745" s="270" t="s">
        <v>10359</v>
      </c>
      <c r="O745" s="270">
        <v>0</v>
      </c>
      <c r="P745" s="270" t="s">
        <v>10359</v>
      </c>
      <c r="Q745" s="270">
        <v>0</v>
      </c>
      <c r="R745" s="74"/>
      <c r="S745" s="75" t="str">
        <f t="shared" si="66"/>
        <v>0000</v>
      </c>
      <c r="T745" s="75" t="str">
        <f t="shared" si="67"/>
        <v>00000000000000000001080F081B0000</v>
      </c>
      <c r="U745" s="75" t="str">
        <f t="shared" ca="1" si="68"/>
        <v>00000000000000000000000000000000</v>
      </c>
      <c r="V745" s="197">
        <f t="shared" ca="1" si="70"/>
        <v>0</v>
      </c>
      <c r="W745" s="75">
        <f t="shared" si="71"/>
        <v>59</v>
      </c>
      <c r="Y745" s="75">
        <f t="shared" si="69"/>
        <v>5936</v>
      </c>
      <c r="Z745" s="75">
        <v>742</v>
      </c>
      <c r="AE745" s="479"/>
    </row>
    <row r="746" spans="1:31" s="75" customFormat="1" ht="13.5" x14ac:dyDescent="0.2">
      <c r="A746" s="211">
        <v>743</v>
      </c>
      <c r="B746" s="212" t="s">
        <v>1940</v>
      </c>
      <c r="C746" s="213" t="s">
        <v>1941</v>
      </c>
      <c r="D746" s="213"/>
      <c r="E746" s="213">
        <v>0</v>
      </c>
      <c r="F746" s="213" t="s">
        <v>590</v>
      </c>
      <c r="G746" s="214" t="s">
        <v>677</v>
      </c>
      <c r="H746" s="208" t="str">
        <f>IF(Input!F$4="GMH_OECC",J746,IF(Input!F$4="GMH_XOEC",L746,IF(Input!F$4="GMH_Korea",N746,IF(Input!F$4="GMH_EU",P746,IF(Input!F$4="Skysuper",#REF!,IF(Input!F$4="SkyII",#REF!,IF(Input!F$4="XO-8000",#REF!, "FALSE")))))))</f>
        <v>00</v>
      </c>
      <c r="I746" s="209">
        <f>IF(Input!F$4="GMH_OECC",K746,IF(Input!F$4="GMH_XOEC",M746,IF(Input!F$4="GMH_Korea",O746,IF(Input!F$4="GMH_EU",Q746,IF(Input!F$4="Skysuper",#REF!,IF(Input!F$4="SkyII",#REF!,IF(Input!F$4="XO-8000",#REF!, "FALSE")))))))</f>
        <v>0</v>
      </c>
      <c r="J746" s="210" t="s">
        <v>10359</v>
      </c>
      <c r="K746" s="268">
        <v>0</v>
      </c>
      <c r="L746" s="270" t="s">
        <v>10359</v>
      </c>
      <c r="M746" s="270">
        <v>0</v>
      </c>
      <c r="N746" s="270" t="s">
        <v>10359</v>
      </c>
      <c r="O746" s="270">
        <v>0</v>
      </c>
      <c r="P746" s="270" t="s">
        <v>10359</v>
      </c>
      <c r="Q746" s="270">
        <v>0</v>
      </c>
      <c r="R746" s="74"/>
      <c r="S746" s="75" t="str">
        <f t="shared" si="66"/>
        <v>0000</v>
      </c>
      <c r="T746" s="75" t="str">
        <f t="shared" si="67"/>
        <v>0000000000000001080F081B00000000</v>
      </c>
      <c r="U746" s="75" t="str">
        <f t="shared" ca="1" si="68"/>
        <v>00000000000000000000000000000000</v>
      </c>
      <c r="V746" s="197">
        <f t="shared" ca="1" si="70"/>
        <v>0</v>
      </c>
      <c r="W746" s="75">
        <f t="shared" si="71"/>
        <v>59</v>
      </c>
      <c r="Y746" s="75">
        <f t="shared" si="69"/>
        <v>5944</v>
      </c>
      <c r="Z746" s="75">
        <v>743</v>
      </c>
      <c r="AE746" s="479"/>
    </row>
    <row r="747" spans="1:31" s="75" customFormat="1" ht="13.5" x14ac:dyDescent="0.2">
      <c r="A747" s="211">
        <v>744</v>
      </c>
      <c r="B747" s="212" t="s">
        <v>569</v>
      </c>
      <c r="C747" s="213" t="s">
        <v>569</v>
      </c>
      <c r="D747" s="213" t="s">
        <v>569</v>
      </c>
      <c r="E747" s="213" t="s">
        <v>569</v>
      </c>
      <c r="F747" s="213" t="s">
        <v>569</v>
      </c>
      <c r="G747" s="214" t="s">
        <v>569</v>
      </c>
      <c r="H747" s="208" t="str">
        <f>IF(Input!F$4="GMH_OECC",J747,IF(Input!F$4="GMH_XOEC",L747,IF(Input!F$4="GMH_Korea",N747,IF(Input!F$4="GMH_EU",P747,IF(Input!F$4="Skysuper",#REF!,IF(Input!F$4="SkyII",#REF!,IF(Input!F$4="XO-8000",#REF!, "FALSE")))))))</f>
        <v>00</v>
      </c>
      <c r="I747" s="209">
        <f>IF(Input!F$4="GMH_OECC",K747,IF(Input!F$4="GMH_XOEC",M747,IF(Input!F$4="GMH_Korea",O747,IF(Input!F$4="GMH_EU",Q747,IF(Input!F$4="Skysuper",#REF!,IF(Input!F$4="SkyII",#REF!,IF(Input!F$4="XO-8000",#REF!, "FALSE")))))))</f>
        <v>0</v>
      </c>
      <c r="J747" s="210" t="s">
        <v>10359</v>
      </c>
      <c r="K747" s="268">
        <v>0</v>
      </c>
      <c r="L747" s="270" t="s">
        <v>10359</v>
      </c>
      <c r="M747" s="270">
        <v>0</v>
      </c>
      <c r="N747" s="270" t="s">
        <v>10359</v>
      </c>
      <c r="O747" s="270">
        <v>0</v>
      </c>
      <c r="P747" s="270" t="s">
        <v>10359</v>
      </c>
      <c r="Q747" s="270">
        <v>0</v>
      </c>
      <c r="R747" s="74"/>
      <c r="S747" s="75" t="str">
        <f t="shared" si="66"/>
        <v>0000</v>
      </c>
      <c r="T747" s="75" t="str">
        <f t="shared" si="67"/>
        <v>000000000001080F081B000000000000</v>
      </c>
      <c r="U747" s="75" t="str">
        <f t="shared" ca="1" si="68"/>
        <v>00000000000000000000000000000000</v>
      </c>
      <c r="V747" s="197">
        <f t="shared" ca="1" si="70"/>
        <v>0</v>
      </c>
      <c r="W747" s="75">
        <f t="shared" si="71"/>
        <v>59</v>
      </c>
      <c r="Y747" s="75">
        <f t="shared" si="69"/>
        <v>5952</v>
      </c>
      <c r="Z747" s="75">
        <v>744</v>
      </c>
      <c r="AE747" s="479"/>
    </row>
    <row r="748" spans="1:31" s="75" customFormat="1" ht="13.5" x14ac:dyDescent="0.2">
      <c r="A748" s="211">
        <v>745</v>
      </c>
      <c r="B748" s="212" t="s">
        <v>1942</v>
      </c>
      <c r="C748" s="213" t="s">
        <v>1943</v>
      </c>
      <c r="D748" s="213"/>
      <c r="E748" s="213">
        <v>0</v>
      </c>
      <c r="F748" s="213" t="s">
        <v>553</v>
      </c>
      <c r="G748" s="214" t="s">
        <v>677</v>
      </c>
      <c r="H748" s="208" t="str">
        <f>IF(Input!F$4="GMH_OECC",J748,IF(Input!F$4="GMH_XOEC",L748,IF(Input!F$4="GMH_Korea",N748,IF(Input!F$4="GMH_EU",P748,IF(Input!F$4="Skysuper",#REF!,IF(Input!F$4="SkyII",#REF!,IF(Input!F$4="XO-8000",#REF!, "FALSE")))))))</f>
        <v>00</v>
      </c>
      <c r="I748" s="209">
        <f>IF(Input!F$4="GMH_OECC",K748,IF(Input!F$4="GMH_XOEC",M748,IF(Input!F$4="GMH_Korea",O748,IF(Input!F$4="GMH_EU",Q748,IF(Input!F$4="Skysuper",#REF!,IF(Input!F$4="SkyII",#REF!,IF(Input!F$4="XO-8000",#REF!, "FALSE")))))))</f>
        <v>0</v>
      </c>
      <c r="J748" s="210" t="s">
        <v>10359</v>
      </c>
      <c r="K748" s="268">
        <v>0</v>
      </c>
      <c r="L748" s="270" t="s">
        <v>10359</v>
      </c>
      <c r="M748" s="270">
        <v>0</v>
      </c>
      <c r="N748" s="270" t="s">
        <v>10359</v>
      </c>
      <c r="O748" s="270">
        <v>0</v>
      </c>
      <c r="P748" s="270" t="s">
        <v>10359</v>
      </c>
      <c r="Q748" s="270">
        <v>0</v>
      </c>
      <c r="R748" s="74"/>
      <c r="S748" s="75" t="str">
        <f t="shared" si="66"/>
        <v>0000</v>
      </c>
      <c r="T748" s="75" t="str">
        <f t="shared" si="67"/>
        <v>00000001080F081B0000000000000000</v>
      </c>
      <c r="U748" s="75" t="str">
        <f t="shared" ca="1" si="68"/>
        <v>00000000000000000000000000000000</v>
      </c>
      <c r="V748" s="197">
        <f t="shared" ca="1" si="70"/>
        <v>0</v>
      </c>
      <c r="W748" s="75">
        <f t="shared" si="71"/>
        <v>59</v>
      </c>
      <c r="Y748" s="75">
        <f t="shared" si="69"/>
        <v>5960</v>
      </c>
      <c r="Z748" s="75">
        <v>745</v>
      </c>
      <c r="AE748" s="479"/>
    </row>
    <row r="749" spans="1:31" s="75" customFormat="1" ht="13.5" x14ac:dyDescent="0.2">
      <c r="A749" s="211">
        <v>746</v>
      </c>
      <c r="B749" s="212" t="s">
        <v>1944</v>
      </c>
      <c r="C749" s="213" t="s">
        <v>1945</v>
      </c>
      <c r="D749" s="213"/>
      <c r="E749" s="213">
        <v>1</v>
      </c>
      <c r="F749" s="213" t="s">
        <v>553</v>
      </c>
      <c r="G749" s="214" t="s">
        <v>554</v>
      </c>
      <c r="H749" s="208">
        <f>IF(Input!F$4="GMH_OECC",J749,IF(Input!F$4="GMH_XOEC",L749,IF(Input!F$4="GMH_Korea",N749,IF(Input!F$4="GMH_EU",P749,IF(Input!F$4="Skysuper",#REF!,IF(Input!F$4="SkyII",#REF!,IF(Input!F$4="XO-8000",#REF!, "FALSE")))))))</f>
        <v>1</v>
      </c>
      <c r="I749" s="209">
        <f>IF(Input!F$4="GMH_OECC",K749,IF(Input!F$4="GMH_XOEC",M749,IF(Input!F$4="GMH_Korea",O749,IF(Input!F$4="GMH_EU",Q749,IF(Input!F$4="Skysuper",#REF!,IF(Input!F$4="SkyII",#REF!,IF(Input!F$4="XO-8000",#REF!, "FALSE")))))))</f>
        <v>0</v>
      </c>
      <c r="J749" s="210">
        <v>1</v>
      </c>
      <c r="K749" s="268">
        <v>0</v>
      </c>
      <c r="L749" s="270">
        <v>1</v>
      </c>
      <c r="M749" s="270">
        <v>0</v>
      </c>
      <c r="N749" s="270">
        <v>1</v>
      </c>
      <c r="O749" s="270">
        <v>0</v>
      </c>
      <c r="P749" s="270" t="s">
        <v>10359</v>
      </c>
      <c r="Q749" s="270">
        <v>0</v>
      </c>
      <c r="R749" s="74"/>
      <c r="S749" s="75" t="str">
        <f t="shared" si="66"/>
        <v>0001</v>
      </c>
      <c r="T749" s="75" t="str">
        <f t="shared" si="67"/>
        <v>0001080F081B00000000000000000000</v>
      </c>
      <c r="U749" s="75" t="str">
        <f t="shared" ca="1" si="68"/>
        <v>00000000000000000000000000000000</v>
      </c>
      <c r="V749" s="197">
        <f t="shared" ca="1" si="70"/>
        <v>0</v>
      </c>
      <c r="W749" s="75">
        <f t="shared" si="71"/>
        <v>59</v>
      </c>
      <c r="Y749" s="75">
        <f t="shared" si="69"/>
        <v>5968</v>
      </c>
      <c r="Z749" s="75">
        <v>746</v>
      </c>
      <c r="AE749" s="479"/>
    </row>
    <row r="750" spans="1:31" s="75" customFormat="1" ht="13.5" x14ac:dyDescent="0.2">
      <c r="A750" s="211">
        <v>747</v>
      </c>
      <c r="B750" s="212" t="s">
        <v>1946</v>
      </c>
      <c r="C750" s="213" t="s">
        <v>1947</v>
      </c>
      <c r="D750" s="213"/>
      <c r="E750" s="213">
        <v>0</v>
      </c>
      <c r="F750" s="213" t="s">
        <v>590</v>
      </c>
      <c r="G750" s="214" t="s">
        <v>554</v>
      </c>
      <c r="H750" s="208">
        <f>IF(Input!F$4="GMH_OECC",J750,IF(Input!F$4="GMH_XOEC",L750,IF(Input!F$4="GMH_Korea",N750,IF(Input!F$4="GMH_EU",P750,IF(Input!F$4="Skysuper",#REF!,IF(Input!F$4="SkyII",#REF!,IF(Input!F$4="XO-8000",#REF!, "FALSE")))))))</f>
        <v>15</v>
      </c>
      <c r="I750" s="209">
        <f>IF(Input!F$4="GMH_OECC",K750,IF(Input!F$4="GMH_XOEC",M750,IF(Input!F$4="GMH_Korea",O750,IF(Input!F$4="GMH_EU",Q750,IF(Input!F$4="Skysuper",#REF!,IF(Input!F$4="SkyII",#REF!,IF(Input!F$4="XO-8000",#REF!, "FALSE")))))))</f>
        <v>4</v>
      </c>
      <c r="J750" s="210">
        <v>15</v>
      </c>
      <c r="K750" s="268">
        <v>4</v>
      </c>
      <c r="L750" s="270">
        <v>15</v>
      </c>
      <c r="M750" s="270">
        <v>4</v>
      </c>
      <c r="N750" s="270">
        <v>8</v>
      </c>
      <c r="O750" s="270">
        <v>3</v>
      </c>
      <c r="P750" s="270" t="s">
        <v>10359</v>
      </c>
      <c r="Q750" s="270">
        <v>0</v>
      </c>
      <c r="R750" s="74"/>
      <c r="S750" s="75" t="str">
        <f t="shared" si="66"/>
        <v>080F</v>
      </c>
      <c r="T750" s="75" t="str">
        <f t="shared" si="67"/>
        <v>080F081B000000000000000000000000</v>
      </c>
      <c r="U750" s="75" t="str">
        <f t="shared" ca="1" si="68"/>
        <v>00000000000000000000000000000000</v>
      </c>
      <c r="V750" s="197">
        <f t="shared" ca="1" si="70"/>
        <v>0</v>
      </c>
      <c r="W750" s="75">
        <f t="shared" si="71"/>
        <v>58</v>
      </c>
      <c r="Y750" s="75">
        <f t="shared" si="69"/>
        <v>5976</v>
      </c>
      <c r="Z750" s="75">
        <v>747</v>
      </c>
      <c r="AE750" s="479"/>
    </row>
    <row r="751" spans="1:31" s="75" customFormat="1" ht="13.5" x14ac:dyDescent="0.2">
      <c r="A751" s="211">
        <v>748</v>
      </c>
      <c r="B751" s="212" t="s">
        <v>1948</v>
      </c>
      <c r="C751" s="213" t="s">
        <v>1949</v>
      </c>
      <c r="D751" s="213"/>
      <c r="E751" s="213">
        <v>0</v>
      </c>
      <c r="F751" s="213" t="s">
        <v>590</v>
      </c>
      <c r="G751" s="214" t="s">
        <v>554</v>
      </c>
      <c r="H751" s="208">
        <f>IF(Input!F$4="GMH_OECC",J751,IF(Input!F$4="GMH_XOEC",L751,IF(Input!F$4="GMH_Korea",N751,IF(Input!F$4="GMH_EU",P751,IF(Input!F$4="Skysuper",#REF!,IF(Input!F$4="SkyII",#REF!,IF(Input!F$4="XO-8000",#REF!, "FALSE")))))))</f>
        <v>27</v>
      </c>
      <c r="I751" s="209">
        <f>IF(Input!F$4="GMH_OECC",K751,IF(Input!F$4="GMH_XOEC",M751,IF(Input!F$4="GMH_Korea",O751,IF(Input!F$4="GMH_EU",Q751,IF(Input!F$4="Skysuper",#REF!,IF(Input!F$4="SkyII",#REF!,IF(Input!F$4="XO-8000",#REF!, "FALSE")))))))</f>
        <v>4</v>
      </c>
      <c r="J751" s="210">
        <v>27</v>
      </c>
      <c r="K751" s="268">
        <v>4</v>
      </c>
      <c r="L751" s="270">
        <v>27</v>
      </c>
      <c r="M751" s="270">
        <v>4</v>
      </c>
      <c r="N751" s="270">
        <v>28</v>
      </c>
      <c r="O751" s="270">
        <v>4</v>
      </c>
      <c r="P751" s="270" t="s">
        <v>10359</v>
      </c>
      <c r="Q751" s="270">
        <v>0</v>
      </c>
      <c r="R751" s="74"/>
      <c r="S751" s="75" t="str">
        <f t="shared" si="66"/>
        <v>081B</v>
      </c>
      <c r="T751" s="75" t="str">
        <f t="shared" si="67"/>
        <v>081B0000000000000000000000000000</v>
      </c>
      <c r="U751" s="75" t="str">
        <f t="shared" ca="1" si="68"/>
        <v>00000000000000000000000000000000</v>
      </c>
      <c r="V751" s="197">
        <f t="shared" ca="1" si="70"/>
        <v>0</v>
      </c>
      <c r="W751" s="75">
        <f t="shared" si="71"/>
        <v>35</v>
      </c>
      <c r="Y751" s="75">
        <f t="shared" si="69"/>
        <v>5984</v>
      </c>
      <c r="Z751" s="75">
        <v>748</v>
      </c>
      <c r="AE751" s="479"/>
    </row>
    <row r="752" spans="1:31" s="75" customFormat="1" ht="13.5" x14ac:dyDescent="0.2">
      <c r="A752" s="211">
        <v>749</v>
      </c>
      <c r="B752" s="212" t="s">
        <v>1950</v>
      </c>
      <c r="C752" s="213" t="s">
        <v>1951</v>
      </c>
      <c r="D752" s="213"/>
      <c r="E752" s="213">
        <v>0</v>
      </c>
      <c r="F752" s="213" t="s">
        <v>590</v>
      </c>
      <c r="G752" s="214" t="s">
        <v>554</v>
      </c>
      <c r="H752" s="208" t="str">
        <f>IF(Input!F$4="GMH_OECC",J752,IF(Input!F$4="GMH_XOEC",L752,IF(Input!F$4="GMH_Korea",N752,IF(Input!F$4="GMH_EU",P752,IF(Input!F$4="Skysuper",#REF!,IF(Input!F$4="SkyII",#REF!,IF(Input!F$4="XO-8000",#REF!, "FALSE")))))))</f>
        <v>00</v>
      </c>
      <c r="I752" s="209">
        <f>IF(Input!F$4="GMH_OECC",K752,IF(Input!F$4="GMH_XOEC",M752,IF(Input!F$4="GMH_Korea",O752,IF(Input!F$4="GMH_EU",Q752,IF(Input!F$4="Skysuper",#REF!,IF(Input!F$4="SkyII",#REF!,IF(Input!F$4="XO-8000",#REF!, "FALSE")))))))</f>
        <v>0</v>
      </c>
      <c r="J752" s="210" t="s">
        <v>10359</v>
      </c>
      <c r="K752" s="268">
        <v>0</v>
      </c>
      <c r="L752" s="270" t="s">
        <v>10359</v>
      </c>
      <c r="M752" s="270">
        <v>0</v>
      </c>
      <c r="N752" s="270" t="s">
        <v>10359</v>
      </c>
      <c r="O752" s="270">
        <v>0</v>
      </c>
      <c r="P752" s="270" t="s">
        <v>10359</v>
      </c>
      <c r="Q752" s="270">
        <v>0</v>
      </c>
      <c r="R752" s="74"/>
      <c r="S752" s="75" t="str">
        <f t="shared" si="66"/>
        <v>0000</v>
      </c>
      <c r="T752" s="75" t="str">
        <f t="shared" si="67"/>
        <v>00000000000000000000000000000000</v>
      </c>
      <c r="U752" s="75" t="str">
        <f t="shared" ca="1" si="68"/>
        <v>00000000000000000000000000000000</v>
      </c>
      <c r="V752" s="197">
        <f t="shared" ca="1" si="70"/>
        <v>0</v>
      </c>
      <c r="W752" s="75">
        <f t="shared" si="71"/>
        <v>0</v>
      </c>
      <c r="Y752" s="75">
        <f t="shared" si="69"/>
        <v>5992</v>
      </c>
      <c r="Z752" s="75">
        <v>749</v>
      </c>
      <c r="AE752" s="479"/>
    </row>
    <row r="753" spans="1:31" s="75" customFormat="1" ht="13.5" x14ac:dyDescent="0.2">
      <c r="A753" s="211">
        <v>750</v>
      </c>
      <c r="B753" s="212" t="s">
        <v>1952</v>
      </c>
      <c r="C753" s="213" t="s">
        <v>1953</v>
      </c>
      <c r="D753" s="213"/>
      <c r="E753" s="213">
        <v>0</v>
      </c>
      <c r="F753" s="213" t="s">
        <v>590</v>
      </c>
      <c r="G753" s="214" t="s">
        <v>554</v>
      </c>
      <c r="H753" s="208" t="str">
        <f>IF(Input!F$4="GMH_OECC",J753,IF(Input!F$4="GMH_XOEC",L753,IF(Input!F$4="GMH_Korea",N753,IF(Input!F$4="GMH_EU",P753,IF(Input!F$4="Skysuper",#REF!,IF(Input!F$4="SkyII",#REF!,IF(Input!F$4="XO-8000",#REF!, "FALSE")))))))</f>
        <v>00</v>
      </c>
      <c r="I753" s="209">
        <f>IF(Input!F$4="GMH_OECC",K753,IF(Input!F$4="GMH_XOEC",M753,IF(Input!F$4="GMH_Korea",O753,IF(Input!F$4="GMH_EU",Q753,IF(Input!F$4="Skysuper",#REF!,IF(Input!F$4="SkyII",#REF!,IF(Input!F$4="XO-8000",#REF!, "FALSE")))))))</f>
        <v>0</v>
      </c>
      <c r="J753" s="210" t="s">
        <v>10359</v>
      </c>
      <c r="K753" s="268">
        <v>0</v>
      </c>
      <c r="L753" s="270" t="s">
        <v>10359</v>
      </c>
      <c r="M753" s="270">
        <v>0</v>
      </c>
      <c r="N753" s="270" t="s">
        <v>10359</v>
      </c>
      <c r="O753" s="270">
        <v>0</v>
      </c>
      <c r="P753" s="270" t="s">
        <v>10359</v>
      </c>
      <c r="Q753" s="270">
        <v>0</v>
      </c>
      <c r="R753" s="74"/>
      <c r="S753" s="75" t="str">
        <f t="shared" si="66"/>
        <v>0000</v>
      </c>
      <c r="T753" s="75" t="str">
        <f t="shared" si="67"/>
        <v>00000000000000000000000000000000</v>
      </c>
      <c r="U753" s="75" t="str">
        <f t="shared" ca="1" si="68"/>
        <v>00000000000000000000000000000000</v>
      </c>
      <c r="V753" s="197">
        <f t="shared" ca="1" si="70"/>
        <v>0</v>
      </c>
      <c r="W753" s="75">
        <f t="shared" si="71"/>
        <v>0</v>
      </c>
      <c r="Y753" s="75">
        <f t="shared" si="69"/>
        <v>6000</v>
      </c>
      <c r="Z753" s="75">
        <v>750</v>
      </c>
      <c r="AE753" s="479"/>
    </row>
    <row r="754" spans="1:31" s="75" customFormat="1" ht="13.5" x14ac:dyDescent="0.2">
      <c r="A754" s="211">
        <v>751</v>
      </c>
      <c r="B754" s="212" t="s">
        <v>1954</v>
      </c>
      <c r="C754" s="213" t="s">
        <v>1955</v>
      </c>
      <c r="D754" s="213"/>
      <c r="E754" s="213">
        <v>0</v>
      </c>
      <c r="F754" s="213" t="s">
        <v>590</v>
      </c>
      <c r="G754" s="214" t="s">
        <v>554</v>
      </c>
      <c r="H754" s="208" t="str">
        <f>IF(Input!F$4="GMH_OECC",J754,IF(Input!F$4="GMH_XOEC",L754,IF(Input!F$4="GMH_Korea",N754,IF(Input!F$4="GMH_EU",P754,IF(Input!F$4="Skysuper",#REF!,IF(Input!F$4="SkyII",#REF!,IF(Input!F$4="XO-8000",#REF!, "FALSE")))))))</f>
        <v>00</v>
      </c>
      <c r="I754" s="209">
        <f>IF(Input!F$4="GMH_OECC",K754,IF(Input!F$4="GMH_XOEC",M754,IF(Input!F$4="GMH_Korea",O754,IF(Input!F$4="GMH_EU",Q754,IF(Input!F$4="Skysuper",#REF!,IF(Input!F$4="SkyII",#REF!,IF(Input!F$4="XO-8000",#REF!, "FALSE")))))))</f>
        <v>0</v>
      </c>
      <c r="J754" s="210" t="s">
        <v>10359</v>
      </c>
      <c r="K754" s="268">
        <v>0</v>
      </c>
      <c r="L754" s="270" t="s">
        <v>10359</v>
      </c>
      <c r="M754" s="270">
        <v>0</v>
      </c>
      <c r="N754" s="270" t="s">
        <v>10359</v>
      </c>
      <c r="O754" s="270">
        <v>0</v>
      </c>
      <c r="P754" s="270" t="s">
        <v>10359</v>
      </c>
      <c r="Q754" s="270">
        <v>0</v>
      </c>
      <c r="R754" s="74"/>
      <c r="S754" s="75" t="str">
        <f t="shared" si="66"/>
        <v>0000</v>
      </c>
      <c r="T754" s="75" t="str">
        <f t="shared" si="67"/>
        <v>00000000000000000000000000000000</v>
      </c>
      <c r="U754" s="75" t="str">
        <f t="shared" ca="1" si="68"/>
        <v>00000000000000000000000000000000</v>
      </c>
      <c r="V754" s="197">
        <f t="shared" ca="1" si="70"/>
        <v>0</v>
      </c>
      <c r="W754" s="75">
        <f t="shared" si="71"/>
        <v>0</v>
      </c>
      <c r="Y754" s="75">
        <f t="shared" si="69"/>
        <v>6008</v>
      </c>
      <c r="Z754" s="75">
        <v>751</v>
      </c>
      <c r="AE754" s="479"/>
    </row>
    <row r="755" spans="1:31" s="75" customFormat="1" ht="13.5" x14ac:dyDescent="0.2">
      <c r="A755" s="211">
        <v>752</v>
      </c>
      <c r="B755" s="212" t="s">
        <v>1956</v>
      </c>
      <c r="C755" s="213" t="s">
        <v>1957</v>
      </c>
      <c r="D755" s="213"/>
      <c r="E755" s="213">
        <v>0</v>
      </c>
      <c r="F755" s="213" t="s">
        <v>590</v>
      </c>
      <c r="G755" s="214" t="s">
        <v>572</v>
      </c>
      <c r="H755" s="208" t="str">
        <f>IF(Input!F$4="GMH_OECC",J755,IF(Input!F$4="GMH_XOEC",L755,IF(Input!F$4="GMH_Korea",N755,IF(Input!F$4="GMH_EU",P755,IF(Input!F$4="Skysuper",#REF!,IF(Input!F$4="SkyII",#REF!,IF(Input!F$4="XO-8000",#REF!, "FALSE")))))))</f>
        <v>00</v>
      </c>
      <c r="I755" s="209">
        <f>IF(Input!F$4="GMH_OECC",K755,IF(Input!F$4="GMH_XOEC",M755,IF(Input!F$4="GMH_Korea",O755,IF(Input!F$4="GMH_EU",Q755,IF(Input!F$4="Skysuper",#REF!,IF(Input!F$4="SkyII",#REF!,IF(Input!F$4="XO-8000",#REF!, "FALSE")))))))</f>
        <v>0</v>
      </c>
      <c r="J755" s="210" t="s">
        <v>10359</v>
      </c>
      <c r="K755" s="268">
        <v>0</v>
      </c>
      <c r="L755" s="270" t="s">
        <v>10359</v>
      </c>
      <c r="M755" s="270">
        <v>0</v>
      </c>
      <c r="N755" s="270" t="s">
        <v>10359</v>
      </c>
      <c r="O755" s="270">
        <v>0</v>
      </c>
      <c r="P755" s="270" t="s">
        <v>10359</v>
      </c>
      <c r="Q755" s="270">
        <v>0</v>
      </c>
      <c r="R755" s="74"/>
      <c r="S755" s="75" t="str">
        <f t="shared" si="66"/>
        <v>0000</v>
      </c>
      <c r="T755" s="75" t="str">
        <f t="shared" si="67"/>
        <v>00000000000000000000000000000000</v>
      </c>
      <c r="U755" s="75" t="str">
        <f t="shared" ca="1" si="68"/>
        <v>00000000000000000000000000000000</v>
      </c>
      <c r="V755" s="197">
        <f t="shared" ca="1" si="70"/>
        <v>0</v>
      </c>
      <c r="W755" s="75">
        <f t="shared" si="71"/>
        <v>0</v>
      </c>
      <c r="Y755" s="75">
        <f t="shared" si="69"/>
        <v>6016</v>
      </c>
      <c r="Z755" s="75">
        <v>752</v>
      </c>
      <c r="AE755" s="479"/>
    </row>
    <row r="756" spans="1:31" s="75" customFormat="1" ht="13.5" x14ac:dyDescent="0.2">
      <c r="A756" s="211">
        <v>753</v>
      </c>
      <c r="B756" s="212" t="s">
        <v>1958</v>
      </c>
      <c r="C756" s="213" t="s">
        <v>1959</v>
      </c>
      <c r="D756" s="213"/>
      <c r="E756" s="213">
        <v>0</v>
      </c>
      <c r="F756" s="213" t="s">
        <v>553</v>
      </c>
      <c r="G756" s="214" t="s">
        <v>677</v>
      </c>
      <c r="H756" s="208" t="str">
        <f>IF(Input!F$4="GMH_OECC",J756,IF(Input!F$4="GMH_XOEC",L756,IF(Input!F$4="GMH_Korea",N756,IF(Input!F$4="GMH_EU",P756,IF(Input!F$4="Skysuper",#REF!,IF(Input!F$4="SkyII",#REF!,IF(Input!F$4="XO-8000",#REF!, "FALSE")))))))</f>
        <v>00</v>
      </c>
      <c r="I756" s="209">
        <f>IF(Input!F$4="GMH_OECC",K756,IF(Input!F$4="GMH_XOEC",M756,IF(Input!F$4="GMH_Korea",O756,IF(Input!F$4="GMH_EU",Q756,IF(Input!F$4="Skysuper",#REF!,IF(Input!F$4="SkyII",#REF!,IF(Input!F$4="XO-8000",#REF!, "FALSE")))))))</f>
        <v>0</v>
      </c>
      <c r="J756" s="210" t="s">
        <v>10359</v>
      </c>
      <c r="K756" s="268">
        <v>0</v>
      </c>
      <c r="L756" s="270" t="s">
        <v>10359</v>
      </c>
      <c r="M756" s="270">
        <v>0</v>
      </c>
      <c r="N756" s="270" t="s">
        <v>10359</v>
      </c>
      <c r="O756" s="270">
        <v>0</v>
      </c>
      <c r="P756" s="270" t="s">
        <v>10359</v>
      </c>
      <c r="Q756" s="270">
        <v>0</v>
      </c>
      <c r="R756" s="74"/>
      <c r="S756" s="75" t="str">
        <f t="shared" si="66"/>
        <v>0000</v>
      </c>
      <c r="T756" s="75" t="str">
        <f t="shared" si="67"/>
        <v>00000000000000000000000000000000</v>
      </c>
      <c r="U756" s="75" t="str">
        <f t="shared" ca="1" si="68"/>
        <v>00000000000000000000000000000000</v>
      </c>
      <c r="V756" s="197">
        <f t="shared" ca="1" si="70"/>
        <v>0</v>
      </c>
      <c r="W756" s="75">
        <f t="shared" si="71"/>
        <v>0</v>
      </c>
      <c r="Y756" s="75">
        <f t="shared" si="69"/>
        <v>6024</v>
      </c>
      <c r="Z756" s="75">
        <v>753</v>
      </c>
      <c r="AE756" s="479"/>
    </row>
    <row r="757" spans="1:31" s="75" customFormat="1" ht="13.5" x14ac:dyDescent="0.2">
      <c r="A757" s="211">
        <v>754</v>
      </c>
      <c r="B757" s="212" t="s">
        <v>1960</v>
      </c>
      <c r="C757" s="213" t="s">
        <v>1961</v>
      </c>
      <c r="D757" s="213"/>
      <c r="E757" s="213">
        <v>0</v>
      </c>
      <c r="F757" s="213" t="s">
        <v>553</v>
      </c>
      <c r="G757" s="214" t="s">
        <v>677</v>
      </c>
      <c r="H757" s="208" t="str">
        <f>IF(Input!F$4="GMH_OECC",J757,IF(Input!F$4="GMH_XOEC",L757,IF(Input!F$4="GMH_Korea",N757,IF(Input!F$4="GMH_EU",P757,IF(Input!F$4="Skysuper",#REF!,IF(Input!F$4="SkyII",#REF!,IF(Input!F$4="XO-8000",#REF!, "FALSE")))))))</f>
        <v>00</v>
      </c>
      <c r="I757" s="209">
        <f>IF(Input!F$4="GMH_OECC",K757,IF(Input!F$4="GMH_XOEC",M757,IF(Input!F$4="GMH_Korea",O757,IF(Input!F$4="GMH_EU",Q757,IF(Input!F$4="Skysuper",#REF!,IF(Input!F$4="SkyII",#REF!,IF(Input!F$4="XO-8000",#REF!, "FALSE")))))))</f>
        <v>0</v>
      </c>
      <c r="J757" s="210" t="s">
        <v>10359</v>
      </c>
      <c r="K757" s="268">
        <v>0</v>
      </c>
      <c r="L757" s="270" t="s">
        <v>10359</v>
      </c>
      <c r="M757" s="270">
        <v>0</v>
      </c>
      <c r="N757" s="270" t="s">
        <v>10359</v>
      </c>
      <c r="O757" s="270">
        <v>0</v>
      </c>
      <c r="P757" s="270" t="s">
        <v>10359</v>
      </c>
      <c r="Q757" s="270">
        <v>0</v>
      </c>
      <c r="R757" s="74"/>
      <c r="S757" s="75" t="str">
        <f t="shared" si="66"/>
        <v>0000</v>
      </c>
      <c r="T757" s="75" t="str">
        <f t="shared" si="67"/>
        <v>00000000000000000000000000000000</v>
      </c>
      <c r="U757" s="75" t="str">
        <f t="shared" ca="1" si="68"/>
        <v>00000000000000000000000000000000</v>
      </c>
      <c r="V757" s="197">
        <f t="shared" ca="1" si="70"/>
        <v>0</v>
      </c>
      <c r="W757" s="75">
        <f t="shared" si="71"/>
        <v>0</v>
      </c>
      <c r="Y757" s="75">
        <f t="shared" si="69"/>
        <v>6032</v>
      </c>
      <c r="Z757" s="75">
        <v>754</v>
      </c>
      <c r="AE757" s="479"/>
    </row>
    <row r="758" spans="1:31" s="75" customFormat="1" ht="13.5" x14ac:dyDescent="0.2">
      <c r="A758" s="211">
        <v>755</v>
      </c>
      <c r="B758" s="212" t="s">
        <v>1962</v>
      </c>
      <c r="C758" s="213" t="s">
        <v>1963</v>
      </c>
      <c r="D758" s="213"/>
      <c r="E758" s="213">
        <v>0</v>
      </c>
      <c r="F758" s="213" t="s">
        <v>553</v>
      </c>
      <c r="G758" s="214" t="s">
        <v>677</v>
      </c>
      <c r="H758" s="208" t="str">
        <f>IF(Input!F$4="GMH_OECC",J758,IF(Input!F$4="GMH_XOEC",L758,IF(Input!F$4="GMH_Korea",N758,IF(Input!F$4="GMH_EU",P758,IF(Input!F$4="Skysuper",#REF!,IF(Input!F$4="SkyII",#REF!,IF(Input!F$4="XO-8000",#REF!, "FALSE")))))))</f>
        <v>00</v>
      </c>
      <c r="I758" s="209">
        <f>IF(Input!F$4="GMH_OECC",K758,IF(Input!F$4="GMH_XOEC",M758,IF(Input!F$4="GMH_Korea",O758,IF(Input!F$4="GMH_EU",Q758,IF(Input!F$4="Skysuper",#REF!,IF(Input!F$4="SkyII",#REF!,IF(Input!F$4="XO-8000",#REF!, "FALSE")))))))</f>
        <v>0</v>
      </c>
      <c r="J758" s="210" t="s">
        <v>10359</v>
      </c>
      <c r="K758" s="268">
        <v>0</v>
      </c>
      <c r="L758" s="270" t="s">
        <v>10359</v>
      </c>
      <c r="M758" s="270">
        <v>0</v>
      </c>
      <c r="N758" s="270" t="s">
        <v>10359</v>
      </c>
      <c r="O758" s="270">
        <v>0</v>
      </c>
      <c r="P758" s="270" t="s">
        <v>10359</v>
      </c>
      <c r="Q758" s="270">
        <v>0</v>
      </c>
      <c r="R758" s="74"/>
      <c r="S758" s="75" t="str">
        <f t="shared" si="66"/>
        <v>0000</v>
      </c>
      <c r="T758" s="75" t="str">
        <f t="shared" si="67"/>
        <v>00000000000000000000000000000000</v>
      </c>
      <c r="U758" s="75" t="str">
        <f t="shared" ca="1" si="68"/>
        <v>00000000000000000000000000000000</v>
      </c>
      <c r="V758" s="197">
        <f t="shared" ca="1" si="70"/>
        <v>0</v>
      </c>
      <c r="W758" s="75">
        <f t="shared" si="71"/>
        <v>0</v>
      </c>
      <c r="Y758" s="75">
        <f t="shared" si="69"/>
        <v>6040</v>
      </c>
      <c r="Z758" s="75">
        <v>755</v>
      </c>
      <c r="AE758" s="479"/>
    </row>
    <row r="759" spans="1:31" s="75" customFormat="1" ht="13.5" x14ac:dyDescent="0.2">
      <c r="A759" s="211">
        <v>756</v>
      </c>
      <c r="B759" s="212" t="s">
        <v>1964</v>
      </c>
      <c r="C759" s="213" t="s">
        <v>1965</v>
      </c>
      <c r="D759" s="213"/>
      <c r="E759" s="213">
        <v>0</v>
      </c>
      <c r="F759" s="213" t="s">
        <v>553</v>
      </c>
      <c r="G759" s="214" t="s">
        <v>677</v>
      </c>
      <c r="H759" s="208" t="str">
        <f>IF(Input!F$4="GMH_OECC",J759,IF(Input!F$4="GMH_XOEC",L759,IF(Input!F$4="GMH_Korea",N759,IF(Input!F$4="GMH_EU",P759,IF(Input!F$4="Skysuper",#REF!,IF(Input!F$4="SkyII",#REF!,IF(Input!F$4="XO-8000",#REF!, "FALSE")))))))</f>
        <v>00</v>
      </c>
      <c r="I759" s="209">
        <f>IF(Input!F$4="GMH_OECC",K759,IF(Input!F$4="GMH_XOEC",M759,IF(Input!F$4="GMH_Korea",O759,IF(Input!F$4="GMH_EU",Q759,IF(Input!F$4="Skysuper",#REF!,IF(Input!F$4="SkyII",#REF!,IF(Input!F$4="XO-8000",#REF!, "FALSE")))))))</f>
        <v>0</v>
      </c>
      <c r="J759" s="210" t="s">
        <v>10359</v>
      </c>
      <c r="K759" s="268">
        <v>0</v>
      </c>
      <c r="L759" s="270" t="s">
        <v>10359</v>
      </c>
      <c r="M759" s="270">
        <v>0</v>
      </c>
      <c r="N759" s="270" t="s">
        <v>10359</v>
      </c>
      <c r="O759" s="270">
        <v>0</v>
      </c>
      <c r="P759" s="270" t="s">
        <v>10359</v>
      </c>
      <c r="Q759" s="270">
        <v>0</v>
      </c>
      <c r="R759" s="74"/>
      <c r="S759" s="75" t="str">
        <f t="shared" si="66"/>
        <v>0000</v>
      </c>
      <c r="T759" s="75" t="str">
        <f t="shared" si="67"/>
        <v>00000000000000000000000000000000</v>
      </c>
      <c r="U759" s="75" t="str">
        <f t="shared" ca="1" si="68"/>
        <v>00000000000000000000000000000000</v>
      </c>
      <c r="V759" s="197">
        <f t="shared" ca="1" si="70"/>
        <v>0</v>
      </c>
      <c r="W759" s="75">
        <f t="shared" si="71"/>
        <v>0</v>
      </c>
      <c r="Y759" s="75">
        <f t="shared" si="69"/>
        <v>6048</v>
      </c>
      <c r="Z759" s="75">
        <v>756</v>
      </c>
      <c r="AE759" s="479"/>
    </row>
    <row r="760" spans="1:31" s="75" customFormat="1" ht="13.5" x14ac:dyDescent="0.2">
      <c r="A760" s="211">
        <v>757</v>
      </c>
      <c r="B760" s="212" t="s">
        <v>1966</v>
      </c>
      <c r="C760" s="213" t="s">
        <v>1967</v>
      </c>
      <c r="D760" s="213"/>
      <c r="E760" s="213">
        <v>0</v>
      </c>
      <c r="F760" s="213" t="s">
        <v>553</v>
      </c>
      <c r="G760" s="214" t="s">
        <v>677</v>
      </c>
      <c r="H760" s="208" t="str">
        <f>IF(Input!F$4="GMH_OECC",J760,IF(Input!F$4="GMH_XOEC",L760,IF(Input!F$4="GMH_Korea",N760,IF(Input!F$4="GMH_EU",P760,IF(Input!F$4="Skysuper",#REF!,IF(Input!F$4="SkyII",#REF!,IF(Input!F$4="XO-8000",#REF!, "FALSE")))))))</f>
        <v>00</v>
      </c>
      <c r="I760" s="209">
        <f>IF(Input!F$4="GMH_OECC",K760,IF(Input!F$4="GMH_XOEC",M760,IF(Input!F$4="GMH_Korea",O760,IF(Input!F$4="GMH_EU",Q760,IF(Input!F$4="Skysuper",#REF!,IF(Input!F$4="SkyII",#REF!,IF(Input!F$4="XO-8000",#REF!, "FALSE")))))))</f>
        <v>0</v>
      </c>
      <c r="J760" s="210" t="s">
        <v>10359</v>
      </c>
      <c r="K760" s="268">
        <v>0</v>
      </c>
      <c r="L760" s="270" t="s">
        <v>10359</v>
      </c>
      <c r="M760" s="270">
        <v>0</v>
      </c>
      <c r="N760" s="270" t="s">
        <v>10359</v>
      </c>
      <c r="O760" s="270">
        <v>0</v>
      </c>
      <c r="P760" s="270" t="s">
        <v>10359</v>
      </c>
      <c r="Q760" s="270">
        <v>0</v>
      </c>
      <c r="R760" s="74"/>
      <c r="S760" s="75" t="str">
        <f t="shared" si="66"/>
        <v>0000</v>
      </c>
      <c r="T760" s="75" t="str">
        <f t="shared" si="67"/>
        <v>00000000000000000000000000000000</v>
      </c>
      <c r="U760" s="75" t="str">
        <f t="shared" ca="1" si="68"/>
        <v>00000000000000000000000000000000</v>
      </c>
      <c r="V760" s="197">
        <f t="shared" ca="1" si="70"/>
        <v>0</v>
      </c>
      <c r="W760" s="75">
        <f t="shared" si="71"/>
        <v>0</v>
      </c>
      <c r="Y760" s="75">
        <f t="shared" si="69"/>
        <v>6056</v>
      </c>
      <c r="Z760" s="75">
        <v>757</v>
      </c>
      <c r="AE760" s="479"/>
    </row>
    <row r="761" spans="1:31" s="75" customFormat="1" ht="13.5" x14ac:dyDescent="0.2">
      <c r="A761" s="211">
        <v>758</v>
      </c>
      <c r="B761" s="212" t="s">
        <v>1968</v>
      </c>
      <c r="C761" s="213" t="s">
        <v>1969</v>
      </c>
      <c r="D761" s="213"/>
      <c r="E761" s="213">
        <v>0</v>
      </c>
      <c r="F761" s="213" t="s">
        <v>553</v>
      </c>
      <c r="G761" s="214" t="s">
        <v>677</v>
      </c>
      <c r="H761" s="208" t="str">
        <f>IF(Input!F$4="GMH_OECC",J761,IF(Input!F$4="GMH_XOEC",L761,IF(Input!F$4="GMH_Korea",N761,IF(Input!F$4="GMH_EU",P761,IF(Input!F$4="Skysuper",#REF!,IF(Input!F$4="SkyII",#REF!,IF(Input!F$4="XO-8000",#REF!, "FALSE")))))))</f>
        <v>00</v>
      </c>
      <c r="I761" s="209">
        <f>IF(Input!F$4="GMH_OECC",K761,IF(Input!F$4="GMH_XOEC",M761,IF(Input!F$4="GMH_Korea",O761,IF(Input!F$4="GMH_EU",Q761,IF(Input!F$4="Skysuper",#REF!,IF(Input!F$4="SkyII",#REF!,IF(Input!F$4="XO-8000",#REF!, "FALSE")))))))</f>
        <v>0</v>
      </c>
      <c r="J761" s="210" t="s">
        <v>10359</v>
      </c>
      <c r="K761" s="268">
        <v>0</v>
      </c>
      <c r="L761" s="270" t="s">
        <v>10359</v>
      </c>
      <c r="M761" s="270">
        <v>0</v>
      </c>
      <c r="N761" s="270" t="s">
        <v>10359</v>
      </c>
      <c r="O761" s="270">
        <v>0</v>
      </c>
      <c r="P761" s="270" t="s">
        <v>10359</v>
      </c>
      <c r="Q761" s="270">
        <v>0</v>
      </c>
      <c r="R761" s="74"/>
      <c r="S761" s="75" t="str">
        <f t="shared" si="66"/>
        <v>0000</v>
      </c>
      <c r="T761" s="75" t="str">
        <f t="shared" si="67"/>
        <v>00000000000000000000000000000000</v>
      </c>
      <c r="U761" s="75" t="str">
        <f t="shared" ca="1" si="68"/>
        <v>00000000000000000000000000000000</v>
      </c>
      <c r="V761" s="197">
        <f t="shared" ca="1" si="70"/>
        <v>0</v>
      </c>
      <c r="W761" s="75">
        <f t="shared" si="71"/>
        <v>0</v>
      </c>
      <c r="Y761" s="75">
        <f t="shared" si="69"/>
        <v>6064</v>
      </c>
      <c r="Z761" s="75">
        <v>758</v>
      </c>
      <c r="AE761" s="479"/>
    </row>
    <row r="762" spans="1:31" s="75" customFormat="1" ht="13.5" x14ac:dyDescent="0.2">
      <c r="A762" s="211">
        <v>759</v>
      </c>
      <c r="B762" s="212" t="s">
        <v>1970</v>
      </c>
      <c r="C762" s="213" t="s">
        <v>1971</v>
      </c>
      <c r="D762" s="213"/>
      <c r="E762" s="213">
        <v>0</v>
      </c>
      <c r="F762" s="213" t="s">
        <v>553</v>
      </c>
      <c r="G762" s="214" t="s">
        <v>677</v>
      </c>
      <c r="H762" s="208" t="str">
        <f>IF(Input!F$4="GMH_OECC",J762,IF(Input!F$4="GMH_XOEC",L762,IF(Input!F$4="GMH_Korea",N762,IF(Input!F$4="GMH_EU",P762,IF(Input!F$4="Skysuper",#REF!,IF(Input!F$4="SkyII",#REF!,IF(Input!F$4="XO-8000",#REF!, "FALSE")))))))</f>
        <v>00</v>
      </c>
      <c r="I762" s="209">
        <f>IF(Input!F$4="GMH_OECC",K762,IF(Input!F$4="GMH_XOEC",M762,IF(Input!F$4="GMH_Korea",O762,IF(Input!F$4="GMH_EU",Q762,IF(Input!F$4="Skysuper",#REF!,IF(Input!F$4="SkyII",#REF!,IF(Input!F$4="XO-8000",#REF!, "FALSE")))))))</f>
        <v>0</v>
      </c>
      <c r="J762" s="210" t="s">
        <v>10359</v>
      </c>
      <c r="K762" s="268">
        <v>0</v>
      </c>
      <c r="L762" s="270" t="s">
        <v>10359</v>
      </c>
      <c r="M762" s="270">
        <v>0</v>
      </c>
      <c r="N762" s="270" t="s">
        <v>10359</v>
      </c>
      <c r="O762" s="270">
        <v>0</v>
      </c>
      <c r="P762" s="270" t="s">
        <v>10359</v>
      </c>
      <c r="Q762" s="270">
        <v>0</v>
      </c>
      <c r="R762" s="74"/>
      <c r="S762" s="75" t="str">
        <f t="shared" si="66"/>
        <v>0000</v>
      </c>
      <c r="T762" s="75" t="str">
        <f t="shared" si="67"/>
        <v>00000000000000000000000000000000</v>
      </c>
      <c r="U762" s="75" t="str">
        <f t="shared" ca="1" si="68"/>
        <v>00000000000000000000000000000000</v>
      </c>
      <c r="V762" s="197">
        <f t="shared" ca="1" si="70"/>
        <v>0</v>
      </c>
      <c r="W762" s="75">
        <f t="shared" si="71"/>
        <v>0</v>
      </c>
      <c r="Y762" s="75">
        <f t="shared" si="69"/>
        <v>6072</v>
      </c>
      <c r="Z762" s="75">
        <v>759</v>
      </c>
      <c r="AE762" s="479"/>
    </row>
    <row r="763" spans="1:31" s="75" customFormat="1" ht="13.5" x14ac:dyDescent="0.2">
      <c r="A763" s="211">
        <v>760</v>
      </c>
      <c r="B763" s="212" t="s">
        <v>1972</v>
      </c>
      <c r="C763" s="213" t="s">
        <v>1973</v>
      </c>
      <c r="D763" s="213"/>
      <c r="E763" s="213">
        <v>0</v>
      </c>
      <c r="F763" s="213" t="s">
        <v>553</v>
      </c>
      <c r="G763" s="214" t="s">
        <v>677</v>
      </c>
      <c r="H763" s="208" t="str">
        <f>IF(Input!F$4="GMH_OECC",J763,IF(Input!F$4="GMH_XOEC",L763,IF(Input!F$4="GMH_Korea",N763,IF(Input!F$4="GMH_EU",P763,IF(Input!F$4="Skysuper",#REF!,IF(Input!F$4="SkyII",#REF!,IF(Input!F$4="XO-8000",#REF!, "FALSE")))))))</f>
        <v>00</v>
      </c>
      <c r="I763" s="209">
        <f>IF(Input!F$4="GMH_OECC",K763,IF(Input!F$4="GMH_XOEC",M763,IF(Input!F$4="GMH_Korea",O763,IF(Input!F$4="GMH_EU",Q763,IF(Input!F$4="Skysuper",#REF!,IF(Input!F$4="SkyII",#REF!,IF(Input!F$4="XO-8000",#REF!, "FALSE")))))))</f>
        <v>0</v>
      </c>
      <c r="J763" s="210" t="s">
        <v>10359</v>
      </c>
      <c r="K763" s="268">
        <v>0</v>
      </c>
      <c r="L763" s="270" t="s">
        <v>10359</v>
      </c>
      <c r="M763" s="270">
        <v>0</v>
      </c>
      <c r="N763" s="270" t="s">
        <v>10359</v>
      </c>
      <c r="O763" s="270">
        <v>0</v>
      </c>
      <c r="P763" s="270" t="s">
        <v>10359</v>
      </c>
      <c r="Q763" s="270">
        <v>0</v>
      </c>
      <c r="R763" s="74"/>
      <c r="S763" s="75" t="str">
        <f t="shared" si="66"/>
        <v>0000</v>
      </c>
      <c r="T763" s="75" t="str">
        <f t="shared" si="67"/>
        <v>00000000000000000000000000000000</v>
      </c>
      <c r="U763" s="75" t="str">
        <f t="shared" ca="1" si="68"/>
        <v>00000000000000000000000000000000</v>
      </c>
      <c r="V763" s="197">
        <f t="shared" ca="1" si="70"/>
        <v>0</v>
      </c>
      <c r="W763" s="75">
        <f t="shared" si="71"/>
        <v>0</v>
      </c>
      <c r="Y763" s="75">
        <f t="shared" si="69"/>
        <v>6080</v>
      </c>
      <c r="Z763" s="75">
        <v>760</v>
      </c>
      <c r="AE763" s="479"/>
    </row>
    <row r="764" spans="1:31" s="75" customFormat="1" ht="13.5" x14ac:dyDescent="0.2">
      <c r="A764" s="211">
        <v>761</v>
      </c>
      <c r="B764" s="212" t="s">
        <v>1974</v>
      </c>
      <c r="C764" s="213" t="s">
        <v>1975</v>
      </c>
      <c r="D764" s="213"/>
      <c r="E764" s="213">
        <v>0</v>
      </c>
      <c r="F764" s="213" t="s">
        <v>553</v>
      </c>
      <c r="G764" s="214" t="s">
        <v>554</v>
      </c>
      <c r="H764" s="208" t="str">
        <f>IF(Input!F$4="GMH_OECC",J764,IF(Input!F$4="GMH_XOEC",L764,IF(Input!F$4="GMH_Korea",N764,IF(Input!F$4="GMH_EU",P764,IF(Input!F$4="Skysuper",#REF!,IF(Input!F$4="SkyII",#REF!,IF(Input!F$4="XO-8000",#REF!, "FALSE")))))))</f>
        <v>00</v>
      </c>
      <c r="I764" s="209">
        <f>IF(Input!F$4="GMH_OECC",K764,IF(Input!F$4="GMH_XOEC",M764,IF(Input!F$4="GMH_Korea",O764,IF(Input!F$4="GMH_EU",Q764,IF(Input!F$4="Skysuper",#REF!,IF(Input!F$4="SkyII",#REF!,IF(Input!F$4="XO-8000",#REF!, "FALSE")))))))</f>
        <v>0</v>
      </c>
      <c r="J764" s="210" t="s">
        <v>10359</v>
      </c>
      <c r="K764" s="268">
        <v>0</v>
      </c>
      <c r="L764" s="270" t="s">
        <v>10359</v>
      </c>
      <c r="M764" s="270">
        <v>0</v>
      </c>
      <c r="N764" s="270" t="s">
        <v>10359</v>
      </c>
      <c r="O764" s="270">
        <v>0</v>
      </c>
      <c r="P764" s="270" t="s">
        <v>10359</v>
      </c>
      <c r="Q764" s="270">
        <v>0</v>
      </c>
      <c r="R764" s="74"/>
      <c r="S764" s="75" t="str">
        <f t="shared" si="66"/>
        <v>0000</v>
      </c>
      <c r="T764" s="75" t="str">
        <f t="shared" si="67"/>
        <v>00000000000000000000000000000000</v>
      </c>
      <c r="U764" s="75" t="str">
        <f t="shared" ca="1" si="68"/>
        <v>00000000000000000000000000000000</v>
      </c>
      <c r="V764" s="197">
        <f t="shared" ca="1" si="70"/>
        <v>0</v>
      </c>
      <c r="W764" s="75">
        <f t="shared" si="71"/>
        <v>0</v>
      </c>
      <c r="Y764" s="75">
        <f t="shared" si="69"/>
        <v>6088</v>
      </c>
      <c r="Z764" s="75">
        <v>761</v>
      </c>
      <c r="AE764" s="479"/>
    </row>
    <row r="765" spans="1:31" s="75" customFormat="1" ht="13.5" x14ac:dyDescent="0.2">
      <c r="A765" s="211">
        <v>762</v>
      </c>
      <c r="B765" s="212" t="s">
        <v>1976</v>
      </c>
      <c r="C765" s="213" t="s">
        <v>1977</v>
      </c>
      <c r="D765" s="213"/>
      <c r="E765" s="213">
        <v>0</v>
      </c>
      <c r="F765" s="213" t="s">
        <v>553</v>
      </c>
      <c r="G765" s="214" t="s">
        <v>554</v>
      </c>
      <c r="H765" s="208" t="str">
        <f>IF(Input!F$4="GMH_OECC",J765,IF(Input!F$4="GMH_XOEC",L765,IF(Input!F$4="GMH_Korea",N765,IF(Input!F$4="GMH_EU",P765,IF(Input!F$4="Skysuper",#REF!,IF(Input!F$4="SkyII",#REF!,IF(Input!F$4="XO-8000",#REF!, "FALSE")))))))</f>
        <v>00</v>
      </c>
      <c r="I765" s="209">
        <f>IF(Input!F$4="GMH_OECC",K765,IF(Input!F$4="GMH_XOEC",M765,IF(Input!F$4="GMH_Korea",O765,IF(Input!F$4="GMH_EU",Q765,IF(Input!F$4="Skysuper",#REF!,IF(Input!F$4="SkyII",#REF!,IF(Input!F$4="XO-8000",#REF!, "FALSE")))))))</f>
        <v>0</v>
      </c>
      <c r="J765" s="210" t="s">
        <v>10359</v>
      </c>
      <c r="K765" s="268">
        <v>0</v>
      </c>
      <c r="L765" s="270" t="s">
        <v>10359</v>
      </c>
      <c r="M765" s="270">
        <v>0</v>
      </c>
      <c r="N765" s="270" t="s">
        <v>10359</v>
      </c>
      <c r="O765" s="270">
        <v>0</v>
      </c>
      <c r="P765" s="270" t="s">
        <v>10359</v>
      </c>
      <c r="Q765" s="270">
        <v>0</v>
      </c>
      <c r="R765" s="74"/>
      <c r="S765" s="75" t="str">
        <f t="shared" si="66"/>
        <v>0000</v>
      </c>
      <c r="T765" s="75" t="str">
        <f t="shared" si="67"/>
        <v>00000000000000000000000000000000</v>
      </c>
      <c r="U765" s="75" t="str">
        <f t="shared" ca="1" si="68"/>
        <v>0000000000000000</v>
      </c>
      <c r="V765" s="197">
        <f t="shared" ca="1" si="70"/>
        <v>0</v>
      </c>
      <c r="W765" s="75">
        <f t="shared" si="71"/>
        <v>0</v>
      </c>
      <c r="Y765" s="75">
        <f t="shared" si="69"/>
        <v>6096</v>
      </c>
      <c r="Z765" s="75">
        <v>762</v>
      </c>
      <c r="AE765" s="479"/>
    </row>
    <row r="766" spans="1:31" s="75" customFormat="1" ht="13.5" x14ac:dyDescent="0.2">
      <c r="A766" s="211">
        <v>763</v>
      </c>
      <c r="B766" s="212" t="s">
        <v>1978</v>
      </c>
      <c r="C766" s="213" t="s">
        <v>1979</v>
      </c>
      <c r="D766" s="213"/>
      <c r="E766" s="213">
        <v>0</v>
      </c>
      <c r="F766" s="213" t="s">
        <v>553</v>
      </c>
      <c r="G766" s="214" t="s">
        <v>554</v>
      </c>
      <c r="H766" s="208" t="str">
        <f>IF(Input!F$4="GMH_OECC",J766,IF(Input!F$4="GMH_XOEC",L766,IF(Input!F$4="GMH_Korea",N766,IF(Input!F$4="GMH_EU",P766,IF(Input!F$4="Skysuper",#REF!,IF(Input!F$4="SkyII",#REF!,IF(Input!F$4="XO-8000",#REF!, "FALSE")))))))</f>
        <v>00</v>
      </c>
      <c r="I766" s="209">
        <f>IF(Input!F$4="GMH_OECC",K766,IF(Input!F$4="GMH_XOEC",M766,IF(Input!F$4="GMH_Korea",O766,IF(Input!F$4="GMH_EU",Q766,IF(Input!F$4="Skysuper",#REF!,IF(Input!F$4="SkyII",#REF!,IF(Input!F$4="XO-8000",#REF!, "FALSE")))))))</f>
        <v>0</v>
      </c>
      <c r="J766" s="210" t="s">
        <v>10359</v>
      </c>
      <c r="K766" s="268">
        <v>0</v>
      </c>
      <c r="L766" s="270" t="s">
        <v>10359</v>
      </c>
      <c r="M766" s="270">
        <v>0</v>
      </c>
      <c r="N766" s="270" t="s">
        <v>10359</v>
      </c>
      <c r="O766" s="270">
        <v>0</v>
      </c>
      <c r="P766" s="270" t="s">
        <v>10359</v>
      </c>
      <c r="Q766" s="270">
        <v>0</v>
      </c>
      <c r="R766" s="74"/>
      <c r="S766" s="75" t="str">
        <f t="shared" si="66"/>
        <v>0000</v>
      </c>
      <c r="T766" s="75" t="str">
        <f t="shared" si="67"/>
        <v>00000000000000000000000000000000</v>
      </c>
      <c r="V766" s="197"/>
      <c r="W766" s="75">
        <f t="shared" si="71"/>
        <v>0</v>
      </c>
      <c r="AE766" s="479"/>
    </row>
    <row r="767" spans="1:31" s="75" customFormat="1" ht="13.5" x14ac:dyDescent="0.2">
      <c r="A767" s="211">
        <v>764</v>
      </c>
      <c r="B767" s="212" t="s">
        <v>1980</v>
      </c>
      <c r="C767" s="213" t="s">
        <v>1981</v>
      </c>
      <c r="D767" s="213"/>
      <c r="E767" s="213">
        <v>0</v>
      </c>
      <c r="F767" s="213" t="s">
        <v>553</v>
      </c>
      <c r="G767" s="214" t="s">
        <v>554</v>
      </c>
      <c r="H767" s="208" t="str">
        <f>IF(Input!F$4="GMH_OECC",J767,IF(Input!F$4="GMH_XOEC",L767,IF(Input!F$4="GMH_Korea",N767,IF(Input!F$4="GMH_EU",P767,IF(Input!F$4="Skysuper",#REF!,IF(Input!F$4="SkyII",#REF!,IF(Input!F$4="XO-8000",#REF!, "FALSE")))))))</f>
        <v>00</v>
      </c>
      <c r="I767" s="209">
        <f>IF(Input!F$4="GMH_OECC",K767,IF(Input!F$4="GMH_XOEC",M767,IF(Input!F$4="GMH_Korea",O767,IF(Input!F$4="GMH_EU",Q767,IF(Input!F$4="Skysuper",#REF!,IF(Input!F$4="SkyII",#REF!,IF(Input!F$4="XO-8000",#REF!, "FALSE")))))))</f>
        <v>0</v>
      </c>
      <c r="J767" s="210" t="s">
        <v>10359</v>
      </c>
      <c r="K767" s="268">
        <v>0</v>
      </c>
      <c r="L767" s="270" t="s">
        <v>10359</v>
      </c>
      <c r="M767" s="270">
        <v>0</v>
      </c>
      <c r="N767" s="270" t="s">
        <v>10359</v>
      </c>
      <c r="O767" s="270">
        <v>0</v>
      </c>
      <c r="P767" s="270" t="s">
        <v>10359</v>
      </c>
      <c r="Q767" s="270">
        <v>0</v>
      </c>
      <c r="R767" s="74"/>
      <c r="S767" s="75" t="str">
        <f t="shared" si="66"/>
        <v>0000</v>
      </c>
      <c r="T767" s="75" t="str">
        <f t="shared" si="67"/>
        <v>00000000000000000000000000000000</v>
      </c>
      <c r="V767" s="197"/>
      <c r="W767" s="75">
        <f t="shared" si="71"/>
        <v>0</v>
      </c>
      <c r="AE767" s="479"/>
    </row>
    <row r="768" spans="1:31" s="75" customFormat="1" ht="13.5" x14ac:dyDescent="0.2">
      <c r="A768" s="211">
        <v>765</v>
      </c>
      <c r="B768" s="212" t="s">
        <v>1982</v>
      </c>
      <c r="C768" s="213" t="s">
        <v>1983</v>
      </c>
      <c r="D768" s="213"/>
      <c r="E768" s="213">
        <v>0</v>
      </c>
      <c r="F768" s="213" t="s">
        <v>553</v>
      </c>
      <c r="G768" s="214" t="s">
        <v>554</v>
      </c>
      <c r="H768" s="208" t="str">
        <f>IF(Input!F$4="GMH_OECC",J768,IF(Input!F$4="GMH_XOEC",L768,IF(Input!F$4="GMH_Korea",N768,IF(Input!F$4="GMH_EU",P768,IF(Input!F$4="Skysuper",#REF!,IF(Input!F$4="SkyII",#REF!,IF(Input!F$4="XO-8000",#REF!, "FALSE")))))))</f>
        <v>00</v>
      </c>
      <c r="I768" s="209">
        <f>IF(Input!F$4="GMH_OECC",K768,IF(Input!F$4="GMH_XOEC",M768,IF(Input!F$4="GMH_Korea",O768,IF(Input!F$4="GMH_EU",Q768,IF(Input!F$4="Skysuper",#REF!,IF(Input!F$4="SkyII",#REF!,IF(Input!F$4="XO-8000",#REF!, "FALSE")))))))</f>
        <v>0</v>
      </c>
      <c r="J768" s="210" t="s">
        <v>10359</v>
      </c>
      <c r="K768" s="268">
        <v>0</v>
      </c>
      <c r="L768" s="270" t="s">
        <v>10359</v>
      </c>
      <c r="M768" s="270">
        <v>0</v>
      </c>
      <c r="N768" s="270" t="s">
        <v>10359</v>
      </c>
      <c r="O768" s="270">
        <v>0</v>
      </c>
      <c r="P768" s="270" t="s">
        <v>10359</v>
      </c>
      <c r="Q768" s="270">
        <v>0</v>
      </c>
      <c r="R768" s="74"/>
      <c r="S768" s="75" t="str">
        <f t="shared" si="66"/>
        <v>0000</v>
      </c>
      <c r="T768" s="75" t="str">
        <f t="shared" si="67"/>
        <v>00000000000000000000000000009001</v>
      </c>
      <c r="V768" s="197"/>
      <c r="W768" s="75">
        <f t="shared" si="71"/>
        <v>145</v>
      </c>
      <c r="AE768" s="479"/>
    </row>
    <row r="769" spans="1:31" s="75" customFormat="1" ht="13.5" x14ac:dyDescent="0.2">
      <c r="A769" s="211">
        <v>766</v>
      </c>
      <c r="B769" s="212" t="s">
        <v>1984</v>
      </c>
      <c r="C769" s="213" t="s">
        <v>1985</v>
      </c>
      <c r="D769" s="213"/>
      <c r="E769" s="213">
        <v>0</v>
      </c>
      <c r="F769" s="213" t="s">
        <v>553</v>
      </c>
      <c r="G769" s="214" t="s">
        <v>554</v>
      </c>
      <c r="H769" s="208" t="str">
        <f>IF(Input!F$4="GMH_OECC",J769,IF(Input!F$4="GMH_XOEC",L769,IF(Input!F$4="GMH_Korea",N769,IF(Input!F$4="GMH_EU",P769,IF(Input!F$4="Skysuper",#REF!,IF(Input!F$4="SkyII",#REF!,IF(Input!F$4="XO-8000",#REF!, "FALSE")))))))</f>
        <v>00</v>
      </c>
      <c r="I769" s="209">
        <f>IF(Input!F$4="GMH_OECC",K769,IF(Input!F$4="GMH_XOEC",M769,IF(Input!F$4="GMH_Korea",O769,IF(Input!F$4="GMH_EU",Q769,IF(Input!F$4="Skysuper",#REF!,IF(Input!F$4="SkyII",#REF!,IF(Input!F$4="XO-8000",#REF!, "FALSE")))))))</f>
        <v>0</v>
      </c>
      <c r="J769" s="210" t="s">
        <v>10359</v>
      </c>
      <c r="K769" s="268">
        <v>0</v>
      </c>
      <c r="L769" s="270" t="s">
        <v>10359</v>
      </c>
      <c r="M769" s="270">
        <v>0</v>
      </c>
      <c r="N769" s="270" t="s">
        <v>10359</v>
      </c>
      <c r="O769" s="270">
        <v>0</v>
      </c>
      <c r="P769" s="270" t="s">
        <v>10359</v>
      </c>
      <c r="Q769" s="270">
        <v>0</v>
      </c>
      <c r="R769" s="74"/>
      <c r="S769" s="75" t="str">
        <f t="shared" si="66"/>
        <v>0000</v>
      </c>
      <c r="T769" s="75" t="str">
        <f t="shared" si="67"/>
        <v>00000000000000000000000090010000</v>
      </c>
      <c r="V769" s="197"/>
      <c r="W769" s="75">
        <f t="shared" si="71"/>
        <v>145</v>
      </c>
      <c r="AE769" s="479"/>
    </row>
    <row r="770" spans="1:31" s="75" customFormat="1" ht="13.5" x14ac:dyDescent="0.2">
      <c r="A770" s="211">
        <v>767</v>
      </c>
      <c r="B770" s="212" t="s">
        <v>1986</v>
      </c>
      <c r="C770" s="213" t="s">
        <v>1987</v>
      </c>
      <c r="D770" s="213"/>
      <c r="E770" s="213">
        <v>0</v>
      </c>
      <c r="F770" s="213" t="s">
        <v>553</v>
      </c>
      <c r="G770" s="214" t="s">
        <v>554</v>
      </c>
      <c r="H770" s="208" t="str">
        <f>IF(Input!F$4="GMH_OECC",J770,IF(Input!F$4="GMH_XOEC",L770,IF(Input!F$4="GMH_Korea",N770,IF(Input!F$4="GMH_EU",P770,IF(Input!F$4="Skysuper",#REF!,IF(Input!F$4="SkyII",#REF!,IF(Input!F$4="XO-8000",#REF!, "FALSE")))))))</f>
        <v>00</v>
      </c>
      <c r="I770" s="209">
        <f>IF(Input!F$4="GMH_OECC",K770,IF(Input!F$4="GMH_XOEC",M770,IF(Input!F$4="GMH_Korea",O770,IF(Input!F$4="GMH_EU",Q770,IF(Input!F$4="Skysuper",#REF!,IF(Input!F$4="SkyII",#REF!,IF(Input!F$4="XO-8000",#REF!, "FALSE")))))))</f>
        <v>0</v>
      </c>
      <c r="J770" s="210" t="s">
        <v>10359</v>
      </c>
      <c r="K770" s="268">
        <v>0</v>
      </c>
      <c r="L770" s="270" t="s">
        <v>10359</v>
      </c>
      <c r="M770" s="270">
        <v>0</v>
      </c>
      <c r="N770" s="270" t="s">
        <v>10359</v>
      </c>
      <c r="O770" s="270">
        <v>0</v>
      </c>
      <c r="P770" s="270" t="s">
        <v>10359</v>
      </c>
      <c r="Q770" s="270">
        <v>0</v>
      </c>
      <c r="R770" s="74"/>
      <c r="S770" s="75" t="str">
        <f t="shared" si="66"/>
        <v>0000</v>
      </c>
      <c r="T770" s="75" t="str">
        <f t="shared" si="67"/>
        <v>00000000000000000000900100000000</v>
      </c>
      <c r="V770" s="197"/>
      <c r="W770" s="75">
        <f t="shared" si="71"/>
        <v>145</v>
      </c>
      <c r="AE770" s="479"/>
    </row>
    <row r="771" spans="1:31" s="75" customFormat="1" ht="13.5" x14ac:dyDescent="0.2">
      <c r="A771" s="211">
        <v>768</v>
      </c>
      <c r="B771" s="212" t="s">
        <v>1988</v>
      </c>
      <c r="C771" s="213" t="s">
        <v>1989</v>
      </c>
      <c r="D771" s="213"/>
      <c r="E771" s="213">
        <v>0</v>
      </c>
      <c r="F771" s="213" t="s">
        <v>553</v>
      </c>
      <c r="G771" s="214" t="s">
        <v>554</v>
      </c>
      <c r="H771" s="208" t="str">
        <f>IF(Input!F$4="GMH_OECC",J771,IF(Input!F$4="GMH_XOEC",L771,IF(Input!F$4="GMH_Korea",N771,IF(Input!F$4="GMH_EU",P771,IF(Input!F$4="Skysuper",#REF!,IF(Input!F$4="SkyII",#REF!,IF(Input!F$4="XO-8000",#REF!, "FALSE")))))))</f>
        <v>00</v>
      </c>
      <c r="I771" s="209">
        <f>IF(Input!F$4="GMH_OECC",K771,IF(Input!F$4="GMH_XOEC",M771,IF(Input!F$4="GMH_Korea",O771,IF(Input!F$4="GMH_EU",Q771,IF(Input!F$4="Skysuper",#REF!,IF(Input!F$4="SkyII",#REF!,IF(Input!F$4="XO-8000",#REF!, "FALSE")))))))</f>
        <v>0</v>
      </c>
      <c r="J771" s="210" t="s">
        <v>10359</v>
      </c>
      <c r="K771" s="268">
        <v>0</v>
      </c>
      <c r="L771" s="270" t="s">
        <v>10359</v>
      </c>
      <c r="M771" s="270">
        <v>0</v>
      </c>
      <c r="N771" s="270" t="s">
        <v>10359</v>
      </c>
      <c r="O771" s="270">
        <v>0</v>
      </c>
      <c r="P771" s="270" t="s">
        <v>10359</v>
      </c>
      <c r="Q771" s="270">
        <v>0</v>
      </c>
      <c r="R771" s="74"/>
      <c r="S771" s="75" t="str">
        <f t="shared" ref="S771:S834" si="72">"0"&amp;DEC2HEX(2^(I771-1))&amp;IF(LEN(DEC2HEX(H771))=2,DEC2HEX(H771),"0"&amp;DEC2HEX(H771))</f>
        <v>0000</v>
      </c>
      <c r="T771" s="75" t="str">
        <f t="shared" si="67"/>
        <v>00000000000000009001000000000001</v>
      </c>
      <c r="V771" s="197"/>
      <c r="W771" s="75">
        <f t="shared" si="71"/>
        <v>146</v>
      </c>
      <c r="AE771" s="479"/>
    </row>
    <row r="772" spans="1:31" s="75" customFormat="1" ht="13.5" x14ac:dyDescent="0.2">
      <c r="A772" s="211">
        <v>769</v>
      </c>
      <c r="B772" s="212" t="s">
        <v>1990</v>
      </c>
      <c r="C772" s="213" t="s">
        <v>1991</v>
      </c>
      <c r="D772" s="213"/>
      <c r="E772" s="213">
        <v>0</v>
      </c>
      <c r="F772" s="213" t="s">
        <v>590</v>
      </c>
      <c r="G772" s="214" t="s">
        <v>554</v>
      </c>
      <c r="H772" s="208" t="str">
        <f>IF(Input!F$4="GMH_OECC",J772,IF(Input!F$4="GMH_XOEC",L772,IF(Input!F$4="GMH_Korea",N772,IF(Input!F$4="GMH_EU",P772,IF(Input!F$4="Skysuper",#REF!,IF(Input!F$4="SkyII",#REF!,IF(Input!F$4="XO-8000",#REF!, "FALSE")))))))</f>
        <v>00</v>
      </c>
      <c r="I772" s="209">
        <f>IF(Input!F$4="GMH_OECC",K772,IF(Input!F$4="GMH_XOEC",M772,IF(Input!F$4="GMH_Korea",O772,IF(Input!F$4="GMH_EU",Q772,IF(Input!F$4="Skysuper",#REF!,IF(Input!F$4="SkyII",#REF!,IF(Input!F$4="XO-8000",#REF!, "FALSE")))))))</f>
        <v>0</v>
      </c>
      <c r="J772" s="210" t="s">
        <v>10359</v>
      </c>
      <c r="K772" s="268">
        <v>0</v>
      </c>
      <c r="L772" s="270" t="s">
        <v>10359</v>
      </c>
      <c r="M772" s="270">
        <v>0</v>
      </c>
      <c r="N772" s="270" t="s">
        <v>10359</v>
      </c>
      <c r="O772" s="270">
        <v>0</v>
      </c>
      <c r="P772" s="270" t="s">
        <v>10359</v>
      </c>
      <c r="Q772" s="270">
        <v>0</v>
      </c>
      <c r="R772" s="74"/>
      <c r="S772" s="75" t="str">
        <f t="shared" si="72"/>
        <v>0000</v>
      </c>
      <c r="T772" s="75" t="str">
        <f t="shared" ref="T772:T835" si="73">CONCATENATE(S772,S773,S774,S775,S776,S777,S778,S779)</f>
        <v>00000000000090010000000000010000</v>
      </c>
      <c r="V772" s="197"/>
      <c r="W772" s="75">
        <f t="shared" si="71"/>
        <v>146</v>
      </c>
      <c r="AE772" s="479"/>
    </row>
    <row r="773" spans="1:31" s="75" customFormat="1" ht="13.5" x14ac:dyDescent="0.2">
      <c r="A773" s="211">
        <v>770</v>
      </c>
      <c r="B773" s="212" t="s">
        <v>1992</v>
      </c>
      <c r="C773" s="213" t="s">
        <v>1993</v>
      </c>
      <c r="D773" s="213"/>
      <c r="E773" s="213">
        <v>0</v>
      </c>
      <c r="F773" s="213" t="s">
        <v>553</v>
      </c>
      <c r="G773" s="214" t="s">
        <v>677</v>
      </c>
      <c r="H773" s="208" t="str">
        <f>IF(Input!F$4="GMH_OECC",J773,IF(Input!F$4="GMH_XOEC",L773,IF(Input!F$4="GMH_Korea",N773,IF(Input!F$4="GMH_EU",P773,IF(Input!F$4="Skysuper",#REF!,IF(Input!F$4="SkyII",#REF!,IF(Input!F$4="XO-8000",#REF!, "FALSE")))))))</f>
        <v>00</v>
      </c>
      <c r="I773" s="209">
        <f>IF(Input!F$4="GMH_OECC",K773,IF(Input!F$4="GMH_XOEC",M773,IF(Input!F$4="GMH_Korea",O773,IF(Input!F$4="GMH_EU",Q773,IF(Input!F$4="Skysuper",#REF!,IF(Input!F$4="SkyII",#REF!,IF(Input!F$4="XO-8000",#REF!, "FALSE")))))))</f>
        <v>0</v>
      </c>
      <c r="J773" s="210" t="s">
        <v>10359</v>
      </c>
      <c r="K773" s="268">
        <v>0</v>
      </c>
      <c r="L773" s="270" t="s">
        <v>10359</v>
      </c>
      <c r="M773" s="270">
        <v>0</v>
      </c>
      <c r="N773" s="270" t="s">
        <v>10359</v>
      </c>
      <c r="O773" s="270">
        <v>0</v>
      </c>
      <c r="P773" s="270" t="s">
        <v>10359</v>
      </c>
      <c r="Q773" s="270">
        <v>0</v>
      </c>
      <c r="R773" s="74"/>
      <c r="S773" s="75" t="str">
        <f t="shared" si="72"/>
        <v>0000</v>
      </c>
      <c r="T773" s="75" t="str">
        <f t="shared" si="73"/>
        <v>00000000900100000000000100000000</v>
      </c>
      <c r="V773" s="197"/>
      <c r="W773" s="75">
        <f t="shared" si="71"/>
        <v>146</v>
      </c>
      <c r="AE773" s="479"/>
    </row>
    <row r="774" spans="1:31" s="75" customFormat="1" ht="13.5" x14ac:dyDescent="0.2">
      <c r="A774" s="211">
        <v>771</v>
      </c>
      <c r="B774" s="212" t="s">
        <v>1994</v>
      </c>
      <c r="C774" s="213" t="s">
        <v>1995</v>
      </c>
      <c r="D774" s="213"/>
      <c r="E774" s="213">
        <v>0</v>
      </c>
      <c r="F774" s="213" t="s">
        <v>590</v>
      </c>
      <c r="G774" s="214" t="s">
        <v>677</v>
      </c>
      <c r="H774" s="208" t="str">
        <f>IF(Input!F$4="GMH_OECC",J774,IF(Input!F$4="GMH_XOEC",L774,IF(Input!F$4="GMH_Korea",N774,IF(Input!F$4="GMH_EU",P774,IF(Input!F$4="Skysuper",#REF!,IF(Input!F$4="SkyII",#REF!,IF(Input!F$4="XO-8000",#REF!, "FALSE")))))))</f>
        <v>00</v>
      </c>
      <c r="I774" s="209">
        <f>IF(Input!F$4="GMH_OECC",K774,IF(Input!F$4="GMH_XOEC",M774,IF(Input!F$4="GMH_Korea",O774,IF(Input!F$4="GMH_EU",Q774,IF(Input!F$4="Skysuper",#REF!,IF(Input!F$4="SkyII",#REF!,IF(Input!F$4="XO-8000",#REF!, "FALSE")))))))</f>
        <v>0</v>
      </c>
      <c r="J774" s="210" t="s">
        <v>10359</v>
      </c>
      <c r="K774" s="268">
        <v>0</v>
      </c>
      <c r="L774" s="270" t="s">
        <v>10359</v>
      </c>
      <c r="M774" s="270">
        <v>0</v>
      </c>
      <c r="N774" s="270" t="s">
        <v>10359</v>
      </c>
      <c r="O774" s="270">
        <v>0</v>
      </c>
      <c r="P774" s="270" t="s">
        <v>10359</v>
      </c>
      <c r="Q774" s="270">
        <v>0</v>
      </c>
      <c r="R774" s="74"/>
      <c r="S774" s="75" t="str">
        <f t="shared" si="72"/>
        <v>0000</v>
      </c>
      <c r="T774" s="75" t="str">
        <f t="shared" si="73"/>
        <v>00009001000000000001000000000000</v>
      </c>
      <c r="V774" s="197"/>
      <c r="W774" s="75">
        <f t="shared" ref="W774:W837" si="74">HEX2DEC(RIGHT(S774,2))+HEX2DEC(RIGHT(S775,2))+HEX2DEC(RIGHT(S776,2))+HEX2DEC(RIGHT(S777,2))+HEX2DEC(LEFT(S774,2))+HEX2DEC(LEFT(S775,2))+HEX2DEC(LEFT(S776,2))+HEX2DEC(LEFT(S777,2))+HEX2DEC(RIGHT(S778,2))+HEX2DEC(RIGHT(S779,2))+HEX2DEC(RIGHT(S780,2))+HEX2DEC(RIGHT(S781,2))+HEX2DEC(LEFT(S778,2))+HEX2DEC(LEFT(S779,2))+HEX2DEC(LEFT(S780,2))+HEX2DEC(LEFT(S781,2))</f>
        <v>146</v>
      </c>
      <c r="AE774" s="479"/>
    </row>
    <row r="775" spans="1:31" s="75" customFormat="1" ht="13.5" x14ac:dyDescent="0.2">
      <c r="A775" s="211">
        <v>772</v>
      </c>
      <c r="B775" s="212" t="s">
        <v>1996</v>
      </c>
      <c r="C775" s="213" t="s">
        <v>1997</v>
      </c>
      <c r="D775" s="213"/>
      <c r="E775" s="213">
        <v>1</v>
      </c>
      <c r="F775" s="213" t="s">
        <v>553</v>
      </c>
      <c r="G775" s="214" t="s">
        <v>572</v>
      </c>
      <c r="H775" s="208">
        <f>IF(Input!F$4="GMH_OECC",J775,IF(Input!F$4="GMH_XOEC",L775,IF(Input!F$4="GMH_Korea",N775,IF(Input!F$4="GMH_EU",P775,IF(Input!F$4="Skysuper",#REF!,IF(Input!F$4="SkyII",#REF!,IF(Input!F$4="XO-8000",#REF!, "FALSE")))))))</f>
        <v>1</v>
      </c>
      <c r="I775" s="209">
        <f>IF(Input!F$4="GMH_OECC",K775,IF(Input!F$4="GMH_XOEC",M775,IF(Input!F$4="GMH_Korea",O775,IF(Input!F$4="GMH_EU",Q775,IF(Input!F$4="Skysuper",#REF!,IF(Input!F$4="SkyII",#REF!,IF(Input!F$4="XO-8000",#REF!, "FALSE")))))))</f>
        <v>0</v>
      </c>
      <c r="J775" s="210">
        <v>1</v>
      </c>
      <c r="K775" s="268">
        <v>0</v>
      </c>
      <c r="L775" s="270">
        <v>1</v>
      </c>
      <c r="M775" s="270">
        <v>0</v>
      </c>
      <c r="N775" s="270">
        <v>1</v>
      </c>
      <c r="O775" s="270">
        <v>0</v>
      </c>
      <c r="P775" s="270" t="s">
        <v>10359</v>
      </c>
      <c r="Q775" s="270">
        <v>0</v>
      </c>
      <c r="R775" s="74"/>
      <c r="S775" s="75" t="str">
        <f>"9"&amp;DEC2HEX(2^(I775-1))&amp;IF(LEN(DEC2HEX(H775))=2,DEC2HEX(H775),"0"&amp;DEC2HEX(H775))</f>
        <v>9001</v>
      </c>
      <c r="T775" s="75" t="str">
        <f t="shared" si="73"/>
        <v>90010000000000010000000000000000</v>
      </c>
      <c r="V775" s="197"/>
      <c r="W775" s="75">
        <f t="shared" si="74"/>
        <v>146</v>
      </c>
      <c r="AE775" s="479"/>
    </row>
    <row r="776" spans="1:31" s="75" customFormat="1" ht="13.5" x14ac:dyDescent="0.2">
      <c r="A776" s="211">
        <v>773</v>
      </c>
      <c r="B776" s="212" t="s">
        <v>1998</v>
      </c>
      <c r="C776" s="213" t="s">
        <v>1999</v>
      </c>
      <c r="D776" s="213"/>
      <c r="E776" s="213">
        <v>0</v>
      </c>
      <c r="F776" s="213" t="s">
        <v>553</v>
      </c>
      <c r="G776" s="214" t="s">
        <v>554</v>
      </c>
      <c r="H776" s="208" t="str">
        <f>IF(Input!F$4="GMH_OECC",J776,IF(Input!F$4="GMH_XOEC",L776,IF(Input!F$4="GMH_Korea",N776,IF(Input!F$4="GMH_EU",P776,IF(Input!F$4="Skysuper",#REF!,IF(Input!F$4="SkyII",#REF!,IF(Input!F$4="XO-8000",#REF!, "FALSE")))))))</f>
        <v>00</v>
      </c>
      <c r="I776" s="209">
        <f>IF(Input!F$4="GMH_OECC",K776,IF(Input!F$4="GMH_XOEC",M776,IF(Input!F$4="GMH_Korea",O776,IF(Input!F$4="GMH_EU",Q776,IF(Input!F$4="Skysuper",#REF!,IF(Input!F$4="SkyII",#REF!,IF(Input!F$4="XO-8000",#REF!, "FALSE")))))))</f>
        <v>0</v>
      </c>
      <c r="J776" s="210" t="s">
        <v>10359</v>
      </c>
      <c r="K776" s="268">
        <v>0</v>
      </c>
      <c r="L776" s="270" t="s">
        <v>10359</v>
      </c>
      <c r="M776" s="270">
        <v>0</v>
      </c>
      <c r="N776" s="270" t="s">
        <v>10359</v>
      </c>
      <c r="O776" s="270">
        <v>0</v>
      </c>
      <c r="P776" s="270" t="s">
        <v>10359</v>
      </c>
      <c r="Q776" s="270">
        <v>0</v>
      </c>
      <c r="R776" s="74"/>
      <c r="S776" s="75" t="str">
        <f t="shared" si="72"/>
        <v>0000</v>
      </c>
      <c r="T776" s="75" t="str">
        <f t="shared" si="73"/>
        <v>00000000000100000000000000000000</v>
      </c>
      <c r="V776" s="197"/>
      <c r="W776" s="75">
        <f t="shared" si="74"/>
        <v>1</v>
      </c>
      <c r="AE776" s="479"/>
    </row>
    <row r="777" spans="1:31" s="75" customFormat="1" ht="13.5" x14ac:dyDescent="0.2">
      <c r="A777" s="211">
        <v>774</v>
      </c>
      <c r="B777" s="212" t="s">
        <v>2000</v>
      </c>
      <c r="C777" s="213" t="s">
        <v>2001</v>
      </c>
      <c r="D777" s="213"/>
      <c r="E777" s="213">
        <v>0</v>
      </c>
      <c r="F777" s="213" t="s">
        <v>553</v>
      </c>
      <c r="G777" s="214" t="s">
        <v>554</v>
      </c>
      <c r="H777" s="208" t="str">
        <f>IF(Input!F$4="GMH_OECC",J777,IF(Input!F$4="GMH_XOEC",L777,IF(Input!F$4="GMH_Korea",N777,IF(Input!F$4="GMH_EU",P777,IF(Input!F$4="Skysuper",#REF!,IF(Input!F$4="SkyII",#REF!,IF(Input!F$4="XO-8000",#REF!, "FALSE")))))))</f>
        <v>00</v>
      </c>
      <c r="I777" s="209">
        <f>IF(Input!F$4="GMH_OECC",K777,IF(Input!F$4="GMH_XOEC",M777,IF(Input!F$4="GMH_Korea",O777,IF(Input!F$4="GMH_EU",Q777,IF(Input!F$4="Skysuper",#REF!,IF(Input!F$4="SkyII",#REF!,IF(Input!F$4="XO-8000",#REF!, "FALSE")))))))</f>
        <v>0</v>
      </c>
      <c r="J777" s="210" t="s">
        <v>10359</v>
      </c>
      <c r="K777" s="268">
        <v>0</v>
      </c>
      <c r="L777" s="270" t="s">
        <v>10359</v>
      </c>
      <c r="M777" s="270">
        <v>0</v>
      </c>
      <c r="N777" s="270" t="s">
        <v>10359</v>
      </c>
      <c r="O777" s="270">
        <v>0</v>
      </c>
      <c r="P777" s="270" t="s">
        <v>10359</v>
      </c>
      <c r="Q777" s="270">
        <v>0</v>
      </c>
      <c r="R777" s="74"/>
      <c r="S777" s="75" t="str">
        <f t="shared" si="72"/>
        <v>0000</v>
      </c>
      <c r="T777" s="75" t="str">
        <f t="shared" si="73"/>
        <v>00000001000000000000000000000000</v>
      </c>
      <c r="V777" s="197"/>
      <c r="W777" s="75">
        <f t="shared" si="74"/>
        <v>1</v>
      </c>
      <c r="AE777" s="479"/>
    </row>
    <row r="778" spans="1:31" s="75" customFormat="1" ht="13.5" x14ac:dyDescent="0.2">
      <c r="A778" s="211">
        <v>775</v>
      </c>
      <c r="B778" s="212" t="s">
        <v>2002</v>
      </c>
      <c r="C778" s="213" t="s">
        <v>2003</v>
      </c>
      <c r="D778" s="213"/>
      <c r="E778" s="213">
        <v>1</v>
      </c>
      <c r="F778" s="213" t="s">
        <v>553</v>
      </c>
      <c r="G778" s="214" t="s">
        <v>572</v>
      </c>
      <c r="H778" s="208">
        <f>IF(Input!F$4="GMH_OECC",J778,IF(Input!F$4="GMH_XOEC",L778,IF(Input!F$4="GMH_Korea",N778,IF(Input!F$4="GMH_EU",P778,IF(Input!F$4="Skysuper",#REF!,IF(Input!F$4="SkyII",#REF!,IF(Input!F$4="XO-8000",#REF!, "FALSE")))))))</f>
        <v>1</v>
      </c>
      <c r="I778" s="209">
        <f>IF(Input!F$4="GMH_OECC",K778,IF(Input!F$4="GMH_XOEC",M778,IF(Input!F$4="GMH_Korea",O778,IF(Input!F$4="GMH_EU",Q778,IF(Input!F$4="Skysuper",#REF!,IF(Input!F$4="SkyII",#REF!,IF(Input!F$4="XO-8000",#REF!, "FALSE")))))))</f>
        <v>0</v>
      </c>
      <c r="J778" s="210">
        <v>1</v>
      </c>
      <c r="K778" s="268">
        <v>0</v>
      </c>
      <c r="L778" s="270">
        <v>1</v>
      </c>
      <c r="M778" s="270">
        <v>0</v>
      </c>
      <c r="N778" s="270">
        <v>1</v>
      </c>
      <c r="O778" s="270">
        <v>0</v>
      </c>
      <c r="P778" s="270">
        <v>1</v>
      </c>
      <c r="Q778" s="270">
        <v>0</v>
      </c>
      <c r="R778" s="74"/>
      <c r="S778" s="75" t="str">
        <f t="shared" si="72"/>
        <v>0001</v>
      </c>
      <c r="T778" s="75" t="str">
        <f t="shared" si="73"/>
        <v>00010000000000000000000000000000</v>
      </c>
      <c r="V778" s="197"/>
      <c r="W778" s="75">
        <f t="shared" si="74"/>
        <v>1</v>
      </c>
      <c r="AE778" s="479"/>
    </row>
    <row r="779" spans="1:31" s="75" customFormat="1" ht="13.5" x14ac:dyDescent="0.2">
      <c r="A779" s="211">
        <v>776</v>
      </c>
      <c r="B779" s="212" t="s">
        <v>569</v>
      </c>
      <c r="C779" s="213" t="s">
        <v>569</v>
      </c>
      <c r="D779" s="213" t="s">
        <v>569</v>
      </c>
      <c r="E779" s="213" t="s">
        <v>569</v>
      </c>
      <c r="F779" s="213" t="s">
        <v>569</v>
      </c>
      <c r="G779" s="214" t="s">
        <v>569</v>
      </c>
      <c r="H779" s="208" t="str">
        <f>IF(Input!F$4="GMH_OECC",J779,IF(Input!F$4="GMH_XOEC",L779,IF(Input!F$4="GMH_Korea",N779,IF(Input!F$4="GMH_EU",P779,IF(Input!F$4="Skysuper",#REF!,IF(Input!F$4="SkyII",#REF!,IF(Input!F$4="XO-8000",#REF!, "FALSE")))))))</f>
        <v>00</v>
      </c>
      <c r="I779" s="209">
        <f>IF(Input!F$4="GMH_OECC",K779,IF(Input!F$4="GMH_XOEC",M779,IF(Input!F$4="GMH_Korea",O779,IF(Input!F$4="GMH_EU",Q779,IF(Input!F$4="Skysuper",#REF!,IF(Input!F$4="SkyII",#REF!,IF(Input!F$4="XO-8000",#REF!, "FALSE")))))))</f>
        <v>0</v>
      </c>
      <c r="J779" s="210" t="s">
        <v>10359</v>
      </c>
      <c r="K779" s="268">
        <v>0</v>
      </c>
      <c r="L779" s="270" t="s">
        <v>10359</v>
      </c>
      <c r="M779" s="270">
        <v>0</v>
      </c>
      <c r="N779" s="270" t="s">
        <v>10359</v>
      </c>
      <c r="O779" s="270">
        <v>0</v>
      </c>
      <c r="P779" s="270" t="s">
        <v>10359</v>
      </c>
      <c r="Q779" s="270">
        <v>0</v>
      </c>
      <c r="R779" s="74"/>
      <c r="S779" s="75" t="str">
        <f t="shared" si="72"/>
        <v>0000</v>
      </c>
      <c r="T779" s="75" t="str">
        <f t="shared" si="73"/>
        <v>0000000000000000000000000000940F</v>
      </c>
      <c r="V779" s="197"/>
      <c r="W779" s="75">
        <f t="shared" si="74"/>
        <v>163</v>
      </c>
      <c r="AE779" s="479"/>
    </row>
    <row r="780" spans="1:31" s="75" customFormat="1" ht="13.5" x14ac:dyDescent="0.2">
      <c r="A780" s="211">
        <v>777</v>
      </c>
      <c r="B780" s="212" t="s">
        <v>569</v>
      </c>
      <c r="C780" s="213" t="s">
        <v>569</v>
      </c>
      <c r="D780" s="213" t="s">
        <v>569</v>
      </c>
      <c r="E780" s="213" t="s">
        <v>569</v>
      </c>
      <c r="F780" s="213" t="s">
        <v>569</v>
      </c>
      <c r="G780" s="214" t="s">
        <v>569</v>
      </c>
      <c r="H780" s="208" t="str">
        <f>IF(Input!F$4="GMH_OECC",J780,IF(Input!F$4="GMH_XOEC",L780,IF(Input!F$4="GMH_Korea",N780,IF(Input!F$4="GMH_EU",P780,IF(Input!F$4="Skysuper",#REF!,IF(Input!F$4="SkyII",#REF!,IF(Input!F$4="XO-8000",#REF!, "FALSE")))))))</f>
        <v>00</v>
      </c>
      <c r="I780" s="209">
        <f>IF(Input!F$4="GMH_OECC",K780,IF(Input!F$4="GMH_XOEC",M780,IF(Input!F$4="GMH_Korea",O780,IF(Input!F$4="GMH_EU",Q780,IF(Input!F$4="Skysuper",#REF!,IF(Input!F$4="SkyII",#REF!,IF(Input!F$4="XO-8000",#REF!, "FALSE")))))))</f>
        <v>0</v>
      </c>
      <c r="J780" s="210" t="s">
        <v>10359</v>
      </c>
      <c r="K780" s="268">
        <v>0</v>
      </c>
      <c r="L780" s="270" t="s">
        <v>10359</v>
      </c>
      <c r="M780" s="270">
        <v>0</v>
      </c>
      <c r="N780" s="270" t="s">
        <v>10359</v>
      </c>
      <c r="O780" s="270">
        <v>0</v>
      </c>
      <c r="P780" s="270" t="s">
        <v>10359</v>
      </c>
      <c r="Q780" s="270">
        <v>0</v>
      </c>
      <c r="R780" s="74"/>
      <c r="S780" s="75" t="str">
        <f t="shared" si="72"/>
        <v>0000</v>
      </c>
      <c r="T780" s="75" t="str">
        <f t="shared" si="73"/>
        <v>000000000000000000000000940F0001</v>
      </c>
      <c r="V780" s="197"/>
      <c r="W780" s="75">
        <f t="shared" si="74"/>
        <v>164</v>
      </c>
      <c r="AE780" s="479"/>
    </row>
    <row r="781" spans="1:31" s="75" customFormat="1" ht="13.5" x14ac:dyDescent="0.2">
      <c r="A781" s="211">
        <v>778</v>
      </c>
      <c r="B781" s="212" t="s">
        <v>569</v>
      </c>
      <c r="C781" s="213" t="s">
        <v>569</v>
      </c>
      <c r="D781" s="213" t="s">
        <v>569</v>
      </c>
      <c r="E781" s="213" t="s">
        <v>569</v>
      </c>
      <c r="F781" s="213" t="s">
        <v>569</v>
      </c>
      <c r="G781" s="214" t="s">
        <v>569</v>
      </c>
      <c r="H781" s="208" t="str">
        <f>IF(Input!F$4="GMH_OECC",J781,IF(Input!F$4="GMH_XOEC",L781,IF(Input!F$4="GMH_Korea",N781,IF(Input!F$4="GMH_EU",P781,IF(Input!F$4="Skysuper",#REF!,IF(Input!F$4="SkyII",#REF!,IF(Input!F$4="XO-8000",#REF!, "FALSE")))))))</f>
        <v>00</v>
      </c>
      <c r="I781" s="209">
        <f>IF(Input!F$4="GMH_OECC",K781,IF(Input!F$4="GMH_XOEC",M781,IF(Input!F$4="GMH_Korea",O781,IF(Input!F$4="GMH_EU",Q781,IF(Input!F$4="Skysuper",#REF!,IF(Input!F$4="SkyII",#REF!,IF(Input!F$4="XO-8000",#REF!, "FALSE")))))))</f>
        <v>0</v>
      </c>
      <c r="J781" s="210" t="s">
        <v>10359</v>
      </c>
      <c r="K781" s="268">
        <v>0</v>
      </c>
      <c r="L781" s="270" t="s">
        <v>10359</v>
      </c>
      <c r="M781" s="270">
        <v>0</v>
      </c>
      <c r="N781" s="270" t="s">
        <v>10359</v>
      </c>
      <c r="O781" s="270">
        <v>0</v>
      </c>
      <c r="P781" s="270" t="s">
        <v>10359</v>
      </c>
      <c r="Q781" s="270">
        <v>0</v>
      </c>
      <c r="R781" s="74"/>
      <c r="S781" s="75" t="str">
        <f t="shared" si="72"/>
        <v>0000</v>
      </c>
      <c r="T781" s="75" t="str">
        <f t="shared" si="73"/>
        <v>00000000000000000000940F00010000</v>
      </c>
      <c r="V781" s="197"/>
      <c r="W781" s="75">
        <f t="shared" si="74"/>
        <v>164</v>
      </c>
      <c r="AE781" s="479"/>
    </row>
    <row r="782" spans="1:31" s="75" customFormat="1" ht="13.5" x14ac:dyDescent="0.2">
      <c r="A782" s="211">
        <v>779</v>
      </c>
      <c r="B782" s="212" t="s">
        <v>569</v>
      </c>
      <c r="C782" s="213" t="s">
        <v>569</v>
      </c>
      <c r="D782" s="213" t="s">
        <v>569</v>
      </c>
      <c r="E782" s="213" t="s">
        <v>569</v>
      </c>
      <c r="F782" s="213" t="s">
        <v>569</v>
      </c>
      <c r="G782" s="214" t="s">
        <v>569</v>
      </c>
      <c r="H782" s="208" t="str">
        <f>IF(Input!F$4="GMH_OECC",J782,IF(Input!F$4="GMH_XOEC",L782,IF(Input!F$4="GMH_Korea",N782,IF(Input!F$4="GMH_EU",P782,IF(Input!F$4="Skysuper",#REF!,IF(Input!F$4="SkyII",#REF!,IF(Input!F$4="XO-8000",#REF!, "FALSE")))))))</f>
        <v>00</v>
      </c>
      <c r="I782" s="209">
        <f>IF(Input!F$4="GMH_OECC",K782,IF(Input!F$4="GMH_XOEC",M782,IF(Input!F$4="GMH_Korea",O782,IF(Input!F$4="GMH_EU",Q782,IF(Input!F$4="Skysuper",#REF!,IF(Input!F$4="SkyII",#REF!,IF(Input!F$4="XO-8000",#REF!, "FALSE")))))))</f>
        <v>0</v>
      </c>
      <c r="J782" s="210" t="s">
        <v>10359</v>
      </c>
      <c r="K782" s="268">
        <v>0</v>
      </c>
      <c r="L782" s="270" t="s">
        <v>10359</v>
      </c>
      <c r="M782" s="270">
        <v>0</v>
      </c>
      <c r="N782" s="270" t="s">
        <v>10359</v>
      </c>
      <c r="O782" s="270">
        <v>0</v>
      </c>
      <c r="P782" s="270" t="s">
        <v>10359</v>
      </c>
      <c r="Q782" s="270">
        <v>0</v>
      </c>
      <c r="R782" s="74"/>
      <c r="S782" s="75" t="str">
        <f t="shared" si="72"/>
        <v>0000</v>
      </c>
      <c r="T782" s="75" t="str">
        <f t="shared" si="73"/>
        <v>0000000000000000940F000100000000</v>
      </c>
      <c r="V782" s="197"/>
      <c r="W782" s="75">
        <f t="shared" si="74"/>
        <v>164</v>
      </c>
      <c r="AE782" s="479"/>
    </row>
    <row r="783" spans="1:31" s="75" customFormat="1" ht="13.5" x14ac:dyDescent="0.2">
      <c r="A783" s="211">
        <v>780</v>
      </c>
      <c r="B783" s="212" t="s">
        <v>569</v>
      </c>
      <c r="C783" s="213" t="s">
        <v>569</v>
      </c>
      <c r="D783" s="213" t="s">
        <v>569</v>
      </c>
      <c r="E783" s="213" t="s">
        <v>569</v>
      </c>
      <c r="F783" s="213" t="s">
        <v>569</v>
      </c>
      <c r="G783" s="214" t="s">
        <v>569</v>
      </c>
      <c r="H783" s="208" t="str">
        <f>IF(Input!F$4="GMH_OECC",J783,IF(Input!F$4="GMH_XOEC",L783,IF(Input!F$4="GMH_Korea",N783,IF(Input!F$4="GMH_EU",P783,IF(Input!F$4="Skysuper",#REF!,IF(Input!F$4="SkyII",#REF!,IF(Input!F$4="XO-8000",#REF!, "FALSE")))))))</f>
        <v>00</v>
      </c>
      <c r="I783" s="209">
        <f>IF(Input!F$4="GMH_OECC",K783,IF(Input!F$4="GMH_XOEC",M783,IF(Input!F$4="GMH_Korea",O783,IF(Input!F$4="GMH_EU",Q783,IF(Input!F$4="Skysuper",#REF!,IF(Input!F$4="SkyII",#REF!,IF(Input!F$4="XO-8000",#REF!, "FALSE")))))))</f>
        <v>0</v>
      </c>
      <c r="J783" s="210" t="s">
        <v>10359</v>
      </c>
      <c r="K783" s="268">
        <v>0</v>
      </c>
      <c r="L783" s="270" t="s">
        <v>10359</v>
      </c>
      <c r="M783" s="270">
        <v>0</v>
      </c>
      <c r="N783" s="270" t="s">
        <v>10359</v>
      </c>
      <c r="O783" s="270">
        <v>0</v>
      </c>
      <c r="P783" s="270" t="s">
        <v>10359</v>
      </c>
      <c r="Q783" s="270">
        <v>0</v>
      </c>
      <c r="R783" s="74"/>
      <c r="S783" s="75" t="str">
        <f t="shared" si="72"/>
        <v>0000</v>
      </c>
      <c r="T783" s="75" t="str">
        <f t="shared" si="73"/>
        <v>000000000000940F0001000000000000</v>
      </c>
      <c r="V783" s="197"/>
      <c r="W783" s="75">
        <f t="shared" si="74"/>
        <v>164</v>
      </c>
      <c r="AE783" s="479"/>
    </row>
    <row r="784" spans="1:31" s="75" customFormat="1" ht="13.5" x14ac:dyDescent="0.2">
      <c r="A784" s="211">
        <v>781</v>
      </c>
      <c r="B784" s="212" t="s">
        <v>569</v>
      </c>
      <c r="C784" s="213" t="s">
        <v>569</v>
      </c>
      <c r="D784" s="213" t="s">
        <v>569</v>
      </c>
      <c r="E784" s="213" t="s">
        <v>569</v>
      </c>
      <c r="F784" s="213" t="s">
        <v>569</v>
      </c>
      <c r="G784" s="214" t="s">
        <v>569</v>
      </c>
      <c r="H784" s="208" t="str">
        <f>IF(Input!F$4="GMH_OECC",J784,IF(Input!F$4="GMH_XOEC",L784,IF(Input!F$4="GMH_Korea",N784,IF(Input!F$4="GMH_EU",P784,IF(Input!F$4="Skysuper",#REF!,IF(Input!F$4="SkyII",#REF!,IF(Input!F$4="XO-8000",#REF!, "FALSE")))))))</f>
        <v>00</v>
      </c>
      <c r="I784" s="209">
        <f>IF(Input!F$4="GMH_OECC",K784,IF(Input!F$4="GMH_XOEC",M784,IF(Input!F$4="GMH_Korea",O784,IF(Input!F$4="GMH_EU",Q784,IF(Input!F$4="Skysuper",#REF!,IF(Input!F$4="SkyII",#REF!,IF(Input!F$4="XO-8000",#REF!, "FALSE")))))))</f>
        <v>0</v>
      </c>
      <c r="J784" s="210" t="s">
        <v>10359</v>
      </c>
      <c r="K784" s="268">
        <v>0</v>
      </c>
      <c r="L784" s="270" t="s">
        <v>10359</v>
      </c>
      <c r="M784" s="270">
        <v>0</v>
      </c>
      <c r="N784" s="270" t="s">
        <v>10359</v>
      </c>
      <c r="O784" s="270">
        <v>0</v>
      </c>
      <c r="P784" s="270" t="s">
        <v>10359</v>
      </c>
      <c r="Q784" s="270">
        <v>0</v>
      </c>
      <c r="R784" s="74"/>
      <c r="S784" s="75" t="str">
        <f t="shared" si="72"/>
        <v>0000</v>
      </c>
      <c r="T784" s="75" t="str">
        <f t="shared" si="73"/>
        <v>00000000940F00010000000000000000</v>
      </c>
      <c r="V784" s="197"/>
      <c r="W784" s="75">
        <f t="shared" si="74"/>
        <v>164</v>
      </c>
      <c r="AE784" s="479"/>
    </row>
    <row r="785" spans="1:31" s="75" customFormat="1" ht="13.5" x14ac:dyDescent="0.2">
      <c r="A785" s="211">
        <v>782</v>
      </c>
      <c r="B785" s="212" t="s">
        <v>569</v>
      </c>
      <c r="C785" s="213" t="s">
        <v>569</v>
      </c>
      <c r="D785" s="213" t="s">
        <v>569</v>
      </c>
      <c r="E785" s="213" t="s">
        <v>569</v>
      </c>
      <c r="F785" s="213" t="s">
        <v>569</v>
      </c>
      <c r="G785" s="214" t="s">
        <v>569</v>
      </c>
      <c r="H785" s="208" t="str">
        <f>IF(Input!F$4="GMH_OECC",J785,IF(Input!F$4="GMH_XOEC",L785,IF(Input!F$4="GMH_Korea",N785,IF(Input!F$4="GMH_EU",P785,IF(Input!F$4="Skysuper",#REF!,IF(Input!F$4="SkyII",#REF!,IF(Input!F$4="XO-8000",#REF!, "FALSE")))))))</f>
        <v>00</v>
      </c>
      <c r="I785" s="209">
        <f>IF(Input!F$4="GMH_OECC",K785,IF(Input!F$4="GMH_XOEC",M785,IF(Input!F$4="GMH_Korea",O785,IF(Input!F$4="GMH_EU",Q785,IF(Input!F$4="Skysuper",#REF!,IF(Input!F$4="SkyII",#REF!,IF(Input!F$4="XO-8000",#REF!, "FALSE")))))))</f>
        <v>0</v>
      </c>
      <c r="J785" s="210" t="s">
        <v>10359</v>
      </c>
      <c r="K785" s="268">
        <v>0</v>
      </c>
      <c r="L785" s="270" t="s">
        <v>10359</v>
      </c>
      <c r="M785" s="270">
        <v>0</v>
      </c>
      <c r="N785" s="270" t="s">
        <v>10359</v>
      </c>
      <c r="O785" s="270">
        <v>0</v>
      </c>
      <c r="P785" s="270" t="s">
        <v>10359</v>
      </c>
      <c r="Q785" s="270">
        <v>0</v>
      </c>
      <c r="R785" s="74"/>
      <c r="S785" s="75" t="str">
        <f t="shared" si="72"/>
        <v>0000</v>
      </c>
      <c r="T785" s="75" t="str">
        <f t="shared" si="73"/>
        <v>0000940F000100000000000000000000</v>
      </c>
      <c r="V785" s="197"/>
      <c r="W785" s="75">
        <f t="shared" si="74"/>
        <v>164</v>
      </c>
      <c r="AE785" s="479"/>
    </row>
    <row r="786" spans="1:31" s="75" customFormat="1" ht="13.5" x14ac:dyDescent="0.2">
      <c r="A786" s="211">
        <v>783</v>
      </c>
      <c r="B786" s="212" t="s">
        <v>2004</v>
      </c>
      <c r="C786" s="213" t="s">
        <v>2005</v>
      </c>
      <c r="D786" s="213"/>
      <c r="E786" s="213">
        <v>1</v>
      </c>
      <c r="F786" s="213" t="s">
        <v>553</v>
      </c>
      <c r="G786" s="214" t="s">
        <v>554</v>
      </c>
      <c r="H786" s="208">
        <f>IF(Input!F$4="GMH_OECC",J786,IF(Input!F$4="GMH_XOEC",L786,IF(Input!F$4="GMH_Korea",N786,IF(Input!F$4="GMH_EU",P786,IF(Input!F$4="Skysuper",#REF!,IF(Input!F$4="SkyII",#REF!,IF(Input!F$4="XO-8000",#REF!, "FALSE")))))))</f>
        <v>15</v>
      </c>
      <c r="I786" s="209">
        <f>IF(Input!F$4="GMH_OECC",K786,IF(Input!F$4="GMH_XOEC",M786,IF(Input!F$4="GMH_Korea",O786,IF(Input!F$4="GMH_EU",Q786,IF(Input!F$4="Skysuper",#REF!,IF(Input!F$4="SkyII",#REF!,IF(Input!F$4="XO-8000",#REF!, "FALSE")))))))</f>
        <v>3</v>
      </c>
      <c r="J786" s="210">
        <v>15</v>
      </c>
      <c r="K786" s="268">
        <v>3</v>
      </c>
      <c r="L786" s="270">
        <v>15</v>
      </c>
      <c r="M786" s="270">
        <v>3</v>
      </c>
      <c r="N786" s="270">
        <v>10</v>
      </c>
      <c r="O786" s="270">
        <v>2</v>
      </c>
      <c r="P786" s="270">
        <v>15</v>
      </c>
      <c r="Q786" s="270">
        <v>3</v>
      </c>
      <c r="R786" s="74"/>
      <c r="S786" s="75" t="str">
        <f>"9"&amp;DEC2HEX(2^(I786-1))&amp;IF(LEN(DEC2HEX(H786))=2,DEC2HEX(H786),"0"&amp;DEC2HEX(H786))</f>
        <v>940F</v>
      </c>
      <c r="T786" s="75" t="str">
        <f t="shared" si="73"/>
        <v>940F0001000000000000000000000000</v>
      </c>
      <c r="V786" s="197"/>
      <c r="W786" s="75">
        <f t="shared" si="74"/>
        <v>164</v>
      </c>
      <c r="AE786" s="479"/>
    </row>
    <row r="787" spans="1:31" s="75" customFormat="1" ht="13.5" x14ac:dyDescent="0.2">
      <c r="A787" s="211">
        <v>784</v>
      </c>
      <c r="B787" s="212" t="s">
        <v>2006</v>
      </c>
      <c r="C787" s="213" t="s">
        <v>2007</v>
      </c>
      <c r="D787" s="213"/>
      <c r="E787" s="213">
        <v>1</v>
      </c>
      <c r="F787" s="213" t="s">
        <v>553</v>
      </c>
      <c r="G787" s="214" t="s">
        <v>554</v>
      </c>
      <c r="H787" s="208">
        <f>IF(Input!F$4="GMH_OECC",J787,IF(Input!F$4="GMH_XOEC",L787,IF(Input!F$4="GMH_Korea",N787,IF(Input!F$4="GMH_EU",P787,IF(Input!F$4="Skysuper",#REF!,IF(Input!F$4="SkyII",#REF!,IF(Input!F$4="XO-8000",#REF!, "FALSE")))))))</f>
        <v>1</v>
      </c>
      <c r="I787" s="209">
        <f>IF(Input!F$4="GMH_OECC",K787,IF(Input!F$4="GMH_XOEC",M787,IF(Input!F$4="GMH_Korea",O787,IF(Input!F$4="GMH_EU",Q787,IF(Input!F$4="Skysuper",#REF!,IF(Input!F$4="SkyII",#REF!,IF(Input!F$4="XO-8000",#REF!, "FALSE")))))))</f>
        <v>0</v>
      </c>
      <c r="J787" s="210">
        <v>1</v>
      </c>
      <c r="K787" s="268">
        <v>0</v>
      </c>
      <c r="L787" s="270">
        <v>1</v>
      </c>
      <c r="M787" s="270">
        <v>0</v>
      </c>
      <c r="N787" s="270">
        <v>1</v>
      </c>
      <c r="O787" s="270">
        <v>0</v>
      </c>
      <c r="P787" s="270">
        <v>1</v>
      </c>
      <c r="Q787" s="270">
        <v>0</v>
      </c>
      <c r="R787" s="74"/>
      <c r="S787" s="75" t="str">
        <f t="shared" si="72"/>
        <v>0001</v>
      </c>
      <c r="T787" s="75" t="str">
        <f t="shared" si="73"/>
        <v>00010000000000000000000000000000</v>
      </c>
      <c r="V787" s="197"/>
      <c r="W787" s="75">
        <f t="shared" si="74"/>
        <v>1</v>
      </c>
      <c r="AE787" s="479"/>
    </row>
    <row r="788" spans="1:31" s="75" customFormat="1" ht="13.5" x14ac:dyDescent="0.2">
      <c r="A788" s="211">
        <v>785</v>
      </c>
      <c r="B788" s="212" t="s">
        <v>2008</v>
      </c>
      <c r="C788" s="213" t="s">
        <v>2009</v>
      </c>
      <c r="D788" s="213"/>
      <c r="E788" s="213">
        <v>0</v>
      </c>
      <c r="F788" s="213" t="s">
        <v>590</v>
      </c>
      <c r="G788" s="214" t="s">
        <v>554</v>
      </c>
      <c r="H788" s="208" t="str">
        <f>IF(Input!F$4="GMH_OECC",J788,IF(Input!F$4="GMH_XOEC",L788,IF(Input!F$4="GMH_Korea",N788,IF(Input!F$4="GMH_EU",P788,IF(Input!F$4="Skysuper",#REF!,IF(Input!F$4="SkyII",#REF!,IF(Input!F$4="XO-8000",#REF!, "FALSE")))))))</f>
        <v>00</v>
      </c>
      <c r="I788" s="209">
        <f>IF(Input!F$4="GMH_OECC",K788,IF(Input!F$4="GMH_XOEC",M788,IF(Input!F$4="GMH_Korea",O788,IF(Input!F$4="GMH_EU",Q788,IF(Input!F$4="Skysuper",#REF!,IF(Input!F$4="SkyII",#REF!,IF(Input!F$4="XO-8000",#REF!, "FALSE")))))))</f>
        <v>0</v>
      </c>
      <c r="J788" s="210" t="s">
        <v>10359</v>
      </c>
      <c r="K788" s="268">
        <v>0</v>
      </c>
      <c r="L788" s="270" t="s">
        <v>10359</v>
      </c>
      <c r="M788" s="270">
        <v>0</v>
      </c>
      <c r="N788" s="270" t="s">
        <v>10359</v>
      </c>
      <c r="O788" s="270">
        <v>0</v>
      </c>
      <c r="P788" s="270" t="s">
        <v>10359</v>
      </c>
      <c r="Q788" s="270">
        <v>0</v>
      </c>
      <c r="R788" s="74"/>
      <c r="S788" s="75" t="str">
        <f t="shared" si="72"/>
        <v>0000</v>
      </c>
      <c r="T788" s="75" t="str">
        <f t="shared" si="73"/>
        <v>00000000000000000000000000000000</v>
      </c>
      <c r="V788" s="197"/>
      <c r="W788" s="75">
        <f t="shared" si="74"/>
        <v>0</v>
      </c>
      <c r="AE788" s="479"/>
    </row>
    <row r="789" spans="1:31" s="75" customFormat="1" ht="13.5" x14ac:dyDescent="0.2">
      <c r="A789" s="211">
        <v>786</v>
      </c>
      <c r="B789" s="212" t="s">
        <v>2010</v>
      </c>
      <c r="C789" s="213" t="s">
        <v>2011</v>
      </c>
      <c r="D789" s="213"/>
      <c r="E789" s="213">
        <v>0</v>
      </c>
      <c r="F789" s="213" t="s">
        <v>553</v>
      </c>
      <c r="G789" s="214" t="s">
        <v>554</v>
      </c>
      <c r="H789" s="208" t="str">
        <f>IF(Input!F$4="GMH_OECC",J789,IF(Input!F$4="GMH_XOEC",L789,IF(Input!F$4="GMH_Korea",N789,IF(Input!F$4="GMH_EU",P789,IF(Input!F$4="Skysuper",#REF!,IF(Input!F$4="SkyII",#REF!,IF(Input!F$4="XO-8000",#REF!, "FALSE")))))))</f>
        <v>00</v>
      </c>
      <c r="I789" s="209">
        <f>IF(Input!F$4="GMH_OECC",K789,IF(Input!F$4="GMH_XOEC",M789,IF(Input!F$4="GMH_Korea",O789,IF(Input!F$4="GMH_EU",Q789,IF(Input!F$4="Skysuper",#REF!,IF(Input!F$4="SkyII",#REF!,IF(Input!F$4="XO-8000",#REF!, "FALSE")))))))</f>
        <v>0</v>
      </c>
      <c r="J789" s="210" t="s">
        <v>10359</v>
      </c>
      <c r="K789" s="268">
        <v>0</v>
      </c>
      <c r="L789" s="270" t="s">
        <v>10359</v>
      </c>
      <c r="M789" s="270">
        <v>0</v>
      </c>
      <c r="N789" s="270" t="s">
        <v>10359</v>
      </c>
      <c r="O789" s="270">
        <v>0</v>
      </c>
      <c r="P789" s="270" t="s">
        <v>10359</v>
      </c>
      <c r="Q789" s="270">
        <v>0</v>
      </c>
      <c r="R789" s="74"/>
      <c r="S789" s="75" t="str">
        <f t="shared" si="72"/>
        <v>0000</v>
      </c>
      <c r="T789" s="75" t="str">
        <f t="shared" si="73"/>
        <v>00000000000000000000000000000000</v>
      </c>
      <c r="V789" s="197"/>
      <c r="W789" s="75">
        <f t="shared" si="74"/>
        <v>0</v>
      </c>
      <c r="AE789" s="479"/>
    </row>
    <row r="790" spans="1:31" s="75" customFormat="1" ht="13.5" x14ac:dyDescent="0.2">
      <c r="A790" s="211">
        <v>787</v>
      </c>
      <c r="B790" s="212" t="s">
        <v>2012</v>
      </c>
      <c r="C790" s="213" t="s">
        <v>2013</v>
      </c>
      <c r="D790" s="213"/>
      <c r="E790" s="213">
        <v>0</v>
      </c>
      <c r="F790" s="213" t="s">
        <v>590</v>
      </c>
      <c r="G790" s="214" t="s">
        <v>554</v>
      </c>
      <c r="H790" s="208" t="str">
        <f>IF(Input!F$4="GMH_OECC",J790,IF(Input!F$4="GMH_XOEC",L790,IF(Input!F$4="GMH_Korea",N790,IF(Input!F$4="GMH_EU",P790,IF(Input!F$4="Skysuper",#REF!,IF(Input!F$4="SkyII",#REF!,IF(Input!F$4="XO-8000",#REF!, "FALSE")))))))</f>
        <v>00</v>
      </c>
      <c r="I790" s="209">
        <f>IF(Input!F$4="GMH_OECC",K790,IF(Input!F$4="GMH_XOEC",M790,IF(Input!F$4="GMH_Korea",O790,IF(Input!F$4="GMH_EU",Q790,IF(Input!F$4="Skysuper",#REF!,IF(Input!F$4="SkyII",#REF!,IF(Input!F$4="XO-8000",#REF!, "FALSE")))))))</f>
        <v>0</v>
      </c>
      <c r="J790" s="210" t="s">
        <v>10359</v>
      </c>
      <c r="K790" s="268">
        <v>0</v>
      </c>
      <c r="L790" s="270" t="s">
        <v>10359</v>
      </c>
      <c r="M790" s="270">
        <v>0</v>
      </c>
      <c r="N790" s="270" t="s">
        <v>10359</v>
      </c>
      <c r="O790" s="270">
        <v>0</v>
      </c>
      <c r="P790" s="270" t="s">
        <v>10359</v>
      </c>
      <c r="Q790" s="270">
        <v>0</v>
      </c>
      <c r="R790" s="74"/>
      <c r="S790" s="75" t="str">
        <f t="shared" si="72"/>
        <v>0000</v>
      </c>
      <c r="T790" s="75" t="str">
        <f t="shared" si="73"/>
        <v>00000000000000000000000000000000</v>
      </c>
      <c r="V790" s="197"/>
      <c r="W790" s="75">
        <f t="shared" si="74"/>
        <v>0</v>
      </c>
      <c r="AE790" s="479"/>
    </row>
    <row r="791" spans="1:31" s="75" customFormat="1" ht="13.5" x14ac:dyDescent="0.2">
      <c r="A791" s="211">
        <v>788</v>
      </c>
      <c r="B791" s="212" t="s">
        <v>2014</v>
      </c>
      <c r="C791" s="213" t="s">
        <v>2015</v>
      </c>
      <c r="D791" s="213"/>
      <c r="E791" s="213">
        <v>0</v>
      </c>
      <c r="F791" s="213" t="s">
        <v>590</v>
      </c>
      <c r="G791" s="214" t="s">
        <v>554</v>
      </c>
      <c r="H791" s="208" t="str">
        <f>IF(Input!F$4="GMH_OECC",J791,IF(Input!F$4="GMH_XOEC",L791,IF(Input!F$4="GMH_Korea",N791,IF(Input!F$4="GMH_EU",P791,IF(Input!F$4="Skysuper",#REF!,IF(Input!F$4="SkyII",#REF!,IF(Input!F$4="XO-8000",#REF!, "FALSE")))))))</f>
        <v>00</v>
      </c>
      <c r="I791" s="209">
        <f>IF(Input!F$4="GMH_OECC",K791,IF(Input!F$4="GMH_XOEC",M791,IF(Input!F$4="GMH_Korea",O791,IF(Input!F$4="GMH_EU",Q791,IF(Input!F$4="Skysuper",#REF!,IF(Input!F$4="SkyII",#REF!,IF(Input!F$4="XO-8000",#REF!, "FALSE")))))))</f>
        <v>0</v>
      </c>
      <c r="J791" s="210" t="s">
        <v>10359</v>
      </c>
      <c r="K791" s="268">
        <v>0</v>
      </c>
      <c r="L791" s="270" t="s">
        <v>10359</v>
      </c>
      <c r="M791" s="270">
        <v>0</v>
      </c>
      <c r="N791" s="270" t="s">
        <v>10359</v>
      </c>
      <c r="O791" s="270">
        <v>0</v>
      </c>
      <c r="P791" s="270" t="s">
        <v>10359</v>
      </c>
      <c r="Q791" s="270">
        <v>0</v>
      </c>
      <c r="R791" s="74"/>
      <c r="S791" s="75" t="str">
        <f t="shared" si="72"/>
        <v>0000</v>
      </c>
      <c r="T791" s="75" t="str">
        <f t="shared" si="73"/>
        <v>00000000000000000000000000000000</v>
      </c>
      <c r="V791" s="197"/>
      <c r="W791" s="75">
        <f t="shared" si="74"/>
        <v>0</v>
      </c>
      <c r="AE791" s="479"/>
    </row>
    <row r="792" spans="1:31" s="75" customFormat="1" ht="13.5" x14ac:dyDescent="0.2">
      <c r="A792" s="211">
        <v>789</v>
      </c>
      <c r="B792" s="212" t="s">
        <v>569</v>
      </c>
      <c r="C792" s="213" t="s">
        <v>569</v>
      </c>
      <c r="D792" s="213" t="s">
        <v>569</v>
      </c>
      <c r="E792" s="213" t="s">
        <v>569</v>
      </c>
      <c r="F792" s="213" t="s">
        <v>569</v>
      </c>
      <c r="G792" s="214" t="s">
        <v>569</v>
      </c>
      <c r="H792" s="208" t="str">
        <f>IF(Input!F$4="GMH_OECC",J792,IF(Input!F$4="GMH_XOEC",L792,IF(Input!F$4="GMH_Korea",N792,IF(Input!F$4="GMH_EU",P792,IF(Input!F$4="Skysuper",#REF!,IF(Input!F$4="SkyII",#REF!,IF(Input!F$4="XO-8000",#REF!, "FALSE")))))))</f>
        <v>00</v>
      </c>
      <c r="I792" s="209">
        <f>IF(Input!F$4="GMH_OECC",K792,IF(Input!F$4="GMH_XOEC",M792,IF(Input!F$4="GMH_Korea",O792,IF(Input!F$4="GMH_EU",Q792,IF(Input!F$4="Skysuper",#REF!,IF(Input!F$4="SkyII",#REF!,IF(Input!F$4="XO-8000",#REF!, "FALSE")))))))</f>
        <v>0</v>
      </c>
      <c r="J792" s="210" t="s">
        <v>10359</v>
      </c>
      <c r="K792" s="268">
        <v>0</v>
      </c>
      <c r="L792" s="270" t="s">
        <v>10359</v>
      </c>
      <c r="M792" s="270">
        <v>0</v>
      </c>
      <c r="N792" s="270" t="s">
        <v>10359</v>
      </c>
      <c r="O792" s="270">
        <v>0</v>
      </c>
      <c r="P792" s="270" t="s">
        <v>10359</v>
      </c>
      <c r="Q792" s="270">
        <v>0</v>
      </c>
      <c r="R792" s="74"/>
      <c r="S792" s="75" t="str">
        <f t="shared" si="72"/>
        <v>0000</v>
      </c>
      <c r="T792" s="75" t="str">
        <f t="shared" si="73"/>
        <v>00000000000000000000000000000000</v>
      </c>
      <c r="V792" s="197"/>
      <c r="W792" s="75">
        <f t="shared" si="74"/>
        <v>0</v>
      </c>
      <c r="AE792" s="479"/>
    </row>
    <row r="793" spans="1:31" s="75" customFormat="1" ht="13.5" x14ac:dyDescent="0.2">
      <c r="A793" s="211">
        <v>790</v>
      </c>
      <c r="B793" s="212" t="s">
        <v>569</v>
      </c>
      <c r="C793" s="213" t="s">
        <v>569</v>
      </c>
      <c r="D793" s="213" t="s">
        <v>569</v>
      </c>
      <c r="E793" s="213" t="s">
        <v>569</v>
      </c>
      <c r="F793" s="213" t="s">
        <v>569</v>
      </c>
      <c r="G793" s="214" t="s">
        <v>569</v>
      </c>
      <c r="H793" s="208" t="str">
        <f>IF(Input!F$4="GMH_OECC",J793,IF(Input!F$4="GMH_XOEC",L793,IF(Input!F$4="GMH_Korea",N793,IF(Input!F$4="GMH_EU",P793,IF(Input!F$4="Skysuper",#REF!,IF(Input!F$4="SkyII",#REF!,IF(Input!F$4="XO-8000",#REF!, "FALSE")))))))</f>
        <v>00</v>
      </c>
      <c r="I793" s="209">
        <f>IF(Input!F$4="GMH_OECC",K793,IF(Input!F$4="GMH_XOEC",M793,IF(Input!F$4="GMH_Korea",O793,IF(Input!F$4="GMH_EU",Q793,IF(Input!F$4="Skysuper",#REF!,IF(Input!F$4="SkyII",#REF!,IF(Input!F$4="XO-8000",#REF!, "FALSE")))))))</f>
        <v>0</v>
      </c>
      <c r="J793" s="210" t="s">
        <v>10359</v>
      </c>
      <c r="K793" s="268">
        <v>0</v>
      </c>
      <c r="L793" s="270" t="s">
        <v>10359</v>
      </c>
      <c r="M793" s="270">
        <v>0</v>
      </c>
      <c r="N793" s="270" t="s">
        <v>10359</v>
      </c>
      <c r="O793" s="270">
        <v>0</v>
      </c>
      <c r="P793" s="270" t="s">
        <v>10359</v>
      </c>
      <c r="Q793" s="270">
        <v>0</v>
      </c>
      <c r="R793" s="74"/>
      <c r="S793" s="75" t="str">
        <f t="shared" si="72"/>
        <v>0000</v>
      </c>
      <c r="T793" s="75" t="str">
        <f t="shared" si="73"/>
        <v>00000000000000000000000000000000</v>
      </c>
      <c r="V793" s="197"/>
      <c r="W793" s="75">
        <f t="shared" si="74"/>
        <v>0</v>
      </c>
      <c r="AE793" s="479"/>
    </row>
    <row r="794" spans="1:31" s="75" customFormat="1" ht="13.5" x14ac:dyDescent="0.2">
      <c r="A794" s="211">
        <v>791</v>
      </c>
      <c r="B794" s="212" t="s">
        <v>2016</v>
      </c>
      <c r="C794" s="213" t="s">
        <v>2017</v>
      </c>
      <c r="D794" s="213"/>
      <c r="E794" s="213">
        <v>0</v>
      </c>
      <c r="F794" s="213" t="s">
        <v>590</v>
      </c>
      <c r="G794" s="214" t="s">
        <v>554</v>
      </c>
      <c r="H794" s="208" t="str">
        <f>IF(Input!F$4="GMH_OECC",J794,IF(Input!F$4="GMH_XOEC",L794,IF(Input!F$4="GMH_Korea",N794,IF(Input!F$4="GMH_EU",P794,IF(Input!F$4="Skysuper",#REF!,IF(Input!F$4="SkyII",#REF!,IF(Input!F$4="XO-8000",#REF!, "FALSE")))))))</f>
        <v>00</v>
      </c>
      <c r="I794" s="209">
        <f>IF(Input!F$4="GMH_OECC",K794,IF(Input!F$4="GMH_XOEC",M794,IF(Input!F$4="GMH_Korea",O794,IF(Input!F$4="GMH_EU",Q794,IF(Input!F$4="Skysuper",#REF!,IF(Input!F$4="SkyII",#REF!,IF(Input!F$4="XO-8000",#REF!, "FALSE")))))))</f>
        <v>0</v>
      </c>
      <c r="J794" s="210" t="s">
        <v>10359</v>
      </c>
      <c r="K794" s="268">
        <v>0</v>
      </c>
      <c r="L794" s="270" t="s">
        <v>10359</v>
      </c>
      <c r="M794" s="270">
        <v>0</v>
      </c>
      <c r="N794" s="270" t="s">
        <v>10359</v>
      </c>
      <c r="O794" s="270">
        <v>0</v>
      </c>
      <c r="P794" s="270" t="s">
        <v>10359</v>
      </c>
      <c r="Q794" s="270">
        <v>0</v>
      </c>
      <c r="R794" s="74"/>
      <c r="S794" s="75" t="str">
        <f t="shared" si="72"/>
        <v>0000</v>
      </c>
      <c r="T794" s="75" t="str">
        <f t="shared" si="73"/>
        <v>00000000000000000000000000000000</v>
      </c>
      <c r="V794" s="197"/>
      <c r="W794" s="75">
        <f t="shared" si="74"/>
        <v>0</v>
      </c>
      <c r="AE794" s="479"/>
    </row>
    <row r="795" spans="1:31" s="75" customFormat="1" ht="13.5" x14ac:dyDescent="0.2">
      <c r="A795" s="211">
        <v>792</v>
      </c>
      <c r="B795" s="212" t="s">
        <v>2018</v>
      </c>
      <c r="C795" s="213" t="s">
        <v>2019</v>
      </c>
      <c r="D795" s="213"/>
      <c r="E795" s="213">
        <v>0</v>
      </c>
      <c r="F795" s="213" t="s">
        <v>590</v>
      </c>
      <c r="G795" s="214" t="s">
        <v>554</v>
      </c>
      <c r="H795" s="208" t="str">
        <f>IF(Input!F$4="GMH_OECC",J795,IF(Input!F$4="GMH_XOEC",L795,IF(Input!F$4="GMH_Korea",N795,IF(Input!F$4="GMH_EU",P795,IF(Input!F$4="Skysuper",#REF!,IF(Input!F$4="SkyII",#REF!,IF(Input!F$4="XO-8000",#REF!, "FALSE")))))))</f>
        <v>00</v>
      </c>
      <c r="I795" s="209">
        <f>IF(Input!F$4="GMH_OECC",K795,IF(Input!F$4="GMH_XOEC",M795,IF(Input!F$4="GMH_Korea",O795,IF(Input!F$4="GMH_EU",Q795,IF(Input!F$4="Skysuper",#REF!,IF(Input!F$4="SkyII",#REF!,IF(Input!F$4="XO-8000",#REF!, "FALSE")))))))</f>
        <v>0</v>
      </c>
      <c r="J795" s="210" t="s">
        <v>10359</v>
      </c>
      <c r="K795" s="268">
        <v>0</v>
      </c>
      <c r="L795" s="270" t="s">
        <v>10359</v>
      </c>
      <c r="M795" s="270">
        <v>0</v>
      </c>
      <c r="N795" s="270" t="s">
        <v>10359</v>
      </c>
      <c r="O795" s="270">
        <v>0</v>
      </c>
      <c r="P795" s="270" t="s">
        <v>10359</v>
      </c>
      <c r="Q795" s="270">
        <v>0</v>
      </c>
      <c r="R795" s="74"/>
      <c r="S795" s="75" t="str">
        <f t="shared" si="72"/>
        <v>0000</v>
      </c>
      <c r="T795" s="75" t="str">
        <f t="shared" si="73"/>
        <v>00000000000000000000000000000000</v>
      </c>
      <c r="V795" s="197"/>
      <c r="W795" s="75">
        <f t="shared" si="74"/>
        <v>0</v>
      </c>
      <c r="AE795" s="479"/>
    </row>
    <row r="796" spans="1:31" s="75" customFormat="1" ht="13.5" x14ac:dyDescent="0.2">
      <c r="A796" s="211">
        <v>793</v>
      </c>
      <c r="B796" s="212" t="s">
        <v>7</v>
      </c>
      <c r="C796" s="213" t="s">
        <v>2020</v>
      </c>
      <c r="D796" s="213"/>
      <c r="E796" s="213">
        <v>0</v>
      </c>
      <c r="F796" s="213" t="s">
        <v>553</v>
      </c>
      <c r="G796" s="214" t="s">
        <v>554</v>
      </c>
      <c r="H796" s="208" t="str">
        <f>IF(Input!F$4="GMH_OECC",J796,IF(Input!F$4="GMH_XOEC",L796,IF(Input!F$4="GMH_Korea",N796,IF(Input!F$4="GMH_EU",P796,IF(Input!F$4="Skysuper",#REF!,IF(Input!F$4="SkyII",#REF!,IF(Input!F$4="XO-8000",#REF!, "FALSE")))))))</f>
        <v>00</v>
      </c>
      <c r="I796" s="209">
        <f>IF(Input!F$4="GMH_OECC",K796,IF(Input!F$4="GMH_XOEC",M796,IF(Input!F$4="GMH_Korea",O796,IF(Input!F$4="GMH_EU",Q796,IF(Input!F$4="Skysuper",#REF!,IF(Input!F$4="SkyII",#REF!,IF(Input!F$4="XO-8000",#REF!, "FALSE")))))))</f>
        <v>0</v>
      </c>
      <c r="J796" s="210" t="s">
        <v>10359</v>
      </c>
      <c r="K796" s="268">
        <v>0</v>
      </c>
      <c r="L796" s="270" t="s">
        <v>10359</v>
      </c>
      <c r="M796" s="270">
        <v>0</v>
      </c>
      <c r="N796" s="270" t="s">
        <v>10359</v>
      </c>
      <c r="O796" s="270">
        <v>0</v>
      </c>
      <c r="P796" s="270" t="s">
        <v>10359</v>
      </c>
      <c r="Q796" s="270">
        <v>0</v>
      </c>
      <c r="R796" s="74"/>
      <c r="S796" s="75" t="str">
        <f t="shared" si="72"/>
        <v>0000</v>
      </c>
      <c r="T796" s="75" t="str">
        <f t="shared" si="73"/>
        <v>00000000000000000000000000000000</v>
      </c>
      <c r="V796" s="197"/>
      <c r="W796" s="75">
        <f t="shared" si="74"/>
        <v>0</v>
      </c>
      <c r="AE796" s="479"/>
    </row>
    <row r="797" spans="1:31" s="75" customFormat="1" ht="13.5" x14ac:dyDescent="0.2">
      <c r="A797" s="211">
        <v>794</v>
      </c>
      <c r="B797" s="212" t="s">
        <v>2021</v>
      </c>
      <c r="C797" s="213" t="s">
        <v>2021</v>
      </c>
      <c r="D797" s="213"/>
      <c r="E797" s="213">
        <v>0</v>
      </c>
      <c r="F797" s="213" t="s">
        <v>2022</v>
      </c>
      <c r="G797" s="214" t="s">
        <v>2022</v>
      </c>
      <c r="H797" s="208" t="str">
        <f>IF(Input!F$4="GMH_OECC",J797,IF(Input!F$4="GMH_XOEC",L797,IF(Input!F$4="GMH_Korea",N797,IF(Input!F$4="GMH_EU",P797,IF(Input!F$4="Skysuper",#REF!,IF(Input!F$4="SkyII",#REF!,IF(Input!F$4="XO-8000",#REF!, "FALSE")))))))</f>
        <v>00</v>
      </c>
      <c r="I797" s="209">
        <f>IF(Input!F$4="GMH_OECC",K797,IF(Input!F$4="GMH_XOEC",M797,IF(Input!F$4="GMH_Korea",O797,IF(Input!F$4="GMH_EU",Q797,IF(Input!F$4="Skysuper",#REF!,IF(Input!F$4="SkyII",#REF!,IF(Input!F$4="XO-8000",#REF!, "FALSE")))))))</f>
        <v>0</v>
      </c>
      <c r="J797" s="210" t="s">
        <v>10359</v>
      </c>
      <c r="K797" s="268">
        <v>0</v>
      </c>
      <c r="L797" s="270" t="s">
        <v>10359</v>
      </c>
      <c r="M797" s="270">
        <v>0</v>
      </c>
      <c r="N797" s="270" t="s">
        <v>10359</v>
      </c>
      <c r="O797" s="270">
        <v>0</v>
      </c>
      <c r="P797" s="270" t="s">
        <v>10359</v>
      </c>
      <c r="Q797" s="270">
        <v>0</v>
      </c>
      <c r="R797" s="74"/>
      <c r="S797" s="75" t="str">
        <f t="shared" si="72"/>
        <v>0000</v>
      </c>
      <c r="T797" s="75" t="str">
        <f t="shared" si="73"/>
        <v>00000000000000000000000000000000</v>
      </c>
      <c r="V797" s="197"/>
      <c r="W797" s="75">
        <f t="shared" si="74"/>
        <v>0</v>
      </c>
      <c r="AE797" s="479"/>
    </row>
    <row r="798" spans="1:31" s="75" customFormat="1" ht="13.5" x14ac:dyDescent="0.2">
      <c r="A798" s="211">
        <v>795</v>
      </c>
      <c r="B798" s="212" t="s">
        <v>2023</v>
      </c>
      <c r="C798" s="213" t="s">
        <v>2024</v>
      </c>
      <c r="D798" s="213"/>
      <c r="E798" s="213">
        <v>0</v>
      </c>
      <c r="F798" s="213" t="s">
        <v>590</v>
      </c>
      <c r="G798" s="214" t="s">
        <v>554</v>
      </c>
      <c r="H798" s="208" t="str">
        <f>IF(Input!F$4="GMH_OECC",J798,IF(Input!F$4="GMH_XOEC",L798,IF(Input!F$4="GMH_Korea",N798,IF(Input!F$4="GMH_EU",P798,IF(Input!F$4="Skysuper",#REF!,IF(Input!F$4="SkyII",#REF!,IF(Input!F$4="XO-8000",#REF!, "FALSE")))))))</f>
        <v>00</v>
      </c>
      <c r="I798" s="209">
        <f>IF(Input!F$4="GMH_OECC",K798,IF(Input!F$4="GMH_XOEC",M798,IF(Input!F$4="GMH_Korea",O798,IF(Input!F$4="GMH_EU",Q798,IF(Input!F$4="Skysuper",#REF!,IF(Input!F$4="SkyII",#REF!,IF(Input!F$4="XO-8000",#REF!, "FALSE")))))))</f>
        <v>0</v>
      </c>
      <c r="J798" s="210" t="s">
        <v>10359</v>
      </c>
      <c r="K798" s="268">
        <v>0</v>
      </c>
      <c r="L798" s="270" t="s">
        <v>10359</v>
      </c>
      <c r="M798" s="270">
        <v>0</v>
      </c>
      <c r="N798" s="270" t="s">
        <v>10359</v>
      </c>
      <c r="O798" s="270">
        <v>0</v>
      </c>
      <c r="P798" s="270" t="s">
        <v>10359</v>
      </c>
      <c r="Q798" s="270">
        <v>0</v>
      </c>
      <c r="R798" s="74"/>
      <c r="S798" s="75" t="str">
        <f t="shared" si="72"/>
        <v>0000</v>
      </c>
      <c r="T798" s="75" t="str">
        <f t="shared" si="73"/>
        <v>00000000000000000000000000000000</v>
      </c>
      <c r="V798" s="197"/>
      <c r="W798" s="75">
        <f t="shared" si="74"/>
        <v>0</v>
      </c>
      <c r="AE798" s="479"/>
    </row>
    <row r="799" spans="1:31" s="75" customFormat="1" ht="13.5" x14ac:dyDescent="0.2">
      <c r="A799" s="211">
        <v>796</v>
      </c>
      <c r="B799" s="212" t="s">
        <v>2025</v>
      </c>
      <c r="C799" s="213" t="s">
        <v>2024</v>
      </c>
      <c r="D799" s="213"/>
      <c r="E799" s="213">
        <v>0</v>
      </c>
      <c r="F799" s="213" t="s">
        <v>590</v>
      </c>
      <c r="G799" s="214" t="s">
        <v>554</v>
      </c>
      <c r="H799" s="208" t="str">
        <f>IF(Input!F$4="GMH_OECC",J799,IF(Input!F$4="GMH_XOEC",L799,IF(Input!F$4="GMH_Korea",N799,IF(Input!F$4="GMH_EU",P799,IF(Input!F$4="Skysuper",#REF!,IF(Input!F$4="SkyII",#REF!,IF(Input!F$4="XO-8000",#REF!, "FALSE")))))))</f>
        <v>00</v>
      </c>
      <c r="I799" s="209">
        <f>IF(Input!F$4="GMH_OECC",K799,IF(Input!F$4="GMH_XOEC",M799,IF(Input!F$4="GMH_Korea",O799,IF(Input!F$4="GMH_EU",Q799,IF(Input!F$4="Skysuper",#REF!,IF(Input!F$4="SkyII",#REF!,IF(Input!F$4="XO-8000",#REF!, "FALSE")))))))</f>
        <v>0</v>
      </c>
      <c r="J799" s="210" t="s">
        <v>10359</v>
      </c>
      <c r="K799" s="268">
        <v>0</v>
      </c>
      <c r="L799" s="270" t="s">
        <v>10359</v>
      </c>
      <c r="M799" s="270">
        <v>0</v>
      </c>
      <c r="N799" s="270" t="s">
        <v>10359</v>
      </c>
      <c r="O799" s="270">
        <v>0</v>
      </c>
      <c r="P799" s="270" t="s">
        <v>10359</v>
      </c>
      <c r="Q799" s="270">
        <v>0</v>
      </c>
      <c r="R799" s="74"/>
      <c r="S799" s="75" t="str">
        <f t="shared" si="72"/>
        <v>0000</v>
      </c>
      <c r="T799" s="75" t="str">
        <f t="shared" si="73"/>
        <v>00000000000000000000000000000000</v>
      </c>
      <c r="V799" s="197"/>
      <c r="W799" s="75">
        <f t="shared" si="74"/>
        <v>0</v>
      </c>
      <c r="AE799" s="479"/>
    </row>
    <row r="800" spans="1:31" s="75" customFormat="1" ht="13.5" x14ac:dyDescent="0.2">
      <c r="A800" s="211">
        <v>797</v>
      </c>
      <c r="B800" s="212" t="s">
        <v>2026</v>
      </c>
      <c r="C800" s="213" t="s">
        <v>2024</v>
      </c>
      <c r="D800" s="213"/>
      <c r="E800" s="213">
        <v>0</v>
      </c>
      <c r="F800" s="213" t="s">
        <v>590</v>
      </c>
      <c r="G800" s="214" t="s">
        <v>554</v>
      </c>
      <c r="H800" s="208" t="str">
        <f>IF(Input!F$4="GMH_OECC",J800,IF(Input!F$4="GMH_XOEC",L800,IF(Input!F$4="GMH_Korea",N800,IF(Input!F$4="GMH_EU",P800,IF(Input!F$4="Skysuper",#REF!,IF(Input!F$4="SkyII",#REF!,IF(Input!F$4="XO-8000",#REF!, "FALSE")))))))</f>
        <v>00</v>
      </c>
      <c r="I800" s="209">
        <f>IF(Input!F$4="GMH_OECC",K800,IF(Input!F$4="GMH_XOEC",M800,IF(Input!F$4="GMH_Korea",O800,IF(Input!F$4="GMH_EU",Q800,IF(Input!F$4="Skysuper",#REF!,IF(Input!F$4="SkyII",#REF!,IF(Input!F$4="XO-8000",#REF!, "FALSE")))))))</f>
        <v>0</v>
      </c>
      <c r="J800" s="210" t="s">
        <v>10359</v>
      </c>
      <c r="K800" s="268">
        <v>0</v>
      </c>
      <c r="L800" s="270" t="s">
        <v>10359</v>
      </c>
      <c r="M800" s="270">
        <v>0</v>
      </c>
      <c r="N800" s="270" t="s">
        <v>10359</v>
      </c>
      <c r="O800" s="270">
        <v>0</v>
      </c>
      <c r="P800" s="270" t="s">
        <v>10359</v>
      </c>
      <c r="Q800" s="270">
        <v>0</v>
      </c>
      <c r="R800" s="74"/>
      <c r="S800" s="75" t="str">
        <f t="shared" si="72"/>
        <v>0000</v>
      </c>
      <c r="T800" s="75" t="str">
        <f t="shared" si="73"/>
        <v>00000000000000000000000000000000</v>
      </c>
      <c r="V800" s="197"/>
      <c r="W800" s="75">
        <f t="shared" si="74"/>
        <v>0</v>
      </c>
      <c r="AE800" s="479"/>
    </row>
    <row r="801" spans="1:31" s="75" customFormat="1" ht="13.5" x14ac:dyDescent="0.2">
      <c r="A801" s="211">
        <v>798</v>
      </c>
      <c r="B801" s="212" t="s">
        <v>2027</v>
      </c>
      <c r="C801" s="213" t="s">
        <v>2024</v>
      </c>
      <c r="D801" s="213"/>
      <c r="E801" s="213">
        <v>0</v>
      </c>
      <c r="F801" s="213" t="s">
        <v>590</v>
      </c>
      <c r="G801" s="214" t="s">
        <v>554</v>
      </c>
      <c r="H801" s="208" t="str">
        <f>IF(Input!F$4="GMH_OECC",J801,IF(Input!F$4="GMH_XOEC",L801,IF(Input!F$4="GMH_Korea",N801,IF(Input!F$4="GMH_EU",P801,IF(Input!F$4="Skysuper",#REF!,IF(Input!F$4="SkyII",#REF!,IF(Input!F$4="XO-8000",#REF!, "FALSE")))))))</f>
        <v>00</v>
      </c>
      <c r="I801" s="209">
        <f>IF(Input!F$4="GMH_OECC",K801,IF(Input!F$4="GMH_XOEC",M801,IF(Input!F$4="GMH_Korea",O801,IF(Input!F$4="GMH_EU",Q801,IF(Input!F$4="Skysuper",#REF!,IF(Input!F$4="SkyII",#REF!,IF(Input!F$4="XO-8000",#REF!, "FALSE")))))))</f>
        <v>0</v>
      </c>
      <c r="J801" s="210" t="s">
        <v>10359</v>
      </c>
      <c r="K801" s="268">
        <v>0</v>
      </c>
      <c r="L801" s="270" t="s">
        <v>10359</v>
      </c>
      <c r="M801" s="270">
        <v>0</v>
      </c>
      <c r="N801" s="270" t="s">
        <v>10359</v>
      </c>
      <c r="O801" s="270">
        <v>0</v>
      </c>
      <c r="P801" s="270" t="s">
        <v>10359</v>
      </c>
      <c r="Q801" s="270">
        <v>0</v>
      </c>
      <c r="R801" s="74"/>
      <c r="S801" s="75" t="str">
        <f t="shared" si="72"/>
        <v>0000</v>
      </c>
      <c r="T801" s="75" t="str">
        <f t="shared" si="73"/>
        <v>00000000000000000000000000000406</v>
      </c>
      <c r="V801" s="197"/>
      <c r="W801" s="75">
        <f t="shared" si="74"/>
        <v>10</v>
      </c>
      <c r="AE801" s="479"/>
    </row>
    <row r="802" spans="1:31" s="75" customFormat="1" ht="13.5" x14ac:dyDescent="0.2">
      <c r="A802" s="211">
        <v>799</v>
      </c>
      <c r="B802" s="212" t="s">
        <v>2028</v>
      </c>
      <c r="C802" s="213" t="s">
        <v>2024</v>
      </c>
      <c r="D802" s="213"/>
      <c r="E802" s="213">
        <v>0</v>
      </c>
      <c r="F802" s="213" t="s">
        <v>590</v>
      </c>
      <c r="G802" s="214" t="s">
        <v>554</v>
      </c>
      <c r="H802" s="208" t="str">
        <f>IF(Input!F$4="GMH_OECC",J802,IF(Input!F$4="GMH_XOEC",L802,IF(Input!F$4="GMH_Korea",N802,IF(Input!F$4="GMH_EU",P802,IF(Input!F$4="Skysuper",#REF!,IF(Input!F$4="SkyII",#REF!,IF(Input!F$4="XO-8000",#REF!, "FALSE")))))))</f>
        <v>00</v>
      </c>
      <c r="I802" s="209">
        <f>IF(Input!F$4="GMH_OECC",K802,IF(Input!F$4="GMH_XOEC",M802,IF(Input!F$4="GMH_Korea",O802,IF(Input!F$4="GMH_EU",Q802,IF(Input!F$4="Skysuper",#REF!,IF(Input!F$4="SkyII",#REF!,IF(Input!F$4="XO-8000",#REF!, "FALSE")))))))</f>
        <v>0</v>
      </c>
      <c r="J802" s="210" t="s">
        <v>10359</v>
      </c>
      <c r="K802" s="268">
        <v>0</v>
      </c>
      <c r="L802" s="270" t="s">
        <v>10359</v>
      </c>
      <c r="M802" s="270">
        <v>0</v>
      </c>
      <c r="N802" s="270" t="s">
        <v>10359</v>
      </c>
      <c r="O802" s="270">
        <v>0</v>
      </c>
      <c r="P802" s="270" t="s">
        <v>10359</v>
      </c>
      <c r="Q802" s="270">
        <v>0</v>
      </c>
      <c r="R802" s="74"/>
      <c r="S802" s="75" t="str">
        <f t="shared" si="72"/>
        <v>0000</v>
      </c>
      <c r="T802" s="75" t="str">
        <f t="shared" si="73"/>
        <v>00000000000000000000000004060000</v>
      </c>
      <c r="V802" s="197"/>
      <c r="W802" s="75">
        <f t="shared" si="74"/>
        <v>10</v>
      </c>
      <c r="AE802" s="479"/>
    </row>
    <row r="803" spans="1:31" s="75" customFormat="1" ht="13.5" x14ac:dyDescent="0.2">
      <c r="A803" s="211">
        <v>800</v>
      </c>
      <c r="B803" s="212" t="s">
        <v>2029</v>
      </c>
      <c r="C803" s="213" t="s">
        <v>2024</v>
      </c>
      <c r="D803" s="213"/>
      <c r="E803" s="213">
        <v>0</v>
      </c>
      <c r="F803" s="213" t="s">
        <v>590</v>
      </c>
      <c r="G803" s="214" t="s">
        <v>554</v>
      </c>
      <c r="H803" s="208" t="str">
        <f>IF(Input!F$4="GMH_OECC",J803,IF(Input!F$4="GMH_XOEC",L803,IF(Input!F$4="GMH_Korea",N803,IF(Input!F$4="GMH_EU",P803,IF(Input!F$4="Skysuper",#REF!,IF(Input!F$4="SkyII",#REF!,IF(Input!F$4="XO-8000",#REF!, "FALSE")))))))</f>
        <v>00</v>
      </c>
      <c r="I803" s="209">
        <f>IF(Input!F$4="GMH_OECC",K803,IF(Input!F$4="GMH_XOEC",M803,IF(Input!F$4="GMH_Korea",O803,IF(Input!F$4="GMH_EU",Q803,IF(Input!F$4="Skysuper",#REF!,IF(Input!F$4="SkyII",#REF!,IF(Input!F$4="XO-8000",#REF!, "FALSE")))))))</f>
        <v>0</v>
      </c>
      <c r="J803" s="210" t="s">
        <v>10359</v>
      </c>
      <c r="K803" s="268">
        <v>0</v>
      </c>
      <c r="L803" s="270" t="s">
        <v>10359</v>
      </c>
      <c r="M803" s="270">
        <v>0</v>
      </c>
      <c r="N803" s="270" t="s">
        <v>10359</v>
      </c>
      <c r="O803" s="270">
        <v>0</v>
      </c>
      <c r="P803" s="270" t="s">
        <v>10359</v>
      </c>
      <c r="Q803" s="270">
        <v>0</v>
      </c>
      <c r="R803" s="74"/>
      <c r="S803" s="75" t="str">
        <f t="shared" si="72"/>
        <v>0000</v>
      </c>
      <c r="T803" s="75" t="str">
        <f t="shared" si="73"/>
        <v>00000000000000000000040600000000</v>
      </c>
      <c r="V803" s="197"/>
      <c r="W803" s="75">
        <f t="shared" si="74"/>
        <v>10</v>
      </c>
      <c r="AE803" s="479"/>
    </row>
    <row r="804" spans="1:31" s="75" customFormat="1" ht="13.5" x14ac:dyDescent="0.2">
      <c r="A804" s="211">
        <v>801</v>
      </c>
      <c r="B804" s="212" t="s">
        <v>2030</v>
      </c>
      <c r="C804" s="213" t="s">
        <v>2024</v>
      </c>
      <c r="D804" s="213"/>
      <c r="E804" s="213">
        <v>0</v>
      </c>
      <c r="F804" s="213" t="s">
        <v>590</v>
      </c>
      <c r="G804" s="214" t="s">
        <v>554</v>
      </c>
      <c r="H804" s="208" t="str">
        <f>IF(Input!F$4="GMH_OECC",J804,IF(Input!F$4="GMH_XOEC",L804,IF(Input!F$4="GMH_Korea",N804,IF(Input!F$4="GMH_EU",P804,IF(Input!F$4="Skysuper",#REF!,IF(Input!F$4="SkyII",#REF!,IF(Input!F$4="XO-8000",#REF!, "FALSE")))))))</f>
        <v>00</v>
      </c>
      <c r="I804" s="209">
        <f>IF(Input!F$4="GMH_OECC",K804,IF(Input!F$4="GMH_XOEC",M804,IF(Input!F$4="GMH_Korea",O804,IF(Input!F$4="GMH_EU",Q804,IF(Input!F$4="Skysuper",#REF!,IF(Input!F$4="SkyII",#REF!,IF(Input!F$4="XO-8000",#REF!, "FALSE")))))))</f>
        <v>0</v>
      </c>
      <c r="J804" s="210" t="s">
        <v>10359</v>
      </c>
      <c r="K804" s="268">
        <v>0</v>
      </c>
      <c r="L804" s="270" t="s">
        <v>10359</v>
      </c>
      <c r="M804" s="270">
        <v>0</v>
      </c>
      <c r="N804" s="270" t="s">
        <v>10359</v>
      </c>
      <c r="O804" s="270">
        <v>0</v>
      </c>
      <c r="P804" s="270" t="s">
        <v>10359</v>
      </c>
      <c r="Q804" s="270">
        <v>0</v>
      </c>
      <c r="R804" s="74"/>
      <c r="S804" s="75" t="str">
        <f t="shared" si="72"/>
        <v>0000</v>
      </c>
      <c r="T804" s="75" t="str">
        <f t="shared" si="73"/>
        <v>00000000000000000406000000000000</v>
      </c>
      <c r="V804" s="197"/>
      <c r="W804" s="75">
        <f t="shared" si="74"/>
        <v>10</v>
      </c>
      <c r="AE804" s="479"/>
    </row>
    <row r="805" spans="1:31" s="75" customFormat="1" ht="13.5" x14ac:dyDescent="0.2">
      <c r="A805" s="211">
        <v>802</v>
      </c>
      <c r="B805" s="212" t="s">
        <v>2031</v>
      </c>
      <c r="C805" s="213" t="s">
        <v>2024</v>
      </c>
      <c r="D805" s="213"/>
      <c r="E805" s="213">
        <v>0</v>
      </c>
      <c r="F805" s="213" t="s">
        <v>590</v>
      </c>
      <c r="G805" s="214" t="s">
        <v>554</v>
      </c>
      <c r="H805" s="208" t="str">
        <f>IF(Input!F$4="GMH_OECC",J805,IF(Input!F$4="GMH_XOEC",L805,IF(Input!F$4="GMH_Korea",N805,IF(Input!F$4="GMH_EU",P805,IF(Input!F$4="Skysuper",#REF!,IF(Input!F$4="SkyII",#REF!,IF(Input!F$4="XO-8000",#REF!, "FALSE")))))))</f>
        <v>00</v>
      </c>
      <c r="I805" s="209">
        <f>IF(Input!F$4="GMH_OECC",K805,IF(Input!F$4="GMH_XOEC",M805,IF(Input!F$4="GMH_Korea",O805,IF(Input!F$4="GMH_EU",Q805,IF(Input!F$4="Skysuper",#REF!,IF(Input!F$4="SkyII",#REF!,IF(Input!F$4="XO-8000",#REF!, "FALSE")))))))</f>
        <v>0</v>
      </c>
      <c r="J805" s="210" t="s">
        <v>10359</v>
      </c>
      <c r="K805" s="268">
        <v>0</v>
      </c>
      <c r="L805" s="270" t="s">
        <v>10359</v>
      </c>
      <c r="M805" s="270">
        <v>0</v>
      </c>
      <c r="N805" s="270" t="s">
        <v>10359</v>
      </c>
      <c r="O805" s="270">
        <v>0</v>
      </c>
      <c r="P805" s="270" t="s">
        <v>10359</v>
      </c>
      <c r="Q805" s="270">
        <v>0</v>
      </c>
      <c r="R805" s="74"/>
      <c r="S805" s="75" t="str">
        <f t="shared" si="72"/>
        <v>0000</v>
      </c>
      <c r="T805" s="75" t="str">
        <f t="shared" si="73"/>
        <v>00000000000004060000000000000000</v>
      </c>
      <c r="V805" s="197"/>
      <c r="W805" s="75">
        <f t="shared" si="74"/>
        <v>10</v>
      </c>
      <c r="AE805" s="479"/>
    </row>
    <row r="806" spans="1:31" s="75" customFormat="1" ht="13.5" x14ac:dyDescent="0.2">
      <c r="A806" s="211">
        <v>803</v>
      </c>
      <c r="B806" s="212" t="s">
        <v>2032</v>
      </c>
      <c r="C806" s="213" t="s">
        <v>2024</v>
      </c>
      <c r="D806" s="213"/>
      <c r="E806" s="213">
        <v>0</v>
      </c>
      <c r="F806" s="213" t="s">
        <v>590</v>
      </c>
      <c r="G806" s="214" t="s">
        <v>554</v>
      </c>
      <c r="H806" s="208" t="str">
        <f>IF(Input!F$4="GMH_OECC",J806,IF(Input!F$4="GMH_XOEC",L806,IF(Input!F$4="GMH_Korea",N806,IF(Input!F$4="GMH_EU",P806,IF(Input!F$4="Skysuper",#REF!,IF(Input!F$4="SkyII",#REF!,IF(Input!F$4="XO-8000",#REF!, "FALSE")))))))</f>
        <v>00</v>
      </c>
      <c r="I806" s="209">
        <f>IF(Input!F$4="GMH_OECC",K806,IF(Input!F$4="GMH_XOEC",M806,IF(Input!F$4="GMH_Korea",O806,IF(Input!F$4="GMH_EU",Q806,IF(Input!F$4="Skysuper",#REF!,IF(Input!F$4="SkyII",#REF!,IF(Input!F$4="XO-8000",#REF!, "FALSE")))))))</f>
        <v>0</v>
      </c>
      <c r="J806" s="210" t="s">
        <v>10359</v>
      </c>
      <c r="K806" s="268">
        <v>0</v>
      </c>
      <c r="L806" s="270" t="s">
        <v>10359</v>
      </c>
      <c r="M806" s="270">
        <v>0</v>
      </c>
      <c r="N806" s="270" t="s">
        <v>10359</v>
      </c>
      <c r="O806" s="270">
        <v>0</v>
      </c>
      <c r="P806" s="270" t="s">
        <v>10359</v>
      </c>
      <c r="Q806" s="270">
        <v>0</v>
      </c>
      <c r="R806" s="74"/>
      <c r="S806" s="75" t="str">
        <f t="shared" si="72"/>
        <v>0000</v>
      </c>
      <c r="T806" s="75" t="str">
        <f t="shared" si="73"/>
        <v>00000000040600000000000000000000</v>
      </c>
      <c r="V806" s="197"/>
      <c r="W806" s="75">
        <f t="shared" si="74"/>
        <v>10</v>
      </c>
      <c r="AE806" s="479"/>
    </row>
    <row r="807" spans="1:31" s="75" customFormat="1" ht="13.5" x14ac:dyDescent="0.2">
      <c r="A807" s="211">
        <v>804</v>
      </c>
      <c r="B807" s="212" t="s">
        <v>2033</v>
      </c>
      <c r="C807" s="213" t="s">
        <v>2024</v>
      </c>
      <c r="D807" s="213"/>
      <c r="E807" s="213">
        <v>0</v>
      </c>
      <c r="F807" s="213" t="s">
        <v>590</v>
      </c>
      <c r="G807" s="214" t="s">
        <v>554</v>
      </c>
      <c r="H807" s="208" t="str">
        <f>IF(Input!F$4="GMH_OECC",J807,IF(Input!F$4="GMH_XOEC",L807,IF(Input!F$4="GMH_Korea",N807,IF(Input!F$4="GMH_EU",P807,IF(Input!F$4="Skysuper",#REF!,IF(Input!F$4="SkyII",#REF!,IF(Input!F$4="XO-8000",#REF!, "FALSE")))))))</f>
        <v>00</v>
      </c>
      <c r="I807" s="209">
        <f>IF(Input!F$4="GMH_OECC",K807,IF(Input!F$4="GMH_XOEC",M807,IF(Input!F$4="GMH_Korea",O807,IF(Input!F$4="GMH_EU",Q807,IF(Input!F$4="Skysuper",#REF!,IF(Input!F$4="SkyII",#REF!,IF(Input!F$4="XO-8000",#REF!, "FALSE")))))))</f>
        <v>0</v>
      </c>
      <c r="J807" s="210" t="s">
        <v>10359</v>
      </c>
      <c r="K807" s="268">
        <v>0</v>
      </c>
      <c r="L807" s="270" t="s">
        <v>10359</v>
      </c>
      <c r="M807" s="270">
        <v>0</v>
      </c>
      <c r="N807" s="270" t="s">
        <v>10359</v>
      </c>
      <c r="O807" s="270">
        <v>0</v>
      </c>
      <c r="P807" s="270" t="s">
        <v>10359</v>
      </c>
      <c r="Q807" s="270">
        <v>0</v>
      </c>
      <c r="R807" s="74"/>
      <c r="S807" s="75" t="str">
        <f t="shared" si="72"/>
        <v>0000</v>
      </c>
      <c r="T807" s="75" t="str">
        <f t="shared" si="73"/>
        <v>00000406000000000000000000000000</v>
      </c>
      <c r="V807" s="197"/>
      <c r="W807" s="75">
        <f t="shared" si="74"/>
        <v>10</v>
      </c>
      <c r="AE807" s="479"/>
    </row>
    <row r="808" spans="1:31" s="75" customFormat="1" ht="13.5" x14ac:dyDescent="0.2">
      <c r="A808" s="211">
        <v>805</v>
      </c>
      <c r="B808" s="212" t="s">
        <v>2034</v>
      </c>
      <c r="C808" s="213" t="s">
        <v>2035</v>
      </c>
      <c r="D808" s="213"/>
      <c r="E808" s="213">
        <v>0</v>
      </c>
      <c r="F808" s="213" t="s">
        <v>590</v>
      </c>
      <c r="G808" s="214" t="s">
        <v>554</v>
      </c>
      <c r="H808" s="208">
        <f>IF(Input!F$4="GMH_OECC",J808,IF(Input!F$4="GMH_XOEC",L808,IF(Input!F$4="GMH_Korea",N808,IF(Input!F$4="GMH_EU",P808,IF(Input!F$4="Skysuper",#REF!,IF(Input!F$4="SkyII",#REF!,IF(Input!F$4="XO-8000",#REF!, "FALSE")))))))</f>
        <v>6</v>
      </c>
      <c r="I808" s="209">
        <f>IF(Input!F$4="GMH_OECC",K808,IF(Input!F$4="GMH_XOEC",M808,IF(Input!F$4="GMH_Korea",O808,IF(Input!F$4="GMH_EU",Q808,IF(Input!F$4="Skysuper",#REF!,IF(Input!F$4="SkyII",#REF!,IF(Input!F$4="XO-8000",#REF!, "FALSE")))))))</f>
        <v>3</v>
      </c>
      <c r="J808" s="210">
        <v>6</v>
      </c>
      <c r="K808" s="268">
        <v>3</v>
      </c>
      <c r="L808" s="210">
        <v>6</v>
      </c>
      <c r="M808" s="270">
        <v>3</v>
      </c>
      <c r="N808" s="210">
        <v>6</v>
      </c>
      <c r="O808" s="270">
        <v>3</v>
      </c>
      <c r="P808" s="210">
        <v>6</v>
      </c>
      <c r="Q808" s="270">
        <v>3</v>
      </c>
      <c r="R808" s="74"/>
      <c r="S808" s="75" t="str">
        <f t="shared" si="72"/>
        <v>0406</v>
      </c>
      <c r="T808" s="75" t="str">
        <f t="shared" si="73"/>
        <v>04060000000000000000000000000000</v>
      </c>
      <c r="V808" s="197"/>
      <c r="W808" s="75">
        <f t="shared" si="74"/>
        <v>10</v>
      </c>
      <c r="AE808" s="479"/>
    </row>
    <row r="809" spans="1:31" s="75" customFormat="1" ht="13.5" x14ac:dyDescent="0.2">
      <c r="A809" s="211">
        <v>806</v>
      </c>
      <c r="B809" s="212" t="s">
        <v>2036</v>
      </c>
      <c r="C809" s="213" t="s">
        <v>2037</v>
      </c>
      <c r="D809" s="213"/>
      <c r="E809" s="213">
        <v>0</v>
      </c>
      <c r="F809" s="213" t="s">
        <v>590</v>
      </c>
      <c r="G809" s="214" t="s">
        <v>554</v>
      </c>
      <c r="H809" s="208" t="str">
        <f>IF(Input!F$4="GMH_OECC",J809,IF(Input!F$4="GMH_XOEC",L809,IF(Input!F$4="GMH_Korea",N809,IF(Input!F$4="GMH_EU",P809,IF(Input!F$4="Skysuper",#REF!,IF(Input!F$4="SkyII",#REF!,IF(Input!F$4="XO-8000",#REF!, "FALSE")))))))</f>
        <v>00</v>
      </c>
      <c r="I809" s="209">
        <f>IF(Input!F$4="GMH_OECC",K809,IF(Input!F$4="GMH_XOEC",M809,IF(Input!F$4="GMH_Korea",O809,IF(Input!F$4="GMH_EU",Q809,IF(Input!F$4="Skysuper",#REF!,IF(Input!F$4="SkyII",#REF!,IF(Input!F$4="XO-8000",#REF!, "FALSE")))))))</f>
        <v>0</v>
      </c>
      <c r="J809" s="210" t="s">
        <v>10359</v>
      </c>
      <c r="K809" s="268">
        <v>0</v>
      </c>
      <c r="L809" s="270" t="s">
        <v>10359</v>
      </c>
      <c r="M809" s="270">
        <v>0</v>
      </c>
      <c r="N809" s="270" t="s">
        <v>10359</v>
      </c>
      <c r="O809" s="270">
        <v>0</v>
      </c>
      <c r="P809" s="270" t="s">
        <v>10359</v>
      </c>
      <c r="Q809" s="270">
        <v>0</v>
      </c>
      <c r="R809" s="74"/>
      <c r="S809" s="75" t="str">
        <f t="shared" si="72"/>
        <v>0000</v>
      </c>
      <c r="T809" s="75" t="str">
        <f t="shared" si="73"/>
        <v>00000000000000000000000000000000</v>
      </c>
      <c r="V809" s="197"/>
      <c r="W809" s="75">
        <f t="shared" si="74"/>
        <v>0</v>
      </c>
      <c r="AE809" s="479"/>
    </row>
    <row r="810" spans="1:31" s="75" customFormat="1" ht="13.5" x14ac:dyDescent="0.2">
      <c r="A810" s="211">
        <v>807</v>
      </c>
      <c r="B810" s="212" t="s">
        <v>2038</v>
      </c>
      <c r="C810" s="213" t="s">
        <v>2039</v>
      </c>
      <c r="D810" s="213"/>
      <c r="E810" s="213">
        <v>0</v>
      </c>
      <c r="F810" s="213" t="s">
        <v>590</v>
      </c>
      <c r="G810" s="214" t="s">
        <v>554</v>
      </c>
      <c r="H810" s="208" t="str">
        <f>IF(Input!F$4="GMH_OECC",J810,IF(Input!F$4="GMH_XOEC",L810,IF(Input!F$4="GMH_Korea",N810,IF(Input!F$4="GMH_EU",P810,IF(Input!F$4="Skysuper",#REF!,IF(Input!F$4="SkyII",#REF!,IF(Input!F$4="XO-8000",#REF!, "FALSE")))))))</f>
        <v>00</v>
      </c>
      <c r="I810" s="209">
        <f>IF(Input!F$4="GMH_OECC",K810,IF(Input!F$4="GMH_XOEC",M810,IF(Input!F$4="GMH_Korea",O810,IF(Input!F$4="GMH_EU",Q810,IF(Input!F$4="Skysuper",#REF!,IF(Input!F$4="SkyII",#REF!,IF(Input!F$4="XO-8000",#REF!, "FALSE")))))))</f>
        <v>0</v>
      </c>
      <c r="J810" s="210" t="s">
        <v>10359</v>
      </c>
      <c r="K810" s="268">
        <v>0</v>
      </c>
      <c r="L810" s="270" t="s">
        <v>10359</v>
      </c>
      <c r="M810" s="270">
        <v>0</v>
      </c>
      <c r="N810" s="270" t="s">
        <v>10359</v>
      </c>
      <c r="O810" s="270">
        <v>0</v>
      </c>
      <c r="P810" s="270" t="s">
        <v>10359</v>
      </c>
      <c r="Q810" s="270">
        <v>0</v>
      </c>
      <c r="R810" s="74"/>
      <c r="S810" s="75" t="str">
        <f t="shared" si="72"/>
        <v>0000</v>
      </c>
      <c r="T810" s="75" t="str">
        <f t="shared" si="73"/>
        <v>00000000000000000000000000000404</v>
      </c>
      <c r="V810" s="197"/>
      <c r="W810" s="75">
        <f t="shared" si="74"/>
        <v>8</v>
      </c>
      <c r="AE810" s="479"/>
    </row>
    <row r="811" spans="1:31" s="75" customFormat="1" ht="13.5" x14ac:dyDescent="0.2">
      <c r="A811" s="211">
        <v>808</v>
      </c>
      <c r="B811" s="212" t="s">
        <v>2040</v>
      </c>
      <c r="C811" s="213" t="s">
        <v>2041</v>
      </c>
      <c r="D811" s="213"/>
      <c r="E811" s="213">
        <v>0</v>
      </c>
      <c r="F811" s="213" t="s">
        <v>590</v>
      </c>
      <c r="G811" s="214" t="s">
        <v>554</v>
      </c>
      <c r="H811" s="208" t="str">
        <f>IF(Input!F$4="GMH_OECC",J811,IF(Input!F$4="GMH_XOEC",L811,IF(Input!F$4="GMH_Korea",N811,IF(Input!F$4="GMH_EU",P811,IF(Input!F$4="Skysuper",#REF!,IF(Input!F$4="SkyII",#REF!,IF(Input!F$4="XO-8000",#REF!, "FALSE")))))))</f>
        <v>00</v>
      </c>
      <c r="I811" s="209">
        <f>IF(Input!F$4="GMH_OECC",K811,IF(Input!F$4="GMH_XOEC",M811,IF(Input!F$4="GMH_Korea",O811,IF(Input!F$4="GMH_EU",Q811,IF(Input!F$4="Skysuper",#REF!,IF(Input!F$4="SkyII",#REF!,IF(Input!F$4="XO-8000",#REF!, "FALSE")))))))</f>
        <v>0</v>
      </c>
      <c r="J811" s="210" t="s">
        <v>10359</v>
      </c>
      <c r="K811" s="268">
        <v>0</v>
      </c>
      <c r="L811" s="270" t="s">
        <v>10359</v>
      </c>
      <c r="M811" s="270">
        <v>0</v>
      </c>
      <c r="N811" s="270" t="s">
        <v>10359</v>
      </c>
      <c r="O811" s="270">
        <v>0</v>
      </c>
      <c r="P811" s="270" t="s">
        <v>10359</v>
      </c>
      <c r="Q811" s="270">
        <v>0</v>
      </c>
      <c r="R811" s="74"/>
      <c r="S811" s="75" t="str">
        <f t="shared" si="72"/>
        <v>0000</v>
      </c>
      <c r="T811" s="75" t="str">
        <f t="shared" si="73"/>
        <v>00000000000000000000000004040405</v>
      </c>
      <c r="V811" s="197"/>
      <c r="W811" s="75">
        <f t="shared" si="74"/>
        <v>17</v>
      </c>
      <c r="AE811" s="479"/>
    </row>
    <row r="812" spans="1:31" s="75" customFormat="1" ht="13.5" x14ac:dyDescent="0.2">
      <c r="A812" s="211">
        <v>809</v>
      </c>
      <c r="B812" s="212" t="s">
        <v>2042</v>
      </c>
      <c r="C812" s="213" t="s">
        <v>2043</v>
      </c>
      <c r="D812" s="213"/>
      <c r="E812" s="213">
        <v>0</v>
      </c>
      <c r="F812" s="213" t="s">
        <v>590</v>
      </c>
      <c r="G812" s="214" t="s">
        <v>554</v>
      </c>
      <c r="H812" s="208" t="str">
        <f>IF(Input!F$4="GMH_OECC",J812,IF(Input!F$4="GMH_XOEC",L812,IF(Input!F$4="GMH_Korea",N812,IF(Input!F$4="GMH_EU",P812,IF(Input!F$4="Skysuper",#REF!,IF(Input!F$4="SkyII",#REF!,IF(Input!F$4="XO-8000",#REF!, "FALSE")))))))</f>
        <v>00</v>
      </c>
      <c r="I812" s="209">
        <f>IF(Input!F$4="GMH_OECC",K812,IF(Input!F$4="GMH_XOEC",M812,IF(Input!F$4="GMH_Korea",O812,IF(Input!F$4="GMH_EU",Q812,IF(Input!F$4="Skysuper",#REF!,IF(Input!F$4="SkyII",#REF!,IF(Input!F$4="XO-8000",#REF!, "FALSE")))))))</f>
        <v>0</v>
      </c>
      <c r="J812" s="210" t="s">
        <v>10359</v>
      </c>
      <c r="K812" s="268">
        <v>0</v>
      </c>
      <c r="L812" s="270" t="s">
        <v>10359</v>
      </c>
      <c r="M812" s="270">
        <v>0</v>
      </c>
      <c r="N812" s="270" t="s">
        <v>10359</v>
      </c>
      <c r="O812" s="270">
        <v>0</v>
      </c>
      <c r="P812" s="270" t="s">
        <v>10359</v>
      </c>
      <c r="Q812" s="270">
        <v>0</v>
      </c>
      <c r="R812" s="74"/>
      <c r="S812" s="75" t="str">
        <f t="shared" si="72"/>
        <v>0000</v>
      </c>
      <c r="T812" s="75" t="str">
        <f t="shared" si="73"/>
        <v>00000000000000000000040404050406</v>
      </c>
      <c r="V812" s="197"/>
      <c r="W812" s="75">
        <f t="shared" si="74"/>
        <v>27</v>
      </c>
      <c r="AE812" s="479"/>
    </row>
    <row r="813" spans="1:31" s="75" customFormat="1" ht="13.5" x14ac:dyDescent="0.2">
      <c r="A813" s="211">
        <v>810</v>
      </c>
      <c r="B813" s="212" t="s">
        <v>2044</v>
      </c>
      <c r="C813" s="213" t="s">
        <v>2045</v>
      </c>
      <c r="D813" s="213"/>
      <c r="E813" s="213">
        <v>0</v>
      </c>
      <c r="F813" s="213" t="s">
        <v>590</v>
      </c>
      <c r="G813" s="214" t="s">
        <v>554</v>
      </c>
      <c r="H813" s="208" t="str">
        <f>IF(Input!F$4="GMH_OECC",J813,IF(Input!F$4="GMH_XOEC",L813,IF(Input!F$4="GMH_Korea",N813,IF(Input!F$4="GMH_EU",P813,IF(Input!F$4="Skysuper",#REF!,IF(Input!F$4="SkyII",#REF!,IF(Input!F$4="XO-8000",#REF!, "FALSE")))))))</f>
        <v>00</v>
      </c>
      <c r="I813" s="209">
        <f>IF(Input!F$4="GMH_OECC",K813,IF(Input!F$4="GMH_XOEC",M813,IF(Input!F$4="GMH_Korea",O813,IF(Input!F$4="GMH_EU",Q813,IF(Input!F$4="Skysuper",#REF!,IF(Input!F$4="SkyII",#REF!,IF(Input!F$4="XO-8000",#REF!, "FALSE")))))))</f>
        <v>0</v>
      </c>
      <c r="J813" s="210" t="s">
        <v>10359</v>
      </c>
      <c r="K813" s="268">
        <v>0</v>
      </c>
      <c r="L813" s="270" t="s">
        <v>10359</v>
      </c>
      <c r="M813" s="270">
        <v>0</v>
      </c>
      <c r="N813" s="270">
        <v>60</v>
      </c>
      <c r="O813" s="270">
        <v>4</v>
      </c>
      <c r="P813" s="270" t="s">
        <v>10359</v>
      </c>
      <c r="Q813" s="270">
        <v>0</v>
      </c>
      <c r="R813" s="74"/>
      <c r="S813" s="75" t="str">
        <f t="shared" si="72"/>
        <v>0000</v>
      </c>
      <c r="T813" s="75" t="str">
        <f t="shared" si="73"/>
        <v>00000000000000000404040504060407</v>
      </c>
      <c r="V813" s="197"/>
      <c r="W813" s="75">
        <f t="shared" si="74"/>
        <v>38</v>
      </c>
      <c r="AE813" s="479"/>
    </row>
    <row r="814" spans="1:31" s="75" customFormat="1" ht="13.5" x14ac:dyDescent="0.2">
      <c r="A814" s="211">
        <v>811</v>
      </c>
      <c r="B814" s="212" t="s">
        <v>2046</v>
      </c>
      <c r="C814" s="213" t="s">
        <v>2047</v>
      </c>
      <c r="D814" s="213"/>
      <c r="E814" s="213">
        <v>0</v>
      </c>
      <c r="F814" s="213" t="s">
        <v>590</v>
      </c>
      <c r="G814" s="214" t="s">
        <v>554</v>
      </c>
      <c r="H814" s="208">
        <f>IF(Input!F$4="GMH_OECC",J814,IF(Input!F$4="GMH_XOEC",L814,IF(Input!F$4="GMH_Korea",N814,IF(Input!F$4="GMH_EU",P814,IF(Input!F$4="Skysuper",#REF!,IF(Input!F$4="SkyII",#REF!,IF(Input!F$4="XO-8000",#REF!, "FALSE")))))))</f>
        <v>0</v>
      </c>
      <c r="I814" s="209">
        <f>IF(Input!F$4="GMH_OECC",K814,IF(Input!F$4="GMH_XOEC",M814,IF(Input!F$4="GMH_Korea",O814,IF(Input!F$4="GMH_EU",Q814,IF(Input!F$4="Skysuper",#REF!,IF(Input!F$4="SkyII",#REF!,IF(Input!F$4="XO-8000",#REF!, "FALSE")))))))</f>
        <v>0</v>
      </c>
      <c r="J814" s="322">
        <f>IF(OR(EFS="EFS14",EFS="EFS16"),60,0)</f>
        <v>0</v>
      </c>
      <c r="K814" s="322">
        <f>IF(OR(EFS="EFS14",EFS="EFS16"),1,0)</f>
        <v>0</v>
      </c>
      <c r="L814" s="324">
        <f>J814</f>
        <v>0</v>
      </c>
      <c r="M814" s="324">
        <f>K814</f>
        <v>0</v>
      </c>
      <c r="N814" s="324">
        <f>J814</f>
        <v>0</v>
      </c>
      <c r="O814" s="324">
        <f>K814</f>
        <v>0</v>
      </c>
      <c r="P814" s="270" t="s">
        <v>10359</v>
      </c>
      <c r="Q814" s="270">
        <v>0</v>
      </c>
      <c r="R814" s="323" t="s">
        <v>10410</v>
      </c>
      <c r="S814" s="75" t="str">
        <f t="shared" si="72"/>
        <v>0000</v>
      </c>
      <c r="T814" s="75" t="str">
        <f t="shared" si="73"/>
        <v>00000000000004040405040604070408</v>
      </c>
      <c r="V814" s="197"/>
      <c r="W814" s="75">
        <f t="shared" si="74"/>
        <v>50</v>
      </c>
      <c r="AE814" s="479"/>
    </row>
    <row r="815" spans="1:31" s="75" customFormat="1" ht="13.5" x14ac:dyDescent="0.2">
      <c r="A815" s="211">
        <v>812</v>
      </c>
      <c r="B815" s="212" t="s">
        <v>2048</v>
      </c>
      <c r="C815" s="213" t="s">
        <v>2049</v>
      </c>
      <c r="D815" s="213"/>
      <c r="E815" s="213">
        <v>0</v>
      </c>
      <c r="F815" s="213" t="s">
        <v>590</v>
      </c>
      <c r="G815" s="214" t="s">
        <v>554</v>
      </c>
      <c r="H815" s="208">
        <f>IF(Input!F$4="GMH_OECC",J815,IF(Input!F$4="GMH_XOEC",L815,IF(Input!F$4="GMH_Korea",N815,IF(Input!F$4="GMH_EU",P815,IF(Input!F$4="Skysuper",#REF!,IF(Input!F$4="SkyII",#REF!,IF(Input!F$4="XO-8000",#REF!, "FALSE")))))))</f>
        <v>0</v>
      </c>
      <c r="I815" s="209">
        <f>IF(Input!F$4="GMH_OECC",K815,IF(Input!F$4="GMH_XOEC",M815,IF(Input!F$4="GMH_Korea",O815,IF(Input!F$4="GMH_EU",Q815,IF(Input!F$4="Skysuper",#REF!,IF(Input!F$4="SkyII",#REF!,IF(Input!F$4="XO-8000",#REF!, "FALSE")))))))</f>
        <v>0</v>
      </c>
      <c r="J815" s="322">
        <f>IF(OR(EFS="EFS14",EFS="EFS16"),60,0)</f>
        <v>0</v>
      </c>
      <c r="K815" s="322">
        <f>IF(OR(EFS="EFS14",EFS="EFS16"),2,0)</f>
        <v>0</v>
      </c>
      <c r="L815" s="324">
        <f>J815</f>
        <v>0</v>
      </c>
      <c r="M815" s="324">
        <f>K815</f>
        <v>0</v>
      </c>
      <c r="N815" s="324">
        <f>J815</f>
        <v>0</v>
      </c>
      <c r="O815" s="324">
        <f>K815</f>
        <v>0</v>
      </c>
      <c r="P815" s="270" t="s">
        <v>10359</v>
      </c>
      <c r="Q815" s="270">
        <v>0</v>
      </c>
      <c r="R815" s="323" t="s">
        <v>10410</v>
      </c>
      <c r="S815" s="75" t="str">
        <f t="shared" si="72"/>
        <v>0000</v>
      </c>
      <c r="T815" s="75" t="str">
        <f t="shared" si="73"/>
        <v>00000000040404050406040704080409</v>
      </c>
      <c r="V815" s="197"/>
      <c r="W815" s="75">
        <f t="shared" si="74"/>
        <v>63</v>
      </c>
      <c r="AE815" s="479"/>
    </row>
    <row r="816" spans="1:31" s="75" customFormat="1" ht="13.5" x14ac:dyDescent="0.2">
      <c r="A816" s="211">
        <v>813</v>
      </c>
      <c r="B816" s="212" t="s">
        <v>2050</v>
      </c>
      <c r="C816" s="213" t="s">
        <v>2051</v>
      </c>
      <c r="D816" s="213"/>
      <c r="E816" s="213">
        <v>0</v>
      </c>
      <c r="F816" s="213" t="s">
        <v>590</v>
      </c>
      <c r="G816" s="214" t="s">
        <v>554</v>
      </c>
      <c r="H816" s="208" t="str">
        <f>IF(Input!F$4="GMH_OECC",J816,IF(Input!F$4="GMH_XOEC",L816,IF(Input!F$4="GMH_Korea",N816,IF(Input!F$4="GMH_EU",P816,IF(Input!F$4="Skysuper",#REF!,IF(Input!F$4="SkyII",#REF!,IF(Input!F$4="XO-8000",#REF!, "FALSE")))))))</f>
        <v>00</v>
      </c>
      <c r="I816" s="209">
        <f>IF(Input!F$4="GMH_OECC",K816,IF(Input!F$4="GMH_XOEC",M816,IF(Input!F$4="GMH_Korea",O816,IF(Input!F$4="GMH_EU",Q816,IF(Input!F$4="Skysuper",#REF!,IF(Input!F$4="SkyII",#REF!,IF(Input!F$4="XO-8000",#REF!, "FALSE")))))))</f>
        <v>0</v>
      </c>
      <c r="J816" s="210" t="s">
        <v>10359</v>
      </c>
      <c r="K816" s="268">
        <v>0</v>
      </c>
      <c r="L816" s="270" t="s">
        <v>10359</v>
      </c>
      <c r="M816" s="270">
        <v>0</v>
      </c>
      <c r="N816" s="270" t="s">
        <v>10359</v>
      </c>
      <c r="O816" s="270">
        <v>0</v>
      </c>
      <c r="P816" s="270" t="s">
        <v>10359</v>
      </c>
      <c r="Q816" s="270">
        <v>0</v>
      </c>
      <c r="R816" s="74"/>
      <c r="S816" s="75" t="str">
        <f t="shared" si="72"/>
        <v>0000</v>
      </c>
      <c r="T816" s="75" t="str">
        <f t="shared" si="73"/>
        <v>0000040404050406040704080409040A</v>
      </c>
      <c r="V816" s="197"/>
      <c r="W816" s="75">
        <f t="shared" si="74"/>
        <v>77</v>
      </c>
      <c r="AE816" s="479"/>
    </row>
    <row r="817" spans="1:31" s="75" customFormat="1" ht="13.5" x14ac:dyDescent="0.2">
      <c r="A817" s="211">
        <v>814</v>
      </c>
      <c r="B817" s="212" t="s">
        <v>2052</v>
      </c>
      <c r="C817" s="213" t="s">
        <v>2053</v>
      </c>
      <c r="D817" s="213"/>
      <c r="E817" s="213">
        <v>0</v>
      </c>
      <c r="F817" s="213" t="s">
        <v>590</v>
      </c>
      <c r="G817" s="214" t="s">
        <v>677</v>
      </c>
      <c r="H817" s="208">
        <f>IF(Input!F$4="GMH_OECC",J817,IF(Input!F$4="GMH_XOEC",L817,IF(Input!F$4="GMH_Korea",N817,IF(Input!F$4="GMH_EU",P817,IF(Input!F$4="Skysuper",#REF!,IF(Input!F$4="SkyII",#REF!,IF(Input!F$4="XO-8000",#REF!, "FALSE")))))))</f>
        <v>4</v>
      </c>
      <c r="I817" s="209">
        <f>IF(Input!F$4="GMH_OECC",K817,IF(Input!F$4="GMH_XOEC",M817,IF(Input!F$4="GMH_Korea",O817,IF(Input!F$4="GMH_EU",Q817,IF(Input!F$4="Skysuper",#REF!,IF(Input!F$4="SkyII",#REF!,IF(Input!F$4="XO-8000",#REF!, "FALSE")))))))</f>
        <v>3</v>
      </c>
      <c r="J817" s="210">
        <v>4</v>
      </c>
      <c r="K817" s="268">
        <v>3</v>
      </c>
      <c r="L817" s="270">
        <v>4</v>
      </c>
      <c r="M817" s="270">
        <v>3</v>
      </c>
      <c r="N817" s="270">
        <v>4</v>
      </c>
      <c r="O817" s="270">
        <v>3</v>
      </c>
      <c r="P817" s="270">
        <v>4</v>
      </c>
      <c r="Q817" s="270">
        <v>3</v>
      </c>
      <c r="R817" s="74"/>
      <c r="S817" s="75" t="str">
        <f t="shared" si="72"/>
        <v>0404</v>
      </c>
      <c r="T817" s="75" t="str">
        <f t="shared" si="73"/>
        <v>040404050406040704080409040A040B</v>
      </c>
      <c r="V817" s="197"/>
      <c r="W817" s="75">
        <f t="shared" si="74"/>
        <v>92</v>
      </c>
      <c r="AE817" s="479" t="s">
        <v>11365</v>
      </c>
    </row>
    <row r="818" spans="1:31" s="75" customFormat="1" ht="13.5" x14ac:dyDescent="0.2">
      <c r="A818" s="211">
        <v>815</v>
      </c>
      <c r="B818" s="212" t="s">
        <v>2054</v>
      </c>
      <c r="C818" s="213" t="s">
        <v>2055</v>
      </c>
      <c r="D818" s="213"/>
      <c r="E818" s="213">
        <v>0</v>
      </c>
      <c r="F818" s="213" t="s">
        <v>590</v>
      </c>
      <c r="G818" s="214" t="s">
        <v>677</v>
      </c>
      <c r="H818" s="208">
        <f>IF(Input!F$4="GMH_OECC",J818,IF(Input!F$4="GMH_XOEC",L818,IF(Input!F$4="GMH_Korea",N818,IF(Input!F$4="GMH_EU",P818,IF(Input!F$4="Skysuper",#REF!,IF(Input!F$4="SkyII",#REF!,IF(Input!F$4="XO-8000",#REF!, "FALSE")))))))</f>
        <v>5</v>
      </c>
      <c r="I818" s="209">
        <f>IF(Input!F$4="GMH_OECC",K818,IF(Input!F$4="GMH_XOEC",M818,IF(Input!F$4="GMH_Korea",O818,IF(Input!F$4="GMH_EU",Q818,IF(Input!F$4="Skysuper",#REF!,IF(Input!F$4="SkyII",#REF!,IF(Input!F$4="XO-8000",#REF!, "FALSE")))))))</f>
        <v>3</v>
      </c>
      <c r="J818" s="210">
        <v>5</v>
      </c>
      <c r="K818" s="268">
        <v>3</v>
      </c>
      <c r="L818" s="270">
        <v>5</v>
      </c>
      <c r="M818" s="270">
        <v>3</v>
      </c>
      <c r="N818" s="270">
        <v>5</v>
      </c>
      <c r="O818" s="270">
        <v>3</v>
      </c>
      <c r="P818" s="270">
        <v>5</v>
      </c>
      <c r="Q818" s="270">
        <v>3</v>
      </c>
      <c r="R818" s="74"/>
      <c r="S818" s="75" t="str">
        <f t="shared" si="72"/>
        <v>0405</v>
      </c>
      <c r="T818" s="75" t="str">
        <f t="shared" si="73"/>
        <v>04050406040704080409040A040B040C</v>
      </c>
      <c r="V818" s="197"/>
      <c r="W818" s="75">
        <f t="shared" si="74"/>
        <v>100</v>
      </c>
      <c r="AE818" s="479" t="s">
        <v>11365</v>
      </c>
    </row>
    <row r="819" spans="1:31" s="75" customFormat="1" ht="13.5" x14ac:dyDescent="0.2">
      <c r="A819" s="211">
        <v>816</v>
      </c>
      <c r="B819" s="212" t="s">
        <v>2056</v>
      </c>
      <c r="C819" s="213" t="s">
        <v>2057</v>
      </c>
      <c r="D819" s="213"/>
      <c r="E819" s="213">
        <v>0</v>
      </c>
      <c r="F819" s="213" t="s">
        <v>590</v>
      </c>
      <c r="G819" s="214" t="s">
        <v>677</v>
      </c>
      <c r="H819" s="208">
        <f>IF(Input!F$4="GMH_OECC",J819,IF(Input!F$4="GMH_XOEC",L819,IF(Input!F$4="GMH_Korea",N819,IF(Input!F$4="GMH_EU",P819,IF(Input!F$4="Skysuper",#REF!,IF(Input!F$4="SkyII",#REF!,IF(Input!F$4="XO-8000",#REF!, "FALSE")))))))</f>
        <v>6</v>
      </c>
      <c r="I819" s="209">
        <f>IF(Input!F$4="GMH_OECC",K819,IF(Input!F$4="GMH_XOEC",M819,IF(Input!F$4="GMH_Korea",O819,IF(Input!F$4="GMH_EU",Q819,IF(Input!F$4="Skysuper",#REF!,IF(Input!F$4="SkyII",#REF!,IF(Input!F$4="XO-8000",#REF!, "FALSE")))))))</f>
        <v>3</v>
      </c>
      <c r="J819" s="210">
        <v>6</v>
      </c>
      <c r="K819" s="268">
        <v>3</v>
      </c>
      <c r="L819" s="270">
        <v>6</v>
      </c>
      <c r="M819" s="270">
        <v>3</v>
      </c>
      <c r="N819" s="270">
        <v>6</v>
      </c>
      <c r="O819" s="270">
        <v>3</v>
      </c>
      <c r="P819" s="270">
        <v>6</v>
      </c>
      <c r="Q819" s="270">
        <v>3</v>
      </c>
      <c r="R819" s="74"/>
      <c r="S819" s="75" t="str">
        <f t="shared" si="72"/>
        <v>0406</v>
      </c>
      <c r="T819" s="75" t="str">
        <f t="shared" si="73"/>
        <v>0406040704080409040A040B040C040D</v>
      </c>
      <c r="V819" s="197"/>
      <c r="W819" s="75">
        <f t="shared" si="74"/>
        <v>108</v>
      </c>
      <c r="AE819" s="479" t="s">
        <v>11365</v>
      </c>
    </row>
    <row r="820" spans="1:31" s="75" customFormat="1" ht="13.5" x14ac:dyDescent="0.2">
      <c r="A820" s="211">
        <v>817</v>
      </c>
      <c r="B820" s="212" t="s">
        <v>2058</v>
      </c>
      <c r="C820" s="213" t="s">
        <v>2059</v>
      </c>
      <c r="D820" s="213"/>
      <c r="E820" s="213">
        <v>0</v>
      </c>
      <c r="F820" s="213" t="s">
        <v>590</v>
      </c>
      <c r="G820" s="214" t="s">
        <v>677</v>
      </c>
      <c r="H820" s="208">
        <f>IF(Input!F$4="GMH_OECC",J820,IF(Input!F$4="GMH_XOEC",L820,IF(Input!F$4="GMH_Korea",N820,IF(Input!F$4="GMH_EU",P820,IF(Input!F$4="Skysuper",#REF!,IF(Input!F$4="SkyII",#REF!,IF(Input!F$4="XO-8000",#REF!, "FALSE")))))))</f>
        <v>7</v>
      </c>
      <c r="I820" s="209">
        <f>IF(Input!F$4="GMH_OECC",K820,IF(Input!F$4="GMH_XOEC",M820,IF(Input!F$4="GMH_Korea",O820,IF(Input!F$4="GMH_EU",Q820,IF(Input!F$4="Skysuper",#REF!,IF(Input!F$4="SkyII",#REF!,IF(Input!F$4="XO-8000",#REF!, "FALSE")))))))</f>
        <v>3</v>
      </c>
      <c r="J820" s="210">
        <v>7</v>
      </c>
      <c r="K820" s="268">
        <v>3</v>
      </c>
      <c r="L820" s="270">
        <v>7</v>
      </c>
      <c r="M820" s="270">
        <v>3</v>
      </c>
      <c r="N820" s="270">
        <v>7</v>
      </c>
      <c r="O820" s="270">
        <v>3</v>
      </c>
      <c r="P820" s="270">
        <v>7</v>
      </c>
      <c r="Q820" s="270">
        <v>3</v>
      </c>
      <c r="R820" s="74"/>
      <c r="S820" s="75" t="str">
        <f t="shared" si="72"/>
        <v>0407</v>
      </c>
      <c r="T820" s="75" t="str">
        <f t="shared" si="73"/>
        <v>040704080409040A040B040C040D040E</v>
      </c>
      <c r="V820" s="197"/>
      <c r="W820" s="75">
        <f t="shared" si="74"/>
        <v>116</v>
      </c>
      <c r="AE820" s="479" t="s">
        <v>11365</v>
      </c>
    </row>
    <row r="821" spans="1:31" s="75" customFormat="1" ht="13.5" x14ac:dyDescent="0.2">
      <c r="A821" s="211">
        <v>818</v>
      </c>
      <c r="B821" s="212" t="s">
        <v>2060</v>
      </c>
      <c r="C821" s="213" t="s">
        <v>2061</v>
      </c>
      <c r="D821" s="213"/>
      <c r="E821" s="213">
        <v>0</v>
      </c>
      <c r="F821" s="213" t="s">
        <v>590</v>
      </c>
      <c r="G821" s="214" t="s">
        <v>677</v>
      </c>
      <c r="H821" s="208">
        <f>IF(Input!F$4="GMH_OECC",J821,IF(Input!F$4="GMH_XOEC",L821,IF(Input!F$4="GMH_Korea",N821,IF(Input!F$4="GMH_EU",P821,IF(Input!F$4="Skysuper",#REF!,IF(Input!F$4="SkyII",#REF!,IF(Input!F$4="XO-8000",#REF!, "FALSE")))))))</f>
        <v>8</v>
      </c>
      <c r="I821" s="209">
        <f>IF(Input!F$4="GMH_OECC",K821,IF(Input!F$4="GMH_XOEC",M821,IF(Input!F$4="GMH_Korea",O821,IF(Input!F$4="GMH_EU",Q821,IF(Input!F$4="Skysuper",#REF!,IF(Input!F$4="SkyII",#REF!,IF(Input!F$4="XO-8000",#REF!, "FALSE")))))))</f>
        <v>3</v>
      </c>
      <c r="J821" s="210">
        <v>8</v>
      </c>
      <c r="K821" s="268">
        <v>3</v>
      </c>
      <c r="L821" s="270">
        <v>8</v>
      </c>
      <c r="M821" s="270">
        <v>3</v>
      </c>
      <c r="N821" s="270">
        <v>8</v>
      </c>
      <c r="O821" s="270">
        <v>3</v>
      </c>
      <c r="P821" s="270">
        <v>8</v>
      </c>
      <c r="Q821" s="270">
        <v>3</v>
      </c>
      <c r="R821" s="74"/>
      <c r="S821" s="75" t="str">
        <f t="shared" si="72"/>
        <v>0408</v>
      </c>
      <c r="T821" s="75" t="str">
        <f t="shared" si="73"/>
        <v>04080409040A040B040C040D040E040F</v>
      </c>
      <c r="V821" s="197"/>
      <c r="W821" s="75">
        <f t="shared" si="74"/>
        <v>124</v>
      </c>
      <c r="AE821" s="479" t="s">
        <v>11365</v>
      </c>
    </row>
    <row r="822" spans="1:31" s="75" customFormat="1" ht="13.5" x14ac:dyDescent="0.2">
      <c r="A822" s="211">
        <v>819</v>
      </c>
      <c r="B822" s="212" t="s">
        <v>2062</v>
      </c>
      <c r="C822" s="213" t="s">
        <v>2063</v>
      </c>
      <c r="D822" s="213"/>
      <c r="E822" s="213">
        <v>0</v>
      </c>
      <c r="F822" s="213" t="s">
        <v>590</v>
      </c>
      <c r="G822" s="214" t="s">
        <v>677</v>
      </c>
      <c r="H822" s="208">
        <f>IF(Input!F$4="GMH_OECC",J822,IF(Input!F$4="GMH_XOEC",L822,IF(Input!F$4="GMH_Korea",N822,IF(Input!F$4="GMH_EU",P822,IF(Input!F$4="Skysuper",#REF!,IF(Input!F$4="SkyII",#REF!,IF(Input!F$4="XO-8000",#REF!, "FALSE")))))))</f>
        <v>9</v>
      </c>
      <c r="I822" s="209">
        <f>IF(Input!F$4="GMH_OECC",K822,IF(Input!F$4="GMH_XOEC",M822,IF(Input!F$4="GMH_Korea",O822,IF(Input!F$4="GMH_EU",Q822,IF(Input!F$4="Skysuper",#REF!,IF(Input!F$4="SkyII",#REF!,IF(Input!F$4="XO-8000",#REF!, "FALSE")))))))</f>
        <v>3</v>
      </c>
      <c r="J822" s="210">
        <v>9</v>
      </c>
      <c r="K822" s="268">
        <v>3</v>
      </c>
      <c r="L822" s="270">
        <v>9</v>
      </c>
      <c r="M822" s="270">
        <v>3</v>
      </c>
      <c r="N822" s="270">
        <v>9</v>
      </c>
      <c r="O822" s="270">
        <v>3</v>
      </c>
      <c r="P822" s="270">
        <v>9</v>
      </c>
      <c r="Q822" s="270">
        <v>3</v>
      </c>
      <c r="R822" s="74"/>
      <c r="S822" s="75" t="str">
        <f t="shared" si="72"/>
        <v>0409</v>
      </c>
      <c r="T822" s="75" t="str">
        <f t="shared" si="73"/>
        <v>0409040A040B040C040D040E040F0410</v>
      </c>
      <c r="V822" s="197"/>
      <c r="W822" s="75">
        <f t="shared" si="74"/>
        <v>132</v>
      </c>
      <c r="AE822" s="479" t="s">
        <v>11365</v>
      </c>
    </row>
    <row r="823" spans="1:31" s="75" customFormat="1" ht="13.5" x14ac:dyDescent="0.2">
      <c r="A823" s="211">
        <v>820</v>
      </c>
      <c r="B823" s="212" t="s">
        <v>2064</v>
      </c>
      <c r="C823" s="213" t="s">
        <v>2065</v>
      </c>
      <c r="D823" s="213"/>
      <c r="E823" s="213">
        <v>0</v>
      </c>
      <c r="F823" s="213" t="s">
        <v>590</v>
      </c>
      <c r="G823" s="214" t="s">
        <v>677</v>
      </c>
      <c r="H823" s="208">
        <f>IF(Input!F$4="GMH_OECC",J823,IF(Input!F$4="GMH_XOEC",L823,IF(Input!F$4="GMH_Korea",N823,IF(Input!F$4="GMH_EU",P823,IF(Input!F$4="Skysuper",#REF!,IF(Input!F$4="SkyII",#REF!,IF(Input!F$4="XO-8000",#REF!, "FALSE")))))))</f>
        <v>10</v>
      </c>
      <c r="I823" s="209">
        <f>IF(Input!F$4="GMH_OECC",K823,IF(Input!F$4="GMH_XOEC",M823,IF(Input!F$4="GMH_Korea",O823,IF(Input!F$4="GMH_EU",Q823,IF(Input!F$4="Skysuper",#REF!,IF(Input!F$4="SkyII",#REF!,IF(Input!F$4="XO-8000",#REF!, "FALSE")))))))</f>
        <v>3</v>
      </c>
      <c r="J823" s="210">
        <v>10</v>
      </c>
      <c r="K823" s="268">
        <v>3</v>
      </c>
      <c r="L823" s="270">
        <v>10</v>
      </c>
      <c r="M823" s="270">
        <v>3</v>
      </c>
      <c r="N823" s="270">
        <v>10</v>
      </c>
      <c r="O823" s="270">
        <v>3</v>
      </c>
      <c r="P823" s="270">
        <v>10</v>
      </c>
      <c r="Q823" s="270">
        <v>3</v>
      </c>
      <c r="R823" s="74"/>
      <c r="S823" s="75" t="str">
        <f t="shared" si="72"/>
        <v>040A</v>
      </c>
      <c r="T823" s="75" t="str">
        <f t="shared" si="73"/>
        <v>040A040B040C040D040E040F04100411</v>
      </c>
      <c r="V823" s="197"/>
      <c r="W823" s="75">
        <f t="shared" si="74"/>
        <v>140</v>
      </c>
      <c r="AE823" s="479" t="s">
        <v>11365</v>
      </c>
    </row>
    <row r="824" spans="1:31" s="75" customFormat="1" ht="13.5" x14ac:dyDescent="0.2">
      <c r="A824" s="211">
        <v>821</v>
      </c>
      <c r="B824" s="212" t="s">
        <v>2066</v>
      </c>
      <c r="C824" s="213" t="s">
        <v>2067</v>
      </c>
      <c r="D824" s="213"/>
      <c r="E824" s="213">
        <v>0</v>
      </c>
      <c r="F824" s="213" t="s">
        <v>590</v>
      </c>
      <c r="G824" s="214" t="s">
        <v>677</v>
      </c>
      <c r="H824" s="208">
        <f>IF(Input!F$4="GMH_OECC",J824,IF(Input!F$4="GMH_XOEC",L824,IF(Input!F$4="GMH_Korea",N824,IF(Input!F$4="GMH_EU",P824,IF(Input!F$4="Skysuper",#REF!,IF(Input!F$4="SkyII",#REF!,IF(Input!F$4="XO-8000",#REF!, "FALSE")))))))</f>
        <v>11</v>
      </c>
      <c r="I824" s="209">
        <f>IF(Input!F$4="GMH_OECC",K824,IF(Input!F$4="GMH_XOEC",M824,IF(Input!F$4="GMH_Korea",O824,IF(Input!F$4="GMH_EU",Q824,IF(Input!F$4="Skysuper",#REF!,IF(Input!F$4="SkyII",#REF!,IF(Input!F$4="XO-8000",#REF!, "FALSE")))))))</f>
        <v>3</v>
      </c>
      <c r="J824" s="210">
        <v>11</v>
      </c>
      <c r="K824" s="268">
        <v>3</v>
      </c>
      <c r="L824" s="270">
        <v>11</v>
      </c>
      <c r="M824" s="270">
        <v>3</v>
      </c>
      <c r="N824" s="270">
        <v>11</v>
      </c>
      <c r="O824" s="270">
        <v>3</v>
      </c>
      <c r="P824" s="270">
        <v>11</v>
      </c>
      <c r="Q824" s="270">
        <v>3</v>
      </c>
      <c r="R824" s="74"/>
      <c r="S824" s="75" t="str">
        <f t="shared" si="72"/>
        <v>040B</v>
      </c>
      <c r="T824" s="75" t="str">
        <f t="shared" si="73"/>
        <v>040B040C040D040E040F041004110412</v>
      </c>
      <c r="V824" s="197"/>
      <c r="W824" s="75">
        <f t="shared" si="74"/>
        <v>148</v>
      </c>
      <c r="AE824" s="479" t="s">
        <v>11365</v>
      </c>
    </row>
    <row r="825" spans="1:31" s="75" customFormat="1" ht="13.5" x14ac:dyDescent="0.2">
      <c r="A825" s="211">
        <v>822</v>
      </c>
      <c r="B825" s="212" t="s">
        <v>2068</v>
      </c>
      <c r="C825" s="213" t="s">
        <v>2069</v>
      </c>
      <c r="D825" s="213"/>
      <c r="E825" s="213">
        <v>0</v>
      </c>
      <c r="F825" s="213" t="s">
        <v>590</v>
      </c>
      <c r="G825" s="214" t="s">
        <v>677</v>
      </c>
      <c r="H825" s="208">
        <f>IF(Input!F$4="GMH_OECC",J825,IF(Input!F$4="GMH_XOEC",L825,IF(Input!F$4="GMH_Korea",N825,IF(Input!F$4="GMH_EU",P825,IF(Input!F$4="Skysuper",#REF!,IF(Input!F$4="SkyII",#REF!,IF(Input!F$4="XO-8000",#REF!, "FALSE")))))))</f>
        <v>12</v>
      </c>
      <c r="I825" s="209">
        <f>IF(Input!F$4="GMH_OECC",K825,IF(Input!F$4="GMH_XOEC",M825,IF(Input!F$4="GMH_Korea",O825,IF(Input!F$4="GMH_EU",Q825,IF(Input!F$4="Skysuper",#REF!,IF(Input!F$4="SkyII",#REF!,IF(Input!F$4="XO-8000",#REF!, "FALSE")))))))</f>
        <v>3</v>
      </c>
      <c r="J825" s="210">
        <v>12</v>
      </c>
      <c r="K825" s="268">
        <v>3</v>
      </c>
      <c r="L825" s="270">
        <v>12</v>
      </c>
      <c r="M825" s="270">
        <v>3</v>
      </c>
      <c r="N825" s="270">
        <v>12</v>
      </c>
      <c r="O825" s="270">
        <v>3</v>
      </c>
      <c r="P825" s="270">
        <v>12</v>
      </c>
      <c r="Q825" s="270">
        <v>3</v>
      </c>
      <c r="R825" s="74"/>
      <c r="S825" s="75" t="str">
        <f t="shared" si="72"/>
        <v>040C</v>
      </c>
      <c r="T825" s="75" t="str">
        <f t="shared" si="73"/>
        <v>040C040D040E040F0410041104120413</v>
      </c>
      <c r="V825" s="197"/>
      <c r="W825" s="75">
        <f t="shared" si="74"/>
        <v>156</v>
      </c>
      <c r="AE825" s="479" t="s">
        <v>11365</v>
      </c>
    </row>
    <row r="826" spans="1:31" s="75" customFormat="1" ht="13.5" x14ac:dyDescent="0.2">
      <c r="A826" s="211">
        <v>823</v>
      </c>
      <c r="B826" s="212" t="s">
        <v>2070</v>
      </c>
      <c r="C826" s="213" t="s">
        <v>2071</v>
      </c>
      <c r="D826" s="213"/>
      <c r="E826" s="213">
        <v>0</v>
      </c>
      <c r="F826" s="213" t="s">
        <v>590</v>
      </c>
      <c r="G826" s="214" t="s">
        <v>677</v>
      </c>
      <c r="H826" s="208">
        <f>IF(Input!F$4="GMH_OECC",J826,IF(Input!F$4="GMH_XOEC",L826,IF(Input!F$4="GMH_Korea",N826,IF(Input!F$4="GMH_EU",P826,IF(Input!F$4="Skysuper",#REF!,IF(Input!F$4="SkyII",#REF!,IF(Input!F$4="XO-8000",#REF!, "FALSE")))))))</f>
        <v>13</v>
      </c>
      <c r="I826" s="209">
        <f>IF(Input!F$4="GMH_OECC",K826,IF(Input!F$4="GMH_XOEC",M826,IF(Input!F$4="GMH_Korea",O826,IF(Input!F$4="GMH_EU",Q826,IF(Input!F$4="Skysuper",#REF!,IF(Input!F$4="SkyII",#REF!,IF(Input!F$4="XO-8000",#REF!, "FALSE")))))))</f>
        <v>3</v>
      </c>
      <c r="J826" s="210">
        <v>13</v>
      </c>
      <c r="K826" s="268">
        <v>3</v>
      </c>
      <c r="L826" s="270">
        <v>13</v>
      </c>
      <c r="M826" s="270">
        <v>3</v>
      </c>
      <c r="N826" s="270">
        <v>13</v>
      </c>
      <c r="O826" s="270">
        <v>3</v>
      </c>
      <c r="P826" s="270">
        <v>13</v>
      </c>
      <c r="Q826" s="270">
        <v>3</v>
      </c>
      <c r="R826" s="74"/>
      <c r="S826" s="75" t="str">
        <f t="shared" si="72"/>
        <v>040D</v>
      </c>
      <c r="T826" s="75" t="str">
        <f t="shared" si="73"/>
        <v>040D040E040F04100411041204130414</v>
      </c>
      <c r="V826" s="197"/>
      <c r="W826" s="75">
        <f t="shared" si="74"/>
        <v>164</v>
      </c>
      <c r="AE826" s="479" t="s">
        <v>11365</v>
      </c>
    </row>
    <row r="827" spans="1:31" s="75" customFormat="1" ht="13.5" x14ac:dyDescent="0.2">
      <c r="A827" s="211">
        <v>824</v>
      </c>
      <c r="B827" s="212" t="s">
        <v>2072</v>
      </c>
      <c r="C827" s="213" t="s">
        <v>2073</v>
      </c>
      <c r="D827" s="213"/>
      <c r="E827" s="213">
        <v>0</v>
      </c>
      <c r="F827" s="213" t="s">
        <v>590</v>
      </c>
      <c r="G827" s="214" t="s">
        <v>677</v>
      </c>
      <c r="H827" s="208">
        <f>IF(Input!F$4="GMH_OECC",J827,IF(Input!F$4="GMH_XOEC",L827,IF(Input!F$4="GMH_Korea",N827,IF(Input!F$4="GMH_EU",P827,IF(Input!F$4="Skysuper",#REF!,IF(Input!F$4="SkyII",#REF!,IF(Input!F$4="XO-8000",#REF!, "FALSE")))))))</f>
        <v>14</v>
      </c>
      <c r="I827" s="209">
        <f>IF(Input!F$4="GMH_OECC",K827,IF(Input!F$4="GMH_XOEC",M827,IF(Input!F$4="GMH_Korea",O827,IF(Input!F$4="GMH_EU",Q827,IF(Input!F$4="Skysuper",#REF!,IF(Input!F$4="SkyII",#REF!,IF(Input!F$4="XO-8000",#REF!, "FALSE")))))))</f>
        <v>3</v>
      </c>
      <c r="J827" s="210">
        <v>14</v>
      </c>
      <c r="K827" s="268">
        <v>3</v>
      </c>
      <c r="L827" s="270">
        <v>14</v>
      </c>
      <c r="M827" s="270">
        <v>3</v>
      </c>
      <c r="N827" s="270">
        <v>14</v>
      </c>
      <c r="O827" s="270">
        <v>3</v>
      </c>
      <c r="P827" s="270">
        <v>14</v>
      </c>
      <c r="Q827" s="270">
        <v>3</v>
      </c>
      <c r="R827" s="74"/>
      <c r="S827" s="75" t="str">
        <f t="shared" si="72"/>
        <v>040E</v>
      </c>
      <c r="T827" s="75" t="str">
        <f t="shared" si="73"/>
        <v>040E040F041004110412041304140415</v>
      </c>
      <c r="V827" s="197"/>
      <c r="W827" s="75">
        <f t="shared" si="74"/>
        <v>172</v>
      </c>
      <c r="AE827" s="479" t="s">
        <v>11365</v>
      </c>
    </row>
    <row r="828" spans="1:31" s="75" customFormat="1" ht="13.5" x14ac:dyDescent="0.2">
      <c r="A828" s="211">
        <v>825</v>
      </c>
      <c r="B828" s="212" t="s">
        <v>2074</v>
      </c>
      <c r="C828" s="213" t="s">
        <v>2075</v>
      </c>
      <c r="D828" s="213"/>
      <c r="E828" s="213">
        <v>0</v>
      </c>
      <c r="F828" s="213" t="s">
        <v>590</v>
      </c>
      <c r="G828" s="214" t="s">
        <v>677</v>
      </c>
      <c r="H828" s="208">
        <f>IF(Input!F$4="GMH_OECC",J828,IF(Input!F$4="GMH_XOEC",L828,IF(Input!F$4="GMH_Korea",N828,IF(Input!F$4="GMH_EU",P828,IF(Input!F$4="Skysuper",#REF!,IF(Input!F$4="SkyII",#REF!,IF(Input!F$4="XO-8000",#REF!, "FALSE")))))))</f>
        <v>15</v>
      </c>
      <c r="I828" s="209">
        <f>IF(Input!F$4="GMH_OECC",K828,IF(Input!F$4="GMH_XOEC",M828,IF(Input!F$4="GMH_Korea",O828,IF(Input!F$4="GMH_EU",Q828,IF(Input!F$4="Skysuper",#REF!,IF(Input!F$4="SkyII",#REF!,IF(Input!F$4="XO-8000",#REF!, "FALSE")))))))</f>
        <v>3</v>
      </c>
      <c r="J828" s="210">
        <v>15</v>
      </c>
      <c r="K828" s="268">
        <v>3</v>
      </c>
      <c r="L828" s="270">
        <v>15</v>
      </c>
      <c r="M828" s="270">
        <v>3</v>
      </c>
      <c r="N828" s="270">
        <v>15</v>
      </c>
      <c r="O828" s="270">
        <v>3</v>
      </c>
      <c r="P828" s="270">
        <v>15</v>
      </c>
      <c r="Q828" s="270">
        <v>3</v>
      </c>
      <c r="R828" s="74"/>
      <c r="S828" s="75" t="str">
        <f t="shared" si="72"/>
        <v>040F</v>
      </c>
      <c r="T828" s="75" t="str">
        <f t="shared" si="73"/>
        <v>040F0410041104120413041404150416</v>
      </c>
      <c r="V828" s="197"/>
      <c r="W828" s="75">
        <f t="shared" si="74"/>
        <v>180</v>
      </c>
      <c r="AE828" s="479" t="s">
        <v>11365</v>
      </c>
    </row>
    <row r="829" spans="1:31" s="75" customFormat="1" ht="13.5" x14ac:dyDescent="0.2">
      <c r="A829" s="211">
        <v>826</v>
      </c>
      <c r="B829" s="212" t="s">
        <v>2076</v>
      </c>
      <c r="C829" s="213" t="s">
        <v>2077</v>
      </c>
      <c r="D829" s="213"/>
      <c r="E829" s="213">
        <v>0</v>
      </c>
      <c r="F829" s="213" t="s">
        <v>590</v>
      </c>
      <c r="G829" s="214" t="s">
        <v>677</v>
      </c>
      <c r="H829" s="208">
        <f>IF(Input!F$4="GMH_OECC",J829,IF(Input!F$4="GMH_XOEC",L829,IF(Input!F$4="GMH_Korea",N829,IF(Input!F$4="GMH_EU",P829,IF(Input!F$4="Skysuper",#REF!,IF(Input!F$4="SkyII",#REF!,IF(Input!F$4="XO-8000",#REF!, "FALSE")))))))</f>
        <v>16</v>
      </c>
      <c r="I829" s="209">
        <f>IF(Input!F$4="GMH_OECC",K829,IF(Input!F$4="GMH_XOEC",M829,IF(Input!F$4="GMH_Korea",O829,IF(Input!F$4="GMH_EU",Q829,IF(Input!F$4="Skysuper",#REF!,IF(Input!F$4="SkyII",#REF!,IF(Input!F$4="XO-8000",#REF!, "FALSE")))))))</f>
        <v>3</v>
      </c>
      <c r="J829" s="210">
        <v>16</v>
      </c>
      <c r="K829" s="268">
        <v>3</v>
      </c>
      <c r="L829" s="270">
        <v>16</v>
      </c>
      <c r="M829" s="270">
        <v>3</v>
      </c>
      <c r="N829" s="270">
        <v>16</v>
      </c>
      <c r="O829" s="270">
        <v>3</v>
      </c>
      <c r="P829" s="270">
        <v>16</v>
      </c>
      <c r="Q829" s="270">
        <v>3</v>
      </c>
      <c r="R829" s="74"/>
      <c r="S829" s="75" t="str">
        <f t="shared" si="72"/>
        <v>0410</v>
      </c>
      <c r="T829" s="75" t="str">
        <f t="shared" si="73"/>
        <v>04100411041204130414041504160417</v>
      </c>
      <c r="V829" s="197"/>
      <c r="W829" s="75">
        <f t="shared" si="74"/>
        <v>188</v>
      </c>
      <c r="AE829" s="479" t="s">
        <v>11365</v>
      </c>
    </row>
    <row r="830" spans="1:31" s="75" customFormat="1" ht="13.5" x14ac:dyDescent="0.2">
      <c r="A830" s="211">
        <v>827</v>
      </c>
      <c r="B830" s="212" t="s">
        <v>2078</v>
      </c>
      <c r="C830" s="213" t="s">
        <v>2079</v>
      </c>
      <c r="D830" s="213"/>
      <c r="E830" s="213">
        <v>0</v>
      </c>
      <c r="F830" s="213" t="s">
        <v>590</v>
      </c>
      <c r="G830" s="214" t="s">
        <v>677</v>
      </c>
      <c r="H830" s="208">
        <f>IF(Input!F$4="GMH_OECC",J830,IF(Input!F$4="GMH_XOEC",L830,IF(Input!F$4="GMH_Korea",N830,IF(Input!F$4="GMH_EU",P830,IF(Input!F$4="Skysuper",#REF!,IF(Input!F$4="SkyII",#REF!,IF(Input!F$4="XO-8000",#REF!, "FALSE")))))))</f>
        <v>17</v>
      </c>
      <c r="I830" s="209">
        <f>IF(Input!F$4="GMH_OECC",K830,IF(Input!F$4="GMH_XOEC",M830,IF(Input!F$4="GMH_Korea",O830,IF(Input!F$4="GMH_EU",Q830,IF(Input!F$4="Skysuper",#REF!,IF(Input!F$4="SkyII",#REF!,IF(Input!F$4="XO-8000",#REF!, "FALSE")))))))</f>
        <v>3</v>
      </c>
      <c r="J830" s="210">
        <v>17</v>
      </c>
      <c r="K830" s="268">
        <v>3</v>
      </c>
      <c r="L830" s="270">
        <v>17</v>
      </c>
      <c r="M830" s="270">
        <v>3</v>
      </c>
      <c r="N830" s="270">
        <v>17</v>
      </c>
      <c r="O830" s="270">
        <v>3</v>
      </c>
      <c r="P830" s="270">
        <v>17</v>
      </c>
      <c r="Q830" s="270">
        <v>3</v>
      </c>
      <c r="R830" s="74"/>
      <c r="S830" s="75" t="str">
        <f t="shared" si="72"/>
        <v>0411</v>
      </c>
      <c r="T830" s="75" t="str">
        <f t="shared" si="73"/>
        <v>04110412041304140415041604170418</v>
      </c>
      <c r="V830" s="197"/>
      <c r="W830" s="75">
        <f t="shared" si="74"/>
        <v>196</v>
      </c>
      <c r="AE830" s="479" t="s">
        <v>11365</v>
      </c>
    </row>
    <row r="831" spans="1:31" s="75" customFormat="1" ht="13.5" x14ac:dyDescent="0.2">
      <c r="A831" s="211">
        <v>828</v>
      </c>
      <c r="B831" s="212" t="s">
        <v>2080</v>
      </c>
      <c r="C831" s="213" t="s">
        <v>2081</v>
      </c>
      <c r="D831" s="213"/>
      <c r="E831" s="213">
        <v>0</v>
      </c>
      <c r="F831" s="213" t="s">
        <v>590</v>
      </c>
      <c r="G831" s="214" t="s">
        <v>677</v>
      </c>
      <c r="H831" s="208">
        <f>IF(Input!F$4="GMH_OECC",J831,IF(Input!F$4="GMH_XOEC",L831,IF(Input!F$4="GMH_Korea",N831,IF(Input!F$4="GMH_EU",P831,IF(Input!F$4="Skysuper",#REF!,IF(Input!F$4="SkyII",#REF!,IF(Input!F$4="XO-8000",#REF!, "FALSE")))))))</f>
        <v>18</v>
      </c>
      <c r="I831" s="209">
        <f>IF(Input!F$4="GMH_OECC",K831,IF(Input!F$4="GMH_XOEC",M831,IF(Input!F$4="GMH_Korea",O831,IF(Input!F$4="GMH_EU",Q831,IF(Input!F$4="Skysuper",#REF!,IF(Input!F$4="SkyII",#REF!,IF(Input!F$4="XO-8000",#REF!, "FALSE")))))))</f>
        <v>3</v>
      </c>
      <c r="J831" s="210">
        <v>18</v>
      </c>
      <c r="K831" s="268">
        <v>3</v>
      </c>
      <c r="L831" s="270">
        <v>18</v>
      </c>
      <c r="M831" s="270">
        <v>3</v>
      </c>
      <c r="N831" s="270">
        <v>18</v>
      </c>
      <c r="O831" s="270">
        <v>3</v>
      </c>
      <c r="P831" s="270">
        <v>18</v>
      </c>
      <c r="Q831" s="270">
        <v>3</v>
      </c>
      <c r="R831" s="74"/>
      <c r="S831" s="75" t="str">
        <f t="shared" si="72"/>
        <v>0412</v>
      </c>
      <c r="T831" s="75" t="str">
        <f t="shared" si="73"/>
        <v>04120413041404150416041704180419</v>
      </c>
      <c r="V831" s="197"/>
      <c r="W831" s="75">
        <f t="shared" si="74"/>
        <v>204</v>
      </c>
      <c r="AE831" s="479" t="s">
        <v>11365</v>
      </c>
    </row>
    <row r="832" spans="1:31" s="75" customFormat="1" ht="13.5" x14ac:dyDescent="0.2">
      <c r="A832" s="211">
        <v>829</v>
      </c>
      <c r="B832" s="212" t="s">
        <v>2082</v>
      </c>
      <c r="C832" s="213" t="s">
        <v>2083</v>
      </c>
      <c r="D832" s="213"/>
      <c r="E832" s="213">
        <v>0</v>
      </c>
      <c r="F832" s="213" t="s">
        <v>590</v>
      </c>
      <c r="G832" s="214" t="s">
        <v>677</v>
      </c>
      <c r="H832" s="208">
        <f>IF(Input!F$4="GMH_OECC",J832,IF(Input!F$4="GMH_XOEC",L832,IF(Input!F$4="GMH_Korea",N832,IF(Input!F$4="GMH_EU",P832,IF(Input!F$4="Skysuper",#REF!,IF(Input!F$4="SkyII",#REF!,IF(Input!F$4="XO-8000",#REF!, "FALSE")))))))</f>
        <v>19</v>
      </c>
      <c r="I832" s="209">
        <f>IF(Input!F$4="GMH_OECC",K832,IF(Input!F$4="GMH_XOEC",M832,IF(Input!F$4="GMH_Korea",O832,IF(Input!F$4="GMH_EU",Q832,IF(Input!F$4="Skysuper",#REF!,IF(Input!F$4="SkyII",#REF!,IF(Input!F$4="XO-8000",#REF!, "FALSE")))))))</f>
        <v>3</v>
      </c>
      <c r="J832" s="210">
        <v>19</v>
      </c>
      <c r="K832" s="268">
        <v>3</v>
      </c>
      <c r="L832" s="270">
        <v>19</v>
      </c>
      <c r="M832" s="270">
        <v>3</v>
      </c>
      <c r="N832" s="270">
        <v>19</v>
      </c>
      <c r="O832" s="270">
        <v>3</v>
      </c>
      <c r="P832" s="270">
        <v>19</v>
      </c>
      <c r="Q832" s="270">
        <v>3</v>
      </c>
      <c r="R832" s="74"/>
      <c r="S832" s="75" t="str">
        <f t="shared" si="72"/>
        <v>0413</v>
      </c>
      <c r="T832" s="75" t="str">
        <f t="shared" si="73"/>
        <v>0413041404150416041704180419041A</v>
      </c>
      <c r="V832" s="197"/>
      <c r="W832" s="75">
        <f t="shared" si="74"/>
        <v>212</v>
      </c>
      <c r="AE832" s="479" t="s">
        <v>11365</v>
      </c>
    </row>
    <row r="833" spans="1:31" s="75" customFormat="1" ht="13.5" x14ac:dyDescent="0.2">
      <c r="A833" s="211">
        <v>830</v>
      </c>
      <c r="B833" s="212" t="s">
        <v>2084</v>
      </c>
      <c r="C833" s="213" t="s">
        <v>2085</v>
      </c>
      <c r="D833" s="213"/>
      <c r="E833" s="213">
        <v>0</v>
      </c>
      <c r="F833" s="213" t="s">
        <v>590</v>
      </c>
      <c r="G833" s="214" t="s">
        <v>677</v>
      </c>
      <c r="H833" s="208">
        <f>IF(Input!F$4="GMH_OECC",J833,IF(Input!F$4="GMH_XOEC",L833,IF(Input!F$4="GMH_Korea",N833,IF(Input!F$4="GMH_EU",P833,IF(Input!F$4="Skysuper",#REF!,IF(Input!F$4="SkyII",#REF!,IF(Input!F$4="XO-8000",#REF!, "FALSE")))))))</f>
        <v>20</v>
      </c>
      <c r="I833" s="209">
        <f>IF(Input!F$4="GMH_OECC",K833,IF(Input!F$4="GMH_XOEC",M833,IF(Input!F$4="GMH_Korea",O833,IF(Input!F$4="GMH_EU",Q833,IF(Input!F$4="Skysuper",#REF!,IF(Input!F$4="SkyII",#REF!,IF(Input!F$4="XO-8000",#REF!, "FALSE")))))))</f>
        <v>3</v>
      </c>
      <c r="J833" s="210">
        <v>20</v>
      </c>
      <c r="K833" s="268">
        <v>3</v>
      </c>
      <c r="L833" s="270">
        <v>20</v>
      </c>
      <c r="M833" s="270">
        <v>3</v>
      </c>
      <c r="N833" s="270">
        <v>20</v>
      </c>
      <c r="O833" s="270">
        <v>3</v>
      </c>
      <c r="P833" s="270">
        <v>20</v>
      </c>
      <c r="Q833" s="270">
        <v>3</v>
      </c>
      <c r="R833" s="74"/>
      <c r="S833" s="75" t="str">
        <f t="shared" si="72"/>
        <v>0414</v>
      </c>
      <c r="T833" s="75" t="str">
        <f t="shared" si="73"/>
        <v>041404150416041704180419041A041B</v>
      </c>
      <c r="V833" s="197"/>
      <c r="W833" s="75">
        <f t="shared" si="74"/>
        <v>220</v>
      </c>
      <c r="AE833" s="479" t="s">
        <v>11365</v>
      </c>
    </row>
    <row r="834" spans="1:31" s="75" customFormat="1" ht="13.5" x14ac:dyDescent="0.2">
      <c r="A834" s="211">
        <v>831</v>
      </c>
      <c r="B834" s="212" t="s">
        <v>2086</v>
      </c>
      <c r="C834" s="213" t="s">
        <v>2087</v>
      </c>
      <c r="D834" s="213"/>
      <c r="E834" s="213">
        <v>0</v>
      </c>
      <c r="F834" s="213" t="s">
        <v>590</v>
      </c>
      <c r="G834" s="214" t="s">
        <v>677</v>
      </c>
      <c r="H834" s="208">
        <f>IF(Input!F$4="GMH_OECC",J834,IF(Input!F$4="GMH_XOEC",L834,IF(Input!F$4="GMH_Korea",N834,IF(Input!F$4="GMH_EU",P834,IF(Input!F$4="Skysuper",#REF!,IF(Input!F$4="SkyII",#REF!,IF(Input!F$4="XO-8000",#REF!, "FALSE")))))))</f>
        <v>21</v>
      </c>
      <c r="I834" s="209">
        <f>IF(Input!F$4="GMH_OECC",K834,IF(Input!F$4="GMH_XOEC",M834,IF(Input!F$4="GMH_Korea",O834,IF(Input!F$4="GMH_EU",Q834,IF(Input!F$4="Skysuper",#REF!,IF(Input!F$4="SkyII",#REF!,IF(Input!F$4="XO-8000",#REF!, "FALSE")))))))</f>
        <v>3</v>
      </c>
      <c r="J834" s="210">
        <v>21</v>
      </c>
      <c r="K834" s="268">
        <v>3</v>
      </c>
      <c r="L834" s="270">
        <v>21</v>
      </c>
      <c r="M834" s="270">
        <v>3</v>
      </c>
      <c r="N834" s="270">
        <v>21</v>
      </c>
      <c r="O834" s="270">
        <v>3</v>
      </c>
      <c r="P834" s="270">
        <v>21</v>
      </c>
      <c r="Q834" s="270">
        <v>3</v>
      </c>
      <c r="R834" s="74"/>
      <c r="S834" s="75" t="str">
        <f t="shared" si="72"/>
        <v>0415</v>
      </c>
      <c r="T834" s="75" t="str">
        <f t="shared" si="73"/>
        <v>04150416041704180419041A041B041C</v>
      </c>
      <c r="V834" s="197"/>
      <c r="W834" s="75">
        <f t="shared" si="74"/>
        <v>228</v>
      </c>
      <c r="AE834" s="479" t="s">
        <v>11365</v>
      </c>
    </row>
    <row r="835" spans="1:31" s="75" customFormat="1" ht="13.5" x14ac:dyDescent="0.2">
      <c r="A835" s="211">
        <v>832</v>
      </c>
      <c r="B835" s="212" t="s">
        <v>2088</v>
      </c>
      <c r="C835" s="213" t="s">
        <v>2089</v>
      </c>
      <c r="D835" s="213"/>
      <c r="E835" s="213">
        <v>0</v>
      </c>
      <c r="F835" s="213" t="s">
        <v>590</v>
      </c>
      <c r="G835" s="214" t="s">
        <v>677</v>
      </c>
      <c r="H835" s="208">
        <f>IF(Input!F$4="GMH_OECC",J835,IF(Input!F$4="GMH_XOEC",L835,IF(Input!F$4="GMH_Korea",N835,IF(Input!F$4="GMH_EU",P835,IF(Input!F$4="Skysuper",#REF!,IF(Input!F$4="SkyII",#REF!,IF(Input!F$4="XO-8000",#REF!, "FALSE")))))))</f>
        <v>22</v>
      </c>
      <c r="I835" s="209">
        <f>IF(Input!F$4="GMH_OECC",K835,IF(Input!F$4="GMH_XOEC",M835,IF(Input!F$4="GMH_Korea",O835,IF(Input!F$4="GMH_EU",Q835,IF(Input!F$4="Skysuper",#REF!,IF(Input!F$4="SkyII",#REF!,IF(Input!F$4="XO-8000",#REF!, "FALSE")))))))</f>
        <v>3</v>
      </c>
      <c r="J835" s="210">
        <v>22</v>
      </c>
      <c r="K835" s="268">
        <v>3</v>
      </c>
      <c r="L835" s="270">
        <v>22</v>
      </c>
      <c r="M835" s="270">
        <v>3</v>
      </c>
      <c r="N835" s="270">
        <v>22</v>
      </c>
      <c r="O835" s="270">
        <v>3</v>
      </c>
      <c r="P835" s="270">
        <v>22</v>
      </c>
      <c r="Q835" s="270">
        <v>3</v>
      </c>
      <c r="R835" s="74"/>
      <c r="S835" s="75" t="str">
        <f t="shared" ref="S835:S898" si="75">"0"&amp;DEC2HEX(2^(I835-1))&amp;IF(LEN(DEC2HEX(H835))=2,DEC2HEX(H835),"0"&amp;DEC2HEX(H835))</f>
        <v>0416</v>
      </c>
      <c r="T835" s="75" t="str">
        <f t="shared" si="73"/>
        <v>0416041704180419041A041B041C041D</v>
      </c>
      <c r="V835" s="197"/>
      <c r="W835" s="75">
        <f t="shared" si="74"/>
        <v>236</v>
      </c>
      <c r="AE835" s="479" t="s">
        <v>11365</v>
      </c>
    </row>
    <row r="836" spans="1:31" s="75" customFormat="1" ht="13.5" x14ac:dyDescent="0.2">
      <c r="A836" s="211">
        <v>833</v>
      </c>
      <c r="B836" s="212" t="s">
        <v>2090</v>
      </c>
      <c r="C836" s="213" t="s">
        <v>2091</v>
      </c>
      <c r="D836" s="213"/>
      <c r="E836" s="213">
        <v>0</v>
      </c>
      <c r="F836" s="213" t="s">
        <v>590</v>
      </c>
      <c r="G836" s="214" t="s">
        <v>677</v>
      </c>
      <c r="H836" s="208">
        <f>IF(Input!F$4="GMH_OECC",J836,IF(Input!F$4="GMH_XOEC",L836,IF(Input!F$4="GMH_Korea",N836,IF(Input!F$4="GMH_EU",P836,IF(Input!F$4="Skysuper",#REF!,IF(Input!F$4="SkyII",#REF!,IF(Input!F$4="XO-8000",#REF!, "FALSE")))))))</f>
        <v>23</v>
      </c>
      <c r="I836" s="209">
        <f>IF(Input!F$4="GMH_OECC",K836,IF(Input!F$4="GMH_XOEC",M836,IF(Input!F$4="GMH_Korea",O836,IF(Input!F$4="GMH_EU",Q836,IF(Input!F$4="Skysuper",#REF!,IF(Input!F$4="SkyII",#REF!,IF(Input!F$4="XO-8000",#REF!, "FALSE")))))))</f>
        <v>3</v>
      </c>
      <c r="J836" s="210">
        <v>23</v>
      </c>
      <c r="K836" s="268">
        <v>3</v>
      </c>
      <c r="L836" s="270">
        <v>23</v>
      </c>
      <c r="M836" s="270">
        <v>3</v>
      </c>
      <c r="N836" s="270">
        <v>23</v>
      </c>
      <c r="O836" s="270">
        <v>3</v>
      </c>
      <c r="P836" s="270">
        <v>23</v>
      </c>
      <c r="Q836" s="270">
        <v>3</v>
      </c>
      <c r="R836" s="74"/>
      <c r="S836" s="75" t="str">
        <f t="shared" si="75"/>
        <v>0417</v>
      </c>
      <c r="T836" s="75" t="str">
        <f t="shared" ref="T836:T899" si="76">CONCATENATE(S836,S837,S838,S839,S840,S841,S842,S843)</f>
        <v>041704180419041A041B041C041D041E</v>
      </c>
      <c r="V836" s="197"/>
      <c r="W836" s="75">
        <f t="shared" si="74"/>
        <v>244</v>
      </c>
      <c r="AE836" s="479" t="s">
        <v>11365</v>
      </c>
    </row>
    <row r="837" spans="1:31" s="75" customFormat="1" ht="13.5" x14ac:dyDescent="0.2">
      <c r="A837" s="211">
        <v>834</v>
      </c>
      <c r="B837" s="212" t="s">
        <v>2092</v>
      </c>
      <c r="C837" s="213" t="s">
        <v>2093</v>
      </c>
      <c r="D837" s="213"/>
      <c r="E837" s="213">
        <v>0</v>
      </c>
      <c r="F837" s="213" t="s">
        <v>590</v>
      </c>
      <c r="G837" s="214" t="s">
        <v>677</v>
      </c>
      <c r="H837" s="208">
        <f>IF(Input!F$4="GMH_OECC",J837,IF(Input!F$4="GMH_XOEC",L837,IF(Input!F$4="GMH_Korea",N837,IF(Input!F$4="GMH_EU",P837,IF(Input!F$4="Skysuper",#REF!,IF(Input!F$4="SkyII",#REF!,IF(Input!F$4="XO-8000",#REF!, "FALSE")))))))</f>
        <v>24</v>
      </c>
      <c r="I837" s="209">
        <f>IF(Input!F$4="GMH_OECC",K837,IF(Input!F$4="GMH_XOEC",M837,IF(Input!F$4="GMH_Korea",O837,IF(Input!F$4="GMH_EU",Q837,IF(Input!F$4="Skysuper",#REF!,IF(Input!F$4="SkyII",#REF!,IF(Input!F$4="XO-8000",#REF!, "FALSE")))))))</f>
        <v>3</v>
      </c>
      <c r="J837" s="210">
        <v>24</v>
      </c>
      <c r="K837" s="268">
        <v>3</v>
      </c>
      <c r="L837" s="270">
        <v>24</v>
      </c>
      <c r="M837" s="270">
        <v>3</v>
      </c>
      <c r="N837" s="270">
        <v>24</v>
      </c>
      <c r="O837" s="270">
        <v>3</v>
      </c>
      <c r="P837" s="270">
        <v>24</v>
      </c>
      <c r="Q837" s="270">
        <v>3</v>
      </c>
      <c r="R837" s="74"/>
      <c r="S837" s="75" t="str">
        <f t="shared" si="75"/>
        <v>0418</v>
      </c>
      <c r="T837" s="75" t="str">
        <f t="shared" si="76"/>
        <v>04180419041A041B041C041D041E041F</v>
      </c>
      <c r="V837" s="197"/>
      <c r="W837" s="75">
        <f t="shared" si="74"/>
        <v>252</v>
      </c>
      <c r="AE837" s="479" t="s">
        <v>11365</v>
      </c>
    </row>
    <row r="838" spans="1:31" s="75" customFormat="1" ht="13.5" x14ac:dyDescent="0.2">
      <c r="A838" s="211">
        <v>835</v>
      </c>
      <c r="B838" s="212" t="s">
        <v>2094</v>
      </c>
      <c r="C838" s="213" t="s">
        <v>2095</v>
      </c>
      <c r="D838" s="213"/>
      <c r="E838" s="213">
        <v>0</v>
      </c>
      <c r="F838" s="213" t="s">
        <v>590</v>
      </c>
      <c r="G838" s="214" t="s">
        <v>677</v>
      </c>
      <c r="H838" s="208">
        <f>IF(Input!F$4="GMH_OECC",J838,IF(Input!F$4="GMH_XOEC",L838,IF(Input!F$4="GMH_Korea",N838,IF(Input!F$4="GMH_EU",P838,IF(Input!F$4="Skysuper",#REF!,IF(Input!F$4="SkyII",#REF!,IF(Input!F$4="XO-8000",#REF!, "FALSE")))))))</f>
        <v>25</v>
      </c>
      <c r="I838" s="209">
        <f>IF(Input!F$4="GMH_OECC",K838,IF(Input!F$4="GMH_XOEC",M838,IF(Input!F$4="GMH_Korea",O838,IF(Input!F$4="GMH_EU",Q838,IF(Input!F$4="Skysuper",#REF!,IF(Input!F$4="SkyII",#REF!,IF(Input!F$4="XO-8000",#REF!, "FALSE")))))))</f>
        <v>3</v>
      </c>
      <c r="J838" s="210">
        <v>25</v>
      </c>
      <c r="K838" s="268">
        <v>3</v>
      </c>
      <c r="L838" s="270">
        <v>25</v>
      </c>
      <c r="M838" s="270">
        <v>3</v>
      </c>
      <c r="N838" s="270">
        <v>25</v>
      </c>
      <c r="O838" s="270">
        <v>3</v>
      </c>
      <c r="P838" s="270">
        <v>25</v>
      </c>
      <c r="Q838" s="270">
        <v>3</v>
      </c>
      <c r="R838" s="74"/>
      <c r="S838" s="75" t="str">
        <f t="shared" si="75"/>
        <v>0419</v>
      </c>
      <c r="T838" s="75" t="str">
        <f t="shared" si="76"/>
        <v>0419041A041B041C041D041E041F0420</v>
      </c>
      <c r="V838" s="197"/>
      <c r="W838" s="75">
        <f t="shared" ref="W838:W901" si="77">HEX2DEC(RIGHT(S838,2))+HEX2DEC(RIGHT(S839,2))+HEX2DEC(RIGHT(S840,2))+HEX2DEC(RIGHT(S841,2))+HEX2DEC(LEFT(S838,2))+HEX2DEC(LEFT(S839,2))+HEX2DEC(LEFT(S840,2))+HEX2DEC(LEFT(S841,2))+HEX2DEC(RIGHT(S842,2))+HEX2DEC(RIGHT(S843,2))+HEX2DEC(RIGHT(S844,2))+HEX2DEC(RIGHT(S845,2))+HEX2DEC(LEFT(S842,2))+HEX2DEC(LEFT(S843,2))+HEX2DEC(LEFT(S844,2))+HEX2DEC(LEFT(S845,2))</f>
        <v>260</v>
      </c>
      <c r="AE838" s="479" t="s">
        <v>11365</v>
      </c>
    </row>
    <row r="839" spans="1:31" s="75" customFormat="1" ht="13.5" x14ac:dyDescent="0.2">
      <c r="A839" s="211">
        <v>836</v>
      </c>
      <c r="B839" s="212" t="s">
        <v>2096</v>
      </c>
      <c r="C839" s="213" t="s">
        <v>2097</v>
      </c>
      <c r="D839" s="213"/>
      <c r="E839" s="213">
        <v>0</v>
      </c>
      <c r="F839" s="213" t="s">
        <v>590</v>
      </c>
      <c r="G839" s="214" t="s">
        <v>677</v>
      </c>
      <c r="H839" s="208">
        <f>IF(Input!F$4="GMH_OECC",J839,IF(Input!F$4="GMH_XOEC",L839,IF(Input!F$4="GMH_Korea",N839,IF(Input!F$4="GMH_EU",P839,IF(Input!F$4="Skysuper",#REF!,IF(Input!F$4="SkyII",#REF!,IF(Input!F$4="XO-8000",#REF!, "FALSE")))))))</f>
        <v>26</v>
      </c>
      <c r="I839" s="209">
        <f>IF(Input!F$4="GMH_OECC",K839,IF(Input!F$4="GMH_XOEC",M839,IF(Input!F$4="GMH_Korea",O839,IF(Input!F$4="GMH_EU",Q839,IF(Input!F$4="Skysuper",#REF!,IF(Input!F$4="SkyII",#REF!,IF(Input!F$4="XO-8000",#REF!, "FALSE")))))))</f>
        <v>3</v>
      </c>
      <c r="J839" s="210">
        <v>26</v>
      </c>
      <c r="K839" s="268">
        <v>3</v>
      </c>
      <c r="L839" s="270">
        <v>26</v>
      </c>
      <c r="M839" s="270">
        <v>3</v>
      </c>
      <c r="N839" s="270">
        <v>26</v>
      </c>
      <c r="O839" s="270">
        <v>3</v>
      </c>
      <c r="P839" s="270">
        <v>26</v>
      </c>
      <c r="Q839" s="270">
        <v>3</v>
      </c>
      <c r="R839" s="74"/>
      <c r="S839" s="75" t="str">
        <f t="shared" si="75"/>
        <v>041A</v>
      </c>
      <c r="T839" s="75" t="str">
        <f t="shared" si="76"/>
        <v>041A041B041C041D041E041F04200421</v>
      </c>
      <c r="V839" s="197"/>
      <c r="W839" s="75">
        <f t="shared" si="77"/>
        <v>268</v>
      </c>
      <c r="AE839" s="479" t="s">
        <v>11365</v>
      </c>
    </row>
    <row r="840" spans="1:31" s="75" customFormat="1" ht="13.5" x14ac:dyDescent="0.2">
      <c r="A840" s="211">
        <v>837</v>
      </c>
      <c r="B840" s="212" t="s">
        <v>2098</v>
      </c>
      <c r="C840" s="213" t="s">
        <v>2099</v>
      </c>
      <c r="D840" s="213"/>
      <c r="E840" s="213">
        <v>0</v>
      </c>
      <c r="F840" s="213" t="s">
        <v>590</v>
      </c>
      <c r="G840" s="214" t="s">
        <v>677</v>
      </c>
      <c r="H840" s="208">
        <f>IF(Input!F$4="GMH_OECC",J840,IF(Input!F$4="GMH_XOEC",L840,IF(Input!F$4="GMH_Korea",N840,IF(Input!F$4="GMH_EU",P840,IF(Input!F$4="Skysuper",#REF!,IF(Input!F$4="SkyII",#REF!,IF(Input!F$4="XO-8000",#REF!, "FALSE")))))))</f>
        <v>27</v>
      </c>
      <c r="I840" s="209">
        <f>IF(Input!F$4="GMH_OECC",K840,IF(Input!F$4="GMH_XOEC",M840,IF(Input!F$4="GMH_Korea",O840,IF(Input!F$4="GMH_EU",Q840,IF(Input!F$4="Skysuper",#REF!,IF(Input!F$4="SkyII",#REF!,IF(Input!F$4="XO-8000",#REF!, "FALSE")))))))</f>
        <v>3</v>
      </c>
      <c r="J840" s="210">
        <v>27</v>
      </c>
      <c r="K840" s="268">
        <v>3</v>
      </c>
      <c r="L840" s="270">
        <v>27</v>
      </c>
      <c r="M840" s="270">
        <v>3</v>
      </c>
      <c r="N840" s="270">
        <v>27</v>
      </c>
      <c r="O840" s="270">
        <v>3</v>
      </c>
      <c r="P840" s="270">
        <v>27</v>
      </c>
      <c r="Q840" s="270">
        <v>3</v>
      </c>
      <c r="R840" s="74"/>
      <c r="S840" s="75" t="str">
        <f t="shared" si="75"/>
        <v>041B</v>
      </c>
      <c r="T840" s="75" t="str">
        <f t="shared" si="76"/>
        <v>041B041C041D041E041F042004210422</v>
      </c>
      <c r="V840" s="197"/>
      <c r="W840" s="75">
        <f t="shared" si="77"/>
        <v>276</v>
      </c>
      <c r="AE840" s="479" t="s">
        <v>11365</v>
      </c>
    </row>
    <row r="841" spans="1:31" s="75" customFormat="1" ht="13.5" x14ac:dyDescent="0.2">
      <c r="A841" s="211">
        <v>838</v>
      </c>
      <c r="B841" s="212" t="s">
        <v>2100</v>
      </c>
      <c r="C841" s="213" t="s">
        <v>2101</v>
      </c>
      <c r="D841" s="213"/>
      <c r="E841" s="213">
        <v>0</v>
      </c>
      <c r="F841" s="213" t="s">
        <v>590</v>
      </c>
      <c r="G841" s="214" t="s">
        <v>677</v>
      </c>
      <c r="H841" s="208">
        <f>IF(Input!F$4="GMH_OECC",J841,IF(Input!F$4="GMH_XOEC",L841,IF(Input!F$4="GMH_Korea",N841,IF(Input!F$4="GMH_EU",P841,IF(Input!F$4="Skysuper",#REF!,IF(Input!F$4="SkyII",#REF!,IF(Input!F$4="XO-8000",#REF!, "FALSE")))))))</f>
        <v>28</v>
      </c>
      <c r="I841" s="209">
        <f>IF(Input!F$4="GMH_OECC",K841,IF(Input!F$4="GMH_XOEC",M841,IF(Input!F$4="GMH_Korea",O841,IF(Input!F$4="GMH_EU",Q841,IF(Input!F$4="Skysuper",#REF!,IF(Input!F$4="SkyII",#REF!,IF(Input!F$4="XO-8000",#REF!, "FALSE")))))))</f>
        <v>3</v>
      </c>
      <c r="J841" s="210">
        <v>28</v>
      </c>
      <c r="K841" s="268">
        <v>3</v>
      </c>
      <c r="L841" s="270">
        <v>28</v>
      </c>
      <c r="M841" s="270">
        <v>3</v>
      </c>
      <c r="N841" s="270">
        <v>28</v>
      </c>
      <c r="O841" s="270">
        <v>3</v>
      </c>
      <c r="P841" s="270">
        <v>28</v>
      </c>
      <c r="Q841" s="270">
        <v>3</v>
      </c>
      <c r="R841" s="74"/>
      <c r="S841" s="75" t="str">
        <f t="shared" si="75"/>
        <v>041C</v>
      </c>
      <c r="T841" s="75" t="str">
        <f t="shared" si="76"/>
        <v>041C041D041E041F0420042104220423</v>
      </c>
      <c r="V841" s="197"/>
      <c r="W841" s="75">
        <f t="shared" si="77"/>
        <v>284</v>
      </c>
      <c r="AE841" s="479" t="s">
        <v>11365</v>
      </c>
    </row>
    <row r="842" spans="1:31" s="75" customFormat="1" ht="13.5" x14ac:dyDescent="0.2">
      <c r="A842" s="211">
        <v>839</v>
      </c>
      <c r="B842" s="212" t="s">
        <v>2102</v>
      </c>
      <c r="C842" s="213" t="s">
        <v>2103</v>
      </c>
      <c r="D842" s="213"/>
      <c r="E842" s="213">
        <v>0</v>
      </c>
      <c r="F842" s="213" t="s">
        <v>590</v>
      </c>
      <c r="G842" s="214" t="s">
        <v>677</v>
      </c>
      <c r="H842" s="208">
        <f>IF(Input!F$4="GMH_OECC",J842,IF(Input!F$4="GMH_XOEC",L842,IF(Input!F$4="GMH_Korea",N842,IF(Input!F$4="GMH_EU",P842,IF(Input!F$4="Skysuper",#REF!,IF(Input!F$4="SkyII",#REF!,IF(Input!F$4="XO-8000",#REF!, "FALSE")))))))</f>
        <v>29</v>
      </c>
      <c r="I842" s="209">
        <f>IF(Input!F$4="GMH_OECC",K842,IF(Input!F$4="GMH_XOEC",M842,IF(Input!F$4="GMH_Korea",O842,IF(Input!F$4="GMH_EU",Q842,IF(Input!F$4="Skysuper",#REF!,IF(Input!F$4="SkyII",#REF!,IF(Input!F$4="XO-8000",#REF!, "FALSE")))))))</f>
        <v>3</v>
      </c>
      <c r="J842" s="210">
        <v>29</v>
      </c>
      <c r="K842" s="268">
        <v>3</v>
      </c>
      <c r="L842" s="270">
        <v>29</v>
      </c>
      <c r="M842" s="270">
        <v>3</v>
      </c>
      <c r="N842" s="270">
        <v>29</v>
      </c>
      <c r="O842" s="270">
        <v>3</v>
      </c>
      <c r="P842" s="270">
        <v>29</v>
      </c>
      <c r="Q842" s="270">
        <v>3</v>
      </c>
      <c r="R842" s="74"/>
      <c r="S842" s="75" t="str">
        <f t="shared" si="75"/>
        <v>041D</v>
      </c>
      <c r="T842" s="75" t="str">
        <f t="shared" si="76"/>
        <v>041D041E041F04200421042204230000</v>
      </c>
      <c r="V842" s="197"/>
      <c r="W842" s="75">
        <f t="shared" si="77"/>
        <v>252</v>
      </c>
      <c r="AE842" s="479" t="s">
        <v>11365</v>
      </c>
    </row>
    <row r="843" spans="1:31" s="75" customFormat="1" ht="13.5" x14ac:dyDescent="0.2">
      <c r="A843" s="211">
        <v>840</v>
      </c>
      <c r="B843" s="212" t="s">
        <v>2104</v>
      </c>
      <c r="C843" s="213" t="s">
        <v>2105</v>
      </c>
      <c r="D843" s="213"/>
      <c r="E843" s="213">
        <v>0</v>
      </c>
      <c r="F843" s="213" t="s">
        <v>590</v>
      </c>
      <c r="G843" s="214" t="s">
        <v>677</v>
      </c>
      <c r="H843" s="208">
        <f>IF(Input!F$4="GMH_OECC",J843,IF(Input!F$4="GMH_XOEC",L843,IF(Input!F$4="GMH_Korea",N843,IF(Input!F$4="GMH_EU",P843,IF(Input!F$4="Skysuper",#REF!,IF(Input!F$4="SkyII",#REF!,IF(Input!F$4="XO-8000",#REF!, "FALSE")))))))</f>
        <v>30</v>
      </c>
      <c r="I843" s="209">
        <f>IF(Input!F$4="GMH_OECC",K843,IF(Input!F$4="GMH_XOEC",M843,IF(Input!F$4="GMH_Korea",O843,IF(Input!F$4="GMH_EU",Q843,IF(Input!F$4="Skysuper",#REF!,IF(Input!F$4="SkyII",#REF!,IF(Input!F$4="XO-8000",#REF!, "FALSE")))))))</f>
        <v>3</v>
      </c>
      <c r="J843" s="210">
        <v>30</v>
      </c>
      <c r="K843" s="268">
        <v>3</v>
      </c>
      <c r="L843" s="270">
        <v>30</v>
      </c>
      <c r="M843" s="270">
        <v>3</v>
      </c>
      <c r="N843" s="270">
        <v>30</v>
      </c>
      <c r="O843" s="270">
        <v>3</v>
      </c>
      <c r="P843" s="270">
        <v>30</v>
      </c>
      <c r="Q843" s="270">
        <v>3</v>
      </c>
      <c r="R843" s="74"/>
      <c r="S843" s="75" t="str">
        <f t="shared" si="75"/>
        <v>041E</v>
      </c>
      <c r="T843" s="75" t="str">
        <f t="shared" si="76"/>
        <v>041E041F042004210422042300000805</v>
      </c>
      <c r="V843" s="197"/>
      <c r="W843" s="75">
        <f t="shared" si="77"/>
        <v>232</v>
      </c>
      <c r="AE843" s="479" t="s">
        <v>11365</v>
      </c>
    </row>
    <row r="844" spans="1:31" s="75" customFormat="1" ht="13.5" x14ac:dyDescent="0.2">
      <c r="A844" s="211">
        <v>841</v>
      </c>
      <c r="B844" s="212" t="s">
        <v>2106</v>
      </c>
      <c r="C844" s="213" t="s">
        <v>2107</v>
      </c>
      <c r="D844" s="213"/>
      <c r="E844" s="213">
        <v>0</v>
      </c>
      <c r="F844" s="213" t="s">
        <v>590</v>
      </c>
      <c r="G844" s="214" t="s">
        <v>677</v>
      </c>
      <c r="H844" s="208">
        <f>IF(Input!F$4="GMH_OECC",J844,IF(Input!F$4="GMH_XOEC",L844,IF(Input!F$4="GMH_Korea",N844,IF(Input!F$4="GMH_EU",P844,IF(Input!F$4="Skysuper",#REF!,IF(Input!F$4="SkyII",#REF!,IF(Input!F$4="XO-8000",#REF!, "FALSE")))))))</f>
        <v>31</v>
      </c>
      <c r="I844" s="209">
        <f>IF(Input!F$4="GMH_OECC",K844,IF(Input!F$4="GMH_XOEC",M844,IF(Input!F$4="GMH_Korea",O844,IF(Input!F$4="GMH_EU",Q844,IF(Input!F$4="Skysuper",#REF!,IF(Input!F$4="SkyII",#REF!,IF(Input!F$4="XO-8000",#REF!, "FALSE")))))))</f>
        <v>3</v>
      </c>
      <c r="J844" s="210">
        <v>31</v>
      </c>
      <c r="K844" s="268">
        <v>3</v>
      </c>
      <c r="L844" s="270">
        <v>31</v>
      </c>
      <c r="M844" s="270">
        <v>3</v>
      </c>
      <c r="N844" s="270">
        <v>31</v>
      </c>
      <c r="O844" s="270">
        <v>3</v>
      </c>
      <c r="P844" s="270">
        <v>31</v>
      </c>
      <c r="Q844" s="270">
        <v>3</v>
      </c>
      <c r="R844" s="74"/>
      <c r="S844" s="75" t="str">
        <f t="shared" si="75"/>
        <v>041F</v>
      </c>
      <c r="T844" s="75" t="str">
        <f t="shared" si="76"/>
        <v>041F0420042104220423000008050806</v>
      </c>
      <c r="V844" s="197"/>
      <c r="W844" s="75">
        <f t="shared" si="77"/>
        <v>212</v>
      </c>
      <c r="AE844" s="479" t="s">
        <v>11365</v>
      </c>
    </row>
    <row r="845" spans="1:31" s="75" customFormat="1" ht="13.5" x14ac:dyDescent="0.2">
      <c r="A845" s="211">
        <v>842</v>
      </c>
      <c r="B845" s="212" t="s">
        <v>2108</v>
      </c>
      <c r="C845" s="213" t="s">
        <v>2109</v>
      </c>
      <c r="D845" s="213"/>
      <c r="E845" s="213">
        <v>0</v>
      </c>
      <c r="F845" s="213" t="s">
        <v>590</v>
      </c>
      <c r="G845" s="214" t="s">
        <v>677</v>
      </c>
      <c r="H845" s="208">
        <f>IF(Input!F$4="GMH_OECC",J845,IF(Input!F$4="GMH_XOEC",L845,IF(Input!F$4="GMH_Korea",N845,IF(Input!F$4="GMH_EU",P845,IF(Input!F$4="Skysuper",#REF!,IF(Input!F$4="SkyII",#REF!,IF(Input!F$4="XO-8000",#REF!, "FALSE")))))))</f>
        <v>32</v>
      </c>
      <c r="I845" s="209">
        <f>IF(Input!F$4="GMH_OECC",K845,IF(Input!F$4="GMH_XOEC",M845,IF(Input!F$4="GMH_Korea",O845,IF(Input!F$4="GMH_EU",Q845,IF(Input!F$4="Skysuper",#REF!,IF(Input!F$4="SkyII",#REF!,IF(Input!F$4="XO-8000",#REF!, "FALSE")))))))</f>
        <v>3</v>
      </c>
      <c r="J845" s="210">
        <v>32</v>
      </c>
      <c r="K845" s="268">
        <v>3</v>
      </c>
      <c r="L845" s="270">
        <v>32</v>
      </c>
      <c r="M845" s="270">
        <v>3</v>
      </c>
      <c r="N845" s="270">
        <v>32</v>
      </c>
      <c r="O845" s="270">
        <v>3</v>
      </c>
      <c r="P845" s="270">
        <v>32</v>
      </c>
      <c r="Q845" s="270">
        <v>3</v>
      </c>
      <c r="R845" s="74"/>
      <c r="S845" s="75" t="str">
        <f t="shared" si="75"/>
        <v>0420</v>
      </c>
      <c r="T845" s="75" t="str">
        <f t="shared" si="76"/>
        <v>04200421042204230000080508060807</v>
      </c>
      <c r="V845" s="197"/>
      <c r="W845" s="75">
        <f t="shared" si="77"/>
        <v>192</v>
      </c>
      <c r="AE845" s="479" t="s">
        <v>11365</v>
      </c>
    </row>
    <row r="846" spans="1:31" s="75" customFormat="1" ht="13.5" x14ac:dyDescent="0.2">
      <c r="A846" s="211">
        <v>843</v>
      </c>
      <c r="B846" s="212" t="s">
        <v>2110</v>
      </c>
      <c r="C846" s="213" t="s">
        <v>2111</v>
      </c>
      <c r="D846" s="213"/>
      <c r="E846" s="213">
        <v>0</v>
      </c>
      <c r="F846" s="213" t="s">
        <v>590</v>
      </c>
      <c r="G846" s="214" t="s">
        <v>677</v>
      </c>
      <c r="H846" s="208">
        <f>IF(Input!F$4="GMH_OECC",J846,IF(Input!F$4="GMH_XOEC",L846,IF(Input!F$4="GMH_Korea",N846,IF(Input!F$4="GMH_EU",P846,IF(Input!F$4="Skysuper",#REF!,IF(Input!F$4="SkyII",#REF!,IF(Input!F$4="XO-8000",#REF!, "FALSE")))))))</f>
        <v>33</v>
      </c>
      <c r="I846" s="209">
        <f>IF(Input!F$4="GMH_OECC",K846,IF(Input!F$4="GMH_XOEC",M846,IF(Input!F$4="GMH_Korea",O846,IF(Input!F$4="GMH_EU",Q846,IF(Input!F$4="Skysuper",#REF!,IF(Input!F$4="SkyII",#REF!,IF(Input!F$4="XO-8000",#REF!, "FALSE")))))))</f>
        <v>3</v>
      </c>
      <c r="J846" s="210">
        <v>33</v>
      </c>
      <c r="K846" s="268">
        <v>3</v>
      </c>
      <c r="L846" s="270">
        <v>33</v>
      </c>
      <c r="M846" s="270">
        <v>3</v>
      </c>
      <c r="N846" s="270">
        <v>33</v>
      </c>
      <c r="O846" s="270">
        <v>3</v>
      </c>
      <c r="P846" s="270">
        <v>33</v>
      </c>
      <c r="Q846" s="270">
        <v>3</v>
      </c>
      <c r="R846" s="74"/>
      <c r="S846" s="75" t="str">
        <f t="shared" si="75"/>
        <v>0421</v>
      </c>
      <c r="T846" s="75" t="str">
        <f t="shared" si="76"/>
        <v>04210422042300000805080608070808</v>
      </c>
      <c r="V846" s="197"/>
      <c r="W846" s="75">
        <f t="shared" si="77"/>
        <v>172</v>
      </c>
      <c r="AE846" s="479" t="s">
        <v>11365</v>
      </c>
    </row>
    <row r="847" spans="1:31" s="75" customFormat="1" ht="13.5" x14ac:dyDescent="0.2">
      <c r="A847" s="211">
        <v>844</v>
      </c>
      <c r="B847" s="212" t="s">
        <v>2112</v>
      </c>
      <c r="C847" s="213" t="s">
        <v>2113</v>
      </c>
      <c r="D847" s="213"/>
      <c r="E847" s="213">
        <v>0</v>
      </c>
      <c r="F847" s="213" t="s">
        <v>590</v>
      </c>
      <c r="G847" s="214" t="s">
        <v>677</v>
      </c>
      <c r="H847" s="208">
        <f>IF(Input!F$4="GMH_OECC",J847,IF(Input!F$4="GMH_XOEC",L847,IF(Input!F$4="GMH_Korea",N847,IF(Input!F$4="GMH_EU",P847,IF(Input!F$4="Skysuper",#REF!,IF(Input!F$4="SkyII",#REF!,IF(Input!F$4="XO-8000",#REF!, "FALSE")))))))</f>
        <v>34</v>
      </c>
      <c r="I847" s="209">
        <f>IF(Input!F$4="GMH_OECC",K847,IF(Input!F$4="GMH_XOEC",M847,IF(Input!F$4="GMH_Korea",O847,IF(Input!F$4="GMH_EU",Q847,IF(Input!F$4="Skysuper",#REF!,IF(Input!F$4="SkyII",#REF!,IF(Input!F$4="XO-8000",#REF!, "FALSE")))))))</f>
        <v>3</v>
      </c>
      <c r="J847" s="210">
        <v>34</v>
      </c>
      <c r="K847" s="268">
        <v>3</v>
      </c>
      <c r="L847" s="270">
        <v>34</v>
      </c>
      <c r="M847" s="270">
        <v>3</v>
      </c>
      <c r="N847" s="270">
        <v>34</v>
      </c>
      <c r="O847" s="270">
        <v>3</v>
      </c>
      <c r="P847" s="270">
        <v>34</v>
      </c>
      <c r="Q847" s="270">
        <v>3</v>
      </c>
      <c r="R847" s="74"/>
      <c r="S847" s="75" t="str">
        <f t="shared" si="75"/>
        <v>0422</v>
      </c>
      <c r="T847" s="75" t="str">
        <f t="shared" si="76"/>
        <v>04220423000008050806080708080809</v>
      </c>
      <c r="V847" s="197"/>
      <c r="W847" s="75">
        <f t="shared" si="77"/>
        <v>152</v>
      </c>
      <c r="AE847" s="479" t="s">
        <v>11365</v>
      </c>
    </row>
    <row r="848" spans="1:31" s="75" customFormat="1" ht="13.5" x14ac:dyDescent="0.2">
      <c r="A848" s="211">
        <v>845</v>
      </c>
      <c r="B848" s="212" t="s">
        <v>2114</v>
      </c>
      <c r="C848" s="213" t="s">
        <v>2115</v>
      </c>
      <c r="D848" s="213"/>
      <c r="E848" s="213">
        <v>0</v>
      </c>
      <c r="F848" s="213" t="s">
        <v>590</v>
      </c>
      <c r="G848" s="214" t="s">
        <v>677</v>
      </c>
      <c r="H848" s="208">
        <f>IF(Input!F$4="GMH_OECC",J848,IF(Input!F$4="GMH_XOEC",L848,IF(Input!F$4="GMH_Korea",N848,IF(Input!F$4="GMH_EU",P848,IF(Input!F$4="Skysuper",#REF!,IF(Input!F$4="SkyII",#REF!,IF(Input!F$4="XO-8000",#REF!, "FALSE")))))))</f>
        <v>35</v>
      </c>
      <c r="I848" s="209">
        <f>IF(Input!F$4="GMH_OECC",K848,IF(Input!F$4="GMH_XOEC",M848,IF(Input!F$4="GMH_Korea",O848,IF(Input!F$4="GMH_EU",Q848,IF(Input!F$4="Skysuper",#REF!,IF(Input!F$4="SkyII",#REF!,IF(Input!F$4="XO-8000",#REF!, "FALSE")))))))</f>
        <v>3</v>
      </c>
      <c r="J848" s="210">
        <v>35</v>
      </c>
      <c r="K848" s="268">
        <v>3</v>
      </c>
      <c r="L848" s="270">
        <v>35</v>
      </c>
      <c r="M848" s="270">
        <v>3</v>
      </c>
      <c r="N848" s="270">
        <v>35</v>
      </c>
      <c r="O848" s="270">
        <v>3</v>
      </c>
      <c r="P848" s="270">
        <v>35</v>
      </c>
      <c r="Q848" s="270">
        <v>3</v>
      </c>
      <c r="R848" s="74"/>
      <c r="S848" s="75" t="str">
        <f t="shared" si="75"/>
        <v>0423</v>
      </c>
      <c r="T848" s="75" t="str">
        <f t="shared" si="76"/>
        <v>0423000008050806080708080809080A</v>
      </c>
      <c r="V848" s="197"/>
      <c r="W848" s="75">
        <f t="shared" si="77"/>
        <v>132</v>
      </c>
      <c r="AE848" s="479" t="s">
        <v>11365</v>
      </c>
    </row>
    <row r="849" spans="1:31" s="75" customFormat="1" ht="13.5" x14ac:dyDescent="0.2">
      <c r="A849" s="211">
        <v>846</v>
      </c>
      <c r="B849" s="212" t="s">
        <v>2116</v>
      </c>
      <c r="C849" s="213" t="s">
        <v>2117</v>
      </c>
      <c r="D849" s="213"/>
      <c r="E849" s="213">
        <v>0</v>
      </c>
      <c r="F849" s="213" t="s">
        <v>590</v>
      </c>
      <c r="G849" s="214" t="s">
        <v>677</v>
      </c>
      <c r="H849" s="208" t="str">
        <f>IF(Input!F$4="GMH_OECC",J849,IF(Input!F$4="GMH_XOEC",L849,IF(Input!F$4="GMH_Korea",N849,IF(Input!F$4="GMH_EU",P849,IF(Input!F$4="Skysuper",#REF!,IF(Input!F$4="SkyII",#REF!,IF(Input!F$4="XO-8000",#REF!, "FALSE")))))))</f>
        <v>00</v>
      </c>
      <c r="I849" s="209">
        <f>IF(Input!F$4="GMH_OECC",K849,IF(Input!F$4="GMH_XOEC",M849,IF(Input!F$4="GMH_Korea",O849,IF(Input!F$4="GMH_EU",Q849,IF(Input!F$4="Skysuper",#REF!,IF(Input!F$4="SkyII",#REF!,IF(Input!F$4="XO-8000",#REF!, "FALSE")))))))</f>
        <v>0</v>
      </c>
      <c r="J849" s="210" t="s">
        <v>10359</v>
      </c>
      <c r="K849" s="268">
        <v>0</v>
      </c>
      <c r="L849" s="270" t="s">
        <v>10359</v>
      </c>
      <c r="M849" s="270">
        <v>0</v>
      </c>
      <c r="N849" s="270" t="s">
        <v>10359</v>
      </c>
      <c r="O849" s="270">
        <v>0</v>
      </c>
      <c r="P849" s="270" t="s">
        <v>10359</v>
      </c>
      <c r="Q849" s="270">
        <v>0</v>
      </c>
      <c r="R849" s="74"/>
      <c r="S849" s="75" t="str">
        <f t="shared" si="75"/>
        <v>0000</v>
      </c>
      <c r="T849" s="75" t="str">
        <f t="shared" si="76"/>
        <v>000008050806080708080809080A080B</v>
      </c>
      <c r="V849" s="197"/>
      <c r="W849" s="75">
        <f t="shared" si="77"/>
        <v>112</v>
      </c>
      <c r="AE849" s="479" t="s">
        <v>11365</v>
      </c>
    </row>
    <row r="850" spans="1:31" s="75" customFormat="1" ht="13.5" x14ac:dyDescent="0.2">
      <c r="A850" s="211">
        <v>847</v>
      </c>
      <c r="B850" s="212" t="s">
        <v>2118</v>
      </c>
      <c r="C850" s="213" t="s">
        <v>2119</v>
      </c>
      <c r="D850" s="213"/>
      <c r="E850" s="213">
        <v>0</v>
      </c>
      <c r="F850" s="213" t="s">
        <v>590</v>
      </c>
      <c r="G850" s="214" t="s">
        <v>677</v>
      </c>
      <c r="H850" s="208">
        <f>IF(Input!F$4="GMH_OECC",J850,IF(Input!F$4="GMH_XOEC",L850,IF(Input!F$4="GMH_Korea",N850,IF(Input!F$4="GMH_EU",P850,IF(Input!F$4="Skysuper",#REF!,IF(Input!F$4="SkyII",#REF!,IF(Input!F$4="XO-8000",#REF!, "FALSE")))))))</f>
        <v>5</v>
      </c>
      <c r="I850" s="209">
        <f>IF(Input!F$4="GMH_OECC",K850,IF(Input!F$4="GMH_XOEC",M850,IF(Input!F$4="GMH_Korea",O850,IF(Input!F$4="GMH_EU",Q850,IF(Input!F$4="Skysuper",#REF!,IF(Input!F$4="SkyII",#REF!,IF(Input!F$4="XO-8000",#REF!, "FALSE")))))))</f>
        <v>4</v>
      </c>
      <c r="J850" s="210">
        <v>5</v>
      </c>
      <c r="K850" s="268">
        <v>4</v>
      </c>
      <c r="L850" s="270">
        <v>5</v>
      </c>
      <c r="M850" s="270">
        <v>4</v>
      </c>
      <c r="N850" s="270">
        <v>5</v>
      </c>
      <c r="O850" s="270">
        <v>4</v>
      </c>
      <c r="P850" s="270">
        <v>5</v>
      </c>
      <c r="Q850" s="270">
        <v>4</v>
      </c>
      <c r="R850" s="74"/>
      <c r="S850" s="75" t="str">
        <f t="shared" si="75"/>
        <v>0805</v>
      </c>
      <c r="T850" s="75" t="str">
        <f t="shared" si="76"/>
        <v>08050806080708080809080A080B080C</v>
      </c>
      <c r="V850" s="197"/>
      <c r="W850" s="75">
        <f t="shared" si="77"/>
        <v>132</v>
      </c>
      <c r="AE850" s="479" t="s">
        <v>11365</v>
      </c>
    </row>
    <row r="851" spans="1:31" s="75" customFormat="1" ht="13.5" x14ac:dyDescent="0.2">
      <c r="A851" s="211">
        <v>848</v>
      </c>
      <c r="B851" s="212" t="s">
        <v>2120</v>
      </c>
      <c r="C851" s="213" t="s">
        <v>2121</v>
      </c>
      <c r="D851" s="213"/>
      <c r="E851" s="213">
        <v>0</v>
      </c>
      <c r="F851" s="213" t="s">
        <v>590</v>
      </c>
      <c r="G851" s="214" t="s">
        <v>677</v>
      </c>
      <c r="H851" s="208">
        <f>IF(Input!F$4="GMH_OECC",J851,IF(Input!F$4="GMH_XOEC",L851,IF(Input!F$4="GMH_Korea",N851,IF(Input!F$4="GMH_EU",P851,IF(Input!F$4="Skysuper",#REF!,IF(Input!F$4="SkyII",#REF!,IF(Input!F$4="XO-8000",#REF!, "FALSE")))))))</f>
        <v>6</v>
      </c>
      <c r="I851" s="209">
        <f>IF(Input!F$4="GMH_OECC",K851,IF(Input!F$4="GMH_XOEC",M851,IF(Input!F$4="GMH_Korea",O851,IF(Input!F$4="GMH_EU",Q851,IF(Input!F$4="Skysuper",#REF!,IF(Input!F$4="SkyII",#REF!,IF(Input!F$4="XO-8000",#REF!, "FALSE")))))))</f>
        <v>4</v>
      </c>
      <c r="J851" s="210">
        <v>6</v>
      </c>
      <c r="K851" s="268">
        <v>4</v>
      </c>
      <c r="L851" s="270">
        <v>6</v>
      </c>
      <c r="M851" s="270">
        <v>4</v>
      </c>
      <c r="N851" s="270">
        <v>6</v>
      </c>
      <c r="O851" s="270">
        <v>4</v>
      </c>
      <c r="P851" s="270">
        <v>6</v>
      </c>
      <c r="Q851" s="270">
        <v>4</v>
      </c>
      <c r="R851" s="74"/>
      <c r="S851" s="75" t="str">
        <f t="shared" si="75"/>
        <v>0806</v>
      </c>
      <c r="T851" s="75" t="str">
        <f t="shared" si="76"/>
        <v>0806080708080809080A080B080C080D</v>
      </c>
      <c r="V851" s="197"/>
      <c r="W851" s="75">
        <f t="shared" si="77"/>
        <v>140</v>
      </c>
      <c r="AE851" s="479" t="s">
        <v>11365</v>
      </c>
    </row>
    <row r="852" spans="1:31" s="75" customFormat="1" ht="13.5" x14ac:dyDescent="0.2">
      <c r="A852" s="211">
        <v>849</v>
      </c>
      <c r="B852" s="212" t="s">
        <v>2122</v>
      </c>
      <c r="C852" s="213" t="s">
        <v>2123</v>
      </c>
      <c r="D852" s="213"/>
      <c r="E852" s="213">
        <v>0</v>
      </c>
      <c r="F852" s="213" t="s">
        <v>590</v>
      </c>
      <c r="G852" s="214" t="s">
        <v>677</v>
      </c>
      <c r="H852" s="208">
        <f>IF(Input!F$4="GMH_OECC",J852,IF(Input!F$4="GMH_XOEC",L852,IF(Input!F$4="GMH_Korea",N852,IF(Input!F$4="GMH_EU",P852,IF(Input!F$4="Skysuper",#REF!,IF(Input!F$4="SkyII",#REF!,IF(Input!F$4="XO-8000",#REF!, "FALSE")))))))</f>
        <v>7</v>
      </c>
      <c r="I852" s="209">
        <f>IF(Input!F$4="GMH_OECC",K852,IF(Input!F$4="GMH_XOEC",M852,IF(Input!F$4="GMH_Korea",O852,IF(Input!F$4="GMH_EU",Q852,IF(Input!F$4="Skysuper",#REF!,IF(Input!F$4="SkyII",#REF!,IF(Input!F$4="XO-8000",#REF!, "FALSE")))))))</f>
        <v>4</v>
      </c>
      <c r="J852" s="210">
        <v>7</v>
      </c>
      <c r="K852" s="268">
        <v>4</v>
      </c>
      <c r="L852" s="270">
        <v>7</v>
      </c>
      <c r="M852" s="270">
        <v>4</v>
      </c>
      <c r="N852" s="270">
        <v>7</v>
      </c>
      <c r="O852" s="270">
        <v>4</v>
      </c>
      <c r="P852" s="270">
        <v>7</v>
      </c>
      <c r="Q852" s="270">
        <v>4</v>
      </c>
      <c r="R852" s="74"/>
      <c r="S852" s="75" t="str">
        <f t="shared" si="75"/>
        <v>0807</v>
      </c>
      <c r="T852" s="75" t="str">
        <f t="shared" si="76"/>
        <v>080708080809080A080B080C080D080E</v>
      </c>
      <c r="V852" s="197"/>
      <c r="W852" s="75">
        <f t="shared" si="77"/>
        <v>148</v>
      </c>
      <c r="AE852" s="479" t="s">
        <v>11365</v>
      </c>
    </row>
    <row r="853" spans="1:31" s="75" customFormat="1" ht="13.5" x14ac:dyDescent="0.2">
      <c r="A853" s="211">
        <v>850</v>
      </c>
      <c r="B853" s="212" t="s">
        <v>2124</v>
      </c>
      <c r="C853" s="213" t="s">
        <v>2125</v>
      </c>
      <c r="D853" s="213"/>
      <c r="E853" s="213">
        <v>0</v>
      </c>
      <c r="F853" s="213" t="s">
        <v>590</v>
      </c>
      <c r="G853" s="214" t="s">
        <v>677</v>
      </c>
      <c r="H853" s="208">
        <f>IF(Input!F$4="GMH_OECC",J853,IF(Input!F$4="GMH_XOEC",L853,IF(Input!F$4="GMH_Korea",N853,IF(Input!F$4="GMH_EU",P853,IF(Input!F$4="Skysuper",#REF!,IF(Input!F$4="SkyII",#REF!,IF(Input!F$4="XO-8000",#REF!, "FALSE")))))))</f>
        <v>8</v>
      </c>
      <c r="I853" s="209">
        <f>IF(Input!F$4="GMH_OECC",K853,IF(Input!F$4="GMH_XOEC",M853,IF(Input!F$4="GMH_Korea",O853,IF(Input!F$4="GMH_EU",Q853,IF(Input!F$4="Skysuper",#REF!,IF(Input!F$4="SkyII",#REF!,IF(Input!F$4="XO-8000",#REF!, "FALSE")))))))</f>
        <v>4</v>
      </c>
      <c r="J853" s="210">
        <v>8</v>
      </c>
      <c r="K853" s="268">
        <v>4</v>
      </c>
      <c r="L853" s="270">
        <v>8</v>
      </c>
      <c r="M853" s="270">
        <v>4</v>
      </c>
      <c r="N853" s="270">
        <v>8</v>
      </c>
      <c r="O853" s="270">
        <v>4</v>
      </c>
      <c r="P853" s="270">
        <v>8</v>
      </c>
      <c r="Q853" s="270">
        <v>4</v>
      </c>
      <c r="R853" s="74"/>
      <c r="S853" s="75" t="str">
        <f t="shared" si="75"/>
        <v>0808</v>
      </c>
      <c r="T853" s="75" t="str">
        <f t="shared" si="76"/>
        <v>08080809080A080B080C080D080E080F</v>
      </c>
      <c r="V853" s="197"/>
      <c r="W853" s="75">
        <f t="shared" si="77"/>
        <v>156</v>
      </c>
      <c r="AE853" s="479" t="s">
        <v>11365</v>
      </c>
    </row>
    <row r="854" spans="1:31" s="75" customFormat="1" ht="13.5" x14ac:dyDescent="0.2">
      <c r="A854" s="211">
        <v>851</v>
      </c>
      <c r="B854" s="212" t="s">
        <v>2126</v>
      </c>
      <c r="C854" s="213" t="s">
        <v>2127</v>
      </c>
      <c r="D854" s="213"/>
      <c r="E854" s="213">
        <v>0</v>
      </c>
      <c r="F854" s="213" t="s">
        <v>590</v>
      </c>
      <c r="G854" s="214" t="s">
        <v>677</v>
      </c>
      <c r="H854" s="208">
        <f>IF(Input!F$4="GMH_OECC",J854,IF(Input!F$4="GMH_XOEC",L854,IF(Input!F$4="GMH_Korea",N854,IF(Input!F$4="GMH_EU",P854,IF(Input!F$4="Skysuper",#REF!,IF(Input!F$4="SkyII",#REF!,IF(Input!F$4="XO-8000",#REF!, "FALSE")))))))</f>
        <v>9</v>
      </c>
      <c r="I854" s="209">
        <f>IF(Input!F$4="GMH_OECC",K854,IF(Input!F$4="GMH_XOEC",M854,IF(Input!F$4="GMH_Korea",O854,IF(Input!F$4="GMH_EU",Q854,IF(Input!F$4="Skysuper",#REF!,IF(Input!F$4="SkyII",#REF!,IF(Input!F$4="XO-8000",#REF!, "FALSE")))))))</f>
        <v>4</v>
      </c>
      <c r="J854" s="210">
        <v>9</v>
      </c>
      <c r="K854" s="268">
        <v>4</v>
      </c>
      <c r="L854" s="270">
        <v>9</v>
      </c>
      <c r="M854" s="270">
        <v>4</v>
      </c>
      <c r="N854" s="270">
        <v>9</v>
      </c>
      <c r="O854" s="270">
        <v>4</v>
      </c>
      <c r="P854" s="270">
        <v>9</v>
      </c>
      <c r="Q854" s="270">
        <v>4</v>
      </c>
      <c r="R854" s="74"/>
      <c r="S854" s="75" t="str">
        <f t="shared" si="75"/>
        <v>0809</v>
      </c>
      <c r="T854" s="75" t="str">
        <f t="shared" si="76"/>
        <v>0809080A080B080C080D080E080F0810</v>
      </c>
      <c r="V854" s="197"/>
      <c r="W854" s="75">
        <f t="shared" si="77"/>
        <v>164</v>
      </c>
      <c r="AE854" s="479" t="s">
        <v>11365</v>
      </c>
    </row>
    <row r="855" spans="1:31" s="75" customFormat="1" ht="13.5" x14ac:dyDescent="0.2">
      <c r="A855" s="211">
        <v>852</v>
      </c>
      <c r="B855" s="212" t="s">
        <v>2128</v>
      </c>
      <c r="C855" s="213" t="s">
        <v>2129</v>
      </c>
      <c r="D855" s="213"/>
      <c r="E855" s="213">
        <v>0</v>
      </c>
      <c r="F855" s="213" t="s">
        <v>590</v>
      </c>
      <c r="G855" s="214" t="s">
        <v>677</v>
      </c>
      <c r="H855" s="208">
        <f>IF(Input!F$4="GMH_OECC",J855,IF(Input!F$4="GMH_XOEC",L855,IF(Input!F$4="GMH_Korea",N855,IF(Input!F$4="GMH_EU",P855,IF(Input!F$4="Skysuper",#REF!,IF(Input!F$4="SkyII",#REF!,IF(Input!F$4="XO-8000",#REF!, "FALSE")))))))</f>
        <v>10</v>
      </c>
      <c r="I855" s="209">
        <f>IF(Input!F$4="GMH_OECC",K855,IF(Input!F$4="GMH_XOEC",M855,IF(Input!F$4="GMH_Korea",O855,IF(Input!F$4="GMH_EU",Q855,IF(Input!F$4="Skysuper",#REF!,IF(Input!F$4="SkyII",#REF!,IF(Input!F$4="XO-8000",#REF!, "FALSE")))))))</f>
        <v>4</v>
      </c>
      <c r="J855" s="210">
        <v>10</v>
      </c>
      <c r="K855" s="268">
        <v>4</v>
      </c>
      <c r="L855" s="270">
        <v>10</v>
      </c>
      <c r="M855" s="270">
        <v>4</v>
      </c>
      <c r="N855" s="270">
        <v>10</v>
      </c>
      <c r="O855" s="270">
        <v>4</v>
      </c>
      <c r="P855" s="270">
        <v>10</v>
      </c>
      <c r="Q855" s="270">
        <v>4</v>
      </c>
      <c r="R855" s="74"/>
      <c r="S855" s="75" t="str">
        <f t="shared" si="75"/>
        <v>080A</v>
      </c>
      <c r="T855" s="75" t="str">
        <f t="shared" si="76"/>
        <v>080A080B080C080D080E080F08100811</v>
      </c>
      <c r="V855" s="197"/>
      <c r="W855" s="75">
        <f t="shared" si="77"/>
        <v>172</v>
      </c>
      <c r="AE855" s="479" t="s">
        <v>11365</v>
      </c>
    </row>
    <row r="856" spans="1:31" s="75" customFormat="1" ht="13.5" x14ac:dyDescent="0.2">
      <c r="A856" s="211">
        <v>853</v>
      </c>
      <c r="B856" s="212" t="s">
        <v>2130</v>
      </c>
      <c r="C856" s="213" t="s">
        <v>2131</v>
      </c>
      <c r="D856" s="213"/>
      <c r="E856" s="213">
        <v>0</v>
      </c>
      <c r="F856" s="213" t="s">
        <v>590</v>
      </c>
      <c r="G856" s="214" t="s">
        <v>677</v>
      </c>
      <c r="H856" s="208">
        <f>IF(Input!F$4="GMH_OECC",J856,IF(Input!F$4="GMH_XOEC",L856,IF(Input!F$4="GMH_Korea",N856,IF(Input!F$4="GMH_EU",P856,IF(Input!F$4="Skysuper",#REF!,IF(Input!F$4="SkyII",#REF!,IF(Input!F$4="XO-8000",#REF!, "FALSE")))))))</f>
        <v>11</v>
      </c>
      <c r="I856" s="209">
        <f>IF(Input!F$4="GMH_OECC",K856,IF(Input!F$4="GMH_XOEC",M856,IF(Input!F$4="GMH_Korea",O856,IF(Input!F$4="GMH_EU",Q856,IF(Input!F$4="Skysuper",#REF!,IF(Input!F$4="SkyII",#REF!,IF(Input!F$4="XO-8000",#REF!, "FALSE")))))))</f>
        <v>4</v>
      </c>
      <c r="J856" s="210">
        <v>11</v>
      </c>
      <c r="K856" s="268">
        <v>4</v>
      </c>
      <c r="L856" s="270">
        <v>11</v>
      </c>
      <c r="M856" s="270">
        <v>4</v>
      </c>
      <c r="N856" s="270">
        <v>11</v>
      </c>
      <c r="O856" s="270">
        <v>4</v>
      </c>
      <c r="P856" s="270">
        <v>11</v>
      </c>
      <c r="Q856" s="270">
        <v>4</v>
      </c>
      <c r="R856" s="74"/>
      <c r="S856" s="75" t="str">
        <f t="shared" si="75"/>
        <v>080B</v>
      </c>
      <c r="T856" s="75" t="str">
        <f t="shared" si="76"/>
        <v>080B080C080D080E080F081008110812</v>
      </c>
      <c r="V856" s="197"/>
      <c r="W856" s="75">
        <f t="shared" si="77"/>
        <v>180</v>
      </c>
      <c r="AE856" s="479" t="s">
        <v>11365</v>
      </c>
    </row>
    <row r="857" spans="1:31" s="75" customFormat="1" ht="13.5" x14ac:dyDescent="0.2">
      <c r="A857" s="211">
        <v>854</v>
      </c>
      <c r="B857" s="212" t="s">
        <v>2132</v>
      </c>
      <c r="C857" s="213" t="s">
        <v>2133</v>
      </c>
      <c r="D857" s="213"/>
      <c r="E857" s="213">
        <v>0</v>
      </c>
      <c r="F857" s="213" t="s">
        <v>590</v>
      </c>
      <c r="G857" s="214" t="s">
        <v>677</v>
      </c>
      <c r="H857" s="208">
        <f>IF(Input!F$4="GMH_OECC",J857,IF(Input!F$4="GMH_XOEC",L857,IF(Input!F$4="GMH_Korea",N857,IF(Input!F$4="GMH_EU",P857,IF(Input!F$4="Skysuper",#REF!,IF(Input!F$4="SkyII",#REF!,IF(Input!F$4="XO-8000",#REF!, "FALSE")))))))</f>
        <v>12</v>
      </c>
      <c r="I857" s="209">
        <f>IF(Input!F$4="GMH_OECC",K857,IF(Input!F$4="GMH_XOEC",M857,IF(Input!F$4="GMH_Korea",O857,IF(Input!F$4="GMH_EU",Q857,IF(Input!F$4="Skysuper",#REF!,IF(Input!F$4="SkyII",#REF!,IF(Input!F$4="XO-8000",#REF!, "FALSE")))))))</f>
        <v>4</v>
      </c>
      <c r="J857" s="210">
        <v>12</v>
      </c>
      <c r="K857" s="268">
        <v>4</v>
      </c>
      <c r="L857" s="270">
        <v>12</v>
      </c>
      <c r="M857" s="270">
        <v>4</v>
      </c>
      <c r="N857" s="270">
        <v>12</v>
      </c>
      <c r="O857" s="270">
        <v>4</v>
      </c>
      <c r="P857" s="270">
        <v>12</v>
      </c>
      <c r="Q857" s="270">
        <v>4</v>
      </c>
      <c r="R857" s="74"/>
      <c r="S857" s="75" t="str">
        <f t="shared" si="75"/>
        <v>080C</v>
      </c>
      <c r="T857" s="75" t="str">
        <f t="shared" si="76"/>
        <v>080C080D080E080F0810081108120813</v>
      </c>
      <c r="V857" s="197"/>
      <c r="W857" s="75">
        <f t="shared" si="77"/>
        <v>188</v>
      </c>
      <c r="AE857" s="479" t="s">
        <v>11365</v>
      </c>
    </row>
    <row r="858" spans="1:31" s="75" customFormat="1" ht="13.5" x14ac:dyDescent="0.2">
      <c r="A858" s="211">
        <v>855</v>
      </c>
      <c r="B858" s="212" t="s">
        <v>2134</v>
      </c>
      <c r="C858" s="213" t="s">
        <v>2135</v>
      </c>
      <c r="D858" s="213"/>
      <c r="E858" s="213">
        <v>0</v>
      </c>
      <c r="F858" s="213" t="s">
        <v>590</v>
      </c>
      <c r="G858" s="214" t="s">
        <v>677</v>
      </c>
      <c r="H858" s="208">
        <f>IF(Input!F$4="GMH_OECC",J858,IF(Input!F$4="GMH_XOEC",L858,IF(Input!F$4="GMH_Korea",N858,IF(Input!F$4="GMH_EU",P858,IF(Input!F$4="Skysuper",#REF!,IF(Input!F$4="SkyII",#REF!,IF(Input!F$4="XO-8000",#REF!, "FALSE")))))))</f>
        <v>13</v>
      </c>
      <c r="I858" s="209">
        <f>IF(Input!F$4="GMH_OECC",K858,IF(Input!F$4="GMH_XOEC",M858,IF(Input!F$4="GMH_Korea",O858,IF(Input!F$4="GMH_EU",Q858,IF(Input!F$4="Skysuper",#REF!,IF(Input!F$4="SkyII",#REF!,IF(Input!F$4="XO-8000",#REF!, "FALSE")))))))</f>
        <v>4</v>
      </c>
      <c r="J858" s="210">
        <v>13</v>
      </c>
      <c r="K858" s="268">
        <v>4</v>
      </c>
      <c r="L858" s="270">
        <v>13</v>
      </c>
      <c r="M858" s="270">
        <v>4</v>
      </c>
      <c r="N858" s="270">
        <v>13</v>
      </c>
      <c r="O858" s="270">
        <v>4</v>
      </c>
      <c r="P858" s="270">
        <v>13</v>
      </c>
      <c r="Q858" s="270">
        <v>4</v>
      </c>
      <c r="R858" s="74"/>
      <c r="S858" s="75" t="str">
        <f t="shared" si="75"/>
        <v>080D</v>
      </c>
      <c r="T858" s="75" t="str">
        <f t="shared" si="76"/>
        <v>080D080E080F08100811081208130814</v>
      </c>
      <c r="V858" s="197"/>
      <c r="W858" s="75">
        <f t="shared" si="77"/>
        <v>196</v>
      </c>
      <c r="AE858" s="479" t="s">
        <v>11365</v>
      </c>
    </row>
    <row r="859" spans="1:31" s="75" customFormat="1" ht="13.5" x14ac:dyDescent="0.2">
      <c r="A859" s="211">
        <v>856</v>
      </c>
      <c r="B859" s="212" t="s">
        <v>2136</v>
      </c>
      <c r="C859" s="213" t="s">
        <v>2137</v>
      </c>
      <c r="D859" s="213"/>
      <c r="E859" s="213">
        <v>0</v>
      </c>
      <c r="F859" s="213" t="s">
        <v>590</v>
      </c>
      <c r="G859" s="214" t="s">
        <v>677</v>
      </c>
      <c r="H859" s="208">
        <f>IF(Input!F$4="GMH_OECC",J859,IF(Input!F$4="GMH_XOEC",L859,IF(Input!F$4="GMH_Korea",N859,IF(Input!F$4="GMH_EU",P859,IF(Input!F$4="Skysuper",#REF!,IF(Input!F$4="SkyII",#REF!,IF(Input!F$4="XO-8000",#REF!, "FALSE")))))))</f>
        <v>14</v>
      </c>
      <c r="I859" s="209">
        <f>IF(Input!F$4="GMH_OECC",K859,IF(Input!F$4="GMH_XOEC",M859,IF(Input!F$4="GMH_Korea",O859,IF(Input!F$4="GMH_EU",Q859,IF(Input!F$4="Skysuper",#REF!,IF(Input!F$4="SkyII",#REF!,IF(Input!F$4="XO-8000",#REF!, "FALSE")))))))</f>
        <v>4</v>
      </c>
      <c r="J859" s="210">
        <v>14</v>
      </c>
      <c r="K859" s="268">
        <v>4</v>
      </c>
      <c r="L859" s="270">
        <v>14</v>
      </c>
      <c r="M859" s="270">
        <v>4</v>
      </c>
      <c r="N859" s="270">
        <v>14</v>
      </c>
      <c r="O859" s="270">
        <v>4</v>
      </c>
      <c r="P859" s="270">
        <v>14</v>
      </c>
      <c r="Q859" s="270">
        <v>4</v>
      </c>
      <c r="R859" s="74"/>
      <c r="S859" s="75" t="str">
        <f t="shared" si="75"/>
        <v>080E</v>
      </c>
      <c r="T859" s="75" t="str">
        <f t="shared" si="76"/>
        <v>080E080F081008110812081308140815</v>
      </c>
      <c r="V859" s="197"/>
      <c r="W859" s="75">
        <f t="shared" si="77"/>
        <v>204</v>
      </c>
      <c r="AE859" s="479" t="s">
        <v>11365</v>
      </c>
    </row>
    <row r="860" spans="1:31" s="75" customFormat="1" ht="13.5" x14ac:dyDescent="0.2">
      <c r="A860" s="211">
        <v>857</v>
      </c>
      <c r="B860" s="212" t="s">
        <v>2138</v>
      </c>
      <c r="C860" s="213" t="s">
        <v>2139</v>
      </c>
      <c r="D860" s="213"/>
      <c r="E860" s="213">
        <v>0</v>
      </c>
      <c r="F860" s="213" t="s">
        <v>590</v>
      </c>
      <c r="G860" s="214" t="s">
        <v>677</v>
      </c>
      <c r="H860" s="208">
        <f>IF(Input!F$4="GMH_OECC",J860,IF(Input!F$4="GMH_XOEC",L860,IF(Input!F$4="GMH_Korea",N860,IF(Input!F$4="GMH_EU",P860,IF(Input!F$4="Skysuper",#REF!,IF(Input!F$4="SkyII",#REF!,IF(Input!F$4="XO-8000",#REF!, "FALSE")))))))</f>
        <v>15</v>
      </c>
      <c r="I860" s="209">
        <f>IF(Input!F$4="GMH_OECC",K860,IF(Input!F$4="GMH_XOEC",M860,IF(Input!F$4="GMH_Korea",O860,IF(Input!F$4="GMH_EU",Q860,IF(Input!F$4="Skysuper",#REF!,IF(Input!F$4="SkyII",#REF!,IF(Input!F$4="XO-8000",#REF!, "FALSE")))))))</f>
        <v>4</v>
      </c>
      <c r="J860" s="210">
        <v>15</v>
      </c>
      <c r="K860" s="268">
        <v>4</v>
      </c>
      <c r="L860" s="270">
        <v>15</v>
      </c>
      <c r="M860" s="270">
        <v>4</v>
      </c>
      <c r="N860" s="270">
        <v>15</v>
      </c>
      <c r="O860" s="270">
        <v>4</v>
      </c>
      <c r="P860" s="270">
        <v>15</v>
      </c>
      <c r="Q860" s="270">
        <v>4</v>
      </c>
      <c r="R860" s="74"/>
      <c r="S860" s="75" t="str">
        <f t="shared" si="75"/>
        <v>080F</v>
      </c>
      <c r="T860" s="75" t="str">
        <f t="shared" si="76"/>
        <v>080F0810081108120813081408150816</v>
      </c>
      <c r="V860" s="197"/>
      <c r="W860" s="75">
        <f t="shared" si="77"/>
        <v>212</v>
      </c>
      <c r="AE860" s="479" t="s">
        <v>11365</v>
      </c>
    </row>
    <row r="861" spans="1:31" s="75" customFormat="1" ht="13.5" x14ac:dyDescent="0.2">
      <c r="A861" s="211">
        <v>858</v>
      </c>
      <c r="B861" s="212" t="s">
        <v>2140</v>
      </c>
      <c r="C861" s="213" t="s">
        <v>2141</v>
      </c>
      <c r="D861" s="213"/>
      <c r="E861" s="213">
        <v>0</v>
      </c>
      <c r="F861" s="213" t="s">
        <v>590</v>
      </c>
      <c r="G861" s="214" t="s">
        <v>677</v>
      </c>
      <c r="H861" s="208">
        <f>IF(Input!F$4="GMH_OECC",J861,IF(Input!F$4="GMH_XOEC",L861,IF(Input!F$4="GMH_Korea",N861,IF(Input!F$4="GMH_EU",P861,IF(Input!F$4="Skysuper",#REF!,IF(Input!F$4="SkyII",#REF!,IF(Input!F$4="XO-8000",#REF!, "FALSE")))))))</f>
        <v>16</v>
      </c>
      <c r="I861" s="209">
        <f>IF(Input!F$4="GMH_OECC",K861,IF(Input!F$4="GMH_XOEC",M861,IF(Input!F$4="GMH_Korea",O861,IF(Input!F$4="GMH_EU",Q861,IF(Input!F$4="Skysuper",#REF!,IF(Input!F$4="SkyII",#REF!,IF(Input!F$4="XO-8000",#REF!, "FALSE")))))))</f>
        <v>4</v>
      </c>
      <c r="J861" s="210">
        <v>16</v>
      </c>
      <c r="K861" s="268">
        <v>4</v>
      </c>
      <c r="L861" s="270">
        <v>16</v>
      </c>
      <c r="M861" s="270">
        <v>4</v>
      </c>
      <c r="N861" s="270">
        <v>16</v>
      </c>
      <c r="O861" s="270">
        <v>4</v>
      </c>
      <c r="P861" s="270">
        <v>16</v>
      </c>
      <c r="Q861" s="270">
        <v>4</v>
      </c>
      <c r="R861" s="74"/>
      <c r="S861" s="75" t="str">
        <f t="shared" si="75"/>
        <v>0810</v>
      </c>
      <c r="T861" s="75" t="str">
        <f t="shared" si="76"/>
        <v>08100811081208130814081508160817</v>
      </c>
      <c r="V861" s="197"/>
      <c r="W861" s="75">
        <f t="shared" si="77"/>
        <v>220</v>
      </c>
      <c r="AE861" s="479" t="s">
        <v>11365</v>
      </c>
    </row>
    <row r="862" spans="1:31" s="75" customFormat="1" ht="13.5" x14ac:dyDescent="0.2">
      <c r="A862" s="211">
        <v>859</v>
      </c>
      <c r="B862" s="212" t="s">
        <v>2142</v>
      </c>
      <c r="C862" s="213" t="s">
        <v>2143</v>
      </c>
      <c r="D862" s="213"/>
      <c r="E862" s="213">
        <v>0</v>
      </c>
      <c r="F862" s="213" t="s">
        <v>590</v>
      </c>
      <c r="G862" s="214" t="s">
        <v>677</v>
      </c>
      <c r="H862" s="208">
        <f>IF(Input!F$4="GMH_OECC",J862,IF(Input!F$4="GMH_XOEC",L862,IF(Input!F$4="GMH_Korea",N862,IF(Input!F$4="GMH_EU",P862,IF(Input!F$4="Skysuper",#REF!,IF(Input!F$4="SkyII",#REF!,IF(Input!F$4="XO-8000",#REF!, "FALSE")))))))</f>
        <v>17</v>
      </c>
      <c r="I862" s="209">
        <f>IF(Input!F$4="GMH_OECC",K862,IF(Input!F$4="GMH_XOEC",M862,IF(Input!F$4="GMH_Korea",O862,IF(Input!F$4="GMH_EU",Q862,IF(Input!F$4="Skysuper",#REF!,IF(Input!F$4="SkyII",#REF!,IF(Input!F$4="XO-8000",#REF!, "FALSE")))))))</f>
        <v>4</v>
      </c>
      <c r="J862" s="210">
        <v>17</v>
      </c>
      <c r="K862" s="268">
        <v>4</v>
      </c>
      <c r="L862" s="270">
        <v>17</v>
      </c>
      <c r="M862" s="270">
        <v>4</v>
      </c>
      <c r="N862" s="270">
        <v>17</v>
      </c>
      <c r="O862" s="270">
        <v>4</v>
      </c>
      <c r="P862" s="270">
        <v>17</v>
      </c>
      <c r="Q862" s="270">
        <v>4</v>
      </c>
      <c r="R862" s="74"/>
      <c r="S862" s="75" t="str">
        <f t="shared" si="75"/>
        <v>0811</v>
      </c>
      <c r="T862" s="75" t="str">
        <f t="shared" si="76"/>
        <v>08110812081308140815081608170818</v>
      </c>
      <c r="V862" s="197"/>
      <c r="W862" s="75">
        <f t="shared" si="77"/>
        <v>228</v>
      </c>
      <c r="AE862" s="479" t="s">
        <v>11365</v>
      </c>
    </row>
    <row r="863" spans="1:31" s="75" customFormat="1" ht="13.5" x14ac:dyDescent="0.2">
      <c r="A863" s="211">
        <v>860</v>
      </c>
      <c r="B863" s="212" t="s">
        <v>2144</v>
      </c>
      <c r="C863" s="213" t="s">
        <v>2145</v>
      </c>
      <c r="D863" s="213"/>
      <c r="E863" s="213">
        <v>0</v>
      </c>
      <c r="F863" s="213" t="s">
        <v>590</v>
      </c>
      <c r="G863" s="214" t="s">
        <v>677</v>
      </c>
      <c r="H863" s="208">
        <f>IF(Input!F$4="GMH_OECC",J863,IF(Input!F$4="GMH_XOEC",L863,IF(Input!F$4="GMH_Korea",N863,IF(Input!F$4="GMH_EU",P863,IF(Input!F$4="Skysuper",#REF!,IF(Input!F$4="SkyII",#REF!,IF(Input!F$4="XO-8000",#REF!, "FALSE")))))))</f>
        <v>18</v>
      </c>
      <c r="I863" s="209">
        <f>IF(Input!F$4="GMH_OECC",K863,IF(Input!F$4="GMH_XOEC",M863,IF(Input!F$4="GMH_Korea",O863,IF(Input!F$4="GMH_EU",Q863,IF(Input!F$4="Skysuper",#REF!,IF(Input!F$4="SkyII",#REF!,IF(Input!F$4="XO-8000",#REF!, "FALSE")))))))</f>
        <v>4</v>
      </c>
      <c r="J863" s="210">
        <v>18</v>
      </c>
      <c r="K863" s="268">
        <v>4</v>
      </c>
      <c r="L863" s="270">
        <v>18</v>
      </c>
      <c r="M863" s="270">
        <v>4</v>
      </c>
      <c r="N863" s="270">
        <v>18</v>
      </c>
      <c r="O863" s="270">
        <v>4</v>
      </c>
      <c r="P863" s="270">
        <v>18</v>
      </c>
      <c r="Q863" s="270">
        <v>4</v>
      </c>
      <c r="R863" s="74"/>
      <c r="S863" s="75" t="str">
        <f t="shared" si="75"/>
        <v>0812</v>
      </c>
      <c r="T863" s="75" t="str">
        <f t="shared" si="76"/>
        <v>08120813081408150816081708180819</v>
      </c>
      <c r="V863" s="197"/>
      <c r="W863" s="75">
        <f t="shared" si="77"/>
        <v>236</v>
      </c>
      <c r="AE863" s="479" t="s">
        <v>11365</v>
      </c>
    </row>
    <row r="864" spans="1:31" s="75" customFormat="1" ht="13.5" x14ac:dyDescent="0.2">
      <c r="A864" s="211">
        <v>861</v>
      </c>
      <c r="B864" s="212" t="s">
        <v>2146</v>
      </c>
      <c r="C864" s="213" t="s">
        <v>2147</v>
      </c>
      <c r="D864" s="213"/>
      <c r="E864" s="213">
        <v>0</v>
      </c>
      <c r="F864" s="213" t="s">
        <v>590</v>
      </c>
      <c r="G864" s="214" t="s">
        <v>677</v>
      </c>
      <c r="H864" s="208">
        <f>IF(Input!F$4="GMH_OECC",J864,IF(Input!F$4="GMH_XOEC",L864,IF(Input!F$4="GMH_Korea",N864,IF(Input!F$4="GMH_EU",P864,IF(Input!F$4="Skysuper",#REF!,IF(Input!F$4="SkyII",#REF!,IF(Input!F$4="XO-8000",#REF!, "FALSE")))))))</f>
        <v>19</v>
      </c>
      <c r="I864" s="209">
        <f>IF(Input!F$4="GMH_OECC",K864,IF(Input!F$4="GMH_XOEC",M864,IF(Input!F$4="GMH_Korea",O864,IF(Input!F$4="GMH_EU",Q864,IF(Input!F$4="Skysuper",#REF!,IF(Input!F$4="SkyII",#REF!,IF(Input!F$4="XO-8000",#REF!, "FALSE")))))))</f>
        <v>4</v>
      </c>
      <c r="J864" s="210">
        <v>19</v>
      </c>
      <c r="K864" s="268">
        <v>4</v>
      </c>
      <c r="L864" s="270">
        <v>19</v>
      </c>
      <c r="M864" s="270">
        <v>4</v>
      </c>
      <c r="N864" s="270">
        <v>19</v>
      </c>
      <c r="O864" s="270">
        <v>4</v>
      </c>
      <c r="P864" s="270">
        <v>19</v>
      </c>
      <c r="Q864" s="270">
        <v>4</v>
      </c>
      <c r="R864" s="74"/>
      <c r="S864" s="75" t="str">
        <f t="shared" si="75"/>
        <v>0813</v>
      </c>
      <c r="T864" s="75" t="str">
        <f t="shared" si="76"/>
        <v>0813081408150816081708180819081A</v>
      </c>
      <c r="V864" s="197"/>
      <c r="W864" s="75">
        <f t="shared" si="77"/>
        <v>244</v>
      </c>
      <c r="AE864" s="479" t="s">
        <v>11365</v>
      </c>
    </row>
    <row r="865" spans="1:31" s="75" customFormat="1" ht="13.5" x14ac:dyDescent="0.2">
      <c r="A865" s="211">
        <v>862</v>
      </c>
      <c r="B865" s="212" t="s">
        <v>2148</v>
      </c>
      <c r="C865" s="213" t="s">
        <v>2149</v>
      </c>
      <c r="D865" s="213"/>
      <c r="E865" s="213">
        <v>0</v>
      </c>
      <c r="F865" s="213" t="s">
        <v>590</v>
      </c>
      <c r="G865" s="214" t="s">
        <v>677</v>
      </c>
      <c r="H865" s="208">
        <f>IF(Input!F$4="GMH_OECC",J865,IF(Input!F$4="GMH_XOEC",L865,IF(Input!F$4="GMH_Korea",N865,IF(Input!F$4="GMH_EU",P865,IF(Input!F$4="Skysuper",#REF!,IF(Input!F$4="SkyII",#REF!,IF(Input!F$4="XO-8000",#REF!, "FALSE")))))))</f>
        <v>20</v>
      </c>
      <c r="I865" s="209">
        <f>IF(Input!F$4="GMH_OECC",K865,IF(Input!F$4="GMH_XOEC",M865,IF(Input!F$4="GMH_Korea",O865,IF(Input!F$4="GMH_EU",Q865,IF(Input!F$4="Skysuper",#REF!,IF(Input!F$4="SkyII",#REF!,IF(Input!F$4="XO-8000",#REF!, "FALSE")))))))</f>
        <v>4</v>
      </c>
      <c r="J865" s="210">
        <v>20</v>
      </c>
      <c r="K865" s="268">
        <v>4</v>
      </c>
      <c r="L865" s="270">
        <v>20</v>
      </c>
      <c r="M865" s="270">
        <v>4</v>
      </c>
      <c r="N865" s="270">
        <v>20</v>
      </c>
      <c r="O865" s="270">
        <v>4</v>
      </c>
      <c r="P865" s="270">
        <v>20</v>
      </c>
      <c r="Q865" s="270">
        <v>4</v>
      </c>
      <c r="R865" s="74"/>
      <c r="S865" s="75" t="str">
        <f t="shared" si="75"/>
        <v>0814</v>
      </c>
      <c r="T865" s="75" t="str">
        <f t="shared" si="76"/>
        <v>081408150816081708180819081A081B</v>
      </c>
      <c r="V865" s="197"/>
      <c r="W865" s="75">
        <f t="shared" si="77"/>
        <v>252</v>
      </c>
      <c r="AE865" s="479" t="s">
        <v>11365</v>
      </c>
    </row>
    <row r="866" spans="1:31" s="75" customFormat="1" ht="13.5" x14ac:dyDescent="0.2">
      <c r="A866" s="211">
        <v>863</v>
      </c>
      <c r="B866" s="212" t="s">
        <v>2150</v>
      </c>
      <c r="C866" s="213" t="s">
        <v>2151</v>
      </c>
      <c r="D866" s="213"/>
      <c r="E866" s="213">
        <v>0</v>
      </c>
      <c r="F866" s="213" t="s">
        <v>590</v>
      </c>
      <c r="G866" s="214" t="s">
        <v>677</v>
      </c>
      <c r="H866" s="208">
        <f>IF(Input!F$4="GMH_OECC",J866,IF(Input!F$4="GMH_XOEC",L866,IF(Input!F$4="GMH_Korea",N866,IF(Input!F$4="GMH_EU",P866,IF(Input!F$4="Skysuper",#REF!,IF(Input!F$4="SkyII",#REF!,IF(Input!F$4="XO-8000",#REF!, "FALSE")))))))</f>
        <v>21</v>
      </c>
      <c r="I866" s="209">
        <f>IF(Input!F$4="GMH_OECC",K866,IF(Input!F$4="GMH_XOEC",M866,IF(Input!F$4="GMH_Korea",O866,IF(Input!F$4="GMH_EU",Q866,IF(Input!F$4="Skysuper",#REF!,IF(Input!F$4="SkyII",#REF!,IF(Input!F$4="XO-8000",#REF!, "FALSE")))))))</f>
        <v>4</v>
      </c>
      <c r="J866" s="210">
        <v>21</v>
      </c>
      <c r="K866" s="268">
        <v>4</v>
      </c>
      <c r="L866" s="270">
        <v>21</v>
      </c>
      <c r="M866" s="270">
        <v>4</v>
      </c>
      <c r="N866" s="270">
        <v>21</v>
      </c>
      <c r="O866" s="270">
        <v>4</v>
      </c>
      <c r="P866" s="270">
        <v>21</v>
      </c>
      <c r="Q866" s="270">
        <v>4</v>
      </c>
      <c r="R866" s="74"/>
      <c r="S866" s="75" t="str">
        <f t="shared" si="75"/>
        <v>0815</v>
      </c>
      <c r="T866" s="75" t="str">
        <f t="shared" si="76"/>
        <v>08150816081708180819081A081B081C</v>
      </c>
      <c r="V866" s="197"/>
      <c r="W866" s="75">
        <f t="shared" si="77"/>
        <v>260</v>
      </c>
      <c r="AE866" s="479" t="s">
        <v>11365</v>
      </c>
    </row>
    <row r="867" spans="1:31" s="75" customFormat="1" ht="13.5" x14ac:dyDescent="0.2">
      <c r="A867" s="211">
        <v>864</v>
      </c>
      <c r="B867" s="212" t="s">
        <v>2152</v>
      </c>
      <c r="C867" s="213" t="s">
        <v>2153</v>
      </c>
      <c r="D867" s="213"/>
      <c r="E867" s="213">
        <v>0</v>
      </c>
      <c r="F867" s="213" t="s">
        <v>590</v>
      </c>
      <c r="G867" s="214" t="s">
        <v>677</v>
      </c>
      <c r="H867" s="208">
        <f>IF(Input!F$4="GMH_OECC",J867,IF(Input!F$4="GMH_XOEC",L867,IF(Input!F$4="GMH_Korea",N867,IF(Input!F$4="GMH_EU",P867,IF(Input!F$4="Skysuper",#REF!,IF(Input!F$4="SkyII",#REF!,IF(Input!F$4="XO-8000",#REF!, "FALSE")))))))</f>
        <v>22</v>
      </c>
      <c r="I867" s="209">
        <f>IF(Input!F$4="GMH_OECC",K867,IF(Input!F$4="GMH_XOEC",M867,IF(Input!F$4="GMH_Korea",O867,IF(Input!F$4="GMH_EU",Q867,IF(Input!F$4="Skysuper",#REF!,IF(Input!F$4="SkyII",#REF!,IF(Input!F$4="XO-8000",#REF!, "FALSE")))))))</f>
        <v>4</v>
      </c>
      <c r="J867" s="210">
        <v>22</v>
      </c>
      <c r="K867" s="268">
        <v>4</v>
      </c>
      <c r="L867" s="270">
        <v>22</v>
      </c>
      <c r="M867" s="270">
        <v>4</v>
      </c>
      <c r="N867" s="270">
        <v>22</v>
      </c>
      <c r="O867" s="270">
        <v>4</v>
      </c>
      <c r="P867" s="270">
        <v>22</v>
      </c>
      <c r="Q867" s="270">
        <v>4</v>
      </c>
      <c r="R867" s="74"/>
      <c r="S867" s="75" t="str">
        <f t="shared" si="75"/>
        <v>0816</v>
      </c>
      <c r="T867" s="75" t="str">
        <f t="shared" si="76"/>
        <v>0816081708180819081A081B081C081D</v>
      </c>
      <c r="V867" s="197"/>
      <c r="W867" s="75">
        <f t="shared" si="77"/>
        <v>268</v>
      </c>
      <c r="AE867" s="479" t="s">
        <v>11365</v>
      </c>
    </row>
    <row r="868" spans="1:31" s="75" customFormat="1" ht="13.5" x14ac:dyDescent="0.2">
      <c r="A868" s="211">
        <v>865</v>
      </c>
      <c r="B868" s="212" t="s">
        <v>2154</v>
      </c>
      <c r="C868" s="213" t="s">
        <v>2155</v>
      </c>
      <c r="D868" s="213"/>
      <c r="E868" s="213">
        <v>0</v>
      </c>
      <c r="F868" s="213" t="s">
        <v>590</v>
      </c>
      <c r="G868" s="214" t="s">
        <v>677</v>
      </c>
      <c r="H868" s="208">
        <f>IF(Input!F$4="GMH_OECC",J868,IF(Input!F$4="GMH_XOEC",L868,IF(Input!F$4="GMH_Korea",N868,IF(Input!F$4="GMH_EU",P868,IF(Input!F$4="Skysuper",#REF!,IF(Input!F$4="SkyII",#REF!,IF(Input!F$4="XO-8000",#REF!, "FALSE")))))))</f>
        <v>23</v>
      </c>
      <c r="I868" s="209">
        <f>IF(Input!F$4="GMH_OECC",K868,IF(Input!F$4="GMH_XOEC",M868,IF(Input!F$4="GMH_Korea",O868,IF(Input!F$4="GMH_EU",Q868,IF(Input!F$4="Skysuper",#REF!,IF(Input!F$4="SkyII",#REF!,IF(Input!F$4="XO-8000",#REF!, "FALSE")))))))</f>
        <v>4</v>
      </c>
      <c r="J868" s="210">
        <v>23</v>
      </c>
      <c r="K868" s="268">
        <v>4</v>
      </c>
      <c r="L868" s="270">
        <v>23</v>
      </c>
      <c r="M868" s="270">
        <v>4</v>
      </c>
      <c r="N868" s="270">
        <v>23</v>
      </c>
      <c r="O868" s="270">
        <v>4</v>
      </c>
      <c r="P868" s="270">
        <v>23</v>
      </c>
      <c r="Q868" s="270">
        <v>4</v>
      </c>
      <c r="R868" s="74"/>
      <c r="S868" s="75" t="str">
        <f t="shared" si="75"/>
        <v>0817</v>
      </c>
      <c r="T868" s="75" t="str">
        <f t="shared" si="76"/>
        <v>081708180819081A081B081C081D081E</v>
      </c>
      <c r="V868" s="197"/>
      <c r="W868" s="75">
        <f t="shared" si="77"/>
        <v>276</v>
      </c>
      <c r="AE868" s="479" t="s">
        <v>11365</v>
      </c>
    </row>
    <row r="869" spans="1:31" s="75" customFormat="1" ht="13.5" x14ac:dyDescent="0.2">
      <c r="A869" s="211">
        <v>866</v>
      </c>
      <c r="B869" s="212" t="s">
        <v>2156</v>
      </c>
      <c r="C869" s="213" t="s">
        <v>2157</v>
      </c>
      <c r="D869" s="213"/>
      <c r="E869" s="213">
        <v>0</v>
      </c>
      <c r="F869" s="213" t="s">
        <v>590</v>
      </c>
      <c r="G869" s="214" t="s">
        <v>677</v>
      </c>
      <c r="H869" s="208">
        <f>IF(Input!F$4="GMH_OECC",J869,IF(Input!F$4="GMH_XOEC",L869,IF(Input!F$4="GMH_Korea",N869,IF(Input!F$4="GMH_EU",P869,IF(Input!F$4="Skysuper",#REF!,IF(Input!F$4="SkyII",#REF!,IF(Input!F$4="XO-8000",#REF!, "FALSE")))))))</f>
        <v>24</v>
      </c>
      <c r="I869" s="209">
        <f>IF(Input!F$4="GMH_OECC",K869,IF(Input!F$4="GMH_XOEC",M869,IF(Input!F$4="GMH_Korea",O869,IF(Input!F$4="GMH_EU",Q869,IF(Input!F$4="Skysuper",#REF!,IF(Input!F$4="SkyII",#REF!,IF(Input!F$4="XO-8000",#REF!, "FALSE")))))))</f>
        <v>4</v>
      </c>
      <c r="J869" s="210">
        <v>24</v>
      </c>
      <c r="K869" s="268">
        <v>4</v>
      </c>
      <c r="L869" s="270">
        <v>24</v>
      </c>
      <c r="M869" s="270">
        <v>4</v>
      </c>
      <c r="N869" s="270">
        <v>24</v>
      </c>
      <c r="O869" s="270">
        <v>4</v>
      </c>
      <c r="P869" s="270">
        <v>24</v>
      </c>
      <c r="Q869" s="270">
        <v>4</v>
      </c>
      <c r="R869" s="74"/>
      <c r="S869" s="75" t="str">
        <f t="shared" si="75"/>
        <v>0818</v>
      </c>
      <c r="T869" s="75" t="str">
        <f t="shared" si="76"/>
        <v>08180819081A081B081C081D081E081F</v>
      </c>
      <c r="V869" s="197"/>
      <c r="W869" s="75">
        <f t="shared" si="77"/>
        <v>284</v>
      </c>
      <c r="AE869" s="479" t="s">
        <v>11365</v>
      </c>
    </row>
    <row r="870" spans="1:31" s="75" customFormat="1" ht="13.5" x14ac:dyDescent="0.2">
      <c r="A870" s="211">
        <v>867</v>
      </c>
      <c r="B870" s="212" t="s">
        <v>2158</v>
      </c>
      <c r="C870" s="213" t="s">
        <v>2159</v>
      </c>
      <c r="D870" s="213"/>
      <c r="E870" s="213">
        <v>0</v>
      </c>
      <c r="F870" s="213" t="s">
        <v>590</v>
      </c>
      <c r="G870" s="214" t="s">
        <v>677</v>
      </c>
      <c r="H870" s="208">
        <f>IF(Input!F$4="GMH_OECC",J870,IF(Input!F$4="GMH_XOEC",L870,IF(Input!F$4="GMH_Korea",N870,IF(Input!F$4="GMH_EU",P870,IF(Input!F$4="Skysuper",#REF!,IF(Input!F$4="SkyII",#REF!,IF(Input!F$4="XO-8000",#REF!, "FALSE")))))))</f>
        <v>25</v>
      </c>
      <c r="I870" s="209">
        <f>IF(Input!F$4="GMH_OECC",K870,IF(Input!F$4="GMH_XOEC",M870,IF(Input!F$4="GMH_Korea",O870,IF(Input!F$4="GMH_EU",Q870,IF(Input!F$4="Skysuper",#REF!,IF(Input!F$4="SkyII",#REF!,IF(Input!F$4="XO-8000",#REF!, "FALSE")))))))</f>
        <v>4</v>
      </c>
      <c r="J870" s="210">
        <v>25</v>
      </c>
      <c r="K870" s="268">
        <v>4</v>
      </c>
      <c r="L870" s="270">
        <v>25</v>
      </c>
      <c r="M870" s="270">
        <v>4</v>
      </c>
      <c r="N870" s="270">
        <v>25</v>
      </c>
      <c r="O870" s="270">
        <v>4</v>
      </c>
      <c r="P870" s="270">
        <v>25</v>
      </c>
      <c r="Q870" s="270">
        <v>4</v>
      </c>
      <c r="R870" s="74"/>
      <c r="S870" s="75" t="str">
        <f t="shared" si="75"/>
        <v>0819</v>
      </c>
      <c r="T870" s="75" t="str">
        <f t="shared" si="76"/>
        <v>0819081A081B081C081D081E081F0820</v>
      </c>
      <c r="V870" s="197"/>
      <c r="W870" s="75">
        <f t="shared" si="77"/>
        <v>292</v>
      </c>
      <c r="AE870" s="479" t="s">
        <v>11365</v>
      </c>
    </row>
    <row r="871" spans="1:31" s="75" customFormat="1" ht="13.5" x14ac:dyDescent="0.2">
      <c r="A871" s="211">
        <v>868</v>
      </c>
      <c r="B871" s="212" t="s">
        <v>2160</v>
      </c>
      <c r="C871" s="213" t="s">
        <v>2161</v>
      </c>
      <c r="D871" s="213"/>
      <c r="E871" s="213">
        <v>0</v>
      </c>
      <c r="F871" s="213" t="s">
        <v>590</v>
      </c>
      <c r="G871" s="214" t="s">
        <v>677</v>
      </c>
      <c r="H871" s="208">
        <f>IF(Input!F$4="GMH_OECC",J871,IF(Input!F$4="GMH_XOEC",L871,IF(Input!F$4="GMH_Korea",N871,IF(Input!F$4="GMH_EU",P871,IF(Input!F$4="Skysuper",#REF!,IF(Input!F$4="SkyII",#REF!,IF(Input!F$4="XO-8000",#REF!, "FALSE")))))))</f>
        <v>26</v>
      </c>
      <c r="I871" s="209">
        <f>IF(Input!F$4="GMH_OECC",K871,IF(Input!F$4="GMH_XOEC",M871,IF(Input!F$4="GMH_Korea",O871,IF(Input!F$4="GMH_EU",Q871,IF(Input!F$4="Skysuper",#REF!,IF(Input!F$4="SkyII",#REF!,IF(Input!F$4="XO-8000",#REF!, "FALSE")))))))</f>
        <v>4</v>
      </c>
      <c r="J871" s="210">
        <v>26</v>
      </c>
      <c r="K871" s="268">
        <v>4</v>
      </c>
      <c r="L871" s="270">
        <v>26</v>
      </c>
      <c r="M871" s="270">
        <v>4</v>
      </c>
      <c r="N871" s="270">
        <v>26</v>
      </c>
      <c r="O871" s="270">
        <v>4</v>
      </c>
      <c r="P871" s="270">
        <v>26</v>
      </c>
      <c r="Q871" s="270">
        <v>4</v>
      </c>
      <c r="R871" s="74"/>
      <c r="S871" s="75" t="str">
        <f t="shared" si="75"/>
        <v>081A</v>
      </c>
      <c r="T871" s="75" t="str">
        <f t="shared" si="76"/>
        <v>081A081B081C081D081E081F08200821</v>
      </c>
      <c r="V871" s="197"/>
      <c r="W871" s="75">
        <f t="shared" si="77"/>
        <v>300</v>
      </c>
      <c r="AE871" s="479" t="s">
        <v>11365</v>
      </c>
    </row>
    <row r="872" spans="1:31" s="75" customFormat="1" ht="13.5" x14ac:dyDescent="0.2">
      <c r="A872" s="211">
        <v>869</v>
      </c>
      <c r="B872" s="212" t="s">
        <v>2162</v>
      </c>
      <c r="C872" s="213" t="s">
        <v>2163</v>
      </c>
      <c r="D872" s="213"/>
      <c r="E872" s="213">
        <v>0</v>
      </c>
      <c r="F872" s="213" t="s">
        <v>590</v>
      </c>
      <c r="G872" s="214" t="s">
        <v>677</v>
      </c>
      <c r="H872" s="208">
        <f>IF(Input!F$4="GMH_OECC",J872,IF(Input!F$4="GMH_XOEC",L872,IF(Input!F$4="GMH_Korea",N872,IF(Input!F$4="GMH_EU",P872,IF(Input!F$4="Skysuper",#REF!,IF(Input!F$4="SkyII",#REF!,IF(Input!F$4="XO-8000",#REF!, "FALSE")))))))</f>
        <v>27</v>
      </c>
      <c r="I872" s="209">
        <f>IF(Input!F$4="GMH_OECC",K872,IF(Input!F$4="GMH_XOEC",M872,IF(Input!F$4="GMH_Korea",O872,IF(Input!F$4="GMH_EU",Q872,IF(Input!F$4="Skysuper",#REF!,IF(Input!F$4="SkyII",#REF!,IF(Input!F$4="XO-8000",#REF!, "FALSE")))))))</f>
        <v>4</v>
      </c>
      <c r="J872" s="210">
        <v>27</v>
      </c>
      <c r="K872" s="268">
        <v>4</v>
      </c>
      <c r="L872" s="270">
        <v>27</v>
      </c>
      <c r="M872" s="270">
        <v>4</v>
      </c>
      <c r="N872" s="270">
        <v>27</v>
      </c>
      <c r="O872" s="270">
        <v>4</v>
      </c>
      <c r="P872" s="270">
        <v>27</v>
      </c>
      <c r="Q872" s="270">
        <v>4</v>
      </c>
      <c r="R872" s="74"/>
      <c r="S872" s="75" t="str">
        <f t="shared" si="75"/>
        <v>081B</v>
      </c>
      <c r="T872" s="75" t="str">
        <f t="shared" si="76"/>
        <v>081B081C081D081E081F082008210822</v>
      </c>
      <c r="V872" s="197"/>
      <c r="W872" s="75">
        <f t="shared" si="77"/>
        <v>308</v>
      </c>
      <c r="AE872" s="479" t="s">
        <v>11365</v>
      </c>
    </row>
    <row r="873" spans="1:31" s="75" customFormat="1" ht="13.5" x14ac:dyDescent="0.2">
      <c r="A873" s="211">
        <v>870</v>
      </c>
      <c r="B873" s="212" t="s">
        <v>2164</v>
      </c>
      <c r="C873" s="213" t="s">
        <v>2165</v>
      </c>
      <c r="D873" s="213"/>
      <c r="E873" s="213">
        <v>0</v>
      </c>
      <c r="F873" s="213" t="s">
        <v>590</v>
      </c>
      <c r="G873" s="214" t="s">
        <v>677</v>
      </c>
      <c r="H873" s="208">
        <f>IF(Input!F$4="GMH_OECC",J873,IF(Input!F$4="GMH_XOEC",L873,IF(Input!F$4="GMH_Korea",N873,IF(Input!F$4="GMH_EU",P873,IF(Input!F$4="Skysuper",#REF!,IF(Input!F$4="SkyII",#REF!,IF(Input!F$4="XO-8000",#REF!, "FALSE")))))))</f>
        <v>28</v>
      </c>
      <c r="I873" s="209">
        <f>IF(Input!F$4="GMH_OECC",K873,IF(Input!F$4="GMH_XOEC",M873,IF(Input!F$4="GMH_Korea",O873,IF(Input!F$4="GMH_EU",Q873,IF(Input!F$4="Skysuper",#REF!,IF(Input!F$4="SkyII",#REF!,IF(Input!F$4="XO-8000",#REF!, "FALSE")))))))</f>
        <v>4</v>
      </c>
      <c r="J873" s="210">
        <v>28</v>
      </c>
      <c r="K873" s="268">
        <v>4</v>
      </c>
      <c r="L873" s="270">
        <v>28</v>
      </c>
      <c r="M873" s="270">
        <v>4</v>
      </c>
      <c r="N873" s="270">
        <v>28</v>
      </c>
      <c r="O873" s="270">
        <v>4</v>
      </c>
      <c r="P873" s="270">
        <v>28</v>
      </c>
      <c r="Q873" s="270">
        <v>4</v>
      </c>
      <c r="R873" s="74"/>
      <c r="S873" s="75" t="str">
        <f t="shared" si="75"/>
        <v>081C</v>
      </c>
      <c r="T873" s="75" t="str">
        <f t="shared" si="76"/>
        <v>081C081D081E081F0820082108220823</v>
      </c>
      <c r="V873" s="197"/>
      <c r="W873" s="75">
        <f t="shared" si="77"/>
        <v>316</v>
      </c>
      <c r="AE873" s="479" t="s">
        <v>11365</v>
      </c>
    </row>
    <row r="874" spans="1:31" s="75" customFormat="1" ht="13.5" x14ac:dyDescent="0.2">
      <c r="A874" s="211">
        <v>871</v>
      </c>
      <c r="B874" s="212" t="s">
        <v>2166</v>
      </c>
      <c r="C874" s="213" t="s">
        <v>2167</v>
      </c>
      <c r="D874" s="213"/>
      <c r="E874" s="213">
        <v>0</v>
      </c>
      <c r="F874" s="213" t="s">
        <v>590</v>
      </c>
      <c r="G874" s="214" t="s">
        <v>677</v>
      </c>
      <c r="H874" s="208">
        <f>IF(Input!F$4="GMH_OECC",J874,IF(Input!F$4="GMH_XOEC",L874,IF(Input!F$4="GMH_Korea",N874,IF(Input!F$4="GMH_EU",P874,IF(Input!F$4="Skysuper",#REF!,IF(Input!F$4="SkyII",#REF!,IF(Input!F$4="XO-8000",#REF!, "FALSE")))))))</f>
        <v>29</v>
      </c>
      <c r="I874" s="209">
        <f>IF(Input!F$4="GMH_OECC",K874,IF(Input!F$4="GMH_XOEC",M874,IF(Input!F$4="GMH_Korea",O874,IF(Input!F$4="GMH_EU",Q874,IF(Input!F$4="Skysuper",#REF!,IF(Input!F$4="SkyII",#REF!,IF(Input!F$4="XO-8000",#REF!, "FALSE")))))))</f>
        <v>4</v>
      </c>
      <c r="J874" s="210">
        <v>29</v>
      </c>
      <c r="K874" s="268">
        <v>4</v>
      </c>
      <c r="L874" s="270">
        <v>29</v>
      </c>
      <c r="M874" s="270">
        <v>4</v>
      </c>
      <c r="N874" s="270">
        <v>29</v>
      </c>
      <c r="O874" s="270">
        <v>4</v>
      </c>
      <c r="P874" s="270">
        <v>29</v>
      </c>
      <c r="Q874" s="270">
        <v>4</v>
      </c>
      <c r="R874" s="74"/>
      <c r="S874" s="75" t="str">
        <f t="shared" si="75"/>
        <v>081D</v>
      </c>
      <c r="T874" s="75" t="str">
        <f t="shared" si="76"/>
        <v>081D081E081F08200821082208230000</v>
      </c>
      <c r="V874" s="197"/>
      <c r="W874" s="75">
        <f t="shared" si="77"/>
        <v>280</v>
      </c>
      <c r="AE874" s="479" t="s">
        <v>11365</v>
      </c>
    </row>
    <row r="875" spans="1:31" s="75" customFormat="1" ht="13.5" x14ac:dyDescent="0.2">
      <c r="A875" s="211">
        <v>872</v>
      </c>
      <c r="B875" s="212" t="s">
        <v>2168</v>
      </c>
      <c r="C875" s="213" t="s">
        <v>2169</v>
      </c>
      <c r="D875" s="213"/>
      <c r="E875" s="213">
        <v>0</v>
      </c>
      <c r="F875" s="213" t="s">
        <v>590</v>
      </c>
      <c r="G875" s="214" t="s">
        <v>677</v>
      </c>
      <c r="H875" s="208">
        <f>IF(Input!F$4="GMH_OECC",J875,IF(Input!F$4="GMH_XOEC",L875,IF(Input!F$4="GMH_Korea",N875,IF(Input!F$4="GMH_EU",P875,IF(Input!F$4="Skysuper",#REF!,IF(Input!F$4="SkyII",#REF!,IF(Input!F$4="XO-8000",#REF!, "FALSE")))))))</f>
        <v>30</v>
      </c>
      <c r="I875" s="209">
        <f>IF(Input!F$4="GMH_OECC",K875,IF(Input!F$4="GMH_XOEC",M875,IF(Input!F$4="GMH_Korea",O875,IF(Input!F$4="GMH_EU",Q875,IF(Input!F$4="Skysuper",#REF!,IF(Input!F$4="SkyII",#REF!,IF(Input!F$4="XO-8000",#REF!, "FALSE")))))))</f>
        <v>4</v>
      </c>
      <c r="J875" s="210">
        <v>30</v>
      </c>
      <c r="K875" s="268">
        <v>4</v>
      </c>
      <c r="L875" s="270">
        <v>30</v>
      </c>
      <c r="M875" s="270">
        <v>4</v>
      </c>
      <c r="N875" s="270">
        <v>30</v>
      </c>
      <c r="O875" s="270">
        <v>4</v>
      </c>
      <c r="P875" s="270">
        <v>30</v>
      </c>
      <c r="Q875" s="270">
        <v>4</v>
      </c>
      <c r="R875" s="74"/>
      <c r="S875" s="75" t="str">
        <f t="shared" si="75"/>
        <v>081E</v>
      </c>
      <c r="T875" s="75" t="str">
        <f t="shared" si="76"/>
        <v>081E081F082008210822082300000000</v>
      </c>
      <c r="V875" s="197"/>
      <c r="W875" s="75">
        <f t="shared" si="77"/>
        <v>243</v>
      </c>
      <c r="AE875" s="479" t="s">
        <v>11365</v>
      </c>
    </row>
    <row r="876" spans="1:31" s="75" customFormat="1" ht="13.5" x14ac:dyDescent="0.2">
      <c r="A876" s="211">
        <v>873</v>
      </c>
      <c r="B876" s="212" t="s">
        <v>2170</v>
      </c>
      <c r="C876" s="213" t="s">
        <v>2171</v>
      </c>
      <c r="D876" s="213"/>
      <c r="E876" s="213">
        <v>0</v>
      </c>
      <c r="F876" s="213" t="s">
        <v>590</v>
      </c>
      <c r="G876" s="214" t="s">
        <v>677</v>
      </c>
      <c r="H876" s="208">
        <f>IF(Input!F$4="GMH_OECC",J876,IF(Input!F$4="GMH_XOEC",L876,IF(Input!F$4="GMH_Korea",N876,IF(Input!F$4="GMH_EU",P876,IF(Input!F$4="Skysuper",#REF!,IF(Input!F$4="SkyII",#REF!,IF(Input!F$4="XO-8000",#REF!, "FALSE")))))))</f>
        <v>31</v>
      </c>
      <c r="I876" s="209">
        <f>IF(Input!F$4="GMH_OECC",K876,IF(Input!F$4="GMH_XOEC",M876,IF(Input!F$4="GMH_Korea",O876,IF(Input!F$4="GMH_EU",Q876,IF(Input!F$4="Skysuper",#REF!,IF(Input!F$4="SkyII",#REF!,IF(Input!F$4="XO-8000",#REF!, "FALSE")))))))</f>
        <v>4</v>
      </c>
      <c r="J876" s="210">
        <v>31</v>
      </c>
      <c r="K876" s="268">
        <v>4</v>
      </c>
      <c r="L876" s="270">
        <v>31</v>
      </c>
      <c r="M876" s="270">
        <v>4</v>
      </c>
      <c r="N876" s="270">
        <v>31</v>
      </c>
      <c r="O876" s="270">
        <v>4</v>
      </c>
      <c r="P876" s="270">
        <v>31</v>
      </c>
      <c r="Q876" s="270">
        <v>4</v>
      </c>
      <c r="R876" s="74"/>
      <c r="S876" s="75" t="str">
        <f t="shared" si="75"/>
        <v>081F</v>
      </c>
      <c r="T876" s="75" t="str">
        <f t="shared" si="76"/>
        <v>081F0820082108220823000000000000</v>
      </c>
      <c r="V876" s="197"/>
      <c r="W876" s="75">
        <f t="shared" si="77"/>
        <v>205</v>
      </c>
      <c r="AE876" s="479" t="s">
        <v>11365</v>
      </c>
    </row>
    <row r="877" spans="1:31" s="75" customFormat="1" ht="13.5" x14ac:dyDescent="0.2">
      <c r="A877" s="211">
        <v>874</v>
      </c>
      <c r="B877" s="212" t="s">
        <v>2172</v>
      </c>
      <c r="C877" s="213" t="s">
        <v>2173</v>
      </c>
      <c r="D877" s="213"/>
      <c r="E877" s="213">
        <v>0</v>
      </c>
      <c r="F877" s="213" t="s">
        <v>590</v>
      </c>
      <c r="G877" s="214" t="s">
        <v>677</v>
      </c>
      <c r="H877" s="208">
        <f>IF(Input!F$4="GMH_OECC",J877,IF(Input!F$4="GMH_XOEC",L877,IF(Input!F$4="GMH_Korea",N877,IF(Input!F$4="GMH_EU",P877,IF(Input!F$4="Skysuper",#REF!,IF(Input!F$4="SkyII",#REF!,IF(Input!F$4="XO-8000",#REF!, "FALSE")))))))</f>
        <v>32</v>
      </c>
      <c r="I877" s="209">
        <f>IF(Input!F$4="GMH_OECC",K877,IF(Input!F$4="GMH_XOEC",M877,IF(Input!F$4="GMH_Korea",O877,IF(Input!F$4="GMH_EU",Q877,IF(Input!F$4="Skysuper",#REF!,IF(Input!F$4="SkyII",#REF!,IF(Input!F$4="XO-8000",#REF!, "FALSE")))))))</f>
        <v>4</v>
      </c>
      <c r="J877" s="210">
        <v>32</v>
      </c>
      <c r="K877" s="268">
        <v>4</v>
      </c>
      <c r="L877" s="270">
        <v>32</v>
      </c>
      <c r="M877" s="270">
        <v>4</v>
      </c>
      <c r="N877" s="270">
        <v>32</v>
      </c>
      <c r="O877" s="270">
        <v>4</v>
      </c>
      <c r="P877" s="270">
        <v>32</v>
      </c>
      <c r="Q877" s="270">
        <v>4</v>
      </c>
      <c r="R877" s="74"/>
      <c r="S877" s="75" t="str">
        <f t="shared" si="75"/>
        <v>0820</v>
      </c>
      <c r="T877" s="75" t="str">
        <f t="shared" si="76"/>
        <v>08200821082208230000000000000000</v>
      </c>
      <c r="V877" s="197"/>
      <c r="W877" s="75">
        <f t="shared" si="77"/>
        <v>166</v>
      </c>
      <c r="AE877" s="479" t="s">
        <v>11365</v>
      </c>
    </row>
    <row r="878" spans="1:31" s="75" customFormat="1" ht="13.5" x14ac:dyDescent="0.2">
      <c r="A878" s="211">
        <v>875</v>
      </c>
      <c r="B878" s="212" t="s">
        <v>2174</v>
      </c>
      <c r="C878" s="213" t="s">
        <v>2175</v>
      </c>
      <c r="D878" s="213"/>
      <c r="E878" s="213">
        <v>0</v>
      </c>
      <c r="F878" s="213" t="s">
        <v>590</v>
      </c>
      <c r="G878" s="214" t="s">
        <v>677</v>
      </c>
      <c r="H878" s="208">
        <f>IF(Input!F$4="GMH_OECC",J878,IF(Input!F$4="GMH_XOEC",L878,IF(Input!F$4="GMH_Korea",N878,IF(Input!F$4="GMH_EU",P878,IF(Input!F$4="Skysuper",#REF!,IF(Input!F$4="SkyII",#REF!,IF(Input!F$4="XO-8000",#REF!, "FALSE")))))))</f>
        <v>33</v>
      </c>
      <c r="I878" s="209">
        <f>IF(Input!F$4="GMH_OECC",K878,IF(Input!F$4="GMH_XOEC",M878,IF(Input!F$4="GMH_Korea",O878,IF(Input!F$4="GMH_EU",Q878,IF(Input!F$4="Skysuper",#REF!,IF(Input!F$4="SkyII",#REF!,IF(Input!F$4="XO-8000",#REF!, "FALSE")))))))</f>
        <v>4</v>
      </c>
      <c r="J878" s="210">
        <v>33</v>
      </c>
      <c r="K878" s="268">
        <v>4</v>
      </c>
      <c r="L878" s="270">
        <v>33</v>
      </c>
      <c r="M878" s="270">
        <v>4</v>
      </c>
      <c r="N878" s="270">
        <v>33</v>
      </c>
      <c r="O878" s="270">
        <v>4</v>
      </c>
      <c r="P878" s="270">
        <v>33</v>
      </c>
      <c r="Q878" s="270">
        <v>4</v>
      </c>
      <c r="R878" s="74"/>
      <c r="S878" s="75" t="str">
        <f t="shared" si="75"/>
        <v>0821</v>
      </c>
      <c r="T878" s="75" t="str">
        <f t="shared" si="76"/>
        <v>08210822082300000000000000000000</v>
      </c>
      <c r="V878" s="197"/>
      <c r="W878" s="75">
        <f t="shared" si="77"/>
        <v>126</v>
      </c>
      <c r="AE878" s="479" t="s">
        <v>11365</v>
      </c>
    </row>
    <row r="879" spans="1:31" s="75" customFormat="1" ht="13.5" x14ac:dyDescent="0.2">
      <c r="A879" s="211">
        <v>876</v>
      </c>
      <c r="B879" s="212" t="s">
        <v>2176</v>
      </c>
      <c r="C879" s="213" t="s">
        <v>2177</v>
      </c>
      <c r="D879" s="213"/>
      <c r="E879" s="213">
        <v>0</v>
      </c>
      <c r="F879" s="213" t="s">
        <v>590</v>
      </c>
      <c r="G879" s="214" t="s">
        <v>677</v>
      </c>
      <c r="H879" s="208">
        <f>IF(Input!F$4="GMH_OECC",J879,IF(Input!F$4="GMH_XOEC",L879,IF(Input!F$4="GMH_Korea",N879,IF(Input!F$4="GMH_EU",P879,IF(Input!F$4="Skysuper",#REF!,IF(Input!F$4="SkyII",#REF!,IF(Input!F$4="XO-8000",#REF!, "FALSE")))))))</f>
        <v>34</v>
      </c>
      <c r="I879" s="209">
        <f>IF(Input!F$4="GMH_OECC",K879,IF(Input!F$4="GMH_XOEC",M879,IF(Input!F$4="GMH_Korea",O879,IF(Input!F$4="GMH_EU",Q879,IF(Input!F$4="Skysuper",#REF!,IF(Input!F$4="SkyII",#REF!,IF(Input!F$4="XO-8000",#REF!, "FALSE")))))))</f>
        <v>4</v>
      </c>
      <c r="J879" s="210">
        <v>34</v>
      </c>
      <c r="K879" s="268">
        <v>4</v>
      </c>
      <c r="L879" s="270">
        <v>34</v>
      </c>
      <c r="M879" s="270">
        <v>4</v>
      </c>
      <c r="N879" s="270">
        <v>34</v>
      </c>
      <c r="O879" s="270">
        <v>4</v>
      </c>
      <c r="P879" s="270">
        <v>34</v>
      </c>
      <c r="Q879" s="270">
        <v>4</v>
      </c>
      <c r="R879" s="74"/>
      <c r="S879" s="75" t="str">
        <f t="shared" si="75"/>
        <v>0822</v>
      </c>
      <c r="T879" s="75" t="str">
        <f t="shared" si="76"/>
        <v>08220823000000000000000000000000</v>
      </c>
      <c r="V879" s="197"/>
      <c r="W879" s="75">
        <f t="shared" si="77"/>
        <v>85</v>
      </c>
      <c r="AE879" s="479" t="s">
        <v>11365</v>
      </c>
    </row>
    <row r="880" spans="1:31" s="75" customFormat="1" ht="13.5" x14ac:dyDescent="0.2">
      <c r="A880" s="211">
        <v>877</v>
      </c>
      <c r="B880" s="212" t="s">
        <v>2178</v>
      </c>
      <c r="C880" s="213" t="s">
        <v>2179</v>
      </c>
      <c r="D880" s="213"/>
      <c r="E880" s="213">
        <v>0</v>
      </c>
      <c r="F880" s="213" t="s">
        <v>590</v>
      </c>
      <c r="G880" s="214" t="s">
        <v>677</v>
      </c>
      <c r="H880" s="208">
        <f>IF(Input!F$4="GMH_OECC",J880,IF(Input!F$4="GMH_XOEC",L880,IF(Input!F$4="GMH_Korea",N880,IF(Input!F$4="GMH_EU",P880,IF(Input!F$4="Skysuper",#REF!,IF(Input!F$4="SkyII",#REF!,IF(Input!F$4="XO-8000",#REF!, "FALSE")))))))</f>
        <v>35</v>
      </c>
      <c r="I880" s="209">
        <f>IF(Input!F$4="GMH_OECC",K880,IF(Input!F$4="GMH_XOEC",M880,IF(Input!F$4="GMH_Korea",O880,IF(Input!F$4="GMH_EU",Q880,IF(Input!F$4="Skysuper",#REF!,IF(Input!F$4="SkyII",#REF!,IF(Input!F$4="XO-8000",#REF!, "FALSE")))))))</f>
        <v>4</v>
      </c>
      <c r="J880" s="210">
        <v>35</v>
      </c>
      <c r="K880" s="268">
        <v>4</v>
      </c>
      <c r="L880" s="270">
        <v>35</v>
      </c>
      <c r="M880" s="270">
        <v>4</v>
      </c>
      <c r="N880" s="270">
        <v>35</v>
      </c>
      <c r="O880" s="270">
        <v>4</v>
      </c>
      <c r="P880" s="270">
        <v>35</v>
      </c>
      <c r="Q880" s="270">
        <v>4</v>
      </c>
      <c r="R880" s="74"/>
      <c r="S880" s="75" t="str">
        <f t="shared" si="75"/>
        <v>0823</v>
      </c>
      <c r="T880" s="75" t="str">
        <f t="shared" si="76"/>
        <v>08230000000000000000000000000000</v>
      </c>
      <c r="V880" s="197"/>
      <c r="W880" s="75">
        <f t="shared" si="77"/>
        <v>43</v>
      </c>
      <c r="AE880" s="479" t="s">
        <v>11365</v>
      </c>
    </row>
    <row r="881" spans="1:31" s="75" customFormat="1" ht="13.5" x14ac:dyDescent="0.2">
      <c r="A881" s="211">
        <v>878</v>
      </c>
      <c r="B881" s="212" t="s">
        <v>2180</v>
      </c>
      <c r="C881" s="213" t="s">
        <v>2181</v>
      </c>
      <c r="D881" s="213"/>
      <c r="E881" s="213">
        <v>0</v>
      </c>
      <c r="F881" s="213" t="s">
        <v>590</v>
      </c>
      <c r="G881" s="214" t="s">
        <v>572</v>
      </c>
      <c r="H881" s="208" t="str">
        <f>IF(Input!F$4="GMH_OECC",J881,IF(Input!F$4="GMH_XOEC",L881,IF(Input!F$4="GMH_Korea",N881,IF(Input!F$4="GMH_EU",P881,IF(Input!F$4="Skysuper",#REF!,IF(Input!F$4="SkyII",#REF!,IF(Input!F$4="XO-8000",#REF!, "FALSE")))))))</f>
        <v>00</v>
      </c>
      <c r="I881" s="209">
        <f>IF(Input!F$4="GMH_OECC",K881,IF(Input!F$4="GMH_XOEC",M881,IF(Input!F$4="GMH_Korea",O881,IF(Input!F$4="GMH_EU",Q881,IF(Input!F$4="Skysuper",#REF!,IF(Input!F$4="SkyII",#REF!,IF(Input!F$4="XO-8000",#REF!, "FALSE")))))))</f>
        <v>0</v>
      </c>
      <c r="J881" s="210" t="s">
        <v>10359</v>
      </c>
      <c r="K881" s="268">
        <v>0</v>
      </c>
      <c r="L881" s="270" t="s">
        <v>10359</v>
      </c>
      <c r="M881" s="270">
        <v>0</v>
      </c>
      <c r="N881" s="270" t="s">
        <v>10359</v>
      </c>
      <c r="O881" s="270">
        <v>0</v>
      </c>
      <c r="P881" s="270" t="s">
        <v>10359</v>
      </c>
      <c r="Q881" s="270">
        <v>0</v>
      </c>
      <c r="R881" s="74"/>
      <c r="S881" s="75" t="str">
        <f t="shared" si="75"/>
        <v>0000</v>
      </c>
      <c r="T881" s="75" t="str">
        <f t="shared" si="76"/>
        <v>00000000000000000000000000000000</v>
      </c>
      <c r="V881" s="197"/>
      <c r="W881" s="75">
        <f t="shared" si="77"/>
        <v>0</v>
      </c>
      <c r="AE881" s="479"/>
    </row>
    <row r="882" spans="1:31" s="75" customFormat="1" ht="13.5" x14ac:dyDescent="0.2">
      <c r="A882" s="211">
        <v>879</v>
      </c>
      <c r="B882" s="212" t="s">
        <v>2182</v>
      </c>
      <c r="C882" s="213" t="s">
        <v>2183</v>
      </c>
      <c r="D882" s="213"/>
      <c r="E882" s="213">
        <v>0</v>
      </c>
      <c r="F882" s="213" t="s">
        <v>590</v>
      </c>
      <c r="G882" s="214" t="s">
        <v>572</v>
      </c>
      <c r="H882" s="208" t="str">
        <f>IF(Input!F$4="GMH_OECC",J882,IF(Input!F$4="GMH_XOEC",L882,IF(Input!F$4="GMH_Korea",N882,IF(Input!F$4="GMH_EU",P882,IF(Input!F$4="Skysuper",#REF!,IF(Input!F$4="SkyII",#REF!,IF(Input!F$4="XO-8000",#REF!, "FALSE")))))))</f>
        <v>00</v>
      </c>
      <c r="I882" s="209">
        <f>IF(Input!F$4="GMH_OECC",K882,IF(Input!F$4="GMH_XOEC",M882,IF(Input!F$4="GMH_Korea",O882,IF(Input!F$4="GMH_EU",Q882,IF(Input!F$4="Skysuper",#REF!,IF(Input!F$4="SkyII",#REF!,IF(Input!F$4="XO-8000",#REF!, "FALSE")))))))</f>
        <v>0</v>
      </c>
      <c r="J882" s="210" t="s">
        <v>10359</v>
      </c>
      <c r="K882" s="268">
        <v>0</v>
      </c>
      <c r="L882" s="270" t="s">
        <v>10359</v>
      </c>
      <c r="M882" s="270">
        <v>0</v>
      </c>
      <c r="N882" s="270" t="s">
        <v>10359</v>
      </c>
      <c r="O882" s="270">
        <v>0</v>
      </c>
      <c r="P882" s="270" t="s">
        <v>10359</v>
      </c>
      <c r="Q882" s="270">
        <v>0</v>
      </c>
      <c r="R882" s="74"/>
      <c r="S882" s="75" t="str">
        <f t="shared" si="75"/>
        <v>0000</v>
      </c>
      <c r="T882" s="75" t="str">
        <f t="shared" si="76"/>
        <v>00000000000000000000000000000000</v>
      </c>
      <c r="V882" s="197"/>
      <c r="W882" s="75">
        <f t="shared" si="77"/>
        <v>0</v>
      </c>
      <c r="AE882" s="479"/>
    </row>
    <row r="883" spans="1:31" s="75" customFormat="1" ht="13.5" x14ac:dyDescent="0.2">
      <c r="A883" s="211">
        <v>880</v>
      </c>
      <c r="B883" s="212" t="s">
        <v>2184</v>
      </c>
      <c r="C883" s="213" t="s">
        <v>2185</v>
      </c>
      <c r="D883" s="213"/>
      <c r="E883" s="213">
        <v>0</v>
      </c>
      <c r="F883" s="213" t="s">
        <v>590</v>
      </c>
      <c r="G883" s="214" t="s">
        <v>572</v>
      </c>
      <c r="H883" s="208" t="str">
        <f>IF(Input!F$4="GMH_OECC",J883,IF(Input!F$4="GMH_XOEC",L883,IF(Input!F$4="GMH_Korea",N883,IF(Input!F$4="GMH_EU",P883,IF(Input!F$4="Skysuper",#REF!,IF(Input!F$4="SkyII",#REF!,IF(Input!F$4="XO-8000",#REF!, "FALSE")))))))</f>
        <v>00</v>
      </c>
      <c r="I883" s="209">
        <f>IF(Input!F$4="GMH_OECC",K883,IF(Input!F$4="GMH_XOEC",M883,IF(Input!F$4="GMH_Korea",O883,IF(Input!F$4="GMH_EU",Q883,IF(Input!F$4="Skysuper",#REF!,IF(Input!F$4="SkyII",#REF!,IF(Input!F$4="XO-8000",#REF!, "FALSE")))))))</f>
        <v>0</v>
      </c>
      <c r="J883" s="210" t="s">
        <v>10359</v>
      </c>
      <c r="K883" s="268">
        <v>0</v>
      </c>
      <c r="L883" s="270" t="s">
        <v>10359</v>
      </c>
      <c r="M883" s="270">
        <v>0</v>
      </c>
      <c r="N883" s="270" t="s">
        <v>10359</v>
      </c>
      <c r="O883" s="270">
        <v>0</v>
      </c>
      <c r="P883" s="270" t="s">
        <v>10359</v>
      </c>
      <c r="Q883" s="270">
        <v>0</v>
      </c>
      <c r="R883" s="74"/>
      <c r="S883" s="75" t="str">
        <f t="shared" si="75"/>
        <v>0000</v>
      </c>
      <c r="T883" s="75" t="str">
        <f t="shared" si="76"/>
        <v>00000000000000000000000000000000</v>
      </c>
      <c r="V883" s="197"/>
      <c r="W883" s="75">
        <f t="shared" si="77"/>
        <v>0</v>
      </c>
      <c r="AE883" s="479"/>
    </row>
    <row r="884" spans="1:31" s="75" customFormat="1" ht="13.5" x14ac:dyDescent="0.2">
      <c r="A884" s="211">
        <v>881</v>
      </c>
      <c r="B884" s="212" t="s">
        <v>2186</v>
      </c>
      <c r="C884" s="213" t="s">
        <v>2187</v>
      </c>
      <c r="D884" s="213"/>
      <c r="E884" s="213">
        <v>0</v>
      </c>
      <c r="F884" s="213" t="s">
        <v>590</v>
      </c>
      <c r="G884" s="214" t="s">
        <v>572</v>
      </c>
      <c r="H884" s="208" t="str">
        <f>IF(Input!F$4="GMH_OECC",J884,IF(Input!F$4="GMH_XOEC",L884,IF(Input!F$4="GMH_Korea",N884,IF(Input!F$4="GMH_EU",P884,IF(Input!F$4="Skysuper",#REF!,IF(Input!F$4="SkyII",#REF!,IF(Input!F$4="XO-8000",#REF!, "FALSE")))))))</f>
        <v>00</v>
      </c>
      <c r="I884" s="209">
        <f>IF(Input!F$4="GMH_OECC",K884,IF(Input!F$4="GMH_XOEC",M884,IF(Input!F$4="GMH_Korea",O884,IF(Input!F$4="GMH_EU",Q884,IF(Input!F$4="Skysuper",#REF!,IF(Input!F$4="SkyII",#REF!,IF(Input!F$4="XO-8000",#REF!, "FALSE")))))))</f>
        <v>0</v>
      </c>
      <c r="J884" s="210" t="s">
        <v>10359</v>
      </c>
      <c r="K884" s="268">
        <v>0</v>
      </c>
      <c r="L884" s="270" t="s">
        <v>10359</v>
      </c>
      <c r="M884" s="270">
        <v>0</v>
      </c>
      <c r="N884" s="270" t="s">
        <v>10359</v>
      </c>
      <c r="O884" s="270">
        <v>0</v>
      </c>
      <c r="P884" s="270" t="s">
        <v>10359</v>
      </c>
      <c r="Q884" s="270">
        <v>0</v>
      </c>
      <c r="R884" s="74"/>
      <c r="S884" s="75" t="str">
        <f t="shared" si="75"/>
        <v>0000</v>
      </c>
      <c r="T884" s="75" t="str">
        <f t="shared" si="76"/>
        <v>00000000000000000000000000000000</v>
      </c>
      <c r="V884" s="197"/>
      <c r="W884" s="75">
        <f t="shared" si="77"/>
        <v>0</v>
      </c>
      <c r="AE884" s="479"/>
    </row>
    <row r="885" spans="1:31" s="75" customFormat="1" ht="13.5" x14ac:dyDescent="0.2">
      <c r="A885" s="211">
        <v>882</v>
      </c>
      <c r="B885" s="212" t="s">
        <v>2188</v>
      </c>
      <c r="C885" s="213" t="s">
        <v>2189</v>
      </c>
      <c r="D885" s="213"/>
      <c r="E885" s="213">
        <v>0</v>
      </c>
      <c r="F885" s="213" t="s">
        <v>590</v>
      </c>
      <c r="G885" s="214" t="s">
        <v>572</v>
      </c>
      <c r="H885" s="208" t="str">
        <f>IF(Input!F$4="GMH_OECC",J885,IF(Input!F$4="GMH_XOEC",L885,IF(Input!F$4="GMH_Korea",N885,IF(Input!F$4="GMH_EU",P885,IF(Input!F$4="Skysuper",#REF!,IF(Input!F$4="SkyII",#REF!,IF(Input!F$4="XO-8000",#REF!, "FALSE")))))))</f>
        <v>00</v>
      </c>
      <c r="I885" s="209">
        <f>IF(Input!F$4="GMH_OECC",K885,IF(Input!F$4="GMH_XOEC",M885,IF(Input!F$4="GMH_Korea",O885,IF(Input!F$4="GMH_EU",Q885,IF(Input!F$4="Skysuper",#REF!,IF(Input!F$4="SkyII",#REF!,IF(Input!F$4="XO-8000",#REF!, "FALSE")))))))</f>
        <v>0</v>
      </c>
      <c r="J885" s="210" t="s">
        <v>10359</v>
      </c>
      <c r="K885" s="268">
        <v>0</v>
      </c>
      <c r="L885" s="270" t="s">
        <v>10359</v>
      </c>
      <c r="M885" s="270">
        <v>0</v>
      </c>
      <c r="N885" s="270" t="s">
        <v>10359</v>
      </c>
      <c r="O885" s="270">
        <v>0</v>
      </c>
      <c r="P885" s="270" t="s">
        <v>10359</v>
      </c>
      <c r="Q885" s="270">
        <v>0</v>
      </c>
      <c r="R885" s="74"/>
      <c r="S885" s="75" t="str">
        <f t="shared" si="75"/>
        <v>0000</v>
      </c>
      <c r="T885" s="75" t="str">
        <f t="shared" si="76"/>
        <v>00000000000000000000000000000000</v>
      </c>
      <c r="V885" s="197"/>
      <c r="W885" s="75">
        <f t="shared" si="77"/>
        <v>0</v>
      </c>
      <c r="AE885" s="479"/>
    </row>
    <row r="886" spans="1:31" s="75" customFormat="1" ht="13.5" x14ac:dyDescent="0.2">
      <c r="A886" s="211">
        <v>883</v>
      </c>
      <c r="B886" s="212" t="s">
        <v>2190</v>
      </c>
      <c r="C886" s="213" t="s">
        <v>2191</v>
      </c>
      <c r="D886" s="213"/>
      <c r="E886" s="213">
        <v>0</v>
      </c>
      <c r="F886" s="213" t="s">
        <v>590</v>
      </c>
      <c r="G886" s="214" t="s">
        <v>572</v>
      </c>
      <c r="H886" s="208" t="str">
        <f>IF(Input!F$4="GMH_OECC",J886,IF(Input!F$4="GMH_XOEC",L886,IF(Input!F$4="GMH_Korea",N886,IF(Input!F$4="GMH_EU",P886,IF(Input!F$4="Skysuper",#REF!,IF(Input!F$4="SkyII",#REF!,IF(Input!F$4="XO-8000",#REF!, "FALSE")))))))</f>
        <v>00</v>
      </c>
      <c r="I886" s="209">
        <f>IF(Input!F$4="GMH_OECC",K886,IF(Input!F$4="GMH_XOEC",M886,IF(Input!F$4="GMH_Korea",O886,IF(Input!F$4="GMH_EU",Q886,IF(Input!F$4="Skysuper",#REF!,IF(Input!F$4="SkyII",#REF!,IF(Input!F$4="XO-8000",#REF!, "FALSE")))))))</f>
        <v>0</v>
      </c>
      <c r="J886" s="210" t="s">
        <v>10359</v>
      </c>
      <c r="K886" s="268">
        <v>0</v>
      </c>
      <c r="L886" s="270" t="s">
        <v>10359</v>
      </c>
      <c r="M886" s="270">
        <v>0</v>
      </c>
      <c r="N886" s="270" t="s">
        <v>10359</v>
      </c>
      <c r="O886" s="270">
        <v>0</v>
      </c>
      <c r="P886" s="270" t="s">
        <v>10359</v>
      </c>
      <c r="Q886" s="270">
        <v>0</v>
      </c>
      <c r="R886" s="74"/>
      <c r="S886" s="75" t="str">
        <f t="shared" si="75"/>
        <v>0000</v>
      </c>
      <c r="T886" s="75" t="str">
        <f t="shared" si="76"/>
        <v>00000000000000000000000000000000</v>
      </c>
      <c r="V886" s="197"/>
      <c r="W886" s="75">
        <f t="shared" si="77"/>
        <v>0</v>
      </c>
      <c r="AE886" s="479"/>
    </row>
    <row r="887" spans="1:31" s="75" customFormat="1" ht="13.5" x14ac:dyDescent="0.2">
      <c r="A887" s="211">
        <v>884</v>
      </c>
      <c r="B887" s="212" t="s">
        <v>2192</v>
      </c>
      <c r="C887" s="213" t="s">
        <v>2193</v>
      </c>
      <c r="D887" s="213"/>
      <c r="E887" s="213">
        <v>0</v>
      </c>
      <c r="F887" s="213" t="s">
        <v>590</v>
      </c>
      <c r="G887" s="214" t="s">
        <v>572</v>
      </c>
      <c r="H887" s="208" t="str">
        <f>IF(Input!F$4="GMH_OECC",J887,IF(Input!F$4="GMH_XOEC",L887,IF(Input!F$4="GMH_Korea",N887,IF(Input!F$4="GMH_EU",P887,IF(Input!F$4="Skysuper",#REF!,IF(Input!F$4="SkyII",#REF!,IF(Input!F$4="XO-8000",#REF!, "FALSE")))))))</f>
        <v>00</v>
      </c>
      <c r="I887" s="209">
        <f>IF(Input!F$4="GMH_OECC",K887,IF(Input!F$4="GMH_XOEC",M887,IF(Input!F$4="GMH_Korea",O887,IF(Input!F$4="GMH_EU",Q887,IF(Input!F$4="Skysuper",#REF!,IF(Input!F$4="SkyII",#REF!,IF(Input!F$4="XO-8000",#REF!, "FALSE")))))))</f>
        <v>0</v>
      </c>
      <c r="J887" s="210" t="s">
        <v>10359</v>
      </c>
      <c r="K887" s="268">
        <v>0</v>
      </c>
      <c r="L887" s="270" t="s">
        <v>10359</v>
      </c>
      <c r="M887" s="270">
        <v>0</v>
      </c>
      <c r="N887" s="270" t="s">
        <v>10359</v>
      </c>
      <c r="O887" s="270">
        <v>0</v>
      </c>
      <c r="P887" s="270" t="s">
        <v>10359</v>
      </c>
      <c r="Q887" s="270">
        <v>0</v>
      </c>
      <c r="R887" s="74"/>
      <c r="S887" s="75" t="str">
        <f t="shared" si="75"/>
        <v>0000</v>
      </c>
      <c r="T887" s="75" t="str">
        <f t="shared" si="76"/>
        <v>00000000000000000000000000000000</v>
      </c>
      <c r="V887" s="197"/>
      <c r="W887" s="75">
        <f t="shared" si="77"/>
        <v>0</v>
      </c>
      <c r="AE887" s="479"/>
    </row>
    <row r="888" spans="1:31" s="75" customFormat="1" ht="13.5" x14ac:dyDescent="0.2">
      <c r="A888" s="211">
        <v>885</v>
      </c>
      <c r="B888" s="212" t="s">
        <v>2194</v>
      </c>
      <c r="C888" s="213" t="s">
        <v>2195</v>
      </c>
      <c r="D888" s="213"/>
      <c r="E888" s="213">
        <v>0</v>
      </c>
      <c r="F888" s="213" t="s">
        <v>590</v>
      </c>
      <c r="G888" s="214" t="s">
        <v>572</v>
      </c>
      <c r="H888" s="208" t="str">
        <f>IF(Input!F$4="GMH_OECC",J888,IF(Input!F$4="GMH_XOEC",L888,IF(Input!F$4="GMH_Korea",N888,IF(Input!F$4="GMH_EU",P888,IF(Input!F$4="Skysuper",#REF!,IF(Input!F$4="SkyII",#REF!,IF(Input!F$4="XO-8000",#REF!, "FALSE")))))))</f>
        <v>00</v>
      </c>
      <c r="I888" s="209">
        <f>IF(Input!F$4="GMH_OECC",K888,IF(Input!F$4="GMH_XOEC",M888,IF(Input!F$4="GMH_Korea",O888,IF(Input!F$4="GMH_EU",Q888,IF(Input!F$4="Skysuper",#REF!,IF(Input!F$4="SkyII",#REF!,IF(Input!F$4="XO-8000",#REF!, "FALSE")))))))</f>
        <v>0</v>
      </c>
      <c r="J888" s="210" t="s">
        <v>10359</v>
      </c>
      <c r="K888" s="268">
        <v>0</v>
      </c>
      <c r="L888" s="270" t="s">
        <v>10359</v>
      </c>
      <c r="M888" s="270">
        <v>0</v>
      </c>
      <c r="N888" s="270" t="s">
        <v>10359</v>
      </c>
      <c r="O888" s="270">
        <v>0</v>
      </c>
      <c r="P888" s="270" t="s">
        <v>10359</v>
      </c>
      <c r="Q888" s="270">
        <v>0</v>
      </c>
      <c r="R888" s="74"/>
      <c r="S888" s="75" t="str">
        <f t="shared" si="75"/>
        <v>0000</v>
      </c>
      <c r="T888" s="75" t="str">
        <f t="shared" si="76"/>
        <v>00000000000000000000000000000000</v>
      </c>
      <c r="V888" s="197"/>
      <c r="W888" s="75">
        <f t="shared" si="77"/>
        <v>0</v>
      </c>
      <c r="AE888" s="479"/>
    </row>
    <row r="889" spans="1:31" s="75" customFormat="1" ht="13.5" x14ac:dyDescent="0.2">
      <c r="A889" s="211">
        <v>886</v>
      </c>
      <c r="B889" s="212" t="s">
        <v>2196</v>
      </c>
      <c r="C889" s="213" t="s">
        <v>2197</v>
      </c>
      <c r="D889" s="213"/>
      <c r="E889" s="213">
        <v>0</v>
      </c>
      <c r="F889" s="213" t="s">
        <v>590</v>
      </c>
      <c r="G889" s="214" t="s">
        <v>572</v>
      </c>
      <c r="H889" s="208" t="str">
        <f>IF(Input!F$4="GMH_OECC",J889,IF(Input!F$4="GMH_XOEC",L889,IF(Input!F$4="GMH_Korea",N889,IF(Input!F$4="GMH_EU",P889,IF(Input!F$4="Skysuper",#REF!,IF(Input!F$4="SkyII",#REF!,IF(Input!F$4="XO-8000",#REF!, "FALSE")))))))</f>
        <v>00</v>
      </c>
      <c r="I889" s="209">
        <f>IF(Input!F$4="GMH_OECC",K889,IF(Input!F$4="GMH_XOEC",M889,IF(Input!F$4="GMH_Korea",O889,IF(Input!F$4="GMH_EU",Q889,IF(Input!F$4="Skysuper",#REF!,IF(Input!F$4="SkyII",#REF!,IF(Input!F$4="XO-8000",#REF!, "FALSE")))))))</f>
        <v>0</v>
      </c>
      <c r="J889" s="210" t="s">
        <v>10359</v>
      </c>
      <c r="K889" s="268">
        <v>0</v>
      </c>
      <c r="L889" s="270" t="s">
        <v>10359</v>
      </c>
      <c r="M889" s="270">
        <v>0</v>
      </c>
      <c r="N889" s="270" t="s">
        <v>10359</v>
      </c>
      <c r="O889" s="270">
        <v>0</v>
      </c>
      <c r="P889" s="270" t="s">
        <v>10359</v>
      </c>
      <c r="Q889" s="270">
        <v>0</v>
      </c>
      <c r="R889" s="74"/>
      <c r="S889" s="75" t="str">
        <f t="shared" si="75"/>
        <v>0000</v>
      </c>
      <c r="T889" s="75" t="str">
        <f t="shared" si="76"/>
        <v>00000000000000000000000000000000</v>
      </c>
      <c r="V889" s="197"/>
      <c r="W889" s="75">
        <f t="shared" si="77"/>
        <v>0</v>
      </c>
      <c r="AE889" s="479"/>
    </row>
    <row r="890" spans="1:31" s="75" customFormat="1" ht="13.5" x14ac:dyDescent="0.2">
      <c r="A890" s="211">
        <v>887</v>
      </c>
      <c r="B890" s="212" t="s">
        <v>2198</v>
      </c>
      <c r="C890" s="213" t="s">
        <v>2199</v>
      </c>
      <c r="D890" s="213"/>
      <c r="E890" s="213">
        <v>0</v>
      </c>
      <c r="F890" s="213" t="s">
        <v>590</v>
      </c>
      <c r="G890" s="214" t="s">
        <v>572</v>
      </c>
      <c r="H890" s="208" t="str">
        <f>IF(Input!F$4="GMH_OECC",J890,IF(Input!F$4="GMH_XOEC",L890,IF(Input!F$4="GMH_Korea",N890,IF(Input!F$4="GMH_EU",P890,IF(Input!F$4="Skysuper",#REF!,IF(Input!F$4="SkyII",#REF!,IF(Input!F$4="XO-8000",#REF!, "FALSE")))))))</f>
        <v>00</v>
      </c>
      <c r="I890" s="209">
        <f>IF(Input!F$4="GMH_OECC",K890,IF(Input!F$4="GMH_XOEC",M890,IF(Input!F$4="GMH_Korea",O890,IF(Input!F$4="GMH_EU",Q890,IF(Input!F$4="Skysuper",#REF!,IF(Input!F$4="SkyII",#REF!,IF(Input!F$4="XO-8000",#REF!, "FALSE")))))))</f>
        <v>0</v>
      </c>
      <c r="J890" s="210" t="s">
        <v>10359</v>
      </c>
      <c r="K890" s="268">
        <v>0</v>
      </c>
      <c r="L890" s="270" t="s">
        <v>10359</v>
      </c>
      <c r="M890" s="270">
        <v>0</v>
      </c>
      <c r="N890" s="270" t="s">
        <v>10359</v>
      </c>
      <c r="O890" s="270">
        <v>0</v>
      </c>
      <c r="P890" s="270" t="s">
        <v>10359</v>
      </c>
      <c r="Q890" s="270">
        <v>0</v>
      </c>
      <c r="R890" s="74"/>
      <c r="S890" s="75" t="str">
        <f t="shared" si="75"/>
        <v>0000</v>
      </c>
      <c r="T890" s="75" t="str">
        <f t="shared" si="76"/>
        <v>00000000000000000000000000000000</v>
      </c>
      <c r="V890" s="197"/>
      <c r="W890" s="75">
        <f t="shared" si="77"/>
        <v>0</v>
      </c>
      <c r="AE890" s="479"/>
    </row>
    <row r="891" spans="1:31" s="75" customFormat="1" ht="13.5" x14ac:dyDescent="0.2">
      <c r="A891" s="211">
        <v>888</v>
      </c>
      <c r="B891" s="212" t="s">
        <v>2200</v>
      </c>
      <c r="C891" s="213" t="s">
        <v>2201</v>
      </c>
      <c r="D891" s="213"/>
      <c r="E891" s="213">
        <v>0</v>
      </c>
      <c r="F891" s="213" t="s">
        <v>590</v>
      </c>
      <c r="G891" s="214" t="s">
        <v>572</v>
      </c>
      <c r="H891" s="208" t="str">
        <f>IF(Input!F$4="GMH_OECC",J891,IF(Input!F$4="GMH_XOEC",L891,IF(Input!F$4="GMH_Korea",N891,IF(Input!F$4="GMH_EU",P891,IF(Input!F$4="Skysuper",#REF!,IF(Input!F$4="SkyII",#REF!,IF(Input!F$4="XO-8000",#REF!, "FALSE")))))))</f>
        <v>00</v>
      </c>
      <c r="I891" s="209">
        <f>IF(Input!F$4="GMH_OECC",K891,IF(Input!F$4="GMH_XOEC",M891,IF(Input!F$4="GMH_Korea",O891,IF(Input!F$4="GMH_EU",Q891,IF(Input!F$4="Skysuper",#REF!,IF(Input!F$4="SkyII",#REF!,IF(Input!F$4="XO-8000",#REF!, "FALSE")))))))</f>
        <v>0</v>
      </c>
      <c r="J891" s="210" t="s">
        <v>10359</v>
      </c>
      <c r="K891" s="268">
        <v>0</v>
      </c>
      <c r="L891" s="270" t="s">
        <v>10359</v>
      </c>
      <c r="M891" s="270">
        <v>0</v>
      </c>
      <c r="N891" s="270" t="s">
        <v>10359</v>
      </c>
      <c r="O891" s="270">
        <v>0</v>
      </c>
      <c r="P891" s="270" t="s">
        <v>10359</v>
      </c>
      <c r="Q891" s="270">
        <v>0</v>
      </c>
      <c r="R891" s="74"/>
      <c r="S891" s="75" t="str">
        <f t="shared" si="75"/>
        <v>0000</v>
      </c>
      <c r="T891" s="75" t="str">
        <f t="shared" si="76"/>
        <v>00000000000000000000000000000000</v>
      </c>
      <c r="V891" s="197"/>
      <c r="W891" s="75">
        <f t="shared" si="77"/>
        <v>0</v>
      </c>
      <c r="AE891" s="479"/>
    </row>
    <row r="892" spans="1:31" s="75" customFormat="1" ht="13.5" x14ac:dyDescent="0.2">
      <c r="A892" s="211">
        <v>889</v>
      </c>
      <c r="B892" s="212" t="s">
        <v>2202</v>
      </c>
      <c r="C892" s="213" t="s">
        <v>2203</v>
      </c>
      <c r="D892" s="213"/>
      <c r="E892" s="213">
        <v>0</v>
      </c>
      <c r="F892" s="213" t="s">
        <v>590</v>
      </c>
      <c r="G892" s="214" t="s">
        <v>572</v>
      </c>
      <c r="H892" s="208" t="str">
        <f>IF(Input!F$4="GMH_OECC",J892,IF(Input!F$4="GMH_XOEC",L892,IF(Input!F$4="GMH_Korea",N892,IF(Input!F$4="GMH_EU",P892,IF(Input!F$4="Skysuper",#REF!,IF(Input!F$4="SkyII",#REF!,IF(Input!F$4="XO-8000",#REF!, "FALSE")))))))</f>
        <v>00</v>
      </c>
      <c r="I892" s="209">
        <f>IF(Input!F$4="GMH_OECC",K892,IF(Input!F$4="GMH_XOEC",M892,IF(Input!F$4="GMH_Korea",O892,IF(Input!F$4="GMH_EU",Q892,IF(Input!F$4="Skysuper",#REF!,IF(Input!F$4="SkyII",#REF!,IF(Input!F$4="XO-8000",#REF!, "FALSE")))))))</f>
        <v>0</v>
      </c>
      <c r="J892" s="210" t="s">
        <v>10359</v>
      </c>
      <c r="K892" s="268">
        <v>0</v>
      </c>
      <c r="L892" s="270" t="s">
        <v>10359</v>
      </c>
      <c r="M892" s="270">
        <v>0</v>
      </c>
      <c r="N892" s="270" t="s">
        <v>10359</v>
      </c>
      <c r="O892" s="270">
        <v>0</v>
      </c>
      <c r="P892" s="270" t="s">
        <v>10359</v>
      </c>
      <c r="Q892" s="270">
        <v>0</v>
      </c>
      <c r="R892" s="74"/>
      <c r="S892" s="75" t="str">
        <f t="shared" si="75"/>
        <v>0000</v>
      </c>
      <c r="T892" s="75" t="str">
        <f t="shared" si="76"/>
        <v>00000000000000000000000000000000</v>
      </c>
      <c r="V892" s="197"/>
      <c r="W892" s="75">
        <f t="shared" si="77"/>
        <v>0</v>
      </c>
      <c r="AE892" s="479"/>
    </row>
    <row r="893" spans="1:31" s="75" customFormat="1" ht="13.5" x14ac:dyDescent="0.2">
      <c r="A893" s="211">
        <v>890</v>
      </c>
      <c r="B893" s="212" t="s">
        <v>2204</v>
      </c>
      <c r="C893" s="213" t="s">
        <v>2205</v>
      </c>
      <c r="D893" s="213"/>
      <c r="E893" s="213">
        <v>0</v>
      </c>
      <c r="F893" s="213" t="s">
        <v>590</v>
      </c>
      <c r="G893" s="214" t="s">
        <v>572</v>
      </c>
      <c r="H893" s="208" t="str">
        <f>IF(Input!F$4="GMH_OECC",J893,IF(Input!F$4="GMH_XOEC",L893,IF(Input!F$4="GMH_Korea",N893,IF(Input!F$4="GMH_EU",P893,IF(Input!F$4="Skysuper",#REF!,IF(Input!F$4="SkyII",#REF!,IF(Input!F$4="XO-8000",#REF!, "FALSE")))))))</f>
        <v>00</v>
      </c>
      <c r="I893" s="209">
        <f>IF(Input!F$4="GMH_OECC",K893,IF(Input!F$4="GMH_XOEC",M893,IF(Input!F$4="GMH_Korea",O893,IF(Input!F$4="GMH_EU",Q893,IF(Input!F$4="Skysuper",#REF!,IF(Input!F$4="SkyII",#REF!,IF(Input!F$4="XO-8000",#REF!, "FALSE")))))))</f>
        <v>0</v>
      </c>
      <c r="J893" s="210" t="s">
        <v>10359</v>
      </c>
      <c r="K893" s="268">
        <v>0</v>
      </c>
      <c r="L893" s="270" t="s">
        <v>10359</v>
      </c>
      <c r="M893" s="270">
        <v>0</v>
      </c>
      <c r="N893" s="270" t="s">
        <v>10359</v>
      </c>
      <c r="O893" s="270">
        <v>0</v>
      </c>
      <c r="P893" s="270" t="s">
        <v>10359</v>
      </c>
      <c r="Q893" s="270">
        <v>0</v>
      </c>
      <c r="R893" s="74"/>
      <c r="S893" s="75" t="str">
        <f t="shared" si="75"/>
        <v>0000</v>
      </c>
      <c r="T893" s="75" t="str">
        <f t="shared" si="76"/>
        <v>00000000000000000000000000000000</v>
      </c>
      <c r="V893" s="197"/>
      <c r="W893" s="75">
        <f t="shared" si="77"/>
        <v>0</v>
      </c>
      <c r="AE893" s="479"/>
    </row>
    <row r="894" spans="1:31" s="75" customFormat="1" ht="13.5" x14ac:dyDescent="0.2">
      <c r="A894" s="211">
        <v>891</v>
      </c>
      <c r="B894" s="212" t="s">
        <v>2206</v>
      </c>
      <c r="C894" s="213" t="s">
        <v>2207</v>
      </c>
      <c r="D894" s="213"/>
      <c r="E894" s="213">
        <v>0</v>
      </c>
      <c r="F894" s="213" t="s">
        <v>590</v>
      </c>
      <c r="G894" s="214" t="s">
        <v>572</v>
      </c>
      <c r="H894" s="208" t="str">
        <f>IF(Input!F$4="GMH_OECC",J894,IF(Input!F$4="GMH_XOEC",L894,IF(Input!F$4="GMH_Korea",N894,IF(Input!F$4="GMH_EU",P894,IF(Input!F$4="Skysuper",#REF!,IF(Input!F$4="SkyII",#REF!,IF(Input!F$4="XO-8000",#REF!, "FALSE")))))))</f>
        <v>00</v>
      </c>
      <c r="I894" s="209">
        <f>IF(Input!F$4="GMH_OECC",K894,IF(Input!F$4="GMH_XOEC",M894,IF(Input!F$4="GMH_Korea",O894,IF(Input!F$4="GMH_EU",Q894,IF(Input!F$4="Skysuper",#REF!,IF(Input!F$4="SkyII",#REF!,IF(Input!F$4="XO-8000",#REF!, "FALSE")))))))</f>
        <v>0</v>
      </c>
      <c r="J894" s="210" t="s">
        <v>10359</v>
      </c>
      <c r="K894" s="268">
        <v>0</v>
      </c>
      <c r="L894" s="270" t="s">
        <v>10359</v>
      </c>
      <c r="M894" s="270">
        <v>0</v>
      </c>
      <c r="N894" s="270" t="s">
        <v>10359</v>
      </c>
      <c r="O894" s="270">
        <v>0</v>
      </c>
      <c r="P894" s="270" t="s">
        <v>10359</v>
      </c>
      <c r="Q894" s="270">
        <v>0</v>
      </c>
      <c r="R894" s="74"/>
      <c r="S894" s="75" t="str">
        <f t="shared" si="75"/>
        <v>0000</v>
      </c>
      <c r="T894" s="75" t="str">
        <f t="shared" si="76"/>
        <v>00000000000000000000000000000000</v>
      </c>
      <c r="V894" s="197"/>
      <c r="W894" s="75">
        <f t="shared" si="77"/>
        <v>0</v>
      </c>
      <c r="AE894" s="479"/>
    </row>
    <row r="895" spans="1:31" s="75" customFormat="1" ht="13.5" x14ac:dyDescent="0.2">
      <c r="A895" s="211">
        <v>892</v>
      </c>
      <c r="B895" s="212" t="s">
        <v>2208</v>
      </c>
      <c r="C895" s="213" t="s">
        <v>2209</v>
      </c>
      <c r="D895" s="213"/>
      <c r="E895" s="213">
        <v>0</v>
      </c>
      <c r="F895" s="213" t="s">
        <v>590</v>
      </c>
      <c r="G895" s="214" t="s">
        <v>572</v>
      </c>
      <c r="H895" s="208" t="str">
        <f>IF(Input!F$4="GMH_OECC",J895,IF(Input!F$4="GMH_XOEC",L895,IF(Input!F$4="GMH_Korea",N895,IF(Input!F$4="GMH_EU",P895,IF(Input!F$4="Skysuper",#REF!,IF(Input!F$4="SkyII",#REF!,IF(Input!F$4="XO-8000",#REF!, "FALSE")))))))</f>
        <v>00</v>
      </c>
      <c r="I895" s="209">
        <f>IF(Input!F$4="GMH_OECC",K895,IF(Input!F$4="GMH_XOEC",M895,IF(Input!F$4="GMH_Korea",O895,IF(Input!F$4="GMH_EU",Q895,IF(Input!F$4="Skysuper",#REF!,IF(Input!F$4="SkyII",#REF!,IF(Input!F$4="XO-8000",#REF!, "FALSE")))))))</f>
        <v>0</v>
      </c>
      <c r="J895" s="210" t="s">
        <v>10359</v>
      </c>
      <c r="K895" s="268">
        <v>0</v>
      </c>
      <c r="L895" s="270" t="s">
        <v>10359</v>
      </c>
      <c r="M895" s="270">
        <v>0</v>
      </c>
      <c r="N895" s="270" t="s">
        <v>10359</v>
      </c>
      <c r="O895" s="270">
        <v>0</v>
      </c>
      <c r="P895" s="270" t="s">
        <v>10359</v>
      </c>
      <c r="Q895" s="270">
        <v>0</v>
      </c>
      <c r="R895" s="74"/>
      <c r="S895" s="75" t="str">
        <f t="shared" si="75"/>
        <v>0000</v>
      </c>
      <c r="T895" s="75" t="str">
        <f t="shared" si="76"/>
        <v>00000000000000000000000000000000</v>
      </c>
      <c r="V895" s="197"/>
      <c r="W895" s="75">
        <f t="shared" si="77"/>
        <v>0</v>
      </c>
      <c r="AE895" s="479"/>
    </row>
    <row r="896" spans="1:31" s="75" customFormat="1" ht="13.5" x14ac:dyDescent="0.2">
      <c r="A896" s="211">
        <v>893</v>
      </c>
      <c r="B896" s="212" t="s">
        <v>2210</v>
      </c>
      <c r="C896" s="213" t="s">
        <v>2211</v>
      </c>
      <c r="D896" s="213"/>
      <c r="E896" s="213">
        <v>0</v>
      </c>
      <c r="F896" s="213" t="s">
        <v>590</v>
      </c>
      <c r="G896" s="214" t="s">
        <v>572</v>
      </c>
      <c r="H896" s="208" t="str">
        <f>IF(Input!F$4="GMH_OECC",J896,IF(Input!F$4="GMH_XOEC",L896,IF(Input!F$4="GMH_Korea",N896,IF(Input!F$4="GMH_EU",P896,IF(Input!F$4="Skysuper",#REF!,IF(Input!F$4="SkyII",#REF!,IF(Input!F$4="XO-8000",#REF!, "FALSE")))))))</f>
        <v>00</v>
      </c>
      <c r="I896" s="209">
        <f>IF(Input!F$4="GMH_OECC",K896,IF(Input!F$4="GMH_XOEC",M896,IF(Input!F$4="GMH_Korea",O896,IF(Input!F$4="GMH_EU",Q896,IF(Input!F$4="Skysuper",#REF!,IF(Input!F$4="SkyII",#REF!,IF(Input!F$4="XO-8000",#REF!, "FALSE")))))))</f>
        <v>0</v>
      </c>
      <c r="J896" s="210" t="s">
        <v>10359</v>
      </c>
      <c r="K896" s="268">
        <v>0</v>
      </c>
      <c r="L896" s="270" t="s">
        <v>10359</v>
      </c>
      <c r="M896" s="270">
        <v>0</v>
      </c>
      <c r="N896" s="270" t="s">
        <v>10359</v>
      </c>
      <c r="O896" s="270">
        <v>0</v>
      </c>
      <c r="P896" s="270" t="s">
        <v>10359</v>
      </c>
      <c r="Q896" s="270">
        <v>0</v>
      </c>
      <c r="R896" s="74"/>
      <c r="S896" s="75" t="str">
        <f t="shared" si="75"/>
        <v>0000</v>
      </c>
      <c r="T896" s="75" t="str">
        <f t="shared" si="76"/>
        <v>00000000000000000000000000000000</v>
      </c>
      <c r="V896" s="197"/>
      <c r="W896" s="75">
        <f t="shared" si="77"/>
        <v>0</v>
      </c>
      <c r="AE896" s="479"/>
    </row>
    <row r="897" spans="1:31" s="75" customFormat="1" ht="13.5" x14ac:dyDescent="0.2">
      <c r="A897" s="211">
        <v>894</v>
      </c>
      <c r="B897" s="212" t="s">
        <v>2212</v>
      </c>
      <c r="C897" s="213" t="s">
        <v>2213</v>
      </c>
      <c r="D897" s="213"/>
      <c r="E897" s="213">
        <v>0</v>
      </c>
      <c r="F897" s="213" t="s">
        <v>590</v>
      </c>
      <c r="G897" s="214" t="s">
        <v>572</v>
      </c>
      <c r="H897" s="208" t="str">
        <f>IF(Input!F$4="GMH_OECC",J897,IF(Input!F$4="GMH_XOEC",L897,IF(Input!F$4="GMH_Korea",N897,IF(Input!F$4="GMH_EU",P897,IF(Input!F$4="Skysuper",#REF!,IF(Input!F$4="SkyII",#REF!,IF(Input!F$4="XO-8000",#REF!, "FALSE")))))))</f>
        <v>00</v>
      </c>
      <c r="I897" s="209">
        <f>IF(Input!F$4="GMH_OECC",K897,IF(Input!F$4="GMH_XOEC",M897,IF(Input!F$4="GMH_Korea",O897,IF(Input!F$4="GMH_EU",Q897,IF(Input!F$4="Skysuper",#REF!,IF(Input!F$4="SkyII",#REF!,IF(Input!F$4="XO-8000",#REF!, "FALSE")))))))</f>
        <v>0</v>
      </c>
      <c r="J897" s="210" t="s">
        <v>10359</v>
      </c>
      <c r="K897" s="268">
        <v>0</v>
      </c>
      <c r="L897" s="270" t="s">
        <v>10359</v>
      </c>
      <c r="M897" s="270">
        <v>0</v>
      </c>
      <c r="N897" s="270" t="s">
        <v>10359</v>
      </c>
      <c r="O897" s="270">
        <v>0</v>
      </c>
      <c r="P897" s="270" t="s">
        <v>10359</v>
      </c>
      <c r="Q897" s="270">
        <v>0</v>
      </c>
      <c r="R897" s="74"/>
      <c r="S897" s="75" t="str">
        <f t="shared" si="75"/>
        <v>0000</v>
      </c>
      <c r="T897" s="75" t="str">
        <f t="shared" si="76"/>
        <v>00000000000000000000000000000000</v>
      </c>
      <c r="V897" s="197"/>
      <c r="W897" s="75">
        <f t="shared" si="77"/>
        <v>0</v>
      </c>
      <c r="AE897" s="479"/>
    </row>
    <row r="898" spans="1:31" s="75" customFormat="1" ht="13.5" x14ac:dyDescent="0.2">
      <c r="A898" s="211">
        <v>895</v>
      </c>
      <c r="B898" s="212" t="s">
        <v>2214</v>
      </c>
      <c r="C898" s="213" t="s">
        <v>2215</v>
      </c>
      <c r="D898" s="213"/>
      <c r="E898" s="213">
        <v>0</v>
      </c>
      <c r="F898" s="213" t="s">
        <v>590</v>
      </c>
      <c r="G898" s="214" t="s">
        <v>572</v>
      </c>
      <c r="H898" s="208" t="str">
        <f>IF(Input!F$4="GMH_OECC",J898,IF(Input!F$4="GMH_XOEC",L898,IF(Input!F$4="GMH_Korea",N898,IF(Input!F$4="GMH_EU",P898,IF(Input!F$4="Skysuper",#REF!,IF(Input!F$4="SkyII",#REF!,IF(Input!F$4="XO-8000",#REF!, "FALSE")))))))</f>
        <v>00</v>
      </c>
      <c r="I898" s="209">
        <f>IF(Input!F$4="GMH_OECC",K898,IF(Input!F$4="GMH_XOEC",M898,IF(Input!F$4="GMH_Korea",O898,IF(Input!F$4="GMH_EU",Q898,IF(Input!F$4="Skysuper",#REF!,IF(Input!F$4="SkyII",#REF!,IF(Input!F$4="XO-8000",#REF!, "FALSE")))))))</f>
        <v>0</v>
      </c>
      <c r="J898" s="210" t="s">
        <v>10359</v>
      </c>
      <c r="K898" s="268">
        <v>0</v>
      </c>
      <c r="L898" s="270" t="s">
        <v>10359</v>
      </c>
      <c r="M898" s="270">
        <v>0</v>
      </c>
      <c r="N898" s="270" t="s">
        <v>10359</v>
      </c>
      <c r="O898" s="270">
        <v>0</v>
      </c>
      <c r="P898" s="270" t="s">
        <v>10359</v>
      </c>
      <c r="Q898" s="270">
        <v>0</v>
      </c>
      <c r="R898" s="74"/>
      <c r="S898" s="75" t="str">
        <f t="shared" si="75"/>
        <v>0000</v>
      </c>
      <c r="T898" s="75" t="str">
        <f t="shared" si="76"/>
        <v>00000000000000000000000000000000</v>
      </c>
      <c r="V898" s="197"/>
      <c r="W898" s="75">
        <f t="shared" si="77"/>
        <v>0</v>
      </c>
      <c r="AE898" s="479"/>
    </row>
    <row r="899" spans="1:31" s="75" customFormat="1" ht="13.5" x14ac:dyDescent="0.2">
      <c r="A899" s="211">
        <v>896</v>
      </c>
      <c r="B899" s="212" t="s">
        <v>2216</v>
      </c>
      <c r="C899" s="213" t="s">
        <v>2217</v>
      </c>
      <c r="D899" s="213"/>
      <c r="E899" s="213">
        <v>0</v>
      </c>
      <c r="F899" s="213" t="s">
        <v>590</v>
      </c>
      <c r="G899" s="214" t="s">
        <v>572</v>
      </c>
      <c r="H899" s="208" t="str">
        <f>IF(Input!F$4="GMH_OECC",J899,IF(Input!F$4="GMH_XOEC",L899,IF(Input!F$4="GMH_Korea",N899,IF(Input!F$4="GMH_EU",P899,IF(Input!F$4="Skysuper",#REF!,IF(Input!F$4="SkyII",#REF!,IF(Input!F$4="XO-8000",#REF!, "FALSE")))))))</f>
        <v>00</v>
      </c>
      <c r="I899" s="209">
        <f>IF(Input!F$4="GMH_OECC",K899,IF(Input!F$4="GMH_XOEC",M899,IF(Input!F$4="GMH_Korea",O899,IF(Input!F$4="GMH_EU",Q899,IF(Input!F$4="Skysuper",#REF!,IF(Input!F$4="SkyII",#REF!,IF(Input!F$4="XO-8000",#REF!, "FALSE")))))))</f>
        <v>0</v>
      </c>
      <c r="J899" s="210" t="s">
        <v>10359</v>
      </c>
      <c r="K899" s="268">
        <v>0</v>
      </c>
      <c r="L899" s="270" t="s">
        <v>10359</v>
      </c>
      <c r="M899" s="270">
        <v>0</v>
      </c>
      <c r="N899" s="270" t="s">
        <v>10359</v>
      </c>
      <c r="O899" s="270">
        <v>0</v>
      </c>
      <c r="P899" s="270" t="s">
        <v>10359</v>
      </c>
      <c r="Q899" s="270">
        <v>0</v>
      </c>
      <c r="R899" s="74"/>
      <c r="S899" s="75" t="str">
        <f t="shared" ref="S899:S962" si="78">"0"&amp;DEC2HEX(2^(I899-1))&amp;IF(LEN(DEC2HEX(H899))=2,DEC2HEX(H899),"0"&amp;DEC2HEX(H899))</f>
        <v>0000</v>
      </c>
      <c r="T899" s="75" t="str">
        <f t="shared" si="76"/>
        <v>00000000000000000000000000000000</v>
      </c>
      <c r="V899" s="197"/>
      <c r="W899" s="75">
        <f t="shared" si="77"/>
        <v>0</v>
      </c>
      <c r="AE899" s="479"/>
    </row>
    <row r="900" spans="1:31" s="75" customFormat="1" ht="13.5" x14ac:dyDescent="0.2">
      <c r="A900" s="211">
        <v>897</v>
      </c>
      <c r="B900" s="212" t="s">
        <v>2218</v>
      </c>
      <c r="C900" s="213" t="s">
        <v>2219</v>
      </c>
      <c r="D900" s="213"/>
      <c r="E900" s="213">
        <v>0</v>
      </c>
      <c r="F900" s="213" t="s">
        <v>590</v>
      </c>
      <c r="G900" s="214" t="s">
        <v>572</v>
      </c>
      <c r="H900" s="208" t="str">
        <f>IF(Input!F$4="GMH_OECC",J900,IF(Input!F$4="GMH_XOEC",L900,IF(Input!F$4="GMH_Korea",N900,IF(Input!F$4="GMH_EU",P900,IF(Input!F$4="Skysuper",#REF!,IF(Input!F$4="SkyII",#REF!,IF(Input!F$4="XO-8000",#REF!, "FALSE")))))))</f>
        <v>00</v>
      </c>
      <c r="I900" s="209">
        <f>IF(Input!F$4="GMH_OECC",K900,IF(Input!F$4="GMH_XOEC",M900,IF(Input!F$4="GMH_Korea",O900,IF(Input!F$4="GMH_EU",Q900,IF(Input!F$4="Skysuper",#REF!,IF(Input!F$4="SkyII",#REF!,IF(Input!F$4="XO-8000",#REF!, "FALSE")))))))</f>
        <v>0</v>
      </c>
      <c r="J900" s="210" t="s">
        <v>10359</v>
      </c>
      <c r="K900" s="268">
        <v>0</v>
      </c>
      <c r="L900" s="270" t="s">
        <v>10359</v>
      </c>
      <c r="M900" s="270">
        <v>0</v>
      </c>
      <c r="N900" s="270" t="s">
        <v>10359</v>
      </c>
      <c r="O900" s="270">
        <v>0</v>
      </c>
      <c r="P900" s="270" t="s">
        <v>10359</v>
      </c>
      <c r="Q900" s="270">
        <v>0</v>
      </c>
      <c r="R900" s="74"/>
      <c r="S900" s="75" t="str">
        <f t="shared" si="78"/>
        <v>0000</v>
      </c>
      <c r="T900" s="75" t="str">
        <f t="shared" ref="T900:T963" si="79">CONCATENATE(S900,S901,S902,S903,S904,S905,S906,S907)</f>
        <v>00000000000000000000000000000000</v>
      </c>
      <c r="V900" s="197"/>
      <c r="W900" s="75">
        <f t="shared" si="77"/>
        <v>0</v>
      </c>
      <c r="AE900" s="479"/>
    </row>
    <row r="901" spans="1:31" s="75" customFormat="1" ht="13.5" x14ac:dyDescent="0.2">
      <c r="A901" s="211">
        <v>898</v>
      </c>
      <c r="B901" s="212" t="s">
        <v>2220</v>
      </c>
      <c r="C901" s="213" t="s">
        <v>2221</v>
      </c>
      <c r="D901" s="213"/>
      <c r="E901" s="213">
        <v>0</v>
      </c>
      <c r="F901" s="213" t="s">
        <v>590</v>
      </c>
      <c r="G901" s="214" t="s">
        <v>572</v>
      </c>
      <c r="H901" s="208" t="str">
        <f>IF(Input!F$4="GMH_OECC",J901,IF(Input!F$4="GMH_XOEC",L901,IF(Input!F$4="GMH_Korea",N901,IF(Input!F$4="GMH_EU",P901,IF(Input!F$4="Skysuper",#REF!,IF(Input!F$4="SkyII",#REF!,IF(Input!F$4="XO-8000",#REF!, "FALSE")))))))</f>
        <v>00</v>
      </c>
      <c r="I901" s="209">
        <f>IF(Input!F$4="GMH_OECC",K901,IF(Input!F$4="GMH_XOEC",M901,IF(Input!F$4="GMH_Korea",O901,IF(Input!F$4="GMH_EU",Q901,IF(Input!F$4="Skysuper",#REF!,IF(Input!F$4="SkyII",#REF!,IF(Input!F$4="XO-8000",#REF!, "FALSE")))))))</f>
        <v>0</v>
      </c>
      <c r="J901" s="210" t="s">
        <v>10359</v>
      </c>
      <c r="K901" s="268">
        <v>0</v>
      </c>
      <c r="L901" s="270" t="s">
        <v>10359</v>
      </c>
      <c r="M901" s="270">
        <v>0</v>
      </c>
      <c r="N901" s="270" t="s">
        <v>10359</v>
      </c>
      <c r="O901" s="270">
        <v>0</v>
      </c>
      <c r="P901" s="270" t="s">
        <v>10359</v>
      </c>
      <c r="Q901" s="270">
        <v>0</v>
      </c>
      <c r="R901" s="74"/>
      <c r="S901" s="75" t="str">
        <f t="shared" si="78"/>
        <v>0000</v>
      </c>
      <c r="T901" s="75" t="str">
        <f t="shared" si="79"/>
        <v>00000000000000000000000000000000</v>
      </c>
      <c r="V901" s="197"/>
      <c r="W901" s="75">
        <f t="shared" si="77"/>
        <v>0</v>
      </c>
      <c r="AE901" s="479"/>
    </row>
    <row r="902" spans="1:31" s="75" customFormat="1" ht="13.5" x14ac:dyDescent="0.2">
      <c r="A902" s="211">
        <v>899</v>
      </c>
      <c r="B902" s="212" t="s">
        <v>2222</v>
      </c>
      <c r="C902" s="213" t="s">
        <v>2223</v>
      </c>
      <c r="D902" s="213"/>
      <c r="E902" s="213">
        <v>0</v>
      </c>
      <c r="F902" s="213" t="s">
        <v>590</v>
      </c>
      <c r="G902" s="214" t="s">
        <v>572</v>
      </c>
      <c r="H902" s="208" t="str">
        <f>IF(Input!F$4="GMH_OECC",J902,IF(Input!F$4="GMH_XOEC",L902,IF(Input!F$4="GMH_Korea",N902,IF(Input!F$4="GMH_EU",P902,IF(Input!F$4="Skysuper",#REF!,IF(Input!F$4="SkyII",#REF!,IF(Input!F$4="XO-8000",#REF!, "FALSE")))))))</f>
        <v>00</v>
      </c>
      <c r="I902" s="209">
        <f>IF(Input!F$4="GMH_OECC",K902,IF(Input!F$4="GMH_XOEC",M902,IF(Input!F$4="GMH_Korea",O902,IF(Input!F$4="GMH_EU",Q902,IF(Input!F$4="Skysuper",#REF!,IF(Input!F$4="SkyII",#REF!,IF(Input!F$4="XO-8000",#REF!, "FALSE")))))))</f>
        <v>0</v>
      </c>
      <c r="J902" s="210" t="s">
        <v>10359</v>
      </c>
      <c r="K902" s="268">
        <v>0</v>
      </c>
      <c r="L902" s="270" t="s">
        <v>10359</v>
      </c>
      <c r="M902" s="270">
        <v>0</v>
      </c>
      <c r="N902" s="270" t="s">
        <v>10359</v>
      </c>
      <c r="O902" s="270">
        <v>0</v>
      </c>
      <c r="P902" s="270" t="s">
        <v>10359</v>
      </c>
      <c r="Q902" s="270">
        <v>0</v>
      </c>
      <c r="R902" s="74"/>
      <c r="S902" s="75" t="str">
        <f t="shared" si="78"/>
        <v>0000</v>
      </c>
      <c r="T902" s="75" t="str">
        <f t="shared" si="79"/>
        <v>00000000000000000000000000000000</v>
      </c>
      <c r="V902" s="197"/>
      <c r="W902" s="75">
        <f t="shared" ref="W902:W965" si="80">HEX2DEC(RIGHT(S902,2))+HEX2DEC(RIGHT(S903,2))+HEX2DEC(RIGHT(S904,2))+HEX2DEC(RIGHT(S905,2))+HEX2DEC(LEFT(S902,2))+HEX2DEC(LEFT(S903,2))+HEX2DEC(LEFT(S904,2))+HEX2DEC(LEFT(S905,2))+HEX2DEC(RIGHT(S906,2))+HEX2DEC(RIGHT(S907,2))+HEX2DEC(RIGHT(S908,2))+HEX2DEC(RIGHT(S909,2))+HEX2DEC(LEFT(S906,2))+HEX2DEC(LEFT(S907,2))+HEX2DEC(LEFT(S908,2))+HEX2DEC(LEFT(S909,2))</f>
        <v>0</v>
      </c>
      <c r="AE902" s="479"/>
    </row>
    <row r="903" spans="1:31" s="75" customFormat="1" ht="13.5" x14ac:dyDescent="0.2">
      <c r="A903" s="211">
        <v>900</v>
      </c>
      <c r="B903" s="212" t="s">
        <v>2224</v>
      </c>
      <c r="C903" s="213" t="s">
        <v>2225</v>
      </c>
      <c r="D903" s="213"/>
      <c r="E903" s="213">
        <v>0</v>
      </c>
      <c r="F903" s="213" t="s">
        <v>590</v>
      </c>
      <c r="G903" s="214" t="s">
        <v>572</v>
      </c>
      <c r="H903" s="208" t="str">
        <f>IF(Input!F$4="GMH_OECC",J903,IF(Input!F$4="GMH_XOEC",L903,IF(Input!F$4="GMH_Korea",N903,IF(Input!F$4="GMH_EU",P903,IF(Input!F$4="Skysuper",#REF!,IF(Input!F$4="SkyII",#REF!,IF(Input!F$4="XO-8000",#REF!, "FALSE")))))))</f>
        <v>00</v>
      </c>
      <c r="I903" s="209">
        <f>IF(Input!F$4="GMH_OECC",K903,IF(Input!F$4="GMH_XOEC",M903,IF(Input!F$4="GMH_Korea",O903,IF(Input!F$4="GMH_EU",Q903,IF(Input!F$4="Skysuper",#REF!,IF(Input!F$4="SkyII",#REF!,IF(Input!F$4="XO-8000",#REF!, "FALSE")))))))</f>
        <v>0</v>
      </c>
      <c r="J903" s="210" t="s">
        <v>10359</v>
      </c>
      <c r="K903" s="268">
        <v>0</v>
      </c>
      <c r="L903" s="270" t="s">
        <v>10359</v>
      </c>
      <c r="M903" s="270">
        <v>0</v>
      </c>
      <c r="N903" s="270" t="s">
        <v>10359</v>
      </c>
      <c r="O903" s="270">
        <v>0</v>
      </c>
      <c r="P903" s="270" t="s">
        <v>10359</v>
      </c>
      <c r="Q903" s="270">
        <v>0</v>
      </c>
      <c r="R903" s="74"/>
      <c r="S903" s="75" t="str">
        <f t="shared" si="78"/>
        <v>0000</v>
      </c>
      <c r="T903" s="75" t="str">
        <f t="shared" si="79"/>
        <v>00000000000000000000000000000000</v>
      </c>
      <c r="V903" s="197"/>
      <c r="W903" s="75">
        <f t="shared" si="80"/>
        <v>0</v>
      </c>
      <c r="AE903" s="479"/>
    </row>
    <row r="904" spans="1:31" s="75" customFormat="1" ht="13.5" x14ac:dyDescent="0.2">
      <c r="A904" s="211">
        <v>901</v>
      </c>
      <c r="B904" s="212" t="s">
        <v>2226</v>
      </c>
      <c r="C904" s="213" t="s">
        <v>2227</v>
      </c>
      <c r="D904" s="213"/>
      <c r="E904" s="213">
        <v>0</v>
      </c>
      <c r="F904" s="213" t="s">
        <v>590</v>
      </c>
      <c r="G904" s="214" t="s">
        <v>572</v>
      </c>
      <c r="H904" s="208" t="str">
        <f>IF(Input!F$4="GMH_OECC",J904,IF(Input!F$4="GMH_XOEC",L904,IF(Input!F$4="GMH_Korea",N904,IF(Input!F$4="GMH_EU",P904,IF(Input!F$4="Skysuper",#REF!,IF(Input!F$4="SkyII",#REF!,IF(Input!F$4="XO-8000",#REF!, "FALSE")))))))</f>
        <v>00</v>
      </c>
      <c r="I904" s="209">
        <f>IF(Input!F$4="GMH_OECC",K904,IF(Input!F$4="GMH_XOEC",M904,IF(Input!F$4="GMH_Korea",O904,IF(Input!F$4="GMH_EU",Q904,IF(Input!F$4="Skysuper",#REF!,IF(Input!F$4="SkyII",#REF!,IF(Input!F$4="XO-8000",#REF!, "FALSE")))))))</f>
        <v>0</v>
      </c>
      <c r="J904" s="210" t="s">
        <v>10359</v>
      </c>
      <c r="K904" s="268">
        <v>0</v>
      </c>
      <c r="L904" s="270" t="s">
        <v>10359</v>
      </c>
      <c r="M904" s="270">
        <v>0</v>
      </c>
      <c r="N904" s="270" t="s">
        <v>10359</v>
      </c>
      <c r="O904" s="270">
        <v>0</v>
      </c>
      <c r="P904" s="270" t="s">
        <v>10359</v>
      </c>
      <c r="Q904" s="270">
        <v>0</v>
      </c>
      <c r="R904" s="74"/>
      <c r="S904" s="75" t="str">
        <f t="shared" si="78"/>
        <v>0000</v>
      </c>
      <c r="T904" s="75" t="str">
        <f t="shared" si="79"/>
        <v>00000000000000000000000000000000</v>
      </c>
      <c r="V904" s="197"/>
      <c r="W904" s="75">
        <f t="shared" si="80"/>
        <v>0</v>
      </c>
      <c r="AE904" s="479"/>
    </row>
    <row r="905" spans="1:31" s="75" customFormat="1" ht="13.5" x14ac:dyDescent="0.2">
      <c r="A905" s="211">
        <v>902</v>
      </c>
      <c r="B905" s="212" t="s">
        <v>2228</v>
      </c>
      <c r="C905" s="213" t="s">
        <v>2229</v>
      </c>
      <c r="D905" s="213"/>
      <c r="E905" s="213">
        <v>0</v>
      </c>
      <c r="F905" s="213" t="s">
        <v>590</v>
      </c>
      <c r="G905" s="214" t="s">
        <v>572</v>
      </c>
      <c r="H905" s="208" t="str">
        <f>IF(Input!F$4="GMH_OECC",J905,IF(Input!F$4="GMH_XOEC",L905,IF(Input!F$4="GMH_Korea",N905,IF(Input!F$4="GMH_EU",P905,IF(Input!F$4="Skysuper",#REF!,IF(Input!F$4="SkyII",#REF!,IF(Input!F$4="XO-8000",#REF!, "FALSE")))))))</f>
        <v>00</v>
      </c>
      <c r="I905" s="209">
        <f>IF(Input!F$4="GMH_OECC",K905,IF(Input!F$4="GMH_XOEC",M905,IF(Input!F$4="GMH_Korea",O905,IF(Input!F$4="GMH_EU",Q905,IF(Input!F$4="Skysuper",#REF!,IF(Input!F$4="SkyII",#REF!,IF(Input!F$4="XO-8000",#REF!, "FALSE")))))))</f>
        <v>0</v>
      </c>
      <c r="J905" s="210" t="s">
        <v>10359</v>
      </c>
      <c r="K905" s="268">
        <v>0</v>
      </c>
      <c r="L905" s="270" t="s">
        <v>10359</v>
      </c>
      <c r="M905" s="270">
        <v>0</v>
      </c>
      <c r="N905" s="270" t="s">
        <v>10359</v>
      </c>
      <c r="O905" s="270">
        <v>0</v>
      </c>
      <c r="P905" s="270" t="s">
        <v>10359</v>
      </c>
      <c r="Q905" s="270">
        <v>0</v>
      </c>
      <c r="R905" s="74"/>
      <c r="S905" s="75" t="str">
        <f t="shared" si="78"/>
        <v>0000</v>
      </c>
      <c r="T905" s="75" t="str">
        <f t="shared" si="79"/>
        <v>00000000000000000000000000000000</v>
      </c>
      <c r="V905" s="197"/>
      <c r="W905" s="75">
        <f t="shared" si="80"/>
        <v>0</v>
      </c>
      <c r="AE905" s="479"/>
    </row>
    <row r="906" spans="1:31" s="75" customFormat="1" ht="13.5" x14ac:dyDescent="0.2">
      <c r="A906" s="211">
        <v>903</v>
      </c>
      <c r="B906" s="212" t="s">
        <v>2230</v>
      </c>
      <c r="C906" s="213" t="s">
        <v>2231</v>
      </c>
      <c r="D906" s="213"/>
      <c r="E906" s="213">
        <v>0</v>
      </c>
      <c r="F906" s="213" t="s">
        <v>590</v>
      </c>
      <c r="G906" s="214" t="s">
        <v>572</v>
      </c>
      <c r="H906" s="208" t="str">
        <f>IF(Input!F$4="GMH_OECC",J906,IF(Input!F$4="GMH_XOEC",L906,IF(Input!F$4="GMH_Korea",N906,IF(Input!F$4="GMH_EU",P906,IF(Input!F$4="Skysuper",#REF!,IF(Input!F$4="SkyII",#REF!,IF(Input!F$4="XO-8000",#REF!, "FALSE")))))))</f>
        <v>00</v>
      </c>
      <c r="I906" s="209">
        <f>IF(Input!F$4="GMH_OECC",K906,IF(Input!F$4="GMH_XOEC",M906,IF(Input!F$4="GMH_Korea",O906,IF(Input!F$4="GMH_EU",Q906,IF(Input!F$4="Skysuper",#REF!,IF(Input!F$4="SkyII",#REF!,IF(Input!F$4="XO-8000",#REF!, "FALSE")))))))</f>
        <v>0</v>
      </c>
      <c r="J906" s="210" t="s">
        <v>10359</v>
      </c>
      <c r="K906" s="268">
        <v>0</v>
      </c>
      <c r="L906" s="270" t="s">
        <v>10359</v>
      </c>
      <c r="M906" s="270">
        <v>0</v>
      </c>
      <c r="N906" s="270" t="s">
        <v>10359</v>
      </c>
      <c r="O906" s="270">
        <v>0</v>
      </c>
      <c r="P906" s="270" t="s">
        <v>10359</v>
      </c>
      <c r="Q906" s="270">
        <v>0</v>
      </c>
      <c r="R906" s="74"/>
      <c r="S906" s="75" t="str">
        <f t="shared" si="78"/>
        <v>0000</v>
      </c>
      <c r="T906" s="75" t="str">
        <f t="shared" si="79"/>
        <v>00000000000000000000000000000000</v>
      </c>
      <c r="V906" s="197"/>
      <c r="W906" s="75">
        <f t="shared" si="80"/>
        <v>0</v>
      </c>
      <c r="AE906" s="479"/>
    </row>
    <row r="907" spans="1:31" s="75" customFormat="1" ht="13.5" x14ac:dyDescent="0.2">
      <c r="A907" s="211">
        <v>904</v>
      </c>
      <c r="B907" s="212" t="s">
        <v>2232</v>
      </c>
      <c r="C907" s="213" t="s">
        <v>2233</v>
      </c>
      <c r="D907" s="213"/>
      <c r="E907" s="213">
        <v>0</v>
      </c>
      <c r="F907" s="213" t="s">
        <v>590</v>
      </c>
      <c r="G907" s="214" t="s">
        <v>572</v>
      </c>
      <c r="H907" s="208" t="str">
        <f>IF(Input!F$4="GMH_OECC",J907,IF(Input!F$4="GMH_XOEC",L907,IF(Input!F$4="GMH_Korea",N907,IF(Input!F$4="GMH_EU",P907,IF(Input!F$4="Skysuper",#REF!,IF(Input!F$4="SkyII",#REF!,IF(Input!F$4="XO-8000",#REF!, "FALSE")))))))</f>
        <v>00</v>
      </c>
      <c r="I907" s="209">
        <f>IF(Input!F$4="GMH_OECC",K907,IF(Input!F$4="GMH_XOEC",M907,IF(Input!F$4="GMH_Korea",O907,IF(Input!F$4="GMH_EU",Q907,IF(Input!F$4="Skysuper",#REF!,IF(Input!F$4="SkyII",#REF!,IF(Input!F$4="XO-8000",#REF!, "FALSE")))))))</f>
        <v>0</v>
      </c>
      <c r="J907" s="210" t="s">
        <v>10359</v>
      </c>
      <c r="K907" s="268">
        <v>0</v>
      </c>
      <c r="L907" s="270" t="s">
        <v>10359</v>
      </c>
      <c r="M907" s="270">
        <v>0</v>
      </c>
      <c r="N907" s="270" t="s">
        <v>10359</v>
      </c>
      <c r="O907" s="270">
        <v>0</v>
      </c>
      <c r="P907" s="270" t="s">
        <v>10359</v>
      </c>
      <c r="Q907" s="270">
        <v>0</v>
      </c>
      <c r="R907" s="74"/>
      <c r="S907" s="75" t="str">
        <f t="shared" si="78"/>
        <v>0000</v>
      </c>
      <c r="T907" s="75" t="str">
        <f t="shared" si="79"/>
        <v>00000000000000000000000000000000</v>
      </c>
      <c r="V907" s="197"/>
      <c r="W907" s="75">
        <f t="shared" si="80"/>
        <v>0</v>
      </c>
      <c r="AE907" s="479"/>
    </row>
    <row r="908" spans="1:31" s="75" customFormat="1" ht="13.5" x14ac:dyDescent="0.2">
      <c r="A908" s="211">
        <v>905</v>
      </c>
      <c r="B908" s="212" t="s">
        <v>2234</v>
      </c>
      <c r="C908" s="213" t="s">
        <v>2235</v>
      </c>
      <c r="D908" s="213"/>
      <c r="E908" s="213">
        <v>0</v>
      </c>
      <c r="F908" s="213" t="s">
        <v>590</v>
      </c>
      <c r="G908" s="214" t="s">
        <v>572</v>
      </c>
      <c r="H908" s="208" t="str">
        <f>IF(Input!F$4="GMH_OECC",J908,IF(Input!F$4="GMH_XOEC",L908,IF(Input!F$4="GMH_Korea",N908,IF(Input!F$4="GMH_EU",P908,IF(Input!F$4="Skysuper",#REF!,IF(Input!F$4="SkyII",#REF!,IF(Input!F$4="XO-8000",#REF!, "FALSE")))))))</f>
        <v>00</v>
      </c>
      <c r="I908" s="209">
        <f>IF(Input!F$4="GMH_OECC",K908,IF(Input!F$4="GMH_XOEC",M908,IF(Input!F$4="GMH_Korea",O908,IF(Input!F$4="GMH_EU",Q908,IF(Input!F$4="Skysuper",#REF!,IF(Input!F$4="SkyII",#REF!,IF(Input!F$4="XO-8000",#REF!, "FALSE")))))))</f>
        <v>0</v>
      </c>
      <c r="J908" s="210" t="s">
        <v>10359</v>
      </c>
      <c r="K908" s="268">
        <v>0</v>
      </c>
      <c r="L908" s="270" t="s">
        <v>10359</v>
      </c>
      <c r="M908" s="270">
        <v>0</v>
      </c>
      <c r="N908" s="270" t="s">
        <v>10359</v>
      </c>
      <c r="O908" s="270">
        <v>0</v>
      </c>
      <c r="P908" s="270" t="s">
        <v>10359</v>
      </c>
      <c r="Q908" s="270">
        <v>0</v>
      </c>
      <c r="R908" s="74"/>
      <c r="S908" s="75" t="str">
        <f t="shared" si="78"/>
        <v>0000</v>
      </c>
      <c r="T908" s="75" t="str">
        <f t="shared" si="79"/>
        <v>00000000000000000000000000000000</v>
      </c>
      <c r="V908" s="197"/>
      <c r="W908" s="75">
        <f t="shared" si="80"/>
        <v>0</v>
      </c>
      <c r="AE908" s="479"/>
    </row>
    <row r="909" spans="1:31" s="75" customFormat="1" ht="13.5" x14ac:dyDescent="0.2">
      <c r="A909" s="211">
        <v>906</v>
      </c>
      <c r="B909" s="212" t="s">
        <v>2236</v>
      </c>
      <c r="C909" s="213" t="s">
        <v>2237</v>
      </c>
      <c r="D909" s="213"/>
      <c r="E909" s="213">
        <v>0</v>
      </c>
      <c r="F909" s="213" t="s">
        <v>590</v>
      </c>
      <c r="G909" s="214" t="s">
        <v>572</v>
      </c>
      <c r="H909" s="208" t="str">
        <f>IF(Input!F$4="GMH_OECC",J909,IF(Input!F$4="GMH_XOEC",L909,IF(Input!F$4="GMH_Korea",N909,IF(Input!F$4="GMH_EU",P909,IF(Input!F$4="Skysuper",#REF!,IF(Input!F$4="SkyII",#REF!,IF(Input!F$4="XO-8000",#REF!, "FALSE")))))))</f>
        <v>00</v>
      </c>
      <c r="I909" s="209">
        <f>IF(Input!F$4="GMH_OECC",K909,IF(Input!F$4="GMH_XOEC",M909,IF(Input!F$4="GMH_Korea",O909,IF(Input!F$4="GMH_EU",Q909,IF(Input!F$4="Skysuper",#REF!,IF(Input!F$4="SkyII",#REF!,IF(Input!F$4="XO-8000",#REF!, "FALSE")))))))</f>
        <v>0</v>
      </c>
      <c r="J909" s="210" t="s">
        <v>10359</v>
      </c>
      <c r="K909" s="268">
        <v>0</v>
      </c>
      <c r="L909" s="270" t="s">
        <v>10359</v>
      </c>
      <c r="M909" s="270">
        <v>0</v>
      </c>
      <c r="N909" s="270" t="s">
        <v>10359</v>
      </c>
      <c r="O909" s="270">
        <v>0</v>
      </c>
      <c r="P909" s="270" t="s">
        <v>10359</v>
      </c>
      <c r="Q909" s="270">
        <v>0</v>
      </c>
      <c r="R909" s="74"/>
      <c r="S909" s="75" t="str">
        <f t="shared" si="78"/>
        <v>0000</v>
      </c>
      <c r="T909" s="75" t="str">
        <f t="shared" si="79"/>
        <v>00000000000000000000000000000000</v>
      </c>
      <c r="V909" s="197"/>
      <c r="W909" s="75">
        <f t="shared" si="80"/>
        <v>0</v>
      </c>
      <c r="AE909" s="479"/>
    </row>
    <row r="910" spans="1:31" s="75" customFormat="1" ht="13.5" x14ac:dyDescent="0.2">
      <c r="A910" s="211">
        <v>907</v>
      </c>
      <c r="B910" s="212" t="s">
        <v>2238</v>
      </c>
      <c r="C910" s="213" t="s">
        <v>2239</v>
      </c>
      <c r="D910" s="213"/>
      <c r="E910" s="213">
        <v>0</v>
      </c>
      <c r="F910" s="213" t="s">
        <v>590</v>
      </c>
      <c r="G910" s="214" t="s">
        <v>572</v>
      </c>
      <c r="H910" s="208" t="str">
        <f>IF(Input!F$4="GMH_OECC",J910,IF(Input!F$4="GMH_XOEC",L910,IF(Input!F$4="GMH_Korea",N910,IF(Input!F$4="GMH_EU",P910,IF(Input!F$4="Skysuper",#REF!,IF(Input!F$4="SkyII",#REF!,IF(Input!F$4="XO-8000",#REF!, "FALSE")))))))</f>
        <v>00</v>
      </c>
      <c r="I910" s="209">
        <f>IF(Input!F$4="GMH_OECC",K910,IF(Input!F$4="GMH_XOEC",M910,IF(Input!F$4="GMH_Korea",O910,IF(Input!F$4="GMH_EU",Q910,IF(Input!F$4="Skysuper",#REF!,IF(Input!F$4="SkyII",#REF!,IF(Input!F$4="XO-8000",#REF!, "FALSE")))))))</f>
        <v>0</v>
      </c>
      <c r="J910" s="210" t="s">
        <v>10359</v>
      </c>
      <c r="K910" s="268">
        <v>0</v>
      </c>
      <c r="L910" s="270" t="s">
        <v>10359</v>
      </c>
      <c r="M910" s="270">
        <v>0</v>
      </c>
      <c r="N910" s="270" t="s">
        <v>10359</v>
      </c>
      <c r="O910" s="270">
        <v>0</v>
      </c>
      <c r="P910" s="270" t="s">
        <v>10359</v>
      </c>
      <c r="Q910" s="270">
        <v>0</v>
      </c>
      <c r="R910" s="74"/>
      <c r="S910" s="75" t="str">
        <f t="shared" si="78"/>
        <v>0000</v>
      </c>
      <c r="T910" s="75" t="str">
        <f t="shared" si="79"/>
        <v>00000000000000000000000000000000</v>
      </c>
      <c r="V910" s="197"/>
      <c r="W910" s="75">
        <f t="shared" si="80"/>
        <v>0</v>
      </c>
      <c r="AE910" s="479"/>
    </row>
    <row r="911" spans="1:31" s="75" customFormat="1" ht="13.5" x14ac:dyDescent="0.2">
      <c r="A911" s="211">
        <v>908</v>
      </c>
      <c r="B911" s="212" t="s">
        <v>2240</v>
      </c>
      <c r="C911" s="213" t="s">
        <v>2241</v>
      </c>
      <c r="D911" s="213"/>
      <c r="E911" s="213">
        <v>0</v>
      </c>
      <c r="F911" s="213" t="s">
        <v>590</v>
      </c>
      <c r="G911" s="214" t="s">
        <v>572</v>
      </c>
      <c r="H911" s="208" t="str">
        <f>IF(Input!F$4="GMH_OECC",J911,IF(Input!F$4="GMH_XOEC",L911,IF(Input!F$4="GMH_Korea",N911,IF(Input!F$4="GMH_EU",P911,IF(Input!F$4="Skysuper",#REF!,IF(Input!F$4="SkyII",#REF!,IF(Input!F$4="XO-8000",#REF!, "FALSE")))))))</f>
        <v>00</v>
      </c>
      <c r="I911" s="209">
        <f>IF(Input!F$4="GMH_OECC",K911,IF(Input!F$4="GMH_XOEC",M911,IF(Input!F$4="GMH_Korea",O911,IF(Input!F$4="GMH_EU",Q911,IF(Input!F$4="Skysuper",#REF!,IF(Input!F$4="SkyII",#REF!,IF(Input!F$4="XO-8000",#REF!, "FALSE")))))))</f>
        <v>0</v>
      </c>
      <c r="J911" s="210" t="s">
        <v>10359</v>
      </c>
      <c r="K911" s="268">
        <v>0</v>
      </c>
      <c r="L911" s="270" t="s">
        <v>10359</v>
      </c>
      <c r="M911" s="270">
        <v>0</v>
      </c>
      <c r="N911" s="270" t="s">
        <v>10359</v>
      </c>
      <c r="O911" s="270">
        <v>0</v>
      </c>
      <c r="P911" s="270" t="s">
        <v>10359</v>
      </c>
      <c r="Q911" s="270">
        <v>0</v>
      </c>
      <c r="R911" s="74"/>
      <c r="S911" s="75" t="str">
        <f t="shared" si="78"/>
        <v>0000</v>
      </c>
      <c r="T911" s="75" t="str">
        <f t="shared" si="79"/>
        <v>00000000000000000000000000000000</v>
      </c>
      <c r="V911" s="197"/>
      <c r="W911" s="75">
        <f t="shared" si="80"/>
        <v>0</v>
      </c>
      <c r="AE911" s="479"/>
    </row>
    <row r="912" spans="1:31" s="75" customFormat="1" ht="13.5" x14ac:dyDescent="0.2">
      <c r="A912" s="211">
        <v>909</v>
      </c>
      <c r="B912" s="212" t="s">
        <v>2242</v>
      </c>
      <c r="C912" s="213" t="s">
        <v>2243</v>
      </c>
      <c r="D912" s="213"/>
      <c r="E912" s="213">
        <v>0</v>
      </c>
      <c r="F912" s="213" t="s">
        <v>590</v>
      </c>
      <c r="G912" s="214" t="s">
        <v>572</v>
      </c>
      <c r="H912" s="208" t="str">
        <f>IF(Input!F$4="GMH_OECC",J912,IF(Input!F$4="GMH_XOEC",L912,IF(Input!F$4="GMH_Korea",N912,IF(Input!F$4="GMH_EU",P912,IF(Input!F$4="Skysuper",#REF!,IF(Input!F$4="SkyII",#REF!,IF(Input!F$4="XO-8000",#REF!, "FALSE")))))))</f>
        <v>00</v>
      </c>
      <c r="I912" s="209">
        <f>IF(Input!F$4="GMH_OECC",K912,IF(Input!F$4="GMH_XOEC",M912,IF(Input!F$4="GMH_Korea",O912,IF(Input!F$4="GMH_EU",Q912,IF(Input!F$4="Skysuper",#REF!,IF(Input!F$4="SkyII",#REF!,IF(Input!F$4="XO-8000",#REF!, "FALSE")))))))</f>
        <v>0</v>
      </c>
      <c r="J912" s="210" t="s">
        <v>10359</v>
      </c>
      <c r="K912" s="268">
        <v>0</v>
      </c>
      <c r="L912" s="270" t="s">
        <v>10359</v>
      </c>
      <c r="M912" s="270">
        <v>0</v>
      </c>
      <c r="N912" s="270" t="s">
        <v>10359</v>
      </c>
      <c r="O912" s="270">
        <v>0</v>
      </c>
      <c r="P912" s="270" t="s">
        <v>10359</v>
      </c>
      <c r="Q912" s="270">
        <v>0</v>
      </c>
      <c r="R912" s="74"/>
      <c r="S912" s="75" t="str">
        <f t="shared" si="78"/>
        <v>0000</v>
      </c>
      <c r="T912" s="75" t="str">
        <f t="shared" si="79"/>
        <v>00000000000000000000000000000000</v>
      </c>
      <c r="V912" s="197"/>
      <c r="W912" s="75">
        <f t="shared" si="80"/>
        <v>0</v>
      </c>
      <c r="AE912" s="479"/>
    </row>
    <row r="913" spans="1:31" s="75" customFormat="1" ht="13.5" x14ac:dyDescent="0.2">
      <c r="A913" s="211">
        <v>910</v>
      </c>
      <c r="B913" s="212" t="s">
        <v>2244</v>
      </c>
      <c r="C913" s="213" t="s">
        <v>2245</v>
      </c>
      <c r="D913" s="213"/>
      <c r="E913" s="213">
        <v>0</v>
      </c>
      <c r="F913" s="213" t="s">
        <v>553</v>
      </c>
      <c r="G913" s="214" t="s">
        <v>572</v>
      </c>
      <c r="H913" s="208" t="str">
        <f>IF(Input!F$4="GMH_OECC",J913,IF(Input!F$4="GMH_XOEC",L913,IF(Input!F$4="GMH_Korea",N913,IF(Input!F$4="GMH_EU",P913,IF(Input!F$4="Skysuper",#REF!,IF(Input!F$4="SkyII",#REF!,IF(Input!F$4="XO-8000",#REF!, "FALSE")))))))</f>
        <v>00</v>
      </c>
      <c r="I913" s="209">
        <f>IF(Input!F$4="GMH_OECC",K913,IF(Input!F$4="GMH_XOEC",M913,IF(Input!F$4="GMH_Korea",O913,IF(Input!F$4="GMH_EU",Q913,IF(Input!F$4="Skysuper",#REF!,IF(Input!F$4="SkyII",#REF!,IF(Input!F$4="XO-8000",#REF!, "FALSE")))))))</f>
        <v>0</v>
      </c>
      <c r="J913" s="210" t="s">
        <v>10359</v>
      </c>
      <c r="K913" s="268">
        <v>0</v>
      </c>
      <c r="L913" s="270" t="s">
        <v>10359</v>
      </c>
      <c r="M913" s="270">
        <v>0</v>
      </c>
      <c r="N913" s="270" t="s">
        <v>10359</v>
      </c>
      <c r="O913" s="270">
        <v>0</v>
      </c>
      <c r="P913" s="270" t="s">
        <v>10359</v>
      </c>
      <c r="Q913" s="270">
        <v>0</v>
      </c>
      <c r="R913" s="74"/>
      <c r="S913" s="75" t="str">
        <f t="shared" si="78"/>
        <v>0000</v>
      </c>
      <c r="T913" s="75" t="str">
        <f t="shared" si="79"/>
        <v>00000000000000000000000000000000</v>
      </c>
      <c r="V913" s="197"/>
      <c r="W913" s="75">
        <f t="shared" si="80"/>
        <v>0</v>
      </c>
      <c r="AE913" s="479"/>
    </row>
    <row r="914" spans="1:31" s="75" customFormat="1" ht="13.5" x14ac:dyDescent="0.2">
      <c r="A914" s="211">
        <v>911</v>
      </c>
      <c r="B914" s="212" t="s">
        <v>2246</v>
      </c>
      <c r="C914" s="213" t="s">
        <v>2247</v>
      </c>
      <c r="D914" s="213"/>
      <c r="E914" s="213">
        <v>0</v>
      </c>
      <c r="F914" s="213" t="s">
        <v>553</v>
      </c>
      <c r="G914" s="214" t="s">
        <v>572</v>
      </c>
      <c r="H914" s="208" t="str">
        <f>IF(Input!F$4="GMH_OECC",J914,IF(Input!F$4="GMH_XOEC",L914,IF(Input!F$4="GMH_Korea",N914,IF(Input!F$4="GMH_EU",P914,IF(Input!F$4="Skysuper",#REF!,IF(Input!F$4="SkyII",#REF!,IF(Input!F$4="XO-8000",#REF!, "FALSE")))))))</f>
        <v>00</v>
      </c>
      <c r="I914" s="209">
        <f>IF(Input!F$4="GMH_OECC",K914,IF(Input!F$4="GMH_XOEC",M914,IF(Input!F$4="GMH_Korea",O914,IF(Input!F$4="GMH_EU",Q914,IF(Input!F$4="Skysuper",#REF!,IF(Input!F$4="SkyII",#REF!,IF(Input!F$4="XO-8000",#REF!, "FALSE")))))))</f>
        <v>0</v>
      </c>
      <c r="J914" s="210" t="s">
        <v>10359</v>
      </c>
      <c r="K914" s="268">
        <v>0</v>
      </c>
      <c r="L914" s="270" t="s">
        <v>10359</v>
      </c>
      <c r="M914" s="270">
        <v>0</v>
      </c>
      <c r="N914" s="270" t="s">
        <v>10359</v>
      </c>
      <c r="O914" s="270">
        <v>0</v>
      </c>
      <c r="P914" s="270" t="s">
        <v>10359</v>
      </c>
      <c r="Q914" s="270">
        <v>0</v>
      </c>
      <c r="R914" s="74"/>
      <c r="S914" s="75" t="str">
        <f t="shared" si="78"/>
        <v>0000</v>
      </c>
      <c r="T914" s="75" t="str">
        <f t="shared" si="79"/>
        <v>00000000000000000000000000000000</v>
      </c>
      <c r="V914" s="197"/>
      <c r="W914" s="75">
        <f t="shared" si="80"/>
        <v>0</v>
      </c>
      <c r="AE914" s="479"/>
    </row>
    <row r="915" spans="1:31" s="75" customFormat="1" ht="13.5" x14ac:dyDescent="0.2">
      <c r="A915" s="211">
        <v>912</v>
      </c>
      <c r="B915" s="212" t="s">
        <v>2248</v>
      </c>
      <c r="C915" s="213" t="s">
        <v>2249</v>
      </c>
      <c r="D915" s="213"/>
      <c r="E915" s="213">
        <v>0</v>
      </c>
      <c r="F915" s="213" t="s">
        <v>553</v>
      </c>
      <c r="G915" s="214" t="s">
        <v>572</v>
      </c>
      <c r="H915" s="208" t="str">
        <f>IF(Input!F$4="GMH_OECC",J915,IF(Input!F$4="GMH_XOEC",L915,IF(Input!F$4="GMH_Korea",N915,IF(Input!F$4="GMH_EU",P915,IF(Input!F$4="Skysuper",#REF!,IF(Input!F$4="SkyII",#REF!,IF(Input!F$4="XO-8000",#REF!, "FALSE")))))))</f>
        <v>00</v>
      </c>
      <c r="I915" s="209">
        <f>IF(Input!F$4="GMH_OECC",K915,IF(Input!F$4="GMH_XOEC",M915,IF(Input!F$4="GMH_Korea",O915,IF(Input!F$4="GMH_EU",Q915,IF(Input!F$4="Skysuper",#REF!,IF(Input!F$4="SkyII",#REF!,IF(Input!F$4="XO-8000",#REF!, "FALSE")))))))</f>
        <v>0</v>
      </c>
      <c r="J915" s="210" t="s">
        <v>10359</v>
      </c>
      <c r="K915" s="268">
        <v>0</v>
      </c>
      <c r="L915" s="270" t="s">
        <v>10359</v>
      </c>
      <c r="M915" s="270">
        <v>0</v>
      </c>
      <c r="N915" s="270" t="s">
        <v>10359</v>
      </c>
      <c r="O915" s="270">
        <v>0</v>
      </c>
      <c r="P915" s="270" t="s">
        <v>10359</v>
      </c>
      <c r="Q915" s="270">
        <v>0</v>
      </c>
      <c r="R915" s="74"/>
      <c r="S915" s="75" t="str">
        <f t="shared" si="78"/>
        <v>0000</v>
      </c>
      <c r="T915" s="75" t="str">
        <f t="shared" si="79"/>
        <v>00000000000000000000000000000000</v>
      </c>
      <c r="V915" s="197"/>
      <c r="W915" s="75">
        <f t="shared" si="80"/>
        <v>0</v>
      </c>
      <c r="AE915" s="479"/>
    </row>
    <row r="916" spans="1:31" s="75" customFormat="1" ht="13.5" x14ac:dyDescent="0.2">
      <c r="A916" s="211">
        <v>913</v>
      </c>
      <c r="B916" s="212" t="s">
        <v>2250</v>
      </c>
      <c r="C916" s="213" t="s">
        <v>2251</v>
      </c>
      <c r="D916" s="213"/>
      <c r="E916" s="213">
        <v>0</v>
      </c>
      <c r="F916" s="213" t="s">
        <v>553</v>
      </c>
      <c r="G916" s="214" t="s">
        <v>572</v>
      </c>
      <c r="H916" s="208" t="str">
        <f>IF(Input!F$4="GMH_OECC",J916,IF(Input!F$4="GMH_XOEC",L916,IF(Input!F$4="GMH_Korea",N916,IF(Input!F$4="GMH_EU",P916,IF(Input!F$4="Skysuper",#REF!,IF(Input!F$4="SkyII",#REF!,IF(Input!F$4="XO-8000",#REF!, "FALSE")))))))</f>
        <v>00</v>
      </c>
      <c r="I916" s="209">
        <f>IF(Input!F$4="GMH_OECC",K916,IF(Input!F$4="GMH_XOEC",M916,IF(Input!F$4="GMH_Korea",O916,IF(Input!F$4="GMH_EU",Q916,IF(Input!F$4="Skysuper",#REF!,IF(Input!F$4="SkyII",#REF!,IF(Input!F$4="XO-8000",#REF!, "FALSE")))))))</f>
        <v>0</v>
      </c>
      <c r="J916" s="210" t="s">
        <v>10359</v>
      </c>
      <c r="K916" s="268">
        <v>0</v>
      </c>
      <c r="L916" s="270" t="s">
        <v>10359</v>
      </c>
      <c r="M916" s="270">
        <v>0</v>
      </c>
      <c r="N916" s="270" t="s">
        <v>10359</v>
      </c>
      <c r="O916" s="270">
        <v>0</v>
      </c>
      <c r="P916" s="270" t="s">
        <v>10359</v>
      </c>
      <c r="Q916" s="270">
        <v>0</v>
      </c>
      <c r="R916" s="74"/>
      <c r="S916" s="75" t="str">
        <f t="shared" si="78"/>
        <v>0000</v>
      </c>
      <c r="T916" s="75" t="str">
        <f t="shared" si="79"/>
        <v>00000000000000000000000000000000</v>
      </c>
      <c r="V916" s="197"/>
      <c r="W916" s="75">
        <f t="shared" si="80"/>
        <v>0</v>
      </c>
      <c r="AE916" s="479"/>
    </row>
    <row r="917" spans="1:31" s="75" customFormat="1" ht="13.5" x14ac:dyDescent="0.2">
      <c r="A917" s="211">
        <v>914</v>
      </c>
      <c r="B917" s="212" t="s">
        <v>2252</v>
      </c>
      <c r="C917" s="213" t="s">
        <v>2253</v>
      </c>
      <c r="D917" s="213"/>
      <c r="E917" s="213">
        <v>0</v>
      </c>
      <c r="F917" s="213" t="s">
        <v>553</v>
      </c>
      <c r="G917" s="214" t="s">
        <v>572</v>
      </c>
      <c r="H917" s="208" t="str">
        <f>IF(Input!F$4="GMH_OECC",J917,IF(Input!F$4="GMH_XOEC",L917,IF(Input!F$4="GMH_Korea",N917,IF(Input!F$4="GMH_EU",P917,IF(Input!F$4="Skysuper",#REF!,IF(Input!F$4="SkyII",#REF!,IF(Input!F$4="XO-8000",#REF!, "FALSE")))))))</f>
        <v>00</v>
      </c>
      <c r="I917" s="209">
        <f>IF(Input!F$4="GMH_OECC",K917,IF(Input!F$4="GMH_XOEC",M917,IF(Input!F$4="GMH_Korea",O917,IF(Input!F$4="GMH_EU",Q917,IF(Input!F$4="Skysuper",#REF!,IF(Input!F$4="SkyII",#REF!,IF(Input!F$4="XO-8000",#REF!, "FALSE")))))))</f>
        <v>0</v>
      </c>
      <c r="J917" s="210" t="s">
        <v>10359</v>
      </c>
      <c r="K917" s="268">
        <v>0</v>
      </c>
      <c r="L917" s="270" t="s">
        <v>10359</v>
      </c>
      <c r="M917" s="270">
        <v>0</v>
      </c>
      <c r="N917" s="270" t="s">
        <v>10359</v>
      </c>
      <c r="O917" s="270">
        <v>0</v>
      </c>
      <c r="P917" s="270" t="s">
        <v>10359</v>
      </c>
      <c r="Q917" s="270">
        <v>0</v>
      </c>
      <c r="R917" s="74"/>
      <c r="S917" s="75" t="str">
        <f t="shared" si="78"/>
        <v>0000</v>
      </c>
      <c r="T917" s="75" t="str">
        <f t="shared" si="79"/>
        <v>00000000000000000000000000000000</v>
      </c>
      <c r="V917" s="197"/>
      <c r="W917" s="75">
        <f t="shared" si="80"/>
        <v>0</v>
      </c>
      <c r="AE917" s="479"/>
    </row>
    <row r="918" spans="1:31" s="75" customFormat="1" ht="13.5" x14ac:dyDescent="0.2">
      <c r="A918" s="211">
        <v>915</v>
      </c>
      <c r="B918" s="212" t="s">
        <v>2254</v>
      </c>
      <c r="C918" s="213" t="s">
        <v>2255</v>
      </c>
      <c r="D918" s="213"/>
      <c r="E918" s="213">
        <v>0</v>
      </c>
      <c r="F918" s="213" t="s">
        <v>553</v>
      </c>
      <c r="G918" s="214" t="s">
        <v>572</v>
      </c>
      <c r="H918" s="208" t="str">
        <f>IF(Input!F$4="GMH_OECC",J918,IF(Input!F$4="GMH_XOEC",L918,IF(Input!F$4="GMH_Korea",N918,IF(Input!F$4="GMH_EU",P918,IF(Input!F$4="Skysuper",#REF!,IF(Input!F$4="SkyII",#REF!,IF(Input!F$4="XO-8000",#REF!, "FALSE")))))))</f>
        <v>00</v>
      </c>
      <c r="I918" s="209">
        <f>IF(Input!F$4="GMH_OECC",K918,IF(Input!F$4="GMH_XOEC",M918,IF(Input!F$4="GMH_Korea",O918,IF(Input!F$4="GMH_EU",Q918,IF(Input!F$4="Skysuper",#REF!,IF(Input!F$4="SkyII",#REF!,IF(Input!F$4="XO-8000",#REF!, "FALSE")))))))</f>
        <v>0</v>
      </c>
      <c r="J918" s="210" t="s">
        <v>10359</v>
      </c>
      <c r="K918" s="268">
        <v>0</v>
      </c>
      <c r="L918" s="270" t="s">
        <v>10359</v>
      </c>
      <c r="M918" s="270">
        <v>0</v>
      </c>
      <c r="N918" s="270" t="s">
        <v>10359</v>
      </c>
      <c r="O918" s="270">
        <v>0</v>
      </c>
      <c r="P918" s="270" t="s">
        <v>10359</v>
      </c>
      <c r="Q918" s="270">
        <v>0</v>
      </c>
      <c r="R918" s="74"/>
      <c r="S918" s="75" t="str">
        <f t="shared" si="78"/>
        <v>0000</v>
      </c>
      <c r="T918" s="75" t="str">
        <f t="shared" si="79"/>
        <v>00000000000000000000000000000000</v>
      </c>
      <c r="V918" s="197"/>
      <c r="W918" s="75">
        <f t="shared" si="80"/>
        <v>0</v>
      </c>
      <c r="AE918" s="479"/>
    </row>
    <row r="919" spans="1:31" s="75" customFormat="1" ht="13.5" x14ac:dyDescent="0.2">
      <c r="A919" s="211">
        <v>916</v>
      </c>
      <c r="B919" s="212" t="s">
        <v>2256</v>
      </c>
      <c r="C919" s="213" t="s">
        <v>2257</v>
      </c>
      <c r="D919" s="213"/>
      <c r="E919" s="213">
        <v>0</v>
      </c>
      <c r="F919" s="213" t="s">
        <v>553</v>
      </c>
      <c r="G919" s="214" t="s">
        <v>572</v>
      </c>
      <c r="H919" s="208" t="str">
        <f>IF(Input!F$4="GMH_OECC",J919,IF(Input!F$4="GMH_XOEC",L919,IF(Input!F$4="GMH_Korea",N919,IF(Input!F$4="GMH_EU",P919,IF(Input!F$4="Skysuper",#REF!,IF(Input!F$4="SkyII",#REF!,IF(Input!F$4="XO-8000",#REF!, "FALSE")))))))</f>
        <v>00</v>
      </c>
      <c r="I919" s="209">
        <f>IF(Input!F$4="GMH_OECC",K919,IF(Input!F$4="GMH_XOEC",M919,IF(Input!F$4="GMH_Korea",O919,IF(Input!F$4="GMH_EU",Q919,IF(Input!F$4="Skysuper",#REF!,IF(Input!F$4="SkyII",#REF!,IF(Input!F$4="XO-8000",#REF!, "FALSE")))))))</f>
        <v>0</v>
      </c>
      <c r="J919" s="210" t="s">
        <v>10359</v>
      </c>
      <c r="K919" s="268">
        <v>0</v>
      </c>
      <c r="L919" s="270" t="s">
        <v>10359</v>
      </c>
      <c r="M919" s="270">
        <v>0</v>
      </c>
      <c r="N919" s="270" t="s">
        <v>10359</v>
      </c>
      <c r="O919" s="270">
        <v>0</v>
      </c>
      <c r="P919" s="270" t="s">
        <v>10359</v>
      </c>
      <c r="Q919" s="270">
        <v>0</v>
      </c>
      <c r="R919" s="74"/>
      <c r="S919" s="75" t="str">
        <f t="shared" si="78"/>
        <v>0000</v>
      </c>
      <c r="T919" s="75" t="str">
        <f t="shared" si="79"/>
        <v>00000000000000000000000000000000</v>
      </c>
      <c r="V919" s="197"/>
      <c r="W919" s="75">
        <f t="shared" si="80"/>
        <v>0</v>
      </c>
      <c r="AE919" s="479"/>
    </row>
    <row r="920" spans="1:31" s="75" customFormat="1" ht="13.5" x14ac:dyDescent="0.2">
      <c r="A920" s="211">
        <v>917</v>
      </c>
      <c r="B920" s="212" t="s">
        <v>2258</v>
      </c>
      <c r="C920" s="213" t="s">
        <v>2259</v>
      </c>
      <c r="D920" s="213"/>
      <c r="E920" s="213">
        <v>0</v>
      </c>
      <c r="F920" s="213" t="s">
        <v>553</v>
      </c>
      <c r="G920" s="214" t="s">
        <v>572</v>
      </c>
      <c r="H920" s="208" t="str">
        <f>IF(Input!F$4="GMH_OECC",J920,IF(Input!F$4="GMH_XOEC",L920,IF(Input!F$4="GMH_Korea",N920,IF(Input!F$4="GMH_EU",P920,IF(Input!F$4="Skysuper",#REF!,IF(Input!F$4="SkyII",#REF!,IF(Input!F$4="XO-8000",#REF!, "FALSE")))))))</f>
        <v>00</v>
      </c>
      <c r="I920" s="209">
        <f>IF(Input!F$4="GMH_OECC",K920,IF(Input!F$4="GMH_XOEC",M920,IF(Input!F$4="GMH_Korea",O920,IF(Input!F$4="GMH_EU",Q920,IF(Input!F$4="Skysuper",#REF!,IF(Input!F$4="SkyII",#REF!,IF(Input!F$4="XO-8000",#REF!, "FALSE")))))))</f>
        <v>0</v>
      </c>
      <c r="J920" s="210" t="s">
        <v>10359</v>
      </c>
      <c r="K920" s="268">
        <v>0</v>
      </c>
      <c r="L920" s="270" t="s">
        <v>10359</v>
      </c>
      <c r="M920" s="270">
        <v>0</v>
      </c>
      <c r="N920" s="270" t="s">
        <v>10359</v>
      </c>
      <c r="O920" s="270">
        <v>0</v>
      </c>
      <c r="P920" s="270" t="s">
        <v>10359</v>
      </c>
      <c r="Q920" s="270">
        <v>0</v>
      </c>
      <c r="R920" s="74"/>
      <c r="S920" s="75" t="str">
        <f t="shared" si="78"/>
        <v>0000</v>
      </c>
      <c r="T920" s="75" t="str">
        <f t="shared" si="79"/>
        <v>00000000000000000000000000000000</v>
      </c>
      <c r="V920" s="197"/>
      <c r="W920" s="75">
        <f t="shared" si="80"/>
        <v>0</v>
      </c>
      <c r="AE920" s="479"/>
    </row>
    <row r="921" spans="1:31" s="75" customFormat="1" ht="13.5" x14ac:dyDescent="0.2">
      <c r="A921" s="211">
        <v>918</v>
      </c>
      <c r="B921" s="212" t="s">
        <v>2260</v>
      </c>
      <c r="C921" s="213" t="s">
        <v>2261</v>
      </c>
      <c r="D921" s="213"/>
      <c r="E921" s="213">
        <v>0</v>
      </c>
      <c r="F921" s="213" t="s">
        <v>553</v>
      </c>
      <c r="G921" s="214" t="s">
        <v>572</v>
      </c>
      <c r="H921" s="208" t="str">
        <f>IF(Input!F$4="GMH_OECC",J921,IF(Input!F$4="GMH_XOEC",L921,IF(Input!F$4="GMH_Korea",N921,IF(Input!F$4="GMH_EU",P921,IF(Input!F$4="Skysuper",#REF!,IF(Input!F$4="SkyII",#REF!,IF(Input!F$4="XO-8000",#REF!, "FALSE")))))))</f>
        <v>00</v>
      </c>
      <c r="I921" s="209">
        <f>IF(Input!F$4="GMH_OECC",K921,IF(Input!F$4="GMH_XOEC",M921,IF(Input!F$4="GMH_Korea",O921,IF(Input!F$4="GMH_EU",Q921,IF(Input!F$4="Skysuper",#REF!,IF(Input!F$4="SkyII",#REF!,IF(Input!F$4="XO-8000",#REF!, "FALSE")))))))</f>
        <v>0</v>
      </c>
      <c r="J921" s="210" t="s">
        <v>10359</v>
      </c>
      <c r="K921" s="268">
        <v>0</v>
      </c>
      <c r="L921" s="270" t="s">
        <v>10359</v>
      </c>
      <c r="M921" s="270">
        <v>0</v>
      </c>
      <c r="N921" s="270" t="s">
        <v>10359</v>
      </c>
      <c r="O921" s="270">
        <v>0</v>
      </c>
      <c r="P921" s="270" t="s">
        <v>10359</v>
      </c>
      <c r="Q921" s="270">
        <v>0</v>
      </c>
      <c r="R921" s="74"/>
      <c r="S921" s="75" t="str">
        <f t="shared" si="78"/>
        <v>0000</v>
      </c>
      <c r="T921" s="75" t="str">
        <f t="shared" si="79"/>
        <v>00000000000000000000000000000000</v>
      </c>
      <c r="V921" s="197"/>
      <c r="W921" s="75">
        <f t="shared" si="80"/>
        <v>0</v>
      </c>
      <c r="AE921" s="479"/>
    </row>
    <row r="922" spans="1:31" s="75" customFormat="1" ht="13.5" x14ac:dyDescent="0.2">
      <c r="A922" s="211">
        <v>919</v>
      </c>
      <c r="B922" s="212" t="s">
        <v>2262</v>
      </c>
      <c r="C922" s="213" t="s">
        <v>2263</v>
      </c>
      <c r="D922" s="213"/>
      <c r="E922" s="213">
        <v>0</v>
      </c>
      <c r="F922" s="213" t="s">
        <v>553</v>
      </c>
      <c r="G922" s="214" t="s">
        <v>572</v>
      </c>
      <c r="H922" s="208" t="str">
        <f>IF(Input!F$4="GMH_OECC",J922,IF(Input!F$4="GMH_XOEC",L922,IF(Input!F$4="GMH_Korea",N922,IF(Input!F$4="GMH_EU",P922,IF(Input!F$4="Skysuper",#REF!,IF(Input!F$4="SkyII",#REF!,IF(Input!F$4="XO-8000",#REF!, "FALSE")))))))</f>
        <v>00</v>
      </c>
      <c r="I922" s="209">
        <f>IF(Input!F$4="GMH_OECC",K922,IF(Input!F$4="GMH_XOEC",M922,IF(Input!F$4="GMH_Korea",O922,IF(Input!F$4="GMH_EU",Q922,IF(Input!F$4="Skysuper",#REF!,IF(Input!F$4="SkyII",#REF!,IF(Input!F$4="XO-8000",#REF!, "FALSE")))))))</f>
        <v>0</v>
      </c>
      <c r="J922" s="210" t="s">
        <v>10359</v>
      </c>
      <c r="K922" s="268">
        <v>0</v>
      </c>
      <c r="L922" s="270" t="s">
        <v>10359</v>
      </c>
      <c r="M922" s="270">
        <v>0</v>
      </c>
      <c r="N922" s="270" t="s">
        <v>10359</v>
      </c>
      <c r="O922" s="270">
        <v>0</v>
      </c>
      <c r="P922" s="270" t="s">
        <v>10359</v>
      </c>
      <c r="Q922" s="270">
        <v>0</v>
      </c>
      <c r="R922" s="74"/>
      <c r="S922" s="75" t="str">
        <f t="shared" si="78"/>
        <v>0000</v>
      </c>
      <c r="T922" s="75" t="str">
        <f t="shared" si="79"/>
        <v>00000000000000000000000000000000</v>
      </c>
      <c r="V922" s="197"/>
      <c r="W922" s="75">
        <f t="shared" si="80"/>
        <v>0</v>
      </c>
      <c r="AE922" s="479"/>
    </row>
    <row r="923" spans="1:31" s="75" customFormat="1" ht="13.5" x14ac:dyDescent="0.2">
      <c r="A923" s="211">
        <v>920</v>
      </c>
      <c r="B923" s="212" t="s">
        <v>2264</v>
      </c>
      <c r="C923" s="213" t="s">
        <v>2265</v>
      </c>
      <c r="D923" s="213"/>
      <c r="E923" s="213">
        <v>0</v>
      </c>
      <c r="F923" s="213" t="s">
        <v>553</v>
      </c>
      <c r="G923" s="214" t="s">
        <v>572</v>
      </c>
      <c r="H923" s="208" t="str">
        <f>IF(Input!F$4="GMH_OECC",J923,IF(Input!F$4="GMH_XOEC",L923,IF(Input!F$4="GMH_Korea",N923,IF(Input!F$4="GMH_EU",P923,IF(Input!F$4="Skysuper",#REF!,IF(Input!F$4="SkyII",#REF!,IF(Input!F$4="XO-8000",#REF!, "FALSE")))))))</f>
        <v>00</v>
      </c>
      <c r="I923" s="209">
        <f>IF(Input!F$4="GMH_OECC",K923,IF(Input!F$4="GMH_XOEC",M923,IF(Input!F$4="GMH_Korea",O923,IF(Input!F$4="GMH_EU",Q923,IF(Input!F$4="Skysuper",#REF!,IF(Input!F$4="SkyII",#REF!,IF(Input!F$4="XO-8000",#REF!, "FALSE")))))))</f>
        <v>0</v>
      </c>
      <c r="J923" s="210" t="s">
        <v>10359</v>
      </c>
      <c r="K923" s="268">
        <v>0</v>
      </c>
      <c r="L923" s="270" t="s">
        <v>10359</v>
      </c>
      <c r="M923" s="270">
        <v>0</v>
      </c>
      <c r="N923" s="270" t="s">
        <v>10359</v>
      </c>
      <c r="O923" s="270">
        <v>0</v>
      </c>
      <c r="P923" s="270" t="s">
        <v>10359</v>
      </c>
      <c r="Q923" s="270">
        <v>0</v>
      </c>
      <c r="R923" s="74"/>
      <c r="S923" s="75" t="str">
        <f t="shared" si="78"/>
        <v>0000</v>
      </c>
      <c r="T923" s="75" t="str">
        <f t="shared" si="79"/>
        <v>00000000000000000000000000000000</v>
      </c>
      <c r="V923" s="197"/>
      <c r="W923" s="75">
        <f t="shared" si="80"/>
        <v>0</v>
      </c>
      <c r="AE923" s="479"/>
    </row>
    <row r="924" spans="1:31" s="75" customFormat="1" ht="13.5" x14ac:dyDescent="0.2">
      <c r="A924" s="211">
        <v>921</v>
      </c>
      <c r="B924" s="212" t="s">
        <v>2266</v>
      </c>
      <c r="C924" s="213" t="s">
        <v>2267</v>
      </c>
      <c r="D924" s="213"/>
      <c r="E924" s="213">
        <v>0</v>
      </c>
      <c r="F924" s="213" t="s">
        <v>553</v>
      </c>
      <c r="G924" s="214" t="s">
        <v>572</v>
      </c>
      <c r="H924" s="208" t="str">
        <f>IF(Input!F$4="GMH_OECC",J924,IF(Input!F$4="GMH_XOEC",L924,IF(Input!F$4="GMH_Korea",N924,IF(Input!F$4="GMH_EU",P924,IF(Input!F$4="Skysuper",#REF!,IF(Input!F$4="SkyII",#REF!,IF(Input!F$4="XO-8000",#REF!, "FALSE")))))))</f>
        <v>00</v>
      </c>
      <c r="I924" s="209">
        <f>IF(Input!F$4="GMH_OECC",K924,IF(Input!F$4="GMH_XOEC",M924,IF(Input!F$4="GMH_Korea",O924,IF(Input!F$4="GMH_EU",Q924,IF(Input!F$4="Skysuper",#REF!,IF(Input!F$4="SkyII",#REF!,IF(Input!F$4="XO-8000",#REF!, "FALSE")))))))</f>
        <v>0</v>
      </c>
      <c r="J924" s="210" t="s">
        <v>10359</v>
      </c>
      <c r="K924" s="268">
        <v>0</v>
      </c>
      <c r="L924" s="270" t="s">
        <v>10359</v>
      </c>
      <c r="M924" s="270">
        <v>0</v>
      </c>
      <c r="N924" s="270" t="s">
        <v>10359</v>
      </c>
      <c r="O924" s="270">
        <v>0</v>
      </c>
      <c r="P924" s="270" t="s">
        <v>10359</v>
      </c>
      <c r="Q924" s="270">
        <v>0</v>
      </c>
      <c r="R924" s="74"/>
      <c r="S924" s="75" t="str">
        <f t="shared" si="78"/>
        <v>0000</v>
      </c>
      <c r="T924" s="75" t="str">
        <f t="shared" si="79"/>
        <v>00000000000000000000000000000000</v>
      </c>
      <c r="V924" s="197"/>
      <c r="W924" s="75">
        <f t="shared" si="80"/>
        <v>0</v>
      </c>
      <c r="AE924" s="479"/>
    </row>
    <row r="925" spans="1:31" s="75" customFormat="1" ht="13.5" x14ac:dyDescent="0.2">
      <c r="A925" s="211">
        <v>922</v>
      </c>
      <c r="B925" s="212" t="s">
        <v>2268</v>
      </c>
      <c r="C925" s="213" t="s">
        <v>2269</v>
      </c>
      <c r="D925" s="213"/>
      <c r="E925" s="213">
        <v>0</v>
      </c>
      <c r="F925" s="213" t="s">
        <v>553</v>
      </c>
      <c r="G925" s="214" t="s">
        <v>572</v>
      </c>
      <c r="H925" s="208" t="str">
        <f>IF(Input!F$4="GMH_OECC",J925,IF(Input!F$4="GMH_XOEC",L925,IF(Input!F$4="GMH_Korea",N925,IF(Input!F$4="GMH_EU",P925,IF(Input!F$4="Skysuper",#REF!,IF(Input!F$4="SkyII",#REF!,IF(Input!F$4="XO-8000",#REF!, "FALSE")))))))</f>
        <v>00</v>
      </c>
      <c r="I925" s="209">
        <f>IF(Input!F$4="GMH_OECC",K925,IF(Input!F$4="GMH_XOEC",M925,IF(Input!F$4="GMH_Korea",O925,IF(Input!F$4="GMH_EU",Q925,IF(Input!F$4="Skysuper",#REF!,IF(Input!F$4="SkyII",#REF!,IF(Input!F$4="XO-8000",#REF!, "FALSE")))))))</f>
        <v>0</v>
      </c>
      <c r="J925" s="210" t="s">
        <v>10359</v>
      </c>
      <c r="K925" s="268">
        <v>0</v>
      </c>
      <c r="L925" s="270" t="s">
        <v>10359</v>
      </c>
      <c r="M925" s="270">
        <v>0</v>
      </c>
      <c r="N925" s="270" t="s">
        <v>10359</v>
      </c>
      <c r="O925" s="270">
        <v>0</v>
      </c>
      <c r="P925" s="270" t="s">
        <v>10359</v>
      </c>
      <c r="Q925" s="270">
        <v>0</v>
      </c>
      <c r="R925" s="74"/>
      <c r="S925" s="75" t="str">
        <f t="shared" si="78"/>
        <v>0000</v>
      </c>
      <c r="T925" s="75" t="str">
        <f t="shared" si="79"/>
        <v>00000000000000000000000000000000</v>
      </c>
      <c r="V925" s="197"/>
      <c r="W925" s="75">
        <f t="shared" si="80"/>
        <v>0</v>
      </c>
      <c r="AE925" s="479"/>
    </row>
    <row r="926" spans="1:31" s="75" customFormat="1" ht="13.5" x14ac:dyDescent="0.2">
      <c r="A926" s="211">
        <v>923</v>
      </c>
      <c r="B926" s="212" t="s">
        <v>2270</v>
      </c>
      <c r="C926" s="213" t="s">
        <v>2271</v>
      </c>
      <c r="D926" s="213"/>
      <c r="E926" s="213">
        <v>0</v>
      </c>
      <c r="F926" s="213" t="s">
        <v>553</v>
      </c>
      <c r="G926" s="214" t="s">
        <v>572</v>
      </c>
      <c r="H926" s="208" t="str">
        <f>IF(Input!F$4="GMH_OECC",J926,IF(Input!F$4="GMH_XOEC",L926,IF(Input!F$4="GMH_Korea",N926,IF(Input!F$4="GMH_EU",P926,IF(Input!F$4="Skysuper",#REF!,IF(Input!F$4="SkyII",#REF!,IF(Input!F$4="XO-8000",#REF!, "FALSE")))))))</f>
        <v>00</v>
      </c>
      <c r="I926" s="209">
        <f>IF(Input!F$4="GMH_OECC",K926,IF(Input!F$4="GMH_XOEC",M926,IF(Input!F$4="GMH_Korea",O926,IF(Input!F$4="GMH_EU",Q926,IF(Input!F$4="Skysuper",#REF!,IF(Input!F$4="SkyII",#REF!,IF(Input!F$4="XO-8000",#REF!, "FALSE")))))))</f>
        <v>0</v>
      </c>
      <c r="J926" s="210" t="s">
        <v>10359</v>
      </c>
      <c r="K926" s="268">
        <v>0</v>
      </c>
      <c r="L926" s="270" t="s">
        <v>10359</v>
      </c>
      <c r="M926" s="270">
        <v>0</v>
      </c>
      <c r="N926" s="270" t="s">
        <v>10359</v>
      </c>
      <c r="O926" s="270">
        <v>0</v>
      </c>
      <c r="P926" s="270" t="s">
        <v>10359</v>
      </c>
      <c r="Q926" s="270">
        <v>0</v>
      </c>
      <c r="R926" s="74"/>
      <c r="S926" s="75" t="str">
        <f t="shared" si="78"/>
        <v>0000</v>
      </c>
      <c r="T926" s="75" t="str">
        <f t="shared" si="79"/>
        <v>00000000000000000000000000000000</v>
      </c>
      <c r="V926" s="197"/>
      <c r="W926" s="75">
        <f t="shared" si="80"/>
        <v>0</v>
      </c>
      <c r="AE926" s="479"/>
    </row>
    <row r="927" spans="1:31" s="75" customFormat="1" ht="13.5" x14ac:dyDescent="0.2">
      <c r="A927" s="211">
        <v>924</v>
      </c>
      <c r="B927" s="212" t="s">
        <v>2272</v>
      </c>
      <c r="C927" s="213" t="s">
        <v>2273</v>
      </c>
      <c r="D927" s="213"/>
      <c r="E927" s="213">
        <v>0</v>
      </c>
      <c r="F927" s="213" t="s">
        <v>553</v>
      </c>
      <c r="G927" s="214" t="s">
        <v>572</v>
      </c>
      <c r="H927" s="208" t="str">
        <f>IF(Input!F$4="GMH_OECC",J927,IF(Input!F$4="GMH_XOEC",L927,IF(Input!F$4="GMH_Korea",N927,IF(Input!F$4="GMH_EU",P927,IF(Input!F$4="Skysuper",#REF!,IF(Input!F$4="SkyII",#REF!,IF(Input!F$4="XO-8000",#REF!, "FALSE")))))))</f>
        <v>00</v>
      </c>
      <c r="I927" s="209">
        <f>IF(Input!F$4="GMH_OECC",K927,IF(Input!F$4="GMH_XOEC",M927,IF(Input!F$4="GMH_Korea",O927,IF(Input!F$4="GMH_EU",Q927,IF(Input!F$4="Skysuper",#REF!,IF(Input!F$4="SkyII",#REF!,IF(Input!F$4="XO-8000",#REF!, "FALSE")))))))</f>
        <v>0</v>
      </c>
      <c r="J927" s="210" t="s">
        <v>10359</v>
      </c>
      <c r="K927" s="268">
        <v>0</v>
      </c>
      <c r="L927" s="270" t="s">
        <v>10359</v>
      </c>
      <c r="M927" s="270">
        <v>0</v>
      </c>
      <c r="N927" s="270" t="s">
        <v>10359</v>
      </c>
      <c r="O927" s="270">
        <v>0</v>
      </c>
      <c r="P927" s="270" t="s">
        <v>10359</v>
      </c>
      <c r="Q927" s="270">
        <v>0</v>
      </c>
      <c r="R927" s="74"/>
      <c r="S927" s="75" t="str">
        <f t="shared" si="78"/>
        <v>0000</v>
      </c>
      <c r="T927" s="75" t="str">
        <f t="shared" si="79"/>
        <v>00000000000000000000000000000000</v>
      </c>
      <c r="V927" s="197"/>
      <c r="W927" s="75">
        <f t="shared" si="80"/>
        <v>0</v>
      </c>
      <c r="AE927" s="479"/>
    </row>
    <row r="928" spans="1:31" s="75" customFormat="1" ht="13.5" x14ac:dyDescent="0.2">
      <c r="A928" s="211">
        <v>925</v>
      </c>
      <c r="B928" s="212" t="s">
        <v>2274</v>
      </c>
      <c r="C928" s="213" t="s">
        <v>2275</v>
      </c>
      <c r="D928" s="213"/>
      <c r="E928" s="213">
        <v>0</v>
      </c>
      <c r="F928" s="213" t="s">
        <v>553</v>
      </c>
      <c r="G928" s="214" t="s">
        <v>572</v>
      </c>
      <c r="H928" s="208" t="str">
        <f>IF(Input!F$4="GMH_OECC",J928,IF(Input!F$4="GMH_XOEC",L928,IF(Input!F$4="GMH_Korea",N928,IF(Input!F$4="GMH_EU",P928,IF(Input!F$4="Skysuper",#REF!,IF(Input!F$4="SkyII",#REF!,IF(Input!F$4="XO-8000",#REF!, "FALSE")))))))</f>
        <v>00</v>
      </c>
      <c r="I928" s="209">
        <f>IF(Input!F$4="GMH_OECC",K928,IF(Input!F$4="GMH_XOEC",M928,IF(Input!F$4="GMH_Korea",O928,IF(Input!F$4="GMH_EU",Q928,IF(Input!F$4="Skysuper",#REF!,IF(Input!F$4="SkyII",#REF!,IF(Input!F$4="XO-8000",#REF!, "FALSE")))))))</f>
        <v>0</v>
      </c>
      <c r="J928" s="210" t="s">
        <v>10359</v>
      </c>
      <c r="K928" s="268">
        <v>0</v>
      </c>
      <c r="L928" s="270" t="s">
        <v>10359</v>
      </c>
      <c r="M928" s="270">
        <v>0</v>
      </c>
      <c r="N928" s="270" t="s">
        <v>10359</v>
      </c>
      <c r="O928" s="270">
        <v>0</v>
      </c>
      <c r="P928" s="270" t="s">
        <v>10359</v>
      </c>
      <c r="Q928" s="270">
        <v>0</v>
      </c>
      <c r="R928" s="74"/>
      <c r="S928" s="75" t="str">
        <f t="shared" si="78"/>
        <v>0000</v>
      </c>
      <c r="T928" s="75" t="str">
        <f t="shared" si="79"/>
        <v>00000000000000000000000000000000</v>
      </c>
      <c r="V928" s="197"/>
      <c r="W928" s="75">
        <f t="shared" si="80"/>
        <v>0</v>
      </c>
      <c r="AE928" s="479"/>
    </row>
    <row r="929" spans="1:31" s="75" customFormat="1" ht="13.5" x14ac:dyDescent="0.2">
      <c r="A929" s="211">
        <v>926</v>
      </c>
      <c r="B929" s="212" t="s">
        <v>2276</v>
      </c>
      <c r="C929" s="213" t="s">
        <v>2277</v>
      </c>
      <c r="D929" s="213"/>
      <c r="E929" s="213">
        <v>0</v>
      </c>
      <c r="F929" s="213" t="s">
        <v>553</v>
      </c>
      <c r="G929" s="214" t="s">
        <v>572</v>
      </c>
      <c r="H929" s="208" t="str">
        <f>IF(Input!F$4="GMH_OECC",J929,IF(Input!F$4="GMH_XOEC",L929,IF(Input!F$4="GMH_Korea",N929,IF(Input!F$4="GMH_EU",P929,IF(Input!F$4="Skysuper",#REF!,IF(Input!F$4="SkyII",#REF!,IF(Input!F$4="XO-8000",#REF!, "FALSE")))))))</f>
        <v>00</v>
      </c>
      <c r="I929" s="209">
        <f>IF(Input!F$4="GMH_OECC",K929,IF(Input!F$4="GMH_XOEC",M929,IF(Input!F$4="GMH_Korea",O929,IF(Input!F$4="GMH_EU",Q929,IF(Input!F$4="Skysuper",#REF!,IF(Input!F$4="SkyII",#REF!,IF(Input!F$4="XO-8000",#REF!, "FALSE")))))))</f>
        <v>0</v>
      </c>
      <c r="J929" s="210" t="s">
        <v>10359</v>
      </c>
      <c r="K929" s="268">
        <v>0</v>
      </c>
      <c r="L929" s="270" t="s">
        <v>10359</v>
      </c>
      <c r="M929" s="270">
        <v>0</v>
      </c>
      <c r="N929" s="270" t="s">
        <v>10359</v>
      </c>
      <c r="O929" s="270">
        <v>0</v>
      </c>
      <c r="P929" s="270" t="s">
        <v>10359</v>
      </c>
      <c r="Q929" s="270">
        <v>0</v>
      </c>
      <c r="R929" s="74"/>
      <c r="S929" s="75" t="str">
        <f t="shared" si="78"/>
        <v>0000</v>
      </c>
      <c r="T929" s="75" t="str">
        <f t="shared" si="79"/>
        <v>00000000000000000000000000000000</v>
      </c>
      <c r="V929" s="197"/>
      <c r="W929" s="75">
        <f t="shared" si="80"/>
        <v>0</v>
      </c>
      <c r="AE929" s="479"/>
    </row>
    <row r="930" spans="1:31" s="75" customFormat="1" ht="13.5" x14ac:dyDescent="0.2">
      <c r="A930" s="211">
        <v>927</v>
      </c>
      <c r="B930" s="212" t="s">
        <v>2278</v>
      </c>
      <c r="C930" s="213" t="s">
        <v>2279</v>
      </c>
      <c r="D930" s="213"/>
      <c r="E930" s="213">
        <v>0</v>
      </c>
      <c r="F930" s="213" t="s">
        <v>553</v>
      </c>
      <c r="G930" s="214" t="s">
        <v>572</v>
      </c>
      <c r="H930" s="208" t="str">
        <f>IF(Input!F$4="GMH_OECC",J930,IF(Input!F$4="GMH_XOEC",L930,IF(Input!F$4="GMH_Korea",N930,IF(Input!F$4="GMH_EU",P930,IF(Input!F$4="Skysuper",#REF!,IF(Input!F$4="SkyII",#REF!,IF(Input!F$4="XO-8000",#REF!, "FALSE")))))))</f>
        <v>00</v>
      </c>
      <c r="I930" s="209">
        <f>IF(Input!F$4="GMH_OECC",K930,IF(Input!F$4="GMH_XOEC",M930,IF(Input!F$4="GMH_Korea",O930,IF(Input!F$4="GMH_EU",Q930,IF(Input!F$4="Skysuper",#REF!,IF(Input!F$4="SkyII",#REF!,IF(Input!F$4="XO-8000",#REF!, "FALSE")))))))</f>
        <v>0</v>
      </c>
      <c r="J930" s="210" t="s">
        <v>10359</v>
      </c>
      <c r="K930" s="268">
        <v>0</v>
      </c>
      <c r="L930" s="270" t="s">
        <v>10359</v>
      </c>
      <c r="M930" s="270">
        <v>0</v>
      </c>
      <c r="N930" s="270" t="s">
        <v>10359</v>
      </c>
      <c r="O930" s="270">
        <v>0</v>
      </c>
      <c r="P930" s="270" t="s">
        <v>10359</v>
      </c>
      <c r="Q930" s="270">
        <v>0</v>
      </c>
      <c r="R930" s="74"/>
      <c r="S930" s="75" t="str">
        <f t="shared" si="78"/>
        <v>0000</v>
      </c>
      <c r="T930" s="75" t="str">
        <f t="shared" si="79"/>
        <v>00000000000000000000000000000000</v>
      </c>
      <c r="V930" s="197"/>
      <c r="W930" s="75">
        <f t="shared" si="80"/>
        <v>0</v>
      </c>
      <c r="AE930" s="479"/>
    </row>
    <row r="931" spans="1:31" s="75" customFormat="1" ht="13.5" x14ac:dyDescent="0.2">
      <c r="A931" s="211">
        <v>928</v>
      </c>
      <c r="B931" s="212" t="s">
        <v>2280</v>
      </c>
      <c r="C931" s="213" t="s">
        <v>2281</v>
      </c>
      <c r="D931" s="213"/>
      <c r="E931" s="213">
        <v>0</v>
      </c>
      <c r="F931" s="213" t="s">
        <v>553</v>
      </c>
      <c r="G931" s="214" t="s">
        <v>572</v>
      </c>
      <c r="H931" s="208" t="str">
        <f>IF(Input!F$4="GMH_OECC",J931,IF(Input!F$4="GMH_XOEC",L931,IF(Input!F$4="GMH_Korea",N931,IF(Input!F$4="GMH_EU",P931,IF(Input!F$4="Skysuper",#REF!,IF(Input!F$4="SkyII",#REF!,IF(Input!F$4="XO-8000",#REF!, "FALSE")))))))</f>
        <v>00</v>
      </c>
      <c r="I931" s="209">
        <f>IF(Input!F$4="GMH_OECC",K931,IF(Input!F$4="GMH_XOEC",M931,IF(Input!F$4="GMH_Korea",O931,IF(Input!F$4="GMH_EU",Q931,IF(Input!F$4="Skysuper",#REF!,IF(Input!F$4="SkyII",#REF!,IF(Input!F$4="XO-8000",#REF!, "FALSE")))))))</f>
        <v>0</v>
      </c>
      <c r="J931" s="210" t="s">
        <v>10359</v>
      </c>
      <c r="K931" s="268">
        <v>0</v>
      </c>
      <c r="L931" s="270" t="s">
        <v>10359</v>
      </c>
      <c r="M931" s="270">
        <v>0</v>
      </c>
      <c r="N931" s="270" t="s">
        <v>10359</v>
      </c>
      <c r="O931" s="270">
        <v>0</v>
      </c>
      <c r="P931" s="270" t="s">
        <v>10359</v>
      </c>
      <c r="Q931" s="270">
        <v>0</v>
      </c>
      <c r="R931" s="74"/>
      <c r="S931" s="75" t="str">
        <f t="shared" si="78"/>
        <v>0000</v>
      </c>
      <c r="T931" s="75" t="str">
        <f t="shared" si="79"/>
        <v>00000000000000000000000000000000</v>
      </c>
      <c r="V931" s="197"/>
      <c r="W931" s="75">
        <f t="shared" si="80"/>
        <v>0</v>
      </c>
      <c r="AE931" s="479"/>
    </row>
    <row r="932" spans="1:31" s="75" customFormat="1" ht="13.5" x14ac:dyDescent="0.2">
      <c r="A932" s="211">
        <v>929</v>
      </c>
      <c r="B932" s="212" t="s">
        <v>2282</v>
      </c>
      <c r="C932" s="213" t="s">
        <v>2283</v>
      </c>
      <c r="D932" s="213"/>
      <c r="E932" s="213">
        <v>0</v>
      </c>
      <c r="F932" s="213" t="s">
        <v>553</v>
      </c>
      <c r="G932" s="214" t="s">
        <v>572</v>
      </c>
      <c r="H932" s="208" t="str">
        <f>IF(Input!F$4="GMH_OECC",J932,IF(Input!F$4="GMH_XOEC",L932,IF(Input!F$4="GMH_Korea",N932,IF(Input!F$4="GMH_EU",P932,IF(Input!F$4="Skysuper",#REF!,IF(Input!F$4="SkyII",#REF!,IF(Input!F$4="XO-8000",#REF!, "FALSE")))))))</f>
        <v>00</v>
      </c>
      <c r="I932" s="209">
        <f>IF(Input!F$4="GMH_OECC",K932,IF(Input!F$4="GMH_XOEC",M932,IF(Input!F$4="GMH_Korea",O932,IF(Input!F$4="GMH_EU",Q932,IF(Input!F$4="Skysuper",#REF!,IF(Input!F$4="SkyII",#REF!,IF(Input!F$4="XO-8000",#REF!, "FALSE")))))))</f>
        <v>0</v>
      </c>
      <c r="J932" s="210" t="s">
        <v>10359</v>
      </c>
      <c r="K932" s="268">
        <v>0</v>
      </c>
      <c r="L932" s="270" t="s">
        <v>10359</v>
      </c>
      <c r="M932" s="270">
        <v>0</v>
      </c>
      <c r="N932" s="270" t="s">
        <v>10359</v>
      </c>
      <c r="O932" s="270">
        <v>0</v>
      </c>
      <c r="P932" s="270" t="s">
        <v>10359</v>
      </c>
      <c r="Q932" s="270">
        <v>0</v>
      </c>
      <c r="R932" s="74"/>
      <c r="S932" s="75" t="str">
        <f t="shared" si="78"/>
        <v>0000</v>
      </c>
      <c r="T932" s="75" t="str">
        <f t="shared" si="79"/>
        <v>00000000000000000000000000000000</v>
      </c>
      <c r="V932" s="197"/>
      <c r="W932" s="75">
        <f t="shared" si="80"/>
        <v>0</v>
      </c>
      <c r="AE932" s="479"/>
    </row>
    <row r="933" spans="1:31" s="75" customFormat="1" ht="13.5" x14ac:dyDescent="0.2">
      <c r="A933" s="211">
        <v>930</v>
      </c>
      <c r="B933" s="212" t="s">
        <v>2284</v>
      </c>
      <c r="C933" s="213" t="s">
        <v>2285</v>
      </c>
      <c r="D933" s="213"/>
      <c r="E933" s="213">
        <v>0</v>
      </c>
      <c r="F933" s="213" t="s">
        <v>553</v>
      </c>
      <c r="G933" s="214" t="s">
        <v>572</v>
      </c>
      <c r="H933" s="208" t="str">
        <f>IF(Input!F$4="GMH_OECC",J933,IF(Input!F$4="GMH_XOEC",L933,IF(Input!F$4="GMH_Korea",N933,IF(Input!F$4="GMH_EU",P933,IF(Input!F$4="Skysuper",#REF!,IF(Input!F$4="SkyII",#REF!,IF(Input!F$4="XO-8000",#REF!, "FALSE")))))))</f>
        <v>00</v>
      </c>
      <c r="I933" s="209">
        <f>IF(Input!F$4="GMH_OECC",K933,IF(Input!F$4="GMH_XOEC",M933,IF(Input!F$4="GMH_Korea",O933,IF(Input!F$4="GMH_EU",Q933,IF(Input!F$4="Skysuper",#REF!,IF(Input!F$4="SkyII",#REF!,IF(Input!F$4="XO-8000",#REF!, "FALSE")))))))</f>
        <v>0</v>
      </c>
      <c r="J933" s="210" t="s">
        <v>10359</v>
      </c>
      <c r="K933" s="268">
        <v>0</v>
      </c>
      <c r="L933" s="270" t="s">
        <v>10359</v>
      </c>
      <c r="M933" s="270">
        <v>0</v>
      </c>
      <c r="N933" s="270" t="s">
        <v>10359</v>
      </c>
      <c r="O933" s="270">
        <v>0</v>
      </c>
      <c r="P933" s="270" t="s">
        <v>10359</v>
      </c>
      <c r="Q933" s="270">
        <v>0</v>
      </c>
      <c r="R933" s="74"/>
      <c r="S933" s="75" t="str">
        <f t="shared" si="78"/>
        <v>0000</v>
      </c>
      <c r="T933" s="75" t="str">
        <f t="shared" si="79"/>
        <v>00000000000000000000000000000000</v>
      </c>
      <c r="V933" s="197"/>
      <c r="W933" s="75">
        <f t="shared" si="80"/>
        <v>0</v>
      </c>
      <c r="AE933" s="479"/>
    </row>
    <row r="934" spans="1:31" s="75" customFormat="1" ht="13.5" x14ac:dyDescent="0.2">
      <c r="A934" s="211">
        <v>931</v>
      </c>
      <c r="B934" s="212" t="s">
        <v>2286</v>
      </c>
      <c r="C934" s="213" t="s">
        <v>2287</v>
      </c>
      <c r="D934" s="213"/>
      <c r="E934" s="213">
        <v>0</v>
      </c>
      <c r="F934" s="213" t="s">
        <v>553</v>
      </c>
      <c r="G934" s="214" t="s">
        <v>572</v>
      </c>
      <c r="H934" s="208" t="str">
        <f>IF(Input!F$4="GMH_OECC",J934,IF(Input!F$4="GMH_XOEC",L934,IF(Input!F$4="GMH_Korea",N934,IF(Input!F$4="GMH_EU",P934,IF(Input!F$4="Skysuper",#REF!,IF(Input!F$4="SkyII",#REF!,IF(Input!F$4="XO-8000",#REF!, "FALSE")))))))</f>
        <v>00</v>
      </c>
      <c r="I934" s="209">
        <f>IF(Input!F$4="GMH_OECC",K934,IF(Input!F$4="GMH_XOEC",M934,IF(Input!F$4="GMH_Korea",O934,IF(Input!F$4="GMH_EU",Q934,IF(Input!F$4="Skysuper",#REF!,IF(Input!F$4="SkyII",#REF!,IF(Input!F$4="XO-8000",#REF!, "FALSE")))))))</f>
        <v>0</v>
      </c>
      <c r="J934" s="210" t="s">
        <v>10359</v>
      </c>
      <c r="K934" s="268">
        <v>0</v>
      </c>
      <c r="L934" s="270" t="s">
        <v>10359</v>
      </c>
      <c r="M934" s="270">
        <v>0</v>
      </c>
      <c r="N934" s="270" t="s">
        <v>10359</v>
      </c>
      <c r="O934" s="270">
        <v>0</v>
      </c>
      <c r="P934" s="270" t="s">
        <v>10359</v>
      </c>
      <c r="Q934" s="270">
        <v>0</v>
      </c>
      <c r="R934" s="74"/>
      <c r="S934" s="75" t="str">
        <f t="shared" si="78"/>
        <v>0000</v>
      </c>
      <c r="T934" s="75" t="str">
        <f t="shared" si="79"/>
        <v>00000000000000000000000000000000</v>
      </c>
      <c r="V934" s="197"/>
      <c r="W934" s="75">
        <f t="shared" si="80"/>
        <v>0</v>
      </c>
      <c r="AE934" s="479"/>
    </row>
    <row r="935" spans="1:31" s="75" customFormat="1" ht="13.5" x14ac:dyDescent="0.2">
      <c r="A935" s="211">
        <v>932</v>
      </c>
      <c r="B935" s="212" t="s">
        <v>2288</v>
      </c>
      <c r="C935" s="213" t="s">
        <v>2289</v>
      </c>
      <c r="D935" s="213"/>
      <c r="E935" s="213">
        <v>0</v>
      </c>
      <c r="F935" s="213" t="s">
        <v>553</v>
      </c>
      <c r="G935" s="214" t="s">
        <v>572</v>
      </c>
      <c r="H935" s="208" t="str">
        <f>IF(Input!F$4="GMH_OECC",J935,IF(Input!F$4="GMH_XOEC",L935,IF(Input!F$4="GMH_Korea",N935,IF(Input!F$4="GMH_EU",P935,IF(Input!F$4="Skysuper",#REF!,IF(Input!F$4="SkyII",#REF!,IF(Input!F$4="XO-8000",#REF!, "FALSE")))))))</f>
        <v>00</v>
      </c>
      <c r="I935" s="209">
        <f>IF(Input!F$4="GMH_OECC",K935,IF(Input!F$4="GMH_XOEC",M935,IF(Input!F$4="GMH_Korea",O935,IF(Input!F$4="GMH_EU",Q935,IF(Input!F$4="Skysuper",#REF!,IF(Input!F$4="SkyII",#REF!,IF(Input!F$4="XO-8000",#REF!, "FALSE")))))))</f>
        <v>0</v>
      </c>
      <c r="J935" s="210" t="s">
        <v>10359</v>
      </c>
      <c r="K935" s="268">
        <v>0</v>
      </c>
      <c r="L935" s="270" t="s">
        <v>10359</v>
      </c>
      <c r="M935" s="270">
        <v>0</v>
      </c>
      <c r="N935" s="270" t="s">
        <v>10359</v>
      </c>
      <c r="O935" s="270">
        <v>0</v>
      </c>
      <c r="P935" s="270" t="s">
        <v>10359</v>
      </c>
      <c r="Q935" s="270">
        <v>0</v>
      </c>
      <c r="R935" s="74"/>
      <c r="S935" s="75" t="str">
        <f t="shared" si="78"/>
        <v>0000</v>
      </c>
      <c r="T935" s="75" t="str">
        <f t="shared" si="79"/>
        <v>00000000000000000000000000000000</v>
      </c>
      <c r="V935" s="197"/>
      <c r="W935" s="75">
        <f t="shared" si="80"/>
        <v>0</v>
      </c>
      <c r="AE935" s="479"/>
    </row>
    <row r="936" spans="1:31" s="75" customFormat="1" ht="13.5" x14ac:dyDescent="0.2">
      <c r="A936" s="211">
        <v>933</v>
      </c>
      <c r="B936" s="212" t="s">
        <v>2290</v>
      </c>
      <c r="C936" s="213" t="s">
        <v>2291</v>
      </c>
      <c r="D936" s="213"/>
      <c r="E936" s="213">
        <v>0</v>
      </c>
      <c r="F936" s="213" t="s">
        <v>553</v>
      </c>
      <c r="G936" s="214" t="s">
        <v>572</v>
      </c>
      <c r="H936" s="208" t="str">
        <f>IF(Input!F$4="GMH_OECC",J936,IF(Input!F$4="GMH_XOEC",L936,IF(Input!F$4="GMH_Korea",N936,IF(Input!F$4="GMH_EU",P936,IF(Input!F$4="Skysuper",#REF!,IF(Input!F$4="SkyII",#REF!,IF(Input!F$4="XO-8000",#REF!, "FALSE")))))))</f>
        <v>00</v>
      </c>
      <c r="I936" s="209">
        <f>IF(Input!F$4="GMH_OECC",K936,IF(Input!F$4="GMH_XOEC",M936,IF(Input!F$4="GMH_Korea",O936,IF(Input!F$4="GMH_EU",Q936,IF(Input!F$4="Skysuper",#REF!,IF(Input!F$4="SkyII",#REF!,IF(Input!F$4="XO-8000",#REF!, "FALSE")))))))</f>
        <v>0</v>
      </c>
      <c r="J936" s="210" t="s">
        <v>10359</v>
      </c>
      <c r="K936" s="268">
        <v>0</v>
      </c>
      <c r="L936" s="270" t="s">
        <v>10359</v>
      </c>
      <c r="M936" s="270">
        <v>0</v>
      </c>
      <c r="N936" s="270" t="s">
        <v>10359</v>
      </c>
      <c r="O936" s="270">
        <v>0</v>
      </c>
      <c r="P936" s="270" t="s">
        <v>10359</v>
      </c>
      <c r="Q936" s="270">
        <v>0</v>
      </c>
      <c r="R936" s="74"/>
      <c r="S936" s="75" t="str">
        <f t="shared" si="78"/>
        <v>0000</v>
      </c>
      <c r="T936" s="75" t="str">
        <f t="shared" si="79"/>
        <v>00000000000000000000000000000000</v>
      </c>
      <c r="V936" s="197"/>
      <c r="W936" s="75">
        <f t="shared" si="80"/>
        <v>0</v>
      </c>
      <c r="AE936" s="479"/>
    </row>
    <row r="937" spans="1:31" s="75" customFormat="1" ht="13.5" x14ac:dyDescent="0.2">
      <c r="A937" s="211">
        <v>934</v>
      </c>
      <c r="B937" s="212" t="s">
        <v>2292</v>
      </c>
      <c r="C937" s="213" t="s">
        <v>2293</v>
      </c>
      <c r="D937" s="213"/>
      <c r="E937" s="213">
        <v>0</v>
      </c>
      <c r="F937" s="213" t="s">
        <v>553</v>
      </c>
      <c r="G937" s="214" t="s">
        <v>572</v>
      </c>
      <c r="H937" s="208" t="str">
        <f>IF(Input!F$4="GMH_OECC",J937,IF(Input!F$4="GMH_XOEC",L937,IF(Input!F$4="GMH_Korea",N937,IF(Input!F$4="GMH_EU",P937,IF(Input!F$4="Skysuper",#REF!,IF(Input!F$4="SkyII",#REF!,IF(Input!F$4="XO-8000",#REF!, "FALSE")))))))</f>
        <v>00</v>
      </c>
      <c r="I937" s="209">
        <f>IF(Input!F$4="GMH_OECC",K937,IF(Input!F$4="GMH_XOEC",M937,IF(Input!F$4="GMH_Korea",O937,IF(Input!F$4="GMH_EU",Q937,IF(Input!F$4="Skysuper",#REF!,IF(Input!F$4="SkyII",#REF!,IF(Input!F$4="XO-8000",#REF!, "FALSE")))))))</f>
        <v>0</v>
      </c>
      <c r="J937" s="210" t="s">
        <v>10359</v>
      </c>
      <c r="K937" s="268">
        <v>0</v>
      </c>
      <c r="L937" s="270" t="s">
        <v>10359</v>
      </c>
      <c r="M937" s="270">
        <v>0</v>
      </c>
      <c r="N937" s="270" t="s">
        <v>10359</v>
      </c>
      <c r="O937" s="270">
        <v>0</v>
      </c>
      <c r="P937" s="270" t="s">
        <v>10359</v>
      </c>
      <c r="Q937" s="270">
        <v>0</v>
      </c>
      <c r="R937" s="74"/>
      <c r="S937" s="75" t="str">
        <f t="shared" si="78"/>
        <v>0000</v>
      </c>
      <c r="T937" s="75" t="str">
        <f t="shared" si="79"/>
        <v>00000000000000000000000000000000</v>
      </c>
      <c r="V937" s="197"/>
      <c r="W937" s="75">
        <f t="shared" si="80"/>
        <v>0</v>
      </c>
      <c r="AE937" s="479"/>
    </row>
    <row r="938" spans="1:31" s="75" customFormat="1" ht="13.5" x14ac:dyDescent="0.2">
      <c r="A938" s="211">
        <v>935</v>
      </c>
      <c r="B938" s="212" t="s">
        <v>2294</v>
      </c>
      <c r="C938" s="213" t="s">
        <v>2295</v>
      </c>
      <c r="D938" s="213"/>
      <c r="E938" s="213">
        <v>0</v>
      </c>
      <c r="F938" s="213" t="s">
        <v>553</v>
      </c>
      <c r="G938" s="214" t="s">
        <v>572</v>
      </c>
      <c r="H938" s="208" t="str">
        <f>IF(Input!F$4="GMH_OECC",J938,IF(Input!F$4="GMH_XOEC",L938,IF(Input!F$4="GMH_Korea",N938,IF(Input!F$4="GMH_EU",P938,IF(Input!F$4="Skysuper",#REF!,IF(Input!F$4="SkyII",#REF!,IF(Input!F$4="XO-8000",#REF!, "FALSE")))))))</f>
        <v>00</v>
      </c>
      <c r="I938" s="209">
        <f>IF(Input!F$4="GMH_OECC",K938,IF(Input!F$4="GMH_XOEC",M938,IF(Input!F$4="GMH_Korea",O938,IF(Input!F$4="GMH_EU",Q938,IF(Input!F$4="Skysuper",#REF!,IF(Input!F$4="SkyII",#REF!,IF(Input!F$4="XO-8000",#REF!, "FALSE")))))))</f>
        <v>0</v>
      </c>
      <c r="J938" s="210" t="s">
        <v>10359</v>
      </c>
      <c r="K938" s="268">
        <v>0</v>
      </c>
      <c r="L938" s="270" t="s">
        <v>10359</v>
      </c>
      <c r="M938" s="270">
        <v>0</v>
      </c>
      <c r="N938" s="270" t="s">
        <v>10359</v>
      </c>
      <c r="O938" s="270">
        <v>0</v>
      </c>
      <c r="P938" s="270" t="s">
        <v>10359</v>
      </c>
      <c r="Q938" s="270">
        <v>0</v>
      </c>
      <c r="R938" s="74"/>
      <c r="S938" s="75" t="str">
        <f t="shared" si="78"/>
        <v>0000</v>
      </c>
      <c r="T938" s="75" t="str">
        <f t="shared" si="79"/>
        <v>00000000000000000000000000000000</v>
      </c>
      <c r="V938" s="197"/>
      <c r="W938" s="75">
        <f t="shared" si="80"/>
        <v>0</v>
      </c>
      <c r="AE938" s="479"/>
    </row>
    <row r="939" spans="1:31" s="75" customFormat="1" ht="13.5" x14ac:dyDescent="0.2">
      <c r="A939" s="211">
        <v>936</v>
      </c>
      <c r="B939" s="212" t="s">
        <v>2296</v>
      </c>
      <c r="C939" s="213" t="s">
        <v>2297</v>
      </c>
      <c r="D939" s="213"/>
      <c r="E939" s="213">
        <v>0</v>
      </c>
      <c r="F939" s="213" t="s">
        <v>553</v>
      </c>
      <c r="G939" s="214" t="s">
        <v>572</v>
      </c>
      <c r="H939" s="208" t="str">
        <f>IF(Input!F$4="GMH_OECC",J939,IF(Input!F$4="GMH_XOEC",L939,IF(Input!F$4="GMH_Korea",N939,IF(Input!F$4="GMH_EU",P939,IF(Input!F$4="Skysuper",#REF!,IF(Input!F$4="SkyII",#REF!,IF(Input!F$4="XO-8000",#REF!, "FALSE")))))))</f>
        <v>00</v>
      </c>
      <c r="I939" s="209">
        <f>IF(Input!F$4="GMH_OECC",K939,IF(Input!F$4="GMH_XOEC",M939,IF(Input!F$4="GMH_Korea",O939,IF(Input!F$4="GMH_EU",Q939,IF(Input!F$4="Skysuper",#REF!,IF(Input!F$4="SkyII",#REF!,IF(Input!F$4="XO-8000",#REF!, "FALSE")))))))</f>
        <v>0</v>
      </c>
      <c r="J939" s="210" t="s">
        <v>10359</v>
      </c>
      <c r="K939" s="268">
        <v>0</v>
      </c>
      <c r="L939" s="270" t="s">
        <v>10359</v>
      </c>
      <c r="M939" s="270">
        <v>0</v>
      </c>
      <c r="N939" s="270" t="s">
        <v>10359</v>
      </c>
      <c r="O939" s="270">
        <v>0</v>
      </c>
      <c r="P939" s="270" t="s">
        <v>10359</v>
      </c>
      <c r="Q939" s="270">
        <v>0</v>
      </c>
      <c r="R939" s="74"/>
      <c r="S939" s="75" t="str">
        <f t="shared" si="78"/>
        <v>0000</v>
      </c>
      <c r="T939" s="75" t="str">
        <f t="shared" si="79"/>
        <v>00000000000000000000000000000000</v>
      </c>
      <c r="V939" s="197"/>
      <c r="W939" s="75">
        <f t="shared" si="80"/>
        <v>0</v>
      </c>
      <c r="AE939" s="479"/>
    </row>
    <row r="940" spans="1:31" s="75" customFormat="1" ht="13.5" x14ac:dyDescent="0.2">
      <c r="A940" s="211">
        <v>937</v>
      </c>
      <c r="B940" s="212" t="s">
        <v>2298</v>
      </c>
      <c r="C940" s="213" t="s">
        <v>2299</v>
      </c>
      <c r="D940" s="213"/>
      <c r="E940" s="213">
        <v>0</v>
      </c>
      <c r="F940" s="213" t="s">
        <v>553</v>
      </c>
      <c r="G940" s="214" t="s">
        <v>572</v>
      </c>
      <c r="H940" s="208" t="str">
        <f>IF(Input!F$4="GMH_OECC",J940,IF(Input!F$4="GMH_XOEC",L940,IF(Input!F$4="GMH_Korea",N940,IF(Input!F$4="GMH_EU",P940,IF(Input!F$4="Skysuper",#REF!,IF(Input!F$4="SkyII",#REF!,IF(Input!F$4="XO-8000",#REF!, "FALSE")))))))</f>
        <v>00</v>
      </c>
      <c r="I940" s="209">
        <f>IF(Input!F$4="GMH_OECC",K940,IF(Input!F$4="GMH_XOEC",M940,IF(Input!F$4="GMH_Korea",O940,IF(Input!F$4="GMH_EU",Q940,IF(Input!F$4="Skysuper",#REF!,IF(Input!F$4="SkyII",#REF!,IF(Input!F$4="XO-8000",#REF!, "FALSE")))))))</f>
        <v>0</v>
      </c>
      <c r="J940" s="210" t="s">
        <v>10359</v>
      </c>
      <c r="K940" s="268">
        <v>0</v>
      </c>
      <c r="L940" s="270" t="s">
        <v>10359</v>
      </c>
      <c r="M940" s="270">
        <v>0</v>
      </c>
      <c r="N940" s="270" t="s">
        <v>10359</v>
      </c>
      <c r="O940" s="270">
        <v>0</v>
      </c>
      <c r="P940" s="270" t="s">
        <v>10359</v>
      </c>
      <c r="Q940" s="270">
        <v>0</v>
      </c>
      <c r="R940" s="74"/>
      <c r="S940" s="75" t="str">
        <f t="shared" si="78"/>
        <v>0000</v>
      </c>
      <c r="T940" s="75" t="str">
        <f t="shared" si="79"/>
        <v>00000000000000000000000000000000</v>
      </c>
      <c r="V940" s="197"/>
      <c r="W940" s="75">
        <f t="shared" si="80"/>
        <v>0</v>
      </c>
      <c r="AE940" s="479"/>
    </row>
    <row r="941" spans="1:31" s="75" customFormat="1" ht="13.5" x14ac:dyDescent="0.2">
      <c r="A941" s="211">
        <v>938</v>
      </c>
      <c r="B941" s="212" t="s">
        <v>2300</v>
      </c>
      <c r="C941" s="213" t="s">
        <v>2301</v>
      </c>
      <c r="D941" s="213"/>
      <c r="E941" s="213">
        <v>0</v>
      </c>
      <c r="F941" s="213" t="s">
        <v>553</v>
      </c>
      <c r="G941" s="214" t="s">
        <v>572</v>
      </c>
      <c r="H941" s="208" t="str">
        <f>IF(Input!F$4="GMH_OECC",J941,IF(Input!F$4="GMH_XOEC",L941,IF(Input!F$4="GMH_Korea",N941,IF(Input!F$4="GMH_EU",P941,IF(Input!F$4="Skysuper",#REF!,IF(Input!F$4="SkyII",#REF!,IF(Input!F$4="XO-8000",#REF!, "FALSE")))))))</f>
        <v>00</v>
      </c>
      <c r="I941" s="209">
        <f>IF(Input!F$4="GMH_OECC",K941,IF(Input!F$4="GMH_XOEC",M941,IF(Input!F$4="GMH_Korea",O941,IF(Input!F$4="GMH_EU",Q941,IF(Input!F$4="Skysuper",#REF!,IF(Input!F$4="SkyII",#REF!,IF(Input!F$4="XO-8000",#REF!, "FALSE")))))))</f>
        <v>0</v>
      </c>
      <c r="J941" s="210" t="s">
        <v>10359</v>
      </c>
      <c r="K941" s="268">
        <v>0</v>
      </c>
      <c r="L941" s="270" t="s">
        <v>10359</v>
      </c>
      <c r="M941" s="270">
        <v>0</v>
      </c>
      <c r="N941" s="270" t="s">
        <v>10359</v>
      </c>
      <c r="O941" s="270">
        <v>0</v>
      </c>
      <c r="P941" s="270" t="s">
        <v>10359</v>
      </c>
      <c r="Q941" s="270">
        <v>0</v>
      </c>
      <c r="R941" s="74"/>
      <c r="S941" s="75" t="str">
        <f t="shared" si="78"/>
        <v>0000</v>
      </c>
      <c r="T941" s="75" t="str">
        <f t="shared" si="79"/>
        <v>00000000000000000000000000000000</v>
      </c>
      <c r="V941" s="197"/>
      <c r="W941" s="75">
        <f t="shared" si="80"/>
        <v>0</v>
      </c>
      <c r="AE941" s="479"/>
    </row>
    <row r="942" spans="1:31" s="75" customFormat="1" ht="13.5" x14ac:dyDescent="0.2">
      <c r="A942" s="211">
        <v>939</v>
      </c>
      <c r="B942" s="212" t="s">
        <v>2302</v>
      </c>
      <c r="C942" s="213" t="s">
        <v>2303</v>
      </c>
      <c r="D942" s="213"/>
      <c r="E942" s="213">
        <v>0</v>
      </c>
      <c r="F942" s="213" t="s">
        <v>553</v>
      </c>
      <c r="G942" s="214" t="s">
        <v>572</v>
      </c>
      <c r="H942" s="208" t="str">
        <f>IF(Input!F$4="GMH_OECC",J942,IF(Input!F$4="GMH_XOEC",L942,IF(Input!F$4="GMH_Korea",N942,IF(Input!F$4="GMH_EU",P942,IF(Input!F$4="Skysuper",#REF!,IF(Input!F$4="SkyII",#REF!,IF(Input!F$4="XO-8000",#REF!, "FALSE")))))))</f>
        <v>00</v>
      </c>
      <c r="I942" s="209">
        <f>IF(Input!F$4="GMH_OECC",K942,IF(Input!F$4="GMH_XOEC",M942,IF(Input!F$4="GMH_Korea",O942,IF(Input!F$4="GMH_EU",Q942,IF(Input!F$4="Skysuper",#REF!,IF(Input!F$4="SkyII",#REF!,IF(Input!F$4="XO-8000",#REF!, "FALSE")))))))</f>
        <v>0</v>
      </c>
      <c r="J942" s="210" t="s">
        <v>10359</v>
      </c>
      <c r="K942" s="268">
        <v>0</v>
      </c>
      <c r="L942" s="270" t="s">
        <v>10359</v>
      </c>
      <c r="M942" s="270">
        <v>0</v>
      </c>
      <c r="N942" s="270" t="s">
        <v>10359</v>
      </c>
      <c r="O942" s="270">
        <v>0</v>
      </c>
      <c r="P942" s="270" t="s">
        <v>10359</v>
      </c>
      <c r="Q942" s="270">
        <v>0</v>
      </c>
      <c r="R942" s="74"/>
      <c r="S942" s="75" t="str">
        <f t="shared" si="78"/>
        <v>0000</v>
      </c>
      <c r="T942" s="75" t="str">
        <f t="shared" si="79"/>
        <v>00000000000000000000000000000000</v>
      </c>
      <c r="V942" s="197"/>
      <c r="W942" s="75">
        <f t="shared" si="80"/>
        <v>0</v>
      </c>
      <c r="AE942" s="479"/>
    </row>
    <row r="943" spans="1:31" s="75" customFormat="1" ht="13.5" x14ac:dyDescent="0.2">
      <c r="A943" s="211">
        <v>940</v>
      </c>
      <c r="B943" s="212" t="s">
        <v>2304</v>
      </c>
      <c r="C943" s="213" t="s">
        <v>2305</v>
      </c>
      <c r="D943" s="213"/>
      <c r="E943" s="213">
        <v>0</v>
      </c>
      <c r="F943" s="213" t="s">
        <v>553</v>
      </c>
      <c r="G943" s="214" t="s">
        <v>572</v>
      </c>
      <c r="H943" s="208" t="str">
        <f>IF(Input!F$4="GMH_OECC",J943,IF(Input!F$4="GMH_XOEC",L943,IF(Input!F$4="GMH_Korea",N943,IF(Input!F$4="GMH_EU",P943,IF(Input!F$4="Skysuper",#REF!,IF(Input!F$4="SkyII",#REF!,IF(Input!F$4="XO-8000",#REF!, "FALSE")))))))</f>
        <v>00</v>
      </c>
      <c r="I943" s="209">
        <f>IF(Input!F$4="GMH_OECC",K943,IF(Input!F$4="GMH_XOEC",M943,IF(Input!F$4="GMH_Korea",O943,IF(Input!F$4="GMH_EU",Q943,IF(Input!F$4="Skysuper",#REF!,IF(Input!F$4="SkyII",#REF!,IF(Input!F$4="XO-8000",#REF!, "FALSE")))))))</f>
        <v>0</v>
      </c>
      <c r="J943" s="210" t="s">
        <v>10359</v>
      </c>
      <c r="K943" s="268">
        <v>0</v>
      </c>
      <c r="L943" s="270" t="s">
        <v>10359</v>
      </c>
      <c r="M943" s="270">
        <v>0</v>
      </c>
      <c r="N943" s="270" t="s">
        <v>10359</v>
      </c>
      <c r="O943" s="270">
        <v>0</v>
      </c>
      <c r="P943" s="270" t="s">
        <v>10359</v>
      </c>
      <c r="Q943" s="270">
        <v>0</v>
      </c>
      <c r="R943" s="74"/>
      <c r="S943" s="75" t="str">
        <f t="shared" si="78"/>
        <v>0000</v>
      </c>
      <c r="T943" s="75" t="str">
        <f t="shared" si="79"/>
        <v>00000000000000000000000000000000</v>
      </c>
      <c r="V943" s="197"/>
      <c r="W943" s="75">
        <f t="shared" si="80"/>
        <v>0</v>
      </c>
      <c r="AE943" s="479"/>
    </row>
    <row r="944" spans="1:31" s="75" customFormat="1" ht="13.5" x14ac:dyDescent="0.2">
      <c r="A944" s="211">
        <v>941</v>
      </c>
      <c r="B944" s="212" t="s">
        <v>2306</v>
      </c>
      <c r="C944" s="213" t="s">
        <v>2307</v>
      </c>
      <c r="D944" s="213"/>
      <c r="E944" s="213">
        <v>0</v>
      </c>
      <c r="F944" s="213" t="s">
        <v>553</v>
      </c>
      <c r="G944" s="214" t="s">
        <v>572</v>
      </c>
      <c r="H944" s="208" t="str">
        <f>IF(Input!F$4="GMH_OECC",J944,IF(Input!F$4="GMH_XOEC",L944,IF(Input!F$4="GMH_Korea",N944,IF(Input!F$4="GMH_EU",P944,IF(Input!F$4="Skysuper",#REF!,IF(Input!F$4="SkyII",#REF!,IF(Input!F$4="XO-8000",#REF!, "FALSE")))))))</f>
        <v>00</v>
      </c>
      <c r="I944" s="209">
        <f>IF(Input!F$4="GMH_OECC",K944,IF(Input!F$4="GMH_XOEC",M944,IF(Input!F$4="GMH_Korea",O944,IF(Input!F$4="GMH_EU",Q944,IF(Input!F$4="Skysuper",#REF!,IF(Input!F$4="SkyII",#REF!,IF(Input!F$4="XO-8000",#REF!, "FALSE")))))))</f>
        <v>0</v>
      </c>
      <c r="J944" s="210" t="s">
        <v>10359</v>
      </c>
      <c r="K944" s="268">
        <v>0</v>
      </c>
      <c r="L944" s="270" t="s">
        <v>10359</v>
      </c>
      <c r="M944" s="270">
        <v>0</v>
      </c>
      <c r="N944" s="270" t="s">
        <v>10359</v>
      </c>
      <c r="O944" s="270">
        <v>0</v>
      </c>
      <c r="P944" s="270" t="s">
        <v>10359</v>
      </c>
      <c r="Q944" s="270">
        <v>0</v>
      </c>
      <c r="R944" s="74"/>
      <c r="S944" s="75" t="str">
        <f t="shared" si="78"/>
        <v>0000</v>
      </c>
      <c r="T944" s="75" t="str">
        <f t="shared" si="79"/>
        <v>00000000000000000000000000000000</v>
      </c>
      <c r="V944" s="197"/>
      <c r="W944" s="75">
        <f t="shared" si="80"/>
        <v>0</v>
      </c>
      <c r="AE944" s="479"/>
    </row>
    <row r="945" spans="1:31" s="75" customFormat="1" ht="13.5" x14ac:dyDescent="0.2">
      <c r="A945" s="211">
        <v>942</v>
      </c>
      <c r="B945" s="212" t="s">
        <v>2308</v>
      </c>
      <c r="C945" s="213" t="s">
        <v>2309</v>
      </c>
      <c r="D945" s="213"/>
      <c r="E945" s="213">
        <v>0</v>
      </c>
      <c r="F945" s="213" t="s">
        <v>590</v>
      </c>
      <c r="G945" s="214" t="s">
        <v>554</v>
      </c>
      <c r="H945" s="208" t="str">
        <f>IF(Input!F$4="GMH_OECC",J945,IF(Input!F$4="GMH_XOEC",L945,IF(Input!F$4="GMH_Korea",N945,IF(Input!F$4="GMH_EU",P945,IF(Input!F$4="Skysuper",#REF!,IF(Input!F$4="SkyII",#REF!,IF(Input!F$4="XO-8000",#REF!, "FALSE")))))))</f>
        <v>00</v>
      </c>
      <c r="I945" s="209">
        <f>IF(Input!F$4="GMH_OECC",K945,IF(Input!F$4="GMH_XOEC",M945,IF(Input!F$4="GMH_Korea",O945,IF(Input!F$4="GMH_EU",Q945,IF(Input!F$4="Skysuper",#REF!,IF(Input!F$4="SkyII",#REF!,IF(Input!F$4="XO-8000",#REF!, "FALSE")))))))</f>
        <v>0</v>
      </c>
      <c r="J945" s="210" t="s">
        <v>10359</v>
      </c>
      <c r="K945" s="268">
        <v>0</v>
      </c>
      <c r="L945" s="270" t="s">
        <v>10359</v>
      </c>
      <c r="M945" s="270">
        <v>0</v>
      </c>
      <c r="N945" s="270" t="s">
        <v>10359</v>
      </c>
      <c r="O945" s="270">
        <v>0</v>
      </c>
      <c r="P945" s="270" t="s">
        <v>10359</v>
      </c>
      <c r="Q945" s="270">
        <v>0</v>
      </c>
      <c r="R945" s="74"/>
      <c r="S945" s="75" t="str">
        <f t="shared" si="78"/>
        <v>0000</v>
      </c>
      <c r="T945" s="75" t="str">
        <f t="shared" si="79"/>
        <v>00000000000000000000000000000000</v>
      </c>
      <c r="V945" s="197"/>
      <c r="W945" s="75">
        <f t="shared" si="80"/>
        <v>0</v>
      </c>
      <c r="AE945" s="479"/>
    </row>
    <row r="946" spans="1:31" s="75" customFormat="1" ht="13.5" x14ac:dyDescent="0.2">
      <c r="A946" s="211">
        <v>943</v>
      </c>
      <c r="B946" s="212" t="s">
        <v>2310</v>
      </c>
      <c r="C946" s="213" t="s">
        <v>2309</v>
      </c>
      <c r="D946" s="213"/>
      <c r="E946" s="213">
        <v>0</v>
      </c>
      <c r="F946" s="213" t="s">
        <v>590</v>
      </c>
      <c r="G946" s="214" t="s">
        <v>554</v>
      </c>
      <c r="H946" s="208" t="str">
        <f>IF(Input!F$4="GMH_OECC",J946,IF(Input!F$4="GMH_XOEC",L946,IF(Input!F$4="GMH_Korea",N946,IF(Input!F$4="GMH_EU",P946,IF(Input!F$4="Skysuper",#REF!,IF(Input!F$4="SkyII",#REF!,IF(Input!F$4="XO-8000",#REF!, "FALSE")))))))</f>
        <v>00</v>
      </c>
      <c r="I946" s="209">
        <f>IF(Input!F$4="GMH_OECC",K946,IF(Input!F$4="GMH_XOEC",M946,IF(Input!F$4="GMH_Korea",O946,IF(Input!F$4="GMH_EU",Q946,IF(Input!F$4="Skysuper",#REF!,IF(Input!F$4="SkyII",#REF!,IF(Input!F$4="XO-8000",#REF!, "FALSE")))))))</f>
        <v>0</v>
      </c>
      <c r="J946" s="210" t="s">
        <v>10359</v>
      </c>
      <c r="K946" s="268">
        <v>0</v>
      </c>
      <c r="L946" s="270" t="s">
        <v>10359</v>
      </c>
      <c r="M946" s="270">
        <v>0</v>
      </c>
      <c r="N946" s="270" t="s">
        <v>10359</v>
      </c>
      <c r="O946" s="270">
        <v>0</v>
      </c>
      <c r="P946" s="270" t="s">
        <v>10359</v>
      </c>
      <c r="Q946" s="270">
        <v>0</v>
      </c>
      <c r="R946" s="74"/>
      <c r="S946" s="75" t="str">
        <f t="shared" si="78"/>
        <v>0000</v>
      </c>
      <c r="T946" s="75" t="str">
        <f t="shared" si="79"/>
        <v>00000000000000000000000000000000</v>
      </c>
      <c r="V946" s="197"/>
      <c r="W946" s="75">
        <f t="shared" si="80"/>
        <v>0</v>
      </c>
      <c r="AE946" s="479"/>
    </row>
    <row r="947" spans="1:31" s="75" customFormat="1" ht="13.5" x14ac:dyDescent="0.2">
      <c r="A947" s="211">
        <v>944</v>
      </c>
      <c r="B947" s="212" t="s">
        <v>2311</v>
      </c>
      <c r="C947" s="213" t="s">
        <v>2309</v>
      </c>
      <c r="D947" s="213"/>
      <c r="E947" s="213">
        <v>0</v>
      </c>
      <c r="F947" s="213" t="s">
        <v>590</v>
      </c>
      <c r="G947" s="214" t="s">
        <v>554</v>
      </c>
      <c r="H947" s="208" t="str">
        <f>IF(Input!F$4="GMH_OECC",J947,IF(Input!F$4="GMH_XOEC",L947,IF(Input!F$4="GMH_Korea",N947,IF(Input!F$4="GMH_EU",P947,IF(Input!F$4="Skysuper",#REF!,IF(Input!F$4="SkyII",#REF!,IF(Input!F$4="XO-8000",#REF!, "FALSE")))))))</f>
        <v>00</v>
      </c>
      <c r="I947" s="209">
        <f>IF(Input!F$4="GMH_OECC",K947,IF(Input!F$4="GMH_XOEC",M947,IF(Input!F$4="GMH_Korea",O947,IF(Input!F$4="GMH_EU",Q947,IF(Input!F$4="Skysuper",#REF!,IF(Input!F$4="SkyII",#REF!,IF(Input!F$4="XO-8000",#REF!, "FALSE")))))))</f>
        <v>0</v>
      </c>
      <c r="J947" s="210" t="s">
        <v>10359</v>
      </c>
      <c r="K947" s="268">
        <v>0</v>
      </c>
      <c r="L947" s="270" t="s">
        <v>10359</v>
      </c>
      <c r="M947" s="270">
        <v>0</v>
      </c>
      <c r="N947" s="270" t="s">
        <v>10359</v>
      </c>
      <c r="O947" s="270">
        <v>0</v>
      </c>
      <c r="P947" s="270" t="s">
        <v>10359</v>
      </c>
      <c r="Q947" s="270">
        <v>0</v>
      </c>
      <c r="R947" s="74"/>
      <c r="S947" s="75" t="str">
        <f t="shared" si="78"/>
        <v>0000</v>
      </c>
      <c r="T947" s="75" t="str">
        <f t="shared" si="79"/>
        <v>00000000000000000000000000000000</v>
      </c>
      <c r="V947" s="197"/>
      <c r="W947" s="75">
        <f t="shared" si="80"/>
        <v>0</v>
      </c>
      <c r="AE947" s="479"/>
    </row>
    <row r="948" spans="1:31" s="75" customFormat="1" ht="13.5" x14ac:dyDescent="0.2">
      <c r="A948" s="211">
        <v>945</v>
      </c>
      <c r="B948" s="212" t="s">
        <v>2312</v>
      </c>
      <c r="C948" s="213" t="s">
        <v>2309</v>
      </c>
      <c r="D948" s="213"/>
      <c r="E948" s="213">
        <v>0</v>
      </c>
      <c r="F948" s="213" t="s">
        <v>590</v>
      </c>
      <c r="G948" s="214" t="s">
        <v>554</v>
      </c>
      <c r="H948" s="208" t="str">
        <f>IF(Input!F$4="GMH_OECC",J948,IF(Input!F$4="GMH_XOEC",L948,IF(Input!F$4="GMH_Korea",N948,IF(Input!F$4="GMH_EU",P948,IF(Input!F$4="Skysuper",#REF!,IF(Input!F$4="SkyII",#REF!,IF(Input!F$4="XO-8000",#REF!, "FALSE")))))))</f>
        <v>00</v>
      </c>
      <c r="I948" s="209">
        <f>IF(Input!F$4="GMH_OECC",K948,IF(Input!F$4="GMH_XOEC",M948,IF(Input!F$4="GMH_Korea",O948,IF(Input!F$4="GMH_EU",Q948,IF(Input!F$4="Skysuper",#REF!,IF(Input!F$4="SkyII",#REF!,IF(Input!F$4="XO-8000",#REF!, "FALSE")))))))</f>
        <v>0</v>
      </c>
      <c r="J948" s="210" t="s">
        <v>10359</v>
      </c>
      <c r="K948" s="268">
        <v>0</v>
      </c>
      <c r="L948" s="270" t="s">
        <v>10359</v>
      </c>
      <c r="M948" s="270">
        <v>0</v>
      </c>
      <c r="N948" s="270" t="s">
        <v>10359</v>
      </c>
      <c r="O948" s="270">
        <v>0</v>
      </c>
      <c r="P948" s="270" t="s">
        <v>10359</v>
      </c>
      <c r="Q948" s="270">
        <v>0</v>
      </c>
      <c r="R948" s="74"/>
      <c r="S948" s="75" t="str">
        <f t="shared" si="78"/>
        <v>0000</v>
      </c>
      <c r="T948" s="75" t="str">
        <f t="shared" si="79"/>
        <v>00000000000000000000000000000000</v>
      </c>
      <c r="V948" s="197"/>
      <c r="W948" s="75">
        <f t="shared" si="80"/>
        <v>0</v>
      </c>
      <c r="AE948" s="479"/>
    </row>
    <row r="949" spans="1:31" s="75" customFormat="1" ht="13.5" x14ac:dyDescent="0.2">
      <c r="A949" s="211">
        <v>946</v>
      </c>
      <c r="B949" s="212" t="s">
        <v>2313</v>
      </c>
      <c r="C949" s="213" t="s">
        <v>2309</v>
      </c>
      <c r="D949" s="213"/>
      <c r="E949" s="213">
        <v>0</v>
      </c>
      <c r="F949" s="213" t="s">
        <v>590</v>
      </c>
      <c r="G949" s="214" t="s">
        <v>554</v>
      </c>
      <c r="H949" s="208" t="str">
        <f>IF(Input!F$4="GMH_OECC",J949,IF(Input!F$4="GMH_XOEC",L949,IF(Input!F$4="GMH_Korea",N949,IF(Input!F$4="GMH_EU",P949,IF(Input!F$4="Skysuper",#REF!,IF(Input!F$4="SkyII",#REF!,IF(Input!F$4="XO-8000",#REF!, "FALSE")))))))</f>
        <v>00</v>
      </c>
      <c r="I949" s="209">
        <f>IF(Input!F$4="GMH_OECC",K949,IF(Input!F$4="GMH_XOEC",M949,IF(Input!F$4="GMH_Korea",O949,IF(Input!F$4="GMH_EU",Q949,IF(Input!F$4="Skysuper",#REF!,IF(Input!F$4="SkyII",#REF!,IF(Input!F$4="XO-8000",#REF!, "FALSE")))))))</f>
        <v>0</v>
      </c>
      <c r="J949" s="210" t="s">
        <v>10359</v>
      </c>
      <c r="K949" s="268">
        <v>0</v>
      </c>
      <c r="L949" s="270" t="s">
        <v>10359</v>
      </c>
      <c r="M949" s="270">
        <v>0</v>
      </c>
      <c r="N949" s="270" t="s">
        <v>10359</v>
      </c>
      <c r="O949" s="270">
        <v>0</v>
      </c>
      <c r="P949" s="270" t="s">
        <v>10359</v>
      </c>
      <c r="Q949" s="270">
        <v>0</v>
      </c>
      <c r="R949" s="74"/>
      <c r="S949" s="75" t="str">
        <f t="shared" si="78"/>
        <v>0000</v>
      </c>
      <c r="T949" s="75" t="str">
        <f t="shared" si="79"/>
        <v>00000000000000000000000000000000</v>
      </c>
      <c r="V949" s="197"/>
      <c r="W949" s="75">
        <f t="shared" si="80"/>
        <v>0</v>
      </c>
      <c r="AE949" s="479"/>
    </row>
    <row r="950" spans="1:31" s="75" customFormat="1" ht="13.5" x14ac:dyDescent="0.2">
      <c r="A950" s="211">
        <v>947</v>
      </c>
      <c r="B950" s="212" t="s">
        <v>2314</v>
      </c>
      <c r="C950" s="213" t="s">
        <v>2315</v>
      </c>
      <c r="D950" s="213"/>
      <c r="E950" s="213">
        <v>0</v>
      </c>
      <c r="F950" s="213" t="s">
        <v>590</v>
      </c>
      <c r="G950" s="214" t="s">
        <v>554</v>
      </c>
      <c r="H950" s="208" t="str">
        <f>IF(Input!F$4="GMH_OECC",J950,IF(Input!F$4="GMH_XOEC",L950,IF(Input!F$4="GMH_Korea",N950,IF(Input!F$4="GMH_EU",P950,IF(Input!F$4="Skysuper",#REF!,IF(Input!F$4="SkyII",#REF!,IF(Input!F$4="XO-8000",#REF!, "FALSE")))))))</f>
        <v>00</v>
      </c>
      <c r="I950" s="209">
        <f>IF(Input!F$4="GMH_OECC",K950,IF(Input!F$4="GMH_XOEC",M950,IF(Input!F$4="GMH_Korea",O950,IF(Input!F$4="GMH_EU",Q950,IF(Input!F$4="Skysuper",#REF!,IF(Input!F$4="SkyII",#REF!,IF(Input!F$4="XO-8000",#REF!, "FALSE")))))))</f>
        <v>0</v>
      </c>
      <c r="J950" s="210" t="s">
        <v>10359</v>
      </c>
      <c r="K950" s="268">
        <v>0</v>
      </c>
      <c r="L950" s="270" t="s">
        <v>10359</v>
      </c>
      <c r="M950" s="270">
        <v>0</v>
      </c>
      <c r="N950" s="270" t="s">
        <v>10359</v>
      </c>
      <c r="O950" s="270">
        <v>0</v>
      </c>
      <c r="P950" s="270" t="s">
        <v>10359</v>
      </c>
      <c r="Q950" s="270">
        <v>0</v>
      </c>
      <c r="R950" s="74"/>
      <c r="S950" s="75" t="str">
        <f t="shared" si="78"/>
        <v>0000</v>
      </c>
      <c r="T950" s="75" t="str">
        <f t="shared" si="79"/>
        <v>00000000000000000000000000000000</v>
      </c>
      <c r="V950" s="197"/>
      <c r="W950" s="75">
        <f t="shared" si="80"/>
        <v>0</v>
      </c>
      <c r="AE950" s="479"/>
    </row>
    <row r="951" spans="1:31" s="75" customFormat="1" ht="13.5" x14ac:dyDescent="0.2">
      <c r="A951" s="211">
        <v>948</v>
      </c>
      <c r="B951" s="212" t="s">
        <v>2316</v>
      </c>
      <c r="C951" s="213" t="s">
        <v>2317</v>
      </c>
      <c r="D951" s="213"/>
      <c r="E951" s="213">
        <v>0</v>
      </c>
      <c r="F951" s="213" t="s">
        <v>590</v>
      </c>
      <c r="G951" s="214" t="s">
        <v>554</v>
      </c>
      <c r="H951" s="208" t="str">
        <f>IF(Input!F$4="GMH_OECC",J951,IF(Input!F$4="GMH_XOEC",L951,IF(Input!F$4="GMH_Korea",N951,IF(Input!F$4="GMH_EU",P951,IF(Input!F$4="Skysuper",#REF!,IF(Input!F$4="SkyII",#REF!,IF(Input!F$4="XO-8000",#REF!, "FALSE")))))))</f>
        <v>00</v>
      </c>
      <c r="I951" s="209">
        <f>IF(Input!F$4="GMH_OECC",K951,IF(Input!F$4="GMH_XOEC",M951,IF(Input!F$4="GMH_Korea",O951,IF(Input!F$4="GMH_EU",Q951,IF(Input!F$4="Skysuper",#REF!,IF(Input!F$4="SkyII",#REF!,IF(Input!F$4="XO-8000",#REF!, "FALSE")))))))</f>
        <v>0</v>
      </c>
      <c r="J951" s="210" t="s">
        <v>10359</v>
      </c>
      <c r="K951" s="268">
        <v>0</v>
      </c>
      <c r="L951" s="270" t="s">
        <v>10359</v>
      </c>
      <c r="M951" s="270">
        <v>0</v>
      </c>
      <c r="N951" s="270" t="s">
        <v>10359</v>
      </c>
      <c r="O951" s="270">
        <v>0</v>
      </c>
      <c r="P951" s="270" t="s">
        <v>10359</v>
      </c>
      <c r="Q951" s="270">
        <v>0</v>
      </c>
      <c r="R951" s="74"/>
      <c r="S951" s="75" t="str">
        <f t="shared" si="78"/>
        <v>0000</v>
      </c>
      <c r="T951" s="75" t="str">
        <f t="shared" si="79"/>
        <v>00000000000000000000000000000000</v>
      </c>
      <c r="V951" s="197"/>
      <c r="W951" s="75">
        <f t="shared" si="80"/>
        <v>0</v>
      </c>
      <c r="AE951" s="479"/>
    </row>
    <row r="952" spans="1:31" s="75" customFormat="1" ht="13.5" x14ac:dyDescent="0.2">
      <c r="A952" s="211">
        <v>949</v>
      </c>
      <c r="B952" s="212" t="s">
        <v>2318</v>
      </c>
      <c r="C952" s="213" t="s">
        <v>2319</v>
      </c>
      <c r="D952" s="213"/>
      <c r="E952" s="213">
        <v>0</v>
      </c>
      <c r="F952" s="213" t="s">
        <v>590</v>
      </c>
      <c r="G952" s="214" t="s">
        <v>554</v>
      </c>
      <c r="H952" s="208" t="str">
        <f>IF(Input!F$4="GMH_OECC",J952,IF(Input!F$4="GMH_XOEC",L952,IF(Input!F$4="GMH_Korea",N952,IF(Input!F$4="GMH_EU",P952,IF(Input!F$4="Skysuper",#REF!,IF(Input!F$4="SkyII",#REF!,IF(Input!F$4="XO-8000",#REF!, "FALSE")))))))</f>
        <v>00</v>
      </c>
      <c r="I952" s="209">
        <f>IF(Input!F$4="GMH_OECC",K952,IF(Input!F$4="GMH_XOEC",M952,IF(Input!F$4="GMH_Korea",O952,IF(Input!F$4="GMH_EU",Q952,IF(Input!F$4="Skysuper",#REF!,IF(Input!F$4="SkyII",#REF!,IF(Input!F$4="XO-8000",#REF!, "FALSE")))))))</f>
        <v>0</v>
      </c>
      <c r="J952" s="210" t="s">
        <v>10359</v>
      </c>
      <c r="K952" s="268">
        <v>0</v>
      </c>
      <c r="L952" s="270" t="s">
        <v>10359</v>
      </c>
      <c r="M952" s="270">
        <v>0</v>
      </c>
      <c r="N952" s="270" t="s">
        <v>10359</v>
      </c>
      <c r="O952" s="270">
        <v>0</v>
      </c>
      <c r="P952" s="270" t="s">
        <v>10359</v>
      </c>
      <c r="Q952" s="270">
        <v>0</v>
      </c>
      <c r="R952" s="74"/>
      <c r="S952" s="75" t="str">
        <f t="shared" si="78"/>
        <v>0000</v>
      </c>
      <c r="T952" s="75" t="str">
        <f t="shared" si="79"/>
        <v>00000000000000000000000000000000</v>
      </c>
      <c r="V952" s="197"/>
      <c r="W952" s="75">
        <f t="shared" si="80"/>
        <v>0</v>
      </c>
      <c r="AE952" s="479"/>
    </row>
    <row r="953" spans="1:31" s="75" customFormat="1" ht="13.5" x14ac:dyDescent="0.2">
      <c r="A953" s="211">
        <v>950</v>
      </c>
      <c r="B953" s="212" t="s">
        <v>2320</v>
      </c>
      <c r="C953" s="213" t="s">
        <v>2321</v>
      </c>
      <c r="D953" s="213"/>
      <c r="E953" s="213">
        <v>0</v>
      </c>
      <c r="F953" s="213" t="s">
        <v>590</v>
      </c>
      <c r="G953" s="214" t="s">
        <v>554</v>
      </c>
      <c r="H953" s="208" t="str">
        <f>IF(Input!F$4="GMH_OECC",J953,IF(Input!F$4="GMH_XOEC",L953,IF(Input!F$4="GMH_Korea",N953,IF(Input!F$4="GMH_EU",P953,IF(Input!F$4="Skysuper",#REF!,IF(Input!F$4="SkyII",#REF!,IF(Input!F$4="XO-8000",#REF!, "FALSE")))))))</f>
        <v>00</v>
      </c>
      <c r="I953" s="209">
        <f>IF(Input!F$4="GMH_OECC",K953,IF(Input!F$4="GMH_XOEC",M953,IF(Input!F$4="GMH_Korea",O953,IF(Input!F$4="GMH_EU",Q953,IF(Input!F$4="Skysuper",#REF!,IF(Input!F$4="SkyII",#REF!,IF(Input!F$4="XO-8000",#REF!, "FALSE")))))))</f>
        <v>0</v>
      </c>
      <c r="J953" s="210" t="s">
        <v>10359</v>
      </c>
      <c r="K953" s="268">
        <v>0</v>
      </c>
      <c r="L953" s="270" t="s">
        <v>10359</v>
      </c>
      <c r="M953" s="270">
        <v>0</v>
      </c>
      <c r="N953" s="270" t="s">
        <v>10359</v>
      </c>
      <c r="O953" s="270">
        <v>0</v>
      </c>
      <c r="P953" s="270" t="s">
        <v>10359</v>
      </c>
      <c r="Q953" s="270">
        <v>0</v>
      </c>
      <c r="R953" s="74"/>
      <c r="S953" s="75" t="str">
        <f t="shared" si="78"/>
        <v>0000</v>
      </c>
      <c r="T953" s="75" t="str">
        <f t="shared" si="79"/>
        <v>00000000000000000000000000000000</v>
      </c>
      <c r="V953" s="197"/>
      <c r="W953" s="75">
        <f t="shared" si="80"/>
        <v>0</v>
      </c>
      <c r="AE953" s="479"/>
    </row>
    <row r="954" spans="1:31" s="75" customFormat="1" ht="13.5" x14ac:dyDescent="0.2">
      <c r="A954" s="211">
        <v>951</v>
      </c>
      <c r="B954" s="212" t="s">
        <v>2322</v>
      </c>
      <c r="C954" s="213" t="s">
        <v>2323</v>
      </c>
      <c r="D954" s="213"/>
      <c r="E954" s="213">
        <v>0</v>
      </c>
      <c r="F954" s="213" t="s">
        <v>590</v>
      </c>
      <c r="G954" s="214" t="s">
        <v>554</v>
      </c>
      <c r="H954" s="208" t="str">
        <f>IF(Input!F$4="GMH_OECC",J954,IF(Input!F$4="GMH_XOEC",L954,IF(Input!F$4="GMH_Korea",N954,IF(Input!F$4="GMH_EU",P954,IF(Input!F$4="Skysuper",#REF!,IF(Input!F$4="SkyII",#REF!,IF(Input!F$4="XO-8000",#REF!, "FALSE")))))))</f>
        <v>00</v>
      </c>
      <c r="I954" s="209">
        <f>IF(Input!F$4="GMH_OECC",K954,IF(Input!F$4="GMH_XOEC",M954,IF(Input!F$4="GMH_Korea",O954,IF(Input!F$4="GMH_EU",Q954,IF(Input!F$4="Skysuper",#REF!,IF(Input!F$4="SkyII",#REF!,IF(Input!F$4="XO-8000",#REF!, "FALSE")))))))</f>
        <v>0</v>
      </c>
      <c r="J954" s="210" t="s">
        <v>10359</v>
      </c>
      <c r="K954" s="268">
        <v>0</v>
      </c>
      <c r="L954" s="270" t="s">
        <v>10359</v>
      </c>
      <c r="M954" s="270">
        <v>0</v>
      </c>
      <c r="N954" s="270" t="s">
        <v>10359</v>
      </c>
      <c r="O954" s="270">
        <v>0</v>
      </c>
      <c r="P954" s="270" t="s">
        <v>10359</v>
      </c>
      <c r="Q954" s="270">
        <v>0</v>
      </c>
      <c r="R954" s="74"/>
      <c r="S954" s="75" t="str">
        <f t="shared" si="78"/>
        <v>0000</v>
      </c>
      <c r="T954" s="75" t="str">
        <f t="shared" si="79"/>
        <v>00000000000000000000000000000000</v>
      </c>
      <c r="V954" s="197"/>
      <c r="W954" s="75">
        <f t="shared" si="80"/>
        <v>0</v>
      </c>
      <c r="AE954" s="479"/>
    </row>
    <row r="955" spans="1:31" s="75" customFormat="1" ht="13.5" x14ac:dyDescent="0.2">
      <c r="A955" s="211">
        <v>952</v>
      </c>
      <c r="B955" s="212" t="s">
        <v>2324</v>
      </c>
      <c r="C955" s="213" t="s">
        <v>2325</v>
      </c>
      <c r="D955" s="213"/>
      <c r="E955" s="213">
        <v>0</v>
      </c>
      <c r="F955" s="213" t="s">
        <v>590</v>
      </c>
      <c r="G955" s="214" t="s">
        <v>554</v>
      </c>
      <c r="H955" s="208" t="str">
        <f>IF(Input!F$4="GMH_OECC",J955,IF(Input!F$4="GMH_XOEC",L955,IF(Input!F$4="GMH_Korea",N955,IF(Input!F$4="GMH_EU",P955,IF(Input!F$4="Skysuper",#REF!,IF(Input!F$4="SkyII",#REF!,IF(Input!F$4="XO-8000",#REF!, "FALSE")))))))</f>
        <v>00</v>
      </c>
      <c r="I955" s="209">
        <f>IF(Input!F$4="GMH_OECC",K955,IF(Input!F$4="GMH_XOEC",M955,IF(Input!F$4="GMH_Korea",O955,IF(Input!F$4="GMH_EU",Q955,IF(Input!F$4="Skysuper",#REF!,IF(Input!F$4="SkyII",#REF!,IF(Input!F$4="XO-8000",#REF!, "FALSE")))))))</f>
        <v>0</v>
      </c>
      <c r="J955" s="210" t="s">
        <v>10359</v>
      </c>
      <c r="K955" s="268">
        <v>0</v>
      </c>
      <c r="L955" s="270" t="s">
        <v>10359</v>
      </c>
      <c r="M955" s="270">
        <v>0</v>
      </c>
      <c r="N955" s="270" t="s">
        <v>10359</v>
      </c>
      <c r="O955" s="270">
        <v>0</v>
      </c>
      <c r="P955" s="270" t="s">
        <v>10359</v>
      </c>
      <c r="Q955" s="270">
        <v>0</v>
      </c>
      <c r="R955" s="74"/>
      <c r="S955" s="75" t="str">
        <f t="shared" si="78"/>
        <v>0000</v>
      </c>
      <c r="T955" s="75" t="str">
        <f t="shared" si="79"/>
        <v>00000000000000000000000000000000</v>
      </c>
      <c r="V955" s="197"/>
      <c r="W955" s="75">
        <f t="shared" si="80"/>
        <v>0</v>
      </c>
      <c r="AE955" s="479"/>
    </row>
    <row r="956" spans="1:31" s="75" customFormat="1" ht="13.5" x14ac:dyDescent="0.2">
      <c r="A956" s="211">
        <v>953</v>
      </c>
      <c r="B956" s="212" t="s">
        <v>2326</v>
      </c>
      <c r="C956" s="213" t="s">
        <v>2327</v>
      </c>
      <c r="D956" s="213"/>
      <c r="E956" s="213">
        <v>0</v>
      </c>
      <c r="F956" s="213" t="s">
        <v>590</v>
      </c>
      <c r="G956" s="214" t="s">
        <v>554</v>
      </c>
      <c r="H956" s="208" t="str">
        <f>IF(Input!F$4="GMH_OECC",J956,IF(Input!F$4="GMH_XOEC",L956,IF(Input!F$4="GMH_Korea",N956,IF(Input!F$4="GMH_EU",P956,IF(Input!F$4="Skysuper",#REF!,IF(Input!F$4="SkyII",#REF!,IF(Input!F$4="XO-8000",#REF!, "FALSE")))))))</f>
        <v>00</v>
      </c>
      <c r="I956" s="209">
        <f>IF(Input!F$4="GMH_OECC",K956,IF(Input!F$4="GMH_XOEC",M956,IF(Input!F$4="GMH_Korea",O956,IF(Input!F$4="GMH_EU",Q956,IF(Input!F$4="Skysuper",#REF!,IF(Input!F$4="SkyII",#REF!,IF(Input!F$4="XO-8000",#REF!, "FALSE")))))))</f>
        <v>0</v>
      </c>
      <c r="J956" s="210" t="s">
        <v>10359</v>
      </c>
      <c r="K956" s="268">
        <v>0</v>
      </c>
      <c r="L956" s="270" t="s">
        <v>10359</v>
      </c>
      <c r="M956" s="270">
        <v>0</v>
      </c>
      <c r="N956" s="270" t="s">
        <v>10359</v>
      </c>
      <c r="O956" s="270">
        <v>0</v>
      </c>
      <c r="P956" s="270" t="s">
        <v>10359</v>
      </c>
      <c r="Q956" s="270">
        <v>0</v>
      </c>
      <c r="R956" s="74"/>
      <c r="S956" s="75" t="str">
        <f t="shared" si="78"/>
        <v>0000</v>
      </c>
      <c r="T956" s="75" t="str">
        <f t="shared" si="79"/>
        <v>00000000000000000000000000000000</v>
      </c>
      <c r="V956" s="197"/>
      <c r="W956" s="75">
        <f t="shared" si="80"/>
        <v>0</v>
      </c>
      <c r="AE956" s="479"/>
    </row>
    <row r="957" spans="1:31" s="75" customFormat="1" ht="13.5" x14ac:dyDescent="0.2">
      <c r="A957" s="211">
        <v>954</v>
      </c>
      <c r="B957" s="212" t="s">
        <v>2328</v>
      </c>
      <c r="C957" s="213" t="s">
        <v>2329</v>
      </c>
      <c r="D957" s="213"/>
      <c r="E957" s="213">
        <v>0</v>
      </c>
      <c r="F957" s="213" t="s">
        <v>590</v>
      </c>
      <c r="G957" s="214" t="s">
        <v>554</v>
      </c>
      <c r="H957" s="208" t="str">
        <f>IF(Input!F$4="GMH_OECC",J957,IF(Input!F$4="GMH_XOEC",L957,IF(Input!F$4="GMH_Korea",N957,IF(Input!F$4="GMH_EU",P957,IF(Input!F$4="Skysuper",#REF!,IF(Input!F$4="SkyII",#REF!,IF(Input!F$4="XO-8000",#REF!, "FALSE")))))))</f>
        <v>00</v>
      </c>
      <c r="I957" s="209">
        <f>IF(Input!F$4="GMH_OECC",K957,IF(Input!F$4="GMH_XOEC",M957,IF(Input!F$4="GMH_Korea",O957,IF(Input!F$4="GMH_EU",Q957,IF(Input!F$4="Skysuper",#REF!,IF(Input!F$4="SkyII",#REF!,IF(Input!F$4="XO-8000",#REF!, "FALSE")))))))</f>
        <v>0</v>
      </c>
      <c r="J957" s="210" t="s">
        <v>10359</v>
      </c>
      <c r="K957" s="268">
        <v>0</v>
      </c>
      <c r="L957" s="270" t="s">
        <v>10359</v>
      </c>
      <c r="M957" s="270">
        <v>0</v>
      </c>
      <c r="N957" s="270" t="s">
        <v>10359</v>
      </c>
      <c r="O957" s="270">
        <v>0</v>
      </c>
      <c r="P957" s="270" t="s">
        <v>10359</v>
      </c>
      <c r="Q957" s="270">
        <v>0</v>
      </c>
      <c r="R957" s="74"/>
      <c r="S957" s="75" t="str">
        <f t="shared" si="78"/>
        <v>0000</v>
      </c>
      <c r="T957" s="75" t="str">
        <f t="shared" si="79"/>
        <v>00000000000000000000000000000000</v>
      </c>
      <c r="V957" s="197"/>
      <c r="W957" s="75">
        <f t="shared" si="80"/>
        <v>0</v>
      </c>
      <c r="AE957" s="479"/>
    </row>
    <row r="958" spans="1:31" s="75" customFormat="1" ht="13.5" x14ac:dyDescent="0.2">
      <c r="A958" s="211">
        <v>955</v>
      </c>
      <c r="B958" s="212" t="s">
        <v>2330</v>
      </c>
      <c r="C958" s="213" t="s">
        <v>2331</v>
      </c>
      <c r="D958" s="213"/>
      <c r="E958" s="213">
        <v>0</v>
      </c>
      <c r="F958" s="213" t="s">
        <v>553</v>
      </c>
      <c r="G958" s="214" t="s">
        <v>554</v>
      </c>
      <c r="H958" s="208">
        <f>IF(Input!F$4="GMH_OECC",J958,IF(Input!F$4="GMH_XOEC",L958,IF(Input!F$4="GMH_Korea",N958,IF(Input!F$4="GMH_EU",P958,IF(Input!F$4="Skysuper",#REF!,IF(Input!F$4="SkyII",#REF!,IF(Input!F$4="XO-8000",#REF!, "FALSE")))))))</f>
        <v>0</v>
      </c>
      <c r="I958" s="209">
        <f>IF(Input!F$4="GMH_OECC",K958,IF(Input!F$4="GMH_XOEC",M958,IF(Input!F$4="GMH_Korea",O958,IF(Input!F$4="GMH_EU",Q958,IF(Input!F$4="Skysuper",#REF!,IF(Input!F$4="SkyII",#REF!,IF(Input!F$4="XO-8000",#REF!, "FALSE")))))))</f>
        <v>0</v>
      </c>
      <c r="J958" s="322">
        <f t="shared" ref="J958:J993" si="81">IF(OR(EFS="EFS14",EFS="EFS16"),60,0)</f>
        <v>0</v>
      </c>
      <c r="K958" s="322">
        <f>IF(OR(EFS="EFS14",EFS="EFS16"),4,0)</f>
        <v>0</v>
      </c>
      <c r="L958" s="324">
        <f>J958</f>
        <v>0</v>
      </c>
      <c r="M958" s="324">
        <f>K958</f>
        <v>0</v>
      </c>
      <c r="N958" s="324">
        <f>J958</f>
        <v>0</v>
      </c>
      <c r="O958" s="324">
        <f>K958</f>
        <v>0</v>
      </c>
      <c r="P958" s="270" t="s">
        <v>10359</v>
      </c>
      <c r="Q958" s="270">
        <v>0</v>
      </c>
      <c r="R958" s="323" t="s">
        <v>10410</v>
      </c>
      <c r="S958" s="75" t="str">
        <f t="shared" si="78"/>
        <v>0000</v>
      </c>
      <c r="T958" s="75" t="str">
        <f t="shared" si="79"/>
        <v>00000000000000000000000000000000</v>
      </c>
      <c r="V958" s="197"/>
      <c r="W958" s="75">
        <f t="shared" si="80"/>
        <v>0</v>
      </c>
      <c r="AE958" s="479"/>
    </row>
    <row r="959" spans="1:31" s="75" customFormat="1" ht="13.5" x14ac:dyDescent="0.2">
      <c r="A959" s="211">
        <v>956</v>
      </c>
      <c r="B959" s="212" t="s">
        <v>2332</v>
      </c>
      <c r="C959" s="213" t="s">
        <v>2333</v>
      </c>
      <c r="D959" s="213"/>
      <c r="E959" s="213">
        <v>0</v>
      </c>
      <c r="F959" s="213" t="s">
        <v>553</v>
      </c>
      <c r="G959" s="214" t="s">
        <v>554</v>
      </c>
      <c r="H959" s="208">
        <f>IF(Input!F$4="GMH_OECC",J959,IF(Input!F$4="GMH_XOEC",L959,IF(Input!F$4="GMH_Korea",N959,IF(Input!F$4="GMH_EU",P959,IF(Input!F$4="Skysuper",#REF!,IF(Input!F$4="SkyII",#REF!,IF(Input!F$4="XO-8000",#REF!, "FALSE")))))))</f>
        <v>0</v>
      </c>
      <c r="I959" s="209">
        <f>IF(Input!F$4="GMH_OECC",K959,IF(Input!F$4="GMH_XOEC",M959,IF(Input!F$4="GMH_Korea",O959,IF(Input!F$4="GMH_EU",Q959,IF(Input!F$4="Skysuper",#REF!,IF(Input!F$4="SkyII",#REF!,IF(Input!F$4="XO-8000",#REF!, "FALSE")))))))</f>
        <v>0</v>
      </c>
      <c r="J959" s="322">
        <f t="shared" si="81"/>
        <v>0</v>
      </c>
      <c r="K959" s="322">
        <f>IF(OR(EFS="EFS14",EFS="EFS16"),1,0)</f>
        <v>0</v>
      </c>
      <c r="L959" s="324">
        <f t="shared" ref="L959:L974" si="82">J959</f>
        <v>0</v>
      </c>
      <c r="M959" s="324">
        <f t="shared" ref="M959:M974" si="83">K959</f>
        <v>0</v>
      </c>
      <c r="N959" s="324">
        <f t="shared" ref="N959:N974" si="84">J959</f>
        <v>0</v>
      </c>
      <c r="O959" s="324">
        <f t="shared" ref="O959:O974" si="85">K959</f>
        <v>0</v>
      </c>
      <c r="P959" s="270" t="s">
        <v>10359</v>
      </c>
      <c r="Q959" s="270">
        <v>0</v>
      </c>
      <c r="R959" s="323" t="s">
        <v>10410</v>
      </c>
      <c r="S959" s="75" t="str">
        <f t="shared" si="78"/>
        <v>0000</v>
      </c>
      <c r="T959" s="75" t="str">
        <f t="shared" si="79"/>
        <v>00000000000000000000000000000000</v>
      </c>
      <c r="V959" s="197"/>
      <c r="W959" s="75">
        <f t="shared" si="80"/>
        <v>0</v>
      </c>
      <c r="AE959" s="479"/>
    </row>
    <row r="960" spans="1:31" s="75" customFormat="1" ht="13.5" x14ac:dyDescent="0.2">
      <c r="A960" s="211">
        <v>957</v>
      </c>
      <c r="B960" s="212" t="s">
        <v>2334</v>
      </c>
      <c r="C960" s="213" t="s">
        <v>2335</v>
      </c>
      <c r="D960" s="213"/>
      <c r="E960" s="213">
        <v>0</v>
      </c>
      <c r="F960" s="213" t="s">
        <v>590</v>
      </c>
      <c r="G960" s="214" t="s">
        <v>554</v>
      </c>
      <c r="H960" s="208">
        <f>IF(Input!F$4="GMH_OECC",J960,IF(Input!F$4="GMH_XOEC",L960,IF(Input!F$4="GMH_Korea",N960,IF(Input!F$4="GMH_EU",P960,IF(Input!F$4="Skysuper",#REF!,IF(Input!F$4="SkyII",#REF!,IF(Input!F$4="XO-8000",#REF!, "FALSE")))))))</f>
        <v>0</v>
      </c>
      <c r="I960" s="209">
        <f>IF(Input!F$4="GMH_OECC",K960,IF(Input!F$4="GMH_XOEC",M960,IF(Input!F$4="GMH_Korea",O960,IF(Input!F$4="GMH_EU",Q960,IF(Input!F$4="Skysuper",#REF!,IF(Input!F$4="SkyII",#REF!,IF(Input!F$4="XO-8000",#REF!, "FALSE")))))))</f>
        <v>0</v>
      </c>
      <c r="J960" s="322">
        <f t="shared" si="81"/>
        <v>0</v>
      </c>
      <c r="K960" s="322">
        <f t="shared" ref="K960:K972" si="86">IF(OR(EFS="EFS14",EFS="EFS16"),60,0)</f>
        <v>0</v>
      </c>
      <c r="L960" s="324">
        <f t="shared" si="82"/>
        <v>0</v>
      </c>
      <c r="M960" s="324">
        <f t="shared" si="83"/>
        <v>0</v>
      </c>
      <c r="N960" s="324">
        <f t="shared" si="84"/>
        <v>0</v>
      </c>
      <c r="O960" s="324">
        <f t="shared" si="85"/>
        <v>0</v>
      </c>
      <c r="P960" s="270" t="s">
        <v>10359</v>
      </c>
      <c r="Q960" s="270">
        <v>0</v>
      </c>
      <c r="R960" s="323" t="s">
        <v>10410</v>
      </c>
      <c r="S960" s="75" t="str">
        <f t="shared" si="78"/>
        <v>0000</v>
      </c>
      <c r="T960" s="75" t="str">
        <f t="shared" si="79"/>
        <v>00000000000000000000000000000000</v>
      </c>
      <c r="V960" s="197"/>
      <c r="W960" s="75">
        <f t="shared" si="80"/>
        <v>0</v>
      </c>
      <c r="AE960" s="479"/>
    </row>
    <row r="961" spans="1:31" s="75" customFormat="1" ht="13.5" x14ac:dyDescent="0.2">
      <c r="A961" s="211">
        <v>958</v>
      </c>
      <c r="B961" s="212" t="s">
        <v>2336</v>
      </c>
      <c r="C961" s="213" t="s">
        <v>2337</v>
      </c>
      <c r="D961" s="213"/>
      <c r="E961" s="213">
        <v>0</v>
      </c>
      <c r="F961" s="213" t="s">
        <v>590</v>
      </c>
      <c r="G961" s="214" t="s">
        <v>554</v>
      </c>
      <c r="H961" s="208">
        <f>IF(Input!F$4="GMH_OECC",J961,IF(Input!F$4="GMH_XOEC",L961,IF(Input!F$4="GMH_Korea",N961,IF(Input!F$4="GMH_EU",P961,IF(Input!F$4="Skysuper",#REF!,IF(Input!F$4="SkyII",#REF!,IF(Input!F$4="XO-8000",#REF!, "FALSE")))))))</f>
        <v>0</v>
      </c>
      <c r="I961" s="209">
        <f>IF(Input!F$4="GMH_OECC",K961,IF(Input!F$4="GMH_XOEC",M961,IF(Input!F$4="GMH_Korea",O961,IF(Input!F$4="GMH_EU",Q961,IF(Input!F$4="Skysuper",#REF!,IF(Input!F$4="SkyII",#REF!,IF(Input!F$4="XO-8000",#REF!, "FALSE")))))))</f>
        <v>0</v>
      </c>
      <c r="J961" s="322">
        <f t="shared" si="81"/>
        <v>0</v>
      </c>
      <c r="K961" s="322">
        <f t="shared" si="86"/>
        <v>0</v>
      </c>
      <c r="L961" s="324">
        <f t="shared" si="82"/>
        <v>0</v>
      </c>
      <c r="M961" s="324">
        <f t="shared" si="83"/>
        <v>0</v>
      </c>
      <c r="N961" s="324">
        <f t="shared" si="84"/>
        <v>0</v>
      </c>
      <c r="O961" s="324">
        <f t="shared" si="85"/>
        <v>0</v>
      </c>
      <c r="P961" s="270" t="s">
        <v>10359</v>
      </c>
      <c r="Q961" s="270">
        <v>0</v>
      </c>
      <c r="R961" s="323" t="s">
        <v>10410</v>
      </c>
      <c r="S961" s="75" t="str">
        <f t="shared" si="78"/>
        <v>0000</v>
      </c>
      <c r="T961" s="75" t="str">
        <f t="shared" si="79"/>
        <v>00000000000000000000000000000000</v>
      </c>
      <c r="V961" s="197"/>
      <c r="W961" s="75">
        <f t="shared" si="80"/>
        <v>0</v>
      </c>
      <c r="AE961" s="479"/>
    </row>
    <row r="962" spans="1:31" s="75" customFormat="1" ht="13.5" x14ac:dyDescent="0.2">
      <c r="A962" s="211">
        <v>959</v>
      </c>
      <c r="B962" s="212" t="s">
        <v>2338</v>
      </c>
      <c r="C962" s="213" t="s">
        <v>2339</v>
      </c>
      <c r="D962" s="213"/>
      <c r="E962" s="213">
        <v>0</v>
      </c>
      <c r="F962" s="213" t="s">
        <v>590</v>
      </c>
      <c r="G962" s="214" t="s">
        <v>554</v>
      </c>
      <c r="H962" s="208">
        <f>IF(Input!F$4="GMH_OECC",J962,IF(Input!F$4="GMH_XOEC",L962,IF(Input!F$4="GMH_Korea",N962,IF(Input!F$4="GMH_EU",P962,IF(Input!F$4="Skysuper",#REF!,IF(Input!F$4="SkyII",#REF!,IF(Input!F$4="XO-8000",#REF!, "FALSE")))))))</f>
        <v>0</v>
      </c>
      <c r="I962" s="209">
        <f>IF(Input!F$4="GMH_OECC",K962,IF(Input!F$4="GMH_XOEC",M962,IF(Input!F$4="GMH_Korea",O962,IF(Input!F$4="GMH_EU",Q962,IF(Input!F$4="Skysuper",#REF!,IF(Input!F$4="SkyII",#REF!,IF(Input!F$4="XO-8000",#REF!, "FALSE")))))))</f>
        <v>0</v>
      </c>
      <c r="J962" s="322">
        <f t="shared" si="81"/>
        <v>0</v>
      </c>
      <c r="K962" s="322">
        <f t="shared" si="86"/>
        <v>0</v>
      </c>
      <c r="L962" s="324">
        <f t="shared" si="82"/>
        <v>0</v>
      </c>
      <c r="M962" s="324">
        <f t="shared" si="83"/>
        <v>0</v>
      </c>
      <c r="N962" s="324">
        <f t="shared" si="84"/>
        <v>0</v>
      </c>
      <c r="O962" s="324">
        <f t="shared" si="85"/>
        <v>0</v>
      </c>
      <c r="P962" s="270" t="s">
        <v>10359</v>
      </c>
      <c r="Q962" s="270">
        <v>0</v>
      </c>
      <c r="R962" s="323" t="s">
        <v>10410</v>
      </c>
      <c r="S962" s="75" t="str">
        <f t="shared" si="78"/>
        <v>0000</v>
      </c>
      <c r="T962" s="75" t="str">
        <f t="shared" si="79"/>
        <v>00000000000000000000000000000000</v>
      </c>
      <c r="V962" s="197"/>
      <c r="W962" s="75">
        <f t="shared" si="80"/>
        <v>0</v>
      </c>
      <c r="AE962" s="479"/>
    </row>
    <row r="963" spans="1:31" s="75" customFormat="1" ht="13.5" x14ac:dyDescent="0.2">
      <c r="A963" s="211">
        <v>960</v>
      </c>
      <c r="B963" s="212" t="s">
        <v>2340</v>
      </c>
      <c r="C963" s="213" t="s">
        <v>2341</v>
      </c>
      <c r="D963" s="213"/>
      <c r="E963" s="213">
        <v>0</v>
      </c>
      <c r="F963" s="213" t="s">
        <v>590</v>
      </c>
      <c r="G963" s="214" t="s">
        <v>554</v>
      </c>
      <c r="H963" s="208">
        <f>IF(Input!F$4="GMH_OECC",J963,IF(Input!F$4="GMH_XOEC",L963,IF(Input!F$4="GMH_Korea",N963,IF(Input!F$4="GMH_EU",P963,IF(Input!F$4="Skysuper",#REF!,IF(Input!F$4="SkyII",#REF!,IF(Input!F$4="XO-8000",#REF!, "FALSE")))))))</f>
        <v>0</v>
      </c>
      <c r="I963" s="209">
        <f>IF(Input!F$4="GMH_OECC",K963,IF(Input!F$4="GMH_XOEC",M963,IF(Input!F$4="GMH_Korea",O963,IF(Input!F$4="GMH_EU",Q963,IF(Input!F$4="Skysuper",#REF!,IF(Input!F$4="SkyII",#REF!,IF(Input!F$4="XO-8000",#REF!, "FALSE")))))))</f>
        <v>0</v>
      </c>
      <c r="J963" s="322">
        <f t="shared" si="81"/>
        <v>0</v>
      </c>
      <c r="K963" s="322">
        <f t="shared" si="86"/>
        <v>0</v>
      </c>
      <c r="L963" s="324">
        <f t="shared" si="82"/>
        <v>0</v>
      </c>
      <c r="M963" s="324">
        <f t="shared" si="83"/>
        <v>0</v>
      </c>
      <c r="N963" s="324">
        <f t="shared" si="84"/>
        <v>0</v>
      </c>
      <c r="O963" s="324">
        <f t="shared" si="85"/>
        <v>0</v>
      </c>
      <c r="P963" s="270" t="s">
        <v>10359</v>
      </c>
      <c r="Q963" s="270">
        <v>0</v>
      </c>
      <c r="R963" s="323" t="s">
        <v>10410</v>
      </c>
      <c r="S963" s="75" t="str">
        <f t="shared" ref="S963:S1026" si="87">"0"&amp;DEC2HEX(2^(I963-1))&amp;IF(LEN(DEC2HEX(H963))=2,DEC2HEX(H963),"0"&amp;DEC2HEX(H963))</f>
        <v>0000</v>
      </c>
      <c r="T963" s="75" t="str">
        <f t="shared" si="79"/>
        <v>00000000000000000000000000000000</v>
      </c>
      <c r="V963" s="197"/>
      <c r="W963" s="75">
        <f t="shared" si="80"/>
        <v>0</v>
      </c>
      <c r="AE963" s="479"/>
    </row>
    <row r="964" spans="1:31" s="75" customFormat="1" ht="13.5" x14ac:dyDescent="0.2">
      <c r="A964" s="211">
        <v>961</v>
      </c>
      <c r="B964" s="212" t="s">
        <v>2342</v>
      </c>
      <c r="C964" s="213" t="s">
        <v>2343</v>
      </c>
      <c r="D964" s="213"/>
      <c r="E964" s="213">
        <v>0</v>
      </c>
      <c r="F964" s="213" t="s">
        <v>590</v>
      </c>
      <c r="G964" s="214" t="s">
        <v>554</v>
      </c>
      <c r="H964" s="208">
        <f>IF(Input!F$4="GMH_OECC",J964,IF(Input!F$4="GMH_XOEC",L964,IF(Input!F$4="GMH_Korea",N964,IF(Input!F$4="GMH_EU",P964,IF(Input!F$4="Skysuper",#REF!,IF(Input!F$4="SkyII",#REF!,IF(Input!F$4="XO-8000",#REF!, "FALSE")))))))</f>
        <v>0</v>
      </c>
      <c r="I964" s="209">
        <f>IF(Input!F$4="GMH_OECC",K964,IF(Input!F$4="GMH_XOEC",M964,IF(Input!F$4="GMH_Korea",O964,IF(Input!F$4="GMH_EU",Q964,IF(Input!F$4="Skysuper",#REF!,IF(Input!F$4="SkyII",#REF!,IF(Input!F$4="XO-8000",#REF!, "FALSE")))))))</f>
        <v>0</v>
      </c>
      <c r="J964" s="322">
        <f t="shared" si="81"/>
        <v>0</v>
      </c>
      <c r="K964" s="322">
        <f t="shared" si="86"/>
        <v>0</v>
      </c>
      <c r="L964" s="324">
        <f t="shared" si="82"/>
        <v>0</v>
      </c>
      <c r="M964" s="324">
        <f t="shared" si="83"/>
        <v>0</v>
      </c>
      <c r="N964" s="324">
        <f t="shared" si="84"/>
        <v>0</v>
      </c>
      <c r="O964" s="324">
        <f t="shared" si="85"/>
        <v>0</v>
      </c>
      <c r="P964" s="270" t="s">
        <v>10359</v>
      </c>
      <c r="Q964" s="270">
        <v>0</v>
      </c>
      <c r="R964" s="323" t="s">
        <v>10410</v>
      </c>
      <c r="S964" s="75" t="str">
        <f t="shared" si="87"/>
        <v>0000</v>
      </c>
      <c r="T964" s="75" t="str">
        <f t="shared" ref="T964:T1027" si="88">CONCATENATE(S964,S965,S966,S967,S968,S969,S970,S971)</f>
        <v>00000000000000000000000000000000</v>
      </c>
      <c r="V964" s="197"/>
      <c r="W964" s="75">
        <f t="shared" si="80"/>
        <v>0</v>
      </c>
      <c r="AE964" s="479"/>
    </row>
    <row r="965" spans="1:31" s="75" customFormat="1" ht="13.5" x14ac:dyDescent="0.2">
      <c r="A965" s="211">
        <v>962</v>
      </c>
      <c r="B965" s="212" t="s">
        <v>2344</v>
      </c>
      <c r="C965" s="213" t="s">
        <v>2345</v>
      </c>
      <c r="D965" s="213"/>
      <c r="E965" s="213">
        <v>0</v>
      </c>
      <c r="F965" s="213" t="s">
        <v>590</v>
      </c>
      <c r="G965" s="214" t="s">
        <v>554</v>
      </c>
      <c r="H965" s="208">
        <f>IF(Input!F$4="GMH_OECC",J965,IF(Input!F$4="GMH_XOEC",L965,IF(Input!F$4="GMH_Korea",N965,IF(Input!F$4="GMH_EU",P965,IF(Input!F$4="Skysuper",#REF!,IF(Input!F$4="SkyII",#REF!,IF(Input!F$4="XO-8000",#REF!, "FALSE")))))))</f>
        <v>0</v>
      </c>
      <c r="I965" s="209">
        <f>IF(Input!F$4="GMH_OECC",K965,IF(Input!F$4="GMH_XOEC",M965,IF(Input!F$4="GMH_Korea",O965,IF(Input!F$4="GMH_EU",Q965,IF(Input!F$4="Skysuper",#REF!,IF(Input!F$4="SkyII",#REF!,IF(Input!F$4="XO-8000",#REF!, "FALSE")))))))</f>
        <v>0</v>
      </c>
      <c r="J965" s="322">
        <f t="shared" si="81"/>
        <v>0</v>
      </c>
      <c r="K965" s="322">
        <f t="shared" si="86"/>
        <v>0</v>
      </c>
      <c r="L965" s="324">
        <f t="shared" si="82"/>
        <v>0</v>
      </c>
      <c r="M965" s="324">
        <f t="shared" si="83"/>
        <v>0</v>
      </c>
      <c r="N965" s="324">
        <f t="shared" si="84"/>
        <v>0</v>
      </c>
      <c r="O965" s="324">
        <f t="shared" si="85"/>
        <v>0</v>
      </c>
      <c r="P965" s="270" t="s">
        <v>10359</v>
      </c>
      <c r="Q965" s="270">
        <v>0</v>
      </c>
      <c r="R965" s="323" t="s">
        <v>10410</v>
      </c>
      <c r="S965" s="75" t="str">
        <f t="shared" si="87"/>
        <v>0000</v>
      </c>
      <c r="T965" s="75" t="str">
        <f t="shared" si="88"/>
        <v>00000000000000000000000000000000</v>
      </c>
      <c r="V965" s="197"/>
      <c r="W965" s="75">
        <f t="shared" si="80"/>
        <v>0</v>
      </c>
      <c r="AE965" s="479"/>
    </row>
    <row r="966" spans="1:31" s="75" customFormat="1" ht="13.5" x14ac:dyDescent="0.2">
      <c r="A966" s="211">
        <v>963</v>
      </c>
      <c r="B966" s="212" t="s">
        <v>2346</v>
      </c>
      <c r="C966" s="213" t="s">
        <v>2347</v>
      </c>
      <c r="D966" s="213"/>
      <c r="E966" s="213">
        <v>0</v>
      </c>
      <c r="F966" s="213" t="s">
        <v>590</v>
      </c>
      <c r="G966" s="214" t="s">
        <v>554</v>
      </c>
      <c r="H966" s="208">
        <f>IF(Input!F$4="GMH_OECC",J966,IF(Input!F$4="GMH_XOEC",L966,IF(Input!F$4="GMH_Korea",N966,IF(Input!F$4="GMH_EU",P966,IF(Input!F$4="Skysuper",#REF!,IF(Input!F$4="SkyII",#REF!,IF(Input!F$4="XO-8000",#REF!, "FALSE")))))))</f>
        <v>0</v>
      </c>
      <c r="I966" s="209">
        <f>IF(Input!F$4="GMH_OECC",K966,IF(Input!F$4="GMH_XOEC",M966,IF(Input!F$4="GMH_Korea",O966,IF(Input!F$4="GMH_EU",Q966,IF(Input!F$4="Skysuper",#REF!,IF(Input!F$4="SkyII",#REF!,IF(Input!F$4="XO-8000",#REF!, "FALSE")))))))</f>
        <v>0</v>
      </c>
      <c r="J966" s="322">
        <f t="shared" si="81"/>
        <v>0</v>
      </c>
      <c r="K966" s="322">
        <f t="shared" si="86"/>
        <v>0</v>
      </c>
      <c r="L966" s="324">
        <f t="shared" si="82"/>
        <v>0</v>
      </c>
      <c r="M966" s="324">
        <f t="shared" si="83"/>
        <v>0</v>
      </c>
      <c r="N966" s="324">
        <f t="shared" si="84"/>
        <v>0</v>
      </c>
      <c r="O966" s="324">
        <f t="shared" si="85"/>
        <v>0</v>
      </c>
      <c r="P966" s="270" t="s">
        <v>10359</v>
      </c>
      <c r="Q966" s="270">
        <v>0</v>
      </c>
      <c r="R966" s="323" t="s">
        <v>10410</v>
      </c>
      <c r="S966" s="75" t="str">
        <f t="shared" si="87"/>
        <v>0000</v>
      </c>
      <c r="T966" s="75" t="str">
        <f t="shared" si="88"/>
        <v>00000000000000000000000000000000</v>
      </c>
      <c r="V966" s="197"/>
      <c r="W966" s="75">
        <f t="shared" ref="W966:W1029" si="89">HEX2DEC(RIGHT(S966,2))+HEX2DEC(RIGHT(S967,2))+HEX2DEC(RIGHT(S968,2))+HEX2DEC(RIGHT(S969,2))+HEX2DEC(LEFT(S966,2))+HEX2DEC(LEFT(S967,2))+HEX2DEC(LEFT(S968,2))+HEX2DEC(LEFT(S969,2))+HEX2DEC(RIGHT(S970,2))+HEX2DEC(RIGHT(S971,2))+HEX2DEC(RIGHT(S972,2))+HEX2DEC(RIGHT(S973,2))+HEX2DEC(LEFT(S970,2))+HEX2DEC(LEFT(S971,2))+HEX2DEC(LEFT(S972,2))+HEX2DEC(LEFT(S973,2))</f>
        <v>0</v>
      </c>
      <c r="AE966" s="479"/>
    </row>
    <row r="967" spans="1:31" s="75" customFormat="1" ht="13.5" x14ac:dyDescent="0.2">
      <c r="A967" s="211">
        <v>964</v>
      </c>
      <c r="B967" s="212" t="s">
        <v>2348</v>
      </c>
      <c r="C967" s="213" t="s">
        <v>2349</v>
      </c>
      <c r="D967" s="213"/>
      <c r="E967" s="213">
        <v>0</v>
      </c>
      <c r="F967" s="213" t="s">
        <v>590</v>
      </c>
      <c r="G967" s="214" t="s">
        <v>554</v>
      </c>
      <c r="H967" s="208">
        <f>IF(Input!F$4="GMH_OECC",J967,IF(Input!F$4="GMH_XOEC",L967,IF(Input!F$4="GMH_Korea",N967,IF(Input!F$4="GMH_EU",P967,IF(Input!F$4="Skysuper",#REF!,IF(Input!F$4="SkyII",#REF!,IF(Input!F$4="XO-8000",#REF!, "FALSE")))))))</f>
        <v>0</v>
      </c>
      <c r="I967" s="209">
        <f>IF(Input!F$4="GMH_OECC",K967,IF(Input!F$4="GMH_XOEC",M967,IF(Input!F$4="GMH_Korea",O967,IF(Input!F$4="GMH_EU",Q967,IF(Input!F$4="Skysuper",#REF!,IF(Input!F$4="SkyII",#REF!,IF(Input!F$4="XO-8000",#REF!, "FALSE")))))))</f>
        <v>0</v>
      </c>
      <c r="J967" s="322">
        <f t="shared" si="81"/>
        <v>0</v>
      </c>
      <c r="K967" s="322">
        <f t="shared" si="86"/>
        <v>0</v>
      </c>
      <c r="L967" s="324">
        <f t="shared" si="82"/>
        <v>0</v>
      </c>
      <c r="M967" s="324">
        <f t="shared" si="83"/>
        <v>0</v>
      </c>
      <c r="N967" s="324">
        <f t="shared" si="84"/>
        <v>0</v>
      </c>
      <c r="O967" s="324">
        <f t="shared" si="85"/>
        <v>0</v>
      </c>
      <c r="P967" s="270" t="s">
        <v>10359</v>
      </c>
      <c r="Q967" s="270">
        <v>0</v>
      </c>
      <c r="R967" s="323" t="s">
        <v>10410</v>
      </c>
      <c r="S967" s="75" t="str">
        <f t="shared" si="87"/>
        <v>0000</v>
      </c>
      <c r="T967" s="75" t="str">
        <f t="shared" si="88"/>
        <v>00000000000000000000000000000000</v>
      </c>
      <c r="V967" s="197"/>
      <c r="W967" s="75">
        <f t="shared" si="89"/>
        <v>0</v>
      </c>
      <c r="AE967" s="479"/>
    </row>
    <row r="968" spans="1:31" s="75" customFormat="1" ht="13.5" x14ac:dyDescent="0.2">
      <c r="A968" s="211">
        <v>965</v>
      </c>
      <c r="B968" s="212" t="s">
        <v>2350</v>
      </c>
      <c r="C968" s="213" t="s">
        <v>2351</v>
      </c>
      <c r="D968" s="213"/>
      <c r="E968" s="213">
        <v>0</v>
      </c>
      <c r="F968" s="213" t="s">
        <v>553</v>
      </c>
      <c r="G968" s="214" t="s">
        <v>554</v>
      </c>
      <c r="H968" s="208">
        <f>IF(Input!F$4="GMH_OECC",J968,IF(Input!F$4="GMH_XOEC",L968,IF(Input!F$4="GMH_Korea",N968,IF(Input!F$4="GMH_EU",P968,IF(Input!F$4="Skysuper",#REF!,IF(Input!F$4="SkyII",#REF!,IF(Input!F$4="XO-8000",#REF!, "FALSE")))))))</f>
        <v>0</v>
      </c>
      <c r="I968" s="209">
        <f>IF(Input!F$4="GMH_OECC",K968,IF(Input!F$4="GMH_XOEC",M968,IF(Input!F$4="GMH_Korea",O968,IF(Input!F$4="GMH_EU",Q968,IF(Input!F$4="Skysuper",#REF!,IF(Input!F$4="SkyII",#REF!,IF(Input!F$4="XO-8000",#REF!, "FALSE")))))))</f>
        <v>0</v>
      </c>
      <c r="J968" s="322">
        <f t="shared" si="81"/>
        <v>0</v>
      </c>
      <c r="K968" s="322">
        <f t="shared" si="86"/>
        <v>0</v>
      </c>
      <c r="L968" s="324">
        <f t="shared" si="82"/>
        <v>0</v>
      </c>
      <c r="M968" s="324">
        <f t="shared" si="83"/>
        <v>0</v>
      </c>
      <c r="N968" s="324">
        <f t="shared" si="84"/>
        <v>0</v>
      </c>
      <c r="O968" s="324">
        <f t="shared" si="85"/>
        <v>0</v>
      </c>
      <c r="P968" s="270" t="s">
        <v>10359</v>
      </c>
      <c r="Q968" s="270">
        <v>0</v>
      </c>
      <c r="R968" s="323" t="s">
        <v>10410</v>
      </c>
      <c r="S968" s="75" t="str">
        <f t="shared" si="87"/>
        <v>0000</v>
      </c>
      <c r="T968" s="75" t="str">
        <f t="shared" si="88"/>
        <v>00000000000000000000000000000000</v>
      </c>
      <c r="V968" s="197"/>
      <c r="W968" s="75">
        <f t="shared" si="89"/>
        <v>0</v>
      </c>
      <c r="AE968" s="479"/>
    </row>
    <row r="969" spans="1:31" s="75" customFormat="1" ht="13.5" x14ac:dyDescent="0.2">
      <c r="A969" s="211">
        <v>966</v>
      </c>
      <c r="B969" s="212" t="s">
        <v>2352</v>
      </c>
      <c r="C969" s="213" t="s">
        <v>2353</v>
      </c>
      <c r="D969" s="213"/>
      <c r="E969" s="213">
        <v>0</v>
      </c>
      <c r="F969" s="213" t="s">
        <v>553</v>
      </c>
      <c r="G969" s="214" t="s">
        <v>554</v>
      </c>
      <c r="H969" s="208">
        <f>IF(Input!F$4="GMH_OECC",J969,IF(Input!F$4="GMH_XOEC",L969,IF(Input!F$4="GMH_Korea",N969,IF(Input!F$4="GMH_EU",P969,IF(Input!F$4="Skysuper",#REF!,IF(Input!F$4="SkyII",#REF!,IF(Input!F$4="XO-8000",#REF!, "FALSE")))))))</f>
        <v>0</v>
      </c>
      <c r="I969" s="209">
        <f>IF(Input!F$4="GMH_OECC",K969,IF(Input!F$4="GMH_XOEC",M969,IF(Input!F$4="GMH_Korea",O969,IF(Input!F$4="GMH_EU",Q969,IF(Input!F$4="Skysuper",#REF!,IF(Input!F$4="SkyII",#REF!,IF(Input!F$4="XO-8000",#REF!, "FALSE")))))))</f>
        <v>0</v>
      </c>
      <c r="J969" s="322">
        <f t="shared" si="81"/>
        <v>0</v>
      </c>
      <c r="K969" s="322">
        <f t="shared" si="86"/>
        <v>0</v>
      </c>
      <c r="L969" s="324">
        <f t="shared" si="82"/>
        <v>0</v>
      </c>
      <c r="M969" s="324">
        <f t="shared" si="83"/>
        <v>0</v>
      </c>
      <c r="N969" s="324">
        <f t="shared" si="84"/>
        <v>0</v>
      </c>
      <c r="O969" s="324">
        <f t="shared" si="85"/>
        <v>0</v>
      </c>
      <c r="P969" s="270" t="s">
        <v>10359</v>
      </c>
      <c r="Q969" s="270">
        <v>0</v>
      </c>
      <c r="R969" s="323" t="s">
        <v>10410</v>
      </c>
      <c r="S969" s="75" t="str">
        <f t="shared" si="87"/>
        <v>0000</v>
      </c>
      <c r="T969" s="75" t="str">
        <f t="shared" si="88"/>
        <v>00000000000000000000000000000000</v>
      </c>
      <c r="V969" s="197"/>
      <c r="W969" s="75">
        <f t="shared" si="89"/>
        <v>0</v>
      </c>
      <c r="AE969" s="479"/>
    </row>
    <row r="970" spans="1:31" s="75" customFormat="1" ht="13.5" x14ac:dyDescent="0.2">
      <c r="A970" s="211">
        <v>967</v>
      </c>
      <c r="B970" s="212" t="s">
        <v>2354</v>
      </c>
      <c r="C970" s="213" t="s">
        <v>2355</v>
      </c>
      <c r="D970" s="213"/>
      <c r="E970" s="213">
        <v>0</v>
      </c>
      <c r="F970" s="213" t="s">
        <v>553</v>
      </c>
      <c r="G970" s="214" t="s">
        <v>554</v>
      </c>
      <c r="H970" s="208">
        <f>IF(Input!F$4="GMH_OECC",J970,IF(Input!F$4="GMH_XOEC",L970,IF(Input!F$4="GMH_Korea",N970,IF(Input!F$4="GMH_EU",P970,IF(Input!F$4="Skysuper",#REF!,IF(Input!F$4="SkyII",#REF!,IF(Input!F$4="XO-8000",#REF!, "FALSE")))))))</f>
        <v>0</v>
      </c>
      <c r="I970" s="209">
        <f>IF(Input!F$4="GMH_OECC",K970,IF(Input!F$4="GMH_XOEC",M970,IF(Input!F$4="GMH_Korea",O970,IF(Input!F$4="GMH_EU",Q970,IF(Input!F$4="Skysuper",#REF!,IF(Input!F$4="SkyII",#REF!,IF(Input!F$4="XO-8000",#REF!, "FALSE")))))))</f>
        <v>0</v>
      </c>
      <c r="J970" s="322">
        <f t="shared" si="81"/>
        <v>0</v>
      </c>
      <c r="K970" s="322">
        <f t="shared" si="86"/>
        <v>0</v>
      </c>
      <c r="L970" s="324">
        <f t="shared" si="82"/>
        <v>0</v>
      </c>
      <c r="M970" s="324">
        <f t="shared" si="83"/>
        <v>0</v>
      </c>
      <c r="N970" s="324">
        <f t="shared" si="84"/>
        <v>0</v>
      </c>
      <c r="O970" s="324">
        <f t="shared" si="85"/>
        <v>0</v>
      </c>
      <c r="P970" s="270" t="s">
        <v>10359</v>
      </c>
      <c r="Q970" s="270">
        <v>0</v>
      </c>
      <c r="R970" s="323" t="s">
        <v>10410</v>
      </c>
      <c r="S970" s="75" t="str">
        <f t="shared" si="87"/>
        <v>0000</v>
      </c>
      <c r="T970" s="75" t="str">
        <f t="shared" si="88"/>
        <v>00000000000000000000000000000000</v>
      </c>
      <c r="V970" s="197"/>
      <c r="W970" s="75">
        <f t="shared" si="89"/>
        <v>0</v>
      </c>
      <c r="AE970" s="479"/>
    </row>
    <row r="971" spans="1:31" s="75" customFormat="1" ht="13.5" x14ac:dyDescent="0.2">
      <c r="A971" s="211">
        <v>968</v>
      </c>
      <c r="B971" s="212" t="s">
        <v>2356</v>
      </c>
      <c r="C971" s="213" t="s">
        <v>2357</v>
      </c>
      <c r="D971" s="213"/>
      <c r="E971" s="213">
        <v>0</v>
      </c>
      <c r="F971" s="213" t="s">
        <v>553</v>
      </c>
      <c r="G971" s="214" t="s">
        <v>554</v>
      </c>
      <c r="H971" s="208">
        <f>IF(Input!F$4="GMH_OECC",J971,IF(Input!F$4="GMH_XOEC",L971,IF(Input!F$4="GMH_Korea",N971,IF(Input!F$4="GMH_EU",P971,IF(Input!F$4="Skysuper",#REF!,IF(Input!F$4="SkyII",#REF!,IF(Input!F$4="XO-8000",#REF!, "FALSE")))))))</f>
        <v>0</v>
      </c>
      <c r="I971" s="209">
        <f>IF(Input!F$4="GMH_OECC",K971,IF(Input!F$4="GMH_XOEC",M971,IF(Input!F$4="GMH_Korea",O971,IF(Input!F$4="GMH_EU",Q971,IF(Input!F$4="Skysuper",#REF!,IF(Input!F$4="SkyII",#REF!,IF(Input!F$4="XO-8000",#REF!, "FALSE")))))))</f>
        <v>0</v>
      </c>
      <c r="J971" s="322">
        <f t="shared" si="81"/>
        <v>0</v>
      </c>
      <c r="K971" s="322">
        <f t="shared" si="86"/>
        <v>0</v>
      </c>
      <c r="L971" s="324">
        <f t="shared" si="82"/>
        <v>0</v>
      </c>
      <c r="M971" s="324">
        <f t="shared" si="83"/>
        <v>0</v>
      </c>
      <c r="N971" s="324">
        <f t="shared" si="84"/>
        <v>0</v>
      </c>
      <c r="O971" s="324">
        <f t="shared" si="85"/>
        <v>0</v>
      </c>
      <c r="P971" s="270" t="s">
        <v>10359</v>
      </c>
      <c r="Q971" s="270">
        <v>0</v>
      </c>
      <c r="R971" s="323" t="s">
        <v>10410</v>
      </c>
      <c r="S971" s="75" t="str">
        <f t="shared" si="87"/>
        <v>0000</v>
      </c>
      <c r="T971" s="75" t="str">
        <f t="shared" si="88"/>
        <v>00000000000000000000000000000000</v>
      </c>
      <c r="V971" s="197"/>
      <c r="W971" s="75">
        <f t="shared" si="89"/>
        <v>0</v>
      </c>
      <c r="AE971" s="479"/>
    </row>
    <row r="972" spans="1:31" s="75" customFormat="1" ht="13.5" x14ac:dyDescent="0.2">
      <c r="A972" s="211">
        <v>969</v>
      </c>
      <c r="B972" s="212" t="s">
        <v>2358</v>
      </c>
      <c r="C972" s="213" t="s">
        <v>2359</v>
      </c>
      <c r="D972" s="213"/>
      <c r="E972" s="213">
        <v>0</v>
      </c>
      <c r="F972" s="213" t="s">
        <v>590</v>
      </c>
      <c r="G972" s="214" t="s">
        <v>554</v>
      </c>
      <c r="H972" s="208">
        <f>IF(Input!F$4="GMH_OECC",J972,IF(Input!F$4="GMH_XOEC",L972,IF(Input!F$4="GMH_Korea",N972,IF(Input!F$4="GMH_EU",P972,IF(Input!F$4="Skysuper",#REF!,IF(Input!F$4="SkyII",#REF!,IF(Input!F$4="XO-8000",#REF!, "FALSE")))))))</f>
        <v>0</v>
      </c>
      <c r="I972" s="209">
        <f>IF(Input!F$4="GMH_OECC",K972,IF(Input!F$4="GMH_XOEC",M972,IF(Input!F$4="GMH_Korea",O972,IF(Input!F$4="GMH_EU",Q972,IF(Input!F$4="Skysuper",#REF!,IF(Input!F$4="SkyII",#REF!,IF(Input!F$4="XO-8000",#REF!, "FALSE")))))))</f>
        <v>0</v>
      </c>
      <c r="J972" s="322">
        <f t="shared" si="81"/>
        <v>0</v>
      </c>
      <c r="K972" s="322">
        <f t="shared" si="86"/>
        <v>0</v>
      </c>
      <c r="L972" s="324">
        <f t="shared" si="82"/>
        <v>0</v>
      </c>
      <c r="M972" s="324">
        <f t="shared" si="83"/>
        <v>0</v>
      </c>
      <c r="N972" s="324">
        <f t="shared" si="84"/>
        <v>0</v>
      </c>
      <c r="O972" s="324">
        <f t="shared" si="85"/>
        <v>0</v>
      </c>
      <c r="P972" s="270" t="s">
        <v>10359</v>
      </c>
      <c r="Q972" s="270">
        <v>0</v>
      </c>
      <c r="R972" s="323" t="s">
        <v>10410</v>
      </c>
      <c r="S972" s="75" t="str">
        <f t="shared" si="87"/>
        <v>0000</v>
      </c>
      <c r="T972" s="75" t="str">
        <f t="shared" si="88"/>
        <v>00000000000000000000000000000000</v>
      </c>
      <c r="V972" s="197"/>
      <c r="W972" s="75">
        <f t="shared" si="89"/>
        <v>0</v>
      </c>
      <c r="AE972" s="479"/>
    </row>
    <row r="973" spans="1:31" s="75" customFormat="1" ht="13.5" x14ac:dyDescent="0.2">
      <c r="A973" s="211">
        <v>970</v>
      </c>
      <c r="B973" s="212" t="s">
        <v>2360</v>
      </c>
      <c r="C973" s="213" t="s">
        <v>2361</v>
      </c>
      <c r="D973" s="213"/>
      <c r="E973" s="213">
        <v>0</v>
      </c>
      <c r="F973" s="213" t="s">
        <v>553</v>
      </c>
      <c r="G973" s="214" t="s">
        <v>554</v>
      </c>
      <c r="H973" s="208">
        <f>IF(Input!F$4="GMH_OECC",J973,IF(Input!F$4="GMH_XOEC",L973,IF(Input!F$4="GMH_Korea",N973,IF(Input!F$4="GMH_EU",P973,IF(Input!F$4="Skysuper",#REF!,IF(Input!F$4="SkyII",#REF!,IF(Input!F$4="XO-8000",#REF!, "FALSE")))))))</f>
        <v>0</v>
      </c>
      <c r="I973" s="209">
        <f>IF(Input!F$4="GMH_OECC",K973,IF(Input!F$4="GMH_XOEC",M973,IF(Input!F$4="GMH_Korea",O973,IF(Input!F$4="GMH_EU",Q973,IF(Input!F$4="Skysuper",#REF!,IF(Input!F$4="SkyII",#REF!,IF(Input!F$4="XO-8000",#REF!, "FALSE")))))))</f>
        <v>0</v>
      </c>
      <c r="J973" s="322">
        <f t="shared" si="81"/>
        <v>0</v>
      </c>
      <c r="K973" s="322">
        <f>IF(OR(EFS="EFS14",EFS="EFS16"),3,0)</f>
        <v>0</v>
      </c>
      <c r="L973" s="324">
        <f t="shared" si="82"/>
        <v>0</v>
      </c>
      <c r="M973" s="324">
        <f t="shared" si="83"/>
        <v>0</v>
      </c>
      <c r="N973" s="324">
        <f t="shared" si="84"/>
        <v>0</v>
      </c>
      <c r="O973" s="324">
        <f t="shared" si="85"/>
        <v>0</v>
      </c>
      <c r="P973" s="270">
        <v>60</v>
      </c>
      <c r="Q973" s="270">
        <v>3</v>
      </c>
      <c r="R973" s="323" t="s">
        <v>10410</v>
      </c>
      <c r="S973" s="75" t="str">
        <f t="shared" si="87"/>
        <v>0000</v>
      </c>
      <c r="T973" s="75" t="str">
        <f t="shared" si="88"/>
        <v>00000000000000000000000000000000</v>
      </c>
      <c r="V973" s="197"/>
      <c r="W973" s="75">
        <f t="shared" si="89"/>
        <v>0</v>
      </c>
      <c r="AE973" s="479"/>
    </row>
    <row r="974" spans="1:31" s="75" customFormat="1" ht="13.5" x14ac:dyDescent="0.2">
      <c r="A974" s="211">
        <v>971</v>
      </c>
      <c r="B974" s="212" t="s">
        <v>2362</v>
      </c>
      <c r="C974" s="213" t="s">
        <v>2363</v>
      </c>
      <c r="D974" s="213"/>
      <c r="E974" s="213">
        <v>0</v>
      </c>
      <c r="F974" s="213" t="s">
        <v>553</v>
      </c>
      <c r="G974" s="214" t="s">
        <v>554</v>
      </c>
      <c r="H974" s="208">
        <f>IF(Input!F$4="GMH_OECC",J974,IF(Input!F$4="GMH_XOEC",L974,IF(Input!F$4="GMH_Korea",N974,IF(Input!F$4="GMH_EU",P974,IF(Input!F$4="Skysuper",#REF!,IF(Input!F$4="SkyII",#REF!,IF(Input!F$4="XO-8000",#REF!, "FALSE")))))))</f>
        <v>0</v>
      </c>
      <c r="I974" s="209">
        <f>IF(Input!F$4="GMH_OECC",K974,IF(Input!F$4="GMH_XOEC",M974,IF(Input!F$4="GMH_Korea",O974,IF(Input!F$4="GMH_EU",Q974,IF(Input!F$4="Skysuper",#REF!,IF(Input!F$4="SkyII",#REF!,IF(Input!F$4="XO-8000",#REF!, "FALSE")))))))</f>
        <v>0</v>
      </c>
      <c r="J974" s="322">
        <f t="shared" si="81"/>
        <v>0</v>
      </c>
      <c r="K974" s="322">
        <f>IF(OR(EFS="EFS14",EFS="EFS16"),2,0)</f>
        <v>0</v>
      </c>
      <c r="L974" s="324">
        <f t="shared" si="82"/>
        <v>0</v>
      </c>
      <c r="M974" s="324">
        <f t="shared" si="83"/>
        <v>0</v>
      </c>
      <c r="N974" s="324">
        <f t="shared" si="84"/>
        <v>0</v>
      </c>
      <c r="O974" s="324">
        <f t="shared" si="85"/>
        <v>0</v>
      </c>
      <c r="P974" s="270">
        <v>60</v>
      </c>
      <c r="Q974" s="270">
        <v>2</v>
      </c>
      <c r="R974" s="323" t="s">
        <v>10410</v>
      </c>
      <c r="S974" s="75" t="str">
        <f t="shared" si="87"/>
        <v>0000</v>
      </c>
      <c r="T974" s="75" t="str">
        <f t="shared" si="88"/>
        <v>00000000000000000000000000000000</v>
      </c>
      <c r="V974" s="197"/>
      <c r="W974" s="75">
        <f t="shared" si="89"/>
        <v>0</v>
      </c>
      <c r="AE974" s="479"/>
    </row>
    <row r="975" spans="1:31" s="75" customFormat="1" ht="13.5" x14ac:dyDescent="0.2">
      <c r="A975" s="211">
        <v>972</v>
      </c>
      <c r="B975" s="212" t="s">
        <v>2364</v>
      </c>
      <c r="C975" s="213" t="s">
        <v>2365</v>
      </c>
      <c r="D975" s="213"/>
      <c r="E975" s="213">
        <v>0</v>
      </c>
      <c r="F975" s="213" t="s">
        <v>553</v>
      </c>
      <c r="G975" s="214" t="s">
        <v>554</v>
      </c>
      <c r="H975" s="208">
        <f>IF(Input!F$4="GMH_OECC",J975,IF(Input!F$4="GMH_XOEC",L975,IF(Input!F$4="GMH_Korea",N975,IF(Input!F$4="GMH_EU",P975,IF(Input!F$4="Skysuper",#REF!,IF(Input!F$4="SkyII",#REF!,IF(Input!F$4="XO-8000",#REF!, "FALSE")))))))</f>
        <v>0</v>
      </c>
      <c r="I975" s="209">
        <f>IF(Input!F$4="GMH_OECC",K975,IF(Input!F$4="GMH_XOEC",M975,IF(Input!F$4="GMH_Korea",O975,IF(Input!F$4="GMH_EU",Q975,IF(Input!F$4="Skysuper",#REF!,IF(Input!F$4="SkyII",#REF!,IF(Input!F$4="XO-8000",#REF!, "FALSE")))))))</f>
        <v>0</v>
      </c>
      <c r="J975" s="315">
        <f t="shared" si="81"/>
        <v>0</v>
      </c>
      <c r="K975" s="268">
        <v>0</v>
      </c>
      <c r="L975" s="270" t="s">
        <v>10359</v>
      </c>
      <c r="M975" s="270">
        <v>0</v>
      </c>
      <c r="N975" s="270" t="s">
        <v>10359</v>
      </c>
      <c r="O975" s="270">
        <v>0</v>
      </c>
      <c r="P975" s="270" t="s">
        <v>10359</v>
      </c>
      <c r="Q975" s="270">
        <v>0</v>
      </c>
      <c r="R975" s="74"/>
      <c r="S975" s="75" t="str">
        <f t="shared" si="87"/>
        <v>0000</v>
      </c>
      <c r="T975" s="75" t="str">
        <f t="shared" si="88"/>
        <v>00000000000000000000000000000000</v>
      </c>
      <c r="V975" s="197"/>
      <c r="W975" s="75">
        <f t="shared" si="89"/>
        <v>0</v>
      </c>
      <c r="AE975" s="479"/>
    </row>
    <row r="976" spans="1:31" s="75" customFormat="1" ht="13.5" x14ac:dyDescent="0.2">
      <c r="A976" s="211">
        <v>973</v>
      </c>
      <c r="B976" s="212" t="s">
        <v>2366</v>
      </c>
      <c r="C976" s="213" t="s">
        <v>2367</v>
      </c>
      <c r="D976" s="213"/>
      <c r="E976" s="213">
        <v>0</v>
      </c>
      <c r="F976" s="213" t="s">
        <v>590</v>
      </c>
      <c r="G976" s="214" t="s">
        <v>554</v>
      </c>
      <c r="H976" s="208">
        <f>IF(Input!F$4="GMH_OECC",J976,IF(Input!F$4="GMH_XOEC",L976,IF(Input!F$4="GMH_Korea",N976,IF(Input!F$4="GMH_EU",P976,IF(Input!F$4="Skysuper",#REF!,IF(Input!F$4="SkyII",#REF!,IF(Input!F$4="XO-8000",#REF!, "FALSE")))))))</f>
        <v>0</v>
      </c>
      <c r="I976" s="209">
        <f>IF(Input!F$4="GMH_OECC",K976,IF(Input!F$4="GMH_XOEC",M976,IF(Input!F$4="GMH_Korea",O976,IF(Input!F$4="GMH_EU",Q976,IF(Input!F$4="Skysuper",#REF!,IF(Input!F$4="SkyII",#REF!,IF(Input!F$4="XO-8000",#REF!, "FALSE")))))))</f>
        <v>0</v>
      </c>
      <c r="J976" s="315">
        <f t="shared" si="81"/>
        <v>0</v>
      </c>
      <c r="K976" s="268">
        <v>0</v>
      </c>
      <c r="L976" s="270" t="s">
        <v>10359</v>
      </c>
      <c r="M976" s="270">
        <v>0</v>
      </c>
      <c r="N976" s="270" t="s">
        <v>10359</v>
      </c>
      <c r="O976" s="270">
        <v>0</v>
      </c>
      <c r="P976" s="270" t="s">
        <v>10359</v>
      </c>
      <c r="Q976" s="270">
        <v>0</v>
      </c>
      <c r="R976" s="74"/>
      <c r="S976" s="75" t="str">
        <f t="shared" si="87"/>
        <v>0000</v>
      </c>
      <c r="T976" s="75" t="str">
        <f t="shared" si="88"/>
        <v>00000000000000000000000000000000</v>
      </c>
      <c r="V976" s="197"/>
      <c r="W976" s="75">
        <f t="shared" si="89"/>
        <v>0</v>
      </c>
      <c r="AE976" s="479"/>
    </row>
    <row r="977" spans="1:31" s="75" customFormat="1" ht="13.5" x14ac:dyDescent="0.2">
      <c r="A977" s="211">
        <v>974</v>
      </c>
      <c r="B977" s="212" t="s">
        <v>2368</v>
      </c>
      <c r="C977" s="213" t="s">
        <v>2369</v>
      </c>
      <c r="D977" s="213"/>
      <c r="E977" s="213">
        <v>0</v>
      </c>
      <c r="F977" s="213" t="s">
        <v>590</v>
      </c>
      <c r="G977" s="214" t="s">
        <v>554</v>
      </c>
      <c r="H977" s="208">
        <f>IF(Input!F$4="GMH_OECC",J977,IF(Input!F$4="GMH_XOEC",L977,IF(Input!F$4="GMH_Korea",N977,IF(Input!F$4="GMH_EU",P977,IF(Input!F$4="Skysuper",#REF!,IF(Input!F$4="SkyII",#REF!,IF(Input!F$4="XO-8000",#REF!, "FALSE")))))))</f>
        <v>0</v>
      </c>
      <c r="I977" s="209">
        <f>IF(Input!F$4="GMH_OECC",K977,IF(Input!F$4="GMH_XOEC",M977,IF(Input!F$4="GMH_Korea",O977,IF(Input!F$4="GMH_EU",Q977,IF(Input!F$4="Skysuper",#REF!,IF(Input!F$4="SkyII",#REF!,IF(Input!F$4="XO-8000",#REF!, "FALSE")))))))</f>
        <v>0</v>
      </c>
      <c r="J977" s="315">
        <f t="shared" si="81"/>
        <v>0</v>
      </c>
      <c r="K977" s="268">
        <v>0</v>
      </c>
      <c r="L977" s="270" t="s">
        <v>10359</v>
      </c>
      <c r="M977" s="270">
        <v>0</v>
      </c>
      <c r="N977" s="270">
        <v>60</v>
      </c>
      <c r="O977" s="270">
        <v>2</v>
      </c>
      <c r="P977" s="270" t="s">
        <v>10359</v>
      </c>
      <c r="Q977" s="270">
        <v>0</v>
      </c>
      <c r="R977" s="74"/>
      <c r="S977" s="75" t="str">
        <f t="shared" si="87"/>
        <v>0000</v>
      </c>
      <c r="T977" s="75" t="str">
        <f t="shared" si="88"/>
        <v>00000000000000000000000000000000</v>
      </c>
      <c r="V977" s="197"/>
      <c r="W977" s="75">
        <f t="shared" si="89"/>
        <v>0</v>
      </c>
      <c r="AE977" s="479"/>
    </row>
    <row r="978" spans="1:31" s="75" customFormat="1" ht="13.5" x14ac:dyDescent="0.2">
      <c r="A978" s="211">
        <v>975</v>
      </c>
      <c r="B978" s="212" t="s">
        <v>2370</v>
      </c>
      <c r="C978" s="213" t="s">
        <v>2371</v>
      </c>
      <c r="D978" s="213"/>
      <c r="E978" s="213">
        <v>0</v>
      </c>
      <c r="F978" s="213" t="s">
        <v>553</v>
      </c>
      <c r="G978" s="214" t="s">
        <v>554</v>
      </c>
      <c r="H978" s="208">
        <f>IF(Input!F$4="GMH_OECC",J978,IF(Input!F$4="GMH_XOEC",L978,IF(Input!F$4="GMH_Korea",N978,IF(Input!F$4="GMH_EU",P978,IF(Input!F$4="Skysuper",#REF!,IF(Input!F$4="SkyII",#REF!,IF(Input!F$4="XO-8000",#REF!, "FALSE")))))))</f>
        <v>0</v>
      </c>
      <c r="I978" s="209">
        <f>IF(Input!F$4="GMH_OECC",K978,IF(Input!F$4="GMH_XOEC",M978,IF(Input!F$4="GMH_Korea",O978,IF(Input!F$4="GMH_EU",Q978,IF(Input!F$4="Skysuper",#REF!,IF(Input!F$4="SkyII",#REF!,IF(Input!F$4="XO-8000",#REF!, "FALSE")))))))</f>
        <v>0</v>
      </c>
      <c r="J978" s="315">
        <f t="shared" si="81"/>
        <v>0</v>
      </c>
      <c r="K978" s="268">
        <v>0</v>
      </c>
      <c r="L978" s="270" t="s">
        <v>10359</v>
      </c>
      <c r="M978" s="270">
        <v>0</v>
      </c>
      <c r="N978" s="270" t="s">
        <v>10359</v>
      </c>
      <c r="O978" s="270">
        <v>0</v>
      </c>
      <c r="P978" s="270" t="s">
        <v>10359</v>
      </c>
      <c r="Q978" s="270">
        <v>0</v>
      </c>
      <c r="R978" s="74"/>
      <c r="S978" s="75" t="str">
        <f t="shared" si="87"/>
        <v>0000</v>
      </c>
      <c r="T978" s="75" t="str">
        <f t="shared" si="88"/>
        <v>00000000000000000000000000000000</v>
      </c>
      <c r="V978" s="197"/>
      <c r="W978" s="75">
        <f t="shared" si="89"/>
        <v>0</v>
      </c>
      <c r="AE978" s="479"/>
    </row>
    <row r="979" spans="1:31" s="75" customFormat="1" ht="13.5" x14ac:dyDescent="0.2">
      <c r="A979" s="211">
        <v>976</v>
      </c>
      <c r="B979" s="212" t="s">
        <v>2372</v>
      </c>
      <c r="C979" s="213" t="s">
        <v>2373</v>
      </c>
      <c r="D979" s="213"/>
      <c r="E979" s="213">
        <v>0</v>
      </c>
      <c r="F979" s="213" t="s">
        <v>553</v>
      </c>
      <c r="G979" s="214" t="s">
        <v>554</v>
      </c>
      <c r="H979" s="208">
        <f>IF(Input!F$4="GMH_OECC",J979,IF(Input!F$4="GMH_XOEC",L979,IF(Input!F$4="GMH_Korea",N979,IF(Input!F$4="GMH_EU",P979,IF(Input!F$4="Skysuper",#REF!,IF(Input!F$4="SkyII",#REF!,IF(Input!F$4="XO-8000",#REF!, "FALSE")))))))</f>
        <v>0</v>
      </c>
      <c r="I979" s="209">
        <f>IF(Input!F$4="GMH_OECC",K979,IF(Input!F$4="GMH_XOEC",M979,IF(Input!F$4="GMH_Korea",O979,IF(Input!F$4="GMH_EU",Q979,IF(Input!F$4="Skysuper",#REF!,IF(Input!F$4="SkyII",#REF!,IF(Input!F$4="XO-8000",#REF!, "FALSE")))))))</f>
        <v>0</v>
      </c>
      <c r="J979" s="315">
        <f t="shared" si="81"/>
        <v>0</v>
      </c>
      <c r="K979" s="268">
        <v>0</v>
      </c>
      <c r="L979" s="270" t="s">
        <v>10359</v>
      </c>
      <c r="M979" s="270">
        <v>0</v>
      </c>
      <c r="N979" s="270" t="s">
        <v>10359</v>
      </c>
      <c r="O979" s="270">
        <v>0</v>
      </c>
      <c r="P979" s="270" t="s">
        <v>10359</v>
      </c>
      <c r="Q979" s="270">
        <v>0</v>
      </c>
      <c r="R979" s="74"/>
      <c r="S979" s="75" t="str">
        <f t="shared" si="87"/>
        <v>0000</v>
      </c>
      <c r="T979" s="75" t="str">
        <f t="shared" si="88"/>
        <v>00000000000000000000000000000000</v>
      </c>
      <c r="V979" s="197"/>
      <c r="W979" s="75">
        <f t="shared" si="89"/>
        <v>0</v>
      </c>
      <c r="AE979" s="479"/>
    </row>
    <row r="980" spans="1:31" s="75" customFormat="1" ht="13.5" x14ac:dyDescent="0.2">
      <c r="A980" s="211">
        <v>977</v>
      </c>
      <c r="B980" s="212" t="s">
        <v>2374</v>
      </c>
      <c r="C980" s="213" t="s">
        <v>2375</v>
      </c>
      <c r="D980" s="213"/>
      <c r="E980" s="213">
        <v>0</v>
      </c>
      <c r="F980" s="213" t="s">
        <v>553</v>
      </c>
      <c r="G980" s="214" t="s">
        <v>554</v>
      </c>
      <c r="H980" s="208">
        <f>IF(Input!F$4="GMH_OECC",J980,IF(Input!F$4="GMH_XOEC",L980,IF(Input!F$4="GMH_Korea",N980,IF(Input!F$4="GMH_EU",P980,IF(Input!F$4="Skysuper",#REF!,IF(Input!F$4="SkyII",#REF!,IF(Input!F$4="XO-8000",#REF!, "FALSE")))))))</f>
        <v>0</v>
      </c>
      <c r="I980" s="209">
        <f>IF(Input!F$4="GMH_OECC",K980,IF(Input!F$4="GMH_XOEC",M980,IF(Input!F$4="GMH_Korea",O980,IF(Input!F$4="GMH_EU",Q980,IF(Input!F$4="Skysuper",#REF!,IF(Input!F$4="SkyII",#REF!,IF(Input!F$4="XO-8000",#REF!, "FALSE")))))))</f>
        <v>0</v>
      </c>
      <c r="J980" s="315">
        <f t="shared" si="81"/>
        <v>0</v>
      </c>
      <c r="K980" s="268">
        <v>0</v>
      </c>
      <c r="L980" s="270" t="s">
        <v>10359</v>
      </c>
      <c r="M980" s="270">
        <v>0</v>
      </c>
      <c r="N980" s="270" t="s">
        <v>10359</v>
      </c>
      <c r="O980" s="270">
        <v>0</v>
      </c>
      <c r="P980" s="270" t="s">
        <v>10359</v>
      </c>
      <c r="Q980" s="270">
        <v>0</v>
      </c>
      <c r="R980" s="74"/>
      <c r="S980" s="75" t="str">
        <f t="shared" si="87"/>
        <v>0000</v>
      </c>
      <c r="T980" s="75" t="str">
        <f t="shared" si="88"/>
        <v>00000000000000000000000000000000</v>
      </c>
      <c r="V980" s="197"/>
      <c r="W980" s="75">
        <f t="shared" si="89"/>
        <v>0</v>
      </c>
      <c r="AE980" s="479"/>
    </row>
    <row r="981" spans="1:31" s="75" customFormat="1" ht="13.5" x14ac:dyDescent="0.2">
      <c r="A981" s="211">
        <v>978</v>
      </c>
      <c r="B981" s="212" t="s">
        <v>2376</v>
      </c>
      <c r="C981" s="213" t="s">
        <v>2377</v>
      </c>
      <c r="D981" s="213"/>
      <c r="E981" s="213">
        <v>0</v>
      </c>
      <c r="F981" s="213" t="s">
        <v>590</v>
      </c>
      <c r="G981" s="214" t="s">
        <v>554</v>
      </c>
      <c r="H981" s="208">
        <f>IF(Input!F$4="GMH_OECC",J981,IF(Input!F$4="GMH_XOEC",L981,IF(Input!F$4="GMH_Korea",N981,IF(Input!F$4="GMH_EU",P981,IF(Input!F$4="Skysuper",#REF!,IF(Input!F$4="SkyII",#REF!,IF(Input!F$4="XO-8000",#REF!, "FALSE")))))))</f>
        <v>0</v>
      </c>
      <c r="I981" s="209">
        <f>IF(Input!F$4="GMH_OECC",K981,IF(Input!F$4="GMH_XOEC",M981,IF(Input!F$4="GMH_Korea",O981,IF(Input!F$4="GMH_EU",Q981,IF(Input!F$4="Skysuper",#REF!,IF(Input!F$4="SkyII",#REF!,IF(Input!F$4="XO-8000",#REF!, "FALSE")))))))</f>
        <v>0</v>
      </c>
      <c r="J981" s="315">
        <f t="shared" si="81"/>
        <v>0</v>
      </c>
      <c r="K981" s="268">
        <v>0</v>
      </c>
      <c r="L981" s="270" t="s">
        <v>10359</v>
      </c>
      <c r="M981" s="270">
        <v>0</v>
      </c>
      <c r="N981" s="270" t="s">
        <v>10359</v>
      </c>
      <c r="O981" s="270">
        <v>0</v>
      </c>
      <c r="P981" s="270" t="s">
        <v>10359</v>
      </c>
      <c r="Q981" s="270">
        <v>0</v>
      </c>
      <c r="R981" s="74"/>
      <c r="S981" s="75" t="str">
        <f t="shared" si="87"/>
        <v>0000</v>
      </c>
      <c r="T981" s="75" t="str">
        <f t="shared" si="88"/>
        <v>00000000000000000000000000000000</v>
      </c>
      <c r="V981" s="197"/>
      <c r="W981" s="75">
        <f t="shared" si="89"/>
        <v>0</v>
      </c>
      <c r="AE981" s="479"/>
    </row>
    <row r="982" spans="1:31" s="75" customFormat="1" ht="13.5" x14ac:dyDescent="0.2">
      <c r="A982" s="211">
        <v>979</v>
      </c>
      <c r="B982" s="212" t="s">
        <v>2378</v>
      </c>
      <c r="C982" s="213" t="s">
        <v>2379</v>
      </c>
      <c r="D982" s="213"/>
      <c r="E982" s="213">
        <v>0</v>
      </c>
      <c r="F982" s="213" t="s">
        <v>553</v>
      </c>
      <c r="G982" s="214" t="s">
        <v>554</v>
      </c>
      <c r="H982" s="208">
        <f>IF(Input!F$4="GMH_OECC",J982,IF(Input!F$4="GMH_XOEC",L982,IF(Input!F$4="GMH_Korea",N982,IF(Input!F$4="GMH_EU",P982,IF(Input!F$4="Skysuper",#REF!,IF(Input!F$4="SkyII",#REF!,IF(Input!F$4="XO-8000",#REF!, "FALSE")))))))</f>
        <v>0</v>
      </c>
      <c r="I982" s="209">
        <f>IF(Input!F$4="GMH_OECC",K982,IF(Input!F$4="GMH_XOEC",M982,IF(Input!F$4="GMH_Korea",O982,IF(Input!F$4="GMH_EU",Q982,IF(Input!F$4="Skysuper",#REF!,IF(Input!F$4="SkyII",#REF!,IF(Input!F$4="XO-8000",#REF!, "FALSE")))))))</f>
        <v>0</v>
      </c>
      <c r="J982" s="315">
        <f t="shared" si="81"/>
        <v>0</v>
      </c>
      <c r="K982" s="268">
        <v>0</v>
      </c>
      <c r="L982" s="270" t="s">
        <v>10359</v>
      </c>
      <c r="M982" s="270">
        <v>0</v>
      </c>
      <c r="N982" s="270" t="s">
        <v>10359</v>
      </c>
      <c r="O982" s="270">
        <v>0</v>
      </c>
      <c r="P982" s="270" t="s">
        <v>10359</v>
      </c>
      <c r="Q982" s="270">
        <v>0</v>
      </c>
      <c r="R982" s="74"/>
      <c r="S982" s="75" t="str">
        <f t="shared" si="87"/>
        <v>0000</v>
      </c>
      <c r="T982" s="75" t="str">
        <f t="shared" si="88"/>
        <v>00000000000000000000000000000000</v>
      </c>
      <c r="V982" s="197"/>
      <c r="W982" s="75">
        <f t="shared" si="89"/>
        <v>0</v>
      </c>
      <c r="AE982" s="479"/>
    </row>
    <row r="983" spans="1:31" s="75" customFormat="1" ht="13.5" x14ac:dyDescent="0.2">
      <c r="A983" s="211">
        <v>980</v>
      </c>
      <c r="B983" s="212" t="s">
        <v>2380</v>
      </c>
      <c r="C983" s="213" t="s">
        <v>2381</v>
      </c>
      <c r="D983" s="213"/>
      <c r="E983" s="213">
        <v>0</v>
      </c>
      <c r="F983" s="213" t="s">
        <v>590</v>
      </c>
      <c r="G983" s="214" t="s">
        <v>554</v>
      </c>
      <c r="H983" s="208">
        <f>IF(Input!F$4="GMH_OECC",J983,IF(Input!F$4="GMH_XOEC",L983,IF(Input!F$4="GMH_Korea",N983,IF(Input!F$4="GMH_EU",P983,IF(Input!F$4="Skysuper",#REF!,IF(Input!F$4="SkyII",#REF!,IF(Input!F$4="XO-8000",#REF!, "FALSE")))))))</f>
        <v>0</v>
      </c>
      <c r="I983" s="209">
        <f>IF(Input!F$4="GMH_OECC",K983,IF(Input!F$4="GMH_XOEC",M983,IF(Input!F$4="GMH_Korea",O983,IF(Input!F$4="GMH_EU",Q983,IF(Input!F$4="Skysuper",#REF!,IF(Input!F$4="SkyII",#REF!,IF(Input!F$4="XO-8000",#REF!, "FALSE")))))))</f>
        <v>0</v>
      </c>
      <c r="J983" s="315">
        <f t="shared" si="81"/>
        <v>0</v>
      </c>
      <c r="K983" s="268">
        <v>0</v>
      </c>
      <c r="L983" s="270" t="s">
        <v>10359</v>
      </c>
      <c r="M983" s="270">
        <v>0</v>
      </c>
      <c r="N983" s="270" t="s">
        <v>10359</v>
      </c>
      <c r="O983" s="270">
        <v>0</v>
      </c>
      <c r="P983" s="270" t="s">
        <v>10359</v>
      </c>
      <c r="Q983" s="270">
        <v>0</v>
      </c>
      <c r="R983" s="74"/>
      <c r="S983" s="75" t="str">
        <f t="shared" si="87"/>
        <v>0000</v>
      </c>
      <c r="T983" s="75" t="str">
        <f t="shared" si="88"/>
        <v>00000000000000000000000000000000</v>
      </c>
      <c r="V983" s="197"/>
      <c r="W983" s="75">
        <f t="shared" si="89"/>
        <v>0</v>
      </c>
      <c r="AE983" s="479"/>
    </row>
    <row r="984" spans="1:31" s="75" customFormat="1" ht="13.5" x14ac:dyDescent="0.2">
      <c r="A984" s="211">
        <v>981</v>
      </c>
      <c r="B984" s="212" t="s">
        <v>2382</v>
      </c>
      <c r="C984" s="213" t="s">
        <v>2383</v>
      </c>
      <c r="D984" s="213"/>
      <c r="E984" s="213">
        <v>0</v>
      </c>
      <c r="F984" s="213" t="s">
        <v>553</v>
      </c>
      <c r="G984" s="214" t="s">
        <v>554</v>
      </c>
      <c r="H984" s="208">
        <f>IF(Input!F$4="GMH_OECC",J984,IF(Input!F$4="GMH_XOEC",L984,IF(Input!F$4="GMH_Korea",N984,IF(Input!F$4="GMH_EU",P984,IF(Input!F$4="Skysuper",#REF!,IF(Input!F$4="SkyII",#REF!,IF(Input!F$4="XO-8000",#REF!, "FALSE")))))))</f>
        <v>0</v>
      </c>
      <c r="I984" s="209">
        <f>IF(Input!F$4="GMH_OECC",K984,IF(Input!F$4="GMH_XOEC",M984,IF(Input!F$4="GMH_Korea",O984,IF(Input!F$4="GMH_EU",Q984,IF(Input!F$4="Skysuper",#REF!,IF(Input!F$4="SkyII",#REF!,IF(Input!F$4="XO-8000",#REF!, "FALSE")))))))</f>
        <v>0</v>
      </c>
      <c r="J984" s="315">
        <f t="shared" si="81"/>
        <v>0</v>
      </c>
      <c r="K984" s="268">
        <v>0</v>
      </c>
      <c r="L984" s="270" t="s">
        <v>10359</v>
      </c>
      <c r="M984" s="270">
        <v>0</v>
      </c>
      <c r="N984" s="270" t="s">
        <v>10359</v>
      </c>
      <c r="O984" s="270">
        <v>0</v>
      </c>
      <c r="P984" s="270" t="s">
        <v>10359</v>
      </c>
      <c r="Q984" s="270">
        <v>0</v>
      </c>
      <c r="R984" s="74"/>
      <c r="S984" s="75" t="str">
        <f t="shared" si="87"/>
        <v>0000</v>
      </c>
      <c r="T984" s="75" t="str">
        <f t="shared" si="88"/>
        <v>00000000000000000000000000000000</v>
      </c>
      <c r="V984" s="197"/>
      <c r="W984" s="75">
        <f t="shared" si="89"/>
        <v>0</v>
      </c>
      <c r="AE984" s="479"/>
    </row>
    <row r="985" spans="1:31" s="75" customFormat="1" ht="13.5" x14ac:dyDescent="0.2">
      <c r="A985" s="211">
        <v>982</v>
      </c>
      <c r="B985" s="212" t="s">
        <v>2384</v>
      </c>
      <c r="C985" s="213" t="s">
        <v>2385</v>
      </c>
      <c r="D985" s="213"/>
      <c r="E985" s="213">
        <v>0</v>
      </c>
      <c r="F985" s="213" t="s">
        <v>590</v>
      </c>
      <c r="G985" s="214" t="s">
        <v>554</v>
      </c>
      <c r="H985" s="208">
        <f>IF(Input!F$4="GMH_OECC",J985,IF(Input!F$4="GMH_XOEC",L985,IF(Input!F$4="GMH_Korea",N985,IF(Input!F$4="GMH_EU",P985,IF(Input!F$4="Skysuper",#REF!,IF(Input!F$4="SkyII",#REF!,IF(Input!F$4="XO-8000",#REF!, "FALSE")))))))</f>
        <v>0</v>
      </c>
      <c r="I985" s="209">
        <f>IF(Input!F$4="GMH_OECC",K985,IF(Input!F$4="GMH_XOEC",M985,IF(Input!F$4="GMH_Korea",O985,IF(Input!F$4="GMH_EU",Q985,IF(Input!F$4="Skysuper",#REF!,IF(Input!F$4="SkyII",#REF!,IF(Input!F$4="XO-8000",#REF!, "FALSE")))))))</f>
        <v>0</v>
      </c>
      <c r="J985" s="315">
        <f t="shared" si="81"/>
        <v>0</v>
      </c>
      <c r="K985" s="268">
        <v>0</v>
      </c>
      <c r="L985" s="270" t="s">
        <v>10359</v>
      </c>
      <c r="M985" s="270">
        <v>0</v>
      </c>
      <c r="N985" s="270" t="s">
        <v>10359</v>
      </c>
      <c r="O985" s="270">
        <v>0</v>
      </c>
      <c r="P985" s="270" t="s">
        <v>10359</v>
      </c>
      <c r="Q985" s="270">
        <v>0</v>
      </c>
      <c r="R985" s="74"/>
      <c r="S985" s="75" t="str">
        <f t="shared" si="87"/>
        <v>0000</v>
      </c>
      <c r="T985" s="75" t="str">
        <f t="shared" si="88"/>
        <v>00000000000000000000000000000000</v>
      </c>
      <c r="V985" s="197"/>
      <c r="W985" s="75">
        <f t="shared" si="89"/>
        <v>0</v>
      </c>
      <c r="AE985" s="479"/>
    </row>
    <row r="986" spans="1:31" s="75" customFormat="1" ht="13.5" x14ac:dyDescent="0.2">
      <c r="A986" s="211">
        <v>983</v>
      </c>
      <c r="B986" s="212" t="s">
        <v>2386</v>
      </c>
      <c r="C986" s="213" t="s">
        <v>2387</v>
      </c>
      <c r="D986" s="213"/>
      <c r="E986" s="213">
        <v>0</v>
      </c>
      <c r="F986" s="213" t="s">
        <v>553</v>
      </c>
      <c r="G986" s="214" t="s">
        <v>554</v>
      </c>
      <c r="H986" s="208">
        <f>IF(Input!F$4="GMH_OECC",J986,IF(Input!F$4="GMH_XOEC",L986,IF(Input!F$4="GMH_Korea",N986,IF(Input!F$4="GMH_EU",P986,IF(Input!F$4="Skysuper",#REF!,IF(Input!F$4="SkyII",#REF!,IF(Input!F$4="XO-8000",#REF!, "FALSE")))))))</f>
        <v>0</v>
      </c>
      <c r="I986" s="209">
        <f>IF(Input!F$4="GMH_OECC",K986,IF(Input!F$4="GMH_XOEC",M986,IF(Input!F$4="GMH_Korea",O986,IF(Input!F$4="GMH_EU",Q986,IF(Input!F$4="Skysuper",#REF!,IF(Input!F$4="SkyII",#REF!,IF(Input!F$4="XO-8000",#REF!, "FALSE")))))))</f>
        <v>0</v>
      </c>
      <c r="J986" s="315">
        <f t="shared" si="81"/>
        <v>0</v>
      </c>
      <c r="K986" s="268">
        <v>0</v>
      </c>
      <c r="L986" s="270" t="s">
        <v>10359</v>
      </c>
      <c r="M986" s="270">
        <v>0</v>
      </c>
      <c r="N986" s="270" t="s">
        <v>10359</v>
      </c>
      <c r="O986" s="270">
        <v>0</v>
      </c>
      <c r="P986" s="270" t="s">
        <v>10359</v>
      </c>
      <c r="Q986" s="270">
        <v>0</v>
      </c>
      <c r="R986" s="74"/>
      <c r="S986" s="75" t="str">
        <f t="shared" si="87"/>
        <v>0000</v>
      </c>
      <c r="T986" s="75" t="str">
        <f t="shared" si="88"/>
        <v>00000000000000000000000000000000</v>
      </c>
      <c r="V986" s="197"/>
      <c r="W986" s="75">
        <f t="shared" si="89"/>
        <v>0</v>
      </c>
      <c r="AE986" s="479"/>
    </row>
    <row r="987" spans="1:31" s="75" customFormat="1" ht="13.5" x14ac:dyDescent="0.2">
      <c r="A987" s="211">
        <v>984</v>
      </c>
      <c r="B987" s="212" t="s">
        <v>2388</v>
      </c>
      <c r="C987" s="213" t="s">
        <v>2389</v>
      </c>
      <c r="D987" s="213"/>
      <c r="E987" s="213">
        <v>0</v>
      </c>
      <c r="F987" s="213" t="s">
        <v>590</v>
      </c>
      <c r="G987" s="214" t="s">
        <v>554</v>
      </c>
      <c r="H987" s="208">
        <f>IF(Input!F$4="GMH_OECC",J987,IF(Input!F$4="GMH_XOEC",L987,IF(Input!F$4="GMH_Korea",N987,IF(Input!F$4="GMH_EU",P987,IF(Input!F$4="Skysuper",#REF!,IF(Input!F$4="SkyII",#REF!,IF(Input!F$4="XO-8000",#REF!, "FALSE")))))))</f>
        <v>0</v>
      </c>
      <c r="I987" s="209">
        <f>IF(Input!F$4="GMH_OECC",K987,IF(Input!F$4="GMH_XOEC",M987,IF(Input!F$4="GMH_Korea",O987,IF(Input!F$4="GMH_EU",Q987,IF(Input!F$4="Skysuper",#REF!,IF(Input!F$4="SkyII",#REF!,IF(Input!F$4="XO-8000",#REF!, "FALSE")))))))</f>
        <v>0</v>
      </c>
      <c r="J987" s="315">
        <f t="shared" si="81"/>
        <v>0</v>
      </c>
      <c r="K987" s="268">
        <v>0</v>
      </c>
      <c r="L987" s="270" t="s">
        <v>10359</v>
      </c>
      <c r="M987" s="270">
        <v>0</v>
      </c>
      <c r="N987" s="270" t="s">
        <v>10359</v>
      </c>
      <c r="O987" s="270">
        <v>0</v>
      </c>
      <c r="P987" s="270" t="s">
        <v>10359</v>
      </c>
      <c r="Q987" s="270">
        <v>0</v>
      </c>
      <c r="R987" s="74"/>
      <c r="S987" s="75" t="str">
        <f t="shared" si="87"/>
        <v>0000</v>
      </c>
      <c r="T987" s="75" t="str">
        <f t="shared" si="88"/>
        <v>00000000000000000000000000000805D</v>
      </c>
      <c r="V987" s="197"/>
      <c r="W987" s="75">
        <f t="shared" si="89"/>
        <v>101</v>
      </c>
      <c r="AE987" s="479"/>
    </row>
    <row r="988" spans="1:31" s="75" customFormat="1" ht="13.5" x14ac:dyDescent="0.2">
      <c r="A988" s="211">
        <v>985</v>
      </c>
      <c r="B988" s="212" t="s">
        <v>2390</v>
      </c>
      <c r="C988" s="213" t="s">
        <v>2391</v>
      </c>
      <c r="D988" s="213"/>
      <c r="E988" s="213">
        <v>0</v>
      </c>
      <c r="F988" s="213" t="s">
        <v>553</v>
      </c>
      <c r="G988" s="214" t="s">
        <v>554</v>
      </c>
      <c r="H988" s="208">
        <f>IF(Input!F$4="GMH_OECC",J988,IF(Input!F$4="GMH_XOEC",L988,IF(Input!F$4="GMH_Korea",N988,IF(Input!F$4="GMH_EU",P988,IF(Input!F$4="Skysuper",#REF!,IF(Input!F$4="SkyII",#REF!,IF(Input!F$4="XO-8000",#REF!, "FALSE")))))))</f>
        <v>0</v>
      </c>
      <c r="I988" s="209">
        <f>IF(Input!F$4="GMH_OECC",K988,IF(Input!F$4="GMH_XOEC",M988,IF(Input!F$4="GMH_Korea",O988,IF(Input!F$4="GMH_EU",Q988,IF(Input!F$4="Skysuper",#REF!,IF(Input!F$4="SkyII",#REF!,IF(Input!F$4="XO-8000",#REF!, "FALSE")))))))</f>
        <v>0</v>
      </c>
      <c r="J988" s="315">
        <f t="shared" si="81"/>
        <v>0</v>
      </c>
      <c r="K988" s="268">
        <v>0</v>
      </c>
      <c r="L988" s="270" t="s">
        <v>10359</v>
      </c>
      <c r="M988" s="270">
        <v>0</v>
      </c>
      <c r="N988" s="270" t="s">
        <v>10359</v>
      </c>
      <c r="O988" s="270">
        <v>0</v>
      </c>
      <c r="P988" s="270" t="s">
        <v>10359</v>
      </c>
      <c r="Q988" s="270">
        <v>0</v>
      </c>
      <c r="R988" s="74"/>
      <c r="S988" s="75" t="str">
        <f t="shared" si="87"/>
        <v>0000</v>
      </c>
      <c r="T988" s="75" t="str">
        <f t="shared" si="88"/>
        <v>0000000000000000000000000805D0405D</v>
      </c>
      <c r="V988" s="197"/>
      <c r="W988" s="75">
        <f t="shared" si="89"/>
        <v>198</v>
      </c>
      <c r="AE988" s="479"/>
    </row>
    <row r="989" spans="1:31" s="75" customFormat="1" ht="13.5" x14ac:dyDescent="0.2">
      <c r="A989" s="211">
        <v>986</v>
      </c>
      <c r="B989" s="212" t="s">
        <v>2392</v>
      </c>
      <c r="C989" s="213" t="s">
        <v>2393</v>
      </c>
      <c r="D989" s="213"/>
      <c r="E989" s="213">
        <v>0</v>
      </c>
      <c r="F989" s="213" t="s">
        <v>590</v>
      </c>
      <c r="G989" s="214" t="s">
        <v>554</v>
      </c>
      <c r="H989" s="208">
        <f>IF(Input!F$4="GMH_OECC",J989,IF(Input!F$4="GMH_XOEC",L989,IF(Input!F$4="GMH_Korea",N989,IF(Input!F$4="GMH_EU",P989,IF(Input!F$4="Skysuper",#REF!,IF(Input!F$4="SkyII",#REF!,IF(Input!F$4="XO-8000",#REF!, "FALSE")))))))</f>
        <v>0</v>
      </c>
      <c r="I989" s="209">
        <f>IF(Input!F$4="GMH_OECC",K989,IF(Input!F$4="GMH_XOEC",M989,IF(Input!F$4="GMH_Korea",O989,IF(Input!F$4="GMH_EU",Q989,IF(Input!F$4="Skysuper",#REF!,IF(Input!F$4="SkyII",#REF!,IF(Input!F$4="XO-8000",#REF!, "FALSE")))))))</f>
        <v>0</v>
      </c>
      <c r="J989" s="315">
        <f t="shared" si="81"/>
        <v>0</v>
      </c>
      <c r="K989" s="268">
        <v>0</v>
      </c>
      <c r="L989" s="270" t="s">
        <v>10359</v>
      </c>
      <c r="M989" s="270">
        <v>0</v>
      </c>
      <c r="N989" s="270" t="s">
        <v>10359</v>
      </c>
      <c r="O989" s="270">
        <v>0</v>
      </c>
      <c r="P989" s="270" t="s">
        <v>10359</v>
      </c>
      <c r="Q989" s="270">
        <v>0</v>
      </c>
      <c r="R989" s="74"/>
      <c r="S989" s="75" t="str">
        <f t="shared" si="87"/>
        <v>0000</v>
      </c>
      <c r="T989" s="75" t="str">
        <f t="shared" si="88"/>
        <v>000000000000000000000805D0405D0205D</v>
      </c>
      <c r="V989" s="197"/>
      <c r="W989" s="75">
        <f t="shared" si="89"/>
        <v>293</v>
      </c>
      <c r="AE989" s="479"/>
    </row>
    <row r="990" spans="1:31" s="75" customFormat="1" ht="13.5" x14ac:dyDescent="0.2">
      <c r="A990" s="211">
        <v>987</v>
      </c>
      <c r="B990" s="212" t="s">
        <v>2394</v>
      </c>
      <c r="C990" s="213" t="s">
        <v>2395</v>
      </c>
      <c r="D990" s="213"/>
      <c r="E990" s="213">
        <v>0</v>
      </c>
      <c r="F990" s="213" t="s">
        <v>590</v>
      </c>
      <c r="G990" s="214" t="s">
        <v>554</v>
      </c>
      <c r="H990" s="208">
        <f>IF(Input!F$4="GMH_OECC",J990,IF(Input!F$4="GMH_XOEC",L990,IF(Input!F$4="GMH_Korea",N990,IF(Input!F$4="GMH_EU",P990,IF(Input!F$4="Skysuper",#REF!,IF(Input!F$4="SkyII",#REF!,IF(Input!F$4="XO-8000",#REF!, "FALSE")))))))</f>
        <v>0</v>
      </c>
      <c r="I990" s="209">
        <f>IF(Input!F$4="GMH_OECC",K990,IF(Input!F$4="GMH_XOEC",M990,IF(Input!F$4="GMH_Korea",O990,IF(Input!F$4="GMH_EU",Q990,IF(Input!F$4="Skysuper",#REF!,IF(Input!F$4="SkyII",#REF!,IF(Input!F$4="XO-8000",#REF!, "FALSE")))))))</f>
        <v>0</v>
      </c>
      <c r="J990" s="315">
        <f t="shared" si="81"/>
        <v>0</v>
      </c>
      <c r="K990" s="268">
        <v>0</v>
      </c>
      <c r="L990" s="270" t="s">
        <v>10359</v>
      </c>
      <c r="M990" s="270">
        <v>0</v>
      </c>
      <c r="N990" s="270" t="s">
        <v>10359</v>
      </c>
      <c r="O990" s="270">
        <v>0</v>
      </c>
      <c r="P990" s="270" t="s">
        <v>10359</v>
      </c>
      <c r="Q990" s="270">
        <v>0</v>
      </c>
      <c r="R990" s="74"/>
      <c r="S990" s="75" t="str">
        <f t="shared" si="87"/>
        <v>0000</v>
      </c>
      <c r="T990" s="75" t="str">
        <f t="shared" si="88"/>
        <v>00000000000000000805D0405D0205D0405</v>
      </c>
      <c r="V990" s="197"/>
      <c r="W990" s="75">
        <f t="shared" si="89"/>
        <v>302</v>
      </c>
      <c r="AE990" s="479"/>
    </row>
    <row r="991" spans="1:31" s="75" customFormat="1" ht="13.5" x14ac:dyDescent="0.2">
      <c r="A991" s="211">
        <v>988</v>
      </c>
      <c r="B991" s="212" t="s">
        <v>2396</v>
      </c>
      <c r="C991" s="213" t="s">
        <v>2397</v>
      </c>
      <c r="D991" s="213"/>
      <c r="E991" s="213">
        <v>0</v>
      </c>
      <c r="F991" s="213" t="s">
        <v>590</v>
      </c>
      <c r="G991" s="214" t="s">
        <v>554</v>
      </c>
      <c r="H991" s="208">
        <f>IF(Input!F$4="GMH_OECC",J991,IF(Input!F$4="GMH_XOEC",L991,IF(Input!F$4="GMH_Korea",N991,IF(Input!F$4="GMH_EU",P991,IF(Input!F$4="Skysuper",#REF!,IF(Input!F$4="SkyII",#REF!,IF(Input!F$4="XO-8000",#REF!, "FALSE")))))))</f>
        <v>0</v>
      </c>
      <c r="I991" s="209">
        <f>IF(Input!F$4="GMH_OECC",K991,IF(Input!F$4="GMH_XOEC",M991,IF(Input!F$4="GMH_Korea",O991,IF(Input!F$4="GMH_EU",Q991,IF(Input!F$4="Skysuper",#REF!,IF(Input!F$4="SkyII",#REF!,IF(Input!F$4="XO-8000",#REF!, "FALSE")))))))</f>
        <v>0</v>
      </c>
      <c r="J991" s="315">
        <f t="shared" si="81"/>
        <v>0</v>
      </c>
      <c r="K991" s="268">
        <v>0</v>
      </c>
      <c r="L991" s="270" t="s">
        <v>10359</v>
      </c>
      <c r="M991" s="270">
        <v>0</v>
      </c>
      <c r="N991" s="270" t="s">
        <v>10359</v>
      </c>
      <c r="O991" s="270">
        <v>0</v>
      </c>
      <c r="P991" s="270" t="s">
        <v>10359</v>
      </c>
      <c r="Q991" s="270">
        <v>0</v>
      </c>
      <c r="R991" s="74"/>
      <c r="S991" s="75" t="str">
        <f t="shared" si="87"/>
        <v>0000</v>
      </c>
      <c r="T991" s="75" t="str">
        <f t="shared" si="88"/>
        <v>0000000000000805D0405D0205D04050205</v>
      </c>
      <c r="V991" s="197"/>
      <c r="W991" s="75">
        <f t="shared" si="89"/>
        <v>309</v>
      </c>
      <c r="AE991" s="479"/>
    </row>
    <row r="992" spans="1:31" s="75" customFormat="1" ht="13.5" x14ac:dyDescent="0.2">
      <c r="A992" s="211">
        <v>989</v>
      </c>
      <c r="B992" s="212" t="s">
        <v>2398</v>
      </c>
      <c r="C992" s="213" t="s">
        <v>2399</v>
      </c>
      <c r="D992" s="213"/>
      <c r="E992" s="213">
        <v>0</v>
      </c>
      <c r="F992" s="213" t="s">
        <v>590</v>
      </c>
      <c r="G992" s="214" t="s">
        <v>554</v>
      </c>
      <c r="H992" s="208">
        <f>IF(Input!F$4="GMH_OECC",J992,IF(Input!F$4="GMH_XOEC",L992,IF(Input!F$4="GMH_Korea",N992,IF(Input!F$4="GMH_EU",P992,IF(Input!F$4="Skysuper",#REF!,IF(Input!F$4="SkyII",#REF!,IF(Input!F$4="XO-8000",#REF!, "FALSE")))))))</f>
        <v>0</v>
      </c>
      <c r="I992" s="209">
        <f>IF(Input!F$4="GMH_OECC",K992,IF(Input!F$4="GMH_XOEC",M992,IF(Input!F$4="GMH_Korea",O992,IF(Input!F$4="GMH_EU",Q992,IF(Input!F$4="Skysuper",#REF!,IF(Input!F$4="SkyII",#REF!,IF(Input!F$4="XO-8000",#REF!, "FALSE")))))))</f>
        <v>0</v>
      </c>
      <c r="J992" s="315">
        <f t="shared" si="81"/>
        <v>0</v>
      </c>
      <c r="K992" s="268">
        <v>0</v>
      </c>
      <c r="L992" s="270" t="s">
        <v>10359</v>
      </c>
      <c r="M992" s="270">
        <v>0</v>
      </c>
      <c r="N992" s="270" t="s">
        <v>10359</v>
      </c>
      <c r="O992" s="270">
        <v>0</v>
      </c>
      <c r="P992" s="270" t="s">
        <v>10359</v>
      </c>
      <c r="Q992" s="270">
        <v>0</v>
      </c>
      <c r="R992" s="74"/>
      <c r="S992" s="75" t="str">
        <f t="shared" si="87"/>
        <v>0000</v>
      </c>
      <c r="T992" s="75" t="str">
        <f t="shared" si="88"/>
        <v>000000000805D0405D0205D040502050105</v>
      </c>
      <c r="V992" s="197"/>
      <c r="W992" s="75">
        <f t="shared" si="89"/>
        <v>315</v>
      </c>
      <c r="AE992" s="479"/>
    </row>
    <row r="993" spans="1:31" s="75" customFormat="1" ht="13.5" x14ac:dyDescent="0.2">
      <c r="A993" s="211">
        <v>990</v>
      </c>
      <c r="B993" s="212" t="s">
        <v>2400</v>
      </c>
      <c r="C993" s="213" t="s">
        <v>2401</v>
      </c>
      <c r="D993" s="213"/>
      <c r="E993" s="213">
        <v>0</v>
      </c>
      <c r="F993" s="213" t="s">
        <v>590</v>
      </c>
      <c r="G993" s="214" t="s">
        <v>554</v>
      </c>
      <c r="H993" s="208">
        <f>IF(Input!F$4="GMH_OECC",J993,IF(Input!F$4="GMH_XOEC",L993,IF(Input!F$4="GMH_Korea",N993,IF(Input!F$4="GMH_EU",P993,IF(Input!F$4="Skysuper",#REF!,IF(Input!F$4="SkyII",#REF!,IF(Input!F$4="XO-8000",#REF!, "FALSE")))))))</f>
        <v>0</v>
      </c>
      <c r="I993" s="209">
        <f>IF(Input!F$4="GMH_OECC",K993,IF(Input!F$4="GMH_XOEC",M993,IF(Input!F$4="GMH_Korea",O993,IF(Input!F$4="GMH_EU",Q993,IF(Input!F$4="Skysuper",#REF!,IF(Input!F$4="SkyII",#REF!,IF(Input!F$4="XO-8000",#REF!, "FALSE")))))))</f>
        <v>0</v>
      </c>
      <c r="J993" s="315">
        <f t="shared" si="81"/>
        <v>0</v>
      </c>
      <c r="K993" s="268">
        <v>0</v>
      </c>
      <c r="L993" s="270" t="s">
        <v>10359</v>
      </c>
      <c r="M993" s="270">
        <v>0</v>
      </c>
      <c r="N993" s="270" t="s">
        <v>10359</v>
      </c>
      <c r="O993" s="270">
        <v>0</v>
      </c>
      <c r="P993" s="270" t="s">
        <v>10359</v>
      </c>
      <c r="Q993" s="270">
        <v>0</v>
      </c>
      <c r="R993" s="74"/>
      <c r="S993" s="75" t="str">
        <f t="shared" si="87"/>
        <v>0000</v>
      </c>
      <c r="T993" s="75" t="str">
        <f t="shared" si="88"/>
        <v>00000805D0405D0205D0405020501050000</v>
      </c>
      <c r="V993" s="197"/>
      <c r="W993" s="75">
        <f t="shared" si="89"/>
        <v>315</v>
      </c>
      <c r="AE993" s="479"/>
    </row>
    <row r="994" spans="1:31" s="75" customFormat="1" ht="13.5" x14ac:dyDescent="0.2">
      <c r="A994" s="211">
        <v>991</v>
      </c>
      <c r="B994" s="212" t="s">
        <v>2402</v>
      </c>
      <c r="C994" s="213" t="s">
        <v>2403</v>
      </c>
      <c r="D994" s="213"/>
      <c r="E994" s="213">
        <v>0</v>
      </c>
      <c r="F994" s="213" t="s">
        <v>590</v>
      </c>
      <c r="G994" s="214" t="s">
        <v>554</v>
      </c>
      <c r="H994" s="429">
        <v>93</v>
      </c>
      <c r="I994" s="430">
        <v>8</v>
      </c>
      <c r="J994" s="210">
        <v>9</v>
      </c>
      <c r="K994" s="268">
        <v>4</v>
      </c>
      <c r="L994" s="270">
        <v>9</v>
      </c>
      <c r="M994" s="270">
        <v>4</v>
      </c>
      <c r="N994" s="270">
        <v>11</v>
      </c>
      <c r="O994" s="270">
        <v>2</v>
      </c>
      <c r="P994" s="270">
        <v>9</v>
      </c>
      <c r="Q994" s="270">
        <v>4</v>
      </c>
      <c r="R994" s="74"/>
      <c r="S994" s="75" t="str">
        <f t="shared" si="87"/>
        <v>0805D</v>
      </c>
      <c r="T994" s="75" t="str">
        <f t="shared" si="88"/>
        <v>0805D0405D0205D04050205010500000000</v>
      </c>
      <c r="V994" s="197"/>
      <c r="W994" s="75">
        <f t="shared" si="89"/>
        <v>315</v>
      </c>
      <c r="AE994" s="479"/>
    </row>
    <row r="995" spans="1:31" s="75" customFormat="1" ht="13.5" x14ac:dyDescent="0.2">
      <c r="A995" s="211">
        <v>992</v>
      </c>
      <c r="B995" s="212" t="s">
        <v>2404</v>
      </c>
      <c r="C995" s="213" t="s">
        <v>2405</v>
      </c>
      <c r="D995" s="213"/>
      <c r="E995" s="213">
        <v>0</v>
      </c>
      <c r="F995" s="213" t="s">
        <v>590</v>
      </c>
      <c r="G995" s="214" t="s">
        <v>554</v>
      </c>
      <c r="H995" s="429">
        <v>93</v>
      </c>
      <c r="I995" s="430">
        <v>7</v>
      </c>
      <c r="J995" s="210">
        <v>10</v>
      </c>
      <c r="K995" s="268">
        <v>4</v>
      </c>
      <c r="L995" s="270">
        <v>10</v>
      </c>
      <c r="M995" s="270">
        <v>4</v>
      </c>
      <c r="N995" s="270">
        <v>11</v>
      </c>
      <c r="O995" s="270">
        <v>3</v>
      </c>
      <c r="P995" s="270">
        <v>10</v>
      </c>
      <c r="Q995" s="270">
        <v>4</v>
      </c>
      <c r="R995" s="74"/>
      <c r="S995" s="75" t="str">
        <f t="shared" si="87"/>
        <v>0405D</v>
      </c>
      <c r="T995" s="75" t="str">
        <f t="shared" si="88"/>
        <v>0405D0205D040502050105000000000409</v>
      </c>
      <c r="V995" s="197"/>
      <c r="W995" s="75">
        <f t="shared" si="89"/>
        <v>227</v>
      </c>
      <c r="AE995" s="479"/>
    </row>
    <row r="996" spans="1:31" s="75" customFormat="1" ht="13.5" x14ac:dyDescent="0.2">
      <c r="A996" s="211">
        <v>993</v>
      </c>
      <c r="B996" s="212" t="s">
        <v>2406</v>
      </c>
      <c r="C996" s="213" t="s">
        <v>2407</v>
      </c>
      <c r="D996" s="213"/>
      <c r="E996" s="213">
        <v>0</v>
      </c>
      <c r="F996" s="213" t="s">
        <v>590</v>
      </c>
      <c r="G996" s="214" t="s">
        <v>554</v>
      </c>
      <c r="H996" s="429">
        <v>93</v>
      </c>
      <c r="I996" s="430">
        <v>6</v>
      </c>
      <c r="J996" s="210">
        <v>11</v>
      </c>
      <c r="K996" s="268">
        <v>4</v>
      </c>
      <c r="L996" s="270">
        <v>11</v>
      </c>
      <c r="M996" s="270">
        <v>4</v>
      </c>
      <c r="N996" s="270">
        <v>11</v>
      </c>
      <c r="O996" s="270">
        <v>4</v>
      </c>
      <c r="P996" s="270">
        <v>11</v>
      </c>
      <c r="Q996" s="270">
        <v>4</v>
      </c>
      <c r="R996" s="74"/>
      <c r="S996" s="75" t="str">
        <f t="shared" si="87"/>
        <v>0205D</v>
      </c>
      <c r="T996" s="75" t="str">
        <f t="shared" si="88"/>
        <v>0205D0405020501050000000004090001</v>
      </c>
      <c r="V996" s="197"/>
      <c r="W996" s="75">
        <f t="shared" si="89"/>
        <v>131</v>
      </c>
      <c r="AE996" s="479"/>
    </row>
    <row r="997" spans="1:31" s="75" customFormat="1" ht="13.5" x14ac:dyDescent="0.2">
      <c r="A997" s="211">
        <v>994</v>
      </c>
      <c r="B997" s="212" t="s">
        <v>2408</v>
      </c>
      <c r="C997" s="213" t="s">
        <v>2409</v>
      </c>
      <c r="D997" s="213"/>
      <c r="E997" s="213">
        <v>0</v>
      </c>
      <c r="F997" s="213" t="s">
        <v>590</v>
      </c>
      <c r="G997" s="214" t="s">
        <v>554</v>
      </c>
      <c r="H997" s="208">
        <f>IF(Input!F$4="GMH_OECC",J997,IF(Input!F$4="GMH_XOEC",L997,IF(Input!F$4="GMH_Korea",N997,IF(Input!F$4="GMH_EU",P997,IF(Input!F$4="Skysuper",#REF!,IF(Input!F$4="SkyII",#REF!,IF(Input!F$4="XO-8000",#REF!, "FALSE")))))))</f>
        <v>5</v>
      </c>
      <c r="I997" s="209">
        <f>IF(Input!F$4="GMH_OECC",K997,IF(Input!F$4="GMH_XOEC",M997,IF(Input!F$4="GMH_Korea",O997,IF(Input!F$4="GMH_EU",Q997,IF(Input!F$4="Skysuper",#REF!,IF(Input!F$4="SkyII",#REF!,IF(Input!F$4="XO-8000",#REF!, "FALSE")))))))</f>
        <v>3</v>
      </c>
      <c r="J997" s="210">
        <v>5</v>
      </c>
      <c r="K997" s="268">
        <v>3</v>
      </c>
      <c r="L997" s="270">
        <v>5</v>
      </c>
      <c r="M997" s="270">
        <v>3</v>
      </c>
      <c r="N997" s="270">
        <v>5</v>
      </c>
      <c r="O997" s="270">
        <v>3</v>
      </c>
      <c r="P997" s="270">
        <v>5</v>
      </c>
      <c r="Q997" s="270">
        <v>3</v>
      </c>
      <c r="R997" s="74"/>
      <c r="S997" s="75" t="str">
        <f t="shared" si="87"/>
        <v>0405</v>
      </c>
      <c r="T997" s="75" t="str">
        <f t="shared" si="88"/>
        <v>04050205010500000000040900010000</v>
      </c>
      <c r="V997" s="197"/>
      <c r="W997" s="75">
        <f t="shared" si="89"/>
        <v>36</v>
      </c>
      <c r="AE997" s="479"/>
    </row>
    <row r="998" spans="1:31" s="75" customFormat="1" ht="13.5" x14ac:dyDescent="0.2">
      <c r="A998" s="211">
        <v>995</v>
      </c>
      <c r="B998" s="212" t="s">
        <v>2410</v>
      </c>
      <c r="C998" s="213" t="s">
        <v>2411</v>
      </c>
      <c r="D998" s="213"/>
      <c r="E998" s="213">
        <v>0</v>
      </c>
      <c r="F998" s="213" t="s">
        <v>590</v>
      </c>
      <c r="G998" s="214" t="s">
        <v>554</v>
      </c>
      <c r="H998" s="208">
        <f>IF(Input!F$4="GMH_OECC",J998,IF(Input!F$4="GMH_XOEC",L998,IF(Input!F$4="GMH_Korea",N998,IF(Input!F$4="GMH_EU",P998,IF(Input!F$4="Skysuper",#REF!,IF(Input!F$4="SkyII",#REF!,IF(Input!F$4="XO-8000",#REF!, "FALSE")))))))</f>
        <v>5</v>
      </c>
      <c r="I998" s="209">
        <f>IF(Input!F$4="GMH_OECC",K998,IF(Input!F$4="GMH_XOEC",M998,IF(Input!F$4="GMH_Korea",O998,IF(Input!F$4="GMH_EU",Q998,IF(Input!F$4="Skysuper",#REF!,IF(Input!F$4="SkyII",#REF!,IF(Input!F$4="XO-8000",#REF!, "FALSE")))))))</f>
        <v>2</v>
      </c>
      <c r="J998" s="210">
        <v>5</v>
      </c>
      <c r="K998" s="268">
        <v>2</v>
      </c>
      <c r="L998" s="270">
        <v>5</v>
      </c>
      <c r="M998" s="270">
        <v>2</v>
      </c>
      <c r="N998" s="270">
        <v>5</v>
      </c>
      <c r="O998" s="270">
        <v>2</v>
      </c>
      <c r="P998" s="270">
        <v>5</v>
      </c>
      <c r="Q998" s="270">
        <v>2</v>
      </c>
      <c r="R998" s="74"/>
      <c r="S998" s="75" t="str">
        <f t="shared" si="87"/>
        <v>0205</v>
      </c>
      <c r="T998" s="75" t="str">
        <f t="shared" si="88"/>
        <v>02050105000000000409000100000000</v>
      </c>
      <c r="V998" s="197"/>
      <c r="W998" s="75">
        <f t="shared" si="89"/>
        <v>27</v>
      </c>
      <c r="AE998" s="479"/>
    </row>
    <row r="999" spans="1:31" s="75" customFormat="1" ht="13.5" x14ac:dyDescent="0.2">
      <c r="A999" s="211">
        <v>996</v>
      </c>
      <c r="B999" s="212" t="s">
        <v>2412</v>
      </c>
      <c r="C999" s="213" t="s">
        <v>2413</v>
      </c>
      <c r="D999" s="213"/>
      <c r="E999" s="213">
        <v>0</v>
      </c>
      <c r="F999" s="213" t="s">
        <v>590</v>
      </c>
      <c r="G999" s="214" t="s">
        <v>554</v>
      </c>
      <c r="H999" s="208">
        <f>IF(Input!F$4="GMH_OECC",J999,IF(Input!F$4="GMH_XOEC",L999,IF(Input!F$4="GMH_Korea",N999,IF(Input!F$4="GMH_EU",P999,IF(Input!F$4="Skysuper",#REF!,IF(Input!F$4="SkyII",#REF!,IF(Input!F$4="XO-8000",#REF!, "FALSE")))))))</f>
        <v>5</v>
      </c>
      <c r="I999" s="209">
        <f>IF(Input!F$4="GMH_OECC",K999,IF(Input!F$4="GMH_XOEC",M999,IF(Input!F$4="GMH_Korea",O999,IF(Input!F$4="GMH_EU",Q999,IF(Input!F$4="Skysuper",#REF!,IF(Input!F$4="SkyII",#REF!,IF(Input!F$4="XO-8000",#REF!, "FALSE")))))))</f>
        <v>1</v>
      </c>
      <c r="J999" s="210">
        <v>5</v>
      </c>
      <c r="K999" s="268">
        <v>1</v>
      </c>
      <c r="L999" s="270">
        <v>5</v>
      </c>
      <c r="M999" s="270">
        <v>1</v>
      </c>
      <c r="N999" s="270">
        <v>5</v>
      </c>
      <c r="O999" s="270">
        <v>1</v>
      </c>
      <c r="P999" s="270">
        <v>5</v>
      </c>
      <c r="Q999" s="270">
        <v>1</v>
      </c>
      <c r="R999" s="74"/>
      <c r="S999" s="75" t="str">
        <f t="shared" si="87"/>
        <v>0105</v>
      </c>
      <c r="T999" s="75" t="str">
        <f t="shared" si="88"/>
        <v>01050000000004090001000000000000</v>
      </c>
      <c r="V999" s="197"/>
      <c r="W999" s="75">
        <f t="shared" si="89"/>
        <v>20</v>
      </c>
      <c r="AE999" s="479"/>
    </row>
    <row r="1000" spans="1:31" s="75" customFormat="1" ht="13.5" x14ac:dyDescent="0.2">
      <c r="A1000" s="211">
        <v>997</v>
      </c>
      <c r="B1000" s="212" t="s">
        <v>2414</v>
      </c>
      <c r="C1000" s="213" t="s">
        <v>2415</v>
      </c>
      <c r="D1000" s="213"/>
      <c r="E1000" s="213">
        <v>0</v>
      </c>
      <c r="F1000" s="213" t="s">
        <v>590</v>
      </c>
      <c r="G1000" s="214" t="s">
        <v>554</v>
      </c>
      <c r="H1000" s="208" t="str">
        <f>IF(Input!F$4="GMH_OECC",J1000,IF(Input!F$4="GMH_XOEC",L1000,IF(Input!F$4="GMH_Korea",N1000,IF(Input!F$4="GMH_EU",P1000,IF(Input!F$4="Skysuper",#REF!,IF(Input!F$4="SkyII",#REF!,IF(Input!F$4="XO-8000",#REF!, "FALSE")))))))</f>
        <v>00</v>
      </c>
      <c r="I1000" s="209">
        <f>IF(Input!F$4="GMH_OECC",K1000,IF(Input!F$4="GMH_XOEC",M1000,IF(Input!F$4="GMH_Korea",O1000,IF(Input!F$4="GMH_EU",Q1000,IF(Input!F$4="Skysuper",#REF!,IF(Input!F$4="SkyII",#REF!,IF(Input!F$4="XO-8000",#REF!, "FALSE")))))))</f>
        <v>0</v>
      </c>
      <c r="J1000" s="210" t="s">
        <v>10359</v>
      </c>
      <c r="K1000" s="268">
        <v>0</v>
      </c>
      <c r="L1000" s="270" t="s">
        <v>10359</v>
      </c>
      <c r="M1000" s="270">
        <v>0</v>
      </c>
      <c r="N1000" s="270" t="s">
        <v>10359</v>
      </c>
      <c r="O1000" s="270">
        <v>0</v>
      </c>
      <c r="P1000" s="270" t="s">
        <v>10359</v>
      </c>
      <c r="Q1000" s="270">
        <v>0</v>
      </c>
      <c r="R1000" s="74"/>
      <c r="S1000" s="75" t="str">
        <f t="shared" si="87"/>
        <v>0000</v>
      </c>
      <c r="T1000" s="75" t="str">
        <f t="shared" si="88"/>
        <v>00000000040900010000000000000000</v>
      </c>
      <c r="V1000" s="197"/>
      <c r="W1000" s="75">
        <f t="shared" si="89"/>
        <v>14</v>
      </c>
      <c r="AE1000" s="479"/>
    </row>
    <row r="1001" spans="1:31" s="75" customFormat="1" ht="13.5" x14ac:dyDescent="0.2">
      <c r="A1001" s="211">
        <v>998</v>
      </c>
      <c r="B1001" s="212" t="s">
        <v>2416</v>
      </c>
      <c r="C1001" s="213" t="s">
        <v>2417</v>
      </c>
      <c r="D1001" s="213"/>
      <c r="E1001" s="213">
        <v>0</v>
      </c>
      <c r="F1001" s="213" t="s">
        <v>590</v>
      </c>
      <c r="G1001" s="214" t="s">
        <v>554</v>
      </c>
      <c r="H1001" s="208" t="str">
        <f>IF(Input!F$4="GMH_OECC",J1001,IF(Input!F$4="GMH_XOEC",L1001,IF(Input!F$4="GMH_Korea",N1001,IF(Input!F$4="GMH_EU",P1001,IF(Input!F$4="Skysuper",#REF!,IF(Input!F$4="SkyII",#REF!,IF(Input!F$4="XO-8000",#REF!, "FALSE")))))))</f>
        <v>00</v>
      </c>
      <c r="I1001" s="209">
        <f>IF(Input!F$4="GMH_OECC",K1001,IF(Input!F$4="GMH_XOEC",M1001,IF(Input!F$4="GMH_Korea",O1001,IF(Input!F$4="GMH_EU",Q1001,IF(Input!F$4="Skysuper",#REF!,IF(Input!F$4="SkyII",#REF!,IF(Input!F$4="XO-8000",#REF!, "FALSE")))))))</f>
        <v>0</v>
      </c>
      <c r="J1001" s="210" t="s">
        <v>10359</v>
      </c>
      <c r="K1001" s="268">
        <v>0</v>
      </c>
      <c r="L1001" s="270" t="s">
        <v>10359</v>
      </c>
      <c r="M1001" s="270">
        <v>0</v>
      </c>
      <c r="N1001" s="270" t="s">
        <v>10359</v>
      </c>
      <c r="O1001" s="270">
        <v>0</v>
      </c>
      <c r="P1001" s="270" t="s">
        <v>10359</v>
      </c>
      <c r="Q1001" s="270">
        <v>0</v>
      </c>
      <c r="R1001" s="74"/>
      <c r="S1001" s="75" t="str">
        <f t="shared" si="87"/>
        <v>0000</v>
      </c>
      <c r="T1001" s="75" t="str">
        <f t="shared" si="88"/>
        <v>00000409000100000000000000000000</v>
      </c>
      <c r="V1001" s="197"/>
      <c r="W1001" s="75">
        <f t="shared" si="89"/>
        <v>14</v>
      </c>
      <c r="AE1001" s="479"/>
    </row>
    <row r="1002" spans="1:31" s="75" customFormat="1" ht="13.5" x14ac:dyDescent="0.2">
      <c r="A1002" s="211">
        <v>999</v>
      </c>
      <c r="B1002" s="212" t="s">
        <v>2418</v>
      </c>
      <c r="C1002" s="213" t="s">
        <v>2419</v>
      </c>
      <c r="D1002" s="213"/>
      <c r="E1002" s="213">
        <v>0</v>
      </c>
      <c r="F1002" s="213" t="s">
        <v>590</v>
      </c>
      <c r="G1002" s="214" t="s">
        <v>554</v>
      </c>
      <c r="H1002" s="208">
        <f>IF(Input!F$4="GMH_OECC",J1002,IF(Input!F$4="GMH_XOEC",L1002,IF(Input!F$4="GMH_Korea",N1002,IF(Input!F$4="GMH_EU",P1002,IF(Input!F$4="Skysuper",#REF!,IF(Input!F$4="SkyII",#REF!,IF(Input!F$4="XO-8000",#REF!, "FALSE")))))))</f>
        <v>9</v>
      </c>
      <c r="I1002" s="209">
        <f>IF(Input!F$4="GMH_OECC",K1002,IF(Input!F$4="GMH_XOEC",M1002,IF(Input!F$4="GMH_Korea",O1002,IF(Input!F$4="GMH_EU",Q1002,IF(Input!F$4="Skysuper",#REF!,IF(Input!F$4="SkyII",#REF!,IF(Input!F$4="XO-8000",#REF!, "FALSE")))))))</f>
        <v>3</v>
      </c>
      <c r="J1002" s="313">
        <v>9</v>
      </c>
      <c r="K1002" s="314">
        <v>3</v>
      </c>
      <c r="L1002" s="270">
        <v>9</v>
      </c>
      <c r="M1002" s="270">
        <v>3</v>
      </c>
      <c r="N1002" s="270">
        <v>9</v>
      </c>
      <c r="O1002" s="270">
        <v>3</v>
      </c>
      <c r="P1002" s="270" t="s">
        <v>10359</v>
      </c>
      <c r="Q1002" s="270">
        <v>0</v>
      </c>
      <c r="R1002" s="74"/>
      <c r="S1002" s="75" t="str">
        <f t="shared" si="87"/>
        <v>0409</v>
      </c>
      <c r="T1002" s="75" t="str">
        <f t="shared" si="88"/>
        <v>04090001000000000000000000000000</v>
      </c>
      <c r="V1002" s="197"/>
      <c r="W1002" s="75">
        <f t="shared" si="89"/>
        <v>14</v>
      </c>
      <c r="AE1002" s="479"/>
    </row>
    <row r="1003" spans="1:31" s="75" customFormat="1" ht="13.5" x14ac:dyDescent="0.2">
      <c r="A1003" s="211">
        <v>1000</v>
      </c>
      <c r="B1003" s="212" t="s">
        <v>2420</v>
      </c>
      <c r="C1003" s="213" t="s">
        <v>2421</v>
      </c>
      <c r="D1003" s="213"/>
      <c r="E1003" s="213">
        <v>1</v>
      </c>
      <c r="F1003" s="213" t="s">
        <v>553</v>
      </c>
      <c r="G1003" s="214" t="s">
        <v>554</v>
      </c>
      <c r="H1003" s="208">
        <f>IF(Input!F$4="GMH_OECC",J1003,IF(Input!F$4="GMH_XOEC",L1003,IF(Input!F$4="GMH_Korea",N1003,IF(Input!F$4="GMH_EU",P1003,IF(Input!F$4="Skysuper",#REF!,IF(Input!F$4="SkyII",#REF!,IF(Input!F$4="XO-8000",#REF!, "FALSE")))))))</f>
        <v>1</v>
      </c>
      <c r="I1003" s="209">
        <f>IF(Input!F$4="GMH_OECC",K1003,IF(Input!F$4="GMH_XOEC",M1003,IF(Input!F$4="GMH_Korea",O1003,IF(Input!F$4="GMH_EU",Q1003,IF(Input!F$4="Skysuper",#REF!,IF(Input!F$4="SkyII",#REF!,IF(Input!F$4="XO-8000",#REF!, "FALSE")))))))</f>
        <v>0</v>
      </c>
      <c r="J1003" s="210">
        <v>1</v>
      </c>
      <c r="K1003" s="268">
        <v>0</v>
      </c>
      <c r="L1003" s="270">
        <v>1</v>
      </c>
      <c r="M1003" s="270">
        <v>0</v>
      </c>
      <c r="N1003" s="270">
        <v>1</v>
      </c>
      <c r="O1003" s="270">
        <v>0</v>
      </c>
      <c r="P1003" s="270">
        <v>1</v>
      </c>
      <c r="Q1003" s="270">
        <v>0</v>
      </c>
      <c r="R1003" s="74"/>
      <c r="S1003" s="75" t="str">
        <f t="shared" si="87"/>
        <v>0001</v>
      </c>
      <c r="T1003" s="75" t="str">
        <f t="shared" si="88"/>
        <v>00010000000000000000000000000000</v>
      </c>
      <c r="V1003" s="197"/>
      <c r="W1003" s="75">
        <f t="shared" si="89"/>
        <v>1</v>
      </c>
      <c r="AE1003" s="479"/>
    </row>
    <row r="1004" spans="1:31" s="75" customFormat="1" ht="13.5" x14ac:dyDescent="0.2">
      <c r="A1004" s="211">
        <v>1001</v>
      </c>
      <c r="B1004" s="212" t="s">
        <v>2422</v>
      </c>
      <c r="C1004" s="213" t="s">
        <v>2423</v>
      </c>
      <c r="D1004" s="213"/>
      <c r="E1004" s="213">
        <v>0</v>
      </c>
      <c r="F1004" s="213" t="s">
        <v>590</v>
      </c>
      <c r="G1004" s="214" t="s">
        <v>554</v>
      </c>
      <c r="H1004" s="208" t="str">
        <f>IF(Input!F$4="GMH_OECC",J1004,IF(Input!F$4="GMH_XOEC",L1004,IF(Input!F$4="GMH_Korea",N1004,IF(Input!F$4="GMH_EU",P1004,IF(Input!F$4="Skysuper",#REF!,IF(Input!F$4="SkyII",#REF!,IF(Input!F$4="XO-8000",#REF!, "FALSE")))))))</f>
        <v>00</v>
      </c>
      <c r="I1004" s="209">
        <f>IF(Input!F$4="GMH_OECC",K1004,IF(Input!F$4="GMH_XOEC",M1004,IF(Input!F$4="GMH_Korea",O1004,IF(Input!F$4="GMH_EU",Q1004,IF(Input!F$4="Skysuper",#REF!,IF(Input!F$4="SkyII",#REF!,IF(Input!F$4="XO-8000",#REF!, "FALSE")))))))</f>
        <v>0</v>
      </c>
      <c r="J1004" s="210" t="s">
        <v>10359</v>
      </c>
      <c r="K1004" s="268">
        <v>0</v>
      </c>
      <c r="L1004" s="270" t="s">
        <v>10359</v>
      </c>
      <c r="M1004" s="270">
        <v>0</v>
      </c>
      <c r="N1004" s="270" t="s">
        <v>10359</v>
      </c>
      <c r="O1004" s="270">
        <v>0</v>
      </c>
      <c r="P1004" s="270" t="s">
        <v>10359</v>
      </c>
      <c r="Q1004" s="270">
        <v>0</v>
      </c>
      <c r="R1004" s="74"/>
      <c r="S1004" s="75" t="str">
        <f t="shared" si="87"/>
        <v>0000</v>
      </c>
      <c r="T1004" s="75" t="str">
        <f t="shared" si="88"/>
        <v>0000000000000000000000000000012D</v>
      </c>
      <c r="V1004" s="197"/>
      <c r="W1004" s="75">
        <f t="shared" si="89"/>
        <v>46</v>
      </c>
      <c r="AE1004" s="479"/>
    </row>
    <row r="1005" spans="1:31" s="75" customFormat="1" ht="13.5" x14ac:dyDescent="0.2">
      <c r="A1005" s="211">
        <v>1002</v>
      </c>
      <c r="B1005" s="212" t="s">
        <v>2424</v>
      </c>
      <c r="C1005" s="213" t="s">
        <v>2425</v>
      </c>
      <c r="D1005" s="213"/>
      <c r="E1005" s="213">
        <v>0</v>
      </c>
      <c r="F1005" s="213" t="s">
        <v>553</v>
      </c>
      <c r="G1005" s="214" t="s">
        <v>554</v>
      </c>
      <c r="H1005" s="208" t="str">
        <f>IF(Input!F$4="GMH_OECC",J1005,IF(Input!F$4="GMH_XOEC",L1005,IF(Input!F$4="GMH_Korea",N1005,IF(Input!F$4="GMH_EU",P1005,IF(Input!F$4="Skysuper",#REF!,IF(Input!F$4="SkyII",#REF!,IF(Input!F$4="XO-8000",#REF!, "FALSE")))))))</f>
        <v>00</v>
      </c>
      <c r="I1005" s="209">
        <f>IF(Input!F$4="GMH_OECC",K1005,IF(Input!F$4="GMH_XOEC",M1005,IF(Input!F$4="GMH_Korea",O1005,IF(Input!F$4="GMH_EU",Q1005,IF(Input!F$4="Skysuper",#REF!,IF(Input!F$4="SkyII",#REF!,IF(Input!F$4="XO-8000",#REF!, "FALSE")))))))</f>
        <v>0</v>
      </c>
      <c r="J1005" s="210" t="s">
        <v>10359</v>
      </c>
      <c r="K1005" s="268">
        <v>0</v>
      </c>
      <c r="L1005" s="270" t="s">
        <v>10359</v>
      </c>
      <c r="M1005" s="270">
        <v>0</v>
      </c>
      <c r="N1005" s="270" t="s">
        <v>10359</v>
      </c>
      <c r="O1005" s="270">
        <v>0</v>
      </c>
      <c r="P1005" s="270" t="s">
        <v>10359</v>
      </c>
      <c r="Q1005" s="270">
        <v>0</v>
      </c>
      <c r="R1005" s="74"/>
      <c r="S1005" s="75" t="str">
        <f t="shared" si="87"/>
        <v>0000</v>
      </c>
      <c r="T1005" s="75" t="str">
        <f t="shared" si="88"/>
        <v>000000000000000000000000012D022D</v>
      </c>
      <c r="V1005" s="197"/>
      <c r="W1005" s="75">
        <f t="shared" si="89"/>
        <v>93</v>
      </c>
      <c r="AE1005" s="479"/>
    </row>
    <row r="1006" spans="1:31" s="75" customFormat="1" ht="13.5" x14ac:dyDescent="0.2">
      <c r="A1006" s="211">
        <v>1003</v>
      </c>
      <c r="B1006" s="212" t="s">
        <v>2426</v>
      </c>
      <c r="C1006" s="213" t="s">
        <v>2426</v>
      </c>
      <c r="D1006" s="213" t="s">
        <v>2426</v>
      </c>
      <c r="E1006" s="213" t="s">
        <v>2426</v>
      </c>
      <c r="F1006" s="213" t="s">
        <v>2426</v>
      </c>
      <c r="G1006" s="214" t="s">
        <v>2426</v>
      </c>
      <c r="H1006" s="208" t="str">
        <f>IF(Input!F$4="GMH_OECC",J1006,IF(Input!F$4="GMH_XOEC",L1006,IF(Input!F$4="GMH_Korea",N1006,IF(Input!F$4="GMH_EU",P1006,IF(Input!F$4="Skysuper",#REF!,IF(Input!F$4="SkyII",#REF!,IF(Input!F$4="XO-8000",#REF!, "FALSE")))))))</f>
        <v>00</v>
      </c>
      <c r="I1006" s="209">
        <f>IF(Input!F$4="GMH_OECC",K1006,IF(Input!F$4="GMH_XOEC",M1006,IF(Input!F$4="GMH_Korea",O1006,IF(Input!F$4="GMH_EU",Q1006,IF(Input!F$4="Skysuper",#REF!,IF(Input!F$4="SkyII",#REF!,IF(Input!F$4="XO-8000",#REF!, "FALSE")))))))</f>
        <v>0</v>
      </c>
      <c r="J1006" s="210" t="s">
        <v>10359</v>
      </c>
      <c r="K1006" s="268">
        <v>0</v>
      </c>
      <c r="L1006" s="270" t="s">
        <v>10359</v>
      </c>
      <c r="M1006" s="270">
        <v>0</v>
      </c>
      <c r="N1006" s="270" t="s">
        <v>10359</v>
      </c>
      <c r="O1006" s="270">
        <v>0</v>
      </c>
      <c r="P1006" s="270" t="s">
        <v>10359</v>
      </c>
      <c r="Q1006" s="270">
        <v>0</v>
      </c>
      <c r="R1006" s="74"/>
      <c r="S1006" s="75" t="str">
        <f t="shared" si="87"/>
        <v>0000</v>
      </c>
      <c r="T1006" s="75" t="str">
        <f t="shared" si="88"/>
        <v>00000000000000000000012D022D0000</v>
      </c>
      <c r="V1006" s="197"/>
      <c r="W1006" s="75">
        <f t="shared" si="89"/>
        <v>93</v>
      </c>
      <c r="AE1006" s="479"/>
    </row>
    <row r="1007" spans="1:31" s="75" customFormat="1" ht="13.5" x14ac:dyDescent="0.2">
      <c r="A1007" s="211">
        <v>1004</v>
      </c>
      <c r="B1007" s="212" t="s">
        <v>2426</v>
      </c>
      <c r="C1007" s="213" t="s">
        <v>2426</v>
      </c>
      <c r="D1007" s="213" t="s">
        <v>2426</v>
      </c>
      <c r="E1007" s="213" t="s">
        <v>2426</v>
      </c>
      <c r="F1007" s="213" t="s">
        <v>2426</v>
      </c>
      <c r="G1007" s="214" t="s">
        <v>2426</v>
      </c>
      <c r="H1007" s="208" t="str">
        <f>IF(Input!F$4="GMH_OECC",J1007,IF(Input!F$4="GMH_XOEC",L1007,IF(Input!F$4="GMH_Korea",N1007,IF(Input!F$4="GMH_EU",P1007,IF(Input!F$4="Skysuper",#REF!,IF(Input!F$4="SkyII",#REF!,IF(Input!F$4="XO-8000",#REF!, "FALSE")))))))</f>
        <v>00</v>
      </c>
      <c r="I1007" s="209">
        <f>IF(Input!F$4="GMH_OECC",K1007,IF(Input!F$4="GMH_XOEC",M1007,IF(Input!F$4="GMH_Korea",O1007,IF(Input!F$4="GMH_EU",Q1007,IF(Input!F$4="Skysuper",#REF!,IF(Input!F$4="SkyII",#REF!,IF(Input!F$4="XO-8000",#REF!, "FALSE")))))))</f>
        <v>0</v>
      </c>
      <c r="J1007" s="210" t="s">
        <v>10359</v>
      </c>
      <c r="K1007" s="268">
        <v>0</v>
      </c>
      <c r="L1007" s="270" t="s">
        <v>10359</v>
      </c>
      <c r="M1007" s="270">
        <v>0</v>
      </c>
      <c r="N1007" s="270" t="s">
        <v>10359</v>
      </c>
      <c r="O1007" s="270">
        <v>0</v>
      </c>
      <c r="P1007" s="270" t="s">
        <v>10359</v>
      </c>
      <c r="Q1007" s="270">
        <v>0</v>
      </c>
      <c r="R1007" s="74"/>
      <c r="S1007" s="75" t="str">
        <f t="shared" si="87"/>
        <v>0000</v>
      </c>
      <c r="T1007" s="75" t="str">
        <f t="shared" si="88"/>
        <v>0000000000000000012D022D00000000</v>
      </c>
      <c r="V1007" s="197"/>
      <c r="W1007" s="75">
        <f t="shared" si="89"/>
        <v>93</v>
      </c>
      <c r="AE1007" s="479"/>
    </row>
    <row r="1008" spans="1:31" s="75" customFormat="1" ht="13.5" x14ac:dyDescent="0.2">
      <c r="A1008" s="211">
        <v>1005</v>
      </c>
      <c r="B1008" s="212" t="s">
        <v>2426</v>
      </c>
      <c r="C1008" s="213" t="s">
        <v>2426</v>
      </c>
      <c r="D1008" s="213" t="s">
        <v>2426</v>
      </c>
      <c r="E1008" s="213" t="s">
        <v>2426</v>
      </c>
      <c r="F1008" s="213" t="s">
        <v>2426</v>
      </c>
      <c r="G1008" s="214" t="s">
        <v>2426</v>
      </c>
      <c r="H1008" s="208" t="str">
        <f>IF(Input!F$4="GMH_OECC",J1008,IF(Input!F$4="GMH_XOEC",L1008,IF(Input!F$4="GMH_Korea",N1008,IF(Input!F$4="GMH_EU",P1008,IF(Input!F$4="Skysuper",#REF!,IF(Input!F$4="SkyII",#REF!,IF(Input!F$4="XO-8000",#REF!, "FALSE")))))))</f>
        <v>00</v>
      </c>
      <c r="I1008" s="209">
        <f>IF(Input!F$4="GMH_OECC",K1008,IF(Input!F$4="GMH_XOEC",M1008,IF(Input!F$4="GMH_Korea",O1008,IF(Input!F$4="GMH_EU",Q1008,IF(Input!F$4="Skysuper",#REF!,IF(Input!F$4="SkyII",#REF!,IF(Input!F$4="XO-8000",#REF!, "FALSE")))))))</f>
        <v>0</v>
      </c>
      <c r="J1008" s="210" t="s">
        <v>10359</v>
      </c>
      <c r="K1008" s="268">
        <v>0</v>
      </c>
      <c r="L1008" s="270" t="s">
        <v>10359</v>
      </c>
      <c r="M1008" s="270">
        <v>0</v>
      </c>
      <c r="N1008" s="270" t="s">
        <v>10359</v>
      </c>
      <c r="O1008" s="270">
        <v>0</v>
      </c>
      <c r="P1008" s="270" t="s">
        <v>10359</v>
      </c>
      <c r="Q1008" s="270">
        <v>0</v>
      </c>
      <c r="R1008" s="74"/>
      <c r="S1008" s="75" t="str">
        <f t="shared" si="87"/>
        <v>0000</v>
      </c>
      <c r="T1008" s="75" t="str">
        <f t="shared" si="88"/>
        <v>000000000000012D022D000000000000</v>
      </c>
      <c r="V1008" s="197"/>
      <c r="W1008" s="75">
        <f t="shared" si="89"/>
        <v>93</v>
      </c>
      <c r="AE1008" s="479"/>
    </row>
    <row r="1009" spans="1:31" s="75" customFormat="1" ht="13.5" x14ac:dyDescent="0.2">
      <c r="A1009" s="211">
        <v>1006</v>
      </c>
      <c r="B1009" s="212" t="s">
        <v>2426</v>
      </c>
      <c r="C1009" s="213" t="s">
        <v>2426</v>
      </c>
      <c r="D1009" s="213" t="s">
        <v>2426</v>
      </c>
      <c r="E1009" s="213" t="s">
        <v>2426</v>
      </c>
      <c r="F1009" s="213" t="s">
        <v>2426</v>
      </c>
      <c r="G1009" s="214" t="s">
        <v>2426</v>
      </c>
      <c r="H1009" s="208" t="str">
        <f>IF(Input!F$4="GMH_OECC",J1009,IF(Input!F$4="GMH_XOEC",L1009,IF(Input!F$4="GMH_Korea",N1009,IF(Input!F$4="GMH_EU",P1009,IF(Input!F$4="Skysuper",#REF!,IF(Input!F$4="SkyII",#REF!,IF(Input!F$4="XO-8000",#REF!, "FALSE")))))))</f>
        <v>00</v>
      </c>
      <c r="I1009" s="209">
        <f>IF(Input!F$4="GMH_OECC",K1009,IF(Input!F$4="GMH_XOEC",M1009,IF(Input!F$4="GMH_Korea",O1009,IF(Input!F$4="GMH_EU",Q1009,IF(Input!F$4="Skysuper",#REF!,IF(Input!F$4="SkyII",#REF!,IF(Input!F$4="XO-8000",#REF!, "FALSE")))))))</f>
        <v>0</v>
      </c>
      <c r="J1009" s="210" t="s">
        <v>10359</v>
      </c>
      <c r="K1009" s="268">
        <v>0</v>
      </c>
      <c r="L1009" s="270" t="s">
        <v>10359</v>
      </c>
      <c r="M1009" s="270">
        <v>0</v>
      </c>
      <c r="N1009" s="270" t="s">
        <v>10359</v>
      </c>
      <c r="O1009" s="270">
        <v>0</v>
      </c>
      <c r="P1009" s="270" t="s">
        <v>10359</v>
      </c>
      <c r="Q1009" s="270">
        <v>0</v>
      </c>
      <c r="R1009" s="74"/>
      <c r="S1009" s="75" t="str">
        <f t="shared" si="87"/>
        <v>0000</v>
      </c>
      <c r="T1009" s="75" t="str">
        <f t="shared" si="88"/>
        <v>00000000012D022D0000000000000000</v>
      </c>
      <c r="V1009" s="197"/>
      <c r="W1009" s="75">
        <f t="shared" si="89"/>
        <v>93</v>
      </c>
      <c r="AE1009" s="479"/>
    </row>
    <row r="1010" spans="1:31" s="75" customFormat="1" ht="13.5" x14ac:dyDescent="0.2">
      <c r="A1010" s="211">
        <v>1007</v>
      </c>
      <c r="B1010" s="212" t="s">
        <v>2427</v>
      </c>
      <c r="C1010" s="213" t="s">
        <v>2428</v>
      </c>
      <c r="D1010" s="213"/>
      <c r="E1010" s="213">
        <v>0</v>
      </c>
      <c r="F1010" s="213" t="s">
        <v>590</v>
      </c>
      <c r="G1010" s="214" t="s">
        <v>554</v>
      </c>
      <c r="H1010" s="208" t="str">
        <f>IF(Input!F$4="GMH_OECC",J1010,IF(Input!F$4="GMH_XOEC",L1010,IF(Input!F$4="GMH_Korea",N1010,IF(Input!F$4="GMH_EU",P1010,IF(Input!F$4="Skysuper",#REF!,IF(Input!F$4="SkyII",#REF!,IF(Input!F$4="XO-8000",#REF!, "FALSE")))))))</f>
        <v>00</v>
      </c>
      <c r="I1010" s="209">
        <f>IF(Input!F$4="GMH_OECC",K1010,IF(Input!F$4="GMH_XOEC",M1010,IF(Input!F$4="GMH_Korea",O1010,IF(Input!F$4="GMH_EU",Q1010,IF(Input!F$4="Skysuper",#REF!,IF(Input!F$4="SkyII",#REF!,IF(Input!F$4="XO-8000",#REF!, "FALSE")))))))</f>
        <v>0</v>
      </c>
      <c r="J1010" s="210" t="s">
        <v>10359</v>
      </c>
      <c r="K1010" s="268">
        <v>0</v>
      </c>
      <c r="L1010" s="270" t="s">
        <v>10359</v>
      </c>
      <c r="M1010" s="270">
        <v>0</v>
      </c>
      <c r="N1010" s="270" t="s">
        <v>10359</v>
      </c>
      <c r="O1010" s="270">
        <v>0</v>
      </c>
      <c r="P1010" s="270" t="s">
        <v>10359</v>
      </c>
      <c r="Q1010" s="270">
        <v>0</v>
      </c>
      <c r="R1010" s="74"/>
      <c r="S1010" s="75" t="str">
        <f t="shared" si="87"/>
        <v>0000</v>
      </c>
      <c r="T1010" s="75" t="str">
        <f t="shared" si="88"/>
        <v>0000012D022D00000000000000000000</v>
      </c>
      <c r="V1010" s="197"/>
      <c r="W1010" s="75">
        <f t="shared" si="89"/>
        <v>93</v>
      </c>
      <c r="AE1010" s="479"/>
    </row>
    <row r="1011" spans="1:31" s="75" customFormat="1" ht="13.5" x14ac:dyDescent="0.2">
      <c r="A1011" s="211">
        <v>1008</v>
      </c>
      <c r="B1011" s="212" t="s">
        <v>2429</v>
      </c>
      <c r="C1011" s="213" t="s">
        <v>2430</v>
      </c>
      <c r="D1011" s="213" t="s">
        <v>2431</v>
      </c>
      <c r="E1011" s="213">
        <v>0</v>
      </c>
      <c r="F1011" s="213" t="s">
        <v>553</v>
      </c>
      <c r="G1011" s="214" t="s">
        <v>554</v>
      </c>
      <c r="H1011" s="208">
        <f>IF(Input!F$4="GMH_OECC",J1011,IF(Input!F$4="GMH_XOEC",L1011,IF(Input!F$4="GMH_Korea",N1011,IF(Input!F$4="GMH_EU",P1011,IF(Input!F$4="Skysuper",#REF!,IF(Input!F$4="SkyII",#REF!,IF(Input!F$4="XO-8000",#REF!, "FALSE")))))))</f>
        <v>45</v>
      </c>
      <c r="I1011" s="209">
        <f>IF(Input!F$4="GMH_OECC",K1011,IF(Input!F$4="GMH_XOEC",M1011,IF(Input!F$4="GMH_Korea",O1011,IF(Input!F$4="GMH_EU",Q1011,IF(Input!F$4="Skysuper",#REF!,IF(Input!F$4="SkyII",#REF!,IF(Input!F$4="XO-8000",#REF!, "FALSE")))))))</f>
        <v>1</v>
      </c>
      <c r="J1011" s="315">
        <f>IF(EQO="EQO4",45,0)</f>
        <v>45</v>
      </c>
      <c r="K1011" s="316">
        <f>IF(EQO="EQO4",1,0)</f>
        <v>1</v>
      </c>
      <c r="L1011" s="320">
        <f>J1011</f>
        <v>45</v>
      </c>
      <c r="M1011" s="319">
        <f>K1011</f>
        <v>1</v>
      </c>
      <c r="N1011" s="320">
        <f>J1011</f>
        <v>45</v>
      </c>
      <c r="O1011" s="319">
        <f>K1011</f>
        <v>1</v>
      </c>
      <c r="P1011" s="320">
        <f>J1011</f>
        <v>45</v>
      </c>
      <c r="Q1011" s="319">
        <f>K1011</f>
        <v>1</v>
      </c>
      <c r="R1011" s="321" t="s">
        <v>10410</v>
      </c>
      <c r="S1011" s="75" t="str">
        <f t="shared" si="87"/>
        <v>012D</v>
      </c>
      <c r="T1011" s="75" t="str">
        <f t="shared" si="88"/>
        <v>012D022D000000000000000000000000</v>
      </c>
      <c r="V1011" s="197"/>
      <c r="W1011" s="75">
        <f t="shared" si="89"/>
        <v>93</v>
      </c>
      <c r="AE1011" s="479" t="s">
        <v>11365</v>
      </c>
    </row>
    <row r="1012" spans="1:31" s="75" customFormat="1" ht="13.5" x14ac:dyDescent="0.2">
      <c r="A1012" s="211">
        <v>1009</v>
      </c>
      <c r="B1012" s="212" t="s">
        <v>2432</v>
      </c>
      <c r="C1012" s="213" t="s">
        <v>2433</v>
      </c>
      <c r="D1012" s="213" t="s">
        <v>2431</v>
      </c>
      <c r="E1012" s="213">
        <v>0</v>
      </c>
      <c r="F1012" s="213" t="s">
        <v>553</v>
      </c>
      <c r="G1012" s="214" t="s">
        <v>554</v>
      </c>
      <c r="H1012" s="208">
        <f>IF(Input!F$4="GMH_OECC",J1012,IF(Input!F$4="GMH_XOEC",L1012,IF(Input!F$4="GMH_Korea",N1012,IF(Input!F$4="GMH_EU",P1012,IF(Input!F$4="Skysuper",#REF!,IF(Input!F$4="SkyII",#REF!,IF(Input!F$4="XO-8000",#REF!, "FALSE")))))))</f>
        <v>45</v>
      </c>
      <c r="I1012" s="209">
        <f>IF(Input!F$4="GMH_OECC",K1012,IF(Input!F$4="GMH_XOEC",M1012,IF(Input!F$4="GMH_Korea",O1012,IF(Input!F$4="GMH_EU",Q1012,IF(Input!F$4="Skysuper",#REF!,IF(Input!F$4="SkyII",#REF!,IF(Input!F$4="XO-8000",#REF!, "FALSE")))))))</f>
        <v>2</v>
      </c>
      <c r="J1012" s="315">
        <f>IF(EQO="EQO4",45,0)</f>
        <v>45</v>
      </c>
      <c r="K1012" s="316">
        <f>IF(EQO="EQO4",2,0)</f>
        <v>2</v>
      </c>
      <c r="L1012" s="320">
        <f>J1012</f>
        <v>45</v>
      </c>
      <c r="M1012" s="319">
        <f>K1012</f>
        <v>2</v>
      </c>
      <c r="N1012" s="320">
        <f>J1012</f>
        <v>45</v>
      </c>
      <c r="O1012" s="319">
        <f>K1012</f>
        <v>2</v>
      </c>
      <c r="P1012" s="320">
        <f>J1012</f>
        <v>45</v>
      </c>
      <c r="Q1012" s="319">
        <f>K1012</f>
        <v>2</v>
      </c>
      <c r="R1012" s="321" t="s">
        <v>10410</v>
      </c>
      <c r="S1012" s="75" t="str">
        <f t="shared" si="87"/>
        <v>022D</v>
      </c>
      <c r="T1012" s="75" t="str">
        <f t="shared" si="88"/>
        <v>022D0000000000000000000000000000</v>
      </c>
      <c r="V1012" s="197"/>
      <c r="W1012" s="75">
        <f t="shared" si="89"/>
        <v>47</v>
      </c>
      <c r="AE1012" s="479" t="s">
        <v>11365</v>
      </c>
    </row>
    <row r="1013" spans="1:31" s="75" customFormat="1" ht="13.5" x14ac:dyDescent="0.2">
      <c r="A1013" s="211">
        <v>1010</v>
      </c>
      <c r="B1013" s="212" t="s">
        <v>2434</v>
      </c>
      <c r="C1013" s="213" t="s">
        <v>2435</v>
      </c>
      <c r="D1013" s="213" t="s">
        <v>2431</v>
      </c>
      <c r="E1013" s="213">
        <v>0</v>
      </c>
      <c r="F1013" s="213" t="s">
        <v>590</v>
      </c>
      <c r="G1013" s="214" t="s">
        <v>554</v>
      </c>
      <c r="H1013" s="208" t="str">
        <f>IF(Input!F$4="GMH_OECC",J1013,IF(Input!F$4="GMH_XOEC",L1013,IF(Input!F$4="GMH_Korea",N1013,IF(Input!F$4="GMH_EU",P1013,IF(Input!F$4="Skysuper",#REF!,IF(Input!F$4="SkyII",#REF!,IF(Input!F$4="XO-8000",#REF!, "FALSE")))))))</f>
        <v>00</v>
      </c>
      <c r="I1013" s="209">
        <f>IF(Input!F$4="GMH_OECC",K1013,IF(Input!F$4="GMH_XOEC",M1013,IF(Input!F$4="GMH_Korea",O1013,IF(Input!F$4="GMH_EU",Q1013,IF(Input!F$4="Skysuper",#REF!,IF(Input!F$4="SkyII",#REF!,IF(Input!F$4="XO-8000",#REF!, "FALSE")))))))</f>
        <v>0</v>
      </c>
      <c r="J1013" s="210" t="s">
        <v>10359</v>
      </c>
      <c r="K1013" s="268">
        <v>0</v>
      </c>
      <c r="L1013" s="270" t="s">
        <v>10359</v>
      </c>
      <c r="M1013" s="270">
        <v>0</v>
      </c>
      <c r="N1013" s="270" t="s">
        <v>10359</v>
      </c>
      <c r="O1013" s="270">
        <v>0</v>
      </c>
      <c r="P1013" s="270" t="s">
        <v>10359</v>
      </c>
      <c r="Q1013" s="270">
        <v>0</v>
      </c>
      <c r="R1013" s="321" t="s">
        <v>10410</v>
      </c>
      <c r="S1013" s="75" t="str">
        <f t="shared" si="87"/>
        <v>0000</v>
      </c>
      <c r="T1013" s="75" t="str">
        <f t="shared" si="88"/>
        <v>00000000000000000000000000000000</v>
      </c>
      <c r="V1013" s="197"/>
      <c r="W1013" s="75">
        <f t="shared" si="89"/>
        <v>0</v>
      </c>
      <c r="AE1013" s="479"/>
    </row>
    <row r="1014" spans="1:31" s="75" customFormat="1" ht="13.5" x14ac:dyDescent="0.2">
      <c r="A1014" s="211">
        <v>1011</v>
      </c>
      <c r="B1014" s="212" t="s">
        <v>2436</v>
      </c>
      <c r="C1014" s="213" t="s">
        <v>2437</v>
      </c>
      <c r="D1014" s="213" t="s">
        <v>2431</v>
      </c>
      <c r="E1014" s="213">
        <v>0</v>
      </c>
      <c r="F1014" s="213" t="s">
        <v>590</v>
      </c>
      <c r="G1014" s="214" t="s">
        <v>572</v>
      </c>
      <c r="H1014" s="208" t="str">
        <f>IF(Input!F$4="GMH_OECC",J1014,IF(Input!F$4="GMH_XOEC",L1014,IF(Input!F$4="GMH_Korea",N1014,IF(Input!F$4="GMH_EU",P1014,IF(Input!F$4="Skysuper",#REF!,IF(Input!F$4="SkyII",#REF!,IF(Input!F$4="XO-8000",#REF!, "FALSE")))))))</f>
        <v>00</v>
      </c>
      <c r="I1014" s="209">
        <f>IF(Input!F$4="GMH_OECC",K1014,IF(Input!F$4="GMH_XOEC",M1014,IF(Input!F$4="GMH_Korea",O1014,IF(Input!F$4="GMH_EU",Q1014,IF(Input!F$4="Skysuper",#REF!,IF(Input!F$4="SkyII",#REF!,IF(Input!F$4="XO-8000",#REF!, "FALSE")))))))</f>
        <v>0</v>
      </c>
      <c r="J1014" s="210" t="s">
        <v>10359</v>
      </c>
      <c r="K1014" s="268">
        <v>0</v>
      </c>
      <c r="L1014" s="270" t="s">
        <v>10359</v>
      </c>
      <c r="M1014" s="270">
        <v>0</v>
      </c>
      <c r="N1014" s="270" t="s">
        <v>10359</v>
      </c>
      <c r="O1014" s="270">
        <v>0</v>
      </c>
      <c r="P1014" s="270" t="s">
        <v>10359</v>
      </c>
      <c r="Q1014" s="270">
        <v>0</v>
      </c>
      <c r="R1014" s="321" t="s">
        <v>10410</v>
      </c>
      <c r="S1014" s="75" t="str">
        <f t="shared" si="87"/>
        <v>0000</v>
      </c>
      <c r="T1014" s="75" t="str">
        <f t="shared" si="88"/>
        <v>00000000000000000000000000000000</v>
      </c>
      <c r="V1014" s="197"/>
      <c r="W1014" s="75">
        <f t="shared" si="89"/>
        <v>0</v>
      </c>
      <c r="AE1014" s="479"/>
    </row>
    <row r="1015" spans="1:31" s="75" customFormat="1" ht="13.5" x14ac:dyDescent="0.2">
      <c r="A1015" s="211">
        <v>1012</v>
      </c>
      <c r="B1015" s="212" t="s">
        <v>2438</v>
      </c>
      <c r="C1015" s="213" t="s">
        <v>2439</v>
      </c>
      <c r="D1015" s="213" t="s">
        <v>2431</v>
      </c>
      <c r="E1015" s="213">
        <v>0</v>
      </c>
      <c r="F1015" s="213" t="s">
        <v>590</v>
      </c>
      <c r="G1015" s="214" t="s">
        <v>572</v>
      </c>
      <c r="H1015" s="208" t="str">
        <f>IF(Input!F$4="GMH_OECC",J1015,IF(Input!F$4="GMH_XOEC",L1015,IF(Input!F$4="GMH_Korea",N1015,IF(Input!F$4="GMH_EU",P1015,IF(Input!F$4="Skysuper",#REF!,IF(Input!F$4="SkyII",#REF!,IF(Input!F$4="XO-8000",#REF!, "FALSE")))))))</f>
        <v>00</v>
      </c>
      <c r="I1015" s="209">
        <f>IF(Input!F$4="GMH_OECC",K1015,IF(Input!F$4="GMH_XOEC",M1015,IF(Input!F$4="GMH_Korea",O1015,IF(Input!F$4="GMH_EU",Q1015,IF(Input!F$4="Skysuper",#REF!,IF(Input!F$4="SkyII",#REF!,IF(Input!F$4="XO-8000",#REF!, "FALSE")))))))</f>
        <v>0</v>
      </c>
      <c r="J1015" s="210" t="s">
        <v>10359</v>
      </c>
      <c r="K1015" s="268">
        <v>0</v>
      </c>
      <c r="L1015" s="270" t="s">
        <v>10359</v>
      </c>
      <c r="M1015" s="270">
        <v>0</v>
      </c>
      <c r="N1015" s="270" t="s">
        <v>10359</v>
      </c>
      <c r="O1015" s="270">
        <v>0</v>
      </c>
      <c r="P1015" s="270" t="s">
        <v>10359</v>
      </c>
      <c r="Q1015" s="270">
        <v>0</v>
      </c>
      <c r="R1015" s="321" t="s">
        <v>10410</v>
      </c>
      <c r="S1015" s="75" t="str">
        <f t="shared" si="87"/>
        <v>0000</v>
      </c>
      <c r="T1015" s="75" t="str">
        <f t="shared" si="88"/>
        <v>00000000000000000000000000000000</v>
      </c>
      <c r="V1015" s="197"/>
      <c r="W1015" s="75">
        <f t="shared" si="89"/>
        <v>0</v>
      </c>
      <c r="AE1015" s="479"/>
    </row>
    <row r="1016" spans="1:31" s="75" customFormat="1" ht="13.5" x14ac:dyDescent="0.2">
      <c r="A1016" s="211">
        <v>1013</v>
      </c>
      <c r="B1016" s="212" t="s">
        <v>2426</v>
      </c>
      <c r="C1016" s="213" t="s">
        <v>2426</v>
      </c>
      <c r="D1016" s="213" t="s">
        <v>2426</v>
      </c>
      <c r="E1016" s="213" t="s">
        <v>2426</v>
      </c>
      <c r="F1016" s="213" t="s">
        <v>2426</v>
      </c>
      <c r="G1016" s="214" t="s">
        <v>2426</v>
      </c>
      <c r="H1016" s="208" t="str">
        <f>IF(Input!F$4="GMH_OECC",J1016,IF(Input!F$4="GMH_XOEC",L1016,IF(Input!F$4="GMH_Korea",N1016,IF(Input!F$4="GMH_EU",P1016,IF(Input!F$4="Skysuper",#REF!,IF(Input!F$4="SkyII",#REF!,IF(Input!F$4="XO-8000",#REF!, "FALSE")))))))</f>
        <v>00</v>
      </c>
      <c r="I1016" s="209">
        <f>IF(Input!F$4="GMH_OECC",K1016,IF(Input!F$4="GMH_XOEC",M1016,IF(Input!F$4="GMH_Korea",O1016,IF(Input!F$4="GMH_EU",Q1016,IF(Input!F$4="Skysuper",#REF!,IF(Input!F$4="SkyII",#REF!,IF(Input!F$4="XO-8000",#REF!, "FALSE")))))))</f>
        <v>0</v>
      </c>
      <c r="J1016" s="210" t="s">
        <v>10359</v>
      </c>
      <c r="K1016" s="268">
        <v>0</v>
      </c>
      <c r="L1016" s="270" t="s">
        <v>10359</v>
      </c>
      <c r="M1016" s="270">
        <v>0</v>
      </c>
      <c r="N1016" s="270" t="s">
        <v>10359</v>
      </c>
      <c r="O1016" s="270">
        <v>0</v>
      </c>
      <c r="P1016" s="270" t="s">
        <v>10359</v>
      </c>
      <c r="Q1016" s="270">
        <v>0</v>
      </c>
      <c r="R1016" s="321" t="s">
        <v>10410</v>
      </c>
      <c r="S1016" s="75" t="str">
        <f t="shared" si="87"/>
        <v>0000</v>
      </c>
      <c r="T1016" s="75" t="str">
        <f t="shared" si="88"/>
        <v>00000000000000000000000000000000</v>
      </c>
      <c r="V1016" s="197"/>
      <c r="W1016" s="75">
        <f t="shared" si="89"/>
        <v>0</v>
      </c>
      <c r="AE1016" s="479"/>
    </row>
    <row r="1017" spans="1:31" s="75" customFormat="1" ht="13.5" x14ac:dyDescent="0.2">
      <c r="A1017" s="211">
        <v>1014</v>
      </c>
      <c r="B1017" s="212" t="s">
        <v>2426</v>
      </c>
      <c r="C1017" s="213" t="s">
        <v>2426</v>
      </c>
      <c r="D1017" s="213" t="s">
        <v>2426</v>
      </c>
      <c r="E1017" s="213" t="s">
        <v>2426</v>
      </c>
      <c r="F1017" s="213" t="s">
        <v>2426</v>
      </c>
      <c r="G1017" s="214" t="s">
        <v>2426</v>
      </c>
      <c r="H1017" s="208" t="str">
        <f>IF(Input!F$4="GMH_OECC",J1017,IF(Input!F$4="GMH_XOEC",L1017,IF(Input!F$4="GMH_Korea",N1017,IF(Input!F$4="GMH_EU",P1017,IF(Input!F$4="Skysuper",#REF!,IF(Input!F$4="SkyII",#REF!,IF(Input!F$4="XO-8000",#REF!, "FALSE")))))))</f>
        <v>00</v>
      </c>
      <c r="I1017" s="209">
        <f>IF(Input!F$4="GMH_OECC",K1017,IF(Input!F$4="GMH_XOEC",M1017,IF(Input!F$4="GMH_Korea",O1017,IF(Input!F$4="GMH_EU",Q1017,IF(Input!F$4="Skysuper",#REF!,IF(Input!F$4="SkyII",#REF!,IF(Input!F$4="XO-8000",#REF!, "FALSE")))))))</f>
        <v>0</v>
      </c>
      <c r="J1017" s="210" t="s">
        <v>10359</v>
      </c>
      <c r="K1017" s="268">
        <v>0</v>
      </c>
      <c r="L1017" s="270" t="s">
        <v>10359</v>
      </c>
      <c r="M1017" s="270">
        <v>0</v>
      </c>
      <c r="N1017" s="270" t="s">
        <v>10359</v>
      </c>
      <c r="O1017" s="270">
        <v>0</v>
      </c>
      <c r="P1017" s="270" t="s">
        <v>10359</v>
      </c>
      <c r="Q1017" s="270">
        <v>0</v>
      </c>
      <c r="R1017" s="321" t="s">
        <v>10410</v>
      </c>
      <c r="S1017" s="75" t="str">
        <f t="shared" si="87"/>
        <v>0000</v>
      </c>
      <c r="T1017" s="75" t="str">
        <f t="shared" si="88"/>
        <v>00000000000000000000000000000000</v>
      </c>
      <c r="V1017" s="197"/>
      <c r="W1017" s="75">
        <f t="shared" si="89"/>
        <v>0</v>
      </c>
      <c r="AE1017" s="479"/>
    </row>
    <row r="1018" spans="1:31" s="75" customFormat="1" ht="13.5" x14ac:dyDescent="0.2">
      <c r="A1018" s="211">
        <v>1015</v>
      </c>
      <c r="B1018" s="212" t="s">
        <v>2440</v>
      </c>
      <c r="C1018" s="213" t="s">
        <v>2441</v>
      </c>
      <c r="D1018" s="213"/>
      <c r="E1018" s="213">
        <v>0</v>
      </c>
      <c r="F1018" s="213" t="s">
        <v>553</v>
      </c>
      <c r="G1018" s="214" t="s">
        <v>572</v>
      </c>
      <c r="H1018" s="208" t="str">
        <f>IF(Input!F$4="GMH_OECC",J1018,IF(Input!F$4="GMH_XOEC",L1018,IF(Input!F$4="GMH_Korea",N1018,IF(Input!F$4="GMH_EU",P1018,IF(Input!F$4="Skysuper",#REF!,IF(Input!F$4="SkyII",#REF!,IF(Input!F$4="XO-8000",#REF!, "FALSE")))))))</f>
        <v>00</v>
      </c>
      <c r="I1018" s="209">
        <f>IF(Input!F$4="GMH_OECC",K1018,IF(Input!F$4="GMH_XOEC",M1018,IF(Input!F$4="GMH_Korea",O1018,IF(Input!F$4="GMH_EU",Q1018,IF(Input!F$4="Skysuper",#REF!,IF(Input!F$4="SkyII",#REF!,IF(Input!F$4="XO-8000",#REF!, "FALSE")))))))</f>
        <v>0</v>
      </c>
      <c r="J1018" s="210" t="s">
        <v>10359</v>
      </c>
      <c r="K1018" s="268">
        <v>0</v>
      </c>
      <c r="L1018" s="270" t="s">
        <v>10359</v>
      </c>
      <c r="M1018" s="270">
        <v>0</v>
      </c>
      <c r="N1018" s="270" t="s">
        <v>10359</v>
      </c>
      <c r="O1018" s="270">
        <v>0</v>
      </c>
      <c r="P1018" s="270" t="s">
        <v>10359</v>
      </c>
      <c r="Q1018" s="270">
        <v>0</v>
      </c>
      <c r="R1018" s="321" t="s">
        <v>10410</v>
      </c>
      <c r="S1018" s="75" t="str">
        <f t="shared" si="87"/>
        <v>0000</v>
      </c>
      <c r="T1018" s="75" t="str">
        <f t="shared" si="88"/>
        <v>00000000000000000000000000000000</v>
      </c>
      <c r="V1018" s="197"/>
      <c r="W1018" s="75">
        <f t="shared" si="89"/>
        <v>0</v>
      </c>
      <c r="AE1018" s="479"/>
    </row>
    <row r="1019" spans="1:31" s="75" customFormat="1" ht="13.5" x14ac:dyDescent="0.2">
      <c r="A1019" s="211">
        <v>1016</v>
      </c>
      <c r="B1019" s="212" t="s">
        <v>2442</v>
      </c>
      <c r="C1019" s="213" t="s">
        <v>2441</v>
      </c>
      <c r="D1019" s="213"/>
      <c r="E1019" s="213">
        <v>0</v>
      </c>
      <c r="F1019" s="213" t="s">
        <v>553</v>
      </c>
      <c r="G1019" s="214" t="s">
        <v>554</v>
      </c>
      <c r="H1019" s="208" t="str">
        <f>IF(Input!F$4="GMH_OECC",J1019,IF(Input!F$4="GMH_XOEC",L1019,IF(Input!F$4="GMH_Korea",N1019,IF(Input!F$4="GMH_EU",P1019,IF(Input!F$4="Skysuper",#REF!,IF(Input!F$4="SkyII",#REF!,IF(Input!F$4="XO-8000",#REF!, "FALSE")))))))</f>
        <v>00</v>
      </c>
      <c r="I1019" s="209">
        <f>IF(Input!F$4="GMH_OECC",K1019,IF(Input!F$4="GMH_XOEC",M1019,IF(Input!F$4="GMH_Korea",O1019,IF(Input!F$4="GMH_EU",Q1019,IF(Input!F$4="Skysuper",#REF!,IF(Input!F$4="SkyII",#REF!,IF(Input!F$4="XO-8000",#REF!, "FALSE")))))))</f>
        <v>0</v>
      </c>
      <c r="J1019" s="210" t="s">
        <v>10359</v>
      </c>
      <c r="K1019" s="268">
        <v>0</v>
      </c>
      <c r="L1019" s="270" t="s">
        <v>10359</v>
      </c>
      <c r="M1019" s="270">
        <v>0</v>
      </c>
      <c r="N1019" s="270" t="s">
        <v>10359</v>
      </c>
      <c r="O1019" s="270">
        <v>0</v>
      </c>
      <c r="P1019" s="270" t="s">
        <v>10359</v>
      </c>
      <c r="Q1019" s="270">
        <v>0</v>
      </c>
      <c r="R1019" s="321" t="s">
        <v>10410</v>
      </c>
      <c r="S1019" s="75" t="str">
        <f t="shared" si="87"/>
        <v>0000</v>
      </c>
      <c r="T1019" s="75" t="str">
        <f t="shared" si="88"/>
        <v>00000000000000000000000000000000</v>
      </c>
      <c r="V1019" s="197"/>
      <c r="W1019" s="75">
        <f t="shared" si="89"/>
        <v>0</v>
      </c>
      <c r="AE1019" s="479"/>
    </row>
    <row r="1020" spans="1:31" s="75" customFormat="1" ht="13.5" x14ac:dyDescent="0.2">
      <c r="A1020" s="211">
        <v>1017</v>
      </c>
      <c r="B1020" s="212" t="s">
        <v>2443</v>
      </c>
      <c r="C1020" s="213" t="s">
        <v>2444</v>
      </c>
      <c r="D1020" s="213" t="s">
        <v>1865</v>
      </c>
      <c r="E1020" s="213">
        <v>0</v>
      </c>
      <c r="F1020" s="213" t="s">
        <v>590</v>
      </c>
      <c r="G1020" s="214" t="s">
        <v>554</v>
      </c>
      <c r="H1020" s="208" t="str">
        <f>IF(Input!F$4="GMH_OECC",J1020,IF(Input!F$4="GMH_XOEC",L1020,IF(Input!F$4="GMH_Korea",N1020,IF(Input!F$4="GMH_EU",P1020,IF(Input!F$4="Skysuper",#REF!,IF(Input!F$4="SkyII",#REF!,IF(Input!F$4="XO-8000",#REF!, "FALSE")))))))</f>
        <v>00</v>
      </c>
      <c r="I1020" s="209">
        <f>IF(Input!F$4="GMH_OECC",K1020,IF(Input!F$4="GMH_XOEC",M1020,IF(Input!F$4="GMH_Korea",O1020,IF(Input!F$4="GMH_EU",Q1020,IF(Input!F$4="Skysuper",#REF!,IF(Input!F$4="SkyII",#REF!,IF(Input!F$4="XO-8000",#REF!, "FALSE")))))))</f>
        <v>0</v>
      </c>
      <c r="J1020" s="210" t="s">
        <v>10359</v>
      </c>
      <c r="K1020" s="268">
        <v>0</v>
      </c>
      <c r="L1020" s="270" t="s">
        <v>10359</v>
      </c>
      <c r="M1020" s="270">
        <v>0</v>
      </c>
      <c r="N1020" s="270" t="s">
        <v>10359</v>
      </c>
      <c r="O1020" s="270">
        <v>0</v>
      </c>
      <c r="P1020" s="270" t="s">
        <v>10359</v>
      </c>
      <c r="Q1020" s="270">
        <v>0</v>
      </c>
      <c r="R1020" s="321" t="s">
        <v>10410</v>
      </c>
      <c r="S1020" s="75" t="str">
        <f t="shared" si="87"/>
        <v>0000</v>
      </c>
      <c r="T1020" s="75" t="str">
        <f t="shared" si="88"/>
        <v>00000000000000000000000000000000</v>
      </c>
      <c r="V1020" s="197"/>
      <c r="W1020" s="75">
        <f t="shared" si="89"/>
        <v>0</v>
      </c>
      <c r="AE1020" s="479"/>
    </row>
    <row r="1021" spans="1:31" s="75" customFormat="1" ht="13.5" x14ac:dyDescent="0.2">
      <c r="A1021" s="211">
        <v>1018</v>
      </c>
      <c r="B1021" s="212" t="s">
        <v>2445</v>
      </c>
      <c r="C1021" s="213" t="s">
        <v>2446</v>
      </c>
      <c r="D1021" s="213" t="s">
        <v>2447</v>
      </c>
      <c r="E1021" s="213">
        <v>0</v>
      </c>
      <c r="F1021" s="213" t="s">
        <v>590</v>
      </c>
      <c r="G1021" s="214" t="s">
        <v>554</v>
      </c>
      <c r="H1021" s="208" t="str">
        <f>IF(Input!F$4="GMH_OECC",J1021,IF(Input!F$4="GMH_XOEC",L1021,IF(Input!F$4="GMH_Korea",N1021,IF(Input!F$4="GMH_EU",P1021,IF(Input!F$4="Skysuper",#REF!,IF(Input!F$4="SkyII",#REF!,IF(Input!F$4="XO-8000",#REF!, "FALSE")))))))</f>
        <v>00</v>
      </c>
      <c r="I1021" s="209">
        <f>IF(Input!F$4="GMH_OECC",K1021,IF(Input!F$4="GMH_XOEC",M1021,IF(Input!F$4="GMH_Korea",O1021,IF(Input!F$4="GMH_EU",Q1021,IF(Input!F$4="Skysuper",#REF!,IF(Input!F$4="SkyII",#REF!,IF(Input!F$4="XO-8000",#REF!, "FALSE")))))))</f>
        <v>0</v>
      </c>
      <c r="J1021" s="210" t="s">
        <v>10359</v>
      </c>
      <c r="K1021" s="268">
        <v>0</v>
      </c>
      <c r="L1021" s="270" t="s">
        <v>10359</v>
      </c>
      <c r="M1021" s="270">
        <v>0</v>
      </c>
      <c r="N1021" s="270" t="s">
        <v>10359</v>
      </c>
      <c r="O1021" s="270">
        <v>0</v>
      </c>
      <c r="P1021" s="270" t="s">
        <v>10359</v>
      </c>
      <c r="Q1021" s="270">
        <v>0</v>
      </c>
      <c r="R1021" s="321" t="s">
        <v>10410</v>
      </c>
      <c r="S1021" s="75" t="str">
        <f t="shared" si="87"/>
        <v>0000</v>
      </c>
      <c r="T1021" s="75" t="str">
        <f t="shared" si="88"/>
        <v>00000000000000000000000000000000</v>
      </c>
      <c r="V1021" s="197"/>
      <c r="W1021" s="75">
        <f t="shared" si="89"/>
        <v>0</v>
      </c>
      <c r="AE1021" s="479"/>
    </row>
    <row r="1022" spans="1:31" s="75" customFormat="1" ht="13.5" x14ac:dyDescent="0.2">
      <c r="A1022" s="211">
        <v>1019</v>
      </c>
      <c r="B1022" s="212" t="s">
        <v>2426</v>
      </c>
      <c r="C1022" s="213" t="s">
        <v>2426</v>
      </c>
      <c r="D1022" s="213" t="s">
        <v>2426</v>
      </c>
      <c r="E1022" s="213" t="s">
        <v>2426</v>
      </c>
      <c r="F1022" s="213" t="s">
        <v>2426</v>
      </c>
      <c r="G1022" s="214" t="s">
        <v>2426</v>
      </c>
      <c r="H1022" s="208" t="str">
        <f>IF(Input!F$4="GMH_OECC",J1022,IF(Input!F$4="GMH_XOEC",L1022,IF(Input!F$4="GMH_Korea",N1022,IF(Input!F$4="GMH_EU",P1022,IF(Input!F$4="Skysuper",#REF!,IF(Input!F$4="SkyII",#REF!,IF(Input!F$4="XO-8000",#REF!, "FALSE")))))))</f>
        <v>00</v>
      </c>
      <c r="I1022" s="209">
        <f>IF(Input!F$4="GMH_OECC",K1022,IF(Input!F$4="GMH_XOEC",M1022,IF(Input!F$4="GMH_Korea",O1022,IF(Input!F$4="GMH_EU",Q1022,IF(Input!F$4="Skysuper",#REF!,IF(Input!F$4="SkyII",#REF!,IF(Input!F$4="XO-8000",#REF!, "FALSE")))))))</f>
        <v>0</v>
      </c>
      <c r="J1022" s="210" t="s">
        <v>10359</v>
      </c>
      <c r="K1022" s="268">
        <v>0</v>
      </c>
      <c r="L1022" s="270" t="s">
        <v>10359</v>
      </c>
      <c r="M1022" s="270">
        <v>0</v>
      </c>
      <c r="N1022" s="270" t="s">
        <v>10359</v>
      </c>
      <c r="O1022" s="270">
        <v>0</v>
      </c>
      <c r="P1022" s="270" t="s">
        <v>10359</v>
      </c>
      <c r="Q1022" s="270">
        <v>0</v>
      </c>
      <c r="R1022" s="321" t="s">
        <v>10410</v>
      </c>
      <c r="S1022" s="75" t="str">
        <f t="shared" si="87"/>
        <v>0000</v>
      </c>
      <c r="T1022" s="75" t="str">
        <f t="shared" si="88"/>
        <v>00000000000000000000000000000000</v>
      </c>
      <c r="V1022" s="197"/>
      <c r="W1022" s="75">
        <f t="shared" si="89"/>
        <v>0</v>
      </c>
      <c r="AE1022" s="479"/>
    </row>
    <row r="1023" spans="1:31" s="75" customFormat="1" ht="13.5" x14ac:dyDescent="0.2">
      <c r="A1023" s="211">
        <v>1020</v>
      </c>
      <c r="B1023" s="212" t="s">
        <v>2448</v>
      </c>
      <c r="C1023" s="213" t="s">
        <v>2449</v>
      </c>
      <c r="D1023" s="213" t="s">
        <v>2431</v>
      </c>
      <c r="E1023" s="213">
        <v>0</v>
      </c>
      <c r="F1023" s="213" t="s">
        <v>553</v>
      </c>
      <c r="G1023" s="214" t="s">
        <v>572</v>
      </c>
      <c r="H1023" s="208" t="str">
        <f>IF(Input!F$4="GMH_OECC",J1023,IF(Input!F$4="GMH_XOEC",L1023,IF(Input!F$4="GMH_Korea",N1023,IF(Input!F$4="GMH_EU",P1023,IF(Input!F$4="Skysuper",#REF!,IF(Input!F$4="SkyII",#REF!,IF(Input!F$4="XO-8000",#REF!, "FALSE")))))))</f>
        <v>00</v>
      </c>
      <c r="I1023" s="209">
        <f>IF(Input!F$4="GMH_OECC",K1023,IF(Input!F$4="GMH_XOEC",M1023,IF(Input!F$4="GMH_Korea",O1023,IF(Input!F$4="GMH_EU",Q1023,IF(Input!F$4="Skysuper",#REF!,IF(Input!F$4="SkyII",#REF!,IF(Input!F$4="XO-8000",#REF!, "FALSE")))))))</f>
        <v>0</v>
      </c>
      <c r="J1023" s="210" t="s">
        <v>10359</v>
      </c>
      <c r="K1023" s="268">
        <v>0</v>
      </c>
      <c r="L1023" s="270" t="s">
        <v>10359</v>
      </c>
      <c r="M1023" s="270">
        <v>0</v>
      </c>
      <c r="N1023" s="270" t="s">
        <v>10359</v>
      </c>
      <c r="O1023" s="270">
        <v>0</v>
      </c>
      <c r="P1023" s="270" t="s">
        <v>10359</v>
      </c>
      <c r="Q1023" s="270">
        <v>0</v>
      </c>
      <c r="R1023" s="321" t="s">
        <v>10410</v>
      </c>
      <c r="S1023" s="75" t="str">
        <f t="shared" si="87"/>
        <v>0000</v>
      </c>
      <c r="T1023" s="75" t="str">
        <f t="shared" si="88"/>
        <v>00000000000000000000000000000000</v>
      </c>
      <c r="V1023" s="197"/>
      <c r="W1023" s="75">
        <f t="shared" si="89"/>
        <v>0</v>
      </c>
      <c r="AE1023" s="479"/>
    </row>
    <row r="1024" spans="1:31" s="75" customFormat="1" ht="13.5" x14ac:dyDescent="0.2">
      <c r="A1024" s="211">
        <v>1021</v>
      </c>
      <c r="B1024" s="212" t="s">
        <v>2450</v>
      </c>
      <c r="C1024" s="213" t="s">
        <v>2451</v>
      </c>
      <c r="D1024" s="213" t="s">
        <v>2431</v>
      </c>
      <c r="E1024" s="213">
        <v>0</v>
      </c>
      <c r="F1024" s="213" t="s">
        <v>553</v>
      </c>
      <c r="G1024" s="214" t="s">
        <v>572</v>
      </c>
      <c r="H1024" s="208" t="str">
        <f>IF(Input!F$4="GMH_OECC",J1024,IF(Input!F$4="GMH_XOEC",L1024,IF(Input!F$4="GMH_Korea",N1024,IF(Input!F$4="GMH_EU",P1024,IF(Input!F$4="Skysuper",#REF!,IF(Input!F$4="SkyII",#REF!,IF(Input!F$4="XO-8000",#REF!, "FALSE")))))))</f>
        <v>00</v>
      </c>
      <c r="I1024" s="209">
        <f>IF(Input!F$4="GMH_OECC",K1024,IF(Input!F$4="GMH_XOEC",M1024,IF(Input!F$4="GMH_Korea",O1024,IF(Input!F$4="GMH_EU",Q1024,IF(Input!F$4="Skysuper",#REF!,IF(Input!F$4="SkyII",#REF!,IF(Input!F$4="XO-8000",#REF!, "FALSE")))))))</f>
        <v>0</v>
      </c>
      <c r="J1024" s="210" t="s">
        <v>10359</v>
      </c>
      <c r="K1024" s="268">
        <v>0</v>
      </c>
      <c r="L1024" s="270" t="s">
        <v>10359</v>
      </c>
      <c r="M1024" s="270">
        <v>0</v>
      </c>
      <c r="N1024" s="270" t="s">
        <v>10359</v>
      </c>
      <c r="O1024" s="270">
        <v>0</v>
      </c>
      <c r="P1024" s="270" t="s">
        <v>10359</v>
      </c>
      <c r="Q1024" s="270">
        <v>0</v>
      </c>
      <c r="R1024" s="321" t="s">
        <v>10410</v>
      </c>
      <c r="S1024" s="75" t="str">
        <f t="shared" si="87"/>
        <v>0000</v>
      </c>
      <c r="T1024" s="75" t="str">
        <f t="shared" si="88"/>
        <v>00000000000000000000000000000000</v>
      </c>
      <c r="V1024" s="197"/>
      <c r="W1024" s="75">
        <f t="shared" si="89"/>
        <v>0</v>
      </c>
      <c r="AE1024" s="479"/>
    </row>
    <row r="1025" spans="1:31" s="75" customFormat="1" ht="13.5" x14ac:dyDescent="0.2">
      <c r="A1025" s="211">
        <v>1022</v>
      </c>
      <c r="B1025" s="212" t="s">
        <v>2452</v>
      </c>
      <c r="C1025" s="213" t="s">
        <v>2453</v>
      </c>
      <c r="D1025" s="213" t="s">
        <v>2431</v>
      </c>
      <c r="E1025" s="213">
        <v>0</v>
      </c>
      <c r="F1025" s="213" t="s">
        <v>553</v>
      </c>
      <c r="G1025" s="214" t="s">
        <v>572</v>
      </c>
      <c r="H1025" s="208" t="str">
        <f>IF(Input!F$4="GMH_OECC",J1025,IF(Input!F$4="GMH_XOEC",L1025,IF(Input!F$4="GMH_Korea",N1025,IF(Input!F$4="GMH_EU",P1025,IF(Input!F$4="Skysuper",#REF!,IF(Input!F$4="SkyII",#REF!,IF(Input!F$4="XO-8000",#REF!, "FALSE")))))))</f>
        <v>00</v>
      </c>
      <c r="I1025" s="209">
        <f>IF(Input!F$4="GMH_OECC",K1025,IF(Input!F$4="GMH_XOEC",M1025,IF(Input!F$4="GMH_Korea",O1025,IF(Input!F$4="GMH_EU",Q1025,IF(Input!F$4="Skysuper",#REF!,IF(Input!F$4="SkyII",#REF!,IF(Input!F$4="XO-8000",#REF!, "FALSE")))))))</f>
        <v>0</v>
      </c>
      <c r="J1025" s="210" t="s">
        <v>10359</v>
      </c>
      <c r="K1025" s="268">
        <v>0</v>
      </c>
      <c r="L1025" s="270" t="s">
        <v>10359</v>
      </c>
      <c r="M1025" s="270">
        <v>0</v>
      </c>
      <c r="N1025" s="270" t="s">
        <v>10359</v>
      </c>
      <c r="O1025" s="270">
        <v>0</v>
      </c>
      <c r="P1025" s="270" t="s">
        <v>10359</v>
      </c>
      <c r="Q1025" s="270">
        <v>0</v>
      </c>
      <c r="R1025" s="321" t="s">
        <v>10410</v>
      </c>
      <c r="S1025" s="75" t="str">
        <f t="shared" si="87"/>
        <v>0000</v>
      </c>
      <c r="T1025" s="75" t="str">
        <f t="shared" si="88"/>
        <v>00000000000000000000000000000000</v>
      </c>
      <c r="V1025" s="197"/>
      <c r="W1025" s="75">
        <f t="shared" si="89"/>
        <v>0</v>
      </c>
      <c r="AE1025" s="479"/>
    </row>
    <row r="1026" spans="1:31" s="75" customFormat="1" ht="13.5" x14ac:dyDescent="0.2">
      <c r="A1026" s="211">
        <v>1023</v>
      </c>
      <c r="B1026" s="212" t="s">
        <v>2426</v>
      </c>
      <c r="C1026" s="213" t="s">
        <v>2426</v>
      </c>
      <c r="D1026" s="213" t="s">
        <v>2426</v>
      </c>
      <c r="E1026" s="213" t="s">
        <v>2426</v>
      </c>
      <c r="F1026" s="213" t="s">
        <v>2426</v>
      </c>
      <c r="G1026" s="214" t="s">
        <v>2426</v>
      </c>
      <c r="H1026" s="208" t="str">
        <f>IF(Input!F$4="GMH_OECC",J1026,IF(Input!F$4="GMH_XOEC",L1026,IF(Input!F$4="GMH_Korea",N1026,IF(Input!F$4="GMH_EU",P1026,IF(Input!F$4="Skysuper",#REF!,IF(Input!F$4="SkyII",#REF!,IF(Input!F$4="XO-8000",#REF!, "FALSE")))))))</f>
        <v>00</v>
      </c>
      <c r="I1026" s="209">
        <f>IF(Input!F$4="GMH_OECC",K1026,IF(Input!F$4="GMH_XOEC",M1026,IF(Input!F$4="GMH_Korea",O1026,IF(Input!F$4="GMH_EU",Q1026,IF(Input!F$4="Skysuper",#REF!,IF(Input!F$4="SkyII",#REF!,IF(Input!F$4="XO-8000",#REF!, "FALSE")))))))</f>
        <v>0</v>
      </c>
      <c r="J1026" s="210" t="s">
        <v>10359</v>
      </c>
      <c r="K1026" s="268">
        <v>0</v>
      </c>
      <c r="L1026" s="270" t="s">
        <v>10359</v>
      </c>
      <c r="M1026" s="270">
        <v>0</v>
      </c>
      <c r="N1026" s="270" t="s">
        <v>10359</v>
      </c>
      <c r="O1026" s="270">
        <v>0</v>
      </c>
      <c r="P1026" s="270" t="s">
        <v>10359</v>
      </c>
      <c r="Q1026" s="270">
        <v>0</v>
      </c>
      <c r="R1026" s="321" t="s">
        <v>10410</v>
      </c>
      <c r="S1026" s="75" t="str">
        <f t="shared" si="87"/>
        <v>0000</v>
      </c>
      <c r="T1026" s="75" t="str">
        <f t="shared" si="88"/>
        <v>00000000000000000000000000000000</v>
      </c>
      <c r="V1026" s="197"/>
      <c r="W1026" s="75">
        <f t="shared" si="89"/>
        <v>0</v>
      </c>
      <c r="AE1026" s="479"/>
    </row>
    <row r="1027" spans="1:31" s="75" customFormat="1" ht="13.5" x14ac:dyDescent="0.2">
      <c r="A1027" s="211">
        <v>1024</v>
      </c>
      <c r="B1027" s="212" t="s">
        <v>2454</v>
      </c>
      <c r="C1027" s="213" t="s">
        <v>2455</v>
      </c>
      <c r="D1027" s="213" t="s">
        <v>2431</v>
      </c>
      <c r="E1027" s="213">
        <v>0</v>
      </c>
      <c r="F1027" s="213" t="s">
        <v>590</v>
      </c>
      <c r="G1027" s="214" t="s">
        <v>572</v>
      </c>
      <c r="H1027" s="208" t="str">
        <f>IF(Input!F$4="GMH_OECC",J1027,IF(Input!F$4="GMH_XOEC",L1027,IF(Input!F$4="GMH_Korea",N1027,IF(Input!F$4="GMH_EU",P1027,IF(Input!F$4="Skysuper",#REF!,IF(Input!F$4="SkyII",#REF!,IF(Input!F$4="XO-8000",#REF!, "FALSE")))))))</f>
        <v>00</v>
      </c>
      <c r="I1027" s="209">
        <f>IF(Input!F$4="GMH_OECC",K1027,IF(Input!F$4="GMH_XOEC",M1027,IF(Input!F$4="GMH_Korea",O1027,IF(Input!F$4="GMH_EU",Q1027,IF(Input!F$4="Skysuper",#REF!,IF(Input!F$4="SkyII",#REF!,IF(Input!F$4="XO-8000",#REF!, "FALSE")))))))</f>
        <v>0</v>
      </c>
      <c r="J1027" s="210" t="s">
        <v>10359</v>
      </c>
      <c r="K1027" s="268">
        <v>0</v>
      </c>
      <c r="L1027" s="270" t="s">
        <v>10359</v>
      </c>
      <c r="M1027" s="270">
        <v>0</v>
      </c>
      <c r="N1027" s="270" t="s">
        <v>10359</v>
      </c>
      <c r="O1027" s="270">
        <v>0</v>
      </c>
      <c r="P1027" s="270" t="s">
        <v>10359</v>
      </c>
      <c r="Q1027" s="270">
        <v>0</v>
      </c>
      <c r="R1027" s="321" t="s">
        <v>10410</v>
      </c>
      <c r="S1027" s="75" t="str">
        <f t="shared" ref="S1027:S1090" si="90">"0"&amp;DEC2HEX(2^(I1027-1))&amp;IF(LEN(DEC2HEX(H1027))=2,DEC2HEX(H1027),"0"&amp;DEC2HEX(H1027))</f>
        <v>0000</v>
      </c>
      <c r="T1027" s="75" t="str">
        <f t="shared" si="88"/>
        <v>00000000000000000000000000000000</v>
      </c>
      <c r="V1027" s="197"/>
      <c r="W1027" s="75">
        <f t="shared" si="89"/>
        <v>0</v>
      </c>
      <c r="AE1027" s="479"/>
    </row>
    <row r="1028" spans="1:31" s="75" customFormat="1" ht="13.5" x14ac:dyDescent="0.2">
      <c r="A1028" s="211">
        <v>1025</v>
      </c>
      <c r="B1028" s="212" t="s">
        <v>2456</v>
      </c>
      <c r="C1028" s="213" t="s">
        <v>2457</v>
      </c>
      <c r="D1028" s="213"/>
      <c r="E1028" s="213">
        <v>0</v>
      </c>
      <c r="F1028" s="213" t="s">
        <v>590</v>
      </c>
      <c r="G1028" s="214" t="s">
        <v>572</v>
      </c>
      <c r="H1028" s="208" t="str">
        <f>IF(Input!F$4="GMH_OECC",J1028,IF(Input!F$4="GMH_XOEC",L1028,IF(Input!F$4="GMH_Korea",N1028,IF(Input!F$4="GMH_EU",P1028,IF(Input!F$4="Skysuper",#REF!,IF(Input!F$4="SkyII",#REF!,IF(Input!F$4="XO-8000",#REF!, "FALSE")))))))</f>
        <v>00</v>
      </c>
      <c r="I1028" s="209">
        <f>IF(Input!F$4="GMH_OECC",K1028,IF(Input!F$4="GMH_XOEC",M1028,IF(Input!F$4="GMH_Korea",O1028,IF(Input!F$4="GMH_EU",Q1028,IF(Input!F$4="Skysuper",#REF!,IF(Input!F$4="SkyII",#REF!,IF(Input!F$4="XO-8000",#REF!, "FALSE")))))))</f>
        <v>0</v>
      </c>
      <c r="J1028" s="210" t="s">
        <v>10359</v>
      </c>
      <c r="K1028" s="268">
        <v>0</v>
      </c>
      <c r="L1028" s="270" t="s">
        <v>10359</v>
      </c>
      <c r="M1028" s="270">
        <v>0</v>
      </c>
      <c r="N1028" s="270" t="s">
        <v>10359</v>
      </c>
      <c r="O1028" s="270">
        <v>0</v>
      </c>
      <c r="P1028" s="270" t="s">
        <v>10359</v>
      </c>
      <c r="Q1028" s="270">
        <v>0</v>
      </c>
      <c r="R1028" s="321" t="s">
        <v>10410</v>
      </c>
      <c r="S1028" s="75" t="str">
        <f t="shared" si="90"/>
        <v>0000</v>
      </c>
      <c r="T1028" s="75" t="str">
        <f t="shared" ref="T1028:T1091" si="91">CONCATENATE(S1028,S1029,S1030,S1031,S1032,S1033,S1034,S1035)</f>
        <v>00000000000000000000000000000000</v>
      </c>
      <c r="V1028" s="197"/>
      <c r="W1028" s="75">
        <f t="shared" si="89"/>
        <v>0</v>
      </c>
      <c r="AE1028" s="479"/>
    </row>
    <row r="1029" spans="1:31" s="75" customFormat="1" ht="13.5" x14ac:dyDescent="0.2">
      <c r="A1029" s="211">
        <v>1026</v>
      </c>
      <c r="B1029" s="212" t="s">
        <v>2458</v>
      </c>
      <c r="C1029" s="213" t="s">
        <v>2459</v>
      </c>
      <c r="D1029" s="213"/>
      <c r="E1029" s="213">
        <v>0</v>
      </c>
      <c r="F1029" s="213" t="s">
        <v>590</v>
      </c>
      <c r="G1029" s="214" t="s">
        <v>572</v>
      </c>
      <c r="H1029" s="208" t="str">
        <f>IF(Input!F$4="GMH_OECC",J1029,IF(Input!F$4="GMH_XOEC",L1029,IF(Input!F$4="GMH_Korea",N1029,IF(Input!F$4="GMH_EU",P1029,IF(Input!F$4="Skysuper",#REF!,IF(Input!F$4="SkyII",#REF!,IF(Input!F$4="XO-8000",#REF!, "FALSE")))))))</f>
        <v>00</v>
      </c>
      <c r="I1029" s="209">
        <f>IF(Input!F$4="GMH_OECC",K1029,IF(Input!F$4="GMH_XOEC",M1029,IF(Input!F$4="GMH_Korea",O1029,IF(Input!F$4="GMH_EU",Q1029,IF(Input!F$4="Skysuper",#REF!,IF(Input!F$4="SkyII",#REF!,IF(Input!F$4="XO-8000",#REF!, "FALSE")))))))</f>
        <v>0</v>
      </c>
      <c r="J1029" s="210" t="s">
        <v>10359</v>
      </c>
      <c r="K1029" s="268">
        <v>0</v>
      </c>
      <c r="L1029" s="270" t="s">
        <v>10359</v>
      </c>
      <c r="M1029" s="270">
        <v>0</v>
      </c>
      <c r="N1029" s="270" t="s">
        <v>10359</v>
      </c>
      <c r="O1029" s="270">
        <v>0</v>
      </c>
      <c r="P1029" s="270" t="s">
        <v>10359</v>
      </c>
      <c r="Q1029" s="270">
        <v>0</v>
      </c>
      <c r="R1029" s="321" t="s">
        <v>10410</v>
      </c>
      <c r="S1029" s="75" t="str">
        <f t="shared" si="90"/>
        <v>0000</v>
      </c>
      <c r="T1029" s="75" t="str">
        <f t="shared" si="91"/>
        <v>00000000000000000000000000000000</v>
      </c>
      <c r="V1029" s="197"/>
      <c r="W1029" s="75">
        <f t="shared" si="89"/>
        <v>0</v>
      </c>
      <c r="AE1029" s="479"/>
    </row>
    <row r="1030" spans="1:31" s="75" customFormat="1" ht="13.5" x14ac:dyDescent="0.2">
      <c r="A1030" s="211">
        <v>1027</v>
      </c>
      <c r="B1030" s="212" t="s">
        <v>2426</v>
      </c>
      <c r="C1030" s="213" t="s">
        <v>2426</v>
      </c>
      <c r="D1030" s="213" t="s">
        <v>2426</v>
      </c>
      <c r="E1030" s="213" t="s">
        <v>2426</v>
      </c>
      <c r="F1030" s="213" t="s">
        <v>2426</v>
      </c>
      <c r="G1030" s="214" t="s">
        <v>2426</v>
      </c>
      <c r="H1030" s="208" t="str">
        <f>IF(Input!F$4="GMH_OECC",J1030,IF(Input!F$4="GMH_XOEC",L1030,IF(Input!F$4="GMH_Korea",N1030,IF(Input!F$4="GMH_EU",P1030,IF(Input!F$4="Skysuper",#REF!,IF(Input!F$4="SkyII",#REF!,IF(Input!F$4="XO-8000",#REF!, "FALSE")))))))</f>
        <v>00</v>
      </c>
      <c r="I1030" s="209">
        <f>IF(Input!F$4="GMH_OECC",K1030,IF(Input!F$4="GMH_XOEC",M1030,IF(Input!F$4="GMH_Korea",O1030,IF(Input!F$4="GMH_EU",Q1030,IF(Input!F$4="Skysuper",#REF!,IF(Input!F$4="SkyII",#REF!,IF(Input!F$4="XO-8000",#REF!, "FALSE")))))))</f>
        <v>0</v>
      </c>
      <c r="J1030" s="210" t="s">
        <v>10359</v>
      </c>
      <c r="K1030" s="268">
        <v>0</v>
      </c>
      <c r="L1030" s="270" t="s">
        <v>10359</v>
      </c>
      <c r="M1030" s="270">
        <v>0</v>
      </c>
      <c r="N1030" s="270" t="s">
        <v>10359</v>
      </c>
      <c r="O1030" s="270">
        <v>0</v>
      </c>
      <c r="P1030" s="270" t="s">
        <v>10359</v>
      </c>
      <c r="Q1030" s="270">
        <v>0</v>
      </c>
      <c r="R1030" s="321" t="s">
        <v>10410</v>
      </c>
      <c r="S1030" s="75" t="str">
        <f t="shared" si="90"/>
        <v>0000</v>
      </c>
      <c r="T1030" s="75" t="str">
        <f t="shared" si="91"/>
        <v>00000000000000000000000000000000</v>
      </c>
      <c r="V1030" s="197"/>
      <c r="W1030" s="75">
        <f t="shared" ref="W1030:W1093" si="92">HEX2DEC(RIGHT(S1030,2))+HEX2DEC(RIGHT(S1031,2))+HEX2DEC(RIGHT(S1032,2))+HEX2DEC(RIGHT(S1033,2))+HEX2DEC(LEFT(S1030,2))+HEX2DEC(LEFT(S1031,2))+HEX2DEC(LEFT(S1032,2))+HEX2DEC(LEFT(S1033,2))+HEX2DEC(RIGHT(S1034,2))+HEX2DEC(RIGHT(S1035,2))+HEX2DEC(RIGHT(S1036,2))+HEX2DEC(RIGHT(S1037,2))+HEX2DEC(LEFT(S1034,2))+HEX2DEC(LEFT(S1035,2))+HEX2DEC(LEFT(S1036,2))+HEX2DEC(LEFT(S1037,2))</f>
        <v>0</v>
      </c>
      <c r="AE1030" s="479"/>
    </row>
    <row r="1031" spans="1:31" s="75" customFormat="1" ht="13.5" x14ac:dyDescent="0.2">
      <c r="A1031" s="211">
        <v>1028</v>
      </c>
      <c r="B1031" s="212" t="s">
        <v>2426</v>
      </c>
      <c r="C1031" s="213" t="s">
        <v>2426</v>
      </c>
      <c r="D1031" s="213" t="s">
        <v>2426</v>
      </c>
      <c r="E1031" s="213" t="s">
        <v>2426</v>
      </c>
      <c r="F1031" s="213" t="s">
        <v>2426</v>
      </c>
      <c r="G1031" s="214" t="s">
        <v>2426</v>
      </c>
      <c r="H1031" s="208" t="str">
        <f>IF(Input!F$4="GMH_OECC",J1031,IF(Input!F$4="GMH_XOEC",L1031,IF(Input!F$4="GMH_Korea",N1031,IF(Input!F$4="GMH_EU",P1031,IF(Input!F$4="Skysuper",#REF!,IF(Input!F$4="SkyII",#REF!,IF(Input!F$4="XO-8000",#REF!, "FALSE")))))))</f>
        <v>00</v>
      </c>
      <c r="I1031" s="209">
        <f>IF(Input!F$4="GMH_OECC",K1031,IF(Input!F$4="GMH_XOEC",M1031,IF(Input!F$4="GMH_Korea",O1031,IF(Input!F$4="GMH_EU",Q1031,IF(Input!F$4="Skysuper",#REF!,IF(Input!F$4="SkyII",#REF!,IF(Input!F$4="XO-8000",#REF!, "FALSE")))))))</f>
        <v>0</v>
      </c>
      <c r="J1031" s="210" t="s">
        <v>10359</v>
      </c>
      <c r="K1031" s="268">
        <v>0</v>
      </c>
      <c r="L1031" s="270" t="s">
        <v>10359</v>
      </c>
      <c r="M1031" s="270">
        <v>0</v>
      </c>
      <c r="N1031" s="270" t="s">
        <v>10359</v>
      </c>
      <c r="O1031" s="270">
        <v>0</v>
      </c>
      <c r="P1031" s="270" t="s">
        <v>10359</v>
      </c>
      <c r="Q1031" s="270">
        <v>0</v>
      </c>
      <c r="R1031" s="321" t="s">
        <v>10410</v>
      </c>
      <c r="S1031" s="75" t="str">
        <f t="shared" si="90"/>
        <v>0000</v>
      </c>
      <c r="T1031" s="75" t="str">
        <f t="shared" si="91"/>
        <v>00000000000000000000000000000000</v>
      </c>
      <c r="V1031" s="197"/>
      <c r="W1031" s="75">
        <f t="shared" si="92"/>
        <v>0</v>
      </c>
      <c r="AE1031" s="479"/>
    </row>
    <row r="1032" spans="1:31" s="75" customFormat="1" ht="13.5" x14ac:dyDescent="0.2">
      <c r="A1032" s="211">
        <v>1029</v>
      </c>
      <c r="B1032" s="212" t="s">
        <v>2426</v>
      </c>
      <c r="C1032" s="213" t="s">
        <v>2426</v>
      </c>
      <c r="D1032" s="213" t="s">
        <v>2426</v>
      </c>
      <c r="E1032" s="213" t="s">
        <v>2426</v>
      </c>
      <c r="F1032" s="213" t="s">
        <v>2426</v>
      </c>
      <c r="G1032" s="214" t="s">
        <v>2426</v>
      </c>
      <c r="H1032" s="208" t="str">
        <f>IF(Input!F$4="GMH_OECC",J1032,IF(Input!F$4="GMH_XOEC",L1032,IF(Input!F$4="GMH_Korea",N1032,IF(Input!F$4="GMH_EU",P1032,IF(Input!F$4="Skysuper",#REF!,IF(Input!F$4="SkyII",#REF!,IF(Input!F$4="XO-8000",#REF!, "FALSE")))))))</f>
        <v>00</v>
      </c>
      <c r="I1032" s="209">
        <f>IF(Input!F$4="GMH_OECC",K1032,IF(Input!F$4="GMH_XOEC",M1032,IF(Input!F$4="GMH_Korea",O1032,IF(Input!F$4="GMH_EU",Q1032,IF(Input!F$4="Skysuper",#REF!,IF(Input!F$4="SkyII",#REF!,IF(Input!F$4="XO-8000",#REF!, "FALSE")))))))</f>
        <v>0</v>
      </c>
      <c r="J1032" s="210" t="s">
        <v>10359</v>
      </c>
      <c r="K1032" s="268">
        <v>0</v>
      </c>
      <c r="L1032" s="270" t="s">
        <v>10359</v>
      </c>
      <c r="M1032" s="270">
        <v>0</v>
      </c>
      <c r="N1032" s="270" t="s">
        <v>10359</v>
      </c>
      <c r="O1032" s="270">
        <v>0</v>
      </c>
      <c r="P1032" s="270" t="s">
        <v>10359</v>
      </c>
      <c r="Q1032" s="270">
        <v>0</v>
      </c>
      <c r="R1032" s="321" t="s">
        <v>10410</v>
      </c>
      <c r="S1032" s="75" t="str">
        <f t="shared" si="90"/>
        <v>0000</v>
      </c>
      <c r="T1032" s="75" t="str">
        <f t="shared" si="91"/>
        <v>00000000000000000000000000000000</v>
      </c>
      <c r="V1032" s="197"/>
      <c r="W1032" s="75">
        <f t="shared" si="92"/>
        <v>0</v>
      </c>
      <c r="AE1032" s="479"/>
    </row>
    <row r="1033" spans="1:31" s="75" customFormat="1" ht="13.5" x14ac:dyDescent="0.2">
      <c r="A1033" s="211">
        <v>1030</v>
      </c>
      <c r="B1033" s="212" t="s">
        <v>2460</v>
      </c>
      <c r="C1033" s="213" t="s">
        <v>2461</v>
      </c>
      <c r="D1033" s="213"/>
      <c r="E1033" s="213">
        <v>0</v>
      </c>
      <c r="F1033" s="213" t="s">
        <v>553</v>
      </c>
      <c r="G1033" s="214" t="s">
        <v>554</v>
      </c>
      <c r="H1033" s="208" t="str">
        <f>IF(Input!F$4="GMH_OECC",J1033,IF(Input!F$4="GMH_XOEC",L1033,IF(Input!F$4="GMH_Korea",N1033,IF(Input!F$4="GMH_EU",P1033,IF(Input!F$4="Skysuper",#REF!,IF(Input!F$4="SkyII",#REF!,IF(Input!F$4="XO-8000",#REF!, "FALSE")))))))</f>
        <v>00</v>
      </c>
      <c r="I1033" s="209">
        <f>IF(Input!F$4="GMH_OECC",K1033,IF(Input!F$4="GMH_XOEC",M1033,IF(Input!F$4="GMH_Korea",O1033,IF(Input!F$4="GMH_EU",Q1033,IF(Input!F$4="Skysuper",#REF!,IF(Input!F$4="SkyII",#REF!,IF(Input!F$4="XO-8000",#REF!, "FALSE")))))))</f>
        <v>0</v>
      </c>
      <c r="J1033" s="210" t="s">
        <v>10359</v>
      </c>
      <c r="K1033" s="268">
        <v>0</v>
      </c>
      <c r="L1033" s="270" t="s">
        <v>10359</v>
      </c>
      <c r="M1033" s="270">
        <v>0</v>
      </c>
      <c r="N1033" s="270" t="s">
        <v>10359</v>
      </c>
      <c r="O1033" s="270">
        <v>0</v>
      </c>
      <c r="P1033" s="270" t="s">
        <v>10359</v>
      </c>
      <c r="Q1033" s="270">
        <v>0</v>
      </c>
      <c r="R1033" s="321" t="s">
        <v>10410</v>
      </c>
      <c r="S1033" s="75" t="str">
        <f t="shared" si="90"/>
        <v>0000</v>
      </c>
      <c r="T1033" s="75" t="str">
        <f t="shared" si="91"/>
        <v>00000000000000000000000000000000</v>
      </c>
      <c r="V1033" s="197"/>
      <c r="W1033" s="75">
        <f t="shared" si="92"/>
        <v>0</v>
      </c>
      <c r="AE1033" s="479"/>
    </row>
    <row r="1034" spans="1:31" s="75" customFormat="1" ht="24" x14ac:dyDescent="0.2">
      <c r="A1034" s="211">
        <v>1031</v>
      </c>
      <c r="B1034" s="212" t="s">
        <v>2462</v>
      </c>
      <c r="C1034" s="213" t="s">
        <v>2463</v>
      </c>
      <c r="D1034" s="213" t="s">
        <v>2447</v>
      </c>
      <c r="E1034" s="213">
        <v>0</v>
      </c>
      <c r="F1034" s="213" t="s">
        <v>590</v>
      </c>
      <c r="G1034" s="214" t="s">
        <v>554</v>
      </c>
      <c r="H1034" s="208" t="str">
        <f>IF(Input!F$4="GMH_OECC",J1034,IF(Input!F$4="GMH_XOEC",L1034,IF(Input!F$4="GMH_Korea",N1034,IF(Input!F$4="GMH_EU",P1034,IF(Input!F$4="Skysuper",#REF!,IF(Input!F$4="SkyII",#REF!,IF(Input!F$4="XO-8000",#REF!, "FALSE")))))))</f>
        <v>00</v>
      </c>
      <c r="I1034" s="209">
        <f>IF(Input!F$4="GMH_OECC",K1034,IF(Input!F$4="GMH_XOEC",M1034,IF(Input!F$4="GMH_Korea",O1034,IF(Input!F$4="GMH_EU",Q1034,IF(Input!F$4="Skysuper",#REF!,IF(Input!F$4="SkyII",#REF!,IF(Input!F$4="XO-8000",#REF!, "FALSE")))))))</f>
        <v>0</v>
      </c>
      <c r="J1034" s="210" t="s">
        <v>10359</v>
      </c>
      <c r="K1034" s="268">
        <v>0</v>
      </c>
      <c r="L1034" s="270" t="s">
        <v>10359</v>
      </c>
      <c r="M1034" s="270">
        <v>0</v>
      </c>
      <c r="N1034" s="270" t="s">
        <v>10359</v>
      </c>
      <c r="O1034" s="270">
        <v>0</v>
      </c>
      <c r="P1034" s="270" t="s">
        <v>10359</v>
      </c>
      <c r="Q1034" s="270">
        <v>0</v>
      </c>
      <c r="R1034" s="321" t="s">
        <v>10410</v>
      </c>
      <c r="S1034" s="75" t="str">
        <f t="shared" si="90"/>
        <v>0000</v>
      </c>
      <c r="T1034" s="75" t="str">
        <f t="shared" si="91"/>
        <v>00000000000000000000000000000000</v>
      </c>
      <c r="V1034" s="197"/>
      <c r="W1034" s="75">
        <f t="shared" si="92"/>
        <v>0</v>
      </c>
      <c r="AE1034" s="479"/>
    </row>
    <row r="1035" spans="1:31" s="75" customFormat="1" ht="24" x14ac:dyDescent="0.2">
      <c r="A1035" s="211">
        <v>1032</v>
      </c>
      <c r="B1035" s="212" t="s">
        <v>2464</v>
      </c>
      <c r="C1035" s="213" t="s">
        <v>2465</v>
      </c>
      <c r="D1035" s="213" t="s">
        <v>2447</v>
      </c>
      <c r="E1035" s="213">
        <v>0</v>
      </c>
      <c r="F1035" s="213" t="s">
        <v>553</v>
      </c>
      <c r="G1035" s="214" t="s">
        <v>572</v>
      </c>
      <c r="H1035" s="208" t="str">
        <f>IF(Input!F$4="GMH_OECC",J1035,IF(Input!F$4="GMH_XOEC",L1035,IF(Input!F$4="GMH_Korea",N1035,IF(Input!F$4="GMH_EU",P1035,IF(Input!F$4="Skysuper",#REF!,IF(Input!F$4="SkyII",#REF!,IF(Input!F$4="XO-8000",#REF!, "FALSE")))))))</f>
        <v>00</v>
      </c>
      <c r="I1035" s="209">
        <f>IF(Input!F$4="GMH_OECC",K1035,IF(Input!F$4="GMH_XOEC",M1035,IF(Input!F$4="GMH_Korea",O1035,IF(Input!F$4="GMH_EU",Q1035,IF(Input!F$4="Skysuper",#REF!,IF(Input!F$4="SkyII",#REF!,IF(Input!F$4="XO-8000",#REF!, "FALSE")))))))</f>
        <v>0</v>
      </c>
      <c r="J1035" s="210" t="s">
        <v>10359</v>
      </c>
      <c r="K1035" s="268">
        <v>0</v>
      </c>
      <c r="L1035" s="270" t="s">
        <v>10359</v>
      </c>
      <c r="M1035" s="270">
        <v>0</v>
      </c>
      <c r="N1035" s="270" t="s">
        <v>10359</v>
      </c>
      <c r="O1035" s="270">
        <v>0</v>
      </c>
      <c r="P1035" s="270" t="s">
        <v>10359</v>
      </c>
      <c r="Q1035" s="270">
        <v>0</v>
      </c>
      <c r="R1035" s="321" t="s">
        <v>10410</v>
      </c>
      <c r="S1035" s="75" t="str">
        <f t="shared" si="90"/>
        <v>0000</v>
      </c>
      <c r="T1035" s="75" t="str">
        <f t="shared" si="91"/>
        <v>00000000000000000000000000000000</v>
      </c>
      <c r="V1035" s="197"/>
      <c r="W1035" s="75">
        <f t="shared" si="92"/>
        <v>0</v>
      </c>
      <c r="AE1035" s="479"/>
    </row>
    <row r="1036" spans="1:31" s="75" customFormat="1" ht="24" x14ac:dyDescent="0.2">
      <c r="A1036" s="211">
        <v>1033</v>
      </c>
      <c r="B1036" s="212" t="s">
        <v>2466</v>
      </c>
      <c r="C1036" s="213" t="s">
        <v>2467</v>
      </c>
      <c r="D1036" s="213" t="s">
        <v>2447</v>
      </c>
      <c r="E1036" s="213">
        <v>0</v>
      </c>
      <c r="F1036" s="213" t="s">
        <v>553</v>
      </c>
      <c r="G1036" s="214" t="s">
        <v>572</v>
      </c>
      <c r="H1036" s="208" t="str">
        <f>IF(Input!F$4="GMH_OECC",J1036,IF(Input!F$4="GMH_XOEC",L1036,IF(Input!F$4="GMH_Korea",N1036,IF(Input!F$4="GMH_EU",P1036,IF(Input!F$4="Skysuper",#REF!,IF(Input!F$4="SkyII",#REF!,IF(Input!F$4="XO-8000",#REF!, "FALSE")))))))</f>
        <v>00</v>
      </c>
      <c r="I1036" s="209">
        <f>IF(Input!F$4="GMH_OECC",K1036,IF(Input!F$4="GMH_XOEC",M1036,IF(Input!F$4="GMH_Korea",O1036,IF(Input!F$4="GMH_EU",Q1036,IF(Input!F$4="Skysuper",#REF!,IF(Input!F$4="SkyII",#REF!,IF(Input!F$4="XO-8000",#REF!, "FALSE")))))))</f>
        <v>0</v>
      </c>
      <c r="J1036" s="210" t="s">
        <v>10359</v>
      </c>
      <c r="K1036" s="268">
        <v>0</v>
      </c>
      <c r="L1036" s="270" t="s">
        <v>10359</v>
      </c>
      <c r="M1036" s="270">
        <v>0</v>
      </c>
      <c r="N1036" s="270" t="s">
        <v>10359</v>
      </c>
      <c r="O1036" s="270">
        <v>0</v>
      </c>
      <c r="P1036" s="270" t="s">
        <v>10359</v>
      </c>
      <c r="Q1036" s="270">
        <v>0</v>
      </c>
      <c r="R1036" s="321" t="s">
        <v>10410</v>
      </c>
      <c r="S1036" s="75" t="str">
        <f t="shared" si="90"/>
        <v>0000</v>
      </c>
      <c r="T1036" s="75" t="str">
        <f t="shared" si="91"/>
        <v>00000000000000000000000000000000</v>
      </c>
      <c r="V1036" s="197"/>
      <c r="W1036" s="75">
        <f t="shared" si="92"/>
        <v>0</v>
      </c>
      <c r="AE1036" s="479"/>
    </row>
    <row r="1037" spans="1:31" s="75" customFormat="1" ht="24" x14ac:dyDescent="0.2">
      <c r="A1037" s="211">
        <v>1034</v>
      </c>
      <c r="B1037" s="212" t="s">
        <v>2468</v>
      </c>
      <c r="C1037" s="213" t="s">
        <v>2469</v>
      </c>
      <c r="D1037" s="213" t="s">
        <v>2447</v>
      </c>
      <c r="E1037" s="213">
        <v>0</v>
      </c>
      <c r="F1037" s="213" t="s">
        <v>553</v>
      </c>
      <c r="G1037" s="214" t="s">
        <v>572</v>
      </c>
      <c r="H1037" s="208" t="str">
        <f>IF(Input!F$4="GMH_OECC",J1037,IF(Input!F$4="GMH_XOEC",L1037,IF(Input!F$4="GMH_Korea",N1037,IF(Input!F$4="GMH_EU",P1037,IF(Input!F$4="Skysuper",#REF!,IF(Input!F$4="SkyII",#REF!,IF(Input!F$4="XO-8000",#REF!, "FALSE")))))))</f>
        <v>00</v>
      </c>
      <c r="I1037" s="209">
        <f>IF(Input!F$4="GMH_OECC",K1037,IF(Input!F$4="GMH_XOEC",M1037,IF(Input!F$4="GMH_Korea",O1037,IF(Input!F$4="GMH_EU",Q1037,IF(Input!F$4="Skysuper",#REF!,IF(Input!F$4="SkyII",#REF!,IF(Input!F$4="XO-8000",#REF!, "FALSE")))))))</f>
        <v>0</v>
      </c>
      <c r="J1037" s="210" t="s">
        <v>10359</v>
      </c>
      <c r="K1037" s="268">
        <v>0</v>
      </c>
      <c r="L1037" s="270" t="s">
        <v>10359</v>
      </c>
      <c r="M1037" s="270">
        <v>0</v>
      </c>
      <c r="N1037" s="270" t="s">
        <v>10359</v>
      </c>
      <c r="O1037" s="270">
        <v>0</v>
      </c>
      <c r="P1037" s="270" t="s">
        <v>10359</v>
      </c>
      <c r="Q1037" s="270">
        <v>0</v>
      </c>
      <c r="R1037" s="321" t="s">
        <v>10410</v>
      </c>
      <c r="S1037" s="75" t="str">
        <f t="shared" si="90"/>
        <v>0000</v>
      </c>
      <c r="T1037" s="75" t="str">
        <f t="shared" si="91"/>
        <v>00000000000000000000000000000000</v>
      </c>
      <c r="V1037" s="197"/>
      <c r="W1037" s="75">
        <f t="shared" si="92"/>
        <v>0</v>
      </c>
      <c r="AE1037" s="479"/>
    </row>
    <row r="1038" spans="1:31" s="75" customFormat="1" ht="13.5" x14ac:dyDescent="0.2">
      <c r="A1038" s="211">
        <v>1035</v>
      </c>
      <c r="B1038" s="212" t="s">
        <v>2470</v>
      </c>
      <c r="C1038" s="213" t="s">
        <v>2471</v>
      </c>
      <c r="D1038" s="213" t="s">
        <v>2447</v>
      </c>
      <c r="E1038" s="213">
        <v>0</v>
      </c>
      <c r="F1038" s="213" t="s">
        <v>590</v>
      </c>
      <c r="G1038" s="214" t="s">
        <v>554</v>
      </c>
      <c r="H1038" s="208">
        <f>IF(Input!F$4="GMH_OECC",J1038,IF(Input!F$4="GMH_XOEC",L1038,IF(Input!F$4="GMH_Korea",N1038,IF(Input!F$4="GMH_EU",P1038,IF(Input!F$4="Skysuper",#REF!,IF(Input!F$4="SkyII",#REF!,IF(Input!F$4="XO-8000",#REF!, "FALSE")))))))</f>
        <v>0</v>
      </c>
      <c r="I1038" s="209">
        <f>IF(Input!F$4="GMH_OECC",K1038,IF(Input!F$4="GMH_XOEC",M1038,IF(Input!F$4="GMH_Korea",O1038,IF(Input!F$4="GMH_EU",Q1038,IF(Input!F$4="Skysuper",#REF!,IF(Input!F$4="SkyII",#REF!,IF(Input!F$4="XO-8000",#REF!, "FALSE")))))))</f>
        <v>0</v>
      </c>
      <c r="J1038" s="315">
        <f>IF(CARLOCK="YES",48,0)</f>
        <v>0</v>
      </c>
      <c r="K1038" s="316">
        <f>IF(CARLOCK="YES",2,0)</f>
        <v>0</v>
      </c>
      <c r="L1038" s="320">
        <f>J1038</f>
        <v>0</v>
      </c>
      <c r="M1038" s="319">
        <f>K1038</f>
        <v>0</v>
      </c>
      <c r="N1038" s="320">
        <f>J1038</f>
        <v>0</v>
      </c>
      <c r="O1038" s="319">
        <f>K1038</f>
        <v>0</v>
      </c>
      <c r="P1038" s="320">
        <f>J1038</f>
        <v>0</v>
      </c>
      <c r="Q1038" s="319">
        <f>K1038</f>
        <v>0</v>
      </c>
      <c r="R1038" s="321" t="s">
        <v>10410</v>
      </c>
      <c r="S1038" s="75" t="str">
        <f t="shared" si="90"/>
        <v>0000</v>
      </c>
      <c r="T1038" s="75" t="str">
        <f t="shared" si="91"/>
        <v>00000000000000000000000000000000</v>
      </c>
      <c r="V1038" s="197"/>
      <c r="W1038" s="75">
        <f t="shared" si="92"/>
        <v>0</v>
      </c>
      <c r="AE1038" s="479"/>
    </row>
    <row r="1039" spans="1:31" s="75" customFormat="1" ht="24" x14ac:dyDescent="0.2">
      <c r="A1039" s="211">
        <v>1036</v>
      </c>
      <c r="B1039" s="212" t="s">
        <v>2472</v>
      </c>
      <c r="C1039" s="213" t="s">
        <v>2473</v>
      </c>
      <c r="D1039" s="213" t="s">
        <v>2447</v>
      </c>
      <c r="E1039" s="213">
        <v>0</v>
      </c>
      <c r="F1039" s="213" t="s">
        <v>590</v>
      </c>
      <c r="G1039" s="214" t="s">
        <v>554</v>
      </c>
      <c r="H1039" s="208">
        <f>IF(Input!F$4="GMH_OECC",J1039,IF(Input!F$4="GMH_XOEC",L1039,IF(Input!F$4="GMH_Korea",N1039,IF(Input!F$4="GMH_EU",P1039,IF(Input!F$4="Skysuper",#REF!,IF(Input!F$4="SkyII",#REF!,IF(Input!F$4="XO-8000",#REF!, "FALSE")))))))</f>
        <v>0</v>
      </c>
      <c r="I1039" s="209">
        <f>IF(Input!F$4="GMH_OECC",K1039,IF(Input!F$4="GMH_XOEC",M1039,IF(Input!F$4="GMH_Korea",O1039,IF(Input!F$4="GMH_EU",Q1039,IF(Input!F$4="Skysuper",#REF!,IF(Input!F$4="SkyII",#REF!,IF(Input!F$4="XO-8000",#REF!, "FALSE")))))))</f>
        <v>0</v>
      </c>
      <c r="J1039" s="315">
        <f>IF(CARLOCK="YES",49,0)</f>
        <v>0</v>
      </c>
      <c r="K1039" s="316">
        <f>IF(CARLOCK="YES",2,0)</f>
        <v>0</v>
      </c>
      <c r="L1039" s="320">
        <f t="shared" ref="L1039:L1041" si="93">J1039</f>
        <v>0</v>
      </c>
      <c r="M1039" s="319">
        <f t="shared" ref="M1039:M1041" si="94">K1039</f>
        <v>0</v>
      </c>
      <c r="N1039" s="320">
        <f t="shared" ref="N1039:N1041" si="95">J1039</f>
        <v>0</v>
      </c>
      <c r="O1039" s="319">
        <f t="shared" ref="O1039:O1041" si="96">K1039</f>
        <v>0</v>
      </c>
      <c r="P1039" s="320">
        <f t="shared" ref="P1039:P1041" si="97">J1039</f>
        <v>0</v>
      </c>
      <c r="Q1039" s="319">
        <f t="shared" ref="Q1039:Q1041" si="98">K1039</f>
        <v>0</v>
      </c>
      <c r="R1039" s="321" t="s">
        <v>10410</v>
      </c>
      <c r="S1039" s="75" t="str">
        <f t="shared" si="90"/>
        <v>0000</v>
      </c>
      <c r="T1039" s="75" t="str">
        <f t="shared" si="91"/>
        <v>00000000000000000000000000000000</v>
      </c>
      <c r="V1039" s="197"/>
      <c r="W1039" s="75">
        <f t="shared" si="92"/>
        <v>0</v>
      </c>
      <c r="AE1039" s="479"/>
    </row>
    <row r="1040" spans="1:31" s="75" customFormat="1" ht="24" x14ac:dyDescent="0.2">
      <c r="A1040" s="211">
        <v>1037</v>
      </c>
      <c r="B1040" s="212" t="s">
        <v>2474</v>
      </c>
      <c r="C1040" s="213" t="s">
        <v>2475</v>
      </c>
      <c r="D1040" s="213" t="s">
        <v>2447</v>
      </c>
      <c r="E1040" s="213">
        <v>0</v>
      </c>
      <c r="F1040" s="213" t="s">
        <v>553</v>
      </c>
      <c r="G1040" s="214" t="s">
        <v>554</v>
      </c>
      <c r="H1040" s="208">
        <f>IF(Input!F$4="GMH_OECC",J1040,IF(Input!F$4="GMH_XOEC",L1040,IF(Input!F$4="GMH_Korea",N1040,IF(Input!F$4="GMH_EU",P1040,IF(Input!F$4="Skysuper",#REF!,IF(Input!F$4="SkyII",#REF!,IF(Input!F$4="XO-8000",#REF!, "FALSE")))))))</f>
        <v>0</v>
      </c>
      <c r="I1040" s="209">
        <f>IF(Input!F$4="GMH_OECC",K1040,IF(Input!F$4="GMH_XOEC",M1040,IF(Input!F$4="GMH_Korea",O1040,IF(Input!F$4="GMH_EU",Q1040,IF(Input!F$4="Skysuper",#REF!,IF(Input!F$4="SkyII",#REF!,IF(Input!F$4="XO-8000",#REF!, "FALSE")))))))</f>
        <v>0</v>
      </c>
      <c r="J1040" s="315">
        <f>IF(CARLOCK="YES",48,0)</f>
        <v>0</v>
      </c>
      <c r="K1040" s="316">
        <f>IF(CARLOCK="YES",1,0)</f>
        <v>0</v>
      </c>
      <c r="L1040" s="320">
        <f t="shared" si="93"/>
        <v>0</v>
      </c>
      <c r="M1040" s="319">
        <f t="shared" si="94"/>
        <v>0</v>
      </c>
      <c r="N1040" s="320">
        <f t="shared" si="95"/>
        <v>0</v>
      </c>
      <c r="O1040" s="319">
        <f t="shared" si="96"/>
        <v>0</v>
      </c>
      <c r="P1040" s="320">
        <f t="shared" si="97"/>
        <v>0</v>
      </c>
      <c r="Q1040" s="319">
        <f t="shared" si="98"/>
        <v>0</v>
      </c>
      <c r="R1040" s="321" t="s">
        <v>10410</v>
      </c>
      <c r="S1040" s="75" t="str">
        <f t="shared" si="90"/>
        <v>0000</v>
      </c>
      <c r="T1040" s="75" t="str">
        <f t="shared" si="91"/>
        <v>00000000000000000000000000000000</v>
      </c>
      <c r="V1040" s="197"/>
      <c r="W1040" s="75">
        <f t="shared" si="92"/>
        <v>0</v>
      </c>
      <c r="AE1040" s="479"/>
    </row>
    <row r="1041" spans="1:31" s="75" customFormat="1" ht="24" x14ac:dyDescent="0.2">
      <c r="A1041" s="211">
        <v>1038</v>
      </c>
      <c r="B1041" s="212" t="s">
        <v>2476</v>
      </c>
      <c r="C1041" s="213" t="s">
        <v>2477</v>
      </c>
      <c r="D1041" s="213" t="s">
        <v>2447</v>
      </c>
      <c r="E1041" s="213">
        <v>0</v>
      </c>
      <c r="F1041" s="213" t="s">
        <v>553</v>
      </c>
      <c r="G1041" s="214" t="s">
        <v>554</v>
      </c>
      <c r="H1041" s="208">
        <f>IF(Input!F$4="GMH_OECC",J1041,IF(Input!F$4="GMH_XOEC",L1041,IF(Input!F$4="GMH_Korea",N1041,IF(Input!F$4="GMH_EU",P1041,IF(Input!F$4="Skysuper",#REF!,IF(Input!F$4="SkyII",#REF!,IF(Input!F$4="XO-8000",#REF!, "FALSE")))))))</f>
        <v>0</v>
      </c>
      <c r="I1041" s="209">
        <f>IF(Input!F$4="GMH_OECC",K1041,IF(Input!F$4="GMH_XOEC",M1041,IF(Input!F$4="GMH_Korea",O1041,IF(Input!F$4="GMH_EU",Q1041,IF(Input!F$4="Skysuper",#REF!,IF(Input!F$4="SkyII",#REF!,IF(Input!F$4="XO-8000",#REF!, "FALSE")))))))</f>
        <v>0</v>
      </c>
      <c r="J1041" s="315">
        <f>IF(CARLOCK="YES",49,0)</f>
        <v>0</v>
      </c>
      <c r="K1041" s="316">
        <f>IF(CARLOCK="YES",1,0)</f>
        <v>0</v>
      </c>
      <c r="L1041" s="320">
        <f t="shared" si="93"/>
        <v>0</v>
      </c>
      <c r="M1041" s="319">
        <f t="shared" si="94"/>
        <v>0</v>
      </c>
      <c r="N1041" s="320">
        <f t="shared" si="95"/>
        <v>0</v>
      </c>
      <c r="O1041" s="319">
        <f t="shared" si="96"/>
        <v>0</v>
      </c>
      <c r="P1041" s="320">
        <f t="shared" si="97"/>
        <v>0</v>
      </c>
      <c r="Q1041" s="319">
        <f t="shared" si="98"/>
        <v>0</v>
      </c>
      <c r="R1041" s="321" t="s">
        <v>10410</v>
      </c>
      <c r="S1041" s="75" t="str">
        <f t="shared" si="90"/>
        <v>0000</v>
      </c>
      <c r="T1041" s="75" t="str">
        <f t="shared" si="91"/>
        <v>00000000000000000000000000000000</v>
      </c>
      <c r="V1041" s="197"/>
      <c r="W1041" s="75">
        <f t="shared" si="92"/>
        <v>0</v>
      </c>
      <c r="AE1041" s="479"/>
    </row>
    <row r="1042" spans="1:31" s="75" customFormat="1" ht="13.5" x14ac:dyDescent="0.2">
      <c r="A1042" s="211">
        <v>1039</v>
      </c>
      <c r="B1042" s="212" t="s">
        <v>2478</v>
      </c>
      <c r="C1042" s="213" t="s">
        <v>2479</v>
      </c>
      <c r="D1042" s="213" t="s">
        <v>2447</v>
      </c>
      <c r="E1042" s="213">
        <v>0</v>
      </c>
      <c r="F1042" s="213" t="s">
        <v>553</v>
      </c>
      <c r="G1042" s="214" t="s">
        <v>554</v>
      </c>
      <c r="H1042" s="208" t="str">
        <f>IF(Input!F$4="GMH_OECC",J1042,IF(Input!F$4="GMH_XOEC",L1042,IF(Input!F$4="GMH_Korea",N1042,IF(Input!F$4="GMH_EU",P1042,IF(Input!F$4="Skysuper",#REF!,IF(Input!F$4="SkyII",#REF!,IF(Input!F$4="XO-8000",#REF!, "FALSE")))))))</f>
        <v>00</v>
      </c>
      <c r="I1042" s="209">
        <f>IF(Input!F$4="GMH_OECC",K1042,IF(Input!F$4="GMH_XOEC",M1042,IF(Input!F$4="GMH_Korea",O1042,IF(Input!F$4="GMH_EU",Q1042,IF(Input!F$4="Skysuper",#REF!,IF(Input!F$4="SkyII",#REF!,IF(Input!F$4="XO-8000",#REF!, "FALSE")))))))</f>
        <v>0</v>
      </c>
      <c r="J1042" s="210" t="s">
        <v>10359</v>
      </c>
      <c r="K1042" s="268">
        <v>0</v>
      </c>
      <c r="L1042" s="270" t="s">
        <v>10359</v>
      </c>
      <c r="M1042" s="270">
        <v>0</v>
      </c>
      <c r="N1042" s="270" t="s">
        <v>10359</v>
      </c>
      <c r="O1042" s="270">
        <v>0</v>
      </c>
      <c r="P1042" s="270" t="s">
        <v>10359</v>
      </c>
      <c r="Q1042" s="270">
        <v>0</v>
      </c>
      <c r="R1042" s="74"/>
      <c r="S1042" s="75" t="str">
        <f t="shared" si="90"/>
        <v>0000</v>
      </c>
      <c r="T1042" s="75" t="str">
        <f t="shared" si="91"/>
        <v>00000000000000000000000000000000</v>
      </c>
      <c r="V1042" s="197"/>
      <c r="W1042" s="75">
        <f t="shared" si="92"/>
        <v>0</v>
      </c>
      <c r="AE1042" s="479"/>
    </row>
    <row r="1043" spans="1:31" s="75" customFormat="1" ht="13.5" x14ac:dyDescent="0.2">
      <c r="A1043" s="211">
        <v>1040</v>
      </c>
      <c r="B1043" s="212" t="s">
        <v>2480</v>
      </c>
      <c r="C1043" s="213" t="s">
        <v>2481</v>
      </c>
      <c r="D1043" s="213" t="s">
        <v>2447</v>
      </c>
      <c r="E1043" s="213">
        <v>0</v>
      </c>
      <c r="F1043" s="213" t="s">
        <v>553</v>
      </c>
      <c r="G1043" s="214" t="s">
        <v>554</v>
      </c>
      <c r="H1043" s="208" t="str">
        <f>IF(Input!F$4="GMH_OECC",J1043,IF(Input!F$4="GMH_XOEC",L1043,IF(Input!F$4="GMH_Korea",N1043,IF(Input!F$4="GMH_EU",P1043,IF(Input!F$4="Skysuper",#REF!,IF(Input!F$4="SkyII",#REF!,IF(Input!F$4="XO-8000",#REF!, "FALSE")))))))</f>
        <v>00</v>
      </c>
      <c r="I1043" s="209">
        <f>IF(Input!F$4="GMH_OECC",K1043,IF(Input!F$4="GMH_XOEC",M1043,IF(Input!F$4="GMH_Korea",O1043,IF(Input!F$4="GMH_EU",Q1043,IF(Input!F$4="Skysuper",#REF!,IF(Input!F$4="SkyII",#REF!,IF(Input!F$4="XO-8000",#REF!, "FALSE")))))))</f>
        <v>0</v>
      </c>
      <c r="J1043" s="210" t="s">
        <v>10359</v>
      </c>
      <c r="K1043" s="268">
        <v>0</v>
      </c>
      <c r="L1043" s="270" t="s">
        <v>10359</v>
      </c>
      <c r="M1043" s="270">
        <v>0</v>
      </c>
      <c r="N1043" s="270" t="s">
        <v>10359</v>
      </c>
      <c r="O1043" s="270">
        <v>0</v>
      </c>
      <c r="P1043" s="270" t="s">
        <v>10359</v>
      </c>
      <c r="Q1043" s="270">
        <v>0</v>
      </c>
      <c r="R1043" s="74"/>
      <c r="S1043" s="75" t="str">
        <f t="shared" si="90"/>
        <v>0000</v>
      </c>
      <c r="T1043" s="75" t="str">
        <f t="shared" si="91"/>
        <v>00000000000000000000000000000000</v>
      </c>
      <c r="V1043" s="197"/>
      <c r="W1043" s="75">
        <f t="shared" si="92"/>
        <v>0</v>
      </c>
      <c r="AE1043" s="479"/>
    </row>
    <row r="1044" spans="1:31" s="75" customFormat="1" ht="13.5" x14ac:dyDescent="0.2">
      <c r="A1044" s="211">
        <v>1041</v>
      </c>
      <c r="B1044" s="212" t="s">
        <v>2482</v>
      </c>
      <c r="C1044" s="213" t="s">
        <v>2483</v>
      </c>
      <c r="D1044" s="213" t="s">
        <v>2447</v>
      </c>
      <c r="E1044" s="213">
        <v>0</v>
      </c>
      <c r="F1044" s="213" t="s">
        <v>553</v>
      </c>
      <c r="G1044" s="214" t="s">
        <v>572</v>
      </c>
      <c r="H1044" s="208" t="str">
        <f>IF(Input!F$4="GMH_OECC",J1044,IF(Input!F$4="GMH_XOEC",L1044,IF(Input!F$4="GMH_Korea",N1044,IF(Input!F$4="GMH_EU",P1044,IF(Input!F$4="Skysuper",#REF!,IF(Input!F$4="SkyII",#REF!,IF(Input!F$4="XO-8000",#REF!, "FALSE")))))))</f>
        <v>00</v>
      </c>
      <c r="I1044" s="209">
        <f>IF(Input!F$4="GMH_OECC",K1044,IF(Input!F$4="GMH_XOEC",M1044,IF(Input!F$4="GMH_Korea",O1044,IF(Input!F$4="GMH_EU",Q1044,IF(Input!F$4="Skysuper",#REF!,IF(Input!F$4="SkyII",#REF!,IF(Input!F$4="XO-8000",#REF!, "FALSE")))))))</f>
        <v>0</v>
      </c>
      <c r="J1044" s="210" t="s">
        <v>10359</v>
      </c>
      <c r="K1044" s="268">
        <v>0</v>
      </c>
      <c r="L1044" s="270" t="s">
        <v>10359</v>
      </c>
      <c r="M1044" s="270">
        <v>0</v>
      </c>
      <c r="N1044" s="270" t="s">
        <v>10359</v>
      </c>
      <c r="O1044" s="270">
        <v>0</v>
      </c>
      <c r="P1044" s="270" t="s">
        <v>10359</v>
      </c>
      <c r="Q1044" s="270">
        <v>0</v>
      </c>
      <c r="R1044" s="74"/>
      <c r="S1044" s="75" t="str">
        <f t="shared" si="90"/>
        <v>0000</v>
      </c>
      <c r="T1044" s="75" t="str">
        <f t="shared" si="91"/>
        <v>00000000000000000000000000000000</v>
      </c>
      <c r="V1044" s="197"/>
      <c r="W1044" s="75">
        <f t="shared" si="92"/>
        <v>0</v>
      </c>
      <c r="AE1044" s="479"/>
    </row>
    <row r="1045" spans="1:31" s="75" customFormat="1" ht="13.5" x14ac:dyDescent="0.2">
      <c r="A1045" s="211">
        <v>1042</v>
      </c>
      <c r="B1045" s="212" t="s">
        <v>2484</v>
      </c>
      <c r="C1045" s="213" t="s">
        <v>2485</v>
      </c>
      <c r="D1045" s="213" t="s">
        <v>2447</v>
      </c>
      <c r="E1045" s="213">
        <v>0</v>
      </c>
      <c r="F1045" s="213" t="s">
        <v>553</v>
      </c>
      <c r="G1045" s="214" t="s">
        <v>572</v>
      </c>
      <c r="H1045" s="208" t="str">
        <f>IF(Input!F$4="GMH_OECC",J1045,IF(Input!F$4="GMH_XOEC",L1045,IF(Input!F$4="GMH_Korea",N1045,IF(Input!F$4="GMH_EU",P1045,IF(Input!F$4="Skysuper",#REF!,IF(Input!F$4="SkyII",#REF!,IF(Input!F$4="XO-8000",#REF!, "FALSE")))))))</f>
        <v>00</v>
      </c>
      <c r="I1045" s="209">
        <f>IF(Input!F$4="GMH_OECC",K1045,IF(Input!F$4="GMH_XOEC",M1045,IF(Input!F$4="GMH_Korea",O1045,IF(Input!F$4="GMH_EU",Q1045,IF(Input!F$4="Skysuper",#REF!,IF(Input!F$4="SkyII",#REF!,IF(Input!F$4="XO-8000",#REF!, "FALSE")))))))</f>
        <v>0</v>
      </c>
      <c r="J1045" s="210" t="s">
        <v>10359</v>
      </c>
      <c r="K1045" s="268">
        <v>0</v>
      </c>
      <c r="L1045" s="270" t="s">
        <v>10359</v>
      </c>
      <c r="M1045" s="270">
        <v>0</v>
      </c>
      <c r="N1045" s="270" t="s">
        <v>10359</v>
      </c>
      <c r="O1045" s="270">
        <v>0</v>
      </c>
      <c r="P1045" s="270" t="s">
        <v>10359</v>
      </c>
      <c r="Q1045" s="270">
        <v>0</v>
      </c>
      <c r="R1045" s="74"/>
      <c r="S1045" s="75" t="str">
        <f t="shared" si="90"/>
        <v>0000</v>
      </c>
      <c r="T1045" s="75" t="str">
        <f t="shared" si="91"/>
        <v>00000000000000000000000000000000</v>
      </c>
      <c r="V1045" s="197"/>
      <c r="W1045" s="75">
        <f t="shared" si="92"/>
        <v>0</v>
      </c>
      <c r="AE1045" s="479"/>
    </row>
    <row r="1046" spans="1:31" s="75" customFormat="1" ht="13.5" x14ac:dyDescent="0.2">
      <c r="A1046" s="211">
        <v>1043</v>
      </c>
      <c r="B1046" s="212" t="s">
        <v>2486</v>
      </c>
      <c r="C1046" s="213" t="s">
        <v>2487</v>
      </c>
      <c r="D1046" s="213" t="s">
        <v>2431</v>
      </c>
      <c r="E1046" s="213">
        <v>0</v>
      </c>
      <c r="F1046" s="213" t="s">
        <v>553</v>
      </c>
      <c r="G1046" s="214" t="s">
        <v>554</v>
      </c>
      <c r="H1046" s="208" t="str">
        <f>IF(Input!F$4="GMH_OECC",J1046,IF(Input!F$4="GMH_XOEC",L1046,IF(Input!F$4="GMH_Korea",N1046,IF(Input!F$4="GMH_EU",P1046,IF(Input!F$4="Skysuper",#REF!,IF(Input!F$4="SkyII",#REF!,IF(Input!F$4="XO-8000",#REF!, "FALSE")))))))</f>
        <v>00</v>
      </c>
      <c r="I1046" s="209">
        <f>IF(Input!F$4="GMH_OECC",K1046,IF(Input!F$4="GMH_XOEC",M1046,IF(Input!F$4="GMH_Korea",O1046,IF(Input!F$4="GMH_EU",Q1046,IF(Input!F$4="Skysuper",#REF!,IF(Input!F$4="SkyII",#REF!,IF(Input!F$4="XO-8000",#REF!, "FALSE")))))))</f>
        <v>0</v>
      </c>
      <c r="J1046" s="210" t="s">
        <v>10359</v>
      </c>
      <c r="K1046" s="268">
        <v>0</v>
      </c>
      <c r="L1046" s="270" t="s">
        <v>10359</v>
      </c>
      <c r="M1046" s="270">
        <v>0</v>
      </c>
      <c r="N1046" s="270" t="s">
        <v>10359</v>
      </c>
      <c r="O1046" s="270">
        <v>0</v>
      </c>
      <c r="P1046" s="270" t="s">
        <v>10359</v>
      </c>
      <c r="Q1046" s="270">
        <v>0</v>
      </c>
      <c r="R1046" s="74"/>
      <c r="S1046" s="75" t="str">
        <f t="shared" si="90"/>
        <v>0000</v>
      </c>
      <c r="T1046" s="75" t="str">
        <f t="shared" si="91"/>
        <v>00000000000000000000000000000000</v>
      </c>
      <c r="V1046" s="197"/>
      <c r="W1046" s="75">
        <f t="shared" si="92"/>
        <v>0</v>
      </c>
      <c r="AE1046" s="479"/>
    </row>
    <row r="1047" spans="1:31" s="75" customFormat="1" ht="13.5" x14ac:dyDescent="0.2">
      <c r="A1047" s="211">
        <v>1044</v>
      </c>
      <c r="B1047" s="212" t="s">
        <v>2488</v>
      </c>
      <c r="C1047" s="213" t="s">
        <v>2489</v>
      </c>
      <c r="D1047" s="213" t="s">
        <v>2431</v>
      </c>
      <c r="E1047" s="213">
        <v>0</v>
      </c>
      <c r="F1047" s="213" t="s">
        <v>553</v>
      </c>
      <c r="G1047" s="214" t="s">
        <v>554</v>
      </c>
      <c r="H1047" s="208" t="str">
        <f>IF(Input!F$4="GMH_OECC",J1047,IF(Input!F$4="GMH_XOEC",L1047,IF(Input!F$4="GMH_Korea",N1047,IF(Input!F$4="GMH_EU",P1047,IF(Input!F$4="Skysuper",#REF!,IF(Input!F$4="SkyII",#REF!,IF(Input!F$4="XO-8000",#REF!, "FALSE")))))))</f>
        <v>00</v>
      </c>
      <c r="I1047" s="209">
        <f>IF(Input!F$4="GMH_OECC",K1047,IF(Input!F$4="GMH_XOEC",M1047,IF(Input!F$4="GMH_Korea",O1047,IF(Input!F$4="GMH_EU",Q1047,IF(Input!F$4="Skysuper",#REF!,IF(Input!F$4="SkyII",#REF!,IF(Input!F$4="XO-8000",#REF!, "FALSE")))))))</f>
        <v>0</v>
      </c>
      <c r="J1047" s="210" t="s">
        <v>10359</v>
      </c>
      <c r="K1047" s="268">
        <v>0</v>
      </c>
      <c r="L1047" s="270" t="s">
        <v>10359</v>
      </c>
      <c r="M1047" s="270">
        <v>0</v>
      </c>
      <c r="N1047" s="270" t="s">
        <v>10359</v>
      </c>
      <c r="O1047" s="270">
        <v>0</v>
      </c>
      <c r="P1047" s="270" t="s">
        <v>10359</v>
      </c>
      <c r="Q1047" s="270">
        <v>0</v>
      </c>
      <c r="R1047" s="74"/>
      <c r="S1047" s="75" t="str">
        <f t="shared" si="90"/>
        <v>0000</v>
      </c>
      <c r="T1047" s="75" t="str">
        <f t="shared" si="91"/>
        <v>00000000000000000000000000000000</v>
      </c>
      <c r="V1047" s="197"/>
      <c r="W1047" s="75">
        <f t="shared" si="92"/>
        <v>0</v>
      </c>
      <c r="AE1047" s="479"/>
    </row>
    <row r="1048" spans="1:31" s="75" customFormat="1" ht="13.5" x14ac:dyDescent="0.2">
      <c r="A1048" s="211">
        <v>1045</v>
      </c>
      <c r="B1048" s="212" t="s">
        <v>2490</v>
      </c>
      <c r="C1048" s="213" t="s">
        <v>2491</v>
      </c>
      <c r="D1048" s="213" t="s">
        <v>2492</v>
      </c>
      <c r="E1048" s="213">
        <v>0</v>
      </c>
      <c r="F1048" s="213" t="s">
        <v>590</v>
      </c>
      <c r="G1048" s="214" t="s">
        <v>554</v>
      </c>
      <c r="H1048" s="208" t="str">
        <f>IF(Input!F$4="GMH_OECC",J1048,IF(Input!F$4="GMH_XOEC",L1048,IF(Input!F$4="GMH_Korea",N1048,IF(Input!F$4="GMH_EU",P1048,IF(Input!F$4="Skysuper",#REF!,IF(Input!F$4="SkyII",#REF!,IF(Input!F$4="XO-8000",#REF!, "FALSE")))))))</f>
        <v>00</v>
      </c>
      <c r="I1048" s="209">
        <f>IF(Input!F$4="GMH_OECC",K1048,IF(Input!F$4="GMH_XOEC",M1048,IF(Input!F$4="GMH_Korea",O1048,IF(Input!F$4="GMH_EU",Q1048,IF(Input!F$4="Skysuper",#REF!,IF(Input!F$4="SkyII",#REF!,IF(Input!F$4="XO-8000",#REF!, "FALSE")))))))</f>
        <v>0</v>
      </c>
      <c r="J1048" s="210" t="s">
        <v>10359</v>
      </c>
      <c r="K1048" s="268">
        <v>0</v>
      </c>
      <c r="L1048" s="270" t="s">
        <v>10359</v>
      </c>
      <c r="M1048" s="270">
        <v>0</v>
      </c>
      <c r="N1048" s="270" t="s">
        <v>10359</v>
      </c>
      <c r="O1048" s="270">
        <v>0</v>
      </c>
      <c r="P1048" s="270" t="s">
        <v>10359</v>
      </c>
      <c r="Q1048" s="270">
        <v>0</v>
      </c>
      <c r="R1048" s="74"/>
      <c r="S1048" s="75" t="str">
        <f t="shared" si="90"/>
        <v>0000</v>
      </c>
      <c r="T1048" s="75" t="str">
        <f t="shared" si="91"/>
        <v>00000000000000000000000000000000</v>
      </c>
      <c r="V1048" s="197"/>
      <c r="W1048" s="75">
        <f t="shared" si="92"/>
        <v>0</v>
      </c>
      <c r="AE1048" s="479"/>
    </row>
    <row r="1049" spans="1:31" s="75" customFormat="1" ht="13.5" x14ac:dyDescent="0.2">
      <c r="A1049" s="211">
        <v>1046</v>
      </c>
      <c r="B1049" s="212" t="s">
        <v>2493</v>
      </c>
      <c r="C1049" s="213" t="s">
        <v>2494</v>
      </c>
      <c r="D1049" s="213" t="s">
        <v>2431</v>
      </c>
      <c r="E1049" s="213">
        <v>0</v>
      </c>
      <c r="F1049" s="213" t="s">
        <v>590</v>
      </c>
      <c r="G1049" s="214" t="s">
        <v>554</v>
      </c>
      <c r="H1049" s="208" t="str">
        <f>IF(Input!F$4="GMH_OECC",J1049,IF(Input!F$4="GMH_XOEC",L1049,IF(Input!F$4="GMH_Korea",N1049,IF(Input!F$4="GMH_EU",P1049,IF(Input!F$4="Skysuper",#REF!,IF(Input!F$4="SkyII",#REF!,IF(Input!F$4="XO-8000",#REF!, "FALSE")))))))</f>
        <v>00</v>
      </c>
      <c r="I1049" s="209">
        <f>IF(Input!F$4="GMH_OECC",K1049,IF(Input!F$4="GMH_XOEC",M1049,IF(Input!F$4="GMH_Korea",O1049,IF(Input!F$4="GMH_EU",Q1049,IF(Input!F$4="Skysuper",#REF!,IF(Input!F$4="SkyII",#REF!,IF(Input!F$4="XO-8000",#REF!, "FALSE")))))))</f>
        <v>0</v>
      </c>
      <c r="J1049" s="210" t="s">
        <v>10359</v>
      </c>
      <c r="K1049" s="268">
        <v>0</v>
      </c>
      <c r="L1049" s="270" t="s">
        <v>10359</v>
      </c>
      <c r="M1049" s="270">
        <v>0</v>
      </c>
      <c r="N1049" s="270" t="s">
        <v>10359</v>
      </c>
      <c r="O1049" s="270">
        <v>0</v>
      </c>
      <c r="P1049" s="270" t="s">
        <v>10359</v>
      </c>
      <c r="Q1049" s="270">
        <v>0</v>
      </c>
      <c r="R1049" s="74"/>
      <c r="S1049" s="75" t="str">
        <f t="shared" si="90"/>
        <v>0000</v>
      </c>
      <c r="T1049" s="75" t="str">
        <f t="shared" si="91"/>
        <v>00000000000000000000000000000000</v>
      </c>
      <c r="V1049" s="197"/>
      <c r="W1049" s="75">
        <f t="shared" si="92"/>
        <v>0</v>
      </c>
      <c r="AE1049" s="479"/>
    </row>
    <row r="1050" spans="1:31" s="75" customFormat="1" ht="13.5" x14ac:dyDescent="0.2">
      <c r="A1050" s="211">
        <v>1047</v>
      </c>
      <c r="B1050" s="212" t="s">
        <v>2495</v>
      </c>
      <c r="C1050" s="213" t="s">
        <v>2496</v>
      </c>
      <c r="D1050" s="213" t="s">
        <v>2492</v>
      </c>
      <c r="E1050" s="213">
        <v>0</v>
      </c>
      <c r="F1050" s="213" t="s">
        <v>553</v>
      </c>
      <c r="G1050" s="214" t="s">
        <v>572</v>
      </c>
      <c r="H1050" s="208" t="str">
        <f>IF(Input!F$4="GMH_OECC",J1050,IF(Input!F$4="GMH_XOEC",L1050,IF(Input!F$4="GMH_Korea",N1050,IF(Input!F$4="GMH_EU",P1050,IF(Input!F$4="Skysuper",#REF!,IF(Input!F$4="SkyII",#REF!,IF(Input!F$4="XO-8000",#REF!, "FALSE")))))))</f>
        <v>00</v>
      </c>
      <c r="I1050" s="209">
        <f>IF(Input!F$4="GMH_OECC",K1050,IF(Input!F$4="GMH_XOEC",M1050,IF(Input!F$4="GMH_Korea",O1050,IF(Input!F$4="GMH_EU",Q1050,IF(Input!F$4="Skysuper",#REF!,IF(Input!F$4="SkyII",#REF!,IF(Input!F$4="XO-8000",#REF!, "FALSE")))))))</f>
        <v>0</v>
      </c>
      <c r="J1050" s="210" t="s">
        <v>10359</v>
      </c>
      <c r="K1050" s="268">
        <v>0</v>
      </c>
      <c r="L1050" s="270" t="s">
        <v>10359</v>
      </c>
      <c r="M1050" s="270">
        <v>0</v>
      </c>
      <c r="N1050" s="270" t="s">
        <v>10359</v>
      </c>
      <c r="O1050" s="270">
        <v>0</v>
      </c>
      <c r="P1050" s="270" t="s">
        <v>10359</v>
      </c>
      <c r="Q1050" s="270">
        <v>0</v>
      </c>
      <c r="R1050" s="74"/>
      <c r="S1050" s="75" t="str">
        <f t="shared" si="90"/>
        <v>0000</v>
      </c>
      <c r="T1050" s="75" t="str">
        <f t="shared" si="91"/>
        <v>00000000000000000000000000000000</v>
      </c>
      <c r="V1050" s="197"/>
      <c r="W1050" s="75">
        <f t="shared" si="92"/>
        <v>0</v>
      </c>
      <c r="AE1050" s="479"/>
    </row>
    <row r="1051" spans="1:31" s="75" customFormat="1" ht="13.5" x14ac:dyDescent="0.2">
      <c r="A1051" s="211">
        <v>1048</v>
      </c>
      <c r="B1051" s="212" t="s">
        <v>2497</v>
      </c>
      <c r="C1051" s="213" t="s">
        <v>2498</v>
      </c>
      <c r="D1051" s="213" t="s">
        <v>2492</v>
      </c>
      <c r="E1051" s="213">
        <v>0</v>
      </c>
      <c r="F1051" s="213" t="s">
        <v>553</v>
      </c>
      <c r="G1051" s="214" t="s">
        <v>572</v>
      </c>
      <c r="H1051" s="208" t="str">
        <f>IF(Input!F$4="GMH_OECC",J1051,IF(Input!F$4="GMH_XOEC",L1051,IF(Input!F$4="GMH_Korea",N1051,IF(Input!F$4="GMH_EU",P1051,IF(Input!F$4="Skysuper",#REF!,IF(Input!F$4="SkyII",#REF!,IF(Input!F$4="XO-8000",#REF!, "FALSE")))))))</f>
        <v>00</v>
      </c>
      <c r="I1051" s="209">
        <f>IF(Input!F$4="GMH_OECC",K1051,IF(Input!F$4="GMH_XOEC",M1051,IF(Input!F$4="GMH_Korea",O1051,IF(Input!F$4="GMH_EU",Q1051,IF(Input!F$4="Skysuper",#REF!,IF(Input!F$4="SkyII",#REF!,IF(Input!F$4="XO-8000",#REF!, "FALSE")))))))</f>
        <v>0</v>
      </c>
      <c r="J1051" s="210" t="s">
        <v>10359</v>
      </c>
      <c r="K1051" s="268">
        <v>0</v>
      </c>
      <c r="L1051" s="270" t="s">
        <v>10359</v>
      </c>
      <c r="M1051" s="270">
        <v>0</v>
      </c>
      <c r="N1051" s="270" t="s">
        <v>10359</v>
      </c>
      <c r="O1051" s="270">
        <v>0</v>
      </c>
      <c r="P1051" s="270" t="s">
        <v>10359</v>
      </c>
      <c r="Q1051" s="270">
        <v>0</v>
      </c>
      <c r="R1051" s="74"/>
      <c r="S1051" s="75" t="str">
        <f t="shared" si="90"/>
        <v>0000</v>
      </c>
      <c r="T1051" s="75" t="str">
        <f t="shared" si="91"/>
        <v>00000000000000000000000000000000</v>
      </c>
      <c r="V1051" s="197"/>
      <c r="W1051" s="75">
        <f t="shared" si="92"/>
        <v>0</v>
      </c>
      <c r="AE1051" s="479"/>
    </row>
    <row r="1052" spans="1:31" s="75" customFormat="1" ht="13.5" x14ac:dyDescent="0.2">
      <c r="A1052" s="211">
        <v>1049</v>
      </c>
      <c r="B1052" s="212" t="s">
        <v>2499</v>
      </c>
      <c r="C1052" s="213" t="s">
        <v>2500</v>
      </c>
      <c r="D1052" s="213" t="s">
        <v>2492</v>
      </c>
      <c r="E1052" s="213">
        <v>0</v>
      </c>
      <c r="F1052" s="213" t="s">
        <v>553</v>
      </c>
      <c r="G1052" s="214" t="s">
        <v>572</v>
      </c>
      <c r="H1052" s="208" t="str">
        <f>IF(Input!F$4="GMH_OECC",J1052,IF(Input!F$4="GMH_XOEC",L1052,IF(Input!F$4="GMH_Korea",N1052,IF(Input!F$4="GMH_EU",P1052,IF(Input!F$4="Skysuper",#REF!,IF(Input!F$4="SkyII",#REF!,IF(Input!F$4="XO-8000",#REF!, "FALSE")))))))</f>
        <v>00</v>
      </c>
      <c r="I1052" s="209">
        <f>IF(Input!F$4="GMH_OECC",K1052,IF(Input!F$4="GMH_XOEC",M1052,IF(Input!F$4="GMH_Korea",O1052,IF(Input!F$4="GMH_EU",Q1052,IF(Input!F$4="Skysuper",#REF!,IF(Input!F$4="SkyII",#REF!,IF(Input!F$4="XO-8000",#REF!, "FALSE")))))))</f>
        <v>0</v>
      </c>
      <c r="J1052" s="210" t="s">
        <v>10359</v>
      </c>
      <c r="K1052" s="268">
        <v>0</v>
      </c>
      <c r="L1052" s="270" t="s">
        <v>10359</v>
      </c>
      <c r="M1052" s="270">
        <v>0</v>
      </c>
      <c r="N1052" s="270" t="s">
        <v>10359</v>
      </c>
      <c r="O1052" s="270">
        <v>0</v>
      </c>
      <c r="P1052" s="270" t="s">
        <v>10359</v>
      </c>
      <c r="Q1052" s="270">
        <v>0</v>
      </c>
      <c r="R1052" s="74"/>
      <c r="S1052" s="75" t="str">
        <f t="shared" si="90"/>
        <v>0000</v>
      </c>
      <c r="T1052" s="75" t="str">
        <f t="shared" si="91"/>
        <v>00000000000000000000000000000000</v>
      </c>
      <c r="V1052" s="197"/>
      <c r="W1052" s="75">
        <f t="shared" si="92"/>
        <v>0</v>
      </c>
      <c r="AE1052" s="479"/>
    </row>
    <row r="1053" spans="1:31" s="75" customFormat="1" ht="13.5" x14ac:dyDescent="0.2">
      <c r="A1053" s="211">
        <v>1050</v>
      </c>
      <c r="B1053" s="212" t="s">
        <v>2501</v>
      </c>
      <c r="C1053" s="213" t="s">
        <v>2502</v>
      </c>
      <c r="D1053" s="213" t="s">
        <v>2492</v>
      </c>
      <c r="E1053" s="213">
        <v>0</v>
      </c>
      <c r="F1053" s="213" t="s">
        <v>553</v>
      </c>
      <c r="G1053" s="214" t="s">
        <v>572</v>
      </c>
      <c r="H1053" s="208" t="str">
        <f>IF(Input!F$4="GMH_OECC",J1053,IF(Input!F$4="GMH_XOEC",L1053,IF(Input!F$4="GMH_Korea",N1053,IF(Input!F$4="GMH_EU",P1053,IF(Input!F$4="Skysuper",#REF!,IF(Input!F$4="SkyII",#REF!,IF(Input!F$4="XO-8000",#REF!, "FALSE")))))))</f>
        <v>00</v>
      </c>
      <c r="I1053" s="209">
        <f>IF(Input!F$4="GMH_OECC",K1053,IF(Input!F$4="GMH_XOEC",M1053,IF(Input!F$4="GMH_Korea",O1053,IF(Input!F$4="GMH_EU",Q1053,IF(Input!F$4="Skysuper",#REF!,IF(Input!F$4="SkyII",#REF!,IF(Input!F$4="XO-8000",#REF!, "FALSE")))))))</f>
        <v>0</v>
      </c>
      <c r="J1053" s="210" t="s">
        <v>10359</v>
      </c>
      <c r="K1053" s="268">
        <v>0</v>
      </c>
      <c r="L1053" s="270" t="s">
        <v>10359</v>
      </c>
      <c r="M1053" s="270">
        <v>0</v>
      </c>
      <c r="N1053" s="270" t="s">
        <v>10359</v>
      </c>
      <c r="O1053" s="270">
        <v>0</v>
      </c>
      <c r="P1053" s="270" t="s">
        <v>10359</v>
      </c>
      <c r="Q1053" s="270">
        <v>0</v>
      </c>
      <c r="R1053" s="74"/>
      <c r="S1053" s="75" t="str">
        <f t="shared" si="90"/>
        <v>0000</v>
      </c>
      <c r="T1053" s="75" t="str">
        <f t="shared" si="91"/>
        <v>00000000000000000000000000000000</v>
      </c>
      <c r="V1053" s="197"/>
      <c r="W1053" s="75">
        <f t="shared" si="92"/>
        <v>0</v>
      </c>
      <c r="AE1053" s="479"/>
    </row>
    <row r="1054" spans="1:31" s="75" customFormat="1" ht="24" x14ac:dyDescent="0.2">
      <c r="A1054" s="211">
        <v>1051</v>
      </c>
      <c r="B1054" s="212" t="s">
        <v>2503</v>
      </c>
      <c r="C1054" s="213" t="s">
        <v>2504</v>
      </c>
      <c r="D1054" s="213" t="s">
        <v>2492</v>
      </c>
      <c r="E1054" s="213">
        <v>0</v>
      </c>
      <c r="F1054" s="213" t="s">
        <v>553</v>
      </c>
      <c r="G1054" s="214" t="s">
        <v>572</v>
      </c>
      <c r="H1054" s="208" t="str">
        <f>IF(Input!F$4="GMH_OECC",J1054,IF(Input!F$4="GMH_XOEC",L1054,IF(Input!F$4="GMH_Korea",N1054,IF(Input!F$4="GMH_EU",P1054,IF(Input!F$4="Skysuper",#REF!,IF(Input!F$4="SkyII",#REF!,IF(Input!F$4="XO-8000",#REF!, "FALSE")))))))</f>
        <v>00</v>
      </c>
      <c r="I1054" s="209">
        <f>IF(Input!F$4="GMH_OECC",K1054,IF(Input!F$4="GMH_XOEC",M1054,IF(Input!F$4="GMH_Korea",O1054,IF(Input!F$4="GMH_EU",Q1054,IF(Input!F$4="Skysuper",#REF!,IF(Input!F$4="SkyII",#REF!,IF(Input!F$4="XO-8000",#REF!, "FALSE")))))))</f>
        <v>0</v>
      </c>
      <c r="J1054" s="210" t="s">
        <v>10359</v>
      </c>
      <c r="K1054" s="268">
        <v>0</v>
      </c>
      <c r="L1054" s="270" t="s">
        <v>10359</v>
      </c>
      <c r="M1054" s="270">
        <v>0</v>
      </c>
      <c r="N1054" s="270" t="s">
        <v>10359</v>
      </c>
      <c r="O1054" s="270">
        <v>0</v>
      </c>
      <c r="P1054" s="270" t="s">
        <v>10359</v>
      </c>
      <c r="Q1054" s="270">
        <v>0</v>
      </c>
      <c r="R1054" s="74"/>
      <c r="S1054" s="75" t="str">
        <f t="shared" si="90"/>
        <v>0000</v>
      </c>
      <c r="T1054" s="75" t="str">
        <f t="shared" si="91"/>
        <v>00000000000000000000000000000000</v>
      </c>
      <c r="V1054" s="197"/>
      <c r="W1054" s="75">
        <f t="shared" si="92"/>
        <v>0</v>
      </c>
      <c r="AE1054" s="479"/>
    </row>
    <row r="1055" spans="1:31" s="75" customFormat="1" ht="13.5" x14ac:dyDescent="0.2">
      <c r="A1055" s="211">
        <v>1052</v>
      </c>
      <c r="B1055" s="212" t="s">
        <v>2505</v>
      </c>
      <c r="C1055" s="213" t="s">
        <v>2505</v>
      </c>
      <c r="D1055" s="213" t="s">
        <v>2492</v>
      </c>
      <c r="E1055" s="213">
        <v>0</v>
      </c>
      <c r="F1055" s="213" t="s">
        <v>553</v>
      </c>
      <c r="G1055" s="214" t="s">
        <v>572</v>
      </c>
      <c r="H1055" s="208" t="str">
        <f>IF(Input!F$4="GMH_OECC",J1055,IF(Input!F$4="GMH_XOEC",L1055,IF(Input!F$4="GMH_Korea",N1055,IF(Input!F$4="GMH_EU",P1055,IF(Input!F$4="Skysuper",#REF!,IF(Input!F$4="SkyII",#REF!,IF(Input!F$4="XO-8000",#REF!, "FALSE")))))))</f>
        <v>00</v>
      </c>
      <c r="I1055" s="209">
        <f>IF(Input!F$4="GMH_OECC",K1055,IF(Input!F$4="GMH_XOEC",M1055,IF(Input!F$4="GMH_Korea",O1055,IF(Input!F$4="GMH_EU",Q1055,IF(Input!F$4="Skysuper",#REF!,IF(Input!F$4="SkyII",#REF!,IF(Input!F$4="XO-8000",#REF!, "FALSE")))))))</f>
        <v>0</v>
      </c>
      <c r="J1055" s="210" t="s">
        <v>10359</v>
      </c>
      <c r="K1055" s="268">
        <v>0</v>
      </c>
      <c r="L1055" s="270" t="s">
        <v>10359</v>
      </c>
      <c r="M1055" s="270">
        <v>0</v>
      </c>
      <c r="N1055" s="270" t="s">
        <v>10359</v>
      </c>
      <c r="O1055" s="270">
        <v>0</v>
      </c>
      <c r="P1055" s="270" t="s">
        <v>10359</v>
      </c>
      <c r="Q1055" s="270">
        <v>0</v>
      </c>
      <c r="R1055" s="74"/>
      <c r="S1055" s="75" t="str">
        <f t="shared" si="90"/>
        <v>0000</v>
      </c>
      <c r="T1055" s="75" t="str">
        <f t="shared" si="91"/>
        <v>00000000000000000000000000000000</v>
      </c>
      <c r="V1055" s="197"/>
      <c r="W1055" s="75">
        <f t="shared" si="92"/>
        <v>0</v>
      </c>
      <c r="AE1055" s="479"/>
    </row>
    <row r="1056" spans="1:31" s="75" customFormat="1" ht="13.5" x14ac:dyDescent="0.2">
      <c r="A1056" s="211">
        <v>1053</v>
      </c>
      <c r="B1056" s="212" t="s">
        <v>2506</v>
      </c>
      <c r="C1056" s="213" t="s">
        <v>2507</v>
      </c>
      <c r="D1056" s="213" t="s">
        <v>2492</v>
      </c>
      <c r="E1056" s="213">
        <v>0</v>
      </c>
      <c r="F1056" s="213" t="s">
        <v>590</v>
      </c>
      <c r="G1056" s="214" t="s">
        <v>554</v>
      </c>
      <c r="H1056" s="208" t="str">
        <f>IF(Input!F$4="GMH_OECC",J1056,IF(Input!F$4="GMH_XOEC",L1056,IF(Input!F$4="GMH_Korea",N1056,IF(Input!F$4="GMH_EU",P1056,IF(Input!F$4="Skysuper",#REF!,IF(Input!F$4="SkyII",#REF!,IF(Input!F$4="XO-8000",#REF!, "FALSE")))))))</f>
        <v>00</v>
      </c>
      <c r="I1056" s="209">
        <f>IF(Input!F$4="GMH_OECC",K1056,IF(Input!F$4="GMH_XOEC",M1056,IF(Input!F$4="GMH_Korea",O1056,IF(Input!F$4="GMH_EU",Q1056,IF(Input!F$4="Skysuper",#REF!,IF(Input!F$4="SkyII",#REF!,IF(Input!F$4="XO-8000",#REF!, "FALSE")))))))</f>
        <v>0</v>
      </c>
      <c r="J1056" s="210" t="s">
        <v>10359</v>
      </c>
      <c r="K1056" s="268">
        <v>0</v>
      </c>
      <c r="L1056" s="270" t="s">
        <v>10359</v>
      </c>
      <c r="M1056" s="270">
        <v>0</v>
      </c>
      <c r="N1056" s="270" t="s">
        <v>10359</v>
      </c>
      <c r="O1056" s="270">
        <v>0</v>
      </c>
      <c r="P1056" s="270" t="s">
        <v>10359</v>
      </c>
      <c r="Q1056" s="270">
        <v>0</v>
      </c>
      <c r="R1056" s="74"/>
      <c r="S1056" s="75" t="str">
        <f t="shared" si="90"/>
        <v>0000</v>
      </c>
      <c r="T1056" s="75" t="str">
        <f t="shared" si="91"/>
        <v>00000000000000000000000000000000</v>
      </c>
      <c r="V1056" s="197"/>
      <c r="W1056" s="75">
        <f t="shared" si="92"/>
        <v>0</v>
      </c>
      <c r="AE1056" s="479"/>
    </row>
    <row r="1057" spans="1:31" s="75" customFormat="1" ht="13.5" x14ac:dyDescent="0.2">
      <c r="A1057" s="211">
        <v>1054</v>
      </c>
      <c r="B1057" s="212" t="s">
        <v>2508</v>
      </c>
      <c r="C1057" s="213" t="s">
        <v>2509</v>
      </c>
      <c r="D1057" s="213" t="s">
        <v>2492</v>
      </c>
      <c r="E1057" s="213">
        <v>0</v>
      </c>
      <c r="F1057" s="213" t="s">
        <v>553</v>
      </c>
      <c r="G1057" s="214" t="s">
        <v>554</v>
      </c>
      <c r="H1057" s="208" t="str">
        <f>IF(Input!F$4="GMH_OECC",J1057,IF(Input!F$4="GMH_XOEC",L1057,IF(Input!F$4="GMH_Korea",N1057,IF(Input!F$4="GMH_EU",P1057,IF(Input!F$4="Skysuper",#REF!,IF(Input!F$4="SkyII",#REF!,IF(Input!F$4="XO-8000",#REF!, "FALSE")))))))</f>
        <v>00</v>
      </c>
      <c r="I1057" s="209">
        <f>IF(Input!F$4="GMH_OECC",K1057,IF(Input!F$4="GMH_XOEC",M1057,IF(Input!F$4="GMH_Korea",O1057,IF(Input!F$4="GMH_EU",Q1057,IF(Input!F$4="Skysuper",#REF!,IF(Input!F$4="SkyII",#REF!,IF(Input!F$4="XO-8000",#REF!, "FALSE")))))))</f>
        <v>0</v>
      </c>
      <c r="J1057" s="210" t="s">
        <v>10359</v>
      </c>
      <c r="K1057" s="268">
        <v>0</v>
      </c>
      <c r="L1057" s="270" t="s">
        <v>10359</v>
      </c>
      <c r="M1057" s="270">
        <v>0</v>
      </c>
      <c r="N1057" s="270" t="s">
        <v>10359</v>
      </c>
      <c r="O1057" s="270">
        <v>0</v>
      </c>
      <c r="P1057" s="270" t="s">
        <v>10359</v>
      </c>
      <c r="Q1057" s="270">
        <v>0</v>
      </c>
      <c r="R1057" s="74"/>
      <c r="S1057" s="75" t="str">
        <f t="shared" si="90"/>
        <v>0000</v>
      </c>
      <c r="T1057" s="75" t="str">
        <f t="shared" si="91"/>
        <v>00000000000000000000000000000000</v>
      </c>
      <c r="V1057" s="197"/>
      <c r="W1057" s="75">
        <f t="shared" si="92"/>
        <v>0</v>
      </c>
      <c r="AE1057" s="479"/>
    </row>
    <row r="1058" spans="1:31" s="75" customFormat="1" ht="13.5" x14ac:dyDescent="0.2">
      <c r="A1058" s="211">
        <v>1055</v>
      </c>
      <c r="B1058" s="212" t="s">
        <v>2510</v>
      </c>
      <c r="C1058" s="213" t="s">
        <v>2511</v>
      </c>
      <c r="D1058" s="213" t="s">
        <v>2492</v>
      </c>
      <c r="E1058" s="213">
        <v>0</v>
      </c>
      <c r="F1058" s="213" t="s">
        <v>553</v>
      </c>
      <c r="G1058" s="214" t="s">
        <v>554</v>
      </c>
      <c r="H1058" s="208" t="str">
        <f>IF(Input!F$4="GMH_OECC",J1058,IF(Input!F$4="GMH_XOEC",L1058,IF(Input!F$4="GMH_Korea",N1058,IF(Input!F$4="GMH_EU",P1058,IF(Input!F$4="Skysuper",#REF!,IF(Input!F$4="SkyII",#REF!,IF(Input!F$4="XO-8000",#REF!, "FALSE")))))))</f>
        <v>00</v>
      </c>
      <c r="I1058" s="209">
        <f>IF(Input!F$4="GMH_OECC",K1058,IF(Input!F$4="GMH_XOEC",M1058,IF(Input!F$4="GMH_Korea",O1058,IF(Input!F$4="GMH_EU",Q1058,IF(Input!F$4="Skysuper",#REF!,IF(Input!F$4="SkyII",#REF!,IF(Input!F$4="XO-8000",#REF!, "FALSE")))))))</f>
        <v>0</v>
      </c>
      <c r="J1058" s="210" t="s">
        <v>10359</v>
      </c>
      <c r="K1058" s="268">
        <v>0</v>
      </c>
      <c r="L1058" s="270" t="s">
        <v>10359</v>
      </c>
      <c r="M1058" s="270">
        <v>0</v>
      </c>
      <c r="N1058" s="270" t="s">
        <v>10359</v>
      </c>
      <c r="O1058" s="270">
        <v>0</v>
      </c>
      <c r="P1058" s="270" t="s">
        <v>10359</v>
      </c>
      <c r="Q1058" s="270">
        <v>0</v>
      </c>
      <c r="R1058" s="74"/>
      <c r="S1058" s="75" t="str">
        <f t="shared" si="90"/>
        <v>0000</v>
      </c>
      <c r="T1058" s="75" t="str">
        <f t="shared" si="91"/>
        <v>00000000000000000000000000000000</v>
      </c>
      <c r="V1058" s="197"/>
      <c r="W1058" s="75">
        <f t="shared" si="92"/>
        <v>0</v>
      </c>
      <c r="AE1058" s="479"/>
    </row>
    <row r="1059" spans="1:31" s="75" customFormat="1" ht="13.5" x14ac:dyDescent="0.2">
      <c r="A1059" s="211">
        <v>1056</v>
      </c>
      <c r="B1059" s="212" t="s">
        <v>2512</v>
      </c>
      <c r="C1059" s="213" t="s">
        <v>2513</v>
      </c>
      <c r="D1059" s="213" t="s">
        <v>2514</v>
      </c>
      <c r="E1059" s="213">
        <v>0</v>
      </c>
      <c r="F1059" s="213" t="s">
        <v>553</v>
      </c>
      <c r="G1059" s="214" t="s">
        <v>677</v>
      </c>
      <c r="H1059" s="208" t="str">
        <f>IF(Input!F$4="GMH_OECC",J1059,IF(Input!F$4="GMH_XOEC",L1059,IF(Input!F$4="GMH_Korea",N1059,IF(Input!F$4="GMH_EU",P1059,IF(Input!F$4="Skysuper",#REF!,IF(Input!F$4="SkyII",#REF!,IF(Input!F$4="XO-8000",#REF!, "FALSE")))))))</f>
        <v>00</v>
      </c>
      <c r="I1059" s="209">
        <f>IF(Input!F$4="GMH_OECC",K1059,IF(Input!F$4="GMH_XOEC",M1059,IF(Input!F$4="GMH_Korea",O1059,IF(Input!F$4="GMH_EU",Q1059,IF(Input!F$4="Skysuper",#REF!,IF(Input!F$4="SkyII",#REF!,IF(Input!F$4="XO-8000",#REF!, "FALSE")))))))</f>
        <v>0</v>
      </c>
      <c r="J1059" s="210" t="s">
        <v>10359</v>
      </c>
      <c r="K1059" s="268">
        <v>0</v>
      </c>
      <c r="L1059" s="270" t="s">
        <v>10359</v>
      </c>
      <c r="M1059" s="270">
        <v>0</v>
      </c>
      <c r="N1059" s="270" t="s">
        <v>10359</v>
      </c>
      <c r="O1059" s="270">
        <v>0</v>
      </c>
      <c r="P1059" s="270" t="s">
        <v>10359</v>
      </c>
      <c r="Q1059" s="270">
        <v>0</v>
      </c>
      <c r="R1059" s="74"/>
      <c r="S1059" s="75" t="str">
        <f t="shared" si="90"/>
        <v>0000</v>
      </c>
      <c r="T1059" s="75" t="str">
        <f t="shared" si="91"/>
        <v>00000000000000000000000000000000</v>
      </c>
      <c r="V1059" s="197"/>
      <c r="W1059" s="75">
        <f t="shared" si="92"/>
        <v>0</v>
      </c>
      <c r="AE1059" s="479"/>
    </row>
    <row r="1060" spans="1:31" s="75" customFormat="1" ht="13.5" x14ac:dyDescent="0.2">
      <c r="A1060" s="211">
        <v>1057</v>
      </c>
      <c r="B1060" s="212" t="s">
        <v>2515</v>
      </c>
      <c r="C1060" s="213" t="s">
        <v>2516</v>
      </c>
      <c r="D1060" s="213" t="s">
        <v>2514</v>
      </c>
      <c r="E1060" s="213">
        <v>0</v>
      </c>
      <c r="F1060" s="213" t="s">
        <v>590</v>
      </c>
      <c r="G1060" s="214" t="s">
        <v>677</v>
      </c>
      <c r="H1060" s="208" t="str">
        <f>IF(Input!F$4="GMH_OECC",J1060,IF(Input!F$4="GMH_XOEC",L1060,IF(Input!F$4="GMH_Korea",N1060,IF(Input!F$4="GMH_EU",P1060,IF(Input!F$4="Skysuper",#REF!,IF(Input!F$4="SkyII",#REF!,IF(Input!F$4="XO-8000",#REF!, "FALSE")))))))</f>
        <v>00</v>
      </c>
      <c r="I1060" s="209">
        <f>IF(Input!F$4="GMH_OECC",K1060,IF(Input!F$4="GMH_XOEC",M1060,IF(Input!F$4="GMH_Korea",O1060,IF(Input!F$4="GMH_EU",Q1060,IF(Input!F$4="Skysuper",#REF!,IF(Input!F$4="SkyII",#REF!,IF(Input!F$4="XO-8000",#REF!, "FALSE")))))))</f>
        <v>0</v>
      </c>
      <c r="J1060" s="210" t="s">
        <v>10359</v>
      </c>
      <c r="K1060" s="268">
        <v>0</v>
      </c>
      <c r="L1060" s="270" t="s">
        <v>10359</v>
      </c>
      <c r="M1060" s="270">
        <v>0</v>
      </c>
      <c r="N1060" s="270" t="s">
        <v>10359</v>
      </c>
      <c r="O1060" s="270">
        <v>0</v>
      </c>
      <c r="P1060" s="270" t="s">
        <v>10359</v>
      </c>
      <c r="Q1060" s="270">
        <v>0</v>
      </c>
      <c r="R1060" s="74"/>
      <c r="S1060" s="75" t="str">
        <f t="shared" si="90"/>
        <v>0000</v>
      </c>
      <c r="T1060" s="75" t="str">
        <f t="shared" si="91"/>
        <v>00000000000000000000000000000000</v>
      </c>
      <c r="V1060" s="197"/>
      <c r="W1060" s="75">
        <f t="shared" si="92"/>
        <v>0</v>
      </c>
      <c r="AE1060" s="479"/>
    </row>
    <row r="1061" spans="1:31" s="75" customFormat="1" ht="13.5" x14ac:dyDescent="0.2">
      <c r="A1061" s="211">
        <v>1058</v>
      </c>
      <c r="B1061" s="212" t="s">
        <v>2517</v>
      </c>
      <c r="C1061" s="213" t="s">
        <v>2518</v>
      </c>
      <c r="D1061" s="213" t="s">
        <v>2431</v>
      </c>
      <c r="E1061" s="213">
        <v>0</v>
      </c>
      <c r="F1061" s="213" t="s">
        <v>553</v>
      </c>
      <c r="G1061" s="214" t="s">
        <v>554</v>
      </c>
      <c r="H1061" s="208" t="str">
        <f>IF(Input!F$4="GMH_OECC",J1061,IF(Input!F$4="GMH_XOEC",L1061,IF(Input!F$4="GMH_Korea",N1061,IF(Input!F$4="GMH_EU",P1061,IF(Input!F$4="Skysuper",#REF!,IF(Input!F$4="SkyII",#REF!,IF(Input!F$4="XO-8000",#REF!, "FALSE")))))))</f>
        <v>00</v>
      </c>
      <c r="I1061" s="209">
        <f>IF(Input!F$4="GMH_OECC",K1061,IF(Input!F$4="GMH_XOEC",M1061,IF(Input!F$4="GMH_Korea",O1061,IF(Input!F$4="GMH_EU",Q1061,IF(Input!F$4="Skysuper",#REF!,IF(Input!F$4="SkyII",#REF!,IF(Input!F$4="XO-8000",#REF!, "FALSE")))))))</f>
        <v>0</v>
      </c>
      <c r="J1061" s="210" t="s">
        <v>10359</v>
      </c>
      <c r="K1061" s="268">
        <v>0</v>
      </c>
      <c r="L1061" s="270" t="s">
        <v>10359</v>
      </c>
      <c r="M1061" s="270">
        <v>0</v>
      </c>
      <c r="N1061" s="270" t="s">
        <v>10359</v>
      </c>
      <c r="O1061" s="270">
        <v>0</v>
      </c>
      <c r="P1061" s="270" t="s">
        <v>10359</v>
      </c>
      <c r="Q1061" s="270">
        <v>0</v>
      </c>
      <c r="R1061" s="74"/>
      <c r="S1061" s="75" t="str">
        <f t="shared" si="90"/>
        <v>0000</v>
      </c>
      <c r="T1061" s="75" t="str">
        <f t="shared" si="91"/>
        <v>00000000000000000000000000000000</v>
      </c>
      <c r="V1061" s="197"/>
      <c r="W1061" s="75">
        <f t="shared" si="92"/>
        <v>0</v>
      </c>
      <c r="AE1061" s="479"/>
    </row>
    <row r="1062" spans="1:31" s="75" customFormat="1" ht="13.5" x14ac:dyDescent="0.2">
      <c r="A1062" s="211">
        <v>1059</v>
      </c>
      <c r="B1062" s="212" t="s">
        <v>2519</v>
      </c>
      <c r="C1062" s="213" t="s">
        <v>2520</v>
      </c>
      <c r="D1062" s="213" t="s">
        <v>2431</v>
      </c>
      <c r="E1062" s="213">
        <v>0</v>
      </c>
      <c r="F1062" s="213" t="s">
        <v>590</v>
      </c>
      <c r="G1062" s="214" t="s">
        <v>554</v>
      </c>
      <c r="H1062" s="208" t="str">
        <f>IF(Input!F$4="GMH_OECC",J1062,IF(Input!F$4="GMH_XOEC",L1062,IF(Input!F$4="GMH_Korea",N1062,IF(Input!F$4="GMH_EU",P1062,IF(Input!F$4="Skysuper",#REF!,IF(Input!F$4="SkyII",#REF!,IF(Input!F$4="XO-8000",#REF!, "FALSE")))))))</f>
        <v>00</v>
      </c>
      <c r="I1062" s="209">
        <f>IF(Input!F$4="GMH_OECC",K1062,IF(Input!F$4="GMH_XOEC",M1062,IF(Input!F$4="GMH_Korea",O1062,IF(Input!F$4="GMH_EU",Q1062,IF(Input!F$4="Skysuper",#REF!,IF(Input!F$4="SkyII",#REF!,IF(Input!F$4="XO-8000",#REF!, "FALSE")))))))</f>
        <v>0</v>
      </c>
      <c r="J1062" s="210" t="s">
        <v>10359</v>
      </c>
      <c r="K1062" s="268">
        <v>0</v>
      </c>
      <c r="L1062" s="270" t="s">
        <v>10359</v>
      </c>
      <c r="M1062" s="270">
        <v>0</v>
      </c>
      <c r="N1062" s="270" t="s">
        <v>10359</v>
      </c>
      <c r="O1062" s="270">
        <v>0</v>
      </c>
      <c r="P1062" s="270" t="s">
        <v>10359</v>
      </c>
      <c r="Q1062" s="270">
        <v>0</v>
      </c>
      <c r="R1062" s="74"/>
      <c r="S1062" s="75" t="str">
        <f t="shared" si="90"/>
        <v>0000</v>
      </c>
      <c r="T1062" s="75" t="str">
        <f t="shared" si="91"/>
        <v>00000000000000000000000000000000</v>
      </c>
      <c r="V1062" s="197"/>
      <c r="W1062" s="75">
        <f t="shared" si="92"/>
        <v>0</v>
      </c>
      <c r="AE1062" s="479"/>
    </row>
    <row r="1063" spans="1:31" s="75" customFormat="1" ht="13.5" x14ac:dyDescent="0.2">
      <c r="A1063" s="211">
        <v>1060</v>
      </c>
      <c r="B1063" s="212" t="s">
        <v>2521</v>
      </c>
      <c r="C1063" s="213" t="s">
        <v>2522</v>
      </c>
      <c r="D1063" s="213" t="s">
        <v>2431</v>
      </c>
      <c r="E1063" s="213">
        <v>0</v>
      </c>
      <c r="F1063" s="213" t="s">
        <v>553</v>
      </c>
      <c r="G1063" s="214" t="s">
        <v>677</v>
      </c>
      <c r="H1063" s="208" t="str">
        <f>IF(Input!F$4="GMH_OECC",J1063,IF(Input!F$4="GMH_XOEC",L1063,IF(Input!F$4="GMH_Korea",N1063,IF(Input!F$4="GMH_EU",P1063,IF(Input!F$4="Skysuper",#REF!,IF(Input!F$4="SkyII",#REF!,IF(Input!F$4="XO-8000",#REF!, "FALSE")))))))</f>
        <v>00</v>
      </c>
      <c r="I1063" s="209">
        <f>IF(Input!F$4="GMH_OECC",K1063,IF(Input!F$4="GMH_XOEC",M1063,IF(Input!F$4="GMH_Korea",O1063,IF(Input!F$4="GMH_EU",Q1063,IF(Input!F$4="Skysuper",#REF!,IF(Input!F$4="SkyII",#REF!,IF(Input!F$4="XO-8000",#REF!, "FALSE")))))))</f>
        <v>0</v>
      </c>
      <c r="J1063" s="210" t="s">
        <v>10359</v>
      </c>
      <c r="K1063" s="268">
        <v>0</v>
      </c>
      <c r="L1063" s="270" t="s">
        <v>10359</v>
      </c>
      <c r="M1063" s="270">
        <v>0</v>
      </c>
      <c r="N1063" s="270" t="s">
        <v>10359</v>
      </c>
      <c r="O1063" s="270">
        <v>0</v>
      </c>
      <c r="P1063" s="270" t="s">
        <v>10359</v>
      </c>
      <c r="Q1063" s="270">
        <v>0</v>
      </c>
      <c r="R1063" s="74"/>
      <c r="S1063" s="75" t="str">
        <f t="shared" si="90"/>
        <v>0000</v>
      </c>
      <c r="T1063" s="75" t="str">
        <f t="shared" si="91"/>
        <v>00000000000000000000000000000000</v>
      </c>
      <c r="V1063" s="197"/>
      <c r="W1063" s="75">
        <f t="shared" si="92"/>
        <v>0</v>
      </c>
      <c r="AE1063" s="479"/>
    </row>
    <row r="1064" spans="1:31" s="75" customFormat="1" ht="13.5" x14ac:dyDescent="0.2">
      <c r="A1064" s="211">
        <v>1061</v>
      </c>
      <c r="B1064" s="212" t="s">
        <v>2523</v>
      </c>
      <c r="C1064" s="213" t="s">
        <v>2524</v>
      </c>
      <c r="D1064" s="213" t="s">
        <v>2431</v>
      </c>
      <c r="E1064" s="213">
        <v>0</v>
      </c>
      <c r="F1064" s="213" t="s">
        <v>553</v>
      </c>
      <c r="G1064" s="214" t="s">
        <v>677</v>
      </c>
      <c r="H1064" s="208" t="str">
        <f>IF(Input!F$4="GMH_OECC",J1064,IF(Input!F$4="GMH_XOEC",L1064,IF(Input!F$4="GMH_Korea",N1064,IF(Input!F$4="GMH_EU",P1064,IF(Input!F$4="Skysuper",#REF!,IF(Input!F$4="SkyII",#REF!,IF(Input!F$4="XO-8000",#REF!, "FALSE")))))))</f>
        <v>00</v>
      </c>
      <c r="I1064" s="209">
        <f>IF(Input!F$4="GMH_OECC",K1064,IF(Input!F$4="GMH_XOEC",M1064,IF(Input!F$4="GMH_Korea",O1064,IF(Input!F$4="GMH_EU",Q1064,IF(Input!F$4="Skysuper",#REF!,IF(Input!F$4="SkyII",#REF!,IF(Input!F$4="XO-8000",#REF!, "FALSE")))))))</f>
        <v>0</v>
      </c>
      <c r="J1064" s="210" t="s">
        <v>10359</v>
      </c>
      <c r="K1064" s="268">
        <v>0</v>
      </c>
      <c r="L1064" s="270" t="s">
        <v>10359</v>
      </c>
      <c r="M1064" s="270">
        <v>0</v>
      </c>
      <c r="N1064" s="270" t="s">
        <v>10359</v>
      </c>
      <c r="O1064" s="270">
        <v>0</v>
      </c>
      <c r="P1064" s="270" t="s">
        <v>10359</v>
      </c>
      <c r="Q1064" s="270">
        <v>0</v>
      </c>
      <c r="R1064" s="74"/>
      <c r="S1064" s="75" t="str">
        <f t="shared" si="90"/>
        <v>0000</v>
      </c>
      <c r="T1064" s="75" t="str">
        <f t="shared" si="91"/>
        <v>00000000000000000000000000000000</v>
      </c>
      <c r="V1064" s="197"/>
      <c r="W1064" s="75">
        <f t="shared" si="92"/>
        <v>0</v>
      </c>
      <c r="AE1064" s="479"/>
    </row>
    <row r="1065" spans="1:31" s="75" customFormat="1" ht="13.5" x14ac:dyDescent="0.2">
      <c r="A1065" s="211">
        <v>1062</v>
      </c>
      <c r="B1065" s="212" t="s">
        <v>2525</v>
      </c>
      <c r="C1065" s="213" t="s">
        <v>2526</v>
      </c>
      <c r="D1065" s="213" t="s">
        <v>2431</v>
      </c>
      <c r="E1065" s="213">
        <v>0</v>
      </c>
      <c r="F1065" s="213" t="s">
        <v>553</v>
      </c>
      <c r="G1065" s="214" t="s">
        <v>677</v>
      </c>
      <c r="H1065" s="208" t="str">
        <f>IF(Input!F$4="GMH_OECC",J1065,IF(Input!F$4="GMH_XOEC",L1065,IF(Input!F$4="GMH_Korea",N1065,IF(Input!F$4="GMH_EU",P1065,IF(Input!F$4="Skysuper",#REF!,IF(Input!F$4="SkyII",#REF!,IF(Input!F$4="XO-8000",#REF!, "FALSE")))))))</f>
        <v>00</v>
      </c>
      <c r="I1065" s="209">
        <f>IF(Input!F$4="GMH_OECC",K1065,IF(Input!F$4="GMH_XOEC",M1065,IF(Input!F$4="GMH_Korea",O1065,IF(Input!F$4="GMH_EU",Q1065,IF(Input!F$4="Skysuper",#REF!,IF(Input!F$4="SkyII",#REF!,IF(Input!F$4="XO-8000",#REF!, "FALSE")))))))</f>
        <v>0</v>
      </c>
      <c r="J1065" s="210" t="s">
        <v>10359</v>
      </c>
      <c r="K1065" s="268">
        <v>0</v>
      </c>
      <c r="L1065" s="270" t="s">
        <v>10359</v>
      </c>
      <c r="M1065" s="270">
        <v>0</v>
      </c>
      <c r="N1065" s="270" t="s">
        <v>10359</v>
      </c>
      <c r="O1065" s="270">
        <v>0</v>
      </c>
      <c r="P1065" s="270" t="s">
        <v>10359</v>
      </c>
      <c r="Q1065" s="270">
        <v>0</v>
      </c>
      <c r="R1065" s="74"/>
      <c r="S1065" s="75" t="str">
        <f t="shared" si="90"/>
        <v>0000</v>
      </c>
      <c r="T1065" s="75" t="str">
        <f t="shared" si="91"/>
        <v>00000000000000000000000000000000</v>
      </c>
      <c r="V1065" s="197"/>
      <c r="W1065" s="75">
        <f t="shared" si="92"/>
        <v>0</v>
      </c>
      <c r="AE1065" s="479"/>
    </row>
    <row r="1066" spans="1:31" s="75" customFormat="1" ht="13.5" x14ac:dyDescent="0.2">
      <c r="A1066" s="211">
        <v>1063</v>
      </c>
      <c r="B1066" s="212" t="s">
        <v>2527</v>
      </c>
      <c r="C1066" s="213" t="s">
        <v>2528</v>
      </c>
      <c r="D1066" s="213" t="s">
        <v>2431</v>
      </c>
      <c r="E1066" s="213">
        <v>0</v>
      </c>
      <c r="F1066" s="213" t="s">
        <v>590</v>
      </c>
      <c r="G1066" s="214" t="s">
        <v>554</v>
      </c>
      <c r="H1066" s="208" t="str">
        <f>IF(Input!F$4="GMH_OECC",J1066,IF(Input!F$4="GMH_XOEC",L1066,IF(Input!F$4="GMH_Korea",N1066,IF(Input!F$4="GMH_EU",P1066,IF(Input!F$4="Skysuper",#REF!,IF(Input!F$4="SkyII",#REF!,IF(Input!F$4="XO-8000",#REF!, "FALSE")))))))</f>
        <v>00</v>
      </c>
      <c r="I1066" s="209">
        <f>IF(Input!F$4="GMH_OECC",K1066,IF(Input!F$4="GMH_XOEC",M1066,IF(Input!F$4="GMH_Korea",O1066,IF(Input!F$4="GMH_EU",Q1066,IF(Input!F$4="Skysuper",#REF!,IF(Input!F$4="SkyII",#REF!,IF(Input!F$4="XO-8000",#REF!, "FALSE")))))))</f>
        <v>0</v>
      </c>
      <c r="J1066" s="210" t="s">
        <v>10359</v>
      </c>
      <c r="K1066" s="268">
        <v>0</v>
      </c>
      <c r="L1066" s="270" t="s">
        <v>10359</v>
      </c>
      <c r="M1066" s="270">
        <v>0</v>
      </c>
      <c r="N1066" s="270" t="s">
        <v>10359</v>
      </c>
      <c r="O1066" s="270">
        <v>0</v>
      </c>
      <c r="P1066" s="270" t="s">
        <v>10359</v>
      </c>
      <c r="Q1066" s="270">
        <v>0</v>
      </c>
      <c r="R1066" s="74"/>
      <c r="S1066" s="75" t="str">
        <f t="shared" si="90"/>
        <v>0000</v>
      </c>
      <c r="T1066" s="75" t="str">
        <f t="shared" si="91"/>
        <v>00000000000000000000000000000000</v>
      </c>
      <c r="V1066" s="197"/>
      <c r="W1066" s="75">
        <f t="shared" si="92"/>
        <v>0</v>
      </c>
      <c r="AE1066" s="479"/>
    </row>
    <row r="1067" spans="1:31" s="75" customFormat="1" ht="13.5" x14ac:dyDescent="0.2">
      <c r="A1067" s="211">
        <v>1064</v>
      </c>
      <c r="B1067" s="212" t="s">
        <v>2529</v>
      </c>
      <c r="C1067" s="213" t="s">
        <v>2530</v>
      </c>
      <c r="D1067" s="213" t="s">
        <v>2431</v>
      </c>
      <c r="E1067" s="213">
        <v>0</v>
      </c>
      <c r="F1067" s="213" t="s">
        <v>553</v>
      </c>
      <c r="G1067" s="214" t="s">
        <v>677</v>
      </c>
      <c r="H1067" s="208" t="str">
        <f>IF(Input!F$4="GMH_OECC",J1067,IF(Input!F$4="GMH_XOEC",L1067,IF(Input!F$4="GMH_Korea",N1067,IF(Input!F$4="GMH_EU",P1067,IF(Input!F$4="Skysuper",#REF!,IF(Input!F$4="SkyII",#REF!,IF(Input!F$4="XO-8000",#REF!, "FALSE")))))))</f>
        <v>00</v>
      </c>
      <c r="I1067" s="209">
        <f>IF(Input!F$4="GMH_OECC",K1067,IF(Input!F$4="GMH_XOEC",M1067,IF(Input!F$4="GMH_Korea",O1067,IF(Input!F$4="GMH_EU",Q1067,IF(Input!F$4="Skysuper",#REF!,IF(Input!F$4="SkyII",#REF!,IF(Input!F$4="XO-8000",#REF!, "FALSE")))))))</f>
        <v>0</v>
      </c>
      <c r="J1067" s="210" t="s">
        <v>10359</v>
      </c>
      <c r="K1067" s="268">
        <v>0</v>
      </c>
      <c r="L1067" s="270" t="s">
        <v>10359</v>
      </c>
      <c r="M1067" s="270">
        <v>0</v>
      </c>
      <c r="N1067" s="270" t="s">
        <v>10359</v>
      </c>
      <c r="O1067" s="270">
        <v>0</v>
      </c>
      <c r="P1067" s="270" t="s">
        <v>10359</v>
      </c>
      <c r="Q1067" s="270">
        <v>0</v>
      </c>
      <c r="R1067" s="74"/>
      <c r="S1067" s="75" t="str">
        <f t="shared" si="90"/>
        <v>0000</v>
      </c>
      <c r="T1067" s="75" t="str">
        <f t="shared" si="91"/>
        <v>00000000000000000000000000000000</v>
      </c>
      <c r="V1067" s="197"/>
      <c r="W1067" s="75">
        <f t="shared" si="92"/>
        <v>0</v>
      </c>
      <c r="AE1067" s="479"/>
    </row>
    <row r="1068" spans="1:31" s="75" customFormat="1" ht="13.5" x14ac:dyDescent="0.2">
      <c r="A1068" s="211">
        <v>1065</v>
      </c>
      <c r="B1068" s="212" t="s">
        <v>2531</v>
      </c>
      <c r="C1068" s="213" t="s">
        <v>2532</v>
      </c>
      <c r="D1068" s="213" t="s">
        <v>2431</v>
      </c>
      <c r="E1068" s="213">
        <v>0</v>
      </c>
      <c r="F1068" s="213" t="s">
        <v>553</v>
      </c>
      <c r="G1068" s="214" t="s">
        <v>677</v>
      </c>
      <c r="H1068" s="208" t="str">
        <f>IF(Input!F$4="GMH_OECC",J1068,IF(Input!F$4="GMH_XOEC",L1068,IF(Input!F$4="GMH_Korea",N1068,IF(Input!F$4="GMH_EU",P1068,IF(Input!F$4="Skysuper",#REF!,IF(Input!F$4="SkyII",#REF!,IF(Input!F$4="XO-8000",#REF!, "FALSE")))))))</f>
        <v>00</v>
      </c>
      <c r="I1068" s="209">
        <f>IF(Input!F$4="GMH_OECC",K1068,IF(Input!F$4="GMH_XOEC",M1068,IF(Input!F$4="GMH_Korea",O1068,IF(Input!F$4="GMH_EU",Q1068,IF(Input!F$4="Skysuper",#REF!,IF(Input!F$4="SkyII",#REF!,IF(Input!F$4="XO-8000",#REF!, "FALSE")))))))</f>
        <v>0</v>
      </c>
      <c r="J1068" s="210" t="s">
        <v>10359</v>
      </c>
      <c r="K1068" s="268">
        <v>0</v>
      </c>
      <c r="L1068" s="270" t="s">
        <v>10359</v>
      </c>
      <c r="M1068" s="270">
        <v>0</v>
      </c>
      <c r="N1068" s="270" t="s">
        <v>10359</v>
      </c>
      <c r="O1068" s="270">
        <v>0</v>
      </c>
      <c r="P1068" s="270" t="s">
        <v>10359</v>
      </c>
      <c r="Q1068" s="270">
        <v>0</v>
      </c>
      <c r="R1068" s="74"/>
      <c r="S1068" s="75" t="str">
        <f t="shared" si="90"/>
        <v>0000</v>
      </c>
      <c r="T1068" s="75" t="str">
        <f t="shared" si="91"/>
        <v>00000000000000000000000000000000</v>
      </c>
      <c r="V1068" s="197"/>
      <c r="W1068" s="75">
        <f t="shared" si="92"/>
        <v>0</v>
      </c>
      <c r="AE1068" s="479"/>
    </row>
    <row r="1069" spans="1:31" s="75" customFormat="1" ht="13.5" x14ac:dyDescent="0.2">
      <c r="A1069" s="211">
        <v>1066</v>
      </c>
      <c r="B1069" s="212" t="s">
        <v>2533</v>
      </c>
      <c r="C1069" s="213" t="s">
        <v>2534</v>
      </c>
      <c r="D1069" s="213" t="s">
        <v>2431</v>
      </c>
      <c r="E1069" s="213">
        <v>0</v>
      </c>
      <c r="F1069" s="213" t="s">
        <v>553</v>
      </c>
      <c r="G1069" s="214" t="s">
        <v>677</v>
      </c>
      <c r="H1069" s="208" t="str">
        <f>IF(Input!F$4="GMH_OECC",J1069,IF(Input!F$4="GMH_XOEC",L1069,IF(Input!F$4="GMH_Korea",N1069,IF(Input!F$4="GMH_EU",P1069,IF(Input!F$4="Skysuper",#REF!,IF(Input!F$4="SkyII",#REF!,IF(Input!F$4="XO-8000",#REF!, "FALSE")))))))</f>
        <v>00</v>
      </c>
      <c r="I1069" s="209">
        <f>IF(Input!F$4="GMH_OECC",K1069,IF(Input!F$4="GMH_XOEC",M1069,IF(Input!F$4="GMH_Korea",O1069,IF(Input!F$4="GMH_EU",Q1069,IF(Input!F$4="Skysuper",#REF!,IF(Input!F$4="SkyII",#REF!,IF(Input!F$4="XO-8000",#REF!, "FALSE")))))))</f>
        <v>0</v>
      </c>
      <c r="J1069" s="210" t="s">
        <v>10359</v>
      </c>
      <c r="K1069" s="268">
        <v>0</v>
      </c>
      <c r="L1069" s="270" t="s">
        <v>10359</v>
      </c>
      <c r="M1069" s="270">
        <v>0</v>
      </c>
      <c r="N1069" s="270" t="s">
        <v>10359</v>
      </c>
      <c r="O1069" s="270">
        <v>0</v>
      </c>
      <c r="P1069" s="270" t="s">
        <v>10359</v>
      </c>
      <c r="Q1069" s="270">
        <v>0</v>
      </c>
      <c r="R1069" s="74"/>
      <c r="S1069" s="75" t="str">
        <f t="shared" si="90"/>
        <v>0000</v>
      </c>
      <c r="T1069" s="75" t="str">
        <f t="shared" si="91"/>
        <v>00000000000000000000000000000000</v>
      </c>
      <c r="V1069" s="197"/>
      <c r="W1069" s="75">
        <f t="shared" si="92"/>
        <v>0</v>
      </c>
      <c r="AE1069" s="479"/>
    </row>
    <row r="1070" spans="1:31" s="75" customFormat="1" ht="13.5" x14ac:dyDescent="0.2">
      <c r="A1070" s="211">
        <v>1067</v>
      </c>
      <c r="B1070" s="212" t="s">
        <v>2535</v>
      </c>
      <c r="C1070" s="213" t="s">
        <v>2536</v>
      </c>
      <c r="D1070" s="213" t="s">
        <v>2431</v>
      </c>
      <c r="E1070" s="213">
        <v>0</v>
      </c>
      <c r="F1070" s="213" t="s">
        <v>553</v>
      </c>
      <c r="G1070" s="214" t="s">
        <v>677</v>
      </c>
      <c r="H1070" s="208" t="str">
        <f>IF(Input!F$4="GMH_OECC",J1070,IF(Input!F$4="GMH_XOEC",L1070,IF(Input!F$4="GMH_Korea",N1070,IF(Input!F$4="GMH_EU",P1070,IF(Input!F$4="Skysuper",#REF!,IF(Input!F$4="SkyII",#REF!,IF(Input!F$4="XO-8000",#REF!, "FALSE")))))))</f>
        <v>00</v>
      </c>
      <c r="I1070" s="209">
        <f>IF(Input!F$4="GMH_OECC",K1070,IF(Input!F$4="GMH_XOEC",M1070,IF(Input!F$4="GMH_Korea",O1070,IF(Input!F$4="GMH_EU",Q1070,IF(Input!F$4="Skysuper",#REF!,IF(Input!F$4="SkyII",#REF!,IF(Input!F$4="XO-8000",#REF!, "FALSE")))))))</f>
        <v>0</v>
      </c>
      <c r="J1070" s="210" t="s">
        <v>10359</v>
      </c>
      <c r="K1070" s="268">
        <v>0</v>
      </c>
      <c r="L1070" s="270" t="s">
        <v>10359</v>
      </c>
      <c r="M1070" s="270">
        <v>0</v>
      </c>
      <c r="N1070" s="270" t="s">
        <v>10359</v>
      </c>
      <c r="O1070" s="270">
        <v>0</v>
      </c>
      <c r="P1070" s="270" t="s">
        <v>10359</v>
      </c>
      <c r="Q1070" s="270">
        <v>0</v>
      </c>
      <c r="R1070" s="74"/>
      <c r="S1070" s="75" t="str">
        <f t="shared" si="90"/>
        <v>0000</v>
      </c>
      <c r="T1070" s="75" t="str">
        <f t="shared" si="91"/>
        <v>00000000000000000000000000000000</v>
      </c>
      <c r="V1070" s="197"/>
      <c r="W1070" s="75">
        <f t="shared" si="92"/>
        <v>0</v>
      </c>
      <c r="AE1070" s="479"/>
    </row>
    <row r="1071" spans="1:31" s="75" customFormat="1" ht="13.5" x14ac:dyDescent="0.2">
      <c r="A1071" s="211">
        <v>1068</v>
      </c>
      <c r="B1071" s="212" t="s">
        <v>2537</v>
      </c>
      <c r="C1071" s="213" t="s">
        <v>2538</v>
      </c>
      <c r="D1071" s="213" t="s">
        <v>2431</v>
      </c>
      <c r="E1071" s="213">
        <v>0</v>
      </c>
      <c r="F1071" s="213" t="s">
        <v>553</v>
      </c>
      <c r="G1071" s="214" t="s">
        <v>677</v>
      </c>
      <c r="H1071" s="208" t="str">
        <f>IF(Input!F$4="GMH_OECC",J1071,IF(Input!F$4="GMH_XOEC",L1071,IF(Input!F$4="GMH_Korea",N1071,IF(Input!F$4="GMH_EU",P1071,IF(Input!F$4="Skysuper",#REF!,IF(Input!F$4="SkyII",#REF!,IF(Input!F$4="XO-8000",#REF!, "FALSE")))))))</f>
        <v>00</v>
      </c>
      <c r="I1071" s="209">
        <f>IF(Input!F$4="GMH_OECC",K1071,IF(Input!F$4="GMH_XOEC",M1071,IF(Input!F$4="GMH_Korea",O1071,IF(Input!F$4="GMH_EU",Q1071,IF(Input!F$4="Skysuper",#REF!,IF(Input!F$4="SkyII",#REF!,IF(Input!F$4="XO-8000",#REF!, "FALSE")))))))</f>
        <v>0</v>
      </c>
      <c r="J1071" s="210" t="s">
        <v>10359</v>
      </c>
      <c r="K1071" s="268">
        <v>0</v>
      </c>
      <c r="L1071" s="270" t="s">
        <v>10359</v>
      </c>
      <c r="M1071" s="270">
        <v>0</v>
      </c>
      <c r="N1071" s="270" t="s">
        <v>10359</v>
      </c>
      <c r="O1071" s="270">
        <v>0</v>
      </c>
      <c r="P1071" s="270" t="s">
        <v>10359</v>
      </c>
      <c r="Q1071" s="270">
        <v>0</v>
      </c>
      <c r="R1071" s="74"/>
      <c r="S1071" s="75" t="str">
        <f t="shared" si="90"/>
        <v>0000</v>
      </c>
      <c r="T1071" s="75" t="str">
        <f t="shared" si="91"/>
        <v>00000000000000000000000000000000</v>
      </c>
      <c r="V1071" s="197"/>
      <c r="W1071" s="75">
        <f t="shared" si="92"/>
        <v>0</v>
      </c>
      <c r="AE1071" s="479"/>
    </row>
    <row r="1072" spans="1:31" s="75" customFormat="1" ht="13.5" x14ac:dyDescent="0.2">
      <c r="A1072" s="211">
        <v>1069</v>
      </c>
      <c r="B1072" s="212" t="s">
        <v>2539</v>
      </c>
      <c r="C1072" s="213" t="s">
        <v>2540</v>
      </c>
      <c r="D1072" s="213" t="s">
        <v>2431</v>
      </c>
      <c r="E1072" s="213">
        <v>0</v>
      </c>
      <c r="F1072" s="213" t="s">
        <v>553</v>
      </c>
      <c r="G1072" s="214" t="s">
        <v>677</v>
      </c>
      <c r="H1072" s="208" t="str">
        <f>IF(Input!F$4="GMH_OECC",J1072,IF(Input!F$4="GMH_XOEC",L1072,IF(Input!F$4="GMH_Korea",N1072,IF(Input!F$4="GMH_EU",P1072,IF(Input!F$4="Skysuper",#REF!,IF(Input!F$4="SkyII",#REF!,IF(Input!F$4="XO-8000",#REF!, "FALSE")))))))</f>
        <v>00</v>
      </c>
      <c r="I1072" s="209">
        <f>IF(Input!F$4="GMH_OECC",K1072,IF(Input!F$4="GMH_XOEC",M1072,IF(Input!F$4="GMH_Korea",O1072,IF(Input!F$4="GMH_EU",Q1072,IF(Input!F$4="Skysuper",#REF!,IF(Input!F$4="SkyII",#REF!,IF(Input!F$4="XO-8000",#REF!, "FALSE")))))))</f>
        <v>0</v>
      </c>
      <c r="J1072" s="210" t="s">
        <v>10359</v>
      </c>
      <c r="K1072" s="268">
        <v>0</v>
      </c>
      <c r="L1072" s="270" t="s">
        <v>10359</v>
      </c>
      <c r="M1072" s="270">
        <v>0</v>
      </c>
      <c r="N1072" s="270" t="s">
        <v>10359</v>
      </c>
      <c r="O1072" s="270">
        <v>0</v>
      </c>
      <c r="P1072" s="270" t="s">
        <v>10359</v>
      </c>
      <c r="Q1072" s="270">
        <v>0</v>
      </c>
      <c r="R1072" s="74"/>
      <c r="S1072" s="75" t="str">
        <f t="shared" si="90"/>
        <v>0000</v>
      </c>
      <c r="T1072" s="75" t="str">
        <f t="shared" si="91"/>
        <v>00000000000000000000000000000000</v>
      </c>
      <c r="V1072" s="197"/>
      <c r="W1072" s="75">
        <f t="shared" si="92"/>
        <v>0</v>
      </c>
      <c r="AE1072" s="479"/>
    </row>
    <row r="1073" spans="1:31" s="75" customFormat="1" ht="13.5" x14ac:dyDescent="0.2">
      <c r="A1073" s="211">
        <v>1070</v>
      </c>
      <c r="B1073" s="212" t="s">
        <v>2541</v>
      </c>
      <c r="C1073" s="213" t="s">
        <v>2542</v>
      </c>
      <c r="D1073" s="213" t="s">
        <v>2431</v>
      </c>
      <c r="E1073" s="213">
        <v>0</v>
      </c>
      <c r="F1073" s="213" t="s">
        <v>553</v>
      </c>
      <c r="G1073" s="214" t="s">
        <v>677</v>
      </c>
      <c r="H1073" s="208" t="str">
        <f>IF(Input!F$4="GMH_OECC",J1073,IF(Input!F$4="GMH_XOEC",L1073,IF(Input!F$4="GMH_Korea",N1073,IF(Input!F$4="GMH_EU",P1073,IF(Input!F$4="Skysuper",#REF!,IF(Input!F$4="SkyII",#REF!,IF(Input!F$4="XO-8000",#REF!, "FALSE")))))))</f>
        <v>00</v>
      </c>
      <c r="I1073" s="209">
        <f>IF(Input!F$4="GMH_OECC",K1073,IF(Input!F$4="GMH_XOEC",M1073,IF(Input!F$4="GMH_Korea",O1073,IF(Input!F$4="GMH_EU",Q1073,IF(Input!F$4="Skysuper",#REF!,IF(Input!F$4="SkyII",#REF!,IF(Input!F$4="XO-8000",#REF!, "FALSE")))))))</f>
        <v>0</v>
      </c>
      <c r="J1073" s="210" t="s">
        <v>10359</v>
      </c>
      <c r="K1073" s="268">
        <v>0</v>
      </c>
      <c r="L1073" s="270" t="s">
        <v>10359</v>
      </c>
      <c r="M1073" s="270">
        <v>0</v>
      </c>
      <c r="N1073" s="270" t="s">
        <v>10359</v>
      </c>
      <c r="O1073" s="270">
        <v>0</v>
      </c>
      <c r="P1073" s="270" t="s">
        <v>10359</v>
      </c>
      <c r="Q1073" s="270">
        <v>0</v>
      </c>
      <c r="R1073" s="74"/>
      <c r="S1073" s="75" t="str">
        <f t="shared" si="90"/>
        <v>0000</v>
      </c>
      <c r="T1073" s="75" t="str">
        <f t="shared" si="91"/>
        <v>00000000000000000000000000000000</v>
      </c>
      <c r="V1073" s="197"/>
      <c r="W1073" s="75">
        <f t="shared" si="92"/>
        <v>0</v>
      </c>
      <c r="AE1073" s="479"/>
    </row>
    <row r="1074" spans="1:31" s="75" customFormat="1" ht="13.5" x14ac:dyDescent="0.2">
      <c r="A1074" s="211">
        <v>1071</v>
      </c>
      <c r="B1074" s="212" t="s">
        <v>2543</v>
      </c>
      <c r="C1074" s="213" t="s">
        <v>2544</v>
      </c>
      <c r="D1074" s="213" t="s">
        <v>2431</v>
      </c>
      <c r="E1074" s="213">
        <v>0</v>
      </c>
      <c r="F1074" s="213" t="s">
        <v>553</v>
      </c>
      <c r="G1074" s="214" t="s">
        <v>677</v>
      </c>
      <c r="H1074" s="208" t="str">
        <f>IF(Input!F$4="GMH_OECC",J1074,IF(Input!F$4="GMH_XOEC",L1074,IF(Input!F$4="GMH_Korea",N1074,IF(Input!F$4="GMH_EU",P1074,IF(Input!F$4="Skysuper",#REF!,IF(Input!F$4="SkyII",#REF!,IF(Input!F$4="XO-8000",#REF!, "FALSE")))))))</f>
        <v>00</v>
      </c>
      <c r="I1074" s="209">
        <f>IF(Input!F$4="GMH_OECC",K1074,IF(Input!F$4="GMH_XOEC",M1074,IF(Input!F$4="GMH_Korea",O1074,IF(Input!F$4="GMH_EU",Q1074,IF(Input!F$4="Skysuper",#REF!,IF(Input!F$4="SkyII",#REF!,IF(Input!F$4="XO-8000",#REF!, "FALSE")))))))</f>
        <v>0</v>
      </c>
      <c r="J1074" s="210" t="s">
        <v>10359</v>
      </c>
      <c r="K1074" s="268">
        <v>0</v>
      </c>
      <c r="L1074" s="270" t="s">
        <v>10359</v>
      </c>
      <c r="M1074" s="270">
        <v>0</v>
      </c>
      <c r="N1074" s="270" t="s">
        <v>10359</v>
      </c>
      <c r="O1074" s="270">
        <v>0</v>
      </c>
      <c r="P1074" s="270" t="s">
        <v>10359</v>
      </c>
      <c r="Q1074" s="270">
        <v>0</v>
      </c>
      <c r="R1074" s="74"/>
      <c r="S1074" s="75" t="str">
        <f t="shared" si="90"/>
        <v>0000</v>
      </c>
      <c r="T1074" s="75" t="str">
        <f t="shared" si="91"/>
        <v>00000000000000000000000000000000</v>
      </c>
      <c r="V1074" s="197"/>
      <c r="W1074" s="75">
        <f t="shared" si="92"/>
        <v>0</v>
      </c>
      <c r="AE1074" s="479"/>
    </row>
    <row r="1075" spans="1:31" s="75" customFormat="1" ht="13.5" x14ac:dyDescent="0.2">
      <c r="A1075" s="211">
        <v>1072</v>
      </c>
      <c r="B1075" s="212" t="s">
        <v>2545</v>
      </c>
      <c r="C1075" s="213" t="s">
        <v>2546</v>
      </c>
      <c r="D1075" s="213" t="s">
        <v>2431</v>
      </c>
      <c r="E1075" s="213">
        <v>0</v>
      </c>
      <c r="F1075" s="213" t="s">
        <v>590</v>
      </c>
      <c r="G1075" s="214" t="s">
        <v>677</v>
      </c>
      <c r="H1075" s="208" t="str">
        <f>IF(Input!F$4="GMH_OECC",J1075,IF(Input!F$4="GMH_XOEC",L1075,IF(Input!F$4="GMH_Korea",N1075,IF(Input!F$4="GMH_EU",P1075,IF(Input!F$4="Skysuper",#REF!,IF(Input!F$4="SkyII",#REF!,IF(Input!F$4="XO-8000",#REF!, "FALSE")))))))</f>
        <v>00</v>
      </c>
      <c r="I1075" s="209">
        <f>IF(Input!F$4="GMH_OECC",K1075,IF(Input!F$4="GMH_XOEC",M1075,IF(Input!F$4="GMH_Korea",O1075,IF(Input!F$4="GMH_EU",Q1075,IF(Input!F$4="Skysuper",#REF!,IF(Input!F$4="SkyII",#REF!,IF(Input!F$4="XO-8000",#REF!, "FALSE")))))))</f>
        <v>0</v>
      </c>
      <c r="J1075" s="210" t="s">
        <v>10359</v>
      </c>
      <c r="K1075" s="268">
        <v>0</v>
      </c>
      <c r="L1075" s="270" t="s">
        <v>10359</v>
      </c>
      <c r="M1075" s="270">
        <v>0</v>
      </c>
      <c r="N1075" s="270" t="s">
        <v>10359</v>
      </c>
      <c r="O1075" s="270">
        <v>0</v>
      </c>
      <c r="P1075" s="270" t="s">
        <v>10359</v>
      </c>
      <c r="Q1075" s="270">
        <v>0</v>
      </c>
      <c r="R1075" s="74"/>
      <c r="S1075" s="75" t="str">
        <f t="shared" si="90"/>
        <v>0000</v>
      </c>
      <c r="T1075" s="75" t="str">
        <f t="shared" si="91"/>
        <v>00000000000000000000000000000000</v>
      </c>
      <c r="V1075" s="197"/>
      <c r="W1075" s="75">
        <f t="shared" si="92"/>
        <v>0</v>
      </c>
      <c r="AE1075" s="479"/>
    </row>
    <row r="1076" spans="1:31" s="75" customFormat="1" ht="13.5" x14ac:dyDescent="0.2">
      <c r="A1076" s="211">
        <v>1073</v>
      </c>
      <c r="B1076" s="212" t="s">
        <v>2547</v>
      </c>
      <c r="C1076" s="213" t="s">
        <v>2548</v>
      </c>
      <c r="D1076" s="213" t="s">
        <v>2431</v>
      </c>
      <c r="E1076" s="213">
        <v>0</v>
      </c>
      <c r="F1076" s="213" t="s">
        <v>590</v>
      </c>
      <c r="G1076" s="214" t="s">
        <v>677</v>
      </c>
      <c r="H1076" s="208" t="str">
        <f>IF(Input!F$4="GMH_OECC",J1076,IF(Input!F$4="GMH_XOEC",L1076,IF(Input!F$4="GMH_Korea",N1076,IF(Input!F$4="GMH_EU",P1076,IF(Input!F$4="Skysuper",#REF!,IF(Input!F$4="SkyII",#REF!,IF(Input!F$4="XO-8000",#REF!, "FALSE")))))))</f>
        <v>00</v>
      </c>
      <c r="I1076" s="209">
        <f>IF(Input!F$4="GMH_OECC",K1076,IF(Input!F$4="GMH_XOEC",M1076,IF(Input!F$4="GMH_Korea",O1076,IF(Input!F$4="GMH_EU",Q1076,IF(Input!F$4="Skysuper",#REF!,IF(Input!F$4="SkyII",#REF!,IF(Input!F$4="XO-8000",#REF!, "FALSE")))))))</f>
        <v>0</v>
      </c>
      <c r="J1076" s="210" t="s">
        <v>10359</v>
      </c>
      <c r="K1076" s="268">
        <v>0</v>
      </c>
      <c r="L1076" s="270" t="s">
        <v>10359</v>
      </c>
      <c r="M1076" s="270">
        <v>0</v>
      </c>
      <c r="N1076" s="270" t="s">
        <v>10359</v>
      </c>
      <c r="O1076" s="270">
        <v>0</v>
      </c>
      <c r="P1076" s="270" t="s">
        <v>10359</v>
      </c>
      <c r="Q1076" s="270">
        <v>0</v>
      </c>
      <c r="R1076" s="74"/>
      <c r="S1076" s="75" t="str">
        <f t="shared" si="90"/>
        <v>0000</v>
      </c>
      <c r="T1076" s="75" t="str">
        <f t="shared" si="91"/>
        <v>00000000000000000000000000000000</v>
      </c>
      <c r="V1076" s="197"/>
      <c r="W1076" s="75">
        <f t="shared" si="92"/>
        <v>0</v>
      </c>
      <c r="AE1076" s="479"/>
    </row>
    <row r="1077" spans="1:31" s="75" customFormat="1" ht="13.5" x14ac:dyDescent="0.2">
      <c r="A1077" s="211">
        <v>1074</v>
      </c>
      <c r="B1077" s="212" t="s">
        <v>2549</v>
      </c>
      <c r="C1077" s="213" t="s">
        <v>2550</v>
      </c>
      <c r="D1077" s="213" t="s">
        <v>2431</v>
      </c>
      <c r="E1077" s="213">
        <v>0</v>
      </c>
      <c r="F1077" s="213" t="s">
        <v>590</v>
      </c>
      <c r="G1077" s="214" t="s">
        <v>677</v>
      </c>
      <c r="H1077" s="208" t="str">
        <f>IF(Input!F$4="GMH_OECC",J1077,IF(Input!F$4="GMH_XOEC",L1077,IF(Input!F$4="GMH_Korea",N1077,IF(Input!F$4="GMH_EU",P1077,IF(Input!F$4="Skysuper",#REF!,IF(Input!F$4="SkyII",#REF!,IF(Input!F$4="XO-8000",#REF!, "FALSE")))))))</f>
        <v>00</v>
      </c>
      <c r="I1077" s="209">
        <f>IF(Input!F$4="GMH_OECC",K1077,IF(Input!F$4="GMH_XOEC",M1077,IF(Input!F$4="GMH_Korea",O1077,IF(Input!F$4="GMH_EU",Q1077,IF(Input!F$4="Skysuper",#REF!,IF(Input!F$4="SkyII",#REF!,IF(Input!F$4="XO-8000",#REF!, "FALSE")))))))</f>
        <v>0</v>
      </c>
      <c r="J1077" s="210" t="s">
        <v>10359</v>
      </c>
      <c r="K1077" s="268">
        <v>0</v>
      </c>
      <c r="L1077" s="270" t="s">
        <v>10359</v>
      </c>
      <c r="M1077" s="270">
        <v>0</v>
      </c>
      <c r="N1077" s="270" t="s">
        <v>10359</v>
      </c>
      <c r="O1077" s="270">
        <v>0</v>
      </c>
      <c r="P1077" s="270" t="s">
        <v>10359</v>
      </c>
      <c r="Q1077" s="270">
        <v>0</v>
      </c>
      <c r="R1077" s="74"/>
      <c r="S1077" s="75" t="str">
        <f t="shared" si="90"/>
        <v>0000</v>
      </c>
      <c r="T1077" s="75" t="str">
        <f t="shared" si="91"/>
        <v>00000000000000000000000000000000</v>
      </c>
      <c r="V1077" s="197"/>
      <c r="W1077" s="75">
        <f t="shared" si="92"/>
        <v>0</v>
      </c>
      <c r="AE1077" s="479"/>
    </row>
    <row r="1078" spans="1:31" s="75" customFormat="1" ht="13.5" x14ac:dyDescent="0.2">
      <c r="A1078" s="211">
        <v>1075</v>
      </c>
      <c r="B1078" s="212" t="s">
        <v>2551</v>
      </c>
      <c r="C1078" s="213" t="s">
        <v>2552</v>
      </c>
      <c r="D1078" s="213" t="s">
        <v>2431</v>
      </c>
      <c r="E1078" s="213">
        <v>0</v>
      </c>
      <c r="F1078" s="213" t="s">
        <v>590</v>
      </c>
      <c r="G1078" s="214" t="s">
        <v>677</v>
      </c>
      <c r="H1078" s="208" t="str">
        <f>IF(Input!F$4="GMH_OECC",J1078,IF(Input!F$4="GMH_XOEC",L1078,IF(Input!F$4="GMH_Korea",N1078,IF(Input!F$4="GMH_EU",P1078,IF(Input!F$4="Skysuper",#REF!,IF(Input!F$4="SkyII",#REF!,IF(Input!F$4="XO-8000",#REF!, "FALSE")))))))</f>
        <v>00</v>
      </c>
      <c r="I1078" s="209">
        <f>IF(Input!F$4="GMH_OECC",K1078,IF(Input!F$4="GMH_XOEC",M1078,IF(Input!F$4="GMH_Korea",O1078,IF(Input!F$4="GMH_EU",Q1078,IF(Input!F$4="Skysuper",#REF!,IF(Input!F$4="SkyII",#REF!,IF(Input!F$4="XO-8000",#REF!, "FALSE")))))))</f>
        <v>0</v>
      </c>
      <c r="J1078" s="210" t="s">
        <v>10359</v>
      </c>
      <c r="K1078" s="268">
        <v>0</v>
      </c>
      <c r="L1078" s="270" t="s">
        <v>10359</v>
      </c>
      <c r="M1078" s="270">
        <v>0</v>
      </c>
      <c r="N1078" s="270" t="s">
        <v>10359</v>
      </c>
      <c r="O1078" s="270">
        <v>0</v>
      </c>
      <c r="P1078" s="270" t="s">
        <v>10359</v>
      </c>
      <c r="Q1078" s="270">
        <v>0</v>
      </c>
      <c r="R1078" s="74"/>
      <c r="S1078" s="75" t="str">
        <f t="shared" si="90"/>
        <v>0000</v>
      </c>
      <c r="T1078" s="75" t="str">
        <f t="shared" si="91"/>
        <v>00000000000000000000000000000000</v>
      </c>
      <c r="V1078" s="197"/>
      <c r="W1078" s="75">
        <f t="shared" si="92"/>
        <v>0</v>
      </c>
      <c r="AE1078" s="479"/>
    </row>
    <row r="1079" spans="1:31" s="75" customFormat="1" ht="13.5" x14ac:dyDescent="0.2">
      <c r="A1079" s="211">
        <v>1076</v>
      </c>
      <c r="B1079" s="212" t="s">
        <v>2553</v>
      </c>
      <c r="C1079" s="213" t="s">
        <v>2554</v>
      </c>
      <c r="D1079" s="213" t="s">
        <v>2431</v>
      </c>
      <c r="E1079" s="213">
        <v>0</v>
      </c>
      <c r="F1079" s="213" t="s">
        <v>590</v>
      </c>
      <c r="G1079" s="214" t="s">
        <v>677</v>
      </c>
      <c r="H1079" s="208" t="str">
        <f>IF(Input!F$4="GMH_OECC",J1079,IF(Input!F$4="GMH_XOEC",L1079,IF(Input!F$4="GMH_Korea",N1079,IF(Input!F$4="GMH_EU",P1079,IF(Input!F$4="Skysuper",#REF!,IF(Input!F$4="SkyII",#REF!,IF(Input!F$4="XO-8000",#REF!, "FALSE")))))))</f>
        <v>00</v>
      </c>
      <c r="I1079" s="209">
        <f>IF(Input!F$4="GMH_OECC",K1079,IF(Input!F$4="GMH_XOEC",M1079,IF(Input!F$4="GMH_Korea",O1079,IF(Input!F$4="GMH_EU",Q1079,IF(Input!F$4="Skysuper",#REF!,IF(Input!F$4="SkyII",#REF!,IF(Input!F$4="XO-8000",#REF!, "FALSE")))))))</f>
        <v>0</v>
      </c>
      <c r="J1079" s="210" t="s">
        <v>10359</v>
      </c>
      <c r="K1079" s="268">
        <v>0</v>
      </c>
      <c r="L1079" s="270" t="s">
        <v>10359</v>
      </c>
      <c r="M1079" s="270">
        <v>0</v>
      </c>
      <c r="N1079" s="270" t="s">
        <v>10359</v>
      </c>
      <c r="O1079" s="270">
        <v>0</v>
      </c>
      <c r="P1079" s="270" t="s">
        <v>10359</v>
      </c>
      <c r="Q1079" s="270">
        <v>0</v>
      </c>
      <c r="R1079" s="74"/>
      <c r="S1079" s="75" t="str">
        <f t="shared" si="90"/>
        <v>0000</v>
      </c>
      <c r="T1079" s="75" t="str">
        <f t="shared" si="91"/>
        <v>00000000000000000000000000000000</v>
      </c>
      <c r="V1079" s="197"/>
      <c r="W1079" s="75">
        <f t="shared" si="92"/>
        <v>0</v>
      </c>
      <c r="AE1079" s="479"/>
    </row>
    <row r="1080" spans="1:31" s="75" customFormat="1" ht="13.5" x14ac:dyDescent="0.2">
      <c r="A1080" s="211">
        <v>1077</v>
      </c>
      <c r="B1080" s="212" t="s">
        <v>2555</v>
      </c>
      <c r="C1080" s="213" t="s">
        <v>2556</v>
      </c>
      <c r="D1080" s="213" t="s">
        <v>2431</v>
      </c>
      <c r="E1080" s="213">
        <v>0</v>
      </c>
      <c r="F1080" s="213" t="s">
        <v>590</v>
      </c>
      <c r="G1080" s="214" t="s">
        <v>677</v>
      </c>
      <c r="H1080" s="208" t="str">
        <f>IF(Input!F$4="GMH_OECC",J1080,IF(Input!F$4="GMH_XOEC",L1080,IF(Input!F$4="GMH_Korea",N1080,IF(Input!F$4="GMH_EU",P1080,IF(Input!F$4="Skysuper",#REF!,IF(Input!F$4="SkyII",#REF!,IF(Input!F$4="XO-8000",#REF!, "FALSE")))))))</f>
        <v>00</v>
      </c>
      <c r="I1080" s="209">
        <f>IF(Input!F$4="GMH_OECC",K1080,IF(Input!F$4="GMH_XOEC",M1080,IF(Input!F$4="GMH_Korea",O1080,IF(Input!F$4="GMH_EU",Q1080,IF(Input!F$4="Skysuper",#REF!,IF(Input!F$4="SkyII",#REF!,IF(Input!F$4="XO-8000",#REF!, "FALSE")))))))</f>
        <v>0</v>
      </c>
      <c r="J1080" s="210" t="s">
        <v>10359</v>
      </c>
      <c r="K1080" s="268">
        <v>0</v>
      </c>
      <c r="L1080" s="270" t="s">
        <v>10359</v>
      </c>
      <c r="M1080" s="270">
        <v>0</v>
      </c>
      <c r="N1080" s="270" t="s">
        <v>10359</v>
      </c>
      <c r="O1080" s="270">
        <v>0</v>
      </c>
      <c r="P1080" s="270" t="s">
        <v>10359</v>
      </c>
      <c r="Q1080" s="270">
        <v>0</v>
      </c>
      <c r="R1080" s="74"/>
      <c r="S1080" s="75" t="str">
        <f t="shared" si="90"/>
        <v>0000</v>
      </c>
      <c r="T1080" s="75" t="str">
        <f t="shared" si="91"/>
        <v>00000000000000000000000000000000</v>
      </c>
      <c r="V1080" s="197"/>
      <c r="W1080" s="75">
        <f t="shared" si="92"/>
        <v>0</v>
      </c>
      <c r="AE1080" s="479"/>
    </row>
    <row r="1081" spans="1:31" s="75" customFormat="1" ht="13.5" x14ac:dyDescent="0.2">
      <c r="A1081" s="211">
        <v>1078</v>
      </c>
      <c r="B1081" s="212" t="s">
        <v>2557</v>
      </c>
      <c r="C1081" s="213" t="s">
        <v>2558</v>
      </c>
      <c r="D1081" s="213" t="s">
        <v>2431</v>
      </c>
      <c r="E1081" s="213">
        <v>0</v>
      </c>
      <c r="F1081" s="213" t="s">
        <v>590</v>
      </c>
      <c r="G1081" s="214" t="s">
        <v>677</v>
      </c>
      <c r="H1081" s="208" t="str">
        <f>IF(Input!F$4="GMH_OECC",J1081,IF(Input!F$4="GMH_XOEC",L1081,IF(Input!F$4="GMH_Korea",N1081,IF(Input!F$4="GMH_EU",P1081,IF(Input!F$4="Skysuper",#REF!,IF(Input!F$4="SkyII",#REF!,IF(Input!F$4="XO-8000",#REF!, "FALSE")))))))</f>
        <v>00</v>
      </c>
      <c r="I1081" s="209">
        <f>IF(Input!F$4="GMH_OECC",K1081,IF(Input!F$4="GMH_XOEC",M1081,IF(Input!F$4="GMH_Korea",O1081,IF(Input!F$4="GMH_EU",Q1081,IF(Input!F$4="Skysuper",#REF!,IF(Input!F$4="SkyII",#REF!,IF(Input!F$4="XO-8000",#REF!, "FALSE")))))))</f>
        <v>0</v>
      </c>
      <c r="J1081" s="210" t="s">
        <v>10359</v>
      </c>
      <c r="K1081" s="268">
        <v>0</v>
      </c>
      <c r="L1081" s="270" t="s">
        <v>10359</v>
      </c>
      <c r="M1081" s="270">
        <v>0</v>
      </c>
      <c r="N1081" s="270" t="s">
        <v>10359</v>
      </c>
      <c r="O1081" s="270">
        <v>0</v>
      </c>
      <c r="P1081" s="270" t="s">
        <v>10359</v>
      </c>
      <c r="Q1081" s="270">
        <v>0</v>
      </c>
      <c r="R1081" s="74"/>
      <c r="S1081" s="75" t="str">
        <f t="shared" si="90"/>
        <v>0000</v>
      </c>
      <c r="T1081" s="75" t="str">
        <f t="shared" si="91"/>
        <v>00000000000000000000000000000000</v>
      </c>
      <c r="V1081" s="197"/>
      <c r="W1081" s="75">
        <f t="shared" si="92"/>
        <v>0</v>
      </c>
      <c r="AE1081" s="479"/>
    </row>
    <row r="1082" spans="1:31" s="75" customFormat="1" ht="13.5" x14ac:dyDescent="0.2">
      <c r="A1082" s="211">
        <v>1079</v>
      </c>
      <c r="B1082" s="212" t="s">
        <v>2559</v>
      </c>
      <c r="C1082" s="213" t="s">
        <v>2560</v>
      </c>
      <c r="D1082" s="213" t="s">
        <v>2431</v>
      </c>
      <c r="E1082" s="213">
        <v>0</v>
      </c>
      <c r="F1082" s="213" t="s">
        <v>553</v>
      </c>
      <c r="G1082" s="214" t="s">
        <v>677</v>
      </c>
      <c r="H1082" s="208" t="str">
        <f>IF(Input!F$4="GMH_OECC",J1082,IF(Input!F$4="GMH_XOEC",L1082,IF(Input!F$4="GMH_Korea",N1082,IF(Input!F$4="GMH_EU",P1082,IF(Input!F$4="Skysuper",#REF!,IF(Input!F$4="SkyII",#REF!,IF(Input!F$4="XO-8000",#REF!, "FALSE")))))))</f>
        <v>00</v>
      </c>
      <c r="I1082" s="209">
        <f>IF(Input!F$4="GMH_OECC",K1082,IF(Input!F$4="GMH_XOEC",M1082,IF(Input!F$4="GMH_Korea",O1082,IF(Input!F$4="GMH_EU",Q1082,IF(Input!F$4="Skysuper",#REF!,IF(Input!F$4="SkyII",#REF!,IF(Input!F$4="XO-8000",#REF!, "FALSE")))))))</f>
        <v>0</v>
      </c>
      <c r="J1082" s="210" t="s">
        <v>10359</v>
      </c>
      <c r="K1082" s="268">
        <v>0</v>
      </c>
      <c r="L1082" s="270" t="s">
        <v>10359</v>
      </c>
      <c r="M1082" s="270">
        <v>0</v>
      </c>
      <c r="N1082" s="270" t="s">
        <v>10359</v>
      </c>
      <c r="O1082" s="270">
        <v>0</v>
      </c>
      <c r="P1082" s="270" t="s">
        <v>10359</v>
      </c>
      <c r="Q1082" s="270">
        <v>0</v>
      </c>
      <c r="R1082" s="74"/>
      <c r="S1082" s="75" t="str">
        <f t="shared" si="90"/>
        <v>0000</v>
      </c>
      <c r="T1082" s="75" t="str">
        <f t="shared" si="91"/>
        <v>00000000000000000000000000000000</v>
      </c>
      <c r="V1082" s="197"/>
      <c r="W1082" s="75">
        <f t="shared" si="92"/>
        <v>0</v>
      </c>
      <c r="AE1082" s="479"/>
    </row>
    <row r="1083" spans="1:31" s="75" customFormat="1" ht="13.5" x14ac:dyDescent="0.2">
      <c r="A1083" s="211">
        <v>1080</v>
      </c>
      <c r="B1083" s="212" t="s">
        <v>2561</v>
      </c>
      <c r="C1083" s="213" t="s">
        <v>2562</v>
      </c>
      <c r="D1083" s="213" t="s">
        <v>2431</v>
      </c>
      <c r="E1083" s="213">
        <v>0</v>
      </c>
      <c r="F1083" s="213" t="s">
        <v>553</v>
      </c>
      <c r="G1083" s="214" t="s">
        <v>677</v>
      </c>
      <c r="H1083" s="208" t="str">
        <f>IF(Input!F$4="GMH_OECC",J1083,IF(Input!F$4="GMH_XOEC",L1083,IF(Input!F$4="GMH_Korea",N1083,IF(Input!F$4="GMH_EU",P1083,IF(Input!F$4="Skysuper",#REF!,IF(Input!F$4="SkyII",#REF!,IF(Input!F$4="XO-8000",#REF!, "FALSE")))))))</f>
        <v>00</v>
      </c>
      <c r="I1083" s="209">
        <f>IF(Input!F$4="GMH_OECC",K1083,IF(Input!F$4="GMH_XOEC",M1083,IF(Input!F$4="GMH_Korea",O1083,IF(Input!F$4="GMH_EU",Q1083,IF(Input!F$4="Skysuper",#REF!,IF(Input!F$4="SkyII",#REF!,IF(Input!F$4="XO-8000",#REF!, "FALSE")))))))</f>
        <v>0</v>
      </c>
      <c r="J1083" s="210" t="s">
        <v>10359</v>
      </c>
      <c r="K1083" s="268">
        <v>0</v>
      </c>
      <c r="L1083" s="270" t="s">
        <v>10359</v>
      </c>
      <c r="M1083" s="270">
        <v>0</v>
      </c>
      <c r="N1083" s="270" t="s">
        <v>10359</v>
      </c>
      <c r="O1083" s="270">
        <v>0</v>
      </c>
      <c r="P1083" s="270" t="s">
        <v>10359</v>
      </c>
      <c r="Q1083" s="270">
        <v>0</v>
      </c>
      <c r="R1083" s="74"/>
      <c r="S1083" s="75" t="str">
        <f t="shared" si="90"/>
        <v>0000</v>
      </c>
      <c r="T1083" s="75" t="str">
        <f t="shared" si="91"/>
        <v>00000000000000000000000000000000</v>
      </c>
      <c r="V1083" s="197"/>
      <c r="W1083" s="75">
        <f t="shared" si="92"/>
        <v>0</v>
      </c>
      <c r="AE1083" s="479"/>
    </row>
    <row r="1084" spans="1:31" s="75" customFormat="1" ht="13.5" x14ac:dyDescent="0.2">
      <c r="A1084" s="211">
        <v>1081</v>
      </c>
      <c r="B1084" s="212" t="s">
        <v>2563</v>
      </c>
      <c r="C1084" s="213" t="s">
        <v>2564</v>
      </c>
      <c r="D1084" s="213" t="s">
        <v>2431</v>
      </c>
      <c r="E1084" s="213">
        <v>0</v>
      </c>
      <c r="F1084" s="213" t="s">
        <v>590</v>
      </c>
      <c r="G1084" s="214" t="s">
        <v>554</v>
      </c>
      <c r="H1084" s="208" t="str">
        <f>IF(Input!F$4="GMH_OECC",J1084,IF(Input!F$4="GMH_XOEC",L1084,IF(Input!F$4="GMH_Korea",N1084,IF(Input!F$4="GMH_EU",P1084,IF(Input!F$4="Skysuper",#REF!,IF(Input!F$4="SkyII",#REF!,IF(Input!F$4="XO-8000",#REF!, "FALSE")))))))</f>
        <v>00</v>
      </c>
      <c r="I1084" s="209">
        <f>IF(Input!F$4="GMH_OECC",K1084,IF(Input!F$4="GMH_XOEC",M1084,IF(Input!F$4="GMH_Korea",O1084,IF(Input!F$4="GMH_EU",Q1084,IF(Input!F$4="Skysuper",#REF!,IF(Input!F$4="SkyII",#REF!,IF(Input!F$4="XO-8000",#REF!, "FALSE")))))))</f>
        <v>0</v>
      </c>
      <c r="J1084" s="210" t="s">
        <v>10359</v>
      </c>
      <c r="K1084" s="268">
        <v>0</v>
      </c>
      <c r="L1084" s="270" t="s">
        <v>10359</v>
      </c>
      <c r="M1084" s="270">
        <v>0</v>
      </c>
      <c r="N1084" s="270" t="s">
        <v>10359</v>
      </c>
      <c r="O1084" s="270">
        <v>0</v>
      </c>
      <c r="P1084" s="270" t="s">
        <v>10359</v>
      </c>
      <c r="Q1084" s="270">
        <v>0</v>
      </c>
      <c r="R1084" s="74"/>
      <c r="S1084" s="75" t="str">
        <f t="shared" si="90"/>
        <v>0000</v>
      </c>
      <c r="T1084" s="75" t="str">
        <f t="shared" si="91"/>
        <v>00000000000000000000000000000000</v>
      </c>
      <c r="V1084" s="197"/>
      <c r="W1084" s="75">
        <f t="shared" si="92"/>
        <v>0</v>
      </c>
      <c r="AE1084" s="479"/>
    </row>
    <row r="1085" spans="1:31" s="75" customFormat="1" ht="13.5" x14ac:dyDescent="0.2">
      <c r="A1085" s="211">
        <v>1082</v>
      </c>
      <c r="B1085" s="212" t="s">
        <v>2565</v>
      </c>
      <c r="C1085" s="213" t="s">
        <v>2566</v>
      </c>
      <c r="D1085" s="213" t="s">
        <v>2431</v>
      </c>
      <c r="E1085" s="213">
        <v>0</v>
      </c>
      <c r="F1085" s="213" t="s">
        <v>590</v>
      </c>
      <c r="G1085" s="214" t="s">
        <v>554</v>
      </c>
      <c r="H1085" s="208" t="str">
        <f>IF(Input!F$4="GMH_OECC",J1085,IF(Input!F$4="GMH_XOEC",L1085,IF(Input!F$4="GMH_Korea",N1085,IF(Input!F$4="GMH_EU",P1085,IF(Input!F$4="Skysuper",#REF!,IF(Input!F$4="SkyII",#REF!,IF(Input!F$4="XO-8000",#REF!, "FALSE")))))))</f>
        <v>00</v>
      </c>
      <c r="I1085" s="209">
        <f>IF(Input!F$4="GMH_OECC",K1085,IF(Input!F$4="GMH_XOEC",M1085,IF(Input!F$4="GMH_Korea",O1085,IF(Input!F$4="GMH_EU",Q1085,IF(Input!F$4="Skysuper",#REF!,IF(Input!F$4="SkyII",#REF!,IF(Input!F$4="XO-8000",#REF!, "FALSE")))))))</f>
        <v>0</v>
      </c>
      <c r="J1085" s="210" t="s">
        <v>10359</v>
      </c>
      <c r="K1085" s="268">
        <v>0</v>
      </c>
      <c r="L1085" s="270" t="s">
        <v>10359</v>
      </c>
      <c r="M1085" s="270">
        <v>0</v>
      </c>
      <c r="N1085" s="270" t="s">
        <v>10359</v>
      </c>
      <c r="O1085" s="270">
        <v>0</v>
      </c>
      <c r="P1085" s="270" t="s">
        <v>10359</v>
      </c>
      <c r="Q1085" s="270">
        <v>0</v>
      </c>
      <c r="R1085" s="74"/>
      <c r="S1085" s="75" t="str">
        <f t="shared" si="90"/>
        <v>0000</v>
      </c>
      <c r="T1085" s="75" t="str">
        <f t="shared" si="91"/>
        <v>00000000000000000000000000000000</v>
      </c>
      <c r="V1085" s="197"/>
      <c r="W1085" s="75">
        <f t="shared" si="92"/>
        <v>0</v>
      </c>
      <c r="AE1085" s="479"/>
    </row>
    <row r="1086" spans="1:31" s="75" customFormat="1" ht="13.5" x14ac:dyDescent="0.2">
      <c r="A1086" s="211">
        <v>1083</v>
      </c>
      <c r="B1086" s="212" t="s">
        <v>2567</v>
      </c>
      <c r="C1086" s="213" t="s">
        <v>2568</v>
      </c>
      <c r="D1086" s="213" t="s">
        <v>2431</v>
      </c>
      <c r="E1086" s="213">
        <v>0</v>
      </c>
      <c r="F1086" s="213" t="s">
        <v>553</v>
      </c>
      <c r="G1086" s="214" t="s">
        <v>554</v>
      </c>
      <c r="H1086" s="208" t="str">
        <f>IF(Input!F$4="GMH_OECC",J1086,IF(Input!F$4="GMH_XOEC",L1086,IF(Input!F$4="GMH_Korea",N1086,IF(Input!F$4="GMH_EU",P1086,IF(Input!F$4="Skysuper",#REF!,IF(Input!F$4="SkyII",#REF!,IF(Input!F$4="XO-8000",#REF!, "FALSE")))))))</f>
        <v>00</v>
      </c>
      <c r="I1086" s="209">
        <f>IF(Input!F$4="GMH_OECC",K1086,IF(Input!F$4="GMH_XOEC",M1086,IF(Input!F$4="GMH_Korea",O1086,IF(Input!F$4="GMH_EU",Q1086,IF(Input!F$4="Skysuper",#REF!,IF(Input!F$4="SkyII",#REF!,IF(Input!F$4="XO-8000",#REF!, "FALSE")))))))</f>
        <v>0</v>
      </c>
      <c r="J1086" s="210" t="s">
        <v>10359</v>
      </c>
      <c r="K1086" s="268">
        <v>0</v>
      </c>
      <c r="L1086" s="270" t="s">
        <v>10359</v>
      </c>
      <c r="M1086" s="270">
        <v>0</v>
      </c>
      <c r="N1086" s="270" t="s">
        <v>10359</v>
      </c>
      <c r="O1086" s="270">
        <v>0</v>
      </c>
      <c r="P1086" s="270" t="s">
        <v>10359</v>
      </c>
      <c r="Q1086" s="270">
        <v>0</v>
      </c>
      <c r="R1086" s="74"/>
      <c r="S1086" s="75" t="str">
        <f t="shared" si="90"/>
        <v>0000</v>
      </c>
      <c r="T1086" s="75" t="str">
        <f t="shared" si="91"/>
        <v>00000000000000000000000000000000</v>
      </c>
      <c r="V1086" s="197"/>
      <c r="W1086" s="75">
        <f t="shared" si="92"/>
        <v>0</v>
      </c>
      <c r="AE1086" s="479"/>
    </row>
    <row r="1087" spans="1:31" s="75" customFormat="1" ht="13.5" x14ac:dyDescent="0.2">
      <c r="A1087" s="211">
        <v>1084</v>
      </c>
      <c r="B1087" s="212" t="s">
        <v>2569</v>
      </c>
      <c r="C1087" s="213" t="s">
        <v>2570</v>
      </c>
      <c r="D1087" s="213" t="s">
        <v>2431</v>
      </c>
      <c r="E1087" s="213">
        <v>0</v>
      </c>
      <c r="F1087" s="213" t="s">
        <v>553</v>
      </c>
      <c r="G1087" s="214" t="s">
        <v>554</v>
      </c>
      <c r="H1087" s="208" t="str">
        <f>IF(Input!F$4="GMH_OECC",J1087,IF(Input!F$4="GMH_XOEC",L1087,IF(Input!F$4="GMH_Korea",N1087,IF(Input!F$4="GMH_EU",P1087,IF(Input!F$4="Skysuper",#REF!,IF(Input!F$4="SkyII",#REF!,IF(Input!F$4="XO-8000",#REF!, "FALSE")))))))</f>
        <v>00</v>
      </c>
      <c r="I1087" s="209">
        <f>IF(Input!F$4="GMH_OECC",K1087,IF(Input!F$4="GMH_XOEC",M1087,IF(Input!F$4="GMH_Korea",O1087,IF(Input!F$4="GMH_EU",Q1087,IF(Input!F$4="Skysuper",#REF!,IF(Input!F$4="SkyII",#REF!,IF(Input!F$4="XO-8000",#REF!, "FALSE")))))))</f>
        <v>0</v>
      </c>
      <c r="J1087" s="210" t="s">
        <v>10359</v>
      </c>
      <c r="K1087" s="268">
        <v>0</v>
      </c>
      <c r="L1087" s="270" t="s">
        <v>10359</v>
      </c>
      <c r="M1087" s="270">
        <v>0</v>
      </c>
      <c r="N1087" s="270" t="s">
        <v>10359</v>
      </c>
      <c r="O1087" s="270">
        <v>0</v>
      </c>
      <c r="P1087" s="270" t="s">
        <v>10359</v>
      </c>
      <c r="Q1087" s="270">
        <v>0</v>
      </c>
      <c r="R1087" s="74"/>
      <c r="S1087" s="75" t="str">
        <f t="shared" si="90"/>
        <v>0000</v>
      </c>
      <c r="T1087" s="75" t="str">
        <f t="shared" si="91"/>
        <v>00000000000000000000000000000000</v>
      </c>
      <c r="V1087" s="197"/>
      <c r="W1087" s="75">
        <f t="shared" si="92"/>
        <v>0</v>
      </c>
      <c r="AE1087" s="479"/>
    </row>
    <row r="1088" spans="1:31" s="75" customFormat="1" ht="13.5" x14ac:dyDescent="0.2">
      <c r="A1088" s="211">
        <v>1085</v>
      </c>
      <c r="B1088" s="212" t="s">
        <v>2571</v>
      </c>
      <c r="C1088" s="213" t="s">
        <v>2572</v>
      </c>
      <c r="D1088" s="213" t="s">
        <v>2431</v>
      </c>
      <c r="E1088" s="213">
        <v>0</v>
      </c>
      <c r="F1088" s="213" t="s">
        <v>553</v>
      </c>
      <c r="G1088" s="214" t="s">
        <v>554</v>
      </c>
      <c r="H1088" s="208" t="str">
        <f>IF(Input!F$4="GMH_OECC",J1088,IF(Input!F$4="GMH_XOEC",L1088,IF(Input!F$4="GMH_Korea",N1088,IF(Input!F$4="GMH_EU",P1088,IF(Input!F$4="Skysuper",#REF!,IF(Input!F$4="SkyII",#REF!,IF(Input!F$4="XO-8000",#REF!, "FALSE")))))))</f>
        <v>00</v>
      </c>
      <c r="I1088" s="209">
        <f>IF(Input!F$4="GMH_OECC",K1088,IF(Input!F$4="GMH_XOEC",M1088,IF(Input!F$4="GMH_Korea",O1088,IF(Input!F$4="GMH_EU",Q1088,IF(Input!F$4="Skysuper",#REF!,IF(Input!F$4="SkyII",#REF!,IF(Input!F$4="XO-8000",#REF!, "FALSE")))))))</f>
        <v>0</v>
      </c>
      <c r="J1088" s="210" t="s">
        <v>10359</v>
      </c>
      <c r="K1088" s="268">
        <v>0</v>
      </c>
      <c r="L1088" s="270" t="s">
        <v>10359</v>
      </c>
      <c r="M1088" s="270">
        <v>0</v>
      </c>
      <c r="N1088" s="270" t="s">
        <v>10359</v>
      </c>
      <c r="O1088" s="270">
        <v>0</v>
      </c>
      <c r="P1088" s="270" t="s">
        <v>10359</v>
      </c>
      <c r="Q1088" s="270">
        <v>0</v>
      </c>
      <c r="R1088" s="74"/>
      <c r="S1088" s="75" t="str">
        <f t="shared" si="90"/>
        <v>0000</v>
      </c>
      <c r="T1088" s="75" t="str">
        <f t="shared" si="91"/>
        <v>00000000000000000000000000000000</v>
      </c>
      <c r="V1088" s="197"/>
      <c r="W1088" s="75">
        <f t="shared" si="92"/>
        <v>0</v>
      </c>
      <c r="AE1088" s="479"/>
    </row>
    <row r="1089" spans="1:31" s="75" customFormat="1" ht="13.5" x14ac:dyDescent="0.2">
      <c r="A1089" s="211">
        <v>1086</v>
      </c>
      <c r="B1089" s="212" t="s">
        <v>2573</v>
      </c>
      <c r="C1089" s="213" t="s">
        <v>2574</v>
      </c>
      <c r="D1089" s="213" t="s">
        <v>2431</v>
      </c>
      <c r="E1089" s="213">
        <v>0</v>
      </c>
      <c r="F1089" s="213" t="s">
        <v>590</v>
      </c>
      <c r="G1089" s="214" t="s">
        <v>554</v>
      </c>
      <c r="H1089" s="208" t="str">
        <f>IF(Input!F$4="GMH_OECC",J1089,IF(Input!F$4="GMH_XOEC",L1089,IF(Input!F$4="GMH_Korea",N1089,IF(Input!F$4="GMH_EU",P1089,IF(Input!F$4="Skysuper",#REF!,IF(Input!F$4="SkyII",#REF!,IF(Input!F$4="XO-8000",#REF!, "FALSE")))))))</f>
        <v>00</v>
      </c>
      <c r="I1089" s="209">
        <f>IF(Input!F$4="GMH_OECC",K1089,IF(Input!F$4="GMH_XOEC",M1089,IF(Input!F$4="GMH_Korea",O1089,IF(Input!F$4="GMH_EU",Q1089,IF(Input!F$4="Skysuper",#REF!,IF(Input!F$4="SkyII",#REF!,IF(Input!F$4="XO-8000",#REF!, "FALSE")))))))</f>
        <v>0</v>
      </c>
      <c r="J1089" s="210" t="s">
        <v>10359</v>
      </c>
      <c r="K1089" s="268">
        <v>0</v>
      </c>
      <c r="L1089" s="270" t="s">
        <v>10359</v>
      </c>
      <c r="M1089" s="270">
        <v>0</v>
      </c>
      <c r="N1089" s="270" t="s">
        <v>10359</v>
      </c>
      <c r="O1089" s="270">
        <v>0</v>
      </c>
      <c r="P1089" s="270" t="s">
        <v>10359</v>
      </c>
      <c r="Q1089" s="270">
        <v>0</v>
      </c>
      <c r="R1089" s="74"/>
      <c r="S1089" s="75" t="str">
        <f t="shared" si="90"/>
        <v>0000</v>
      </c>
      <c r="T1089" s="75" t="str">
        <f t="shared" si="91"/>
        <v>00000000000000000000000000000000</v>
      </c>
      <c r="V1089" s="197"/>
      <c r="W1089" s="75">
        <f t="shared" si="92"/>
        <v>0</v>
      </c>
      <c r="AE1089" s="479"/>
    </row>
    <row r="1090" spans="1:31" s="75" customFormat="1" ht="13.5" x14ac:dyDescent="0.2">
      <c r="A1090" s="211">
        <v>1087</v>
      </c>
      <c r="B1090" s="212" t="s">
        <v>2575</v>
      </c>
      <c r="C1090" s="213" t="s">
        <v>2576</v>
      </c>
      <c r="D1090" s="213" t="s">
        <v>2431</v>
      </c>
      <c r="E1090" s="213">
        <v>0</v>
      </c>
      <c r="F1090" s="213" t="s">
        <v>590</v>
      </c>
      <c r="G1090" s="214" t="s">
        <v>554</v>
      </c>
      <c r="H1090" s="208" t="str">
        <f>IF(Input!F$4="GMH_OECC",J1090,IF(Input!F$4="GMH_XOEC",L1090,IF(Input!F$4="GMH_Korea",N1090,IF(Input!F$4="GMH_EU",P1090,IF(Input!F$4="Skysuper",#REF!,IF(Input!F$4="SkyII",#REF!,IF(Input!F$4="XO-8000",#REF!, "FALSE")))))))</f>
        <v>00</v>
      </c>
      <c r="I1090" s="209">
        <f>IF(Input!F$4="GMH_OECC",K1090,IF(Input!F$4="GMH_XOEC",M1090,IF(Input!F$4="GMH_Korea",O1090,IF(Input!F$4="GMH_EU",Q1090,IF(Input!F$4="Skysuper",#REF!,IF(Input!F$4="SkyII",#REF!,IF(Input!F$4="XO-8000",#REF!, "FALSE")))))))</f>
        <v>0</v>
      </c>
      <c r="J1090" s="210" t="s">
        <v>10359</v>
      </c>
      <c r="K1090" s="268">
        <v>0</v>
      </c>
      <c r="L1090" s="270" t="s">
        <v>10359</v>
      </c>
      <c r="M1090" s="270">
        <v>0</v>
      </c>
      <c r="N1090" s="270" t="s">
        <v>10359</v>
      </c>
      <c r="O1090" s="270">
        <v>0</v>
      </c>
      <c r="P1090" s="270" t="s">
        <v>10359</v>
      </c>
      <c r="Q1090" s="270">
        <v>0</v>
      </c>
      <c r="R1090" s="74"/>
      <c r="S1090" s="75" t="str">
        <f t="shared" si="90"/>
        <v>0000</v>
      </c>
      <c r="T1090" s="75" t="str">
        <f t="shared" si="91"/>
        <v>00000000000000000000000000000000</v>
      </c>
      <c r="V1090" s="197"/>
      <c r="W1090" s="75">
        <f t="shared" si="92"/>
        <v>0</v>
      </c>
      <c r="AE1090" s="479"/>
    </row>
    <row r="1091" spans="1:31" s="75" customFormat="1" ht="13.5" x14ac:dyDescent="0.2">
      <c r="A1091" s="211">
        <v>1088</v>
      </c>
      <c r="B1091" s="212" t="s">
        <v>2577</v>
      </c>
      <c r="C1091" s="213" t="s">
        <v>2578</v>
      </c>
      <c r="D1091" s="213" t="s">
        <v>2431</v>
      </c>
      <c r="E1091" s="213">
        <v>0</v>
      </c>
      <c r="F1091" s="213" t="s">
        <v>590</v>
      </c>
      <c r="G1091" s="214" t="s">
        <v>554</v>
      </c>
      <c r="H1091" s="208" t="str">
        <f>IF(Input!F$4="GMH_OECC",J1091,IF(Input!F$4="GMH_XOEC",L1091,IF(Input!F$4="GMH_Korea",N1091,IF(Input!F$4="GMH_EU",P1091,IF(Input!F$4="Skysuper",#REF!,IF(Input!F$4="SkyII",#REF!,IF(Input!F$4="XO-8000",#REF!, "FALSE")))))))</f>
        <v>00</v>
      </c>
      <c r="I1091" s="209">
        <f>IF(Input!F$4="GMH_OECC",K1091,IF(Input!F$4="GMH_XOEC",M1091,IF(Input!F$4="GMH_Korea",O1091,IF(Input!F$4="GMH_EU",Q1091,IF(Input!F$4="Skysuper",#REF!,IF(Input!F$4="SkyII",#REF!,IF(Input!F$4="XO-8000",#REF!, "FALSE")))))))</f>
        <v>0</v>
      </c>
      <c r="J1091" s="210" t="s">
        <v>10359</v>
      </c>
      <c r="K1091" s="268">
        <v>0</v>
      </c>
      <c r="L1091" s="270" t="s">
        <v>10359</v>
      </c>
      <c r="M1091" s="270">
        <v>0</v>
      </c>
      <c r="N1091" s="270" t="s">
        <v>10359</v>
      </c>
      <c r="O1091" s="270">
        <v>0</v>
      </c>
      <c r="P1091" s="270" t="s">
        <v>10359</v>
      </c>
      <c r="Q1091" s="270">
        <v>0</v>
      </c>
      <c r="R1091" s="74"/>
      <c r="S1091" s="75" t="str">
        <f t="shared" ref="S1091:S1154" si="99">"0"&amp;DEC2HEX(2^(I1091-1))&amp;IF(LEN(DEC2HEX(H1091))=2,DEC2HEX(H1091),"0"&amp;DEC2HEX(H1091))</f>
        <v>0000</v>
      </c>
      <c r="T1091" s="75" t="str">
        <f t="shared" si="91"/>
        <v>00000000000000000000000000000000</v>
      </c>
      <c r="V1091" s="197"/>
      <c r="W1091" s="75">
        <f t="shared" si="92"/>
        <v>0</v>
      </c>
      <c r="AE1091" s="479"/>
    </row>
    <row r="1092" spans="1:31" s="75" customFormat="1" ht="13.5" x14ac:dyDescent="0.2">
      <c r="A1092" s="211">
        <v>1089</v>
      </c>
      <c r="B1092" s="212" t="s">
        <v>2579</v>
      </c>
      <c r="C1092" s="213" t="s">
        <v>2580</v>
      </c>
      <c r="D1092" s="213" t="s">
        <v>2431</v>
      </c>
      <c r="E1092" s="213">
        <v>0</v>
      </c>
      <c r="F1092" s="213" t="s">
        <v>590</v>
      </c>
      <c r="G1092" s="214" t="s">
        <v>554</v>
      </c>
      <c r="H1092" s="208" t="str">
        <f>IF(Input!F$4="GMH_OECC",J1092,IF(Input!F$4="GMH_XOEC",L1092,IF(Input!F$4="GMH_Korea",N1092,IF(Input!F$4="GMH_EU",P1092,IF(Input!F$4="Skysuper",#REF!,IF(Input!F$4="SkyII",#REF!,IF(Input!F$4="XO-8000",#REF!, "FALSE")))))))</f>
        <v>00</v>
      </c>
      <c r="I1092" s="209">
        <f>IF(Input!F$4="GMH_OECC",K1092,IF(Input!F$4="GMH_XOEC",M1092,IF(Input!F$4="GMH_Korea",O1092,IF(Input!F$4="GMH_EU",Q1092,IF(Input!F$4="Skysuper",#REF!,IF(Input!F$4="SkyII",#REF!,IF(Input!F$4="XO-8000",#REF!, "FALSE")))))))</f>
        <v>0</v>
      </c>
      <c r="J1092" s="210" t="s">
        <v>10359</v>
      </c>
      <c r="K1092" s="268">
        <v>0</v>
      </c>
      <c r="L1092" s="270" t="s">
        <v>10359</v>
      </c>
      <c r="M1092" s="270">
        <v>0</v>
      </c>
      <c r="N1092" s="270" t="s">
        <v>10359</v>
      </c>
      <c r="O1092" s="270">
        <v>0</v>
      </c>
      <c r="P1092" s="270" t="s">
        <v>10359</v>
      </c>
      <c r="Q1092" s="270">
        <v>0</v>
      </c>
      <c r="R1092" s="74"/>
      <c r="S1092" s="75" t="str">
        <f t="shared" si="99"/>
        <v>0000</v>
      </c>
      <c r="T1092" s="75" t="str">
        <f t="shared" ref="T1092:T1155" si="100">CONCATENATE(S1092,S1093,S1094,S1095,S1096,S1097,S1098,S1099)</f>
        <v>00000000000000000000000000000000</v>
      </c>
      <c r="V1092" s="197"/>
      <c r="W1092" s="75">
        <f t="shared" si="92"/>
        <v>0</v>
      </c>
      <c r="AE1092" s="479"/>
    </row>
    <row r="1093" spans="1:31" s="75" customFormat="1" ht="13.5" x14ac:dyDescent="0.2">
      <c r="A1093" s="211">
        <v>1090</v>
      </c>
      <c r="B1093" s="212" t="s">
        <v>2581</v>
      </c>
      <c r="C1093" s="213" t="s">
        <v>2582</v>
      </c>
      <c r="D1093" s="213" t="s">
        <v>2431</v>
      </c>
      <c r="E1093" s="213">
        <v>0</v>
      </c>
      <c r="F1093" s="213" t="s">
        <v>553</v>
      </c>
      <c r="G1093" s="214" t="s">
        <v>554</v>
      </c>
      <c r="H1093" s="208" t="str">
        <f>IF(Input!F$4="GMH_OECC",J1093,IF(Input!F$4="GMH_XOEC",L1093,IF(Input!F$4="GMH_Korea",N1093,IF(Input!F$4="GMH_EU",P1093,IF(Input!F$4="Skysuper",#REF!,IF(Input!F$4="SkyII",#REF!,IF(Input!F$4="XO-8000",#REF!, "FALSE")))))))</f>
        <v>00</v>
      </c>
      <c r="I1093" s="209">
        <f>IF(Input!F$4="GMH_OECC",K1093,IF(Input!F$4="GMH_XOEC",M1093,IF(Input!F$4="GMH_Korea",O1093,IF(Input!F$4="GMH_EU",Q1093,IF(Input!F$4="Skysuper",#REF!,IF(Input!F$4="SkyII",#REF!,IF(Input!F$4="XO-8000",#REF!, "FALSE")))))))</f>
        <v>0</v>
      </c>
      <c r="J1093" s="210" t="s">
        <v>10359</v>
      </c>
      <c r="K1093" s="268">
        <v>0</v>
      </c>
      <c r="L1093" s="270" t="s">
        <v>10359</v>
      </c>
      <c r="M1093" s="270">
        <v>0</v>
      </c>
      <c r="N1093" s="270" t="s">
        <v>10359</v>
      </c>
      <c r="O1093" s="270">
        <v>0</v>
      </c>
      <c r="P1093" s="270" t="s">
        <v>10359</v>
      </c>
      <c r="Q1093" s="270">
        <v>0</v>
      </c>
      <c r="R1093" s="74"/>
      <c r="S1093" s="75" t="str">
        <f t="shared" si="99"/>
        <v>0000</v>
      </c>
      <c r="T1093" s="75" t="str">
        <f t="shared" si="100"/>
        <v>00000000000000000000000000000000</v>
      </c>
      <c r="V1093" s="197"/>
      <c r="W1093" s="75">
        <f t="shared" si="92"/>
        <v>0</v>
      </c>
      <c r="AE1093" s="479"/>
    </row>
    <row r="1094" spans="1:31" s="75" customFormat="1" ht="13.5" x14ac:dyDescent="0.2">
      <c r="A1094" s="211">
        <v>1091</v>
      </c>
      <c r="B1094" s="212" t="s">
        <v>2583</v>
      </c>
      <c r="C1094" s="213" t="s">
        <v>2584</v>
      </c>
      <c r="D1094" s="213" t="s">
        <v>2431</v>
      </c>
      <c r="E1094" s="213">
        <v>0</v>
      </c>
      <c r="F1094" s="213" t="s">
        <v>553</v>
      </c>
      <c r="G1094" s="214" t="s">
        <v>554</v>
      </c>
      <c r="H1094" s="208" t="str">
        <f>IF(Input!F$4="GMH_OECC",J1094,IF(Input!F$4="GMH_XOEC",L1094,IF(Input!F$4="GMH_Korea",N1094,IF(Input!F$4="GMH_EU",P1094,IF(Input!F$4="Skysuper",#REF!,IF(Input!F$4="SkyII",#REF!,IF(Input!F$4="XO-8000",#REF!, "FALSE")))))))</f>
        <v>00</v>
      </c>
      <c r="I1094" s="209">
        <f>IF(Input!F$4="GMH_OECC",K1094,IF(Input!F$4="GMH_XOEC",M1094,IF(Input!F$4="GMH_Korea",O1094,IF(Input!F$4="GMH_EU",Q1094,IF(Input!F$4="Skysuper",#REF!,IF(Input!F$4="SkyII",#REF!,IF(Input!F$4="XO-8000",#REF!, "FALSE")))))))</f>
        <v>0</v>
      </c>
      <c r="J1094" s="210" t="s">
        <v>10359</v>
      </c>
      <c r="K1094" s="268">
        <v>0</v>
      </c>
      <c r="L1094" s="270" t="s">
        <v>10359</v>
      </c>
      <c r="M1094" s="270">
        <v>0</v>
      </c>
      <c r="N1094" s="270" t="s">
        <v>10359</v>
      </c>
      <c r="O1094" s="270">
        <v>0</v>
      </c>
      <c r="P1094" s="270" t="s">
        <v>10359</v>
      </c>
      <c r="Q1094" s="270">
        <v>0</v>
      </c>
      <c r="R1094" s="74"/>
      <c r="S1094" s="75" t="str">
        <f t="shared" si="99"/>
        <v>0000</v>
      </c>
      <c r="T1094" s="75" t="str">
        <f t="shared" si="100"/>
        <v>00000000000000000000000000000000</v>
      </c>
      <c r="V1094" s="197"/>
      <c r="W1094" s="75">
        <f t="shared" ref="W1094:W1157" si="101">HEX2DEC(RIGHT(S1094,2))+HEX2DEC(RIGHT(S1095,2))+HEX2DEC(RIGHT(S1096,2))+HEX2DEC(RIGHT(S1097,2))+HEX2DEC(LEFT(S1094,2))+HEX2DEC(LEFT(S1095,2))+HEX2DEC(LEFT(S1096,2))+HEX2DEC(LEFT(S1097,2))+HEX2DEC(RIGHT(S1098,2))+HEX2DEC(RIGHT(S1099,2))+HEX2DEC(RIGHT(S1100,2))+HEX2DEC(RIGHT(S1101,2))+HEX2DEC(LEFT(S1098,2))+HEX2DEC(LEFT(S1099,2))+HEX2DEC(LEFT(S1100,2))+HEX2DEC(LEFT(S1101,2))</f>
        <v>0</v>
      </c>
      <c r="AE1094" s="479"/>
    </row>
    <row r="1095" spans="1:31" s="75" customFormat="1" ht="13.5" x14ac:dyDescent="0.2">
      <c r="A1095" s="211">
        <v>1092</v>
      </c>
      <c r="B1095" s="212" t="s">
        <v>2585</v>
      </c>
      <c r="C1095" s="213" t="s">
        <v>2586</v>
      </c>
      <c r="D1095" s="213" t="s">
        <v>2431</v>
      </c>
      <c r="E1095" s="213">
        <v>0</v>
      </c>
      <c r="F1095" s="213" t="s">
        <v>590</v>
      </c>
      <c r="G1095" s="214" t="s">
        <v>554</v>
      </c>
      <c r="H1095" s="208" t="str">
        <f>IF(Input!F$4="GMH_OECC",J1095,IF(Input!F$4="GMH_XOEC",L1095,IF(Input!F$4="GMH_Korea",N1095,IF(Input!F$4="GMH_EU",P1095,IF(Input!F$4="Skysuper",#REF!,IF(Input!F$4="SkyII",#REF!,IF(Input!F$4="XO-8000",#REF!, "FALSE")))))))</f>
        <v>00</v>
      </c>
      <c r="I1095" s="209">
        <f>IF(Input!F$4="GMH_OECC",K1095,IF(Input!F$4="GMH_XOEC",M1095,IF(Input!F$4="GMH_Korea",O1095,IF(Input!F$4="GMH_EU",Q1095,IF(Input!F$4="Skysuper",#REF!,IF(Input!F$4="SkyII",#REF!,IF(Input!F$4="XO-8000",#REF!, "FALSE")))))))</f>
        <v>0</v>
      </c>
      <c r="J1095" s="210" t="s">
        <v>10359</v>
      </c>
      <c r="K1095" s="268">
        <v>0</v>
      </c>
      <c r="L1095" s="270" t="s">
        <v>10359</v>
      </c>
      <c r="M1095" s="270">
        <v>0</v>
      </c>
      <c r="N1095" s="270" t="s">
        <v>10359</v>
      </c>
      <c r="O1095" s="270">
        <v>0</v>
      </c>
      <c r="P1095" s="270" t="s">
        <v>10359</v>
      </c>
      <c r="Q1095" s="270">
        <v>0</v>
      </c>
      <c r="R1095" s="74"/>
      <c r="S1095" s="75" t="str">
        <f t="shared" si="99"/>
        <v>0000</v>
      </c>
      <c r="T1095" s="75" t="str">
        <f t="shared" si="100"/>
        <v>00000000000000000000000000000000</v>
      </c>
      <c r="V1095" s="197"/>
      <c r="W1095" s="75">
        <f t="shared" si="101"/>
        <v>0</v>
      </c>
      <c r="AE1095" s="479"/>
    </row>
    <row r="1096" spans="1:31" s="75" customFormat="1" ht="13.5" x14ac:dyDescent="0.2">
      <c r="A1096" s="211">
        <v>1093</v>
      </c>
      <c r="B1096" s="212" t="s">
        <v>2587</v>
      </c>
      <c r="C1096" s="213" t="s">
        <v>2588</v>
      </c>
      <c r="D1096" s="213" t="s">
        <v>2431</v>
      </c>
      <c r="E1096" s="213">
        <v>0</v>
      </c>
      <c r="F1096" s="213" t="s">
        <v>590</v>
      </c>
      <c r="G1096" s="214" t="s">
        <v>554</v>
      </c>
      <c r="H1096" s="208" t="str">
        <f>IF(Input!F$4="GMH_OECC",J1096,IF(Input!F$4="GMH_XOEC",L1096,IF(Input!F$4="GMH_Korea",N1096,IF(Input!F$4="GMH_EU",P1096,IF(Input!F$4="Skysuper",#REF!,IF(Input!F$4="SkyII",#REF!,IF(Input!F$4="XO-8000",#REF!, "FALSE")))))))</f>
        <v>00</v>
      </c>
      <c r="I1096" s="209">
        <f>IF(Input!F$4="GMH_OECC",K1096,IF(Input!F$4="GMH_XOEC",M1096,IF(Input!F$4="GMH_Korea",O1096,IF(Input!F$4="GMH_EU",Q1096,IF(Input!F$4="Skysuper",#REF!,IF(Input!F$4="SkyII",#REF!,IF(Input!F$4="XO-8000",#REF!, "FALSE")))))))</f>
        <v>0</v>
      </c>
      <c r="J1096" s="210" t="s">
        <v>10359</v>
      </c>
      <c r="K1096" s="268">
        <v>0</v>
      </c>
      <c r="L1096" s="270" t="s">
        <v>10359</v>
      </c>
      <c r="M1096" s="270">
        <v>0</v>
      </c>
      <c r="N1096" s="270" t="s">
        <v>10359</v>
      </c>
      <c r="O1096" s="270">
        <v>0</v>
      </c>
      <c r="P1096" s="270" t="s">
        <v>10359</v>
      </c>
      <c r="Q1096" s="270">
        <v>0</v>
      </c>
      <c r="R1096" s="74"/>
      <c r="S1096" s="75" t="str">
        <f t="shared" si="99"/>
        <v>0000</v>
      </c>
      <c r="T1096" s="75" t="str">
        <f t="shared" si="100"/>
        <v>00000000000000000000000000000000</v>
      </c>
      <c r="V1096" s="197"/>
      <c r="W1096" s="75">
        <f t="shared" si="101"/>
        <v>0</v>
      </c>
      <c r="AE1096" s="479"/>
    </row>
    <row r="1097" spans="1:31" s="75" customFormat="1" ht="13.5" x14ac:dyDescent="0.2">
      <c r="A1097" s="211">
        <v>1094</v>
      </c>
      <c r="B1097" s="212" t="s">
        <v>2589</v>
      </c>
      <c r="C1097" s="213" t="s">
        <v>2590</v>
      </c>
      <c r="D1097" s="213" t="s">
        <v>1865</v>
      </c>
      <c r="E1097" s="213">
        <v>0</v>
      </c>
      <c r="F1097" s="213" t="s">
        <v>590</v>
      </c>
      <c r="G1097" s="214" t="s">
        <v>554</v>
      </c>
      <c r="H1097" s="208" t="str">
        <f>IF(Input!F$4="GMH_OECC",J1097,IF(Input!F$4="GMH_XOEC",L1097,IF(Input!F$4="GMH_Korea",N1097,IF(Input!F$4="GMH_EU",P1097,IF(Input!F$4="Skysuper",#REF!,IF(Input!F$4="SkyII",#REF!,IF(Input!F$4="XO-8000",#REF!, "FALSE")))))))</f>
        <v>00</v>
      </c>
      <c r="I1097" s="209">
        <f>IF(Input!F$4="GMH_OECC",K1097,IF(Input!F$4="GMH_XOEC",M1097,IF(Input!F$4="GMH_Korea",O1097,IF(Input!F$4="GMH_EU",Q1097,IF(Input!F$4="Skysuper",#REF!,IF(Input!F$4="SkyII",#REF!,IF(Input!F$4="XO-8000",#REF!, "FALSE")))))))</f>
        <v>0</v>
      </c>
      <c r="J1097" s="210" t="s">
        <v>10359</v>
      </c>
      <c r="K1097" s="268">
        <v>0</v>
      </c>
      <c r="L1097" s="270" t="s">
        <v>10359</v>
      </c>
      <c r="M1097" s="270">
        <v>0</v>
      </c>
      <c r="N1097" s="270" t="s">
        <v>10359</v>
      </c>
      <c r="O1097" s="270">
        <v>0</v>
      </c>
      <c r="P1097" s="270" t="s">
        <v>10359</v>
      </c>
      <c r="Q1097" s="270">
        <v>0</v>
      </c>
      <c r="R1097" s="74"/>
      <c r="S1097" s="75" t="str">
        <f t="shared" si="99"/>
        <v>0000</v>
      </c>
      <c r="T1097" s="75" t="str">
        <f t="shared" si="100"/>
        <v>00000000000000000000000000000000</v>
      </c>
      <c r="V1097" s="197"/>
      <c r="W1097" s="75">
        <f t="shared" si="101"/>
        <v>0</v>
      </c>
      <c r="AE1097" s="479"/>
    </row>
    <row r="1098" spans="1:31" s="75" customFormat="1" ht="13.5" x14ac:dyDescent="0.2">
      <c r="A1098" s="211">
        <v>1095</v>
      </c>
      <c r="B1098" s="212" t="s">
        <v>2591</v>
      </c>
      <c r="C1098" s="213" t="s">
        <v>2592</v>
      </c>
      <c r="D1098" s="213" t="s">
        <v>1865</v>
      </c>
      <c r="E1098" s="213">
        <v>0</v>
      </c>
      <c r="F1098" s="213" t="s">
        <v>590</v>
      </c>
      <c r="G1098" s="214" t="s">
        <v>554</v>
      </c>
      <c r="H1098" s="208" t="str">
        <f>IF(Input!F$4="GMH_OECC",J1098,IF(Input!F$4="GMH_XOEC",L1098,IF(Input!F$4="GMH_Korea",N1098,IF(Input!F$4="GMH_EU",P1098,IF(Input!F$4="Skysuper",#REF!,IF(Input!F$4="SkyII",#REF!,IF(Input!F$4="XO-8000",#REF!, "FALSE")))))))</f>
        <v>00</v>
      </c>
      <c r="I1098" s="209">
        <f>IF(Input!F$4="GMH_OECC",K1098,IF(Input!F$4="GMH_XOEC",M1098,IF(Input!F$4="GMH_Korea",O1098,IF(Input!F$4="GMH_EU",Q1098,IF(Input!F$4="Skysuper",#REF!,IF(Input!F$4="SkyII",#REF!,IF(Input!F$4="XO-8000",#REF!, "FALSE")))))))</f>
        <v>0</v>
      </c>
      <c r="J1098" s="210" t="s">
        <v>10359</v>
      </c>
      <c r="K1098" s="268">
        <v>0</v>
      </c>
      <c r="L1098" s="270" t="s">
        <v>10359</v>
      </c>
      <c r="M1098" s="270">
        <v>0</v>
      </c>
      <c r="N1098" s="270" t="s">
        <v>10359</v>
      </c>
      <c r="O1098" s="270">
        <v>0</v>
      </c>
      <c r="P1098" s="270" t="s">
        <v>10359</v>
      </c>
      <c r="Q1098" s="270">
        <v>0</v>
      </c>
      <c r="R1098" s="74"/>
      <c r="S1098" s="75" t="str">
        <f t="shared" si="99"/>
        <v>0000</v>
      </c>
      <c r="T1098" s="75" t="str">
        <f t="shared" si="100"/>
        <v>00000000000000000000000000000000</v>
      </c>
      <c r="V1098" s="197"/>
      <c r="W1098" s="75">
        <f t="shared" si="101"/>
        <v>0</v>
      </c>
      <c r="AE1098" s="479"/>
    </row>
    <row r="1099" spans="1:31" s="75" customFormat="1" ht="13.5" x14ac:dyDescent="0.2">
      <c r="A1099" s="211">
        <v>1096</v>
      </c>
      <c r="B1099" s="212" t="s">
        <v>2593</v>
      </c>
      <c r="C1099" s="213" t="s">
        <v>2594</v>
      </c>
      <c r="D1099" s="213" t="s">
        <v>1865</v>
      </c>
      <c r="E1099" s="213">
        <v>0</v>
      </c>
      <c r="F1099" s="213" t="s">
        <v>590</v>
      </c>
      <c r="G1099" s="214" t="s">
        <v>554</v>
      </c>
      <c r="H1099" s="208" t="str">
        <f>IF(Input!F$4="GMH_OECC",J1099,IF(Input!F$4="GMH_XOEC",L1099,IF(Input!F$4="GMH_Korea",N1099,IF(Input!F$4="GMH_EU",P1099,IF(Input!F$4="Skysuper",#REF!,IF(Input!F$4="SkyII",#REF!,IF(Input!F$4="XO-8000",#REF!, "FALSE")))))))</f>
        <v>00</v>
      </c>
      <c r="I1099" s="209">
        <f>IF(Input!F$4="GMH_OECC",K1099,IF(Input!F$4="GMH_XOEC",M1099,IF(Input!F$4="GMH_Korea",O1099,IF(Input!F$4="GMH_EU",Q1099,IF(Input!F$4="Skysuper",#REF!,IF(Input!F$4="SkyII",#REF!,IF(Input!F$4="XO-8000",#REF!, "FALSE")))))))</f>
        <v>0</v>
      </c>
      <c r="J1099" s="210" t="s">
        <v>10359</v>
      </c>
      <c r="K1099" s="268">
        <v>0</v>
      </c>
      <c r="L1099" s="270" t="s">
        <v>10359</v>
      </c>
      <c r="M1099" s="270">
        <v>0</v>
      </c>
      <c r="N1099" s="270" t="s">
        <v>10359</v>
      </c>
      <c r="O1099" s="270">
        <v>0</v>
      </c>
      <c r="P1099" s="270" t="s">
        <v>10359</v>
      </c>
      <c r="Q1099" s="270">
        <v>0</v>
      </c>
      <c r="R1099" s="74"/>
      <c r="S1099" s="75" t="str">
        <f t="shared" si="99"/>
        <v>0000</v>
      </c>
      <c r="T1099" s="75" t="str">
        <f t="shared" si="100"/>
        <v>00000000000000000000000000000000</v>
      </c>
      <c r="V1099" s="197"/>
      <c r="W1099" s="75">
        <f t="shared" si="101"/>
        <v>0</v>
      </c>
      <c r="AE1099" s="479"/>
    </row>
    <row r="1100" spans="1:31" s="75" customFormat="1" ht="13.5" x14ac:dyDescent="0.2">
      <c r="A1100" s="211">
        <v>1097</v>
      </c>
      <c r="B1100" s="212" t="s">
        <v>2595</v>
      </c>
      <c r="C1100" s="213" t="s">
        <v>2596</v>
      </c>
      <c r="D1100" s="213" t="s">
        <v>1865</v>
      </c>
      <c r="E1100" s="213">
        <v>0</v>
      </c>
      <c r="F1100" s="213" t="s">
        <v>590</v>
      </c>
      <c r="G1100" s="214" t="s">
        <v>554</v>
      </c>
      <c r="H1100" s="208" t="str">
        <f>IF(Input!F$4="GMH_OECC",J1100,IF(Input!F$4="GMH_XOEC",L1100,IF(Input!F$4="GMH_Korea",N1100,IF(Input!F$4="GMH_EU",P1100,IF(Input!F$4="Skysuper",#REF!,IF(Input!F$4="SkyII",#REF!,IF(Input!F$4="XO-8000",#REF!, "FALSE")))))))</f>
        <v>00</v>
      </c>
      <c r="I1100" s="209">
        <f>IF(Input!F$4="GMH_OECC",K1100,IF(Input!F$4="GMH_XOEC",M1100,IF(Input!F$4="GMH_Korea",O1100,IF(Input!F$4="GMH_EU",Q1100,IF(Input!F$4="Skysuper",#REF!,IF(Input!F$4="SkyII",#REF!,IF(Input!F$4="XO-8000",#REF!, "FALSE")))))))</f>
        <v>0</v>
      </c>
      <c r="J1100" s="210" t="s">
        <v>10359</v>
      </c>
      <c r="K1100" s="268">
        <v>0</v>
      </c>
      <c r="L1100" s="270" t="s">
        <v>10359</v>
      </c>
      <c r="M1100" s="270">
        <v>0</v>
      </c>
      <c r="N1100" s="270" t="s">
        <v>10359</v>
      </c>
      <c r="O1100" s="270">
        <v>0</v>
      </c>
      <c r="P1100" s="270" t="s">
        <v>10359</v>
      </c>
      <c r="Q1100" s="270">
        <v>0</v>
      </c>
      <c r="R1100" s="74"/>
      <c r="S1100" s="75" t="str">
        <f t="shared" si="99"/>
        <v>0000</v>
      </c>
      <c r="T1100" s="75" t="str">
        <f t="shared" si="100"/>
        <v>00000000000000000000000000000000</v>
      </c>
      <c r="V1100" s="197"/>
      <c r="W1100" s="75">
        <f t="shared" si="101"/>
        <v>0</v>
      </c>
      <c r="AE1100" s="479"/>
    </row>
    <row r="1101" spans="1:31" s="75" customFormat="1" ht="13.5" x14ac:dyDescent="0.2">
      <c r="A1101" s="211">
        <v>1098</v>
      </c>
      <c r="B1101" s="212" t="s">
        <v>2597</v>
      </c>
      <c r="C1101" s="213" t="s">
        <v>2598</v>
      </c>
      <c r="D1101" s="213" t="s">
        <v>1865</v>
      </c>
      <c r="E1101" s="213">
        <v>0</v>
      </c>
      <c r="F1101" s="213" t="s">
        <v>590</v>
      </c>
      <c r="G1101" s="214" t="s">
        <v>554</v>
      </c>
      <c r="H1101" s="208" t="str">
        <f>IF(Input!F$4="GMH_OECC",J1101,IF(Input!F$4="GMH_XOEC",L1101,IF(Input!F$4="GMH_Korea",N1101,IF(Input!F$4="GMH_EU",P1101,IF(Input!F$4="Skysuper",#REF!,IF(Input!F$4="SkyII",#REF!,IF(Input!F$4="XO-8000",#REF!, "FALSE")))))))</f>
        <v>00</v>
      </c>
      <c r="I1101" s="209">
        <f>IF(Input!F$4="GMH_OECC",K1101,IF(Input!F$4="GMH_XOEC",M1101,IF(Input!F$4="GMH_Korea",O1101,IF(Input!F$4="GMH_EU",Q1101,IF(Input!F$4="Skysuper",#REF!,IF(Input!F$4="SkyII",#REF!,IF(Input!F$4="XO-8000",#REF!, "FALSE")))))))</f>
        <v>0</v>
      </c>
      <c r="J1101" s="210" t="s">
        <v>10359</v>
      </c>
      <c r="K1101" s="268">
        <v>0</v>
      </c>
      <c r="L1101" s="270" t="s">
        <v>10359</v>
      </c>
      <c r="M1101" s="270">
        <v>0</v>
      </c>
      <c r="N1101" s="270" t="s">
        <v>10359</v>
      </c>
      <c r="O1101" s="270">
        <v>0</v>
      </c>
      <c r="P1101" s="270" t="s">
        <v>10359</v>
      </c>
      <c r="Q1101" s="270">
        <v>0</v>
      </c>
      <c r="R1101" s="74"/>
      <c r="S1101" s="75" t="str">
        <f t="shared" si="99"/>
        <v>0000</v>
      </c>
      <c r="T1101" s="75" t="str">
        <f t="shared" si="100"/>
        <v>00000000000000000000000000000000</v>
      </c>
      <c r="V1101" s="197"/>
      <c r="W1101" s="75">
        <f t="shared" si="101"/>
        <v>0</v>
      </c>
      <c r="AE1101" s="479"/>
    </row>
    <row r="1102" spans="1:31" s="75" customFormat="1" ht="13.5" x14ac:dyDescent="0.2">
      <c r="A1102" s="211">
        <v>1099</v>
      </c>
      <c r="B1102" s="212" t="s">
        <v>2599</v>
      </c>
      <c r="C1102" s="213" t="s">
        <v>2600</v>
      </c>
      <c r="D1102" s="213" t="s">
        <v>1865</v>
      </c>
      <c r="E1102" s="213">
        <v>0</v>
      </c>
      <c r="F1102" s="213" t="s">
        <v>590</v>
      </c>
      <c r="G1102" s="214" t="s">
        <v>554</v>
      </c>
      <c r="H1102" s="208" t="str">
        <f>IF(Input!F$4="GMH_OECC",J1102,IF(Input!F$4="GMH_XOEC",L1102,IF(Input!F$4="GMH_Korea",N1102,IF(Input!F$4="GMH_EU",P1102,IF(Input!F$4="Skysuper",#REF!,IF(Input!F$4="SkyII",#REF!,IF(Input!F$4="XO-8000",#REF!, "FALSE")))))))</f>
        <v>00</v>
      </c>
      <c r="I1102" s="209">
        <f>IF(Input!F$4="GMH_OECC",K1102,IF(Input!F$4="GMH_XOEC",M1102,IF(Input!F$4="GMH_Korea",O1102,IF(Input!F$4="GMH_EU",Q1102,IF(Input!F$4="Skysuper",#REF!,IF(Input!F$4="SkyII",#REF!,IF(Input!F$4="XO-8000",#REF!, "FALSE")))))))</f>
        <v>0</v>
      </c>
      <c r="J1102" s="210" t="s">
        <v>10359</v>
      </c>
      <c r="K1102" s="268">
        <v>0</v>
      </c>
      <c r="L1102" s="270" t="s">
        <v>10359</v>
      </c>
      <c r="M1102" s="270">
        <v>0</v>
      </c>
      <c r="N1102" s="270" t="s">
        <v>10359</v>
      </c>
      <c r="O1102" s="270">
        <v>0</v>
      </c>
      <c r="P1102" s="270" t="s">
        <v>10359</v>
      </c>
      <c r="Q1102" s="270">
        <v>0</v>
      </c>
      <c r="R1102" s="74"/>
      <c r="S1102" s="75" t="str">
        <f t="shared" si="99"/>
        <v>0000</v>
      </c>
      <c r="T1102" s="75" t="str">
        <f t="shared" si="100"/>
        <v>00000000000000000000000000000000</v>
      </c>
      <c r="V1102" s="197"/>
      <c r="W1102" s="75">
        <f t="shared" si="101"/>
        <v>0</v>
      </c>
      <c r="AE1102" s="479"/>
    </row>
    <row r="1103" spans="1:31" s="75" customFormat="1" ht="13.5" x14ac:dyDescent="0.2">
      <c r="A1103" s="211">
        <v>1100</v>
      </c>
      <c r="B1103" s="212" t="s">
        <v>2601</v>
      </c>
      <c r="C1103" s="213" t="s">
        <v>2602</v>
      </c>
      <c r="D1103" s="213" t="s">
        <v>1865</v>
      </c>
      <c r="E1103" s="213">
        <v>0</v>
      </c>
      <c r="F1103" s="213" t="s">
        <v>590</v>
      </c>
      <c r="G1103" s="214" t="s">
        <v>554</v>
      </c>
      <c r="H1103" s="208" t="str">
        <f>IF(Input!F$4="GMH_OECC",J1103,IF(Input!F$4="GMH_XOEC",L1103,IF(Input!F$4="GMH_Korea",N1103,IF(Input!F$4="GMH_EU",P1103,IF(Input!F$4="Skysuper",#REF!,IF(Input!F$4="SkyII",#REF!,IF(Input!F$4="XO-8000",#REF!, "FALSE")))))))</f>
        <v>00</v>
      </c>
      <c r="I1103" s="209">
        <f>IF(Input!F$4="GMH_OECC",K1103,IF(Input!F$4="GMH_XOEC",M1103,IF(Input!F$4="GMH_Korea",O1103,IF(Input!F$4="GMH_EU",Q1103,IF(Input!F$4="Skysuper",#REF!,IF(Input!F$4="SkyII",#REF!,IF(Input!F$4="XO-8000",#REF!, "FALSE")))))))</f>
        <v>0</v>
      </c>
      <c r="J1103" s="210" t="s">
        <v>10359</v>
      </c>
      <c r="K1103" s="268">
        <v>0</v>
      </c>
      <c r="L1103" s="270" t="s">
        <v>10359</v>
      </c>
      <c r="M1103" s="270">
        <v>0</v>
      </c>
      <c r="N1103" s="270" t="s">
        <v>10359</v>
      </c>
      <c r="O1103" s="270">
        <v>0</v>
      </c>
      <c r="P1103" s="270" t="s">
        <v>10359</v>
      </c>
      <c r="Q1103" s="270">
        <v>0</v>
      </c>
      <c r="R1103" s="74"/>
      <c r="S1103" s="75" t="str">
        <f t="shared" si="99"/>
        <v>0000</v>
      </c>
      <c r="T1103" s="75" t="str">
        <f t="shared" si="100"/>
        <v>00000000000000000000000000000000</v>
      </c>
      <c r="V1103" s="197"/>
      <c r="W1103" s="75">
        <f t="shared" si="101"/>
        <v>0</v>
      </c>
      <c r="AE1103" s="479"/>
    </row>
    <row r="1104" spans="1:31" s="75" customFormat="1" ht="13.5" x14ac:dyDescent="0.2">
      <c r="A1104" s="211">
        <v>1101</v>
      </c>
      <c r="B1104" s="212" t="s">
        <v>2603</v>
      </c>
      <c r="C1104" s="213" t="s">
        <v>2604</v>
      </c>
      <c r="D1104" s="213" t="s">
        <v>1865</v>
      </c>
      <c r="E1104" s="213">
        <v>0</v>
      </c>
      <c r="F1104" s="213" t="s">
        <v>590</v>
      </c>
      <c r="G1104" s="214" t="s">
        <v>554</v>
      </c>
      <c r="H1104" s="208" t="str">
        <f>IF(Input!F$4="GMH_OECC",J1104,IF(Input!F$4="GMH_XOEC",L1104,IF(Input!F$4="GMH_Korea",N1104,IF(Input!F$4="GMH_EU",P1104,IF(Input!F$4="Skysuper",#REF!,IF(Input!F$4="SkyII",#REF!,IF(Input!F$4="XO-8000",#REF!, "FALSE")))))))</f>
        <v>00</v>
      </c>
      <c r="I1104" s="209">
        <f>IF(Input!F$4="GMH_OECC",K1104,IF(Input!F$4="GMH_XOEC",M1104,IF(Input!F$4="GMH_Korea",O1104,IF(Input!F$4="GMH_EU",Q1104,IF(Input!F$4="Skysuper",#REF!,IF(Input!F$4="SkyII",#REF!,IF(Input!F$4="XO-8000",#REF!, "FALSE")))))))</f>
        <v>0</v>
      </c>
      <c r="J1104" s="210" t="s">
        <v>10359</v>
      </c>
      <c r="K1104" s="268">
        <v>0</v>
      </c>
      <c r="L1104" s="270" t="s">
        <v>10359</v>
      </c>
      <c r="M1104" s="270">
        <v>0</v>
      </c>
      <c r="N1104" s="270" t="s">
        <v>10359</v>
      </c>
      <c r="O1104" s="270">
        <v>0</v>
      </c>
      <c r="P1104" s="270" t="s">
        <v>10359</v>
      </c>
      <c r="Q1104" s="270">
        <v>0</v>
      </c>
      <c r="R1104" s="74"/>
      <c r="S1104" s="75" t="str">
        <f t="shared" si="99"/>
        <v>0000</v>
      </c>
      <c r="T1104" s="75" t="str">
        <f t="shared" si="100"/>
        <v>00000000000000000000000000000000</v>
      </c>
      <c r="V1104" s="197"/>
      <c r="W1104" s="75">
        <f t="shared" si="101"/>
        <v>0</v>
      </c>
      <c r="AE1104" s="479"/>
    </row>
    <row r="1105" spans="1:31" s="75" customFormat="1" ht="13.5" x14ac:dyDescent="0.2">
      <c r="A1105" s="211">
        <v>1102</v>
      </c>
      <c r="B1105" s="212" t="s">
        <v>2605</v>
      </c>
      <c r="C1105" s="213" t="s">
        <v>2606</v>
      </c>
      <c r="D1105" s="213" t="s">
        <v>1865</v>
      </c>
      <c r="E1105" s="213">
        <v>0</v>
      </c>
      <c r="F1105" s="213" t="s">
        <v>590</v>
      </c>
      <c r="G1105" s="214" t="s">
        <v>554</v>
      </c>
      <c r="H1105" s="208" t="str">
        <f>IF(Input!F$4="GMH_OECC",J1105,IF(Input!F$4="GMH_XOEC",L1105,IF(Input!F$4="GMH_Korea",N1105,IF(Input!F$4="GMH_EU",P1105,IF(Input!F$4="Skysuper",#REF!,IF(Input!F$4="SkyII",#REF!,IF(Input!F$4="XO-8000",#REF!, "FALSE")))))))</f>
        <v>00</v>
      </c>
      <c r="I1105" s="209">
        <f>IF(Input!F$4="GMH_OECC",K1105,IF(Input!F$4="GMH_XOEC",M1105,IF(Input!F$4="GMH_Korea",O1105,IF(Input!F$4="GMH_EU",Q1105,IF(Input!F$4="Skysuper",#REF!,IF(Input!F$4="SkyII",#REF!,IF(Input!F$4="XO-8000",#REF!, "FALSE")))))))</f>
        <v>0</v>
      </c>
      <c r="J1105" s="210" t="s">
        <v>10359</v>
      </c>
      <c r="K1105" s="268">
        <v>0</v>
      </c>
      <c r="L1105" s="270" t="s">
        <v>10359</v>
      </c>
      <c r="M1105" s="270">
        <v>0</v>
      </c>
      <c r="N1105" s="270" t="s">
        <v>10359</v>
      </c>
      <c r="O1105" s="270">
        <v>0</v>
      </c>
      <c r="P1105" s="270" t="s">
        <v>10359</v>
      </c>
      <c r="Q1105" s="270">
        <v>0</v>
      </c>
      <c r="R1105" s="74"/>
      <c r="S1105" s="75" t="str">
        <f t="shared" si="99"/>
        <v>0000</v>
      </c>
      <c r="T1105" s="75" t="str">
        <f t="shared" si="100"/>
        <v>00000000000000000000000000000000</v>
      </c>
      <c r="V1105" s="197"/>
      <c r="W1105" s="75">
        <f t="shared" si="101"/>
        <v>0</v>
      </c>
      <c r="AE1105" s="479"/>
    </row>
    <row r="1106" spans="1:31" s="75" customFormat="1" ht="13.5" x14ac:dyDescent="0.2">
      <c r="A1106" s="211">
        <v>1103</v>
      </c>
      <c r="B1106" s="212" t="s">
        <v>2607</v>
      </c>
      <c r="C1106" s="213" t="s">
        <v>2608</v>
      </c>
      <c r="D1106" s="213" t="s">
        <v>1865</v>
      </c>
      <c r="E1106" s="213">
        <v>0</v>
      </c>
      <c r="F1106" s="213" t="s">
        <v>590</v>
      </c>
      <c r="G1106" s="214" t="s">
        <v>554</v>
      </c>
      <c r="H1106" s="208" t="str">
        <f>IF(Input!F$4="GMH_OECC",J1106,IF(Input!F$4="GMH_XOEC",L1106,IF(Input!F$4="GMH_Korea",N1106,IF(Input!F$4="GMH_EU",P1106,IF(Input!F$4="Skysuper",#REF!,IF(Input!F$4="SkyII",#REF!,IF(Input!F$4="XO-8000",#REF!, "FALSE")))))))</f>
        <v>00</v>
      </c>
      <c r="I1106" s="209">
        <f>IF(Input!F$4="GMH_OECC",K1106,IF(Input!F$4="GMH_XOEC",M1106,IF(Input!F$4="GMH_Korea",O1106,IF(Input!F$4="GMH_EU",Q1106,IF(Input!F$4="Skysuper",#REF!,IF(Input!F$4="SkyII",#REF!,IF(Input!F$4="XO-8000",#REF!, "FALSE")))))))</f>
        <v>0</v>
      </c>
      <c r="J1106" s="210" t="s">
        <v>10359</v>
      </c>
      <c r="K1106" s="268">
        <v>0</v>
      </c>
      <c r="L1106" s="270" t="s">
        <v>10359</v>
      </c>
      <c r="M1106" s="270">
        <v>0</v>
      </c>
      <c r="N1106" s="270" t="s">
        <v>10359</v>
      </c>
      <c r="O1106" s="270">
        <v>0</v>
      </c>
      <c r="P1106" s="270" t="s">
        <v>10359</v>
      </c>
      <c r="Q1106" s="270">
        <v>0</v>
      </c>
      <c r="R1106" s="74"/>
      <c r="S1106" s="75" t="str">
        <f t="shared" si="99"/>
        <v>0000</v>
      </c>
      <c r="T1106" s="75" t="str">
        <f t="shared" si="100"/>
        <v>00000000000000000000000000000000</v>
      </c>
      <c r="V1106" s="197"/>
      <c r="W1106" s="75">
        <f t="shared" si="101"/>
        <v>0</v>
      </c>
      <c r="AE1106" s="479"/>
    </row>
    <row r="1107" spans="1:31" s="75" customFormat="1" ht="13.5" x14ac:dyDescent="0.2">
      <c r="A1107" s="211">
        <v>1104</v>
      </c>
      <c r="B1107" s="212" t="s">
        <v>2609</v>
      </c>
      <c r="C1107" s="213" t="s">
        <v>2610</v>
      </c>
      <c r="D1107" s="213" t="s">
        <v>1865</v>
      </c>
      <c r="E1107" s="213">
        <v>0</v>
      </c>
      <c r="F1107" s="213" t="s">
        <v>590</v>
      </c>
      <c r="G1107" s="214" t="s">
        <v>554</v>
      </c>
      <c r="H1107" s="208" t="str">
        <f>IF(Input!F$4="GMH_OECC",J1107,IF(Input!F$4="GMH_XOEC",L1107,IF(Input!F$4="GMH_Korea",N1107,IF(Input!F$4="GMH_EU",P1107,IF(Input!F$4="Skysuper",#REF!,IF(Input!F$4="SkyII",#REF!,IF(Input!F$4="XO-8000",#REF!, "FALSE")))))))</f>
        <v>00</v>
      </c>
      <c r="I1107" s="209">
        <f>IF(Input!F$4="GMH_OECC",K1107,IF(Input!F$4="GMH_XOEC",M1107,IF(Input!F$4="GMH_Korea",O1107,IF(Input!F$4="GMH_EU",Q1107,IF(Input!F$4="Skysuper",#REF!,IF(Input!F$4="SkyII",#REF!,IF(Input!F$4="XO-8000",#REF!, "FALSE")))))))</f>
        <v>0</v>
      </c>
      <c r="J1107" s="210" t="s">
        <v>10359</v>
      </c>
      <c r="K1107" s="268">
        <v>0</v>
      </c>
      <c r="L1107" s="270" t="s">
        <v>10359</v>
      </c>
      <c r="M1107" s="270">
        <v>0</v>
      </c>
      <c r="N1107" s="270" t="s">
        <v>10359</v>
      </c>
      <c r="O1107" s="270">
        <v>0</v>
      </c>
      <c r="P1107" s="270" t="s">
        <v>10359</v>
      </c>
      <c r="Q1107" s="270">
        <v>0</v>
      </c>
      <c r="R1107" s="74"/>
      <c r="S1107" s="75" t="str">
        <f t="shared" si="99"/>
        <v>0000</v>
      </c>
      <c r="T1107" s="75" t="str">
        <f t="shared" si="100"/>
        <v>00000000000000000000000000000000</v>
      </c>
      <c r="V1107" s="197"/>
      <c r="W1107" s="75">
        <f t="shared" si="101"/>
        <v>0</v>
      </c>
      <c r="AE1107" s="479"/>
    </row>
    <row r="1108" spans="1:31" s="75" customFormat="1" ht="13.5" x14ac:dyDescent="0.2">
      <c r="A1108" s="211">
        <v>1105</v>
      </c>
      <c r="B1108" s="212" t="s">
        <v>2611</v>
      </c>
      <c r="C1108" s="213" t="s">
        <v>2612</v>
      </c>
      <c r="D1108" s="213" t="s">
        <v>1865</v>
      </c>
      <c r="E1108" s="213">
        <v>0</v>
      </c>
      <c r="F1108" s="213" t="s">
        <v>590</v>
      </c>
      <c r="G1108" s="214" t="s">
        <v>554</v>
      </c>
      <c r="H1108" s="208" t="str">
        <f>IF(Input!F$4="GMH_OECC",J1108,IF(Input!F$4="GMH_XOEC",L1108,IF(Input!F$4="GMH_Korea",N1108,IF(Input!F$4="GMH_EU",P1108,IF(Input!F$4="Skysuper",#REF!,IF(Input!F$4="SkyII",#REF!,IF(Input!F$4="XO-8000",#REF!, "FALSE")))))))</f>
        <v>00</v>
      </c>
      <c r="I1108" s="209">
        <f>IF(Input!F$4="GMH_OECC",K1108,IF(Input!F$4="GMH_XOEC",M1108,IF(Input!F$4="GMH_Korea",O1108,IF(Input!F$4="GMH_EU",Q1108,IF(Input!F$4="Skysuper",#REF!,IF(Input!F$4="SkyII",#REF!,IF(Input!F$4="XO-8000",#REF!, "FALSE")))))))</f>
        <v>0</v>
      </c>
      <c r="J1108" s="210" t="s">
        <v>10359</v>
      </c>
      <c r="K1108" s="268">
        <v>0</v>
      </c>
      <c r="L1108" s="270" t="s">
        <v>10359</v>
      </c>
      <c r="M1108" s="270">
        <v>0</v>
      </c>
      <c r="N1108" s="270" t="s">
        <v>10359</v>
      </c>
      <c r="O1108" s="270">
        <v>0</v>
      </c>
      <c r="P1108" s="270" t="s">
        <v>10359</v>
      </c>
      <c r="Q1108" s="270">
        <v>0</v>
      </c>
      <c r="R1108" s="74"/>
      <c r="S1108" s="75" t="str">
        <f t="shared" si="99"/>
        <v>0000</v>
      </c>
      <c r="T1108" s="75" t="str">
        <f t="shared" si="100"/>
        <v>00000000000000000000000000000000</v>
      </c>
      <c r="V1108" s="197"/>
      <c r="W1108" s="75">
        <f t="shared" si="101"/>
        <v>0</v>
      </c>
      <c r="AE1108" s="479"/>
    </row>
    <row r="1109" spans="1:31" s="75" customFormat="1" ht="13.5" x14ac:dyDescent="0.2">
      <c r="A1109" s="211">
        <v>1106</v>
      </c>
      <c r="B1109" s="212" t="s">
        <v>2613</v>
      </c>
      <c r="C1109" s="213" t="s">
        <v>2614</v>
      </c>
      <c r="D1109" s="213" t="s">
        <v>1865</v>
      </c>
      <c r="E1109" s="213">
        <v>0</v>
      </c>
      <c r="F1109" s="213" t="s">
        <v>590</v>
      </c>
      <c r="G1109" s="214" t="s">
        <v>554</v>
      </c>
      <c r="H1109" s="208" t="str">
        <f>IF(Input!F$4="GMH_OECC",J1109,IF(Input!F$4="GMH_XOEC",L1109,IF(Input!F$4="GMH_Korea",N1109,IF(Input!F$4="GMH_EU",P1109,IF(Input!F$4="Skysuper",#REF!,IF(Input!F$4="SkyII",#REF!,IF(Input!F$4="XO-8000",#REF!, "FALSE")))))))</f>
        <v>00</v>
      </c>
      <c r="I1109" s="209">
        <f>IF(Input!F$4="GMH_OECC",K1109,IF(Input!F$4="GMH_XOEC",M1109,IF(Input!F$4="GMH_Korea",O1109,IF(Input!F$4="GMH_EU",Q1109,IF(Input!F$4="Skysuper",#REF!,IF(Input!F$4="SkyII",#REF!,IF(Input!F$4="XO-8000",#REF!, "FALSE")))))))</f>
        <v>0</v>
      </c>
      <c r="J1109" s="210" t="s">
        <v>10359</v>
      </c>
      <c r="K1109" s="268">
        <v>0</v>
      </c>
      <c r="L1109" s="270" t="s">
        <v>10359</v>
      </c>
      <c r="M1109" s="270">
        <v>0</v>
      </c>
      <c r="N1109" s="270" t="s">
        <v>10359</v>
      </c>
      <c r="O1109" s="270">
        <v>0</v>
      </c>
      <c r="P1109" s="270" t="s">
        <v>10359</v>
      </c>
      <c r="Q1109" s="270">
        <v>0</v>
      </c>
      <c r="R1109" s="74"/>
      <c r="S1109" s="75" t="str">
        <f t="shared" si="99"/>
        <v>0000</v>
      </c>
      <c r="T1109" s="75" t="str">
        <f t="shared" si="100"/>
        <v>00000000000000000000000000000000</v>
      </c>
      <c r="V1109" s="197"/>
      <c r="W1109" s="75">
        <f t="shared" si="101"/>
        <v>0</v>
      </c>
      <c r="AE1109" s="479"/>
    </row>
    <row r="1110" spans="1:31" s="75" customFormat="1" ht="13.5" x14ac:dyDescent="0.2">
      <c r="A1110" s="211">
        <v>1107</v>
      </c>
      <c r="B1110" s="212" t="s">
        <v>2615</v>
      </c>
      <c r="C1110" s="213" t="s">
        <v>2616</v>
      </c>
      <c r="D1110" s="213" t="s">
        <v>1865</v>
      </c>
      <c r="E1110" s="213">
        <v>0</v>
      </c>
      <c r="F1110" s="213" t="s">
        <v>590</v>
      </c>
      <c r="G1110" s="214" t="s">
        <v>554</v>
      </c>
      <c r="H1110" s="208" t="str">
        <f>IF(Input!F$4="GMH_OECC",J1110,IF(Input!F$4="GMH_XOEC",L1110,IF(Input!F$4="GMH_Korea",N1110,IF(Input!F$4="GMH_EU",P1110,IF(Input!F$4="Skysuper",#REF!,IF(Input!F$4="SkyII",#REF!,IF(Input!F$4="XO-8000",#REF!, "FALSE")))))))</f>
        <v>00</v>
      </c>
      <c r="I1110" s="209">
        <f>IF(Input!F$4="GMH_OECC",K1110,IF(Input!F$4="GMH_XOEC",M1110,IF(Input!F$4="GMH_Korea",O1110,IF(Input!F$4="GMH_EU",Q1110,IF(Input!F$4="Skysuper",#REF!,IF(Input!F$4="SkyII",#REF!,IF(Input!F$4="XO-8000",#REF!, "FALSE")))))))</f>
        <v>0</v>
      </c>
      <c r="J1110" s="210" t="s">
        <v>10359</v>
      </c>
      <c r="K1110" s="268">
        <v>0</v>
      </c>
      <c r="L1110" s="270" t="s">
        <v>10359</v>
      </c>
      <c r="M1110" s="270">
        <v>0</v>
      </c>
      <c r="N1110" s="270" t="s">
        <v>10359</v>
      </c>
      <c r="O1110" s="270">
        <v>0</v>
      </c>
      <c r="P1110" s="270" t="s">
        <v>10359</v>
      </c>
      <c r="Q1110" s="270">
        <v>0</v>
      </c>
      <c r="R1110" s="74"/>
      <c r="S1110" s="75" t="str">
        <f t="shared" si="99"/>
        <v>0000</v>
      </c>
      <c r="T1110" s="75" t="str">
        <f t="shared" si="100"/>
        <v>00000000000000000000000000000000</v>
      </c>
      <c r="V1110" s="197"/>
      <c r="W1110" s="75">
        <f t="shared" si="101"/>
        <v>0</v>
      </c>
      <c r="AE1110" s="479"/>
    </row>
    <row r="1111" spans="1:31" s="75" customFormat="1" ht="13.5" x14ac:dyDescent="0.2">
      <c r="A1111" s="211">
        <v>1108</v>
      </c>
      <c r="B1111" s="212" t="s">
        <v>2617</v>
      </c>
      <c r="C1111" s="213" t="s">
        <v>2618</v>
      </c>
      <c r="D1111" s="213" t="s">
        <v>2492</v>
      </c>
      <c r="E1111" s="213">
        <v>0</v>
      </c>
      <c r="F1111" s="213" t="s">
        <v>590</v>
      </c>
      <c r="G1111" s="214" t="s">
        <v>554</v>
      </c>
      <c r="H1111" s="208" t="str">
        <f>IF(Input!F$4="GMH_OECC",J1111,IF(Input!F$4="GMH_XOEC",L1111,IF(Input!F$4="GMH_Korea",N1111,IF(Input!F$4="GMH_EU",P1111,IF(Input!F$4="Skysuper",#REF!,IF(Input!F$4="SkyII",#REF!,IF(Input!F$4="XO-8000",#REF!, "FALSE")))))))</f>
        <v>00</v>
      </c>
      <c r="I1111" s="209">
        <f>IF(Input!F$4="GMH_OECC",K1111,IF(Input!F$4="GMH_XOEC",M1111,IF(Input!F$4="GMH_Korea",O1111,IF(Input!F$4="GMH_EU",Q1111,IF(Input!F$4="Skysuper",#REF!,IF(Input!F$4="SkyII",#REF!,IF(Input!F$4="XO-8000",#REF!, "FALSE")))))))</f>
        <v>0</v>
      </c>
      <c r="J1111" s="210" t="s">
        <v>10359</v>
      </c>
      <c r="K1111" s="268">
        <v>0</v>
      </c>
      <c r="L1111" s="270" t="s">
        <v>10359</v>
      </c>
      <c r="M1111" s="270">
        <v>0</v>
      </c>
      <c r="N1111" s="270" t="s">
        <v>10359</v>
      </c>
      <c r="O1111" s="270">
        <v>0</v>
      </c>
      <c r="P1111" s="270" t="s">
        <v>10359</v>
      </c>
      <c r="Q1111" s="270">
        <v>0</v>
      </c>
      <c r="R1111" s="74"/>
      <c r="S1111" s="75" t="str">
        <f t="shared" si="99"/>
        <v>0000</v>
      </c>
      <c r="T1111" s="75" t="str">
        <f t="shared" si="100"/>
        <v>00000000000000000000000000000000</v>
      </c>
      <c r="V1111" s="197"/>
      <c r="W1111" s="75">
        <f t="shared" si="101"/>
        <v>0</v>
      </c>
      <c r="AE1111" s="479"/>
    </row>
    <row r="1112" spans="1:31" s="75" customFormat="1" ht="13.5" x14ac:dyDescent="0.2">
      <c r="A1112" s="211">
        <v>1109</v>
      </c>
      <c r="B1112" s="212" t="s">
        <v>2619</v>
      </c>
      <c r="C1112" s="213" t="s">
        <v>2620</v>
      </c>
      <c r="D1112" s="213" t="s">
        <v>2492</v>
      </c>
      <c r="E1112" s="213">
        <v>0</v>
      </c>
      <c r="F1112" s="213" t="s">
        <v>590</v>
      </c>
      <c r="G1112" s="214" t="s">
        <v>554</v>
      </c>
      <c r="H1112" s="208" t="str">
        <f>IF(Input!F$4="GMH_OECC",J1112,IF(Input!F$4="GMH_XOEC",L1112,IF(Input!F$4="GMH_Korea",N1112,IF(Input!F$4="GMH_EU",P1112,IF(Input!F$4="Skysuper",#REF!,IF(Input!F$4="SkyII",#REF!,IF(Input!F$4="XO-8000",#REF!, "FALSE")))))))</f>
        <v>00</v>
      </c>
      <c r="I1112" s="209">
        <f>IF(Input!F$4="GMH_OECC",K1112,IF(Input!F$4="GMH_XOEC",M1112,IF(Input!F$4="GMH_Korea",O1112,IF(Input!F$4="GMH_EU",Q1112,IF(Input!F$4="Skysuper",#REF!,IF(Input!F$4="SkyII",#REF!,IF(Input!F$4="XO-8000",#REF!, "FALSE")))))))</f>
        <v>0</v>
      </c>
      <c r="J1112" s="210" t="s">
        <v>10359</v>
      </c>
      <c r="K1112" s="268">
        <v>0</v>
      </c>
      <c r="L1112" s="270" t="s">
        <v>10359</v>
      </c>
      <c r="M1112" s="270">
        <v>0</v>
      </c>
      <c r="N1112" s="270" t="s">
        <v>10359</v>
      </c>
      <c r="O1112" s="270">
        <v>0</v>
      </c>
      <c r="P1112" s="270" t="s">
        <v>10359</v>
      </c>
      <c r="Q1112" s="270">
        <v>0</v>
      </c>
      <c r="R1112" s="74"/>
      <c r="S1112" s="75" t="str">
        <f t="shared" si="99"/>
        <v>0000</v>
      </c>
      <c r="T1112" s="75" t="str">
        <f t="shared" si="100"/>
        <v>00000000000000000000000000000000</v>
      </c>
      <c r="V1112" s="197"/>
      <c r="W1112" s="75">
        <f t="shared" si="101"/>
        <v>0</v>
      </c>
      <c r="AE1112" s="479"/>
    </row>
    <row r="1113" spans="1:31" s="75" customFormat="1" ht="13.5" x14ac:dyDescent="0.2">
      <c r="A1113" s="211">
        <v>1110</v>
      </c>
      <c r="B1113" s="212" t="s">
        <v>2621</v>
      </c>
      <c r="C1113" s="213" t="s">
        <v>2622</v>
      </c>
      <c r="D1113" s="213" t="s">
        <v>2492</v>
      </c>
      <c r="E1113" s="213">
        <v>0</v>
      </c>
      <c r="F1113" s="213" t="s">
        <v>590</v>
      </c>
      <c r="G1113" s="214" t="s">
        <v>554</v>
      </c>
      <c r="H1113" s="208" t="str">
        <f>IF(Input!F$4="GMH_OECC",J1113,IF(Input!F$4="GMH_XOEC",L1113,IF(Input!F$4="GMH_Korea",N1113,IF(Input!F$4="GMH_EU",P1113,IF(Input!F$4="Skysuper",#REF!,IF(Input!F$4="SkyII",#REF!,IF(Input!F$4="XO-8000",#REF!, "FALSE")))))))</f>
        <v>00</v>
      </c>
      <c r="I1113" s="209">
        <f>IF(Input!F$4="GMH_OECC",K1113,IF(Input!F$4="GMH_XOEC",M1113,IF(Input!F$4="GMH_Korea",O1113,IF(Input!F$4="GMH_EU",Q1113,IF(Input!F$4="Skysuper",#REF!,IF(Input!F$4="SkyII",#REF!,IF(Input!F$4="XO-8000",#REF!, "FALSE")))))))</f>
        <v>0</v>
      </c>
      <c r="J1113" s="210" t="s">
        <v>10359</v>
      </c>
      <c r="K1113" s="268">
        <v>0</v>
      </c>
      <c r="L1113" s="270" t="s">
        <v>10359</v>
      </c>
      <c r="M1113" s="270">
        <v>0</v>
      </c>
      <c r="N1113" s="270" t="s">
        <v>10359</v>
      </c>
      <c r="O1113" s="270">
        <v>0</v>
      </c>
      <c r="P1113" s="270" t="s">
        <v>10359</v>
      </c>
      <c r="Q1113" s="270">
        <v>0</v>
      </c>
      <c r="R1113" s="74"/>
      <c r="S1113" s="75" t="str">
        <f t="shared" si="99"/>
        <v>0000</v>
      </c>
      <c r="T1113" s="75" t="str">
        <f t="shared" si="100"/>
        <v>00000000000000000000000000000000</v>
      </c>
      <c r="V1113" s="197"/>
      <c r="W1113" s="75">
        <f t="shared" si="101"/>
        <v>0</v>
      </c>
      <c r="AE1113" s="479" t="s">
        <v>11372</v>
      </c>
    </row>
    <row r="1114" spans="1:31" s="75" customFormat="1" ht="13.5" x14ac:dyDescent="0.2">
      <c r="A1114" s="211">
        <v>1111</v>
      </c>
      <c r="B1114" s="212" t="s">
        <v>2623</v>
      </c>
      <c r="C1114" s="213" t="s">
        <v>2624</v>
      </c>
      <c r="D1114" s="213" t="s">
        <v>2492</v>
      </c>
      <c r="E1114" s="213">
        <v>0</v>
      </c>
      <c r="F1114" s="213" t="s">
        <v>590</v>
      </c>
      <c r="G1114" s="214" t="s">
        <v>554</v>
      </c>
      <c r="H1114" s="208" t="str">
        <f>IF(Input!F$4="GMH_OECC",J1114,IF(Input!F$4="GMH_XOEC",L1114,IF(Input!F$4="GMH_Korea",N1114,IF(Input!F$4="GMH_EU",P1114,IF(Input!F$4="Skysuper",#REF!,IF(Input!F$4="SkyII",#REF!,IF(Input!F$4="XO-8000",#REF!, "FALSE")))))))</f>
        <v>00</v>
      </c>
      <c r="I1114" s="209">
        <f>IF(Input!F$4="GMH_OECC",K1114,IF(Input!F$4="GMH_XOEC",M1114,IF(Input!F$4="GMH_Korea",O1114,IF(Input!F$4="GMH_EU",Q1114,IF(Input!F$4="Skysuper",#REF!,IF(Input!F$4="SkyII",#REF!,IF(Input!F$4="XO-8000",#REF!, "FALSE")))))))</f>
        <v>0</v>
      </c>
      <c r="J1114" s="210" t="s">
        <v>10359</v>
      </c>
      <c r="K1114" s="268">
        <v>0</v>
      </c>
      <c r="L1114" s="270" t="s">
        <v>10359</v>
      </c>
      <c r="M1114" s="270">
        <v>0</v>
      </c>
      <c r="N1114" s="270" t="s">
        <v>10359</v>
      </c>
      <c r="O1114" s="270">
        <v>0</v>
      </c>
      <c r="P1114" s="270" t="s">
        <v>10359</v>
      </c>
      <c r="Q1114" s="270">
        <v>0</v>
      </c>
      <c r="R1114" s="74"/>
      <c r="S1114" s="75" t="str">
        <f t="shared" si="99"/>
        <v>0000</v>
      </c>
      <c r="T1114" s="75" t="str">
        <f t="shared" si="100"/>
        <v>00000000000000000000000000000000</v>
      </c>
      <c r="V1114" s="197"/>
      <c r="W1114" s="75">
        <f t="shared" si="101"/>
        <v>0</v>
      </c>
      <c r="AE1114" s="479" t="s">
        <v>11373</v>
      </c>
    </row>
    <row r="1115" spans="1:31" s="75" customFormat="1" ht="13.5" x14ac:dyDescent="0.2">
      <c r="A1115" s="211">
        <v>1112</v>
      </c>
      <c r="B1115" s="212" t="s">
        <v>2625</v>
      </c>
      <c r="C1115" s="213" t="s">
        <v>2626</v>
      </c>
      <c r="D1115" s="213" t="s">
        <v>2627</v>
      </c>
      <c r="E1115" s="213">
        <v>0</v>
      </c>
      <c r="F1115" s="213" t="s">
        <v>590</v>
      </c>
      <c r="G1115" s="214" t="s">
        <v>554</v>
      </c>
      <c r="H1115" s="208" t="str">
        <f>IF(Input!F$4="GMH_OECC",J1115,IF(Input!F$4="GMH_XOEC",L1115,IF(Input!F$4="GMH_Korea",N1115,IF(Input!F$4="GMH_EU",P1115,IF(Input!F$4="Skysuper",#REF!,IF(Input!F$4="SkyII",#REF!,IF(Input!F$4="XO-8000",#REF!, "FALSE")))))))</f>
        <v>00</v>
      </c>
      <c r="I1115" s="209">
        <f>IF(Input!F$4="GMH_OECC",K1115,IF(Input!F$4="GMH_XOEC",M1115,IF(Input!F$4="GMH_Korea",O1115,IF(Input!F$4="GMH_EU",Q1115,IF(Input!F$4="Skysuper",#REF!,IF(Input!F$4="SkyII",#REF!,IF(Input!F$4="XO-8000",#REF!, "FALSE")))))))</f>
        <v>0</v>
      </c>
      <c r="J1115" s="210" t="s">
        <v>10359</v>
      </c>
      <c r="K1115" s="268">
        <v>0</v>
      </c>
      <c r="L1115" s="270" t="s">
        <v>10359</v>
      </c>
      <c r="M1115" s="270">
        <v>0</v>
      </c>
      <c r="N1115" s="270" t="s">
        <v>10359</v>
      </c>
      <c r="O1115" s="270">
        <v>0</v>
      </c>
      <c r="P1115" s="270" t="s">
        <v>10359</v>
      </c>
      <c r="Q1115" s="270">
        <v>0</v>
      </c>
      <c r="R1115" s="74"/>
      <c r="S1115" s="75" t="str">
        <f t="shared" si="99"/>
        <v>0000</v>
      </c>
      <c r="T1115" s="75" t="str">
        <f t="shared" si="100"/>
        <v>00000000000000000000000000000000</v>
      </c>
      <c r="V1115" s="197"/>
      <c r="W1115" s="75">
        <f t="shared" si="101"/>
        <v>0</v>
      </c>
      <c r="AE1115" s="479"/>
    </row>
    <row r="1116" spans="1:31" s="75" customFormat="1" ht="13.5" x14ac:dyDescent="0.2">
      <c r="A1116" s="211">
        <v>1113</v>
      </c>
      <c r="B1116" s="212" t="s">
        <v>2628</v>
      </c>
      <c r="C1116" s="213" t="s">
        <v>2629</v>
      </c>
      <c r="D1116" s="213" t="s">
        <v>2627</v>
      </c>
      <c r="E1116" s="213">
        <v>0</v>
      </c>
      <c r="F1116" s="213" t="s">
        <v>590</v>
      </c>
      <c r="G1116" s="214" t="s">
        <v>554</v>
      </c>
      <c r="H1116" s="208" t="str">
        <f>IF(Input!F$4="GMH_OECC",J1116,IF(Input!F$4="GMH_XOEC",L1116,IF(Input!F$4="GMH_Korea",N1116,IF(Input!F$4="GMH_EU",P1116,IF(Input!F$4="Skysuper",#REF!,IF(Input!F$4="SkyII",#REF!,IF(Input!F$4="XO-8000",#REF!, "FALSE")))))))</f>
        <v>00</v>
      </c>
      <c r="I1116" s="209">
        <f>IF(Input!F$4="GMH_OECC",K1116,IF(Input!F$4="GMH_XOEC",M1116,IF(Input!F$4="GMH_Korea",O1116,IF(Input!F$4="GMH_EU",Q1116,IF(Input!F$4="Skysuper",#REF!,IF(Input!F$4="SkyII",#REF!,IF(Input!F$4="XO-8000",#REF!, "FALSE")))))))</f>
        <v>0</v>
      </c>
      <c r="J1116" s="210" t="s">
        <v>10359</v>
      </c>
      <c r="K1116" s="268">
        <v>0</v>
      </c>
      <c r="L1116" s="270" t="s">
        <v>10359</v>
      </c>
      <c r="M1116" s="270">
        <v>0</v>
      </c>
      <c r="N1116" s="270" t="s">
        <v>10359</v>
      </c>
      <c r="O1116" s="270">
        <v>0</v>
      </c>
      <c r="P1116" s="270" t="s">
        <v>10359</v>
      </c>
      <c r="Q1116" s="270">
        <v>0</v>
      </c>
      <c r="R1116" s="74"/>
      <c r="S1116" s="75" t="str">
        <f t="shared" si="99"/>
        <v>0000</v>
      </c>
      <c r="T1116" s="75" t="str">
        <f t="shared" si="100"/>
        <v>00000000000000000000000000000000</v>
      </c>
      <c r="V1116" s="197"/>
      <c r="W1116" s="75">
        <f t="shared" si="101"/>
        <v>0</v>
      </c>
      <c r="AE1116" s="479"/>
    </row>
    <row r="1117" spans="1:31" s="75" customFormat="1" ht="13.5" x14ac:dyDescent="0.2">
      <c r="A1117" s="211">
        <v>1114</v>
      </c>
      <c r="B1117" s="212" t="s">
        <v>2426</v>
      </c>
      <c r="C1117" s="213" t="s">
        <v>2426</v>
      </c>
      <c r="D1117" s="213" t="s">
        <v>2426</v>
      </c>
      <c r="E1117" s="213" t="s">
        <v>2426</v>
      </c>
      <c r="F1117" s="213" t="s">
        <v>2426</v>
      </c>
      <c r="G1117" s="214" t="s">
        <v>2426</v>
      </c>
      <c r="H1117" s="208" t="str">
        <f>IF(Input!F$4="GMH_OECC",J1117,IF(Input!F$4="GMH_XOEC",L1117,IF(Input!F$4="GMH_Korea",N1117,IF(Input!F$4="GMH_EU",P1117,IF(Input!F$4="Skysuper",#REF!,IF(Input!F$4="SkyII",#REF!,IF(Input!F$4="XO-8000",#REF!, "FALSE")))))))</f>
        <v>00</v>
      </c>
      <c r="I1117" s="209">
        <f>IF(Input!F$4="GMH_OECC",K1117,IF(Input!F$4="GMH_XOEC",M1117,IF(Input!F$4="GMH_Korea",O1117,IF(Input!F$4="GMH_EU",Q1117,IF(Input!F$4="Skysuper",#REF!,IF(Input!F$4="SkyII",#REF!,IF(Input!F$4="XO-8000",#REF!, "FALSE")))))))</f>
        <v>0</v>
      </c>
      <c r="J1117" s="210" t="s">
        <v>10359</v>
      </c>
      <c r="K1117" s="268">
        <v>0</v>
      </c>
      <c r="L1117" s="270" t="s">
        <v>10359</v>
      </c>
      <c r="M1117" s="270">
        <v>0</v>
      </c>
      <c r="N1117" s="270" t="s">
        <v>10359</v>
      </c>
      <c r="O1117" s="270">
        <v>0</v>
      </c>
      <c r="P1117" s="270" t="s">
        <v>10359</v>
      </c>
      <c r="Q1117" s="270">
        <v>0</v>
      </c>
      <c r="R1117" s="74"/>
      <c r="S1117" s="75" t="str">
        <f t="shared" si="99"/>
        <v>0000</v>
      </c>
      <c r="T1117" s="75" t="str">
        <f t="shared" si="100"/>
        <v>00000000000000000000000000000000</v>
      </c>
      <c r="V1117" s="197"/>
      <c r="W1117" s="75">
        <f t="shared" si="101"/>
        <v>0</v>
      </c>
      <c r="AE1117" s="479"/>
    </row>
    <row r="1118" spans="1:31" s="75" customFormat="1" ht="24" x14ac:dyDescent="0.2">
      <c r="A1118" s="211">
        <v>1115</v>
      </c>
      <c r="B1118" s="212" t="s">
        <v>2630</v>
      </c>
      <c r="C1118" s="213" t="s">
        <v>2631</v>
      </c>
      <c r="D1118" s="213" t="s">
        <v>2627</v>
      </c>
      <c r="E1118" s="213">
        <v>0</v>
      </c>
      <c r="F1118" s="213" t="s">
        <v>553</v>
      </c>
      <c r="G1118" s="214" t="s">
        <v>554</v>
      </c>
      <c r="H1118" s="208" t="str">
        <f>IF(Input!F$4="GMH_OECC",J1118,IF(Input!F$4="GMH_XOEC",L1118,IF(Input!F$4="GMH_Korea",N1118,IF(Input!F$4="GMH_EU",P1118,IF(Input!F$4="Skysuper",#REF!,IF(Input!F$4="SkyII",#REF!,IF(Input!F$4="XO-8000",#REF!, "FALSE")))))))</f>
        <v>00</v>
      </c>
      <c r="I1118" s="209">
        <f>IF(Input!F$4="GMH_OECC",K1118,IF(Input!F$4="GMH_XOEC",M1118,IF(Input!F$4="GMH_Korea",O1118,IF(Input!F$4="GMH_EU",Q1118,IF(Input!F$4="Skysuper",#REF!,IF(Input!F$4="SkyII",#REF!,IF(Input!F$4="XO-8000",#REF!, "FALSE")))))))</f>
        <v>0</v>
      </c>
      <c r="J1118" s="210" t="s">
        <v>10359</v>
      </c>
      <c r="K1118" s="268">
        <v>0</v>
      </c>
      <c r="L1118" s="270" t="s">
        <v>10359</v>
      </c>
      <c r="M1118" s="270">
        <v>0</v>
      </c>
      <c r="N1118" s="270" t="s">
        <v>10359</v>
      </c>
      <c r="O1118" s="270">
        <v>0</v>
      </c>
      <c r="P1118" s="270" t="s">
        <v>10359</v>
      </c>
      <c r="Q1118" s="270">
        <v>0</v>
      </c>
      <c r="R1118" s="74"/>
      <c r="S1118" s="75" t="str">
        <f t="shared" si="99"/>
        <v>0000</v>
      </c>
      <c r="T1118" s="75" t="str">
        <f t="shared" si="100"/>
        <v>00000000000000000000000000000000</v>
      </c>
      <c r="V1118" s="197"/>
      <c r="W1118" s="75">
        <f t="shared" si="101"/>
        <v>0</v>
      </c>
      <c r="AE1118" s="479"/>
    </row>
    <row r="1119" spans="1:31" s="75" customFormat="1" ht="13.5" x14ac:dyDescent="0.2">
      <c r="A1119" s="211">
        <v>1116</v>
      </c>
      <c r="B1119" s="212" t="s">
        <v>2632</v>
      </c>
      <c r="C1119" s="213" t="s">
        <v>2633</v>
      </c>
      <c r="D1119" s="213" t="s">
        <v>1865</v>
      </c>
      <c r="E1119" s="213">
        <v>0</v>
      </c>
      <c r="F1119" s="213" t="s">
        <v>590</v>
      </c>
      <c r="G1119" s="214" t="s">
        <v>554</v>
      </c>
      <c r="H1119" s="208" t="str">
        <f>IF(Input!F$4="GMH_OECC",J1119,IF(Input!F$4="GMH_XOEC",L1119,IF(Input!F$4="GMH_Korea",N1119,IF(Input!F$4="GMH_EU",P1119,IF(Input!F$4="Skysuper",#REF!,IF(Input!F$4="SkyII",#REF!,IF(Input!F$4="XO-8000",#REF!, "FALSE")))))))</f>
        <v>00</v>
      </c>
      <c r="I1119" s="209">
        <f>IF(Input!F$4="GMH_OECC",K1119,IF(Input!F$4="GMH_XOEC",M1119,IF(Input!F$4="GMH_Korea",O1119,IF(Input!F$4="GMH_EU",Q1119,IF(Input!F$4="Skysuper",#REF!,IF(Input!F$4="SkyII",#REF!,IF(Input!F$4="XO-8000",#REF!, "FALSE")))))))</f>
        <v>0</v>
      </c>
      <c r="J1119" s="210" t="s">
        <v>10359</v>
      </c>
      <c r="K1119" s="268">
        <v>0</v>
      </c>
      <c r="L1119" s="270" t="s">
        <v>10359</v>
      </c>
      <c r="M1119" s="270">
        <v>0</v>
      </c>
      <c r="N1119" s="270" t="s">
        <v>10359</v>
      </c>
      <c r="O1119" s="270">
        <v>0</v>
      </c>
      <c r="P1119" s="270" t="s">
        <v>10359</v>
      </c>
      <c r="Q1119" s="270">
        <v>0</v>
      </c>
      <c r="R1119" s="74"/>
      <c r="S1119" s="75" t="str">
        <f t="shared" si="99"/>
        <v>0000</v>
      </c>
      <c r="T1119" s="75" t="str">
        <f t="shared" si="100"/>
        <v>00000000000000000000000000000000</v>
      </c>
      <c r="V1119" s="197"/>
      <c r="W1119" s="75">
        <f t="shared" si="101"/>
        <v>0</v>
      </c>
      <c r="AE1119" s="479"/>
    </row>
    <row r="1120" spans="1:31" s="75" customFormat="1" ht="13.5" x14ac:dyDescent="0.2">
      <c r="A1120" s="211">
        <v>1117</v>
      </c>
      <c r="B1120" s="212" t="s">
        <v>2634</v>
      </c>
      <c r="C1120" s="213" t="s">
        <v>2635</v>
      </c>
      <c r="D1120" s="213" t="s">
        <v>1865</v>
      </c>
      <c r="E1120" s="213">
        <v>0</v>
      </c>
      <c r="F1120" s="213" t="s">
        <v>590</v>
      </c>
      <c r="G1120" s="214" t="s">
        <v>554</v>
      </c>
      <c r="H1120" s="208" t="str">
        <f>IF(Input!F$4="GMH_OECC",J1120,IF(Input!F$4="GMH_XOEC",L1120,IF(Input!F$4="GMH_Korea",N1120,IF(Input!F$4="GMH_EU",P1120,IF(Input!F$4="Skysuper",#REF!,IF(Input!F$4="SkyII",#REF!,IF(Input!F$4="XO-8000",#REF!, "FALSE")))))))</f>
        <v>00</v>
      </c>
      <c r="I1120" s="209">
        <f>IF(Input!F$4="GMH_OECC",K1120,IF(Input!F$4="GMH_XOEC",M1120,IF(Input!F$4="GMH_Korea",O1120,IF(Input!F$4="GMH_EU",Q1120,IF(Input!F$4="Skysuper",#REF!,IF(Input!F$4="SkyII",#REF!,IF(Input!F$4="XO-8000",#REF!, "FALSE")))))))</f>
        <v>0</v>
      </c>
      <c r="J1120" s="210" t="s">
        <v>10359</v>
      </c>
      <c r="K1120" s="268">
        <v>0</v>
      </c>
      <c r="L1120" s="270" t="s">
        <v>10359</v>
      </c>
      <c r="M1120" s="270">
        <v>0</v>
      </c>
      <c r="N1120" s="270" t="s">
        <v>10359</v>
      </c>
      <c r="O1120" s="270">
        <v>0</v>
      </c>
      <c r="P1120" s="270" t="s">
        <v>10359</v>
      </c>
      <c r="Q1120" s="270">
        <v>0</v>
      </c>
      <c r="R1120" s="74"/>
      <c r="S1120" s="75" t="str">
        <f t="shared" si="99"/>
        <v>0000</v>
      </c>
      <c r="T1120" s="75" t="str">
        <f t="shared" si="100"/>
        <v>00000000000000000000000000000000</v>
      </c>
      <c r="V1120" s="197"/>
      <c r="W1120" s="75">
        <f t="shared" si="101"/>
        <v>0</v>
      </c>
      <c r="AE1120" s="479"/>
    </row>
    <row r="1121" spans="1:31" s="75" customFormat="1" ht="13.5" x14ac:dyDescent="0.2">
      <c r="A1121" s="211">
        <v>1118</v>
      </c>
      <c r="B1121" s="212" t="s">
        <v>2636</v>
      </c>
      <c r="C1121" s="213" t="s">
        <v>2637</v>
      </c>
      <c r="D1121" s="213" t="s">
        <v>2638</v>
      </c>
      <c r="E1121" s="213">
        <v>0</v>
      </c>
      <c r="F1121" s="213" t="s">
        <v>553</v>
      </c>
      <c r="G1121" s="214" t="s">
        <v>554</v>
      </c>
      <c r="H1121" s="208" t="str">
        <f>IF(Input!F$4="GMH_OECC",J1121,IF(Input!F$4="GMH_XOEC",L1121,IF(Input!F$4="GMH_Korea",N1121,IF(Input!F$4="GMH_EU",P1121,IF(Input!F$4="Skysuper",#REF!,IF(Input!F$4="SkyII",#REF!,IF(Input!F$4="XO-8000",#REF!, "FALSE")))))))</f>
        <v>00</v>
      </c>
      <c r="I1121" s="209">
        <f>IF(Input!F$4="GMH_OECC",K1121,IF(Input!F$4="GMH_XOEC",M1121,IF(Input!F$4="GMH_Korea",O1121,IF(Input!F$4="GMH_EU",Q1121,IF(Input!F$4="Skysuper",#REF!,IF(Input!F$4="SkyII",#REF!,IF(Input!F$4="XO-8000",#REF!, "FALSE")))))))</f>
        <v>0</v>
      </c>
      <c r="J1121" s="210" t="s">
        <v>10359</v>
      </c>
      <c r="K1121" s="268">
        <v>0</v>
      </c>
      <c r="L1121" s="270" t="s">
        <v>10359</v>
      </c>
      <c r="M1121" s="270">
        <v>0</v>
      </c>
      <c r="N1121" s="270" t="s">
        <v>10359</v>
      </c>
      <c r="O1121" s="270">
        <v>0</v>
      </c>
      <c r="P1121" s="270" t="s">
        <v>10359</v>
      </c>
      <c r="Q1121" s="270">
        <v>0</v>
      </c>
      <c r="R1121" s="74"/>
      <c r="S1121" s="75" t="str">
        <f t="shared" si="99"/>
        <v>0000</v>
      </c>
      <c r="T1121" s="75" t="str">
        <f t="shared" si="100"/>
        <v>00000000000000000000000000000000</v>
      </c>
      <c r="V1121" s="197"/>
      <c r="W1121" s="75">
        <f t="shared" si="101"/>
        <v>0</v>
      </c>
      <c r="AE1121" s="479"/>
    </row>
    <row r="1122" spans="1:31" s="75" customFormat="1" ht="13.5" x14ac:dyDescent="0.2">
      <c r="A1122" s="211">
        <v>1119</v>
      </c>
      <c r="B1122" s="212" t="s">
        <v>2639</v>
      </c>
      <c r="C1122" s="213" t="s">
        <v>2640</v>
      </c>
      <c r="D1122" s="213" t="s">
        <v>2638</v>
      </c>
      <c r="E1122" s="213">
        <v>0</v>
      </c>
      <c r="F1122" s="213" t="s">
        <v>553</v>
      </c>
      <c r="G1122" s="214" t="s">
        <v>554</v>
      </c>
      <c r="H1122" s="208" t="str">
        <f>IF(Input!F$4="GMH_OECC",J1122,IF(Input!F$4="GMH_XOEC",L1122,IF(Input!F$4="GMH_Korea",N1122,IF(Input!F$4="GMH_EU",P1122,IF(Input!F$4="Skysuper",#REF!,IF(Input!F$4="SkyII",#REF!,IF(Input!F$4="XO-8000",#REF!, "FALSE")))))))</f>
        <v>00</v>
      </c>
      <c r="I1122" s="209">
        <f>IF(Input!F$4="GMH_OECC",K1122,IF(Input!F$4="GMH_XOEC",M1122,IF(Input!F$4="GMH_Korea",O1122,IF(Input!F$4="GMH_EU",Q1122,IF(Input!F$4="Skysuper",#REF!,IF(Input!F$4="SkyII",#REF!,IF(Input!F$4="XO-8000",#REF!, "FALSE")))))))</f>
        <v>0</v>
      </c>
      <c r="J1122" s="210" t="s">
        <v>10359</v>
      </c>
      <c r="K1122" s="268">
        <v>0</v>
      </c>
      <c r="L1122" s="270" t="s">
        <v>10359</v>
      </c>
      <c r="M1122" s="270">
        <v>0</v>
      </c>
      <c r="N1122" s="270" t="s">
        <v>10359</v>
      </c>
      <c r="O1122" s="270">
        <v>0</v>
      </c>
      <c r="P1122" s="270" t="s">
        <v>10359</v>
      </c>
      <c r="Q1122" s="270">
        <v>0</v>
      </c>
      <c r="R1122" s="74"/>
      <c r="S1122" s="75" t="str">
        <f t="shared" si="99"/>
        <v>0000</v>
      </c>
      <c r="T1122" s="75" t="str">
        <f t="shared" si="100"/>
        <v>00000000000000000000000000000000</v>
      </c>
      <c r="V1122" s="197"/>
      <c r="W1122" s="75">
        <f t="shared" si="101"/>
        <v>0</v>
      </c>
      <c r="AE1122" s="479"/>
    </row>
    <row r="1123" spans="1:31" s="75" customFormat="1" ht="13.5" x14ac:dyDescent="0.2">
      <c r="A1123" s="211">
        <v>1120</v>
      </c>
      <c r="B1123" s="212" t="s">
        <v>2641</v>
      </c>
      <c r="C1123" s="213" t="s">
        <v>2642</v>
      </c>
      <c r="D1123" s="213"/>
      <c r="E1123" s="213">
        <v>0</v>
      </c>
      <c r="F1123" s="213" t="s">
        <v>553</v>
      </c>
      <c r="G1123" s="214" t="s">
        <v>572</v>
      </c>
      <c r="H1123" s="208" t="str">
        <f>IF(Input!F$4="GMH_OECC",J1123,IF(Input!F$4="GMH_XOEC",L1123,IF(Input!F$4="GMH_Korea",N1123,IF(Input!F$4="GMH_EU",P1123,IF(Input!F$4="Skysuper",#REF!,IF(Input!F$4="SkyII",#REF!,IF(Input!F$4="XO-8000",#REF!, "FALSE")))))))</f>
        <v>00</v>
      </c>
      <c r="I1123" s="209">
        <f>IF(Input!F$4="GMH_OECC",K1123,IF(Input!F$4="GMH_XOEC",M1123,IF(Input!F$4="GMH_Korea",O1123,IF(Input!F$4="GMH_EU",Q1123,IF(Input!F$4="Skysuper",#REF!,IF(Input!F$4="SkyII",#REF!,IF(Input!F$4="XO-8000",#REF!, "FALSE")))))))</f>
        <v>0</v>
      </c>
      <c r="J1123" s="210" t="s">
        <v>10359</v>
      </c>
      <c r="K1123" s="268">
        <v>0</v>
      </c>
      <c r="L1123" s="270" t="s">
        <v>10359</v>
      </c>
      <c r="M1123" s="270">
        <v>0</v>
      </c>
      <c r="N1123" s="270" t="s">
        <v>10359</v>
      </c>
      <c r="O1123" s="270">
        <v>0</v>
      </c>
      <c r="P1123" s="270" t="s">
        <v>10359</v>
      </c>
      <c r="Q1123" s="270">
        <v>0</v>
      </c>
      <c r="R1123" s="74"/>
      <c r="S1123" s="75" t="str">
        <f t="shared" si="99"/>
        <v>0000</v>
      </c>
      <c r="T1123" s="75" t="str">
        <f t="shared" si="100"/>
        <v>00000000000000000000000000000000</v>
      </c>
      <c r="V1123" s="197"/>
      <c r="W1123" s="75">
        <f t="shared" si="101"/>
        <v>0</v>
      </c>
      <c r="AE1123" s="479"/>
    </row>
    <row r="1124" spans="1:31" s="75" customFormat="1" ht="13.5" x14ac:dyDescent="0.2">
      <c r="A1124" s="211">
        <v>1121</v>
      </c>
      <c r="B1124" s="212" t="s">
        <v>2643</v>
      </c>
      <c r="C1124" s="213" t="s">
        <v>2644</v>
      </c>
      <c r="D1124" s="213"/>
      <c r="E1124" s="213">
        <v>0</v>
      </c>
      <c r="F1124" s="213" t="s">
        <v>553</v>
      </c>
      <c r="G1124" s="214" t="s">
        <v>572</v>
      </c>
      <c r="H1124" s="208" t="str">
        <f>IF(Input!F$4="GMH_OECC",J1124,IF(Input!F$4="GMH_XOEC",L1124,IF(Input!F$4="GMH_Korea",N1124,IF(Input!F$4="GMH_EU",P1124,IF(Input!F$4="Skysuper",#REF!,IF(Input!F$4="SkyII",#REF!,IF(Input!F$4="XO-8000",#REF!, "FALSE")))))))</f>
        <v>00</v>
      </c>
      <c r="I1124" s="209">
        <f>IF(Input!F$4="GMH_OECC",K1124,IF(Input!F$4="GMH_XOEC",M1124,IF(Input!F$4="GMH_Korea",O1124,IF(Input!F$4="GMH_EU",Q1124,IF(Input!F$4="Skysuper",#REF!,IF(Input!F$4="SkyII",#REF!,IF(Input!F$4="XO-8000",#REF!, "FALSE")))))))</f>
        <v>0</v>
      </c>
      <c r="J1124" s="210" t="s">
        <v>10359</v>
      </c>
      <c r="K1124" s="268">
        <v>0</v>
      </c>
      <c r="L1124" s="270" t="s">
        <v>10359</v>
      </c>
      <c r="M1124" s="270">
        <v>0</v>
      </c>
      <c r="N1124" s="270" t="s">
        <v>10359</v>
      </c>
      <c r="O1124" s="270">
        <v>0</v>
      </c>
      <c r="P1124" s="270" t="s">
        <v>10359</v>
      </c>
      <c r="Q1124" s="270">
        <v>0</v>
      </c>
      <c r="R1124" s="74"/>
      <c r="S1124" s="75" t="str">
        <f t="shared" si="99"/>
        <v>0000</v>
      </c>
      <c r="T1124" s="75" t="str">
        <f t="shared" si="100"/>
        <v>00000000000000000000000000000000</v>
      </c>
      <c r="V1124" s="197"/>
      <c r="W1124" s="75">
        <f t="shared" si="101"/>
        <v>0</v>
      </c>
      <c r="AE1124" s="479"/>
    </row>
    <row r="1125" spans="1:31" s="75" customFormat="1" ht="13.5" x14ac:dyDescent="0.2">
      <c r="A1125" s="211">
        <v>1122</v>
      </c>
      <c r="B1125" s="212" t="s">
        <v>2645</v>
      </c>
      <c r="C1125" s="213" t="s">
        <v>2646</v>
      </c>
      <c r="D1125" s="213"/>
      <c r="E1125" s="213">
        <v>0</v>
      </c>
      <c r="F1125" s="213" t="s">
        <v>553</v>
      </c>
      <c r="G1125" s="214" t="s">
        <v>572</v>
      </c>
      <c r="H1125" s="208" t="str">
        <f>IF(Input!F$4="GMH_OECC",J1125,IF(Input!F$4="GMH_XOEC",L1125,IF(Input!F$4="GMH_Korea",N1125,IF(Input!F$4="GMH_EU",P1125,IF(Input!F$4="Skysuper",#REF!,IF(Input!F$4="SkyII",#REF!,IF(Input!F$4="XO-8000",#REF!, "FALSE")))))))</f>
        <v>00</v>
      </c>
      <c r="I1125" s="209">
        <f>IF(Input!F$4="GMH_OECC",K1125,IF(Input!F$4="GMH_XOEC",M1125,IF(Input!F$4="GMH_Korea",O1125,IF(Input!F$4="GMH_EU",Q1125,IF(Input!F$4="Skysuper",#REF!,IF(Input!F$4="SkyII",#REF!,IF(Input!F$4="XO-8000",#REF!, "FALSE")))))))</f>
        <v>0</v>
      </c>
      <c r="J1125" s="210" t="s">
        <v>10359</v>
      </c>
      <c r="K1125" s="268">
        <v>0</v>
      </c>
      <c r="L1125" s="270" t="s">
        <v>10359</v>
      </c>
      <c r="M1125" s="270">
        <v>0</v>
      </c>
      <c r="N1125" s="270" t="s">
        <v>10359</v>
      </c>
      <c r="O1125" s="270">
        <v>0</v>
      </c>
      <c r="P1125" s="270" t="s">
        <v>10359</v>
      </c>
      <c r="Q1125" s="270">
        <v>0</v>
      </c>
      <c r="R1125" s="74"/>
      <c r="S1125" s="75" t="str">
        <f t="shared" si="99"/>
        <v>0000</v>
      </c>
      <c r="T1125" s="75" t="str">
        <f t="shared" si="100"/>
        <v>00000000000000000000000000000000</v>
      </c>
      <c r="V1125" s="197"/>
      <c r="W1125" s="75">
        <f t="shared" si="101"/>
        <v>0</v>
      </c>
      <c r="AE1125" s="479"/>
    </row>
    <row r="1126" spans="1:31" s="75" customFormat="1" ht="13.5" x14ac:dyDescent="0.2">
      <c r="A1126" s="211">
        <v>1123</v>
      </c>
      <c r="B1126" s="212" t="s">
        <v>2647</v>
      </c>
      <c r="C1126" s="213" t="s">
        <v>2648</v>
      </c>
      <c r="D1126" s="213"/>
      <c r="E1126" s="213">
        <v>0</v>
      </c>
      <c r="F1126" s="213" t="s">
        <v>553</v>
      </c>
      <c r="G1126" s="214" t="s">
        <v>572</v>
      </c>
      <c r="H1126" s="208" t="str">
        <f>IF(Input!F$4="GMH_OECC",J1126,IF(Input!F$4="GMH_XOEC",L1126,IF(Input!F$4="GMH_Korea",N1126,IF(Input!F$4="GMH_EU",P1126,IF(Input!F$4="Skysuper",#REF!,IF(Input!F$4="SkyII",#REF!,IF(Input!F$4="XO-8000",#REF!, "FALSE")))))))</f>
        <v>00</v>
      </c>
      <c r="I1126" s="209">
        <f>IF(Input!F$4="GMH_OECC",K1126,IF(Input!F$4="GMH_XOEC",M1126,IF(Input!F$4="GMH_Korea",O1126,IF(Input!F$4="GMH_EU",Q1126,IF(Input!F$4="Skysuper",#REF!,IF(Input!F$4="SkyII",#REF!,IF(Input!F$4="XO-8000",#REF!, "FALSE")))))))</f>
        <v>0</v>
      </c>
      <c r="J1126" s="210" t="s">
        <v>10359</v>
      </c>
      <c r="K1126" s="268">
        <v>0</v>
      </c>
      <c r="L1126" s="270" t="s">
        <v>10359</v>
      </c>
      <c r="M1126" s="270">
        <v>0</v>
      </c>
      <c r="N1126" s="270" t="s">
        <v>10359</v>
      </c>
      <c r="O1126" s="270">
        <v>0</v>
      </c>
      <c r="P1126" s="270" t="s">
        <v>10359</v>
      </c>
      <c r="Q1126" s="270">
        <v>0</v>
      </c>
      <c r="R1126" s="74"/>
      <c r="S1126" s="75" t="str">
        <f t="shared" si="99"/>
        <v>0000</v>
      </c>
      <c r="T1126" s="75" t="str">
        <f t="shared" si="100"/>
        <v>00000000000000000000000000000000</v>
      </c>
      <c r="V1126" s="197"/>
      <c r="W1126" s="75">
        <f t="shared" si="101"/>
        <v>0</v>
      </c>
      <c r="AE1126" s="479"/>
    </row>
    <row r="1127" spans="1:31" s="75" customFormat="1" ht="13.5" x14ac:dyDescent="0.2">
      <c r="A1127" s="211">
        <v>1124</v>
      </c>
      <c r="B1127" s="212" t="s">
        <v>2649</v>
      </c>
      <c r="C1127" s="213" t="s">
        <v>2650</v>
      </c>
      <c r="D1127" s="213"/>
      <c r="E1127" s="213">
        <v>0</v>
      </c>
      <c r="F1127" s="213" t="s">
        <v>553</v>
      </c>
      <c r="G1127" s="214" t="s">
        <v>572</v>
      </c>
      <c r="H1127" s="208" t="str">
        <f>IF(Input!F$4="GMH_OECC",J1127,IF(Input!F$4="GMH_XOEC",L1127,IF(Input!F$4="GMH_Korea",N1127,IF(Input!F$4="GMH_EU",P1127,IF(Input!F$4="Skysuper",#REF!,IF(Input!F$4="SkyII",#REF!,IF(Input!F$4="XO-8000",#REF!, "FALSE")))))))</f>
        <v>00</v>
      </c>
      <c r="I1127" s="209">
        <f>IF(Input!F$4="GMH_OECC",K1127,IF(Input!F$4="GMH_XOEC",M1127,IF(Input!F$4="GMH_Korea",O1127,IF(Input!F$4="GMH_EU",Q1127,IF(Input!F$4="Skysuper",#REF!,IF(Input!F$4="SkyII",#REF!,IF(Input!F$4="XO-8000",#REF!, "FALSE")))))))</f>
        <v>0</v>
      </c>
      <c r="J1127" s="210" t="s">
        <v>10359</v>
      </c>
      <c r="K1127" s="268">
        <v>0</v>
      </c>
      <c r="L1127" s="270" t="s">
        <v>10359</v>
      </c>
      <c r="M1127" s="270">
        <v>0</v>
      </c>
      <c r="N1127" s="270" t="s">
        <v>10359</v>
      </c>
      <c r="O1127" s="270">
        <v>0</v>
      </c>
      <c r="P1127" s="270" t="s">
        <v>10359</v>
      </c>
      <c r="Q1127" s="270">
        <v>0</v>
      </c>
      <c r="R1127" s="74"/>
      <c r="S1127" s="75" t="str">
        <f t="shared" si="99"/>
        <v>0000</v>
      </c>
      <c r="T1127" s="75" t="str">
        <f t="shared" si="100"/>
        <v>00000000000000000000000000000000</v>
      </c>
      <c r="V1127" s="197"/>
      <c r="W1127" s="75">
        <f t="shared" si="101"/>
        <v>0</v>
      </c>
      <c r="AE1127" s="479"/>
    </row>
    <row r="1128" spans="1:31" s="75" customFormat="1" ht="13.5" x14ac:dyDescent="0.2">
      <c r="A1128" s="211">
        <v>1125</v>
      </c>
      <c r="B1128" s="212" t="s">
        <v>2651</v>
      </c>
      <c r="C1128" s="213" t="s">
        <v>2652</v>
      </c>
      <c r="D1128" s="213"/>
      <c r="E1128" s="213">
        <v>0</v>
      </c>
      <c r="F1128" s="213" t="s">
        <v>553</v>
      </c>
      <c r="G1128" s="214" t="s">
        <v>572</v>
      </c>
      <c r="H1128" s="208" t="str">
        <f>IF(Input!F$4="GMH_OECC",J1128,IF(Input!F$4="GMH_XOEC",L1128,IF(Input!F$4="GMH_Korea",N1128,IF(Input!F$4="GMH_EU",P1128,IF(Input!F$4="Skysuper",#REF!,IF(Input!F$4="SkyII",#REF!,IF(Input!F$4="XO-8000",#REF!, "FALSE")))))))</f>
        <v>00</v>
      </c>
      <c r="I1128" s="209">
        <f>IF(Input!F$4="GMH_OECC",K1128,IF(Input!F$4="GMH_XOEC",M1128,IF(Input!F$4="GMH_Korea",O1128,IF(Input!F$4="GMH_EU",Q1128,IF(Input!F$4="Skysuper",#REF!,IF(Input!F$4="SkyII",#REF!,IF(Input!F$4="XO-8000",#REF!, "FALSE")))))))</f>
        <v>0</v>
      </c>
      <c r="J1128" s="210" t="s">
        <v>10359</v>
      </c>
      <c r="K1128" s="268">
        <v>0</v>
      </c>
      <c r="L1128" s="270" t="s">
        <v>10359</v>
      </c>
      <c r="M1128" s="270">
        <v>0</v>
      </c>
      <c r="N1128" s="270" t="s">
        <v>10359</v>
      </c>
      <c r="O1128" s="270">
        <v>0</v>
      </c>
      <c r="P1128" s="270" t="s">
        <v>10359</v>
      </c>
      <c r="Q1128" s="270">
        <v>0</v>
      </c>
      <c r="R1128" s="74"/>
      <c r="S1128" s="75" t="str">
        <f t="shared" si="99"/>
        <v>0000</v>
      </c>
      <c r="T1128" s="75" t="str">
        <f t="shared" si="100"/>
        <v>00000000000000000000000000000000</v>
      </c>
      <c r="V1128" s="197"/>
      <c r="W1128" s="75">
        <f t="shared" si="101"/>
        <v>0</v>
      </c>
      <c r="AE1128" s="479"/>
    </row>
    <row r="1129" spans="1:31" s="75" customFormat="1" ht="13.5" x14ac:dyDescent="0.2">
      <c r="A1129" s="211">
        <v>1126</v>
      </c>
      <c r="B1129" s="212" t="s">
        <v>2653</v>
      </c>
      <c r="C1129" s="213" t="s">
        <v>2654</v>
      </c>
      <c r="D1129" s="213"/>
      <c r="E1129" s="213">
        <v>0</v>
      </c>
      <c r="F1129" s="213" t="s">
        <v>553</v>
      </c>
      <c r="G1129" s="214" t="s">
        <v>572</v>
      </c>
      <c r="H1129" s="208" t="str">
        <f>IF(Input!F$4="GMH_OECC",J1129,IF(Input!F$4="GMH_XOEC",L1129,IF(Input!F$4="GMH_Korea",N1129,IF(Input!F$4="GMH_EU",P1129,IF(Input!F$4="Skysuper",#REF!,IF(Input!F$4="SkyII",#REF!,IF(Input!F$4="XO-8000",#REF!, "FALSE")))))))</f>
        <v>00</v>
      </c>
      <c r="I1129" s="209">
        <f>IF(Input!F$4="GMH_OECC",K1129,IF(Input!F$4="GMH_XOEC",M1129,IF(Input!F$4="GMH_Korea",O1129,IF(Input!F$4="GMH_EU",Q1129,IF(Input!F$4="Skysuper",#REF!,IF(Input!F$4="SkyII",#REF!,IF(Input!F$4="XO-8000",#REF!, "FALSE")))))))</f>
        <v>0</v>
      </c>
      <c r="J1129" s="210" t="s">
        <v>10359</v>
      </c>
      <c r="K1129" s="268">
        <v>0</v>
      </c>
      <c r="L1129" s="270" t="s">
        <v>10359</v>
      </c>
      <c r="M1129" s="270">
        <v>0</v>
      </c>
      <c r="N1129" s="270" t="s">
        <v>10359</v>
      </c>
      <c r="O1129" s="270">
        <v>0</v>
      </c>
      <c r="P1129" s="270" t="s">
        <v>10359</v>
      </c>
      <c r="Q1129" s="270">
        <v>0</v>
      </c>
      <c r="R1129" s="74"/>
      <c r="S1129" s="75" t="str">
        <f t="shared" si="99"/>
        <v>0000</v>
      </c>
      <c r="T1129" s="75" t="str">
        <f t="shared" si="100"/>
        <v>00000000000000000000000000000000</v>
      </c>
      <c r="V1129" s="197"/>
      <c r="W1129" s="75">
        <f t="shared" si="101"/>
        <v>0</v>
      </c>
      <c r="AE1129" s="479"/>
    </row>
    <row r="1130" spans="1:31" s="75" customFormat="1" ht="13.5" x14ac:dyDescent="0.2">
      <c r="A1130" s="211">
        <v>1127</v>
      </c>
      <c r="B1130" s="212" t="s">
        <v>2655</v>
      </c>
      <c r="C1130" s="213" t="s">
        <v>2656</v>
      </c>
      <c r="D1130" s="213"/>
      <c r="E1130" s="213">
        <v>0</v>
      </c>
      <c r="F1130" s="213" t="s">
        <v>553</v>
      </c>
      <c r="G1130" s="214" t="s">
        <v>572</v>
      </c>
      <c r="H1130" s="208" t="str">
        <f>IF(Input!F$4="GMH_OECC",J1130,IF(Input!F$4="GMH_XOEC",L1130,IF(Input!F$4="GMH_Korea",N1130,IF(Input!F$4="GMH_EU",P1130,IF(Input!F$4="Skysuper",#REF!,IF(Input!F$4="SkyII",#REF!,IF(Input!F$4="XO-8000",#REF!, "FALSE")))))))</f>
        <v>00</v>
      </c>
      <c r="I1130" s="209">
        <f>IF(Input!F$4="GMH_OECC",K1130,IF(Input!F$4="GMH_XOEC",M1130,IF(Input!F$4="GMH_Korea",O1130,IF(Input!F$4="GMH_EU",Q1130,IF(Input!F$4="Skysuper",#REF!,IF(Input!F$4="SkyII",#REF!,IF(Input!F$4="XO-8000",#REF!, "FALSE")))))))</f>
        <v>0</v>
      </c>
      <c r="J1130" s="210" t="s">
        <v>10359</v>
      </c>
      <c r="K1130" s="268">
        <v>0</v>
      </c>
      <c r="L1130" s="270" t="s">
        <v>10359</v>
      </c>
      <c r="M1130" s="270">
        <v>0</v>
      </c>
      <c r="N1130" s="270" t="s">
        <v>10359</v>
      </c>
      <c r="O1130" s="270">
        <v>0</v>
      </c>
      <c r="P1130" s="270" t="s">
        <v>10359</v>
      </c>
      <c r="Q1130" s="270">
        <v>0</v>
      </c>
      <c r="R1130" s="74"/>
      <c r="S1130" s="75" t="str">
        <f t="shared" si="99"/>
        <v>0000</v>
      </c>
      <c r="T1130" s="75" t="str">
        <f t="shared" si="100"/>
        <v>00000000000000000000000000000000</v>
      </c>
      <c r="V1130" s="197"/>
      <c r="W1130" s="75">
        <f t="shared" si="101"/>
        <v>0</v>
      </c>
      <c r="AE1130" s="479"/>
    </row>
    <row r="1131" spans="1:31" s="75" customFormat="1" ht="13.5" x14ac:dyDescent="0.2">
      <c r="A1131" s="211">
        <v>1128</v>
      </c>
      <c r="B1131" s="212" t="s">
        <v>2657</v>
      </c>
      <c r="C1131" s="213" t="s">
        <v>2658</v>
      </c>
      <c r="D1131" s="213"/>
      <c r="E1131" s="213">
        <v>0</v>
      </c>
      <c r="F1131" s="213" t="s">
        <v>553</v>
      </c>
      <c r="G1131" s="214" t="s">
        <v>554</v>
      </c>
      <c r="H1131" s="208" t="str">
        <f>IF(Input!F$4="GMH_OECC",J1131,IF(Input!F$4="GMH_XOEC",L1131,IF(Input!F$4="GMH_Korea",N1131,IF(Input!F$4="GMH_EU",P1131,IF(Input!F$4="Skysuper",#REF!,IF(Input!F$4="SkyII",#REF!,IF(Input!F$4="XO-8000",#REF!, "FALSE")))))))</f>
        <v>00</v>
      </c>
      <c r="I1131" s="209">
        <f>IF(Input!F$4="GMH_OECC",K1131,IF(Input!F$4="GMH_XOEC",M1131,IF(Input!F$4="GMH_Korea",O1131,IF(Input!F$4="GMH_EU",Q1131,IF(Input!F$4="Skysuper",#REF!,IF(Input!F$4="SkyII",#REF!,IF(Input!F$4="XO-8000",#REF!, "FALSE")))))))</f>
        <v>0</v>
      </c>
      <c r="J1131" s="210" t="s">
        <v>10359</v>
      </c>
      <c r="K1131" s="268">
        <v>0</v>
      </c>
      <c r="L1131" s="270" t="s">
        <v>10359</v>
      </c>
      <c r="M1131" s="270">
        <v>0</v>
      </c>
      <c r="N1131" s="270" t="s">
        <v>10359</v>
      </c>
      <c r="O1131" s="270">
        <v>0</v>
      </c>
      <c r="P1131" s="270" t="s">
        <v>10359</v>
      </c>
      <c r="Q1131" s="270">
        <v>0</v>
      </c>
      <c r="R1131" s="74"/>
      <c r="S1131" s="75" t="str">
        <f t="shared" si="99"/>
        <v>0000</v>
      </c>
      <c r="T1131" s="75" t="str">
        <f t="shared" si="100"/>
        <v>00000000000000000000000000000000</v>
      </c>
      <c r="V1131" s="197"/>
      <c r="W1131" s="75">
        <f t="shared" si="101"/>
        <v>0</v>
      </c>
      <c r="AE1131" s="479"/>
    </row>
    <row r="1132" spans="1:31" s="75" customFormat="1" ht="13.5" x14ac:dyDescent="0.2">
      <c r="A1132" s="211">
        <v>1129</v>
      </c>
      <c r="B1132" s="212" t="s">
        <v>2659</v>
      </c>
      <c r="C1132" s="213" t="s">
        <v>2660</v>
      </c>
      <c r="D1132" s="213"/>
      <c r="E1132" s="213">
        <v>0</v>
      </c>
      <c r="F1132" s="213" t="s">
        <v>553</v>
      </c>
      <c r="G1132" s="214" t="s">
        <v>554</v>
      </c>
      <c r="H1132" s="208" t="str">
        <f>IF(Input!F$4="GMH_OECC",J1132,IF(Input!F$4="GMH_XOEC",L1132,IF(Input!F$4="GMH_Korea",N1132,IF(Input!F$4="GMH_EU",P1132,IF(Input!F$4="Skysuper",#REF!,IF(Input!F$4="SkyII",#REF!,IF(Input!F$4="XO-8000",#REF!, "FALSE")))))))</f>
        <v>00</v>
      </c>
      <c r="I1132" s="209">
        <f>IF(Input!F$4="GMH_OECC",K1132,IF(Input!F$4="GMH_XOEC",M1132,IF(Input!F$4="GMH_Korea",O1132,IF(Input!F$4="GMH_EU",Q1132,IF(Input!F$4="Skysuper",#REF!,IF(Input!F$4="SkyII",#REF!,IF(Input!F$4="XO-8000",#REF!, "FALSE")))))))</f>
        <v>0</v>
      </c>
      <c r="J1132" s="210" t="s">
        <v>10359</v>
      </c>
      <c r="K1132" s="268">
        <v>0</v>
      </c>
      <c r="L1132" s="270" t="s">
        <v>10359</v>
      </c>
      <c r="M1132" s="270">
        <v>0</v>
      </c>
      <c r="N1132" s="270" t="s">
        <v>10359</v>
      </c>
      <c r="O1132" s="270">
        <v>0</v>
      </c>
      <c r="P1132" s="270" t="s">
        <v>10359</v>
      </c>
      <c r="Q1132" s="270">
        <v>0</v>
      </c>
      <c r="R1132" s="74"/>
      <c r="S1132" s="75" t="str">
        <f t="shared" si="99"/>
        <v>0000</v>
      </c>
      <c r="T1132" s="75" t="str">
        <f t="shared" si="100"/>
        <v>00000000000000000000000000000000</v>
      </c>
      <c r="V1132" s="197"/>
      <c r="W1132" s="75">
        <f t="shared" si="101"/>
        <v>0</v>
      </c>
      <c r="AE1132" s="479"/>
    </row>
    <row r="1133" spans="1:31" s="75" customFormat="1" ht="13.5" x14ac:dyDescent="0.2">
      <c r="A1133" s="211">
        <v>1130</v>
      </c>
      <c r="B1133" s="212" t="s">
        <v>2661</v>
      </c>
      <c r="C1133" s="213" t="s">
        <v>2662</v>
      </c>
      <c r="D1133" s="213"/>
      <c r="E1133" s="213">
        <v>0</v>
      </c>
      <c r="F1133" s="213" t="s">
        <v>553</v>
      </c>
      <c r="G1133" s="214" t="s">
        <v>554</v>
      </c>
      <c r="H1133" s="208" t="str">
        <f>IF(Input!F$4="GMH_OECC",J1133,IF(Input!F$4="GMH_XOEC",L1133,IF(Input!F$4="GMH_Korea",N1133,IF(Input!F$4="GMH_EU",P1133,IF(Input!F$4="Skysuper",#REF!,IF(Input!F$4="SkyII",#REF!,IF(Input!F$4="XO-8000",#REF!, "FALSE")))))))</f>
        <v>00</v>
      </c>
      <c r="I1133" s="209">
        <f>IF(Input!F$4="GMH_OECC",K1133,IF(Input!F$4="GMH_XOEC",M1133,IF(Input!F$4="GMH_Korea",O1133,IF(Input!F$4="GMH_EU",Q1133,IF(Input!F$4="Skysuper",#REF!,IF(Input!F$4="SkyII",#REF!,IF(Input!F$4="XO-8000",#REF!, "FALSE")))))))</f>
        <v>0</v>
      </c>
      <c r="J1133" s="210" t="s">
        <v>10359</v>
      </c>
      <c r="K1133" s="268">
        <v>0</v>
      </c>
      <c r="L1133" s="270" t="s">
        <v>10359</v>
      </c>
      <c r="M1133" s="270">
        <v>0</v>
      </c>
      <c r="N1133" s="270" t="s">
        <v>10359</v>
      </c>
      <c r="O1133" s="270">
        <v>0</v>
      </c>
      <c r="P1133" s="270" t="s">
        <v>10359</v>
      </c>
      <c r="Q1133" s="270">
        <v>0</v>
      </c>
      <c r="R1133" s="74"/>
      <c r="S1133" s="75" t="str">
        <f t="shared" si="99"/>
        <v>0000</v>
      </c>
      <c r="T1133" s="75" t="str">
        <f t="shared" si="100"/>
        <v>00000000000000000000000000000000</v>
      </c>
      <c r="V1133" s="197"/>
      <c r="W1133" s="75">
        <f t="shared" si="101"/>
        <v>0</v>
      </c>
      <c r="AE1133" s="479"/>
    </row>
    <row r="1134" spans="1:31" s="75" customFormat="1" ht="13.5" x14ac:dyDescent="0.2">
      <c r="A1134" s="211">
        <v>1131</v>
      </c>
      <c r="B1134" s="212" t="s">
        <v>2663</v>
      </c>
      <c r="C1134" s="213" t="s">
        <v>2664</v>
      </c>
      <c r="D1134" s="213"/>
      <c r="E1134" s="213">
        <v>0</v>
      </c>
      <c r="F1134" s="213" t="s">
        <v>553</v>
      </c>
      <c r="G1134" s="214" t="s">
        <v>554</v>
      </c>
      <c r="H1134" s="208" t="str">
        <f>IF(Input!F$4="GMH_OECC",J1134,IF(Input!F$4="GMH_XOEC",L1134,IF(Input!F$4="GMH_Korea",N1134,IF(Input!F$4="GMH_EU",P1134,IF(Input!F$4="Skysuper",#REF!,IF(Input!F$4="SkyII",#REF!,IF(Input!F$4="XO-8000",#REF!, "FALSE")))))))</f>
        <v>00</v>
      </c>
      <c r="I1134" s="209">
        <f>IF(Input!F$4="GMH_OECC",K1134,IF(Input!F$4="GMH_XOEC",M1134,IF(Input!F$4="GMH_Korea",O1134,IF(Input!F$4="GMH_EU",Q1134,IF(Input!F$4="Skysuper",#REF!,IF(Input!F$4="SkyII",#REF!,IF(Input!F$4="XO-8000",#REF!, "FALSE")))))))</f>
        <v>0</v>
      </c>
      <c r="J1134" s="210" t="s">
        <v>10359</v>
      </c>
      <c r="K1134" s="268">
        <v>0</v>
      </c>
      <c r="L1134" s="270" t="s">
        <v>10359</v>
      </c>
      <c r="M1134" s="270">
        <v>0</v>
      </c>
      <c r="N1134" s="270" t="s">
        <v>10359</v>
      </c>
      <c r="O1134" s="270">
        <v>0</v>
      </c>
      <c r="P1134" s="270" t="s">
        <v>10359</v>
      </c>
      <c r="Q1134" s="270">
        <v>0</v>
      </c>
      <c r="R1134" s="74"/>
      <c r="S1134" s="75" t="str">
        <f t="shared" si="99"/>
        <v>0000</v>
      </c>
      <c r="T1134" s="75" t="str">
        <f t="shared" si="100"/>
        <v>00000000000000000000000000000000</v>
      </c>
      <c r="V1134" s="197"/>
      <c r="W1134" s="75">
        <f t="shared" si="101"/>
        <v>0</v>
      </c>
      <c r="AE1134" s="479"/>
    </row>
    <row r="1135" spans="1:31" s="75" customFormat="1" ht="13.5" x14ac:dyDescent="0.2">
      <c r="A1135" s="211">
        <v>1132</v>
      </c>
      <c r="B1135" s="212" t="s">
        <v>2665</v>
      </c>
      <c r="C1135" s="213" t="s">
        <v>2666</v>
      </c>
      <c r="D1135" s="213"/>
      <c r="E1135" s="213">
        <v>0</v>
      </c>
      <c r="F1135" s="213" t="s">
        <v>553</v>
      </c>
      <c r="G1135" s="214" t="s">
        <v>677</v>
      </c>
      <c r="H1135" s="208" t="str">
        <f>IF(Input!F$4="GMH_OECC",J1135,IF(Input!F$4="GMH_XOEC",L1135,IF(Input!F$4="GMH_Korea",N1135,IF(Input!F$4="GMH_EU",P1135,IF(Input!F$4="Skysuper",#REF!,IF(Input!F$4="SkyII",#REF!,IF(Input!F$4="XO-8000",#REF!, "FALSE")))))))</f>
        <v>00</v>
      </c>
      <c r="I1135" s="209">
        <f>IF(Input!F$4="GMH_OECC",K1135,IF(Input!F$4="GMH_XOEC",M1135,IF(Input!F$4="GMH_Korea",O1135,IF(Input!F$4="GMH_EU",Q1135,IF(Input!F$4="Skysuper",#REF!,IF(Input!F$4="SkyII",#REF!,IF(Input!F$4="XO-8000",#REF!, "FALSE")))))))</f>
        <v>0</v>
      </c>
      <c r="J1135" s="210" t="s">
        <v>10359</v>
      </c>
      <c r="K1135" s="268">
        <v>0</v>
      </c>
      <c r="L1135" s="270" t="s">
        <v>10359</v>
      </c>
      <c r="M1135" s="270">
        <v>0</v>
      </c>
      <c r="N1135" s="270" t="s">
        <v>10359</v>
      </c>
      <c r="O1135" s="270">
        <v>0</v>
      </c>
      <c r="P1135" s="270" t="s">
        <v>10359</v>
      </c>
      <c r="Q1135" s="270">
        <v>0</v>
      </c>
      <c r="R1135" s="74"/>
      <c r="S1135" s="75" t="str">
        <f t="shared" si="99"/>
        <v>0000</v>
      </c>
      <c r="T1135" s="75" t="str">
        <f t="shared" si="100"/>
        <v>00000000000000000000000000000000</v>
      </c>
      <c r="V1135" s="197"/>
      <c r="W1135" s="75">
        <f t="shared" si="101"/>
        <v>0</v>
      </c>
      <c r="AE1135" s="479"/>
    </row>
    <row r="1136" spans="1:31" s="75" customFormat="1" ht="13.5" x14ac:dyDescent="0.2">
      <c r="A1136" s="211">
        <v>1133</v>
      </c>
      <c r="B1136" s="212" t="s">
        <v>2667</v>
      </c>
      <c r="C1136" s="213" t="s">
        <v>2668</v>
      </c>
      <c r="D1136" s="213"/>
      <c r="E1136" s="213">
        <v>0</v>
      </c>
      <c r="F1136" s="213" t="s">
        <v>553</v>
      </c>
      <c r="G1136" s="214" t="s">
        <v>677</v>
      </c>
      <c r="H1136" s="208" t="str">
        <f>IF(Input!F$4="GMH_OECC",J1136,IF(Input!F$4="GMH_XOEC",L1136,IF(Input!F$4="GMH_Korea",N1136,IF(Input!F$4="GMH_EU",P1136,IF(Input!F$4="Skysuper",#REF!,IF(Input!F$4="SkyII",#REF!,IF(Input!F$4="XO-8000",#REF!, "FALSE")))))))</f>
        <v>00</v>
      </c>
      <c r="I1136" s="209">
        <f>IF(Input!F$4="GMH_OECC",K1136,IF(Input!F$4="GMH_XOEC",M1136,IF(Input!F$4="GMH_Korea",O1136,IF(Input!F$4="GMH_EU",Q1136,IF(Input!F$4="Skysuper",#REF!,IF(Input!F$4="SkyII",#REF!,IF(Input!F$4="XO-8000",#REF!, "FALSE")))))))</f>
        <v>0</v>
      </c>
      <c r="J1136" s="210" t="s">
        <v>10359</v>
      </c>
      <c r="K1136" s="268">
        <v>0</v>
      </c>
      <c r="L1136" s="270" t="s">
        <v>10359</v>
      </c>
      <c r="M1136" s="270">
        <v>0</v>
      </c>
      <c r="N1136" s="270" t="s">
        <v>10359</v>
      </c>
      <c r="O1136" s="270">
        <v>0</v>
      </c>
      <c r="P1136" s="270" t="s">
        <v>10359</v>
      </c>
      <c r="Q1136" s="270">
        <v>0</v>
      </c>
      <c r="R1136" s="74"/>
      <c r="S1136" s="75" t="str">
        <f t="shared" si="99"/>
        <v>0000</v>
      </c>
      <c r="T1136" s="75" t="str">
        <f t="shared" si="100"/>
        <v>00000000000000000000000000000000</v>
      </c>
      <c r="V1136" s="197"/>
      <c r="W1136" s="75">
        <f t="shared" si="101"/>
        <v>0</v>
      </c>
      <c r="AE1136" s="479"/>
    </row>
    <row r="1137" spans="1:31" s="75" customFormat="1" ht="13.5" x14ac:dyDescent="0.2">
      <c r="A1137" s="211">
        <v>1134</v>
      </c>
      <c r="B1137" s="212" t="s">
        <v>2669</v>
      </c>
      <c r="C1137" s="213" t="s">
        <v>2670</v>
      </c>
      <c r="D1137" s="213"/>
      <c r="E1137" s="213">
        <v>0</v>
      </c>
      <c r="F1137" s="213" t="s">
        <v>553</v>
      </c>
      <c r="G1137" s="214" t="s">
        <v>677</v>
      </c>
      <c r="H1137" s="208" t="str">
        <f>IF(Input!F$4="GMH_OECC",J1137,IF(Input!F$4="GMH_XOEC",L1137,IF(Input!F$4="GMH_Korea",N1137,IF(Input!F$4="GMH_EU",P1137,IF(Input!F$4="Skysuper",#REF!,IF(Input!F$4="SkyII",#REF!,IF(Input!F$4="XO-8000",#REF!, "FALSE")))))))</f>
        <v>00</v>
      </c>
      <c r="I1137" s="209">
        <f>IF(Input!F$4="GMH_OECC",K1137,IF(Input!F$4="GMH_XOEC",M1137,IF(Input!F$4="GMH_Korea",O1137,IF(Input!F$4="GMH_EU",Q1137,IF(Input!F$4="Skysuper",#REF!,IF(Input!F$4="SkyII",#REF!,IF(Input!F$4="XO-8000",#REF!, "FALSE")))))))</f>
        <v>0</v>
      </c>
      <c r="J1137" s="210" t="s">
        <v>10359</v>
      </c>
      <c r="K1137" s="268">
        <v>0</v>
      </c>
      <c r="L1137" s="270" t="s">
        <v>10359</v>
      </c>
      <c r="M1137" s="270">
        <v>0</v>
      </c>
      <c r="N1137" s="270" t="s">
        <v>10359</v>
      </c>
      <c r="O1137" s="270">
        <v>0</v>
      </c>
      <c r="P1137" s="270" t="s">
        <v>10359</v>
      </c>
      <c r="Q1137" s="270">
        <v>0</v>
      </c>
      <c r="R1137" s="74"/>
      <c r="S1137" s="75" t="str">
        <f t="shared" si="99"/>
        <v>0000</v>
      </c>
      <c r="T1137" s="75" t="str">
        <f t="shared" si="100"/>
        <v>00000000000000000000000000000000</v>
      </c>
      <c r="V1137" s="197"/>
      <c r="W1137" s="75">
        <f t="shared" si="101"/>
        <v>0</v>
      </c>
      <c r="AE1137" s="479"/>
    </row>
    <row r="1138" spans="1:31" s="75" customFormat="1" ht="13.5" x14ac:dyDescent="0.2">
      <c r="A1138" s="211">
        <v>1135</v>
      </c>
      <c r="B1138" s="212" t="s">
        <v>2671</v>
      </c>
      <c r="C1138" s="213" t="s">
        <v>2672</v>
      </c>
      <c r="D1138" s="213"/>
      <c r="E1138" s="213">
        <v>0</v>
      </c>
      <c r="F1138" s="213" t="s">
        <v>553</v>
      </c>
      <c r="G1138" s="214" t="s">
        <v>677</v>
      </c>
      <c r="H1138" s="208" t="str">
        <f>IF(Input!F$4="GMH_OECC",J1138,IF(Input!F$4="GMH_XOEC",L1138,IF(Input!F$4="GMH_Korea",N1138,IF(Input!F$4="GMH_EU",P1138,IF(Input!F$4="Skysuper",#REF!,IF(Input!F$4="SkyII",#REF!,IF(Input!F$4="XO-8000",#REF!, "FALSE")))))))</f>
        <v>00</v>
      </c>
      <c r="I1138" s="209">
        <f>IF(Input!F$4="GMH_OECC",K1138,IF(Input!F$4="GMH_XOEC",M1138,IF(Input!F$4="GMH_Korea",O1138,IF(Input!F$4="GMH_EU",Q1138,IF(Input!F$4="Skysuper",#REF!,IF(Input!F$4="SkyII",#REF!,IF(Input!F$4="XO-8000",#REF!, "FALSE")))))))</f>
        <v>0</v>
      </c>
      <c r="J1138" s="210" t="s">
        <v>10359</v>
      </c>
      <c r="K1138" s="268">
        <v>0</v>
      </c>
      <c r="L1138" s="270" t="s">
        <v>10359</v>
      </c>
      <c r="M1138" s="270">
        <v>0</v>
      </c>
      <c r="N1138" s="270" t="s">
        <v>10359</v>
      </c>
      <c r="O1138" s="270">
        <v>0</v>
      </c>
      <c r="P1138" s="270" t="s">
        <v>10359</v>
      </c>
      <c r="Q1138" s="270">
        <v>0</v>
      </c>
      <c r="R1138" s="74"/>
      <c r="S1138" s="75" t="str">
        <f t="shared" si="99"/>
        <v>0000</v>
      </c>
      <c r="T1138" s="75" t="str">
        <f t="shared" si="100"/>
        <v>00000000000000000000000000000000</v>
      </c>
      <c r="V1138" s="197"/>
      <c r="W1138" s="75">
        <f t="shared" si="101"/>
        <v>0</v>
      </c>
      <c r="AE1138" s="479"/>
    </row>
    <row r="1139" spans="1:31" s="75" customFormat="1" ht="13.5" x14ac:dyDescent="0.2">
      <c r="A1139" s="211">
        <v>1136</v>
      </c>
      <c r="B1139" s="212" t="s">
        <v>2673</v>
      </c>
      <c r="C1139" s="213" t="s">
        <v>2674</v>
      </c>
      <c r="D1139" s="213"/>
      <c r="E1139" s="213">
        <v>0</v>
      </c>
      <c r="F1139" s="213" t="s">
        <v>590</v>
      </c>
      <c r="G1139" s="214" t="s">
        <v>572</v>
      </c>
      <c r="H1139" s="208" t="str">
        <f>IF(Input!F$4="GMH_OECC",J1139,IF(Input!F$4="GMH_XOEC",L1139,IF(Input!F$4="GMH_Korea",N1139,IF(Input!F$4="GMH_EU",P1139,IF(Input!F$4="Skysuper",#REF!,IF(Input!F$4="SkyII",#REF!,IF(Input!F$4="XO-8000",#REF!, "FALSE")))))))</f>
        <v>00</v>
      </c>
      <c r="I1139" s="209">
        <f>IF(Input!F$4="GMH_OECC",K1139,IF(Input!F$4="GMH_XOEC",M1139,IF(Input!F$4="GMH_Korea",O1139,IF(Input!F$4="GMH_EU",Q1139,IF(Input!F$4="Skysuper",#REF!,IF(Input!F$4="SkyII",#REF!,IF(Input!F$4="XO-8000",#REF!, "FALSE")))))))</f>
        <v>0</v>
      </c>
      <c r="J1139" s="210" t="s">
        <v>10359</v>
      </c>
      <c r="K1139" s="268">
        <v>0</v>
      </c>
      <c r="L1139" s="270" t="s">
        <v>10359</v>
      </c>
      <c r="M1139" s="270">
        <v>0</v>
      </c>
      <c r="N1139" s="270" t="s">
        <v>10359</v>
      </c>
      <c r="O1139" s="270">
        <v>0</v>
      </c>
      <c r="P1139" s="270" t="s">
        <v>10359</v>
      </c>
      <c r="Q1139" s="270">
        <v>0</v>
      </c>
      <c r="R1139" s="74"/>
      <c r="S1139" s="75" t="str">
        <f t="shared" si="99"/>
        <v>0000</v>
      </c>
      <c r="T1139" s="75" t="str">
        <f t="shared" si="100"/>
        <v>00000000000000000000000000000000</v>
      </c>
      <c r="V1139" s="197"/>
      <c r="W1139" s="75">
        <f t="shared" si="101"/>
        <v>0</v>
      </c>
      <c r="AE1139" s="479"/>
    </row>
    <row r="1140" spans="1:31" s="75" customFormat="1" ht="13.5" x14ac:dyDescent="0.2">
      <c r="A1140" s="211">
        <v>1137</v>
      </c>
      <c r="B1140" s="212" t="s">
        <v>2675</v>
      </c>
      <c r="C1140" s="213" t="s">
        <v>2676</v>
      </c>
      <c r="D1140" s="213"/>
      <c r="E1140" s="213">
        <v>0</v>
      </c>
      <c r="F1140" s="213" t="s">
        <v>590</v>
      </c>
      <c r="G1140" s="214" t="s">
        <v>572</v>
      </c>
      <c r="H1140" s="208" t="str">
        <f>IF(Input!F$4="GMH_OECC",J1140,IF(Input!F$4="GMH_XOEC",L1140,IF(Input!F$4="GMH_Korea",N1140,IF(Input!F$4="GMH_EU",P1140,IF(Input!F$4="Skysuper",#REF!,IF(Input!F$4="SkyII",#REF!,IF(Input!F$4="XO-8000",#REF!, "FALSE")))))))</f>
        <v>00</v>
      </c>
      <c r="I1140" s="209">
        <f>IF(Input!F$4="GMH_OECC",K1140,IF(Input!F$4="GMH_XOEC",M1140,IF(Input!F$4="GMH_Korea",O1140,IF(Input!F$4="GMH_EU",Q1140,IF(Input!F$4="Skysuper",#REF!,IF(Input!F$4="SkyII",#REF!,IF(Input!F$4="XO-8000",#REF!, "FALSE")))))))</f>
        <v>0</v>
      </c>
      <c r="J1140" s="210" t="s">
        <v>10359</v>
      </c>
      <c r="K1140" s="268">
        <v>0</v>
      </c>
      <c r="L1140" s="270" t="s">
        <v>10359</v>
      </c>
      <c r="M1140" s="270">
        <v>0</v>
      </c>
      <c r="N1140" s="270" t="s">
        <v>10359</v>
      </c>
      <c r="O1140" s="270">
        <v>0</v>
      </c>
      <c r="P1140" s="270" t="s">
        <v>10359</v>
      </c>
      <c r="Q1140" s="270">
        <v>0</v>
      </c>
      <c r="R1140" s="74"/>
      <c r="S1140" s="75" t="str">
        <f t="shared" si="99"/>
        <v>0000</v>
      </c>
      <c r="T1140" s="75" t="str">
        <f t="shared" si="100"/>
        <v>00000000000000000000000000000000</v>
      </c>
      <c r="V1140" s="197"/>
      <c r="W1140" s="75">
        <f t="shared" si="101"/>
        <v>0</v>
      </c>
      <c r="AE1140" s="479"/>
    </row>
    <row r="1141" spans="1:31" s="75" customFormat="1" ht="13.5" x14ac:dyDescent="0.2">
      <c r="A1141" s="211">
        <v>1138</v>
      </c>
      <c r="B1141" s="212" t="s">
        <v>2677</v>
      </c>
      <c r="C1141" s="213" t="s">
        <v>2678</v>
      </c>
      <c r="D1141" s="213"/>
      <c r="E1141" s="213">
        <v>0</v>
      </c>
      <c r="F1141" s="213" t="s">
        <v>590</v>
      </c>
      <c r="G1141" s="214" t="s">
        <v>572</v>
      </c>
      <c r="H1141" s="208" t="str">
        <f>IF(Input!F$4="GMH_OECC",J1141,IF(Input!F$4="GMH_XOEC",L1141,IF(Input!F$4="GMH_Korea",N1141,IF(Input!F$4="GMH_EU",P1141,IF(Input!F$4="Skysuper",#REF!,IF(Input!F$4="SkyII",#REF!,IF(Input!F$4="XO-8000",#REF!, "FALSE")))))))</f>
        <v>00</v>
      </c>
      <c r="I1141" s="209">
        <f>IF(Input!F$4="GMH_OECC",K1141,IF(Input!F$4="GMH_XOEC",M1141,IF(Input!F$4="GMH_Korea",O1141,IF(Input!F$4="GMH_EU",Q1141,IF(Input!F$4="Skysuper",#REF!,IF(Input!F$4="SkyII",#REF!,IF(Input!F$4="XO-8000",#REF!, "FALSE")))))))</f>
        <v>0</v>
      </c>
      <c r="J1141" s="210" t="s">
        <v>10359</v>
      </c>
      <c r="K1141" s="268">
        <v>0</v>
      </c>
      <c r="L1141" s="270" t="s">
        <v>10359</v>
      </c>
      <c r="M1141" s="270">
        <v>0</v>
      </c>
      <c r="N1141" s="270" t="s">
        <v>10359</v>
      </c>
      <c r="O1141" s="270">
        <v>0</v>
      </c>
      <c r="P1141" s="270" t="s">
        <v>10359</v>
      </c>
      <c r="Q1141" s="270">
        <v>0</v>
      </c>
      <c r="R1141" s="74"/>
      <c r="S1141" s="75" t="str">
        <f t="shared" si="99"/>
        <v>0000</v>
      </c>
      <c r="T1141" s="75" t="str">
        <f t="shared" si="100"/>
        <v>00000000000000000000000000000000</v>
      </c>
      <c r="V1141" s="197"/>
      <c r="W1141" s="75">
        <f t="shared" si="101"/>
        <v>0</v>
      </c>
      <c r="AE1141" s="479"/>
    </row>
    <row r="1142" spans="1:31" s="75" customFormat="1" ht="13.5" x14ac:dyDescent="0.2">
      <c r="A1142" s="211">
        <v>1139</v>
      </c>
      <c r="B1142" s="212" t="s">
        <v>2679</v>
      </c>
      <c r="C1142" s="213" t="s">
        <v>2680</v>
      </c>
      <c r="D1142" s="213"/>
      <c r="E1142" s="213">
        <v>0</v>
      </c>
      <c r="F1142" s="213" t="s">
        <v>590</v>
      </c>
      <c r="G1142" s="214" t="s">
        <v>572</v>
      </c>
      <c r="H1142" s="208" t="str">
        <f>IF(Input!F$4="GMH_OECC",J1142,IF(Input!F$4="GMH_XOEC",L1142,IF(Input!F$4="GMH_Korea",N1142,IF(Input!F$4="GMH_EU",P1142,IF(Input!F$4="Skysuper",#REF!,IF(Input!F$4="SkyII",#REF!,IF(Input!F$4="XO-8000",#REF!, "FALSE")))))))</f>
        <v>00</v>
      </c>
      <c r="I1142" s="209">
        <f>IF(Input!F$4="GMH_OECC",K1142,IF(Input!F$4="GMH_XOEC",M1142,IF(Input!F$4="GMH_Korea",O1142,IF(Input!F$4="GMH_EU",Q1142,IF(Input!F$4="Skysuper",#REF!,IF(Input!F$4="SkyII",#REF!,IF(Input!F$4="XO-8000",#REF!, "FALSE")))))))</f>
        <v>0</v>
      </c>
      <c r="J1142" s="210" t="s">
        <v>10359</v>
      </c>
      <c r="K1142" s="268">
        <v>0</v>
      </c>
      <c r="L1142" s="270" t="s">
        <v>10359</v>
      </c>
      <c r="M1142" s="270">
        <v>0</v>
      </c>
      <c r="N1142" s="270" t="s">
        <v>10359</v>
      </c>
      <c r="O1142" s="270">
        <v>0</v>
      </c>
      <c r="P1142" s="270" t="s">
        <v>10359</v>
      </c>
      <c r="Q1142" s="270">
        <v>0</v>
      </c>
      <c r="R1142" s="74"/>
      <c r="S1142" s="75" t="str">
        <f t="shared" si="99"/>
        <v>0000</v>
      </c>
      <c r="T1142" s="75" t="str">
        <f t="shared" si="100"/>
        <v>00000000000000000000000000000000</v>
      </c>
      <c r="V1142" s="197"/>
      <c r="W1142" s="75">
        <f t="shared" si="101"/>
        <v>0</v>
      </c>
      <c r="AE1142" s="479"/>
    </row>
    <row r="1143" spans="1:31" s="75" customFormat="1" ht="13.5" x14ac:dyDescent="0.2">
      <c r="A1143" s="211">
        <v>1140</v>
      </c>
      <c r="B1143" s="212" t="s">
        <v>2681</v>
      </c>
      <c r="C1143" s="213" t="s">
        <v>2682</v>
      </c>
      <c r="D1143" s="213"/>
      <c r="E1143" s="213">
        <v>0</v>
      </c>
      <c r="F1143" s="213" t="s">
        <v>590</v>
      </c>
      <c r="G1143" s="214" t="s">
        <v>572</v>
      </c>
      <c r="H1143" s="208" t="str">
        <f>IF(Input!F$4="GMH_OECC",J1143,IF(Input!F$4="GMH_XOEC",L1143,IF(Input!F$4="GMH_Korea",N1143,IF(Input!F$4="GMH_EU",P1143,IF(Input!F$4="Skysuper",#REF!,IF(Input!F$4="SkyII",#REF!,IF(Input!F$4="XO-8000",#REF!, "FALSE")))))))</f>
        <v>00</v>
      </c>
      <c r="I1143" s="209">
        <f>IF(Input!F$4="GMH_OECC",K1143,IF(Input!F$4="GMH_XOEC",M1143,IF(Input!F$4="GMH_Korea",O1143,IF(Input!F$4="GMH_EU",Q1143,IF(Input!F$4="Skysuper",#REF!,IF(Input!F$4="SkyII",#REF!,IF(Input!F$4="XO-8000",#REF!, "FALSE")))))))</f>
        <v>0</v>
      </c>
      <c r="J1143" s="210" t="s">
        <v>10359</v>
      </c>
      <c r="K1143" s="268">
        <v>0</v>
      </c>
      <c r="L1143" s="270" t="s">
        <v>10359</v>
      </c>
      <c r="M1143" s="270">
        <v>0</v>
      </c>
      <c r="N1143" s="270" t="s">
        <v>10359</v>
      </c>
      <c r="O1143" s="270">
        <v>0</v>
      </c>
      <c r="P1143" s="270" t="s">
        <v>10359</v>
      </c>
      <c r="Q1143" s="270">
        <v>0</v>
      </c>
      <c r="R1143" s="74"/>
      <c r="S1143" s="75" t="str">
        <f t="shared" si="99"/>
        <v>0000</v>
      </c>
      <c r="T1143" s="75" t="str">
        <f t="shared" si="100"/>
        <v>00000000000000000000000000000000</v>
      </c>
      <c r="V1143" s="197"/>
      <c r="W1143" s="75">
        <f t="shared" si="101"/>
        <v>0</v>
      </c>
      <c r="AE1143" s="479"/>
    </row>
    <row r="1144" spans="1:31" s="75" customFormat="1" ht="13.5" x14ac:dyDescent="0.2">
      <c r="A1144" s="211">
        <v>1141</v>
      </c>
      <c r="B1144" s="212" t="s">
        <v>2683</v>
      </c>
      <c r="C1144" s="213" t="s">
        <v>2684</v>
      </c>
      <c r="D1144" s="213"/>
      <c r="E1144" s="213">
        <v>0</v>
      </c>
      <c r="F1144" s="213" t="s">
        <v>590</v>
      </c>
      <c r="G1144" s="214" t="s">
        <v>572</v>
      </c>
      <c r="H1144" s="208" t="str">
        <f>IF(Input!F$4="GMH_OECC",J1144,IF(Input!F$4="GMH_XOEC",L1144,IF(Input!F$4="GMH_Korea",N1144,IF(Input!F$4="GMH_EU",P1144,IF(Input!F$4="Skysuper",#REF!,IF(Input!F$4="SkyII",#REF!,IF(Input!F$4="XO-8000",#REF!, "FALSE")))))))</f>
        <v>00</v>
      </c>
      <c r="I1144" s="209">
        <f>IF(Input!F$4="GMH_OECC",K1144,IF(Input!F$4="GMH_XOEC",M1144,IF(Input!F$4="GMH_Korea",O1144,IF(Input!F$4="GMH_EU",Q1144,IF(Input!F$4="Skysuper",#REF!,IF(Input!F$4="SkyII",#REF!,IF(Input!F$4="XO-8000",#REF!, "FALSE")))))))</f>
        <v>0</v>
      </c>
      <c r="J1144" s="210" t="s">
        <v>10359</v>
      </c>
      <c r="K1144" s="268">
        <v>0</v>
      </c>
      <c r="L1144" s="270" t="s">
        <v>10359</v>
      </c>
      <c r="M1144" s="270">
        <v>0</v>
      </c>
      <c r="N1144" s="270" t="s">
        <v>10359</v>
      </c>
      <c r="O1144" s="270">
        <v>0</v>
      </c>
      <c r="P1144" s="270" t="s">
        <v>10359</v>
      </c>
      <c r="Q1144" s="270">
        <v>0</v>
      </c>
      <c r="R1144" s="74"/>
      <c r="S1144" s="75" t="str">
        <f t="shared" si="99"/>
        <v>0000</v>
      </c>
      <c r="T1144" s="75" t="str">
        <f t="shared" si="100"/>
        <v>00000000000000000000000000000000</v>
      </c>
      <c r="V1144" s="197"/>
      <c r="W1144" s="75">
        <f t="shared" si="101"/>
        <v>0</v>
      </c>
      <c r="AE1144" s="479"/>
    </row>
    <row r="1145" spans="1:31" s="75" customFormat="1" ht="13.5" x14ac:dyDescent="0.2">
      <c r="A1145" s="211">
        <v>1142</v>
      </c>
      <c r="B1145" s="212" t="s">
        <v>2685</v>
      </c>
      <c r="C1145" s="213" t="s">
        <v>2686</v>
      </c>
      <c r="D1145" s="213"/>
      <c r="E1145" s="213">
        <v>0</v>
      </c>
      <c r="F1145" s="213" t="s">
        <v>590</v>
      </c>
      <c r="G1145" s="214" t="s">
        <v>572</v>
      </c>
      <c r="H1145" s="208" t="str">
        <f>IF(Input!F$4="GMH_OECC",J1145,IF(Input!F$4="GMH_XOEC",L1145,IF(Input!F$4="GMH_Korea",N1145,IF(Input!F$4="GMH_EU",P1145,IF(Input!F$4="Skysuper",#REF!,IF(Input!F$4="SkyII",#REF!,IF(Input!F$4="XO-8000",#REF!, "FALSE")))))))</f>
        <v>00</v>
      </c>
      <c r="I1145" s="209">
        <f>IF(Input!F$4="GMH_OECC",K1145,IF(Input!F$4="GMH_XOEC",M1145,IF(Input!F$4="GMH_Korea",O1145,IF(Input!F$4="GMH_EU",Q1145,IF(Input!F$4="Skysuper",#REF!,IF(Input!F$4="SkyII",#REF!,IF(Input!F$4="XO-8000",#REF!, "FALSE")))))))</f>
        <v>0</v>
      </c>
      <c r="J1145" s="210" t="s">
        <v>10359</v>
      </c>
      <c r="K1145" s="268">
        <v>0</v>
      </c>
      <c r="L1145" s="270" t="s">
        <v>10359</v>
      </c>
      <c r="M1145" s="270">
        <v>0</v>
      </c>
      <c r="N1145" s="270" t="s">
        <v>10359</v>
      </c>
      <c r="O1145" s="270">
        <v>0</v>
      </c>
      <c r="P1145" s="270" t="s">
        <v>10359</v>
      </c>
      <c r="Q1145" s="270">
        <v>0</v>
      </c>
      <c r="R1145" s="74"/>
      <c r="S1145" s="75" t="str">
        <f t="shared" si="99"/>
        <v>0000</v>
      </c>
      <c r="T1145" s="75" t="str">
        <f t="shared" si="100"/>
        <v>00000000000000000000000000000000</v>
      </c>
      <c r="V1145" s="197"/>
      <c r="W1145" s="75">
        <f t="shared" si="101"/>
        <v>0</v>
      </c>
      <c r="AE1145" s="479"/>
    </row>
    <row r="1146" spans="1:31" s="75" customFormat="1" ht="13.5" x14ac:dyDescent="0.2">
      <c r="A1146" s="211">
        <v>1143</v>
      </c>
      <c r="B1146" s="212" t="s">
        <v>2687</v>
      </c>
      <c r="C1146" s="213" t="s">
        <v>2688</v>
      </c>
      <c r="D1146" s="213"/>
      <c r="E1146" s="213">
        <v>0</v>
      </c>
      <c r="F1146" s="213" t="s">
        <v>590</v>
      </c>
      <c r="G1146" s="214" t="s">
        <v>572</v>
      </c>
      <c r="H1146" s="208" t="str">
        <f>IF(Input!F$4="GMH_OECC",J1146,IF(Input!F$4="GMH_XOEC",L1146,IF(Input!F$4="GMH_Korea",N1146,IF(Input!F$4="GMH_EU",P1146,IF(Input!F$4="Skysuper",#REF!,IF(Input!F$4="SkyII",#REF!,IF(Input!F$4="XO-8000",#REF!, "FALSE")))))))</f>
        <v>00</v>
      </c>
      <c r="I1146" s="209">
        <f>IF(Input!F$4="GMH_OECC",K1146,IF(Input!F$4="GMH_XOEC",M1146,IF(Input!F$4="GMH_Korea",O1146,IF(Input!F$4="GMH_EU",Q1146,IF(Input!F$4="Skysuper",#REF!,IF(Input!F$4="SkyII",#REF!,IF(Input!F$4="XO-8000",#REF!, "FALSE")))))))</f>
        <v>0</v>
      </c>
      <c r="J1146" s="210" t="s">
        <v>10359</v>
      </c>
      <c r="K1146" s="268">
        <v>0</v>
      </c>
      <c r="L1146" s="270" t="s">
        <v>10359</v>
      </c>
      <c r="M1146" s="270">
        <v>0</v>
      </c>
      <c r="N1146" s="270" t="s">
        <v>10359</v>
      </c>
      <c r="O1146" s="270">
        <v>0</v>
      </c>
      <c r="P1146" s="270" t="s">
        <v>10359</v>
      </c>
      <c r="Q1146" s="270">
        <v>0</v>
      </c>
      <c r="R1146" s="74"/>
      <c r="S1146" s="75" t="str">
        <f t="shared" si="99"/>
        <v>0000</v>
      </c>
      <c r="T1146" s="75" t="str">
        <f t="shared" si="100"/>
        <v>00000000000000000000000000000000</v>
      </c>
      <c r="V1146" s="197"/>
      <c r="W1146" s="75">
        <f t="shared" si="101"/>
        <v>0</v>
      </c>
      <c r="AE1146" s="479"/>
    </row>
    <row r="1147" spans="1:31" s="75" customFormat="1" ht="13.5" x14ac:dyDescent="0.2">
      <c r="A1147" s="211">
        <v>1144</v>
      </c>
      <c r="B1147" s="212" t="s">
        <v>2689</v>
      </c>
      <c r="C1147" s="213" t="s">
        <v>2690</v>
      </c>
      <c r="D1147" s="213"/>
      <c r="E1147" s="213">
        <v>0</v>
      </c>
      <c r="F1147" s="213" t="s">
        <v>590</v>
      </c>
      <c r="G1147" s="214" t="s">
        <v>554</v>
      </c>
      <c r="H1147" s="208" t="str">
        <f>IF(Input!F$4="GMH_OECC",J1147,IF(Input!F$4="GMH_XOEC",L1147,IF(Input!F$4="GMH_Korea",N1147,IF(Input!F$4="GMH_EU",P1147,IF(Input!F$4="Skysuper",#REF!,IF(Input!F$4="SkyII",#REF!,IF(Input!F$4="XO-8000",#REF!, "FALSE")))))))</f>
        <v>00</v>
      </c>
      <c r="I1147" s="209">
        <f>IF(Input!F$4="GMH_OECC",K1147,IF(Input!F$4="GMH_XOEC",M1147,IF(Input!F$4="GMH_Korea",O1147,IF(Input!F$4="GMH_EU",Q1147,IF(Input!F$4="Skysuper",#REF!,IF(Input!F$4="SkyII",#REF!,IF(Input!F$4="XO-8000",#REF!, "FALSE")))))))</f>
        <v>0</v>
      </c>
      <c r="J1147" s="210" t="s">
        <v>10359</v>
      </c>
      <c r="K1147" s="268">
        <v>0</v>
      </c>
      <c r="L1147" s="270" t="s">
        <v>10359</v>
      </c>
      <c r="M1147" s="270">
        <v>0</v>
      </c>
      <c r="N1147" s="270" t="s">
        <v>10359</v>
      </c>
      <c r="O1147" s="270">
        <v>0</v>
      </c>
      <c r="P1147" s="270" t="s">
        <v>10359</v>
      </c>
      <c r="Q1147" s="270">
        <v>0</v>
      </c>
      <c r="R1147" s="74"/>
      <c r="S1147" s="75" t="str">
        <f t="shared" si="99"/>
        <v>0000</v>
      </c>
      <c r="T1147" s="75" t="str">
        <f t="shared" si="100"/>
        <v>00000000000000000000000000000000</v>
      </c>
      <c r="V1147" s="197"/>
      <c r="W1147" s="75">
        <f t="shared" si="101"/>
        <v>0</v>
      </c>
      <c r="AE1147" s="479"/>
    </row>
    <row r="1148" spans="1:31" s="75" customFormat="1" ht="13.5" x14ac:dyDescent="0.2">
      <c r="A1148" s="211">
        <v>1145</v>
      </c>
      <c r="B1148" s="212" t="s">
        <v>2691</v>
      </c>
      <c r="C1148" s="213" t="s">
        <v>2692</v>
      </c>
      <c r="D1148" s="213"/>
      <c r="E1148" s="213">
        <v>0</v>
      </c>
      <c r="F1148" s="213" t="s">
        <v>590</v>
      </c>
      <c r="G1148" s="214" t="s">
        <v>554</v>
      </c>
      <c r="H1148" s="208" t="str">
        <f>IF(Input!F$4="GMH_OECC",J1148,IF(Input!F$4="GMH_XOEC",L1148,IF(Input!F$4="GMH_Korea",N1148,IF(Input!F$4="GMH_EU",P1148,IF(Input!F$4="Skysuper",#REF!,IF(Input!F$4="SkyII",#REF!,IF(Input!F$4="XO-8000",#REF!, "FALSE")))))))</f>
        <v>00</v>
      </c>
      <c r="I1148" s="209">
        <f>IF(Input!F$4="GMH_OECC",K1148,IF(Input!F$4="GMH_XOEC",M1148,IF(Input!F$4="GMH_Korea",O1148,IF(Input!F$4="GMH_EU",Q1148,IF(Input!F$4="Skysuper",#REF!,IF(Input!F$4="SkyII",#REF!,IF(Input!F$4="XO-8000",#REF!, "FALSE")))))))</f>
        <v>0</v>
      </c>
      <c r="J1148" s="210" t="s">
        <v>10359</v>
      </c>
      <c r="K1148" s="268">
        <v>0</v>
      </c>
      <c r="L1148" s="270" t="s">
        <v>10359</v>
      </c>
      <c r="M1148" s="270">
        <v>0</v>
      </c>
      <c r="N1148" s="270" t="s">
        <v>10359</v>
      </c>
      <c r="O1148" s="270">
        <v>0</v>
      </c>
      <c r="P1148" s="270" t="s">
        <v>10359</v>
      </c>
      <c r="Q1148" s="270">
        <v>0</v>
      </c>
      <c r="R1148" s="74"/>
      <c r="S1148" s="75" t="str">
        <f t="shared" si="99"/>
        <v>0000</v>
      </c>
      <c r="T1148" s="75" t="str">
        <f t="shared" si="100"/>
        <v>00000000000000000000000000000000</v>
      </c>
      <c r="V1148" s="197"/>
      <c r="W1148" s="75">
        <f t="shared" si="101"/>
        <v>0</v>
      </c>
      <c r="AE1148" s="479"/>
    </row>
    <row r="1149" spans="1:31" s="75" customFormat="1" ht="13.5" x14ac:dyDescent="0.2">
      <c r="A1149" s="211">
        <v>1146</v>
      </c>
      <c r="B1149" s="212" t="s">
        <v>2693</v>
      </c>
      <c r="C1149" s="213" t="s">
        <v>2694</v>
      </c>
      <c r="D1149" s="213"/>
      <c r="E1149" s="213">
        <v>0</v>
      </c>
      <c r="F1149" s="213" t="s">
        <v>590</v>
      </c>
      <c r="G1149" s="214" t="s">
        <v>554</v>
      </c>
      <c r="H1149" s="208" t="str">
        <f>IF(Input!F$4="GMH_OECC",J1149,IF(Input!F$4="GMH_XOEC",L1149,IF(Input!F$4="GMH_Korea",N1149,IF(Input!F$4="GMH_EU",P1149,IF(Input!F$4="Skysuper",#REF!,IF(Input!F$4="SkyII",#REF!,IF(Input!F$4="XO-8000",#REF!, "FALSE")))))))</f>
        <v>00</v>
      </c>
      <c r="I1149" s="209">
        <f>IF(Input!F$4="GMH_OECC",K1149,IF(Input!F$4="GMH_XOEC",M1149,IF(Input!F$4="GMH_Korea",O1149,IF(Input!F$4="GMH_EU",Q1149,IF(Input!F$4="Skysuper",#REF!,IF(Input!F$4="SkyII",#REF!,IF(Input!F$4="XO-8000",#REF!, "FALSE")))))))</f>
        <v>0</v>
      </c>
      <c r="J1149" s="210" t="s">
        <v>10359</v>
      </c>
      <c r="K1149" s="268">
        <v>0</v>
      </c>
      <c r="L1149" s="270" t="s">
        <v>10359</v>
      </c>
      <c r="M1149" s="270">
        <v>0</v>
      </c>
      <c r="N1149" s="270" t="s">
        <v>10359</v>
      </c>
      <c r="O1149" s="270">
        <v>0</v>
      </c>
      <c r="P1149" s="270" t="s">
        <v>10359</v>
      </c>
      <c r="Q1149" s="270">
        <v>0</v>
      </c>
      <c r="R1149" s="74"/>
      <c r="S1149" s="75" t="str">
        <f t="shared" si="99"/>
        <v>0000</v>
      </c>
      <c r="T1149" s="75" t="str">
        <f t="shared" si="100"/>
        <v>00000000000000000000000000000000</v>
      </c>
      <c r="V1149" s="197"/>
      <c r="W1149" s="75">
        <f t="shared" si="101"/>
        <v>0</v>
      </c>
      <c r="AE1149" s="479"/>
    </row>
    <row r="1150" spans="1:31" s="75" customFormat="1" ht="13.5" x14ac:dyDescent="0.2">
      <c r="A1150" s="211">
        <v>1147</v>
      </c>
      <c r="B1150" s="212" t="s">
        <v>2695</v>
      </c>
      <c r="C1150" s="213" t="s">
        <v>2696</v>
      </c>
      <c r="D1150" s="213"/>
      <c r="E1150" s="213">
        <v>0</v>
      </c>
      <c r="F1150" s="213" t="s">
        <v>590</v>
      </c>
      <c r="G1150" s="214" t="s">
        <v>554</v>
      </c>
      <c r="H1150" s="208" t="str">
        <f>IF(Input!F$4="GMH_OECC",J1150,IF(Input!F$4="GMH_XOEC",L1150,IF(Input!F$4="GMH_Korea",N1150,IF(Input!F$4="GMH_EU",P1150,IF(Input!F$4="Skysuper",#REF!,IF(Input!F$4="SkyII",#REF!,IF(Input!F$4="XO-8000",#REF!, "FALSE")))))))</f>
        <v>00</v>
      </c>
      <c r="I1150" s="209">
        <f>IF(Input!F$4="GMH_OECC",K1150,IF(Input!F$4="GMH_XOEC",M1150,IF(Input!F$4="GMH_Korea",O1150,IF(Input!F$4="GMH_EU",Q1150,IF(Input!F$4="Skysuper",#REF!,IF(Input!F$4="SkyII",#REF!,IF(Input!F$4="XO-8000",#REF!, "FALSE")))))))</f>
        <v>0</v>
      </c>
      <c r="J1150" s="210" t="s">
        <v>10359</v>
      </c>
      <c r="K1150" s="268">
        <v>0</v>
      </c>
      <c r="L1150" s="270" t="s">
        <v>10359</v>
      </c>
      <c r="M1150" s="270">
        <v>0</v>
      </c>
      <c r="N1150" s="270" t="s">
        <v>10359</v>
      </c>
      <c r="O1150" s="270">
        <v>0</v>
      </c>
      <c r="P1150" s="270" t="s">
        <v>10359</v>
      </c>
      <c r="Q1150" s="270">
        <v>0</v>
      </c>
      <c r="R1150" s="74"/>
      <c r="S1150" s="75" t="str">
        <f t="shared" si="99"/>
        <v>0000</v>
      </c>
      <c r="T1150" s="75" t="str">
        <f t="shared" si="100"/>
        <v>00000000000000000000000000000000</v>
      </c>
      <c r="V1150" s="197"/>
      <c r="W1150" s="75">
        <f t="shared" si="101"/>
        <v>0</v>
      </c>
      <c r="AE1150" s="479"/>
    </row>
    <row r="1151" spans="1:31" s="75" customFormat="1" ht="13.5" x14ac:dyDescent="0.2">
      <c r="A1151" s="211">
        <v>1148</v>
      </c>
      <c r="B1151" s="212" t="s">
        <v>2697</v>
      </c>
      <c r="C1151" s="213" t="s">
        <v>2698</v>
      </c>
      <c r="D1151" s="213"/>
      <c r="E1151" s="213">
        <v>0</v>
      </c>
      <c r="F1151" s="213" t="s">
        <v>590</v>
      </c>
      <c r="G1151" s="214" t="s">
        <v>677</v>
      </c>
      <c r="H1151" s="208" t="str">
        <f>IF(Input!F$4="GMH_OECC",J1151,IF(Input!F$4="GMH_XOEC",L1151,IF(Input!F$4="GMH_Korea",N1151,IF(Input!F$4="GMH_EU",P1151,IF(Input!F$4="Skysuper",#REF!,IF(Input!F$4="SkyII",#REF!,IF(Input!F$4="XO-8000",#REF!, "FALSE")))))))</f>
        <v>00</v>
      </c>
      <c r="I1151" s="209">
        <f>IF(Input!F$4="GMH_OECC",K1151,IF(Input!F$4="GMH_XOEC",M1151,IF(Input!F$4="GMH_Korea",O1151,IF(Input!F$4="GMH_EU",Q1151,IF(Input!F$4="Skysuper",#REF!,IF(Input!F$4="SkyII",#REF!,IF(Input!F$4="XO-8000",#REF!, "FALSE")))))))</f>
        <v>0</v>
      </c>
      <c r="J1151" s="210" t="s">
        <v>10359</v>
      </c>
      <c r="K1151" s="268">
        <v>0</v>
      </c>
      <c r="L1151" s="270" t="s">
        <v>10359</v>
      </c>
      <c r="M1151" s="270">
        <v>0</v>
      </c>
      <c r="N1151" s="270" t="s">
        <v>10359</v>
      </c>
      <c r="O1151" s="270">
        <v>0</v>
      </c>
      <c r="P1151" s="270" t="s">
        <v>10359</v>
      </c>
      <c r="Q1151" s="270">
        <v>0</v>
      </c>
      <c r="R1151" s="74"/>
      <c r="S1151" s="75" t="str">
        <f t="shared" si="99"/>
        <v>0000</v>
      </c>
      <c r="T1151" s="75" t="str">
        <f t="shared" si="100"/>
        <v>00000000000000000000000000000000</v>
      </c>
      <c r="V1151" s="197"/>
      <c r="W1151" s="75">
        <f t="shared" si="101"/>
        <v>0</v>
      </c>
      <c r="AE1151" s="479"/>
    </row>
    <row r="1152" spans="1:31" s="75" customFormat="1" ht="13.5" x14ac:dyDescent="0.2">
      <c r="A1152" s="211">
        <v>1149</v>
      </c>
      <c r="B1152" s="212" t="s">
        <v>2699</v>
      </c>
      <c r="C1152" s="213" t="s">
        <v>2700</v>
      </c>
      <c r="D1152" s="213"/>
      <c r="E1152" s="213">
        <v>0</v>
      </c>
      <c r="F1152" s="213" t="s">
        <v>590</v>
      </c>
      <c r="G1152" s="214" t="s">
        <v>677</v>
      </c>
      <c r="H1152" s="208" t="str">
        <f>IF(Input!F$4="GMH_OECC",J1152,IF(Input!F$4="GMH_XOEC",L1152,IF(Input!F$4="GMH_Korea",N1152,IF(Input!F$4="GMH_EU",P1152,IF(Input!F$4="Skysuper",#REF!,IF(Input!F$4="SkyII",#REF!,IF(Input!F$4="XO-8000",#REF!, "FALSE")))))))</f>
        <v>00</v>
      </c>
      <c r="I1152" s="209">
        <f>IF(Input!F$4="GMH_OECC",K1152,IF(Input!F$4="GMH_XOEC",M1152,IF(Input!F$4="GMH_Korea",O1152,IF(Input!F$4="GMH_EU",Q1152,IF(Input!F$4="Skysuper",#REF!,IF(Input!F$4="SkyII",#REF!,IF(Input!F$4="XO-8000",#REF!, "FALSE")))))))</f>
        <v>0</v>
      </c>
      <c r="J1152" s="210" t="s">
        <v>10359</v>
      </c>
      <c r="K1152" s="268">
        <v>0</v>
      </c>
      <c r="L1152" s="270" t="s">
        <v>10359</v>
      </c>
      <c r="M1152" s="270">
        <v>0</v>
      </c>
      <c r="N1152" s="270" t="s">
        <v>10359</v>
      </c>
      <c r="O1152" s="270">
        <v>0</v>
      </c>
      <c r="P1152" s="270" t="s">
        <v>10359</v>
      </c>
      <c r="Q1152" s="270">
        <v>0</v>
      </c>
      <c r="R1152" s="74"/>
      <c r="S1152" s="75" t="str">
        <f t="shared" si="99"/>
        <v>0000</v>
      </c>
      <c r="T1152" s="75" t="str">
        <f t="shared" si="100"/>
        <v>00000000000000000000000000000000</v>
      </c>
      <c r="V1152" s="197"/>
      <c r="W1152" s="75">
        <f t="shared" si="101"/>
        <v>0</v>
      </c>
      <c r="AE1152" s="479"/>
    </row>
    <row r="1153" spans="1:31" s="75" customFormat="1" ht="13.5" x14ac:dyDescent="0.2">
      <c r="A1153" s="211">
        <v>1150</v>
      </c>
      <c r="B1153" s="212" t="s">
        <v>2701</v>
      </c>
      <c r="C1153" s="213" t="s">
        <v>2702</v>
      </c>
      <c r="D1153" s="213"/>
      <c r="E1153" s="213">
        <v>0</v>
      </c>
      <c r="F1153" s="213" t="s">
        <v>590</v>
      </c>
      <c r="G1153" s="214" t="s">
        <v>677</v>
      </c>
      <c r="H1153" s="208" t="str">
        <f>IF(Input!F$4="GMH_OECC",J1153,IF(Input!F$4="GMH_XOEC",L1153,IF(Input!F$4="GMH_Korea",N1153,IF(Input!F$4="GMH_EU",P1153,IF(Input!F$4="Skysuper",#REF!,IF(Input!F$4="SkyII",#REF!,IF(Input!F$4="XO-8000",#REF!, "FALSE")))))))</f>
        <v>00</v>
      </c>
      <c r="I1153" s="209">
        <f>IF(Input!F$4="GMH_OECC",K1153,IF(Input!F$4="GMH_XOEC",M1153,IF(Input!F$4="GMH_Korea",O1153,IF(Input!F$4="GMH_EU",Q1153,IF(Input!F$4="Skysuper",#REF!,IF(Input!F$4="SkyII",#REF!,IF(Input!F$4="XO-8000",#REF!, "FALSE")))))))</f>
        <v>0</v>
      </c>
      <c r="J1153" s="210" t="s">
        <v>10359</v>
      </c>
      <c r="K1153" s="268">
        <v>0</v>
      </c>
      <c r="L1153" s="270" t="s">
        <v>10359</v>
      </c>
      <c r="M1153" s="270">
        <v>0</v>
      </c>
      <c r="N1153" s="270" t="s">
        <v>10359</v>
      </c>
      <c r="O1153" s="270">
        <v>0</v>
      </c>
      <c r="P1153" s="270" t="s">
        <v>10359</v>
      </c>
      <c r="Q1153" s="270">
        <v>0</v>
      </c>
      <c r="R1153" s="74"/>
      <c r="S1153" s="75" t="str">
        <f t="shared" si="99"/>
        <v>0000</v>
      </c>
      <c r="T1153" s="75" t="str">
        <f t="shared" si="100"/>
        <v>00000000000000000000000000000000</v>
      </c>
      <c r="V1153" s="197"/>
      <c r="W1153" s="75">
        <f t="shared" si="101"/>
        <v>0</v>
      </c>
      <c r="AE1153" s="479"/>
    </row>
    <row r="1154" spans="1:31" s="75" customFormat="1" ht="13.5" x14ac:dyDescent="0.2">
      <c r="A1154" s="211">
        <v>1151</v>
      </c>
      <c r="B1154" s="212" t="s">
        <v>2703</v>
      </c>
      <c r="C1154" s="213" t="s">
        <v>2704</v>
      </c>
      <c r="D1154" s="213"/>
      <c r="E1154" s="213">
        <v>0</v>
      </c>
      <c r="F1154" s="213" t="s">
        <v>590</v>
      </c>
      <c r="G1154" s="214" t="s">
        <v>677</v>
      </c>
      <c r="H1154" s="208" t="str">
        <f>IF(Input!F$4="GMH_OECC",J1154,IF(Input!F$4="GMH_XOEC",L1154,IF(Input!F$4="GMH_Korea",N1154,IF(Input!F$4="GMH_EU",P1154,IF(Input!F$4="Skysuper",#REF!,IF(Input!F$4="SkyII",#REF!,IF(Input!F$4="XO-8000",#REF!, "FALSE")))))))</f>
        <v>00</v>
      </c>
      <c r="I1154" s="209">
        <f>IF(Input!F$4="GMH_OECC",K1154,IF(Input!F$4="GMH_XOEC",M1154,IF(Input!F$4="GMH_Korea",O1154,IF(Input!F$4="GMH_EU",Q1154,IF(Input!F$4="Skysuper",#REF!,IF(Input!F$4="SkyII",#REF!,IF(Input!F$4="XO-8000",#REF!, "FALSE")))))))</f>
        <v>0</v>
      </c>
      <c r="J1154" s="210" t="s">
        <v>10359</v>
      </c>
      <c r="K1154" s="268">
        <v>0</v>
      </c>
      <c r="L1154" s="270" t="s">
        <v>10359</v>
      </c>
      <c r="M1154" s="270">
        <v>0</v>
      </c>
      <c r="N1154" s="270" t="s">
        <v>10359</v>
      </c>
      <c r="O1154" s="270">
        <v>0</v>
      </c>
      <c r="P1154" s="270" t="s">
        <v>10359</v>
      </c>
      <c r="Q1154" s="270">
        <v>0</v>
      </c>
      <c r="R1154" s="74"/>
      <c r="S1154" s="75" t="str">
        <f t="shared" si="99"/>
        <v>0000</v>
      </c>
      <c r="T1154" s="75" t="str">
        <f t="shared" si="100"/>
        <v>00000000000000000000000000000000</v>
      </c>
      <c r="V1154" s="197"/>
      <c r="W1154" s="75">
        <f t="shared" si="101"/>
        <v>0</v>
      </c>
      <c r="AE1154" s="479"/>
    </row>
    <row r="1155" spans="1:31" s="75" customFormat="1" ht="13.5" x14ac:dyDescent="0.2">
      <c r="A1155" s="211">
        <v>1152</v>
      </c>
      <c r="B1155" s="212" t="s">
        <v>2426</v>
      </c>
      <c r="C1155" s="213" t="s">
        <v>2426</v>
      </c>
      <c r="D1155" s="213" t="s">
        <v>2426</v>
      </c>
      <c r="E1155" s="213" t="s">
        <v>2426</v>
      </c>
      <c r="F1155" s="213" t="s">
        <v>2426</v>
      </c>
      <c r="G1155" s="214" t="s">
        <v>2426</v>
      </c>
      <c r="H1155" s="208" t="str">
        <f>IF(Input!F$4="GMH_OECC",J1155,IF(Input!F$4="GMH_XOEC",L1155,IF(Input!F$4="GMH_Korea",N1155,IF(Input!F$4="GMH_EU",P1155,IF(Input!F$4="Skysuper",#REF!,IF(Input!F$4="SkyII",#REF!,IF(Input!F$4="XO-8000",#REF!, "FALSE")))))))</f>
        <v>00</v>
      </c>
      <c r="I1155" s="209">
        <f>IF(Input!F$4="GMH_OECC",K1155,IF(Input!F$4="GMH_XOEC",M1155,IF(Input!F$4="GMH_Korea",O1155,IF(Input!F$4="GMH_EU",Q1155,IF(Input!F$4="Skysuper",#REF!,IF(Input!F$4="SkyII",#REF!,IF(Input!F$4="XO-8000",#REF!, "FALSE")))))))</f>
        <v>0</v>
      </c>
      <c r="J1155" s="210" t="s">
        <v>10359</v>
      </c>
      <c r="K1155" s="268">
        <v>0</v>
      </c>
      <c r="L1155" s="270" t="s">
        <v>10359</v>
      </c>
      <c r="M1155" s="270">
        <v>0</v>
      </c>
      <c r="N1155" s="270" t="s">
        <v>10359</v>
      </c>
      <c r="O1155" s="270">
        <v>0</v>
      </c>
      <c r="P1155" s="270" t="s">
        <v>10359</v>
      </c>
      <c r="Q1155" s="270">
        <v>0</v>
      </c>
      <c r="R1155" s="74"/>
      <c r="S1155" s="75" t="str">
        <f t="shared" ref="S1155:S1218" si="102">"0"&amp;DEC2HEX(2^(I1155-1))&amp;IF(LEN(DEC2HEX(H1155))=2,DEC2HEX(H1155),"0"&amp;DEC2HEX(H1155))</f>
        <v>0000</v>
      </c>
      <c r="T1155" s="75" t="str">
        <f t="shared" si="100"/>
        <v>00000000000000000000000000000000</v>
      </c>
      <c r="V1155" s="197"/>
      <c r="W1155" s="75">
        <f t="shared" si="101"/>
        <v>0</v>
      </c>
      <c r="AE1155" s="479"/>
    </row>
    <row r="1156" spans="1:31" s="75" customFormat="1" ht="13.5" x14ac:dyDescent="0.2">
      <c r="A1156" s="211">
        <v>1153</v>
      </c>
      <c r="B1156" s="212" t="s">
        <v>2705</v>
      </c>
      <c r="C1156" s="213" t="s">
        <v>2706</v>
      </c>
      <c r="D1156" s="213" t="s">
        <v>2447</v>
      </c>
      <c r="E1156" s="213">
        <v>0</v>
      </c>
      <c r="F1156" s="213" t="s">
        <v>553</v>
      </c>
      <c r="G1156" s="214" t="s">
        <v>554</v>
      </c>
      <c r="H1156" s="208" t="str">
        <f>IF(Input!F$4="GMH_OECC",J1156,IF(Input!F$4="GMH_XOEC",L1156,IF(Input!F$4="GMH_Korea",N1156,IF(Input!F$4="GMH_EU",P1156,IF(Input!F$4="Skysuper",#REF!,IF(Input!F$4="SkyII",#REF!,IF(Input!F$4="XO-8000",#REF!, "FALSE")))))))</f>
        <v>00</v>
      </c>
      <c r="I1156" s="209">
        <f>IF(Input!F$4="GMH_OECC",K1156,IF(Input!F$4="GMH_XOEC",M1156,IF(Input!F$4="GMH_Korea",O1156,IF(Input!F$4="GMH_EU",Q1156,IF(Input!F$4="Skysuper",#REF!,IF(Input!F$4="SkyII",#REF!,IF(Input!F$4="XO-8000",#REF!, "FALSE")))))))</f>
        <v>0</v>
      </c>
      <c r="J1156" s="210" t="s">
        <v>10359</v>
      </c>
      <c r="K1156" s="268">
        <v>0</v>
      </c>
      <c r="L1156" s="270" t="s">
        <v>10359</v>
      </c>
      <c r="M1156" s="270">
        <v>0</v>
      </c>
      <c r="N1156" s="270" t="s">
        <v>10359</v>
      </c>
      <c r="O1156" s="270">
        <v>0</v>
      </c>
      <c r="P1156" s="270" t="s">
        <v>10359</v>
      </c>
      <c r="Q1156" s="270">
        <v>0</v>
      </c>
      <c r="R1156" s="74"/>
      <c r="S1156" s="75" t="str">
        <f t="shared" si="102"/>
        <v>0000</v>
      </c>
      <c r="T1156" s="75" t="str">
        <f t="shared" ref="T1156:T1219" si="103">CONCATENATE(S1156,S1157,S1158,S1159,S1160,S1161,S1162,S1163)</f>
        <v>00000000000000000000000000000000</v>
      </c>
      <c r="V1156" s="197"/>
      <c r="W1156" s="75">
        <f t="shared" si="101"/>
        <v>0</v>
      </c>
      <c r="AE1156" s="479"/>
    </row>
    <row r="1157" spans="1:31" s="75" customFormat="1" ht="13.5" x14ac:dyDescent="0.2">
      <c r="A1157" s="211">
        <v>1154</v>
      </c>
      <c r="B1157" s="212" t="s">
        <v>2426</v>
      </c>
      <c r="C1157" s="213" t="s">
        <v>2426</v>
      </c>
      <c r="D1157" s="213" t="s">
        <v>2426</v>
      </c>
      <c r="E1157" s="213" t="s">
        <v>2426</v>
      </c>
      <c r="F1157" s="213" t="s">
        <v>2426</v>
      </c>
      <c r="G1157" s="214" t="s">
        <v>2426</v>
      </c>
      <c r="H1157" s="208" t="str">
        <f>IF(Input!F$4="GMH_OECC",J1157,IF(Input!F$4="GMH_XOEC",L1157,IF(Input!F$4="GMH_Korea",N1157,IF(Input!F$4="GMH_EU",P1157,IF(Input!F$4="Skysuper",#REF!,IF(Input!F$4="SkyII",#REF!,IF(Input!F$4="XO-8000",#REF!, "FALSE")))))))</f>
        <v>00</v>
      </c>
      <c r="I1157" s="209">
        <f>IF(Input!F$4="GMH_OECC",K1157,IF(Input!F$4="GMH_XOEC",M1157,IF(Input!F$4="GMH_Korea",O1157,IF(Input!F$4="GMH_EU",Q1157,IF(Input!F$4="Skysuper",#REF!,IF(Input!F$4="SkyII",#REF!,IF(Input!F$4="XO-8000",#REF!, "FALSE")))))))</f>
        <v>0</v>
      </c>
      <c r="J1157" s="210" t="s">
        <v>10359</v>
      </c>
      <c r="K1157" s="268">
        <v>0</v>
      </c>
      <c r="L1157" s="270" t="s">
        <v>10359</v>
      </c>
      <c r="M1157" s="270">
        <v>0</v>
      </c>
      <c r="N1157" s="270" t="s">
        <v>10359</v>
      </c>
      <c r="O1157" s="270">
        <v>0</v>
      </c>
      <c r="P1157" s="270" t="s">
        <v>10359</v>
      </c>
      <c r="Q1157" s="270">
        <v>0</v>
      </c>
      <c r="R1157" s="74"/>
      <c r="S1157" s="75" t="str">
        <f t="shared" si="102"/>
        <v>0000</v>
      </c>
      <c r="T1157" s="75" t="str">
        <f t="shared" si="103"/>
        <v>00000000000000000000000000000000</v>
      </c>
      <c r="V1157" s="197"/>
      <c r="W1157" s="75">
        <f t="shared" si="101"/>
        <v>0</v>
      </c>
      <c r="AE1157" s="479"/>
    </row>
    <row r="1158" spans="1:31" s="75" customFormat="1" ht="13.5" x14ac:dyDescent="0.2">
      <c r="A1158" s="211">
        <v>1155</v>
      </c>
      <c r="B1158" s="212" t="s">
        <v>2707</v>
      </c>
      <c r="C1158" s="213" t="s">
        <v>2708</v>
      </c>
      <c r="D1158" s="213" t="s">
        <v>1865</v>
      </c>
      <c r="E1158" s="213">
        <v>0</v>
      </c>
      <c r="F1158" s="213" t="s">
        <v>553</v>
      </c>
      <c r="G1158" s="214" t="s">
        <v>554</v>
      </c>
      <c r="H1158" s="208" t="str">
        <f>IF(Input!F$4="GMH_OECC",J1158,IF(Input!F$4="GMH_XOEC",L1158,IF(Input!F$4="GMH_Korea",N1158,IF(Input!F$4="GMH_EU",P1158,IF(Input!F$4="Skysuper",#REF!,IF(Input!F$4="SkyII",#REF!,IF(Input!F$4="XO-8000",#REF!, "FALSE")))))))</f>
        <v>00</v>
      </c>
      <c r="I1158" s="209">
        <f>IF(Input!F$4="GMH_OECC",K1158,IF(Input!F$4="GMH_XOEC",M1158,IF(Input!F$4="GMH_Korea",O1158,IF(Input!F$4="GMH_EU",Q1158,IF(Input!F$4="Skysuper",#REF!,IF(Input!F$4="SkyII",#REF!,IF(Input!F$4="XO-8000",#REF!, "FALSE")))))))</f>
        <v>0</v>
      </c>
      <c r="J1158" s="210" t="s">
        <v>10359</v>
      </c>
      <c r="K1158" s="268">
        <v>0</v>
      </c>
      <c r="L1158" s="270" t="s">
        <v>10359</v>
      </c>
      <c r="M1158" s="270">
        <v>0</v>
      </c>
      <c r="N1158" s="270" t="s">
        <v>10359</v>
      </c>
      <c r="O1158" s="270">
        <v>0</v>
      </c>
      <c r="P1158" s="270" t="s">
        <v>10359</v>
      </c>
      <c r="Q1158" s="270">
        <v>0</v>
      </c>
      <c r="R1158" s="74"/>
      <c r="S1158" s="75" t="str">
        <f t="shared" si="102"/>
        <v>0000</v>
      </c>
      <c r="T1158" s="75" t="str">
        <f t="shared" si="103"/>
        <v>00000000000000000000000000000000</v>
      </c>
      <c r="V1158" s="197"/>
      <c r="W1158" s="75">
        <f t="shared" ref="W1158:W1221" si="104">HEX2DEC(RIGHT(S1158,2))+HEX2DEC(RIGHT(S1159,2))+HEX2DEC(RIGHT(S1160,2))+HEX2DEC(RIGHT(S1161,2))+HEX2DEC(LEFT(S1158,2))+HEX2DEC(LEFT(S1159,2))+HEX2DEC(LEFT(S1160,2))+HEX2DEC(LEFT(S1161,2))+HEX2DEC(RIGHT(S1162,2))+HEX2DEC(RIGHT(S1163,2))+HEX2DEC(RIGHT(S1164,2))+HEX2DEC(RIGHT(S1165,2))+HEX2DEC(LEFT(S1162,2))+HEX2DEC(LEFT(S1163,2))+HEX2DEC(LEFT(S1164,2))+HEX2DEC(LEFT(S1165,2))</f>
        <v>0</v>
      </c>
      <c r="AE1158" s="479"/>
    </row>
    <row r="1159" spans="1:31" s="75" customFormat="1" ht="13.5" x14ac:dyDescent="0.2">
      <c r="A1159" s="211">
        <v>1156</v>
      </c>
      <c r="B1159" s="212" t="s">
        <v>2709</v>
      </c>
      <c r="C1159" s="213" t="s">
        <v>2710</v>
      </c>
      <c r="D1159" s="213" t="s">
        <v>1865</v>
      </c>
      <c r="E1159" s="213">
        <v>0</v>
      </c>
      <c r="F1159" s="213" t="s">
        <v>553</v>
      </c>
      <c r="G1159" s="214" t="s">
        <v>554</v>
      </c>
      <c r="H1159" s="208" t="str">
        <f>IF(Input!F$4="GMH_OECC",J1159,IF(Input!F$4="GMH_XOEC",L1159,IF(Input!F$4="GMH_Korea",N1159,IF(Input!F$4="GMH_EU",P1159,IF(Input!F$4="Skysuper",#REF!,IF(Input!F$4="SkyII",#REF!,IF(Input!F$4="XO-8000",#REF!, "FALSE")))))))</f>
        <v>00</v>
      </c>
      <c r="I1159" s="209">
        <f>IF(Input!F$4="GMH_OECC",K1159,IF(Input!F$4="GMH_XOEC",M1159,IF(Input!F$4="GMH_Korea",O1159,IF(Input!F$4="GMH_EU",Q1159,IF(Input!F$4="Skysuper",#REF!,IF(Input!F$4="SkyII",#REF!,IF(Input!F$4="XO-8000",#REF!, "FALSE")))))))</f>
        <v>0</v>
      </c>
      <c r="J1159" s="210" t="s">
        <v>10359</v>
      </c>
      <c r="K1159" s="268">
        <v>0</v>
      </c>
      <c r="L1159" s="270" t="s">
        <v>10359</v>
      </c>
      <c r="M1159" s="270">
        <v>0</v>
      </c>
      <c r="N1159" s="270" t="s">
        <v>10359</v>
      </c>
      <c r="O1159" s="270">
        <v>0</v>
      </c>
      <c r="P1159" s="270" t="s">
        <v>10359</v>
      </c>
      <c r="Q1159" s="270">
        <v>0</v>
      </c>
      <c r="R1159" s="74"/>
      <c r="S1159" s="75" t="str">
        <f t="shared" si="102"/>
        <v>0000</v>
      </c>
      <c r="T1159" s="75" t="str">
        <f t="shared" si="103"/>
        <v>00000000000000000000000000000000</v>
      </c>
      <c r="V1159" s="197"/>
      <c r="W1159" s="75">
        <f t="shared" si="104"/>
        <v>0</v>
      </c>
      <c r="AE1159" s="479"/>
    </row>
    <row r="1160" spans="1:31" s="75" customFormat="1" ht="13.5" x14ac:dyDescent="0.2">
      <c r="A1160" s="211">
        <v>1157</v>
      </c>
      <c r="B1160" s="212" t="s">
        <v>2711</v>
      </c>
      <c r="C1160" s="213" t="s">
        <v>2712</v>
      </c>
      <c r="D1160" s="213" t="s">
        <v>2713</v>
      </c>
      <c r="E1160" s="213">
        <v>0</v>
      </c>
      <c r="F1160" s="213" t="s">
        <v>553</v>
      </c>
      <c r="G1160" s="214" t="s">
        <v>554</v>
      </c>
      <c r="H1160" s="208" t="str">
        <f>IF(Input!F$4="GMH_OECC",J1160,IF(Input!F$4="GMH_XOEC",L1160,IF(Input!F$4="GMH_Korea",N1160,IF(Input!F$4="GMH_EU",P1160,IF(Input!F$4="Skysuper",#REF!,IF(Input!F$4="SkyII",#REF!,IF(Input!F$4="XO-8000",#REF!, "FALSE")))))))</f>
        <v>00</v>
      </c>
      <c r="I1160" s="209">
        <f>IF(Input!F$4="GMH_OECC",K1160,IF(Input!F$4="GMH_XOEC",M1160,IF(Input!F$4="GMH_Korea",O1160,IF(Input!F$4="GMH_EU",Q1160,IF(Input!F$4="Skysuper",#REF!,IF(Input!F$4="SkyII",#REF!,IF(Input!F$4="XO-8000",#REF!, "FALSE")))))))</f>
        <v>0</v>
      </c>
      <c r="J1160" s="210" t="s">
        <v>10359</v>
      </c>
      <c r="K1160" s="268">
        <v>0</v>
      </c>
      <c r="L1160" s="270" t="s">
        <v>10359</v>
      </c>
      <c r="M1160" s="270">
        <v>0</v>
      </c>
      <c r="N1160" s="270" t="s">
        <v>10359</v>
      </c>
      <c r="O1160" s="270">
        <v>0</v>
      </c>
      <c r="P1160" s="270" t="s">
        <v>10359</v>
      </c>
      <c r="Q1160" s="270">
        <v>0</v>
      </c>
      <c r="R1160" s="74"/>
      <c r="S1160" s="75" t="str">
        <f t="shared" si="102"/>
        <v>0000</v>
      </c>
      <c r="T1160" s="75" t="str">
        <f t="shared" si="103"/>
        <v>00000000000000000000000000000000</v>
      </c>
      <c r="V1160" s="197"/>
      <c r="W1160" s="75">
        <f t="shared" si="104"/>
        <v>0</v>
      </c>
      <c r="AE1160" s="479"/>
    </row>
    <row r="1161" spans="1:31" s="75" customFormat="1" ht="13.5" x14ac:dyDescent="0.2">
      <c r="A1161" s="211">
        <v>1158</v>
      </c>
      <c r="B1161" s="212" t="s">
        <v>2714</v>
      </c>
      <c r="C1161" s="213" t="s">
        <v>2715</v>
      </c>
      <c r="D1161" s="213" t="s">
        <v>2713</v>
      </c>
      <c r="E1161" s="213">
        <v>0</v>
      </c>
      <c r="F1161" s="213" t="s">
        <v>590</v>
      </c>
      <c r="G1161" s="214" t="s">
        <v>554</v>
      </c>
      <c r="H1161" s="208" t="str">
        <f>IF(Input!F$4="GMH_OECC",J1161,IF(Input!F$4="GMH_XOEC",L1161,IF(Input!F$4="GMH_Korea",N1161,IF(Input!F$4="GMH_EU",P1161,IF(Input!F$4="Skysuper",#REF!,IF(Input!F$4="SkyII",#REF!,IF(Input!F$4="XO-8000",#REF!, "FALSE")))))))</f>
        <v>00</v>
      </c>
      <c r="I1161" s="209">
        <f>IF(Input!F$4="GMH_OECC",K1161,IF(Input!F$4="GMH_XOEC",M1161,IF(Input!F$4="GMH_Korea",O1161,IF(Input!F$4="GMH_EU",Q1161,IF(Input!F$4="Skysuper",#REF!,IF(Input!F$4="SkyII",#REF!,IF(Input!F$4="XO-8000",#REF!, "FALSE")))))))</f>
        <v>0</v>
      </c>
      <c r="J1161" s="210" t="s">
        <v>10359</v>
      </c>
      <c r="K1161" s="268">
        <v>0</v>
      </c>
      <c r="L1161" s="270" t="s">
        <v>10359</v>
      </c>
      <c r="M1161" s="270">
        <v>0</v>
      </c>
      <c r="N1161" s="270" t="s">
        <v>10359</v>
      </c>
      <c r="O1161" s="270">
        <v>0</v>
      </c>
      <c r="P1161" s="270" t="s">
        <v>10359</v>
      </c>
      <c r="Q1161" s="270">
        <v>0</v>
      </c>
      <c r="R1161" s="74"/>
      <c r="S1161" s="75" t="str">
        <f t="shared" si="102"/>
        <v>0000</v>
      </c>
      <c r="T1161" s="75" t="str">
        <f t="shared" si="103"/>
        <v>00000000000000000000000000000000</v>
      </c>
      <c r="V1161" s="197"/>
      <c r="W1161" s="75">
        <f t="shared" si="104"/>
        <v>0</v>
      </c>
      <c r="AE1161" s="479"/>
    </row>
    <row r="1162" spans="1:31" s="75" customFormat="1" ht="13.5" x14ac:dyDescent="0.2">
      <c r="A1162" s="211">
        <v>1159</v>
      </c>
      <c r="B1162" s="212" t="s">
        <v>2716</v>
      </c>
      <c r="C1162" s="213" t="s">
        <v>2717</v>
      </c>
      <c r="D1162" s="213" t="s">
        <v>2718</v>
      </c>
      <c r="E1162" s="213">
        <v>0</v>
      </c>
      <c r="F1162" s="213" t="s">
        <v>553</v>
      </c>
      <c r="G1162" s="214" t="s">
        <v>554</v>
      </c>
      <c r="H1162" s="208" t="str">
        <f>IF(Input!F$4="GMH_OECC",J1162,IF(Input!F$4="GMH_XOEC",L1162,IF(Input!F$4="GMH_Korea",N1162,IF(Input!F$4="GMH_EU",P1162,IF(Input!F$4="Skysuper",#REF!,IF(Input!F$4="SkyII",#REF!,IF(Input!F$4="XO-8000",#REF!, "FALSE")))))))</f>
        <v>00</v>
      </c>
      <c r="I1162" s="209">
        <f>IF(Input!F$4="GMH_OECC",K1162,IF(Input!F$4="GMH_XOEC",M1162,IF(Input!F$4="GMH_Korea",O1162,IF(Input!F$4="GMH_EU",Q1162,IF(Input!F$4="Skysuper",#REF!,IF(Input!F$4="SkyII",#REF!,IF(Input!F$4="XO-8000",#REF!, "FALSE")))))))</f>
        <v>0</v>
      </c>
      <c r="J1162" s="210" t="s">
        <v>10359</v>
      </c>
      <c r="K1162" s="268">
        <v>0</v>
      </c>
      <c r="L1162" s="270" t="s">
        <v>10359</v>
      </c>
      <c r="M1162" s="270">
        <v>0</v>
      </c>
      <c r="N1162" s="270" t="s">
        <v>10359</v>
      </c>
      <c r="O1162" s="270">
        <v>0</v>
      </c>
      <c r="P1162" s="270" t="s">
        <v>10359</v>
      </c>
      <c r="Q1162" s="270">
        <v>0</v>
      </c>
      <c r="R1162" s="74"/>
      <c r="S1162" s="75" t="str">
        <f t="shared" si="102"/>
        <v>0000</v>
      </c>
      <c r="T1162" s="75" t="str">
        <f t="shared" si="103"/>
        <v>00000000000000000000000000000000</v>
      </c>
      <c r="V1162" s="197"/>
      <c r="W1162" s="75">
        <f t="shared" si="104"/>
        <v>0</v>
      </c>
      <c r="AE1162" s="479"/>
    </row>
    <row r="1163" spans="1:31" s="75" customFormat="1" ht="13.5" x14ac:dyDescent="0.2">
      <c r="A1163" s="211">
        <v>1160</v>
      </c>
      <c r="B1163" s="212" t="s">
        <v>2719</v>
      </c>
      <c r="C1163" s="213" t="s">
        <v>2720</v>
      </c>
      <c r="D1163" s="213" t="s">
        <v>2718</v>
      </c>
      <c r="E1163" s="213">
        <v>0</v>
      </c>
      <c r="F1163" s="213" t="s">
        <v>590</v>
      </c>
      <c r="G1163" s="214" t="s">
        <v>554</v>
      </c>
      <c r="H1163" s="208" t="str">
        <f>IF(Input!F$4="GMH_OECC",J1163,IF(Input!F$4="GMH_XOEC",L1163,IF(Input!F$4="GMH_Korea",N1163,IF(Input!F$4="GMH_EU",P1163,IF(Input!F$4="Skysuper",#REF!,IF(Input!F$4="SkyII",#REF!,IF(Input!F$4="XO-8000",#REF!, "FALSE")))))))</f>
        <v>00</v>
      </c>
      <c r="I1163" s="209">
        <f>IF(Input!F$4="GMH_OECC",K1163,IF(Input!F$4="GMH_XOEC",M1163,IF(Input!F$4="GMH_Korea",O1163,IF(Input!F$4="GMH_EU",Q1163,IF(Input!F$4="Skysuper",#REF!,IF(Input!F$4="SkyII",#REF!,IF(Input!F$4="XO-8000",#REF!, "FALSE")))))))</f>
        <v>0</v>
      </c>
      <c r="J1163" s="210" t="s">
        <v>10359</v>
      </c>
      <c r="K1163" s="268">
        <v>0</v>
      </c>
      <c r="L1163" s="270" t="s">
        <v>10359</v>
      </c>
      <c r="M1163" s="270">
        <v>0</v>
      </c>
      <c r="N1163" s="270" t="s">
        <v>10359</v>
      </c>
      <c r="O1163" s="270">
        <v>0</v>
      </c>
      <c r="P1163" s="270" t="s">
        <v>10359</v>
      </c>
      <c r="Q1163" s="270">
        <v>0</v>
      </c>
      <c r="R1163" s="74"/>
      <c r="S1163" s="75" t="str">
        <f t="shared" si="102"/>
        <v>0000</v>
      </c>
      <c r="T1163" s="75" t="str">
        <f t="shared" si="103"/>
        <v>00000000000000000000000000000000</v>
      </c>
      <c r="V1163" s="197"/>
      <c r="W1163" s="75">
        <f t="shared" si="104"/>
        <v>0</v>
      </c>
      <c r="AE1163" s="479"/>
    </row>
    <row r="1164" spans="1:31" s="75" customFormat="1" ht="13.5" x14ac:dyDescent="0.2">
      <c r="A1164" s="211">
        <v>1161</v>
      </c>
      <c r="B1164" s="212" t="s">
        <v>2426</v>
      </c>
      <c r="C1164" s="213" t="s">
        <v>2426</v>
      </c>
      <c r="D1164" s="213" t="s">
        <v>2426</v>
      </c>
      <c r="E1164" s="213" t="s">
        <v>2426</v>
      </c>
      <c r="F1164" s="213" t="s">
        <v>2426</v>
      </c>
      <c r="G1164" s="214" t="s">
        <v>2426</v>
      </c>
      <c r="H1164" s="208" t="str">
        <f>IF(Input!F$4="GMH_OECC",J1164,IF(Input!F$4="GMH_XOEC",L1164,IF(Input!F$4="GMH_Korea",N1164,IF(Input!F$4="GMH_EU",P1164,IF(Input!F$4="Skysuper",#REF!,IF(Input!F$4="SkyII",#REF!,IF(Input!F$4="XO-8000",#REF!, "FALSE")))))))</f>
        <v>00</v>
      </c>
      <c r="I1164" s="209">
        <f>IF(Input!F$4="GMH_OECC",K1164,IF(Input!F$4="GMH_XOEC",M1164,IF(Input!F$4="GMH_Korea",O1164,IF(Input!F$4="GMH_EU",Q1164,IF(Input!F$4="Skysuper",#REF!,IF(Input!F$4="SkyII",#REF!,IF(Input!F$4="XO-8000",#REF!, "FALSE")))))))</f>
        <v>0</v>
      </c>
      <c r="J1164" s="210" t="s">
        <v>10359</v>
      </c>
      <c r="K1164" s="268">
        <v>0</v>
      </c>
      <c r="L1164" s="270" t="s">
        <v>10359</v>
      </c>
      <c r="M1164" s="270">
        <v>0</v>
      </c>
      <c r="N1164" s="270" t="s">
        <v>10359</v>
      </c>
      <c r="O1164" s="270">
        <v>0</v>
      </c>
      <c r="P1164" s="270" t="s">
        <v>10359</v>
      </c>
      <c r="Q1164" s="270">
        <v>0</v>
      </c>
      <c r="R1164" s="74"/>
      <c r="S1164" s="75" t="str">
        <f t="shared" si="102"/>
        <v>0000</v>
      </c>
      <c r="T1164" s="75" t="str">
        <f t="shared" si="103"/>
        <v>00000000000000000000000000000000</v>
      </c>
      <c r="V1164" s="197"/>
      <c r="W1164" s="75">
        <f t="shared" si="104"/>
        <v>0</v>
      </c>
      <c r="AE1164" s="479"/>
    </row>
    <row r="1165" spans="1:31" s="75" customFormat="1" ht="13.5" x14ac:dyDescent="0.2">
      <c r="A1165" s="211">
        <v>1162</v>
      </c>
      <c r="B1165" s="212" t="s">
        <v>2426</v>
      </c>
      <c r="C1165" s="213" t="s">
        <v>2426</v>
      </c>
      <c r="D1165" s="213" t="s">
        <v>2426</v>
      </c>
      <c r="E1165" s="213" t="s">
        <v>2426</v>
      </c>
      <c r="F1165" s="213" t="s">
        <v>2426</v>
      </c>
      <c r="G1165" s="214" t="s">
        <v>2426</v>
      </c>
      <c r="H1165" s="208" t="str">
        <f>IF(Input!F$4="GMH_OECC",J1165,IF(Input!F$4="GMH_XOEC",L1165,IF(Input!F$4="GMH_Korea",N1165,IF(Input!F$4="GMH_EU",P1165,IF(Input!F$4="Skysuper",#REF!,IF(Input!F$4="SkyII",#REF!,IF(Input!F$4="XO-8000",#REF!, "FALSE")))))))</f>
        <v>00</v>
      </c>
      <c r="I1165" s="209">
        <f>IF(Input!F$4="GMH_OECC",K1165,IF(Input!F$4="GMH_XOEC",M1165,IF(Input!F$4="GMH_Korea",O1165,IF(Input!F$4="GMH_EU",Q1165,IF(Input!F$4="Skysuper",#REF!,IF(Input!F$4="SkyII",#REF!,IF(Input!F$4="XO-8000",#REF!, "FALSE")))))))</f>
        <v>0</v>
      </c>
      <c r="J1165" s="210" t="s">
        <v>10359</v>
      </c>
      <c r="K1165" s="268">
        <v>0</v>
      </c>
      <c r="L1165" s="270" t="s">
        <v>10359</v>
      </c>
      <c r="M1165" s="270">
        <v>0</v>
      </c>
      <c r="N1165" s="270" t="s">
        <v>10359</v>
      </c>
      <c r="O1165" s="270">
        <v>0</v>
      </c>
      <c r="P1165" s="270" t="s">
        <v>10359</v>
      </c>
      <c r="Q1165" s="270">
        <v>0</v>
      </c>
      <c r="R1165" s="74"/>
      <c r="S1165" s="75" t="str">
        <f t="shared" si="102"/>
        <v>0000</v>
      </c>
      <c r="T1165" s="75" t="str">
        <f t="shared" si="103"/>
        <v>00000000000000000000000000000000</v>
      </c>
      <c r="V1165" s="197"/>
      <c r="W1165" s="75">
        <f t="shared" si="104"/>
        <v>0</v>
      </c>
      <c r="AE1165" s="479"/>
    </row>
    <row r="1166" spans="1:31" s="75" customFormat="1" ht="13.5" x14ac:dyDescent="0.2">
      <c r="A1166" s="211">
        <v>1163</v>
      </c>
      <c r="B1166" s="212" t="s">
        <v>2426</v>
      </c>
      <c r="C1166" s="213" t="s">
        <v>2426</v>
      </c>
      <c r="D1166" s="213" t="s">
        <v>2426</v>
      </c>
      <c r="E1166" s="213" t="s">
        <v>2426</v>
      </c>
      <c r="F1166" s="213" t="s">
        <v>2426</v>
      </c>
      <c r="G1166" s="214" t="s">
        <v>2426</v>
      </c>
      <c r="H1166" s="208" t="str">
        <f>IF(Input!F$4="GMH_OECC",J1166,IF(Input!F$4="GMH_XOEC",L1166,IF(Input!F$4="GMH_Korea",N1166,IF(Input!F$4="GMH_EU",P1166,IF(Input!F$4="Skysuper",#REF!,IF(Input!F$4="SkyII",#REF!,IF(Input!F$4="XO-8000",#REF!, "FALSE")))))))</f>
        <v>00</v>
      </c>
      <c r="I1166" s="209">
        <f>IF(Input!F$4="GMH_OECC",K1166,IF(Input!F$4="GMH_XOEC",M1166,IF(Input!F$4="GMH_Korea",O1166,IF(Input!F$4="GMH_EU",Q1166,IF(Input!F$4="Skysuper",#REF!,IF(Input!F$4="SkyII",#REF!,IF(Input!F$4="XO-8000",#REF!, "FALSE")))))))</f>
        <v>0</v>
      </c>
      <c r="J1166" s="210" t="s">
        <v>10359</v>
      </c>
      <c r="K1166" s="268">
        <v>0</v>
      </c>
      <c r="L1166" s="270" t="s">
        <v>10359</v>
      </c>
      <c r="M1166" s="270">
        <v>0</v>
      </c>
      <c r="N1166" s="270" t="s">
        <v>10359</v>
      </c>
      <c r="O1166" s="270">
        <v>0</v>
      </c>
      <c r="P1166" s="270" t="s">
        <v>10359</v>
      </c>
      <c r="Q1166" s="270">
        <v>0</v>
      </c>
      <c r="R1166" s="74"/>
      <c r="S1166" s="75" t="str">
        <f t="shared" si="102"/>
        <v>0000</v>
      </c>
      <c r="T1166" s="75" t="str">
        <f t="shared" si="103"/>
        <v>00000000000000000000000000000000</v>
      </c>
      <c r="V1166" s="197"/>
      <c r="W1166" s="75">
        <f t="shared" si="104"/>
        <v>0</v>
      </c>
      <c r="AE1166" s="479"/>
    </row>
    <row r="1167" spans="1:31" s="75" customFormat="1" ht="13.5" x14ac:dyDescent="0.2">
      <c r="A1167" s="211">
        <v>1164</v>
      </c>
      <c r="B1167" s="212" t="s">
        <v>2426</v>
      </c>
      <c r="C1167" s="213" t="s">
        <v>2426</v>
      </c>
      <c r="D1167" s="213" t="s">
        <v>2426</v>
      </c>
      <c r="E1167" s="213" t="s">
        <v>2426</v>
      </c>
      <c r="F1167" s="213" t="s">
        <v>2426</v>
      </c>
      <c r="G1167" s="214" t="s">
        <v>2426</v>
      </c>
      <c r="H1167" s="208" t="str">
        <f>IF(Input!F$4="GMH_OECC",J1167,IF(Input!F$4="GMH_XOEC",L1167,IF(Input!F$4="GMH_Korea",N1167,IF(Input!F$4="GMH_EU",P1167,IF(Input!F$4="Skysuper",#REF!,IF(Input!F$4="SkyII",#REF!,IF(Input!F$4="XO-8000",#REF!, "FALSE")))))))</f>
        <v>00</v>
      </c>
      <c r="I1167" s="209">
        <f>IF(Input!F$4="GMH_OECC",K1167,IF(Input!F$4="GMH_XOEC",M1167,IF(Input!F$4="GMH_Korea",O1167,IF(Input!F$4="GMH_EU",Q1167,IF(Input!F$4="Skysuper",#REF!,IF(Input!F$4="SkyII",#REF!,IF(Input!F$4="XO-8000",#REF!, "FALSE")))))))</f>
        <v>0</v>
      </c>
      <c r="J1167" s="210" t="s">
        <v>10359</v>
      </c>
      <c r="K1167" s="268">
        <v>0</v>
      </c>
      <c r="L1167" s="270" t="s">
        <v>10359</v>
      </c>
      <c r="M1167" s="270">
        <v>0</v>
      </c>
      <c r="N1167" s="270" t="s">
        <v>10359</v>
      </c>
      <c r="O1167" s="270">
        <v>0</v>
      </c>
      <c r="P1167" s="270" t="s">
        <v>10359</v>
      </c>
      <c r="Q1167" s="270">
        <v>0</v>
      </c>
      <c r="R1167" s="74"/>
      <c r="S1167" s="75" t="str">
        <f t="shared" si="102"/>
        <v>0000</v>
      </c>
      <c r="T1167" s="75" t="str">
        <f t="shared" si="103"/>
        <v>00000000000000000000000000000000</v>
      </c>
      <c r="V1167" s="197"/>
      <c r="W1167" s="75">
        <f t="shared" si="104"/>
        <v>0</v>
      </c>
      <c r="AE1167" s="479"/>
    </row>
    <row r="1168" spans="1:31" s="75" customFormat="1" ht="13.5" x14ac:dyDescent="0.2">
      <c r="A1168" s="211">
        <v>1165</v>
      </c>
      <c r="B1168" s="212" t="s">
        <v>2426</v>
      </c>
      <c r="C1168" s="213" t="s">
        <v>2426</v>
      </c>
      <c r="D1168" s="213" t="s">
        <v>2426</v>
      </c>
      <c r="E1168" s="213" t="s">
        <v>2426</v>
      </c>
      <c r="F1168" s="213" t="s">
        <v>2426</v>
      </c>
      <c r="G1168" s="214" t="s">
        <v>2426</v>
      </c>
      <c r="H1168" s="208" t="str">
        <f>IF(Input!F$4="GMH_OECC",J1168,IF(Input!F$4="GMH_XOEC",L1168,IF(Input!F$4="GMH_Korea",N1168,IF(Input!F$4="GMH_EU",P1168,IF(Input!F$4="Skysuper",#REF!,IF(Input!F$4="SkyII",#REF!,IF(Input!F$4="XO-8000",#REF!, "FALSE")))))))</f>
        <v>00</v>
      </c>
      <c r="I1168" s="209">
        <f>IF(Input!F$4="GMH_OECC",K1168,IF(Input!F$4="GMH_XOEC",M1168,IF(Input!F$4="GMH_Korea",O1168,IF(Input!F$4="GMH_EU",Q1168,IF(Input!F$4="Skysuper",#REF!,IF(Input!F$4="SkyII",#REF!,IF(Input!F$4="XO-8000",#REF!, "FALSE")))))))</f>
        <v>0</v>
      </c>
      <c r="J1168" s="210" t="s">
        <v>10359</v>
      </c>
      <c r="K1168" s="268">
        <v>0</v>
      </c>
      <c r="L1168" s="270" t="s">
        <v>10359</v>
      </c>
      <c r="M1168" s="270">
        <v>0</v>
      </c>
      <c r="N1168" s="270" t="s">
        <v>10359</v>
      </c>
      <c r="O1168" s="270">
        <v>0</v>
      </c>
      <c r="P1168" s="270" t="s">
        <v>10359</v>
      </c>
      <c r="Q1168" s="270">
        <v>0</v>
      </c>
      <c r="R1168" s="74"/>
      <c r="S1168" s="75" t="str">
        <f t="shared" si="102"/>
        <v>0000</v>
      </c>
      <c r="T1168" s="75" t="str">
        <f t="shared" si="103"/>
        <v>00000000000000000000000000000000</v>
      </c>
      <c r="V1168" s="197"/>
      <c r="W1168" s="75">
        <f t="shared" si="104"/>
        <v>0</v>
      </c>
      <c r="AE1168" s="479"/>
    </row>
    <row r="1169" spans="1:31" s="75" customFormat="1" ht="13.5" x14ac:dyDescent="0.2">
      <c r="A1169" s="211">
        <v>1166</v>
      </c>
      <c r="B1169" s="212" t="s">
        <v>2721</v>
      </c>
      <c r="C1169" s="213" t="s">
        <v>2722</v>
      </c>
      <c r="D1169" s="213" t="s">
        <v>2723</v>
      </c>
      <c r="E1169" s="213">
        <v>0</v>
      </c>
      <c r="F1169" s="213" t="s">
        <v>553</v>
      </c>
      <c r="G1169" s="214" t="s">
        <v>554</v>
      </c>
      <c r="H1169" s="208" t="str">
        <f>IF(Input!F$4="GMH_OECC",J1169,IF(Input!F$4="GMH_XOEC",L1169,IF(Input!F$4="GMH_Korea",N1169,IF(Input!F$4="GMH_EU",P1169,IF(Input!F$4="Skysuper",#REF!,IF(Input!F$4="SkyII",#REF!,IF(Input!F$4="XO-8000",#REF!, "FALSE")))))))</f>
        <v>00</v>
      </c>
      <c r="I1169" s="209">
        <f>IF(Input!F$4="GMH_OECC",K1169,IF(Input!F$4="GMH_XOEC",M1169,IF(Input!F$4="GMH_Korea",O1169,IF(Input!F$4="GMH_EU",Q1169,IF(Input!F$4="Skysuper",#REF!,IF(Input!F$4="SkyII",#REF!,IF(Input!F$4="XO-8000",#REF!, "FALSE")))))))</f>
        <v>0</v>
      </c>
      <c r="J1169" s="313" t="s">
        <v>10359</v>
      </c>
      <c r="K1169" s="314">
        <v>0</v>
      </c>
      <c r="L1169" s="270" t="s">
        <v>10359</v>
      </c>
      <c r="M1169" s="270">
        <v>0</v>
      </c>
      <c r="N1169" s="270" t="s">
        <v>10359</v>
      </c>
      <c r="O1169" s="270">
        <v>0</v>
      </c>
      <c r="P1169" s="270" t="s">
        <v>10359</v>
      </c>
      <c r="Q1169" s="270">
        <v>0</v>
      </c>
      <c r="R1169" s="74"/>
      <c r="S1169" s="75" t="str">
        <f t="shared" si="102"/>
        <v>0000</v>
      </c>
      <c r="T1169" s="75" t="str">
        <f t="shared" si="103"/>
        <v>00000000000000000000000000000000</v>
      </c>
      <c r="V1169" s="197"/>
      <c r="W1169" s="75">
        <f t="shared" si="104"/>
        <v>0</v>
      </c>
      <c r="AE1169" s="480" t="s">
        <v>11368</v>
      </c>
    </row>
    <row r="1170" spans="1:31" s="75" customFormat="1" ht="13.5" x14ac:dyDescent="0.2">
      <c r="A1170" s="211">
        <v>1167</v>
      </c>
      <c r="B1170" s="212" t="s">
        <v>2724</v>
      </c>
      <c r="C1170" s="213" t="s">
        <v>2725</v>
      </c>
      <c r="D1170" s="213" t="s">
        <v>2723</v>
      </c>
      <c r="E1170" s="213">
        <v>0</v>
      </c>
      <c r="F1170" s="213" t="s">
        <v>553</v>
      </c>
      <c r="G1170" s="214" t="s">
        <v>554</v>
      </c>
      <c r="H1170" s="208" t="str">
        <f>IF(Input!F$4="GMH_OECC",J1170,IF(Input!F$4="GMH_XOEC",L1170,IF(Input!F$4="GMH_Korea",N1170,IF(Input!F$4="GMH_EU",P1170,IF(Input!F$4="Skysuper",#REF!,IF(Input!F$4="SkyII",#REF!,IF(Input!F$4="XO-8000",#REF!, "FALSE")))))))</f>
        <v>00</v>
      </c>
      <c r="I1170" s="209">
        <f>IF(Input!F$4="GMH_OECC",K1170,IF(Input!F$4="GMH_XOEC",M1170,IF(Input!F$4="GMH_Korea",O1170,IF(Input!F$4="GMH_EU",Q1170,IF(Input!F$4="Skysuper",#REF!,IF(Input!F$4="SkyII",#REF!,IF(Input!F$4="XO-8000",#REF!, "FALSE")))))))</f>
        <v>0</v>
      </c>
      <c r="J1170" s="313" t="s">
        <v>10359</v>
      </c>
      <c r="K1170" s="314">
        <v>0</v>
      </c>
      <c r="L1170" s="270" t="s">
        <v>10359</v>
      </c>
      <c r="M1170" s="270">
        <v>0</v>
      </c>
      <c r="N1170" s="270" t="s">
        <v>10359</v>
      </c>
      <c r="O1170" s="270">
        <v>0</v>
      </c>
      <c r="P1170" s="270" t="s">
        <v>10359</v>
      </c>
      <c r="Q1170" s="270">
        <v>0</v>
      </c>
      <c r="R1170" s="74"/>
      <c r="S1170" s="75" t="str">
        <f t="shared" si="102"/>
        <v>0000</v>
      </c>
      <c r="T1170" s="75" t="str">
        <f t="shared" si="103"/>
        <v>00000000000000000000000000000000</v>
      </c>
      <c r="V1170" s="197"/>
      <c r="W1170" s="75">
        <f t="shared" si="104"/>
        <v>0</v>
      </c>
      <c r="AE1170" s="480" t="s">
        <v>11369</v>
      </c>
    </row>
    <row r="1171" spans="1:31" s="75" customFormat="1" ht="13.5" x14ac:dyDescent="0.2">
      <c r="A1171" s="211">
        <v>1168</v>
      </c>
      <c r="B1171" s="212" t="s">
        <v>2726</v>
      </c>
      <c r="C1171" s="213" t="s">
        <v>2727</v>
      </c>
      <c r="D1171" s="213" t="s">
        <v>2723</v>
      </c>
      <c r="E1171" s="213">
        <v>0</v>
      </c>
      <c r="F1171" s="213" t="s">
        <v>590</v>
      </c>
      <c r="G1171" s="214" t="s">
        <v>554</v>
      </c>
      <c r="H1171" s="208" t="str">
        <f>IF(Input!F$4="GMH_OECC",J1171,IF(Input!F$4="GMH_XOEC",L1171,IF(Input!F$4="GMH_Korea",N1171,IF(Input!F$4="GMH_EU",P1171,IF(Input!F$4="Skysuper",#REF!,IF(Input!F$4="SkyII",#REF!,IF(Input!F$4="XO-8000",#REF!, "FALSE")))))))</f>
        <v>00</v>
      </c>
      <c r="I1171" s="209">
        <f>IF(Input!F$4="GMH_OECC",K1171,IF(Input!F$4="GMH_XOEC",M1171,IF(Input!F$4="GMH_Korea",O1171,IF(Input!F$4="GMH_EU",Q1171,IF(Input!F$4="Skysuper",#REF!,IF(Input!F$4="SkyII",#REF!,IF(Input!F$4="XO-8000",#REF!, "FALSE")))))))</f>
        <v>0</v>
      </c>
      <c r="J1171" s="313" t="s">
        <v>10359</v>
      </c>
      <c r="K1171" s="314">
        <v>0</v>
      </c>
      <c r="L1171" s="270" t="s">
        <v>10359</v>
      </c>
      <c r="M1171" s="270">
        <v>0</v>
      </c>
      <c r="N1171" s="270" t="s">
        <v>10359</v>
      </c>
      <c r="O1171" s="270">
        <v>0</v>
      </c>
      <c r="P1171" s="270" t="s">
        <v>10359</v>
      </c>
      <c r="Q1171" s="270">
        <v>0</v>
      </c>
      <c r="R1171" s="74"/>
      <c r="S1171" s="75" t="str">
        <f t="shared" si="102"/>
        <v>0000</v>
      </c>
      <c r="T1171" s="75" t="str">
        <f t="shared" si="103"/>
        <v>00000000000000000000000000000000</v>
      </c>
      <c r="V1171" s="197"/>
      <c r="W1171" s="75">
        <f t="shared" si="104"/>
        <v>0</v>
      </c>
      <c r="AE1171" s="480" t="s">
        <v>11368</v>
      </c>
    </row>
    <row r="1172" spans="1:31" s="75" customFormat="1" ht="13.5" x14ac:dyDescent="0.2">
      <c r="A1172" s="211">
        <v>1169</v>
      </c>
      <c r="B1172" s="212" t="s">
        <v>2728</v>
      </c>
      <c r="C1172" s="213" t="s">
        <v>2729</v>
      </c>
      <c r="D1172" s="213" t="s">
        <v>2723</v>
      </c>
      <c r="E1172" s="213">
        <v>0</v>
      </c>
      <c r="F1172" s="213" t="s">
        <v>590</v>
      </c>
      <c r="G1172" s="214" t="s">
        <v>554</v>
      </c>
      <c r="H1172" s="208" t="str">
        <f>IF(Input!F$4="GMH_OECC",J1172,IF(Input!F$4="GMH_XOEC",L1172,IF(Input!F$4="GMH_Korea",N1172,IF(Input!F$4="GMH_EU",P1172,IF(Input!F$4="Skysuper",#REF!,IF(Input!F$4="SkyII",#REF!,IF(Input!F$4="XO-8000",#REF!, "FALSE")))))))</f>
        <v>00</v>
      </c>
      <c r="I1172" s="209">
        <f>IF(Input!F$4="GMH_OECC",K1172,IF(Input!F$4="GMH_XOEC",M1172,IF(Input!F$4="GMH_Korea",O1172,IF(Input!F$4="GMH_EU",Q1172,IF(Input!F$4="Skysuper",#REF!,IF(Input!F$4="SkyII",#REF!,IF(Input!F$4="XO-8000",#REF!, "FALSE")))))))</f>
        <v>0</v>
      </c>
      <c r="J1172" s="313" t="s">
        <v>10359</v>
      </c>
      <c r="K1172" s="314">
        <v>0</v>
      </c>
      <c r="L1172" s="270" t="s">
        <v>10359</v>
      </c>
      <c r="M1172" s="270">
        <v>0</v>
      </c>
      <c r="N1172" s="270" t="s">
        <v>10359</v>
      </c>
      <c r="O1172" s="270">
        <v>0</v>
      </c>
      <c r="P1172" s="270" t="s">
        <v>10359</v>
      </c>
      <c r="Q1172" s="270">
        <v>0</v>
      </c>
      <c r="R1172" s="74"/>
      <c r="S1172" s="75" t="str">
        <f t="shared" si="102"/>
        <v>0000</v>
      </c>
      <c r="T1172" s="75" t="str">
        <f t="shared" si="103"/>
        <v>00000000000000000000000000000000</v>
      </c>
      <c r="V1172" s="197"/>
      <c r="W1172" s="75">
        <f t="shared" si="104"/>
        <v>0</v>
      </c>
      <c r="AE1172" s="480" t="s">
        <v>11369</v>
      </c>
    </row>
    <row r="1173" spans="1:31" s="75" customFormat="1" ht="13.5" x14ac:dyDescent="0.2">
      <c r="A1173" s="211">
        <v>1170</v>
      </c>
      <c r="B1173" s="212" t="s">
        <v>2730</v>
      </c>
      <c r="C1173" s="213" t="s">
        <v>2731</v>
      </c>
      <c r="D1173" s="213" t="s">
        <v>2723</v>
      </c>
      <c r="E1173" s="213">
        <v>0</v>
      </c>
      <c r="F1173" s="213" t="s">
        <v>553</v>
      </c>
      <c r="G1173" s="214" t="s">
        <v>554</v>
      </c>
      <c r="H1173" s="208" t="str">
        <f>IF(Input!F$4="GMH_OECC",J1173,IF(Input!F$4="GMH_XOEC",L1173,IF(Input!F$4="GMH_Korea",N1173,IF(Input!F$4="GMH_EU",P1173,IF(Input!F$4="Skysuper",#REF!,IF(Input!F$4="SkyII",#REF!,IF(Input!F$4="XO-8000",#REF!, "FALSE")))))))</f>
        <v>00</v>
      </c>
      <c r="I1173" s="209">
        <f>IF(Input!F$4="GMH_OECC",K1173,IF(Input!F$4="GMH_XOEC",M1173,IF(Input!F$4="GMH_Korea",O1173,IF(Input!F$4="GMH_EU",Q1173,IF(Input!F$4="Skysuper",#REF!,IF(Input!F$4="SkyII",#REF!,IF(Input!F$4="XO-8000",#REF!, "FALSE")))))))</f>
        <v>0</v>
      </c>
      <c r="J1173" s="210" t="s">
        <v>10359</v>
      </c>
      <c r="K1173" s="268">
        <v>0</v>
      </c>
      <c r="L1173" s="270" t="s">
        <v>10359</v>
      </c>
      <c r="M1173" s="270">
        <v>0</v>
      </c>
      <c r="N1173" s="270" t="s">
        <v>10359</v>
      </c>
      <c r="O1173" s="270">
        <v>0</v>
      </c>
      <c r="P1173" s="270" t="s">
        <v>10359</v>
      </c>
      <c r="Q1173" s="270">
        <v>0</v>
      </c>
      <c r="R1173" s="74"/>
      <c r="S1173" s="75" t="str">
        <f t="shared" si="102"/>
        <v>0000</v>
      </c>
      <c r="T1173" s="75" t="str">
        <f t="shared" si="103"/>
        <v>00000000000000000000000000000000</v>
      </c>
      <c r="V1173" s="197"/>
      <c r="W1173" s="75">
        <f t="shared" si="104"/>
        <v>0</v>
      </c>
      <c r="AE1173" s="479"/>
    </row>
    <row r="1174" spans="1:31" s="75" customFormat="1" ht="13.5" x14ac:dyDescent="0.2">
      <c r="A1174" s="211">
        <v>1171</v>
      </c>
      <c r="B1174" s="212" t="s">
        <v>2732</v>
      </c>
      <c r="C1174" s="213" t="s">
        <v>2733</v>
      </c>
      <c r="D1174" s="213" t="s">
        <v>2723</v>
      </c>
      <c r="E1174" s="213">
        <v>0</v>
      </c>
      <c r="F1174" s="213" t="s">
        <v>553</v>
      </c>
      <c r="G1174" s="214" t="s">
        <v>554</v>
      </c>
      <c r="H1174" s="208" t="str">
        <f>IF(Input!F$4="GMH_OECC",J1174,IF(Input!F$4="GMH_XOEC",L1174,IF(Input!F$4="GMH_Korea",N1174,IF(Input!F$4="GMH_EU",P1174,IF(Input!F$4="Skysuper",#REF!,IF(Input!F$4="SkyII",#REF!,IF(Input!F$4="XO-8000",#REF!, "FALSE")))))))</f>
        <v>00</v>
      </c>
      <c r="I1174" s="209">
        <f>IF(Input!F$4="GMH_OECC",K1174,IF(Input!F$4="GMH_XOEC",M1174,IF(Input!F$4="GMH_Korea",O1174,IF(Input!F$4="GMH_EU",Q1174,IF(Input!F$4="Skysuper",#REF!,IF(Input!F$4="SkyII",#REF!,IF(Input!F$4="XO-8000",#REF!, "FALSE")))))))</f>
        <v>0</v>
      </c>
      <c r="J1174" s="210" t="s">
        <v>10359</v>
      </c>
      <c r="K1174" s="268">
        <v>0</v>
      </c>
      <c r="L1174" s="270" t="s">
        <v>10359</v>
      </c>
      <c r="M1174" s="270">
        <v>0</v>
      </c>
      <c r="N1174" s="270" t="s">
        <v>10359</v>
      </c>
      <c r="O1174" s="270">
        <v>0</v>
      </c>
      <c r="P1174" s="270" t="s">
        <v>10359</v>
      </c>
      <c r="Q1174" s="270">
        <v>0</v>
      </c>
      <c r="R1174" s="74"/>
      <c r="S1174" s="75" t="str">
        <f t="shared" si="102"/>
        <v>0000</v>
      </c>
      <c r="T1174" s="75" t="str">
        <f t="shared" si="103"/>
        <v>00000000000000000000000000000000</v>
      </c>
      <c r="V1174" s="197"/>
      <c r="W1174" s="75">
        <f t="shared" si="104"/>
        <v>0</v>
      </c>
      <c r="AE1174" s="479"/>
    </row>
    <row r="1175" spans="1:31" s="75" customFormat="1" ht="13.5" x14ac:dyDescent="0.2">
      <c r="A1175" s="211">
        <v>1172</v>
      </c>
      <c r="B1175" s="212" t="s">
        <v>2734</v>
      </c>
      <c r="C1175" s="213" t="s">
        <v>2735</v>
      </c>
      <c r="D1175" s="213" t="s">
        <v>2723</v>
      </c>
      <c r="E1175" s="213">
        <v>0</v>
      </c>
      <c r="F1175" s="213" t="s">
        <v>590</v>
      </c>
      <c r="G1175" s="214" t="s">
        <v>554</v>
      </c>
      <c r="H1175" s="208" t="str">
        <f>IF(Input!F$4="GMH_OECC",J1175,IF(Input!F$4="GMH_XOEC",L1175,IF(Input!F$4="GMH_Korea",N1175,IF(Input!F$4="GMH_EU",P1175,IF(Input!F$4="Skysuper",#REF!,IF(Input!F$4="SkyII",#REF!,IF(Input!F$4="XO-8000",#REF!, "FALSE")))))))</f>
        <v>00</v>
      </c>
      <c r="I1175" s="209">
        <f>IF(Input!F$4="GMH_OECC",K1175,IF(Input!F$4="GMH_XOEC",M1175,IF(Input!F$4="GMH_Korea",O1175,IF(Input!F$4="GMH_EU",Q1175,IF(Input!F$4="Skysuper",#REF!,IF(Input!F$4="SkyII",#REF!,IF(Input!F$4="XO-8000",#REF!, "FALSE")))))))</f>
        <v>0</v>
      </c>
      <c r="J1175" s="210" t="s">
        <v>10359</v>
      </c>
      <c r="K1175" s="268">
        <v>0</v>
      </c>
      <c r="L1175" s="270" t="s">
        <v>10359</v>
      </c>
      <c r="M1175" s="270">
        <v>0</v>
      </c>
      <c r="N1175" s="270" t="s">
        <v>10359</v>
      </c>
      <c r="O1175" s="270">
        <v>0</v>
      </c>
      <c r="P1175" s="270" t="s">
        <v>10359</v>
      </c>
      <c r="Q1175" s="270">
        <v>0</v>
      </c>
      <c r="R1175" s="74"/>
      <c r="S1175" s="75" t="str">
        <f t="shared" si="102"/>
        <v>0000</v>
      </c>
      <c r="T1175" s="75" t="str">
        <f t="shared" si="103"/>
        <v>00000000000000000000000000000000</v>
      </c>
      <c r="V1175" s="197"/>
      <c r="W1175" s="75">
        <f t="shared" si="104"/>
        <v>0</v>
      </c>
      <c r="AE1175" s="479"/>
    </row>
    <row r="1176" spans="1:31" s="75" customFormat="1" ht="13.5" x14ac:dyDescent="0.2">
      <c r="A1176" s="211">
        <v>1173</v>
      </c>
      <c r="B1176" s="212" t="s">
        <v>2736</v>
      </c>
      <c r="C1176" s="213" t="s">
        <v>2737</v>
      </c>
      <c r="D1176" s="213" t="s">
        <v>2723</v>
      </c>
      <c r="E1176" s="213">
        <v>0</v>
      </c>
      <c r="F1176" s="213" t="s">
        <v>590</v>
      </c>
      <c r="G1176" s="214" t="s">
        <v>554</v>
      </c>
      <c r="H1176" s="208" t="str">
        <f>IF(Input!F$4="GMH_OECC",J1176,IF(Input!F$4="GMH_XOEC",L1176,IF(Input!F$4="GMH_Korea",N1176,IF(Input!F$4="GMH_EU",P1176,IF(Input!F$4="Skysuper",#REF!,IF(Input!F$4="SkyII",#REF!,IF(Input!F$4="XO-8000",#REF!, "FALSE")))))))</f>
        <v>00</v>
      </c>
      <c r="I1176" s="209">
        <f>IF(Input!F$4="GMH_OECC",K1176,IF(Input!F$4="GMH_XOEC",M1176,IF(Input!F$4="GMH_Korea",O1176,IF(Input!F$4="GMH_EU",Q1176,IF(Input!F$4="Skysuper",#REF!,IF(Input!F$4="SkyII",#REF!,IF(Input!F$4="XO-8000",#REF!, "FALSE")))))))</f>
        <v>0</v>
      </c>
      <c r="J1176" s="210" t="s">
        <v>10359</v>
      </c>
      <c r="K1176" s="268">
        <v>0</v>
      </c>
      <c r="L1176" s="270" t="s">
        <v>10359</v>
      </c>
      <c r="M1176" s="270">
        <v>0</v>
      </c>
      <c r="N1176" s="270" t="s">
        <v>10359</v>
      </c>
      <c r="O1176" s="270">
        <v>0</v>
      </c>
      <c r="P1176" s="270" t="s">
        <v>10359</v>
      </c>
      <c r="Q1176" s="270">
        <v>0</v>
      </c>
      <c r="R1176" s="74"/>
      <c r="S1176" s="75" t="str">
        <f t="shared" si="102"/>
        <v>0000</v>
      </c>
      <c r="T1176" s="75" t="str">
        <f t="shared" si="103"/>
        <v>00000000000000000000000000000000</v>
      </c>
      <c r="V1176" s="197"/>
      <c r="W1176" s="75">
        <f t="shared" si="104"/>
        <v>0</v>
      </c>
      <c r="AE1176" s="479"/>
    </row>
    <row r="1177" spans="1:31" s="75" customFormat="1" ht="13.5" x14ac:dyDescent="0.2">
      <c r="A1177" s="211">
        <v>1174</v>
      </c>
      <c r="B1177" s="212" t="s">
        <v>2426</v>
      </c>
      <c r="C1177" s="213" t="s">
        <v>2426</v>
      </c>
      <c r="D1177" s="213" t="s">
        <v>2426</v>
      </c>
      <c r="E1177" s="213" t="s">
        <v>2426</v>
      </c>
      <c r="F1177" s="213" t="s">
        <v>2426</v>
      </c>
      <c r="G1177" s="214" t="s">
        <v>2426</v>
      </c>
      <c r="H1177" s="208" t="str">
        <f>IF(Input!F$4="GMH_OECC",J1177,IF(Input!F$4="GMH_XOEC",L1177,IF(Input!F$4="GMH_Korea",N1177,IF(Input!F$4="GMH_EU",P1177,IF(Input!F$4="Skysuper",#REF!,IF(Input!F$4="SkyII",#REF!,IF(Input!F$4="XO-8000",#REF!, "FALSE")))))))</f>
        <v>00</v>
      </c>
      <c r="I1177" s="209">
        <f>IF(Input!F$4="GMH_OECC",K1177,IF(Input!F$4="GMH_XOEC",M1177,IF(Input!F$4="GMH_Korea",O1177,IF(Input!F$4="GMH_EU",Q1177,IF(Input!F$4="Skysuper",#REF!,IF(Input!F$4="SkyII",#REF!,IF(Input!F$4="XO-8000",#REF!, "FALSE")))))))</f>
        <v>0</v>
      </c>
      <c r="J1177" s="210" t="s">
        <v>10359</v>
      </c>
      <c r="K1177" s="268">
        <v>0</v>
      </c>
      <c r="L1177" s="270" t="s">
        <v>10359</v>
      </c>
      <c r="M1177" s="270">
        <v>0</v>
      </c>
      <c r="N1177" s="270" t="s">
        <v>10359</v>
      </c>
      <c r="O1177" s="270">
        <v>0</v>
      </c>
      <c r="P1177" s="270" t="s">
        <v>10359</v>
      </c>
      <c r="Q1177" s="270">
        <v>0</v>
      </c>
      <c r="R1177" s="74"/>
      <c r="S1177" s="75" t="str">
        <f t="shared" si="102"/>
        <v>0000</v>
      </c>
      <c r="T1177" s="75" t="str">
        <f t="shared" si="103"/>
        <v>00000000000000000000000000000000</v>
      </c>
      <c r="V1177" s="197"/>
      <c r="W1177" s="75">
        <f t="shared" si="104"/>
        <v>0</v>
      </c>
      <c r="AE1177" s="479"/>
    </row>
    <row r="1178" spans="1:31" s="75" customFormat="1" ht="13.5" x14ac:dyDescent="0.2">
      <c r="A1178" s="211">
        <v>1175</v>
      </c>
      <c r="B1178" s="212" t="s">
        <v>2426</v>
      </c>
      <c r="C1178" s="213" t="s">
        <v>2426</v>
      </c>
      <c r="D1178" s="213" t="s">
        <v>2426</v>
      </c>
      <c r="E1178" s="213" t="s">
        <v>2426</v>
      </c>
      <c r="F1178" s="213" t="s">
        <v>2426</v>
      </c>
      <c r="G1178" s="214" t="s">
        <v>2426</v>
      </c>
      <c r="H1178" s="208" t="str">
        <f>IF(Input!F$4="GMH_OECC",J1178,IF(Input!F$4="GMH_XOEC",L1178,IF(Input!F$4="GMH_Korea",N1178,IF(Input!F$4="GMH_EU",P1178,IF(Input!F$4="Skysuper",#REF!,IF(Input!F$4="SkyII",#REF!,IF(Input!F$4="XO-8000",#REF!, "FALSE")))))))</f>
        <v>00</v>
      </c>
      <c r="I1178" s="209">
        <f>IF(Input!F$4="GMH_OECC",K1178,IF(Input!F$4="GMH_XOEC",M1178,IF(Input!F$4="GMH_Korea",O1178,IF(Input!F$4="GMH_EU",Q1178,IF(Input!F$4="Skysuper",#REF!,IF(Input!F$4="SkyII",#REF!,IF(Input!F$4="XO-8000",#REF!, "FALSE")))))))</f>
        <v>0</v>
      </c>
      <c r="J1178" s="210" t="s">
        <v>10359</v>
      </c>
      <c r="K1178" s="268">
        <v>0</v>
      </c>
      <c r="L1178" s="270" t="s">
        <v>10359</v>
      </c>
      <c r="M1178" s="270">
        <v>0</v>
      </c>
      <c r="N1178" s="270" t="s">
        <v>10359</v>
      </c>
      <c r="O1178" s="270">
        <v>0</v>
      </c>
      <c r="P1178" s="270" t="s">
        <v>10359</v>
      </c>
      <c r="Q1178" s="270">
        <v>0</v>
      </c>
      <c r="R1178" s="74"/>
      <c r="S1178" s="75" t="str">
        <f t="shared" si="102"/>
        <v>0000</v>
      </c>
      <c r="T1178" s="75" t="str">
        <f t="shared" si="103"/>
        <v>00000000000000000000000000000000</v>
      </c>
      <c r="V1178" s="197"/>
      <c r="W1178" s="75">
        <f t="shared" si="104"/>
        <v>0</v>
      </c>
      <c r="AE1178" s="479"/>
    </row>
    <row r="1179" spans="1:31" s="75" customFormat="1" ht="13.5" x14ac:dyDescent="0.2">
      <c r="A1179" s="211">
        <v>1176</v>
      </c>
      <c r="B1179" s="212" t="s">
        <v>2426</v>
      </c>
      <c r="C1179" s="213" t="s">
        <v>2426</v>
      </c>
      <c r="D1179" s="213" t="s">
        <v>2426</v>
      </c>
      <c r="E1179" s="213" t="s">
        <v>2426</v>
      </c>
      <c r="F1179" s="213" t="s">
        <v>2426</v>
      </c>
      <c r="G1179" s="214" t="s">
        <v>2426</v>
      </c>
      <c r="H1179" s="208" t="str">
        <f>IF(Input!F$4="GMH_OECC",J1179,IF(Input!F$4="GMH_XOEC",L1179,IF(Input!F$4="GMH_Korea",N1179,IF(Input!F$4="GMH_EU",P1179,IF(Input!F$4="Skysuper",#REF!,IF(Input!F$4="SkyII",#REF!,IF(Input!F$4="XO-8000",#REF!, "FALSE")))))))</f>
        <v>00</v>
      </c>
      <c r="I1179" s="209">
        <f>IF(Input!F$4="GMH_OECC",K1179,IF(Input!F$4="GMH_XOEC",M1179,IF(Input!F$4="GMH_Korea",O1179,IF(Input!F$4="GMH_EU",Q1179,IF(Input!F$4="Skysuper",#REF!,IF(Input!F$4="SkyII",#REF!,IF(Input!F$4="XO-8000",#REF!, "FALSE")))))))</f>
        <v>0</v>
      </c>
      <c r="J1179" s="210" t="s">
        <v>10359</v>
      </c>
      <c r="K1179" s="268">
        <v>0</v>
      </c>
      <c r="L1179" s="270" t="s">
        <v>10359</v>
      </c>
      <c r="M1179" s="270">
        <v>0</v>
      </c>
      <c r="N1179" s="270" t="s">
        <v>10359</v>
      </c>
      <c r="O1179" s="270">
        <v>0</v>
      </c>
      <c r="P1179" s="270" t="s">
        <v>10359</v>
      </c>
      <c r="Q1179" s="270">
        <v>0</v>
      </c>
      <c r="R1179" s="74"/>
      <c r="S1179" s="75" t="str">
        <f t="shared" si="102"/>
        <v>0000</v>
      </c>
      <c r="T1179" s="75" t="str">
        <f t="shared" si="103"/>
        <v>00000000000000000000000000000000</v>
      </c>
      <c r="V1179" s="197"/>
      <c r="W1179" s="75">
        <f t="shared" si="104"/>
        <v>0</v>
      </c>
      <c r="AE1179" s="479"/>
    </row>
    <row r="1180" spans="1:31" s="75" customFormat="1" ht="13.5" x14ac:dyDescent="0.2">
      <c r="A1180" s="211">
        <v>1177</v>
      </c>
      <c r="B1180" s="212" t="s">
        <v>2426</v>
      </c>
      <c r="C1180" s="213" t="s">
        <v>2426</v>
      </c>
      <c r="D1180" s="213" t="s">
        <v>2426</v>
      </c>
      <c r="E1180" s="213" t="s">
        <v>2426</v>
      </c>
      <c r="F1180" s="213" t="s">
        <v>2426</v>
      </c>
      <c r="G1180" s="214" t="s">
        <v>2426</v>
      </c>
      <c r="H1180" s="208" t="str">
        <f>IF(Input!F$4="GMH_OECC",J1180,IF(Input!F$4="GMH_XOEC",L1180,IF(Input!F$4="GMH_Korea",N1180,IF(Input!F$4="GMH_EU",P1180,IF(Input!F$4="Skysuper",#REF!,IF(Input!F$4="SkyII",#REF!,IF(Input!F$4="XO-8000",#REF!, "FALSE")))))))</f>
        <v>00</v>
      </c>
      <c r="I1180" s="209">
        <f>IF(Input!F$4="GMH_OECC",K1180,IF(Input!F$4="GMH_XOEC",M1180,IF(Input!F$4="GMH_Korea",O1180,IF(Input!F$4="GMH_EU",Q1180,IF(Input!F$4="Skysuper",#REF!,IF(Input!F$4="SkyII",#REF!,IF(Input!F$4="XO-8000",#REF!, "FALSE")))))))</f>
        <v>0</v>
      </c>
      <c r="J1180" s="210" t="s">
        <v>10359</v>
      </c>
      <c r="K1180" s="268">
        <v>0</v>
      </c>
      <c r="L1180" s="270" t="s">
        <v>10359</v>
      </c>
      <c r="M1180" s="270">
        <v>0</v>
      </c>
      <c r="N1180" s="270" t="s">
        <v>10359</v>
      </c>
      <c r="O1180" s="270">
        <v>0</v>
      </c>
      <c r="P1180" s="270" t="s">
        <v>10359</v>
      </c>
      <c r="Q1180" s="270">
        <v>0</v>
      </c>
      <c r="R1180" s="74"/>
      <c r="S1180" s="75" t="str">
        <f t="shared" si="102"/>
        <v>0000</v>
      </c>
      <c r="T1180" s="75" t="str">
        <f t="shared" si="103"/>
        <v>00000000000000000000000000000000</v>
      </c>
      <c r="V1180" s="197"/>
      <c r="W1180" s="75">
        <f t="shared" si="104"/>
        <v>0</v>
      </c>
      <c r="AE1180" s="479"/>
    </row>
    <row r="1181" spans="1:31" s="75" customFormat="1" ht="13.5" x14ac:dyDescent="0.2">
      <c r="A1181" s="211">
        <v>1178</v>
      </c>
      <c r="B1181" s="212" t="s">
        <v>2426</v>
      </c>
      <c r="C1181" s="213" t="s">
        <v>2426</v>
      </c>
      <c r="D1181" s="213" t="s">
        <v>2426</v>
      </c>
      <c r="E1181" s="213" t="s">
        <v>2426</v>
      </c>
      <c r="F1181" s="213" t="s">
        <v>2426</v>
      </c>
      <c r="G1181" s="214" t="s">
        <v>2426</v>
      </c>
      <c r="H1181" s="208" t="str">
        <f>IF(Input!F$4="GMH_OECC",J1181,IF(Input!F$4="GMH_XOEC",L1181,IF(Input!F$4="GMH_Korea",N1181,IF(Input!F$4="GMH_EU",P1181,IF(Input!F$4="Skysuper",#REF!,IF(Input!F$4="SkyII",#REF!,IF(Input!F$4="XO-8000",#REF!, "FALSE")))))))</f>
        <v>00</v>
      </c>
      <c r="I1181" s="209">
        <f>IF(Input!F$4="GMH_OECC",K1181,IF(Input!F$4="GMH_XOEC",M1181,IF(Input!F$4="GMH_Korea",O1181,IF(Input!F$4="GMH_EU",Q1181,IF(Input!F$4="Skysuper",#REF!,IF(Input!F$4="SkyII",#REF!,IF(Input!F$4="XO-8000",#REF!, "FALSE")))))))</f>
        <v>0</v>
      </c>
      <c r="J1181" s="210" t="s">
        <v>10359</v>
      </c>
      <c r="K1181" s="268">
        <v>0</v>
      </c>
      <c r="L1181" s="270" t="s">
        <v>10359</v>
      </c>
      <c r="M1181" s="270">
        <v>0</v>
      </c>
      <c r="N1181" s="270" t="s">
        <v>10359</v>
      </c>
      <c r="O1181" s="270">
        <v>0</v>
      </c>
      <c r="P1181" s="270" t="s">
        <v>10359</v>
      </c>
      <c r="Q1181" s="270">
        <v>0</v>
      </c>
      <c r="R1181" s="74"/>
      <c r="S1181" s="75" t="str">
        <f t="shared" si="102"/>
        <v>0000</v>
      </c>
      <c r="T1181" s="75" t="str">
        <f t="shared" si="103"/>
        <v>00000000000000000000000000000000</v>
      </c>
      <c r="V1181" s="197"/>
      <c r="W1181" s="75">
        <f t="shared" si="104"/>
        <v>0</v>
      </c>
      <c r="AE1181" s="479"/>
    </row>
    <row r="1182" spans="1:31" s="75" customFormat="1" ht="13.5" x14ac:dyDescent="0.2">
      <c r="A1182" s="211">
        <v>1179</v>
      </c>
      <c r="B1182" s="212" t="s">
        <v>2426</v>
      </c>
      <c r="C1182" s="213" t="s">
        <v>2426</v>
      </c>
      <c r="D1182" s="213" t="s">
        <v>2426</v>
      </c>
      <c r="E1182" s="213" t="s">
        <v>2426</v>
      </c>
      <c r="F1182" s="213" t="s">
        <v>2426</v>
      </c>
      <c r="G1182" s="214" t="s">
        <v>2426</v>
      </c>
      <c r="H1182" s="208" t="str">
        <f>IF(Input!F$4="GMH_OECC",J1182,IF(Input!F$4="GMH_XOEC",L1182,IF(Input!F$4="GMH_Korea",N1182,IF(Input!F$4="GMH_EU",P1182,IF(Input!F$4="Skysuper",#REF!,IF(Input!F$4="SkyII",#REF!,IF(Input!F$4="XO-8000",#REF!, "FALSE")))))))</f>
        <v>00</v>
      </c>
      <c r="I1182" s="209">
        <f>IF(Input!F$4="GMH_OECC",K1182,IF(Input!F$4="GMH_XOEC",M1182,IF(Input!F$4="GMH_Korea",O1182,IF(Input!F$4="GMH_EU",Q1182,IF(Input!F$4="Skysuper",#REF!,IF(Input!F$4="SkyII",#REF!,IF(Input!F$4="XO-8000",#REF!, "FALSE")))))))</f>
        <v>0</v>
      </c>
      <c r="J1182" s="210" t="s">
        <v>10359</v>
      </c>
      <c r="K1182" s="268">
        <v>0</v>
      </c>
      <c r="L1182" s="270" t="s">
        <v>10359</v>
      </c>
      <c r="M1182" s="270">
        <v>0</v>
      </c>
      <c r="N1182" s="270" t="s">
        <v>10359</v>
      </c>
      <c r="O1182" s="270">
        <v>0</v>
      </c>
      <c r="P1182" s="270" t="s">
        <v>10359</v>
      </c>
      <c r="Q1182" s="270">
        <v>0</v>
      </c>
      <c r="R1182" s="74"/>
      <c r="S1182" s="75" t="str">
        <f t="shared" si="102"/>
        <v>0000</v>
      </c>
      <c r="T1182" s="75" t="str">
        <f t="shared" si="103"/>
        <v>00000000000000000000000000000000</v>
      </c>
      <c r="V1182" s="197"/>
      <c r="W1182" s="75">
        <f t="shared" si="104"/>
        <v>0</v>
      </c>
      <c r="AE1182" s="479"/>
    </row>
    <row r="1183" spans="1:31" s="75" customFormat="1" ht="13.5" x14ac:dyDescent="0.2">
      <c r="A1183" s="211">
        <v>1180</v>
      </c>
      <c r="B1183" s="212" t="s">
        <v>2426</v>
      </c>
      <c r="C1183" s="213" t="s">
        <v>2426</v>
      </c>
      <c r="D1183" s="213" t="s">
        <v>2426</v>
      </c>
      <c r="E1183" s="213" t="s">
        <v>2426</v>
      </c>
      <c r="F1183" s="213" t="s">
        <v>2426</v>
      </c>
      <c r="G1183" s="214" t="s">
        <v>2426</v>
      </c>
      <c r="H1183" s="208" t="str">
        <f>IF(Input!F$4="GMH_OECC",J1183,IF(Input!F$4="GMH_XOEC",L1183,IF(Input!F$4="GMH_Korea",N1183,IF(Input!F$4="GMH_EU",P1183,IF(Input!F$4="Skysuper",#REF!,IF(Input!F$4="SkyII",#REF!,IF(Input!F$4="XO-8000",#REF!, "FALSE")))))))</f>
        <v>00</v>
      </c>
      <c r="I1183" s="209">
        <f>IF(Input!F$4="GMH_OECC",K1183,IF(Input!F$4="GMH_XOEC",M1183,IF(Input!F$4="GMH_Korea",O1183,IF(Input!F$4="GMH_EU",Q1183,IF(Input!F$4="Skysuper",#REF!,IF(Input!F$4="SkyII",#REF!,IF(Input!F$4="XO-8000",#REF!, "FALSE")))))))</f>
        <v>0</v>
      </c>
      <c r="J1183" s="210" t="s">
        <v>10359</v>
      </c>
      <c r="K1183" s="268">
        <v>0</v>
      </c>
      <c r="L1183" s="270" t="s">
        <v>10359</v>
      </c>
      <c r="M1183" s="270">
        <v>0</v>
      </c>
      <c r="N1183" s="270" t="s">
        <v>10359</v>
      </c>
      <c r="O1183" s="270">
        <v>0</v>
      </c>
      <c r="P1183" s="270" t="s">
        <v>10359</v>
      </c>
      <c r="Q1183" s="270">
        <v>0</v>
      </c>
      <c r="R1183" s="74"/>
      <c r="S1183" s="75" t="str">
        <f t="shared" si="102"/>
        <v>0000</v>
      </c>
      <c r="T1183" s="75" t="str">
        <f t="shared" si="103"/>
        <v>00000000000000000000000000000000</v>
      </c>
      <c r="V1183" s="197"/>
      <c r="W1183" s="75">
        <f t="shared" si="104"/>
        <v>0</v>
      </c>
      <c r="AE1183" s="479"/>
    </row>
    <row r="1184" spans="1:31" s="75" customFormat="1" ht="13.5" x14ac:dyDescent="0.2">
      <c r="A1184" s="211">
        <v>1181</v>
      </c>
      <c r="B1184" s="212" t="s">
        <v>2426</v>
      </c>
      <c r="C1184" s="213" t="s">
        <v>2426</v>
      </c>
      <c r="D1184" s="213" t="s">
        <v>2426</v>
      </c>
      <c r="E1184" s="213" t="s">
        <v>2426</v>
      </c>
      <c r="F1184" s="213" t="s">
        <v>2426</v>
      </c>
      <c r="G1184" s="214" t="s">
        <v>2426</v>
      </c>
      <c r="H1184" s="208" t="str">
        <f>IF(Input!F$4="GMH_OECC",J1184,IF(Input!F$4="GMH_XOEC",L1184,IF(Input!F$4="GMH_Korea",N1184,IF(Input!F$4="GMH_EU",P1184,IF(Input!F$4="Skysuper",#REF!,IF(Input!F$4="SkyII",#REF!,IF(Input!F$4="XO-8000",#REF!, "FALSE")))))))</f>
        <v>00</v>
      </c>
      <c r="I1184" s="209">
        <f>IF(Input!F$4="GMH_OECC",K1184,IF(Input!F$4="GMH_XOEC",M1184,IF(Input!F$4="GMH_Korea",O1184,IF(Input!F$4="GMH_EU",Q1184,IF(Input!F$4="Skysuper",#REF!,IF(Input!F$4="SkyII",#REF!,IF(Input!F$4="XO-8000",#REF!, "FALSE")))))))</f>
        <v>0</v>
      </c>
      <c r="J1184" s="210" t="s">
        <v>10359</v>
      </c>
      <c r="K1184" s="268">
        <v>0</v>
      </c>
      <c r="L1184" s="270" t="s">
        <v>10359</v>
      </c>
      <c r="M1184" s="270">
        <v>0</v>
      </c>
      <c r="N1184" s="270" t="s">
        <v>10359</v>
      </c>
      <c r="O1184" s="270">
        <v>0</v>
      </c>
      <c r="P1184" s="270" t="s">
        <v>10359</v>
      </c>
      <c r="Q1184" s="270">
        <v>0</v>
      </c>
      <c r="R1184" s="74"/>
      <c r="S1184" s="75" t="str">
        <f t="shared" si="102"/>
        <v>0000</v>
      </c>
      <c r="T1184" s="75" t="str">
        <f t="shared" si="103"/>
        <v>00000000000000000000000000000000</v>
      </c>
      <c r="V1184" s="197"/>
      <c r="W1184" s="75">
        <f t="shared" si="104"/>
        <v>0</v>
      </c>
      <c r="AE1184" s="479"/>
    </row>
    <row r="1185" spans="1:31" s="75" customFormat="1" ht="13.5" x14ac:dyDescent="0.2">
      <c r="A1185" s="211">
        <v>1182</v>
      </c>
      <c r="B1185" s="212" t="s">
        <v>2426</v>
      </c>
      <c r="C1185" s="213" t="s">
        <v>2426</v>
      </c>
      <c r="D1185" s="213" t="s">
        <v>2426</v>
      </c>
      <c r="E1185" s="213" t="s">
        <v>2426</v>
      </c>
      <c r="F1185" s="213" t="s">
        <v>2426</v>
      </c>
      <c r="G1185" s="214" t="s">
        <v>2426</v>
      </c>
      <c r="H1185" s="208" t="str">
        <f>IF(Input!F$4="GMH_OECC",J1185,IF(Input!F$4="GMH_XOEC",L1185,IF(Input!F$4="GMH_Korea",N1185,IF(Input!F$4="GMH_EU",P1185,IF(Input!F$4="Skysuper",#REF!,IF(Input!F$4="SkyII",#REF!,IF(Input!F$4="XO-8000",#REF!, "FALSE")))))))</f>
        <v>00</v>
      </c>
      <c r="I1185" s="209">
        <f>IF(Input!F$4="GMH_OECC",K1185,IF(Input!F$4="GMH_XOEC",M1185,IF(Input!F$4="GMH_Korea",O1185,IF(Input!F$4="GMH_EU",Q1185,IF(Input!F$4="Skysuper",#REF!,IF(Input!F$4="SkyII",#REF!,IF(Input!F$4="XO-8000",#REF!, "FALSE")))))))</f>
        <v>0</v>
      </c>
      <c r="J1185" s="210" t="s">
        <v>10359</v>
      </c>
      <c r="K1185" s="268">
        <v>0</v>
      </c>
      <c r="L1185" s="270" t="s">
        <v>10359</v>
      </c>
      <c r="M1185" s="270">
        <v>0</v>
      </c>
      <c r="N1185" s="270" t="s">
        <v>10359</v>
      </c>
      <c r="O1185" s="270">
        <v>0</v>
      </c>
      <c r="P1185" s="270" t="s">
        <v>10359</v>
      </c>
      <c r="Q1185" s="270">
        <v>0</v>
      </c>
      <c r="R1185" s="74"/>
      <c r="S1185" s="75" t="str">
        <f t="shared" si="102"/>
        <v>0000</v>
      </c>
      <c r="T1185" s="75" t="str">
        <f t="shared" si="103"/>
        <v>00000000000000000000000000000000</v>
      </c>
      <c r="V1185" s="197"/>
      <c r="W1185" s="75">
        <f t="shared" si="104"/>
        <v>0</v>
      </c>
      <c r="AE1185" s="479"/>
    </row>
    <row r="1186" spans="1:31" s="75" customFormat="1" ht="13.5" x14ac:dyDescent="0.2">
      <c r="A1186" s="211">
        <v>1183</v>
      </c>
      <c r="B1186" s="212" t="s">
        <v>2426</v>
      </c>
      <c r="C1186" s="213" t="s">
        <v>2426</v>
      </c>
      <c r="D1186" s="213" t="s">
        <v>2426</v>
      </c>
      <c r="E1186" s="213" t="s">
        <v>2426</v>
      </c>
      <c r="F1186" s="213" t="s">
        <v>2426</v>
      </c>
      <c r="G1186" s="214" t="s">
        <v>2426</v>
      </c>
      <c r="H1186" s="208" t="str">
        <f>IF(Input!F$4="GMH_OECC",J1186,IF(Input!F$4="GMH_XOEC",L1186,IF(Input!F$4="GMH_Korea",N1186,IF(Input!F$4="GMH_EU",P1186,IF(Input!F$4="Skysuper",#REF!,IF(Input!F$4="SkyII",#REF!,IF(Input!F$4="XO-8000",#REF!, "FALSE")))))))</f>
        <v>00</v>
      </c>
      <c r="I1186" s="209">
        <f>IF(Input!F$4="GMH_OECC",K1186,IF(Input!F$4="GMH_XOEC",M1186,IF(Input!F$4="GMH_Korea",O1186,IF(Input!F$4="GMH_EU",Q1186,IF(Input!F$4="Skysuper",#REF!,IF(Input!F$4="SkyII",#REF!,IF(Input!F$4="XO-8000",#REF!, "FALSE")))))))</f>
        <v>0</v>
      </c>
      <c r="J1186" s="210" t="s">
        <v>10359</v>
      </c>
      <c r="K1186" s="268">
        <v>0</v>
      </c>
      <c r="L1186" s="270" t="s">
        <v>10359</v>
      </c>
      <c r="M1186" s="270">
        <v>0</v>
      </c>
      <c r="N1186" s="270" t="s">
        <v>10359</v>
      </c>
      <c r="O1186" s="270">
        <v>0</v>
      </c>
      <c r="P1186" s="270" t="s">
        <v>10359</v>
      </c>
      <c r="Q1186" s="270">
        <v>0</v>
      </c>
      <c r="R1186" s="74"/>
      <c r="S1186" s="75" t="str">
        <f t="shared" si="102"/>
        <v>0000</v>
      </c>
      <c r="T1186" s="75" t="str">
        <f t="shared" si="103"/>
        <v>00000000000000000000000000000000</v>
      </c>
      <c r="V1186" s="197"/>
      <c r="W1186" s="75">
        <f t="shared" si="104"/>
        <v>0</v>
      </c>
      <c r="AE1186" s="479"/>
    </row>
    <row r="1187" spans="1:31" s="75" customFormat="1" ht="13.5" x14ac:dyDescent="0.2">
      <c r="A1187" s="211">
        <v>1184</v>
      </c>
      <c r="B1187" s="212" t="s">
        <v>2426</v>
      </c>
      <c r="C1187" s="213" t="s">
        <v>2426</v>
      </c>
      <c r="D1187" s="213" t="s">
        <v>2426</v>
      </c>
      <c r="E1187" s="213" t="s">
        <v>2426</v>
      </c>
      <c r="F1187" s="213" t="s">
        <v>2426</v>
      </c>
      <c r="G1187" s="214" t="s">
        <v>2426</v>
      </c>
      <c r="H1187" s="208" t="str">
        <f>IF(Input!F$4="GMH_OECC",J1187,IF(Input!F$4="GMH_XOEC",L1187,IF(Input!F$4="GMH_Korea",N1187,IF(Input!F$4="GMH_EU",P1187,IF(Input!F$4="Skysuper",#REF!,IF(Input!F$4="SkyII",#REF!,IF(Input!F$4="XO-8000",#REF!, "FALSE")))))))</f>
        <v>00</v>
      </c>
      <c r="I1187" s="209">
        <f>IF(Input!F$4="GMH_OECC",K1187,IF(Input!F$4="GMH_XOEC",M1187,IF(Input!F$4="GMH_Korea",O1187,IF(Input!F$4="GMH_EU",Q1187,IF(Input!F$4="Skysuper",#REF!,IF(Input!F$4="SkyII",#REF!,IF(Input!F$4="XO-8000",#REF!, "FALSE")))))))</f>
        <v>0</v>
      </c>
      <c r="J1187" s="210" t="s">
        <v>10359</v>
      </c>
      <c r="K1187" s="268">
        <v>0</v>
      </c>
      <c r="L1187" s="270" t="s">
        <v>10359</v>
      </c>
      <c r="M1187" s="270">
        <v>0</v>
      </c>
      <c r="N1187" s="270" t="s">
        <v>10359</v>
      </c>
      <c r="O1187" s="270">
        <v>0</v>
      </c>
      <c r="P1187" s="270" t="s">
        <v>10359</v>
      </c>
      <c r="Q1187" s="270">
        <v>0</v>
      </c>
      <c r="R1187" s="74"/>
      <c r="S1187" s="75" t="str">
        <f t="shared" si="102"/>
        <v>0000</v>
      </c>
      <c r="T1187" s="75" t="str">
        <f t="shared" si="103"/>
        <v>00000000000000000000000000000000</v>
      </c>
      <c r="V1187" s="197"/>
      <c r="W1187" s="75">
        <f t="shared" si="104"/>
        <v>0</v>
      </c>
      <c r="AE1187" s="479"/>
    </row>
    <row r="1188" spans="1:31" s="75" customFormat="1" ht="13.5" x14ac:dyDescent="0.2">
      <c r="A1188" s="211">
        <v>1185</v>
      </c>
      <c r="B1188" s="212" t="s">
        <v>2426</v>
      </c>
      <c r="C1188" s="213" t="s">
        <v>2426</v>
      </c>
      <c r="D1188" s="213" t="s">
        <v>2426</v>
      </c>
      <c r="E1188" s="213" t="s">
        <v>2426</v>
      </c>
      <c r="F1188" s="213" t="s">
        <v>2426</v>
      </c>
      <c r="G1188" s="214" t="s">
        <v>2426</v>
      </c>
      <c r="H1188" s="208" t="str">
        <f>IF(Input!F$4="GMH_OECC",J1188,IF(Input!F$4="GMH_XOEC",L1188,IF(Input!F$4="GMH_Korea",N1188,IF(Input!F$4="GMH_EU",P1188,IF(Input!F$4="Skysuper",#REF!,IF(Input!F$4="SkyII",#REF!,IF(Input!F$4="XO-8000",#REF!, "FALSE")))))))</f>
        <v>00</v>
      </c>
      <c r="I1188" s="209">
        <f>IF(Input!F$4="GMH_OECC",K1188,IF(Input!F$4="GMH_XOEC",M1188,IF(Input!F$4="GMH_Korea",O1188,IF(Input!F$4="GMH_EU",Q1188,IF(Input!F$4="Skysuper",#REF!,IF(Input!F$4="SkyII",#REF!,IF(Input!F$4="XO-8000",#REF!, "FALSE")))))))</f>
        <v>0</v>
      </c>
      <c r="J1188" s="210" t="s">
        <v>10359</v>
      </c>
      <c r="K1188" s="268">
        <v>0</v>
      </c>
      <c r="L1188" s="270" t="s">
        <v>10359</v>
      </c>
      <c r="M1188" s="270">
        <v>0</v>
      </c>
      <c r="N1188" s="270" t="s">
        <v>10359</v>
      </c>
      <c r="O1188" s="270">
        <v>0</v>
      </c>
      <c r="P1188" s="270" t="s">
        <v>10359</v>
      </c>
      <c r="Q1188" s="270">
        <v>0</v>
      </c>
      <c r="R1188" s="74"/>
      <c r="S1188" s="75" t="str">
        <f t="shared" si="102"/>
        <v>0000</v>
      </c>
      <c r="T1188" s="75" t="str">
        <f t="shared" si="103"/>
        <v>00000000000000000000000000000000</v>
      </c>
      <c r="V1188" s="197"/>
      <c r="W1188" s="75">
        <f t="shared" si="104"/>
        <v>0</v>
      </c>
      <c r="AE1188" s="479"/>
    </row>
    <row r="1189" spans="1:31" s="75" customFormat="1" ht="13.5" x14ac:dyDescent="0.2">
      <c r="A1189" s="211">
        <v>1186</v>
      </c>
      <c r="B1189" s="212" t="s">
        <v>2426</v>
      </c>
      <c r="C1189" s="213" t="s">
        <v>2426</v>
      </c>
      <c r="D1189" s="213" t="s">
        <v>2426</v>
      </c>
      <c r="E1189" s="213" t="s">
        <v>2426</v>
      </c>
      <c r="F1189" s="213" t="s">
        <v>2426</v>
      </c>
      <c r="G1189" s="214" t="s">
        <v>2426</v>
      </c>
      <c r="H1189" s="208" t="str">
        <f>IF(Input!F$4="GMH_OECC",J1189,IF(Input!F$4="GMH_XOEC",L1189,IF(Input!F$4="GMH_Korea",N1189,IF(Input!F$4="GMH_EU",P1189,IF(Input!F$4="Skysuper",#REF!,IF(Input!F$4="SkyII",#REF!,IF(Input!F$4="XO-8000",#REF!, "FALSE")))))))</f>
        <v>00</v>
      </c>
      <c r="I1189" s="209">
        <f>IF(Input!F$4="GMH_OECC",K1189,IF(Input!F$4="GMH_XOEC",M1189,IF(Input!F$4="GMH_Korea",O1189,IF(Input!F$4="GMH_EU",Q1189,IF(Input!F$4="Skysuper",#REF!,IF(Input!F$4="SkyII",#REF!,IF(Input!F$4="XO-8000",#REF!, "FALSE")))))))</f>
        <v>0</v>
      </c>
      <c r="J1189" s="210" t="s">
        <v>10359</v>
      </c>
      <c r="K1189" s="268">
        <v>0</v>
      </c>
      <c r="L1189" s="270" t="s">
        <v>10359</v>
      </c>
      <c r="M1189" s="270">
        <v>0</v>
      </c>
      <c r="N1189" s="270" t="s">
        <v>10359</v>
      </c>
      <c r="O1189" s="270">
        <v>0</v>
      </c>
      <c r="P1189" s="270" t="s">
        <v>10359</v>
      </c>
      <c r="Q1189" s="270">
        <v>0</v>
      </c>
      <c r="R1189" s="74"/>
      <c r="S1189" s="75" t="str">
        <f t="shared" si="102"/>
        <v>0000</v>
      </c>
      <c r="T1189" s="75" t="str">
        <f t="shared" si="103"/>
        <v>00000000000000000000000000000000</v>
      </c>
      <c r="V1189" s="197"/>
      <c r="W1189" s="75">
        <f t="shared" si="104"/>
        <v>0</v>
      </c>
      <c r="AE1189" s="479"/>
    </row>
    <row r="1190" spans="1:31" s="75" customFormat="1" ht="13.5" x14ac:dyDescent="0.2">
      <c r="A1190" s="211">
        <v>1187</v>
      </c>
      <c r="B1190" s="212" t="s">
        <v>2426</v>
      </c>
      <c r="C1190" s="213" t="s">
        <v>2426</v>
      </c>
      <c r="D1190" s="213" t="s">
        <v>2426</v>
      </c>
      <c r="E1190" s="213" t="s">
        <v>2426</v>
      </c>
      <c r="F1190" s="213" t="s">
        <v>2426</v>
      </c>
      <c r="G1190" s="214" t="s">
        <v>2426</v>
      </c>
      <c r="H1190" s="208" t="str">
        <f>IF(Input!F$4="GMH_OECC",J1190,IF(Input!F$4="GMH_XOEC",L1190,IF(Input!F$4="GMH_Korea",N1190,IF(Input!F$4="GMH_EU",P1190,IF(Input!F$4="Skysuper",#REF!,IF(Input!F$4="SkyII",#REF!,IF(Input!F$4="XO-8000",#REF!, "FALSE")))))))</f>
        <v>00</v>
      </c>
      <c r="I1190" s="209">
        <f>IF(Input!F$4="GMH_OECC",K1190,IF(Input!F$4="GMH_XOEC",M1190,IF(Input!F$4="GMH_Korea",O1190,IF(Input!F$4="GMH_EU",Q1190,IF(Input!F$4="Skysuper",#REF!,IF(Input!F$4="SkyII",#REF!,IF(Input!F$4="XO-8000",#REF!, "FALSE")))))))</f>
        <v>0</v>
      </c>
      <c r="J1190" s="210" t="s">
        <v>10359</v>
      </c>
      <c r="K1190" s="268">
        <v>0</v>
      </c>
      <c r="L1190" s="270" t="s">
        <v>10359</v>
      </c>
      <c r="M1190" s="270">
        <v>0</v>
      </c>
      <c r="N1190" s="270" t="s">
        <v>10359</v>
      </c>
      <c r="O1190" s="270">
        <v>0</v>
      </c>
      <c r="P1190" s="270" t="s">
        <v>10359</v>
      </c>
      <c r="Q1190" s="270">
        <v>0</v>
      </c>
      <c r="R1190" s="74"/>
      <c r="S1190" s="75" t="str">
        <f t="shared" si="102"/>
        <v>0000</v>
      </c>
      <c r="T1190" s="75" t="str">
        <f t="shared" si="103"/>
        <v>00000000000000000000000000000000</v>
      </c>
      <c r="V1190" s="197"/>
      <c r="W1190" s="75">
        <f t="shared" si="104"/>
        <v>0</v>
      </c>
      <c r="AE1190" s="479"/>
    </row>
    <row r="1191" spans="1:31" s="75" customFormat="1" ht="13.5" x14ac:dyDescent="0.2">
      <c r="A1191" s="211">
        <v>1188</v>
      </c>
      <c r="B1191" s="212" t="s">
        <v>2426</v>
      </c>
      <c r="C1191" s="213" t="s">
        <v>2426</v>
      </c>
      <c r="D1191" s="213" t="s">
        <v>2426</v>
      </c>
      <c r="E1191" s="213" t="s">
        <v>2426</v>
      </c>
      <c r="F1191" s="213" t="s">
        <v>2426</v>
      </c>
      <c r="G1191" s="214" t="s">
        <v>2426</v>
      </c>
      <c r="H1191" s="208" t="str">
        <f>IF(Input!F$4="GMH_OECC",J1191,IF(Input!F$4="GMH_XOEC",L1191,IF(Input!F$4="GMH_Korea",N1191,IF(Input!F$4="GMH_EU",P1191,IF(Input!F$4="Skysuper",#REF!,IF(Input!F$4="SkyII",#REF!,IF(Input!F$4="XO-8000",#REF!, "FALSE")))))))</f>
        <v>00</v>
      </c>
      <c r="I1191" s="209">
        <f>IF(Input!F$4="GMH_OECC",K1191,IF(Input!F$4="GMH_XOEC",M1191,IF(Input!F$4="GMH_Korea",O1191,IF(Input!F$4="GMH_EU",Q1191,IF(Input!F$4="Skysuper",#REF!,IF(Input!F$4="SkyII",#REF!,IF(Input!F$4="XO-8000",#REF!, "FALSE")))))))</f>
        <v>0</v>
      </c>
      <c r="J1191" s="210" t="s">
        <v>10359</v>
      </c>
      <c r="K1191" s="268">
        <v>0</v>
      </c>
      <c r="L1191" s="270" t="s">
        <v>10359</v>
      </c>
      <c r="M1191" s="270">
        <v>0</v>
      </c>
      <c r="N1191" s="270" t="s">
        <v>10359</v>
      </c>
      <c r="O1191" s="270">
        <v>0</v>
      </c>
      <c r="P1191" s="270" t="s">
        <v>10359</v>
      </c>
      <c r="Q1191" s="270">
        <v>0</v>
      </c>
      <c r="R1191" s="74"/>
      <c r="S1191" s="75" t="str">
        <f t="shared" si="102"/>
        <v>0000</v>
      </c>
      <c r="T1191" s="75" t="str">
        <f t="shared" si="103"/>
        <v>00000000000000000000000000000000</v>
      </c>
      <c r="V1191" s="197"/>
      <c r="W1191" s="75">
        <f t="shared" si="104"/>
        <v>0</v>
      </c>
      <c r="AE1191" s="479"/>
    </row>
    <row r="1192" spans="1:31" s="75" customFormat="1" ht="13.5" x14ac:dyDescent="0.2">
      <c r="A1192" s="211">
        <v>1189</v>
      </c>
      <c r="B1192" s="212" t="s">
        <v>2426</v>
      </c>
      <c r="C1192" s="213" t="s">
        <v>2426</v>
      </c>
      <c r="D1192" s="213" t="s">
        <v>2426</v>
      </c>
      <c r="E1192" s="213" t="s">
        <v>2426</v>
      </c>
      <c r="F1192" s="213" t="s">
        <v>2426</v>
      </c>
      <c r="G1192" s="214" t="s">
        <v>2426</v>
      </c>
      <c r="H1192" s="208" t="str">
        <f>IF(Input!F$4="GMH_OECC",J1192,IF(Input!F$4="GMH_XOEC",L1192,IF(Input!F$4="GMH_Korea",N1192,IF(Input!F$4="GMH_EU",P1192,IF(Input!F$4="Skysuper",#REF!,IF(Input!F$4="SkyII",#REF!,IF(Input!F$4="XO-8000",#REF!, "FALSE")))))))</f>
        <v>00</v>
      </c>
      <c r="I1192" s="209">
        <f>IF(Input!F$4="GMH_OECC",K1192,IF(Input!F$4="GMH_XOEC",M1192,IF(Input!F$4="GMH_Korea",O1192,IF(Input!F$4="GMH_EU",Q1192,IF(Input!F$4="Skysuper",#REF!,IF(Input!F$4="SkyII",#REF!,IF(Input!F$4="XO-8000",#REF!, "FALSE")))))))</f>
        <v>0</v>
      </c>
      <c r="J1192" s="210" t="s">
        <v>10359</v>
      </c>
      <c r="K1192" s="268">
        <v>0</v>
      </c>
      <c r="L1192" s="270" t="s">
        <v>10359</v>
      </c>
      <c r="M1192" s="270">
        <v>0</v>
      </c>
      <c r="N1192" s="270" t="s">
        <v>10359</v>
      </c>
      <c r="O1192" s="270">
        <v>0</v>
      </c>
      <c r="P1192" s="270" t="s">
        <v>10359</v>
      </c>
      <c r="Q1192" s="270">
        <v>0</v>
      </c>
      <c r="R1192" s="74"/>
      <c r="S1192" s="75" t="str">
        <f t="shared" si="102"/>
        <v>0000</v>
      </c>
      <c r="T1192" s="75" t="str">
        <f t="shared" si="103"/>
        <v>00000000000000000000000000000000</v>
      </c>
      <c r="V1192" s="197"/>
      <c r="W1192" s="75">
        <f t="shared" si="104"/>
        <v>0</v>
      </c>
      <c r="AE1192" s="479"/>
    </row>
    <row r="1193" spans="1:31" s="75" customFormat="1" ht="13.5" x14ac:dyDescent="0.2">
      <c r="A1193" s="211">
        <v>1190</v>
      </c>
      <c r="B1193" s="212" t="s">
        <v>2426</v>
      </c>
      <c r="C1193" s="213" t="s">
        <v>2426</v>
      </c>
      <c r="D1193" s="213" t="s">
        <v>2426</v>
      </c>
      <c r="E1193" s="213" t="s">
        <v>2426</v>
      </c>
      <c r="F1193" s="213" t="s">
        <v>2426</v>
      </c>
      <c r="G1193" s="214" t="s">
        <v>2426</v>
      </c>
      <c r="H1193" s="208" t="str">
        <f>IF(Input!F$4="GMH_OECC",J1193,IF(Input!F$4="GMH_XOEC",L1193,IF(Input!F$4="GMH_Korea",N1193,IF(Input!F$4="GMH_EU",P1193,IF(Input!F$4="Skysuper",#REF!,IF(Input!F$4="SkyII",#REF!,IF(Input!F$4="XO-8000",#REF!, "FALSE")))))))</f>
        <v>00</v>
      </c>
      <c r="I1193" s="209">
        <f>IF(Input!F$4="GMH_OECC",K1193,IF(Input!F$4="GMH_XOEC",M1193,IF(Input!F$4="GMH_Korea",O1193,IF(Input!F$4="GMH_EU",Q1193,IF(Input!F$4="Skysuper",#REF!,IF(Input!F$4="SkyII",#REF!,IF(Input!F$4="XO-8000",#REF!, "FALSE")))))))</f>
        <v>0</v>
      </c>
      <c r="J1193" s="210" t="s">
        <v>10359</v>
      </c>
      <c r="K1193" s="268">
        <v>0</v>
      </c>
      <c r="L1193" s="270" t="s">
        <v>10359</v>
      </c>
      <c r="M1193" s="270">
        <v>0</v>
      </c>
      <c r="N1193" s="270" t="s">
        <v>10359</v>
      </c>
      <c r="O1193" s="270">
        <v>0</v>
      </c>
      <c r="P1193" s="270" t="s">
        <v>10359</v>
      </c>
      <c r="Q1193" s="270">
        <v>0</v>
      </c>
      <c r="R1193" s="74"/>
      <c r="S1193" s="75" t="str">
        <f t="shared" si="102"/>
        <v>0000</v>
      </c>
      <c r="T1193" s="75" t="str">
        <f t="shared" si="103"/>
        <v>00000000000000000000000000000000</v>
      </c>
      <c r="V1193" s="197"/>
      <c r="W1193" s="75">
        <f t="shared" si="104"/>
        <v>0</v>
      </c>
      <c r="AE1193" s="479"/>
    </row>
    <row r="1194" spans="1:31" s="75" customFormat="1" ht="13.5" x14ac:dyDescent="0.2">
      <c r="A1194" s="211">
        <v>1191</v>
      </c>
      <c r="B1194" s="212" t="s">
        <v>2426</v>
      </c>
      <c r="C1194" s="213" t="s">
        <v>2426</v>
      </c>
      <c r="D1194" s="213" t="s">
        <v>2426</v>
      </c>
      <c r="E1194" s="213" t="s">
        <v>2426</v>
      </c>
      <c r="F1194" s="213" t="s">
        <v>2426</v>
      </c>
      <c r="G1194" s="214" t="s">
        <v>2426</v>
      </c>
      <c r="H1194" s="208" t="str">
        <f>IF(Input!F$4="GMH_OECC",J1194,IF(Input!F$4="GMH_XOEC",L1194,IF(Input!F$4="GMH_Korea",N1194,IF(Input!F$4="GMH_EU",P1194,IF(Input!F$4="Skysuper",#REF!,IF(Input!F$4="SkyII",#REF!,IF(Input!F$4="XO-8000",#REF!, "FALSE")))))))</f>
        <v>00</v>
      </c>
      <c r="I1194" s="209">
        <f>IF(Input!F$4="GMH_OECC",K1194,IF(Input!F$4="GMH_XOEC",M1194,IF(Input!F$4="GMH_Korea",O1194,IF(Input!F$4="GMH_EU",Q1194,IF(Input!F$4="Skysuper",#REF!,IF(Input!F$4="SkyII",#REF!,IF(Input!F$4="XO-8000",#REF!, "FALSE")))))))</f>
        <v>0</v>
      </c>
      <c r="J1194" s="210" t="s">
        <v>10359</v>
      </c>
      <c r="K1194" s="268">
        <v>0</v>
      </c>
      <c r="L1194" s="270" t="s">
        <v>10359</v>
      </c>
      <c r="M1194" s="270">
        <v>0</v>
      </c>
      <c r="N1194" s="270" t="s">
        <v>10359</v>
      </c>
      <c r="O1194" s="270">
        <v>0</v>
      </c>
      <c r="P1194" s="270" t="s">
        <v>10359</v>
      </c>
      <c r="Q1194" s="270">
        <v>0</v>
      </c>
      <c r="R1194" s="74"/>
      <c r="S1194" s="75" t="str">
        <f t="shared" si="102"/>
        <v>0000</v>
      </c>
      <c r="T1194" s="75" t="str">
        <f t="shared" si="103"/>
        <v>00000000000000000000000000000000</v>
      </c>
      <c r="V1194" s="197"/>
      <c r="W1194" s="75">
        <f t="shared" si="104"/>
        <v>0</v>
      </c>
      <c r="AE1194" s="479"/>
    </row>
    <row r="1195" spans="1:31" s="75" customFormat="1" ht="13.5" x14ac:dyDescent="0.2">
      <c r="A1195" s="211">
        <v>1192</v>
      </c>
      <c r="B1195" s="212" t="s">
        <v>2426</v>
      </c>
      <c r="C1195" s="213" t="s">
        <v>2426</v>
      </c>
      <c r="D1195" s="213" t="s">
        <v>2426</v>
      </c>
      <c r="E1195" s="213" t="s">
        <v>2426</v>
      </c>
      <c r="F1195" s="213" t="s">
        <v>2426</v>
      </c>
      <c r="G1195" s="214" t="s">
        <v>2426</v>
      </c>
      <c r="H1195" s="208" t="str">
        <f>IF(Input!F$4="GMH_OECC",J1195,IF(Input!F$4="GMH_XOEC",L1195,IF(Input!F$4="GMH_Korea",N1195,IF(Input!F$4="GMH_EU",P1195,IF(Input!F$4="Skysuper",#REF!,IF(Input!F$4="SkyII",#REF!,IF(Input!F$4="XO-8000",#REF!, "FALSE")))))))</f>
        <v>00</v>
      </c>
      <c r="I1195" s="209">
        <f>IF(Input!F$4="GMH_OECC",K1195,IF(Input!F$4="GMH_XOEC",M1195,IF(Input!F$4="GMH_Korea",O1195,IF(Input!F$4="GMH_EU",Q1195,IF(Input!F$4="Skysuper",#REF!,IF(Input!F$4="SkyII",#REF!,IF(Input!F$4="XO-8000",#REF!, "FALSE")))))))</f>
        <v>0</v>
      </c>
      <c r="J1195" s="210" t="s">
        <v>10359</v>
      </c>
      <c r="K1195" s="268">
        <v>0</v>
      </c>
      <c r="L1195" s="270" t="s">
        <v>10359</v>
      </c>
      <c r="M1195" s="270">
        <v>0</v>
      </c>
      <c r="N1195" s="270" t="s">
        <v>10359</v>
      </c>
      <c r="O1195" s="270">
        <v>0</v>
      </c>
      <c r="P1195" s="270" t="s">
        <v>10359</v>
      </c>
      <c r="Q1195" s="270">
        <v>0</v>
      </c>
      <c r="R1195" s="74"/>
      <c r="S1195" s="75" t="str">
        <f t="shared" si="102"/>
        <v>0000</v>
      </c>
      <c r="T1195" s="75" t="str">
        <f t="shared" si="103"/>
        <v>00000000000000000000000000000000</v>
      </c>
      <c r="V1195" s="197"/>
      <c r="W1195" s="75">
        <f t="shared" si="104"/>
        <v>0</v>
      </c>
      <c r="AE1195" s="479"/>
    </row>
    <row r="1196" spans="1:31" s="75" customFormat="1" ht="13.5" x14ac:dyDescent="0.2">
      <c r="A1196" s="211">
        <v>1193</v>
      </c>
      <c r="B1196" s="212" t="s">
        <v>2426</v>
      </c>
      <c r="C1196" s="213" t="s">
        <v>2426</v>
      </c>
      <c r="D1196" s="213" t="s">
        <v>2426</v>
      </c>
      <c r="E1196" s="213" t="s">
        <v>2426</v>
      </c>
      <c r="F1196" s="213" t="s">
        <v>2426</v>
      </c>
      <c r="G1196" s="214" t="s">
        <v>2426</v>
      </c>
      <c r="H1196" s="208" t="str">
        <f>IF(Input!F$4="GMH_OECC",J1196,IF(Input!F$4="GMH_XOEC",L1196,IF(Input!F$4="GMH_Korea",N1196,IF(Input!F$4="GMH_EU",P1196,IF(Input!F$4="Skysuper",#REF!,IF(Input!F$4="SkyII",#REF!,IF(Input!F$4="XO-8000",#REF!, "FALSE")))))))</f>
        <v>00</v>
      </c>
      <c r="I1196" s="209">
        <f>IF(Input!F$4="GMH_OECC",K1196,IF(Input!F$4="GMH_XOEC",M1196,IF(Input!F$4="GMH_Korea",O1196,IF(Input!F$4="GMH_EU",Q1196,IF(Input!F$4="Skysuper",#REF!,IF(Input!F$4="SkyII",#REF!,IF(Input!F$4="XO-8000",#REF!, "FALSE")))))))</f>
        <v>0</v>
      </c>
      <c r="J1196" s="210" t="s">
        <v>10359</v>
      </c>
      <c r="K1196" s="268">
        <v>0</v>
      </c>
      <c r="L1196" s="270" t="s">
        <v>10359</v>
      </c>
      <c r="M1196" s="270">
        <v>0</v>
      </c>
      <c r="N1196" s="270" t="s">
        <v>10359</v>
      </c>
      <c r="O1196" s="270">
        <v>0</v>
      </c>
      <c r="P1196" s="270" t="s">
        <v>10359</v>
      </c>
      <c r="Q1196" s="270">
        <v>0</v>
      </c>
      <c r="R1196" s="74"/>
      <c r="S1196" s="75" t="str">
        <f t="shared" si="102"/>
        <v>0000</v>
      </c>
      <c r="T1196" s="75" t="str">
        <f t="shared" si="103"/>
        <v>00000000000000000000000000000000</v>
      </c>
      <c r="V1196" s="197"/>
      <c r="W1196" s="75">
        <f t="shared" si="104"/>
        <v>0</v>
      </c>
      <c r="AE1196" s="479"/>
    </row>
    <row r="1197" spans="1:31" s="75" customFormat="1" ht="13.5" x14ac:dyDescent="0.2">
      <c r="A1197" s="211">
        <v>1194</v>
      </c>
      <c r="B1197" s="212" t="s">
        <v>2426</v>
      </c>
      <c r="C1197" s="213" t="s">
        <v>2426</v>
      </c>
      <c r="D1197" s="213" t="s">
        <v>2426</v>
      </c>
      <c r="E1197" s="213" t="s">
        <v>2426</v>
      </c>
      <c r="F1197" s="213" t="s">
        <v>2426</v>
      </c>
      <c r="G1197" s="214" t="s">
        <v>2426</v>
      </c>
      <c r="H1197" s="208" t="str">
        <f>IF(Input!F$4="GMH_OECC",J1197,IF(Input!F$4="GMH_XOEC",L1197,IF(Input!F$4="GMH_Korea",N1197,IF(Input!F$4="GMH_EU",P1197,IF(Input!F$4="Skysuper",#REF!,IF(Input!F$4="SkyII",#REF!,IF(Input!F$4="XO-8000",#REF!, "FALSE")))))))</f>
        <v>00</v>
      </c>
      <c r="I1197" s="209">
        <f>IF(Input!F$4="GMH_OECC",K1197,IF(Input!F$4="GMH_XOEC",M1197,IF(Input!F$4="GMH_Korea",O1197,IF(Input!F$4="GMH_EU",Q1197,IF(Input!F$4="Skysuper",#REF!,IF(Input!F$4="SkyII",#REF!,IF(Input!F$4="XO-8000",#REF!, "FALSE")))))))</f>
        <v>0</v>
      </c>
      <c r="J1197" s="210" t="s">
        <v>10359</v>
      </c>
      <c r="K1197" s="268">
        <v>0</v>
      </c>
      <c r="L1197" s="270" t="s">
        <v>10359</v>
      </c>
      <c r="M1197" s="270">
        <v>0</v>
      </c>
      <c r="N1197" s="270" t="s">
        <v>10359</v>
      </c>
      <c r="O1197" s="270">
        <v>0</v>
      </c>
      <c r="P1197" s="270" t="s">
        <v>10359</v>
      </c>
      <c r="Q1197" s="270">
        <v>0</v>
      </c>
      <c r="R1197" s="74"/>
      <c r="S1197" s="75" t="str">
        <f t="shared" si="102"/>
        <v>0000</v>
      </c>
      <c r="T1197" s="75" t="str">
        <f t="shared" si="103"/>
        <v>00000000000000000000000000000000</v>
      </c>
      <c r="V1197" s="197"/>
      <c r="W1197" s="75">
        <f t="shared" si="104"/>
        <v>0</v>
      </c>
      <c r="AE1197" s="479"/>
    </row>
    <row r="1198" spans="1:31" s="75" customFormat="1" ht="13.5" x14ac:dyDescent="0.2">
      <c r="A1198" s="211">
        <v>1195</v>
      </c>
      <c r="B1198" s="212" t="s">
        <v>2426</v>
      </c>
      <c r="C1198" s="213" t="s">
        <v>2426</v>
      </c>
      <c r="D1198" s="213" t="s">
        <v>2426</v>
      </c>
      <c r="E1198" s="213" t="s">
        <v>2426</v>
      </c>
      <c r="F1198" s="213" t="s">
        <v>2426</v>
      </c>
      <c r="G1198" s="214" t="s">
        <v>2426</v>
      </c>
      <c r="H1198" s="208" t="str">
        <f>IF(Input!F$4="GMH_OECC",J1198,IF(Input!F$4="GMH_XOEC",L1198,IF(Input!F$4="GMH_Korea",N1198,IF(Input!F$4="GMH_EU",P1198,IF(Input!F$4="Skysuper",#REF!,IF(Input!F$4="SkyII",#REF!,IF(Input!F$4="XO-8000",#REF!, "FALSE")))))))</f>
        <v>00</v>
      </c>
      <c r="I1198" s="209">
        <f>IF(Input!F$4="GMH_OECC",K1198,IF(Input!F$4="GMH_XOEC",M1198,IF(Input!F$4="GMH_Korea",O1198,IF(Input!F$4="GMH_EU",Q1198,IF(Input!F$4="Skysuper",#REF!,IF(Input!F$4="SkyII",#REF!,IF(Input!F$4="XO-8000",#REF!, "FALSE")))))))</f>
        <v>0</v>
      </c>
      <c r="J1198" s="210" t="s">
        <v>10359</v>
      </c>
      <c r="K1198" s="268">
        <v>0</v>
      </c>
      <c r="L1198" s="270" t="s">
        <v>10359</v>
      </c>
      <c r="M1198" s="270">
        <v>0</v>
      </c>
      <c r="N1198" s="270" t="s">
        <v>10359</v>
      </c>
      <c r="O1198" s="270">
        <v>0</v>
      </c>
      <c r="P1198" s="270" t="s">
        <v>10359</v>
      </c>
      <c r="Q1198" s="270">
        <v>0</v>
      </c>
      <c r="R1198" s="74"/>
      <c r="S1198" s="75" t="str">
        <f t="shared" si="102"/>
        <v>0000</v>
      </c>
      <c r="T1198" s="75" t="str">
        <f t="shared" si="103"/>
        <v>00000000000000000000000000000000</v>
      </c>
      <c r="V1198" s="197"/>
      <c r="W1198" s="75">
        <f t="shared" si="104"/>
        <v>0</v>
      </c>
      <c r="AE1198" s="479"/>
    </row>
    <row r="1199" spans="1:31" s="75" customFormat="1" ht="13.5" x14ac:dyDescent="0.2">
      <c r="A1199" s="211">
        <v>1196</v>
      </c>
      <c r="B1199" s="212" t="s">
        <v>2426</v>
      </c>
      <c r="C1199" s="213" t="s">
        <v>2426</v>
      </c>
      <c r="D1199" s="213" t="s">
        <v>2426</v>
      </c>
      <c r="E1199" s="213" t="s">
        <v>2426</v>
      </c>
      <c r="F1199" s="213" t="s">
        <v>2426</v>
      </c>
      <c r="G1199" s="214" t="s">
        <v>2426</v>
      </c>
      <c r="H1199" s="208" t="str">
        <f>IF(Input!F$4="GMH_OECC",J1199,IF(Input!F$4="GMH_XOEC",L1199,IF(Input!F$4="GMH_Korea",N1199,IF(Input!F$4="GMH_EU",P1199,IF(Input!F$4="Skysuper",#REF!,IF(Input!F$4="SkyII",#REF!,IF(Input!F$4="XO-8000",#REF!, "FALSE")))))))</f>
        <v>00</v>
      </c>
      <c r="I1199" s="209">
        <f>IF(Input!F$4="GMH_OECC",K1199,IF(Input!F$4="GMH_XOEC",M1199,IF(Input!F$4="GMH_Korea",O1199,IF(Input!F$4="GMH_EU",Q1199,IF(Input!F$4="Skysuper",#REF!,IF(Input!F$4="SkyII",#REF!,IF(Input!F$4="XO-8000",#REF!, "FALSE")))))))</f>
        <v>0</v>
      </c>
      <c r="J1199" s="210" t="s">
        <v>10359</v>
      </c>
      <c r="K1199" s="268">
        <v>0</v>
      </c>
      <c r="L1199" s="270" t="s">
        <v>10359</v>
      </c>
      <c r="M1199" s="270">
        <v>0</v>
      </c>
      <c r="N1199" s="270" t="s">
        <v>10359</v>
      </c>
      <c r="O1199" s="270">
        <v>0</v>
      </c>
      <c r="P1199" s="270" t="s">
        <v>10359</v>
      </c>
      <c r="Q1199" s="270">
        <v>0</v>
      </c>
      <c r="R1199" s="74"/>
      <c r="S1199" s="75" t="str">
        <f t="shared" si="102"/>
        <v>0000</v>
      </c>
      <c r="T1199" s="75" t="str">
        <f t="shared" si="103"/>
        <v>00000000000000000000000000000000</v>
      </c>
      <c r="V1199" s="197"/>
      <c r="W1199" s="75">
        <f t="shared" si="104"/>
        <v>0</v>
      </c>
      <c r="AE1199" s="479"/>
    </row>
    <row r="1200" spans="1:31" s="75" customFormat="1" ht="13.5" x14ac:dyDescent="0.2">
      <c r="A1200" s="211">
        <v>1197</v>
      </c>
      <c r="B1200" s="212" t="s">
        <v>2426</v>
      </c>
      <c r="C1200" s="213" t="s">
        <v>2426</v>
      </c>
      <c r="D1200" s="213" t="s">
        <v>2426</v>
      </c>
      <c r="E1200" s="213" t="s">
        <v>2426</v>
      </c>
      <c r="F1200" s="213" t="s">
        <v>2426</v>
      </c>
      <c r="G1200" s="214" t="s">
        <v>2426</v>
      </c>
      <c r="H1200" s="208" t="str">
        <f>IF(Input!F$4="GMH_OECC",J1200,IF(Input!F$4="GMH_XOEC",L1200,IF(Input!F$4="GMH_Korea",N1200,IF(Input!F$4="GMH_EU",P1200,IF(Input!F$4="Skysuper",#REF!,IF(Input!F$4="SkyII",#REF!,IF(Input!F$4="XO-8000",#REF!, "FALSE")))))))</f>
        <v>00</v>
      </c>
      <c r="I1200" s="209">
        <f>IF(Input!F$4="GMH_OECC",K1200,IF(Input!F$4="GMH_XOEC",M1200,IF(Input!F$4="GMH_Korea",O1200,IF(Input!F$4="GMH_EU",Q1200,IF(Input!F$4="Skysuper",#REF!,IF(Input!F$4="SkyII",#REF!,IF(Input!F$4="XO-8000",#REF!, "FALSE")))))))</f>
        <v>0</v>
      </c>
      <c r="J1200" s="210" t="s">
        <v>10359</v>
      </c>
      <c r="K1200" s="268">
        <v>0</v>
      </c>
      <c r="L1200" s="270" t="s">
        <v>10359</v>
      </c>
      <c r="M1200" s="270">
        <v>0</v>
      </c>
      <c r="N1200" s="270" t="s">
        <v>10359</v>
      </c>
      <c r="O1200" s="270">
        <v>0</v>
      </c>
      <c r="P1200" s="270" t="s">
        <v>10359</v>
      </c>
      <c r="Q1200" s="270">
        <v>0</v>
      </c>
      <c r="R1200" s="74"/>
      <c r="S1200" s="75" t="str">
        <f t="shared" si="102"/>
        <v>0000</v>
      </c>
      <c r="T1200" s="75" t="str">
        <f t="shared" si="103"/>
        <v>00000000000000000000000000000000</v>
      </c>
      <c r="V1200" s="197"/>
      <c r="W1200" s="75">
        <f t="shared" si="104"/>
        <v>0</v>
      </c>
      <c r="AE1200" s="479"/>
    </row>
    <row r="1201" spans="1:31" s="75" customFormat="1" ht="13.5" x14ac:dyDescent="0.2">
      <c r="A1201" s="211">
        <v>1198</v>
      </c>
      <c r="B1201" s="212" t="s">
        <v>2426</v>
      </c>
      <c r="C1201" s="213" t="s">
        <v>2426</v>
      </c>
      <c r="D1201" s="213" t="s">
        <v>2426</v>
      </c>
      <c r="E1201" s="213" t="s">
        <v>2426</v>
      </c>
      <c r="F1201" s="213" t="s">
        <v>2426</v>
      </c>
      <c r="G1201" s="214" t="s">
        <v>2426</v>
      </c>
      <c r="H1201" s="208" t="str">
        <f>IF(Input!F$4="GMH_OECC",J1201,IF(Input!F$4="GMH_XOEC",L1201,IF(Input!F$4="GMH_Korea",N1201,IF(Input!F$4="GMH_EU",P1201,IF(Input!F$4="Skysuper",#REF!,IF(Input!F$4="SkyII",#REF!,IF(Input!F$4="XO-8000",#REF!, "FALSE")))))))</f>
        <v>00</v>
      </c>
      <c r="I1201" s="209">
        <f>IF(Input!F$4="GMH_OECC",K1201,IF(Input!F$4="GMH_XOEC",M1201,IF(Input!F$4="GMH_Korea",O1201,IF(Input!F$4="GMH_EU",Q1201,IF(Input!F$4="Skysuper",#REF!,IF(Input!F$4="SkyII",#REF!,IF(Input!F$4="XO-8000",#REF!, "FALSE")))))))</f>
        <v>0</v>
      </c>
      <c r="J1201" s="210" t="s">
        <v>10359</v>
      </c>
      <c r="K1201" s="268">
        <v>0</v>
      </c>
      <c r="L1201" s="270" t="s">
        <v>10359</v>
      </c>
      <c r="M1201" s="270">
        <v>0</v>
      </c>
      <c r="N1201" s="270" t="s">
        <v>10359</v>
      </c>
      <c r="O1201" s="270">
        <v>0</v>
      </c>
      <c r="P1201" s="270" t="s">
        <v>10359</v>
      </c>
      <c r="Q1201" s="270">
        <v>0</v>
      </c>
      <c r="R1201" s="74"/>
      <c r="S1201" s="75" t="str">
        <f t="shared" si="102"/>
        <v>0000</v>
      </c>
      <c r="T1201" s="75" t="str">
        <f t="shared" si="103"/>
        <v>00000000000000000000000000000000</v>
      </c>
      <c r="V1201" s="197"/>
      <c r="W1201" s="75">
        <f t="shared" si="104"/>
        <v>0</v>
      </c>
      <c r="AE1201" s="479"/>
    </row>
    <row r="1202" spans="1:31" s="75" customFormat="1" ht="13.5" x14ac:dyDescent="0.2">
      <c r="A1202" s="211">
        <v>1199</v>
      </c>
      <c r="B1202" s="212" t="s">
        <v>2426</v>
      </c>
      <c r="C1202" s="213" t="s">
        <v>2426</v>
      </c>
      <c r="D1202" s="213" t="s">
        <v>2426</v>
      </c>
      <c r="E1202" s="213" t="s">
        <v>2426</v>
      </c>
      <c r="F1202" s="213" t="s">
        <v>2426</v>
      </c>
      <c r="G1202" s="214" t="s">
        <v>2426</v>
      </c>
      <c r="H1202" s="208" t="str">
        <f>IF(Input!F$4="GMH_OECC",J1202,IF(Input!F$4="GMH_XOEC",L1202,IF(Input!F$4="GMH_Korea",N1202,IF(Input!F$4="GMH_EU",P1202,IF(Input!F$4="Skysuper",#REF!,IF(Input!F$4="SkyII",#REF!,IF(Input!F$4="XO-8000",#REF!, "FALSE")))))))</f>
        <v>00</v>
      </c>
      <c r="I1202" s="209">
        <f>IF(Input!F$4="GMH_OECC",K1202,IF(Input!F$4="GMH_XOEC",M1202,IF(Input!F$4="GMH_Korea",O1202,IF(Input!F$4="GMH_EU",Q1202,IF(Input!F$4="Skysuper",#REF!,IF(Input!F$4="SkyII",#REF!,IF(Input!F$4="XO-8000",#REF!, "FALSE")))))))</f>
        <v>0</v>
      </c>
      <c r="J1202" s="210" t="s">
        <v>10359</v>
      </c>
      <c r="K1202" s="268">
        <v>0</v>
      </c>
      <c r="L1202" s="270" t="s">
        <v>10359</v>
      </c>
      <c r="M1202" s="270">
        <v>0</v>
      </c>
      <c r="N1202" s="270" t="s">
        <v>10359</v>
      </c>
      <c r="O1202" s="270">
        <v>0</v>
      </c>
      <c r="P1202" s="270" t="s">
        <v>10359</v>
      </c>
      <c r="Q1202" s="270">
        <v>0</v>
      </c>
      <c r="R1202" s="74"/>
      <c r="S1202" s="75" t="str">
        <f t="shared" si="102"/>
        <v>0000</v>
      </c>
      <c r="T1202" s="75" t="str">
        <f t="shared" si="103"/>
        <v>00000000000000000000000000000000</v>
      </c>
      <c r="V1202" s="197"/>
      <c r="W1202" s="75">
        <f t="shared" si="104"/>
        <v>0</v>
      </c>
      <c r="AE1202" s="479"/>
    </row>
    <row r="1203" spans="1:31" s="75" customFormat="1" ht="13.5" x14ac:dyDescent="0.2">
      <c r="A1203" s="211">
        <v>1200</v>
      </c>
      <c r="B1203" s="212" t="s">
        <v>2426</v>
      </c>
      <c r="C1203" s="213" t="s">
        <v>2426</v>
      </c>
      <c r="D1203" s="213" t="s">
        <v>2426</v>
      </c>
      <c r="E1203" s="213" t="s">
        <v>2426</v>
      </c>
      <c r="F1203" s="213" t="s">
        <v>2426</v>
      </c>
      <c r="G1203" s="214" t="s">
        <v>2426</v>
      </c>
      <c r="H1203" s="208" t="str">
        <f>IF(Input!F$4="GMH_OECC",J1203,IF(Input!F$4="GMH_XOEC",L1203,IF(Input!F$4="GMH_Korea",N1203,IF(Input!F$4="GMH_EU",P1203,IF(Input!F$4="Skysuper",#REF!,IF(Input!F$4="SkyII",#REF!,IF(Input!F$4="XO-8000",#REF!, "FALSE")))))))</f>
        <v>00</v>
      </c>
      <c r="I1203" s="209">
        <f>IF(Input!F$4="GMH_OECC",K1203,IF(Input!F$4="GMH_XOEC",M1203,IF(Input!F$4="GMH_Korea",O1203,IF(Input!F$4="GMH_EU",Q1203,IF(Input!F$4="Skysuper",#REF!,IF(Input!F$4="SkyII",#REF!,IF(Input!F$4="XO-8000",#REF!, "FALSE")))))))</f>
        <v>0</v>
      </c>
      <c r="J1203" s="210" t="s">
        <v>10359</v>
      </c>
      <c r="K1203" s="268">
        <v>0</v>
      </c>
      <c r="L1203" s="270" t="s">
        <v>10359</v>
      </c>
      <c r="M1203" s="270">
        <v>0</v>
      </c>
      <c r="N1203" s="270" t="s">
        <v>10359</v>
      </c>
      <c r="O1203" s="270">
        <v>0</v>
      </c>
      <c r="P1203" s="270" t="s">
        <v>10359</v>
      </c>
      <c r="Q1203" s="270">
        <v>0</v>
      </c>
      <c r="R1203" s="74"/>
      <c r="S1203" s="75" t="str">
        <f t="shared" si="102"/>
        <v>0000</v>
      </c>
      <c r="T1203" s="75" t="str">
        <f t="shared" si="103"/>
        <v>00000000000000000000000000000000</v>
      </c>
      <c r="V1203" s="197"/>
      <c r="W1203" s="75">
        <f t="shared" si="104"/>
        <v>0</v>
      </c>
      <c r="AE1203" s="479"/>
    </row>
    <row r="1204" spans="1:31" s="75" customFormat="1" ht="13.5" x14ac:dyDescent="0.2">
      <c r="A1204" s="211">
        <v>1201</v>
      </c>
      <c r="B1204" s="212" t="s">
        <v>2426</v>
      </c>
      <c r="C1204" s="213" t="s">
        <v>2426</v>
      </c>
      <c r="D1204" s="213" t="s">
        <v>2426</v>
      </c>
      <c r="E1204" s="213" t="s">
        <v>2426</v>
      </c>
      <c r="F1204" s="213" t="s">
        <v>2426</v>
      </c>
      <c r="G1204" s="214" t="s">
        <v>2426</v>
      </c>
      <c r="H1204" s="208" t="str">
        <f>IF(Input!F$4="GMH_OECC",J1204,IF(Input!F$4="GMH_XOEC",L1204,IF(Input!F$4="GMH_Korea",N1204,IF(Input!F$4="GMH_EU",P1204,IF(Input!F$4="Skysuper",#REF!,IF(Input!F$4="SkyII",#REF!,IF(Input!F$4="XO-8000",#REF!, "FALSE")))))))</f>
        <v>00</v>
      </c>
      <c r="I1204" s="209">
        <f>IF(Input!F$4="GMH_OECC",K1204,IF(Input!F$4="GMH_XOEC",M1204,IF(Input!F$4="GMH_Korea",O1204,IF(Input!F$4="GMH_EU",Q1204,IF(Input!F$4="Skysuper",#REF!,IF(Input!F$4="SkyII",#REF!,IF(Input!F$4="XO-8000",#REF!, "FALSE")))))))</f>
        <v>0</v>
      </c>
      <c r="J1204" s="210" t="s">
        <v>10359</v>
      </c>
      <c r="K1204" s="268">
        <v>0</v>
      </c>
      <c r="L1204" s="270" t="s">
        <v>10359</v>
      </c>
      <c r="M1204" s="270">
        <v>0</v>
      </c>
      <c r="N1204" s="270" t="s">
        <v>10359</v>
      </c>
      <c r="O1204" s="270">
        <v>0</v>
      </c>
      <c r="P1204" s="270" t="s">
        <v>10359</v>
      </c>
      <c r="Q1204" s="270">
        <v>0</v>
      </c>
      <c r="R1204" s="74"/>
      <c r="S1204" s="75" t="str">
        <f t="shared" si="102"/>
        <v>0000</v>
      </c>
      <c r="T1204" s="75" t="str">
        <f t="shared" si="103"/>
        <v>00000000000000000000000000000000</v>
      </c>
      <c r="V1204" s="197"/>
      <c r="W1204" s="75">
        <f t="shared" si="104"/>
        <v>0</v>
      </c>
      <c r="AE1204" s="479"/>
    </row>
    <row r="1205" spans="1:31" s="75" customFormat="1" ht="13.5" x14ac:dyDescent="0.2">
      <c r="A1205" s="211">
        <v>1202</v>
      </c>
      <c r="B1205" s="212" t="s">
        <v>2426</v>
      </c>
      <c r="C1205" s="213" t="s">
        <v>2426</v>
      </c>
      <c r="D1205" s="213" t="s">
        <v>2426</v>
      </c>
      <c r="E1205" s="213" t="s">
        <v>2426</v>
      </c>
      <c r="F1205" s="213" t="s">
        <v>2426</v>
      </c>
      <c r="G1205" s="214" t="s">
        <v>2426</v>
      </c>
      <c r="H1205" s="208" t="str">
        <f>IF(Input!F$4="GMH_OECC",J1205,IF(Input!F$4="GMH_XOEC",L1205,IF(Input!F$4="GMH_Korea",N1205,IF(Input!F$4="GMH_EU",P1205,IF(Input!F$4="Skysuper",#REF!,IF(Input!F$4="SkyII",#REF!,IF(Input!F$4="XO-8000",#REF!, "FALSE")))))))</f>
        <v>00</v>
      </c>
      <c r="I1205" s="209">
        <f>IF(Input!F$4="GMH_OECC",K1205,IF(Input!F$4="GMH_XOEC",M1205,IF(Input!F$4="GMH_Korea",O1205,IF(Input!F$4="GMH_EU",Q1205,IF(Input!F$4="Skysuper",#REF!,IF(Input!F$4="SkyII",#REF!,IF(Input!F$4="XO-8000",#REF!, "FALSE")))))))</f>
        <v>0</v>
      </c>
      <c r="J1205" s="210" t="s">
        <v>10359</v>
      </c>
      <c r="K1205" s="268">
        <v>0</v>
      </c>
      <c r="L1205" s="270" t="s">
        <v>10359</v>
      </c>
      <c r="M1205" s="270">
        <v>0</v>
      </c>
      <c r="N1205" s="270" t="s">
        <v>10359</v>
      </c>
      <c r="O1205" s="270">
        <v>0</v>
      </c>
      <c r="P1205" s="270" t="s">
        <v>10359</v>
      </c>
      <c r="Q1205" s="270">
        <v>0</v>
      </c>
      <c r="R1205" s="74"/>
      <c r="S1205" s="75" t="str">
        <f t="shared" si="102"/>
        <v>0000</v>
      </c>
      <c r="T1205" s="75" t="str">
        <f t="shared" si="103"/>
        <v>00000000000000000000000000000000</v>
      </c>
      <c r="V1205" s="197"/>
      <c r="W1205" s="75">
        <f t="shared" si="104"/>
        <v>0</v>
      </c>
      <c r="AE1205" s="479"/>
    </row>
    <row r="1206" spans="1:31" s="75" customFormat="1" ht="13.5" x14ac:dyDescent="0.2">
      <c r="A1206" s="211">
        <v>1203</v>
      </c>
      <c r="B1206" s="212" t="s">
        <v>2426</v>
      </c>
      <c r="C1206" s="213" t="s">
        <v>2426</v>
      </c>
      <c r="D1206" s="213" t="s">
        <v>2426</v>
      </c>
      <c r="E1206" s="213" t="s">
        <v>2426</v>
      </c>
      <c r="F1206" s="213" t="s">
        <v>2426</v>
      </c>
      <c r="G1206" s="214" t="s">
        <v>2426</v>
      </c>
      <c r="H1206" s="208" t="str">
        <f>IF(Input!F$4="GMH_OECC",J1206,IF(Input!F$4="GMH_XOEC",L1206,IF(Input!F$4="GMH_Korea",N1206,IF(Input!F$4="GMH_EU",P1206,IF(Input!F$4="Skysuper",#REF!,IF(Input!F$4="SkyII",#REF!,IF(Input!F$4="XO-8000",#REF!, "FALSE")))))))</f>
        <v>00</v>
      </c>
      <c r="I1206" s="209">
        <f>IF(Input!F$4="GMH_OECC",K1206,IF(Input!F$4="GMH_XOEC",M1206,IF(Input!F$4="GMH_Korea",O1206,IF(Input!F$4="GMH_EU",Q1206,IF(Input!F$4="Skysuper",#REF!,IF(Input!F$4="SkyII",#REF!,IF(Input!F$4="XO-8000",#REF!, "FALSE")))))))</f>
        <v>0</v>
      </c>
      <c r="J1206" s="210" t="s">
        <v>10359</v>
      </c>
      <c r="K1206" s="268">
        <v>0</v>
      </c>
      <c r="L1206" s="270" t="s">
        <v>10359</v>
      </c>
      <c r="M1206" s="270">
        <v>0</v>
      </c>
      <c r="N1206" s="270" t="s">
        <v>10359</v>
      </c>
      <c r="O1206" s="270">
        <v>0</v>
      </c>
      <c r="P1206" s="270" t="s">
        <v>10359</v>
      </c>
      <c r="Q1206" s="270">
        <v>0</v>
      </c>
      <c r="R1206" s="74"/>
      <c r="S1206" s="75" t="str">
        <f t="shared" si="102"/>
        <v>0000</v>
      </c>
      <c r="T1206" s="75" t="str">
        <f t="shared" si="103"/>
        <v>00000000000000000000000000000000</v>
      </c>
      <c r="V1206" s="197"/>
      <c r="W1206" s="75">
        <f t="shared" si="104"/>
        <v>0</v>
      </c>
      <c r="AE1206" s="479"/>
    </row>
    <row r="1207" spans="1:31" s="75" customFormat="1" ht="13.5" x14ac:dyDescent="0.2">
      <c r="A1207" s="211">
        <v>1204</v>
      </c>
      <c r="B1207" s="212" t="s">
        <v>2426</v>
      </c>
      <c r="C1207" s="213" t="s">
        <v>2426</v>
      </c>
      <c r="D1207" s="213" t="s">
        <v>2426</v>
      </c>
      <c r="E1207" s="213" t="s">
        <v>2426</v>
      </c>
      <c r="F1207" s="213" t="s">
        <v>2426</v>
      </c>
      <c r="G1207" s="214" t="s">
        <v>2426</v>
      </c>
      <c r="H1207" s="208" t="str">
        <f>IF(Input!F$4="GMH_OECC",J1207,IF(Input!F$4="GMH_XOEC",L1207,IF(Input!F$4="GMH_Korea",N1207,IF(Input!F$4="GMH_EU",P1207,IF(Input!F$4="Skysuper",#REF!,IF(Input!F$4="SkyII",#REF!,IF(Input!F$4="XO-8000",#REF!, "FALSE")))))))</f>
        <v>00</v>
      </c>
      <c r="I1207" s="209">
        <f>IF(Input!F$4="GMH_OECC",K1207,IF(Input!F$4="GMH_XOEC",M1207,IF(Input!F$4="GMH_Korea",O1207,IF(Input!F$4="GMH_EU",Q1207,IF(Input!F$4="Skysuper",#REF!,IF(Input!F$4="SkyII",#REF!,IF(Input!F$4="XO-8000",#REF!, "FALSE")))))))</f>
        <v>0</v>
      </c>
      <c r="J1207" s="210" t="s">
        <v>10359</v>
      </c>
      <c r="K1207" s="268">
        <v>0</v>
      </c>
      <c r="L1207" s="270" t="s">
        <v>10359</v>
      </c>
      <c r="M1207" s="270">
        <v>0</v>
      </c>
      <c r="N1207" s="270" t="s">
        <v>10359</v>
      </c>
      <c r="O1207" s="270">
        <v>0</v>
      </c>
      <c r="P1207" s="270" t="s">
        <v>10359</v>
      </c>
      <c r="Q1207" s="270">
        <v>0</v>
      </c>
      <c r="R1207" s="74"/>
      <c r="S1207" s="75" t="str">
        <f t="shared" si="102"/>
        <v>0000</v>
      </c>
      <c r="T1207" s="75" t="str">
        <f t="shared" si="103"/>
        <v>00000000000000000000000000000000</v>
      </c>
      <c r="V1207" s="197"/>
      <c r="W1207" s="75">
        <f t="shared" si="104"/>
        <v>0</v>
      </c>
      <c r="AE1207" s="479"/>
    </row>
    <row r="1208" spans="1:31" s="75" customFormat="1" ht="13.5" x14ac:dyDescent="0.2">
      <c r="A1208" s="211">
        <v>1205</v>
      </c>
      <c r="B1208" s="212" t="s">
        <v>2426</v>
      </c>
      <c r="C1208" s="213" t="s">
        <v>2426</v>
      </c>
      <c r="D1208" s="213" t="s">
        <v>2426</v>
      </c>
      <c r="E1208" s="213" t="s">
        <v>2426</v>
      </c>
      <c r="F1208" s="213" t="s">
        <v>2426</v>
      </c>
      <c r="G1208" s="214" t="s">
        <v>2426</v>
      </c>
      <c r="H1208" s="208" t="str">
        <f>IF(Input!F$4="GMH_OECC",J1208,IF(Input!F$4="GMH_XOEC",L1208,IF(Input!F$4="GMH_Korea",N1208,IF(Input!F$4="GMH_EU",P1208,IF(Input!F$4="Skysuper",#REF!,IF(Input!F$4="SkyII",#REF!,IF(Input!F$4="XO-8000",#REF!, "FALSE")))))))</f>
        <v>00</v>
      </c>
      <c r="I1208" s="209">
        <f>IF(Input!F$4="GMH_OECC",K1208,IF(Input!F$4="GMH_XOEC",M1208,IF(Input!F$4="GMH_Korea",O1208,IF(Input!F$4="GMH_EU",Q1208,IF(Input!F$4="Skysuper",#REF!,IF(Input!F$4="SkyII",#REF!,IF(Input!F$4="XO-8000",#REF!, "FALSE")))))))</f>
        <v>0</v>
      </c>
      <c r="J1208" s="210" t="s">
        <v>10359</v>
      </c>
      <c r="K1208" s="268">
        <v>0</v>
      </c>
      <c r="L1208" s="270" t="s">
        <v>10359</v>
      </c>
      <c r="M1208" s="270">
        <v>0</v>
      </c>
      <c r="N1208" s="270" t="s">
        <v>10359</v>
      </c>
      <c r="O1208" s="270">
        <v>0</v>
      </c>
      <c r="P1208" s="270" t="s">
        <v>10359</v>
      </c>
      <c r="Q1208" s="270">
        <v>0</v>
      </c>
      <c r="R1208" s="74"/>
      <c r="S1208" s="75" t="str">
        <f t="shared" si="102"/>
        <v>0000</v>
      </c>
      <c r="T1208" s="75" t="str">
        <f t="shared" si="103"/>
        <v>00000000000000000000000000000000</v>
      </c>
      <c r="V1208" s="197"/>
      <c r="W1208" s="75">
        <f t="shared" si="104"/>
        <v>0</v>
      </c>
      <c r="AE1208" s="479"/>
    </row>
    <row r="1209" spans="1:31" s="75" customFormat="1" ht="13.5" x14ac:dyDescent="0.2">
      <c r="A1209" s="211">
        <v>1206</v>
      </c>
      <c r="B1209" s="212" t="s">
        <v>2426</v>
      </c>
      <c r="C1209" s="213" t="s">
        <v>2426</v>
      </c>
      <c r="D1209" s="213" t="s">
        <v>2426</v>
      </c>
      <c r="E1209" s="213" t="s">
        <v>2426</v>
      </c>
      <c r="F1209" s="213" t="s">
        <v>2426</v>
      </c>
      <c r="G1209" s="214" t="s">
        <v>2426</v>
      </c>
      <c r="H1209" s="208" t="str">
        <f>IF(Input!F$4="GMH_OECC",J1209,IF(Input!F$4="GMH_XOEC",L1209,IF(Input!F$4="GMH_Korea",N1209,IF(Input!F$4="GMH_EU",P1209,IF(Input!F$4="Skysuper",#REF!,IF(Input!F$4="SkyII",#REF!,IF(Input!F$4="XO-8000",#REF!, "FALSE")))))))</f>
        <v>00</v>
      </c>
      <c r="I1209" s="209">
        <f>IF(Input!F$4="GMH_OECC",K1209,IF(Input!F$4="GMH_XOEC",M1209,IF(Input!F$4="GMH_Korea",O1209,IF(Input!F$4="GMH_EU",Q1209,IF(Input!F$4="Skysuper",#REF!,IF(Input!F$4="SkyII",#REF!,IF(Input!F$4="XO-8000",#REF!, "FALSE")))))))</f>
        <v>0</v>
      </c>
      <c r="J1209" s="210" t="s">
        <v>10359</v>
      </c>
      <c r="K1209" s="268">
        <v>0</v>
      </c>
      <c r="L1209" s="270" t="s">
        <v>10359</v>
      </c>
      <c r="M1209" s="270">
        <v>0</v>
      </c>
      <c r="N1209" s="270" t="s">
        <v>10359</v>
      </c>
      <c r="O1209" s="270">
        <v>0</v>
      </c>
      <c r="P1209" s="270" t="s">
        <v>10359</v>
      </c>
      <c r="Q1209" s="270">
        <v>0</v>
      </c>
      <c r="R1209" s="74"/>
      <c r="S1209" s="75" t="str">
        <f t="shared" si="102"/>
        <v>0000</v>
      </c>
      <c r="T1209" s="75" t="str">
        <f t="shared" si="103"/>
        <v>00000000000000000000000000000000</v>
      </c>
      <c r="V1209" s="197"/>
      <c r="W1209" s="75">
        <f t="shared" si="104"/>
        <v>0</v>
      </c>
      <c r="AE1209" s="479"/>
    </row>
    <row r="1210" spans="1:31" s="75" customFormat="1" ht="13.5" x14ac:dyDescent="0.2">
      <c r="A1210" s="211">
        <v>1207</v>
      </c>
      <c r="B1210" s="212" t="s">
        <v>2426</v>
      </c>
      <c r="C1210" s="213" t="s">
        <v>2426</v>
      </c>
      <c r="D1210" s="213" t="s">
        <v>2426</v>
      </c>
      <c r="E1210" s="213" t="s">
        <v>2426</v>
      </c>
      <c r="F1210" s="213" t="s">
        <v>2426</v>
      </c>
      <c r="G1210" s="214" t="s">
        <v>2426</v>
      </c>
      <c r="H1210" s="208" t="str">
        <f>IF(Input!F$4="GMH_OECC",J1210,IF(Input!F$4="GMH_XOEC",L1210,IF(Input!F$4="GMH_Korea",N1210,IF(Input!F$4="GMH_EU",P1210,IF(Input!F$4="Skysuper",#REF!,IF(Input!F$4="SkyII",#REF!,IF(Input!F$4="XO-8000",#REF!, "FALSE")))))))</f>
        <v>00</v>
      </c>
      <c r="I1210" s="209">
        <f>IF(Input!F$4="GMH_OECC",K1210,IF(Input!F$4="GMH_XOEC",M1210,IF(Input!F$4="GMH_Korea",O1210,IF(Input!F$4="GMH_EU",Q1210,IF(Input!F$4="Skysuper",#REF!,IF(Input!F$4="SkyII",#REF!,IF(Input!F$4="XO-8000",#REF!, "FALSE")))))))</f>
        <v>0</v>
      </c>
      <c r="J1210" s="210" t="s">
        <v>10359</v>
      </c>
      <c r="K1210" s="268">
        <v>0</v>
      </c>
      <c r="L1210" s="270" t="s">
        <v>10359</v>
      </c>
      <c r="M1210" s="270">
        <v>0</v>
      </c>
      <c r="N1210" s="270" t="s">
        <v>10359</v>
      </c>
      <c r="O1210" s="270">
        <v>0</v>
      </c>
      <c r="P1210" s="270" t="s">
        <v>10359</v>
      </c>
      <c r="Q1210" s="270">
        <v>0</v>
      </c>
      <c r="R1210" s="74"/>
      <c r="S1210" s="75" t="str">
        <f t="shared" si="102"/>
        <v>0000</v>
      </c>
      <c r="T1210" s="75" t="str">
        <f t="shared" si="103"/>
        <v>00000000000000000000000000000000</v>
      </c>
      <c r="V1210" s="197"/>
      <c r="W1210" s="75">
        <f t="shared" si="104"/>
        <v>0</v>
      </c>
      <c r="AE1210" s="479"/>
    </row>
    <row r="1211" spans="1:31" s="75" customFormat="1" ht="13.5" x14ac:dyDescent="0.2">
      <c r="A1211" s="211">
        <v>1208</v>
      </c>
      <c r="B1211" s="212" t="s">
        <v>2426</v>
      </c>
      <c r="C1211" s="213" t="s">
        <v>2426</v>
      </c>
      <c r="D1211" s="213" t="s">
        <v>2426</v>
      </c>
      <c r="E1211" s="213" t="s">
        <v>2426</v>
      </c>
      <c r="F1211" s="213" t="s">
        <v>2426</v>
      </c>
      <c r="G1211" s="214" t="s">
        <v>2426</v>
      </c>
      <c r="H1211" s="208" t="str">
        <f>IF(Input!F$4="GMH_OECC",J1211,IF(Input!F$4="GMH_XOEC",L1211,IF(Input!F$4="GMH_Korea",N1211,IF(Input!F$4="GMH_EU",P1211,IF(Input!F$4="Skysuper",#REF!,IF(Input!F$4="SkyII",#REF!,IF(Input!F$4="XO-8000",#REF!, "FALSE")))))))</f>
        <v>00</v>
      </c>
      <c r="I1211" s="209">
        <f>IF(Input!F$4="GMH_OECC",K1211,IF(Input!F$4="GMH_XOEC",M1211,IF(Input!F$4="GMH_Korea",O1211,IF(Input!F$4="GMH_EU",Q1211,IF(Input!F$4="Skysuper",#REF!,IF(Input!F$4="SkyII",#REF!,IF(Input!F$4="XO-8000",#REF!, "FALSE")))))))</f>
        <v>0</v>
      </c>
      <c r="J1211" s="210" t="s">
        <v>10359</v>
      </c>
      <c r="K1211" s="268">
        <v>0</v>
      </c>
      <c r="L1211" s="270" t="s">
        <v>10359</v>
      </c>
      <c r="M1211" s="270">
        <v>0</v>
      </c>
      <c r="N1211" s="270" t="s">
        <v>10359</v>
      </c>
      <c r="O1211" s="270">
        <v>0</v>
      </c>
      <c r="P1211" s="270" t="s">
        <v>10359</v>
      </c>
      <c r="Q1211" s="270">
        <v>0</v>
      </c>
      <c r="R1211" s="74"/>
      <c r="S1211" s="75" t="str">
        <f t="shared" si="102"/>
        <v>0000</v>
      </c>
      <c r="T1211" s="75" t="str">
        <f t="shared" si="103"/>
        <v>00000000000000000000000000000000</v>
      </c>
      <c r="V1211" s="197"/>
      <c r="W1211" s="75">
        <f t="shared" si="104"/>
        <v>0</v>
      </c>
      <c r="AE1211" s="479"/>
    </row>
    <row r="1212" spans="1:31" s="75" customFormat="1" ht="13.5" x14ac:dyDescent="0.2">
      <c r="A1212" s="211">
        <v>1209</v>
      </c>
      <c r="B1212" s="212" t="s">
        <v>2426</v>
      </c>
      <c r="C1212" s="213" t="s">
        <v>2426</v>
      </c>
      <c r="D1212" s="213" t="s">
        <v>2426</v>
      </c>
      <c r="E1212" s="213" t="s">
        <v>2426</v>
      </c>
      <c r="F1212" s="213" t="s">
        <v>2426</v>
      </c>
      <c r="G1212" s="214" t="s">
        <v>2426</v>
      </c>
      <c r="H1212" s="208" t="str">
        <f>IF(Input!F$4="GMH_OECC",J1212,IF(Input!F$4="GMH_XOEC",L1212,IF(Input!F$4="GMH_Korea",N1212,IF(Input!F$4="GMH_EU",P1212,IF(Input!F$4="Skysuper",#REF!,IF(Input!F$4="SkyII",#REF!,IF(Input!F$4="XO-8000",#REF!, "FALSE")))))))</f>
        <v>00</v>
      </c>
      <c r="I1212" s="209">
        <f>IF(Input!F$4="GMH_OECC",K1212,IF(Input!F$4="GMH_XOEC",M1212,IF(Input!F$4="GMH_Korea",O1212,IF(Input!F$4="GMH_EU",Q1212,IF(Input!F$4="Skysuper",#REF!,IF(Input!F$4="SkyII",#REF!,IF(Input!F$4="XO-8000",#REF!, "FALSE")))))))</f>
        <v>0</v>
      </c>
      <c r="J1212" s="210" t="s">
        <v>10359</v>
      </c>
      <c r="K1212" s="268">
        <v>0</v>
      </c>
      <c r="L1212" s="270" t="s">
        <v>10359</v>
      </c>
      <c r="M1212" s="270">
        <v>0</v>
      </c>
      <c r="N1212" s="270" t="s">
        <v>10359</v>
      </c>
      <c r="O1212" s="270">
        <v>0</v>
      </c>
      <c r="P1212" s="270" t="s">
        <v>10359</v>
      </c>
      <c r="Q1212" s="270">
        <v>0</v>
      </c>
      <c r="R1212" s="74"/>
      <c r="S1212" s="75" t="str">
        <f t="shared" si="102"/>
        <v>0000</v>
      </c>
      <c r="T1212" s="75" t="str">
        <f t="shared" si="103"/>
        <v>00000000000000000000000000000000</v>
      </c>
      <c r="V1212" s="197"/>
      <c r="W1212" s="75">
        <f t="shared" si="104"/>
        <v>0</v>
      </c>
      <c r="AE1212" s="479"/>
    </row>
    <row r="1213" spans="1:31" s="75" customFormat="1" ht="13.5" x14ac:dyDescent="0.2">
      <c r="A1213" s="211">
        <v>1210</v>
      </c>
      <c r="B1213" s="212" t="s">
        <v>2426</v>
      </c>
      <c r="C1213" s="213" t="s">
        <v>2426</v>
      </c>
      <c r="D1213" s="213" t="s">
        <v>2426</v>
      </c>
      <c r="E1213" s="213" t="s">
        <v>2426</v>
      </c>
      <c r="F1213" s="213" t="s">
        <v>2426</v>
      </c>
      <c r="G1213" s="214" t="s">
        <v>2426</v>
      </c>
      <c r="H1213" s="208" t="str">
        <f>IF(Input!F$4="GMH_OECC",J1213,IF(Input!F$4="GMH_XOEC",L1213,IF(Input!F$4="GMH_Korea",N1213,IF(Input!F$4="GMH_EU",P1213,IF(Input!F$4="Skysuper",#REF!,IF(Input!F$4="SkyII",#REF!,IF(Input!F$4="XO-8000",#REF!, "FALSE")))))))</f>
        <v>00</v>
      </c>
      <c r="I1213" s="209">
        <f>IF(Input!F$4="GMH_OECC",K1213,IF(Input!F$4="GMH_XOEC",M1213,IF(Input!F$4="GMH_Korea",O1213,IF(Input!F$4="GMH_EU",Q1213,IF(Input!F$4="Skysuper",#REF!,IF(Input!F$4="SkyII",#REF!,IF(Input!F$4="XO-8000",#REF!, "FALSE")))))))</f>
        <v>0</v>
      </c>
      <c r="J1213" s="210" t="s">
        <v>10359</v>
      </c>
      <c r="K1213" s="268">
        <v>0</v>
      </c>
      <c r="L1213" s="270" t="s">
        <v>10359</v>
      </c>
      <c r="M1213" s="270">
        <v>0</v>
      </c>
      <c r="N1213" s="270" t="s">
        <v>10359</v>
      </c>
      <c r="O1213" s="270">
        <v>0</v>
      </c>
      <c r="P1213" s="270" t="s">
        <v>10359</v>
      </c>
      <c r="Q1213" s="270">
        <v>0</v>
      </c>
      <c r="R1213" s="74"/>
      <c r="S1213" s="75" t="str">
        <f t="shared" si="102"/>
        <v>0000</v>
      </c>
      <c r="T1213" s="75" t="str">
        <f t="shared" si="103"/>
        <v>00000000000000000000000000000000</v>
      </c>
      <c r="V1213" s="197"/>
      <c r="W1213" s="75">
        <f t="shared" si="104"/>
        <v>0</v>
      </c>
      <c r="AE1213" s="479"/>
    </row>
    <row r="1214" spans="1:31" s="75" customFormat="1" ht="13.5" x14ac:dyDescent="0.2">
      <c r="A1214" s="211">
        <v>1211</v>
      </c>
      <c r="B1214" s="212" t="s">
        <v>2426</v>
      </c>
      <c r="C1214" s="213" t="s">
        <v>2426</v>
      </c>
      <c r="D1214" s="213" t="s">
        <v>2426</v>
      </c>
      <c r="E1214" s="213" t="s">
        <v>2426</v>
      </c>
      <c r="F1214" s="213" t="s">
        <v>2426</v>
      </c>
      <c r="G1214" s="214" t="s">
        <v>2426</v>
      </c>
      <c r="H1214" s="208" t="str">
        <f>IF(Input!F$4="GMH_OECC",J1214,IF(Input!F$4="GMH_XOEC",L1214,IF(Input!F$4="GMH_Korea",N1214,IF(Input!F$4="GMH_EU",P1214,IF(Input!F$4="Skysuper",#REF!,IF(Input!F$4="SkyII",#REF!,IF(Input!F$4="XO-8000",#REF!, "FALSE")))))))</f>
        <v>00</v>
      </c>
      <c r="I1214" s="209">
        <f>IF(Input!F$4="GMH_OECC",K1214,IF(Input!F$4="GMH_XOEC",M1214,IF(Input!F$4="GMH_Korea",O1214,IF(Input!F$4="GMH_EU",Q1214,IF(Input!F$4="Skysuper",#REF!,IF(Input!F$4="SkyII",#REF!,IF(Input!F$4="XO-8000",#REF!, "FALSE")))))))</f>
        <v>0</v>
      </c>
      <c r="J1214" s="210" t="s">
        <v>10359</v>
      </c>
      <c r="K1214" s="268">
        <v>0</v>
      </c>
      <c r="L1214" s="270" t="s">
        <v>10359</v>
      </c>
      <c r="M1214" s="270">
        <v>0</v>
      </c>
      <c r="N1214" s="270" t="s">
        <v>10359</v>
      </c>
      <c r="O1214" s="270">
        <v>0</v>
      </c>
      <c r="P1214" s="270" t="s">
        <v>10359</v>
      </c>
      <c r="Q1214" s="270">
        <v>0</v>
      </c>
      <c r="R1214" s="74"/>
      <c r="S1214" s="75" t="str">
        <f t="shared" si="102"/>
        <v>0000</v>
      </c>
      <c r="T1214" s="75" t="str">
        <f t="shared" si="103"/>
        <v>00000000000000000000000000000000</v>
      </c>
      <c r="V1214" s="197"/>
      <c r="W1214" s="75">
        <f t="shared" si="104"/>
        <v>0</v>
      </c>
      <c r="AE1214" s="479"/>
    </row>
    <row r="1215" spans="1:31" s="75" customFormat="1" ht="13.5" x14ac:dyDescent="0.2">
      <c r="A1215" s="211">
        <v>1212</v>
      </c>
      <c r="B1215" s="212" t="s">
        <v>2426</v>
      </c>
      <c r="C1215" s="213" t="s">
        <v>2426</v>
      </c>
      <c r="D1215" s="213" t="s">
        <v>2426</v>
      </c>
      <c r="E1215" s="213" t="s">
        <v>2426</v>
      </c>
      <c r="F1215" s="213" t="s">
        <v>2426</v>
      </c>
      <c r="G1215" s="214" t="s">
        <v>2426</v>
      </c>
      <c r="H1215" s="208" t="str">
        <f>IF(Input!F$4="GMH_OECC",J1215,IF(Input!F$4="GMH_XOEC",L1215,IF(Input!F$4="GMH_Korea",N1215,IF(Input!F$4="GMH_EU",P1215,IF(Input!F$4="Skysuper",#REF!,IF(Input!F$4="SkyII",#REF!,IF(Input!F$4="XO-8000",#REF!, "FALSE")))))))</f>
        <v>00</v>
      </c>
      <c r="I1215" s="209">
        <f>IF(Input!F$4="GMH_OECC",K1215,IF(Input!F$4="GMH_XOEC",M1215,IF(Input!F$4="GMH_Korea",O1215,IF(Input!F$4="GMH_EU",Q1215,IF(Input!F$4="Skysuper",#REF!,IF(Input!F$4="SkyII",#REF!,IF(Input!F$4="XO-8000",#REF!, "FALSE")))))))</f>
        <v>0</v>
      </c>
      <c r="J1215" s="210" t="s">
        <v>10359</v>
      </c>
      <c r="K1215" s="268">
        <v>0</v>
      </c>
      <c r="L1215" s="270" t="s">
        <v>10359</v>
      </c>
      <c r="M1215" s="270">
        <v>0</v>
      </c>
      <c r="N1215" s="270" t="s">
        <v>10359</v>
      </c>
      <c r="O1215" s="270">
        <v>0</v>
      </c>
      <c r="P1215" s="270" t="s">
        <v>10359</v>
      </c>
      <c r="Q1215" s="270">
        <v>0</v>
      </c>
      <c r="R1215" s="74"/>
      <c r="S1215" s="75" t="str">
        <f t="shared" si="102"/>
        <v>0000</v>
      </c>
      <c r="T1215" s="75" t="str">
        <f t="shared" si="103"/>
        <v>00000000000000000000000000000000</v>
      </c>
      <c r="V1215" s="197"/>
      <c r="W1215" s="75">
        <f t="shared" si="104"/>
        <v>0</v>
      </c>
      <c r="AE1215" s="479"/>
    </row>
    <row r="1216" spans="1:31" s="75" customFormat="1" ht="13.5" x14ac:dyDescent="0.2">
      <c r="A1216" s="211">
        <v>1213</v>
      </c>
      <c r="B1216" s="212" t="s">
        <v>2426</v>
      </c>
      <c r="C1216" s="213" t="s">
        <v>2426</v>
      </c>
      <c r="D1216" s="213" t="s">
        <v>2426</v>
      </c>
      <c r="E1216" s="213" t="s">
        <v>2426</v>
      </c>
      <c r="F1216" s="213" t="s">
        <v>2426</v>
      </c>
      <c r="G1216" s="214" t="s">
        <v>2426</v>
      </c>
      <c r="H1216" s="208" t="str">
        <f>IF(Input!F$4="GMH_OECC",J1216,IF(Input!F$4="GMH_XOEC",L1216,IF(Input!F$4="GMH_Korea",N1216,IF(Input!F$4="GMH_EU",P1216,IF(Input!F$4="Skysuper",#REF!,IF(Input!F$4="SkyII",#REF!,IF(Input!F$4="XO-8000",#REF!, "FALSE")))))))</f>
        <v>00</v>
      </c>
      <c r="I1216" s="209">
        <f>IF(Input!F$4="GMH_OECC",K1216,IF(Input!F$4="GMH_XOEC",M1216,IF(Input!F$4="GMH_Korea",O1216,IF(Input!F$4="GMH_EU",Q1216,IF(Input!F$4="Skysuper",#REF!,IF(Input!F$4="SkyII",#REF!,IF(Input!F$4="XO-8000",#REF!, "FALSE")))))))</f>
        <v>0</v>
      </c>
      <c r="J1216" s="210" t="s">
        <v>10359</v>
      </c>
      <c r="K1216" s="268">
        <v>0</v>
      </c>
      <c r="L1216" s="270" t="s">
        <v>10359</v>
      </c>
      <c r="M1216" s="270">
        <v>0</v>
      </c>
      <c r="N1216" s="270" t="s">
        <v>10359</v>
      </c>
      <c r="O1216" s="270">
        <v>0</v>
      </c>
      <c r="P1216" s="270" t="s">
        <v>10359</v>
      </c>
      <c r="Q1216" s="270">
        <v>0</v>
      </c>
      <c r="R1216" s="74"/>
      <c r="S1216" s="75" t="str">
        <f t="shared" si="102"/>
        <v>0000</v>
      </c>
      <c r="T1216" s="75" t="str">
        <f t="shared" si="103"/>
        <v>00000000000000000000000000000000</v>
      </c>
      <c r="V1216" s="197"/>
      <c r="W1216" s="75">
        <f t="shared" si="104"/>
        <v>0</v>
      </c>
      <c r="AE1216" s="479"/>
    </row>
    <row r="1217" spans="1:31" s="75" customFormat="1" ht="13.5" x14ac:dyDescent="0.2">
      <c r="A1217" s="211">
        <v>1214</v>
      </c>
      <c r="B1217" s="212" t="s">
        <v>2426</v>
      </c>
      <c r="C1217" s="213" t="s">
        <v>2426</v>
      </c>
      <c r="D1217" s="213" t="s">
        <v>2426</v>
      </c>
      <c r="E1217" s="213" t="s">
        <v>2426</v>
      </c>
      <c r="F1217" s="213" t="s">
        <v>2426</v>
      </c>
      <c r="G1217" s="214" t="s">
        <v>2426</v>
      </c>
      <c r="H1217" s="208" t="str">
        <f>IF(Input!F$4="GMH_OECC",J1217,IF(Input!F$4="GMH_XOEC",L1217,IF(Input!F$4="GMH_Korea",N1217,IF(Input!F$4="GMH_EU",P1217,IF(Input!F$4="Skysuper",#REF!,IF(Input!F$4="SkyII",#REF!,IF(Input!F$4="XO-8000",#REF!, "FALSE")))))))</f>
        <v>00</v>
      </c>
      <c r="I1217" s="209">
        <f>IF(Input!F$4="GMH_OECC",K1217,IF(Input!F$4="GMH_XOEC",M1217,IF(Input!F$4="GMH_Korea",O1217,IF(Input!F$4="GMH_EU",Q1217,IF(Input!F$4="Skysuper",#REF!,IF(Input!F$4="SkyII",#REF!,IF(Input!F$4="XO-8000",#REF!, "FALSE")))))))</f>
        <v>0</v>
      </c>
      <c r="J1217" s="210" t="s">
        <v>10359</v>
      </c>
      <c r="K1217" s="268">
        <v>0</v>
      </c>
      <c r="L1217" s="270" t="s">
        <v>10359</v>
      </c>
      <c r="M1217" s="270">
        <v>0</v>
      </c>
      <c r="N1217" s="270" t="s">
        <v>10359</v>
      </c>
      <c r="O1217" s="270">
        <v>0</v>
      </c>
      <c r="P1217" s="270" t="s">
        <v>10359</v>
      </c>
      <c r="Q1217" s="270">
        <v>0</v>
      </c>
      <c r="R1217" s="74"/>
      <c r="S1217" s="75" t="str">
        <f t="shared" si="102"/>
        <v>0000</v>
      </c>
      <c r="T1217" s="75" t="str">
        <f t="shared" si="103"/>
        <v>00000000000000000000000000000000</v>
      </c>
      <c r="V1217" s="197"/>
      <c r="W1217" s="75">
        <f t="shared" si="104"/>
        <v>0</v>
      </c>
      <c r="AE1217" s="479"/>
    </row>
    <row r="1218" spans="1:31" s="75" customFormat="1" ht="13.5" x14ac:dyDescent="0.2">
      <c r="A1218" s="211">
        <v>1215</v>
      </c>
      <c r="B1218" s="212" t="s">
        <v>2426</v>
      </c>
      <c r="C1218" s="213" t="s">
        <v>2426</v>
      </c>
      <c r="D1218" s="213" t="s">
        <v>2426</v>
      </c>
      <c r="E1218" s="213" t="s">
        <v>2426</v>
      </c>
      <c r="F1218" s="213" t="s">
        <v>2426</v>
      </c>
      <c r="G1218" s="214" t="s">
        <v>2426</v>
      </c>
      <c r="H1218" s="208" t="str">
        <f>IF(Input!F$4="GMH_OECC",J1218,IF(Input!F$4="GMH_XOEC",L1218,IF(Input!F$4="GMH_Korea",N1218,IF(Input!F$4="GMH_EU",P1218,IF(Input!F$4="Skysuper",#REF!,IF(Input!F$4="SkyII",#REF!,IF(Input!F$4="XO-8000",#REF!, "FALSE")))))))</f>
        <v>00</v>
      </c>
      <c r="I1218" s="209">
        <f>IF(Input!F$4="GMH_OECC",K1218,IF(Input!F$4="GMH_XOEC",M1218,IF(Input!F$4="GMH_Korea",O1218,IF(Input!F$4="GMH_EU",Q1218,IF(Input!F$4="Skysuper",#REF!,IF(Input!F$4="SkyII",#REF!,IF(Input!F$4="XO-8000",#REF!, "FALSE")))))))</f>
        <v>0</v>
      </c>
      <c r="J1218" s="210" t="s">
        <v>10359</v>
      </c>
      <c r="K1218" s="268">
        <v>0</v>
      </c>
      <c r="L1218" s="270" t="s">
        <v>10359</v>
      </c>
      <c r="M1218" s="270">
        <v>0</v>
      </c>
      <c r="N1218" s="270" t="s">
        <v>10359</v>
      </c>
      <c r="O1218" s="270">
        <v>0</v>
      </c>
      <c r="P1218" s="270" t="s">
        <v>10359</v>
      </c>
      <c r="Q1218" s="270">
        <v>0</v>
      </c>
      <c r="R1218" s="74"/>
      <c r="S1218" s="75" t="str">
        <f t="shared" si="102"/>
        <v>0000</v>
      </c>
      <c r="T1218" s="75" t="str">
        <f t="shared" si="103"/>
        <v>00000000000000000000000000000000</v>
      </c>
      <c r="V1218" s="197"/>
      <c r="W1218" s="75">
        <f t="shared" si="104"/>
        <v>0</v>
      </c>
      <c r="AE1218" s="479"/>
    </row>
    <row r="1219" spans="1:31" s="75" customFormat="1" ht="13.5" x14ac:dyDescent="0.2">
      <c r="A1219" s="211">
        <v>1216</v>
      </c>
      <c r="B1219" s="212" t="s">
        <v>2426</v>
      </c>
      <c r="C1219" s="213" t="s">
        <v>2426</v>
      </c>
      <c r="D1219" s="213" t="s">
        <v>2426</v>
      </c>
      <c r="E1219" s="213" t="s">
        <v>2426</v>
      </c>
      <c r="F1219" s="213" t="s">
        <v>2426</v>
      </c>
      <c r="G1219" s="214" t="s">
        <v>2426</v>
      </c>
      <c r="H1219" s="208" t="str">
        <f>IF(Input!F$4="GMH_OECC",J1219,IF(Input!F$4="GMH_XOEC",L1219,IF(Input!F$4="GMH_Korea",N1219,IF(Input!F$4="GMH_EU",P1219,IF(Input!F$4="Skysuper",#REF!,IF(Input!F$4="SkyII",#REF!,IF(Input!F$4="XO-8000",#REF!, "FALSE")))))))</f>
        <v>00</v>
      </c>
      <c r="I1219" s="209">
        <f>IF(Input!F$4="GMH_OECC",K1219,IF(Input!F$4="GMH_XOEC",M1219,IF(Input!F$4="GMH_Korea",O1219,IF(Input!F$4="GMH_EU",Q1219,IF(Input!F$4="Skysuper",#REF!,IF(Input!F$4="SkyII",#REF!,IF(Input!F$4="XO-8000",#REF!, "FALSE")))))))</f>
        <v>0</v>
      </c>
      <c r="J1219" s="210" t="s">
        <v>10359</v>
      </c>
      <c r="K1219" s="268">
        <v>0</v>
      </c>
      <c r="L1219" s="270" t="s">
        <v>10359</v>
      </c>
      <c r="M1219" s="270">
        <v>0</v>
      </c>
      <c r="N1219" s="270" t="s">
        <v>10359</v>
      </c>
      <c r="O1219" s="270">
        <v>0</v>
      </c>
      <c r="P1219" s="270" t="s">
        <v>10359</v>
      </c>
      <c r="Q1219" s="270">
        <v>0</v>
      </c>
      <c r="R1219" s="74"/>
      <c r="S1219" s="75" t="str">
        <f t="shared" ref="S1219:S1259" si="105">"0"&amp;DEC2HEX(2^(I1219-1))&amp;IF(LEN(DEC2HEX(H1219))=2,DEC2HEX(H1219),"0"&amp;DEC2HEX(H1219))</f>
        <v>0000</v>
      </c>
      <c r="T1219" s="75" t="str">
        <f t="shared" si="103"/>
        <v>00000000000000000000000000000000</v>
      </c>
      <c r="V1219" s="197"/>
      <c r="W1219" s="75">
        <f t="shared" si="104"/>
        <v>0</v>
      </c>
      <c r="AE1219" s="479"/>
    </row>
    <row r="1220" spans="1:31" s="75" customFormat="1" ht="13.5" x14ac:dyDescent="0.2">
      <c r="A1220" s="211">
        <v>1217</v>
      </c>
      <c r="B1220" s="212" t="s">
        <v>2426</v>
      </c>
      <c r="C1220" s="213" t="s">
        <v>2426</v>
      </c>
      <c r="D1220" s="213" t="s">
        <v>2426</v>
      </c>
      <c r="E1220" s="213" t="s">
        <v>2426</v>
      </c>
      <c r="F1220" s="213" t="s">
        <v>2426</v>
      </c>
      <c r="G1220" s="214" t="s">
        <v>2426</v>
      </c>
      <c r="H1220" s="208" t="str">
        <f>IF(Input!F$4="GMH_OECC",J1220,IF(Input!F$4="GMH_XOEC",L1220,IF(Input!F$4="GMH_Korea",N1220,IF(Input!F$4="GMH_EU",P1220,IF(Input!F$4="Skysuper",#REF!,IF(Input!F$4="SkyII",#REF!,IF(Input!F$4="XO-8000",#REF!, "FALSE")))))))</f>
        <v>00</v>
      </c>
      <c r="I1220" s="209">
        <f>IF(Input!F$4="GMH_OECC",K1220,IF(Input!F$4="GMH_XOEC",M1220,IF(Input!F$4="GMH_Korea",O1220,IF(Input!F$4="GMH_EU",Q1220,IF(Input!F$4="Skysuper",#REF!,IF(Input!F$4="SkyII",#REF!,IF(Input!F$4="XO-8000",#REF!, "FALSE")))))))</f>
        <v>0</v>
      </c>
      <c r="J1220" s="210" t="s">
        <v>10359</v>
      </c>
      <c r="K1220" s="268">
        <v>0</v>
      </c>
      <c r="L1220" s="270" t="s">
        <v>10359</v>
      </c>
      <c r="M1220" s="270">
        <v>0</v>
      </c>
      <c r="N1220" s="270" t="s">
        <v>10359</v>
      </c>
      <c r="O1220" s="270">
        <v>0</v>
      </c>
      <c r="P1220" s="270" t="s">
        <v>10359</v>
      </c>
      <c r="Q1220" s="270">
        <v>0</v>
      </c>
      <c r="R1220" s="74"/>
      <c r="S1220" s="75" t="str">
        <f t="shared" si="105"/>
        <v>0000</v>
      </c>
      <c r="T1220" s="75" t="str">
        <f t="shared" ref="T1220:T1283" si="106">CONCATENATE(S1220,S1221,S1222,S1223,S1224,S1225,S1226,S1227)</f>
        <v>00000000000000000000000000000000</v>
      </c>
      <c r="V1220" s="197"/>
      <c r="W1220" s="75">
        <f t="shared" si="104"/>
        <v>0</v>
      </c>
      <c r="AE1220" s="479"/>
    </row>
    <row r="1221" spans="1:31" s="75" customFormat="1" ht="13.5" x14ac:dyDescent="0.2">
      <c r="A1221" s="211">
        <v>1218</v>
      </c>
      <c r="B1221" s="212" t="s">
        <v>2426</v>
      </c>
      <c r="C1221" s="213" t="s">
        <v>2426</v>
      </c>
      <c r="D1221" s="213" t="s">
        <v>2426</v>
      </c>
      <c r="E1221" s="213" t="s">
        <v>2426</v>
      </c>
      <c r="F1221" s="213" t="s">
        <v>2426</v>
      </c>
      <c r="G1221" s="214" t="s">
        <v>2426</v>
      </c>
      <c r="H1221" s="208" t="str">
        <f>IF(Input!F$4="GMH_OECC",J1221,IF(Input!F$4="GMH_XOEC",L1221,IF(Input!F$4="GMH_Korea",N1221,IF(Input!F$4="GMH_EU",P1221,IF(Input!F$4="Skysuper",#REF!,IF(Input!F$4="SkyII",#REF!,IF(Input!F$4="XO-8000",#REF!, "FALSE")))))))</f>
        <v>00</v>
      </c>
      <c r="I1221" s="209">
        <f>IF(Input!F$4="GMH_OECC",K1221,IF(Input!F$4="GMH_XOEC",M1221,IF(Input!F$4="GMH_Korea",O1221,IF(Input!F$4="GMH_EU",Q1221,IF(Input!F$4="Skysuper",#REF!,IF(Input!F$4="SkyII",#REF!,IF(Input!F$4="XO-8000",#REF!, "FALSE")))))))</f>
        <v>0</v>
      </c>
      <c r="J1221" s="210" t="s">
        <v>10359</v>
      </c>
      <c r="K1221" s="268">
        <v>0</v>
      </c>
      <c r="L1221" s="270" t="s">
        <v>10359</v>
      </c>
      <c r="M1221" s="270">
        <v>0</v>
      </c>
      <c r="N1221" s="270" t="s">
        <v>10359</v>
      </c>
      <c r="O1221" s="270">
        <v>0</v>
      </c>
      <c r="P1221" s="270" t="s">
        <v>10359</v>
      </c>
      <c r="Q1221" s="270">
        <v>0</v>
      </c>
      <c r="R1221" s="74"/>
      <c r="S1221" s="75" t="str">
        <f t="shared" si="105"/>
        <v>0000</v>
      </c>
      <c r="T1221" s="75" t="str">
        <f t="shared" si="106"/>
        <v>00000000000000000000000000000000</v>
      </c>
      <c r="V1221" s="197"/>
      <c r="W1221" s="75">
        <f t="shared" si="104"/>
        <v>0</v>
      </c>
      <c r="AE1221" s="479"/>
    </row>
    <row r="1222" spans="1:31" s="75" customFormat="1" ht="13.5" x14ac:dyDescent="0.2">
      <c r="A1222" s="211">
        <v>1219</v>
      </c>
      <c r="B1222" s="212" t="s">
        <v>2426</v>
      </c>
      <c r="C1222" s="213" t="s">
        <v>2426</v>
      </c>
      <c r="D1222" s="213" t="s">
        <v>2426</v>
      </c>
      <c r="E1222" s="213" t="s">
        <v>2426</v>
      </c>
      <c r="F1222" s="213" t="s">
        <v>2426</v>
      </c>
      <c r="G1222" s="214" t="s">
        <v>2426</v>
      </c>
      <c r="H1222" s="208" t="str">
        <f>IF(Input!F$4="GMH_OECC",J1222,IF(Input!F$4="GMH_XOEC",L1222,IF(Input!F$4="GMH_Korea",N1222,IF(Input!F$4="GMH_EU",P1222,IF(Input!F$4="Skysuper",#REF!,IF(Input!F$4="SkyII",#REF!,IF(Input!F$4="XO-8000",#REF!, "FALSE")))))))</f>
        <v>00</v>
      </c>
      <c r="I1222" s="209">
        <f>IF(Input!F$4="GMH_OECC",K1222,IF(Input!F$4="GMH_XOEC",M1222,IF(Input!F$4="GMH_Korea",O1222,IF(Input!F$4="GMH_EU",Q1222,IF(Input!F$4="Skysuper",#REF!,IF(Input!F$4="SkyII",#REF!,IF(Input!F$4="XO-8000",#REF!, "FALSE")))))))</f>
        <v>0</v>
      </c>
      <c r="J1222" s="210" t="s">
        <v>10359</v>
      </c>
      <c r="K1222" s="268">
        <v>0</v>
      </c>
      <c r="L1222" s="270" t="s">
        <v>10359</v>
      </c>
      <c r="M1222" s="270">
        <v>0</v>
      </c>
      <c r="N1222" s="270" t="s">
        <v>10359</v>
      </c>
      <c r="O1222" s="270">
        <v>0</v>
      </c>
      <c r="P1222" s="270" t="s">
        <v>10359</v>
      </c>
      <c r="Q1222" s="270">
        <v>0</v>
      </c>
      <c r="R1222" s="74"/>
      <c r="S1222" s="75" t="str">
        <f t="shared" si="105"/>
        <v>0000</v>
      </c>
      <c r="T1222" s="75" t="str">
        <f t="shared" si="106"/>
        <v>00000000000000000000000000000000</v>
      </c>
      <c r="V1222" s="197"/>
      <c r="W1222" s="75">
        <f t="shared" ref="W1222:W1285" si="107">HEX2DEC(RIGHT(S1222,2))+HEX2DEC(RIGHT(S1223,2))+HEX2DEC(RIGHT(S1224,2))+HEX2DEC(RIGHT(S1225,2))+HEX2DEC(LEFT(S1222,2))+HEX2DEC(LEFT(S1223,2))+HEX2DEC(LEFT(S1224,2))+HEX2DEC(LEFT(S1225,2))+HEX2DEC(RIGHT(S1226,2))+HEX2DEC(RIGHT(S1227,2))+HEX2DEC(RIGHT(S1228,2))+HEX2DEC(RIGHT(S1229,2))+HEX2DEC(LEFT(S1226,2))+HEX2DEC(LEFT(S1227,2))+HEX2DEC(LEFT(S1228,2))+HEX2DEC(LEFT(S1229,2))</f>
        <v>0</v>
      </c>
      <c r="AE1222" s="479"/>
    </row>
    <row r="1223" spans="1:31" s="75" customFormat="1" ht="13.5" x14ac:dyDescent="0.2">
      <c r="A1223" s="211">
        <v>1220</v>
      </c>
      <c r="B1223" s="212" t="s">
        <v>2426</v>
      </c>
      <c r="C1223" s="213" t="s">
        <v>2426</v>
      </c>
      <c r="D1223" s="213" t="s">
        <v>2426</v>
      </c>
      <c r="E1223" s="213" t="s">
        <v>2426</v>
      </c>
      <c r="F1223" s="213" t="s">
        <v>2426</v>
      </c>
      <c r="G1223" s="214" t="s">
        <v>2426</v>
      </c>
      <c r="H1223" s="208" t="str">
        <f>IF(Input!F$4="GMH_OECC",J1223,IF(Input!F$4="GMH_XOEC",L1223,IF(Input!F$4="GMH_Korea",N1223,IF(Input!F$4="GMH_EU",P1223,IF(Input!F$4="Skysuper",#REF!,IF(Input!F$4="SkyII",#REF!,IF(Input!F$4="XO-8000",#REF!, "FALSE")))))))</f>
        <v>00</v>
      </c>
      <c r="I1223" s="209">
        <f>IF(Input!F$4="GMH_OECC",K1223,IF(Input!F$4="GMH_XOEC",M1223,IF(Input!F$4="GMH_Korea",O1223,IF(Input!F$4="GMH_EU",Q1223,IF(Input!F$4="Skysuper",#REF!,IF(Input!F$4="SkyII",#REF!,IF(Input!F$4="XO-8000",#REF!, "FALSE")))))))</f>
        <v>0</v>
      </c>
      <c r="J1223" s="210" t="s">
        <v>10359</v>
      </c>
      <c r="K1223" s="268">
        <v>0</v>
      </c>
      <c r="L1223" s="270" t="s">
        <v>10359</v>
      </c>
      <c r="M1223" s="270">
        <v>0</v>
      </c>
      <c r="N1223" s="270" t="s">
        <v>10359</v>
      </c>
      <c r="O1223" s="270">
        <v>0</v>
      </c>
      <c r="P1223" s="270" t="s">
        <v>10359</v>
      </c>
      <c r="Q1223" s="270">
        <v>0</v>
      </c>
      <c r="R1223" s="74"/>
      <c r="S1223" s="75" t="str">
        <f t="shared" si="105"/>
        <v>0000</v>
      </c>
      <c r="T1223" s="75" t="str">
        <f t="shared" si="106"/>
        <v>00000000000000000000000000000000</v>
      </c>
      <c r="V1223" s="197"/>
      <c r="W1223" s="75">
        <f t="shared" si="107"/>
        <v>0</v>
      </c>
      <c r="AE1223" s="479"/>
    </row>
    <row r="1224" spans="1:31" s="75" customFormat="1" ht="13.5" x14ac:dyDescent="0.2">
      <c r="A1224" s="211">
        <v>1221</v>
      </c>
      <c r="B1224" s="212" t="s">
        <v>2426</v>
      </c>
      <c r="C1224" s="213" t="s">
        <v>2426</v>
      </c>
      <c r="D1224" s="213" t="s">
        <v>2426</v>
      </c>
      <c r="E1224" s="213" t="s">
        <v>2426</v>
      </c>
      <c r="F1224" s="213" t="s">
        <v>2426</v>
      </c>
      <c r="G1224" s="214" t="s">
        <v>2426</v>
      </c>
      <c r="H1224" s="208" t="str">
        <f>IF(Input!F$4="GMH_OECC",J1224,IF(Input!F$4="GMH_XOEC",L1224,IF(Input!F$4="GMH_Korea",N1224,IF(Input!F$4="GMH_EU",P1224,IF(Input!F$4="Skysuper",#REF!,IF(Input!F$4="SkyII",#REF!,IF(Input!F$4="XO-8000",#REF!, "FALSE")))))))</f>
        <v>00</v>
      </c>
      <c r="I1224" s="209">
        <f>IF(Input!F$4="GMH_OECC",K1224,IF(Input!F$4="GMH_XOEC",M1224,IF(Input!F$4="GMH_Korea",O1224,IF(Input!F$4="GMH_EU",Q1224,IF(Input!F$4="Skysuper",#REF!,IF(Input!F$4="SkyII",#REF!,IF(Input!F$4="XO-8000",#REF!, "FALSE")))))))</f>
        <v>0</v>
      </c>
      <c r="J1224" s="210" t="s">
        <v>10359</v>
      </c>
      <c r="K1224" s="268">
        <v>0</v>
      </c>
      <c r="L1224" s="270" t="s">
        <v>10359</v>
      </c>
      <c r="M1224" s="270">
        <v>0</v>
      </c>
      <c r="N1224" s="270" t="s">
        <v>10359</v>
      </c>
      <c r="O1224" s="270">
        <v>0</v>
      </c>
      <c r="P1224" s="270" t="s">
        <v>10359</v>
      </c>
      <c r="Q1224" s="270">
        <v>0</v>
      </c>
      <c r="R1224" s="74"/>
      <c r="S1224" s="75" t="str">
        <f t="shared" si="105"/>
        <v>0000</v>
      </c>
      <c r="T1224" s="75" t="str">
        <f t="shared" si="106"/>
        <v>00000000000000000000000000000000</v>
      </c>
      <c r="V1224" s="197"/>
      <c r="W1224" s="75">
        <f t="shared" si="107"/>
        <v>0</v>
      </c>
      <c r="AE1224" s="479"/>
    </row>
    <row r="1225" spans="1:31" s="75" customFormat="1" ht="13.5" x14ac:dyDescent="0.2">
      <c r="A1225" s="211">
        <v>1222</v>
      </c>
      <c r="B1225" s="212" t="s">
        <v>2426</v>
      </c>
      <c r="C1225" s="213" t="s">
        <v>2426</v>
      </c>
      <c r="D1225" s="213" t="s">
        <v>2426</v>
      </c>
      <c r="E1225" s="213" t="s">
        <v>2426</v>
      </c>
      <c r="F1225" s="213" t="s">
        <v>2426</v>
      </c>
      <c r="G1225" s="214" t="s">
        <v>2426</v>
      </c>
      <c r="H1225" s="208" t="str">
        <f>IF(Input!F$4="GMH_OECC",J1225,IF(Input!F$4="GMH_XOEC",L1225,IF(Input!F$4="GMH_Korea",N1225,IF(Input!F$4="GMH_EU",P1225,IF(Input!F$4="Skysuper",#REF!,IF(Input!F$4="SkyII",#REF!,IF(Input!F$4="XO-8000",#REF!, "FALSE")))))))</f>
        <v>00</v>
      </c>
      <c r="I1225" s="209">
        <f>IF(Input!F$4="GMH_OECC",K1225,IF(Input!F$4="GMH_XOEC",M1225,IF(Input!F$4="GMH_Korea",O1225,IF(Input!F$4="GMH_EU",Q1225,IF(Input!F$4="Skysuper",#REF!,IF(Input!F$4="SkyII",#REF!,IF(Input!F$4="XO-8000",#REF!, "FALSE")))))))</f>
        <v>0</v>
      </c>
      <c r="J1225" s="210" t="s">
        <v>10359</v>
      </c>
      <c r="K1225" s="268">
        <v>0</v>
      </c>
      <c r="L1225" s="270" t="s">
        <v>10359</v>
      </c>
      <c r="M1225" s="270">
        <v>0</v>
      </c>
      <c r="N1225" s="270" t="s">
        <v>10359</v>
      </c>
      <c r="O1225" s="270">
        <v>0</v>
      </c>
      <c r="P1225" s="270" t="s">
        <v>10359</v>
      </c>
      <c r="Q1225" s="270">
        <v>0</v>
      </c>
      <c r="R1225" s="74"/>
      <c r="S1225" s="75" t="str">
        <f t="shared" si="105"/>
        <v>0000</v>
      </c>
      <c r="T1225" s="75" t="str">
        <f t="shared" si="106"/>
        <v>00000000000000000000000000000000</v>
      </c>
      <c r="V1225" s="197"/>
      <c r="W1225" s="75">
        <f t="shared" si="107"/>
        <v>0</v>
      </c>
      <c r="AE1225" s="479"/>
    </row>
    <row r="1226" spans="1:31" s="75" customFormat="1" ht="13.5" x14ac:dyDescent="0.2">
      <c r="A1226" s="211">
        <v>1223</v>
      </c>
      <c r="B1226" s="212" t="s">
        <v>2426</v>
      </c>
      <c r="C1226" s="213" t="s">
        <v>2426</v>
      </c>
      <c r="D1226" s="213" t="s">
        <v>2426</v>
      </c>
      <c r="E1226" s="213" t="s">
        <v>2426</v>
      </c>
      <c r="F1226" s="213" t="s">
        <v>2426</v>
      </c>
      <c r="G1226" s="214" t="s">
        <v>2426</v>
      </c>
      <c r="H1226" s="208" t="str">
        <f>IF(Input!F$4="GMH_OECC",J1226,IF(Input!F$4="GMH_XOEC",L1226,IF(Input!F$4="GMH_Korea",N1226,IF(Input!F$4="GMH_EU",P1226,IF(Input!F$4="Skysuper",#REF!,IF(Input!F$4="SkyII",#REF!,IF(Input!F$4="XO-8000",#REF!, "FALSE")))))))</f>
        <v>00</v>
      </c>
      <c r="I1226" s="209">
        <f>IF(Input!F$4="GMH_OECC",K1226,IF(Input!F$4="GMH_XOEC",M1226,IF(Input!F$4="GMH_Korea",O1226,IF(Input!F$4="GMH_EU",Q1226,IF(Input!F$4="Skysuper",#REF!,IF(Input!F$4="SkyII",#REF!,IF(Input!F$4="XO-8000",#REF!, "FALSE")))))))</f>
        <v>0</v>
      </c>
      <c r="J1226" s="210" t="s">
        <v>10359</v>
      </c>
      <c r="K1226" s="268">
        <v>0</v>
      </c>
      <c r="L1226" s="270" t="s">
        <v>10359</v>
      </c>
      <c r="M1226" s="270">
        <v>0</v>
      </c>
      <c r="N1226" s="270" t="s">
        <v>10359</v>
      </c>
      <c r="O1226" s="270">
        <v>0</v>
      </c>
      <c r="P1226" s="270" t="s">
        <v>10359</v>
      </c>
      <c r="Q1226" s="270">
        <v>0</v>
      </c>
      <c r="R1226" s="74"/>
      <c r="S1226" s="75" t="str">
        <f t="shared" si="105"/>
        <v>0000</v>
      </c>
      <c r="T1226" s="75" t="str">
        <f t="shared" si="106"/>
        <v>00000000000000000000000000000000</v>
      </c>
      <c r="V1226" s="197"/>
      <c r="W1226" s="75">
        <f t="shared" si="107"/>
        <v>0</v>
      </c>
      <c r="AE1226" s="479"/>
    </row>
    <row r="1227" spans="1:31" s="75" customFormat="1" ht="13.5" x14ac:dyDescent="0.2">
      <c r="A1227" s="211">
        <v>1224</v>
      </c>
      <c r="B1227" s="212" t="s">
        <v>2426</v>
      </c>
      <c r="C1227" s="213" t="s">
        <v>2426</v>
      </c>
      <c r="D1227" s="213" t="s">
        <v>2426</v>
      </c>
      <c r="E1227" s="213" t="s">
        <v>2426</v>
      </c>
      <c r="F1227" s="213" t="s">
        <v>2426</v>
      </c>
      <c r="G1227" s="214" t="s">
        <v>2426</v>
      </c>
      <c r="H1227" s="208" t="str">
        <f>IF(Input!F$4="GMH_OECC",J1227,IF(Input!F$4="GMH_XOEC",L1227,IF(Input!F$4="GMH_Korea",N1227,IF(Input!F$4="GMH_EU",P1227,IF(Input!F$4="Skysuper",#REF!,IF(Input!F$4="SkyII",#REF!,IF(Input!F$4="XO-8000",#REF!, "FALSE")))))))</f>
        <v>00</v>
      </c>
      <c r="I1227" s="209">
        <f>IF(Input!F$4="GMH_OECC",K1227,IF(Input!F$4="GMH_XOEC",M1227,IF(Input!F$4="GMH_Korea",O1227,IF(Input!F$4="GMH_EU",Q1227,IF(Input!F$4="Skysuper",#REF!,IF(Input!F$4="SkyII",#REF!,IF(Input!F$4="XO-8000",#REF!, "FALSE")))))))</f>
        <v>0</v>
      </c>
      <c r="J1227" s="210" t="s">
        <v>10359</v>
      </c>
      <c r="K1227" s="268">
        <v>0</v>
      </c>
      <c r="L1227" s="270" t="s">
        <v>10359</v>
      </c>
      <c r="M1227" s="270">
        <v>0</v>
      </c>
      <c r="N1227" s="270" t="s">
        <v>10359</v>
      </c>
      <c r="O1227" s="270">
        <v>0</v>
      </c>
      <c r="P1227" s="270" t="s">
        <v>10359</v>
      </c>
      <c r="Q1227" s="270">
        <v>0</v>
      </c>
      <c r="R1227" s="74"/>
      <c r="S1227" s="75" t="str">
        <f t="shared" si="105"/>
        <v>0000</v>
      </c>
      <c r="T1227" s="75" t="str">
        <f t="shared" si="106"/>
        <v>00000000000000000000000000000000</v>
      </c>
      <c r="V1227" s="197"/>
      <c r="W1227" s="75">
        <f t="shared" si="107"/>
        <v>0</v>
      </c>
      <c r="AE1227" s="479"/>
    </row>
    <row r="1228" spans="1:31" s="75" customFormat="1" ht="13.5" x14ac:dyDescent="0.2">
      <c r="A1228" s="211">
        <v>1225</v>
      </c>
      <c r="B1228" s="212" t="s">
        <v>2426</v>
      </c>
      <c r="C1228" s="213" t="s">
        <v>2426</v>
      </c>
      <c r="D1228" s="213" t="s">
        <v>2426</v>
      </c>
      <c r="E1228" s="213" t="s">
        <v>2426</v>
      </c>
      <c r="F1228" s="213" t="s">
        <v>2426</v>
      </c>
      <c r="G1228" s="214" t="s">
        <v>2426</v>
      </c>
      <c r="H1228" s="208" t="str">
        <f>IF(Input!F$4="GMH_OECC",J1228,IF(Input!F$4="GMH_XOEC",L1228,IF(Input!F$4="GMH_Korea",N1228,IF(Input!F$4="GMH_EU",P1228,IF(Input!F$4="Skysuper",#REF!,IF(Input!F$4="SkyII",#REF!,IF(Input!F$4="XO-8000",#REF!, "FALSE")))))))</f>
        <v>00</v>
      </c>
      <c r="I1228" s="209">
        <f>IF(Input!F$4="GMH_OECC",K1228,IF(Input!F$4="GMH_XOEC",M1228,IF(Input!F$4="GMH_Korea",O1228,IF(Input!F$4="GMH_EU",Q1228,IF(Input!F$4="Skysuper",#REF!,IF(Input!F$4="SkyII",#REF!,IF(Input!F$4="XO-8000",#REF!, "FALSE")))))))</f>
        <v>0</v>
      </c>
      <c r="J1228" s="210" t="s">
        <v>10359</v>
      </c>
      <c r="K1228" s="268">
        <v>0</v>
      </c>
      <c r="L1228" s="270" t="s">
        <v>10359</v>
      </c>
      <c r="M1228" s="270">
        <v>0</v>
      </c>
      <c r="N1228" s="270" t="s">
        <v>10359</v>
      </c>
      <c r="O1228" s="270">
        <v>0</v>
      </c>
      <c r="P1228" s="270" t="s">
        <v>10359</v>
      </c>
      <c r="Q1228" s="270">
        <v>0</v>
      </c>
      <c r="R1228" s="74"/>
      <c r="S1228" s="75" t="str">
        <f t="shared" si="105"/>
        <v>0000</v>
      </c>
      <c r="T1228" s="75" t="str">
        <f t="shared" si="106"/>
        <v>00000000000000000000000000000000</v>
      </c>
      <c r="V1228" s="197"/>
      <c r="W1228" s="75">
        <f t="shared" si="107"/>
        <v>0</v>
      </c>
      <c r="AE1228" s="479"/>
    </row>
    <row r="1229" spans="1:31" s="75" customFormat="1" ht="13.5" x14ac:dyDescent="0.2">
      <c r="A1229" s="211">
        <v>1226</v>
      </c>
      <c r="B1229" s="212" t="s">
        <v>2426</v>
      </c>
      <c r="C1229" s="213" t="s">
        <v>2426</v>
      </c>
      <c r="D1229" s="213" t="s">
        <v>2426</v>
      </c>
      <c r="E1229" s="213" t="s">
        <v>2426</v>
      </c>
      <c r="F1229" s="213" t="s">
        <v>2426</v>
      </c>
      <c r="G1229" s="214" t="s">
        <v>2426</v>
      </c>
      <c r="H1229" s="208" t="str">
        <f>IF(Input!F$4="GMH_OECC",J1229,IF(Input!F$4="GMH_XOEC",L1229,IF(Input!F$4="GMH_Korea",N1229,IF(Input!F$4="GMH_EU",P1229,IF(Input!F$4="Skysuper",#REF!,IF(Input!F$4="SkyII",#REF!,IF(Input!F$4="XO-8000",#REF!, "FALSE")))))))</f>
        <v>00</v>
      </c>
      <c r="I1229" s="209">
        <f>IF(Input!F$4="GMH_OECC",K1229,IF(Input!F$4="GMH_XOEC",M1229,IF(Input!F$4="GMH_Korea",O1229,IF(Input!F$4="GMH_EU",Q1229,IF(Input!F$4="Skysuper",#REF!,IF(Input!F$4="SkyII",#REF!,IF(Input!F$4="XO-8000",#REF!, "FALSE")))))))</f>
        <v>0</v>
      </c>
      <c r="J1229" s="210" t="s">
        <v>10359</v>
      </c>
      <c r="K1229" s="268">
        <v>0</v>
      </c>
      <c r="L1229" s="270" t="s">
        <v>10359</v>
      </c>
      <c r="M1229" s="270">
        <v>0</v>
      </c>
      <c r="N1229" s="270" t="s">
        <v>10359</v>
      </c>
      <c r="O1229" s="270">
        <v>0</v>
      </c>
      <c r="P1229" s="270" t="s">
        <v>10359</v>
      </c>
      <c r="Q1229" s="270">
        <v>0</v>
      </c>
      <c r="R1229" s="74"/>
      <c r="S1229" s="75" t="str">
        <f t="shared" si="105"/>
        <v>0000</v>
      </c>
      <c r="T1229" s="75" t="str">
        <f t="shared" si="106"/>
        <v>00000000000000000000000000000000</v>
      </c>
      <c r="V1229" s="197"/>
      <c r="W1229" s="75">
        <f t="shared" si="107"/>
        <v>0</v>
      </c>
      <c r="AE1229" s="479"/>
    </row>
    <row r="1230" spans="1:31" s="75" customFormat="1" ht="13.5" x14ac:dyDescent="0.2">
      <c r="A1230" s="211">
        <v>1227</v>
      </c>
      <c r="B1230" s="212" t="s">
        <v>2426</v>
      </c>
      <c r="C1230" s="213" t="s">
        <v>2426</v>
      </c>
      <c r="D1230" s="213" t="s">
        <v>2426</v>
      </c>
      <c r="E1230" s="213" t="s">
        <v>2426</v>
      </c>
      <c r="F1230" s="213" t="s">
        <v>2426</v>
      </c>
      <c r="G1230" s="214" t="s">
        <v>2426</v>
      </c>
      <c r="H1230" s="208" t="str">
        <f>IF(Input!F$4="GMH_OECC",J1230,IF(Input!F$4="GMH_XOEC",L1230,IF(Input!F$4="GMH_Korea",N1230,IF(Input!F$4="GMH_EU",P1230,IF(Input!F$4="Skysuper",#REF!,IF(Input!F$4="SkyII",#REF!,IF(Input!F$4="XO-8000",#REF!, "FALSE")))))))</f>
        <v>00</v>
      </c>
      <c r="I1230" s="209">
        <f>IF(Input!F$4="GMH_OECC",K1230,IF(Input!F$4="GMH_XOEC",M1230,IF(Input!F$4="GMH_Korea",O1230,IF(Input!F$4="GMH_EU",Q1230,IF(Input!F$4="Skysuper",#REF!,IF(Input!F$4="SkyII",#REF!,IF(Input!F$4="XO-8000",#REF!, "FALSE")))))))</f>
        <v>0</v>
      </c>
      <c r="J1230" s="210" t="s">
        <v>10359</v>
      </c>
      <c r="K1230" s="268">
        <v>0</v>
      </c>
      <c r="L1230" s="270" t="s">
        <v>10359</v>
      </c>
      <c r="M1230" s="270">
        <v>0</v>
      </c>
      <c r="N1230" s="270" t="s">
        <v>10359</v>
      </c>
      <c r="O1230" s="270">
        <v>0</v>
      </c>
      <c r="P1230" s="270" t="s">
        <v>10359</v>
      </c>
      <c r="Q1230" s="270">
        <v>0</v>
      </c>
      <c r="R1230" s="74"/>
      <c r="S1230" s="75" t="str">
        <f t="shared" si="105"/>
        <v>0000</v>
      </c>
      <c r="T1230" s="75" t="str">
        <f t="shared" si="106"/>
        <v>00000000000000000000000000000000</v>
      </c>
      <c r="V1230" s="197"/>
      <c r="W1230" s="75">
        <f t="shared" si="107"/>
        <v>0</v>
      </c>
      <c r="AE1230" s="479"/>
    </row>
    <row r="1231" spans="1:31" s="75" customFormat="1" ht="13.5" x14ac:dyDescent="0.2">
      <c r="A1231" s="211">
        <v>1228</v>
      </c>
      <c r="B1231" s="212" t="s">
        <v>2426</v>
      </c>
      <c r="C1231" s="213" t="s">
        <v>2426</v>
      </c>
      <c r="D1231" s="213" t="s">
        <v>2426</v>
      </c>
      <c r="E1231" s="213" t="s">
        <v>2426</v>
      </c>
      <c r="F1231" s="213" t="s">
        <v>2426</v>
      </c>
      <c r="G1231" s="214" t="s">
        <v>2426</v>
      </c>
      <c r="H1231" s="208" t="str">
        <f>IF(Input!F$4="GMH_OECC",J1231,IF(Input!F$4="GMH_XOEC",L1231,IF(Input!F$4="GMH_Korea",N1231,IF(Input!F$4="GMH_EU",P1231,IF(Input!F$4="Skysuper",#REF!,IF(Input!F$4="SkyII",#REF!,IF(Input!F$4="XO-8000",#REF!, "FALSE")))))))</f>
        <v>00</v>
      </c>
      <c r="I1231" s="209">
        <f>IF(Input!F$4="GMH_OECC",K1231,IF(Input!F$4="GMH_XOEC",M1231,IF(Input!F$4="GMH_Korea",O1231,IF(Input!F$4="GMH_EU",Q1231,IF(Input!F$4="Skysuper",#REF!,IF(Input!F$4="SkyII",#REF!,IF(Input!F$4="XO-8000",#REF!, "FALSE")))))))</f>
        <v>0</v>
      </c>
      <c r="J1231" s="210" t="s">
        <v>10359</v>
      </c>
      <c r="K1231" s="268">
        <v>0</v>
      </c>
      <c r="L1231" s="270" t="s">
        <v>10359</v>
      </c>
      <c r="M1231" s="270">
        <v>0</v>
      </c>
      <c r="N1231" s="270" t="s">
        <v>10359</v>
      </c>
      <c r="O1231" s="270">
        <v>0</v>
      </c>
      <c r="P1231" s="270" t="s">
        <v>10359</v>
      </c>
      <c r="Q1231" s="270">
        <v>0</v>
      </c>
      <c r="R1231" s="74"/>
      <c r="S1231" s="75" t="str">
        <f t="shared" si="105"/>
        <v>0000</v>
      </c>
      <c r="T1231" s="75" t="str">
        <f t="shared" si="106"/>
        <v>00000000000000000000000000000000</v>
      </c>
      <c r="V1231" s="197"/>
      <c r="W1231" s="75">
        <f t="shared" si="107"/>
        <v>0</v>
      </c>
      <c r="AE1231" s="479"/>
    </row>
    <row r="1232" spans="1:31" s="75" customFormat="1" ht="13.5" x14ac:dyDescent="0.2">
      <c r="A1232" s="211">
        <v>1229</v>
      </c>
      <c r="B1232" s="212" t="s">
        <v>2426</v>
      </c>
      <c r="C1232" s="213" t="s">
        <v>2426</v>
      </c>
      <c r="D1232" s="213" t="s">
        <v>2426</v>
      </c>
      <c r="E1232" s="213" t="s">
        <v>2426</v>
      </c>
      <c r="F1232" s="213" t="s">
        <v>2426</v>
      </c>
      <c r="G1232" s="214" t="s">
        <v>2426</v>
      </c>
      <c r="H1232" s="208" t="str">
        <f>IF(Input!F$4="GMH_OECC",J1232,IF(Input!F$4="GMH_XOEC",L1232,IF(Input!F$4="GMH_Korea",N1232,IF(Input!F$4="GMH_EU",P1232,IF(Input!F$4="Skysuper",#REF!,IF(Input!F$4="SkyII",#REF!,IF(Input!F$4="XO-8000",#REF!, "FALSE")))))))</f>
        <v>00</v>
      </c>
      <c r="I1232" s="209">
        <f>IF(Input!F$4="GMH_OECC",K1232,IF(Input!F$4="GMH_XOEC",M1232,IF(Input!F$4="GMH_Korea",O1232,IF(Input!F$4="GMH_EU",Q1232,IF(Input!F$4="Skysuper",#REF!,IF(Input!F$4="SkyII",#REF!,IF(Input!F$4="XO-8000",#REF!, "FALSE")))))))</f>
        <v>0</v>
      </c>
      <c r="J1232" s="210" t="s">
        <v>10359</v>
      </c>
      <c r="K1232" s="268">
        <v>0</v>
      </c>
      <c r="L1232" s="270" t="s">
        <v>10359</v>
      </c>
      <c r="M1232" s="270">
        <v>0</v>
      </c>
      <c r="N1232" s="270" t="s">
        <v>10359</v>
      </c>
      <c r="O1232" s="270">
        <v>0</v>
      </c>
      <c r="P1232" s="270" t="s">
        <v>10359</v>
      </c>
      <c r="Q1232" s="270">
        <v>0</v>
      </c>
      <c r="R1232" s="74"/>
      <c r="S1232" s="75" t="str">
        <f t="shared" si="105"/>
        <v>0000</v>
      </c>
      <c r="T1232" s="75" t="str">
        <f t="shared" si="106"/>
        <v>00000000000000000000000000000000</v>
      </c>
      <c r="V1232" s="197"/>
      <c r="W1232" s="75">
        <f t="shared" si="107"/>
        <v>0</v>
      </c>
      <c r="AE1232" s="479"/>
    </row>
    <row r="1233" spans="1:31" s="75" customFormat="1" ht="13.5" x14ac:dyDescent="0.2">
      <c r="A1233" s="211">
        <v>1230</v>
      </c>
      <c r="B1233" s="212" t="s">
        <v>2426</v>
      </c>
      <c r="C1233" s="213" t="s">
        <v>2426</v>
      </c>
      <c r="D1233" s="213" t="s">
        <v>2426</v>
      </c>
      <c r="E1233" s="213" t="s">
        <v>2426</v>
      </c>
      <c r="F1233" s="213" t="s">
        <v>2426</v>
      </c>
      <c r="G1233" s="214" t="s">
        <v>2426</v>
      </c>
      <c r="H1233" s="208" t="str">
        <f>IF(Input!F$4="GMH_OECC",J1233,IF(Input!F$4="GMH_XOEC",L1233,IF(Input!F$4="GMH_Korea",N1233,IF(Input!F$4="GMH_EU",P1233,IF(Input!F$4="Skysuper",#REF!,IF(Input!F$4="SkyII",#REF!,IF(Input!F$4="XO-8000",#REF!, "FALSE")))))))</f>
        <v>00</v>
      </c>
      <c r="I1233" s="209">
        <f>IF(Input!F$4="GMH_OECC",K1233,IF(Input!F$4="GMH_XOEC",M1233,IF(Input!F$4="GMH_Korea",O1233,IF(Input!F$4="GMH_EU",Q1233,IF(Input!F$4="Skysuper",#REF!,IF(Input!F$4="SkyII",#REF!,IF(Input!F$4="XO-8000",#REF!, "FALSE")))))))</f>
        <v>0</v>
      </c>
      <c r="J1233" s="210" t="s">
        <v>10359</v>
      </c>
      <c r="K1233" s="268">
        <v>0</v>
      </c>
      <c r="L1233" s="270" t="s">
        <v>10359</v>
      </c>
      <c r="M1233" s="270">
        <v>0</v>
      </c>
      <c r="N1233" s="270" t="s">
        <v>10359</v>
      </c>
      <c r="O1233" s="270">
        <v>0</v>
      </c>
      <c r="P1233" s="270" t="s">
        <v>10359</v>
      </c>
      <c r="Q1233" s="270">
        <v>0</v>
      </c>
      <c r="R1233" s="74"/>
      <c r="S1233" s="75" t="str">
        <f t="shared" si="105"/>
        <v>0000</v>
      </c>
      <c r="T1233" s="75" t="str">
        <f t="shared" si="106"/>
        <v>00000000000000000000000000000000</v>
      </c>
      <c r="V1233" s="197"/>
      <c r="W1233" s="75">
        <f t="shared" si="107"/>
        <v>0</v>
      </c>
      <c r="AE1233" s="479"/>
    </row>
    <row r="1234" spans="1:31" s="75" customFormat="1" ht="13.5" x14ac:dyDescent="0.2">
      <c r="A1234" s="211">
        <v>1231</v>
      </c>
      <c r="B1234" s="212" t="s">
        <v>2426</v>
      </c>
      <c r="C1234" s="213" t="s">
        <v>2426</v>
      </c>
      <c r="D1234" s="213" t="s">
        <v>2426</v>
      </c>
      <c r="E1234" s="213" t="s">
        <v>2426</v>
      </c>
      <c r="F1234" s="213" t="s">
        <v>2426</v>
      </c>
      <c r="G1234" s="214" t="s">
        <v>2426</v>
      </c>
      <c r="H1234" s="208" t="str">
        <f>IF(Input!F$4="GMH_OECC",J1234,IF(Input!F$4="GMH_XOEC",L1234,IF(Input!F$4="GMH_Korea",N1234,IF(Input!F$4="GMH_EU",P1234,IF(Input!F$4="Skysuper",#REF!,IF(Input!F$4="SkyII",#REF!,IF(Input!F$4="XO-8000",#REF!, "FALSE")))))))</f>
        <v>00</v>
      </c>
      <c r="I1234" s="209">
        <f>IF(Input!F$4="GMH_OECC",K1234,IF(Input!F$4="GMH_XOEC",M1234,IF(Input!F$4="GMH_Korea",O1234,IF(Input!F$4="GMH_EU",Q1234,IF(Input!F$4="Skysuper",#REF!,IF(Input!F$4="SkyII",#REF!,IF(Input!F$4="XO-8000",#REF!, "FALSE")))))))</f>
        <v>0</v>
      </c>
      <c r="J1234" s="210" t="s">
        <v>10359</v>
      </c>
      <c r="K1234" s="268">
        <v>0</v>
      </c>
      <c r="L1234" s="270" t="s">
        <v>10359</v>
      </c>
      <c r="M1234" s="270">
        <v>0</v>
      </c>
      <c r="N1234" s="270" t="s">
        <v>10359</v>
      </c>
      <c r="O1234" s="270">
        <v>0</v>
      </c>
      <c r="P1234" s="270" t="s">
        <v>10359</v>
      </c>
      <c r="Q1234" s="270">
        <v>0</v>
      </c>
      <c r="R1234" s="74"/>
      <c r="S1234" s="75" t="str">
        <f t="shared" si="105"/>
        <v>0000</v>
      </c>
      <c r="T1234" s="75" t="str">
        <f t="shared" si="106"/>
        <v>00000000000000000000000000000000</v>
      </c>
      <c r="V1234" s="197"/>
      <c r="W1234" s="75">
        <f t="shared" si="107"/>
        <v>0</v>
      </c>
      <c r="AE1234" s="479"/>
    </row>
    <row r="1235" spans="1:31" s="75" customFormat="1" ht="13.5" x14ac:dyDescent="0.2">
      <c r="A1235" s="211">
        <v>1232</v>
      </c>
      <c r="B1235" s="212" t="s">
        <v>2426</v>
      </c>
      <c r="C1235" s="213" t="s">
        <v>2426</v>
      </c>
      <c r="D1235" s="213" t="s">
        <v>2426</v>
      </c>
      <c r="E1235" s="213" t="s">
        <v>2426</v>
      </c>
      <c r="F1235" s="213" t="s">
        <v>2426</v>
      </c>
      <c r="G1235" s="214" t="s">
        <v>2426</v>
      </c>
      <c r="H1235" s="208" t="str">
        <f>IF(Input!F$4="GMH_OECC",J1235,IF(Input!F$4="GMH_XOEC",L1235,IF(Input!F$4="GMH_Korea",N1235,IF(Input!F$4="GMH_EU",P1235,IF(Input!F$4="Skysuper",#REF!,IF(Input!F$4="SkyII",#REF!,IF(Input!F$4="XO-8000",#REF!, "FALSE")))))))</f>
        <v>00</v>
      </c>
      <c r="I1235" s="209">
        <f>IF(Input!F$4="GMH_OECC",K1235,IF(Input!F$4="GMH_XOEC",M1235,IF(Input!F$4="GMH_Korea",O1235,IF(Input!F$4="GMH_EU",Q1235,IF(Input!F$4="Skysuper",#REF!,IF(Input!F$4="SkyII",#REF!,IF(Input!F$4="XO-8000",#REF!, "FALSE")))))))</f>
        <v>0</v>
      </c>
      <c r="J1235" s="210" t="s">
        <v>10359</v>
      </c>
      <c r="K1235" s="268">
        <v>0</v>
      </c>
      <c r="L1235" s="270" t="s">
        <v>10359</v>
      </c>
      <c r="M1235" s="270">
        <v>0</v>
      </c>
      <c r="N1235" s="270" t="s">
        <v>10359</v>
      </c>
      <c r="O1235" s="270">
        <v>0</v>
      </c>
      <c r="P1235" s="270" t="s">
        <v>10359</v>
      </c>
      <c r="Q1235" s="270">
        <v>0</v>
      </c>
      <c r="R1235" s="74"/>
      <c r="S1235" s="75" t="str">
        <f t="shared" si="105"/>
        <v>0000</v>
      </c>
      <c r="T1235" s="75" t="str">
        <f t="shared" si="106"/>
        <v>00000000000000000000000000000000</v>
      </c>
      <c r="V1235" s="197"/>
      <c r="W1235" s="75">
        <f t="shared" si="107"/>
        <v>0</v>
      </c>
      <c r="AE1235" s="479"/>
    </row>
    <row r="1236" spans="1:31" s="75" customFormat="1" ht="13.5" x14ac:dyDescent="0.2">
      <c r="A1236" s="211">
        <v>1233</v>
      </c>
      <c r="B1236" s="212" t="s">
        <v>2426</v>
      </c>
      <c r="C1236" s="213" t="s">
        <v>2426</v>
      </c>
      <c r="D1236" s="213" t="s">
        <v>2426</v>
      </c>
      <c r="E1236" s="213" t="s">
        <v>2426</v>
      </c>
      <c r="F1236" s="213" t="s">
        <v>2426</v>
      </c>
      <c r="G1236" s="214" t="s">
        <v>2426</v>
      </c>
      <c r="H1236" s="208" t="str">
        <f>IF(Input!F$4="GMH_OECC",J1236,IF(Input!F$4="GMH_XOEC",L1236,IF(Input!F$4="GMH_Korea",N1236,IF(Input!F$4="GMH_EU",P1236,IF(Input!F$4="Skysuper",#REF!,IF(Input!F$4="SkyII",#REF!,IF(Input!F$4="XO-8000",#REF!, "FALSE")))))))</f>
        <v>00</v>
      </c>
      <c r="I1236" s="209">
        <f>IF(Input!F$4="GMH_OECC",K1236,IF(Input!F$4="GMH_XOEC",M1236,IF(Input!F$4="GMH_Korea",O1236,IF(Input!F$4="GMH_EU",Q1236,IF(Input!F$4="Skysuper",#REF!,IF(Input!F$4="SkyII",#REF!,IF(Input!F$4="XO-8000",#REF!, "FALSE")))))))</f>
        <v>0</v>
      </c>
      <c r="J1236" s="210" t="s">
        <v>10359</v>
      </c>
      <c r="K1236" s="268">
        <v>0</v>
      </c>
      <c r="L1236" s="270" t="s">
        <v>10359</v>
      </c>
      <c r="M1236" s="270">
        <v>0</v>
      </c>
      <c r="N1236" s="270" t="s">
        <v>10359</v>
      </c>
      <c r="O1236" s="270">
        <v>0</v>
      </c>
      <c r="P1236" s="270" t="s">
        <v>10359</v>
      </c>
      <c r="Q1236" s="270">
        <v>0</v>
      </c>
      <c r="R1236" s="74"/>
      <c r="S1236" s="75" t="str">
        <f t="shared" si="105"/>
        <v>0000</v>
      </c>
      <c r="T1236" s="75" t="str">
        <f t="shared" si="106"/>
        <v>00000000000000000000000000000000</v>
      </c>
      <c r="V1236" s="197"/>
      <c r="W1236" s="75">
        <f t="shared" si="107"/>
        <v>0</v>
      </c>
      <c r="AE1236" s="479"/>
    </row>
    <row r="1237" spans="1:31" s="75" customFormat="1" ht="13.5" x14ac:dyDescent="0.2">
      <c r="A1237" s="211">
        <v>1234</v>
      </c>
      <c r="B1237" s="212" t="s">
        <v>2426</v>
      </c>
      <c r="C1237" s="213" t="s">
        <v>2426</v>
      </c>
      <c r="D1237" s="213" t="s">
        <v>2426</v>
      </c>
      <c r="E1237" s="213" t="s">
        <v>2426</v>
      </c>
      <c r="F1237" s="213" t="s">
        <v>2426</v>
      </c>
      <c r="G1237" s="214" t="s">
        <v>2426</v>
      </c>
      <c r="H1237" s="208" t="str">
        <f>IF(Input!F$4="GMH_OECC",J1237,IF(Input!F$4="GMH_XOEC",L1237,IF(Input!F$4="GMH_Korea",N1237,IF(Input!F$4="GMH_EU",P1237,IF(Input!F$4="Skysuper",#REF!,IF(Input!F$4="SkyII",#REF!,IF(Input!F$4="XO-8000",#REF!, "FALSE")))))))</f>
        <v>00</v>
      </c>
      <c r="I1237" s="209">
        <f>IF(Input!F$4="GMH_OECC",K1237,IF(Input!F$4="GMH_XOEC",M1237,IF(Input!F$4="GMH_Korea",O1237,IF(Input!F$4="GMH_EU",Q1237,IF(Input!F$4="Skysuper",#REF!,IF(Input!F$4="SkyII",#REF!,IF(Input!F$4="XO-8000",#REF!, "FALSE")))))))</f>
        <v>0</v>
      </c>
      <c r="J1237" s="210" t="s">
        <v>10359</v>
      </c>
      <c r="K1237" s="268">
        <v>0</v>
      </c>
      <c r="L1237" s="270" t="s">
        <v>10359</v>
      </c>
      <c r="M1237" s="270">
        <v>0</v>
      </c>
      <c r="N1237" s="270" t="s">
        <v>10359</v>
      </c>
      <c r="O1237" s="270">
        <v>0</v>
      </c>
      <c r="P1237" s="270" t="s">
        <v>10359</v>
      </c>
      <c r="Q1237" s="270">
        <v>0</v>
      </c>
      <c r="R1237" s="74"/>
      <c r="S1237" s="75" t="str">
        <f t="shared" si="105"/>
        <v>0000</v>
      </c>
      <c r="T1237" s="75" t="str">
        <f t="shared" si="106"/>
        <v>00000000000000000000000000000000</v>
      </c>
      <c r="V1237" s="197"/>
      <c r="W1237" s="75">
        <f t="shared" si="107"/>
        <v>0</v>
      </c>
      <c r="AE1237" s="479"/>
    </row>
    <row r="1238" spans="1:31" s="75" customFormat="1" ht="13.5" x14ac:dyDescent="0.2">
      <c r="A1238" s="211">
        <v>1235</v>
      </c>
      <c r="B1238" s="212" t="s">
        <v>2426</v>
      </c>
      <c r="C1238" s="213" t="s">
        <v>2426</v>
      </c>
      <c r="D1238" s="213" t="s">
        <v>2426</v>
      </c>
      <c r="E1238" s="213" t="s">
        <v>2426</v>
      </c>
      <c r="F1238" s="213" t="s">
        <v>2426</v>
      </c>
      <c r="G1238" s="214" t="s">
        <v>2426</v>
      </c>
      <c r="H1238" s="208" t="str">
        <f>IF(Input!F$4="GMH_OECC",J1238,IF(Input!F$4="GMH_XOEC",L1238,IF(Input!F$4="GMH_Korea",N1238,IF(Input!F$4="GMH_EU",P1238,IF(Input!F$4="Skysuper",#REF!,IF(Input!F$4="SkyII",#REF!,IF(Input!F$4="XO-8000",#REF!, "FALSE")))))))</f>
        <v>00</v>
      </c>
      <c r="I1238" s="209">
        <f>IF(Input!F$4="GMH_OECC",K1238,IF(Input!F$4="GMH_XOEC",M1238,IF(Input!F$4="GMH_Korea",O1238,IF(Input!F$4="GMH_EU",Q1238,IF(Input!F$4="Skysuper",#REF!,IF(Input!F$4="SkyII",#REF!,IF(Input!F$4="XO-8000",#REF!, "FALSE")))))))</f>
        <v>0</v>
      </c>
      <c r="J1238" s="210" t="s">
        <v>10359</v>
      </c>
      <c r="K1238" s="268">
        <v>0</v>
      </c>
      <c r="L1238" s="270" t="s">
        <v>10359</v>
      </c>
      <c r="M1238" s="270">
        <v>0</v>
      </c>
      <c r="N1238" s="270" t="s">
        <v>10359</v>
      </c>
      <c r="O1238" s="270">
        <v>0</v>
      </c>
      <c r="P1238" s="270" t="s">
        <v>10359</v>
      </c>
      <c r="Q1238" s="270">
        <v>0</v>
      </c>
      <c r="R1238" s="74"/>
      <c r="S1238" s="75" t="str">
        <f t="shared" si="105"/>
        <v>0000</v>
      </c>
      <c r="T1238" s="75" t="str">
        <f t="shared" si="106"/>
        <v>00000000000000000000000000000000</v>
      </c>
      <c r="V1238" s="197"/>
      <c r="W1238" s="75">
        <f t="shared" si="107"/>
        <v>0</v>
      </c>
      <c r="AE1238" s="479"/>
    </row>
    <row r="1239" spans="1:31" s="75" customFormat="1" ht="13.5" x14ac:dyDescent="0.2">
      <c r="A1239" s="211">
        <v>1236</v>
      </c>
      <c r="B1239" s="212" t="s">
        <v>2738</v>
      </c>
      <c r="C1239" s="213" t="s">
        <v>2739</v>
      </c>
      <c r="D1239" s="213" t="s">
        <v>2718</v>
      </c>
      <c r="E1239" s="213">
        <v>0</v>
      </c>
      <c r="F1239" s="213" t="s">
        <v>590</v>
      </c>
      <c r="G1239" s="214" t="s">
        <v>554</v>
      </c>
      <c r="H1239" s="208" t="str">
        <f>IF(Input!F$4="GMH_OECC",J1239,IF(Input!F$4="GMH_XOEC",L1239,IF(Input!F$4="GMH_Korea",N1239,IF(Input!F$4="GMH_EU",P1239,IF(Input!F$4="Skysuper",#REF!,IF(Input!F$4="SkyII",#REF!,IF(Input!F$4="XO-8000",#REF!, "FALSE")))))))</f>
        <v>00</v>
      </c>
      <c r="I1239" s="209">
        <f>IF(Input!F$4="GMH_OECC",K1239,IF(Input!F$4="GMH_XOEC",M1239,IF(Input!F$4="GMH_Korea",O1239,IF(Input!F$4="GMH_EU",Q1239,IF(Input!F$4="Skysuper",#REF!,IF(Input!F$4="SkyII",#REF!,IF(Input!F$4="XO-8000",#REF!, "FALSE")))))))</f>
        <v>0</v>
      </c>
      <c r="J1239" s="210" t="s">
        <v>10359</v>
      </c>
      <c r="K1239" s="268">
        <v>0</v>
      </c>
      <c r="L1239" s="270" t="s">
        <v>10359</v>
      </c>
      <c r="M1239" s="270">
        <v>0</v>
      </c>
      <c r="N1239" s="270" t="s">
        <v>10359</v>
      </c>
      <c r="O1239" s="270">
        <v>0</v>
      </c>
      <c r="P1239" s="270" t="s">
        <v>10359</v>
      </c>
      <c r="Q1239" s="270">
        <v>0</v>
      </c>
      <c r="R1239" s="74"/>
      <c r="S1239" s="75" t="str">
        <f t="shared" si="105"/>
        <v>0000</v>
      </c>
      <c r="T1239" s="75" t="str">
        <f t="shared" si="106"/>
        <v>00000000000000000000000000000000</v>
      </c>
      <c r="V1239" s="197"/>
      <c r="W1239" s="75">
        <f t="shared" si="107"/>
        <v>0</v>
      </c>
      <c r="AE1239" s="479"/>
    </row>
    <row r="1240" spans="1:31" s="75" customFormat="1" ht="13.5" x14ac:dyDescent="0.2">
      <c r="A1240" s="211">
        <v>1237</v>
      </c>
      <c r="B1240" s="212" t="s">
        <v>2740</v>
      </c>
      <c r="C1240" s="213" t="s">
        <v>2741</v>
      </c>
      <c r="D1240" s="213" t="s">
        <v>2718</v>
      </c>
      <c r="E1240" s="213">
        <v>0</v>
      </c>
      <c r="F1240" s="213" t="s">
        <v>590</v>
      </c>
      <c r="G1240" s="214" t="s">
        <v>554</v>
      </c>
      <c r="H1240" s="208" t="str">
        <f>IF(Input!F$4="GMH_OECC",J1240,IF(Input!F$4="GMH_XOEC",L1240,IF(Input!F$4="GMH_Korea",N1240,IF(Input!F$4="GMH_EU",P1240,IF(Input!F$4="Skysuper",#REF!,IF(Input!F$4="SkyII",#REF!,IF(Input!F$4="XO-8000",#REF!, "FALSE")))))))</f>
        <v>00</v>
      </c>
      <c r="I1240" s="209">
        <f>IF(Input!F$4="GMH_OECC",K1240,IF(Input!F$4="GMH_XOEC",M1240,IF(Input!F$4="GMH_Korea",O1240,IF(Input!F$4="GMH_EU",Q1240,IF(Input!F$4="Skysuper",#REF!,IF(Input!F$4="SkyII",#REF!,IF(Input!F$4="XO-8000",#REF!, "FALSE")))))))</f>
        <v>0</v>
      </c>
      <c r="J1240" s="210" t="s">
        <v>10359</v>
      </c>
      <c r="K1240" s="268">
        <v>0</v>
      </c>
      <c r="L1240" s="270" t="s">
        <v>10359</v>
      </c>
      <c r="M1240" s="270">
        <v>0</v>
      </c>
      <c r="N1240" s="270" t="s">
        <v>10359</v>
      </c>
      <c r="O1240" s="270">
        <v>0</v>
      </c>
      <c r="P1240" s="270" t="s">
        <v>10359</v>
      </c>
      <c r="Q1240" s="270">
        <v>0</v>
      </c>
      <c r="R1240" s="74"/>
      <c r="S1240" s="75" t="str">
        <f t="shared" si="105"/>
        <v>0000</v>
      </c>
      <c r="T1240" s="75" t="str">
        <f t="shared" si="106"/>
        <v>00000000000000000000000000000000</v>
      </c>
      <c r="V1240" s="197"/>
      <c r="W1240" s="75">
        <f t="shared" si="107"/>
        <v>0</v>
      </c>
      <c r="AE1240" s="479"/>
    </row>
    <row r="1241" spans="1:31" s="75" customFormat="1" ht="13.5" x14ac:dyDescent="0.2">
      <c r="A1241" s="211">
        <v>1238</v>
      </c>
      <c r="B1241" s="212" t="s">
        <v>2742</v>
      </c>
      <c r="C1241" s="213" t="s">
        <v>2743</v>
      </c>
      <c r="D1241" s="213" t="s">
        <v>2723</v>
      </c>
      <c r="E1241" s="213">
        <v>0</v>
      </c>
      <c r="F1241" s="213" t="s">
        <v>590</v>
      </c>
      <c r="G1241" s="214" t="s">
        <v>554</v>
      </c>
      <c r="H1241" s="208" t="str">
        <f>IF(Input!F$4="GMH_OECC",J1241,IF(Input!F$4="GMH_XOEC",L1241,IF(Input!F$4="GMH_Korea",N1241,IF(Input!F$4="GMH_EU",P1241,IF(Input!F$4="Skysuper",#REF!,IF(Input!F$4="SkyII",#REF!,IF(Input!F$4="XO-8000",#REF!, "FALSE")))))))</f>
        <v>00</v>
      </c>
      <c r="I1241" s="209">
        <f>IF(Input!F$4="GMH_OECC",K1241,IF(Input!F$4="GMH_XOEC",M1241,IF(Input!F$4="GMH_Korea",O1241,IF(Input!F$4="GMH_EU",Q1241,IF(Input!F$4="Skysuper",#REF!,IF(Input!F$4="SkyII",#REF!,IF(Input!F$4="XO-8000",#REF!, "FALSE")))))))</f>
        <v>0</v>
      </c>
      <c r="J1241" s="210" t="s">
        <v>10359</v>
      </c>
      <c r="K1241" s="268">
        <v>0</v>
      </c>
      <c r="L1241" s="270" t="s">
        <v>10359</v>
      </c>
      <c r="M1241" s="270">
        <v>0</v>
      </c>
      <c r="N1241" s="270" t="s">
        <v>10359</v>
      </c>
      <c r="O1241" s="270">
        <v>0</v>
      </c>
      <c r="P1241" s="270" t="s">
        <v>10359</v>
      </c>
      <c r="Q1241" s="270">
        <v>0</v>
      </c>
      <c r="R1241" s="74"/>
      <c r="S1241" s="75" t="str">
        <f t="shared" si="105"/>
        <v>0000</v>
      </c>
      <c r="T1241" s="75" t="str">
        <f t="shared" si="106"/>
        <v>00000000000000000000000000000000</v>
      </c>
      <c r="V1241" s="197"/>
      <c r="W1241" s="75">
        <f t="shared" si="107"/>
        <v>0</v>
      </c>
      <c r="AE1241" s="479"/>
    </row>
    <row r="1242" spans="1:31" s="75" customFormat="1" ht="13.5" x14ac:dyDescent="0.2">
      <c r="A1242" s="211">
        <v>1239</v>
      </c>
      <c r="B1242" s="212" t="s">
        <v>2744</v>
      </c>
      <c r="C1242" s="213" t="s">
        <v>2745</v>
      </c>
      <c r="D1242" s="213" t="s">
        <v>2723</v>
      </c>
      <c r="E1242" s="213">
        <v>0</v>
      </c>
      <c r="F1242" s="213" t="s">
        <v>590</v>
      </c>
      <c r="G1242" s="214" t="s">
        <v>554</v>
      </c>
      <c r="H1242" s="208" t="str">
        <f>IF(Input!F$4="GMH_OECC",J1242,IF(Input!F$4="GMH_XOEC",L1242,IF(Input!F$4="GMH_Korea",N1242,IF(Input!F$4="GMH_EU",P1242,IF(Input!F$4="Skysuper",#REF!,IF(Input!F$4="SkyII",#REF!,IF(Input!F$4="XO-8000",#REF!, "FALSE")))))))</f>
        <v>00</v>
      </c>
      <c r="I1242" s="209">
        <f>IF(Input!F$4="GMH_OECC",K1242,IF(Input!F$4="GMH_XOEC",M1242,IF(Input!F$4="GMH_Korea",O1242,IF(Input!F$4="GMH_EU",Q1242,IF(Input!F$4="Skysuper",#REF!,IF(Input!F$4="SkyII",#REF!,IF(Input!F$4="XO-8000",#REF!, "FALSE")))))))</f>
        <v>0</v>
      </c>
      <c r="J1242" s="210" t="s">
        <v>10359</v>
      </c>
      <c r="K1242" s="268">
        <v>0</v>
      </c>
      <c r="L1242" s="270" t="s">
        <v>10359</v>
      </c>
      <c r="M1242" s="270">
        <v>0</v>
      </c>
      <c r="N1242" s="270" t="s">
        <v>10359</v>
      </c>
      <c r="O1242" s="270">
        <v>0</v>
      </c>
      <c r="P1242" s="270" t="s">
        <v>10359</v>
      </c>
      <c r="Q1242" s="270">
        <v>0</v>
      </c>
      <c r="R1242" s="74"/>
      <c r="S1242" s="75" t="str">
        <f t="shared" si="105"/>
        <v>0000</v>
      </c>
      <c r="T1242" s="75" t="str">
        <f t="shared" si="106"/>
        <v>00000000000000000000000000000000</v>
      </c>
      <c r="V1242" s="197"/>
      <c r="W1242" s="75">
        <f t="shared" si="107"/>
        <v>0</v>
      </c>
      <c r="AE1242" s="479"/>
    </row>
    <row r="1243" spans="1:31" s="75" customFormat="1" ht="13.5" x14ac:dyDescent="0.2">
      <c r="A1243" s="211">
        <v>1240</v>
      </c>
      <c r="B1243" s="212" t="s">
        <v>2746</v>
      </c>
      <c r="C1243" s="213" t="s">
        <v>2747</v>
      </c>
      <c r="D1243" s="213" t="s">
        <v>2723</v>
      </c>
      <c r="E1243" s="213">
        <v>0</v>
      </c>
      <c r="F1243" s="213" t="s">
        <v>590</v>
      </c>
      <c r="G1243" s="214" t="s">
        <v>554</v>
      </c>
      <c r="H1243" s="208" t="str">
        <f>IF(Input!F$4="GMH_OECC",J1243,IF(Input!F$4="GMH_XOEC",L1243,IF(Input!F$4="GMH_Korea",N1243,IF(Input!F$4="GMH_EU",P1243,IF(Input!F$4="Skysuper",#REF!,IF(Input!F$4="SkyII",#REF!,IF(Input!F$4="XO-8000",#REF!, "FALSE")))))))</f>
        <v>00</v>
      </c>
      <c r="I1243" s="209">
        <f>IF(Input!F$4="GMH_OECC",K1243,IF(Input!F$4="GMH_XOEC",M1243,IF(Input!F$4="GMH_Korea",O1243,IF(Input!F$4="GMH_EU",Q1243,IF(Input!F$4="Skysuper",#REF!,IF(Input!F$4="SkyII",#REF!,IF(Input!F$4="XO-8000",#REF!, "FALSE")))))))</f>
        <v>0</v>
      </c>
      <c r="J1243" s="210" t="s">
        <v>10359</v>
      </c>
      <c r="K1243" s="268">
        <v>0</v>
      </c>
      <c r="L1243" s="270" t="s">
        <v>10359</v>
      </c>
      <c r="M1243" s="270">
        <v>0</v>
      </c>
      <c r="N1243" s="270" t="s">
        <v>10359</v>
      </c>
      <c r="O1243" s="270">
        <v>0</v>
      </c>
      <c r="P1243" s="270" t="s">
        <v>10359</v>
      </c>
      <c r="Q1243" s="270">
        <v>0</v>
      </c>
      <c r="R1243" s="74"/>
      <c r="S1243" s="75" t="str">
        <f t="shared" si="105"/>
        <v>0000</v>
      </c>
      <c r="T1243" s="75" t="str">
        <f t="shared" si="106"/>
        <v>00000000000000000000000000000000</v>
      </c>
      <c r="V1243" s="197"/>
      <c r="W1243" s="75">
        <f t="shared" si="107"/>
        <v>0</v>
      </c>
      <c r="AE1243" s="479"/>
    </row>
    <row r="1244" spans="1:31" s="75" customFormat="1" ht="13.5" x14ac:dyDescent="0.2">
      <c r="A1244" s="211">
        <v>1241</v>
      </c>
      <c r="B1244" s="212" t="s">
        <v>2748</v>
      </c>
      <c r="C1244" s="213" t="s">
        <v>2749</v>
      </c>
      <c r="D1244" s="213" t="s">
        <v>2723</v>
      </c>
      <c r="E1244" s="213">
        <v>0</v>
      </c>
      <c r="F1244" s="213" t="s">
        <v>590</v>
      </c>
      <c r="G1244" s="214" t="s">
        <v>554</v>
      </c>
      <c r="H1244" s="208" t="str">
        <f>IF(Input!F$4="GMH_OECC",J1244,IF(Input!F$4="GMH_XOEC",L1244,IF(Input!F$4="GMH_Korea",N1244,IF(Input!F$4="GMH_EU",P1244,IF(Input!F$4="Skysuper",#REF!,IF(Input!F$4="SkyII",#REF!,IF(Input!F$4="XO-8000",#REF!, "FALSE")))))))</f>
        <v>00</v>
      </c>
      <c r="I1244" s="209">
        <f>IF(Input!F$4="GMH_OECC",K1244,IF(Input!F$4="GMH_XOEC",M1244,IF(Input!F$4="GMH_Korea",O1244,IF(Input!F$4="GMH_EU",Q1244,IF(Input!F$4="Skysuper",#REF!,IF(Input!F$4="SkyII",#REF!,IF(Input!F$4="XO-8000",#REF!, "FALSE")))))))</f>
        <v>0</v>
      </c>
      <c r="J1244" s="210" t="s">
        <v>10359</v>
      </c>
      <c r="K1244" s="268">
        <v>0</v>
      </c>
      <c r="L1244" s="270" t="s">
        <v>10359</v>
      </c>
      <c r="M1244" s="270">
        <v>0</v>
      </c>
      <c r="N1244" s="270" t="s">
        <v>10359</v>
      </c>
      <c r="O1244" s="270">
        <v>0</v>
      </c>
      <c r="P1244" s="270" t="s">
        <v>10359</v>
      </c>
      <c r="Q1244" s="270">
        <v>0</v>
      </c>
      <c r="R1244" s="74"/>
      <c r="S1244" s="75" t="str">
        <f t="shared" si="105"/>
        <v>0000</v>
      </c>
      <c r="T1244" s="75" t="str">
        <f t="shared" si="106"/>
        <v>00000000000000000000000000000000</v>
      </c>
      <c r="V1244" s="197"/>
      <c r="W1244" s="75">
        <f t="shared" si="107"/>
        <v>0</v>
      </c>
      <c r="AE1244" s="479"/>
    </row>
    <row r="1245" spans="1:31" s="75" customFormat="1" ht="13.5" x14ac:dyDescent="0.2">
      <c r="A1245" s="211">
        <v>1242</v>
      </c>
      <c r="B1245" s="212" t="s">
        <v>2750</v>
      </c>
      <c r="C1245" s="213" t="s">
        <v>2751</v>
      </c>
      <c r="D1245" s="213" t="s">
        <v>2723</v>
      </c>
      <c r="E1245" s="213">
        <v>0</v>
      </c>
      <c r="F1245" s="213" t="s">
        <v>590</v>
      </c>
      <c r="G1245" s="214" t="s">
        <v>554</v>
      </c>
      <c r="H1245" s="208" t="str">
        <f>IF(Input!F$4="GMH_OECC",J1245,IF(Input!F$4="GMH_XOEC",L1245,IF(Input!F$4="GMH_Korea",N1245,IF(Input!F$4="GMH_EU",P1245,IF(Input!F$4="Skysuper",#REF!,IF(Input!F$4="SkyII",#REF!,IF(Input!F$4="XO-8000",#REF!, "FALSE")))))))</f>
        <v>00</v>
      </c>
      <c r="I1245" s="209">
        <f>IF(Input!F$4="GMH_OECC",K1245,IF(Input!F$4="GMH_XOEC",M1245,IF(Input!F$4="GMH_Korea",O1245,IF(Input!F$4="GMH_EU",Q1245,IF(Input!F$4="Skysuper",#REF!,IF(Input!F$4="SkyII",#REF!,IF(Input!F$4="XO-8000",#REF!, "FALSE")))))))</f>
        <v>0</v>
      </c>
      <c r="J1245" s="210" t="s">
        <v>10359</v>
      </c>
      <c r="K1245" s="268">
        <v>0</v>
      </c>
      <c r="L1245" s="270" t="s">
        <v>10359</v>
      </c>
      <c r="M1245" s="270">
        <v>0</v>
      </c>
      <c r="N1245" s="270" t="s">
        <v>10359</v>
      </c>
      <c r="O1245" s="270">
        <v>0</v>
      </c>
      <c r="P1245" s="270" t="s">
        <v>10359</v>
      </c>
      <c r="Q1245" s="270">
        <v>0</v>
      </c>
      <c r="R1245" s="74"/>
      <c r="S1245" s="75" t="str">
        <f t="shared" si="105"/>
        <v>0000</v>
      </c>
      <c r="T1245" s="75" t="str">
        <f t="shared" si="106"/>
        <v>00000000000000000000000000000000</v>
      </c>
      <c r="V1245" s="197"/>
      <c r="W1245" s="75">
        <f t="shared" si="107"/>
        <v>0</v>
      </c>
      <c r="AE1245" s="479"/>
    </row>
    <row r="1246" spans="1:31" s="75" customFormat="1" ht="13.5" x14ac:dyDescent="0.2">
      <c r="A1246" s="211">
        <v>1243</v>
      </c>
      <c r="B1246" s="212" t="s">
        <v>2752</v>
      </c>
      <c r="C1246" s="213" t="s">
        <v>2753</v>
      </c>
      <c r="D1246" s="213" t="s">
        <v>2723</v>
      </c>
      <c r="E1246" s="213">
        <v>0</v>
      </c>
      <c r="F1246" s="213" t="s">
        <v>590</v>
      </c>
      <c r="G1246" s="214" t="s">
        <v>554</v>
      </c>
      <c r="H1246" s="208" t="str">
        <f>IF(Input!F$4="GMH_OECC",J1246,IF(Input!F$4="GMH_XOEC",L1246,IF(Input!F$4="GMH_Korea",N1246,IF(Input!F$4="GMH_EU",P1246,IF(Input!F$4="Skysuper",#REF!,IF(Input!F$4="SkyII",#REF!,IF(Input!F$4="XO-8000",#REF!, "FALSE")))))))</f>
        <v>00</v>
      </c>
      <c r="I1246" s="209">
        <f>IF(Input!F$4="GMH_OECC",K1246,IF(Input!F$4="GMH_XOEC",M1246,IF(Input!F$4="GMH_Korea",O1246,IF(Input!F$4="GMH_EU",Q1246,IF(Input!F$4="Skysuper",#REF!,IF(Input!F$4="SkyII",#REF!,IF(Input!F$4="XO-8000",#REF!, "FALSE")))))))</f>
        <v>0</v>
      </c>
      <c r="J1246" s="210" t="s">
        <v>10359</v>
      </c>
      <c r="K1246" s="268">
        <v>0</v>
      </c>
      <c r="L1246" s="270" t="s">
        <v>10359</v>
      </c>
      <c r="M1246" s="270">
        <v>0</v>
      </c>
      <c r="N1246" s="270" t="s">
        <v>10359</v>
      </c>
      <c r="O1246" s="270">
        <v>0</v>
      </c>
      <c r="P1246" s="270" t="s">
        <v>10359</v>
      </c>
      <c r="Q1246" s="270">
        <v>0</v>
      </c>
      <c r="R1246" s="74"/>
      <c r="S1246" s="75" t="str">
        <f t="shared" si="105"/>
        <v>0000</v>
      </c>
      <c r="T1246" s="75" t="str">
        <f t="shared" si="106"/>
        <v>00000000000000000000000000000000</v>
      </c>
      <c r="V1246" s="197"/>
      <c r="W1246" s="75">
        <f t="shared" si="107"/>
        <v>0</v>
      </c>
      <c r="AE1246" s="479"/>
    </row>
    <row r="1247" spans="1:31" s="75" customFormat="1" ht="13.5" x14ac:dyDescent="0.2">
      <c r="A1247" s="211">
        <v>1244</v>
      </c>
      <c r="B1247" s="212" t="s">
        <v>2754</v>
      </c>
      <c r="C1247" s="213" t="s">
        <v>2755</v>
      </c>
      <c r="D1247" s="213" t="s">
        <v>2723</v>
      </c>
      <c r="E1247" s="213">
        <v>0</v>
      </c>
      <c r="F1247" s="213" t="s">
        <v>590</v>
      </c>
      <c r="G1247" s="214" t="s">
        <v>554</v>
      </c>
      <c r="H1247" s="208" t="str">
        <f>IF(Input!F$4="GMH_OECC",J1247,IF(Input!F$4="GMH_XOEC",L1247,IF(Input!F$4="GMH_Korea",N1247,IF(Input!F$4="GMH_EU",P1247,IF(Input!F$4="Skysuper",#REF!,IF(Input!F$4="SkyII",#REF!,IF(Input!F$4="XO-8000",#REF!, "FALSE")))))))</f>
        <v>00</v>
      </c>
      <c r="I1247" s="209">
        <f>IF(Input!F$4="GMH_OECC",K1247,IF(Input!F$4="GMH_XOEC",M1247,IF(Input!F$4="GMH_Korea",O1247,IF(Input!F$4="GMH_EU",Q1247,IF(Input!F$4="Skysuper",#REF!,IF(Input!F$4="SkyII",#REF!,IF(Input!F$4="XO-8000",#REF!, "FALSE")))))))</f>
        <v>0</v>
      </c>
      <c r="J1247" s="210" t="s">
        <v>10359</v>
      </c>
      <c r="K1247" s="268">
        <v>0</v>
      </c>
      <c r="L1247" s="270" t="s">
        <v>10359</v>
      </c>
      <c r="M1247" s="270">
        <v>0</v>
      </c>
      <c r="N1247" s="270" t="s">
        <v>10359</v>
      </c>
      <c r="O1247" s="270">
        <v>0</v>
      </c>
      <c r="P1247" s="270" t="s">
        <v>10359</v>
      </c>
      <c r="Q1247" s="270">
        <v>0</v>
      </c>
      <c r="R1247" s="74"/>
      <c r="S1247" s="75" t="str">
        <f t="shared" si="105"/>
        <v>0000</v>
      </c>
      <c r="T1247" s="75" t="str">
        <f t="shared" si="106"/>
        <v>00000000000000000000000000000000</v>
      </c>
      <c r="V1247" s="197"/>
      <c r="W1247" s="75">
        <f t="shared" si="107"/>
        <v>0</v>
      </c>
      <c r="AE1247" s="479"/>
    </row>
    <row r="1248" spans="1:31" s="75" customFormat="1" ht="13.5" x14ac:dyDescent="0.2">
      <c r="A1248" s="211">
        <v>1245</v>
      </c>
      <c r="B1248" s="212" t="s">
        <v>2756</v>
      </c>
      <c r="C1248" s="213" t="s">
        <v>2757</v>
      </c>
      <c r="D1248" s="213" t="s">
        <v>2723</v>
      </c>
      <c r="E1248" s="213">
        <v>0</v>
      </c>
      <c r="F1248" s="213" t="s">
        <v>590</v>
      </c>
      <c r="G1248" s="214" t="s">
        <v>554</v>
      </c>
      <c r="H1248" s="208" t="str">
        <f>IF(Input!F$4="GMH_OECC",J1248,IF(Input!F$4="GMH_XOEC",L1248,IF(Input!F$4="GMH_Korea",N1248,IF(Input!F$4="GMH_EU",P1248,IF(Input!F$4="Skysuper",#REF!,IF(Input!F$4="SkyII",#REF!,IF(Input!F$4="XO-8000",#REF!, "FALSE")))))))</f>
        <v>00</v>
      </c>
      <c r="I1248" s="209">
        <f>IF(Input!F$4="GMH_OECC",K1248,IF(Input!F$4="GMH_XOEC",M1248,IF(Input!F$4="GMH_Korea",O1248,IF(Input!F$4="GMH_EU",Q1248,IF(Input!F$4="Skysuper",#REF!,IF(Input!F$4="SkyII",#REF!,IF(Input!F$4="XO-8000",#REF!, "FALSE")))))))</f>
        <v>0</v>
      </c>
      <c r="J1248" s="210" t="s">
        <v>10359</v>
      </c>
      <c r="K1248" s="268">
        <v>0</v>
      </c>
      <c r="L1248" s="270" t="s">
        <v>10359</v>
      </c>
      <c r="M1248" s="270">
        <v>0</v>
      </c>
      <c r="N1248" s="270" t="s">
        <v>10359</v>
      </c>
      <c r="O1248" s="270">
        <v>0</v>
      </c>
      <c r="P1248" s="270" t="s">
        <v>10359</v>
      </c>
      <c r="Q1248" s="270">
        <v>0</v>
      </c>
      <c r="R1248" s="74"/>
      <c r="S1248" s="75" t="str">
        <f t="shared" si="105"/>
        <v>0000</v>
      </c>
      <c r="T1248" s="75" t="str">
        <f t="shared" si="106"/>
        <v>00000000000000000000000000000000</v>
      </c>
      <c r="V1248" s="197"/>
      <c r="W1248" s="75">
        <f t="shared" si="107"/>
        <v>0</v>
      </c>
      <c r="AE1248" s="479"/>
    </row>
    <row r="1249" spans="1:31" s="75" customFormat="1" ht="13.5" x14ac:dyDescent="0.2">
      <c r="A1249" s="211">
        <v>1246</v>
      </c>
      <c r="B1249" s="212" t="s">
        <v>2758</v>
      </c>
      <c r="C1249" s="213" t="s">
        <v>2759</v>
      </c>
      <c r="D1249" s="213" t="s">
        <v>2723</v>
      </c>
      <c r="E1249" s="213">
        <v>0</v>
      </c>
      <c r="F1249" s="213" t="s">
        <v>590</v>
      </c>
      <c r="G1249" s="214" t="s">
        <v>554</v>
      </c>
      <c r="H1249" s="208" t="str">
        <f>IF(Input!F$4="GMH_OECC",J1249,IF(Input!F$4="GMH_XOEC",L1249,IF(Input!F$4="GMH_Korea",N1249,IF(Input!F$4="GMH_EU",P1249,IF(Input!F$4="Skysuper",#REF!,IF(Input!F$4="SkyII",#REF!,IF(Input!F$4="XO-8000",#REF!, "FALSE")))))))</f>
        <v>00</v>
      </c>
      <c r="I1249" s="209">
        <f>IF(Input!F$4="GMH_OECC",K1249,IF(Input!F$4="GMH_XOEC",M1249,IF(Input!F$4="GMH_Korea",O1249,IF(Input!F$4="GMH_EU",Q1249,IF(Input!F$4="Skysuper",#REF!,IF(Input!F$4="SkyII",#REF!,IF(Input!F$4="XO-8000",#REF!, "FALSE")))))))</f>
        <v>0</v>
      </c>
      <c r="J1249" s="210" t="s">
        <v>10359</v>
      </c>
      <c r="K1249" s="268">
        <v>0</v>
      </c>
      <c r="L1249" s="270" t="s">
        <v>10359</v>
      </c>
      <c r="M1249" s="270">
        <v>0</v>
      </c>
      <c r="N1249" s="270" t="s">
        <v>10359</v>
      </c>
      <c r="O1249" s="270">
        <v>0</v>
      </c>
      <c r="P1249" s="270" t="s">
        <v>10359</v>
      </c>
      <c r="Q1249" s="270">
        <v>0</v>
      </c>
      <c r="R1249" s="74"/>
      <c r="S1249" s="75" t="str">
        <f t="shared" si="105"/>
        <v>0000</v>
      </c>
      <c r="T1249" s="75" t="str">
        <f t="shared" si="106"/>
        <v>00000000000000000000000000000000</v>
      </c>
      <c r="V1249" s="197"/>
      <c r="W1249" s="75">
        <f t="shared" si="107"/>
        <v>0</v>
      </c>
      <c r="AE1249" s="479"/>
    </row>
    <row r="1250" spans="1:31" s="75" customFormat="1" ht="13.5" x14ac:dyDescent="0.2">
      <c r="A1250" s="211">
        <v>1247</v>
      </c>
      <c r="B1250" s="212" t="s">
        <v>2760</v>
      </c>
      <c r="C1250" s="213" t="s">
        <v>2761</v>
      </c>
      <c r="D1250" s="213" t="s">
        <v>2762</v>
      </c>
      <c r="E1250" s="213">
        <v>0</v>
      </c>
      <c r="F1250" s="213" t="s">
        <v>590</v>
      </c>
      <c r="G1250" s="214" t="s">
        <v>554</v>
      </c>
      <c r="H1250" s="208" t="str">
        <f>IF(Input!F$4="GMH_OECC",J1250,IF(Input!F$4="GMH_XOEC",L1250,IF(Input!F$4="GMH_Korea",N1250,IF(Input!F$4="GMH_EU",P1250,IF(Input!F$4="Skysuper",#REF!,IF(Input!F$4="SkyII",#REF!,IF(Input!F$4="XO-8000",#REF!, "FALSE")))))))</f>
        <v>00</v>
      </c>
      <c r="I1250" s="209">
        <f>IF(Input!F$4="GMH_OECC",K1250,IF(Input!F$4="GMH_XOEC",M1250,IF(Input!F$4="GMH_Korea",O1250,IF(Input!F$4="GMH_EU",Q1250,IF(Input!F$4="Skysuper",#REF!,IF(Input!F$4="SkyII",#REF!,IF(Input!F$4="XO-8000",#REF!, "FALSE")))))))</f>
        <v>0</v>
      </c>
      <c r="J1250" s="210" t="s">
        <v>10359</v>
      </c>
      <c r="K1250" s="268">
        <v>0</v>
      </c>
      <c r="L1250" s="270" t="s">
        <v>10359</v>
      </c>
      <c r="M1250" s="270">
        <v>0</v>
      </c>
      <c r="N1250" s="270" t="s">
        <v>10359</v>
      </c>
      <c r="O1250" s="270">
        <v>0</v>
      </c>
      <c r="P1250" s="270" t="s">
        <v>10359</v>
      </c>
      <c r="Q1250" s="270">
        <v>0</v>
      </c>
      <c r="R1250" s="74"/>
      <c r="S1250" s="75" t="str">
        <f t="shared" si="105"/>
        <v>0000</v>
      </c>
      <c r="T1250" s="75" t="str">
        <f t="shared" si="106"/>
        <v>00000000000000000000000000000000</v>
      </c>
      <c r="V1250" s="197"/>
      <c r="W1250" s="75">
        <f t="shared" si="107"/>
        <v>0</v>
      </c>
      <c r="AE1250" s="479"/>
    </row>
    <row r="1251" spans="1:31" s="75" customFormat="1" ht="13.5" x14ac:dyDescent="0.2">
      <c r="A1251" s="211">
        <v>1248</v>
      </c>
      <c r="B1251" s="212" t="s">
        <v>2763</v>
      </c>
      <c r="C1251" s="213" t="s">
        <v>2764</v>
      </c>
      <c r="D1251" s="213" t="s">
        <v>2762</v>
      </c>
      <c r="E1251" s="213">
        <v>0</v>
      </c>
      <c r="F1251" s="213" t="s">
        <v>590</v>
      </c>
      <c r="G1251" s="214" t="s">
        <v>554</v>
      </c>
      <c r="H1251" s="208" t="str">
        <f>IF(Input!F$4="GMH_OECC",J1251,IF(Input!F$4="GMH_XOEC",L1251,IF(Input!F$4="GMH_Korea",N1251,IF(Input!F$4="GMH_EU",P1251,IF(Input!F$4="Skysuper",#REF!,IF(Input!F$4="SkyII",#REF!,IF(Input!F$4="XO-8000",#REF!, "FALSE")))))))</f>
        <v>00</v>
      </c>
      <c r="I1251" s="209">
        <f>IF(Input!F$4="GMH_OECC",K1251,IF(Input!F$4="GMH_XOEC",M1251,IF(Input!F$4="GMH_Korea",O1251,IF(Input!F$4="GMH_EU",Q1251,IF(Input!F$4="Skysuper",#REF!,IF(Input!F$4="SkyII",#REF!,IF(Input!F$4="XO-8000",#REF!, "FALSE")))))))</f>
        <v>0</v>
      </c>
      <c r="J1251" s="210" t="s">
        <v>10359</v>
      </c>
      <c r="K1251" s="268">
        <v>0</v>
      </c>
      <c r="L1251" s="270" t="s">
        <v>10359</v>
      </c>
      <c r="M1251" s="270">
        <v>0</v>
      </c>
      <c r="N1251" s="270" t="s">
        <v>10359</v>
      </c>
      <c r="O1251" s="270">
        <v>0</v>
      </c>
      <c r="P1251" s="270" t="s">
        <v>10359</v>
      </c>
      <c r="Q1251" s="270">
        <v>0</v>
      </c>
      <c r="R1251" s="74"/>
      <c r="S1251" s="75" t="str">
        <f t="shared" si="105"/>
        <v>0000</v>
      </c>
      <c r="T1251" s="75" t="str">
        <f t="shared" si="106"/>
        <v>00000000000000000000000000000000</v>
      </c>
      <c r="V1251" s="197"/>
      <c r="W1251" s="75">
        <f t="shared" si="107"/>
        <v>0</v>
      </c>
      <c r="AE1251" s="479"/>
    </row>
    <row r="1252" spans="1:31" s="75" customFormat="1" ht="13.5" x14ac:dyDescent="0.2">
      <c r="A1252" s="211">
        <v>1249</v>
      </c>
      <c r="B1252" s="212" t="s">
        <v>2765</v>
      </c>
      <c r="C1252" s="213" t="s">
        <v>2766</v>
      </c>
      <c r="D1252" s="213" t="s">
        <v>2762</v>
      </c>
      <c r="E1252" s="213">
        <v>0</v>
      </c>
      <c r="F1252" s="213" t="s">
        <v>590</v>
      </c>
      <c r="G1252" s="214" t="s">
        <v>572</v>
      </c>
      <c r="H1252" s="208" t="str">
        <f>IF(Input!F$4="GMH_OECC",J1252,IF(Input!F$4="GMH_XOEC",L1252,IF(Input!F$4="GMH_Korea",N1252,IF(Input!F$4="GMH_EU",P1252,IF(Input!F$4="Skysuper",#REF!,IF(Input!F$4="SkyII",#REF!,IF(Input!F$4="XO-8000",#REF!, "FALSE")))))))</f>
        <v>00</v>
      </c>
      <c r="I1252" s="209">
        <f>IF(Input!F$4="GMH_OECC",K1252,IF(Input!F$4="GMH_XOEC",M1252,IF(Input!F$4="GMH_Korea",O1252,IF(Input!F$4="GMH_EU",Q1252,IF(Input!F$4="Skysuper",#REF!,IF(Input!F$4="SkyII",#REF!,IF(Input!F$4="XO-8000",#REF!, "FALSE")))))))</f>
        <v>0</v>
      </c>
      <c r="J1252" s="210" t="s">
        <v>10359</v>
      </c>
      <c r="K1252" s="268">
        <v>0</v>
      </c>
      <c r="L1252" s="270" t="s">
        <v>10359</v>
      </c>
      <c r="M1252" s="270">
        <v>0</v>
      </c>
      <c r="N1252" s="270" t="s">
        <v>10359</v>
      </c>
      <c r="O1252" s="270">
        <v>0</v>
      </c>
      <c r="P1252" s="270" t="s">
        <v>10359</v>
      </c>
      <c r="Q1252" s="270">
        <v>0</v>
      </c>
      <c r="R1252" s="74"/>
      <c r="S1252" s="75" t="str">
        <f t="shared" si="105"/>
        <v>0000</v>
      </c>
      <c r="T1252" s="75" t="str">
        <f t="shared" si="106"/>
        <v>00000000000000000000000000000000</v>
      </c>
      <c r="V1252" s="197"/>
      <c r="W1252" s="75">
        <f t="shared" si="107"/>
        <v>0</v>
      </c>
      <c r="AE1252" s="479"/>
    </row>
    <row r="1253" spans="1:31" s="75" customFormat="1" ht="13.5" x14ac:dyDescent="0.2">
      <c r="A1253" s="211">
        <v>1250</v>
      </c>
      <c r="B1253" s="212" t="s">
        <v>2767</v>
      </c>
      <c r="C1253" s="213" t="s">
        <v>2768</v>
      </c>
      <c r="D1253" s="213" t="s">
        <v>2762</v>
      </c>
      <c r="E1253" s="213">
        <v>0</v>
      </c>
      <c r="F1253" s="213" t="s">
        <v>590</v>
      </c>
      <c r="G1253" s="214" t="s">
        <v>572</v>
      </c>
      <c r="H1253" s="208" t="str">
        <f>IF(Input!F$4="GMH_OECC",J1253,IF(Input!F$4="GMH_XOEC",L1253,IF(Input!F$4="GMH_Korea",N1253,IF(Input!F$4="GMH_EU",P1253,IF(Input!F$4="Skysuper",#REF!,IF(Input!F$4="SkyII",#REF!,IF(Input!F$4="XO-8000",#REF!, "FALSE")))))))</f>
        <v>00</v>
      </c>
      <c r="I1253" s="209">
        <f>IF(Input!F$4="GMH_OECC",K1253,IF(Input!F$4="GMH_XOEC",M1253,IF(Input!F$4="GMH_Korea",O1253,IF(Input!F$4="GMH_EU",Q1253,IF(Input!F$4="Skysuper",#REF!,IF(Input!F$4="SkyII",#REF!,IF(Input!F$4="XO-8000",#REF!, "FALSE")))))))</f>
        <v>0</v>
      </c>
      <c r="J1253" s="210" t="s">
        <v>10359</v>
      </c>
      <c r="K1253" s="268">
        <v>0</v>
      </c>
      <c r="L1253" s="270" t="s">
        <v>10359</v>
      </c>
      <c r="M1253" s="270">
        <v>0</v>
      </c>
      <c r="N1253" s="270" t="s">
        <v>10359</v>
      </c>
      <c r="O1253" s="270">
        <v>0</v>
      </c>
      <c r="P1253" s="270" t="s">
        <v>10359</v>
      </c>
      <c r="Q1253" s="270">
        <v>0</v>
      </c>
      <c r="R1253" s="74"/>
      <c r="S1253" s="75" t="str">
        <f t="shared" si="105"/>
        <v>0000</v>
      </c>
      <c r="T1253" s="75" t="str">
        <f t="shared" si="106"/>
        <v>00000000000000000000000000000000</v>
      </c>
      <c r="V1253" s="197"/>
      <c r="W1253" s="75">
        <f t="shared" si="107"/>
        <v>0</v>
      </c>
      <c r="AE1253" s="479"/>
    </row>
    <row r="1254" spans="1:31" s="75" customFormat="1" ht="24" x14ac:dyDescent="0.2">
      <c r="A1254" s="211">
        <v>1251</v>
      </c>
      <c r="B1254" s="212" t="s">
        <v>2769</v>
      </c>
      <c r="C1254" s="213" t="s">
        <v>2770</v>
      </c>
      <c r="D1254" s="213" t="s">
        <v>2723</v>
      </c>
      <c r="E1254" s="213">
        <v>0</v>
      </c>
      <c r="F1254" s="213" t="s">
        <v>553</v>
      </c>
      <c r="G1254" s="214" t="s">
        <v>572</v>
      </c>
      <c r="H1254" s="208" t="str">
        <f>IF(Input!F$4="GMH_OECC",J1254,IF(Input!F$4="GMH_XOEC",L1254,IF(Input!F$4="GMH_Korea",N1254,IF(Input!F$4="GMH_EU",P1254,IF(Input!F$4="Skysuper",#REF!,IF(Input!F$4="SkyII",#REF!,IF(Input!F$4="XO-8000",#REF!, "FALSE")))))))</f>
        <v>00</v>
      </c>
      <c r="I1254" s="209">
        <f>IF(Input!F$4="GMH_OECC",K1254,IF(Input!F$4="GMH_XOEC",M1254,IF(Input!F$4="GMH_Korea",O1254,IF(Input!F$4="GMH_EU",Q1254,IF(Input!F$4="Skysuper",#REF!,IF(Input!F$4="SkyII",#REF!,IF(Input!F$4="XO-8000",#REF!, "FALSE")))))))</f>
        <v>0</v>
      </c>
      <c r="J1254" s="210" t="s">
        <v>10359</v>
      </c>
      <c r="K1254" s="268">
        <v>0</v>
      </c>
      <c r="L1254" s="270" t="s">
        <v>10359</v>
      </c>
      <c r="M1254" s="270">
        <v>0</v>
      </c>
      <c r="N1254" s="270" t="s">
        <v>10359</v>
      </c>
      <c r="O1254" s="270">
        <v>0</v>
      </c>
      <c r="P1254" s="270" t="s">
        <v>10359</v>
      </c>
      <c r="Q1254" s="270">
        <v>0</v>
      </c>
      <c r="R1254" s="74"/>
      <c r="S1254" s="75" t="str">
        <f t="shared" si="105"/>
        <v>0000</v>
      </c>
      <c r="T1254" s="75" t="str">
        <f t="shared" si="106"/>
        <v>00000000000000000000000000000000</v>
      </c>
      <c r="V1254" s="197"/>
      <c r="W1254" s="75">
        <f t="shared" si="107"/>
        <v>0</v>
      </c>
      <c r="AE1254" s="479"/>
    </row>
    <row r="1255" spans="1:31" s="75" customFormat="1" ht="13.5" x14ac:dyDescent="0.2">
      <c r="A1255" s="211">
        <v>1252</v>
      </c>
      <c r="B1255" s="212" t="s">
        <v>2771</v>
      </c>
      <c r="C1255" s="213" t="s">
        <v>2772</v>
      </c>
      <c r="D1255" s="213" t="s">
        <v>2723</v>
      </c>
      <c r="E1255" s="213">
        <v>0</v>
      </c>
      <c r="F1255" s="213" t="s">
        <v>553</v>
      </c>
      <c r="G1255" s="214" t="s">
        <v>572</v>
      </c>
      <c r="H1255" s="208" t="str">
        <f>IF(Input!F$4="GMH_OECC",J1255,IF(Input!F$4="GMH_XOEC",L1255,IF(Input!F$4="GMH_Korea",N1255,IF(Input!F$4="GMH_EU",P1255,IF(Input!F$4="Skysuper",#REF!,IF(Input!F$4="SkyII",#REF!,IF(Input!F$4="XO-8000",#REF!, "FALSE")))))))</f>
        <v>00</v>
      </c>
      <c r="I1255" s="209">
        <f>IF(Input!F$4="GMH_OECC",K1255,IF(Input!F$4="GMH_XOEC",M1255,IF(Input!F$4="GMH_Korea",O1255,IF(Input!F$4="GMH_EU",Q1255,IF(Input!F$4="Skysuper",#REF!,IF(Input!F$4="SkyII",#REF!,IF(Input!F$4="XO-8000",#REF!, "FALSE")))))))</f>
        <v>0</v>
      </c>
      <c r="J1255" s="210" t="s">
        <v>10359</v>
      </c>
      <c r="K1255" s="268">
        <v>0</v>
      </c>
      <c r="L1255" s="270" t="s">
        <v>10359</v>
      </c>
      <c r="M1255" s="270">
        <v>0</v>
      </c>
      <c r="N1255" s="270" t="s">
        <v>10359</v>
      </c>
      <c r="O1255" s="270">
        <v>0</v>
      </c>
      <c r="P1255" s="270" t="s">
        <v>10359</v>
      </c>
      <c r="Q1255" s="270">
        <v>0</v>
      </c>
      <c r="R1255" s="74"/>
      <c r="S1255" s="75" t="str">
        <f t="shared" si="105"/>
        <v>0000</v>
      </c>
      <c r="T1255" s="75" t="str">
        <f t="shared" si="106"/>
        <v>00000000000000000000000000000000</v>
      </c>
      <c r="V1255" s="197"/>
      <c r="W1255" s="75">
        <f t="shared" si="107"/>
        <v>0</v>
      </c>
      <c r="AE1255" s="479"/>
    </row>
    <row r="1256" spans="1:31" s="75" customFormat="1" ht="13.5" x14ac:dyDescent="0.2">
      <c r="A1256" s="211">
        <v>1253</v>
      </c>
      <c r="B1256" s="212" t="s">
        <v>2773</v>
      </c>
      <c r="C1256" s="213" t="s">
        <v>2774</v>
      </c>
      <c r="D1256" s="213" t="s">
        <v>2723</v>
      </c>
      <c r="E1256" s="213">
        <v>0</v>
      </c>
      <c r="F1256" s="213" t="s">
        <v>553</v>
      </c>
      <c r="G1256" s="214" t="s">
        <v>572</v>
      </c>
      <c r="H1256" s="208" t="str">
        <f>IF(Input!F$4="GMH_OECC",J1256,IF(Input!F$4="GMH_XOEC",L1256,IF(Input!F$4="GMH_Korea",N1256,IF(Input!F$4="GMH_EU",P1256,IF(Input!F$4="Skysuper",#REF!,IF(Input!F$4="SkyII",#REF!,IF(Input!F$4="XO-8000",#REF!, "FALSE")))))))</f>
        <v>00</v>
      </c>
      <c r="I1256" s="209">
        <f>IF(Input!F$4="GMH_OECC",K1256,IF(Input!F$4="GMH_XOEC",M1256,IF(Input!F$4="GMH_Korea",O1256,IF(Input!F$4="GMH_EU",Q1256,IF(Input!F$4="Skysuper",#REF!,IF(Input!F$4="SkyII",#REF!,IF(Input!F$4="XO-8000",#REF!, "FALSE")))))))</f>
        <v>0</v>
      </c>
      <c r="J1256" s="210" t="s">
        <v>10359</v>
      </c>
      <c r="K1256" s="268">
        <v>0</v>
      </c>
      <c r="L1256" s="270" t="s">
        <v>10359</v>
      </c>
      <c r="M1256" s="270">
        <v>0</v>
      </c>
      <c r="N1256" s="270" t="s">
        <v>10359</v>
      </c>
      <c r="O1256" s="270">
        <v>0</v>
      </c>
      <c r="P1256" s="270" t="s">
        <v>10359</v>
      </c>
      <c r="Q1256" s="270">
        <v>0</v>
      </c>
      <c r="R1256" s="74"/>
      <c r="S1256" s="75" t="str">
        <f t="shared" si="105"/>
        <v>0000</v>
      </c>
      <c r="T1256" s="75" t="str">
        <f t="shared" si="106"/>
        <v>00000000000000000000000000000000</v>
      </c>
      <c r="V1256" s="197"/>
      <c r="W1256" s="75">
        <f t="shared" si="107"/>
        <v>0</v>
      </c>
      <c r="AE1256" s="479"/>
    </row>
    <row r="1257" spans="1:31" s="75" customFormat="1" ht="13.5" x14ac:dyDescent="0.2">
      <c r="A1257" s="211">
        <v>1254</v>
      </c>
      <c r="B1257" s="212" t="s">
        <v>2775</v>
      </c>
      <c r="C1257" s="213" t="s">
        <v>2776</v>
      </c>
      <c r="D1257" s="213" t="s">
        <v>2723</v>
      </c>
      <c r="E1257" s="213">
        <v>0</v>
      </c>
      <c r="F1257" s="213" t="s">
        <v>553</v>
      </c>
      <c r="G1257" s="214" t="s">
        <v>554</v>
      </c>
      <c r="H1257" s="208" t="str">
        <f>IF(Input!F$4="GMH_OECC",J1257,IF(Input!F$4="GMH_XOEC",L1257,IF(Input!F$4="GMH_Korea",N1257,IF(Input!F$4="GMH_EU",P1257,IF(Input!F$4="Skysuper",#REF!,IF(Input!F$4="SkyII",#REF!,IF(Input!F$4="XO-8000",#REF!, "FALSE")))))))</f>
        <v>00</v>
      </c>
      <c r="I1257" s="209">
        <f>IF(Input!F$4="GMH_OECC",K1257,IF(Input!F$4="GMH_XOEC",M1257,IF(Input!F$4="GMH_Korea",O1257,IF(Input!F$4="GMH_EU",Q1257,IF(Input!F$4="Skysuper",#REF!,IF(Input!F$4="SkyII",#REF!,IF(Input!F$4="XO-8000",#REF!, "FALSE")))))))</f>
        <v>0</v>
      </c>
      <c r="J1257" s="210" t="s">
        <v>10359</v>
      </c>
      <c r="K1257" s="268">
        <v>0</v>
      </c>
      <c r="L1257" s="270" t="s">
        <v>10359</v>
      </c>
      <c r="M1257" s="270">
        <v>0</v>
      </c>
      <c r="N1257" s="270" t="s">
        <v>10359</v>
      </c>
      <c r="O1257" s="270">
        <v>0</v>
      </c>
      <c r="P1257" s="270" t="s">
        <v>10359</v>
      </c>
      <c r="Q1257" s="270">
        <v>0</v>
      </c>
      <c r="R1257" s="74"/>
      <c r="S1257" s="75" t="str">
        <f t="shared" si="105"/>
        <v>0000</v>
      </c>
      <c r="T1257" s="75" t="str">
        <f t="shared" si="106"/>
        <v>00000000000000000000000000000000</v>
      </c>
      <c r="V1257" s="197"/>
      <c r="W1257" s="75">
        <f t="shared" si="107"/>
        <v>0</v>
      </c>
      <c r="AE1257" s="479"/>
    </row>
    <row r="1258" spans="1:31" s="75" customFormat="1" ht="13.5" x14ac:dyDescent="0.2">
      <c r="A1258" s="211">
        <v>1255</v>
      </c>
      <c r="B1258" s="212" t="s">
        <v>2777</v>
      </c>
      <c r="C1258" s="213" t="s">
        <v>2778</v>
      </c>
      <c r="D1258" s="213" t="s">
        <v>2723</v>
      </c>
      <c r="E1258" s="213">
        <v>0</v>
      </c>
      <c r="F1258" s="213" t="s">
        <v>590</v>
      </c>
      <c r="G1258" s="214" t="s">
        <v>572</v>
      </c>
      <c r="H1258" s="208" t="str">
        <f>IF(Input!F$4="GMH_OECC",J1258,IF(Input!F$4="GMH_XOEC",L1258,IF(Input!F$4="GMH_Korea",N1258,IF(Input!F$4="GMH_EU",P1258,IF(Input!F$4="Skysuper",#REF!,IF(Input!F$4="SkyII",#REF!,IF(Input!F$4="XO-8000",#REF!, "FALSE")))))))</f>
        <v>00</v>
      </c>
      <c r="I1258" s="209">
        <f>IF(Input!F$4="GMH_OECC",K1258,IF(Input!F$4="GMH_XOEC",M1258,IF(Input!F$4="GMH_Korea",O1258,IF(Input!F$4="GMH_EU",Q1258,IF(Input!F$4="Skysuper",#REF!,IF(Input!F$4="SkyII",#REF!,IF(Input!F$4="XO-8000",#REF!, "FALSE")))))))</f>
        <v>0</v>
      </c>
      <c r="J1258" s="210" t="s">
        <v>10359</v>
      </c>
      <c r="K1258" s="268">
        <v>0</v>
      </c>
      <c r="L1258" s="270" t="s">
        <v>10359</v>
      </c>
      <c r="M1258" s="270">
        <v>0</v>
      </c>
      <c r="N1258" s="270" t="s">
        <v>10359</v>
      </c>
      <c r="O1258" s="270">
        <v>0</v>
      </c>
      <c r="P1258" s="270" t="s">
        <v>10359</v>
      </c>
      <c r="Q1258" s="270">
        <v>0</v>
      </c>
      <c r="R1258" s="74"/>
      <c r="S1258" s="75" t="str">
        <f t="shared" si="105"/>
        <v>0000</v>
      </c>
      <c r="T1258" s="75" t="str">
        <f t="shared" si="106"/>
        <v>00000000000000000000000000000000</v>
      </c>
      <c r="V1258" s="197"/>
      <c r="W1258" s="75">
        <f t="shared" si="107"/>
        <v>0</v>
      </c>
      <c r="AE1258" s="479"/>
    </row>
    <row r="1259" spans="1:31" s="75" customFormat="1" ht="13.5" x14ac:dyDescent="0.2">
      <c r="A1259" s="211">
        <v>1256</v>
      </c>
      <c r="B1259" s="212" t="s">
        <v>2779</v>
      </c>
      <c r="C1259" s="213" t="s">
        <v>2780</v>
      </c>
      <c r="D1259" s="213" t="s">
        <v>2723</v>
      </c>
      <c r="E1259" s="213">
        <v>0</v>
      </c>
      <c r="F1259" s="213" t="s">
        <v>553</v>
      </c>
      <c r="G1259" s="214" t="s">
        <v>554</v>
      </c>
      <c r="H1259" s="208" t="str">
        <f>IF(Input!F$4="GMH_OECC",J1259,IF(Input!F$4="GMH_XOEC",L1259,IF(Input!F$4="GMH_Korea",N1259,IF(Input!F$4="GMH_EU",P1259,IF(Input!F$4="Skysuper",#REF!,IF(Input!F$4="SkyII",#REF!,IF(Input!F$4="XO-8000",#REF!, "FALSE")))))))</f>
        <v>00</v>
      </c>
      <c r="I1259" s="209">
        <f>IF(Input!F$4="GMH_OECC",K1259,IF(Input!F$4="GMH_XOEC",M1259,IF(Input!F$4="GMH_Korea",O1259,IF(Input!F$4="GMH_EU",Q1259,IF(Input!F$4="Skysuper",#REF!,IF(Input!F$4="SkyII",#REF!,IF(Input!F$4="XO-8000",#REF!, "FALSE")))))))</f>
        <v>0</v>
      </c>
      <c r="J1259" s="210" t="s">
        <v>10359</v>
      </c>
      <c r="K1259" s="268">
        <v>0</v>
      </c>
      <c r="L1259" s="270" t="s">
        <v>10359</v>
      </c>
      <c r="M1259" s="270">
        <v>0</v>
      </c>
      <c r="N1259" s="270" t="s">
        <v>10359</v>
      </c>
      <c r="O1259" s="270">
        <v>0</v>
      </c>
      <c r="P1259" s="270" t="s">
        <v>10359</v>
      </c>
      <c r="Q1259" s="270">
        <v>0</v>
      </c>
      <c r="R1259" s="74"/>
      <c r="S1259" s="75" t="str">
        <f t="shared" si="105"/>
        <v>0000</v>
      </c>
      <c r="T1259" s="75" t="str">
        <f t="shared" si="106"/>
        <v>00000000000000000000000000000000</v>
      </c>
      <c r="V1259" s="197"/>
      <c r="W1259" s="75">
        <f t="shared" si="107"/>
        <v>0</v>
      </c>
      <c r="AE1259" s="479"/>
    </row>
    <row r="1260" spans="1:31" s="75" customFormat="1" ht="13.5" x14ac:dyDescent="0.2">
      <c r="A1260" s="211">
        <v>1257</v>
      </c>
      <c r="B1260" s="212" t="s">
        <v>2781</v>
      </c>
      <c r="C1260" s="213" t="s">
        <v>2782</v>
      </c>
      <c r="D1260" s="213" t="s">
        <v>2723</v>
      </c>
      <c r="E1260" s="213">
        <v>0</v>
      </c>
      <c r="F1260" s="213" t="s">
        <v>553</v>
      </c>
      <c r="G1260" s="214" t="s">
        <v>554</v>
      </c>
      <c r="H1260" s="208">
        <f>IF(Input!F$4="GMH_OECC",J1260,IF(Input!F$4="GMH_XOEC",L1260,IF(Input!F$4="GMH_Korea",N1260,IF(Input!F$4="GMH_EU",P1260,IF(Input!F$4="Skysuper",#REF!,IF(Input!F$4="SkyII",#REF!,IF(Input!F$4="XO-8000",#REF!, "FALSE")))))))</f>
        <v>0</v>
      </c>
      <c r="I1260" s="209">
        <f>IF(Input!F$4="GMH_OECC",K1260,IF(Input!F$4="GMH_XOEC",M1260,IF(Input!F$4="GMH_Korea",O1260,IF(Input!F$4="GMH_EU",Q1260,IF(Input!F$4="Skysuper",#REF!,IF(Input!F$4="SkyII",#REF!,IF(Input!F$4="XO-8000",#REF!, "FALSE")))))))</f>
        <v>0</v>
      </c>
      <c r="J1260" s="315">
        <f>IF(OR(PX2.1=5,PX2.1=4),7,0)</f>
        <v>0</v>
      </c>
      <c r="K1260" s="315">
        <f>IF(OR(PX2.1=5,PX2.1=4),1,0)</f>
        <v>0</v>
      </c>
      <c r="L1260" s="315">
        <f>J1260</f>
        <v>0</v>
      </c>
      <c r="M1260" s="320">
        <f>K1260</f>
        <v>0</v>
      </c>
      <c r="N1260" s="315">
        <f>J1260</f>
        <v>0</v>
      </c>
      <c r="O1260" s="320">
        <f>K1260</f>
        <v>0</v>
      </c>
      <c r="P1260" s="315">
        <f>J1260</f>
        <v>0</v>
      </c>
      <c r="Q1260" s="320">
        <f>K1260</f>
        <v>0</v>
      </c>
      <c r="R1260" s="321" t="s">
        <v>10410</v>
      </c>
      <c r="S1260" s="75" t="str">
        <f>IF(OR(PX2.1=5,PX2.1=4),"8","0")&amp;DEC2HEX(2^(I1260-1))&amp;IF(LEN(DEC2HEX(H1260))=2,DEC2HEX(H1260),"0"&amp;DEC2HEX(H1260))</f>
        <v>0000</v>
      </c>
      <c r="T1260" s="75" t="str">
        <f t="shared" si="106"/>
        <v>00000000000000000000000000000000</v>
      </c>
      <c r="V1260" s="197"/>
      <c r="W1260" s="75">
        <f t="shared" si="107"/>
        <v>0</v>
      </c>
      <c r="AE1260" s="479"/>
    </row>
    <row r="1261" spans="1:31" s="75" customFormat="1" ht="13.5" x14ac:dyDescent="0.2">
      <c r="A1261" s="211">
        <v>1258</v>
      </c>
      <c r="B1261" s="212" t="s">
        <v>2783</v>
      </c>
      <c r="C1261" s="213" t="s">
        <v>2784</v>
      </c>
      <c r="D1261" s="213" t="s">
        <v>2723</v>
      </c>
      <c r="E1261" s="213">
        <v>0</v>
      </c>
      <c r="F1261" s="213" t="s">
        <v>553</v>
      </c>
      <c r="G1261" s="214" t="s">
        <v>554</v>
      </c>
      <c r="H1261" s="208">
        <f>IF(Input!F$4="GMH_OECC",J1261,IF(Input!F$4="GMH_XOEC",L1261,IF(Input!F$4="GMH_Korea",N1261,IF(Input!F$4="GMH_EU",P1261,IF(Input!F$4="Skysuper",#REF!,IF(Input!F$4="SkyII",#REF!,IF(Input!F$4="XO-8000",#REF!, "FALSE")))))))</f>
        <v>0</v>
      </c>
      <c r="I1261" s="209">
        <f>IF(Input!F$4="GMH_OECC",K1261,IF(Input!F$4="GMH_XOEC",M1261,IF(Input!F$4="GMH_Korea",O1261,IF(Input!F$4="GMH_EU",Q1261,IF(Input!F$4="Skysuper",#REF!,IF(Input!F$4="SkyII",#REF!,IF(Input!F$4="XO-8000",#REF!, "FALSE")))))))</f>
        <v>0</v>
      </c>
      <c r="J1261" s="315">
        <f>IF(OR(PX2.1=5,PX2.1=4),7,0)</f>
        <v>0</v>
      </c>
      <c r="K1261" s="315">
        <f>IF(OR(PX2.1=5,PX2.1=4),2,0)</f>
        <v>0</v>
      </c>
      <c r="L1261" s="315">
        <f t="shared" ref="L1261:L1263" si="108">J1261</f>
        <v>0</v>
      </c>
      <c r="M1261" s="320">
        <f t="shared" ref="M1261:M1263" si="109">K1261</f>
        <v>0</v>
      </c>
      <c r="N1261" s="315">
        <f t="shared" ref="N1261:N1263" si="110">J1261</f>
        <v>0</v>
      </c>
      <c r="O1261" s="320">
        <f t="shared" ref="O1261:O1263" si="111">K1261</f>
        <v>0</v>
      </c>
      <c r="P1261" s="315">
        <f t="shared" ref="P1261:P1263" si="112">J1261</f>
        <v>0</v>
      </c>
      <c r="Q1261" s="320">
        <f t="shared" ref="Q1261:Q1263" si="113">K1261</f>
        <v>0</v>
      </c>
      <c r="R1261" s="321" t="s">
        <v>10410</v>
      </c>
      <c r="S1261" s="75" t="str">
        <f>IF(OR(PX2.1=5,PX2.1=4),"8","0")&amp;DEC2HEX(2^(I1261-1))&amp;IF(LEN(DEC2HEX(H1261))=2,DEC2HEX(H1261),"0"&amp;DEC2HEX(H1261))</f>
        <v>0000</v>
      </c>
      <c r="T1261" s="75" t="str">
        <f t="shared" si="106"/>
        <v>00000000000000000000000000000000</v>
      </c>
      <c r="V1261" s="197"/>
      <c r="W1261" s="75">
        <f t="shared" si="107"/>
        <v>0</v>
      </c>
      <c r="AE1261" s="479"/>
    </row>
    <row r="1262" spans="1:31" s="75" customFormat="1" ht="24" x14ac:dyDescent="0.2">
      <c r="A1262" s="211">
        <v>1259</v>
      </c>
      <c r="B1262" s="212" t="s">
        <v>2785</v>
      </c>
      <c r="C1262" s="213" t="s">
        <v>2786</v>
      </c>
      <c r="D1262" s="213" t="s">
        <v>2723</v>
      </c>
      <c r="E1262" s="213">
        <v>0</v>
      </c>
      <c r="F1262" s="213" t="s">
        <v>553</v>
      </c>
      <c r="G1262" s="214" t="s">
        <v>554</v>
      </c>
      <c r="H1262" s="208">
        <f>IF(Input!F$4="GMH_OECC",J1262,IF(Input!F$4="GMH_XOEC",L1262,IF(Input!F$4="GMH_Korea",N1262,IF(Input!F$4="GMH_EU",P1262,IF(Input!F$4="Skysuper",#REF!,IF(Input!F$4="SkyII",#REF!,IF(Input!F$4="XO-8000",#REF!, "FALSE")))))))</f>
        <v>0</v>
      </c>
      <c r="I1262" s="209">
        <f>IF(Input!F$4="GMH_OECC",K1262,IF(Input!F$4="GMH_XOEC",M1262,IF(Input!F$4="GMH_Korea",O1262,IF(Input!F$4="GMH_EU",Q1262,IF(Input!F$4="Skysuper",#REF!,IF(Input!F$4="SkyII",#REF!,IF(Input!F$4="XO-8000",#REF!, "FALSE")))))))</f>
        <v>0</v>
      </c>
      <c r="J1262" s="315">
        <f>IF(OR(PX2.1=5,PX2.1=4),6,0)</f>
        <v>0</v>
      </c>
      <c r="K1262" s="315">
        <f>IF(OR(PX2.1=5,PX2.1=4),1,0)</f>
        <v>0</v>
      </c>
      <c r="L1262" s="315">
        <f t="shared" si="108"/>
        <v>0</v>
      </c>
      <c r="M1262" s="320">
        <f t="shared" si="109"/>
        <v>0</v>
      </c>
      <c r="N1262" s="315">
        <f t="shared" si="110"/>
        <v>0</v>
      </c>
      <c r="O1262" s="320">
        <f t="shared" si="111"/>
        <v>0</v>
      </c>
      <c r="P1262" s="315">
        <f t="shared" si="112"/>
        <v>0</v>
      </c>
      <c r="Q1262" s="320">
        <f t="shared" si="113"/>
        <v>0</v>
      </c>
      <c r="R1262" s="321" t="s">
        <v>10410</v>
      </c>
      <c r="S1262" s="75" t="str">
        <f>IF(OR(PX2.1=5,PX2.1=4),"8","0")&amp;DEC2HEX(2^(I1262-1))&amp;IF(LEN(DEC2HEX(H1262))=2,DEC2HEX(H1262),"0"&amp;DEC2HEX(H1262))</f>
        <v>0000</v>
      </c>
      <c r="T1262" s="75" t="str">
        <f t="shared" si="106"/>
        <v>00000000000000000000000000000000</v>
      </c>
      <c r="V1262" s="197"/>
      <c r="W1262" s="75">
        <f t="shared" si="107"/>
        <v>0</v>
      </c>
      <c r="AE1262" s="479"/>
    </row>
    <row r="1263" spans="1:31" s="75" customFormat="1" ht="24" x14ac:dyDescent="0.2">
      <c r="A1263" s="211">
        <v>1260</v>
      </c>
      <c r="B1263" s="212" t="s">
        <v>2787</v>
      </c>
      <c r="C1263" s="213" t="s">
        <v>2788</v>
      </c>
      <c r="D1263" s="213" t="s">
        <v>2723</v>
      </c>
      <c r="E1263" s="213">
        <v>0</v>
      </c>
      <c r="F1263" s="213" t="s">
        <v>553</v>
      </c>
      <c r="G1263" s="214" t="s">
        <v>554</v>
      </c>
      <c r="H1263" s="208">
        <f>IF(Input!F$4="GMH_OECC",J1263,IF(Input!F$4="GMH_XOEC",L1263,IF(Input!F$4="GMH_Korea",N1263,IF(Input!F$4="GMH_EU",P1263,IF(Input!F$4="Skysuper",#REF!,IF(Input!F$4="SkyII",#REF!,IF(Input!F$4="XO-8000",#REF!, "FALSE")))))))</f>
        <v>0</v>
      </c>
      <c r="I1263" s="209">
        <f>IF(Input!F$4="GMH_OECC",K1263,IF(Input!F$4="GMH_XOEC",M1263,IF(Input!F$4="GMH_Korea",O1263,IF(Input!F$4="GMH_EU",Q1263,IF(Input!F$4="Skysuper",#REF!,IF(Input!F$4="SkyII",#REF!,IF(Input!F$4="XO-8000",#REF!, "FALSE")))))))</f>
        <v>0</v>
      </c>
      <c r="J1263" s="315">
        <f>IF(OR(PX2.1=5,PX2.1=4),6,0)</f>
        <v>0</v>
      </c>
      <c r="K1263" s="315">
        <f>IF(OR(PX2.1=5,PX2.1=4),2,0)</f>
        <v>0</v>
      </c>
      <c r="L1263" s="315">
        <f t="shared" si="108"/>
        <v>0</v>
      </c>
      <c r="M1263" s="320">
        <f t="shared" si="109"/>
        <v>0</v>
      </c>
      <c r="N1263" s="315">
        <f t="shared" si="110"/>
        <v>0</v>
      </c>
      <c r="O1263" s="320">
        <f t="shared" si="111"/>
        <v>0</v>
      </c>
      <c r="P1263" s="315">
        <f t="shared" si="112"/>
        <v>0</v>
      </c>
      <c r="Q1263" s="320">
        <f t="shared" si="113"/>
        <v>0</v>
      </c>
      <c r="R1263" s="321" t="s">
        <v>10410</v>
      </c>
      <c r="S1263" s="75" t="str">
        <f>IF(OR(PX2.1=5,PX2.1=4),"8","0")&amp;DEC2HEX(2^(I1263-1))&amp;IF(LEN(DEC2HEX(H1263))=2,DEC2HEX(H1263),"0"&amp;DEC2HEX(H1263))</f>
        <v>0000</v>
      </c>
      <c r="T1263" s="75" t="str">
        <f t="shared" si="106"/>
        <v>00000000000000000000000000000000</v>
      </c>
      <c r="V1263" s="197"/>
      <c r="W1263" s="75">
        <f t="shared" si="107"/>
        <v>0</v>
      </c>
      <c r="AE1263" s="479"/>
    </row>
    <row r="1264" spans="1:31" s="75" customFormat="1" ht="24" x14ac:dyDescent="0.2">
      <c r="A1264" s="211">
        <v>1261</v>
      </c>
      <c r="B1264" s="212" t="s">
        <v>2789</v>
      </c>
      <c r="C1264" s="213" t="s">
        <v>2790</v>
      </c>
      <c r="D1264" s="213" t="s">
        <v>2723</v>
      </c>
      <c r="E1264" s="213">
        <v>0</v>
      </c>
      <c r="F1264" s="213" t="s">
        <v>553</v>
      </c>
      <c r="G1264" s="214" t="s">
        <v>554</v>
      </c>
      <c r="H1264" s="208">
        <f>IF(Input!F$4="GMH_OECC",J1264,IF(Input!F$4="GMH_XOEC",L1264,IF(Input!F$4="GMH_Korea",N1264,IF(Input!F$4="GMH_EU",P1264,IF(Input!F$4="Skysuper",#REF!,IF(Input!F$4="SkyII",#REF!,IF(Input!F$4="XO-8000",#REF!, "FALSE")))))))</f>
        <v>0</v>
      </c>
      <c r="I1264" s="209">
        <f>IF(Input!F$4="GMH_OECC",K1264,IF(Input!F$4="GMH_XOEC",M1264,IF(Input!F$4="GMH_Korea",O1264,IF(Input!F$4="GMH_EU",Q1264,IF(Input!F$4="Skysuper",#REF!,IF(Input!F$4="SkyII",#REF!,IF(Input!F$4="XO-8000",#REF!, "FALSE")))))))</f>
        <v>0</v>
      </c>
      <c r="J1264" s="315">
        <f>IF(PX2.2=1,7,0)</f>
        <v>0</v>
      </c>
      <c r="K1264" s="316">
        <f>IF(PX2.2=1,3,0)</f>
        <v>0</v>
      </c>
      <c r="L1264" s="315">
        <f>J1264</f>
        <v>0</v>
      </c>
      <c r="M1264" s="319">
        <f>K1264</f>
        <v>0</v>
      </c>
      <c r="N1264" s="315">
        <f>J1264</f>
        <v>0</v>
      </c>
      <c r="O1264" s="319">
        <f>K1264</f>
        <v>0</v>
      </c>
      <c r="P1264" s="315">
        <f>J1264</f>
        <v>0</v>
      </c>
      <c r="Q1264" s="319">
        <f>K1264</f>
        <v>0</v>
      </c>
      <c r="R1264" s="321" t="s">
        <v>10410</v>
      </c>
      <c r="S1264" s="75" t="str">
        <f>IF(PX2.2=1,"8","0")&amp;DEC2HEX(2^(I1264-1))&amp;IF(LEN(DEC2HEX(H1264))=2,DEC2HEX(H1264),"0"&amp;DEC2HEX(H1264))</f>
        <v>0000</v>
      </c>
      <c r="T1264" s="75" t="str">
        <f t="shared" si="106"/>
        <v>00000000000000000000000000000000</v>
      </c>
      <c r="V1264" s="197"/>
      <c r="W1264" s="75">
        <f t="shared" si="107"/>
        <v>0</v>
      </c>
      <c r="AE1264" s="479"/>
    </row>
    <row r="1265" spans="1:31" s="75" customFormat="1" ht="24" x14ac:dyDescent="0.2">
      <c r="A1265" s="211">
        <v>1262</v>
      </c>
      <c r="B1265" s="212" t="s">
        <v>2791</v>
      </c>
      <c r="C1265" s="213" t="s">
        <v>2792</v>
      </c>
      <c r="D1265" s="213" t="s">
        <v>2723</v>
      </c>
      <c r="E1265" s="213">
        <v>0</v>
      </c>
      <c r="F1265" s="213" t="s">
        <v>553</v>
      </c>
      <c r="G1265" s="214" t="s">
        <v>554</v>
      </c>
      <c r="H1265" s="208">
        <f>IF(Input!F$4="GMH_OECC",J1265,IF(Input!F$4="GMH_XOEC",L1265,IF(Input!F$4="GMH_Korea",N1265,IF(Input!F$4="GMH_EU",P1265,IF(Input!F$4="Skysuper",#REF!,IF(Input!F$4="SkyII",#REF!,IF(Input!F$4="XO-8000",#REF!, "FALSE")))))))</f>
        <v>0</v>
      </c>
      <c r="I1265" s="209">
        <f>IF(Input!F$4="GMH_OECC",K1265,IF(Input!F$4="GMH_XOEC",M1265,IF(Input!F$4="GMH_Korea",O1265,IF(Input!F$4="GMH_EU",Q1265,IF(Input!F$4="Skysuper",#REF!,IF(Input!F$4="SkyII",#REF!,IF(Input!F$4="XO-8000",#REF!, "FALSE")))))))</f>
        <v>0</v>
      </c>
      <c r="J1265" s="315">
        <f>IF(PX2.2=1,7,0)</f>
        <v>0</v>
      </c>
      <c r="K1265" s="316">
        <f>IF(PX2.2=1,4,0)</f>
        <v>0</v>
      </c>
      <c r="L1265" s="315">
        <f t="shared" ref="L1265:L1267" si="114">J1265</f>
        <v>0</v>
      </c>
      <c r="M1265" s="319">
        <f t="shared" ref="M1265:M1267" si="115">K1265</f>
        <v>0</v>
      </c>
      <c r="N1265" s="315">
        <f t="shared" ref="N1265:N1267" si="116">J1265</f>
        <v>0</v>
      </c>
      <c r="O1265" s="319">
        <f t="shared" ref="O1265:O1267" si="117">K1265</f>
        <v>0</v>
      </c>
      <c r="P1265" s="315">
        <f t="shared" ref="P1265:P1267" si="118">J1265</f>
        <v>0</v>
      </c>
      <c r="Q1265" s="319">
        <f t="shared" ref="Q1265:Q1267" si="119">K1265</f>
        <v>0</v>
      </c>
      <c r="R1265" s="321" t="s">
        <v>10410</v>
      </c>
      <c r="S1265" s="75" t="str">
        <f>IF(PX2.2=1,"8","0")&amp;DEC2HEX(2^(I1265-1))&amp;IF(LEN(DEC2HEX(H1265))=2,DEC2HEX(H1265),"0"&amp;DEC2HEX(H1265))</f>
        <v>0000</v>
      </c>
      <c r="T1265" s="75" t="str">
        <f t="shared" si="106"/>
        <v>00000000000000000000000000000000</v>
      </c>
      <c r="V1265" s="197"/>
      <c r="W1265" s="75">
        <f t="shared" si="107"/>
        <v>0</v>
      </c>
      <c r="AE1265" s="479"/>
    </row>
    <row r="1266" spans="1:31" s="75" customFormat="1" ht="24" x14ac:dyDescent="0.2">
      <c r="A1266" s="211">
        <v>1263</v>
      </c>
      <c r="B1266" s="212" t="s">
        <v>2793</v>
      </c>
      <c r="C1266" s="213" t="s">
        <v>2794</v>
      </c>
      <c r="D1266" s="213" t="s">
        <v>2723</v>
      </c>
      <c r="E1266" s="213">
        <v>0</v>
      </c>
      <c r="F1266" s="213" t="s">
        <v>553</v>
      </c>
      <c r="G1266" s="214" t="s">
        <v>554</v>
      </c>
      <c r="H1266" s="208">
        <f>IF(Input!F$4="GMH_OECC",J1266,IF(Input!F$4="GMH_XOEC",L1266,IF(Input!F$4="GMH_Korea",N1266,IF(Input!F$4="GMH_EU",P1266,IF(Input!F$4="Skysuper",#REF!,IF(Input!F$4="SkyII",#REF!,IF(Input!F$4="XO-8000",#REF!, "FALSE")))))))</f>
        <v>0</v>
      </c>
      <c r="I1266" s="209">
        <f>IF(Input!F$4="GMH_OECC",K1266,IF(Input!F$4="GMH_XOEC",M1266,IF(Input!F$4="GMH_Korea",O1266,IF(Input!F$4="GMH_EU",Q1266,IF(Input!F$4="Skysuper",#REF!,IF(Input!F$4="SkyII",#REF!,IF(Input!F$4="XO-8000",#REF!, "FALSE")))))))</f>
        <v>0</v>
      </c>
      <c r="J1266" s="315">
        <f>IF(PX2.2=1,6,0)</f>
        <v>0</v>
      </c>
      <c r="K1266" s="316">
        <f>IF(PX2.2=1,3,0)</f>
        <v>0</v>
      </c>
      <c r="L1266" s="315">
        <f t="shared" si="114"/>
        <v>0</v>
      </c>
      <c r="M1266" s="319">
        <f t="shared" si="115"/>
        <v>0</v>
      </c>
      <c r="N1266" s="315">
        <f t="shared" si="116"/>
        <v>0</v>
      </c>
      <c r="O1266" s="319">
        <f t="shared" si="117"/>
        <v>0</v>
      </c>
      <c r="P1266" s="315">
        <f t="shared" si="118"/>
        <v>0</v>
      </c>
      <c r="Q1266" s="319">
        <f t="shared" si="119"/>
        <v>0</v>
      </c>
      <c r="R1266" s="321" t="s">
        <v>10410</v>
      </c>
      <c r="S1266" s="75" t="str">
        <f>IF(PX2.2=1,"8","0")&amp;DEC2HEX(2^(I1266-1))&amp;IF(LEN(DEC2HEX(H1266))=2,DEC2HEX(H1266),"0"&amp;DEC2HEX(H1266))</f>
        <v>0000</v>
      </c>
      <c r="T1266" s="75" t="str">
        <f t="shared" si="106"/>
        <v>00000000000000000000000000000000</v>
      </c>
      <c r="V1266" s="197"/>
      <c r="W1266" s="75">
        <f t="shared" si="107"/>
        <v>0</v>
      </c>
      <c r="AE1266" s="479"/>
    </row>
    <row r="1267" spans="1:31" s="75" customFormat="1" ht="24" x14ac:dyDescent="0.2">
      <c r="A1267" s="211">
        <v>1264</v>
      </c>
      <c r="B1267" s="212" t="s">
        <v>2795</v>
      </c>
      <c r="C1267" s="213" t="s">
        <v>2796</v>
      </c>
      <c r="D1267" s="213" t="s">
        <v>2723</v>
      </c>
      <c r="E1267" s="213">
        <v>0</v>
      </c>
      <c r="F1267" s="213" t="s">
        <v>553</v>
      </c>
      <c r="G1267" s="214" t="s">
        <v>554</v>
      </c>
      <c r="H1267" s="208">
        <f>IF(Input!F$4="GMH_OECC",J1267,IF(Input!F$4="GMH_XOEC",L1267,IF(Input!F$4="GMH_Korea",N1267,IF(Input!F$4="GMH_EU",P1267,IF(Input!F$4="Skysuper",#REF!,IF(Input!F$4="SkyII",#REF!,IF(Input!F$4="XO-8000",#REF!, "FALSE")))))))</f>
        <v>0</v>
      </c>
      <c r="I1267" s="209">
        <f>IF(Input!F$4="GMH_OECC",K1267,IF(Input!F$4="GMH_XOEC",M1267,IF(Input!F$4="GMH_Korea",O1267,IF(Input!F$4="GMH_EU",Q1267,IF(Input!F$4="Skysuper",#REF!,IF(Input!F$4="SkyII",#REF!,IF(Input!F$4="XO-8000",#REF!, "FALSE")))))))</f>
        <v>0</v>
      </c>
      <c r="J1267" s="315">
        <f>IF(PX2.2=1,6,0)</f>
        <v>0</v>
      </c>
      <c r="K1267" s="316">
        <f>IF(PX2.2=1,4,0)</f>
        <v>0</v>
      </c>
      <c r="L1267" s="315">
        <f t="shared" si="114"/>
        <v>0</v>
      </c>
      <c r="M1267" s="319">
        <f t="shared" si="115"/>
        <v>0</v>
      </c>
      <c r="N1267" s="315">
        <f t="shared" si="116"/>
        <v>0</v>
      </c>
      <c r="O1267" s="319">
        <f t="shared" si="117"/>
        <v>0</v>
      </c>
      <c r="P1267" s="315">
        <f t="shared" si="118"/>
        <v>0</v>
      </c>
      <c r="Q1267" s="319">
        <f t="shared" si="119"/>
        <v>0</v>
      </c>
      <c r="R1267" s="321" t="s">
        <v>10410</v>
      </c>
      <c r="S1267" s="75" t="str">
        <f>IF(PX2.2=1,"8","0")&amp;DEC2HEX(2^(I1267-1))&amp;IF(LEN(DEC2HEX(H1267))=2,DEC2HEX(H1267),"0"&amp;DEC2HEX(H1267))</f>
        <v>0000</v>
      </c>
      <c r="T1267" s="75" t="str">
        <f t="shared" si="106"/>
        <v>00000000000000000000000000000000</v>
      </c>
      <c r="V1267" s="197"/>
      <c r="W1267" s="75">
        <f t="shared" si="107"/>
        <v>0</v>
      </c>
      <c r="AE1267" s="479"/>
    </row>
    <row r="1268" spans="1:31" s="75" customFormat="1" ht="13.5" x14ac:dyDescent="0.2">
      <c r="A1268" s="211">
        <v>1265</v>
      </c>
      <c r="B1268" s="212" t="s">
        <v>6600</v>
      </c>
      <c r="C1268" s="213" t="s">
        <v>6600</v>
      </c>
      <c r="D1268" s="213" t="s">
        <v>6600</v>
      </c>
      <c r="E1268" s="213" t="s">
        <v>6600</v>
      </c>
      <c r="F1268" s="213" t="s">
        <v>6600</v>
      </c>
      <c r="G1268" s="214" t="s">
        <v>6600</v>
      </c>
      <c r="H1268" s="208" t="str">
        <f>IF(Input!F$4="GMH_OECC",J1268,IF(Input!F$4="GMH_XOEC",L1268,IF(Input!F$4="GMH_Korea",N1268,IF(Input!F$4="GMH_EU",P1268,IF(Input!F$4="Skysuper",#REF!,IF(Input!F$4="SkyII",#REF!,IF(Input!F$4="XO-8000",#REF!, "FALSE")))))))</f>
        <v>00</v>
      </c>
      <c r="I1268" s="209">
        <f>IF(Input!F$4="GMH_OECC",K1268,IF(Input!F$4="GMH_XOEC",M1268,IF(Input!F$4="GMH_Korea",O1268,IF(Input!F$4="GMH_EU",Q1268,IF(Input!F$4="Skysuper",#REF!,IF(Input!F$4="SkyII",#REF!,IF(Input!F$4="XO-8000",#REF!, "FALSE")))))))</f>
        <v>0</v>
      </c>
      <c r="J1268" s="210" t="s">
        <v>10359</v>
      </c>
      <c r="K1268" s="268">
        <v>0</v>
      </c>
      <c r="L1268" s="270" t="s">
        <v>10359</v>
      </c>
      <c r="M1268" s="270">
        <v>0</v>
      </c>
      <c r="N1268" s="270" t="s">
        <v>10359</v>
      </c>
      <c r="O1268" s="270">
        <v>0</v>
      </c>
      <c r="P1268" s="270" t="s">
        <v>10359</v>
      </c>
      <c r="Q1268" s="270">
        <v>0</v>
      </c>
      <c r="R1268" s="74"/>
      <c r="S1268" s="75" t="str">
        <f t="shared" ref="S1268:S1331" si="120">"0"&amp;DEC2HEX(2^(I1268-1))&amp;IF(LEN(DEC2HEX(H1268))=2,DEC2HEX(H1268),"0"&amp;DEC2HEX(H1268))</f>
        <v>0000</v>
      </c>
      <c r="T1268" s="75" t="str">
        <f t="shared" si="106"/>
        <v>00000000000000000000000000000000</v>
      </c>
      <c r="V1268" s="197"/>
      <c r="W1268" s="75">
        <f t="shared" si="107"/>
        <v>0</v>
      </c>
      <c r="AE1268" s="479"/>
    </row>
    <row r="1269" spans="1:31" s="75" customFormat="1" ht="13.5" x14ac:dyDescent="0.2">
      <c r="A1269" s="211">
        <v>1266</v>
      </c>
      <c r="B1269" s="212" t="s">
        <v>6600</v>
      </c>
      <c r="C1269" s="213" t="s">
        <v>6600</v>
      </c>
      <c r="D1269" s="213" t="s">
        <v>6600</v>
      </c>
      <c r="E1269" s="213" t="s">
        <v>6600</v>
      </c>
      <c r="F1269" s="213" t="s">
        <v>6600</v>
      </c>
      <c r="G1269" s="214" t="s">
        <v>6600</v>
      </c>
      <c r="H1269" s="208" t="str">
        <f>IF(Input!F$4="GMH_OECC",J1269,IF(Input!F$4="GMH_XOEC",L1269,IF(Input!F$4="GMH_Korea",N1269,IF(Input!F$4="GMH_EU",P1269,IF(Input!F$4="Skysuper",#REF!,IF(Input!F$4="SkyII",#REF!,IF(Input!F$4="XO-8000",#REF!, "FALSE")))))))</f>
        <v>00</v>
      </c>
      <c r="I1269" s="209">
        <f>IF(Input!F$4="GMH_OECC",K1269,IF(Input!F$4="GMH_XOEC",M1269,IF(Input!F$4="GMH_Korea",O1269,IF(Input!F$4="GMH_EU",Q1269,IF(Input!F$4="Skysuper",#REF!,IF(Input!F$4="SkyII",#REF!,IF(Input!F$4="XO-8000",#REF!, "FALSE")))))))</f>
        <v>0</v>
      </c>
      <c r="J1269" s="210" t="s">
        <v>10359</v>
      </c>
      <c r="K1269" s="268">
        <v>0</v>
      </c>
      <c r="L1269" s="270" t="s">
        <v>10359</v>
      </c>
      <c r="M1269" s="270">
        <v>0</v>
      </c>
      <c r="N1269" s="270" t="s">
        <v>10359</v>
      </c>
      <c r="O1269" s="270">
        <v>0</v>
      </c>
      <c r="P1269" s="270" t="s">
        <v>10359</v>
      </c>
      <c r="Q1269" s="270">
        <v>0</v>
      </c>
      <c r="R1269" s="74"/>
      <c r="S1269" s="75" t="str">
        <f t="shared" si="120"/>
        <v>0000</v>
      </c>
      <c r="T1269" s="75" t="str">
        <f t="shared" si="106"/>
        <v>00000000000000000000000000000000</v>
      </c>
      <c r="V1269" s="197"/>
      <c r="W1269" s="75">
        <f t="shared" si="107"/>
        <v>0</v>
      </c>
      <c r="AE1269" s="479"/>
    </row>
    <row r="1270" spans="1:31" s="75" customFormat="1" ht="13.5" x14ac:dyDescent="0.2">
      <c r="A1270" s="211">
        <v>1267</v>
      </c>
      <c r="B1270" s="212" t="s">
        <v>6600</v>
      </c>
      <c r="C1270" s="213" t="s">
        <v>6600</v>
      </c>
      <c r="D1270" s="213" t="s">
        <v>6600</v>
      </c>
      <c r="E1270" s="213" t="s">
        <v>6600</v>
      </c>
      <c r="F1270" s="213" t="s">
        <v>6600</v>
      </c>
      <c r="G1270" s="214" t="s">
        <v>6600</v>
      </c>
      <c r="H1270" s="208" t="str">
        <f>IF(Input!F$4="GMH_OECC",J1270,IF(Input!F$4="GMH_XOEC",L1270,IF(Input!F$4="GMH_Korea",N1270,IF(Input!F$4="GMH_EU",P1270,IF(Input!F$4="Skysuper",#REF!,IF(Input!F$4="SkyII",#REF!,IF(Input!F$4="XO-8000",#REF!, "FALSE")))))))</f>
        <v>00</v>
      </c>
      <c r="I1270" s="209">
        <f>IF(Input!F$4="GMH_OECC",K1270,IF(Input!F$4="GMH_XOEC",M1270,IF(Input!F$4="GMH_Korea",O1270,IF(Input!F$4="GMH_EU",Q1270,IF(Input!F$4="Skysuper",#REF!,IF(Input!F$4="SkyII",#REF!,IF(Input!F$4="XO-8000",#REF!, "FALSE")))))))</f>
        <v>0</v>
      </c>
      <c r="J1270" s="210" t="s">
        <v>10359</v>
      </c>
      <c r="K1270" s="268">
        <v>0</v>
      </c>
      <c r="L1270" s="270" t="s">
        <v>10359</v>
      </c>
      <c r="M1270" s="270">
        <v>0</v>
      </c>
      <c r="N1270" s="270" t="s">
        <v>10359</v>
      </c>
      <c r="O1270" s="270">
        <v>0</v>
      </c>
      <c r="P1270" s="270" t="s">
        <v>10359</v>
      </c>
      <c r="Q1270" s="270">
        <v>0</v>
      </c>
      <c r="R1270" s="74"/>
      <c r="S1270" s="75" t="str">
        <f t="shared" si="120"/>
        <v>0000</v>
      </c>
      <c r="T1270" s="75" t="str">
        <f t="shared" si="106"/>
        <v>00000000000000000000000000000000</v>
      </c>
      <c r="V1270" s="197"/>
      <c r="W1270" s="75">
        <f t="shared" si="107"/>
        <v>0</v>
      </c>
      <c r="AE1270" s="479"/>
    </row>
    <row r="1271" spans="1:31" s="75" customFormat="1" ht="13.5" x14ac:dyDescent="0.2">
      <c r="A1271" s="211">
        <v>1268</v>
      </c>
      <c r="B1271" s="212" t="s">
        <v>6600</v>
      </c>
      <c r="C1271" s="213" t="s">
        <v>6600</v>
      </c>
      <c r="D1271" s="213" t="s">
        <v>6600</v>
      </c>
      <c r="E1271" s="213" t="s">
        <v>6600</v>
      </c>
      <c r="F1271" s="213" t="s">
        <v>6600</v>
      </c>
      <c r="G1271" s="214" t="s">
        <v>6600</v>
      </c>
      <c r="H1271" s="208" t="str">
        <f>IF(Input!F$4="GMH_OECC",J1271,IF(Input!F$4="GMH_XOEC",L1271,IF(Input!F$4="GMH_Korea",N1271,IF(Input!F$4="GMH_EU",P1271,IF(Input!F$4="Skysuper",#REF!,IF(Input!F$4="SkyII",#REF!,IF(Input!F$4="XO-8000",#REF!, "FALSE")))))))</f>
        <v>00</v>
      </c>
      <c r="I1271" s="209">
        <f>IF(Input!F$4="GMH_OECC",K1271,IF(Input!F$4="GMH_XOEC",M1271,IF(Input!F$4="GMH_Korea",O1271,IF(Input!F$4="GMH_EU",Q1271,IF(Input!F$4="Skysuper",#REF!,IF(Input!F$4="SkyII",#REF!,IF(Input!F$4="XO-8000",#REF!, "FALSE")))))))</f>
        <v>0</v>
      </c>
      <c r="J1271" s="210" t="s">
        <v>10359</v>
      </c>
      <c r="K1271" s="268">
        <v>0</v>
      </c>
      <c r="L1271" s="270" t="s">
        <v>10359</v>
      </c>
      <c r="M1271" s="270">
        <v>0</v>
      </c>
      <c r="N1271" s="270" t="s">
        <v>10359</v>
      </c>
      <c r="O1271" s="270">
        <v>0</v>
      </c>
      <c r="P1271" s="270" t="s">
        <v>10359</v>
      </c>
      <c r="Q1271" s="270">
        <v>0</v>
      </c>
      <c r="R1271" s="74"/>
      <c r="S1271" s="75" t="str">
        <f t="shared" si="120"/>
        <v>0000</v>
      </c>
      <c r="T1271" s="75" t="str">
        <f t="shared" si="106"/>
        <v>00000000000000000000000000000000</v>
      </c>
      <c r="V1271" s="197"/>
      <c r="W1271" s="75">
        <f t="shared" si="107"/>
        <v>0</v>
      </c>
      <c r="AE1271" s="479"/>
    </row>
    <row r="1272" spans="1:31" s="75" customFormat="1" ht="13.5" x14ac:dyDescent="0.2">
      <c r="A1272" s="211">
        <v>1269</v>
      </c>
      <c r="B1272" s="212" t="s">
        <v>6600</v>
      </c>
      <c r="C1272" s="213" t="s">
        <v>6600</v>
      </c>
      <c r="D1272" s="213" t="s">
        <v>6600</v>
      </c>
      <c r="E1272" s="213" t="s">
        <v>6600</v>
      </c>
      <c r="F1272" s="213" t="s">
        <v>6600</v>
      </c>
      <c r="G1272" s="214" t="s">
        <v>6600</v>
      </c>
      <c r="H1272" s="208" t="str">
        <f>IF(Input!F$4="GMH_OECC",J1272,IF(Input!F$4="GMH_XOEC",L1272,IF(Input!F$4="GMH_Korea",N1272,IF(Input!F$4="GMH_EU",P1272,IF(Input!F$4="Skysuper",#REF!,IF(Input!F$4="SkyII",#REF!,IF(Input!F$4="XO-8000",#REF!, "FALSE")))))))</f>
        <v>00</v>
      </c>
      <c r="I1272" s="209">
        <f>IF(Input!F$4="GMH_OECC",K1272,IF(Input!F$4="GMH_XOEC",M1272,IF(Input!F$4="GMH_Korea",O1272,IF(Input!F$4="GMH_EU",Q1272,IF(Input!F$4="Skysuper",#REF!,IF(Input!F$4="SkyII",#REF!,IF(Input!F$4="XO-8000",#REF!, "FALSE")))))))</f>
        <v>0</v>
      </c>
      <c r="J1272" s="210" t="s">
        <v>10359</v>
      </c>
      <c r="K1272" s="268">
        <v>0</v>
      </c>
      <c r="L1272" s="270" t="s">
        <v>10359</v>
      </c>
      <c r="M1272" s="270">
        <v>0</v>
      </c>
      <c r="N1272" s="270" t="s">
        <v>10359</v>
      </c>
      <c r="O1272" s="270">
        <v>0</v>
      </c>
      <c r="P1272" s="270" t="s">
        <v>10359</v>
      </c>
      <c r="Q1272" s="270">
        <v>0</v>
      </c>
      <c r="R1272" s="74"/>
      <c r="S1272" s="75" t="str">
        <f t="shared" si="120"/>
        <v>0000</v>
      </c>
      <c r="T1272" s="75" t="str">
        <f t="shared" si="106"/>
        <v>00000000000000000000000000000000</v>
      </c>
      <c r="V1272" s="197"/>
      <c r="W1272" s="75">
        <f t="shared" si="107"/>
        <v>0</v>
      </c>
      <c r="AE1272" s="479"/>
    </row>
    <row r="1273" spans="1:31" s="75" customFormat="1" ht="13.5" x14ac:dyDescent="0.2">
      <c r="A1273" s="211">
        <v>1270</v>
      </c>
      <c r="B1273" s="212" t="s">
        <v>6600</v>
      </c>
      <c r="C1273" s="213" t="s">
        <v>6600</v>
      </c>
      <c r="D1273" s="213" t="s">
        <v>6600</v>
      </c>
      <c r="E1273" s="213" t="s">
        <v>6600</v>
      </c>
      <c r="F1273" s="213" t="s">
        <v>6600</v>
      </c>
      <c r="G1273" s="214" t="s">
        <v>6600</v>
      </c>
      <c r="H1273" s="208" t="str">
        <f>IF(Input!F$4="GMH_OECC",J1273,IF(Input!F$4="GMH_XOEC",L1273,IF(Input!F$4="GMH_Korea",N1273,IF(Input!F$4="GMH_EU",P1273,IF(Input!F$4="Skysuper",#REF!,IF(Input!F$4="SkyII",#REF!,IF(Input!F$4="XO-8000",#REF!, "FALSE")))))))</f>
        <v>00</v>
      </c>
      <c r="I1273" s="209">
        <f>IF(Input!F$4="GMH_OECC",K1273,IF(Input!F$4="GMH_XOEC",M1273,IF(Input!F$4="GMH_Korea",O1273,IF(Input!F$4="GMH_EU",Q1273,IF(Input!F$4="Skysuper",#REF!,IF(Input!F$4="SkyII",#REF!,IF(Input!F$4="XO-8000",#REF!, "FALSE")))))))</f>
        <v>0</v>
      </c>
      <c r="J1273" s="210" t="s">
        <v>10359</v>
      </c>
      <c r="K1273" s="268">
        <v>0</v>
      </c>
      <c r="L1273" s="270" t="s">
        <v>10359</v>
      </c>
      <c r="M1273" s="270">
        <v>0</v>
      </c>
      <c r="N1273" s="270" t="s">
        <v>10359</v>
      </c>
      <c r="O1273" s="270">
        <v>0</v>
      </c>
      <c r="P1273" s="270" t="s">
        <v>10359</v>
      </c>
      <c r="Q1273" s="270">
        <v>0</v>
      </c>
      <c r="R1273" s="74"/>
      <c r="S1273" s="75" t="str">
        <f t="shared" si="120"/>
        <v>0000</v>
      </c>
      <c r="T1273" s="75" t="str">
        <f t="shared" si="106"/>
        <v>00000000000000000000000000000000</v>
      </c>
      <c r="V1273" s="197"/>
      <c r="W1273" s="75">
        <f t="shared" si="107"/>
        <v>0</v>
      </c>
      <c r="AE1273" s="479"/>
    </row>
    <row r="1274" spans="1:31" s="75" customFormat="1" ht="13.5" x14ac:dyDescent="0.2">
      <c r="A1274" s="211">
        <v>1271</v>
      </c>
      <c r="B1274" s="212" t="s">
        <v>6600</v>
      </c>
      <c r="C1274" s="213" t="s">
        <v>6600</v>
      </c>
      <c r="D1274" s="213" t="s">
        <v>6600</v>
      </c>
      <c r="E1274" s="213" t="s">
        <v>6600</v>
      </c>
      <c r="F1274" s="213" t="s">
        <v>6600</v>
      </c>
      <c r="G1274" s="214" t="s">
        <v>6600</v>
      </c>
      <c r="H1274" s="208" t="str">
        <f>IF(Input!F$4="GMH_OECC",J1274,IF(Input!F$4="GMH_XOEC",L1274,IF(Input!F$4="GMH_Korea",N1274,IF(Input!F$4="GMH_EU",P1274,IF(Input!F$4="Skysuper",#REF!,IF(Input!F$4="SkyII",#REF!,IF(Input!F$4="XO-8000",#REF!, "FALSE")))))))</f>
        <v>00</v>
      </c>
      <c r="I1274" s="209">
        <f>IF(Input!F$4="GMH_OECC",K1274,IF(Input!F$4="GMH_XOEC",M1274,IF(Input!F$4="GMH_Korea",O1274,IF(Input!F$4="GMH_EU",Q1274,IF(Input!F$4="Skysuper",#REF!,IF(Input!F$4="SkyII",#REF!,IF(Input!F$4="XO-8000",#REF!, "FALSE")))))))</f>
        <v>0</v>
      </c>
      <c r="J1274" s="210" t="s">
        <v>10359</v>
      </c>
      <c r="K1274" s="268">
        <v>0</v>
      </c>
      <c r="L1274" s="270" t="s">
        <v>10359</v>
      </c>
      <c r="M1274" s="270">
        <v>0</v>
      </c>
      <c r="N1274" s="270" t="s">
        <v>10359</v>
      </c>
      <c r="O1274" s="270">
        <v>0</v>
      </c>
      <c r="P1274" s="270" t="s">
        <v>10359</v>
      </c>
      <c r="Q1274" s="270">
        <v>0</v>
      </c>
      <c r="R1274" s="74"/>
      <c r="S1274" s="75" t="str">
        <f t="shared" si="120"/>
        <v>0000</v>
      </c>
      <c r="T1274" s="75" t="str">
        <f t="shared" si="106"/>
        <v>00000000000000000000000000000000</v>
      </c>
      <c r="V1274" s="197"/>
      <c r="W1274" s="75">
        <f t="shared" si="107"/>
        <v>0</v>
      </c>
      <c r="AE1274" s="479"/>
    </row>
    <row r="1275" spans="1:31" s="75" customFormat="1" ht="13.5" x14ac:dyDescent="0.2">
      <c r="A1275" s="211">
        <v>1272</v>
      </c>
      <c r="B1275" s="212" t="s">
        <v>6600</v>
      </c>
      <c r="C1275" s="213" t="s">
        <v>6600</v>
      </c>
      <c r="D1275" s="213" t="s">
        <v>6600</v>
      </c>
      <c r="E1275" s="213" t="s">
        <v>6600</v>
      </c>
      <c r="F1275" s="213" t="s">
        <v>6600</v>
      </c>
      <c r="G1275" s="214" t="s">
        <v>6600</v>
      </c>
      <c r="H1275" s="208" t="str">
        <f>IF(Input!F$4="GMH_OECC",J1275,IF(Input!F$4="GMH_XOEC",L1275,IF(Input!F$4="GMH_Korea",N1275,IF(Input!F$4="GMH_EU",P1275,IF(Input!F$4="Skysuper",#REF!,IF(Input!F$4="SkyII",#REF!,IF(Input!F$4="XO-8000",#REF!, "FALSE")))))))</f>
        <v>00</v>
      </c>
      <c r="I1275" s="209">
        <f>IF(Input!F$4="GMH_OECC",K1275,IF(Input!F$4="GMH_XOEC",M1275,IF(Input!F$4="GMH_Korea",O1275,IF(Input!F$4="GMH_EU",Q1275,IF(Input!F$4="Skysuper",#REF!,IF(Input!F$4="SkyII",#REF!,IF(Input!F$4="XO-8000",#REF!, "FALSE")))))))</f>
        <v>0</v>
      </c>
      <c r="J1275" s="210" t="s">
        <v>10359</v>
      </c>
      <c r="K1275" s="268">
        <v>0</v>
      </c>
      <c r="L1275" s="270" t="s">
        <v>10359</v>
      </c>
      <c r="M1275" s="270">
        <v>0</v>
      </c>
      <c r="N1275" s="270" t="s">
        <v>10359</v>
      </c>
      <c r="O1275" s="270">
        <v>0</v>
      </c>
      <c r="P1275" s="270" t="s">
        <v>10359</v>
      </c>
      <c r="Q1275" s="270">
        <v>0</v>
      </c>
      <c r="R1275" s="74"/>
      <c r="S1275" s="75" t="str">
        <f t="shared" si="120"/>
        <v>0000</v>
      </c>
      <c r="T1275" s="75" t="str">
        <f t="shared" si="106"/>
        <v>00000000000000000000000000000000</v>
      </c>
      <c r="V1275" s="197"/>
      <c r="W1275" s="75">
        <f t="shared" si="107"/>
        <v>0</v>
      </c>
      <c r="AE1275" s="479"/>
    </row>
    <row r="1276" spans="1:31" s="75" customFormat="1" ht="13.5" x14ac:dyDescent="0.2">
      <c r="A1276" s="211">
        <v>1273</v>
      </c>
      <c r="B1276" s="212" t="s">
        <v>6600</v>
      </c>
      <c r="C1276" s="213" t="s">
        <v>6600</v>
      </c>
      <c r="D1276" s="213" t="s">
        <v>6600</v>
      </c>
      <c r="E1276" s="213" t="s">
        <v>6600</v>
      </c>
      <c r="F1276" s="213" t="s">
        <v>6600</v>
      </c>
      <c r="G1276" s="214" t="s">
        <v>6600</v>
      </c>
      <c r="H1276" s="208" t="str">
        <f>IF(Input!F$4="GMH_OECC",J1276,IF(Input!F$4="GMH_XOEC",L1276,IF(Input!F$4="GMH_Korea",N1276,IF(Input!F$4="GMH_EU",P1276,IF(Input!F$4="Skysuper",#REF!,IF(Input!F$4="SkyII",#REF!,IF(Input!F$4="XO-8000",#REF!, "FALSE")))))))</f>
        <v>00</v>
      </c>
      <c r="I1276" s="209">
        <f>IF(Input!F$4="GMH_OECC",K1276,IF(Input!F$4="GMH_XOEC",M1276,IF(Input!F$4="GMH_Korea",O1276,IF(Input!F$4="GMH_EU",Q1276,IF(Input!F$4="Skysuper",#REF!,IF(Input!F$4="SkyII",#REF!,IF(Input!F$4="XO-8000",#REF!, "FALSE")))))))</f>
        <v>0</v>
      </c>
      <c r="J1276" s="210" t="s">
        <v>10359</v>
      </c>
      <c r="K1276" s="268">
        <v>0</v>
      </c>
      <c r="L1276" s="270" t="s">
        <v>10359</v>
      </c>
      <c r="M1276" s="270">
        <v>0</v>
      </c>
      <c r="N1276" s="270" t="s">
        <v>10359</v>
      </c>
      <c r="O1276" s="270">
        <v>0</v>
      </c>
      <c r="P1276" s="270" t="s">
        <v>10359</v>
      </c>
      <c r="Q1276" s="270">
        <v>0</v>
      </c>
      <c r="R1276" s="74"/>
      <c r="S1276" s="75" t="str">
        <f t="shared" si="120"/>
        <v>0000</v>
      </c>
      <c r="T1276" s="75" t="str">
        <f t="shared" si="106"/>
        <v>00000000000000000000000000000000</v>
      </c>
      <c r="V1276" s="197"/>
      <c r="W1276" s="75">
        <f t="shared" si="107"/>
        <v>0</v>
      </c>
      <c r="AE1276" s="479"/>
    </row>
    <row r="1277" spans="1:31" s="75" customFormat="1" ht="13.5" x14ac:dyDescent="0.2">
      <c r="A1277" s="211">
        <v>1274</v>
      </c>
      <c r="B1277" s="212" t="s">
        <v>6600</v>
      </c>
      <c r="C1277" s="213" t="s">
        <v>6600</v>
      </c>
      <c r="D1277" s="213" t="s">
        <v>6600</v>
      </c>
      <c r="E1277" s="213" t="s">
        <v>6600</v>
      </c>
      <c r="F1277" s="213" t="s">
        <v>6600</v>
      </c>
      <c r="G1277" s="214" t="s">
        <v>6600</v>
      </c>
      <c r="H1277" s="208" t="str">
        <f>IF(Input!F$4="GMH_OECC",J1277,IF(Input!F$4="GMH_XOEC",L1277,IF(Input!F$4="GMH_Korea",N1277,IF(Input!F$4="GMH_EU",P1277,IF(Input!F$4="Skysuper",#REF!,IF(Input!F$4="SkyII",#REF!,IF(Input!F$4="XO-8000",#REF!, "FALSE")))))))</f>
        <v>00</v>
      </c>
      <c r="I1277" s="209">
        <f>IF(Input!F$4="GMH_OECC",K1277,IF(Input!F$4="GMH_XOEC",M1277,IF(Input!F$4="GMH_Korea",O1277,IF(Input!F$4="GMH_EU",Q1277,IF(Input!F$4="Skysuper",#REF!,IF(Input!F$4="SkyII",#REF!,IF(Input!F$4="XO-8000",#REF!, "FALSE")))))))</f>
        <v>0</v>
      </c>
      <c r="J1277" s="210" t="s">
        <v>10359</v>
      </c>
      <c r="K1277" s="268">
        <v>0</v>
      </c>
      <c r="L1277" s="270" t="s">
        <v>10359</v>
      </c>
      <c r="M1277" s="270">
        <v>0</v>
      </c>
      <c r="N1277" s="270" t="s">
        <v>10359</v>
      </c>
      <c r="O1277" s="270">
        <v>0</v>
      </c>
      <c r="P1277" s="270" t="s">
        <v>10359</v>
      </c>
      <c r="Q1277" s="270">
        <v>0</v>
      </c>
      <c r="R1277" s="74"/>
      <c r="S1277" s="75" t="str">
        <f t="shared" si="120"/>
        <v>0000</v>
      </c>
      <c r="T1277" s="75" t="str">
        <f t="shared" si="106"/>
        <v>00000000000000000000000000000000</v>
      </c>
      <c r="V1277" s="197"/>
      <c r="W1277" s="75">
        <f t="shared" si="107"/>
        <v>0</v>
      </c>
      <c r="AE1277" s="479"/>
    </row>
    <row r="1278" spans="1:31" s="75" customFormat="1" ht="13.5" x14ac:dyDescent="0.2">
      <c r="A1278" s="211">
        <v>1275</v>
      </c>
      <c r="B1278" s="212" t="s">
        <v>6600</v>
      </c>
      <c r="C1278" s="213" t="s">
        <v>6600</v>
      </c>
      <c r="D1278" s="213" t="s">
        <v>6600</v>
      </c>
      <c r="E1278" s="213" t="s">
        <v>6600</v>
      </c>
      <c r="F1278" s="213" t="s">
        <v>6600</v>
      </c>
      <c r="G1278" s="214" t="s">
        <v>6600</v>
      </c>
      <c r="H1278" s="208" t="str">
        <f>IF(Input!F$4="GMH_OECC",J1278,IF(Input!F$4="GMH_XOEC",L1278,IF(Input!F$4="GMH_Korea",N1278,IF(Input!F$4="GMH_EU",P1278,IF(Input!F$4="Skysuper",#REF!,IF(Input!F$4="SkyII",#REF!,IF(Input!F$4="XO-8000",#REF!, "FALSE")))))))</f>
        <v>00</v>
      </c>
      <c r="I1278" s="209">
        <f>IF(Input!F$4="GMH_OECC",K1278,IF(Input!F$4="GMH_XOEC",M1278,IF(Input!F$4="GMH_Korea",O1278,IF(Input!F$4="GMH_EU",Q1278,IF(Input!F$4="Skysuper",#REF!,IF(Input!F$4="SkyII",#REF!,IF(Input!F$4="XO-8000",#REF!, "FALSE")))))))</f>
        <v>0</v>
      </c>
      <c r="J1278" s="210" t="s">
        <v>10359</v>
      </c>
      <c r="K1278" s="268">
        <v>0</v>
      </c>
      <c r="L1278" s="270" t="s">
        <v>10359</v>
      </c>
      <c r="M1278" s="270">
        <v>0</v>
      </c>
      <c r="N1278" s="270" t="s">
        <v>10359</v>
      </c>
      <c r="O1278" s="270">
        <v>0</v>
      </c>
      <c r="P1278" s="270" t="s">
        <v>10359</v>
      </c>
      <c r="Q1278" s="270">
        <v>0</v>
      </c>
      <c r="R1278" s="74"/>
      <c r="S1278" s="75" t="str">
        <f t="shared" si="120"/>
        <v>0000</v>
      </c>
      <c r="T1278" s="75" t="str">
        <f t="shared" si="106"/>
        <v>00000000000000000000000000000000</v>
      </c>
      <c r="V1278" s="197"/>
      <c r="W1278" s="75">
        <f t="shared" si="107"/>
        <v>0</v>
      </c>
      <c r="AE1278" s="479"/>
    </row>
    <row r="1279" spans="1:31" s="75" customFormat="1" ht="13.5" x14ac:dyDescent="0.2">
      <c r="A1279" s="211">
        <v>1276</v>
      </c>
      <c r="B1279" s="212" t="s">
        <v>6600</v>
      </c>
      <c r="C1279" s="213" t="s">
        <v>6600</v>
      </c>
      <c r="D1279" s="213" t="s">
        <v>6600</v>
      </c>
      <c r="E1279" s="213" t="s">
        <v>6600</v>
      </c>
      <c r="F1279" s="213" t="s">
        <v>6600</v>
      </c>
      <c r="G1279" s="214" t="s">
        <v>6600</v>
      </c>
      <c r="H1279" s="208" t="str">
        <f>IF(Input!F$4="GMH_OECC",J1279,IF(Input!F$4="GMH_XOEC",L1279,IF(Input!F$4="GMH_Korea",N1279,IF(Input!F$4="GMH_EU",P1279,IF(Input!F$4="Skysuper",#REF!,IF(Input!F$4="SkyII",#REF!,IF(Input!F$4="XO-8000",#REF!, "FALSE")))))))</f>
        <v>00</v>
      </c>
      <c r="I1279" s="209">
        <f>IF(Input!F$4="GMH_OECC",K1279,IF(Input!F$4="GMH_XOEC",M1279,IF(Input!F$4="GMH_Korea",O1279,IF(Input!F$4="GMH_EU",Q1279,IF(Input!F$4="Skysuper",#REF!,IF(Input!F$4="SkyII",#REF!,IF(Input!F$4="XO-8000",#REF!, "FALSE")))))))</f>
        <v>0</v>
      </c>
      <c r="J1279" s="210" t="s">
        <v>10359</v>
      </c>
      <c r="K1279" s="268">
        <v>0</v>
      </c>
      <c r="L1279" s="270" t="s">
        <v>10359</v>
      </c>
      <c r="M1279" s="270">
        <v>0</v>
      </c>
      <c r="N1279" s="270" t="s">
        <v>10359</v>
      </c>
      <c r="O1279" s="270">
        <v>0</v>
      </c>
      <c r="P1279" s="270" t="s">
        <v>10359</v>
      </c>
      <c r="Q1279" s="270">
        <v>0</v>
      </c>
      <c r="R1279" s="74"/>
      <c r="S1279" s="75" t="str">
        <f t="shared" si="120"/>
        <v>0000</v>
      </c>
      <c r="T1279" s="75" t="str">
        <f t="shared" si="106"/>
        <v>00000000000000000000000000000000</v>
      </c>
      <c r="V1279" s="197"/>
      <c r="W1279" s="75">
        <f t="shared" si="107"/>
        <v>0</v>
      </c>
      <c r="AE1279" s="479"/>
    </row>
    <row r="1280" spans="1:31" s="75" customFormat="1" ht="13.5" x14ac:dyDescent="0.2">
      <c r="A1280" s="211">
        <v>1277</v>
      </c>
      <c r="B1280" s="212" t="s">
        <v>6600</v>
      </c>
      <c r="C1280" s="213" t="s">
        <v>6600</v>
      </c>
      <c r="D1280" s="213" t="s">
        <v>6600</v>
      </c>
      <c r="E1280" s="213" t="s">
        <v>6600</v>
      </c>
      <c r="F1280" s="213" t="s">
        <v>6600</v>
      </c>
      <c r="G1280" s="214" t="s">
        <v>6600</v>
      </c>
      <c r="H1280" s="208" t="str">
        <f>IF(Input!F$4="GMH_OECC",J1280,IF(Input!F$4="GMH_XOEC",L1280,IF(Input!F$4="GMH_Korea",N1280,IF(Input!F$4="GMH_EU",P1280,IF(Input!F$4="Skysuper",#REF!,IF(Input!F$4="SkyII",#REF!,IF(Input!F$4="XO-8000",#REF!, "FALSE")))))))</f>
        <v>00</v>
      </c>
      <c r="I1280" s="209">
        <f>IF(Input!F$4="GMH_OECC",K1280,IF(Input!F$4="GMH_XOEC",M1280,IF(Input!F$4="GMH_Korea",O1280,IF(Input!F$4="GMH_EU",Q1280,IF(Input!F$4="Skysuper",#REF!,IF(Input!F$4="SkyII",#REF!,IF(Input!F$4="XO-8000",#REF!, "FALSE")))))))</f>
        <v>0</v>
      </c>
      <c r="J1280" s="210" t="s">
        <v>10359</v>
      </c>
      <c r="K1280" s="268">
        <v>0</v>
      </c>
      <c r="L1280" s="270" t="s">
        <v>10359</v>
      </c>
      <c r="M1280" s="270">
        <v>0</v>
      </c>
      <c r="N1280" s="270" t="s">
        <v>10359</v>
      </c>
      <c r="O1280" s="270">
        <v>0</v>
      </c>
      <c r="P1280" s="270" t="s">
        <v>10359</v>
      </c>
      <c r="Q1280" s="270">
        <v>0</v>
      </c>
      <c r="R1280" s="74"/>
      <c r="S1280" s="75" t="str">
        <f t="shared" si="120"/>
        <v>0000</v>
      </c>
      <c r="T1280" s="75" t="str">
        <f t="shared" si="106"/>
        <v>00000000000000000000000000000000</v>
      </c>
      <c r="V1280" s="197"/>
      <c r="W1280" s="75">
        <f t="shared" si="107"/>
        <v>0</v>
      </c>
      <c r="AE1280" s="479"/>
    </row>
    <row r="1281" spans="1:31" s="75" customFormat="1" ht="13.5" x14ac:dyDescent="0.2">
      <c r="A1281" s="211">
        <v>1278</v>
      </c>
      <c r="B1281" s="212" t="s">
        <v>6600</v>
      </c>
      <c r="C1281" s="213" t="s">
        <v>6600</v>
      </c>
      <c r="D1281" s="213" t="s">
        <v>6600</v>
      </c>
      <c r="E1281" s="213" t="s">
        <v>6600</v>
      </c>
      <c r="F1281" s="213" t="s">
        <v>6600</v>
      </c>
      <c r="G1281" s="214" t="s">
        <v>6600</v>
      </c>
      <c r="H1281" s="208" t="str">
        <f>IF(Input!F$4="GMH_OECC",J1281,IF(Input!F$4="GMH_XOEC",L1281,IF(Input!F$4="GMH_Korea",N1281,IF(Input!F$4="GMH_EU",P1281,IF(Input!F$4="Skysuper",#REF!,IF(Input!F$4="SkyII",#REF!,IF(Input!F$4="XO-8000",#REF!, "FALSE")))))))</f>
        <v>00</v>
      </c>
      <c r="I1281" s="209">
        <f>IF(Input!F$4="GMH_OECC",K1281,IF(Input!F$4="GMH_XOEC",M1281,IF(Input!F$4="GMH_Korea",O1281,IF(Input!F$4="GMH_EU",Q1281,IF(Input!F$4="Skysuper",#REF!,IF(Input!F$4="SkyII",#REF!,IF(Input!F$4="XO-8000",#REF!, "FALSE")))))))</f>
        <v>0</v>
      </c>
      <c r="J1281" s="210" t="s">
        <v>10359</v>
      </c>
      <c r="K1281" s="268">
        <v>0</v>
      </c>
      <c r="L1281" s="270" t="s">
        <v>10359</v>
      </c>
      <c r="M1281" s="270">
        <v>0</v>
      </c>
      <c r="N1281" s="270" t="s">
        <v>10359</v>
      </c>
      <c r="O1281" s="270">
        <v>0</v>
      </c>
      <c r="P1281" s="270" t="s">
        <v>10359</v>
      </c>
      <c r="Q1281" s="270">
        <v>0</v>
      </c>
      <c r="R1281" s="74"/>
      <c r="S1281" s="75" t="str">
        <f t="shared" si="120"/>
        <v>0000</v>
      </c>
      <c r="T1281" s="75" t="str">
        <f t="shared" si="106"/>
        <v>00000000000000000000000000000000</v>
      </c>
      <c r="V1281" s="197"/>
      <c r="W1281" s="75">
        <f t="shared" si="107"/>
        <v>0</v>
      </c>
      <c r="AE1281" s="479"/>
    </row>
    <row r="1282" spans="1:31" s="75" customFormat="1" ht="13.5" x14ac:dyDescent="0.2">
      <c r="A1282" s="211">
        <v>1279</v>
      </c>
      <c r="B1282" s="212" t="s">
        <v>6600</v>
      </c>
      <c r="C1282" s="213" t="s">
        <v>6600</v>
      </c>
      <c r="D1282" s="213" t="s">
        <v>6600</v>
      </c>
      <c r="E1282" s="213" t="s">
        <v>6600</v>
      </c>
      <c r="F1282" s="213" t="s">
        <v>6600</v>
      </c>
      <c r="G1282" s="214" t="s">
        <v>6600</v>
      </c>
      <c r="H1282" s="208" t="str">
        <f>IF(Input!F$4="GMH_OECC",J1282,IF(Input!F$4="GMH_XOEC",L1282,IF(Input!F$4="GMH_Korea",N1282,IF(Input!F$4="GMH_EU",P1282,IF(Input!F$4="Skysuper",#REF!,IF(Input!F$4="SkyII",#REF!,IF(Input!F$4="XO-8000",#REF!, "FALSE")))))))</f>
        <v>00</v>
      </c>
      <c r="I1282" s="209">
        <f>IF(Input!F$4="GMH_OECC",K1282,IF(Input!F$4="GMH_XOEC",M1282,IF(Input!F$4="GMH_Korea",O1282,IF(Input!F$4="GMH_EU",Q1282,IF(Input!F$4="Skysuper",#REF!,IF(Input!F$4="SkyII",#REF!,IF(Input!F$4="XO-8000",#REF!, "FALSE")))))))</f>
        <v>0</v>
      </c>
      <c r="J1282" s="210" t="s">
        <v>10359</v>
      </c>
      <c r="K1282" s="268">
        <v>0</v>
      </c>
      <c r="L1282" s="270" t="s">
        <v>10359</v>
      </c>
      <c r="M1282" s="270">
        <v>0</v>
      </c>
      <c r="N1282" s="270" t="s">
        <v>10359</v>
      </c>
      <c r="O1282" s="270">
        <v>0</v>
      </c>
      <c r="P1282" s="270" t="s">
        <v>10359</v>
      </c>
      <c r="Q1282" s="270">
        <v>0</v>
      </c>
      <c r="R1282" s="74"/>
      <c r="S1282" s="75" t="str">
        <f t="shared" si="120"/>
        <v>0000</v>
      </c>
      <c r="T1282" s="75" t="str">
        <f t="shared" si="106"/>
        <v>00000000000000000000000000000000</v>
      </c>
      <c r="V1282" s="197"/>
      <c r="W1282" s="75">
        <f t="shared" si="107"/>
        <v>0</v>
      </c>
      <c r="AE1282" s="479"/>
    </row>
    <row r="1283" spans="1:31" s="75" customFormat="1" ht="13.5" x14ac:dyDescent="0.2">
      <c r="A1283" s="211">
        <v>1280</v>
      </c>
      <c r="B1283" s="212" t="s">
        <v>6600</v>
      </c>
      <c r="C1283" s="213" t="s">
        <v>6600</v>
      </c>
      <c r="D1283" s="213" t="s">
        <v>6600</v>
      </c>
      <c r="E1283" s="213" t="s">
        <v>6600</v>
      </c>
      <c r="F1283" s="213" t="s">
        <v>6600</v>
      </c>
      <c r="G1283" s="214" t="s">
        <v>6600</v>
      </c>
      <c r="H1283" s="208" t="str">
        <f>IF(Input!F$4="GMH_OECC",J1283,IF(Input!F$4="GMH_XOEC",L1283,IF(Input!F$4="GMH_Korea",N1283,IF(Input!F$4="GMH_EU",P1283,IF(Input!F$4="Skysuper",#REF!,IF(Input!F$4="SkyII",#REF!,IF(Input!F$4="XO-8000",#REF!, "FALSE")))))))</f>
        <v>00</v>
      </c>
      <c r="I1283" s="209">
        <f>IF(Input!F$4="GMH_OECC",K1283,IF(Input!F$4="GMH_XOEC",M1283,IF(Input!F$4="GMH_Korea",O1283,IF(Input!F$4="GMH_EU",Q1283,IF(Input!F$4="Skysuper",#REF!,IF(Input!F$4="SkyII",#REF!,IF(Input!F$4="XO-8000",#REF!, "FALSE")))))))</f>
        <v>0</v>
      </c>
      <c r="J1283" s="210" t="s">
        <v>10359</v>
      </c>
      <c r="K1283" s="268">
        <v>0</v>
      </c>
      <c r="L1283" s="270" t="s">
        <v>10359</v>
      </c>
      <c r="M1283" s="270">
        <v>0</v>
      </c>
      <c r="N1283" s="270" t="s">
        <v>10359</v>
      </c>
      <c r="O1283" s="270">
        <v>0</v>
      </c>
      <c r="P1283" s="270" t="s">
        <v>10359</v>
      </c>
      <c r="Q1283" s="270">
        <v>0</v>
      </c>
      <c r="R1283" s="74"/>
      <c r="S1283" s="75" t="str">
        <f t="shared" si="120"/>
        <v>0000</v>
      </c>
      <c r="T1283" s="75" t="str">
        <f t="shared" si="106"/>
        <v>00000000000000000000000000000000</v>
      </c>
      <c r="V1283" s="197"/>
      <c r="W1283" s="75">
        <f t="shared" si="107"/>
        <v>0</v>
      </c>
      <c r="AE1283" s="479"/>
    </row>
    <row r="1284" spans="1:31" s="75" customFormat="1" ht="13.5" x14ac:dyDescent="0.2">
      <c r="A1284" s="211">
        <v>1281</v>
      </c>
      <c r="B1284" s="212" t="s">
        <v>6600</v>
      </c>
      <c r="C1284" s="213" t="s">
        <v>6600</v>
      </c>
      <c r="D1284" s="213" t="s">
        <v>6600</v>
      </c>
      <c r="E1284" s="213" t="s">
        <v>6600</v>
      </c>
      <c r="F1284" s="213" t="s">
        <v>6600</v>
      </c>
      <c r="G1284" s="214" t="s">
        <v>6600</v>
      </c>
      <c r="H1284" s="208" t="str">
        <f>IF(Input!F$4="GMH_OECC",J1284,IF(Input!F$4="GMH_XOEC",L1284,IF(Input!F$4="GMH_Korea",N1284,IF(Input!F$4="GMH_EU",P1284,IF(Input!F$4="Skysuper",#REF!,IF(Input!F$4="SkyII",#REF!,IF(Input!F$4="XO-8000",#REF!, "FALSE")))))))</f>
        <v>00</v>
      </c>
      <c r="I1284" s="209">
        <f>IF(Input!F$4="GMH_OECC",K1284,IF(Input!F$4="GMH_XOEC",M1284,IF(Input!F$4="GMH_Korea",O1284,IF(Input!F$4="GMH_EU",Q1284,IF(Input!F$4="Skysuper",#REF!,IF(Input!F$4="SkyII",#REF!,IF(Input!F$4="XO-8000",#REF!, "FALSE")))))))</f>
        <v>0</v>
      </c>
      <c r="J1284" s="210" t="s">
        <v>10359</v>
      </c>
      <c r="K1284" s="268">
        <v>0</v>
      </c>
      <c r="L1284" s="270" t="s">
        <v>10359</v>
      </c>
      <c r="M1284" s="270">
        <v>0</v>
      </c>
      <c r="N1284" s="270" t="s">
        <v>10359</v>
      </c>
      <c r="O1284" s="270">
        <v>0</v>
      </c>
      <c r="P1284" s="270" t="s">
        <v>10359</v>
      </c>
      <c r="Q1284" s="270">
        <v>0</v>
      </c>
      <c r="R1284" s="74"/>
      <c r="S1284" s="75" t="str">
        <f t="shared" si="120"/>
        <v>0000</v>
      </c>
      <c r="T1284" s="75" t="str">
        <f t="shared" ref="T1284:T1347" si="121">CONCATENATE(S1284,S1285,S1286,S1287,S1288,S1289,S1290,S1291)</f>
        <v>00000000000000000000000000000000</v>
      </c>
      <c r="V1284" s="197"/>
      <c r="W1284" s="75">
        <f t="shared" si="107"/>
        <v>0</v>
      </c>
      <c r="AE1284" s="479"/>
    </row>
    <row r="1285" spans="1:31" s="75" customFormat="1" ht="13.5" x14ac:dyDescent="0.2">
      <c r="A1285" s="211">
        <v>1282</v>
      </c>
      <c r="B1285" s="212" t="s">
        <v>6600</v>
      </c>
      <c r="C1285" s="213" t="s">
        <v>6600</v>
      </c>
      <c r="D1285" s="213" t="s">
        <v>6600</v>
      </c>
      <c r="E1285" s="213" t="s">
        <v>6600</v>
      </c>
      <c r="F1285" s="213" t="s">
        <v>6600</v>
      </c>
      <c r="G1285" s="214" t="s">
        <v>6600</v>
      </c>
      <c r="H1285" s="208" t="str">
        <f>IF(Input!F$4="GMH_OECC",J1285,IF(Input!F$4="GMH_XOEC",L1285,IF(Input!F$4="GMH_Korea",N1285,IF(Input!F$4="GMH_EU",P1285,IF(Input!F$4="Skysuper",#REF!,IF(Input!F$4="SkyII",#REF!,IF(Input!F$4="XO-8000",#REF!, "FALSE")))))))</f>
        <v>00</v>
      </c>
      <c r="I1285" s="209">
        <f>IF(Input!F$4="GMH_OECC",K1285,IF(Input!F$4="GMH_XOEC",M1285,IF(Input!F$4="GMH_Korea",O1285,IF(Input!F$4="GMH_EU",Q1285,IF(Input!F$4="Skysuper",#REF!,IF(Input!F$4="SkyII",#REF!,IF(Input!F$4="XO-8000",#REF!, "FALSE")))))))</f>
        <v>0</v>
      </c>
      <c r="J1285" s="210" t="s">
        <v>10359</v>
      </c>
      <c r="K1285" s="268">
        <v>0</v>
      </c>
      <c r="L1285" s="270" t="s">
        <v>10359</v>
      </c>
      <c r="M1285" s="270">
        <v>0</v>
      </c>
      <c r="N1285" s="270" t="s">
        <v>10359</v>
      </c>
      <c r="O1285" s="270">
        <v>0</v>
      </c>
      <c r="P1285" s="270" t="s">
        <v>10359</v>
      </c>
      <c r="Q1285" s="270">
        <v>0</v>
      </c>
      <c r="R1285" s="74"/>
      <c r="S1285" s="75" t="str">
        <f t="shared" si="120"/>
        <v>0000</v>
      </c>
      <c r="T1285" s="75" t="str">
        <f t="shared" si="121"/>
        <v>00000000000000000000000000000000</v>
      </c>
      <c r="V1285" s="197"/>
      <c r="W1285" s="75">
        <f t="shared" si="107"/>
        <v>0</v>
      </c>
      <c r="AE1285" s="479"/>
    </row>
    <row r="1286" spans="1:31" s="75" customFormat="1" ht="13.5" x14ac:dyDescent="0.2">
      <c r="A1286" s="211">
        <v>1283</v>
      </c>
      <c r="B1286" s="212" t="s">
        <v>6600</v>
      </c>
      <c r="C1286" s="213" t="s">
        <v>6600</v>
      </c>
      <c r="D1286" s="213" t="s">
        <v>6600</v>
      </c>
      <c r="E1286" s="213" t="s">
        <v>6600</v>
      </c>
      <c r="F1286" s="213" t="s">
        <v>6600</v>
      </c>
      <c r="G1286" s="214" t="s">
        <v>6600</v>
      </c>
      <c r="H1286" s="208" t="str">
        <f>IF(Input!F$4="GMH_OECC",J1286,IF(Input!F$4="GMH_XOEC",L1286,IF(Input!F$4="GMH_Korea",N1286,IF(Input!F$4="GMH_EU",P1286,IF(Input!F$4="Skysuper",#REF!,IF(Input!F$4="SkyII",#REF!,IF(Input!F$4="XO-8000",#REF!, "FALSE")))))))</f>
        <v>00</v>
      </c>
      <c r="I1286" s="209">
        <f>IF(Input!F$4="GMH_OECC",K1286,IF(Input!F$4="GMH_XOEC",M1286,IF(Input!F$4="GMH_Korea",O1286,IF(Input!F$4="GMH_EU",Q1286,IF(Input!F$4="Skysuper",#REF!,IF(Input!F$4="SkyII",#REF!,IF(Input!F$4="XO-8000",#REF!, "FALSE")))))))</f>
        <v>0</v>
      </c>
      <c r="J1286" s="210" t="s">
        <v>10359</v>
      </c>
      <c r="K1286" s="268">
        <v>0</v>
      </c>
      <c r="L1286" s="270" t="s">
        <v>10359</v>
      </c>
      <c r="M1286" s="270">
        <v>0</v>
      </c>
      <c r="N1286" s="270" t="s">
        <v>10359</v>
      </c>
      <c r="O1286" s="270">
        <v>0</v>
      </c>
      <c r="P1286" s="270" t="s">
        <v>10359</v>
      </c>
      <c r="Q1286" s="270">
        <v>0</v>
      </c>
      <c r="R1286" s="74"/>
      <c r="S1286" s="75" t="str">
        <f t="shared" si="120"/>
        <v>0000</v>
      </c>
      <c r="T1286" s="75" t="str">
        <f t="shared" si="121"/>
        <v>00000000000000000000000000000000</v>
      </c>
      <c r="V1286" s="197"/>
      <c r="W1286" s="75">
        <f t="shared" ref="W1286:W1349" si="122">HEX2DEC(RIGHT(S1286,2))+HEX2DEC(RIGHT(S1287,2))+HEX2DEC(RIGHT(S1288,2))+HEX2DEC(RIGHT(S1289,2))+HEX2DEC(LEFT(S1286,2))+HEX2DEC(LEFT(S1287,2))+HEX2DEC(LEFT(S1288,2))+HEX2DEC(LEFT(S1289,2))+HEX2DEC(RIGHT(S1290,2))+HEX2DEC(RIGHT(S1291,2))+HEX2DEC(RIGHT(S1292,2))+HEX2DEC(RIGHT(S1293,2))+HEX2DEC(LEFT(S1290,2))+HEX2DEC(LEFT(S1291,2))+HEX2DEC(LEFT(S1292,2))+HEX2DEC(LEFT(S1293,2))</f>
        <v>0</v>
      </c>
      <c r="AE1286" s="479"/>
    </row>
    <row r="1287" spans="1:31" s="75" customFormat="1" ht="13.5" x14ac:dyDescent="0.2">
      <c r="A1287" s="211">
        <v>1284</v>
      </c>
      <c r="B1287" s="212" t="s">
        <v>6600</v>
      </c>
      <c r="C1287" s="213" t="s">
        <v>6600</v>
      </c>
      <c r="D1287" s="213" t="s">
        <v>6600</v>
      </c>
      <c r="E1287" s="213" t="s">
        <v>6600</v>
      </c>
      <c r="F1287" s="213" t="s">
        <v>6600</v>
      </c>
      <c r="G1287" s="214" t="s">
        <v>6600</v>
      </c>
      <c r="H1287" s="208" t="str">
        <f>IF(Input!F$4="GMH_OECC",J1287,IF(Input!F$4="GMH_XOEC",L1287,IF(Input!F$4="GMH_Korea",N1287,IF(Input!F$4="GMH_EU",P1287,IF(Input!F$4="Skysuper",#REF!,IF(Input!F$4="SkyII",#REF!,IF(Input!F$4="XO-8000",#REF!, "FALSE")))))))</f>
        <v>00</v>
      </c>
      <c r="I1287" s="209">
        <f>IF(Input!F$4="GMH_OECC",K1287,IF(Input!F$4="GMH_XOEC",M1287,IF(Input!F$4="GMH_Korea",O1287,IF(Input!F$4="GMH_EU",Q1287,IF(Input!F$4="Skysuper",#REF!,IF(Input!F$4="SkyII",#REF!,IF(Input!F$4="XO-8000",#REF!, "FALSE")))))))</f>
        <v>0</v>
      </c>
      <c r="J1287" s="210" t="s">
        <v>10359</v>
      </c>
      <c r="K1287" s="268">
        <v>0</v>
      </c>
      <c r="L1287" s="270" t="s">
        <v>10359</v>
      </c>
      <c r="M1287" s="270">
        <v>0</v>
      </c>
      <c r="N1287" s="270" t="s">
        <v>10359</v>
      </c>
      <c r="O1287" s="270">
        <v>0</v>
      </c>
      <c r="P1287" s="270" t="s">
        <v>10359</v>
      </c>
      <c r="Q1287" s="270">
        <v>0</v>
      </c>
      <c r="R1287" s="74"/>
      <c r="S1287" s="75" t="str">
        <f t="shared" si="120"/>
        <v>0000</v>
      </c>
      <c r="T1287" s="75" t="str">
        <f t="shared" si="121"/>
        <v>00000000000000000000000000000000</v>
      </c>
      <c r="V1287" s="197"/>
      <c r="W1287" s="75">
        <f t="shared" si="122"/>
        <v>0</v>
      </c>
      <c r="AE1287" s="479"/>
    </row>
    <row r="1288" spans="1:31" s="75" customFormat="1" ht="13.5" x14ac:dyDescent="0.2">
      <c r="A1288" s="211">
        <v>1285</v>
      </c>
      <c r="B1288" s="212" t="s">
        <v>6600</v>
      </c>
      <c r="C1288" s="213" t="s">
        <v>6600</v>
      </c>
      <c r="D1288" s="213" t="s">
        <v>6600</v>
      </c>
      <c r="E1288" s="213" t="s">
        <v>6600</v>
      </c>
      <c r="F1288" s="213" t="s">
        <v>6600</v>
      </c>
      <c r="G1288" s="214" t="s">
        <v>6600</v>
      </c>
      <c r="H1288" s="208" t="str">
        <f>IF(Input!F$4="GMH_OECC",J1288,IF(Input!F$4="GMH_XOEC",L1288,IF(Input!F$4="GMH_Korea",N1288,IF(Input!F$4="GMH_EU",P1288,IF(Input!F$4="Skysuper",#REF!,IF(Input!F$4="SkyII",#REF!,IF(Input!F$4="XO-8000",#REF!, "FALSE")))))))</f>
        <v>00</v>
      </c>
      <c r="I1288" s="209">
        <f>IF(Input!F$4="GMH_OECC",K1288,IF(Input!F$4="GMH_XOEC",M1288,IF(Input!F$4="GMH_Korea",O1288,IF(Input!F$4="GMH_EU",Q1288,IF(Input!F$4="Skysuper",#REF!,IF(Input!F$4="SkyII",#REF!,IF(Input!F$4="XO-8000",#REF!, "FALSE")))))))</f>
        <v>0</v>
      </c>
      <c r="J1288" s="210" t="s">
        <v>10359</v>
      </c>
      <c r="K1288" s="268">
        <v>0</v>
      </c>
      <c r="L1288" s="270" t="s">
        <v>10359</v>
      </c>
      <c r="M1288" s="270">
        <v>0</v>
      </c>
      <c r="N1288" s="270" t="s">
        <v>10359</v>
      </c>
      <c r="O1288" s="270">
        <v>0</v>
      </c>
      <c r="P1288" s="270" t="s">
        <v>10359</v>
      </c>
      <c r="Q1288" s="270">
        <v>0</v>
      </c>
      <c r="R1288" s="74"/>
      <c r="S1288" s="75" t="str">
        <f t="shared" si="120"/>
        <v>0000</v>
      </c>
      <c r="T1288" s="75" t="str">
        <f t="shared" si="121"/>
        <v>00000000000000000000000000000000</v>
      </c>
      <c r="V1288" s="197"/>
      <c r="W1288" s="75">
        <f t="shared" si="122"/>
        <v>0</v>
      </c>
      <c r="AE1288" s="479"/>
    </row>
    <row r="1289" spans="1:31" s="75" customFormat="1" ht="13.5" x14ac:dyDescent="0.2">
      <c r="A1289" s="211">
        <v>1286</v>
      </c>
      <c r="B1289" s="212" t="s">
        <v>6600</v>
      </c>
      <c r="C1289" s="213" t="s">
        <v>6600</v>
      </c>
      <c r="D1289" s="213" t="s">
        <v>6600</v>
      </c>
      <c r="E1289" s="213" t="s">
        <v>6600</v>
      </c>
      <c r="F1289" s="213" t="s">
        <v>6600</v>
      </c>
      <c r="G1289" s="214" t="s">
        <v>6600</v>
      </c>
      <c r="H1289" s="208" t="str">
        <f>IF(Input!F$4="GMH_OECC",J1289,IF(Input!F$4="GMH_XOEC",L1289,IF(Input!F$4="GMH_Korea",N1289,IF(Input!F$4="GMH_EU",P1289,IF(Input!F$4="Skysuper",#REF!,IF(Input!F$4="SkyII",#REF!,IF(Input!F$4="XO-8000",#REF!, "FALSE")))))))</f>
        <v>00</v>
      </c>
      <c r="I1289" s="209">
        <f>IF(Input!F$4="GMH_OECC",K1289,IF(Input!F$4="GMH_XOEC",M1289,IF(Input!F$4="GMH_Korea",O1289,IF(Input!F$4="GMH_EU",Q1289,IF(Input!F$4="Skysuper",#REF!,IF(Input!F$4="SkyII",#REF!,IF(Input!F$4="XO-8000",#REF!, "FALSE")))))))</f>
        <v>0</v>
      </c>
      <c r="J1289" s="210" t="s">
        <v>10359</v>
      </c>
      <c r="K1289" s="268">
        <v>0</v>
      </c>
      <c r="L1289" s="270" t="s">
        <v>10359</v>
      </c>
      <c r="M1289" s="270">
        <v>0</v>
      </c>
      <c r="N1289" s="270" t="s">
        <v>10359</v>
      </c>
      <c r="O1289" s="270">
        <v>0</v>
      </c>
      <c r="P1289" s="270" t="s">
        <v>10359</v>
      </c>
      <c r="Q1289" s="270">
        <v>0</v>
      </c>
      <c r="R1289" s="74"/>
      <c r="S1289" s="75" t="str">
        <f t="shared" si="120"/>
        <v>0000</v>
      </c>
      <c r="T1289" s="75" t="str">
        <f t="shared" si="121"/>
        <v>00000000000000000000000000000000</v>
      </c>
      <c r="V1289" s="197"/>
      <c r="W1289" s="75">
        <f t="shared" si="122"/>
        <v>0</v>
      </c>
      <c r="AE1289" s="479"/>
    </row>
    <row r="1290" spans="1:31" s="75" customFormat="1" ht="13.5" x14ac:dyDescent="0.2">
      <c r="A1290" s="211">
        <v>1287</v>
      </c>
      <c r="B1290" s="212" t="s">
        <v>6600</v>
      </c>
      <c r="C1290" s="213" t="s">
        <v>6600</v>
      </c>
      <c r="D1290" s="213" t="s">
        <v>6600</v>
      </c>
      <c r="E1290" s="213" t="s">
        <v>6600</v>
      </c>
      <c r="F1290" s="213" t="s">
        <v>6600</v>
      </c>
      <c r="G1290" s="214" t="s">
        <v>6600</v>
      </c>
      <c r="H1290" s="208" t="str">
        <f>IF(Input!F$4="GMH_OECC",J1290,IF(Input!F$4="GMH_XOEC",L1290,IF(Input!F$4="GMH_Korea",N1290,IF(Input!F$4="GMH_EU",P1290,IF(Input!F$4="Skysuper",#REF!,IF(Input!F$4="SkyII",#REF!,IF(Input!F$4="XO-8000",#REF!, "FALSE")))))))</f>
        <v>00</v>
      </c>
      <c r="I1290" s="209">
        <f>IF(Input!F$4="GMH_OECC",K1290,IF(Input!F$4="GMH_XOEC",M1290,IF(Input!F$4="GMH_Korea",O1290,IF(Input!F$4="GMH_EU",Q1290,IF(Input!F$4="Skysuper",#REF!,IF(Input!F$4="SkyII",#REF!,IF(Input!F$4="XO-8000",#REF!, "FALSE")))))))</f>
        <v>0</v>
      </c>
      <c r="J1290" s="210" t="s">
        <v>10359</v>
      </c>
      <c r="K1290" s="268">
        <v>0</v>
      </c>
      <c r="L1290" s="270" t="s">
        <v>10359</v>
      </c>
      <c r="M1290" s="270">
        <v>0</v>
      </c>
      <c r="N1290" s="270" t="s">
        <v>10359</v>
      </c>
      <c r="O1290" s="270">
        <v>0</v>
      </c>
      <c r="P1290" s="270" t="s">
        <v>10359</v>
      </c>
      <c r="Q1290" s="270">
        <v>0</v>
      </c>
      <c r="R1290" s="74"/>
      <c r="S1290" s="75" t="str">
        <f t="shared" si="120"/>
        <v>0000</v>
      </c>
      <c r="T1290" s="75" t="str">
        <f t="shared" si="121"/>
        <v>00000000000000000000000000000000</v>
      </c>
      <c r="V1290" s="197"/>
      <c r="W1290" s="75">
        <f t="shared" si="122"/>
        <v>0</v>
      </c>
      <c r="AE1290" s="479"/>
    </row>
    <row r="1291" spans="1:31" s="75" customFormat="1" ht="13.5" x14ac:dyDescent="0.2">
      <c r="A1291" s="211">
        <v>1288</v>
      </c>
      <c r="B1291" s="212" t="s">
        <v>6600</v>
      </c>
      <c r="C1291" s="213" t="s">
        <v>6600</v>
      </c>
      <c r="D1291" s="213" t="s">
        <v>6600</v>
      </c>
      <c r="E1291" s="213" t="s">
        <v>6600</v>
      </c>
      <c r="F1291" s="213" t="s">
        <v>6600</v>
      </c>
      <c r="G1291" s="214" t="s">
        <v>6600</v>
      </c>
      <c r="H1291" s="208" t="str">
        <f>IF(Input!F$4="GMH_OECC",J1291,IF(Input!F$4="GMH_XOEC",L1291,IF(Input!F$4="GMH_Korea",N1291,IF(Input!F$4="GMH_EU",P1291,IF(Input!F$4="Skysuper",#REF!,IF(Input!F$4="SkyII",#REF!,IF(Input!F$4="XO-8000",#REF!, "FALSE")))))))</f>
        <v>00</v>
      </c>
      <c r="I1291" s="209">
        <f>IF(Input!F$4="GMH_OECC",K1291,IF(Input!F$4="GMH_XOEC",M1291,IF(Input!F$4="GMH_Korea",O1291,IF(Input!F$4="GMH_EU",Q1291,IF(Input!F$4="Skysuper",#REF!,IF(Input!F$4="SkyII",#REF!,IF(Input!F$4="XO-8000",#REF!, "FALSE")))))))</f>
        <v>0</v>
      </c>
      <c r="J1291" s="210" t="s">
        <v>10359</v>
      </c>
      <c r="K1291" s="268">
        <v>0</v>
      </c>
      <c r="L1291" s="270" t="s">
        <v>10359</v>
      </c>
      <c r="M1291" s="270">
        <v>0</v>
      </c>
      <c r="N1291" s="270" t="s">
        <v>10359</v>
      </c>
      <c r="O1291" s="270">
        <v>0</v>
      </c>
      <c r="P1291" s="270" t="s">
        <v>10359</v>
      </c>
      <c r="Q1291" s="270">
        <v>0</v>
      </c>
      <c r="R1291" s="74"/>
      <c r="S1291" s="75" t="str">
        <f t="shared" si="120"/>
        <v>0000</v>
      </c>
      <c r="T1291" s="75" t="str">
        <f t="shared" si="121"/>
        <v>00000000000000000000000000000000</v>
      </c>
      <c r="V1291" s="197"/>
      <c r="W1291" s="75">
        <f t="shared" si="122"/>
        <v>0</v>
      </c>
      <c r="AE1291" s="479"/>
    </row>
    <row r="1292" spans="1:31" s="75" customFormat="1" ht="13.5" x14ac:dyDescent="0.2">
      <c r="A1292" s="211">
        <v>1289</v>
      </c>
      <c r="B1292" s="212" t="s">
        <v>6600</v>
      </c>
      <c r="C1292" s="213" t="s">
        <v>6600</v>
      </c>
      <c r="D1292" s="213" t="s">
        <v>6600</v>
      </c>
      <c r="E1292" s="213" t="s">
        <v>6600</v>
      </c>
      <c r="F1292" s="213" t="s">
        <v>6600</v>
      </c>
      <c r="G1292" s="214" t="s">
        <v>6600</v>
      </c>
      <c r="H1292" s="208" t="str">
        <f>IF(Input!F$4="GMH_OECC",J1292,IF(Input!F$4="GMH_XOEC",L1292,IF(Input!F$4="GMH_Korea",N1292,IF(Input!F$4="GMH_EU",P1292,IF(Input!F$4="Skysuper",#REF!,IF(Input!F$4="SkyII",#REF!,IF(Input!F$4="XO-8000",#REF!, "FALSE")))))))</f>
        <v>00</v>
      </c>
      <c r="I1292" s="209">
        <f>IF(Input!F$4="GMH_OECC",K1292,IF(Input!F$4="GMH_XOEC",M1292,IF(Input!F$4="GMH_Korea",O1292,IF(Input!F$4="GMH_EU",Q1292,IF(Input!F$4="Skysuper",#REF!,IF(Input!F$4="SkyII",#REF!,IF(Input!F$4="XO-8000",#REF!, "FALSE")))))))</f>
        <v>0</v>
      </c>
      <c r="J1292" s="210" t="s">
        <v>10359</v>
      </c>
      <c r="K1292" s="268">
        <v>0</v>
      </c>
      <c r="L1292" s="270" t="s">
        <v>10359</v>
      </c>
      <c r="M1292" s="270">
        <v>0</v>
      </c>
      <c r="N1292" s="270" t="s">
        <v>10359</v>
      </c>
      <c r="O1292" s="270">
        <v>0</v>
      </c>
      <c r="P1292" s="270" t="s">
        <v>10359</v>
      </c>
      <c r="Q1292" s="270">
        <v>0</v>
      </c>
      <c r="R1292" s="74"/>
      <c r="S1292" s="75" t="str">
        <f t="shared" si="120"/>
        <v>0000</v>
      </c>
      <c r="T1292" s="75" t="str">
        <f t="shared" si="121"/>
        <v>00000000000000000000000000000000</v>
      </c>
      <c r="V1292" s="197"/>
      <c r="W1292" s="75">
        <f t="shared" si="122"/>
        <v>0</v>
      </c>
      <c r="AE1292" s="479"/>
    </row>
    <row r="1293" spans="1:31" s="75" customFormat="1" ht="13.5" x14ac:dyDescent="0.2">
      <c r="A1293" s="211">
        <v>1290</v>
      </c>
      <c r="B1293" s="212" t="s">
        <v>6600</v>
      </c>
      <c r="C1293" s="213" t="s">
        <v>6600</v>
      </c>
      <c r="D1293" s="213" t="s">
        <v>6600</v>
      </c>
      <c r="E1293" s="213" t="s">
        <v>6600</v>
      </c>
      <c r="F1293" s="213" t="s">
        <v>6600</v>
      </c>
      <c r="G1293" s="214" t="s">
        <v>6600</v>
      </c>
      <c r="H1293" s="208" t="str">
        <f>IF(Input!F$4="GMH_OECC",J1293,IF(Input!F$4="GMH_XOEC",L1293,IF(Input!F$4="GMH_Korea",N1293,IF(Input!F$4="GMH_EU",P1293,IF(Input!F$4="Skysuper",#REF!,IF(Input!F$4="SkyII",#REF!,IF(Input!F$4="XO-8000",#REF!, "FALSE")))))))</f>
        <v>00</v>
      </c>
      <c r="I1293" s="209">
        <f>IF(Input!F$4="GMH_OECC",K1293,IF(Input!F$4="GMH_XOEC",M1293,IF(Input!F$4="GMH_Korea",O1293,IF(Input!F$4="GMH_EU",Q1293,IF(Input!F$4="Skysuper",#REF!,IF(Input!F$4="SkyII",#REF!,IF(Input!F$4="XO-8000",#REF!, "FALSE")))))))</f>
        <v>0</v>
      </c>
      <c r="J1293" s="210" t="s">
        <v>10359</v>
      </c>
      <c r="K1293" s="268">
        <v>0</v>
      </c>
      <c r="L1293" s="270" t="s">
        <v>10359</v>
      </c>
      <c r="M1293" s="270">
        <v>0</v>
      </c>
      <c r="N1293" s="270" t="s">
        <v>10359</v>
      </c>
      <c r="O1293" s="270">
        <v>0</v>
      </c>
      <c r="P1293" s="270" t="s">
        <v>10359</v>
      </c>
      <c r="Q1293" s="270">
        <v>0</v>
      </c>
      <c r="R1293" s="74"/>
      <c r="S1293" s="75" t="str">
        <f t="shared" si="120"/>
        <v>0000</v>
      </c>
      <c r="T1293" s="75" t="str">
        <f t="shared" si="121"/>
        <v>00000000000000000000000000000000</v>
      </c>
      <c r="V1293" s="197"/>
      <c r="W1293" s="75">
        <f t="shared" si="122"/>
        <v>0</v>
      </c>
      <c r="AE1293" s="479"/>
    </row>
    <row r="1294" spans="1:31" s="75" customFormat="1" ht="13.5" x14ac:dyDescent="0.2">
      <c r="A1294" s="211">
        <v>1291</v>
      </c>
      <c r="B1294" s="212" t="s">
        <v>6600</v>
      </c>
      <c r="C1294" s="213" t="s">
        <v>6600</v>
      </c>
      <c r="D1294" s="213" t="s">
        <v>6600</v>
      </c>
      <c r="E1294" s="213" t="s">
        <v>6600</v>
      </c>
      <c r="F1294" s="213" t="s">
        <v>6600</v>
      </c>
      <c r="G1294" s="214" t="s">
        <v>6600</v>
      </c>
      <c r="H1294" s="208" t="str">
        <f>IF(Input!F$4="GMH_OECC",J1294,IF(Input!F$4="GMH_XOEC",L1294,IF(Input!F$4="GMH_Korea",N1294,IF(Input!F$4="GMH_EU",P1294,IF(Input!F$4="Skysuper",#REF!,IF(Input!F$4="SkyII",#REF!,IF(Input!F$4="XO-8000",#REF!, "FALSE")))))))</f>
        <v>00</v>
      </c>
      <c r="I1294" s="209">
        <f>IF(Input!F$4="GMH_OECC",K1294,IF(Input!F$4="GMH_XOEC",M1294,IF(Input!F$4="GMH_Korea",O1294,IF(Input!F$4="GMH_EU",Q1294,IF(Input!F$4="Skysuper",#REF!,IF(Input!F$4="SkyII",#REF!,IF(Input!F$4="XO-8000",#REF!, "FALSE")))))))</f>
        <v>0</v>
      </c>
      <c r="J1294" s="210" t="s">
        <v>10359</v>
      </c>
      <c r="K1294" s="268">
        <v>0</v>
      </c>
      <c r="L1294" s="270" t="s">
        <v>10359</v>
      </c>
      <c r="M1294" s="270">
        <v>0</v>
      </c>
      <c r="N1294" s="270" t="s">
        <v>10359</v>
      </c>
      <c r="O1294" s="270">
        <v>0</v>
      </c>
      <c r="P1294" s="270" t="s">
        <v>10359</v>
      </c>
      <c r="Q1294" s="270">
        <v>0</v>
      </c>
      <c r="R1294" s="74"/>
      <c r="S1294" s="75" t="str">
        <f t="shared" si="120"/>
        <v>0000</v>
      </c>
      <c r="T1294" s="75" t="str">
        <f t="shared" si="121"/>
        <v>00000000000000000000000000000000</v>
      </c>
      <c r="V1294" s="197"/>
      <c r="W1294" s="75">
        <f t="shared" si="122"/>
        <v>0</v>
      </c>
      <c r="AE1294" s="479"/>
    </row>
    <row r="1295" spans="1:31" s="75" customFormat="1" ht="13.5" x14ac:dyDescent="0.2">
      <c r="A1295" s="211">
        <v>1292</v>
      </c>
      <c r="B1295" s="212" t="s">
        <v>6600</v>
      </c>
      <c r="C1295" s="213" t="s">
        <v>6600</v>
      </c>
      <c r="D1295" s="213" t="s">
        <v>6600</v>
      </c>
      <c r="E1295" s="213" t="s">
        <v>6600</v>
      </c>
      <c r="F1295" s="213" t="s">
        <v>6600</v>
      </c>
      <c r="G1295" s="214" t="s">
        <v>6600</v>
      </c>
      <c r="H1295" s="208" t="str">
        <f>IF(Input!F$4="GMH_OECC",J1295,IF(Input!F$4="GMH_XOEC",L1295,IF(Input!F$4="GMH_Korea",N1295,IF(Input!F$4="GMH_EU",P1295,IF(Input!F$4="Skysuper",#REF!,IF(Input!F$4="SkyII",#REF!,IF(Input!F$4="XO-8000",#REF!, "FALSE")))))))</f>
        <v>00</v>
      </c>
      <c r="I1295" s="209">
        <f>IF(Input!F$4="GMH_OECC",K1295,IF(Input!F$4="GMH_XOEC",M1295,IF(Input!F$4="GMH_Korea",O1295,IF(Input!F$4="GMH_EU",Q1295,IF(Input!F$4="Skysuper",#REF!,IF(Input!F$4="SkyII",#REF!,IF(Input!F$4="XO-8000",#REF!, "FALSE")))))))</f>
        <v>0</v>
      </c>
      <c r="J1295" s="210" t="s">
        <v>10359</v>
      </c>
      <c r="K1295" s="268">
        <v>0</v>
      </c>
      <c r="L1295" s="270" t="s">
        <v>10359</v>
      </c>
      <c r="M1295" s="270">
        <v>0</v>
      </c>
      <c r="N1295" s="270" t="s">
        <v>10359</v>
      </c>
      <c r="O1295" s="270">
        <v>0</v>
      </c>
      <c r="P1295" s="270" t="s">
        <v>10359</v>
      </c>
      <c r="Q1295" s="270">
        <v>0</v>
      </c>
      <c r="R1295" s="74"/>
      <c r="S1295" s="75" t="str">
        <f t="shared" si="120"/>
        <v>0000</v>
      </c>
      <c r="T1295" s="75" t="str">
        <f t="shared" si="121"/>
        <v>00000000000000000000000000000000</v>
      </c>
      <c r="V1295" s="197"/>
      <c r="W1295" s="75">
        <f t="shared" si="122"/>
        <v>0</v>
      </c>
      <c r="AE1295" s="479"/>
    </row>
    <row r="1296" spans="1:31" s="75" customFormat="1" ht="13.5" x14ac:dyDescent="0.2">
      <c r="A1296" s="211">
        <v>1293</v>
      </c>
      <c r="B1296" s="212" t="s">
        <v>6600</v>
      </c>
      <c r="C1296" s="213" t="s">
        <v>6600</v>
      </c>
      <c r="D1296" s="213" t="s">
        <v>6600</v>
      </c>
      <c r="E1296" s="213" t="s">
        <v>6600</v>
      </c>
      <c r="F1296" s="213" t="s">
        <v>6600</v>
      </c>
      <c r="G1296" s="214" t="s">
        <v>6600</v>
      </c>
      <c r="H1296" s="208" t="str">
        <f>IF(Input!F$4="GMH_OECC",J1296,IF(Input!F$4="GMH_XOEC",L1296,IF(Input!F$4="GMH_Korea",N1296,IF(Input!F$4="GMH_EU",P1296,IF(Input!F$4="Skysuper",#REF!,IF(Input!F$4="SkyII",#REF!,IF(Input!F$4="XO-8000",#REF!, "FALSE")))))))</f>
        <v>00</v>
      </c>
      <c r="I1296" s="209">
        <f>IF(Input!F$4="GMH_OECC",K1296,IF(Input!F$4="GMH_XOEC",M1296,IF(Input!F$4="GMH_Korea",O1296,IF(Input!F$4="GMH_EU",Q1296,IF(Input!F$4="Skysuper",#REF!,IF(Input!F$4="SkyII",#REF!,IF(Input!F$4="XO-8000",#REF!, "FALSE")))))))</f>
        <v>0</v>
      </c>
      <c r="J1296" s="210" t="s">
        <v>10359</v>
      </c>
      <c r="K1296" s="268">
        <v>0</v>
      </c>
      <c r="L1296" s="270" t="s">
        <v>10359</v>
      </c>
      <c r="M1296" s="270">
        <v>0</v>
      </c>
      <c r="N1296" s="270" t="s">
        <v>10359</v>
      </c>
      <c r="O1296" s="270">
        <v>0</v>
      </c>
      <c r="P1296" s="270" t="s">
        <v>10359</v>
      </c>
      <c r="Q1296" s="270">
        <v>0</v>
      </c>
      <c r="R1296" s="74"/>
      <c r="S1296" s="75" t="str">
        <f t="shared" si="120"/>
        <v>0000</v>
      </c>
      <c r="T1296" s="75" t="str">
        <f t="shared" si="121"/>
        <v>00000000000000000000000000000000</v>
      </c>
      <c r="V1296" s="197"/>
      <c r="W1296" s="75">
        <f t="shared" si="122"/>
        <v>0</v>
      </c>
      <c r="AE1296" s="479"/>
    </row>
    <row r="1297" spans="1:31" s="75" customFormat="1" ht="13.5" x14ac:dyDescent="0.2">
      <c r="A1297" s="211">
        <v>1294</v>
      </c>
      <c r="B1297" s="212" t="s">
        <v>6600</v>
      </c>
      <c r="C1297" s="213" t="s">
        <v>6600</v>
      </c>
      <c r="D1297" s="213" t="s">
        <v>6600</v>
      </c>
      <c r="E1297" s="213" t="s">
        <v>6600</v>
      </c>
      <c r="F1297" s="213" t="s">
        <v>6600</v>
      </c>
      <c r="G1297" s="214" t="s">
        <v>6600</v>
      </c>
      <c r="H1297" s="208" t="str">
        <f>IF(Input!F$4="GMH_OECC",J1297,IF(Input!F$4="GMH_XOEC",L1297,IF(Input!F$4="GMH_Korea",N1297,IF(Input!F$4="GMH_EU",P1297,IF(Input!F$4="Skysuper",#REF!,IF(Input!F$4="SkyII",#REF!,IF(Input!F$4="XO-8000",#REF!, "FALSE")))))))</f>
        <v>00</v>
      </c>
      <c r="I1297" s="209">
        <f>IF(Input!F$4="GMH_OECC",K1297,IF(Input!F$4="GMH_XOEC",M1297,IF(Input!F$4="GMH_Korea",O1297,IF(Input!F$4="GMH_EU",Q1297,IF(Input!F$4="Skysuper",#REF!,IF(Input!F$4="SkyII",#REF!,IF(Input!F$4="XO-8000",#REF!, "FALSE")))))))</f>
        <v>0</v>
      </c>
      <c r="J1297" s="210" t="s">
        <v>10359</v>
      </c>
      <c r="K1297" s="268">
        <v>0</v>
      </c>
      <c r="L1297" s="270" t="s">
        <v>10359</v>
      </c>
      <c r="M1297" s="270">
        <v>0</v>
      </c>
      <c r="N1297" s="270" t="s">
        <v>10359</v>
      </c>
      <c r="O1297" s="270">
        <v>0</v>
      </c>
      <c r="P1297" s="270" t="s">
        <v>10359</v>
      </c>
      <c r="Q1297" s="270">
        <v>0</v>
      </c>
      <c r="R1297" s="74"/>
      <c r="S1297" s="75" t="str">
        <f t="shared" si="120"/>
        <v>0000</v>
      </c>
      <c r="T1297" s="75" t="str">
        <f t="shared" si="121"/>
        <v>00000000000000000000000000000000</v>
      </c>
      <c r="V1297" s="197"/>
      <c r="W1297" s="75">
        <f t="shared" si="122"/>
        <v>0</v>
      </c>
      <c r="AE1297" s="479"/>
    </row>
    <row r="1298" spans="1:31" s="75" customFormat="1" ht="13.5" x14ac:dyDescent="0.2">
      <c r="A1298" s="211">
        <v>1295</v>
      </c>
      <c r="B1298" s="212" t="s">
        <v>6600</v>
      </c>
      <c r="C1298" s="213" t="s">
        <v>6600</v>
      </c>
      <c r="D1298" s="213" t="s">
        <v>6600</v>
      </c>
      <c r="E1298" s="213" t="s">
        <v>6600</v>
      </c>
      <c r="F1298" s="213" t="s">
        <v>6600</v>
      </c>
      <c r="G1298" s="214" t="s">
        <v>6600</v>
      </c>
      <c r="H1298" s="208" t="str">
        <f>IF(Input!F$4="GMH_OECC",J1298,IF(Input!F$4="GMH_XOEC",L1298,IF(Input!F$4="GMH_Korea",N1298,IF(Input!F$4="GMH_EU",P1298,IF(Input!F$4="Skysuper",#REF!,IF(Input!F$4="SkyII",#REF!,IF(Input!F$4="XO-8000",#REF!, "FALSE")))))))</f>
        <v>00</v>
      </c>
      <c r="I1298" s="209">
        <f>IF(Input!F$4="GMH_OECC",K1298,IF(Input!F$4="GMH_XOEC",M1298,IF(Input!F$4="GMH_Korea",O1298,IF(Input!F$4="GMH_EU",Q1298,IF(Input!F$4="Skysuper",#REF!,IF(Input!F$4="SkyII",#REF!,IF(Input!F$4="XO-8000",#REF!, "FALSE")))))))</f>
        <v>0</v>
      </c>
      <c r="J1298" s="210" t="s">
        <v>10359</v>
      </c>
      <c r="K1298" s="268">
        <v>0</v>
      </c>
      <c r="L1298" s="270" t="s">
        <v>10359</v>
      </c>
      <c r="M1298" s="270">
        <v>0</v>
      </c>
      <c r="N1298" s="270" t="s">
        <v>10359</v>
      </c>
      <c r="O1298" s="270">
        <v>0</v>
      </c>
      <c r="P1298" s="270" t="s">
        <v>10359</v>
      </c>
      <c r="Q1298" s="270">
        <v>0</v>
      </c>
      <c r="R1298" s="74"/>
      <c r="S1298" s="75" t="str">
        <f t="shared" si="120"/>
        <v>0000</v>
      </c>
      <c r="T1298" s="75" t="str">
        <f t="shared" si="121"/>
        <v>00000000000000000000000000000000</v>
      </c>
      <c r="V1298" s="197"/>
      <c r="W1298" s="75">
        <f t="shared" si="122"/>
        <v>0</v>
      </c>
      <c r="AE1298" s="479"/>
    </row>
    <row r="1299" spans="1:31" s="75" customFormat="1" ht="13.5" x14ac:dyDescent="0.2">
      <c r="A1299" s="211">
        <v>1296</v>
      </c>
      <c r="B1299" s="212" t="s">
        <v>6600</v>
      </c>
      <c r="C1299" s="213" t="s">
        <v>6600</v>
      </c>
      <c r="D1299" s="213" t="s">
        <v>6600</v>
      </c>
      <c r="E1299" s="213" t="s">
        <v>6600</v>
      </c>
      <c r="F1299" s="213" t="s">
        <v>6600</v>
      </c>
      <c r="G1299" s="214" t="s">
        <v>6600</v>
      </c>
      <c r="H1299" s="208" t="str">
        <f>IF(Input!F$4="GMH_OECC",J1299,IF(Input!F$4="GMH_XOEC",L1299,IF(Input!F$4="GMH_Korea",N1299,IF(Input!F$4="GMH_EU",P1299,IF(Input!F$4="Skysuper",#REF!,IF(Input!F$4="SkyII",#REF!,IF(Input!F$4="XO-8000",#REF!, "FALSE")))))))</f>
        <v>00</v>
      </c>
      <c r="I1299" s="209">
        <f>IF(Input!F$4="GMH_OECC",K1299,IF(Input!F$4="GMH_XOEC",M1299,IF(Input!F$4="GMH_Korea",O1299,IF(Input!F$4="GMH_EU",Q1299,IF(Input!F$4="Skysuper",#REF!,IF(Input!F$4="SkyII",#REF!,IF(Input!F$4="XO-8000",#REF!, "FALSE")))))))</f>
        <v>0</v>
      </c>
      <c r="J1299" s="210" t="s">
        <v>10359</v>
      </c>
      <c r="K1299" s="268">
        <v>0</v>
      </c>
      <c r="L1299" s="270" t="s">
        <v>10359</v>
      </c>
      <c r="M1299" s="270">
        <v>0</v>
      </c>
      <c r="N1299" s="270" t="s">
        <v>10359</v>
      </c>
      <c r="O1299" s="270">
        <v>0</v>
      </c>
      <c r="P1299" s="270" t="s">
        <v>10359</v>
      </c>
      <c r="Q1299" s="270">
        <v>0</v>
      </c>
      <c r="R1299" s="74"/>
      <c r="S1299" s="75" t="str">
        <f t="shared" si="120"/>
        <v>0000</v>
      </c>
      <c r="T1299" s="75" t="str">
        <f t="shared" si="121"/>
        <v>00000000000000000000000000000000</v>
      </c>
      <c r="V1299" s="197"/>
      <c r="W1299" s="75">
        <f t="shared" si="122"/>
        <v>0</v>
      </c>
      <c r="AE1299" s="479"/>
    </row>
    <row r="1300" spans="1:31" s="75" customFormat="1" ht="13.5" x14ac:dyDescent="0.2">
      <c r="A1300" s="211">
        <v>1297</v>
      </c>
      <c r="B1300" s="212" t="s">
        <v>6600</v>
      </c>
      <c r="C1300" s="213" t="s">
        <v>6600</v>
      </c>
      <c r="D1300" s="213" t="s">
        <v>6600</v>
      </c>
      <c r="E1300" s="213" t="s">
        <v>6600</v>
      </c>
      <c r="F1300" s="213" t="s">
        <v>6600</v>
      </c>
      <c r="G1300" s="214" t="s">
        <v>6600</v>
      </c>
      <c r="H1300" s="208" t="str">
        <f>IF(Input!F$4="GMH_OECC",J1300,IF(Input!F$4="GMH_XOEC",L1300,IF(Input!F$4="GMH_Korea",N1300,IF(Input!F$4="GMH_EU",P1300,IF(Input!F$4="Skysuper",#REF!,IF(Input!F$4="SkyII",#REF!,IF(Input!F$4="XO-8000",#REF!, "FALSE")))))))</f>
        <v>00</v>
      </c>
      <c r="I1300" s="209">
        <f>IF(Input!F$4="GMH_OECC",K1300,IF(Input!F$4="GMH_XOEC",M1300,IF(Input!F$4="GMH_Korea",O1300,IF(Input!F$4="GMH_EU",Q1300,IF(Input!F$4="Skysuper",#REF!,IF(Input!F$4="SkyII",#REF!,IF(Input!F$4="XO-8000",#REF!, "FALSE")))))))</f>
        <v>0</v>
      </c>
      <c r="J1300" s="210" t="s">
        <v>10359</v>
      </c>
      <c r="K1300" s="268">
        <v>0</v>
      </c>
      <c r="L1300" s="270" t="s">
        <v>10359</v>
      </c>
      <c r="M1300" s="270">
        <v>0</v>
      </c>
      <c r="N1300" s="270" t="s">
        <v>10359</v>
      </c>
      <c r="O1300" s="270">
        <v>0</v>
      </c>
      <c r="P1300" s="270" t="s">
        <v>10359</v>
      </c>
      <c r="Q1300" s="270">
        <v>0</v>
      </c>
      <c r="R1300" s="74"/>
      <c r="S1300" s="75" t="str">
        <f t="shared" si="120"/>
        <v>0000</v>
      </c>
      <c r="T1300" s="75" t="str">
        <f t="shared" si="121"/>
        <v>00000000000000000000000000000000</v>
      </c>
      <c r="V1300" s="197"/>
      <c r="W1300" s="75">
        <f t="shared" si="122"/>
        <v>0</v>
      </c>
      <c r="AE1300" s="479"/>
    </row>
    <row r="1301" spans="1:31" s="75" customFormat="1" ht="13.5" x14ac:dyDescent="0.2">
      <c r="A1301" s="211">
        <v>1298</v>
      </c>
      <c r="B1301" s="212" t="s">
        <v>6600</v>
      </c>
      <c r="C1301" s="213" t="s">
        <v>6600</v>
      </c>
      <c r="D1301" s="213" t="s">
        <v>6600</v>
      </c>
      <c r="E1301" s="213" t="s">
        <v>6600</v>
      </c>
      <c r="F1301" s="213" t="s">
        <v>6600</v>
      </c>
      <c r="G1301" s="214" t="s">
        <v>6600</v>
      </c>
      <c r="H1301" s="208" t="str">
        <f>IF(Input!F$4="GMH_OECC",J1301,IF(Input!F$4="GMH_XOEC",L1301,IF(Input!F$4="GMH_Korea",N1301,IF(Input!F$4="GMH_EU",P1301,IF(Input!F$4="Skysuper",#REF!,IF(Input!F$4="SkyII",#REF!,IF(Input!F$4="XO-8000",#REF!, "FALSE")))))))</f>
        <v>00</v>
      </c>
      <c r="I1301" s="209">
        <f>IF(Input!F$4="GMH_OECC",K1301,IF(Input!F$4="GMH_XOEC",M1301,IF(Input!F$4="GMH_Korea",O1301,IF(Input!F$4="GMH_EU",Q1301,IF(Input!F$4="Skysuper",#REF!,IF(Input!F$4="SkyII",#REF!,IF(Input!F$4="XO-8000",#REF!, "FALSE")))))))</f>
        <v>0</v>
      </c>
      <c r="J1301" s="210" t="s">
        <v>10359</v>
      </c>
      <c r="K1301" s="268">
        <v>0</v>
      </c>
      <c r="L1301" s="270" t="s">
        <v>10359</v>
      </c>
      <c r="M1301" s="270">
        <v>0</v>
      </c>
      <c r="N1301" s="270" t="s">
        <v>10359</v>
      </c>
      <c r="O1301" s="270">
        <v>0</v>
      </c>
      <c r="P1301" s="270" t="s">
        <v>10359</v>
      </c>
      <c r="Q1301" s="270">
        <v>0</v>
      </c>
      <c r="R1301" s="74"/>
      <c r="S1301" s="75" t="str">
        <f t="shared" si="120"/>
        <v>0000</v>
      </c>
      <c r="T1301" s="75" t="str">
        <f t="shared" si="121"/>
        <v>00000000000000000000000000000000</v>
      </c>
      <c r="V1301" s="197"/>
      <c r="W1301" s="75">
        <f t="shared" si="122"/>
        <v>0</v>
      </c>
      <c r="AE1301" s="479"/>
    </row>
    <row r="1302" spans="1:31" s="75" customFormat="1" ht="13.5" x14ac:dyDescent="0.2">
      <c r="A1302" s="211">
        <v>1299</v>
      </c>
      <c r="B1302" s="212" t="s">
        <v>6600</v>
      </c>
      <c r="C1302" s="213" t="s">
        <v>6600</v>
      </c>
      <c r="D1302" s="213" t="s">
        <v>6600</v>
      </c>
      <c r="E1302" s="213" t="s">
        <v>6600</v>
      </c>
      <c r="F1302" s="213" t="s">
        <v>6600</v>
      </c>
      <c r="G1302" s="214" t="s">
        <v>6600</v>
      </c>
      <c r="H1302" s="208" t="str">
        <f>IF(Input!F$4="GMH_OECC",J1302,IF(Input!F$4="GMH_XOEC",L1302,IF(Input!F$4="GMH_Korea",N1302,IF(Input!F$4="GMH_EU",P1302,IF(Input!F$4="Skysuper",#REF!,IF(Input!F$4="SkyII",#REF!,IF(Input!F$4="XO-8000",#REF!, "FALSE")))))))</f>
        <v>00</v>
      </c>
      <c r="I1302" s="209">
        <f>IF(Input!F$4="GMH_OECC",K1302,IF(Input!F$4="GMH_XOEC",M1302,IF(Input!F$4="GMH_Korea",O1302,IF(Input!F$4="GMH_EU",Q1302,IF(Input!F$4="Skysuper",#REF!,IF(Input!F$4="SkyII",#REF!,IF(Input!F$4="XO-8000",#REF!, "FALSE")))))))</f>
        <v>0</v>
      </c>
      <c r="J1302" s="210" t="s">
        <v>10359</v>
      </c>
      <c r="K1302" s="268">
        <v>0</v>
      </c>
      <c r="L1302" s="270" t="s">
        <v>10359</v>
      </c>
      <c r="M1302" s="270">
        <v>0</v>
      </c>
      <c r="N1302" s="270" t="s">
        <v>10359</v>
      </c>
      <c r="O1302" s="270">
        <v>0</v>
      </c>
      <c r="P1302" s="270" t="s">
        <v>10359</v>
      </c>
      <c r="Q1302" s="270">
        <v>0</v>
      </c>
      <c r="R1302" s="74"/>
      <c r="S1302" s="75" t="str">
        <f t="shared" si="120"/>
        <v>0000</v>
      </c>
      <c r="T1302" s="75" t="str">
        <f t="shared" si="121"/>
        <v>00000000000000000000000000000000</v>
      </c>
      <c r="V1302" s="197"/>
      <c r="W1302" s="75">
        <f t="shared" si="122"/>
        <v>0</v>
      </c>
      <c r="AE1302" s="479"/>
    </row>
    <row r="1303" spans="1:31" s="75" customFormat="1" ht="13.5" x14ac:dyDescent="0.2">
      <c r="A1303" s="211">
        <v>1300</v>
      </c>
      <c r="B1303" s="212" t="s">
        <v>6600</v>
      </c>
      <c r="C1303" s="213" t="s">
        <v>6600</v>
      </c>
      <c r="D1303" s="213" t="s">
        <v>6600</v>
      </c>
      <c r="E1303" s="213" t="s">
        <v>6600</v>
      </c>
      <c r="F1303" s="213" t="s">
        <v>6600</v>
      </c>
      <c r="G1303" s="214" t="s">
        <v>6600</v>
      </c>
      <c r="H1303" s="208" t="str">
        <f>IF(Input!F$4="GMH_OECC",J1303,IF(Input!F$4="GMH_XOEC",L1303,IF(Input!F$4="GMH_Korea",N1303,IF(Input!F$4="GMH_EU",P1303,IF(Input!F$4="Skysuper",#REF!,IF(Input!F$4="SkyII",#REF!,IF(Input!F$4="XO-8000",#REF!, "FALSE")))))))</f>
        <v>00</v>
      </c>
      <c r="I1303" s="209">
        <f>IF(Input!F$4="GMH_OECC",K1303,IF(Input!F$4="GMH_XOEC",M1303,IF(Input!F$4="GMH_Korea",O1303,IF(Input!F$4="GMH_EU",Q1303,IF(Input!F$4="Skysuper",#REF!,IF(Input!F$4="SkyII",#REF!,IF(Input!F$4="XO-8000",#REF!, "FALSE")))))))</f>
        <v>0</v>
      </c>
      <c r="J1303" s="210" t="s">
        <v>10359</v>
      </c>
      <c r="K1303" s="268">
        <v>0</v>
      </c>
      <c r="L1303" s="270" t="s">
        <v>10359</v>
      </c>
      <c r="M1303" s="270">
        <v>0</v>
      </c>
      <c r="N1303" s="270" t="s">
        <v>10359</v>
      </c>
      <c r="O1303" s="270">
        <v>0</v>
      </c>
      <c r="P1303" s="270" t="s">
        <v>10359</v>
      </c>
      <c r="Q1303" s="270">
        <v>0</v>
      </c>
      <c r="R1303" s="74"/>
      <c r="S1303" s="75" t="str">
        <f t="shared" si="120"/>
        <v>0000</v>
      </c>
      <c r="T1303" s="75" t="str">
        <f t="shared" si="121"/>
        <v>00000000000000000000000000000000</v>
      </c>
      <c r="V1303" s="197"/>
      <c r="W1303" s="75">
        <f t="shared" si="122"/>
        <v>0</v>
      </c>
      <c r="AE1303" s="479"/>
    </row>
    <row r="1304" spans="1:31" s="75" customFormat="1" ht="13.5" x14ac:dyDescent="0.2">
      <c r="A1304" s="211">
        <v>1301</v>
      </c>
      <c r="B1304" s="212" t="s">
        <v>6600</v>
      </c>
      <c r="C1304" s="213" t="s">
        <v>6600</v>
      </c>
      <c r="D1304" s="213" t="s">
        <v>6600</v>
      </c>
      <c r="E1304" s="213" t="s">
        <v>6600</v>
      </c>
      <c r="F1304" s="213" t="s">
        <v>6600</v>
      </c>
      <c r="G1304" s="214" t="s">
        <v>6600</v>
      </c>
      <c r="H1304" s="208" t="str">
        <f>IF(Input!F$4="GMH_OECC",J1304,IF(Input!F$4="GMH_XOEC",L1304,IF(Input!F$4="GMH_Korea",N1304,IF(Input!F$4="GMH_EU",P1304,IF(Input!F$4="Skysuper",#REF!,IF(Input!F$4="SkyII",#REF!,IF(Input!F$4="XO-8000",#REF!, "FALSE")))))))</f>
        <v>00</v>
      </c>
      <c r="I1304" s="209">
        <f>IF(Input!F$4="GMH_OECC",K1304,IF(Input!F$4="GMH_XOEC",M1304,IF(Input!F$4="GMH_Korea",O1304,IF(Input!F$4="GMH_EU",Q1304,IF(Input!F$4="Skysuper",#REF!,IF(Input!F$4="SkyII",#REF!,IF(Input!F$4="XO-8000",#REF!, "FALSE")))))))</f>
        <v>0</v>
      </c>
      <c r="J1304" s="210" t="s">
        <v>10359</v>
      </c>
      <c r="K1304" s="268">
        <v>0</v>
      </c>
      <c r="L1304" s="270" t="s">
        <v>10359</v>
      </c>
      <c r="M1304" s="270">
        <v>0</v>
      </c>
      <c r="N1304" s="270" t="s">
        <v>10359</v>
      </c>
      <c r="O1304" s="270">
        <v>0</v>
      </c>
      <c r="P1304" s="270" t="s">
        <v>10359</v>
      </c>
      <c r="Q1304" s="270">
        <v>0</v>
      </c>
      <c r="R1304" s="74"/>
      <c r="S1304" s="75" t="str">
        <f t="shared" si="120"/>
        <v>0000</v>
      </c>
      <c r="T1304" s="75" t="str">
        <f t="shared" si="121"/>
        <v>00000000000000000000000000000000</v>
      </c>
      <c r="V1304" s="197"/>
      <c r="W1304" s="75">
        <f t="shared" si="122"/>
        <v>0</v>
      </c>
      <c r="AE1304" s="479"/>
    </row>
    <row r="1305" spans="1:31" s="75" customFormat="1" ht="13.5" x14ac:dyDescent="0.2">
      <c r="A1305" s="211">
        <v>1302</v>
      </c>
      <c r="B1305" s="212" t="s">
        <v>6600</v>
      </c>
      <c r="C1305" s="213" t="s">
        <v>6600</v>
      </c>
      <c r="D1305" s="213" t="s">
        <v>6600</v>
      </c>
      <c r="E1305" s="213" t="s">
        <v>6600</v>
      </c>
      <c r="F1305" s="213" t="s">
        <v>6600</v>
      </c>
      <c r="G1305" s="214" t="s">
        <v>6600</v>
      </c>
      <c r="H1305" s="208" t="str">
        <f>IF(Input!F$4="GMH_OECC",J1305,IF(Input!F$4="GMH_XOEC",L1305,IF(Input!F$4="GMH_Korea",N1305,IF(Input!F$4="GMH_EU",P1305,IF(Input!F$4="Skysuper",#REF!,IF(Input!F$4="SkyII",#REF!,IF(Input!F$4="XO-8000",#REF!, "FALSE")))))))</f>
        <v>00</v>
      </c>
      <c r="I1305" s="209">
        <f>IF(Input!F$4="GMH_OECC",K1305,IF(Input!F$4="GMH_XOEC",M1305,IF(Input!F$4="GMH_Korea",O1305,IF(Input!F$4="GMH_EU",Q1305,IF(Input!F$4="Skysuper",#REF!,IF(Input!F$4="SkyII",#REF!,IF(Input!F$4="XO-8000",#REF!, "FALSE")))))))</f>
        <v>0</v>
      </c>
      <c r="J1305" s="210" t="s">
        <v>10359</v>
      </c>
      <c r="K1305" s="268">
        <v>0</v>
      </c>
      <c r="L1305" s="270" t="s">
        <v>10359</v>
      </c>
      <c r="M1305" s="270">
        <v>0</v>
      </c>
      <c r="N1305" s="270" t="s">
        <v>10359</v>
      </c>
      <c r="O1305" s="270">
        <v>0</v>
      </c>
      <c r="P1305" s="270" t="s">
        <v>10359</v>
      </c>
      <c r="Q1305" s="270">
        <v>0</v>
      </c>
      <c r="R1305" s="74"/>
      <c r="S1305" s="75" t="str">
        <f t="shared" si="120"/>
        <v>0000</v>
      </c>
      <c r="T1305" s="75" t="str">
        <f t="shared" si="121"/>
        <v>00000000000000000000000000000000</v>
      </c>
      <c r="V1305" s="197"/>
      <c r="W1305" s="75">
        <f t="shared" si="122"/>
        <v>0</v>
      </c>
      <c r="AE1305" s="479"/>
    </row>
    <row r="1306" spans="1:31" s="75" customFormat="1" ht="13.5" x14ac:dyDescent="0.2">
      <c r="A1306" s="211">
        <v>1303</v>
      </c>
      <c r="B1306" s="212" t="s">
        <v>6600</v>
      </c>
      <c r="C1306" s="213" t="s">
        <v>6600</v>
      </c>
      <c r="D1306" s="213" t="s">
        <v>6600</v>
      </c>
      <c r="E1306" s="213" t="s">
        <v>6600</v>
      </c>
      <c r="F1306" s="213" t="s">
        <v>6600</v>
      </c>
      <c r="G1306" s="214" t="s">
        <v>6600</v>
      </c>
      <c r="H1306" s="208" t="str">
        <f>IF(Input!F$4="GMH_OECC",J1306,IF(Input!F$4="GMH_XOEC",L1306,IF(Input!F$4="GMH_Korea",N1306,IF(Input!F$4="GMH_EU",P1306,IF(Input!F$4="Skysuper",#REF!,IF(Input!F$4="SkyII",#REF!,IF(Input!F$4="XO-8000",#REF!, "FALSE")))))))</f>
        <v>00</v>
      </c>
      <c r="I1306" s="209">
        <f>IF(Input!F$4="GMH_OECC",K1306,IF(Input!F$4="GMH_XOEC",M1306,IF(Input!F$4="GMH_Korea",O1306,IF(Input!F$4="GMH_EU",Q1306,IF(Input!F$4="Skysuper",#REF!,IF(Input!F$4="SkyII",#REF!,IF(Input!F$4="XO-8000",#REF!, "FALSE")))))))</f>
        <v>0</v>
      </c>
      <c r="J1306" s="210" t="s">
        <v>10359</v>
      </c>
      <c r="K1306" s="268">
        <v>0</v>
      </c>
      <c r="L1306" s="270" t="s">
        <v>10359</v>
      </c>
      <c r="M1306" s="270">
        <v>0</v>
      </c>
      <c r="N1306" s="270" t="s">
        <v>10359</v>
      </c>
      <c r="O1306" s="270">
        <v>0</v>
      </c>
      <c r="P1306" s="270" t="s">
        <v>10359</v>
      </c>
      <c r="Q1306" s="270">
        <v>0</v>
      </c>
      <c r="R1306" s="74"/>
      <c r="S1306" s="75" t="str">
        <f t="shared" si="120"/>
        <v>0000</v>
      </c>
      <c r="T1306" s="75" t="str">
        <f t="shared" si="121"/>
        <v>00000000000000000000000000000000</v>
      </c>
      <c r="V1306" s="197"/>
      <c r="W1306" s="75">
        <f t="shared" si="122"/>
        <v>0</v>
      </c>
      <c r="AE1306" s="479"/>
    </row>
    <row r="1307" spans="1:31" s="75" customFormat="1" ht="13.5" x14ac:dyDescent="0.2">
      <c r="A1307" s="211">
        <v>1304</v>
      </c>
      <c r="B1307" s="212" t="s">
        <v>6600</v>
      </c>
      <c r="C1307" s="213" t="s">
        <v>6600</v>
      </c>
      <c r="D1307" s="213" t="s">
        <v>6600</v>
      </c>
      <c r="E1307" s="213" t="s">
        <v>6600</v>
      </c>
      <c r="F1307" s="213" t="s">
        <v>6600</v>
      </c>
      <c r="G1307" s="214" t="s">
        <v>6600</v>
      </c>
      <c r="H1307" s="208" t="str">
        <f>IF(Input!F$4="GMH_OECC",J1307,IF(Input!F$4="GMH_XOEC",L1307,IF(Input!F$4="GMH_Korea",N1307,IF(Input!F$4="GMH_EU",P1307,IF(Input!F$4="Skysuper",#REF!,IF(Input!F$4="SkyII",#REF!,IF(Input!F$4="XO-8000",#REF!, "FALSE")))))))</f>
        <v>00</v>
      </c>
      <c r="I1307" s="209">
        <f>IF(Input!F$4="GMH_OECC",K1307,IF(Input!F$4="GMH_XOEC",M1307,IF(Input!F$4="GMH_Korea",O1307,IF(Input!F$4="GMH_EU",Q1307,IF(Input!F$4="Skysuper",#REF!,IF(Input!F$4="SkyII",#REF!,IF(Input!F$4="XO-8000",#REF!, "FALSE")))))))</f>
        <v>0</v>
      </c>
      <c r="J1307" s="210" t="s">
        <v>10359</v>
      </c>
      <c r="K1307" s="268">
        <v>0</v>
      </c>
      <c r="L1307" s="270" t="s">
        <v>10359</v>
      </c>
      <c r="M1307" s="270">
        <v>0</v>
      </c>
      <c r="N1307" s="270" t="s">
        <v>10359</v>
      </c>
      <c r="O1307" s="270">
        <v>0</v>
      </c>
      <c r="P1307" s="270" t="s">
        <v>10359</v>
      </c>
      <c r="Q1307" s="270">
        <v>0</v>
      </c>
      <c r="R1307" s="74"/>
      <c r="S1307" s="75" t="str">
        <f t="shared" si="120"/>
        <v>0000</v>
      </c>
      <c r="T1307" s="75" t="str">
        <f t="shared" si="121"/>
        <v>00000000000000000000000000000000</v>
      </c>
      <c r="V1307" s="197"/>
      <c r="W1307" s="75">
        <f t="shared" si="122"/>
        <v>0</v>
      </c>
      <c r="AE1307" s="479"/>
    </row>
    <row r="1308" spans="1:31" s="75" customFormat="1" ht="13.5" x14ac:dyDescent="0.2">
      <c r="A1308" s="211">
        <v>1305</v>
      </c>
      <c r="B1308" s="212" t="s">
        <v>6600</v>
      </c>
      <c r="C1308" s="213" t="s">
        <v>6600</v>
      </c>
      <c r="D1308" s="213" t="s">
        <v>6600</v>
      </c>
      <c r="E1308" s="213" t="s">
        <v>6600</v>
      </c>
      <c r="F1308" s="213" t="s">
        <v>6600</v>
      </c>
      <c r="G1308" s="214" t="s">
        <v>6600</v>
      </c>
      <c r="H1308" s="208" t="str">
        <f>IF(Input!F$4="GMH_OECC",J1308,IF(Input!F$4="GMH_XOEC",L1308,IF(Input!F$4="GMH_Korea",N1308,IF(Input!F$4="GMH_EU",P1308,IF(Input!F$4="Skysuper",#REF!,IF(Input!F$4="SkyII",#REF!,IF(Input!F$4="XO-8000",#REF!, "FALSE")))))))</f>
        <v>00</v>
      </c>
      <c r="I1308" s="209">
        <f>IF(Input!F$4="GMH_OECC",K1308,IF(Input!F$4="GMH_XOEC",M1308,IF(Input!F$4="GMH_Korea",O1308,IF(Input!F$4="GMH_EU",Q1308,IF(Input!F$4="Skysuper",#REF!,IF(Input!F$4="SkyII",#REF!,IF(Input!F$4="XO-8000",#REF!, "FALSE")))))))</f>
        <v>0</v>
      </c>
      <c r="J1308" s="210" t="s">
        <v>10359</v>
      </c>
      <c r="K1308" s="268">
        <v>0</v>
      </c>
      <c r="L1308" s="270" t="s">
        <v>10359</v>
      </c>
      <c r="M1308" s="270">
        <v>0</v>
      </c>
      <c r="N1308" s="270" t="s">
        <v>10359</v>
      </c>
      <c r="O1308" s="270">
        <v>0</v>
      </c>
      <c r="P1308" s="270" t="s">
        <v>10359</v>
      </c>
      <c r="Q1308" s="270">
        <v>0</v>
      </c>
      <c r="R1308" s="74"/>
      <c r="S1308" s="75" t="str">
        <f t="shared" si="120"/>
        <v>0000</v>
      </c>
      <c r="T1308" s="75" t="str">
        <f t="shared" si="121"/>
        <v>00000000000000000000000000000000</v>
      </c>
      <c r="V1308" s="197"/>
      <c r="W1308" s="75">
        <f t="shared" si="122"/>
        <v>0</v>
      </c>
      <c r="AE1308" s="479"/>
    </row>
    <row r="1309" spans="1:31" s="75" customFormat="1" ht="13.5" x14ac:dyDescent="0.2">
      <c r="A1309" s="211">
        <v>1306</v>
      </c>
      <c r="B1309" s="212" t="s">
        <v>6600</v>
      </c>
      <c r="C1309" s="213" t="s">
        <v>6600</v>
      </c>
      <c r="D1309" s="213" t="s">
        <v>6600</v>
      </c>
      <c r="E1309" s="213" t="s">
        <v>6600</v>
      </c>
      <c r="F1309" s="213" t="s">
        <v>6600</v>
      </c>
      <c r="G1309" s="214" t="s">
        <v>6600</v>
      </c>
      <c r="H1309" s="208" t="str">
        <f>IF(Input!F$4="GMH_OECC",J1309,IF(Input!F$4="GMH_XOEC",L1309,IF(Input!F$4="GMH_Korea",N1309,IF(Input!F$4="GMH_EU",P1309,IF(Input!F$4="Skysuper",#REF!,IF(Input!F$4="SkyII",#REF!,IF(Input!F$4="XO-8000",#REF!, "FALSE")))))))</f>
        <v>00</v>
      </c>
      <c r="I1309" s="209">
        <f>IF(Input!F$4="GMH_OECC",K1309,IF(Input!F$4="GMH_XOEC",M1309,IF(Input!F$4="GMH_Korea",O1309,IF(Input!F$4="GMH_EU",Q1309,IF(Input!F$4="Skysuper",#REF!,IF(Input!F$4="SkyII",#REF!,IF(Input!F$4="XO-8000",#REF!, "FALSE")))))))</f>
        <v>0</v>
      </c>
      <c r="J1309" s="210" t="s">
        <v>10359</v>
      </c>
      <c r="K1309" s="268">
        <v>0</v>
      </c>
      <c r="L1309" s="270" t="s">
        <v>10359</v>
      </c>
      <c r="M1309" s="270">
        <v>0</v>
      </c>
      <c r="N1309" s="270" t="s">
        <v>10359</v>
      </c>
      <c r="O1309" s="270">
        <v>0</v>
      </c>
      <c r="P1309" s="270" t="s">
        <v>10359</v>
      </c>
      <c r="Q1309" s="270">
        <v>0</v>
      </c>
      <c r="R1309" s="74"/>
      <c r="S1309" s="75" t="str">
        <f t="shared" si="120"/>
        <v>0000</v>
      </c>
      <c r="T1309" s="75" t="str">
        <f t="shared" si="121"/>
        <v>00000000000000000000000000000000</v>
      </c>
      <c r="V1309" s="197"/>
      <c r="W1309" s="75">
        <f t="shared" si="122"/>
        <v>0</v>
      </c>
      <c r="AE1309" s="479"/>
    </row>
    <row r="1310" spans="1:31" s="75" customFormat="1" ht="13.5" x14ac:dyDescent="0.2">
      <c r="A1310" s="211">
        <v>1307</v>
      </c>
      <c r="B1310" s="212" t="s">
        <v>6600</v>
      </c>
      <c r="C1310" s="213" t="s">
        <v>6600</v>
      </c>
      <c r="D1310" s="213" t="s">
        <v>6600</v>
      </c>
      <c r="E1310" s="213" t="s">
        <v>6600</v>
      </c>
      <c r="F1310" s="213" t="s">
        <v>6600</v>
      </c>
      <c r="G1310" s="214" t="s">
        <v>6600</v>
      </c>
      <c r="H1310" s="208" t="str">
        <f>IF(Input!F$4="GMH_OECC",J1310,IF(Input!F$4="GMH_XOEC",L1310,IF(Input!F$4="GMH_Korea",N1310,IF(Input!F$4="GMH_EU",P1310,IF(Input!F$4="Skysuper",#REF!,IF(Input!F$4="SkyII",#REF!,IF(Input!F$4="XO-8000",#REF!, "FALSE")))))))</f>
        <v>00</v>
      </c>
      <c r="I1310" s="209">
        <f>IF(Input!F$4="GMH_OECC",K1310,IF(Input!F$4="GMH_XOEC",M1310,IF(Input!F$4="GMH_Korea",O1310,IF(Input!F$4="GMH_EU",Q1310,IF(Input!F$4="Skysuper",#REF!,IF(Input!F$4="SkyII",#REF!,IF(Input!F$4="XO-8000",#REF!, "FALSE")))))))</f>
        <v>0</v>
      </c>
      <c r="J1310" s="210" t="s">
        <v>10359</v>
      </c>
      <c r="K1310" s="268">
        <v>0</v>
      </c>
      <c r="L1310" s="270" t="s">
        <v>10359</v>
      </c>
      <c r="M1310" s="270">
        <v>0</v>
      </c>
      <c r="N1310" s="270" t="s">
        <v>10359</v>
      </c>
      <c r="O1310" s="270">
        <v>0</v>
      </c>
      <c r="P1310" s="270" t="s">
        <v>10359</v>
      </c>
      <c r="Q1310" s="270">
        <v>0</v>
      </c>
      <c r="R1310" s="74"/>
      <c r="S1310" s="75" t="str">
        <f t="shared" si="120"/>
        <v>0000</v>
      </c>
      <c r="T1310" s="75" t="str">
        <f t="shared" si="121"/>
        <v>00000000000000000000000000000000</v>
      </c>
      <c r="V1310" s="197"/>
      <c r="W1310" s="75">
        <f t="shared" si="122"/>
        <v>0</v>
      </c>
      <c r="AE1310" s="479"/>
    </row>
    <row r="1311" spans="1:31" s="75" customFormat="1" ht="13.5" x14ac:dyDescent="0.2">
      <c r="A1311" s="211">
        <v>1308</v>
      </c>
      <c r="B1311" s="212" t="s">
        <v>6600</v>
      </c>
      <c r="C1311" s="213" t="s">
        <v>6600</v>
      </c>
      <c r="D1311" s="213" t="s">
        <v>6600</v>
      </c>
      <c r="E1311" s="213" t="s">
        <v>6600</v>
      </c>
      <c r="F1311" s="213" t="s">
        <v>6600</v>
      </c>
      <c r="G1311" s="214" t="s">
        <v>6600</v>
      </c>
      <c r="H1311" s="208" t="str">
        <f>IF(Input!F$4="GMH_OECC",J1311,IF(Input!F$4="GMH_XOEC",L1311,IF(Input!F$4="GMH_Korea",N1311,IF(Input!F$4="GMH_EU",P1311,IF(Input!F$4="Skysuper",#REF!,IF(Input!F$4="SkyII",#REF!,IF(Input!F$4="XO-8000",#REF!, "FALSE")))))))</f>
        <v>00</v>
      </c>
      <c r="I1311" s="209">
        <f>IF(Input!F$4="GMH_OECC",K1311,IF(Input!F$4="GMH_XOEC",M1311,IF(Input!F$4="GMH_Korea",O1311,IF(Input!F$4="GMH_EU",Q1311,IF(Input!F$4="Skysuper",#REF!,IF(Input!F$4="SkyII",#REF!,IF(Input!F$4="XO-8000",#REF!, "FALSE")))))))</f>
        <v>0</v>
      </c>
      <c r="J1311" s="210" t="s">
        <v>10359</v>
      </c>
      <c r="K1311" s="268">
        <v>0</v>
      </c>
      <c r="L1311" s="270" t="s">
        <v>10359</v>
      </c>
      <c r="M1311" s="270">
        <v>0</v>
      </c>
      <c r="N1311" s="270" t="s">
        <v>10359</v>
      </c>
      <c r="O1311" s="270">
        <v>0</v>
      </c>
      <c r="P1311" s="270" t="s">
        <v>10359</v>
      </c>
      <c r="Q1311" s="270">
        <v>0</v>
      </c>
      <c r="R1311" s="74"/>
      <c r="S1311" s="75" t="str">
        <f t="shared" si="120"/>
        <v>0000</v>
      </c>
      <c r="T1311" s="75" t="str">
        <f t="shared" si="121"/>
        <v>00000000000000000000000000000000</v>
      </c>
      <c r="V1311" s="197"/>
      <c r="W1311" s="75">
        <f t="shared" si="122"/>
        <v>0</v>
      </c>
      <c r="AE1311" s="479"/>
    </row>
    <row r="1312" spans="1:31" s="75" customFormat="1" ht="13.5" x14ac:dyDescent="0.2">
      <c r="A1312" s="211">
        <v>1309</v>
      </c>
      <c r="B1312" s="212" t="s">
        <v>6600</v>
      </c>
      <c r="C1312" s="213" t="s">
        <v>6600</v>
      </c>
      <c r="D1312" s="213" t="s">
        <v>6600</v>
      </c>
      <c r="E1312" s="213" t="s">
        <v>6600</v>
      </c>
      <c r="F1312" s="213" t="s">
        <v>6600</v>
      </c>
      <c r="G1312" s="214" t="s">
        <v>6600</v>
      </c>
      <c r="H1312" s="208" t="str">
        <f>IF(Input!F$4="GMH_OECC",J1312,IF(Input!F$4="GMH_XOEC",L1312,IF(Input!F$4="GMH_Korea",N1312,IF(Input!F$4="GMH_EU",P1312,IF(Input!F$4="Skysuper",#REF!,IF(Input!F$4="SkyII",#REF!,IF(Input!F$4="XO-8000",#REF!, "FALSE")))))))</f>
        <v>00</v>
      </c>
      <c r="I1312" s="209">
        <f>IF(Input!F$4="GMH_OECC",K1312,IF(Input!F$4="GMH_XOEC",M1312,IF(Input!F$4="GMH_Korea",O1312,IF(Input!F$4="GMH_EU",Q1312,IF(Input!F$4="Skysuper",#REF!,IF(Input!F$4="SkyII",#REF!,IF(Input!F$4="XO-8000",#REF!, "FALSE")))))))</f>
        <v>0</v>
      </c>
      <c r="J1312" s="210" t="s">
        <v>10359</v>
      </c>
      <c r="K1312" s="268">
        <v>0</v>
      </c>
      <c r="L1312" s="270" t="s">
        <v>10359</v>
      </c>
      <c r="M1312" s="270">
        <v>0</v>
      </c>
      <c r="N1312" s="270" t="s">
        <v>10359</v>
      </c>
      <c r="O1312" s="270">
        <v>0</v>
      </c>
      <c r="P1312" s="270" t="s">
        <v>10359</v>
      </c>
      <c r="Q1312" s="270">
        <v>0</v>
      </c>
      <c r="R1312" s="74"/>
      <c r="S1312" s="75" t="str">
        <f t="shared" si="120"/>
        <v>0000</v>
      </c>
      <c r="T1312" s="75" t="str">
        <f t="shared" si="121"/>
        <v>00000000000000000000000000000000</v>
      </c>
      <c r="V1312" s="197"/>
      <c r="W1312" s="75">
        <f t="shared" si="122"/>
        <v>0</v>
      </c>
      <c r="AE1312" s="479"/>
    </row>
    <row r="1313" spans="1:31" s="75" customFormat="1" ht="13.5" x14ac:dyDescent="0.2">
      <c r="A1313" s="211">
        <v>1310</v>
      </c>
      <c r="B1313" s="212" t="s">
        <v>6600</v>
      </c>
      <c r="C1313" s="213" t="s">
        <v>6600</v>
      </c>
      <c r="D1313" s="213" t="s">
        <v>6600</v>
      </c>
      <c r="E1313" s="213" t="s">
        <v>6600</v>
      </c>
      <c r="F1313" s="213" t="s">
        <v>6600</v>
      </c>
      <c r="G1313" s="214" t="s">
        <v>6600</v>
      </c>
      <c r="H1313" s="208" t="str">
        <f>IF(Input!F$4="GMH_OECC",J1313,IF(Input!F$4="GMH_XOEC",L1313,IF(Input!F$4="GMH_Korea",N1313,IF(Input!F$4="GMH_EU",P1313,IF(Input!F$4="Skysuper",#REF!,IF(Input!F$4="SkyII",#REF!,IF(Input!F$4="XO-8000",#REF!, "FALSE")))))))</f>
        <v>00</v>
      </c>
      <c r="I1313" s="209">
        <f>IF(Input!F$4="GMH_OECC",K1313,IF(Input!F$4="GMH_XOEC",M1313,IF(Input!F$4="GMH_Korea",O1313,IF(Input!F$4="GMH_EU",Q1313,IF(Input!F$4="Skysuper",#REF!,IF(Input!F$4="SkyII",#REF!,IF(Input!F$4="XO-8000",#REF!, "FALSE")))))))</f>
        <v>0</v>
      </c>
      <c r="J1313" s="210" t="s">
        <v>10359</v>
      </c>
      <c r="K1313" s="268">
        <v>0</v>
      </c>
      <c r="L1313" s="270" t="s">
        <v>10359</v>
      </c>
      <c r="M1313" s="270">
        <v>0</v>
      </c>
      <c r="N1313" s="270" t="s">
        <v>10359</v>
      </c>
      <c r="O1313" s="270">
        <v>0</v>
      </c>
      <c r="P1313" s="270" t="s">
        <v>10359</v>
      </c>
      <c r="Q1313" s="270">
        <v>0</v>
      </c>
      <c r="R1313" s="74"/>
      <c r="S1313" s="75" t="str">
        <f t="shared" si="120"/>
        <v>0000</v>
      </c>
      <c r="T1313" s="75" t="str">
        <f t="shared" si="121"/>
        <v>00000000000000000000000000000000</v>
      </c>
      <c r="V1313" s="197"/>
      <c r="W1313" s="75">
        <f t="shared" si="122"/>
        <v>0</v>
      </c>
      <c r="AE1313" s="479"/>
    </row>
    <row r="1314" spans="1:31" s="75" customFormat="1" ht="13.5" x14ac:dyDescent="0.2">
      <c r="A1314" s="211">
        <v>1311</v>
      </c>
      <c r="B1314" s="212" t="s">
        <v>6600</v>
      </c>
      <c r="C1314" s="213" t="s">
        <v>6600</v>
      </c>
      <c r="D1314" s="213" t="s">
        <v>6600</v>
      </c>
      <c r="E1314" s="213" t="s">
        <v>6600</v>
      </c>
      <c r="F1314" s="213" t="s">
        <v>6600</v>
      </c>
      <c r="G1314" s="214" t="s">
        <v>6600</v>
      </c>
      <c r="H1314" s="208" t="str">
        <f>IF(Input!F$4="GMH_OECC",J1314,IF(Input!F$4="GMH_XOEC",L1314,IF(Input!F$4="GMH_Korea",N1314,IF(Input!F$4="GMH_EU",P1314,IF(Input!F$4="Skysuper",#REF!,IF(Input!F$4="SkyII",#REF!,IF(Input!F$4="XO-8000",#REF!, "FALSE")))))))</f>
        <v>00</v>
      </c>
      <c r="I1314" s="209">
        <f>IF(Input!F$4="GMH_OECC",K1314,IF(Input!F$4="GMH_XOEC",M1314,IF(Input!F$4="GMH_Korea",O1314,IF(Input!F$4="GMH_EU",Q1314,IF(Input!F$4="Skysuper",#REF!,IF(Input!F$4="SkyII",#REF!,IF(Input!F$4="XO-8000",#REF!, "FALSE")))))))</f>
        <v>0</v>
      </c>
      <c r="J1314" s="210" t="s">
        <v>10359</v>
      </c>
      <c r="K1314" s="268">
        <v>0</v>
      </c>
      <c r="L1314" s="270" t="s">
        <v>10359</v>
      </c>
      <c r="M1314" s="270">
        <v>0</v>
      </c>
      <c r="N1314" s="270" t="s">
        <v>10359</v>
      </c>
      <c r="O1314" s="270">
        <v>0</v>
      </c>
      <c r="P1314" s="270" t="s">
        <v>10359</v>
      </c>
      <c r="Q1314" s="270">
        <v>0</v>
      </c>
      <c r="R1314" s="74"/>
      <c r="S1314" s="75" t="str">
        <f t="shared" si="120"/>
        <v>0000</v>
      </c>
      <c r="T1314" s="75" t="str">
        <f t="shared" si="121"/>
        <v>00000000000000000000000000000000</v>
      </c>
      <c r="V1314" s="197"/>
      <c r="W1314" s="75">
        <f t="shared" si="122"/>
        <v>0</v>
      </c>
      <c r="AE1314" s="479"/>
    </row>
    <row r="1315" spans="1:31" s="75" customFormat="1" ht="13.5" x14ac:dyDescent="0.2">
      <c r="A1315" s="211">
        <v>1312</v>
      </c>
      <c r="B1315" s="212" t="s">
        <v>6600</v>
      </c>
      <c r="C1315" s="213" t="s">
        <v>6600</v>
      </c>
      <c r="D1315" s="213" t="s">
        <v>6600</v>
      </c>
      <c r="E1315" s="213" t="s">
        <v>6600</v>
      </c>
      <c r="F1315" s="213" t="s">
        <v>6600</v>
      </c>
      <c r="G1315" s="214" t="s">
        <v>6600</v>
      </c>
      <c r="H1315" s="208" t="str">
        <f>IF(Input!F$4="GMH_OECC",J1315,IF(Input!F$4="GMH_XOEC",L1315,IF(Input!F$4="GMH_Korea",N1315,IF(Input!F$4="GMH_EU",P1315,IF(Input!F$4="Skysuper",#REF!,IF(Input!F$4="SkyII",#REF!,IF(Input!F$4="XO-8000",#REF!, "FALSE")))))))</f>
        <v>00</v>
      </c>
      <c r="I1315" s="209">
        <f>IF(Input!F$4="GMH_OECC",K1315,IF(Input!F$4="GMH_XOEC",M1315,IF(Input!F$4="GMH_Korea",O1315,IF(Input!F$4="GMH_EU",Q1315,IF(Input!F$4="Skysuper",#REF!,IF(Input!F$4="SkyII",#REF!,IF(Input!F$4="XO-8000",#REF!, "FALSE")))))))</f>
        <v>0</v>
      </c>
      <c r="J1315" s="210" t="s">
        <v>10359</v>
      </c>
      <c r="K1315" s="268">
        <v>0</v>
      </c>
      <c r="L1315" s="270" t="s">
        <v>10359</v>
      </c>
      <c r="M1315" s="270">
        <v>0</v>
      </c>
      <c r="N1315" s="270" t="s">
        <v>10359</v>
      </c>
      <c r="O1315" s="270">
        <v>0</v>
      </c>
      <c r="P1315" s="270" t="s">
        <v>10359</v>
      </c>
      <c r="Q1315" s="270">
        <v>0</v>
      </c>
      <c r="R1315" s="74"/>
      <c r="S1315" s="75" t="str">
        <f t="shared" si="120"/>
        <v>0000</v>
      </c>
      <c r="T1315" s="75" t="str">
        <f t="shared" si="121"/>
        <v>00000000000000000000000000000000</v>
      </c>
      <c r="V1315" s="197"/>
      <c r="W1315" s="75">
        <f t="shared" si="122"/>
        <v>0</v>
      </c>
      <c r="AE1315" s="479"/>
    </row>
    <row r="1316" spans="1:31" s="75" customFormat="1" ht="13.5" x14ac:dyDescent="0.2">
      <c r="A1316" s="211">
        <v>1313</v>
      </c>
      <c r="B1316" s="212" t="s">
        <v>6600</v>
      </c>
      <c r="C1316" s="213" t="s">
        <v>6600</v>
      </c>
      <c r="D1316" s="213" t="s">
        <v>6600</v>
      </c>
      <c r="E1316" s="213" t="s">
        <v>6600</v>
      </c>
      <c r="F1316" s="213" t="s">
        <v>6600</v>
      </c>
      <c r="G1316" s="214" t="s">
        <v>6600</v>
      </c>
      <c r="H1316" s="208" t="str">
        <f>IF(Input!F$4="GMH_OECC",J1316,IF(Input!F$4="GMH_XOEC",L1316,IF(Input!F$4="GMH_Korea",N1316,IF(Input!F$4="GMH_EU",P1316,IF(Input!F$4="Skysuper",#REF!,IF(Input!F$4="SkyII",#REF!,IF(Input!F$4="XO-8000",#REF!, "FALSE")))))))</f>
        <v>00</v>
      </c>
      <c r="I1316" s="209">
        <f>IF(Input!F$4="GMH_OECC",K1316,IF(Input!F$4="GMH_XOEC",M1316,IF(Input!F$4="GMH_Korea",O1316,IF(Input!F$4="GMH_EU",Q1316,IF(Input!F$4="Skysuper",#REF!,IF(Input!F$4="SkyII",#REF!,IF(Input!F$4="XO-8000",#REF!, "FALSE")))))))</f>
        <v>0</v>
      </c>
      <c r="J1316" s="210" t="s">
        <v>10359</v>
      </c>
      <c r="K1316" s="268">
        <v>0</v>
      </c>
      <c r="L1316" s="270" t="s">
        <v>10359</v>
      </c>
      <c r="M1316" s="270">
        <v>0</v>
      </c>
      <c r="N1316" s="270" t="s">
        <v>10359</v>
      </c>
      <c r="O1316" s="270">
        <v>0</v>
      </c>
      <c r="P1316" s="270" t="s">
        <v>10359</v>
      </c>
      <c r="Q1316" s="270">
        <v>0</v>
      </c>
      <c r="R1316" s="74"/>
      <c r="S1316" s="75" t="str">
        <f t="shared" si="120"/>
        <v>0000</v>
      </c>
      <c r="T1316" s="75" t="str">
        <f t="shared" si="121"/>
        <v>00000000000000000000000000000000</v>
      </c>
      <c r="V1316" s="197"/>
      <c r="W1316" s="75">
        <f t="shared" si="122"/>
        <v>0</v>
      </c>
      <c r="AE1316" s="479"/>
    </row>
    <row r="1317" spans="1:31" s="75" customFormat="1" ht="13.5" x14ac:dyDescent="0.2">
      <c r="A1317" s="211">
        <v>1314</v>
      </c>
      <c r="B1317" s="212" t="s">
        <v>6600</v>
      </c>
      <c r="C1317" s="213" t="s">
        <v>6600</v>
      </c>
      <c r="D1317" s="213" t="s">
        <v>6600</v>
      </c>
      <c r="E1317" s="213" t="s">
        <v>6600</v>
      </c>
      <c r="F1317" s="213" t="s">
        <v>6600</v>
      </c>
      <c r="G1317" s="214" t="s">
        <v>6600</v>
      </c>
      <c r="H1317" s="208" t="str">
        <f>IF(Input!F$4="GMH_OECC",J1317,IF(Input!F$4="GMH_XOEC",L1317,IF(Input!F$4="GMH_Korea",N1317,IF(Input!F$4="GMH_EU",P1317,IF(Input!F$4="Skysuper",#REF!,IF(Input!F$4="SkyII",#REF!,IF(Input!F$4="XO-8000",#REF!, "FALSE")))))))</f>
        <v>00</v>
      </c>
      <c r="I1317" s="209">
        <f>IF(Input!F$4="GMH_OECC",K1317,IF(Input!F$4="GMH_XOEC",M1317,IF(Input!F$4="GMH_Korea",O1317,IF(Input!F$4="GMH_EU",Q1317,IF(Input!F$4="Skysuper",#REF!,IF(Input!F$4="SkyII",#REF!,IF(Input!F$4="XO-8000",#REF!, "FALSE")))))))</f>
        <v>0</v>
      </c>
      <c r="J1317" s="210" t="s">
        <v>10359</v>
      </c>
      <c r="K1317" s="268">
        <v>0</v>
      </c>
      <c r="L1317" s="270" t="s">
        <v>10359</v>
      </c>
      <c r="M1317" s="270">
        <v>0</v>
      </c>
      <c r="N1317" s="270" t="s">
        <v>10359</v>
      </c>
      <c r="O1317" s="270">
        <v>0</v>
      </c>
      <c r="P1317" s="270" t="s">
        <v>10359</v>
      </c>
      <c r="Q1317" s="270">
        <v>0</v>
      </c>
      <c r="R1317" s="74"/>
      <c r="S1317" s="75" t="str">
        <f t="shared" si="120"/>
        <v>0000</v>
      </c>
      <c r="T1317" s="75" t="str">
        <f t="shared" si="121"/>
        <v>00000000000000000000000000000000</v>
      </c>
      <c r="V1317" s="197"/>
      <c r="W1317" s="75">
        <f t="shared" si="122"/>
        <v>0</v>
      </c>
      <c r="AE1317" s="479"/>
    </row>
    <row r="1318" spans="1:31" s="75" customFormat="1" ht="13.5" x14ac:dyDescent="0.2">
      <c r="A1318" s="211">
        <v>1315</v>
      </c>
      <c r="B1318" s="212" t="s">
        <v>6600</v>
      </c>
      <c r="C1318" s="213" t="s">
        <v>6600</v>
      </c>
      <c r="D1318" s="213" t="s">
        <v>6600</v>
      </c>
      <c r="E1318" s="213" t="s">
        <v>6600</v>
      </c>
      <c r="F1318" s="213" t="s">
        <v>6600</v>
      </c>
      <c r="G1318" s="214" t="s">
        <v>6600</v>
      </c>
      <c r="H1318" s="208" t="str">
        <f>IF(Input!F$4="GMH_OECC",J1318,IF(Input!F$4="GMH_XOEC",L1318,IF(Input!F$4="GMH_Korea",N1318,IF(Input!F$4="GMH_EU",P1318,IF(Input!F$4="Skysuper",#REF!,IF(Input!F$4="SkyII",#REF!,IF(Input!F$4="XO-8000",#REF!, "FALSE")))))))</f>
        <v>00</v>
      </c>
      <c r="I1318" s="209">
        <f>IF(Input!F$4="GMH_OECC",K1318,IF(Input!F$4="GMH_XOEC",M1318,IF(Input!F$4="GMH_Korea",O1318,IF(Input!F$4="GMH_EU",Q1318,IF(Input!F$4="Skysuper",#REF!,IF(Input!F$4="SkyII",#REF!,IF(Input!F$4="XO-8000",#REF!, "FALSE")))))))</f>
        <v>0</v>
      </c>
      <c r="J1318" s="210" t="s">
        <v>10359</v>
      </c>
      <c r="K1318" s="268">
        <v>0</v>
      </c>
      <c r="L1318" s="270" t="s">
        <v>10359</v>
      </c>
      <c r="M1318" s="270">
        <v>0</v>
      </c>
      <c r="N1318" s="270" t="s">
        <v>10359</v>
      </c>
      <c r="O1318" s="270">
        <v>0</v>
      </c>
      <c r="P1318" s="270" t="s">
        <v>10359</v>
      </c>
      <c r="Q1318" s="270">
        <v>0</v>
      </c>
      <c r="R1318" s="74"/>
      <c r="S1318" s="75" t="str">
        <f t="shared" si="120"/>
        <v>0000</v>
      </c>
      <c r="T1318" s="75" t="str">
        <f t="shared" si="121"/>
        <v>00000000000000000000000000000000</v>
      </c>
      <c r="V1318" s="197"/>
      <c r="W1318" s="75">
        <f t="shared" si="122"/>
        <v>0</v>
      </c>
      <c r="AE1318" s="479"/>
    </row>
    <row r="1319" spans="1:31" s="75" customFormat="1" ht="13.5" x14ac:dyDescent="0.2">
      <c r="A1319" s="211">
        <v>1316</v>
      </c>
      <c r="B1319" s="212" t="s">
        <v>6600</v>
      </c>
      <c r="C1319" s="213" t="s">
        <v>6600</v>
      </c>
      <c r="D1319" s="213" t="s">
        <v>6600</v>
      </c>
      <c r="E1319" s="213" t="s">
        <v>6600</v>
      </c>
      <c r="F1319" s="213" t="s">
        <v>6600</v>
      </c>
      <c r="G1319" s="214" t="s">
        <v>6600</v>
      </c>
      <c r="H1319" s="208" t="str">
        <f>IF(Input!F$4="GMH_OECC",J1319,IF(Input!F$4="GMH_XOEC",L1319,IF(Input!F$4="GMH_Korea",N1319,IF(Input!F$4="GMH_EU",P1319,IF(Input!F$4="Skysuper",#REF!,IF(Input!F$4="SkyII",#REF!,IF(Input!F$4="XO-8000",#REF!, "FALSE")))))))</f>
        <v>00</v>
      </c>
      <c r="I1319" s="209">
        <f>IF(Input!F$4="GMH_OECC",K1319,IF(Input!F$4="GMH_XOEC",M1319,IF(Input!F$4="GMH_Korea",O1319,IF(Input!F$4="GMH_EU",Q1319,IF(Input!F$4="Skysuper",#REF!,IF(Input!F$4="SkyII",#REF!,IF(Input!F$4="XO-8000",#REF!, "FALSE")))))))</f>
        <v>0</v>
      </c>
      <c r="J1319" s="210" t="s">
        <v>10359</v>
      </c>
      <c r="K1319" s="268">
        <v>0</v>
      </c>
      <c r="L1319" s="270" t="s">
        <v>10359</v>
      </c>
      <c r="M1319" s="270">
        <v>0</v>
      </c>
      <c r="N1319" s="270" t="s">
        <v>10359</v>
      </c>
      <c r="O1319" s="270">
        <v>0</v>
      </c>
      <c r="P1319" s="270" t="s">
        <v>10359</v>
      </c>
      <c r="Q1319" s="270">
        <v>0</v>
      </c>
      <c r="R1319" s="74"/>
      <c r="S1319" s="75" t="str">
        <f t="shared" si="120"/>
        <v>0000</v>
      </c>
      <c r="T1319" s="75" t="str">
        <f t="shared" si="121"/>
        <v>00000000000000000000000000000000</v>
      </c>
      <c r="V1319" s="197"/>
      <c r="W1319" s="75">
        <f t="shared" si="122"/>
        <v>0</v>
      </c>
      <c r="AE1319" s="479"/>
    </row>
    <row r="1320" spans="1:31" s="75" customFormat="1" ht="13.5" x14ac:dyDescent="0.2">
      <c r="A1320" s="211">
        <v>1317</v>
      </c>
      <c r="B1320" s="212" t="s">
        <v>6600</v>
      </c>
      <c r="C1320" s="213" t="s">
        <v>6600</v>
      </c>
      <c r="D1320" s="213" t="s">
        <v>6600</v>
      </c>
      <c r="E1320" s="213" t="s">
        <v>6600</v>
      </c>
      <c r="F1320" s="213" t="s">
        <v>6600</v>
      </c>
      <c r="G1320" s="214" t="s">
        <v>6600</v>
      </c>
      <c r="H1320" s="208" t="str">
        <f>IF(Input!F$4="GMH_OECC",J1320,IF(Input!F$4="GMH_XOEC",L1320,IF(Input!F$4="GMH_Korea",N1320,IF(Input!F$4="GMH_EU",P1320,IF(Input!F$4="Skysuper",#REF!,IF(Input!F$4="SkyII",#REF!,IF(Input!F$4="XO-8000",#REF!, "FALSE")))))))</f>
        <v>00</v>
      </c>
      <c r="I1320" s="209">
        <f>IF(Input!F$4="GMH_OECC",K1320,IF(Input!F$4="GMH_XOEC",M1320,IF(Input!F$4="GMH_Korea",O1320,IF(Input!F$4="GMH_EU",Q1320,IF(Input!F$4="Skysuper",#REF!,IF(Input!F$4="SkyII",#REF!,IF(Input!F$4="XO-8000",#REF!, "FALSE")))))))</f>
        <v>0</v>
      </c>
      <c r="J1320" s="210" t="s">
        <v>10359</v>
      </c>
      <c r="K1320" s="268">
        <v>0</v>
      </c>
      <c r="L1320" s="270" t="s">
        <v>10359</v>
      </c>
      <c r="M1320" s="270">
        <v>0</v>
      </c>
      <c r="N1320" s="270" t="s">
        <v>10359</v>
      </c>
      <c r="O1320" s="270">
        <v>0</v>
      </c>
      <c r="P1320" s="270" t="s">
        <v>10359</v>
      </c>
      <c r="Q1320" s="270">
        <v>0</v>
      </c>
      <c r="R1320" s="74"/>
      <c r="S1320" s="75" t="str">
        <f t="shared" si="120"/>
        <v>0000</v>
      </c>
      <c r="T1320" s="75" t="str">
        <f t="shared" si="121"/>
        <v>00000000000000000000000000000000</v>
      </c>
      <c r="V1320" s="197"/>
      <c r="W1320" s="75">
        <f t="shared" si="122"/>
        <v>0</v>
      </c>
      <c r="AE1320" s="479"/>
    </row>
    <row r="1321" spans="1:31" s="75" customFormat="1" ht="13.5" x14ac:dyDescent="0.2">
      <c r="A1321" s="211">
        <v>1318</v>
      </c>
      <c r="B1321" s="212" t="s">
        <v>6600</v>
      </c>
      <c r="C1321" s="213" t="s">
        <v>6600</v>
      </c>
      <c r="D1321" s="213" t="s">
        <v>6600</v>
      </c>
      <c r="E1321" s="213" t="s">
        <v>6600</v>
      </c>
      <c r="F1321" s="213" t="s">
        <v>6600</v>
      </c>
      <c r="G1321" s="214" t="s">
        <v>6600</v>
      </c>
      <c r="H1321" s="208" t="str">
        <f>IF(Input!F$4="GMH_OECC",J1321,IF(Input!F$4="GMH_XOEC",L1321,IF(Input!F$4="GMH_Korea",N1321,IF(Input!F$4="GMH_EU",P1321,IF(Input!F$4="Skysuper",#REF!,IF(Input!F$4="SkyII",#REF!,IF(Input!F$4="XO-8000",#REF!, "FALSE")))))))</f>
        <v>00</v>
      </c>
      <c r="I1321" s="209">
        <f>IF(Input!F$4="GMH_OECC",K1321,IF(Input!F$4="GMH_XOEC",M1321,IF(Input!F$4="GMH_Korea",O1321,IF(Input!F$4="GMH_EU",Q1321,IF(Input!F$4="Skysuper",#REF!,IF(Input!F$4="SkyII",#REF!,IF(Input!F$4="XO-8000",#REF!, "FALSE")))))))</f>
        <v>0</v>
      </c>
      <c r="J1321" s="210" t="s">
        <v>10359</v>
      </c>
      <c r="K1321" s="268">
        <v>0</v>
      </c>
      <c r="L1321" s="270" t="s">
        <v>10359</v>
      </c>
      <c r="M1321" s="270">
        <v>0</v>
      </c>
      <c r="N1321" s="270" t="s">
        <v>10359</v>
      </c>
      <c r="O1321" s="270">
        <v>0</v>
      </c>
      <c r="P1321" s="270" t="s">
        <v>10359</v>
      </c>
      <c r="Q1321" s="270">
        <v>0</v>
      </c>
      <c r="R1321" s="74"/>
      <c r="S1321" s="75" t="str">
        <f t="shared" si="120"/>
        <v>0000</v>
      </c>
      <c r="T1321" s="75" t="str">
        <f t="shared" si="121"/>
        <v>00000000000000000000000000000000</v>
      </c>
      <c r="V1321" s="197"/>
      <c r="W1321" s="75">
        <f t="shared" si="122"/>
        <v>0</v>
      </c>
      <c r="AE1321" s="479"/>
    </row>
    <row r="1322" spans="1:31" s="75" customFormat="1" ht="13.5" x14ac:dyDescent="0.2">
      <c r="A1322" s="211">
        <v>1319</v>
      </c>
      <c r="B1322" s="212" t="s">
        <v>6600</v>
      </c>
      <c r="C1322" s="213" t="s">
        <v>6600</v>
      </c>
      <c r="D1322" s="213" t="s">
        <v>6600</v>
      </c>
      <c r="E1322" s="213" t="s">
        <v>6600</v>
      </c>
      <c r="F1322" s="213" t="s">
        <v>6600</v>
      </c>
      <c r="G1322" s="214" t="s">
        <v>6600</v>
      </c>
      <c r="H1322" s="208" t="str">
        <f>IF(Input!F$4="GMH_OECC",J1322,IF(Input!F$4="GMH_XOEC",L1322,IF(Input!F$4="GMH_Korea",N1322,IF(Input!F$4="GMH_EU",P1322,IF(Input!F$4="Skysuper",#REF!,IF(Input!F$4="SkyII",#REF!,IF(Input!F$4="XO-8000",#REF!, "FALSE")))))))</f>
        <v>00</v>
      </c>
      <c r="I1322" s="209">
        <f>IF(Input!F$4="GMH_OECC",K1322,IF(Input!F$4="GMH_XOEC",M1322,IF(Input!F$4="GMH_Korea",O1322,IF(Input!F$4="GMH_EU",Q1322,IF(Input!F$4="Skysuper",#REF!,IF(Input!F$4="SkyII",#REF!,IF(Input!F$4="XO-8000",#REF!, "FALSE")))))))</f>
        <v>0</v>
      </c>
      <c r="J1322" s="210" t="s">
        <v>10359</v>
      </c>
      <c r="K1322" s="268">
        <v>0</v>
      </c>
      <c r="L1322" s="270" t="s">
        <v>10359</v>
      </c>
      <c r="M1322" s="270">
        <v>0</v>
      </c>
      <c r="N1322" s="270" t="s">
        <v>10359</v>
      </c>
      <c r="O1322" s="270">
        <v>0</v>
      </c>
      <c r="P1322" s="270" t="s">
        <v>10359</v>
      </c>
      <c r="Q1322" s="270">
        <v>0</v>
      </c>
      <c r="R1322" s="74"/>
      <c r="S1322" s="75" t="str">
        <f t="shared" si="120"/>
        <v>0000</v>
      </c>
      <c r="T1322" s="75" t="str">
        <f t="shared" si="121"/>
        <v>00000000000000000000000000000000</v>
      </c>
      <c r="V1322" s="197"/>
      <c r="W1322" s="75">
        <f t="shared" si="122"/>
        <v>0</v>
      </c>
      <c r="AE1322" s="479"/>
    </row>
    <row r="1323" spans="1:31" s="75" customFormat="1" ht="13.5" x14ac:dyDescent="0.2">
      <c r="A1323" s="211">
        <v>1320</v>
      </c>
      <c r="B1323" s="212" t="s">
        <v>6600</v>
      </c>
      <c r="C1323" s="213" t="s">
        <v>6600</v>
      </c>
      <c r="D1323" s="213" t="s">
        <v>6600</v>
      </c>
      <c r="E1323" s="213" t="s">
        <v>6600</v>
      </c>
      <c r="F1323" s="213" t="s">
        <v>6600</v>
      </c>
      <c r="G1323" s="214" t="s">
        <v>6600</v>
      </c>
      <c r="H1323" s="208" t="str">
        <f>IF(Input!F$4="GMH_OECC",J1323,IF(Input!F$4="GMH_XOEC",L1323,IF(Input!F$4="GMH_Korea",N1323,IF(Input!F$4="GMH_EU",P1323,IF(Input!F$4="Skysuper",#REF!,IF(Input!F$4="SkyII",#REF!,IF(Input!F$4="XO-8000",#REF!, "FALSE")))))))</f>
        <v>00</v>
      </c>
      <c r="I1323" s="209">
        <f>IF(Input!F$4="GMH_OECC",K1323,IF(Input!F$4="GMH_XOEC",M1323,IF(Input!F$4="GMH_Korea",O1323,IF(Input!F$4="GMH_EU",Q1323,IF(Input!F$4="Skysuper",#REF!,IF(Input!F$4="SkyII",#REF!,IF(Input!F$4="XO-8000",#REF!, "FALSE")))))))</f>
        <v>0</v>
      </c>
      <c r="J1323" s="210" t="s">
        <v>10359</v>
      </c>
      <c r="K1323" s="268">
        <v>0</v>
      </c>
      <c r="L1323" s="270" t="s">
        <v>10359</v>
      </c>
      <c r="M1323" s="270">
        <v>0</v>
      </c>
      <c r="N1323" s="270" t="s">
        <v>10359</v>
      </c>
      <c r="O1323" s="270">
        <v>0</v>
      </c>
      <c r="P1323" s="270" t="s">
        <v>10359</v>
      </c>
      <c r="Q1323" s="270">
        <v>0</v>
      </c>
      <c r="R1323" s="74"/>
      <c r="S1323" s="75" t="str">
        <f t="shared" si="120"/>
        <v>0000</v>
      </c>
      <c r="T1323" s="75" t="str">
        <f t="shared" si="121"/>
        <v>00000000000000000000000000000000</v>
      </c>
      <c r="V1323" s="197"/>
      <c r="W1323" s="75">
        <f t="shared" si="122"/>
        <v>0</v>
      </c>
      <c r="AE1323" s="479"/>
    </row>
    <row r="1324" spans="1:31" s="75" customFormat="1" ht="13.5" x14ac:dyDescent="0.2">
      <c r="A1324" s="211">
        <v>1321</v>
      </c>
      <c r="B1324" s="212" t="s">
        <v>6600</v>
      </c>
      <c r="C1324" s="213" t="s">
        <v>6600</v>
      </c>
      <c r="D1324" s="213" t="s">
        <v>6600</v>
      </c>
      <c r="E1324" s="213" t="s">
        <v>6600</v>
      </c>
      <c r="F1324" s="213" t="s">
        <v>6600</v>
      </c>
      <c r="G1324" s="214" t="s">
        <v>6600</v>
      </c>
      <c r="H1324" s="208" t="str">
        <f>IF(Input!F$4="GMH_OECC",J1324,IF(Input!F$4="GMH_XOEC",L1324,IF(Input!F$4="GMH_Korea",N1324,IF(Input!F$4="GMH_EU",P1324,IF(Input!F$4="Skysuper",#REF!,IF(Input!F$4="SkyII",#REF!,IF(Input!F$4="XO-8000",#REF!, "FALSE")))))))</f>
        <v>00</v>
      </c>
      <c r="I1324" s="209">
        <f>IF(Input!F$4="GMH_OECC",K1324,IF(Input!F$4="GMH_XOEC",M1324,IF(Input!F$4="GMH_Korea",O1324,IF(Input!F$4="GMH_EU",Q1324,IF(Input!F$4="Skysuper",#REF!,IF(Input!F$4="SkyII",#REF!,IF(Input!F$4="XO-8000",#REF!, "FALSE")))))))</f>
        <v>0</v>
      </c>
      <c r="J1324" s="210" t="s">
        <v>10359</v>
      </c>
      <c r="K1324" s="268">
        <v>0</v>
      </c>
      <c r="L1324" s="270" t="s">
        <v>10359</v>
      </c>
      <c r="M1324" s="270">
        <v>0</v>
      </c>
      <c r="N1324" s="270" t="s">
        <v>10359</v>
      </c>
      <c r="O1324" s="270">
        <v>0</v>
      </c>
      <c r="P1324" s="270" t="s">
        <v>10359</v>
      </c>
      <c r="Q1324" s="270">
        <v>0</v>
      </c>
      <c r="R1324" s="74"/>
      <c r="S1324" s="75" t="str">
        <f t="shared" si="120"/>
        <v>0000</v>
      </c>
      <c r="T1324" s="75" t="str">
        <f t="shared" si="121"/>
        <v>00000000000000000000000000000000</v>
      </c>
      <c r="V1324" s="197"/>
      <c r="W1324" s="75">
        <f t="shared" si="122"/>
        <v>0</v>
      </c>
      <c r="AE1324" s="479"/>
    </row>
    <row r="1325" spans="1:31" s="75" customFormat="1" ht="13.5" x14ac:dyDescent="0.2">
      <c r="A1325" s="211">
        <v>1322</v>
      </c>
      <c r="B1325" s="212" t="s">
        <v>6600</v>
      </c>
      <c r="C1325" s="213" t="s">
        <v>6600</v>
      </c>
      <c r="D1325" s="213" t="s">
        <v>6600</v>
      </c>
      <c r="E1325" s="213" t="s">
        <v>6600</v>
      </c>
      <c r="F1325" s="213" t="s">
        <v>6600</v>
      </c>
      <c r="G1325" s="214" t="s">
        <v>6600</v>
      </c>
      <c r="H1325" s="208" t="str">
        <f>IF(Input!F$4="GMH_OECC",J1325,IF(Input!F$4="GMH_XOEC",L1325,IF(Input!F$4="GMH_Korea",N1325,IF(Input!F$4="GMH_EU",P1325,IF(Input!F$4="Skysuper",#REF!,IF(Input!F$4="SkyII",#REF!,IF(Input!F$4="XO-8000",#REF!, "FALSE")))))))</f>
        <v>00</v>
      </c>
      <c r="I1325" s="209">
        <f>IF(Input!F$4="GMH_OECC",K1325,IF(Input!F$4="GMH_XOEC",M1325,IF(Input!F$4="GMH_Korea",O1325,IF(Input!F$4="GMH_EU",Q1325,IF(Input!F$4="Skysuper",#REF!,IF(Input!F$4="SkyII",#REF!,IF(Input!F$4="XO-8000",#REF!, "FALSE")))))))</f>
        <v>0</v>
      </c>
      <c r="J1325" s="210" t="s">
        <v>10359</v>
      </c>
      <c r="K1325" s="268">
        <v>0</v>
      </c>
      <c r="L1325" s="270" t="s">
        <v>10359</v>
      </c>
      <c r="M1325" s="270">
        <v>0</v>
      </c>
      <c r="N1325" s="270" t="s">
        <v>10359</v>
      </c>
      <c r="O1325" s="270">
        <v>0</v>
      </c>
      <c r="P1325" s="270" t="s">
        <v>10359</v>
      </c>
      <c r="Q1325" s="270">
        <v>0</v>
      </c>
      <c r="R1325" s="74"/>
      <c r="S1325" s="75" t="str">
        <f t="shared" si="120"/>
        <v>0000</v>
      </c>
      <c r="T1325" s="75" t="str">
        <f t="shared" si="121"/>
        <v>00000000000000000000000000000000</v>
      </c>
      <c r="V1325" s="197"/>
      <c r="W1325" s="75">
        <f t="shared" si="122"/>
        <v>0</v>
      </c>
      <c r="AE1325" s="479"/>
    </row>
    <row r="1326" spans="1:31" s="75" customFormat="1" ht="13.5" x14ac:dyDescent="0.2">
      <c r="A1326" s="211">
        <v>1323</v>
      </c>
      <c r="B1326" s="212" t="s">
        <v>6600</v>
      </c>
      <c r="C1326" s="213" t="s">
        <v>6600</v>
      </c>
      <c r="D1326" s="213" t="s">
        <v>6600</v>
      </c>
      <c r="E1326" s="213" t="s">
        <v>6600</v>
      </c>
      <c r="F1326" s="213" t="s">
        <v>6600</v>
      </c>
      <c r="G1326" s="214" t="s">
        <v>6600</v>
      </c>
      <c r="H1326" s="208" t="str">
        <f>IF(Input!F$4="GMH_OECC",J1326,IF(Input!F$4="GMH_XOEC",L1326,IF(Input!F$4="GMH_Korea",N1326,IF(Input!F$4="GMH_EU",P1326,IF(Input!F$4="Skysuper",#REF!,IF(Input!F$4="SkyII",#REF!,IF(Input!F$4="XO-8000",#REF!, "FALSE")))))))</f>
        <v>00</v>
      </c>
      <c r="I1326" s="209">
        <f>IF(Input!F$4="GMH_OECC",K1326,IF(Input!F$4="GMH_XOEC",M1326,IF(Input!F$4="GMH_Korea",O1326,IF(Input!F$4="GMH_EU",Q1326,IF(Input!F$4="Skysuper",#REF!,IF(Input!F$4="SkyII",#REF!,IF(Input!F$4="XO-8000",#REF!, "FALSE")))))))</f>
        <v>0</v>
      </c>
      <c r="J1326" s="210" t="s">
        <v>10359</v>
      </c>
      <c r="K1326" s="268">
        <v>0</v>
      </c>
      <c r="L1326" s="270" t="s">
        <v>10359</v>
      </c>
      <c r="M1326" s="270">
        <v>0</v>
      </c>
      <c r="N1326" s="270" t="s">
        <v>10359</v>
      </c>
      <c r="O1326" s="270">
        <v>0</v>
      </c>
      <c r="P1326" s="270" t="s">
        <v>10359</v>
      </c>
      <c r="Q1326" s="270">
        <v>0</v>
      </c>
      <c r="R1326" s="74"/>
      <c r="S1326" s="75" t="str">
        <f t="shared" si="120"/>
        <v>0000</v>
      </c>
      <c r="T1326" s="75" t="str">
        <f t="shared" si="121"/>
        <v>00000000000000000000000000000000</v>
      </c>
      <c r="V1326" s="197"/>
      <c r="W1326" s="75">
        <f t="shared" si="122"/>
        <v>0</v>
      </c>
      <c r="AE1326" s="479"/>
    </row>
    <row r="1327" spans="1:31" s="75" customFormat="1" ht="13.5" x14ac:dyDescent="0.2">
      <c r="A1327" s="211">
        <v>1324</v>
      </c>
      <c r="B1327" s="212" t="s">
        <v>6600</v>
      </c>
      <c r="C1327" s="213" t="s">
        <v>6600</v>
      </c>
      <c r="D1327" s="213" t="s">
        <v>6600</v>
      </c>
      <c r="E1327" s="213" t="s">
        <v>6600</v>
      </c>
      <c r="F1327" s="213" t="s">
        <v>6600</v>
      </c>
      <c r="G1327" s="214" t="s">
        <v>6600</v>
      </c>
      <c r="H1327" s="208" t="str">
        <f>IF(Input!F$4="GMH_OECC",J1327,IF(Input!F$4="GMH_XOEC",L1327,IF(Input!F$4="GMH_Korea",N1327,IF(Input!F$4="GMH_EU",P1327,IF(Input!F$4="Skysuper",#REF!,IF(Input!F$4="SkyII",#REF!,IF(Input!F$4="XO-8000",#REF!, "FALSE")))))))</f>
        <v>00</v>
      </c>
      <c r="I1327" s="209">
        <f>IF(Input!F$4="GMH_OECC",K1327,IF(Input!F$4="GMH_XOEC",M1327,IF(Input!F$4="GMH_Korea",O1327,IF(Input!F$4="GMH_EU",Q1327,IF(Input!F$4="Skysuper",#REF!,IF(Input!F$4="SkyII",#REF!,IF(Input!F$4="XO-8000",#REF!, "FALSE")))))))</f>
        <v>0</v>
      </c>
      <c r="J1327" s="210" t="s">
        <v>10359</v>
      </c>
      <c r="K1327" s="268">
        <v>0</v>
      </c>
      <c r="L1327" s="270" t="s">
        <v>10359</v>
      </c>
      <c r="M1327" s="270">
        <v>0</v>
      </c>
      <c r="N1327" s="270" t="s">
        <v>10359</v>
      </c>
      <c r="O1327" s="270">
        <v>0</v>
      </c>
      <c r="P1327" s="270" t="s">
        <v>10359</v>
      </c>
      <c r="Q1327" s="270">
        <v>0</v>
      </c>
      <c r="R1327" s="74"/>
      <c r="S1327" s="75" t="str">
        <f t="shared" si="120"/>
        <v>0000</v>
      </c>
      <c r="T1327" s="75" t="str">
        <f t="shared" si="121"/>
        <v>00000000000000000000000000000000</v>
      </c>
      <c r="V1327" s="197"/>
      <c r="W1327" s="75">
        <f t="shared" si="122"/>
        <v>0</v>
      </c>
      <c r="AE1327" s="479"/>
    </row>
    <row r="1328" spans="1:31" s="75" customFormat="1" ht="13.5" x14ac:dyDescent="0.2">
      <c r="A1328" s="211">
        <v>1325</v>
      </c>
      <c r="B1328" s="212" t="s">
        <v>6600</v>
      </c>
      <c r="C1328" s="213" t="s">
        <v>6600</v>
      </c>
      <c r="D1328" s="213" t="s">
        <v>6600</v>
      </c>
      <c r="E1328" s="213" t="s">
        <v>6600</v>
      </c>
      <c r="F1328" s="213" t="s">
        <v>6600</v>
      </c>
      <c r="G1328" s="214" t="s">
        <v>6600</v>
      </c>
      <c r="H1328" s="208" t="str">
        <f>IF(Input!F$4="GMH_OECC",J1328,IF(Input!F$4="GMH_XOEC",L1328,IF(Input!F$4="GMH_Korea",N1328,IF(Input!F$4="GMH_EU",P1328,IF(Input!F$4="Skysuper",#REF!,IF(Input!F$4="SkyII",#REF!,IF(Input!F$4="XO-8000",#REF!, "FALSE")))))))</f>
        <v>00</v>
      </c>
      <c r="I1328" s="209">
        <f>IF(Input!F$4="GMH_OECC",K1328,IF(Input!F$4="GMH_XOEC",M1328,IF(Input!F$4="GMH_Korea",O1328,IF(Input!F$4="GMH_EU",Q1328,IF(Input!F$4="Skysuper",#REF!,IF(Input!F$4="SkyII",#REF!,IF(Input!F$4="XO-8000",#REF!, "FALSE")))))))</f>
        <v>0</v>
      </c>
      <c r="J1328" s="210" t="s">
        <v>10359</v>
      </c>
      <c r="K1328" s="268">
        <v>0</v>
      </c>
      <c r="L1328" s="270" t="s">
        <v>10359</v>
      </c>
      <c r="M1328" s="270">
        <v>0</v>
      </c>
      <c r="N1328" s="270" t="s">
        <v>10359</v>
      </c>
      <c r="O1328" s="270">
        <v>0</v>
      </c>
      <c r="P1328" s="270" t="s">
        <v>10359</v>
      </c>
      <c r="Q1328" s="270">
        <v>0</v>
      </c>
      <c r="R1328" s="74"/>
      <c r="S1328" s="75" t="str">
        <f t="shared" si="120"/>
        <v>0000</v>
      </c>
      <c r="T1328" s="75" t="str">
        <f t="shared" si="121"/>
        <v>00000000000000000000000000000000</v>
      </c>
      <c r="V1328" s="197"/>
      <c r="W1328" s="75">
        <f t="shared" si="122"/>
        <v>0</v>
      </c>
      <c r="AE1328" s="479"/>
    </row>
    <row r="1329" spans="1:31" s="75" customFormat="1" ht="13.5" x14ac:dyDescent="0.2">
      <c r="A1329" s="211">
        <v>1326</v>
      </c>
      <c r="B1329" s="212" t="s">
        <v>6600</v>
      </c>
      <c r="C1329" s="213" t="s">
        <v>6600</v>
      </c>
      <c r="D1329" s="213" t="s">
        <v>6600</v>
      </c>
      <c r="E1329" s="213" t="s">
        <v>6600</v>
      </c>
      <c r="F1329" s="213" t="s">
        <v>6600</v>
      </c>
      <c r="G1329" s="214" t="s">
        <v>6600</v>
      </c>
      <c r="H1329" s="208" t="str">
        <f>IF(Input!F$4="GMH_OECC",J1329,IF(Input!F$4="GMH_XOEC",L1329,IF(Input!F$4="GMH_Korea",N1329,IF(Input!F$4="GMH_EU",P1329,IF(Input!F$4="Skysuper",#REF!,IF(Input!F$4="SkyII",#REF!,IF(Input!F$4="XO-8000",#REF!, "FALSE")))))))</f>
        <v>00</v>
      </c>
      <c r="I1329" s="209">
        <f>IF(Input!F$4="GMH_OECC",K1329,IF(Input!F$4="GMH_XOEC",M1329,IF(Input!F$4="GMH_Korea",O1329,IF(Input!F$4="GMH_EU",Q1329,IF(Input!F$4="Skysuper",#REF!,IF(Input!F$4="SkyII",#REF!,IF(Input!F$4="XO-8000",#REF!, "FALSE")))))))</f>
        <v>0</v>
      </c>
      <c r="J1329" s="210" t="s">
        <v>10359</v>
      </c>
      <c r="K1329" s="268">
        <v>0</v>
      </c>
      <c r="L1329" s="270" t="s">
        <v>10359</v>
      </c>
      <c r="M1329" s="270">
        <v>0</v>
      </c>
      <c r="N1329" s="270" t="s">
        <v>10359</v>
      </c>
      <c r="O1329" s="270">
        <v>0</v>
      </c>
      <c r="P1329" s="270" t="s">
        <v>10359</v>
      </c>
      <c r="Q1329" s="270">
        <v>0</v>
      </c>
      <c r="R1329" s="74"/>
      <c r="S1329" s="75" t="str">
        <f t="shared" si="120"/>
        <v>0000</v>
      </c>
      <c r="T1329" s="75" t="str">
        <f t="shared" si="121"/>
        <v>00000000000000000000000000000000</v>
      </c>
      <c r="V1329" s="197"/>
      <c r="W1329" s="75">
        <f t="shared" si="122"/>
        <v>0</v>
      </c>
      <c r="AE1329" s="479"/>
    </row>
    <row r="1330" spans="1:31" s="75" customFormat="1" ht="13.5" x14ac:dyDescent="0.2">
      <c r="A1330" s="211">
        <v>1327</v>
      </c>
      <c r="B1330" s="212" t="s">
        <v>6600</v>
      </c>
      <c r="C1330" s="213" t="s">
        <v>6600</v>
      </c>
      <c r="D1330" s="213" t="s">
        <v>6600</v>
      </c>
      <c r="E1330" s="213" t="s">
        <v>6600</v>
      </c>
      <c r="F1330" s="213" t="s">
        <v>6600</v>
      </c>
      <c r="G1330" s="214" t="s">
        <v>6600</v>
      </c>
      <c r="H1330" s="208" t="str">
        <f>IF(Input!F$4="GMH_OECC",J1330,IF(Input!F$4="GMH_XOEC",L1330,IF(Input!F$4="GMH_Korea",N1330,IF(Input!F$4="GMH_EU",P1330,IF(Input!F$4="Skysuper",#REF!,IF(Input!F$4="SkyII",#REF!,IF(Input!F$4="XO-8000",#REF!, "FALSE")))))))</f>
        <v>00</v>
      </c>
      <c r="I1330" s="209">
        <f>IF(Input!F$4="GMH_OECC",K1330,IF(Input!F$4="GMH_XOEC",M1330,IF(Input!F$4="GMH_Korea",O1330,IF(Input!F$4="GMH_EU",Q1330,IF(Input!F$4="Skysuper",#REF!,IF(Input!F$4="SkyII",#REF!,IF(Input!F$4="XO-8000",#REF!, "FALSE")))))))</f>
        <v>0</v>
      </c>
      <c r="J1330" s="210" t="s">
        <v>10359</v>
      </c>
      <c r="K1330" s="268">
        <v>0</v>
      </c>
      <c r="L1330" s="270" t="s">
        <v>10359</v>
      </c>
      <c r="M1330" s="270">
        <v>0</v>
      </c>
      <c r="N1330" s="270" t="s">
        <v>10359</v>
      </c>
      <c r="O1330" s="270">
        <v>0</v>
      </c>
      <c r="P1330" s="270" t="s">
        <v>10359</v>
      </c>
      <c r="Q1330" s="270">
        <v>0</v>
      </c>
      <c r="R1330" s="74"/>
      <c r="S1330" s="75" t="str">
        <f t="shared" si="120"/>
        <v>0000</v>
      </c>
      <c r="T1330" s="75" t="str">
        <f t="shared" si="121"/>
        <v>00000000000000000000000000000000</v>
      </c>
      <c r="V1330" s="197"/>
      <c r="W1330" s="75">
        <f t="shared" si="122"/>
        <v>0</v>
      </c>
      <c r="AE1330" s="479"/>
    </row>
    <row r="1331" spans="1:31" s="75" customFormat="1" ht="13.5" x14ac:dyDescent="0.2">
      <c r="A1331" s="211">
        <v>1328</v>
      </c>
      <c r="B1331" s="212" t="s">
        <v>6600</v>
      </c>
      <c r="C1331" s="213" t="s">
        <v>6600</v>
      </c>
      <c r="D1331" s="213" t="s">
        <v>6600</v>
      </c>
      <c r="E1331" s="213" t="s">
        <v>6600</v>
      </c>
      <c r="F1331" s="213" t="s">
        <v>6600</v>
      </c>
      <c r="G1331" s="214" t="s">
        <v>6600</v>
      </c>
      <c r="H1331" s="208" t="str">
        <f>IF(Input!F$4="GMH_OECC",J1331,IF(Input!F$4="GMH_XOEC",L1331,IF(Input!F$4="GMH_Korea",N1331,IF(Input!F$4="GMH_EU",P1331,IF(Input!F$4="Skysuper",#REF!,IF(Input!F$4="SkyII",#REF!,IF(Input!F$4="XO-8000",#REF!, "FALSE")))))))</f>
        <v>00</v>
      </c>
      <c r="I1331" s="209">
        <f>IF(Input!F$4="GMH_OECC",K1331,IF(Input!F$4="GMH_XOEC",M1331,IF(Input!F$4="GMH_Korea",O1331,IF(Input!F$4="GMH_EU",Q1331,IF(Input!F$4="Skysuper",#REF!,IF(Input!F$4="SkyII",#REF!,IF(Input!F$4="XO-8000",#REF!, "FALSE")))))))</f>
        <v>0</v>
      </c>
      <c r="J1331" s="210" t="s">
        <v>10359</v>
      </c>
      <c r="K1331" s="268">
        <v>0</v>
      </c>
      <c r="L1331" s="270" t="s">
        <v>10359</v>
      </c>
      <c r="M1331" s="270">
        <v>0</v>
      </c>
      <c r="N1331" s="270" t="s">
        <v>10359</v>
      </c>
      <c r="O1331" s="270">
        <v>0</v>
      </c>
      <c r="P1331" s="270" t="s">
        <v>10359</v>
      </c>
      <c r="Q1331" s="270">
        <v>0</v>
      </c>
      <c r="R1331" s="74"/>
      <c r="S1331" s="75" t="str">
        <f t="shared" si="120"/>
        <v>0000</v>
      </c>
      <c r="T1331" s="75" t="str">
        <f t="shared" si="121"/>
        <v>00000000000000000000000000000000</v>
      </c>
      <c r="V1331" s="197"/>
      <c r="W1331" s="75">
        <f t="shared" si="122"/>
        <v>0</v>
      </c>
      <c r="AE1331" s="479"/>
    </row>
    <row r="1332" spans="1:31" s="75" customFormat="1" ht="13.5" x14ac:dyDescent="0.2">
      <c r="A1332" s="211">
        <v>1329</v>
      </c>
      <c r="B1332" s="212" t="s">
        <v>6600</v>
      </c>
      <c r="C1332" s="213" t="s">
        <v>6600</v>
      </c>
      <c r="D1332" s="213" t="s">
        <v>6600</v>
      </c>
      <c r="E1332" s="213" t="s">
        <v>6600</v>
      </c>
      <c r="F1332" s="213" t="s">
        <v>6600</v>
      </c>
      <c r="G1332" s="214" t="s">
        <v>6600</v>
      </c>
      <c r="H1332" s="208" t="str">
        <f>IF(Input!F$4="GMH_OECC",J1332,IF(Input!F$4="GMH_XOEC",L1332,IF(Input!F$4="GMH_Korea",N1332,IF(Input!F$4="GMH_EU",P1332,IF(Input!F$4="Skysuper",#REF!,IF(Input!F$4="SkyII",#REF!,IF(Input!F$4="XO-8000",#REF!, "FALSE")))))))</f>
        <v>00</v>
      </c>
      <c r="I1332" s="209">
        <f>IF(Input!F$4="GMH_OECC",K1332,IF(Input!F$4="GMH_XOEC",M1332,IF(Input!F$4="GMH_Korea",O1332,IF(Input!F$4="GMH_EU",Q1332,IF(Input!F$4="Skysuper",#REF!,IF(Input!F$4="SkyII",#REF!,IF(Input!F$4="XO-8000",#REF!, "FALSE")))))))</f>
        <v>0</v>
      </c>
      <c r="J1332" s="210" t="s">
        <v>10359</v>
      </c>
      <c r="K1332" s="268">
        <v>0</v>
      </c>
      <c r="L1332" s="270" t="s">
        <v>10359</v>
      </c>
      <c r="M1332" s="270">
        <v>0</v>
      </c>
      <c r="N1332" s="270" t="s">
        <v>10359</v>
      </c>
      <c r="O1332" s="270">
        <v>0</v>
      </c>
      <c r="P1332" s="270" t="s">
        <v>10359</v>
      </c>
      <c r="Q1332" s="270">
        <v>0</v>
      </c>
      <c r="R1332" s="74"/>
      <c r="S1332" s="75" t="str">
        <f t="shared" ref="S1332:S1395" si="123">"0"&amp;DEC2HEX(2^(I1332-1))&amp;IF(LEN(DEC2HEX(H1332))=2,DEC2HEX(H1332),"0"&amp;DEC2HEX(H1332))</f>
        <v>0000</v>
      </c>
      <c r="T1332" s="75" t="str">
        <f t="shared" si="121"/>
        <v>00000000000000000000000000000000</v>
      </c>
      <c r="V1332" s="197"/>
      <c r="W1332" s="75">
        <f t="shared" si="122"/>
        <v>0</v>
      </c>
      <c r="AE1332" s="479"/>
    </row>
    <row r="1333" spans="1:31" s="75" customFormat="1" ht="13.5" x14ac:dyDescent="0.2">
      <c r="A1333" s="211">
        <v>1330</v>
      </c>
      <c r="B1333" s="212" t="s">
        <v>6600</v>
      </c>
      <c r="C1333" s="213" t="s">
        <v>6600</v>
      </c>
      <c r="D1333" s="213" t="s">
        <v>6600</v>
      </c>
      <c r="E1333" s="213" t="s">
        <v>6600</v>
      </c>
      <c r="F1333" s="213" t="s">
        <v>6600</v>
      </c>
      <c r="G1333" s="214" t="s">
        <v>6600</v>
      </c>
      <c r="H1333" s="208" t="str">
        <f>IF(Input!F$4="GMH_OECC",J1333,IF(Input!F$4="GMH_XOEC",L1333,IF(Input!F$4="GMH_Korea",N1333,IF(Input!F$4="GMH_EU",P1333,IF(Input!F$4="Skysuper",#REF!,IF(Input!F$4="SkyII",#REF!,IF(Input!F$4="XO-8000",#REF!, "FALSE")))))))</f>
        <v>00</v>
      </c>
      <c r="I1333" s="209">
        <f>IF(Input!F$4="GMH_OECC",K1333,IF(Input!F$4="GMH_XOEC",M1333,IF(Input!F$4="GMH_Korea",O1333,IF(Input!F$4="GMH_EU",Q1333,IF(Input!F$4="Skysuper",#REF!,IF(Input!F$4="SkyII",#REF!,IF(Input!F$4="XO-8000",#REF!, "FALSE")))))))</f>
        <v>0</v>
      </c>
      <c r="J1333" s="210" t="s">
        <v>10359</v>
      </c>
      <c r="K1333" s="268">
        <v>0</v>
      </c>
      <c r="L1333" s="270" t="s">
        <v>10359</v>
      </c>
      <c r="M1333" s="270">
        <v>0</v>
      </c>
      <c r="N1333" s="270" t="s">
        <v>10359</v>
      </c>
      <c r="O1333" s="270">
        <v>0</v>
      </c>
      <c r="P1333" s="270" t="s">
        <v>10359</v>
      </c>
      <c r="Q1333" s="270">
        <v>0</v>
      </c>
      <c r="R1333" s="74"/>
      <c r="S1333" s="75" t="str">
        <f t="shared" si="123"/>
        <v>0000</v>
      </c>
      <c r="T1333" s="75" t="str">
        <f t="shared" si="121"/>
        <v>00000000000000000000000000000000</v>
      </c>
      <c r="V1333" s="197"/>
      <c r="W1333" s="75">
        <f t="shared" si="122"/>
        <v>0</v>
      </c>
      <c r="AE1333" s="479"/>
    </row>
    <row r="1334" spans="1:31" s="75" customFormat="1" ht="13.5" x14ac:dyDescent="0.2">
      <c r="A1334" s="211">
        <v>1331</v>
      </c>
      <c r="B1334" s="212" t="s">
        <v>6600</v>
      </c>
      <c r="C1334" s="213" t="s">
        <v>6600</v>
      </c>
      <c r="D1334" s="213" t="s">
        <v>6600</v>
      </c>
      <c r="E1334" s="213" t="s">
        <v>6600</v>
      </c>
      <c r="F1334" s="213" t="s">
        <v>6600</v>
      </c>
      <c r="G1334" s="214" t="s">
        <v>6600</v>
      </c>
      <c r="H1334" s="208" t="str">
        <f>IF(Input!F$4="GMH_OECC",J1334,IF(Input!F$4="GMH_XOEC",L1334,IF(Input!F$4="GMH_Korea",N1334,IF(Input!F$4="GMH_EU",P1334,IF(Input!F$4="Skysuper",#REF!,IF(Input!F$4="SkyII",#REF!,IF(Input!F$4="XO-8000",#REF!, "FALSE")))))))</f>
        <v>00</v>
      </c>
      <c r="I1334" s="209">
        <f>IF(Input!F$4="GMH_OECC",K1334,IF(Input!F$4="GMH_XOEC",M1334,IF(Input!F$4="GMH_Korea",O1334,IF(Input!F$4="GMH_EU",Q1334,IF(Input!F$4="Skysuper",#REF!,IF(Input!F$4="SkyII",#REF!,IF(Input!F$4="XO-8000",#REF!, "FALSE")))))))</f>
        <v>0</v>
      </c>
      <c r="J1334" s="210" t="s">
        <v>10359</v>
      </c>
      <c r="K1334" s="268">
        <v>0</v>
      </c>
      <c r="L1334" s="270" t="s">
        <v>10359</v>
      </c>
      <c r="M1334" s="270">
        <v>0</v>
      </c>
      <c r="N1334" s="270" t="s">
        <v>10359</v>
      </c>
      <c r="O1334" s="270">
        <v>0</v>
      </c>
      <c r="P1334" s="270" t="s">
        <v>10359</v>
      </c>
      <c r="Q1334" s="270">
        <v>0</v>
      </c>
      <c r="R1334" s="74"/>
      <c r="S1334" s="75" t="str">
        <f t="shared" si="123"/>
        <v>0000</v>
      </c>
      <c r="T1334" s="75" t="str">
        <f t="shared" si="121"/>
        <v>00000000000000000000000000000000</v>
      </c>
      <c r="V1334" s="197"/>
      <c r="W1334" s="75">
        <f t="shared" si="122"/>
        <v>0</v>
      </c>
      <c r="AE1334" s="479"/>
    </row>
    <row r="1335" spans="1:31" s="75" customFormat="1" ht="13.5" x14ac:dyDescent="0.2">
      <c r="A1335" s="211">
        <v>1332</v>
      </c>
      <c r="B1335" s="212" t="s">
        <v>6600</v>
      </c>
      <c r="C1335" s="213" t="s">
        <v>6600</v>
      </c>
      <c r="D1335" s="213" t="s">
        <v>6600</v>
      </c>
      <c r="E1335" s="213" t="s">
        <v>6600</v>
      </c>
      <c r="F1335" s="213" t="s">
        <v>6600</v>
      </c>
      <c r="G1335" s="214" t="s">
        <v>6600</v>
      </c>
      <c r="H1335" s="208" t="str">
        <f>IF(Input!F$4="GMH_OECC",J1335,IF(Input!F$4="GMH_XOEC",L1335,IF(Input!F$4="GMH_Korea",N1335,IF(Input!F$4="GMH_EU",P1335,IF(Input!F$4="Skysuper",#REF!,IF(Input!F$4="SkyII",#REF!,IF(Input!F$4="XO-8000",#REF!, "FALSE")))))))</f>
        <v>00</v>
      </c>
      <c r="I1335" s="209">
        <f>IF(Input!F$4="GMH_OECC",K1335,IF(Input!F$4="GMH_XOEC",M1335,IF(Input!F$4="GMH_Korea",O1335,IF(Input!F$4="GMH_EU",Q1335,IF(Input!F$4="Skysuper",#REF!,IF(Input!F$4="SkyII",#REF!,IF(Input!F$4="XO-8000",#REF!, "FALSE")))))))</f>
        <v>0</v>
      </c>
      <c r="J1335" s="210" t="s">
        <v>10359</v>
      </c>
      <c r="K1335" s="268">
        <v>0</v>
      </c>
      <c r="L1335" s="270" t="s">
        <v>10359</v>
      </c>
      <c r="M1335" s="270">
        <v>0</v>
      </c>
      <c r="N1335" s="270" t="s">
        <v>10359</v>
      </c>
      <c r="O1335" s="270">
        <v>0</v>
      </c>
      <c r="P1335" s="270" t="s">
        <v>10359</v>
      </c>
      <c r="Q1335" s="270">
        <v>0</v>
      </c>
      <c r="R1335" s="74"/>
      <c r="S1335" s="75" t="str">
        <f t="shared" si="123"/>
        <v>0000</v>
      </c>
      <c r="T1335" s="75" t="str">
        <f t="shared" si="121"/>
        <v>00000000000000000000000000000000</v>
      </c>
      <c r="V1335" s="197"/>
      <c r="W1335" s="75">
        <f t="shared" si="122"/>
        <v>0</v>
      </c>
      <c r="AE1335" s="479"/>
    </row>
    <row r="1336" spans="1:31" s="75" customFormat="1" ht="13.5" x14ac:dyDescent="0.2">
      <c r="A1336" s="211">
        <v>1333</v>
      </c>
      <c r="B1336" s="212" t="s">
        <v>6600</v>
      </c>
      <c r="C1336" s="213" t="s">
        <v>6600</v>
      </c>
      <c r="D1336" s="213" t="s">
        <v>6600</v>
      </c>
      <c r="E1336" s="213" t="s">
        <v>6600</v>
      </c>
      <c r="F1336" s="213" t="s">
        <v>6600</v>
      </c>
      <c r="G1336" s="214" t="s">
        <v>6600</v>
      </c>
      <c r="H1336" s="208" t="str">
        <f>IF(Input!F$4="GMH_OECC",J1336,IF(Input!F$4="GMH_XOEC",L1336,IF(Input!F$4="GMH_Korea",N1336,IF(Input!F$4="GMH_EU",P1336,IF(Input!F$4="Skysuper",#REF!,IF(Input!F$4="SkyII",#REF!,IF(Input!F$4="XO-8000",#REF!, "FALSE")))))))</f>
        <v>00</v>
      </c>
      <c r="I1336" s="209">
        <f>IF(Input!F$4="GMH_OECC",K1336,IF(Input!F$4="GMH_XOEC",M1336,IF(Input!F$4="GMH_Korea",O1336,IF(Input!F$4="GMH_EU",Q1336,IF(Input!F$4="Skysuper",#REF!,IF(Input!F$4="SkyII",#REF!,IF(Input!F$4="XO-8000",#REF!, "FALSE")))))))</f>
        <v>0</v>
      </c>
      <c r="J1336" s="210" t="s">
        <v>10359</v>
      </c>
      <c r="K1336" s="268">
        <v>0</v>
      </c>
      <c r="L1336" s="270" t="s">
        <v>10359</v>
      </c>
      <c r="M1336" s="270">
        <v>0</v>
      </c>
      <c r="N1336" s="270" t="s">
        <v>10359</v>
      </c>
      <c r="O1336" s="270">
        <v>0</v>
      </c>
      <c r="P1336" s="270" t="s">
        <v>10359</v>
      </c>
      <c r="Q1336" s="270">
        <v>0</v>
      </c>
      <c r="R1336" s="74"/>
      <c r="S1336" s="75" t="str">
        <f t="shared" si="123"/>
        <v>0000</v>
      </c>
      <c r="T1336" s="75" t="str">
        <f t="shared" si="121"/>
        <v>00000000000000000000000000000000</v>
      </c>
      <c r="V1336" s="197"/>
      <c r="W1336" s="75">
        <f t="shared" si="122"/>
        <v>0</v>
      </c>
      <c r="AE1336" s="479"/>
    </row>
    <row r="1337" spans="1:31" s="75" customFormat="1" ht="13.5" x14ac:dyDescent="0.2">
      <c r="A1337" s="211">
        <v>1334</v>
      </c>
      <c r="B1337" s="212" t="s">
        <v>6600</v>
      </c>
      <c r="C1337" s="213" t="s">
        <v>6600</v>
      </c>
      <c r="D1337" s="213" t="s">
        <v>6600</v>
      </c>
      <c r="E1337" s="213" t="s">
        <v>6600</v>
      </c>
      <c r="F1337" s="213" t="s">
        <v>6600</v>
      </c>
      <c r="G1337" s="214" t="s">
        <v>6600</v>
      </c>
      <c r="H1337" s="208" t="str">
        <f>IF(Input!F$4="GMH_OECC",J1337,IF(Input!F$4="GMH_XOEC",L1337,IF(Input!F$4="GMH_Korea",N1337,IF(Input!F$4="GMH_EU",P1337,IF(Input!F$4="Skysuper",#REF!,IF(Input!F$4="SkyII",#REF!,IF(Input!F$4="XO-8000",#REF!, "FALSE")))))))</f>
        <v>00</v>
      </c>
      <c r="I1337" s="209">
        <f>IF(Input!F$4="GMH_OECC",K1337,IF(Input!F$4="GMH_XOEC",M1337,IF(Input!F$4="GMH_Korea",O1337,IF(Input!F$4="GMH_EU",Q1337,IF(Input!F$4="Skysuper",#REF!,IF(Input!F$4="SkyII",#REF!,IF(Input!F$4="XO-8000",#REF!, "FALSE")))))))</f>
        <v>0</v>
      </c>
      <c r="J1337" s="210" t="s">
        <v>10359</v>
      </c>
      <c r="K1337" s="268">
        <v>0</v>
      </c>
      <c r="L1337" s="270" t="s">
        <v>10359</v>
      </c>
      <c r="M1337" s="270">
        <v>0</v>
      </c>
      <c r="N1337" s="270" t="s">
        <v>10359</v>
      </c>
      <c r="O1337" s="270">
        <v>0</v>
      </c>
      <c r="P1337" s="270" t="s">
        <v>10359</v>
      </c>
      <c r="Q1337" s="270">
        <v>0</v>
      </c>
      <c r="R1337" s="74"/>
      <c r="S1337" s="75" t="str">
        <f t="shared" si="123"/>
        <v>0000</v>
      </c>
      <c r="T1337" s="75" t="str">
        <f t="shared" si="121"/>
        <v>00000000000000000000000000000000</v>
      </c>
      <c r="V1337" s="197"/>
      <c r="W1337" s="75">
        <f t="shared" si="122"/>
        <v>0</v>
      </c>
      <c r="AE1337" s="479"/>
    </row>
    <row r="1338" spans="1:31" s="75" customFormat="1" ht="13.5" x14ac:dyDescent="0.2">
      <c r="A1338" s="211">
        <v>1335</v>
      </c>
      <c r="B1338" s="212" t="s">
        <v>6600</v>
      </c>
      <c r="C1338" s="213" t="s">
        <v>6600</v>
      </c>
      <c r="D1338" s="213" t="s">
        <v>6600</v>
      </c>
      <c r="E1338" s="213" t="s">
        <v>6600</v>
      </c>
      <c r="F1338" s="213" t="s">
        <v>6600</v>
      </c>
      <c r="G1338" s="214" t="s">
        <v>6600</v>
      </c>
      <c r="H1338" s="208" t="str">
        <f>IF(Input!F$4="GMH_OECC",J1338,IF(Input!F$4="GMH_XOEC",L1338,IF(Input!F$4="GMH_Korea",N1338,IF(Input!F$4="GMH_EU",P1338,IF(Input!F$4="Skysuper",#REF!,IF(Input!F$4="SkyII",#REF!,IF(Input!F$4="XO-8000",#REF!, "FALSE")))))))</f>
        <v>00</v>
      </c>
      <c r="I1338" s="209">
        <f>IF(Input!F$4="GMH_OECC",K1338,IF(Input!F$4="GMH_XOEC",M1338,IF(Input!F$4="GMH_Korea",O1338,IF(Input!F$4="GMH_EU",Q1338,IF(Input!F$4="Skysuper",#REF!,IF(Input!F$4="SkyII",#REF!,IF(Input!F$4="XO-8000",#REF!, "FALSE")))))))</f>
        <v>0</v>
      </c>
      <c r="J1338" s="210" t="s">
        <v>10359</v>
      </c>
      <c r="K1338" s="268">
        <v>0</v>
      </c>
      <c r="L1338" s="270" t="s">
        <v>10359</v>
      </c>
      <c r="M1338" s="270">
        <v>0</v>
      </c>
      <c r="N1338" s="270" t="s">
        <v>10359</v>
      </c>
      <c r="O1338" s="270">
        <v>0</v>
      </c>
      <c r="P1338" s="270" t="s">
        <v>10359</v>
      </c>
      <c r="Q1338" s="270">
        <v>0</v>
      </c>
      <c r="R1338" s="74"/>
      <c r="S1338" s="75" t="str">
        <f t="shared" si="123"/>
        <v>0000</v>
      </c>
      <c r="T1338" s="75" t="str">
        <f t="shared" si="121"/>
        <v>00000000000000000000000000000000</v>
      </c>
      <c r="V1338" s="197"/>
      <c r="W1338" s="75">
        <f t="shared" si="122"/>
        <v>0</v>
      </c>
      <c r="AE1338" s="479"/>
    </row>
    <row r="1339" spans="1:31" s="75" customFormat="1" ht="13.5" x14ac:dyDescent="0.2">
      <c r="A1339" s="211">
        <v>1336</v>
      </c>
      <c r="B1339" s="212" t="s">
        <v>6600</v>
      </c>
      <c r="C1339" s="213" t="s">
        <v>6600</v>
      </c>
      <c r="D1339" s="213" t="s">
        <v>6600</v>
      </c>
      <c r="E1339" s="213" t="s">
        <v>6600</v>
      </c>
      <c r="F1339" s="213" t="s">
        <v>6600</v>
      </c>
      <c r="G1339" s="214" t="s">
        <v>6600</v>
      </c>
      <c r="H1339" s="208" t="str">
        <f>IF(Input!F$4="GMH_OECC",J1339,IF(Input!F$4="GMH_XOEC",L1339,IF(Input!F$4="GMH_Korea",N1339,IF(Input!F$4="GMH_EU",P1339,IF(Input!F$4="Skysuper",#REF!,IF(Input!F$4="SkyII",#REF!,IF(Input!F$4="XO-8000",#REF!, "FALSE")))))))</f>
        <v>00</v>
      </c>
      <c r="I1339" s="209">
        <f>IF(Input!F$4="GMH_OECC",K1339,IF(Input!F$4="GMH_XOEC",M1339,IF(Input!F$4="GMH_Korea",O1339,IF(Input!F$4="GMH_EU",Q1339,IF(Input!F$4="Skysuper",#REF!,IF(Input!F$4="SkyII",#REF!,IF(Input!F$4="XO-8000",#REF!, "FALSE")))))))</f>
        <v>0</v>
      </c>
      <c r="J1339" s="210" t="s">
        <v>10359</v>
      </c>
      <c r="K1339" s="268">
        <v>0</v>
      </c>
      <c r="L1339" s="270" t="s">
        <v>10359</v>
      </c>
      <c r="M1339" s="270">
        <v>0</v>
      </c>
      <c r="N1339" s="270" t="s">
        <v>10359</v>
      </c>
      <c r="O1339" s="270">
        <v>0</v>
      </c>
      <c r="P1339" s="270" t="s">
        <v>10359</v>
      </c>
      <c r="Q1339" s="270">
        <v>0</v>
      </c>
      <c r="R1339" s="74"/>
      <c r="S1339" s="75" t="str">
        <f t="shared" si="123"/>
        <v>0000</v>
      </c>
      <c r="T1339" s="75" t="str">
        <f t="shared" si="121"/>
        <v>00000000000000000000000000000000</v>
      </c>
      <c r="V1339" s="197"/>
      <c r="W1339" s="75">
        <f t="shared" si="122"/>
        <v>0</v>
      </c>
      <c r="AE1339" s="479"/>
    </row>
    <row r="1340" spans="1:31" s="75" customFormat="1" ht="13.5" x14ac:dyDescent="0.2">
      <c r="A1340" s="211">
        <v>1337</v>
      </c>
      <c r="B1340" s="212" t="s">
        <v>6600</v>
      </c>
      <c r="C1340" s="213" t="s">
        <v>6600</v>
      </c>
      <c r="D1340" s="213" t="s">
        <v>6600</v>
      </c>
      <c r="E1340" s="213" t="s">
        <v>6600</v>
      </c>
      <c r="F1340" s="213" t="s">
        <v>6600</v>
      </c>
      <c r="G1340" s="214" t="s">
        <v>6600</v>
      </c>
      <c r="H1340" s="208" t="str">
        <f>IF(Input!F$4="GMH_OECC",J1340,IF(Input!F$4="GMH_XOEC",L1340,IF(Input!F$4="GMH_Korea",N1340,IF(Input!F$4="GMH_EU",P1340,IF(Input!F$4="Skysuper",#REF!,IF(Input!F$4="SkyII",#REF!,IF(Input!F$4="XO-8000",#REF!, "FALSE")))))))</f>
        <v>00</v>
      </c>
      <c r="I1340" s="209">
        <f>IF(Input!F$4="GMH_OECC",K1340,IF(Input!F$4="GMH_XOEC",M1340,IF(Input!F$4="GMH_Korea",O1340,IF(Input!F$4="GMH_EU",Q1340,IF(Input!F$4="Skysuper",#REF!,IF(Input!F$4="SkyII",#REF!,IF(Input!F$4="XO-8000",#REF!, "FALSE")))))))</f>
        <v>0</v>
      </c>
      <c r="J1340" s="210" t="s">
        <v>10359</v>
      </c>
      <c r="K1340" s="268">
        <v>0</v>
      </c>
      <c r="L1340" s="270" t="s">
        <v>10359</v>
      </c>
      <c r="M1340" s="270">
        <v>0</v>
      </c>
      <c r="N1340" s="270" t="s">
        <v>10359</v>
      </c>
      <c r="O1340" s="270">
        <v>0</v>
      </c>
      <c r="P1340" s="270" t="s">
        <v>10359</v>
      </c>
      <c r="Q1340" s="270">
        <v>0</v>
      </c>
      <c r="R1340" s="74"/>
      <c r="S1340" s="75" t="str">
        <f t="shared" si="123"/>
        <v>0000</v>
      </c>
      <c r="T1340" s="75" t="str">
        <f t="shared" si="121"/>
        <v>00000000000000000000000000000000</v>
      </c>
      <c r="V1340" s="197"/>
      <c r="W1340" s="75">
        <f t="shared" si="122"/>
        <v>0</v>
      </c>
      <c r="AE1340" s="479"/>
    </row>
    <row r="1341" spans="1:31" s="75" customFormat="1" ht="13.5" x14ac:dyDescent="0.2">
      <c r="A1341" s="211">
        <v>1338</v>
      </c>
      <c r="B1341" s="212" t="s">
        <v>6600</v>
      </c>
      <c r="C1341" s="213" t="s">
        <v>6600</v>
      </c>
      <c r="D1341" s="213" t="s">
        <v>6600</v>
      </c>
      <c r="E1341" s="213" t="s">
        <v>6600</v>
      </c>
      <c r="F1341" s="213" t="s">
        <v>6600</v>
      </c>
      <c r="G1341" s="214" t="s">
        <v>6600</v>
      </c>
      <c r="H1341" s="208" t="str">
        <f>IF(Input!F$4="GMH_OECC",J1341,IF(Input!F$4="GMH_XOEC",L1341,IF(Input!F$4="GMH_Korea",N1341,IF(Input!F$4="GMH_EU",P1341,IF(Input!F$4="Skysuper",#REF!,IF(Input!F$4="SkyII",#REF!,IF(Input!F$4="XO-8000",#REF!, "FALSE")))))))</f>
        <v>00</v>
      </c>
      <c r="I1341" s="209">
        <f>IF(Input!F$4="GMH_OECC",K1341,IF(Input!F$4="GMH_XOEC",M1341,IF(Input!F$4="GMH_Korea",O1341,IF(Input!F$4="GMH_EU",Q1341,IF(Input!F$4="Skysuper",#REF!,IF(Input!F$4="SkyII",#REF!,IF(Input!F$4="XO-8000",#REF!, "FALSE")))))))</f>
        <v>0</v>
      </c>
      <c r="J1341" s="210" t="s">
        <v>10359</v>
      </c>
      <c r="K1341" s="268">
        <v>0</v>
      </c>
      <c r="L1341" s="270" t="s">
        <v>10359</v>
      </c>
      <c r="M1341" s="270">
        <v>0</v>
      </c>
      <c r="N1341" s="270" t="s">
        <v>10359</v>
      </c>
      <c r="O1341" s="270">
        <v>0</v>
      </c>
      <c r="P1341" s="270" t="s">
        <v>10359</v>
      </c>
      <c r="Q1341" s="270">
        <v>0</v>
      </c>
      <c r="R1341" s="74"/>
      <c r="S1341" s="75" t="str">
        <f t="shared" si="123"/>
        <v>0000</v>
      </c>
      <c r="T1341" s="75" t="str">
        <f t="shared" si="121"/>
        <v>00000000000000000000000000000000</v>
      </c>
      <c r="V1341" s="197"/>
      <c r="W1341" s="75">
        <f t="shared" si="122"/>
        <v>0</v>
      </c>
      <c r="AE1341" s="479"/>
    </row>
    <row r="1342" spans="1:31" s="75" customFormat="1" ht="13.5" x14ac:dyDescent="0.2">
      <c r="A1342" s="211">
        <v>1339</v>
      </c>
      <c r="B1342" s="212" t="s">
        <v>6600</v>
      </c>
      <c r="C1342" s="213" t="s">
        <v>6600</v>
      </c>
      <c r="D1342" s="213" t="s">
        <v>6600</v>
      </c>
      <c r="E1342" s="213" t="s">
        <v>6600</v>
      </c>
      <c r="F1342" s="213" t="s">
        <v>6600</v>
      </c>
      <c r="G1342" s="214" t="s">
        <v>6600</v>
      </c>
      <c r="H1342" s="208" t="str">
        <f>IF(Input!F$4="GMH_OECC",J1342,IF(Input!F$4="GMH_XOEC",L1342,IF(Input!F$4="GMH_Korea",N1342,IF(Input!F$4="GMH_EU",P1342,IF(Input!F$4="Skysuper",#REF!,IF(Input!F$4="SkyII",#REF!,IF(Input!F$4="XO-8000",#REF!, "FALSE")))))))</f>
        <v>00</v>
      </c>
      <c r="I1342" s="209">
        <f>IF(Input!F$4="GMH_OECC",K1342,IF(Input!F$4="GMH_XOEC",M1342,IF(Input!F$4="GMH_Korea",O1342,IF(Input!F$4="GMH_EU",Q1342,IF(Input!F$4="Skysuper",#REF!,IF(Input!F$4="SkyII",#REF!,IF(Input!F$4="XO-8000",#REF!, "FALSE")))))))</f>
        <v>0</v>
      </c>
      <c r="J1342" s="210" t="s">
        <v>10359</v>
      </c>
      <c r="K1342" s="268">
        <v>0</v>
      </c>
      <c r="L1342" s="270" t="s">
        <v>10359</v>
      </c>
      <c r="M1342" s="270">
        <v>0</v>
      </c>
      <c r="N1342" s="270" t="s">
        <v>10359</v>
      </c>
      <c r="O1342" s="270">
        <v>0</v>
      </c>
      <c r="P1342" s="270" t="s">
        <v>10359</v>
      </c>
      <c r="Q1342" s="270">
        <v>0</v>
      </c>
      <c r="R1342" s="74"/>
      <c r="S1342" s="75" t="str">
        <f t="shared" si="123"/>
        <v>0000</v>
      </c>
      <c r="T1342" s="75" t="str">
        <f t="shared" si="121"/>
        <v>00000000000000000000000000000000</v>
      </c>
      <c r="V1342" s="197"/>
      <c r="W1342" s="75">
        <f t="shared" si="122"/>
        <v>0</v>
      </c>
      <c r="AE1342" s="479"/>
    </row>
    <row r="1343" spans="1:31" s="75" customFormat="1" ht="13.5" x14ac:dyDescent="0.2">
      <c r="A1343" s="211">
        <v>1340</v>
      </c>
      <c r="B1343" s="212" t="s">
        <v>6600</v>
      </c>
      <c r="C1343" s="213" t="s">
        <v>6600</v>
      </c>
      <c r="D1343" s="213" t="s">
        <v>6600</v>
      </c>
      <c r="E1343" s="213" t="s">
        <v>6600</v>
      </c>
      <c r="F1343" s="213" t="s">
        <v>6600</v>
      </c>
      <c r="G1343" s="214" t="s">
        <v>6600</v>
      </c>
      <c r="H1343" s="208" t="str">
        <f>IF(Input!F$4="GMH_OECC",J1343,IF(Input!F$4="GMH_XOEC",L1343,IF(Input!F$4="GMH_Korea",N1343,IF(Input!F$4="GMH_EU",P1343,IF(Input!F$4="Skysuper",#REF!,IF(Input!F$4="SkyII",#REF!,IF(Input!F$4="XO-8000",#REF!, "FALSE")))))))</f>
        <v>00</v>
      </c>
      <c r="I1343" s="209">
        <f>IF(Input!F$4="GMH_OECC",K1343,IF(Input!F$4="GMH_XOEC",M1343,IF(Input!F$4="GMH_Korea",O1343,IF(Input!F$4="GMH_EU",Q1343,IF(Input!F$4="Skysuper",#REF!,IF(Input!F$4="SkyII",#REF!,IF(Input!F$4="XO-8000",#REF!, "FALSE")))))))</f>
        <v>0</v>
      </c>
      <c r="J1343" s="210" t="s">
        <v>10359</v>
      </c>
      <c r="K1343" s="268">
        <v>0</v>
      </c>
      <c r="L1343" s="270" t="s">
        <v>10359</v>
      </c>
      <c r="M1343" s="270">
        <v>0</v>
      </c>
      <c r="N1343" s="270" t="s">
        <v>10359</v>
      </c>
      <c r="O1343" s="270">
        <v>0</v>
      </c>
      <c r="P1343" s="270" t="s">
        <v>10359</v>
      </c>
      <c r="Q1343" s="270">
        <v>0</v>
      </c>
      <c r="R1343" s="74"/>
      <c r="S1343" s="75" t="str">
        <f t="shared" si="123"/>
        <v>0000</v>
      </c>
      <c r="T1343" s="75" t="str">
        <f t="shared" si="121"/>
        <v>00000000000000000000000000000000</v>
      </c>
      <c r="V1343" s="197"/>
      <c r="W1343" s="75">
        <f t="shared" si="122"/>
        <v>0</v>
      </c>
      <c r="AE1343" s="479"/>
    </row>
    <row r="1344" spans="1:31" s="75" customFormat="1" ht="13.5" x14ac:dyDescent="0.2">
      <c r="A1344" s="211">
        <v>1341</v>
      </c>
      <c r="B1344" s="212" t="s">
        <v>6600</v>
      </c>
      <c r="C1344" s="213" t="s">
        <v>6600</v>
      </c>
      <c r="D1344" s="213" t="s">
        <v>6600</v>
      </c>
      <c r="E1344" s="213" t="s">
        <v>6600</v>
      </c>
      <c r="F1344" s="213" t="s">
        <v>6600</v>
      </c>
      <c r="G1344" s="214" t="s">
        <v>6600</v>
      </c>
      <c r="H1344" s="208" t="str">
        <f>IF(Input!F$4="GMH_OECC",J1344,IF(Input!F$4="GMH_XOEC",L1344,IF(Input!F$4="GMH_Korea",N1344,IF(Input!F$4="GMH_EU",P1344,IF(Input!F$4="Skysuper",#REF!,IF(Input!F$4="SkyII",#REF!,IF(Input!F$4="XO-8000",#REF!, "FALSE")))))))</f>
        <v>00</v>
      </c>
      <c r="I1344" s="209">
        <f>IF(Input!F$4="GMH_OECC",K1344,IF(Input!F$4="GMH_XOEC",M1344,IF(Input!F$4="GMH_Korea",O1344,IF(Input!F$4="GMH_EU",Q1344,IF(Input!F$4="Skysuper",#REF!,IF(Input!F$4="SkyII",#REF!,IF(Input!F$4="XO-8000",#REF!, "FALSE")))))))</f>
        <v>0</v>
      </c>
      <c r="J1344" s="210" t="s">
        <v>10359</v>
      </c>
      <c r="K1344" s="268">
        <v>0</v>
      </c>
      <c r="L1344" s="270" t="s">
        <v>10359</v>
      </c>
      <c r="M1344" s="270">
        <v>0</v>
      </c>
      <c r="N1344" s="270" t="s">
        <v>10359</v>
      </c>
      <c r="O1344" s="270">
        <v>0</v>
      </c>
      <c r="P1344" s="270" t="s">
        <v>10359</v>
      </c>
      <c r="Q1344" s="270">
        <v>0</v>
      </c>
      <c r="R1344" s="74"/>
      <c r="S1344" s="75" t="str">
        <f t="shared" si="123"/>
        <v>0000</v>
      </c>
      <c r="T1344" s="75" t="str">
        <f t="shared" si="121"/>
        <v>00000000000000000000000000000000</v>
      </c>
      <c r="V1344" s="197"/>
      <c r="W1344" s="75">
        <f t="shared" si="122"/>
        <v>0</v>
      </c>
      <c r="AE1344" s="479"/>
    </row>
    <row r="1345" spans="1:31" s="75" customFormat="1" ht="13.5" x14ac:dyDescent="0.2">
      <c r="A1345" s="211">
        <v>1342</v>
      </c>
      <c r="B1345" s="212" t="s">
        <v>6600</v>
      </c>
      <c r="C1345" s="213" t="s">
        <v>6600</v>
      </c>
      <c r="D1345" s="213" t="s">
        <v>6600</v>
      </c>
      <c r="E1345" s="213" t="s">
        <v>6600</v>
      </c>
      <c r="F1345" s="213" t="s">
        <v>6600</v>
      </c>
      <c r="G1345" s="214" t="s">
        <v>6600</v>
      </c>
      <c r="H1345" s="208" t="str">
        <f>IF(Input!F$4="GMH_OECC",J1345,IF(Input!F$4="GMH_XOEC",L1345,IF(Input!F$4="GMH_Korea",N1345,IF(Input!F$4="GMH_EU",P1345,IF(Input!F$4="Skysuper",#REF!,IF(Input!F$4="SkyII",#REF!,IF(Input!F$4="XO-8000",#REF!, "FALSE")))))))</f>
        <v>00</v>
      </c>
      <c r="I1345" s="209">
        <f>IF(Input!F$4="GMH_OECC",K1345,IF(Input!F$4="GMH_XOEC",M1345,IF(Input!F$4="GMH_Korea",O1345,IF(Input!F$4="GMH_EU",Q1345,IF(Input!F$4="Skysuper",#REF!,IF(Input!F$4="SkyII",#REF!,IF(Input!F$4="XO-8000",#REF!, "FALSE")))))))</f>
        <v>0</v>
      </c>
      <c r="J1345" s="210" t="s">
        <v>10359</v>
      </c>
      <c r="K1345" s="268">
        <v>0</v>
      </c>
      <c r="L1345" s="270" t="s">
        <v>10359</v>
      </c>
      <c r="M1345" s="270">
        <v>0</v>
      </c>
      <c r="N1345" s="270" t="s">
        <v>10359</v>
      </c>
      <c r="O1345" s="270">
        <v>0</v>
      </c>
      <c r="P1345" s="270" t="s">
        <v>10359</v>
      </c>
      <c r="Q1345" s="270">
        <v>0</v>
      </c>
      <c r="R1345" s="74"/>
      <c r="S1345" s="75" t="str">
        <f t="shared" si="123"/>
        <v>0000</v>
      </c>
      <c r="T1345" s="75" t="str">
        <f t="shared" si="121"/>
        <v>00000000000000000000000000000000</v>
      </c>
      <c r="V1345" s="197"/>
      <c r="W1345" s="75">
        <f t="shared" si="122"/>
        <v>0</v>
      </c>
      <c r="AE1345" s="479"/>
    </row>
    <row r="1346" spans="1:31" s="75" customFormat="1" ht="13.5" x14ac:dyDescent="0.2">
      <c r="A1346" s="211">
        <v>1343</v>
      </c>
      <c r="B1346" s="212" t="s">
        <v>6600</v>
      </c>
      <c r="C1346" s="213" t="s">
        <v>6600</v>
      </c>
      <c r="D1346" s="213" t="s">
        <v>6600</v>
      </c>
      <c r="E1346" s="213" t="s">
        <v>6600</v>
      </c>
      <c r="F1346" s="213" t="s">
        <v>6600</v>
      </c>
      <c r="G1346" s="214" t="s">
        <v>6600</v>
      </c>
      <c r="H1346" s="208" t="str">
        <f>IF(Input!F$4="GMH_OECC",J1346,IF(Input!F$4="GMH_XOEC",L1346,IF(Input!F$4="GMH_Korea",N1346,IF(Input!F$4="GMH_EU",P1346,IF(Input!F$4="Skysuper",#REF!,IF(Input!F$4="SkyII",#REF!,IF(Input!F$4="XO-8000",#REF!, "FALSE")))))))</f>
        <v>00</v>
      </c>
      <c r="I1346" s="209">
        <f>IF(Input!F$4="GMH_OECC",K1346,IF(Input!F$4="GMH_XOEC",M1346,IF(Input!F$4="GMH_Korea",O1346,IF(Input!F$4="GMH_EU",Q1346,IF(Input!F$4="Skysuper",#REF!,IF(Input!F$4="SkyII",#REF!,IF(Input!F$4="XO-8000",#REF!, "FALSE")))))))</f>
        <v>0</v>
      </c>
      <c r="J1346" s="210" t="s">
        <v>10359</v>
      </c>
      <c r="K1346" s="268">
        <v>0</v>
      </c>
      <c r="L1346" s="270" t="s">
        <v>10359</v>
      </c>
      <c r="M1346" s="270">
        <v>0</v>
      </c>
      <c r="N1346" s="270" t="s">
        <v>10359</v>
      </c>
      <c r="O1346" s="270">
        <v>0</v>
      </c>
      <c r="P1346" s="270" t="s">
        <v>10359</v>
      </c>
      <c r="Q1346" s="270">
        <v>0</v>
      </c>
      <c r="R1346" s="74"/>
      <c r="S1346" s="75" t="str">
        <f t="shared" si="123"/>
        <v>0000</v>
      </c>
      <c r="T1346" s="75" t="str">
        <f t="shared" si="121"/>
        <v>00000000000000000000000000000000</v>
      </c>
      <c r="V1346" s="197"/>
      <c r="W1346" s="75">
        <f t="shared" si="122"/>
        <v>0</v>
      </c>
      <c r="AE1346" s="479"/>
    </row>
    <row r="1347" spans="1:31" s="75" customFormat="1" ht="13.5" x14ac:dyDescent="0.2">
      <c r="A1347" s="211">
        <v>1344</v>
      </c>
      <c r="B1347" s="212" t="s">
        <v>6600</v>
      </c>
      <c r="C1347" s="213" t="s">
        <v>6600</v>
      </c>
      <c r="D1347" s="213" t="s">
        <v>6600</v>
      </c>
      <c r="E1347" s="213" t="s">
        <v>6600</v>
      </c>
      <c r="F1347" s="213" t="s">
        <v>6600</v>
      </c>
      <c r="G1347" s="214" t="s">
        <v>6600</v>
      </c>
      <c r="H1347" s="208" t="str">
        <f>IF(Input!F$4="GMH_OECC",J1347,IF(Input!F$4="GMH_XOEC",L1347,IF(Input!F$4="GMH_Korea",N1347,IF(Input!F$4="GMH_EU",P1347,IF(Input!F$4="Skysuper",#REF!,IF(Input!F$4="SkyII",#REF!,IF(Input!F$4="XO-8000",#REF!, "FALSE")))))))</f>
        <v>00</v>
      </c>
      <c r="I1347" s="209">
        <f>IF(Input!F$4="GMH_OECC",K1347,IF(Input!F$4="GMH_XOEC",M1347,IF(Input!F$4="GMH_Korea",O1347,IF(Input!F$4="GMH_EU",Q1347,IF(Input!F$4="Skysuper",#REF!,IF(Input!F$4="SkyII",#REF!,IF(Input!F$4="XO-8000",#REF!, "FALSE")))))))</f>
        <v>0</v>
      </c>
      <c r="J1347" s="210" t="s">
        <v>10359</v>
      </c>
      <c r="K1347" s="268">
        <v>0</v>
      </c>
      <c r="L1347" s="270" t="s">
        <v>10359</v>
      </c>
      <c r="M1347" s="270">
        <v>0</v>
      </c>
      <c r="N1347" s="270" t="s">
        <v>10359</v>
      </c>
      <c r="O1347" s="270">
        <v>0</v>
      </c>
      <c r="P1347" s="270" t="s">
        <v>10359</v>
      </c>
      <c r="Q1347" s="270">
        <v>0</v>
      </c>
      <c r="R1347" s="74"/>
      <c r="S1347" s="75" t="str">
        <f t="shared" si="123"/>
        <v>0000</v>
      </c>
      <c r="T1347" s="75" t="str">
        <f t="shared" si="121"/>
        <v>00000000000000000000000000000000</v>
      </c>
      <c r="V1347" s="197"/>
      <c r="W1347" s="75">
        <f t="shared" si="122"/>
        <v>0</v>
      </c>
      <c r="AE1347" s="479"/>
    </row>
    <row r="1348" spans="1:31" s="75" customFormat="1" ht="13.5" x14ac:dyDescent="0.2">
      <c r="A1348" s="211">
        <v>1345</v>
      </c>
      <c r="B1348" s="212" t="s">
        <v>6600</v>
      </c>
      <c r="C1348" s="213" t="s">
        <v>6600</v>
      </c>
      <c r="D1348" s="213" t="s">
        <v>6600</v>
      </c>
      <c r="E1348" s="213" t="s">
        <v>6600</v>
      </c>
      <c r="F1348" s="213" t="s">
        <v>6600</v>
      </c>
      <c r="G1348" s="214" t="s">
        <v>6600</v>
      </c>
      <c r="H1348" s="208" t="str">
        <f>IF(Input!F$4="GMH_OECC",J1348,IF(Input!F$4="GMH_XOEC",L1348,IF(Input!F$4="GMH_Korea",N1348,IF(Input!F$4="GMH_EU",P1348,IF(Input!F$4="Skysuper",#REF!,IF(Input!F$4="SkyII",#REF!,IF(Input!F$4="XO-8000",#REF!, "FALSE")))))))</f>
        <v>00</v>
      </c>
      <c r="I1348" s="209">
        <f>IF(Input!F$4="GMH_OECC",K1348,IF(Input!F$4="GMH_XOEC",M1348,IF(Input!F$4="GMH_Korea",O1348,IF(Input!F$4="GMH_EU",Q1348,IF(Input!F$4="Skysuper",#REF!,IF(Input!F$4="SkyII",#REF!,IF(Input!F$4="XO-8000",#REF!, "FALSE")))))))</f>
        <v>0</v>
      </c>
      <c r="J1348" s="210" t="s">
        <v>10359</v>
      </c>
      <c r="K1348" s="268">
        <v>0</v>
      </c>
      <c r="L1348" s="270" t="s">
        <v>10359</v>
      </c>
      <c r="M1348" s="270">
        <v>0</v>
      </c>
      <c r="N1348" s="270" t="s">
        <v>10359</v>
      </c>
      <c r="O1348" s="270">
        <v>0</v>
      </c>
      <c r="P1348" s="270" t="s">
        <v>10359</v>
      </c>
      <c r="Q1348" s="270">
        <v>0</v>
      </c>
      <c r="R1348" s="74"/>
      <c r="S1348" s="75" t="str">
        <f t="shared" si="123"/>
        <v>0000</v>
      </c>
      <c r="T1348" s="75" t="str">
        <f t="shared" ref="T1348:T1411" si="124">CONCATENATE(S1348,S1349,S1350,S1351,S1352,S1353,S1354,S1355)</f>
        <v>00000000000000000000000000000000</v>
      </c>
      <c r="V1348" s="197"/>
      <c r="W1348" s="75">
        <f t="shared" si="122"/>
        <v>0</v>
      </c>
      <c r="AE1348" s="479"/>
    </row>
    <row r="1349" spans="1:31" s="75" customFormat="1" ht="13.5" x14ac:dyDescent="0.2">
      <c r="A1349" s="211">
        <v>1346</v>
      </c>
      <c r="B1349" s="212" t="s">
        <v>6600</v>
      </c>
      <c r="C1349" s="213" t="s">
        <v>6600</v>
      </c>
      <c r="D1349" s="213" t="s">
        <v>6600</v>
      </c>
      <c r="E1349" s="213" t="s">
        <v>6600</v>
      </c>
      <c r="F1349" s="213" t="s">
        <v>6600</v>
      </c>
      <c r="G1349" s="214" t="s">
        <v>6600</v>
      </c>
      <c r="H1349" s="208" t="str">
        <f>IF(Input!F$4="GMH_OECC",J1349,IF(Input!F$4="GMH_XOEC",L1349,IF(Input!F$4="GMH_Korea",N1349,IF(Input!F$4="GMH_EU",P1349,IF(Input!F$4="Skysuper",#REF!,IF(Input!F$4="SkyII",#REF!,IF(Input!F$4="XO-8000",#REF!, "FALSE")))))))</f>
        <v>00</v>
      </c>
      <c r="I1349" s="209">
        <f>IF(Input!F$4="GMH_OECC",K1349,IF(Input!F$4="GMH_XOEC",M1349,IF(Input!F$4="GMH_Korea",O1349,IF(Input!F$4="GMH_EU",Q1349,IF(Input!F$4="Skysuper",#REF!,IF(Input!F$4="SkyII",#REF!,IF(Input!F$4="XO-8000",#REF!, "FALSE")))))))</f>
        <v>0</v>
      </c>
      <c r="J1349" s="210" t="s">
        <v>10359</v>
      </c>
      <c r="K1349" s="268">
        <v>0</v>
      </c>
      <c r="L1349" s="270" t="s">
        <v>10359</v>
      </c>
      <c r="M1349" s="270">
        <v>0</v>
      </c>
      <c r="N1349" s="270" t="s">
        <v>10359</v>
      </c>
      <c r="O1349" s="270">
        <v>0</v>
      </c>
      <c r="P1349" s="270" t="s">
        <v>10359</v>
      </c>
      <c r="Q1349" s="270">
        <v>0</v>
      </c>
      <c r="R1349" s="74"/>
      <c r="S1349" s="75" t="str">
        <f t="shared" si="123"/>
        <v>0000</v>
      </c>
      <c r="T1349" s="75" t="str">
        <f t="shared" si="124"/>
        <v>00000000000000000000000000000000</v>
      </c>
      <c r="V1349" s="197"/>
      <c r="W1349" s="75">
        <f t="shared" si="122"/>
        <v>0</v>
      </c>
      <c r="AE1349" s="479"/>
    </row>
    <row r="1350" spans="1:31" s="75" customFormat="1" ht="13.5" x14ac:dyDescent="0.2">
      <c r="A1350" s="211">
        <v>1347</v>
      </c>
      <c r="B1350" s="212" t="s">
        <v>6600</v>
      </c>
      <c r="C1350" s="213" t="s">
        <v>6600</v>
      </c>
      <c r="D1350" s="213" t="s">
        <v>6600</v>
      </c>
      <c r="E1350" s="213" t="s">
        <v>6600</v>
      </c>
      <c r="F1350" s="213" t="s">
        <v>6600</v>
      </c>
      <c r="G1350" s="214" t="s">
        <v>6600</v>
      </c>
      <c r="H1350" s="208" t="str">
        <f>IF(Input!F$4="GMH_OECC",J1350,IF(Input!F$4="GMH_XOEC",L1350,IF(Input!F$4="GMH_Korea",N1350,IF(Input!F$4="GMH_EU",P1350,IF(Input!F$4="Skysuper",#REF!,IF(Input!F$4="SkyII",#REF!,IF(Input!F$4="XO-8000",#REF!, "FALSE")))))))</f>
        <v>00</v>
      </c>
      <c r="I1350" s="209">
        <f>IF(Input!F$4="GMH_OECC",K1350,IF(Input!F$4="GMH_XOEC",M1350,IF(Input!F$4="GMH_Korea",O1350,IF(Input!F$4="GMH_EU",Q1350,IF(Input!F$4="Skysuper",#REF!,IF(Input!F$4="SkyII",#REF!,IF(Input!F$4="XO-8000",#REF!, "FALSE")))))))</f>
        <v>0</v>
      </c>
      <c r="J1350" s="210" t="s">
        <v>10359</v>
      </c>
      <c r="K1350" s="268">
        <v>0</v>
      </c>
      <c r="L1350" s="270" t="s">
        <v>10359</v>
      </c>
      <c r="M1350" s="270">
        <v>0</v>
      </c>
      <c r="N1350" s="270" t="s">
        <v>10359</v>
      </c>
      <c r="O1350" s="270">
        <v>0</v>
      </c>
      <c r="P1350" s="270" t="s">
        <v>10359</v>
      </c>
      <c r="Q1350" s="270">
        <v>0</v>
      </c>
      <c r="R1350" s="74"/>
      <c r="S1350" s="75" t="str">
        <f t="shared" si="123"/>
        <v>0000</v>
      </c>
      <c r="T1350" s="75" t="str">
        <f t="shared" si="124"/>
        <v>00000000000000000000000000000000</v>
      </c>
      <c r="V1350" s="197"/>
      <c r="W1350" s="75">
        <f t="shared" ref="W1350:W1413" si="125">HEX2DEC(RIGHT(S1350,2))+HEX2DEC(RIGHT(S1351,2))+HEX2DEC(RIGHT(S1352,2))+HEX2DEC(RIGHT(S1353,2))+HEX2DEC(LEFT(S1350,2))+HEX2DEC(LEFT(S1351,2))+HEX2DEC(LEFT(S1352,2))+HEX2DEC(LEFT(S1353,2))+HEX2DEC(RIGHT(S1354,2))+HEX2DEC(RIGHT(S1355,2))+HEX2DEC(RIGHT(S1356,2))+HEX2DEC(RIGHT(S1357,2))+HEX2DEC(LEFT(S1354,2))+HEX2DEC(LEFT(S1355,2))+HEX2DEC(LEFT(S1356,2))+HEX2DEC(LEFT(S1357,2))</f>
        <v>0</v>
      </c>
      <c r="AE1350" s="479"/>
    </row>
    <row r="1351" spans="1:31" s="75" customFormat="1" ht="13.5" x14ac:dyDescent="0.2">
      <c r="A1351" s="211">
        <v>1348</v>
      </c>
      <c r="B1351" s="212" t="s">
        <v>6600</v>
      </c>
      <c r="C1351" s="213" t="s">
        <v>6600</v>
      </c>
      <c r="D1351" s="213" t="s">
        <v>6600</v>
      </c>
      <c r="E1351" s="213" t="s">
        <v>6600</v>
      </c>
      <c r="F1351" s="213" t="s">
        <v>6600</v>
      </c>
      <c r="G1351" s="214" t="s">
        <v>6600</v>
      </c>
      <c r="H1351" s="208" t="str">
        <f>IF(Input!F$4="GMH_OECC",J1351,IF(Input!F$4="GMH_XOEC",L1351,IF(Input!F$4="GMH_Korea",N1351,IF(Input!F$4="GMH_EU",P1351,IF(Input!F$4="Skysuper",#REF!,IF(Input!F$4="SkyII",#REF!,IF(Input!F$4="XO-8000",#REF!, "FALSE")))))))</f>
        <v>00</v>
      </c>
      <c r="I1351" s="209">
        <f>IF(Input!F$4="GMH_OECC",K1351,IF(Input!F$4="GMH_XOEC",M1351,IF(Input!F$4="GMH_Korea",O1351,IF(Input!F$4="GMH_EU",Q1351,IF(Input!F$4="Skysuper",#REF!,IF(Input!F$4="SkyII",#REF!,IF(Input!F$4="XO-8000",#REF!, "FALSE")))))))</f>
        <v>0</v>
      </c>
      <c r="J1351" s="210" t="s">
        <v>10359</v>
      </c>
      <c r="K1351" s="268">
        <v>0</v>
      </c>
      <c r="L1351" s="270" t="s">
        <v>10359</v>
      </c>
      <c r="M1351" s="270">
        <v>0</v>
      </c>
      <c r="N1351" s="270" t="s">
        <v>10359</v>
      </c>
      <c r="O1351" s="270">
        <v>0</v>
      </c>
      <c r="P1351" s="270" t="s">
        <v>10359</v>
      </c>
      <c r="Q1351" s="270">
        <v>0</v>
      </c>
      <c r="R1351" s="74"/>
      <c r="S1351" s="75" t="str">
        <f t="shared" si="123"/>
        <v>0000</v>
      </c>
      <c r="T1351" s="75" t="str">
        <f t="shared" si="124"/>
        <v>00000000000000000000000000000000</v>
      </c>
      <c r="V1351" s="197"/>
      <c r="W1351" s="75">
        <f t="shared" si="125"/>
        <v>0</v>
      </c>
      <c r="AE1351" s="479"/>
    </row>
    <row r="1352" spans="1:31" s="75" customFormat="1" ht="13.5" x14ac:dyDescent="0.2">
      <c r="A1352" s="211">
        <v>1349</v>
      </c>
      <c r="B1352" s="212" t="s">
        <v>6600</v>
      </c>
      <c r="C1352" s="213" t="s">
        <v>6600</v>
      </c>
      <c r="D1352" s="213" t="s">
        <v>6600</v>
      </c>
      <c r="E1352" s="213" t="s">
        <v>6600</v>
      </c>
      <c r="F1352" s="213" t="s">
        <v>6600</v>
      </c>
      <c r="G1352" s="214" t="s">
        <v>6600</v>
      </c>
      <c r="H1352" s="208" t="str">
        <f>IF(Input!F$4="GMH_OECC",J1352,IF(Input!F$4="GMH_XOEC",L1352,IF(Input!F$4="GMH_Korea",N1352,IF(Input!F$4="GMH_EU",P1352,IF(Input!F$4="Skysuper",#REF!,IF(Input!F$4="SkyII",#REF!,IF(Input!F$4="XO-8000",#REF!, "FALSE")))))))</f>
        <v>00</v>
      </c>
      <c r="I1352" s="209">
        <f>IF(Input!F$4="GMH_OECC",K1352,IF(Input!F$4="GMH_XOEC",M1352,IF(Input!F$4="GMH_Korea",O1352,IF(Input!F$4="GMH_EU",Q1352,IF(Input!F$4="Skysuper",#REF!,IF(Input!F$4="SkyII",#REF!,IF(Input!F$4="XO-8000",#REF!, "FALSE")))))))</f>
        <v>0</v>
      </c>
      <c r="J1352" s="210" t="s">
        <v>10359</v>
      </c>
      <c r="K1352" s="268">
        <v>0</v>
      </c>
      <c r="L1352" s="270" t="s">
        <v>10359</v>
      </c>
      <c r="M1352" s="270">
        <v>0</v>
      </c>
      <c r="N1352" s="270" t="s">
        <v>10359</v>
      </c>
      <c r="O1352" s="270">
        <v>0</v>
      </c>
      <c r="P1352" s="270" t="s">
        <v>10359</v>
      </c>
      <c r="Q1352" s="270">
        <v>0</v>
      </c>
      <c r="R1352" s="74"/>
      <c r="S1352" s="75" t="str">
        <f t="shared" si="123"/>
        <v>0000</v>
      </c>
      <c r="T1352" s="75" t="str">
        <f t="shared" si="124"/>
        <v>00000000000000000000000000000000</v>
      </c>
      <c r="V1352" s="197"/>
      <c r="W1352" s="75">
        <f t="shared" si="125"/>
        <v>0</v>
      </c>
      <c r="AE1352" s="479"/>
    </row>
    <row r="1353" spans="1:31" s="75" customFormat="1" ht="13.5" x14ac:dyDescent="0.2">
      <c r="A1353" s="211">
        <v>1350</v>
      </c>
      <c r="B1353" s="212" t="s">
        <v>6600</v>
      </c>
      <c r="C1353" s="213" t="s">
        <v>6600</v>
      </c>
      <c r="D1353" s="213" t="s">
        <v>6600</v>
      </c>
      <c r="E1353" s="213" t="s">
        <v>6600</v>
      </c>
      <c r="F1353" s="213" t="s">
        <v>6600</v>
      </c>
      <c r="G1353" s="214" t="s">
        <v>6600</v>
      </c>
      <c r="H1353" s="208" t="str">
        <f>IF(Input!F$4="GMH_OECC",J1353,IF(Input!F$4="GMH_XOEC",L1353,IF(Input!F$4="GMH_Korea",N1353,IF(Input!F$4="GMH_EU",P1353,IF(Input!F$4="Skysuper",#REF!,IF(Input!F$4="SkyII",#REF!,IF(Input!F$4="XO-8000",#REF!, "FALSE")))))))</f>
        <v>00</v>
      </c>
      <c r="I1353" s="209">
        <f>IF(Input!F$4="GMH_OECC",K1353,IF(Input!F$4="GMH_XOEC",M1353,IF(Input!F$4="GMH_Korea",O1353,IF(Input!F$4="GMH_EU",Q1353,IF(Input!F$4="Skysuper",#REF!,IF(Input!F$4="SkyII",#REF!,IF(Input!F$4="XO-8000",#REF!, "FALSE")))))))</f>
        <v>0</v>
      </c>
      <c r="J1353" s="210" t="s">
        <v>10359</v>
      </c>
      <c r="K1353" s="268">
        <v>0</v>
      </c>
      <c r="L1353" s="270" t="s">
        <v>10359</v>
      </c>
      <c r="M1353" s="270">
        <v>0</v>
      </c>
      <c r="N1353" s="270" t="s">
        <v>10359</v>
      </c>
      <c r="O1353" s="270">
        <v>0</v>
      </c>
      <c r="P1353" s="270" t="s">
        <v>10359</v>
      </c>
      <c r="Q1353" s="270">
        <v>0</v>
      </c>
      <c r="R1353" s="74"/>
      <c r="S1353" s="75" t="str">
        <f t="shared" si="123"/>
        <v>0000</v>
      </c>
      <c r="T1353" s="75" t="str">
        <f t="shared" si="124"/>
        <v>00000000000000000000000000000000</v>
      </c>
      <c r="V1353" s="197"/>
      <c r="W1353" s="75">
        <f t="shared" si="125"/>
        <v>0</v>
      </c>
      <c r="AE1353" s="479"/>
    </row>
    <row r="1354" spans="1:31" s="75" customFormat="1" ht="13.5" x14ac:dyDescent="0.2">
      <c r="A1354" s="211">
        <v>1351</v>
      </c>
      <c r="B1354" s="212" t="s">
        <v>6600</v>
      </c>
      <c r="C1354" s="213" t="s">
        <v>6600</v>
      </c>
      <c r="D1354" s="213" t="s">
        <v>6600</v>
      </c>
      <c r="E1354" s="213" t="s">
        <v>6600</v>
      </c>
      <c r="F1354" s="213" t="s">
        <v>6600</v>
      </c>
      <c r="G1354" s="214" t="s">
        <v>6600</v>
      </c>
      <c r="H1354" s="208" t="str">
        <f>IF(Input!F$4="GMH_OECC",J1354,IF(Input!F$4="GMH_XOEC",L1354,IF(Input!F$4="GMH_Korea",N1354,IF(Input!F$4="GMH_EU",P1354,IF(Input!F$4="Skysuper",#REF!,IF(Input!F$4="SkyII",#REF!,IF(Input!F$4="XO-8000",#REF!, "FALSE")))))))</f>
        <v>00</v>
      </c>
      <c r="I1354" s="209">
        <f>IF(Input!F$4="GMH_OECC",K1354,IF(Input!F$4="GMH_XOEC",M1354,IF(Input!F$4="GMH_Korea",O1354,IF(Input!F$4="GMH_EU",Q1354,IF(Input!F$4="Skysuper",#REF!,IF(Input!F$4="SkyII",#REF!,IF(Input!F$4="XO-8000",#REF!, "FALSE")))))))</f>
        <v>0</v>
      </c>
      <c r="J1354" s="210" t="s">
        <v>10359</v>
      </c>
      <c r="K1354" s="268">
        <v>0</v>
      </c>
      <c r="L1354" s="270" t="s">
        <v>10359</v>
      </c>
      <c r="M1354" s="270">
        <v>0</v>
      </c>
      <c r="N1354" s="270" t="s">
        <v>10359</v>
      </c>
      <c r="O1354" s="270">
        <v>0</v>
      </c>
      <c r="P1354" s="270" t="s">
        <v>10359</v>
      </c>
      <c r="Q1354" s="270">
        <v>0</v>
      </c>
      <c r="R1354" s="74"/>
      <c r="S1354" s="75" t="str">
        <f t="shared" si="123"/>
        <v>0000</v>
      </c>
      <c r="T1354" s="75" t="str">
        <f t="shared" si="124"/>
        <v>00000000000000000000000000000000</v>
      </c>
      <c r="V1354" s="197"/>
      <c r="W1354" s="75">
        <f t="shared" si="125"/>
        <v>0</v>
      </c>
      <c r="AE1354" s="479"/>
    </row>
    <row r="1355" spans="1:31" s="75" customFormat="1" ht="13.5" x14ac:dyDescent="0.2">
      <c r="A1355" s="211">
        <v>1352</v>
      </c>
      <c r="B1355" s="212" t="s">
        <v>6600</v>
      </c>
      <c r="C1355" s="213" t="s">
        <v>6600</v>
      </c>
      <c r="D1355" s="213" t="s">
        <v>6600</v>
      </c>
      <c r="E1355" s="213" t="s">
        <v>6600</v>
      </c>
      <c r="F1355" s="213" t="s">
        <v>6600</v>
      </c>
      <c r="G1355" s="214" t="s">
        <v>6600</v>
      </c>
      <c r="H1355" s="208" t="str">
        <f>IF(Input!F$4="GMH_OECC",J1355,IF(Input!F$4="GMH_XOEC",L1355,IF(Input!F$4="GMH_Korea",N1355,IF(Input!F$4="GMH_EU",P1355,IF(Input!F$4="Skysuper",#REF!,IF(Input!F$4="SkyII",#REF!,IF(Input!F$4="XO-8000",#REF!, "FALSE")))))))</f>
        <v>00</v>
      </c>
      <c r="I1355" s="209">
        <f>IF(Input!F$4="GMH_OECC",K1355,IF(Input!F$4="GMH_XOEC",M1355,IF(Input!F$4="GMH_Korea",O1355,IF(Input!F$4="GMH_EU",Q1355,IF(Input!F$4="Skysuper",#REF!,IF(Input!F$4="SkyII",#REF!,IF(Input!F$4="XO-8000",#REF!, "FALSE")))))))</f>
        <v>0</v>
      </c>
      <c r="J1355" s="210" t="s">
        <v>10359</v>
      </c>
      <c r="K1355" s="268">
        <v>0</v>
      </c>
      <c r="L1355" s="270" t="s">
        <v>10359</v>
      </c>
      <c r="M1355" s="270">
        <v>0</v>
      </c>
      <c r="N1355" s="270" t="s">
        <v>10359</v>
      </c>
      <c r="O1355" s="270">
        <v>0</v>
      </c>
      <c r="P1355" s="270" t="s">
        <v>10359</v>
      </c>
      <c r="Q1355" s="270">
        <v>0</v>
      </c>
      <c r="R1355" s="74"/>
      <c r="S1355" s="75" t="str">
        <f t="shared" si="123"/>
        <v>0000</v>
      </c>
      <c r="T1355" s="75" t="str">
        <f t="shared" si="124"/>
        <v>00000000000000000000000000000000</v>
      </c>
      <c r="V1355" s="197"/>
      <c r="W1355" s="75">
        <f t="shared" si="125"/>
        <v>0</v>
      </c>
      <c r="AE1355" s="479"/>
    </row>
    <row r="1356" spans="1:31" s="75" customFormat="1" ht="13.5" x14ac:dyDescent="0.2">
      <c r="A1356" s="211">
        <v>1353</v>
      </c>
      <c r="B1356" s="212" t="s">
        <v>6600</v>
      </c>
      <c r="C1356" s="213" t="s">
        <v>6600</v>
      </c>
      <c r="D1356" s="213" t="s">
        <v>6600</v>
      </c>
      <c r="E1356" s="213" t="s">
        <v>6600</v>
      </c>
      <c r="F1356" s="213" t="s">
        <v>6600</v>
      </c>
      <c r="G1356" s="214" t="s">
        <v>6600</v>
      </c>
      <c r="H1356" s="208" t="str">
        <f>IF(Input!F$4="GMH_OECC",J1356,IF(Input!F$4="GMH_XOEC",L1356,IF(Input!F$4="GMH_Korea",N1356,IF(Input!F$4="GMH_EU",P1356,IF(Input!F$4="Skysuper",#REF!,IF(Input!F$4="SkyII",#REF!,IF(Input!F$4="XO-8000",#REF!, "FALSE")))))))</f>
        <v>00</v>
      </c>
      <c r="I1356" s="209">
        <f>IF(Input!F$4="GMH_OECC",K1356,IF(Input!F$4="GMH_XOEC",M1356,IF(Input!F$4="GMH_Korea",O1356,IF(Input!F$4="GMH_EU",Q1356,IF(Input!F$4="Skysuper",#REF!,IF(Input!F$4="SkyII",#REF!,IF(Input!F$4="XO-8000",#REF!, "FALSE")))))))</f>
        <v>0</v>
      </c>
      <c r="J1356" s="210" t="s">
        <v>10359</v>
      </c>
      <c r="K1356" s="268">
        <v>0</v>
      </c>
      <c r="L1356" s="270" t="s">
        <v>10359</v>
      </c>
      <c r="M1356" s="270">
        <v>0</v>
      </c>
      <c r="N1356" s="270" t="s">
        <v>10359</v>
      </c>
      <c r="O1356" s="270">
        <v>0</v>
      </c>
      <c r="P1356" s="270" t="s">
        <v>10359</v>
      </c>
      <c r="Q1356" s="270">
        <v>0</v>
      </c>
      <c r="R1356" s="74"/>
      <c r="S1356" s="75" t="str">
        <f t="shared" si="123"/>
        <v>0000</v>
      </c>
      <c r="T1356" s="75" t="str">
        <f t="shared" si="124"/>
        <v>00000000000000000000000000000000</v>
      </c>
      <c r="V1356" s="197"/>
      <c r="W1356" s="75">
        <f t="shared" si="125"/>
        <v>0</v>
      </c>
      <c r="AE1356" s="479"/>
    </row>
    <row r="1357" spans="1:31" s="75" customFormat="1" ht="13.5" x14ac:dyDescent="0.2">
      <c r="A1357" s="211">
        <v>1354</v>
      </c>
      <c r="B1357" s="212" t="s">
        <v>6600</v>
      </c>
      <c r="C1357" s="213" t="s">
        <v>6600</v>
      </c>
      <c r="D1357" s="213" t="s">
        <v>6600</v>
      </c>
      <c r="E1357" s="213" t="s">
        <v>6600</v>
      </c>
      <c r="F1357" s="213" t="s">
        <v>6600</v>
      </c>
      <c r="G1357" s="214" t="s">
        <v>6600</v>
      </c>
      <c r="H1357" s="208" t="str">
        <f>IF(Input!F$4="GMH_OECC",J1357,IF(Input!F$4="GMH_XOEC",L1357,IF(Input!F$4="GMH_Korea",N1357,IF(Input!F$4="GMH_EU",P1357,IF(Input!F$4="Skysuper",#REF!,IF(Input!F$4="SkyII",#REF!,IF(Input!F$4="XO-8000",#REF!, "FALSE")))))))</f>
        <v>00</v>
      </c>
      <c r="I1357" s="209">
        <f>IF(Input!F$4="GMH_OECC",K1357,IF(Input!F$4="GMH_XOEC",M1357,IF(Input!F$4="GMH_Korea",O1357,IF(Input!F$4="GMH_EU",Q1357,IF(Input!F$4="Skysuper",#REF!,IF(Input!F$4="SkyII",#REF!,IF(Input!F$4="XO-8000",#REF!, "FALSE")))))))</f>
        <v>0</v>
      </c>
      <c r="J1357" s="210" t="s">
        <v>10359</v>
      </c>
      <c r="K1357" s="268">
        <v>0</v>
      </c>
      <c r="L1357" s="270" t="s">
        <v>10359</v>
      </c>
      <c r="M1357" s="270">
        <v>0</v>
      </c>
      <c r="N1357" s="270" t="s">
        <v>10359</v>
      </c>
      <c r="O1357" s="270">
        <v>0</v>
      </c>
      <c r="P1357" s="270" t="s">
        <v>10359</v>
      </c>
      <c r="Q1357" s="270">
        <v>0</v>
      </c>
      <c r="R1357" s="74"/>
      <c r="S1357" s="75" t="str">
        <f t="shared" si="123"/>
        <v>0000</v>
      </c>
      <c r="T1357" s="75" t="str">
        <f t="shared" si="124"/>
        <v>00000000000000000000000000000000</v>
      </c>
      <c r="V1357" s="197"/>
      <c r="W1357" s="75">
        <f t="shared" si="125"/>
        <v>0</v>
      </c>
      <c r="AE1357" s="479"/>
    </row>
    <row r="1358" spans="1:31" s="75" customFormat="1" ht="13.5" x14ac:dyDescent="0.2">
      <c r="A1358" s="211">
        <v>1355</v>
      </c>
      <c r="B1358" s="212" t="s">
        <v>6600</v>
      </c>
      <c r="C1358" s="213" t="s">
        <v>6600</v>
      </c>
      <c r="D1358" s="213" t="s">
        <v>6600</v>
      </c>
      <c r="E1358" s="213" t="s">
        <v>6600</v>
      </c>
      <c r="F1358" s="213" t="s">
        <v>6600</v>
      </c>
      <c r="G1358" s="214" t="s">
        <v>6600</v>
      </c>
      <c r="H1358" s="208" t="str">
        <f>IF(Input!F$4="GMH_OECC",J1358,IF(Input!F$4="GMH_XOEC",L1358,IF(Input!F$4="GMH_Korea",N1358,IF(Input!F$4="GMH_EU",P1358,IF(Input!F$4="Skysuper",#REF!,IF(Input!F$4="SkyII",#REF!,IF(Input!F$4="XO-8000",#REF!, "FALSE")))))))</f>
        <v>00</v>
      </c>
      <c r="I1358" s="209">
        <f>IF(Input!F$4="GMH_OECC",K1358,IF(Input!F$4="GMH_XOEC",M1358,IF(Input!F$4="GMH_Korea",O1358,IF(Input!F$4="GMH_EU",Q1358,IF(Input!F$4="Skysuper",#REF!,IF(Input!F$4="SkyII",#REF!,IF(Input!F$4="XO-8000",#REF!, "FALSE")))))))</f>
        <v>0</v>
      </c>
      <c r="J1358" s="210" t="s">
        <v>10359</v>
      </c>
      <c r="K1358" s="268">
        <v>0</v>
      </c>
      <c r="L1358" s="270" t="s">
        <v>10359</v>
      </c>
      <c r="M1358" s="270">
        <v>0</v>
      </c>
      <c r="N1358" s="270" t="s">
        <v>10359</v>
      </c>
      <c r="O1358" s="270">
        <v>0</v>
      </c>
      <c r="P1358" s="270" t="s">
        <v>10359</v>
      </c>
      <c r="Q1358" s="270">
        <v>0</v>
      </c>
      <c r="R1358" s="74"/>
      <c r="S1358" s="75" t="str">
        <f t="shared" si="123"/>
        <v>0000</v>
      </c>
      <c r="T1358" s="75" t="str">
        <f t="shared" si="124"/>
        <v>00000000000000000000000000000000</v>
      </c>
      <c r="V1358" s="197"/>
      <c r="W1358" s="75">
        <f t="shared" si="125"/>
        <v>0</v>
      </c>
      <c r="AE1358" s="479"/>
    </row>
    <row r="1359" spans="1:31" s="75" customFormat="1" ht="13.5" x14ac:dyDescent="0.2">
      <c r="A1359" s="211">
        <v>1356</v>
      </c>
      <c r="B1359" s="212" t="s">
        <v>6600</v>
      </c>
      <c r="C1359" s="213" t="s">
        <v>6600</v>
      </c>
      <c r="D1359" s="213" t="s">
        <v>6600</v>
      </c>
      <c r="E1359" s="213" t="s">
        <v>6600</v>
      </c>
      <c r="F1359" s="213" t="s">
        <v>6600</v>
      </c>
      <c r="G1359" s="214" t="s">
        <v>6600</v>
      </c>
      <c r="H1359" s="208" t="str">
        <f>IF(Input!F$4="GMH_OECC",J1359,IF(Input!F$4="GMH_XOEC",L1359,IF(Input!F$4="GMH_Korea",N1359,IF(Input!F$4="GMH_EU",P1359,IF(Input!F$4="Skysuper",#REF!,IF(Input!F$4="SkyII",#REF!,IF(Input!F$4="XO-8000",#REF!, "FALSE")))))))</f>
        <v>00</v>
      </c>
      <c r="I1359" s="209">
        <f>IF(Input!F$4="GMH_OECC",K1359,IF(Input!F$4="GMH_XOEC",M1359,IF(Input!F$4="GMH_Korea",O1359,IF(Input!F$4="GMH_EU",Q1359,IF(Input!F$4="Skysuper",#REF!,IF(Input!F$4="SkyII",#REF!,IF(Input!F$4="XO-8000",#REF!, "FALSE")))))))</f>
        <v>0</v>
      </c>
      <c r="J1359" s="210" t="s">
        <v>10359</v>
      </c>
      <c r="K1359" s="268">
        <v>0</v>
      </c>
      <c r="L1359" s="270" t="s">
        <v>10359</v>
      </c>
      <c r="M1359" s="270">
        <v>0</v>
      </c>
      <c r="N1359" s="270" t="s">
        <v>10359</v>
      </c>
      <c r="O1359" s="270">
        <v>0</v>
      </c>
      <c r="P1359" s="270" t="s">
        <v>10359</v>
      </c>
      <c r="Q1359" s="270">
        <v>0</v>
      </c>
      <c r="R1359" s="74"/>
      <c r="S1359" s="75" t="str">
        <f t="shared" si="123"/>
        <v>0000</v>
      </c>
      <c r="T1359" s="75" t="str">
        <f t="shared" si="124"/>
        <v>00000000000000000000000000000000</v>
      </c>
      <c r="V1359" s="197"/>
      <c r="W1359" s="75">
        <f t="shared" si="125"/>
        <v>0</v>
      </c>
      <c r="AE1359" s="479"/>
    </row>
    <row r="1360" spans="1:31" s="75" customFormat="1" ht="13.5" x14ac:dyDescent="0.2">
      <c r="A1360" s="211">
        <v>1357</v>
      </c>
      <c r="B1360" s="212" t="s">
        <v>6600</v>
      </c>
      <c r="C1360" s="213" t="s">
        <v>6600</v>
      </c>
      <c r="D1360" s="213" t="s">
        <v>6600</v>
      </c>
      <c r="E1360" s="213" t="s">
        <v>6600</v>
      </c>
      <c r="F1360" s="213" t="s">
        <v>6600</v>
      </c>
      <c r="G1360" s="214" t="s">
        <v>6600</v>
      </c>
      <c r="H1360" s="208" t="str">
        <f>IF(Input!F$4="GMH_OECC",J1360,IF(Input!F$4="GMH_XOEC",L1360,IF(Input!F$4="GMH_Korea",N1360,IF(Input!F$4="GMH_EU",P1360,IF(Input!F$4="Skysuper",#REF!,IF(Input!F$4="SkyII",#REF!,IF(Input!F$4="XO-8000",#REF!, "FALSE")))))))</f>
        <v>00</v>
      </c>
      <c r="I1360" s="209">
        <f>IF(Input!F$4="GMH_OECC",K1360,IF(Input!F$4="GMH_XOEC",M1360,IF(Input!F$4="GMH_Korea",O1360,IF(Input!F$4="GMH_EU",Q1360,IF(Input!F$4="Skysuper",#REF!,IF(Input!F$4="SkyII",#REF!,IF(Input!F$4="XO-8000",#REF!, "FALSE")))))))</f>
        <v>0</v>
      </c>
      <c r="J1360" s="210" t="s">
        <v>10359</v>
      </c>
      <c r="K1360" s="268">
        <v>0</v>
      </c>
      <c r="L1360" s="270" t="s">
        <v>10359</v>
      </c>
      <c r="M1360" s="270">
        <v>0</v>
      </c>
      <c r="N1360" s="270" t="s">
        <v>10359</v>
      </c>
      <c r="O1360" s="270">
        <v>0</v>
      </c>
      <c r="P1360" s="270" t="s">
        <v>10359</v>
      </c>
      <c r="Q1360" s="270">
        <v>0</v>
      </c>
      <c r="R1360" s="74"/>
      <c r="S1360" s="75" t="str">
        <f t="shared" si="123"/>
        <v>0000</v>
      </c>
      <c r="T1360" s="75" t="str">
        <f t="shared" si="124"/>
        <v>00000000000000000000000000000000</v>
      </c>
      <c r="V1360" s="197"/>
      <c r="W1360" s="75">
        <f t="shared" si="125"/>
        <v>0</v>
      </c>
      <c r="AE1360" s="479"/>
    </row>
    <row r="1361" spans="1:31" s="75" customFormat="1" ht="13.5" x14ac:dyDescent="0.2">
      <c r="A1361" s="211">
        <v>1358</v>
      </c>
      <c r="B1361" s="212" t="s">
        <v>6600</v>
      </c>
      <c r="C1361" s="213" t="s">
        <v>6600</v>
      </c>
      <c r="D1361" s="213" t="s">
        <v>6600</v>
      </c>
      <c r="E1361" s="213" t="s">
        <v>6600</v>
      </c>
      <c r="F1361" s="213" t="s">
        <v>6600</v>
      </c>
      <c r="G1361" s="214" t="s">
        <v>6600</v>
      </c>
      <c r="H1361" s="208" t="str">
        <f>IF(Input!F$4="GMH_OECC",J1361,IF(Input!F$4="GMH_XOEC",L1361,IF(Input!F$4="GMH_Korea",N1361,IF(Input!F$4="GMH_EU",P1361,IF(Input!F$4="Skysuper",#REF!,IF(Input!F$4="SkyII",#REF!,IF(Input!F$4="XO-8000",#REF!, "FALSE")))))))</f>
        <v>00</v>
      </c>
      <c r="I1361" s="209">
        <f>IF(Input!F$4="GMH_OECC",K1361,IF(Input!F$4="GMH_XOEC",M1361,IF(Input!F$4="GMH_Korea",O1361,IF(Input!F$4="GMH_EU",Q1361,IF(Input!F$4="Skysuper",#REF!,IF(Input!F$4="SkyII",#REF!,IF(Input!F$4="XO-8000",#REF!, "FALSE")))))))</f>
        <v>0</v>
      </c>
      <c r="J1361" s="210" t="s">
        <v>10359</v>
      </c>
      <c r="K1361" s="268">
        <v>0</v>
      </c>
      <c r="L1361" s="270" t="s">
        <v>10359</v>
      </c>
      <c r="M1361" s="270">
        <v>0</v>
      </c>
      <c r="N1361" s="270" t="s">
        <v>10359</v>
      </c>
      <c r="O1361" s="270">
        <v>0</v>
      </c>
      <c r="P1361" s="270" t="s">
        <v>10359</v>
      </c>
      <c r="Q1361" s="270">
        <v>0</v>
      </c>
      <c r="R1361" s="74"/>
      <c r="S1361" s="75" t="str">
        <f t="shared" si="123"/>
        <v>0000</v>
      </c>
      <c r="T1361" s="75" t="str">
        <f t="shared" si="124"/>
        <v>00000000000000000000000000000000</v>
      </c>
      <c r="V1361" s="197"/>
      <c r="W1361" s="75">
        <f t="shared" si="125"/>
        <v>0</v>
      </c>
      <c r="AE1361" s="479"/>
    </row>
    <row r="1362" spans="1:31" s="75" customFormat="1" ht="13.5" x14ac:dyDescent="0.2">
      <c r="A1362" s="211">
        <v>1359</v>
      </c>
      <c r="B1362" s="212" t="s">
        <v>6600</v>
      </c>
      <c r="C1362" s="213" t="s">
        <v>6600</v>
      </c>
      <c r="D1362" s="213" t="s">
        <v>6600</v>
      </c>
      <c r="E1362" s="213" t="s">
        <v>6600</v>
      </c>
      <c r="F1362" s="213" t="s">
        <v>6600</v>
      </c>
      <c r="G1362" s="214" t="s">
        <v>6600</v>
      </c>
      <c r="H1362" s="208" t="str">
        <f>IF(Input!F$4="GMH_OECC",J1362,IF(Input!F$4="GMH_XOEC",L1362,IF(Input!F$4="GMH_Korea",N1362,IF(Input!F$4="GMH_EU",P1362,IF(Input!F$4="Skysuper",#REF!,IF(Input!F$4="SkyII",#REF!,IF(Input!F$4="XO-8000",#REF!, "FALSE")))))))</f>
        <v>00</v>
      </c>
      <c r="I1362" s="209">
        <f>IF(Input!F$4="GMH_OECC",K1362,IF(Input!F$4="GMH_XOEC",M1362,IF(Input!F$4="GMH_Korea",O1362,IF(Input!F$4="GMH_EU",Q1362,IF(Input!F$4="Skysuper",#REF!,IF(Input!F$4="SkyII",#REF!,IF(Input!F$4="XO-8000",#REF!, "FALSE")))))))</f>
        <v>0</v>
      </c>
      <c r="J1362" s="210" t="s">
        <v>10359</v>
      </c>
      <c r="K1362" s="268">
        <v>0</v>
      </c>
      <c r="L1362" s="270" t="s">
        <v>10359</v>
      </c>
      <c r="M1362" s="270">
        <v>0</v>
      </c>
      <c r="N1362" s="270" t="s">
        <v>10359</v>
      </c>
      <c r="O1362" s="270">
        <v>0</v>
      </c>
      <c r="P1362" s="270" t="s">
        <v>10359</v>
      </c>
      <c r="Q1362" s="270">
        <v>0</v>
      </c>
      <c r="R1362" s="74"/>
      <c r="S1362" s="75" t="str">
        <f t="shared" si="123"/>
        <v>0000</v>
      </c>
      <c r="T1362" s="75" t="str">
        <f t="shared" si="124"/>
        <v>00000000000000000000000000000000</v>
      </c>
      <c r="V1362" s="197"/>
      <c r="W1362" s="75">
        <f t="shared" si="125"/>
        <v>0</v>
      </c>
      <c r="AE1362" s="479"/>
    </row>
    <row r="1363" spans="1:31" s="75" customFormat="1" ht="13.5" x14ac:dyDescent="0.2">
      <c r="A1363" s="211">
        <v>1360</v>
      </c>
      <c r="B1363" s="212" t="s">
        <v>6600</v>
      </c>
      <c r="C1363" s="213" t="s">
        <v>6600</v>
      </c>
      <c r="D1363" s="213" t="s">
        <v>6600</v>
      </c>
      <c r="E1363" s="213" t="s">
        <v>6600</v>
      </c>
      <c r="F1363" s="213" t="s">
        <v>6600</v>
      </c>
      <c r="G1363" s="214" t="s">
        <v>6600</v>
      </c>
      <c r="H1363" s="208" t="str">
        <f>IF(Input!F$4="GMH_OECC",J1363,IF(Input!F$4="GMH_XOEC",L1363,IF(Input!F$4="GMH_Korea",N1363,IF(Input!F$4="GMH_EU",P1363,IF(Input!F$4="Skysuper",#REF!,IF(Input!F$4="SkyII",#REF!,IF(Input!F$4="XO-8000",#REF!, "FALSE")))))))</f>
        <v>00</v>
      </c>
      <c r="I1363" s="209">
        <f>IF(Input!F$4="GMH_OECC",K1363,IF(Input!F$4="GMH_XOEC",M1363,IF(Input!F$4="GMH_Korea",O1363,IF(Input!F$4="GMH_EU",Q1363,IF(Input!F$4="Skysuper",#REF!,IF(Input!F$4="SkyII",#REF!,IF(Input!F$4="XO-8000",#REF!, "FALSE")))))))</f>
        <v>0</v>
      </c>
      <c r="J1363" s="210" t="s">
        <v>10359</v>
      </c>
      <c r="K1363" s="268">
        <v>0</v>
      </c>
      <c r="L1363" s="270" t="s">
        <v>10359</v>
      </c>
      <c r="M1363" s="270">
        <v>0</v>
      </c>
      <c r="N1363" s="270" t="s">
        <v>10359</v>
      </c>
      <c r="O1363" s="270">
        <v>0</v>
      </c>
      <c r="P1363" s="270" t="s">
        <v>10359</v>
      </c>
      <c r="Q1363" s="270">
        <v>0</v>
      </c>
      <c r="R1363" s="74"/>
      <c r="S1363" s="75" t="str">
        <f t="shared" si="123"/>
        <v>0000</v>
      </c>
      <c r="T1363" s="75" t="str">
        <f t="shared" si="124"/>
        <v>00000000000000000000000000000000</v>
      </c>
      <c r="V1363" s="197"/>
      <c r="W1363" s="75">
        <f t="shared" si="125"/>
        <v>0</v>
      </c>
      <c r="AE1363" s="479"/>
    </row>
    <row r="1364" spans="1:31" s="75" customFormat="1" ht="13.5" x14ac:dyDescent="0.2">
      <c r="A1364" s="211">
        <v>1361</v>
      </c>
      <c r="B1364" s="212" t="s">
        <v>6600</v>
      </c>
      <c r="C1364" s="213" t="s">
        <v>6600</v>
      </c>
      <c r="D1364" s="213" t="s">
        <v>6600</v>
      </c>
      <c r="E1364" s="213" t="s">
        <v>6600</v>
      </c>
      <c r="F1364" s="213" t="s">
        <v>6600</v>
      </c>
      <c r="G1364" s="214" t="s">
        <v>6600</v>
      </c>
      <c r="H1364" s="208" t="str">
        <f>IF(Input!F$4="GMH_OECC",J1364,IF(Input!F$4="GMH_XOEC",L1364,IF(Input!F$4="GMH_Korea",N1364,IF(Input!F$4="GMH_EU",P1364,IF(Input!F$4="Skysuper",#REF!,IF(Input!F$4="SkyII",#REF!,IF(Input!F$4="XO-8000",#REF!, "FALSE")))))))</f>
        <v>00</v>
      </c>
      <c r="I1364" s="209">
        <f>IF(Input!F$4="GMH_OECC",K1364,IF(Input!F$4="GMH_XOEC",M1364,IF(Input!F$4="GMH_Korea",O1364,IF(Input!F$4="GMH_EU",Q1364,IF(Input!F$4="Skysuper",#REF!,IF(Input!F$4="SkyII",#REF!,IF(Input!F$4="XO-8000",#REF!, "FALSE")))))))</f>
        <v>0</v>
      </c>
      <c r="J1364" s="210" t="s">
        <v>10359</v>
      </c>
      <c r="K1364" s="268">
        <v>0</v>
      </c>
      <c r="L1364" s="270" t="s">
        <v>10359</v>
      </c>
      <c r="M1364" s="270">
        <v>0</v>
      </c>
      <c r="N1364" s="270" t="s">
        <v>10359</v>
      </c>
      <c r="O1364" s="270">
        <v>0</v>
      </c>
      <c r="P1364" s="270" t="s">
        <v>10359</v>
      </c>
      <c r="Q1364" s="270">
        <v>0</v>
      </c>
      <c r="R1364" s="74"/>
      <c r="S1364" s="75" t="str">
        <f t="shared" si="123"/>
        <v>0000</v>
      </c>
      <c r="T1364" s="75" t="str">
        <f t="shared" si="124"/>
        <v>00000000000000000000000000000000</v>
      </c>
      <c r="V1364" s="197"/>
      <c r="W1364" s="75">
        <f t="shared" si="125"/>
        <v>0</v>
      </c>
      <c r="AE1364" s="479"/>
    </row>
    <row r="1365" spans="1:31" s="75" customFormat="1" ht="13.5" x14ac:dyDescent="0.2">
      <c r="A1365" s="211">
        <v>1362</v>
      </c>
      <c r="B1365" s="212" t="s">
        <v>6600</v>
      </c>
      <c r="C1365" s="213" t="s">
        <v>6600</v>
      </c>
      <c r="D1365" s="213" t="s">
        <v>6600</v>
      </c>
      <c r="E1365" s="213" t="s">
        <v>6600</v>
      </c>
      <c r="F1365" s="213" t="s">
        <v>6600</v>
      </c>
      <c r="G1365" s="214" t="s">
        <v>6600</v>
      </c>
      <c r="H1365" s="208" t="str">
        <f>IF(Input!F$4="GMH_OECC",J1365,IF(Input!F$4="GMH_XOEC",L1365,IF(Input!F$4="GMH_Korea",N1365,IF(Input!F$4="GMH_EU",P1365,IF(Input!F$4="Skysuper",#REF!,IF(Input!F$4="SkyII",#REF!,IF(Input!F$4="XO-8000",#REF!, "FALSE")))))))</f>
        <v>00</v>
      </c>
      <c r="I1365" s="209">
        <f>IF(Input!F$4="GMH_OECC",K1365,IF(Input!F$4="GMH_XOEC",M1365,IF(Input!F$4="GMH_Korea",O1365,IF(Input!F$4="GMH_EU",Q1365,IF(Input!F$4="Skysuper",#REF!,IF(Input!F$4="SkyII",#REF!,IF(Input!F$4="XO-8000",#REF!, "FALSE")))))))</f>
        <v>0</v>
      </c>
      <c r="J1365" s="210" t="s">
        <v>10359</v>
      </c>
      <c r="K1365" s="268">
        <v>0</v>
      </c>
      <c r="L1365" s="270" t="s">
        <v>10359</v>
      </c>
      <c r="M1365" s="270">
        <v>0</v>
      </c>
      <c r="N1365" s="270" t="s">
        <v>10359</v>
      </c>
      <c r="O1365" s="270">
        <v>0</v>
      </c>
      <c r="P1365" s="270" t="s">
        <v>10359</v>
      </c>
      <c r="Q1365" s="270">
        <v>0</v>
      </c>
      <c r="R1365" s="74"/>
      <c r="S1365" s="75" t="str">
        <f t="shared" si="123"/>
        <v>0000</v>
      </c>
      <c r="T1365" s="75" t="str">
        <f t="shared" si="124"/>
        <v>00000000000000000000000000000000</v>
      </c>
      <c r="V1365" s="197"/>
      <c r="W1365" s="75">
        <f t="shared" si="125"/>
        <v>0</v>
      </c>
      <c r="AE1365" s="479"/>
    </row>
    <row r="1366" spans="1:31" s="75" customFormat="1" ht="13.5" x14ac:dyDescent="0.2">
      <c r="A1366" s="211">
        <v>1363</v>
      </c>
      <c r="B1366" s="212" t="s">
        <v>6600</v>
      </c>
      <c r="C1366" s="213" t="s">
        <v>6600</v>
      </c>
      <c r="D1366" s="213" t="s">
        <v>6600</v>
      </c>
      <c r="E1366" s="213" t="s">
        <v>6600</v>
      </c>
      <c r="F1366" s="213" t="s">
        <v>6600</v>
      </c>
      <c r="G1366" s="214" t="s">
        <v>6600</v>
      </c>
      <c r="H1366" s="208" t="str">
        <f>IF(Input!F$4="GMH_OECC",J1366,IF(Input!F$4="GMH_XOEC",L1366,IF(Input!F$4="GMH_Korea",N1366,IF(Input!F$4="GMH_EU",P1366,IF(Input!F$4="Skysuper",#REF!,IF(Input!F$4="SkyII",#REF!,IF(Input!F$4="XO-8000",#REF!, "FALSE")))))))</f>
        <v>00</v>
      </c>
      <c r="I1366" s="209">
        <f>IF(Input!F$4="GMH_OECC",K1366,IF(Input!F$4="GMH_XOEC",M1366,IF(Input!F$4="GMH_Korea",O1366,IF(Input!F$4="GMH_EU",Q1366,IF(Input!F$4="Skysuper",#REF!,IF(Input!F$4="SkyII",#REF!,IF(Input!F$4="XO-8000",#REF!, "FALSE")))))))</f>
        <v>0</v>
      </c>
      <c r="J1366" s="210" t="s">
        <v>10359</v>
      </c>
      <c r="K1366" s="268">
        <v>0</v>
      </c>
      <c r="L1366" s="270" t="s">
        <v>10359</v>
      </c>
      <c r="M1366" s="270">
        <v>0</v>
      </c>
      <c r="N1366" s="270" t="s">
        <v>10359</v>
      </c>
      <c r="O1366" s="270">
        <v>0</v>
      </c>
      <c r="P1366" s="270" t="s">
        <v>10359</v>
      </c>
      <c r="Q1366" s="270">
        <v>0</v>
      </c>
      <c r="R1366" s="74"/>
      <c r="S1366" s="75" t="str">
        <f t="shared" si="123"/>
        <v>0000</v>
      </c>
      <c r="T1366" s="75" t="str">
        <f t="shared" si="124"/>
        <v>00000000000000000000000000000000</v>
      </c>
      <c r="V1366" s="197"/>
      <c r="W1366" s="75">
        <f t="shared" si="125"/>
        <v>0</v>
      </c>
      <c r="AE1366" s="479"/>
    </row>
    <row r="1367" spans="1:31" s="75" customFormat="1" ht="13.5" x14ac:dyDescent="0.2">
      <c r="A1367" s="211">
        <v>1364</v>
      </c>
      <c r="B1367" s="212" t="s">
        <v>6600</v>
      </c>
      <c r="C1367" s="213" t="s">
        <v>6600</v>
      </c>
      <c r="D1367" s="213" t="s">
        <v>6600</v>
      </c>
      <c r="E1367" s="213" t="s">
        <v>6600</v>
      </c>
      <c r="F1367" s="213" t="s">
        <v>6600</v>
      </c>
      <c r="G1367" s="214" t="s">
        <v>6600</v>
      </c>
      <c r="H1367" s="208" t="str">
        <f>IF(Input!F$4="GMH_OECC",J1367,IF(Input!F$4="GMH_XOEC",L1367,IF(Input!F$4="GMH_Korea",N1367,IF(Input!F$4="GMH_EU",P1367,IF(Input!F$4="Skysuper",#REF!,IF(Input!F$4="SkyII",#REF!,IF(Input!F$4="XO-8000",#REF!, "FALSE")))))))</f>
        <v>00</v>
      </c>
      <c r="I1367" s="209">
        <f>IF(Input!F$4="GMH_OECC",K1367,IF(Input!F$4="GMH_XOEC",M1367,IF(Input!F$4="GMH_Korea",O1367,IF(Input!F$4="GMH_EU",Q1367,IF(Input!F$4="Skysuper",#REF!,IF(Input!F$4="SkyII",#REF!,IF(Input!F$4="XO-8000",#REF!, "FALSE")))))))</f>
        <v>0</v>
      </c>
      <c r="J1367" s="210" t="s">
        <v>10359</v>
      </c>
      <c r="K1367" s="268">
        <v>0</v>
      </c>
      <c r="L1367" s="270" t="s">
        <v>10359</v>
      </c>
      <c r="M1367" s="270">
        <v>0</v>
      </c>
      <c r="N1367" s="270" t="s">
        <v>10359</v>
      </c>
      <c r="O1367" s="270">
        <v>0</v>
      </c>
      <c r="P1367" s="270" t="s">
        <v>10359</v>
      </c>
      <c r="Q1367" s="270">
        <v>0</v>
      </c>
      <c r="R1367" s="74"/>
      <c r="S1367" s="75" t="str">
        <f t="shared" si="123"/>
        <v>0000</v>
      </c>
      <c r="T1367" s="75" t="str">
        <f t="shared" si="124"/>
        <v>00000000000000000000000000000000</v>
      </c>
      <c r="V1367" s="197"/>
      <c r="W1367" s="75">
        <f t="shared" si="125"/>
        <v>0</v>
      </c>
      <c r="AE1367" s="479"/>
    </row>
    <row r="1368" spans="1:31" s="75" customFormat="1" ht="13.5" x14ac:dyDescent="0.2">
      <c r="A1368" s="211">
        <v>1365</v>
      </c>
      <c r="B1368" s="212" t="s">
        <v>6600</v>
      </c>
      <c r="C1368" s="213" t="s">
        <v>6600</v>
      </c>
      <c r="D1368" s="213" t="s">
        <v>6600</v>
      </c>
      <c r="E1368" s="213" t="s">
        <v>6600</v>
      </c>
      <c r="F1368" s="213" t="s">
        <v>6600</v>
      </c>
      <c r="G1368" s="214" t="s">
        <v>6600</v>
      </c>
      <c r="H1368" s="208" t="str">
        <f>IF(Input!F$4="GMH_OECC",J1368,IF(Input!F$4="GMH_XOEC",L1368,IF(Input!F$4="GMH_Korea",N1368,IF(Input!F$4="GMH_EU",P1368,IF(Input!F$4="Skysuper",#REF!,IF(Input!F$4="SkyII",#REF!,IF(Input!F$4="XO-8000",#REF!, "FALSE")))))))</f>
        <v>00</v>
      </c>
      <c r="I1368" s="209">
        <f>IF(Input!F$4="GMH_OECC",K1368,IF(Input!F$4="GMH_XOEC",M1368,IF(Input!F$4="GMH_Korea",O1368,IF(Input!F$4="GMH_EU",Q1368,IF(Input!F$4="Skysuper",#REF!,IF(Input!F$4="SkyII",#REF!,IF(Input!F$4="XO-8000",#REF!, "FALSE")))))))</f>
        <v>0</v>
      </c>
      <c r="J1368" s="210" t="s">
        <v>10359</v>
      </c>
      <c r="K1368" s="268">
        <v>0</v>
      </c>
      <c r="L1368" s="270" t="s">
        <v>10359</v>
      </c>
      <c r="M1368" s="270">
        <v>0</v>
      </c>
      <c r="N1368" s="270" t="s">
        <v>10359</v>
      </c>
      <c r="O1368" s="270">
        <v>0</v>
      </c>
      <c r="P1368" s="270" t="s">
        <v>10359</v>
      </c>
      <c r="Q1368" s="270">
        <v>0</v>
      </c>
      <c r="R1368" s="74"/>
      <c r="S1368" s="75" t="str">
        <f t="shared" si="123"/>
        <v>0000</v>
      </c>
      <c r="T1368" s="75" t="str">
        <f t="shared" si="124"/>
        <v>00000000000000000000000000000000</v>
      </c>
      <c r="V1368" s="197"/>
      <c r="W1368" s="75">
        <f t="shared" si="125"/>
        <v>0</v>
      </c>
      <c r="AE1368" s="479"/>
    </row>
    <row r="1369" spans="1:31" s="75" customFormat="1" ht="13.5" x14ac:dyDescent="0.2">
      <c r="A1369" s="211">
        <v>1366</v>
      </c>
      <c r="B1369" s="212" t="s">
        <v>6600</v>
      </c>
      <c r="C1369" s="213" t="s">
        <v>6600</v>
      </c>
      <c r="D1369" s="213" t="s">
        <v>6600</v>
      </c>
      <c r="E1369" s="213" t="s">
        <v>6600</v>
      </c>
      <c r="F1369" s="213" t="s">
        <v>6600</v>
      </c>
      <c r="G1369" s="214" t="s">
        <v>6600</v>
      </c>
      <c r="H1369" s="208" t="str">
        <f>IF(Input!F$4="GMH_OECC",J1369,IF(Input!F$4="GMH_XOEC",L1369,IF(Input!F$4="GMH_Korea",N1369,IF(Input!F$4="GMH_EU",P1369,IF(Input!F$4="Skysuper",#REF!,IF(Input!F$4="SkyII",#REF!,IF(Input!F$4="XO-8000",#REF!, "FALSE")))))))</f>
        <v>00</v>
      </c>
      <c r="I1369" s="209">
        <f>IF(Input!F$4="GMH_OECC",K1369,IF(Input!F$4="GMH_XOEC",M1369,IF(Input!F$4="GMH_Korea",O1369,IF(Input!F$4="GMH_EU",Q1369,IF(Input!F$4="Skysuper",#REF!,IF(Input!F$4="SkyII",#REF!,IF(Input!F$4="XO-8000",#REF!, "FALSE")))))))</f>
        <v>0</v>
      </c>
      <c r="J1369" s="210" t="s">
        <v>10359</v>
      </c>
      <c r="K1369" s="268">
        <v>0</v>
      </c>
      <c r="L1369" s="270" t="s">
        <v>10359</v>
      </c>
      <c r="M1369" s="270">
        <v>0</v>
      </c>
      <c r="N1369" s="270" t="s">
        <v>10359</v>
      </c>
      <c r="O1369" s="270">
        <v>0</v>
      </c>
      <c r="P1369" s="270" t="s">
        <v>10359</v>
      </c>
      <c r="Q1369" s="270">
        <v>0</v>
      </c>
      <c r="R1369" s="74"/>
      <c r="S1369" s="75" t="str">
        <f t="shared" si="123"/>
        <v>0000</v>
      </c>
      <c r="T1369" s="75" t="str">
        <f t="shared" si="124"/>
        <v>00000000000000000000000000000000</v>
      </c>
      <c r="V1369" s="197"/>
      <c r="W1369" s="75">
        <f t="shared" si="125"/>
        <v>0</v>
      </c>
      <c r="AE1369" s="479"/>
    </row>
    <row r="1370" spans="1:31" s="75" customFormat="1" ht="13.5" x14ac:dyDescent="0.2">
      <c r="A1370" s="211">
        <v>1367</v>
      </c>
      <c r="B1370" s="212" t="s">
        <v>6600</v>
      </c>
      <c r="C1370" s="213" t="s">
        <v>6600</v>
      </c>
      <c r="D1370" s="213" t="s">
        <v>6600</v>
      </c>
      <c r="E1370" s="213" t="s">
        <v>6600</v>
      </c>
      <c r="F1370" s="213" t="s">
        <v>6600</v>
      </c>
      <c r="G1370" s="214" t="s">
        <v>6600</v>
      </c>
      <c r="H1370" s="208" t="str">
        <f>IF(Input!F$4="GMH_OECC",J1370,IF(Input!F$4="GMH_XOEC",L1370,IF(Input!F$4="GMH_Korea",N1370,IF(Input!F$4="GMH_EU",P1370,IF(Input!F$4="Skysuper",#REF!,IF(Input!F$4="SkyII",#REF!,IF(Input!F$4="XO-8000",#REF!, "FALSE")))))))</f>
        <v>00</v>
      </c>
      <c r="I1370" s="209">
        <f>IF(Input!F$4="GMH_OECC",K1370,IF(Input!F$4="GMH_XOEC",M1370,IF(Input!F$4="GMH_Korea",O1370,IF(Input!F$4="GMH_EU",Q1370,IF(Input!F$4="Skysuper",#REF!,IF(Input!F$4="SkyII",#REF!,IF(Input!F$4="XO-8000",#REF!, "FALSE")))))))</f>
        <v>0</v>
      </c>
      <c r="J1370" s="210" t="s">
        <v>10359</v>
      </c>
      <c r="K1370" s="268">
        <v>0</v>
      </c>
      <c r="L1370" s="270" t="s">
        <v>10359</v>
      </c>
      <c r="M1370" s="270">
        <v>0</v>
      </c>
      <c r="N1370" s="270" t="s">
        <v>10359</v>
      </c>
      <c r="O1370" s="270">
        <v>0</v>
      </c>
      <c r="P1370" s="270" t="s">
        <v>10359</v>
      </c>
      <c r="Q1370" s="270">
        <v>0</v>
      </c>
      <c r="R1370" s="74"/>
      <c r="S1370" s="75" t="str">
        <f t="shared" si="123"/>
        <v>0000</v>
      </c>
      <c r="T1370" s="75" t="str">
        <f t="shared" si="124"/>
        <v>00000000000000000000000000000000</v>
      </c>
      <c r="V1370" s="197"/>
      <c r="W1370" s="75">
        <f t="shared" si="125"/>
        <v>0</v>
      </c>
      <c r="AE1370" s="479"/>
    </row>
    <row r="1371" spans="1:31" s="75" customFormat="1" ht="13.5" x14ac:dyDescent="0.2">
      <c r="A1371" s="211">
        <v>1368</v>
      </c>
      <c r="B1371" s="212" t="s">
        <v>6600</v>
      </c>
      <c r="C1371" s="213" t="s">
        <v>6600</v>
      </c>
      <c r="D1371" s="213" t="s">
        <v>6600</v>
      </c>
      <c r="E1371" s="213" t="s">
        <v>6600</v>
      </c>
      <c r="F1371" s="213" t="s">
        <v>6600</v>
      </c>
      <c r="G1371" s="214" t="s">
        <v>6600</v>
      </c>
      <c r="H1371" s="208" t="str">
        <f>IF(Input!F$4="GMH_OECC",J1371,IF(Input!F$4="GMH_XOEC",L1371,IF(Input!F$4="GMH_Korea",N1371,IF(Input!F$4="GMH_EU",P1371,IF(Input!F$4="Skysuper",#REF!,IF(Input!F$4="SkyII",#REF!,IF(Input!F$4="XO-8000",#REF!, "FALSE")))))))</f>
        <v>00</v>
      </c>
      <c r="I1371" s="209">
        <f>IF(Input!F$4="GMH_OECC",K1371,IF(Input!F$4="GMH_XOEC",M1371,IF(Input!F$4="GMH_Korea",O1371,IF(Input!F$4="GMH_EU",Q1371,IF(Input!F$4="Skysuper",#REF!,IF(Input!F$4="SkyII",#REF!,IF(Input!F$4="XO-8000",#REF!, "FALSE")))))))</f>
        <v>0</v>
      </c>
      <c r="J1371" s="210" t="s">
        <v>10359</v>
      </c>
      <c r="K1371" s="268">
        <v>0</v>
      </c>
      <c r="L1371" s="270" t="s">
        <v>10359</v>
      </c>
      <c r="M1371" s="270">
        <v>0</v>
      </c>
      <c r="N1371" s="270" t="s">
        <v>10359</v>
      </c>
      <c r="O1371" s="270">
        <v>0</v>
      </c>
      <c r="P1371" s="270" t="s">
        <v>10359</v>
      </c>
      <c r="Q1371" s="270">
        <v>0</v>
      </c>
      <c r="R1371" s="74"/>
      <c r="S1371" s="75" t="str">
        <f t="shared" si="123"/>
        <v>0000</v>
      </c>
      <c r="T1371" s="75" t="str">
        <f t="shared" si="124"/>
        <v>00000000000000000000000000000000</v>
      </c>
      <c r="V1371" s="197"/>
      <c r="W1371" s="75">
        <f t="shared" si="125"/>
        <v>0</v>
      </c>
      <c r="AE1371" s="479"/>
    </row>
    <row r="1372" spans="1:31" s="75" customFormat="1" ht="13.5" x14ac:dyDescent="0.2">
      <c r="A1372" s="211">
        <v>1369</v>
      </c>
      <c r="B1372" s="212" t="s">
        <v>6600</v>
      </c>
      <c r="C1372" s="213" t="s">
        <v>6600</v>
      </c>
      <c r="D1372" s="213" t="s">
        <v>6600</v>
      </c>
      <c r="E1372" s="213" t="s">
        <v>6600</v>
      </c>
      <c r="F1372" s="213" t="s">
        <v>6600</v>
      </c>
      <c r="G1372" s="214" t="s">
        <v>6600</v>
      </c>
      <c r="H1372" s="208" t="str">
        <f>IF(Input!F$4="GMH_OECC",J1372,IF(Input!F$4="GMH_XOEC",L1372,IF(Input!F$4="GMH_Korea",N1372,IF(Input!F$4="GMH_EU",P1372,IF(Input!F$4="Skysuper",#REF!,IF(Input!F$4="SkyII",#REF!,IF(Input!F$4="XO-8000",#REF!, "FALSE")))))))</f>
        <v>00</v>
      </c>
      <c r="I1372" s="209">
        <f>IF(Input!F$4="GMH_OECC",K1372,IF(Input!F$4="GMH_XOEC",M1372,IF(Input!F$4="GMH_Korea",O1372,IF(Input!F$4="GMH_EU",Q1372,IF(Input!F$4="Skysuper",#REF!,IF(Input!F$4="SkyII",#REF!,IF(Input!F$4="XO-8000",#REF!, "FALSE")))))))</f>
        <v>0</v>
      </c>
      <c r="J1372" s="210" t="s">
        <v>10359</v>
      </c>
      <c r="K1372" s="268">
        <v>0</v>
      </c>
      <c r="L1372" s="270" t="s">
        <v>10359</v>
      </c>
      <c r="M1372" s="270">
        <v>0</v>
      </c>
      <c r="N1372" s="270" t="s">
        <v>10359</v>
      </c>
      <c r="O1372" s="270">
        <v>0</v>
      </c>
      <c r="P1372" s="270" t="s">
        <v>10359</v>
      </c>
      <c r="Q1372" s="270">
        <v>0</v>
      </c>
      <c r="R1372" s="74"/>
      <c r="S1372" s="75" t="str">
        <f t="shared" si="123"/>
        <v>0000</v>
      </c>
      <c r="T1372" s="75" t="str">
        <f t="shared" si="124"/>
        <v>00000000000000000000000000000000</v>
      </c>
      <c r="V1372" s="197"/>
      <c r="W1372" s="75">
        <f t="shared" si="125"/>
        <v>0</v>
      </c>
      <c r="AE1372" s="479"/>
    </row>
    <row r="1373" spans="1:31" s="75" customFormat="1" ht="13.5" x14ac:dyDescent="0.2">
      <c r="A1373" s="211">
        <v>1370</v>
      </c>
      <c r="B1373" s="212" t="s">
        <v>6600</v>
      </c>
      <c r="C1373" s="213" t="s">
        <v>6600</v>
      </c>
      <c r="D1373" s="213" t="s">
        <v>6600</v>
      </c>
      <c r="E1373" s="213" t="s">
        <v>6600</v>
      </c>
      <c r="F1373" s="213" t="s">
        <v>6600</v>
      </c>
      <c r="G1373" s="214" t="s">
        <v>6600</v>
      </c>
      <c r="H1373" s="208" t="str">
        <f>IF(Input!F$4="GMH_OECC",J1373,IF(Input!F$4="GMH_XOEC",L1373,IF(Input!F$4="GMH_Korea",N1373,IF(Input!F$4="GMH_EU",P1373,IF(Input!F$4="Skysuper",#REF!,IF(Input!F$4="SkyII",#REF!,IF(Input!F$4="XO-8000",#REF!, "FALSE")))))))</f>
        <v>00</v>
      </c>
      <c r="I1373" s="209">
        <f>IF(Input!F$4="GMH_OECC",K1373,IF(Input!F$4="GMH_XOEC",M1373,IF(Input!F$4="GMH_Korea",O1373,IF(Input!F$4="GMH_EU",Q1373,IF(Input!F$4="Skysuper",#REF!,IF(Input!F$4="SkyII",#REF!,IF(Input!F$4="XO-8000",#REF!, "FALSE")))))))</f>
        <v>0</v>
      </c>
      <c r="J1373" s="210" t="s">
        <v>10359</v>
      </c>
      <c r="K1373" s="268">
        <v>0</v>
      </c>
      <c r="L1373" s="270" t="s">
        <v>10359</v>
      </c>
      <c r="M1373" s="270">
        <v>0</v>
      </c>
      <c r="N1373" s="270" t="s">
        <v>10359</v>
      </c>
      <c r="O1373" s="270">
        <v>0</v>
      </c>
      <c r="P1373" s="270" t="s">
        <v>10359</v>
      </c>
      <c r="Q1373" s="270">
        <v>0</v>
      </c>
      <c r="R1373" s="74"/>
      <c r="S1373" s="75" t="str">
        <f t="shared" si="123"/>
        <v>0000</v>
      </c>
      <c r="T1373" s="75" t="str">
        <f t="shared" si="124"/>
        <v>00000000000000000000000000000000</v>
      </c>
      <c r="V1373" s="197"/>
      <c r="W1373" s="75">
        <f t="shared" si="125"/>
        <v>0</v>
      </c>
      <c r="AE1373" s="479"/>
    </row>
    <row r="1374" spans="1:31" s="75" customFormat="1" ht="13.5" x14ac:dyDescent="0.2">
      <c r="A1374" s="211">
        <v>1371</v>
      </c>
      <c r="B1374" s="212" t="s">
        <v>6600</v>
      </c>
      <c r="C1374" s="213" t="s">
        <v>6600</v>
      </c>
      <c r="D1374" s="213" t="s">
        <v>6600</v>
      </c>
      <c r="E1374" s="213" t="s">
        <v>6600</v>
      </c>
      <c r="F1374" s="213" t="s">
        <v>6600</v>
      </c>
      <c r="G1374" s="214" t="s">
        <v>6600</v>
      </c>
      <c r="H1374" s="208" t="str">
        <f>IF(Input!F$4="GMH_OECC",J1374,IF(Input!F$4="GMH_XOEC",L1374,IF(Input!F$4="GMH_Korea",N1374,IF(Input!F$4="GMH_EU",P1374,IF(Input!F$4="Skysuper",#REF!,IF(Input!F$4="SkyII",#REF!,IF(Input!F$4="XO-8000",#REF!, "FALSE")))))))</f>
        <v>00</v>
      </c>
      <c r="I1374" s="209">
        <f>IF(Input!F$4="GMH_OECC",K1374,IF(Input!F$4="GMH_XOEC",M1374,IF(Input!F$4="GMH_Korea",O1374,IF(Input!F$4="GMH_EU",Q1374,IF(Input!F$4="Skysuper",#REF!,IF(Input!F$4="SkyII",#REF!,IF(Input!F$4="XO-8000",#REF!, "FALSE")))))))</f>
        <v>0</v>
      </c>
      <c r="J1374" s="210" t="s">
        <v>10359</v>
      </c>
      <c r="K1374" s="268">
        <v>0</v>
      </c>
      <c r="L1374" s="270" t="s">
        <v>10359</v>
      </c>
      <c r="M1374" s="270">
        <v>0</v>
      </c>
      <c r="N1374" s="270" t="s">
        <v>10359</v>
      </c>
      <c r="O1374" s="270">
        <v>0</v>
      </c>
      <c r="P1374" s="270" t="s">
        <v>10359</v>
      </c>
      <c r="Q1374" s="270">
        <v>0</v>
      </c>
      <c r="R1374" s="74"/>
      <c r="S1374" s="75" t="str">
        <f t="shared" si="123"/>
        <v>0000</v>
      </c>
      <c r="T1374" s="75" t="str">
        <f t="shared" si="124"/>
        <v>00000000000000000000000000000000</v>
      </c>
      <c r="V1374" s="197"/>
      <c r="W1374" s="75">
        <f t="shared" si="125"/>
        <v>0</v>
      </c>
      <c r="AE1374" s="479"/>
    </row>
    <row r="1375" spans="1:31" s="75" customFormat="1" ht="13.5" x14ac:dyDescent="0.2">
      <c r="A1375" s="211">
        <v>1372</v>
      </c>
      <c r="B1375" s="212" t="s">
        <v>6600</v>
      </c>
      <c r="C1375" s="213" t="s">
        <v>6600</v>
      </c>
      <c r="D1375" s="213" t="s">
        <v>6600</v>
      </c>
      <c r="E1375" s="213" t="s">
        <v>6600</v>
      </c>
      <c r="F1375" s="213" t="s">
        <v>6600</v>
      </c>
      <c r="G1375" s="214" t="s">
        <v>6600</v>
      </c>
      <c r="H1375" s="208" t="str">
        <f>IF(Input!F$4="GMH_OECC",J1375,IF(Input!F$4="GMH_XOEC",L1375,IF(Input!F$4="GMH_Korea",N1375,IF(Input!F$4="GMH_EU",P1375,IF(Input!F$4="Skysuper",#REF!,IF(Input!F$4="SkyII",#REF!,IF(Input!F$4="XO-8000",#REF!, "FALSE")))))))</f>
        <v>00</v>
      </c>
      <c r="I1375" s="209">
        <f>IF(Input!F$4="GMH_OECC",K1375,IF(Input!F$4="GMH_XOEC",M1375,IF(Input!F$4="GMH_Korea",O1375,IF(Input!F$4="GMH_EU",Q1375,IF(Input!F$4="Skysuper",#REF!,IF(Input!F$4="SkyII",#REF!,IF(Input!F$4="XO-8000",#REF!, "FALSE")))))))</f>
        <v>0</v>
      </c>
      <c r="J1375" s="210" t="s">
        <v>10359</v>
      </c>
      <c r="K1375" s="268">
        <v>0</v>
      </c>
      <c r="L1375" s="270" t="s">
        <v>10359</v>
      </c>
      <c r="M1375" s="270">
        <v>0</v>
      </c>
      <c r="N1375" s="270" t="s">
        <v>10359</v>
      </c>
      <c r="O1375" s="270">
        <v>0</v>
      </c>
      <c r="P1375" s="270" t="s">
        <v>10359</v>
      </c>
      <c r="Q1375" s="270">
        <v>0</v>
      </c>
      <c r="R1375" s="74"/>
      <c r="S1375" s="75" t="str">
        <f t="shared" si="123"/>
        <v>0000</v>
      </c>
      <c r="T1375" s="75" t="str">
        <f t="shared" si="124"/>
        <v>00000000000000000000000000000000</v>
      </c>
      <c r="V1375" s="197"/>
      <c r="W1375" s="75">
        <f t="shared" si="125"/>
        <v>0</v>
      </c>
      <c r="AE1375" s="479"/>
    </row>
    <row r="1376" spans="1:31" s="75" customFormat="1" ht="13.5" x14ac:dyDescent="0.2">
      <c r="A1376" s="211">
        <v>1373</v>
      </c>
      <c r="B1376" s="212" t="s">
        <v>6600</v>
      </c>
      <c r="C1376" s="213" t="s">
        <v>6600</v>
      </c>
      <c r="D1376" s="213" t="s">
        <v>6600</v>
      </c>
      <c r="E1376" s="213" t="s">
        <v>6600</v>
      </c>
      <c r="F1376" s="213" t="s">
        <v>6600</v>
      </c>
      <c r="G1376" s="214" t="s">
        <v>6600</v>
      </c>
      <c r="H1376" s="208" t="str">
        <f>IF(Input!F$4="GMH_OECC",J1376,IF(Input!F$4="GMH_XOEC",L1376,IF(Input!F$4="GMH_Korea",N1376,IF(Input!F$4="GMH_EU",P1376,IF(Input!F$4="Skysuper",#REF!,IF(Input!F$4="SkyII",#REF!,IF(Input!F$4="XO-8000",#REF!, "FALSE")))))))</f>
        <v>00</v>
      </c>
      <c r="I1376" s="209">
        <f>IF(Input!F$4="GMH_OECC",K1376,IF(Input!F$4="GMH_XOEC",M1376,IF(Input!F$4="GMH_Korea",O1376,IF(Input!F$4="GMH_EU",Q1376,IF(Input!F$4="Skysuper",#REF!,IF(Input!F$4="SkyII",#REF!,IF(Input!F$4="XO-8000",#REF!, "FALSE")))))))</f>
        <v>0</v>
      </c>
      <c r="J1376" s="210" t="s">
        <v>10359</v>
      </c>
      <c r="K1376" s="268">
        <v>0</v>
      </c>
      <c r="L1376" s="270" t="s">
        <v>10359</v>
      </c>
      <c r="M1376" s="270">
        <v>0</v>
      </c>
      <c r="N1376" s="270" t="s">
        <v>10359</v>
      </c>
      <c r="O1376" s="270">
        <v>0</v>
      </c>
      <c r="P1376" s="270" t="s">
        <v>10359</v>
      </c>
      <c r="Q1376" s="270">
        <v>0</v>
      </c>
      <c r="R1376" s="74"/>
      <c r="S1376" s="75" t="str">
        <f t="shared" si="123"/>
        <v>0000</v>
      </c>
      <c r="T1376" s="75" t="str">
        <f t="shared" si="124"/>
        <v>00000000000000000000000000000000</v>
      </c>
      <c r="V1376" s="197"/>
      <c r="W1376" s="75">
        <f t="shared" si="125"/>
        <v>0</v>
      </c>
      <c r="AE1376" s="479"/>
    </row>
    <row r="1377" spans="1:31" s="75" customFormat="1" ht="13.5" x14ac:dyDescent="0.2">
      <c r="A1377" s="211">
        <v>1374</v>
      </c>
      <c r="B1377" s="212" t="s">
        <v>6600</v>
      </c>
      <c r="C1377" s="213" t="s">
        <v>6600</v>
      </c>
      <c r="D1377" s="213" t="s">
        <v>6600</v>
      </c>
      <c r="E1377" s="213" t="s">
        <v>6600</v>
      </c>
      <c r="F1377" s="213" t="s">
        <v>6600</v>
      </c>
      <c r="G1377" s="214" t="s">
        <v>6600</v>
      </c>
      <c r="H1377" s="208" t="str">
        <f>IF(Input!F$4="GMH_OECC",J1377,IF(Input!F$4="GMH_XOEC",L1377,IF(Input!F$4="GMH_Korea",N1377,IF(Input!F$4="GMH_EU",P1377,IF(Input!F$4="Skysuper",#REF!,IF(Input!F$4="SkyII",#REF!,IF(Input!F$4="XO-8000",#REF!, "FALSE")))))))</f>
        <v>00</v>
      </c>
      <c r="I1377" s="209">
        <f>IF(Input!F$4="GMH_OECC",K1377,IF(Input!F$4="GMH_XOEC",M1377,IF(Input!F$4="GMH_Korea",O1377,IF(Input!F$4="GMH_EU",Q1377,IF(Input!F$4="Skysuper",#REF!,IF(Input!F$4="SkyII",#REF!,IF(Input!F$4="XO-8000",#REF!, "FALSE")))))))</f>
        <v>0</v>
      </c>
      <c r="J1377" s="210" t="s">
        <v>10359</v>
      </c>
      <c r="K1377" s="268">
        <v>0</v>
      </c>
      <c r="L1377" s="270" t="s">
        <v>10359</v>
      </c>
      <c r="M1377" s="270">
        <v>0</v>
      </c>
      <c r="N1377" s="270" t="s">
        <v>10359</v>
      </c>
      <c r="O1377" s="270">
        <v>0</v>
      </c>
      <c r="P1377" s="270" t="s">
        <v>10359</v>
      </c>
      <c r="Q1377" s="270">
        <v>0</v>
      </c>
      <c r="R1377" s="74"/>
      <c r="S1377" s="75" t="str">
        <f t="shared" si="123"/>
        <v>0000</v>
      </c>
      <c r="T1377" s="75" t="str">
        <f t="shared" si="124"/>
        <v>00000000000000000000000000000000</v>
      </c>
      <c r="V1377" s="197"/>
      <c r="W1377" s="75">
        <f t="shared" si="125"/>
        <v>0</v>
      </c>
      <c r="AE1377" s="479"/>
    </row>
    <row r="1378" spans="1:31" s="75" customFormat="1" ht="13.5" x14ac:dyDescent="0.2">
      <c r="A1378" s="211">
        <v>1375</v>
      </c>
      <c r="B1378" s="212" t="s">
        <v>6600</v>
      </c>
      <c r="C1378" s="213" t="s">
        <v>6600</v>
      </c>
      <c r="D1378" s="213" t="s">
        <v>6600</v>
      </c>
      <c r="E1378" s="213" t="s">
        <v>6600</v>
      </c>
      <c r="F1378" s="213" t="s">
        <v>6600</v>
      </c>
      <c r="G1378" s="214" t="s">
        <v>6600</v>
      </c>
      <c r="H1378" s="208" t="str">
        <f>IF(Input!F$4="GMH_OECC",J1378,IF(Input!F$4="GMH_XOEC",L1378,IF(Input!F$4="GMH_Korea",N1378,IF(Input!F$4="GMH_EU",P1378,IF(Input!F$4="Skysuper",#REF!,IF(Input!F$4="SkyII",#REF!,IF(Input!F$4="XO-8000",#REF!, "FALSE")))))))</f>
        <v>00</v>
      </c>
      <c r="I1378" s="209">
        <f>IF(Input!F$4="GMH_OECC",K1378,IF(Input!F$4="GMH_XOEC",M1378,IF(Input!F$4="GMH_Korea",O1378,IF(Input!F$4="GMH_EU",Q1378,IF(Input!F$4="Skysuper",#REF!,IF(Input!F$4="SkyII",#REF!,IF(Input!F$4="XO-8000",#REF!, "FALSE")))))))</f>
        <v>0</v>
      </c>
      <c r="J1378" s="210" t="s">
        <v>10359</v>
      </c>
      <c r="K1378" s="268">
        <v>0</v>
      </c>
      <c r="L1378" s="270" t="s">
        <v>10359</v>
      </c>
      <c r="M1378" s="270">
        <v>0</v>
      </c>
      <c r="N1378" s="270" t="s">
        <v>10359</v>
      </c>
      <c r="O1378" s="270">
        <v>0</v>
      </c>
      <c r="P1378" s="270" t="s">
        <v>10359</v>
      </c>
      <c r="Q1378" s="270">
        <v>0</v>
      </c>
      <c r="R1378" s="74"/>
      <c r="S1378" s="75" t="str">
        <f t="shared" si="123"/>
        <v>0000</v>
      </c>
      <c r="T1378" s="75" t="str">
        <f t="shared" si="124"/>
        <v>00000000000000000000000000000000</v>
      </c>
      <c r="V1378" s="197"/>
      <c r="W1378" s="75">
        <f t="shared" si="125"/>
        <v>0</v>
      </c>
      <c r="AE1378" s="479"/>
    </row>
    <row r="1379" spans="1:31" s="75" customFormat="1" ht="13.5" x14ac:dyDescent="0.2">
      <c r="A1379" s="211">
        <v>1376</v>
      </c>
      <c r="B1379" s="212" t="s">
        <v>6600</v>
      </c>
      <c r="C1379" s="213" t="s">
        <v>6600</v>
      </c>
      <c r="D1379" s="213" t="s">
        <v>6600</v>
      </c>
      <c r="E1379" s="213" t="s">
        <v>6600</v>
      </c>
      <c r="F1379" s="213" t="s">
        <v>6600</v>
      </c>
      <c r="G1379" s="214" t="s">
        <v>6600</v>
      </c>
      <c r="H1379" s="208" t="str">
        <f>IF(Input!F$4="GMH_OECC",J1379,IF(Input!F$4="GMH_XOEC",L1379,IF(Input!F$4="GMH_Korea",N1379,IF(Input!F$4="GMH_EU",P1379,IF(Input!F$4="Skysuper",#REF!,IF(Input!F$4="SkyII",#REF!,IF(Input!F$4="XO-8000",#REF!, "FALSE")))))))</f>
        <v>00</v>
      </c>
      <c r="I1379" s="209">
        <f>IF(Input!F$4="GMH_OECC",K1379,IF(Input!F$4="GMH_XOEC",M1379,IF(Input!F$4="GMH_Korea",O1379,IF(Input!F$4="GMH_EU",Q1379,IF(Input!F$4="Skysuper",#REF!,IF(Input!F$4="SkyII",#REF!,IF(Input!F$4="XO-8000",#REF!, "FALSE")))))))</f>
        <v>0</v>
      </c>
      <c r="J1379" s="210" t="s">
        <v>10359</v>
      </c>
      <c r="K1379" s="268">
        <v>0</v>
      </c>
      <c r="L1379" s="270" t="s">
        <v>10359</v>
      </c>
      <c r="M1379" s="270">
        <v>0</v>
      </c>
      <c r="N1379" s="270" t="s">
        <v>10359</v>
      </c>
      <c r="O1379" s="270">
        <v>0</v>
      </c>
      <c r="P1379" s="270" t="s">
        <v>10359</v>
      </c>
      <c r="Q1379" s="270">
        <v>0</v>
      </c>
      <c r="R1379" s="74"/>
      <c r="S1379" s="75" t="str">
        <f t="shared" si="123"/>
        <v>0000</v>
      </c>
      <c r="T1379" s="75" t="str">
        <f t="shared" si="124"/>
        <v>00000000000000000000000000000000</v>
      </c>
      <c r="V1379" s="197"/>
      <c r="W1379" s="75">
        <f t="shared" si="125"/>
        <v>0</v>
      </c>
      <c r="AE1379" s="479"/>
    </row>
    <row r="1380" spans="1:31" s="75" customFormat="1" ht="13.5" x14ac:dyDescent="0.2">
      <c r="A1380" s="211">
        <v>1377</v>
      </c>
      <c r="B1380" s="212" t="s">
        <v>6600</v>
      </c>
      <c r="C1380" s="213" t="s">
        <v>6600</v>
      </c>
      <c r="D1380" s="213" t="s">
        <v>6600</v>
      </c>
      <c r="E1380" s="213" t="s">
        <v>6600</v>
      </c>
      <c r="F1380" s="213" t="s">
        <v>6600</v>
      </c>
      <c r="G1380" s="214" t="s">
        <v>6600</v>
      </c>
      <c r="H1380" s="208" t="str">
        <f>IF(Input!F$4="GMH_OECC",J1380,IF(Input!F$4="GMH_XOEC",L1380,IF(Input!F$4="GMH_Korea",N1380,IF(Input!F$4="GMH_EU",P1380,IF(Input!F$4="Skysuper",#REF!,IF(Input!F$4="SkyII",#REF!,IF(Input!F$4="XO-8000",#REF!, "FALSE")))))))</f>
        <v>00</v>
      </c>
      <c r="I1380" s="209">
        <f>IF(Input!F$4="GMH_OECC",K1380,IF(Input!F$4="GMH_XOEC",M1380,IF(Input!F$4="GMH_Korea",O1380,IF(Input!F$4="GMH_EU",Q1380,IF(Input!F$4="Skysuper",#REF!,IF(Input!F$4="SkyII",#REF!,IF(Input!F$4="XO-8000",#REF!, "FALSE")))))))</f>
        <v>0</v>
      </c>
      <c r="J1380" s="210" t="s">
        <v>10359</v>
      </c>
      <c r="K1380" s="268">
        <v>0</v>
      </c>
      <c r="L1380" s="270" t="s">
        <v>10359</v>
      </c>
      <c r="M1380" s="270">
        <v>0</v>
      </c>
      <c r="N1380" s="270" t="s">
        <v>10359</v>
      </c>
      <c r="O1380" s="270">
        <v>0</v>
      </c>
      <c r="P1380" s="270" t="s">
        <v>10359</v>
      </c>
      <c r="Q1380" s="270">
        <v>0</v>
      </c>
      <c r="R1380" s="74"/>
      <c r="S1380" s="75" t="str">
        <f t="shared" si="123"/>
        <v>0000</v>
      </c>
      <c r="T1380" s="75" t="str">
        <f t="shared" si="124"/>
        <v>00000000000000000000000000000000</v>
      </c>
      <c r="V1380" s="197"/>
      <c r="W1380" s="75">
        <f t="shared" si="125"/>
        <v>0</v>
      </c>
      <c r="AE1380" s="479"/>
    </row>
    <row r="1381" spans="1:31" s="75" customFormat="1" ht="13.5" x14ac:dyDescent="0.2">
      <c r="A1381" s="211">
        <v>1378</v>
      </c>
      <c r="B1381" s="212" t="s">
        <v>6600</v>
      </c>
      <c r="C1381" s="213" t="s">
        <v>6600</v>
      </c>
      <c r="D1381" s="213" t="s">
        <v>6600</v>
      </c>
      <c r="E1381" s="213" t="s">
        <v>6600</v>
      </c>
      <c r="F1381" s="213" t="s">
        <v>6600</v>
      </c>
      <c r="G1381" s="214" t="s">
        <v>6600</v>
      </c>
      <c r="H1381" s="208" t="str">
        <f>IF(Input!F$4="GMH_OECC",J1381,IF(Input!F$4="GMH_XOEC",L1381,IF(Input!F$4="GMH_Korea",N1381,IF(Input!F$4="GMH_EU",P1381,IF(Input!F$4="Skysuper",#REF!,IF(Input!F$4="SkyII",#REF!,IF(Input!F$4="XO-8000",#REF!, "FALSE")))))))</f>
        <v>00</v>
      </c>
      <c r="I1381" s="209">
        <f>IF(Input!F$4="GMH_OECC",K1381,IF(Input!F$4="GMH_XOEC",M1381,IF(Input!F$4="GMH_Korea",O1381,IF(Input!F$4="GMH_EU",Q1381,IF(Input!F$4="Skysuper",#REF!,IF(Input!F$4="SkyII",#REF!,IF(Input!F$4="XO-8000",#REF!, "FALSE")))))))</f>
        <v>0</v>
      </c>
      <c r="J1381" s="210" t="s">
        <v>10359</v>
      </c>
      <c r="K1381" s="268">
        <v>0</v>
      </c>
      <c r="L1381" s="270" t="s">
        <v>10359</v>
      </c>
      <c r="M1381" s="270">
        <v>0</v>
      </c>
      <c r="N1381" s="270" t="s">
        <v>10359</v>
      </c>
      <c r="O1381" s="270">
        <v>0</v>
      </c>
      <c r="P1381" s="270" t="s">
        <v>10359</v>
      </c>
      <c r="Q1381" s="270">
        <v>0</v>
      </c>
      <c r="R1381" s="74"/>
      <c r="S1381" s="75" t="str">
        <f t="shared" si="123"/>
        <v>0000</v>
      </c>
      <c r="T1381" s="75" t="str">
        <f t="shared" si="124"/>
        <v>00000000000000000000000000000000</v>
      </c>
      <c r="V1381" s="197"/>
      <c r="W1381" s="75">
        <f t="shared" si="125"/>
        <v>0</v>
      </c>
      <c r="AE1381" s="479"/>
    </row>
    <row r="1382" spans="1:31" s="75" customFormat="1" ht="13.5" x14ac:dyDescent="0.2">
      <c r="A1382" s="211">
        <v>1379</v>
      </c>
      <c r="B1382" s="212" t="s">
        <v>6600</v>
      </c>
      <c r="C1382" s="213" t="s">
        <v>6600</v>
      </c>
      <c r="D1382" s="213" t="s">
        <v>6600</v>
      </c>
      <c r="E1382" s="213" t="s">
        <v>6600</v>
      </c>
      <c r="F1382" s="213" t="s">
        <v>6600</v>
      </c>
      <c r="G1382" s="214" t="s">
        <v>6600</v>
      </c>
      <c r="H1382" s="208" t="str">
        <f>IF(Input!F$4="GMH_OECC",J1382,IF(Input!F$4="GMH_XOEC",L1382,IF(Input!F$4="GMH_Korea",N1382,IF(Input!F$4="GMH_EU",P1382,IF(Input!F$4="Skysuper",#REF!,IF(Input!F$4="SkyII",#REF!,IF(Input!F$4="XO-8000",#REF!, "FALSE")))))))</f>
        <v>00</v>
      </c>
      <c r="I1382" s="209">
        <f>IF(Input!F$4="GMH_OECC",K1382,IF(Input!F$4="GMH_XOEC",M1382,IF(Input!F$4="GMH_Korea",O1382,IF(Input!F$4="GMH_EU",Q1382,IF(Input!F$4="Skysuper",#REF!,IF(Input!F$4="SkyII",#REF!,IF(Input!F$4="XO-8000",#REF!, "FALSE")))))))</f>
        <v>0</v>
      </c>
      <c r="J1382" s="210" t="s">
        <v>10359</v>
      </c>
      <c r="K1382" s="268">
        <v>0</v>
      </c>
      <c r="L1382" s="270" t="s">
        <v>10359</v>
      </c>
      <c r="M1382" s="270">
        <v>0</v>
      </c>
      <c r="N1382" s="270" t="s">
        <v>10359</v>
      </c>
      <c r="O1382" s="270">
        <v>0</v>
      </c>
      <c r="P1382" s="270" t="s">
        <v>10359</v>
      </c>
      <c r="Q1382" s="270">
        <v>0</v>
      </c>
      <c r="R1382" s="74"/>
      <c r="S1382" s="75" t="str">
        <f t="shared" si="123"/>
        <v>0000</v>
      </c>
      <c r="T1382" s="75" t="str">
        <f t="shared" si="124"/>
        <v>00000000000000000000000000000000</v>
      </c>
      <c r="V1382" s="197"/>
      <c r="W1382" s="75">
        <f t="shared" si="125"/>
        <v>0</v>
      </c>
      <c r="AE1382" s="479"/>
    </row>
    <row r="1383" spans="1:31" s="75" customFormat="1" ht="13.5" x14ac:dyDescent="0.2">
      <c r="A1383" s="211">
        <v>1380</v>
      </c>
      <c r="B1383" s="212" t="s">
        <v>6600</v>
      </c>
      <c r="C1383" s="213" t="s">
        <v>6600</v>
      </c>
      <c r="D1383" s="213" t="s">
        <v>6600</v>
      </c>
      <c r="E1383" s="213" t="s">
        <v>6600</v>
      </c>
      <c r="F1383" s="213" t="s">
        <v>6600</v>
      </c>
      <c r="G1383" s="214" t="s">
        <v>6600</v>
      </c>
      <c r="H1383" s="208" t="str">
        <f>IF(Input!F$4="GMH_OECC",J1383,IF(Input!F$4="GMH_XOEC",L1383,IF(Input!F$4="GMH_Korea",N1383,IF(Input!F$4="GMH_EU",P1383,IF(Input!F$4="Skysuper",#REF!,IF(Input!F$4="SkyII",#REF!,IF(Input!F$4="XO-8000",#REF!, "FALSE")))))))</f>
        <v>00</v>
      </c>
      <c r="I1383" s="209">
        <f>IF(Input!F$4="GMH_OECC",K1383,IF(Input!F$4="GMH_XOEC",M1383,IF(Input!F$4="GMH_Korea",O1383,IF(Input!F$4="GMH_EU",Q1383,IF(Input!F$4="Skysuper",#REF!,IF(Input!F$4="SkyII",#REF!,IF(Input!F$4="XO-8000",#REF!, "FALSE")))))))</f>
        <v>0</v>
      </c>
      <c r="J1383" s="210" t="s">
        <v>10359</v>
      </c>
      <c r="K1383" s="268">
        <v>0</v>
      </c>
      <c r="L1383" s="270" t="s">
        <v>10359</v>
      </c>
      <c r="M1383" s="270">
        <v>0</v>
      </c>
      <c r="N1383" s="270" t="s">
        <v>10359</v>
      </c>
      <c r="O1383" s="270">
        <v>0</v>
      </c>
      <c r="P1383" s="270" t="s">
        <v>10359</v>
      </c>
      <c r="Q1383" s="270">
        <v>0</v>
      </c>
      <c r="R1383" s="74"/>
      <c r="S1383" s="75" t="str">
        <f t="shared" si="123"/>
        <v>0000</v>
      </c>
      <c r="T1383" s="75" t="str">
        <f t="shared" si="124"/>
        <v>00000000000000000000000000000000</v>
      </c>
      <c r="V1383" s="197"/>
      <c r="W1383" s="75">
        <f t="shared" si="125"/>
        <v>0</v>
      </c>
      <c r="AE1383" s="479"/>
    </row>
    <row r="1384" spans="1:31" s="75" customFormat="1" ht="13.5" x14ac:dyDescent="0.2">
      <c r="A1384" s="211">
        <v>1381</v>
      </c>
      <c r="B1384" s="212" t="s">
        <v>6600</v>
      </c>
      <c r="C1384" s="213" t="s">
        <v>6600</v>
      </c>
      <c r="D1384" s="213" t="s">
        <v>6600</v>
      </c>
      <c r="E1384" s="213" t="s">
        <v>6600</v>
      </c>
      <c r="F1384" s="213" t="s">
        <v>6600</v>
      </c>
      <c r="G1384" s="214" t="s">
        <v>6600</v>
      </c>
      <c r="H1384" s="208" t="str">
        <f>IF(Input!F$4="GMH_OECC",J1384,IF(Input!F$4="GMH_XOEC",L1384,IF(Input!F$4="GMH_Korea",N1384,IF(Input!F$4="GMH_EU",P1384,IF(Input!F$4="Skysuper",#REF!,IF(Input!F$4="SkyII",#REF!,IF(Input!F$4="XO-8000",#REF!, "FALSE")))))))</f>
        <v>00</v>
      </c>
      <c r="I1384" s="209">
        <f>IF(Input!F$4="GMH_OECC",K1384,IF(Input!F$4="GMH_XOEC",M1384,IF(Input!F$4="GMH_Korea",O1384,IF(Input!F$4="GMH_EU",Q1384,IF(Input!F$4="Skysuper",#REF!,IF(Input!F$4="SkyII",#REF!,IF(Input!F$4="XO-8000",#REF!, "FALSE")))))))</f>
        <v>0</v>
      </c>
      <c r="J1384" s="210" t="s">
        <v>10359</v>
      </c>
      <c r="K1384" s="268">
        <v>0</v>
      </c>
      <c r="L1384" s="270" t="s">
        <v>10359</v>
      </c>
      <c r="M1384" s="270">
        <v>0</v>
      </c>
      <c r="N1384" s="270" t="s">
        <v>10359</v>
      </c>
      <c r="O1384" s="270">
        <v>0</v>
      </c>
      <c r="P1384" s="270" t="s">
        <v>10359</v>
      </c>
      <c r="Q1384" s="270">
        <v>0</v>
      </c>
      <c r="R1384" s="74"/>
      <c r="S1384" s="75" t="str">
        <f t="shared" si="123"/>
        <v>0000</v>
      </c>
      <c r="T1384" s="75" t="str">
        <f t="shared" si="124"/>
        <v>00000000000000000000000000000000</v>
      </c>
      <c r="V1384" s="197"/>
      <c r="W1384" s="75">
        <f t="shared" si="125"/>
        <v>0</v>
      </c>
      <c r="AE1384" s="479"/>
    </row>
    <row r="1385" spans="1:31" s="75" customFormat="1" ht="13.5" x14ac:dyDescent="0.2">
      <c r="A1385" s="211">
        <v>1382</v>
      </c>
      <c r="B1385" s="212" t="s">
        <v>6600</v>
      </c>
      <c r="C1385" s="213" t="s">
        <v>6600</v>
      </c>
      <c r="D1385" s="213" t="s">
        <v>6600</v>
      </c>
      <c r="E1385" s="213" t="s">
        <v>6600</v>
      </c>
      <c r="F1385" s="213" t="s">
        <v>6600</v>
      </c>
      <c r="G1385" s="214" t="s">
        <v>6600</v>
      </c>
      <c r="H1385" s="208" t="str">
        <f>IF(Input!F$4="GMH_OECC",J1385,IF(Input!F$4="GMH_XOEC",L1385,IF(Input!F$4="GMH_Korea",N1385,IF(Input!F$4="GMH_EU",P1385,IF(Input!F$4="Skysuper",#REF!,IF(Input!F$4="SkyII",#REF!,IF(Input!F$4="XO-8000",#REF!, "FALSE")))))))</f>
        <v>00</v>
      </c>
      <c r="I1385" s="209">
        <f>IF(Input!F$4="GMH_OECC",K1385,IF(Input!F$4="GMH_XOEC",M1385,IF(Input!F$4="GMH_Korea",O1385,IF(Input!F$4="GMH_EU",Q1385,IF(Input!F$4="Skysuper",#REF!,IF(Input!F$4="SkyII",#REF!,IF(Input!F$4="XO-8000",#REF!, "FALSE")))))))</f>
        <v>0</v>
      </c>
      <c r="J1385" s="210" t="s">
        <v>10359</v>
      </c>
      <c r="K1385" s="268">
        <v>0</v>
      </c>
      <c r="L1385" s="270" t="s">
        <v>10359</v>
      </c>
      <c r="M1385" s="270">
        <v>0</v>
      </c>
      <c r="N1385" s="270" t="s">
        <v>10359</v>
      </c>
      <c r="O1385" s="270">
        <v>0</v>
      </c>
      <c r="P1385" s="270" t="s">
        <v>10359</v>
      </c>
      <c r="Q1385" s="270">
        <v>0</v>
      </c>
      <c r="R1385" s="74"/>
      <c r="S1385" s="75" t="str">
        <f t="shared" si="123"/>
        <v>0000</v>
      </c>
      <c r="T1385" s="75" t="str">
        <f t="shared" si="124"/>
        <v>00000000000000000000000000000000</v>
      </c>
      <c r="V1385" s="197"/>
      <c r="W1385" s="75">
        <f t="shared" si="125"/>
        <v>0</v>
      </c>
      <c r="AE1385" s="479"/>
    </row>
    <row r="1386" spans="1:31" s="75" customFormat="1" ht="13.5" x14ac:dyDescent="0.2">
      <c r="A1386" s="211">
        <v>1383</v>
      </c>
      <c r="B1386" s="212" t="s">
        <v>6600</v>
      </c>
      <c r="C1386" s="213" t="s">
        <v>6600</v>
      </c>
      <c r="D1386" s="213" t="s">
        <v>6600</v>
      </c>
      <c r="E1386" s="213" t="s">
        <v>6600</v>
      </c>
      <c r="F1386" s="213" t="s">
        <v>6600</v>
      </c>
      <c r="G1386" s="214" t="s">
        <v>6600</v>
      </c>
      <c r="H1386" s="208" t="str">
        <f>IF(Input!F$4="GMH_OECC",J1386,IF(Input!F$4="GMH_XOEC",L1386,IF(Input!F$4="GMH_Korea",N1386,IF(Input!F$4="GMH_EU",P1386,IF(Input!F$4="Skysuper",#REF!,IF(Input!F$4="SkyII",#REF!,IF(Input!F$4="XO-8000",#REF!, "FALSE")))))))</f>
        <v>00</v>
      </c>
      <c r="I1386" s="209">
        <f>IF(Input!F$4="GMH_OECC",K1386,IF(Input!F$4="GMH_XOEC",M1386,IF(Input!F$4="GMH_Korea",O1386,IF(Input!F$4="GMH_EU",Q1386,IF(Input!F$4="Skysuper",#REF!,IF(Input!F$4="SkyII",#REF!,IF(Input!F$4="XO-8000",#REF!, "FALSE")))))))</f>
        <v>0</v>
      </c>
      <c r="J1386" s="210" t="s">
        <v>10359</v>
      </c>
      <c r="K1386" s="268">
        <v>0</v>
      </c>
      <c r="L1386" s="270" t="s">
        <v>10359</v>
      </c>
      <c r="M1386" s="270">
        <v>0</v>
      </c>
      <c r="N1386" s="270" t="s">
        <v>10359</v>
      </c>
      <c r="O1386" s="270">
        <v>0</v>
      </c>
      <c r="P1386" s="270" t="s">
        <v>10359</v>
      </c>
      <c r="Q1386" s="270">
        <v>0</v>
      </c>
      <c r="R1386" s="74"/>
      <c r="S1386" s="75" t="str">
        <f t="shared" si="123"/>
        <v>0000</v>
      </c>
      <c r="T1386" s="75" t="str">
        <f t="shared" si="124"/>
        <v>00000000000000000000000000000000</v>
      </c>
      <c r="V1386" s="197"/>
      <c r="W1386" s="75">
        <f t="shared" si="125"/>
        <v>0</v>
      </c>
      <c r="AE1386" s="479"/>
    </row>
    <row r="1387" spans="1:31" s="75" customFormat="1" ht="13.5" x14ac:dyDescent="0.2">
      <c r="A1387" s="211">
        <v>1384</v>
      </c>
      <c r="B1387" s="212" t="s">
        <v>6600</v>
      </c>
      <c r="C1387" s="213" t="s">
        <v>6600</v>
      </c>
      <c r="D1387" s="213" t="s">
        <v>6600</v>
      </c>
      <c r="E1387" s="213" t="s">
        <v>6600</v>
      </c>
      <c r="F1387" s="213" t="s">
        <v>6600</v>
      </c>
      <c r="G1387" s="214" t="s">
        <v>6600</v>
      </c>
      <c r="H1387" s="208" t="str">
        <f>IF(Input!F$4="GMH_OECC",J1387,IF(Input!F$4="GMH_XOEC",L1387,IF(Input!F$4="GMH_Korea",N1387,IF(Input!F$4="GMH_EU",P1387,IF(Input!F$4="Skysuper",#REF!,IF(Input!F$4="SkyII",#REF!,IF(Input!F$4="XO-8000",#REF!, "FALSE")))))))</f>
        <v>00</v>
      </c>
      <c r="I1387" s="209">
        <f>IF(Input!F$4="GMH_OECC",K1387,IF(Input!F$4="GMH_XOEC",M1387,IF(Input!F$4="GMH_Korea",O1387,IF(Input!F$4="GMH_EU",Q1387,IF(Input!F$4="Skysuper",#REF!,IF(Input!F$4="SkyII",#REF!,IF(Input!F$4="XO-8000",#REF!, "FALSE")))))))</f>
        <v>0</v>
      </c>
      <c r="J1387" s="210" t="s">
        <v>10359</v>
      </c>
      <c r="K1387" s="268">
        <v>0</v>
      </c>
      <c r="L1387" s="270" t="s">
        <v>10359</v>
      </c>
      <c r="M1387" s="270">
        <v>0</v>
      </c>
      <c r="N1387" s="270" t="s">
        <v>10359</v>
      </c>
      <c r="O1387" s="270">
        <v>0</v>
      </c>
      <c r="P1387" s="270" t="s">
        <v>10359</v>
      </c>
      <c r="Q1387" s="270">
        <v>0</v>
      </c>
      <c r="R1387" s="74"/>
      <c r="S1387" s="75" t="str">
        <f t="shared" si="123"/>
        <v>0000</v>
      </c>
      <c r="T1387" s="75" t="str">
        <f t="shared" si="124"/>
        <v>00000000000000000000000000000000</v>
      </c>
      <c r="V1387" s="197"/>
      <c r="W1387" s="75">
        <f t="shared" si="125"/>
        <v>0</v>
      </c>
      <c r="AE1387" s="479"/>
    </row>
    <row r="1388" spans="1:31" s="75" customFormat="1" ht="13.5" x14ac:dyDescent="0.2">
      <c r="A1388" s="211">
        <v>1385</v>
      </c>
      <c r="B1388" s="212" t="s">
        <v>6600</v>
      </c>
      <c r="C1388" s="213" t="s">
        <v>6600</v>
      </c>
      <c r="D1388" s="213" t="s">
        <v>6600</v>
      </c>
      <c r="E1388" s="213" t="s">
        <v>6600</v>
      </c>
      <c r="F1388" s="213" t="s">
        <v>6600</v>
      </c>
      <c r="G1388" s="214" t="s">
        <v>6600</v>
      </c>
      <c r="H1388" s="208" t="str">
        <f>IF(Input!F$4="GMH_OECC",J1388,IF(Input!F$4="GMH_XOEC",L1388,IF(Input!F$4="GMH_Korea",N1388,IF(Input!F$4="GMH_EU",P1388,IF(Input!F$4="Skysuper",#REF!,IF(Input!F$4="SkyII",#REF!,IF(Input!F$4="XO-8000",#REF!, "FALSE")))))))</f>
        <v>00</v>
      </c>
      <c r="I1388" s="209">
        <f>IF(Input!F$4="GMH_OECC",K1388,IF(Input!F$4="GMH_XOEC",M1388,IF(Input!F$4="GMH_Korea",O1388,IF(Input!F$4="GMH_EU",Q1388,IF(Input!F$4="Skysuper",#REF!,IF(Input!F$4="SkyII",#REF!,IF(Input!F$4="XO-8000",#REF!, "FALSE")))))))</f>
        <v>0</v>
      </c>
      <c r="J1388" s="210" t="s">
        <v>10359</v>
      </c>
      <c r="K1388" s="268">
        <v>0</v>
      </c>
      <c r="L1388" s="270" t="s">
        <v>10359</v>
      </c>
      <c r="M1388" s="270">
        <v>0</v>
      </c>
      <c r="N1388" s="270" t="s">
        <v>10359</v>
      </c>
      <c r="O1388" s="270">
        <v>0</v>
      </c>
      <c r="P1388" s="270" t="s">
        <v>10359</v>
      </c>
      <c r="Q1388" s="270">
        <v>0</v>
      </c>
      <c r="R1388" s="74"/>
      <c r="S1388" s="75" t="str">
        <f t="shared" si="123"/>
        <v>0000</v>
      </c>
      <c r="T1388" s="75" t="str">
        <f t="shared" si="124"/>
        <v>00000000000000000000000000000000</v>
      </c>
      <c r="V1388" s="197"/>
      <c r="W1388" s="75">
        <f t="shared" si="125"/>
        <v>0</v>
      </c>
      <c r="AE1388" s="479"/>
    </row>
    <row r="1389" spans="1:31" s="75" customFormat="1" ht="13.5" x14ac:dyDescent="0.2">
      <c r="A1389" s="211">
        <v>1386</v>
      </c>
      <c r="B1389" s="212" t="s">
        <v>6600</v>
      </c>
      <c r="C1389" s="213" t="s">
        <v>6600</v>
      </c>
      <c r="D1389" s="213" t="s">
        <v>6600</v>
      </c>
      <c r="E1389" s="213" t="s">
        <v>6600</v>
      </c>
      <c r="F1389" s="213" t="s">
        <v>6600</v>
      </c>
      <c r="G1389" s="214" t="s">
        <v>6600</v>
      </c>
      <c r="H1389" s="208" t="str">
        <f>IF(Input!F$4="GMH_OECC",J1389,IF(Input!F$4="GMH_XOEC",L1389,IF(Input!F$4="GMH_Korea",N1389,IF(Input!F$4="GMH_EU",P1389,IF(Input!F$4="Skysuper",#REF!,IF(Input!F$4="SkyII",#REF!,IF(Input!F$4="XO-8000",#REF!, "FALSE")))))))</f>
        <v>00</v>
      </c>
      <c r="I1389" s="209">
        <f>IF(Input!F$4="GMH_OECC",K1389,IF(Input!F$4="GMH_XOEC",M1389,IF(Input!F$4="GMH_Korea",O1389,IF(Input!F$4="GMH_EU",Q1389,IF(Input!F$4="Skysuper",#REF!,IF(Input!F$4="SkyII",#REF!,IF(Input!F$4="XO-8000",#REF!, "FALSE")))))))</f>
        <v>0</v>
      </c>
      <c r="J1389" s="210" t="s">
        <v>10359</v>
      </c>
      <c r="K1389" s="268">
        <v>0</v>
      </c>
      <c r="L1389" s="270" t="s">
        <v>10359</v>
      </c>
      <c r="M1389" s="270">
        <v>0</v>
      </c>
      <c r="N1389" s="270" t="s">
        <v>10359</v>
      </c>
      <c r="O1389" s="270">
        <v>0</v>
      </c>
      <c r="P1389" s="270" t="s">
        <v>10359</v>
      </c>
      <c r="Q1389" s="270">
        <v>0</v>
      </c>
      <c r="R1389" s="74"/>
      <c r="S1389" s="75" t="str">
        <f t="shared" si="123"/>
        <v>0000</v>
      </c>
      <c r="T1389" s="75" t="str">
        <f t="shared" si="124"/>
        <v>00000000000000000000000000000000</v>
      </c>
      <c r="V1389" s="197"/>
      <c r="W1389" s="75">
        <f t="shared" si="125"/>
        <v>0</v>
      </c>
      <c r="AE1389" s="479"/>
    </row>
    <row r="1390" spans="1:31" s="75" customFormat="1" ht="13.5" x14ac:dyDescent="0.2">
      <c r="A1390" s="211">
        <v>1387</v>
      </c>
      <c r="B1390" s="212" t="s">
        <v>6600</v>
      </c>
      <c r="C1390" s="213" t="s">
        <v>6600</v>
      </c>
      <c r="D1390" s="213" t="s">
        <v>6600</v>
      </c>
      <c r="E1390" s="213" t="s">
        <v>6600</v>
      </c>
      <c r="F1390" s="213" t="s">
        <v>6600</v>
      </c>
      <c r="G1390" s="214" t="s">
        <v>6600</v>
      </c>
      <c r="H1390" s="208" t="str">
        <f>IF(Input!F$4="GMH_OECC",J1390,IF(Input!F$4="GMH_XOEC",L1390,IF(Input!F$4="GMH_Korea",N1390,IF(Input!F$4="GMH_EU",P1390,IF(Input!F$4="Skysuper",#REF!,IF(Input!F$4="SkyII",#REF!,IF(Input!F$4="XO-8000",#REF!, "FALSE")))))))</f>
        <v>00</v>
      </c>
      <c r="I1390" s="209">
        <f>IF(Input!F$4="GMH_OECC",K1390,IF(Input!F$4="GMH_XOEC",M1390,IF(Input!F$4="GMH_Korea",O1390,IF(Input!F$4="GMH_EU",Q1390,IF(Input!F$4="Skysuper",#REF!,IF(Input!F$4="SkyII",#REF!,IF(Input!F$4="XO-8000",#REF!, "FALSE")))))))</f>
        <v>0</v>
      </c>
      <c r="J1390" s="210" t="s">
        <v>10359</v>
      </c>
      <c r="K1390" s="268">
        <v>0</v>
      </c>
      <c r="L1390" s="270" t="s">
        <v>10359</v>
      </c>
      <c r="M1390" s="270">
        <v>0</v>
      </c>
      <c r="N1390" s="270" t="s">
        <v>10359</v>
      </c>
      <c r="O1390" s="270">
        <v>0</v>
      </c>
      <c r="P1390" s="270" t="s">
        <v>10359</v>
      </c>
      <c r="Q1390" s="270">
        <v>0</v>
      </c>
      <c r="R1390" s="74"/>
      <c r="S1390" s="75" t="str">
        <f t="shared" si="123"/>
        <v>0000</v>
      </c>
      <c r="T1390" s="75" t="str">
        <f t="shared" si="124"/>
        <v>00000000000000000000000000000000</v>
      </c>
      <c r="V1390" s="197"/>
      <c r="W1390" s="75">
        <f t="shared" si="125"/>
        <v>0</v>
      </c>
      <c r="AE1390" s="479"/>
    </row>
    <row r="1391" spans="1:31" s="75" customFormat="1" ht="13.5" x14ac:dyDescent="0.2">
      <c r="A1391" s="211">
        <v>1388</v>
      </c>
      <c r="B1391" s="212" t="s">
        <v>6600</v>
      </c>
      <c r="C1391" s="213" t="s">
        <v>6600</v>
      </c>
      <c r="D1391" s="213" t="s">
        <v>6600</v>
      </c>
      <c r="E1391" s="213" t="s">
        <v>6600</v>
      </c>
      <c r="F1391" s="213" t="s">
        <v>6600</v>
      </c>
      <c r="G1391" s="214" t="s">
        <v>6600</v>
      </c>
      <c r="H1391" s="208" t="str">
        <f>IF(Input!F$4="GMH_OECC",J1391,IF(Input!F$4="GMH_XOEC",L1391,IF(Input!F$4="GMH_Korea",N1391,IF(Input!F$4="GMH_EU",P1391,IF(Input!F$4="Skysuper",#REF!,IF(Input!F$4="SkyII",#REF!,IF(Input!F$4="XO-8000",#REF!, "FALSE")))))))</f>
        <v>00</v>
      </c>
      <c r="I1391" s="209">
        <f>IF(Input!F$4="GMH_OECC",K1391,IF(Input!F$4="GMH_XOEC",M1391,IF(Input!F$4="GMH_Korea",O1391,IF(Input!F$4="GMH_EU",Q1391,IF(Input!F$4="Skysuper",#REF!,IF(Input!F$4="SkyII",#REF!,IF(Input!F$4="XO-8000",#REF!, "FALSE")))))))</f>
        <v>0</v>
      </c>
      <c r="J1391" s="210" t="s">
        <v>10359</v>
      </c>
      <c r="K1391" s="268">
        <v>0</v>
      </c>
      <c r="L1391" s="270" t="s">
        <v>10359</v>
      </c>
      <c r="M1391" s="270">
        <v>0</v>
      </c>
      <c r="N1391" s="270" t="s">
        <v>10359</v>
      </c>
      <c r="O1391" s="270">
        <v>0</v>
      </c>
      <c r="P1391" s="270" t="s">
        <v>10359</v>
      </c>
      <c r="Q1391" s="270">
        <v>0</v>
      </c>
      <c r="R1391" s="74"/>
      <c r="S1391" s="75" t="str">
        <f t="shared" si="123"/>
        <v>0000</v>
      </c>
      <c r="T1391" s="75" t="str">
        <f t="shared" si="124"/>
        <v>00000000000000000000000000000000</v>
      </c>
      <c r="V1391" s="197"/>
      <c r="W1391" s="75">
        <f t="shared" si="125"/>
        <v>0</v>
      </c>
      <c r="AE1391" s="479"/>
    </row>
    <row r="1392" spans="1:31" s="75" customFormat="1" ht="13.5" x14ac:dyDescent="0.2">
      <c r="A1392" s="211">
        <v>1389</v>
      </c>
      <c r="B1392" s="212" t="s">
        <v>6600</v>
      </c>
      <c r="C1392" s="213" t="s">
        <v>6600</v>
      </c>
      <c r="D1392" s="213" t="s">
        <v>6600</v>
      </c>
      <c r="E1392" s="213" t="s">
        <v>6600</v>
      </c>
      <c r="F1392" s="213" t="s">
        <v>6600</v>
      </c>
      <c r="G1392" s="214" t="s">
        <v>6600</v>
      </c>
      <c r="H1392" s="208" t="str">
        <f>IF(Input!F$4="GMH_OECC",J1392,IF(Input!F$4="GMH_XOEC",L1392,IF(Input!F$4="GMH_Korea",N1392,IF(Input!F$4="GMH_EU",P1392,IF(Input!F$4="Skysuper",#REF!,IF(Input!F$4="SkyII",#REF!,IF(Input!F$4="XO-8000",#REF!, "FALSE")))))))</f>
        <v>00</v>
      </c>
      <c r="I1392" s="209">
        <f>IF(Input!F$4="GMH_OECC",K1392,IF(Input!F$4="GMH_XOEC",M1392,IF(Input!F$4="GMH_Korea",O1392,IF(Input!F$4="GMH_EU",Q1392,IF(Input!F$4="Skysuper",#REF!,IF(Input!F$4="SkyII",#REF!,IF(Input!F$4="XO-8000",#REF!, "FALSE")))))))</f>
        <v>0</v>
      </c>
      <c r="J1392" s="210" t="s">
        <v>10359</v>
      </c>
      <c r="K1392" s="268">
        <v>0</v>
      </c>
      <c r="L1392" s="270" t="s">
        <v>10359</v>
      </c>
      <c r="M1392" s="270">
        <v>0</v>
      </c>
      <c r="N1392" s="270" t="s">
        <v>10359</v>
      </c>
      <c r="O1392" s="270">
        <v>0</v>
      </c>
      <c r="P1392" s="270" t="s">
        <v>10359</v>
      </c>
      <c r="Q1392" s="270">
        <v>0</v>
      </c>
      <c r="R1392" s="74"/>
      <c r="S1392" s="75" t="str">
        <f t="shared" si="123"/>
        <v>0000</v>
      </c>
      <c r="T1392" s="75" t="str">
        <f t="shared" si="124"/>
        <v>00000000000000000000000000000000</v>
      </c>
      <c r="V1392" s="197"/>
      <c r="W1392" s="75">
        <f t="shared" si="125"/>
        <v>0</v>
      </c>
      <c r="AE1392" s="479"/>
    </row>
    <row r="1393" spans="1:31" s="75" customFormat="1" ht="13.5" x14ac:dyDescent="0.2">
      <c r="A1393" s="211">
        <v>1390</v>
      </c>
      <c r="B1393" s="212" t="s">
        <v>6600</v>
      </c>
      <c r="C1393" s="213" t="s">
        <v>6600</v>
      </c>
      <c r="D1393" s="213" t="s">
        <v>6600</v>
      </c>
      <c r="E1393" s="213" t="s">
        <v>6600</v>
      </c>
      <c r="F1393" s="213" t="s">
        <v>6600</v>
      </c>
      <c r="G1393" s="214" t="s">
        <v>6600</v>
      </c>
      <c r="H1393" s="208" t="str">
        <f>IF(Input!F$4="GMH_OECC",J1393,IF(Input!F$4="GMH_XOEC",L1393,IF(Input!F$4="GMH_Korea",N1393,IF(Input!F$4="GMH_EU",P1393,IF(Input!F$4="Skysuper",#REF!,IF(Input!F$4="SkyII",#REF!,IF(Input!F$4="XO-8000",#REF!, "FALSE")))))))</f>
        <v>00</v>
      </c>
      <c r="I1393" s="209">
        <f>IF(Input!F$4="GMH_OECC",K1393,IF(Input!F$4="GMH_XOEC",M1393,IF(Input!F$4="GMH_Korea",O1393,IF(Input!F$4="GMH_EU",Q1393,IF(Input!F$4="Skysuper",#REF!,IF(Input!F$4="SkyII",#REF!,IF(Input!F$4="XO-8000",#REF!, "FALSE")))))))</f>
        <v>0</v>
      </c>
      <c r="J1393" s="210" t="s">
        <v>10359</v>
      </c>
      <c r="K1393" s="268">
        <v>0</v>
      </c>
      <c r="L1393" s="270" t="s">
        <v>10359</v>
      </c>
      <c r="M1393" s="270">
        <v>0</v>
      </c>
      <c r="N1393" s="270" t="s">
        <v>10359</v>
      </c>
      <c r="O1393" s="270">
        <v>0</v>
      </c>
      <c r="P1393" s="270" t="s">
        <v>10359</v>
      </c>
      <c r="Q1393" s="270">
        <v>0</v>
      </c>
      <c r="R1393" s="74"/>
      <c r="S1393" s="75" t="str">
        <f t="shared" si="123"/>
        <v>0000</v>
      </c>
      <c r="T1393" s="75" t="str">
        <f t="shared" si="124"/>
        <v>00000000000000000000000000000000</v>
      </c>
      <c r="V1393" s="197"/>
      <c r="W1393" s="75">
        <f t="shared" si="125"/>
        <v>0</v>
      </c>
      <c r="AE1393" s="479"/>
    </row>
    <row r="1394" spans="1:31" s="75" customFormat="1" ht="13.5" x14ac:dyDescent="0.2">
      <c r="A1394" s="211">
        <v>1391</v>
      </c>
      <c r="B1394" s="212" t="s">
        <v>6600</v>
      </c>
      <c r="C1394" s="213" t="s">
        <v>6600</v>
      </c>
      <c r="D1394" s="213" t="s">
        <v>6600</v>
      </c>
      <c r="E1394" s="213" t="s">
        <v>6600</v>
      </c>
      <c r="F1394" s="213" t="s">
        <v>6600</v>
      </c>
      <c r="G1394" s="214" t="s">
        <v>6600</v>
      </c>
      <c r="H1394" s="208" t="str">
        <f>IF(Input!F$4="GMH_OECC",J1394,IF(Input!F$4="GMH_XOEC",L1394,IF(Input!F$4="GMH_Korea",N1394,IF(Input!F$4="GMH_EU",P1394,IF(Input!F$4="Skysuper",#REF!,IF(Input!F$4="SkyII",#REF!,IF(Input!F$4="XO-8000",#REF!, "FALSE")))))))</f>
        <v>00</v>
      </c>
      <c r="I1394" s="209">
        <f>IF(Input!F$4="GMH_OECC",K1394,IF(Input!F$4="GMH_XOEC",M1394,IF(Input!F$4="GMH_Korea",O1394,IF(Input!F$4="GMH_EU",Q1394,IF(Input!F$4="Skysuper",#REF!,IF(Input!F$4="SkyII",#REF!,IF(Input!F$4="XO-8000",#REF!, "FALSE")))))))</f>
        <v>0</v>
      </c>
      <c r="J1394" s="210" t="s">
        <v>10359</v>
      </c>
      <c r="K1394" s="268">
        <v>0</v>
      </c>
      <c r="L1394" s="270" t="s">
        <v>10359</v>
      </c>
      <c r="M1394" s="270">
        <v>0</v>
      </c>
      <c r="N1394" s="270" t="s">
        <v>10359</v>
      </c>
      <c r="O1394" s="270">
        <v>0</v>
      </c>
      <c r="P1394" s="270" t="s">
        <v>10359</v>
      </c>
      <c r="Q1394" s="270">
        <v>0</v>
      </c>
      <c r="R1394" s="74"/>
      <c r="S1394" s="75" t="str">
        <f t="shared" si="123"/>
        <v>0000</v>
      </c>
      <c r="T1394" s="75" t="str">
        <f t="shared" si="124"/>
        <v>00000000000000000000000000000000</v>
      </c>
      <c r="V1394" s="197"/>
      <c r="W1394" s="75">
        <f t="shared" si="125"/>
        <v>0</v>
      </c>
      <c r="AE1394" s="479"/>
    </row>
    <row r="1395" spans="1:31" s="75" customFormat="1" ht="13.5" x14ac:dyDescent="0.2">
      <c r="A1395" s="211">
        <v>1392</v>
      </c>
      <c r="B1395" s="212" t="s">
        <v>6600</v>
      </c>
      <c r="C1395" s="213" t="s">
        <v>6600</v>
      </c>
      <c r="D1395" s="213" t="s">
        <v>6600</v>
      </c>
      <c r="E1395" s="213" t="s">
        <v>6600</v>
      </c>
      <c r="F1395" s="213" t="s">
        <v>6600</v>
      </c>
      <c r="G1395" s="214" t="s">
        <v>6600</v>
      </c>
      <c r="H1395" s="208" t="str">
        <f>IF(Input!F$4="GMH_OECC",J1395,IF(Input!F$4="GMH_XOEC",L1395,IF(Input!F$4="GMH_Korea",N1395,IF(Input!F$4="GMH_EU",P1395,IF(Input!F$4="Skysuper",#REF!,IF(Input!F$4="SkyII",#REF!,IF(Input!F$4="XO-8000",#REF!, "FALSE")))))))</f>
        <v>00</v>
      </c>
      <c r="I1395" s="209">
        <f>IF(Input!F$4="GMH_OECC",K1395,IF(Input!F$4="GMH_XOEC",M1395,IF(Input!F$4="GMH_Korea",O1395,IF(Input!F$4="GMH_EU",Q1395,IF(Input!F$4="Skysuper",#REF!,IF(Input!F$4="SkyII",#REF!,IF(Input!F$4="XO-8000",#REF!, "FALSE")))))))</f>
        <v>0</v>
      </c>
      <c r="J1395" s="210" t="s">
        <v>10359</v>
      </c>
      <c r="K1395" s="268">
        <v>0</v>
      </c>
      <c r="L1395" s="270" t="s">
        <v>10359</v>
      </c>
      <c r="M1395" s="270">
        <v>0</v>
      </c>
      <c r="N1395" s="270" t="s">
        <v>10359</v>
      </c>
      <c r="O1395" s="270">
        <v>0</v>
      </c>
      <c r="P1395" s="270" t="s">
        <v>10359</v>
      </c>
      <c r="Q1395" s="270">
        <v>0</v>
      </c>
      <c r="R1395" s="74"/>
      <c r="S1395" s="75" t="str">
        <f t="shared" si="123"/>
        <v>0000</v>
      </c>
      <c r="T1395" s="75" t="str">
        <f t="shared" si="124"/>
        <v>00000000000000000000000000000000</v>
      </c>
      <c r="V1395" s="197"/>
      <c r="W1395" s="75">
        <f t="shared" si="125"/>
        <v>0</v>
      </c>
      <c r="AE1395" s="479"/>
    </row>
    <row r="1396" spans="1:31" s="75" customFormat="1" ht="13.5" x14ac:dyDescent="0.2">
      <c r="A1396" s="211">
        <v>1393</v>
      </c>
      <c r="B1396" s="212" t="s">
        <v>6600</v>
      </c>
      <c r="C1396" s="213" t="s">
        <v>6600</v>
      </c>
      <c r="D1396" s="213" t="s">
        <v>6600</v>
      </c>
      <c r="E1396" s="213" t="s">
        <v>6600</v>
      </c>
      <c r="F1396" s="213" t="s">
        <v>6600</v>
      </c>
      <c r="G1396" s="214" t="s">
        <v>6600</v>
      </c>
      <c r="H1396" s="208" t="str">
        <f>IF(Input!F$4="GMH_OECC",J1396,IF(Input!F$4="GMH_XOEC",L1396,IF(Input!F$4="GMH_Korea",N1396,IF(Input!F$4="GMH_EU",P1396,IF(Input!F$4="Skysuper",#REF!,IF(Input!F$4="SkyII",#REF!,IF(Input!F$4="XO-8000",#REF!, "FALSE")))))))</f>
        <v>00</v>
      </c>
      <c r="I1396" s="209">
        <f>IF(Input!F$4="GMH_OECC",K1396,IF(Input!F$4="GMH_XOEC",M1396,IF(Input!F$4="GMH_Korea",O1396,IF(Input!F$4="GMH_EU",Q1396,IF(Input!F$4="Skysuper",#REF!,IF(Input!F$4="SkyII",#REF!,IF(Input!F$4="XO-8000",#REF!, "FALSE")))))))</f>
        <v>0</v>
      </c>
      <c r="J1396" s="210" t="s">
        <v>10359</v>
      </c>
      <c r="K1396" s="268">
        <v>0</v>
      </c>
      <c r="L1396" s="270" t="s">
        <v>10359</v>
      </c>
      <c r="M1396" s="270">
        <v>0</v>
      </c>
      <c r="N1396" s="270" t="s">
        <v>10359</v>
      </c>
      <c r="O1396" s="270">
        <v>0</v>
      </c>
      <c r="P1396" s="270" t="s">
        <v>10359</v>
      </c>
      <c r="Q1396" s="270">
        <v>0</v>
      </c>
      <c r="R1396" s="74"/>
      <c r="S1396" s="75" t="str">
        <f t="shared" ref="S1396:S1459" si="126">"0"&amp;DEC2HEX(2^(I1396-1))&amp;IF(LEN(DEC2HEX(H1396))=2,DEC2HEX(H1396),"0"&amp;DEC2HEX(H1396))</f>
        <v>0000</v>
      </c>
      <c r="T1396" s="75" t="str">
        <f t="shared" si="124"/>
        <v>00000000000000000000000000000000</v>
      </c>
      <c r="V1396" s="197"/>
      <c r="W1396" s="75">
        <f t="shared" si="125"/>
        <v>0</v>
      </c>
      <c r="AE1396" s="479"/>
    </row>
    <row r="1397" spans="1:31" s="75" customFormat="1" ht="13.5" x14ac:dyDescent="0.2">
      <c r="A1397" s="211">
        <v>1394</v>
      </c>
      <c r="B1397" s="212" t="s">
        <v>6600</v>
      </c>
      <c r="C1397" s="213" t="s">
        <v>6600</v>
      </c>
      <c r="D1397" s="213" t="s">
        <v>6600</v>
      </c>
      <c r="E1397" s="213" t="s">
        <v>6600</v>
      </c>
      <c r="F1397" s="213" t="s">
        <v>6600</v>
      </c>
      <c r="G1397" s="214" t="s">
        <v>6600</v>
      </c>
      <c r="H1397" s="208" t="str">
        <f>IF(Input!F$4="GMH_OECC",J1397,IF(Input!F$4="GMH_XOEC",L1397,IF(Input!F$4="GMH_Korea",N1397,IF(Input!F$4="GMH_EU",P1397,IF(Input!F$4="Skysuper",#REF!,IF(Input!F$4="SkyII",#REF!,IF(Input!F$4="XO-8000",#REF!, "FALSE")))))))</f>
        <v>00</v>
      </c>
      <c r="I1397" s="209">
        <f>IF(Input!F$4="GMH_OECC",K1397,IF(Input!F$4="GMH_XOEC",M1397,IF(Input!F$4="GMH_Korea",O1397,IF(Input!F$4="GMH_EU",Q1397,IF(Input!F$4="Skysuper",#REF!,IF(Input!F$4="SkyII",#REF!,IF(Input!F$4="XO-8000",#REF!, "FALSE")))))))</f>
        <v>0</v>
      </c>
      <c r="J1397" s="210" t="s">
        <v>10359</v>
      </c>
      <c r="K1397" s="268">
        <v>0</v>
      </c>
      <c r="L1397" s="270" t="s">
        <v>10359</v>
      </c>
      <c r="M1397" s="270">
        <v>0</v>
      </c>
      <c r="N1397" s="270" t="s">
        <v>10359</v>
      </c>
      <c r="O1397" s="270">
        <v>0</v>
      </c>
      <c r="P1397" s="270" t="s">
        <v>10359</v>
      </c>
      <c r="Q1397" s="270">
        <v>0</v>
      </c>
      <c r="R1397" s="74"/>
      <c r="S1397" s="75" t="str">
        <f t="shared" si="126"/>
        <v>0000</v>
      </c>
      <c r="T1397" s="75" t="str">
        <f t="shared" si="124"/>
        <v>00000000000000000000000000000000</v>
      </c>
      <c r="V1397" s="197"/>
      <c r="W1397" s="75">
        <f t="shared" si="125"/>
        <v>0</v>
      </c>
      <c r="AE1397" s="479"/>
    </row>
    <row r="1398" spans="1:31" s="75" customFormat="1" ht="13.5" x14ac:dyDescent="0.2">
      <c r="A1398" s="211">
        <v>1395</v>
      </c>
      <c r="B1398" s="212" t="s">
        <v>6600</v>
      </c>
      <c r="C1398" s="213" t="s">
        <v>6600</v>
      </c>
      <c r="D1398" s="213" t="s">
        <v>6600</v>
      </c>
      <c r="E1398" s="213" t="s">
        <v>6600</v>
      </c>
      <c r="F1398" s="213" t="s">
        <v>6600</v>
      </c>
      <c r="G1398" s="214" t="s">
        <v>6600</v>
      </c>
      <c r="H1398" s="208" t="str">
        <f>IF(Input!F$4="GMH_OECC",J1398,IF(Input!F$4="GMH_XOEC",L1398,IF(Input!F$4="GMH_Korea",N1398,IF(Input!F$4="GMH_EU",P1398,IF(Input!F$4="Skysuper",#REF!,IF(Input!F$4="SkyII",#REF!,IF(Input!F$4="XO-8000",#REF!, "FALSE")))))))</f>
        <v>00</v>
      </c>
      <c r="I1398" s="209">
        <f>IF(Input!F$4="GMH_OECC",K1398,IF(Input!F$4="GMH_XOEC",M1398,IF(Input!F$4="GMH_Korea",O1398,IF(Input!F$4="GMH_EU",Q1398,IF(Input!F$4="Skysuper",#REF!,IF(Input!F$4="SkyII",#REF!,IF(Input!F$4="XO-8000",#REF!, "FALSE")))))))</f>
        <v>0</v>
      </c>
      <c r="J1398" s="210" t="s">
        <v>10359</v>
      </c>
      <c r="K1398" s="268">
        <v>0</v>
      </c>
      <c r="L1398" s="270" t="s">
        <v>10359</v>
      </c>
      <c r="M1398" s="270">
        <v>0</v>
      </c>
      <c r="N1398" s="270" t="s">
        <v>10359</v>
      </c>
      <c r="O1398" s="270">
        <v>0</v>
      </c>
      <c r="P1398" s="270" t="s">
        <v>10359</v>
      </c>
      <c r="Q1398" s="270">
        <v>0</v>
      </c>
      <c r="R1398" s="74"/>
      <c r="S1398" s="75" t="str">
        <f t="shared" si="126"/>
        <v>0000</v>
      </c>
      <c r="T1398" s="75" t="str">
        <f t="shared" si="124"/>
        <v>00000000000000000000000000000000</v>
      </c>
      <c r="V1398" s="197"/>
      <c r="W1398" s="75">
        <f t="shared" si="125"/>
        <v>0</v>
      </c>
      <c r="AE1398" s="479"/>
    </row>
    <row r="1399" spans="1:31" s="75" customFormat="1" ht="13.5" x14ac:dyDescent="0.2">
      <c r="A1399" s="211">
        <v>1396</v>
      </c>
      <c r="B1399" s="212" t="s">
        <v>6600</v>
      </c>
      <c r="C1399" s="213" t="s">
        <v>6600</v>
      </c>
      <c r="D1399" s="213" t="s">
        <v>6600</v>
      </c>
      <c r="E1399" s="213" t="s">
        <v>6600</v>
      </c>
      <c r="F1399" s="213" t="s">
        <v>6600</v>
      </c>
      <c r="G1399" s="214" t="s">
        <v>6600</v>
      </c>
      <c r="H1399" s="208" t="str">
        <f>IF(Input!F$4="GMH_OECC",J1399,IF(Input!F$4="GMH_XOEC",L1399,IF(Input!F$4="GMH_Korea",N1399,IF(Input!F$4="GMH_EU",P1399,IF(Input!F$4="Skysuper",#REF!,IF(Input!F$4="SkyII",#REF!,IF(Input!F$4="XO-8000",#REF!, "FALSE")))))))</f>
        <v>00</v>
      </c>
      <c r="I1399" s="209">
        <f>IF(Input!F$4="GMH_OECC",K1399,IF(Input!F$4="GMH_XOEC",M1399,IF(Input!F$4="GMH_Korea",O1399,IF(Input!F$4="GMH_EU",Q1399,IF(Input!F$4="Skysuper",#REF!,IF(Input!F$4="SkyII",#REF!,IF(Input!F$4="XO-8000",#REF!, "FALSE")))))))</f>
        <v>0</v>
      </c>
      <c r="J1399" s="210" t="s">
        <v>10359</v>
      </c>
      <c r="K1399" s="268">
        <v>0</v>
      </c>
      <c r="L1399" s="270" t="s">
        <v>10359</v>
      </c>
      <c r="M1399" s="270">
        <v>0</v>
      </c>
      <c r="N1399" s="270" t="s">
        <v>10359</v>
      </c>
      <c r="O1399" s="270">
        <v>0</v>
      </c>
      <c r="P1399" s="270" t="s">
        <v>10359</v>
      </c>
      <c r="Q1399" s="270">
        <v>0</v>
      </c>
      <c r="R1399" s="74"/>
      <c r="S1399" s="75" t="str">
        <f t="shared" si="126"/>
        <v>0000</v>
      </c>
      <c r="T1399" s="75" t="str">
        <f t="shared" si="124"/>
        <v>00000000000000000000000000000000</v>
      </c>
      <c r="V1399" s="197"/>
      <c r="W1399" s="75">
        <f t="shared" si="125"/>
        <v>0</v>
      </c>
      <c r="AE1399" s="479"/>
    </row>
    <row r="1400" spans="1:31" s="75" customFormat="1" ht="13.5" x14ac:dyDescent="0.2">
      <c r="A1400" s="211">
        <v>1397</v>
      </c>
      <c r="B1400" s="212" t="s">
        <v>6600</v>
      </c>
      <c r="C1400" s="213" t="s">
        <v>6600</v>
      </c>
      <c r="D1400" s="213" t="s">
        <v>6600</v>
      </c>
      <c r="E1400" s="213" t="s">
        <v>6600</v>
      </c>
      <c r="F1400" s="213" t="s">
        <v>6600</v>
      </c>
      <c r="G1400" s="214" t="s">
        <v>6600</v>
      </c>
      <c r="H1400" s="208" t="str">
        <f>IF(Input!F$4="GMH_OECC",J1400,IF(Input!F$4="GMH_XOEC",L1400,IF(Input!F$4="GMH_Korea",N1400,IF(Input!F$4="GMH_EU",P1400,IF(Input!F$4="Skysuper",#REF!,IF(Input!F$4="SkyII",#REF!,IF(Input!F$4="XO-8000",#REF!, "FALSE")))))))</f>
        <v>00</v>
      </c>
      <c r="I1400" s="209">
        <f>IF(Input!F$4="GMH_OECC",K1400,IF(Input!F$4="GMH_XOEC",M1400,IF(Input!F$4="GMH_Korea",O1400,IF(Input!F$4="GMH_EU",Q1400,IF(Input!F$4="Skysuper",#REF!,IF(Input!F$4="SkyII",#REF!,IF(Input!F$4="XO-8000",#REF!, "FALSE")))))))</f>
        <v>0</v>
      </c>
      <c r="J1400" s="210" t="s">
        <v>10359</v>
      </c>
      <c r="K1400" s="268">
        <v>0</v>
      </c>
      <c r="L1400" s="270" t="s">
        <v>10359</v>
      </c>
      <c r="M1400" s="270">
        <v>0</v>
      </c>
      <c r="N1400" s="270" t="s">
        <v>10359</v>
      </c>
      <c r="O1400" s="270">
        <v>0</v>
      </c>
      <c r="P1400" s="270" t="s">
        <v>10359</v>
      </c>
      <c r="Q1400" s="270">
        <v>0</v>
      </c>
      <c r="R1400" s="74"/>
      <c r="S1400" s="75" t="str">
        <f t="shared" si="126"/>
        <v>0000</v>
      </c>
      <c r="T1400" s="75" t="str">
        <f t="shared" si="124"/>
        <v>00000000000000000000000000000000</v>
      </c>
      <c r="V1400" s="197"/>
      <c r="W1400" s="75">
        <f t="shared" si="125"/>
        <v>0</v>
      </c>
      <c r="AE1400" s="479"/>
    </row>
    <row r="1401" spans="1:31" s="75" customFormat="1" ht="13.5" x14ac:dyDescent="0.2">
      <c r="A1401" s="211">
        <v>1398</v>
      </c>
      <c r="B1401" s="212" t="s">
        <v>6600</v>
      </c>
      <c r="C1401" s="213" t="s">
        <v>6600</v>
      </c>
      <c r="D1401" s="213" t="s">
        <v>6600</v>
      </c>
      <c r="E1401" s="213" t="s">
        <v>6600</v>
      </c>
      <c r="F1401" s="213" t="s">
        <v>6600</v>
      </c>
      <c r="G1401" s="214" t="s">
        <v>6600</v>
      </c>
      <c r="H1401" s="208" t="str">
        <f>IF(Input!F$4="GMH_OECC",J1401,IF(Input!F$4="GMH_XOEC",L1401,IF(Input!F$4="GMH_Korea",N1401,IF(Input!F$4="GMH_EU",P1401,IF(Input!F$4="Skysuper",#REF!,IF(Input!F$4="SkyII",#REF!,IF(Input!F$4="XO-8000",#REF!, "FALSE")))))))</f>
        <v>00</v>
      </c>
      <c r="I1401" s="209">
        <f>IF(Input!F$4="GMH_OECC",K1401,IF(Input!F$4="GMH_XOEC",M1401,IF(Input!F$4="GMH_Korea",O1401,IF(Input!F$4="GMH_EU",Q1401,IF(Input!F$4="Skysuper",#REF!,IF(Input!F$4="SkyII",#REF!,IF(Input!F$4="XO-8000",#REF!, "FALSE")))))))</f>
        <v>0</v>
      </c>
      <c r="J1401" s="210" t="s">
        <v>10359</v>
      </c>
      <c r="K1401" s="268">
        <v>0</v>
      </c>
      <c r="L1401" s="270" t="s">
        <v>10359</v>
      </c>
      <c r="M1401" s="270">
        <v>0</v>
      </c>
      <c r="N1401" s="270" t="s">
        <v>10359</v>
      </c>
      <c r="O1401" s="270">
        <v>0</v>
      </c>
      <c r="P1401" s="270" t="s">
        <v>10359</v>
      </c>
      <c r="Q1401" s="270">
        <v>0</v>
      </c>
      <c r="R1401" s="74"/>
      <c r="S1401" s="75" t="str">
        <f t="shared" si="126"/>
        <v>0000</v>
      </c>
      <c r="T1401" s="75" t="str">
        <f t="shared" si="124"/>
        <v>00000000000000000000000000000000</v>
      </c>
      <c r="V1401" s="197"/>
      <c r="W1401" s="75">
        <f t="shared" si="125"/>
        <v>0</v>
      </c>
      <c r="AE1401" s="479"/>
    </row>
    <row r="1402" spans="1:31" s="75" customFormat="1" ht="13.5" x14ac:dyDescent="0.2">
      <c r="A1402" s="211">
        <v>1399</v>
      </c>
      <c r="B1402" s="212" t="s">
        <v>6600</v>
      </c>
      <c r="C1402" s="213" t="s">
        <v>6600</v>
      </c>
      <c r="D1402" s="213" t="s">
        <v>6600</v>
      </c>
      <c r="E1402" s="213" t="s">
        <v>6600</v>
      </c>
      <c r="F1402" s="213" t="s">
        <v>6600</v>
      </c>
      <c r="G1402" s="214" t="s">
        <v>6600</v>
      </c>
      <c r="H1402" s="208" t="str">
        <f>IF(Input!F$4="GMH_OECC",J1402,IF(Input!F$4="GMH_XOEC",L1402,IF(Input!F$4="GMH_Korea",N1402,IF(Input!F$4="GMH_EU",P1402,IF(Input!F$4="Skysuper",#REF!,IF(Input!F$4="SkyII",#REF!,IF(Input!F$4="XO-8000",#REF!, "FALSE")))))))</f>
        <v>00</v>
      </c>
      <c r="I1402" s="209">
        <f>IF(Input!F$4="GMH_OECC",K1402,IF(Input!F$4="GMH_XOEC",M1402,IF(Input!F$4="GMH_Korea",O1402,IF(Input!F$4="GMH_EU",Q1402,IF(Input!F$4="Skysuper",#REF!,IF(Input!F$4="SkyII",#REF!,IF(Input!F$4="XO-8000",#REF!, "FALSE")))))))</f>
        <v>0</v>
      </c>
      <c r="J1402" s="210" t="s">
        <v>10359</v>
      </c>
      <c r="K1402" s="268">
        <v>0</v>
      </c>
      <c r="L1402" s="270" t="s">
        <v>10359</v>
      </c>
      <c r="M1402" s="270">
        <v>0</v>
      </c>
      <c r="N1402" s="270" t="s">
        <v>10359</v>
      </c>
      <c r="O1402" s="270">
        <v>0</v>
      </c>
      <c r="P1402" s="270" t="s">
        <v>10359</v>
      </c>
      <c r="Q1402" s="270">
        <v>0</v>
      </c>
      <c r="R1402" s="74"/>
      <c r="S1402" s="75" t="str">
        <f t="shared" si="126"/>
        <v>0000</v>
      </c>
      <c r="T1402" s="75" t="str">
        <f t="shared" si="124"/>
        <v>00000000000000000000000000000000</v>
      </c>
      <c r="V1402" s="197"/>
      <c r="W1402" s="75">
        <f t="shared" si="125"/>
        <v>0</v>
      </c>
      <c r="AE1402" s="479"/>
    </row>
    <row r="1403" spans="1:31" s="75" customFormat="1" ht="13.5" x14ac:dyDescent="0.2">
      <c r="A1403" s="211">
        <v>1400</v>
      </c>
      <c r="B1403" s="212" t="s">
        <v>6600</v>
      </c>
      <c r="C1403" s="213" t="s">
        <v>6600</v>
      </c>
      <c r="D1403" s="213" t="s">
        <v>6600</v>
      </c>
      <c r="E1403" s="213" t="s">
        <v>6600</v>
      </c>
      <c r="F1403" s="213" t="s">
        <v>6600</v>
      </c>
      <c r="G1403" s="214" t="s">
        <v>6600</v>
      </c>
      <c r="H1403" s="208" t="str">
        <f>IF(Input!F$4="GMH_OECC",J1403,IF(Input!F$4="GMH_XOEC",L1403,IF(Input!F$4="GMH_Korea",N1403,IF(Input!F$4="GMH_EU",P1403,IF(Input!F$4="Skysuper",#REF!,IF(Input!F$4="SkyII",#REF!,IF(Input!F$4="XO-8000",#REF!, "FALSE")))))))</f>
        <v>00</v>
      </c>
      <c r="I1403" s="209">
        <f>IF(Input!F$4="GMH_OECC",K1403,IF(Input!F$4="GMH_XOEC",M1403,IF(Input!F$4="GMH_Korea",O1403,IF(Input!F$4="GMH_EU",Q1403,IF(Input!F$4="Skysuper",#REF!,IF(Input!F$4="SkyII",#REF!,IF(Input!F$4="XO-8000",#REF!, "FALSE")))))))</f>
        <v>0</v>
      </c>
      <c r="J1403" s="210" t="s">
        <v>10359</v>
      </c>
      <c r="K1403" s="268">
        <v>0</v>
      </c>
      <c r="L1403" s="270" t="s">
        <v>10359</v>
      </c>
      <c r="M1403" s="270">
        <v>0</v>
      </c>
      <c r="N1403" s="270" t="s">
        <v>10359</v>
      </c>
      <c r="O1403" s="270">
        <v>0</v>
      </c>
      <c r="P1403" s="270" t="s">
        <v>10359</v>
      </c>
      <c r="Q1403" s="270">
        <v>0</v>
      </c>
      <c r="R1403" s="74"/>
      <c r="S1403" s="75" t="str">
        <f t="shared" si="126"/>
        <v>0000</v>
      </c>
      <c r="T1403" s="75" t="str">
        <f t="shared" si="124"/>
        <v>00000000000000000000000000000000</v>
      </c>
      <c r="V1403" s="197"/>
      <c r="W1403" s="75">
        <f t="shared" si="125"/>
        <v>0</v>
      </c>
      <c r="AE1403" s="479"/>
    </row>
    <row r="1404" spans="1:31" s="75" customFormat="1" ht="13.5" x14ac:dyDescent="0.2">
      <c r="A1404" s="211">
        <v>1401</v>
      </c>
      <c r="B1404" s="212" t="s">
        <v>6600</v>
      </c>
      <c r="C1404" s="213" t="s">
        <v>6600</v>
      </c>
      <c r="D1404" s="213" t="s">
        <v>6600</v>
      </c>
      <c r="E1404" s="213" t="s">
        <v>6600</v>
      </c>
      <c r="F1404" s="213" t="s">
        <v>6600</v>
      </c>
      <c r="G1404" s="214" t="s">
        <v>6600</v>
      </c>
      <c r="H1404" s="208" t="str">
        <f>IF(Input!F$4="GMH_OECC",J1404,IF(Input!F$4="GMH_XOEC",L1404,IF(Input!F$4="GMH_Korea",N1404,IF(Input!F$4="GMH_EU",P1404,IF(Input!F$4="Skysuper",#REF!,IF(Input!F$4="SkyII",#REF!,IF(Input!F$4="XO-8000",#REF!, "FALSE")))))))</f>
        <v>00</v>
      </c>
      <c r="I1404" s="209">
        <f>IF(Input!F$4="GMH_OECC",K1404,IF(Input!F$4="GMH_XOEC",M1404,IF(Input!F$4="GMH_Korea",O1404,IF(Input!F$4="GMH_EU",Q1404,IF(Input!F$4="Skysuper",#REF!,IF(Input!F$4="SkyII",#REF!,IF(Input!F$4="XO-8000",#REF!, "FALSE")))))))</f>
        <v>0</v>
      </c>
      <c r="J1404" s="210" t="s">
        <v>10359</v>
      </c>
      <c r="K1404" s="268">
        <v>0</v>
      </c>
      <c r="L1404" s="270" t="s">
        <v>10359</v>
      </c>
      <c r="M1404" s="270">
        <v>0</v>
      </c>
      <c r="N1404" s="270" t="s">
        <v>10359</v>
      </c>
      <c r="O1404" s="270">
        <v>0</v>
      </c>
      <c r="P1404" s="270" t="s">
        <v>10359</v>
      </c>
      <c r="Q1404" s="270">
        <v>0</v>
      </c>
      <c r="R1404" s="74"/>
      <c r="S1404" s="75" t="str">
        <f t="shared" si="126"/>
        <v>0000</v>
      </c>
      <c r="T1404" s="75" t="str">
        <f t="shared" si="124"/>
        <v>00000000000000000000000000000000</v>
      </c>
      <c r="V1404" s="197"/>
      <c r="W1404" s="75">
        <f t="shared" si="125"/>
        <v>0</v>
      </c>
      <c r="AE1404" s="479"/>
    </row>
    <row r="1405" spans="1:31" s="75" customFormat="1" ht="13.5" x14ac:dyDescent="0.2">
      <c r="A1405" s="211">
        <v>1402</v>
      </c>
      <c r="B1405" s="212" t="s">
        <v>6600</v>
      </c>
      <c r="C1405" s="213" t="s">
        <v>6600</v>
      </c>
      <c r="D1405" s="213" t="s">
        <v>6600</v>
      </c>
      <c r="E1405" s="213" t="s">
        <v>6600</v>
      </c>
      <c r="F1405" s="213" t="s">
        <v>6600</v>
      </c>
      <c r="G1405" s="214" t="s">
        <v>6600</v>
      </c>
      <c r="H1405" s="208" t="str">
        <f>IF(Input!F$4="GMH_OECC",J1405,IF(Input!F$4="GMH_XOEC",L1405,IF(Input!F$4="GMH_Korea",N1405,IF(Input!F$4="GMH_EU",P1405,IF(Input!F$4="Skysuper",#REF!,IF(Input!F$4="SkyII",#REF!,IF(Input!F$4="XO-8000",#REF!, "FALSE")))))))</f>
        <v>00</v>
      </c>
      <c r="I1405" s="209">
        <f>IF(Input!F$4="GMH_OECC",K1405,IF(Input!F$4="GMH_XOEC",M1405,IF(Input!F$4="GMH_Korea",O1405,IF(Input!F$4="GMH_EU",Q1405,IF(Input!F$4="Skysuper",#REF!,IF(Input!F$4="SkyII",#REF!,IF(Input!F$4="XO-8000",#REF!, "FALSE")))))))</f>
        <v>0</v>
      </c>
      <c r="J1405" s="210" t="s">
        <v>10359</v>
      </c>
      <c r="K1405" s="268">
        <v>0</v>
      </c>
      <c r="L1405" s="270" t="s">
        <v>10359</v>
      </c>
      <c r="M1405" s="270">
        <v>0</v>
      </c>
      <c r="N1405" s="270" t="s">
        <v>10359</v>
      </c>
      <c r="O1405" s="270">
        <v>0</v>
      </c>
      <c r="P1405" s="270" t="s">
        <v>10359</v>
      </c>
      <c r="Q1405" s="270">
        <v>0</v>
      </c>
      <c r="R1405" s="74"/>
      <c r="S1405" s="75" t="str">
        <f t="shared" si="126"/>
        <v>0000</v>
      </c>
      <c r="T1405" s="75" t="str">
        <f t="shared" si="124"/>
        <v>00000000000000000000000000000000</v>
      </c>
      <c r="V1405" s="197"/>
      <c r="W1405" s="75">
        <f t="shared" si="125"/>
        <v>0</v>
      </c>
      <c r="AE1405" s="479"/>
    </row>
    <row r="1406" spans="1:31" s="75" customFormat="1" ht="13.5" x14ac:dyDescent="0.2">
      <c r="A1406" s="211">
        <v>1403</v>
      </c>
      <c r="B1406" s="212" t="s">
        <v>6600</v>
      </c>
      <c r="C1406" s="213" t="s">
        <v>6600</v>
      </c>
      <c r="D1406" s="213" t="s">
        <v>6600</v>
      </c>
      <c r="E1406" s="213" t="s">
        <v>6600</v>
      </c>
      <c r="F1406" s="213" t="s">
        <v>6600</v>
      </c>
      <c r="G1406" s="214" t="s">
        <v>6600</v>
      </c>
      <c r="H1406" s="208" t="str">
        <f>IF(Input!F$4="GMH_OECC",J1406,IF(Input!F$4="GMH_XOEC",L1406,IF(Input!F$4="GMH_Korea",N1406,IF(Input!F$4="GMH_EU",P1406,IF(Input!F$4="Skysuper",#REF!,IF(Input!F$4="SkyII",#REF!,IF(Input!F$4="XO-8000",#REF!, "FALSE")))))))</f>
        <v>00</v>
      </c>
      <c r="I1406" s="209">
        <f>IF(Input!F$4="GMH_OECC",K1406,IF(Input!F$4="GMH_XOEC",M1406,IF(Input!F$4="GMH_Korea",O1406,IF(Input!F$4="GMH_EU",Q1406,IF(Input!F$4="Skysuper",#REF!,IF(Input!F$4="SkyII",#REF!,IF(Input!F$4="XO-8000",#REF!, "FALSE")))))))</f>
        <v>0</v>
      </c>
      <c r="J1406" s="210" t="s">
        <v>10359</v>
      </c>
      <c r="K1406" s="268">
        <v>0</v>
      </c>
      <c r="L1406" s="270" t="s">
        <v>10359</v>
      </c>
      <c r="M1406" s="270">
        <v>0</v>
      </c>
      <c r="N1406" s="270" t="s">
        <v>10359</v>
      </c>
      <c r="O1406" s="270">
        <v>0</v>
      </c>
      <c r="P1406" s="270" t="s">
        <v>10359</v>
      </c>
      <c r="Q1406" s="270">
        <v>0</v>
      </c>
      <c r="R1406" s="74"/>
      <c r="S1406" s="75" t="str">
        <f t="shared" si="126"/>
        <v>0000</v>
      </c>
      <c r="T1406" s="75" t="str">
        <f t="shared" si="124"/>
        <v>00000000000000000000000000000000</v>
      </c>
      <c r="V1406" s="197"/>
      <c r="W1406" s="75">
        <f t="shared" si="125"/>
        <v>0</v>
      </c>
      <c r="AE1406" s="479"/>
    </row>
    <row r="1407" spans="1:31" s="75" customFormat="1" ht="13.5" x14ac:dyDescent="0.2">
      <c r="A1407" s="211">
        <v>1404</v>
      </c>
      <c r="B1407" s="212" t="s">
        <v>6600</v>
      </c>
      <c r="C1407" s="213" t="s">
        <v>6600</v>
      </c>
      <c r="D1407" s="213" t="s">
        <v>6600</v>
      </c>
      <c r="E1407" s="213" t="s">
        <v>6600</v>
      </c>
      <c r="F1407" s="213" t="s">
        <v>6600</v>
      </c>
      <c r="G1407" s="214" t="s">
        <v>6600</v>
      </c>
      <c r="H1407" s="208" t="str">
        <f>IF(Input!F$4="GMH_OECC",J1407,IF(Input!F$4="GMH_XOEC",L1407,IF(Input!F$4="GMH_Korea",N1407,IF(Input!F$4="GMH_EU",P1407,IF(Input!F$4="Skysuper",#REF!,IF(Input!F$4="SkyII",#REF!,IF(Input!F$4="XO-8000",#REF!, "FALSE")))))))</f>
        <v>00</v>
      </c>
      <c r="I1407" s="209">
        <f>IF(Input!F$4="GMH_OECC",K1407,IF(Input!F$4="GMH_XOEC",M1407,IF(Input!F$4="GMH_Korea",O1407,IF(Input!F$4="GMH_EU",Q1407,IF(Input!F$4="Skysuper",#REF!,IF(Input!F$4="SkyII",#REF!,IF(Input!F$4="XO-8000",#REF!, "FALSE")))))))</f>
        <v>0</v>
      </c>
      <c r="J1407" s="210" t="s">
        <v>10359</v>
      </c>
      <c r="K1407" s="268">
        <v>0</v>
      </c>
      <c r="L1407" s="270" t="s">
        <v>10359</v>
      </c>
      <c r="M1407" s="270">
        <v>0</v>
      </c>
      <c r="N1407" s="270" t="s">
        <v>10359</v>
      </c>
      <c r="O1407" s="270">
        <v>0</v>
      </c>
      <c r="P1407" s="270" t="s">
        <v>10359</v>
      </c>
      <c r="Q1407" s="270">
        <v>0</v>
      </c>
      <c r="R1407" s="74"/>
      <c r="S1407" s="75" t="str">
        <f t="shared" si="126"/>
        <v>0000</v>
      </c>
      <c r="T1407" s="75" t="str">
        <f t="shared" si="124"/>
        <v>00000000000000000000000000000000</v>
      </c>
      <c r="V1407" s="197"/>
      <c r="W1407" s="75">
        <f t="shared" si="125"/>
        <v>0</v>
      </c>
      <c r="AE1407" s="479"/>
    </row>
    <row r="1408" spans="1:31" s="75" customFormat="1" ht="13.5" x14ac:dyDescent="0.2">
      <c r="A1408" s="211">
        <v>1405</v>
      </c>
      <c r="B1408" s="212" t="s">
        <v>6600</v>
      </c>
      <c r="C1408" s="213" t="s">
        <v>6600</v>
      </c>
      <c r="D1408" s="213" t="s">
        <v>6600</v>
      </c>
      <c r="E1408" s="213" t="s">
        <v>6600</v>
      </c>
      <c r="F1408" s="213" t="s">
        <v>6600</v>
      </c>
      <c r="G1408" s="214" t="s">
        <v>6600</v>
      </c>
      <c r="H1408" s="208" t="str">
        <f>IF(Input!F$4="GMH_OECC",J1408,IF(Input!F$4="GMH_XOEC",L1408,IF(Input!F$4="GMH_Korea",N1408,IF(Input!F$4="GMH_EU",P1408,IF(Input!F$4="Skysuper",#REF!,IF(Input!F$4="SkyII",#REF!,IF(Input!F$4="XO-8000",#REF!, "FALSE")))))))</f>
        <v>00</v>
      </c>
      <c r="I1408" s="209">
        <f>IF(Input!F$4="GMH_OECC",K1408,IF(Input!F$4="GMH_XOEC",M1408,IF(Input!F$4="GMH_Korea",O1408,IF(Input!F$4="GMH_EU",Q1408,IF(Input!F$4="Skysuper",#REF!,IF(Input!F$4="SkyII",#REF!,IF(Input!F$4="XO-8000",#REF!, "FALSE")))))))</f>
        <v>0</v>
      </c>
      <c r="J1408" s="210" t="s">
        <v>10359</v>
      </c>
      <c r="K1408" s="268">
        <v>0</v>
      </c>
      <c r="L1408" s="270" t="s">
        <v>10359</v>
      </c>
      <c r="M1408" s="270">
        <v>0</v>
      </c>
      <c r="N1408" s="270" t="s">
        <v>10359</v>
      </c>
      <c r="O1408" s="270">
        <v>0</v>
      </c>
      <c r="P1408" s="270" t="s">
        <v>10359</v>
      </c>
      <c r="Q1408" s="270">
        <v>0</v>
      </c>
      <c r="R1408" s="74"/>
      <c r="S1408" s="75" t="str">
        <f t="shared" si="126"/>
        <v>0000</v>
      </c>
      <c r="T1408" s="75" t="str">
        <f t="shared" si="124"/>
        <v>00000000000000000000000000000000</v>
      </c>
      <c r="V1408" s="197"/>
      <c r="W1408" s="75">
        <f t="shared" si="125"/>
        <v>0</v>
      </c>
      <c r="AE1408" s="479"/>
    </row>
    <row r="1409" spans="1:31" s="75" customFormat="1" ht="13.5" x14ac:dyDescent="0.2">
      <c r="A1409" s="211">
        <v>1406</v>
      </c>
      <c r="B1409" s="212" t="s">
        <v>6600</v>
      </c>
      <c r="C1409" s="213" t="s">
        <v>6600</v>
      </c>
      <c r="D1409" s="213" t="s">
        <v>6600</v>
      </c>
      <c r="E1409" s="213" t="s">
        <v>6600</v>
      </c>
      <c r="F1409" s="213" t="s">
        <v>6600</v>
      </c>
      <c r="G1409" s="214" t="s">
        <v>6600</v>
      </c>
      <c r="H1409" s="208" t="str">
        <f>IF(Input!F$4="GMH_OECC",J1409,IF(Input!F$4="GMH_XOEC",L1409,IF(Input!F$4="GMH_Korea",N1409,IF(Input!F$4="GMH_EU",P1409,IF(Input!F$4="Skysuper",#REF!,IF(Input!F$4="SkyII",#REF!,IF(Input!F$4="XO-8000",#REF!, "FALSE")))))))</f>
        <v>00</v>
      </c>
      <c r="I1409" s="209">
        <f>IF(Input!F$4="GMH_OECC",K1409,IF(Input!F$4="GMH_XOEC",M1409,IF(Input!F$4="GMH_Korea",O1409,IF(Input!F$4="GMH_EU",Q1409,IF(Input!F$4="Skysuper",#REF!,IF(Input!F$4="SkyII",#REF!,IF(Input!F$4="XO-8000",#REF!, "FALSE")))))))</f>
        <v>0</v>
      </c>
      <c r="J1409" s="210" t="s">
        <v>10359</v>
      </c>
      <c r="K1409" s="268">
        <v>0</v>
      </c>
      <c r="L1409" s="270" t="s">
        <v>10359</v>
      </c>
      <c r="M1409" s="270">
        <v>0</v>
      </c>
      <c r="N1409" s="270" t="s">
        <v>10359</v>
      </c>
      <c r="O1409" s="270">
        <v>0</v>
      </c>
      <c r="P1409" s="270" t="s">
        <v>10359</v>
      </c>
      <c r="Q1409" s="270">
        <v>0</v>
      </c>
      <c r="R1409" s="74"/>
      <c r="S1409" s="75" t="str">
        <f t="shared" si="126"/>
        <v>0000</v>
      </c>
      <c r="T1409" s="75" t="str">
        <f t="shared" si="124"/>
        <v>00000000000000000000000000000000</v>
      </c>
      <c r="V1409" s="197"/>
      <c r="W1409" s="75">
        <f t="shared" si="125"/>
        <v>0</v>
      </c>
      <c r="AE1409" s="479"/>
    </row>
    <row r="1410" spans="1:31" s="75" customFormat="1" ht="13.5" x14ac:dyDescent="0.2">
      <c r="A1410" s="211">
        <v>1407</v>
      </c>
      <c r="B1410" s="212" t="s">
        <v>6600</v>
      </c>
      <c r="C1410" s="213" t="s">
        <v>6600</v>
      </c>
      <c r="D1410" s="213" t="s">
        <v>6600</v>
      </c>
      <c r="E1410" s="213" t="s">
        <v>6600</v>
      </c>
      <c r="F1410" s="213" t="s">
        <v>6600</v>
      </c>
      <c r="G1410" s="214" t="s">
        <v>6600</v>
      </c>
      <c r="H1410" s="208" t="str">
        <f>IF(Input!F$4="GMH_OECC",J1410,IF(Input!F$4="GMH_XOEC",L1410,IF(Input!F$4="GMH_Korea",N1410,IF(Input!F$4="GMH_EU",P1410,IF(Input!F$4="Skysuper",#REF!,IF(Input!F$4="SkyII",#REF!,IF(Input!F$4="XO-8000",#REF!, "FALSE")))))))</f>
        <v>00</v>
      </c>
      <c r="I1410" s="209">
        <f>IF(Input!F$4="GMH_OECC",K1410,IF(Input!F$4="GMH_XOEC",M1410,IF(Input!F$4="GMH_Korea",O1410,IF(Input!F$4="GMH_EU",Q1410,IF(Input!F$4="Skysuper",#REF!,IF(Input!F$4="SkyII",#REF!,IF(Input!F$4="XO-8000",#REF!, "FALSE")))))))</f>
        <v>0</v>
      </c>
      <c r="J1410" s="210" t="s">
        <v>10359</v>
      </c>
      <c r="K1410" s="268">
        <v>0</v>
      </c>
      <c r="L1410" s="270" t="s">
        <v>10359</v>
      </c>
      <c r="M1410" s="270">
        <v>0</v>
      </c>
      <c r="N1410" s="270" t="s">
        <v>10359</v>
      </c>
      <c r="O1410" s="270">
        <v>0</v>
      </c>
      <c r="P1410" s="270" t="s">
        <v>10359</v>
      </c>
      <c r="Q1410" s="270">
        <v>0</v>
      </c>
      <c r="R1410" s="74"/>
      <c r="S1410" s="75" t="str">
        <f t="shared" si="126"/>
        <v>0000</v>
      </c>
      <c r="T1410" s="75" t="str">
        <f t="shared" si="124"/>
        <v>00000000000000000000000000000000</v>
      </c>
      <c r="V1410" s="197"/>
      <c r="W1410" s="75">
        <f t="shared" si="125"/>
        <v>0</v>
      </c>
      <c r="AE1410" s="479"/>
    </row>
    <row r="1411" spans="1:31" s="75" customFormat="1" ht="13.5" x14ac:dyDescent="0.2">
      <c r="A1411" s="211">
        <v>1408</v>
      </c>
      <c r="B1411" s="212" t="s">
        <v>6600</v>
      </c>
      <c r="C1411" s="213" t="s">
        <v>6600</v>
      </c>
      <c r="D1411" s="213" t="s">
        <v>6600</v>
      </c>
      <c r="E1411" s="213" t="s">
        <v>6600</v>
      </c>
      <c r="F1411" s="213" t="s">
        <v>6600</v>
      </c>
      <c r="G1411" s="214" t="s">
        <v>6600</v>
      </c>
      <c r="H1411" s="208" t="str">
        <f>IF(Input!F$4="GMH_OECC",J1411,IF(Input!F$4="GMH_XOEC",L1411,IF(Input!F$4="GMH_Korea",N1411,IF(Input!F$4="GMH_EU",P1411,IF(Input!F$4="Skysuper",#REF!,IF(Input!F$4="SkyII",#REF!,IF(Input!F$4="XO-8000",#REF!, "FALSE")))))))</f>
        <v>00</v>
      </c>
      <c r="I1411" s="209">
        <f>IF(Input!F$4="GMH_OECC",K1411,IF(Input!F$4="GMH_XOEC",M1411,IF(Input!F$4="GMH_Korea",O1411,IF(Input!F$4="GMH_EU",Q1411,IF(Input!F$4="Skysuper",#REF!,IF(Input!F$4="SkyII",#REF!,IF(Input!F$4="XO-8000",#REF!, "FALSE")))))))</f>
        <v>0</v>
      </c>
      <c r="J1411" s="210" t="s">
        <v>10359</v>
      </c>
      <c r="K1411" s="268">
        <v>0</v>
      </c>
      <c r="L1411" s="270" t="s">
        <v>10359</v>
      </c>
      <c r="M1411" s="270">
        <v>0</v>
      </c>
      <c r="N1411" s="270" t="s">
        <v>10359</v>
      </c>
      <c r="O1411" s="270">
        <v>0</v>
      </c>
      <c r="P1411" s="270" t="s">
        <v>10359</v>
      </c>
      <c r="Q1411" s="270">
        <v>0</v>
      </c>
      <c r="R1411" s="74"/>
      <c r="S1411" s="75" t="str">
        <f t="shared" si="126"/>
        <v>0000</v>
      </c>
      <c r="T1411" s="75" t="str">
        <f t="shared" si="124"/>
        <v>00000000000000000000000000000000</v>
      </c>
      <c r="V1411" s="197"/>
      <c r="W1411" s="75">
        <f t="shared" si="125"/>
        <v>0</v>
      </c>
      <c r="AE1411" s="479"/>
    </row>
    <row r="1412" spans="1:31" s="75" customFormat="1" ht="13.5" x14ac:dyDescent="0.2">
      <c r="A1412" s="211">
        <v>1409</v>
      </c>
      <c r="B1412" s="212" t="s">
        <v>6600</v>
      </c>
      <c r="C1412" s="213" t="s">
        <v>6600</v>
      </c>
      <c r="D1412" s="213" t="s">
        <v>6600</v>
      </c>
      <c r="E1412" s="213" t="s">
        <v>6600</v>
      </c>
      <c r="F1412" s="213" t="s">
        <v>6600</v>
      </c>
      <c r="G1412" s="214" t="s">
        <v>6600</v>
      </c>
      <c r="H1412" s="208" t="str">
        <f>IF(Input!F$4="GMH_OECC",J1412,IF(Input!F$4="GMH_XOEC",L1412,IF(Input!F$4="GMH_Korea",N1412,IF(Input!F$4="GMH_EU",P1412,IF(Input!F$4="Skysuper",#REF!,IF(Input!F$4="SkyII",#REF!,IF(Input!F$4="XO-8000",#REF!, "FALSE")))))))</f>
        <v>00</v>
      </c>
      <c r="I1412" s="209">
        <f>IF(Input!F$4="GMH_OECC",K1412,IF(Input!F$4="GMH_XOEC",M1412,IF(Input!F$4="GMH_Korea",O1412,IF(Input!F$4="GMH_EU",Q1412,IF(Input!F$4="Skysuper",#REF!,IF(Input!F$4="SkyII",#REF!,IF(Input!F$4="XO-8000",#REF!, "FALSE")))))))</f>
        <v>0</v>
      </c>
      <c r="J1412" s="210" t="s">
        <v>10359</v>
      </c>
      <c r="K1412" s="268">
        <v>0</v>
      </c>
      <c r="L1412" s="270" t="s">
        <v>10359</v>
      </c>
      <c r="M1412" s="270">
        <v>0</v>
      </c>
      <c r="N1412" s="270" t="s">
        <v>10359</v>
      </c>
      <c r="O1412" s="270">
        <v>0</v>
      </c>
      <c r="P1412" s="270" t="s">
        <v>10359</v>
      </c>
      <c r="Q1412" s="270">
        <v>0</v>
      </c>
      <c r="R1412" s="74"/>
      <c r="S1412" s="75" t="str">
        <f t="shared" si="126"/>
        <v>0000</v>
      </c>
      <c r="T1412" s="75" t="str">
        <f t="shared" ref="T1412:T1475" si="127">CONCATENATE(S1412,S1413,S1414,S1415,S1416,S1417,S1418,S1419)</f>
        <v>00000000000000000000000000000000</v>
      </c>
      <c r="V1412" s="197"/>
      <c r="W1412" s="75">
        <f t="shared" si="125"/>
        <v>0</v>
      </c>
      <c r="AE1412" s="479"/>
    </row>
    <row r="1413" spans="1:31" s="75" customFormat="1" ht="13.5" x14ac:dyDescent="0.2">
      <c r="A1413" s="211">
        <v>1410</v>
      </c>
      <c r="B1413" s="212" t="s">
        <v>6600</v>
      </c>
      <c r="C1413" s="213" t="s">
        <v>6600</v>
      </c>
      <c r="D1413" s="213" t="s">
        <v>6600</v>
      </c>
      <c r="E1413" s="213" t="s">
        <v>6600</v>
      </c>
      <c r="F1413" s="213" t="s">
        <v>6600</v>
      </c>
      <c r="G1413" s="214" t="s">
        <v>6600</v>
      </c>
      <c r="H1413" s="208" t="str">
        <f>IF(Input!F$4="GMH_OECC",J1413,IF(Input!F$4="GMH_XOEC",L1413,IF(Input!F$4="GMH_Korea",N1413,IF(Input!F$4="GMH_EU",P1413,IF(Input!F$4="Skysuper",#REF!,IF(Input!F$4="SkyII",#REF!,IF(Input!F$4="XO-8000",#REF!, "FALSE")))))))</f>
        <v>00</v>
      </c>
      <c r="I1413" s="209">
        <f>IF(Input!F$4="GMH_OECC",K1413,IF(Input!F$4="GMH_XOEC",M1413,IF(Input!F$4="GMH_Korea",O1413,IF(Input!F$4="GMH_EU",Q1413,IF(Input!F$4="Skysuper",#REF!,IF(Input!F$4="SkyII",#REF!,IF(Input!F$4="XO-8000",#REF!, "FALSE")))))))</f>
        <v>0</v>
      </c>
      <c r="J1413" s="210" t="s">
        <v>10359</v>
      </c>
      <c r="K1413" s="268">
        <v>0</v>
      </c>
      <c r="L1413" s="270" t="s">
        <v>10359</v>
      </c>
      <c r="M1413" s="270">
        <v>0</v>
      </c>
      <c r="N1413" s="270" t="s">
        <v>10359</v>
      </c>
      <c r="O1413" s="270">
        <v>0</v>
      </c>
      <c r="P1413" s="270" t="s">
        <v>10359</v>
      </c>
      <c r="Q1413" s="270">
        <v>0</v>
      </c>
      <c r="R1413" s="74"/>
      <c r="S1413" s="75" t="str">
        <f t="shared" si="126"/>
        <v>0000</v>
      </c>
      <c r="T1413" s="75" t="str">
        <f t="shared" si="127"/>
        <v>00000000000000000000000000000000</v>
      </c>
      <c r="V1413" s="197"/>
      <c r="W1413" s="75">
        <f t="shared" si="125"/>
        <v>0</v>
      </c>
      <c r="AE1413" s="479"/>
    </row>
    <row r="1414" spans="1:31" s="75" customFormat="1" ht="13.5" x14ac:dyDescent="0.2">
      <c r="A1414" s="211">
        <v>1411</v>
      </c>
      <c r="B1414" s="212" t="s">
        <v>6600</v>
      </c>
      <c r="C1414" s="213" t="s">
        <v>6600</v>
      </c>
      <c r="D1414" s="213" t="s">
        <v>6600</v>
      </c>
      <c r="E1414" s="213" t="s">
        <v>6600</v>
      </c>
      <c r="F1414" s="213" t="s">
        <v>6600</v>
      </c>
      <c r="G1414" s="214" t="s">
        <v>6600</v>
      </c>
      <c r="H1414" s="208" t="str">
        <f>IF(Input!F$4="GMH_OECC",J1414,IF(Input!F$4="GMH_XOEC",L1414,IF(Input!F$4="GMH_Korea",N1414,IF(Input!F$4="GMH_EU",P1414,IF(Input!F$4="Skysuper",#REF!,IF(Input!F$4="SkyII",#REF!,IF(Input!F$4="XO-8000",#REF!, "FALSE")))))))</f>
        <v>00</v>
      </c>
      <c r="I1414" s="209">
        <f>IF(Input!F$4="GMH_OECC",K1414,IF(Input!F$4="GMH_XOEC",M1414,IF(Input!F$4="GMH_Korea",O1414,IF(Input!F$4="GMH_EU",Q1414,IF(Input!F$4="Skysuper",#REF!,IF(Input!F$4="SkyII",#REF!,IF(Input!F$4="XO-8000",#REF!, "FALSE")))))))</f>
        <v>0</v>
      </c>
      <c r="J1414" s="210" t="s">
        <v>10359</v>
      </c>
      <c r="K1414" s="268">
        <v>0</v>
      </c>
      <c r="L1414" s="270" t="s">
        <v>10359</v>
      </c>
      <c r="M1414" s="270">
        <v>0</v>
      </c>
      <c r="N1414" s="270" t="s">
        <v>10359</v>
      </c>
      <c r="O1414" s="270">
        <v>0</v>
      </c>
      <c r="P1414" s="270" t="s">
        <v>10359</v>
      </c>
      <c r="Q1414" s="270">
        <v>0</v>
      </c>
      <c r="R1414" s="74"/>
      <c r="S1414" s="75" t="str">
        <f t="shared" si="126"/>
        <v>0000</v>
      </c>
      <c r="T1414" s="75" t="str">
        <f t="shared" si="127"/>
        <v>00000000000000000000000000000000</v>
      </c>
      <c r="V1414" s="197"/>
      <c r="W1414" s="75">
        <f t="shared" ref="W1414:W1477" si="128">HEX2DEC(RIGHT(S1414,2))+HEX2DEC(RIGHT(S1415,2))+HEX2DEC(RIGHT(S1416,2))+HEX2DEC(RIGHT(S1417,2))+HEX2DEC(LEFT(S1414,2))+HEX2DEC(LEFT(S1415,2))+HEX2DEC(LEFT(S1416,2))+HEX2DEC(LEFT(S1417,2))+HEX2DEC(RIGHT(S1418,2))+HEX2DEC(RIGHT(S1419,2))+HEX2DEC(RIGHT(S1420,2))+HEX2DEC(RIGHT(S1421,2))+HEX2DEC(LEFT(S1418,2))+HEX2DEC(LEFT(S1419,2))+HEX2DEC(LEFT(S1420,2))+HEX2DEC(LEFT(S1421,2))</f>
        <v>0</v>
      </c>
      <c r="AE1414" s="479"/>
    </row>
    <row r="1415" spans="1:31" s="75" customFormat="1" ht="13.5" x14ac:dyDescent="0.2">
      <c r="A1415" s="211">
        <v>1412</v>
      </c>
      <c r="B1415" s="212" t="s">
        <v>6600</v>
      </c>
      <c r="C1415" s="213" t="s">
        <v>6600</v>
      </c>
      <c r="D1415" s="213" t="s">
        <v>6600</v>
      </c>
      <c r="E1415" s="213" t="s">
        <v>6600</v>
      </c>
      <c r="F1415" s="213" t="s">
        <v>6600</v>
      </c>
      <c r="G1415" s="214" t="s">
        <v>6600</v>
      </c>
      <c r="H1415" s="208" t="str">
        <f>IF(Input!F$4="GMH_OECC",J1415,IF(Input!F$4="GMH_XOEC",L1415,IF(Input!F$4="GMH_Korea",N1415,IF(Input!F$4="GMH_EU",P1415,IF(Input!F$4="Skysuper",#REF!,IF(Input!F$4="SkyII",#REF!,IF(Input!F$4="XO-8000",#REF!, "FALSE")))))))</f>
        <v>00</v>
      </c>
      <c r="I1415" s="209">
        <f>IF(Input!F$4="GMH_OECC",K1415,IF(Input!F$4="GMH_XOEC",M1415,IF(Input!F$4="GMH_Korea",O1415,IF(Input!F$4="GMH_EU",Q1415,IF(Input!F$4="Skysuper",#REF!,IF(Input!F$4="SkyII",#REF!,IF(Input!F$4="XO-8000",#REF!, "FALSE")))))))</f>
        <v>0</v>
      </c>
      <c r="J1415" s="210" t="s">
        <v>10359</v>
      </c>
      <c r="K1415" s="268">
        <v>0</v>
      </c>
      <c r="L1415" s="270" t="s">
        <v>10359</v>
      </c>
      <c r="M1415" s="270">
        <v>0</v>
      </c>
      <c r="N1415" s="270" t="s">
        <v>10359</v>
      </c>
      <c r="O1415" s="270">
        <v>0</v>
      </c>
      <c r="P1415" s="270" t="s">
        <v>10359</v>
      </c>
      <c r="Q1415" s="270">
        <v>0</v>
      </c>
      <c r="R1415" s="74"/>
      <c r="S1415" s="75" t="str">
        <f t="shared" si="126"/>
        <v>0000</v>
      </c>
      <c r="T1415" s="75" t="str">
        <f t="shared" si="127"/>
        <v>00000000000000000000000000000000</v>
      </c>
      <c r="V1415" s="197"/>
      <c r="W1415" s="75">
        <f t="shared" si="128"/>
        <v>0</v>
      </c>
      <c r="AE1415" s="479"/>
    </row>
    <row r="1416" spans="1:31" s="75" customFormat="1" ht="13.5" x14ac:dyDescent="0.2">
      <c r="A1416" s="211">
        <v>1413</v>
      </c>
      <c r="B1416" s="212" t="s">
        <v>6600</v>
      </c>
      <c r="C1416" s="213" t="s">
        <v>6600</v>
      </c>
      <c r="D1416" s="213" t="s">
        <v>6600</v>
      </c>
      <c r="E1416" s="213" t="s">
        <v>6600</v>
      </c>
      <c r="F1416" s="213" t="s">
        <v>6600</v>
      </c>
      <c r="G1416" s="214" t="s">
        <v>6600</v>
      </c>
      <c r="H1416" s="208" t="str">
        <f>IF(Input!F$4="GMH_OECC",J1416,IF(Input!F$4="GMH_XOEC",L1416,IF(Input!F$4="GMH_Korea",N1416,IF(Input!F$4="GMH_EU",P1416,IF(Input!F$4="Skysuper",#REF!,IF(Input!F$4="SkyII",#REF!,IF(Input!F$4="XO-8000",#REF!, "FALSE")))))))</f>
        <v>00</v>
      </c>
      <c r="I1416" s="209">
        <f>IF(Input!F$4="GMH_OECC",K1416,IF(Input!F$4="GMH_XOEC",M1416,IF(Input!F$4="GMH_Korea",O1416,IF(Input!F$4="GMH_EU",Q1416,IF(Input!F$4="Skysuper",#REF!,IF(Input!F$4="SkyII",#REF!,IF(Input!F$4="XO-8000",#REF!, "FALSE")))))))</f>
        <v>0</v>
      </c>
      <c r="J1416" s="210" t="s">
        <v>10359</v>
      </c>
      <c r="K1416" s="268">
        <v>0</v>
      </c>
      <c r="L1416" s="270" t="s">
        <v>10359</v>
      </c>
      <c r="M1416" s="270">
        <v>0</v>
      </c>
      <c r="N1416" s="270" t="s">
        <v>10359</v>
      </c>
      <c r="O1416" s="270">
        <v>0</v>
      </c>
      <c r="P1416" s="270" t="s">
        <v>10359</v>
      </c>
      <c r="Q1416" s="270">
        <v>0</v>
      </c>
      <c r="R1416" s="74"/>
      <c r="S1416" s="75" t="str">
        <f t="shared" si="126"/>
        <v>0000</v>
      </c>
      <c r="T1416" s="75" t="str">
        <f t="shared" si="127"/>
        <v>00000000000000000000000000000000</v>
      </c>
      <c r="V1416" s="197"/>
      <c r="W1416" s="75">
        <f t="shared" si="128"/>
        <v>0</v>
      </c>
      <c r="AE1416" s="479"/>
    </row>
    <row r="1417" spans="1:31" s="75" customFormat="1" ht="13.5" x14ac:dyDescent="0.2">
      <c r="A1417" s="211">
        <v>1414</v>
      </c>
      <c r="B1417" s="212" t="s">
        <v>6600</v>
      </c>
      <c r="C1417" s="213" t="s">
        <v>6600</v>
      </c>
      <c r="D1417" s="213" t="s">
        <v>6600</v>
      </c>
      <c r="E1417" s="213" t="s">
        <v>6600</v>
      </c>
      <c r="F1417" s="213" t="s">
        <v>6600</v>
      </c>
      <c r="G1417" s="214" t="s">
        <v>6600</v>
      </c>
      <c r="H1417" s="208" t="str">
        <f>IF(Input!F$4="GMH_OECC",J1417,IF(Input!F$4="GMH_XOEC",L1417,IF(Input!F$4="GMH_Korea",N1417,IF(Input!F$4="GMH_EU",P1417,IF(Input!F$4="Skysuper",#REF!,IF(Input!F$4="SkyII",#REF!,IF(Input!F$4="XO-8000",#REF!, "FALSE")))))))</f>
        <v>00</v>
      </c>
      <c r="I1417" s="209">
        <f>IF(Input!F$4="GMH_OECC",K1417,IF(Input!F$4="GMH_XOEC",M1417,IF(Input!F$4="GMH_Korea",O1417,IF(Input!F$4="GMH_EU",Q1417,IF(Input!F$4="Skysuper",#REF!,IF(Input!F$4="SkyII",#REF!,IF(Input!F$4="XO-8000",#REF!, "FALSE")))))))</f>
        <v>0</v>
      </c>
      <c r="J1417" s="210" t="s">
        <v>10359</v>
      </c>
      <c r="K1417" s="268">
        <v>0</v>
      </c>
      <c r="L1417" s="270" t="s">
        <v>10359</v>
      </c>
      <c r="M1417" s="270">
        <v>0</v>
      </c>
      <c r="N1417" s="270" t="s">
        <v>10359</v>
      </c>
      <c r="O1417" s="270">
        <v>0</v>
      </c>
      <c r="P1417" s="270" t="s">
        <v>10359</v>
      </c>
      <c r="Q1417" s="270">
        <v>0</v>
      </c>
      <c r="R1417" s="74"/>
      <c r="S1417" s="75" t="str">
        <f t="shared" si="126"/>
        <v>0000</v>
      </c>
      <c r="T1417" s="75" t="str">
        <f t="shared" si="127"/>
        <v>00000000000000000000000000000000</v>
      </c>
      <c r="V1417" s="197"/>
      <c r="W1417" s="75">
        <f t="shared" si="128"/>
        <v>0</v>
      </c>
      <c r="AE1417" s="479"/>
    </row>
    <row r="1418" spans="1:31" s="75" customFormat="1" ht="13.5" x14ac:dyDescent="0.2">
      <c r="A1418" s="211">
        <v>1415</v>
      </c>
      <c r="B1418" s="212" t="s">
        <v>6600</v>
      </c>
      <c r="C1418" s="213" t="s">
        <v>6600</v>
      </c>
      <c r="D1418" s="213" t="s">
        <v>6600</v>
      </c>
      <c r="E1418" s="213" t="s">
        <v>6600</v>
      </c>
      <c r="F1418" s="213" t="s">
        <v>6600</v>
      </c>
      <c r="G1418" s="214" t="s">
        <v>6600</v>
      </c>
      <c r="H1418" s="208" t="str">
        <f>IF(Input!F$4="GMH_OECC",J1418,IF(Input!F$4="GMH_XOEC",L1418,IF(Input!F$4="GMH_Korea",N1418,IF(Input!F$4="GMH_EU",P1418,IF(Input!F$4="Skysuper",#REF!,IF(Input!F$4="SkyII",#REF!,IF(Input!F$4="XO-8000",#REF!, "FALSE")))))))</f>
        <v>00</v>
      </c>
      <c r="I1418" s="209">
        <f>IF(Input!F$4="GMH_OECC",K1418,IF(Input!F$4="GMH_XOEC",M1418,IF(Input!F$4="GMH_Korea",O1418,IF(Input!F$4="GMH_EU",Q1418,IF(Input!F$4="Skysuper",#REF!,IF(Input!F$4="SkyII",#REF!,IF(Input!F$4="XO-8000",#REF!, "FALSE")))))))</f>
        <v>0</v>
      </c>
      <c r="J1418" s="210" t="s">
        <v>10359</v>
      </c>
      <c r="K1418" s="268">
        <v>0</v>
      </c>
      <c r="L1418" s="270" t="s">
        <v>10359</v>
      </c>
      <c r="M1418" s="270">
        <v>0</v>
      </c>
      <c r="N1418" s="270" t="s">
        <v>10359</v>
      </c>
      <c r="O1418" s="270">
        <v>0</v>
      </c>
      <c r="P1418" s="270" t="s">
        <v>10359</v>
      </c>
      <c r="Q1418" s="270">
        <v>0</v>
      </c>
      <c r="R1418" s="74"/>
      <c r="S1418" s="75" t="str">
        <f t="shared" si="126"/>
        <v>0000</v>
      </c>
      <c r="T1418" s="75" t="str">
        <f t="shared" si="127"/>
        <v>00000000000000000000000000000000</v>
      </c>
      <c r="V1418" s="197"/>
      <c r="W1418" s="75">
        <f t="shared" si="128"/>
        <v>0</v>
      </c>
      <c r="AE1418" s="479"/>
    </row>
    <row r="1419" spans="1:31" s="75" customFormat="1" ht="13.5" x14ac:dyDescent="0.2">
      <c r="A1419" s="211">
        <v>1416</v>
      </c>
      <c r="B1419" s="212" t="s">
        <v>6600</v>
      </c>
      <c r="C1419" s="213" t="s">
        <v>6600</v>
      </c>
      <c r="D1419" s="213" t="s">
        <v>6600</v>
      </c>
      <c r="E1419" s="213" t="s">
        <v>6600</v>
      </c>
      <c r="F1419" s="213" t="s">
        <v>6600</v>
      </c>
      <c r="G1419" s="214" t="s">
        <v>6600</v>
      </c>
      <c r="H1419" s="208" t="str">
        <f>IF(Input!F$4="GMH_OECC",J1419,IF(Input!F$4="GMH_XOEC",L1419,IF(Input!F$4="GMH_Korea",N1419,IF(Input!F$4="GMH_EU",P1419,IF(Input!F$4="Skysuper",#REF!,IF(Input!F$4="SkyII",#REF!,IF(Input!F$4="XO-8000",#REF!, "FALSE")))))))</f>
        <v>00</v>
      </c>
      <c r="I1419" s="209">
        <f>IF(Input!F$4="GMH_OECC",K1419,IF(Input!F$4="GMH_XOEC",M1419,IF(Input!F$4="GMH_Korea",O1419,IF(Input!F$4="GMH_EU",Q1419,IF(Input!F$4="Skysuper",#REF!,IF(Input!F$4="SkyII",#REF!,IF(Input!F$4="XO-8000",#REF!, "FALSE")))))))</f>
        <v>0</v>
      </c>
      <c r="J1419" s="210" t="s">
        <v>10359</v>
      </c>
      <c r="K1419" s="268">
        <v>0</v>
      </c>
      <c r="L1419" s="270" t="s">
        <v>10359</v>
      </c>
      <c r="M1419" s="270">
        <v>0</v>
      </c>
      <c r="N1419" s="270" t="s">
        <v>10359</v>
      </c>
      <c r="O1419" s="270">
        <v>0</v>
      </c>
      <c r="P1419" s="270" t="s">
        <v>10359</v>
      </c>
      <c r="Q1419" s="270">
        <v>0</v>
      </c>
      <c r="R1419" s="74"/>
      <c r="S1419" s="75" t="str">
        <f t="shared" si="126"/>
        <v>0000</v>
      </c>
      <c r="T1419" s="75" t="str">
        <f t="shared" si="127"/>
        <v>00000000000000000000000000000000</v>
      </c>
      <c r="V1419" s="197"/>
      <c r="W1419" s="75">
        <f t="shared" si="128"/>
        <v>0</v>
      </c>
      <c r="AE1419" s="479"/>
    </row>
    <row r="1420" spans="1:31" s="75" customFormat="1" ht="13.5" x14ac:dyDescent="0.2">
      <c r="A1420" s="211">
        <v>1417</v>
      </c>
      <c r="B1420" s="212" t="s">
        <v>6600</v>
      </c>
      <c r="C1420" s="213" t="s">
        <v>6600</v>
      </c>
      <c r="D1420" s="213" t="s">
        <v>6600</v>
      </c>
      <c r="E1420" s="213" t="s">
        <v>6600</v>
      </c>
      <c r="F1420" s="213" t="s">
        <v>6600</v>
      </c>
      <c r="G1420" s="214" t="s">
        <v>6600</v>
      </c>
      <c r="H1420" s="208" t="str">
        <f>IF(Input!F$4="GMH_OECC",J1420,IF(Input!F$4="GMH_XOEC",L1420,IF(Input!F$4="GMH_Korea",N1420,IF(Input!F$4="GMH_EU",P1420,IF(Input!F$4="Skysuper",#REF!,IF(Input!F$4="SkyII",#REF!,IF(Input!F$4="XO-8000",#REF!, "FALSE")))))))</f>
        <v>00</v>
      </c>
      <c r="I1420" s="209">
        <f>IF(Input!F$4="GMH_OECC",K1420,IF(Input!F$4="GMH_XOEC",M1420,IF(Input!F$4="GMH_Korea",O1420,IF(Input!F$4="GMH_EU",Q1420,IF(Input!F$4="Skysuper",#REF!,IF(Input!F$4="SkyII",#REF!,IF(Input!F$4="XO-8000",#REF!, "FALSE")))))))</f>
        <v>0</v>
      </c>
      <c r="J1420" s="210" t="s">
        <v>10359</v>
      </c>
      <c r="K1420" s="268">
        <v>0</v>
      </c>
      <c r="L1420" s="270" t="s">
        <v>10359</v>
      </c>
      <c r="M1420" s="270">
        <v>0</v>
      </c>
      <c r="N1420" s="270" t="s">
        <v>10359</v>
      </c>
      <c r="O1420" s="270">
        <v>0</v>
      </c>
      <c r="P1420" s="270" t="s">
        <v>10359</v>
      </c>
      <c r="Q1420" s="270">
        <v>0</v>
      </c>
      <c r="R1420" s="74"/>
      <c r="S1420" s="75" t="str">
        <f t="shared" si="126"/>
        <v>0000</v>
      </c>
      <c r="T1420" s="75" t="str">
        <f t="shared" si="127"/>
        <v>00000000000000000000000000000000</v>
      </c>
      <c r="V1420" s="197"/>
      <c r="W1420" s="75">
        <f t="shared" si="128"/>
        <v>0</v>
      </c>
      <c r="AE1420" s="479"/>
    </row>
    <row r="1421" spans="1:31" s="75" customFormat="1" ht="13.5" x14ac:dyDescent="0.2">
      <c r="A1421" s="211">
        <v>1418</v>
      </c>
      <c r="B1421" s="212" t="s">
        <v>6600</v>
      </c>
      <c r="C1421" s="213" t="s">
        <v>6600</v>
      </c>
      <c r="D1421" s="213" t="s">
        <v>6600</v>
      </c>
      <c r="E1421" s="213" t="s">
        <v>6600</v>
      </c>
      <c r="F1421" s="213" t="s">
        <v>6600</v>
      </c>
      <c r="G1421" s="214" t="s">
        <v>6600</v>
      </c>
      <c r="H1421" s="208" t="str">
        <f>IF(Input!F$4="GMH_OECC",J1421,IF(Input!F$4="GMH_XOEC",L1421,IF(Input!F$4="GMH_Korea",N1421,IF(Input!F$4="GMH_EU",P1421,IF(Input!F$4="Skysuper",#REF!,IF(Input!F$4="SkyII",#REF!,IF(Input!F$4="XO-8000",#REF!, "FALSE")))))))</f>
        <v>00</v>
      </c>
      <c r="I1421" s="209">
        <f>IF(Input!F$4="GMH_OECC",K1421,IF(Input!F$4="GMH_XOEC",M1421,IF(Input!F$4="GMH_Korea",O1421,IF(Input!F$4="GMH_EU",Q1421,IF(Input!F$4="Skysuper",#REF!,IF(Input!F$4="SkyII",#REF!,IF(Input!F$4="XO-8000",#REF!, "FALSE")))))))</f>
        <v>0</v>
      </c>
      <c r="J1421" s="210" t="s">
        <v>10359</v>
      </c>
      <c r="K1421" s="268">
        <v>0</v>
      </c>
      <c r="L1421" s="270" t="s">
        <v>10359</v>
      </c>
      <c r="M1421" s="270">
        <v>0</v>
      </c>
      <c r="N1421" s="270" t="s">
        <v>10359</v>
      </c>
      <c r="O1421" s="270">
        <v>0</v>
      </c>
      <c r="P1421" s="270" t="s">
        <v>10359</v>
      </c>
      <c r="Q1421" s="270">
        <v>0</v>
      </c>
      <c r="R1421" s="74"/>
      <c r="S1421" s="75" t="str">
        <f t="shared" si="126"/>
        <v>0000</v>
      </c>
      <c r="T1421" s="75" t="str">
        <f t="shared" si="127"/>
        <v>00000000000000000000000000000000</v>
      </c>
      <c r="V1421" s="197"/>
      <c r="W1421" s="75">
        <f t="shared" si="128"/>
        <v>0</v>
      </c>
      <c r="AE1421" s="479"/>
    </row>
    <row r="1422" spans="1:31" s="75" customFormat="1" ht="13.5" x14ac:dyDescent="0.2">
      <c r="A1422" s="211">
        <v>1419</v>
      </c>
      <c r="B1422" s="212" t="s">
        <v>6600</v>
      </c>
      <c r="C1422" s="213" t="s">
        <v>6600</v>
      </c>
      <c r="D1422" s="213" t="s">
        <v>6600</v>
      </c>
      <c r="E1422" s="213" t="s">
        <v>6600</v>
      </c>
      <c r="F1422" s="213" t="s">
        <v>6600</v>
      </c>
      <c r="G1422" s="214" t="s">
        <v>6600</v>
      </c>
      <c r="H1422" s="208" t="str">
        <f>IF(Input!F$4="GMH_OECC",J1422,IF(Input!F$4="GMH_XOEC",L1422,IF(Input!F$4="GMH_Korea",N1422,IF(Input!F$4="GMH_EU",P1422,IF(Input!F$4="Skysuper",#REF!,IF(Input!F$4="SkyII",#REF!,IF(Input!F$4="XO-8000",#REF!, "FALSE")))))))</f>
        <v>00</v>
      </c>
      <c r="I1422" s="209">
        <f>IF(Input!F$4="GMH_OECC",K1422,IF(Input!F$4="GMH_XOEC",M1422,IF(Input!F$4="GMH_Korea",O1422,IF(Input!F$4="GMH_EU",Q1422,IF(Input!F$4="Skysuper",#REF!,IF(Input!F$4="SkyII",#REF!,IF(Input!F$4="XO-8000",#REF!, "FALSE")))))))</f>
        <v>0</v>
      </c>
      <c r="J1422" s="210" t="s">
        <v>10359</v>
      </c>
      <c r="K1422" s="268">
        <v>0</v>
      </c>
      <c r="L1422" s="270" t="s">
        <v>10359</v>
      </c>
      <c r="M1422" s="270">
        <v>0</v>
      </c>
      <c r="N1422" s="270" t="s">
        <v>10359</v>
      </c>
      <c r="O1422" s="270">
        <v>0</v>
      </c>
      <c r="P1422" s="270" t="s">
        <v>10359</v>
      </c>
      <c r="Q1422" s="270">
        <v>0</v>
      </c>
      <c r="R1422" s="74"/>
      <c r="S1422" s="75" t="str">
        <f t="shared" si="126"/>
        <v>0000</v>
      </c>
      <c r="T1422" s="75" t="str">
        <f t="shared" si="127"/>
        <v>00000000000000000000000000000000</v>
      </c>
      <c r="V1422" s="197"/>
      <c r="W1422" s="75">
        <f t="shared" si="128"/>
        <v>0</v>
      </c>
      <c r="AE1422" s="479"/>
    </row>
    <row r="1423" spans="1:31" s="75" customFormat="1" ht="13.5" x14ac:dyDescent="0.2">
      <c r="A1423" s="211">
        <v>1420</v>
      </c>
      <c r="B1423" s="212" t="s">
        <v>6600</v>
      </c>
      <c r="C1423" s="213" t="s">
        <v>6600</v>
      </c>
      <c r="D1423" s="213" t="s">
        <v>6600</v>
      </c>
      <c r="E1423" s="213" t="s">
        <v>6600</v>
      </c>
      <c r="F1423" s="213" t="s">
        <v>6600</v>
      </c>
      <c r="G1423" s="214" t="s">
        <v>6600</v>
      </c>
      <c r="H1423" s="208" t="str">
        <f>IF(Input!F$4="GMH_OECC",J1423,IF(Input!F$4="GMH_XOEC",L1423,IF(Input!F$4="GMH_Korea",N1423,IF(Input!F$4="GMH_EU",P1423,IF(Input!F$4="Skysuper",#REF!,IF(Input!F$4="SkyII",#REF!,IF(Input!F$4="XO-8000",#REF!, "FALSE")))))))</f>
        <v>00</v>
      </c>
      <c r="I1423" s="209">
        <f>IF(Input!F$4="GMH_OECC",K1423,IF(Input!F$4="GMH_XOEC",M1423,IF(Input!F$4="GMH_Korea",O1423,IF(Input!F$4="GMH_EU",Q1423,IF(Input!F$4="Skysuper",#REF!,IF(Input!F$4="SkyII",#REF!,IF(Input!F$4="XO-8000",#REF!, "FALSE")))))))</f>
        <v>0</v>
      </c>
      <c r="J1423" s="210" t="s">
        <v>10359</v>
      </c>
      <c r="K1423" s="268">
        <v>0</v>
      </c>
      <c r="L1423" s="270" t="s">
        <v>10359</v>
      </c>
      <c r="M1423" s="270">
        <v>0</v>
      </c>
      <c r="N1423" s="270" t="s">
        <v>10359</v>
      </c>
      <c r="O1423" s="270">
        <v>0</v>
      </c>
      <c r="P1423" s="270" t="s">
        <v>10359</v>
      </c>
      <c r="Q1423" s="270">
        <v>0</v>
      </c>
      <c r="R1423" s="74"/>
      <c r="S1423" s="75" t="str">
        <f t="shared" si="126"/>
        <v>0000</v>
      </c>
      <c r="T1423" s="75" t="str">
        <f t="shared" si="127"/>
        <v>00000000000000000000000000000000</v>
      </c>
      <c r="V1423" s="197"/>
      <c r="W1423" s="75">
        <f t="shared" si="128"/>
        <v>0</v>
      </c>
      <c r="AE1423" s="479"/>
    </row>
    <row r="1424" spans="1:31" s="75" customFormat="1" ht="13.5" x14ac:dyDescent="0.2">
      <c r="A1424" s="211">
        <v>1421</v>
      </c>
      <c r="B1424" s="212" t="s">
        <v>6600</v>
      </c>
      <c r="C1424" s="213" t="s">
        <v>6600</v>
      </c>
      <c r="D1424" s="213" t="s">
        <v>6600</v>
      </c>
      <c r="E1424" s="213" t="s">
        <v>6600</v>
      </c>
      <c r="F1424" s="213" t="s">
        <v>6600</v>
      </c>
      <c r="G1424" s="214" t="s">
        <v>6600</v>
      </c>
      <c r="H1424" s="208" t="str">
        <f>IF(Input!F$4="GMH_OECC",J1424,IF(Input!F$4="GMH_XOEC",L1424,IF(Input!F$4="GMH_Korea",N1424,IF(Input!F$4="GMH_EU",P1424,IF(Input!F$4="Skysuper",#REF!,IF(Input!F$4="SkyII",#REF!,IF(Input!F$4="XO-8000",#REF!, "FALSE")))))))</f>
        <v>00</v>
      </c>
      <c r="I1424" s="209">
        <f>IF(Input!F$4="GMH_OECC",K1424,IF(Input!F$4="GMH_XOEC",M1424,IF(Input!F$4="GMH_Korea",O1424,IF(Input!F$4="GMH_EU",Q1424,IF(Input!F$4="Skysuper",#REF!,IF(Input!F$4="SkyII",#REF!,IF(Input!F$4="XO-8000",#REF!, "FALSE")))))))</f>
        <v>0</v>
      </c>
      <c r="J1424" s="210" t="s">
        <v>10359</v>
      </c>
      <c r="K1424" s="268">
        <v>0</v>
      </c>
      <c r="L1424" s="270" t="s">
        <v>10359</v>
      </c>
      <c r="M1424" s="270">
        <v>0</v>
      </c>
      <c r="N1424" s="270" t="s">
        <v>10359</v>
      </c>
      <c r="O1424" s="270">
        <v>0</v>
      </c>
      <c r="P1424" s="270" t="s">
        <v>10359</v>
      </c>
      <c r="Q1424" s="270">
        <v>0</v>
      </c>
      <c r="R1424" s="74"/>
      <c r="S1424" s="75" t="str">
        <f t="shared" si="126"/>
        <v>0000</v>
      </c>
      <c r="T1424" s="75" t="str">
        <f t="shared" si="127"/>
        <v>00000000000000000000000000000000</v>
      </c>
      <c r="V1424" s="197"/>
      <c r="W1424" s="75">
        <f t="shared" si="128"/>
        <v>0</v>
      </c>
      <c r="AE1424" s="479"/>
    </row>
    <row r="1425" spans="1:31" s="75" customFormat="1" ht="13.5" x14ac:dyDescent="0.2">
      <c r="A1425" s="211">
        <v>1422</v>
      </c>
      <c r="B1425" s="212" t="s">
        <v>6600</v>
      </c>
      <c r="C1425" s="213" t="s">
        <v>6600</v>
      </c>
      <c r="D1425" s="213" t="s">
        <v>6600</v>
      </c>
      <c r="E1425" s="213" t="s">
        <v>6600</v>
      </c>
      <c r="F1425" s="213" t="s">
        <v>6600</v>
      </c>
      <c r="G1425" s="214" t="s">
        <v>6600</v>
      </c>
      <c r="H1425" s="208" t="str">
        <f>IF(Input!F$4="GMH_OECC",J1425,IF(Input!F$4="GMH_XOEC",L1425,IF(Input!F$4="GMH_Korea",N1425,IF(Input!F$4="GMH_EU",P1425,IF(Input!F$4="Skysuper",#REF!,IF(Input!F$4="SkyII",#REF!,IF(Input!F$4="XO-8000",#REF!, "FALSE")))))))</f>
        <v>00</v>
      </c>
      <c r="I1425" s="209">
        <f>IF(Input!F$4="GMH_OECC",K1425,IF(Input!F$4="GMH_XOEC",M1425,IF(Input!F$4="GMH_Korea",O1425,IF(Input!F$4="GMH_EU",Q1425,IF(Input!F$4="Skysuper",#REF!,IF(Input!F$4="SkyII",#REF!,IF(Input!F$4="XO-8000",#REF!, "FALSE")))))))</f>
        <v>0</v>
      </c>
      <c r="J1425" s="210" t="s">
        <v>10359</v>
      </c>
      <c r="K1425" s="268">
        <v>0</v>
      </c>
      <c r="L1425" s="270" t="s">
        <v>10359</v>
      </c>
      <c r="M1425" s="270">
        <v>0</v>
      </c>
      <c r="N1425" s="270" t="s">
        <v>10359</v>
      </c>
      <c r="O1425" s="270">
        <v>0</v>
      </c>
      <c r="P1425" s="270" t="s">
        <v>10359</v>
      </c>
      <c r="Q1425" s="270">
        <v>0</v>
      </c>
      <c r="R1425" s="74"/>
      <c r="S1425" s="75" t="str">
        <f t="shared" si="126"/>
        <v>0000</v>
      </c>
      <c r="T1425" s="75" t="str">
        <f t="shared" si="127"/>
        <v>00000000000000000000000000000000</v>
      </c>
      <c r="V1425" s="197"/>
      <c r="W1425" s="75">
        <f t="shared" si="128"/>
        <v>0</v>
      </c>
      <c r="AE1425" s="479"/>
    </row>
    <row r="1426" spans="1:31" s="75" customFormat="1" ht="13.5" x14ac:dyDescent="0.2">
      <c r="A1426" s="211">
        <v>1423</v>
      </c>
      <c r="B1426" s="212" t="s">
        <v>6600</v>
      </c>
      <c r="C1426" s="213" t="s">
        <v>6600</v>
      </c>
      <c r="D1426" s="213" t="s">
        <v>6600</v>
      </c>
      <c r="E1426" s="213" t="s">
        <v>6600</v>
      </c>
      <c r="F1426" s="213" t="s">
        <v>6600</v>
      </c>
      <c r="G1426" s="214" t="s">
        <v>6600</v>
      </c>
      <c r="H1426" s="208" t="str">
        <f>IF(Input!F$4="GMH_OECC",J1426,IF(Input!F$4="GMH_XOEC",L1426,IF(Input!F$4="GMH_Korea",N1426,IF(Input!F$4="GMH_EU",P1426,IF(Input!F$4="Skysuper",#REF!,IF(Input!F$4="SkyII",#REF!,IF(Input!F$4="XO-8000",#REF!, "FALSE")))))))</f>
        <v>00</v>
      </c>
      <c r="I1426" s="209">
        <f>IF(Input!F$4="GMH_OECC",K1426,IF(Input!F$4="GMH_XOEC",M1426,IF(Input!F$4="GMH_Korea",O1426,IF(Input!F$4="GMH_EU",Q1426,IF(Input!F$4="Skysuper",#REF!,IF(Input!F$4="SkyII",#REF!,IF(Input!F$4="XO-8000",#REF!, "FALSE")))))))</f>
        <v>0</v>
      </c>
      <c r="J1426" s="210" t="s">
        <v>10359</v>
      </c>
      <c r="K1426" s="268">
        <v>0</v>
      </c>
      <c r="L1426" s="270" t="s">
        <v>10359</v>
      </c>
      <c r="M1426" s="270">
        <v>0</v>
      </c>
      <c r="N1426" s="270" t="s">
        <v>10359</v>
      </c>
      <c r="O1426" s="270">
        <v>0</v>
      </c>
      <c r="P1426" s="270" t="s">
        <v>10359</v>
      </c>
      <c r="Q1426" s="270">
        <v>0</v>
      </c>
      <c r="R1426" s="74"/>
      <c r="S1426" s="75" t="str">
        <f t="shared" si="126"/>
        <v>0000</v>
      </c>
      <c r="T1426" s="75" t="str">
        <f t="shared" si="127"/>
        <v>00000000000000000000000000000000</v>
      </c>
      <c r="V1426" s="197"/>
      <c r="W1426" s="75">
        <f t="shared" si="128"/>
        <v>0</v>
      </c>
      <c r="AE1426" s="479"/>
    </row>
    <row r="1427" spans="1:31" s="75" customFormat="1" ht="13.5" x14ac:dyDescent="0.2">
      <c r="A1427" s="211">
        <v>1424</v>
      </c>
      <c r="B1427" s="212" t="s">
        <v>6600</v>
      </c>
      <c r="C1427" s="213" t="s">
        <v>6600</v>
      </c>
      <c r="D1427" s="213" t="s">
        <v>6600</v>
      </c>
      <c r="E1427" s="213" t="s">
        <v>6600</v>
      </c>
      <c r="F1427" s="213" t="s">
        <v>6600</v>
      </c>
      <c r="G1427" s="214" t="s">
        <v>6600</v>
      </c>
      <c r="H1427" s="208" t="str">
        <f>IF(Input!F$4="GMH_OECC",J1427,IF(Input!F$4="GMH_XOEC",L1427,IF(Input!F$4="GMH_Korea",N1427,IF(Input!F$4="GMH_EU",P1427,IF(Input!F$4="Skysuper",#REF!,IF(Input!F$4="SkyII",#REF!,IF(Input!F$4="XO-8000",#REF!, "FALSE")))))))</f>
        <v>00</v>
      </c>
      <c r="I1427" s="209">
        <f>IF(Input!F$4="GMH_OECC",K1427,IF(Input!F$4="GMH_XOEC",M1427,IF(Input!F$4="GMH_Korea",O1427,IF(Input!F$4="GMH_EU",Q1427,IF(Input!F$4="Skysuper",#REF!,IF(Input!F$4="SkyII",#REF!,IF(Input!F$4="XO-8000",#REF!, "FALSE")))))))</f>
        <v>0</v>
      </c>
      <c r="J1427" s="210" t="s">
        <v>10359</v>
      </c>
      <c r="K1427" s="268">
        <v>0</v>
      </c>
      <c r="L1427" s="270" t="s">
        <v>10359</v>
      </c>
      <c r="M1427" s="270">
        <v>0</v>
      </c>
      <c r="N1427" s="270" t="s">
        <v>10359</v>
      </c>
      <c r="O1427" s="270">
        <v>0</v>
      </c>
      <c r="P1427" s="270" t="s">
        <v>10359</v>
      </c>
      <c r="Q1427" s="270">
        <v>0</v>
      </c>
      <c r="R1427" s="74"/>
      <c r="S1427" s="75" t="str">
        <f t="shared" si="126"/>
        <v>0000</v>
      </c>
      <c r="T1427" s="75" t="str">
        <f t="shared" si="127"/>
        <v>00000000000000000000000000000000</v>
      </c>
      <c r="V1427" s="197"/>
      <c r="W1427" s="75">
        <f t="shared" si="128"/>
        <v>0</v>
      </c>
      <c r="AE1427" s="479"/>
    </row>
    <row r="1428" spans="1:31" s="75" customFormat="1" ht="13.5" x14ac:dyDescent="0.2">
      <c r="A1428" s="211">
        <v>1425</v>
      </c>
      <c r="B1428" s="212" t="s">
        <v>6600</v>
      </c>
      <c r="C1428" s="213" t="s">
        <v>6600</v>
      </c>
      <c r="D1428" s="213" t="s">
        <v>6600</v>
      </c>
      <c r="E1428" s="213" t="s">
        <v>6600</v>
      </c>
      <c r="F1428" s="213" t="s">
        <v>6600</v>
      </c>
      <c r="G1428" s="214" t="s">
        <v>6600</v>
      </c>
      <c r="H1428" s="208" t="str">
        <f>IF(Input!F$4="GMH_OECC",J1428,IF(Input!F$4="GMH_XOEC",L1428,IF(Input!F$4="GMH_Korea",N1428,IF(Input!F$4="GMH_EU",P1428,IF(Input!F$4="Skysuper",#REF!,IF(Input!F$4="SkyII",#REF!,IF(Input!F$4="XO-8000",#REF!, "FALSE")))))))</f>
        <v>00</v>
      </c>
      <c r="I1428" s="209">
        <f>IF(Input!F$4="GMH_OECC",K1428,IF(Input!F$4="GMH_XOEC",M1428,IF(Input!F$4="GMH_Korea",O1428,IF(Input!F$4="GMH_EU",Q1428,IF(Input!F$4="Skysuper",#REF!,IF(Input!F$4="SkyII",#REF!,IF(Input!F$4="XO-8000",#REF!, "FALSE")))))))</f>
        <v>0</v>
      </c>
      <c r="J1428" s="210" t="s">
        <v>10359</v>
      </c>
      <c r="K1428" s="268">
        <v>0</v>
      </c>
      <c r="L1428" s="270" t="s">
        <v>10359</v>
      </c>
      <c r="M1428" s="270">
        <v>0</v>
      </c>
      <c r="N1428" s="270" t="s">
        <v>10359</v>
      </c>
      <c r="O1428" s="270">
        <v>0</v>
      </c>
      <c r="P1428" s="270" t="s">
        <v>10359</v>
      </c>
      <c r="Q1428" s="270">
        <v>0</v>
      </c>
      <c r="R1428" s="74"/>
      <c r="S1428" s="75" t="str">
        <f t="shared" si="126"/>
        <v>0000</v>
      </c>
      <c r="T1428" s="75" t="str">
        <f t="shared" si="127"/>
        <v>00000000000000000000000000000000</v>
      </c>
      <c r="V1428" s="197"/>
      <c r="W1428" s="75">
        <f t="shared" si="128"/>
        <v>0</v>
      </c>
      <c r="AE1428" s="479"/>
    </row>
    <row r="1429" spans="1:31" s="75" customFormat="1" ht="13.5" x14ac:dyDescent="0.2">
      <c r="A1429" s="211">
        <v>1426</v>
      </c>
      <c r="B1429" s="212" t="s">
        <v>6600</v>
      </c>
      <c r="C1429" s="213" t="s">
        <v>6600</v>
      </c>
      <c r="D1429" s="213" t="s">
        <v>6600</v>
      </c>
      <c r="E1429" s="213" t="s">
        <v>6600</v>
      </c>
      <c r="F1429" s="213" t="s">
        <v>6600</v>
      </c>
      <c r="G1429" s="214" t="s">
        <v>6600</v>
      </c>
      <c r="H1429" s="208" t="str">
        <f>IF(Input!F$4="GMH_OECC",J1429,IF(Input!F$4="GMH_XOEC",L1429,IF(Input!F$4="GMH_Korea",N1429,IF(Input!F$4="GMH_EU",P1429,IF(Input!F$4="Skysuper",#REF!,IF(Input!F$4="SkyII",#REF!,IF(Input!F$4="XO-8000",#REF!, "FALSE")))))))</f>
        <v>00</v>
      </c>
      <c r="I1429" s="209">
        <f>IF(Input!F$4="GMH_OECC",K1429,IF(Input!F$4="GMH_XOEC",M1429,IF(Input!F$4="GMH_Korea",O1429,IF(Input!F$4="GMH_EU",Q1429,IF(Input!F$4="Skysuper",#REF!,IF(Input!F$4="SkyII",#REF!,IF(Input!F$4="XO-8000",#REF!, "FALSE")))))))</f>
        <v>0</v>
      </c>
      <c r="J1429" s="210" t="s">
        <v>10359</v>
      </c>
      <c r="K1429" s="268">
        <v>0</v>
      </c>
      <c r="L1429" s="270" t="s">
        <v>10359</v>
      </c>
      <c r="M1429" s="270">
        <v>0</v>
      </c>
      <c r="N1429" s="270" t="s">
        <v>10359</v>
      </c>
      <c r="O1429" s="270">
        <v>0</v>
      </c>
      <c r="P1429" s="270" t="s">
        <v>10359</v>
      </c>
      <c r="Q1429" s="270">
        <v>0</v>
      </c>
      <c r="R1429" s="74"/>
      <c r="S1429" s="75" t="str">
        <f t="shared" si="126"/>
        <v>0000</v>
      </c>
      <c r="T1429" s="75" t="str">
        <f t="shared" si="127"/>
        <v>00000000000000000000000000000000</v>
      </c>
      <c r="V1429" s="197"/>
      <c r="W1429" s="75">
        <f t="shared" si="128"/>
        <v>0</v>
      </c>
      <c r="AE1429" s="479"/>
    </row>
    <row r="1430" spans="1:31" s="75" customFormat="1" ht="13.5" x14ac:dyDescent="0.2">
      <c r="A1430" s="211">
        <v>1427</v>
      </c>
      <c r="B1430" s="212" t="s">
        <v>6600</v>
      </c>
      <c r="C1430" s="213" t="s">
        <v>6600</v>
      </c>
      <c r="D1430" s="213" t="s">
        <v>6600</v>
      </c>
      <c r="E1430" s="213" t="s">
        <v>6600</v>
      </c>
      <c r="F1430" s="213" t="s">
        <v>6600</v>
      </c>
      <c r="G1430" s="214" t="s">
        <v>6600</v>
      </c>
      <c r="H1430" s="208" t="str">
        <f>IF(Input!F$4="GMH_OECC",J1430,IF(Input!F$4="GMH_XOEC",L1430,IF(Input!F$4="GMH_Korea",N1430,IF(Input!F$4="GMH_EU",P1430,IF(Input!F$4="Skysuper",#REF!,IF(Input!F$4="SkyII",#REF!,IF(Input!F$4="XO-8000",#REF!, "FALSE")))))))</f>
        <v>00</v>
      </c>
      <c r="I1430" s="209">
        <f>IF(Input!F$4="GMH_OECC",K1430,IF(Input!F$4="GMH_XOEC",M1430,IF(Input!F$4="GMH_Korea",O1430,IF(Input!F$4="GMH_EU",Q1430,IF(Input!F$4="Skysuper",#REF!,IF(Input!F$4="SkyII",#REF!,IF(Input!F$4="XO-8000",#REF!, "FALSE")))))))</f>
        <v>0</v>
      </c>
      <c r="J1430" s="210" t="s">
        <v>10359</v>
      </c>
      <c r="K1430" s="268">
        <v>0</v>
      </c>
      <c r="L1430" s="270" t="s">
        <v>10359</v>
      </c>
      <c r="M1430" s="270">
        <v>0</v>
      </c>
      <c r="N1430" s="270" t="s">
        <v>10359</v>
      </c>
      <c r="O1430" s="270">
        <v>0</v>
      </c>
      <c r="P1430" s="270" t="s">
        <v>10359</v>
      </c>
      <c r="Q1430" s="270">
        <v>0</v>
      </c>
      <c r="R1430" s="74"/>
      <c r="S1430" s="75" t="str">
        <f t="shared" si="126"/>
        <v>0000</v>
      </c>
      <c r="T1430" s="75" t="str">
        <f t="shared" si="127"/>
        <v>00000000000000000000000000000000</v>
      </c>
      <c r="V1430" s="197"/>
      <c r="W1430" s="75">
        <f t="shared" si="128"/>
        <v>0</v>
      </c>
      <c r="AE1430" s="479"/>
    </row>
    <row r="1431" spans="1:31" s="75" customFormat="1" ht="13.5" x14ac:dyDescent="0.2">
      <c r="A1431" s="211">
        <v>1428</v>
      </c>
      <c r="B1431" s="212" t="s">
        <v>6600</v>
      </c>
      <c r="C1431" s="213" t="s">
        <v>6600</v>
      </c>
      <c r="D1431" s="213" t="s">
        <v>6600</v>
      </c>
      <c r="E1431" s="213" t="s">
        <v>6600</v>
      </c>
      <c r="F1431" s="213" t="s">
        <v>6600</v>
      </c>
      <c r="G1431" s="214" t="s">
        <v>6600</v>
      </c>
      <c r="H1431" s="208" t="str">
        <f>IF(Input!F$4="GMH_OECC",J1431,IF(Input!F$4="GMH_XOEC",L1431,IF(Input!F$4="GMH_Korea",N1431,IF(Input!F$4="GMH_EU",P1431,IF(Input!F$4="Skysuper",#REF!,IF(Input!F$4="SkyII",#REF!,IF(Input!F$4="XO-8000",#REF!, "FALSE")))))))</f>
        <v>00</v>
      </c>
      <c r="I1431" s="209">
        <f>IF(Input!F$4="GMH_OECC",K1431,IF(Input!F$4="GMH_XOEC",M1431,IF(Input!F$4="GMH_Korea",O1431,IF(Input!F$4="GMH_EU",Q1431,IF(Input!F$4="Skysuper",#REF!,IF(Input!F$4="SkyII",#REF!,IF(Input!F$4="XO-8000",#REF!, "FALSE")))))))</f>
        <v>0</v>
      </c>
      <c r="J1431" s="210" t="s">
        <v>10359</v>
      </c>
      <c r="K1431" s="268">
        <v>0</v>
      </c>
      <c r="L1431" s="270" t="s">
        <v>10359</v>
      </c>
      <c r="M1431" s="270">
        <v>0</v>
      </c>
      <c r="N1431" s="270" t="s">
        <v>10359</v>
      </c>
      <c r="O1431" s="270">
        <v>0</v>
      </c>
      <c r="P1431" s="270" t="s">
        <v>10359</v>
      </c>
      <c r="Q1431" s="270">
        <v>0</v>
      </c>
      <c r="R1431" s="74"/>
      <c r="S1431" s="75" t="str">
        <f t="shared" si="126"/>
        <v>0000</v>
      </c>
      <c r="T1431" s="75" t="str">
        <f t="shared" si="127"/>
        <v>00000000000000000000000000000000</v>
      </c>
      <c r="V1431" s="197"/>
      <c r="W1431" s="75">
        <f t="shared" si="128"/>
        <v>0</v>
      </c>
      <c r="AE1431" s="479"/>
    </row>
    <row r="1432" spans="1:31" s="75" customFormat="1" ht="13.5" x14ac:dyDescent="0.2">
      <c r="A1432" s="211">
        <v>1429</v>
      </c>
      <c r="B1432" s="212" t="s">
        <v>6600</v>
      </c>
      <c r="C1432" s="213" t="s">
        <v>6600</v>
      </c>
      <c r="D1432" s="213" t="s">
        <v>6600</v>
      </c>
      <c r="E1432" s="213" t="s">
        <v>6600</v>
      </c>
      <c r="F1432" s="213" t="s">
        <v>6600</v>
      </c>
      <c r="G1432" s="214" t="s">
        <v>6600</v>
      </c>
      <c r="H1432" s="208" t="str">
        <f>IF(Input!F$4="GMH_OECC",J1432,IF(Input!F$4="GMH_XOEC",L1432,IF(Input!F$4="GMH_Korea",N1432,IF(Input!F$4="GMH_EU",P1432,IF(Input!F$4="Skysuper",#REF!,IF(Input!F$4="SkyII",#REF!,IF(Input!F$4="XO-8000",#REF!, "FALSE")))))))</f>
        <v>00</v>
      </c>
      <c r="I1432" s="209">
        <f>IF(Input!F$4="GMH_OECC",K1432,IF(Input!F$4="GMH_XOEC",M1432,IF(Input!F$4="GMH_Korea",O1432,IF(Input!F$4="GMH_EU",Q1432,IF(Input!F$4="Skysuper",#REF!,IF(Input!F$4="SkyII",#REF!,IF(Input!F$4="XO-8000",#REF!, "FALSE")))))))</f>
        <v>0</v>
      </c>
      <c r="J1432" s="210" t="s">
        <v>10359</v>
      </c>
      <c r="K1432" s="268">
        <v>0</v>
      </c>
      <c r="L1432" s="270" t="s">
        <v>10359</v>
      </c>
      <c r="M1432" s="270">
        <v>0</v>
      </c>
      <c r="N1432" s="270" t="s">
        <v>10359</v>
      </c>
      <c r="O1432" s="270">
        <v>0</v>
      </c>
      <c r="P1432" s="270" t="s">
        <v>10359</v>
      </c>
      <c r="Q1432" s="270">
        <v>0</v>
      </c>
      <c r="R1432" s="74"/>
      <c r="S1432" s="75" t="str">
        <f t="shared" si="126"/>
        <v>0000</v>
      </c>
      <c r="T1432" s="75" t="str">
        <f t="shared" si="127"/>
        <v>00000000000000000000000000000000</v>
      </c>
      <c r="V1432" s="197"/>
      <c r="W1432" s="75">
        <f t="shared" si="128"/>
        <v>0</v>
      </c>
      <c r="AE1432" s="479"/>
    </row>
    <row r="1433" spans="1:31" s="75" customFormat="1" ht="13.5" x14ac:dyDescent="0.2">
      <c r="A1433" s="211">
        <v>1430</v>
      </c>
      <c r="B1433" s="212" t="s">
        <v>6600</v>
      </c>
      <c r="C1433" s="213" t="s">
        <v>6600</v>
      </c>
      <c r="D1433" s="213" t="s">
        <v>6600</v>
      </c>
      <c r="E1433" s="213" t="s">
        <v>6600</v>
      </c>
      <c r="F1433" s="213" t="s">
        <v>6600</v>
      </c>
      <c r="G1433" s="214" t="s">
        <v>6600</v>
      </c>
      <c r="H1433" s="208" t="str">
        <f>IF(Input!F$4="GMH_OECC",J1433,IF(Input!F$4="GMH_XOEC",L1433,IF(Input!F$4="GMH_Korea",N1433,IF(Input!F$4="GMH_EU",P1433,IF(Input!F$4="Skysuper",#REF!,IF(Input!F$4="SkyII",#REF!,IF(Input!F$4="XO-8000",#REF!, "FALSE")))))))</f>
        <v>00</v>
      </c>
      <c r="I1433" s="209">
        <f>IF(Input!F$4="GMH_OECC",K1433,IF(Input!F$4="GMH_XOEC",M1433,IF(Input!F$4="GMH_Korea",O1433,IF(Input!F$4="GMH_EU",Q1433,IF(Input!F$4="Skysuper",#REF!,IF(Input!F$4="SkyII",#REF!,IF(Input!F$4="XO-8000",#REF!, "FALSE")))))))</f>
        <v>0</v>
      </c>
      <c r="J1433" s="210" t="s">
        <v>10359</v>
      </c>
      <c r="K1433" s="268">
        <v>0</v>
      </c>
      <c r="L1433" s="270" t="s">
        <v>10359</v>
      </c>
      <c r="M1433" s="270">
        <v>0</v>
      </c>
      <c r="N1433" s="270" t="s">
        <v>10359</v>
      </c>
      <c r="O1433" s="270">
        <v>0</v>
      </c>
      <c r="P1433" s="270" t="s">
        <v>10359</v>
      </c>
      <c r="Q1433" s="270">
        <v>0</v>
      </c>
      <c r="R1433" s="74"/>
      <c r="S1433" s="75" t="str">
        <f t="shared" si="126"/>
        <v>0000</v>
      </c>
      <c r="T1433" s="75" t="str">
        <f t="shared" si="127"/>
        <v>00000000000000000000000000000000</v>
      </c>
      <c r="V1433" s="197"/>
      <c r="W1433" s="75">
        <f t="shared" si="128"/>
        <v>0</v>
      </c>
      <c r="AE1433" s="479"/>
    </row>
    <row r="1434" spans="1:31" s="75" customFormat="1" ht="13.5" x14ac:dyDescent="0.2">
      <c r="A1434" s="211">
        <v>1431</v>
      </c>
      <c r="B1434" s="212" t="s">
        <v>6600</v>
      </c>
      <c r="C1434" s="213" t="s">
        <v>6600</v>
      </c>
      <c r="D1434" s="213" t="s">
        <v>6600</v>
      </c>
      <c r="E1434" s="213" t="s">
        <v>6600</v>
      </c>
      <c r="F1434" s="213" t="s">
        <v>6600</v>
      </c>
      <c r="G1434" s="214" t="s">
        <v>6600</v>
      </c>
      <c r="H1434" s="208" t="str">
        <f>IF(Input!F$4="GMH_OECC",J1434,IF(Input!F$4="GMH_XOEC",L1434,IF(Input!F$4="GMH_Korea",N1434,IF(Input!F$4="GMH_EU",P1434,IF(Input!F$4="Skysuper",#REF!,IF(Input!F$4="SkyII",#REF!,IF(Input!F$4="XO-8000",#REF!, "FALSE")))))))</f>
        <v>00</v>
      </c>
      <c r="I1434" s="209">
        <f>IF(Input!F$4="GMH_OECC",K1434,IF(Input!F$4="GMH_XOEC",M1434,IF(Input!F$4="GMH_Korea",O1434,IF(Input!F$4="GMH_EU",Q1434,IF(Input!F$4="Skysuper",#REF!,IF(Input!F$4="SkyII",#REF!,IF(Input!F$4="XO-8000",#REF!, "FALSE")))))))</f>
        <v>0</v>
      </c>
      <c r="J1434" s="210" t="s">
        <v>10359</v>
      </c>
      <c r="K1434" s="268">
        <v>0</v>
      </c>
      <c r="L1434" s="270" t="s">
        <v>10359</v>
      </c>
      <c r="M1434" s="270">
        <v>0</v>
      </c>
      <c r="N1434" s="270" t="s">
        <v>10359</v>
      </c>
      <c r="O1434" s="270">
        <v>0</v>
      </c>
      <c r="P1434" s="270" t="s">
        <v>10359</v>
      </c>
      <c r="Q1434" s="270">
        <v>0</v>
      </c>
      <c r="R1434" s="74"/>
      <c r="S1434" s="75" t="str">
        <f t="shared" si="126"/>
        <v>0000</v>
      </c>
      <c r="T1434" s="75" t="str">
        <f t="shared" si="127"/>
        <v>00000000000000000000000000000000</v>
      </c>
      <c r="V1434" s="197"/>
      <c r="W1434" s="75">
        <f t="shared" si="128"/>
        <v>0</v>
      </c>
      <c r="AE1434" s="479"/>
    </row>
    <row r="1435" spans="1:31" s="75" customFormat="1" ht="13.5" x14ac:dyDescent="0.2">
      <c r="A1435" s="211">
        <v>1432</v>
      </c>
      <c r="B1435" s="212" t="s">
        <v>6600</v>
      </c>
      <c r="C1435" s="213" t="s">
        <v>6600</v>
      </c>
      <c r="D1435" s="213" t="s">
        <v>6600</v>
      </c>
      <c r="E1435" s="213" t="s">
        <v>6600</v>
      </c>
      <c r="F1435" s="213" t="s">
        <v>6600</v>
      </c>
      <c r="G1435" s="214" t="s">
        <v>6600</v>
      </c>
      <c r="H1435" s="208" t="str">
        <f>IF(Input!F$4="GMH_OECC",J1435,IF(Input!F$4="GMH_XOEC",L1435,IF(Input!F$4="GMH_Korea",N1435,IF(Input!F$4="GMH_EU",P1435,IF(Input!F$4="Skysuper",#REF!,IF(Input!F$4="SkyII",#REF!,IF(Input!F$4="XO-8000",#REF!, "FALSE")))))))</f>
        <v>00</v>
      </c>
      <c r="I1435" s="209">
        <f>IF(Input!F$4="GMH_OECC",K1435,IF(Input!F$4="GMH_XOEC",M1435,IF(Input!F$4="GMH_Korea",O1435,IF(Input!F$4="GMH_EU",Q1435,IF(Input!F$4="Skysuper",#REF!,IF(Input!F$4="SkyII",#REF!,IF(Input!F$4="XO-8000",#REF!, "FALSE")))))))</f>
        <v>0</v>
      </c>
      <c r="J1435" s="210" t="s">
        <v>10359</v>
      </c>
      <c r="K1435" s="268">
        <v>0</v>
      </c>
      <c r="L1435" s="270" t="s">
        <v>10359</v>
      </c>
      <c r="M1435" s="270">
        <v>0</v>
      </c>
      <c r="N1435" s="270" t="s">
        <v>10359</v>
      </c>
      <c r="O1435" s="270">
        <v>0</v>
      </c>
      <c r="P1435" s="270" t="s">
        <v>10359</v>
      </c>
      <c r="Q1435" s="270">
        <v>0</v>
      </c>
      <c r="R1435" s="74"/>
      <c r="S1435" s="75" t="str">
        <f t="shared" si="126"/>
        <v>0000</v>
      </c>
      <c r="T1435" s="75" t="str">
        <f t="shared" si="127"/>
        <v>00000000000000000000000000000000</v>
      </c>
      <c r="V1435" s="197"/>
      <c r="W1435" s="75">
        <f t="shared" si="128"/>
        <v>0</v>
      </c>
      <c r="AE1435" s="479"/>
    </row>
    <row r="1436" spans="1:31" s="75" customFormat="1" ht="13.5" x14ac:dyDescent="0.2">
      <c r="A1436" s="211">
        <v>1433</v>
      </c>
      <c r="B1436" s="212" t="s">
        <v>6600</v>
      </c>
      <c r="C1436" s="213" t="s">
        <v>6600</v>
      </c>
      <c r="D1436" s="213" t="s">
        <v>6600</v>
      </c>
      <c r="E1436" s="213" t="s">
        <v>6600</v>
      </c>
      <c r="F1436" s="213" t="s">
        <v>6600</v>
      </c>
      <c r="G1436" s="214" t="s">
        <v>6600</v>
      </c>
      <c r="H1436" s="208" t="str">
        <f>IF(Input!F$4="GMH_OECC",J1436,IF(Input!F$4="GMH_XOEC",L1436,IF(Input!F$4="GMH_Korea",N1436,IF(Input!F$4="GMH_EU",P1436,IF(Input!F$4="Skysuper",#REF!,IF(Input!F$4="SkyII",#REF!,IF(Input!F$4="XO-8000",#REF!, "FALSE")))))))</f>
        <v>00</v>
      </c>
      <c r="I1436" s="209">
        <f>IF(Input!F$4="GMH_OECC",K1436,IF(Input!F$4="GMH_XOEC",M1436,IF(Input!F$4="GMH_Korea",O1436,IF(Input!F$4="GMH_EU",Q1436,IF(Input!F$4="Skysuper",#REF!,IF(Input!F$4="SkyII",#REF!,IF(Input!F$4="XO-8000",#REF!, "FALSE")))))))</f>
        <v>0</v>
      </c>
      <c r="J1436" s="210" t="s">
        <v>10359</v>
      </c>
      <c r="K1436" s="268">
        <v>0</v>
      </c>
      <c r="L1436" s="270" t="s">
        <v>10359</v>
      </c>
      <c r="M1436" s="270">
        <v>0</v>
      </c>
      <c r="N1436" s="270" t="s">
        <v>10359</v>
      </c>
      <c r="O1436" s="270">
        <v>0</v>
      </c>
      <c r="P1436" s="270" t="s">
        <v>10359</v>
      </c>
      <c r="Q1436" s="270">
        <v>0</v>
      </c>
      <c r="R1436" s="74"/>
      <c r="S1436" s="75" t="str">
        <f t="shared" si="126"/>
        <v>0000</v>
      </c>
      <c r="T1436" s="75" t="str">
        <f t="shared" si="127"/>
        <v>00000000000000000000000000000000</v>
      </c>
      <c r="V1436" s="197"/>
      <c r="W1436" s="75">
        <f t="shared" si="128"/>
        <v>0</v>
      </c>
      <c r="AE1436" s="479"/>
    </row>
    <row r="1437" spans="1:31" s="75" customFormat="1" ht="13.5" x14ac:dyDescent="0.2">
      <c r="A1437" s="211">
        <v>1434</v>
      </c>
      <c r="B1437" s="212" t="s">
        <v>6600</v>
      </c>
      <c r="C1437" s="213" t="s">
        <v>6600</v>
      </c>
      <c r="D1437" s="213" t="s">
        <v>6600</v>
      </c>
      <c r="E1437" s="213" t="s">
        <v>6600</v>
      </c>
      <c r="F1437" s="213" t="s">
        <v>6600</v>
      </c>
      <c r="G1437" s="214" t="s">
        <v>6600</v>
      </c>
      <c r="H1437" s="208" t="str">
        <f>IF(Input!F$4="GMH_OECC",J1437,IF(Input!F$4="GMH_XOEC",L1437,IF(Input!F$4="GMH_Korea",N1437,IF(Input!F$4="GMH_EU",P1437,IF(Input!F$4="Skysuper",#REF!,IF(Input!F$4="SkyII",#REF!,IF(Input!F$4="XO-8000",#REF!, "FALSE")))))))</f>
        <v>00</v>
      </c>
      <c r="I1437" s="209">
        <f>IF(Input!F$4="GMH_OECC",K1437,IF(Input!F$4="GMH_XOEC",M1437,IF(Input!F$4="GMH_Korea",O1437,IF(Input!F$4="GMH_EU",Q1437,IF(Input!F$4="Skysuper",#REF!,IF(Input!F$4="SkyII",#REF!,IF(Input!F$4="XO-8000",#REF!, "FALSE")))))))</f>
        <v>0</v>
      </c>
      <c r="J1437" s="210" t="s">
        <v>10359</v>
      </c>
      <c r="K1437" s="268">
        <v>0</v>
      </c>
      <c r="L1437" s="270" t="s">
        <v>10359</v>
      </c>
      <c r="M1437" s="270">
        <v>0</v>
      </c>
      <c r="N1437" s="270" t="s">
        <v>10359</v>
      </c>
      <c r="O1437" s="270">
        <v>0</v>
      </c>
      <c r="P1437" s="270" t="s">
        <v>10359</v>
      </c>
      <c r="Q1437" s="270">
        <v>0</v>
      </c>
      <c r="R1437" s="74"/>
      <c r="S1437" s="75" t="str">
        <f t="shared" si="126"/>
        <v>0000</v>
      </c>
      <c r="T1437" s="75" t="str">
        <f t="shared" si="127"/>
        <v>00000000000000000000000000000000</v>
      </c>
      <c r="V1437" s="197"/>
      <c r="W1437" s="75">
        <f t="shared" si="128"/>
        <v>0</v>
      </c>
      <c r="AE1437" s="479"/>
    </row>
    <row r="1438" spans="1:31" s="75" customFormat="1" ht="13.5" x14ac:dyDescent="0.2">
      <c r="A1438" s="211">
        <v>1435</v>
      </c>
      <c r="B1438" s="212" t="s">
        <v>6600</v>
      </c>
      <c r="C1438" s="213" t="s">
        <v>6600</v>
      </c>
      <c r="D1438" s="213" t="s">
        <v>6600</v>
      </c>
      <c r="E1438" s="213" t="s">
        <v>6600</v>
      </c>
      <c r="F1438" s="213" t="s">
        <v>6600</v>
      </c>
      <c r="G1438" s="214" t="s">
        <v>6600</v>
      </c>
      <c r="H1438" s="208" t="str">
        <f>IF(Input!F$4="GMH_OECC",J1438,IF(Input!F$4="GMH_XOEC",L1438,IF(Input!F$4="GMH_Korea",N1438,IF(Input!F$4="GMH_EU",P1438,IF(Input!F$4="Skysuper",#REF!,IF(Input!F$4="SkyII",#REF!,IF(Input!F$4="XO-8000",#REF!, "FALSE")))))))</f>
        <v>00</v>
      </c>
      <c r="I1438" s="209">
        <f>IF(Input!F$4="GMH_OECC",K1438,IF(Input!F$4="GMH_XOEC",M1438,IF(Input!F$4="GMH_Korea",O1438,IF(Input!F$4="GMH_EU",Q1438,IF(Input!F$4="Skysuper",#REF!,IF(Input!F$4="SkyII",#REF!,IF(Input!F$4="XO-8000",#REF!, "FALSE")))))))</f>
        <v>0</v>
      </c>
      <c r="J1438" s="210" t="s">
        <v>10359</v>
      </c>
      <c r="K1438" s="268">
        <v>0</v>
      </c>
      <c r="L1438" s="270" t="s">
        <v>10359</v>
      </c>
      <c r="M1438" s="270">
        <v>0</v>
      </c>
      <c r="N1438" s="270" t="s">
        <v>10359</v>
      </c>
      <c r="O1438" s="270">
        <v>0</v>
      </c>
      <c r="P1438" s="270" t="s">
        <v>10359</v>
      </c>
      <c r="Q1438" s="270">
        <v>0</v>
      </c>
      <c r="R1438" s="74"/>
      <c r="S1438" s="75" t="str">
        <f t="shared" si="126"/>
        <v>0000</v>
      </c>
      <c r="T1438" s="75" t="str">
        <f t="shared" si="127"/>
        <v>00000000000000000000000000000000</v>
      </c>
      <c r="V1438" s="197"/>
      <c r="W1438" s="75">
        <f t="shared" si="128"/>
        <v>0</v>
      </c>
      <c r="AE1438" s="479"/>
    </row>
    <row r="1439" spans="1:31" s="75" customFormat="1" ht="13.5" x14ac:dyDescent="0.2">
      <c r="A1439" s="211">
        <v>1436</v>
      </c>
      <c r="B1439" s="212" t="s">
        <v>6600</v>
      </c>
      <c r="C1439" s="213" t="s">
        <v>6600</v>
      </c>
      <c r="D1439" s="213" t="s">
        <v>6600</v>
      </c>
      <c r="E1439" s="213" t="s">
        <v>6600</v>
      </c>
      <c r="F1439" s="213" t="s">
        <v>6600</v>
      </c>
      <c r="G1439" s="214" t="s">
        <v>6600</v>
      </c>
      <c r="H1439" s="208" t="str">
        <f>IF(Input!F$4="GMH_OECC",J1439,IF(Input!F$4="GMH_XOEC",L1439,IF(Input!F$4="GMH_Korea",N1439,IF(Input!F$4="GMH_EU",P1439,IF(Input!F$4="Skysuper",#REF!,IF(Input!F$4="SkyII",#REF!,IF(Input!F$4="XO-8000",#REF!, "FALSE")))))))</f>
        <v>00</v>
      </c>
      <c r="I1439" s="209">
        <f>IF(Input!F$4="GMH_OECC",K1439,IF(Input!F$4="GMH_XOEC",M1439,IF(Input!F$4="GMH_Korea",O1439,IF(Input!F$4="GMH_EU",Q1439,IF(Input!F$4="Skysuper",#REF!,IF(Input!F$4="SkyII",#REF!,IF(Input!F$4="XO-8000",#REF!, "FALSE")))))))</f>
        <v>0</v>
      </c>
      <c r="J1439" s="210" t="s">
        <v>10359</v>
      </c>
      <c r="K1439" s="268">
        <v>0</v>
      </c>
      <c r="L1439" s="270" t="s">
        <v>10359</v>
      </c>
      <c r="M1439" s="270">
        <v>0</v>
      </c>
      <c r="N1439" s="270" t="s">
        <v>10359</v>
      </c>
      <c r="O1439" s="270">
        <v>0</v>
      </c>
      <c r="P1439" s="270" t="s">
        <v>10359</v>
      </c>
      <c r="Q1439" s="270">
        <v>0</v>
      </c>
      <c r="R1439" s="74"/>
      <c r="S1439" s="75" t="str">
        <f t="shared" si="126"/>
        <v>0000</v>
      </c>
      <c r="T1439" s="75" t="str">
        <f t="shared" si="127"/>
        <v>00000000000000000000000000000000</v>
      </c>
      <c r="V1439" s="197"/>
      <c r="W1439" s="75">
        <f t="shared" si="128"/>
        <v>0</v>
      </c>
      <c r="AE1439" s="479"/>
    </row>
    <row r="1440" spans="1:31" s="75" customFormat="1" ht="13.5" x14ac:dyDescent="0.2">
      <c r="A1440" s="211">
        <v>1437</v>
      </c>
      <c r="B1440" s="212" t="s">
        <v>6600</v>
      </c>
      <c r="C1440" s="213" t="s">
        <v>6600</v>
      </c>
      <c r="D1440" s="213" t="s">
        <v>6600</v>
      </c>
      <c r="E1440" s="213" t="s">
        <v>6600</v>
      </c>
      <c r="F1440" s="213" t="s">
        <v>6600</v>
      </c>
      <c r="G1440" s="214" t="s">
        <v>6600</v>
      </c>
      <c r="H1440" s="208" t="str">
        <f>IF(Input!F$4="GMH_OECC",J1440,IF(Input!F$4="GMH_XOEC",L1440,IF(Input!F$4="GMH_Korea",N1440,IF(Input!F$4="GMH_EU",P1440,IF(Input!F$4="Skysuper",#REF!,IF(Input!F$4="SkyII",#REF!,IF(Input!F$4="XO-8000",#REF!, "FALSE")))))))</f>
        <v>00</v>
      </c>
      <c r="I1440" s="209">
        <f>IF(Input!F$4="GMH_OECC",K1440,IF(Input!F$4="GMH_XOEC",M1440,IF(Input!F$4="GMH_Korea",O1440,IF(Input!F$4="GMH_EU",Q1440,IF(Input!F$4="Skysuper",#REF!,IF(Input!F$4="SkyII",#REF!,IF(Input!F$4="XO-8000",#REF!, "FALSE")))))))</f>
        <v>0</v>
      </c>
      <c r="J1440" s="210" t="s">
        <v>10359</v>
      </c>
      <c r="K1440" s="268">
        <v>0</v>
      </c>
      <c r="L1440" s="270" t="s">
        <v>10359</v>
      </c>
      <c r="M1440" s="270">
        <v>0</v>
      </c>
      <c r="N1440" s="270" t="s">
        <v>10359</v>
      </c>
      <c r="O1440" s="270">
        <v>0</v>
      </c>
      <c r="P1440" s="270" t="s">
        <v>10359</v>
      </c>
      <c r="Q1440" s="270">
        <v>0</v>
      </c>
      <c r="R1440" s="74"/>
      <c r="S1440" s="75" t="str">
        <f t="shared" si="126"/>
        <v>0000</v>
      </c>
      <c r="T1440" s="75" t="str">
        <f t="shared" si="127"/>
        <v>00000000000000000000000000000000</v>
      </c>
      <c r="V1440" s="197"/>
      <c r="W1440" s="75">
        <f t="shared" si="128"/>
        <v>0</v>
      </c>
      <c r="AE1440" s="479"/>
    </row>
    <row r="1441" spans="1:31" s="75" customFormat="1" ht="13.5" x14ac:dyDescent="0.2">
      <c r="A1441" s="211">
        <v>1438</v>
      </c>
      <c r="B1441" s="212" t="s">
        <v>6600</v>
      </c>
      <c r="C1441" s="213" t="s">
        <v>6600</v>
      </c>
      <c r="D1441" s="213" t="s">
        <v>6600</v>
      </c>
      <c r="E1441" s="213" t="s">
        <v>6600</v>
      </c>
      <c r="F1441" s="213" t="s">
        <v>6600</v>
      </c>
      <c r="G1441" s="214" t="s">
        <v>6600</v>
      </c>
      <c r="H1441" s="208" t="str">
        <f>IF(Input!F$4="GMH_OECC",J1441,IF(Input!F$4="GMH_XOEC",L1441,IF(Input!F$4="GMH_Korea",N1441,IF(Input!F$4="GMH_EU",P1441,IF(Input!F$4="Skysuper",#REF!,IF(Input!F$4="SkyII",#REF!,IF(Input!F$4="XO-8000",#REF!, "FALSE")))))))</f>
        <v>00</v>
      </c>
      <c r="I1441" s="209">
        <f>IF(Input!F$4="GMH_OECC",K1441,IF(Input!F$4="GMH_XOEC",M1441,IF(Input!F$4="GMH_Korea",O1441,IF(Input!F$4="GMH_EU",Q1441,IF(Input!F$4="Skysuper",#REF!,IF(Input!F$4="SkyII",#REF!,IF(Input!F$4="XO-8000",#REF!, "FALSE")))))))</f>
        <v>0</v>
      </c>
      <c r="J1441" s="210" t="s">
        <v>10359</v>
      </c>
      <c r="K1441" s="268">
        <v>0</v>
      </c>
      <c r="L1441" s="270" t="s">
        <v>10359</v>
      </c>
      <c r="M1441" s="270">
        <v>0</v>
      </c>
      <c r="N1441" s="270" t="s">
        <v>10359</v>
      </c>
      <c r="O1441" s="270">
        <v>0</v>
      </c>
      <c r="P1441" s="270" t="s">
        <v>10359</v>
      </c>
      <c r="Q1441" s="270">
        <v>0</v>
      </c>
      <c r="R1441" s="74"/>
      <c r="S1441" s="75" t="str">
        <f t="shared" si="126"/>
        <v>0000</v>
      </c>
      <c r="T1441" s="75" t="str">
        <f t="shared" si="127"/>
        <v>00000000000000000000000000000000</v>
      </c>
      <c r="V1441" s="197"/>
      <c r="W1441" s="75">
        <f t="shared" si="128"/>
        <v>0</v>
      </c>
      <c r="AE1441" s="479"/>
    </row>
    <row r="1442" spans="1:31" s="75" customFormat="1" ht="13.5" x14ac:dyDescent="0.2">
      <c r="A1442" s="211">
        <v>1439</v>
      </c>
      <c r="B1442" s="212" t="s">
        <v>6600</v>
      </c>
      <c r="C1442" s="213" t="s">
        <v>6600</v>
      </c>
      <c r="D1442" s="213" t="s">
        <v>6600</v>
      </c>
      <c r="E1442" s="213" t="s">
        <v>6600</v>
      </c>
      <c r="F1442" s="213" t="s">
        <v>6600</v>
      </c>
      <c r="G1442" s="214" t="s">
        <v>6600</v>
      </c>
      <c r="H1442" s="208" t="str">
        <f>IF(Input!F$4="GMH_OECC",J1442,IF(Input!F$4="GMH_XOEC",L1442,IF(Input!F$4="GMH_Korea",N1442,IF(Input!F$4="GMH_EU",P1442,IF(Input!F$4="Skysuper",#REF!,IF(Input!F$4="SkyII",#REF!,IF(Input!F$4="XO-8000",#REF!, "FALSE")))))))</f>
        <v>00</v>
      </c>
      <c r="I1442" s="209">
        <f>IF(Input!F$4="GMH_OECC",K1442,IF(Input!F$4="GMH_XOEC",M1442,IF(Input!F$4="GMH_Korea",O1442,IF(Input!F$4="GMH_EU",Q1442,IF(Input!F$4="Skysuper",#REF!,IF(Input!F$4="SkyII",#REF!,IF(Input!F$4="XO-8000",#REF!, "FALSE")))))))</f>
        <v>0</v>
      </c>
      <c r="J1442" s="210" t="s">
        <v>10359</v>
      </c>
      <c r="K1442" s="268">
        <v>0</v>
      </c>
      <c r="L1442" s="270" t="s">
        <v>10359</v>
      </c>
      <c r="M1442" s="270">
        <v>0</v>
      </c>
      <c r="N1442" s="270" t="s">
        <v>10359</v>
      </c>
      <c r="O1442" s="270">
        <v>0</v>
      </c>
      <c r="P1442" s="270" t="s">
        <v>10359</v>
      </c>
      <c r="Q1442" s="270">
        <v>0</v>
      </c>
      <c r="R1442" s="74"/>
      <c r="S1442" s="75" t="str">
        <f t="shared" si="126"/>
        <v>0000</v>
      </c>
      <c r="T1442" s="75" t="str">
        <f t="shared" si="127"/>
        <v>00000000000000000000000000000000</v>
      </c>
      <c r="V1442" s="197"/>
      <c r="W1442" s="75">
        <f t="shared" si="128"/>
        <v>0</v>
      </c>
      <c r="AE1442" s="479"/>
    </row>
    <row r="1443" spans="1:31" s="75" customFormat="1" ht="13.5" x14ac:dyDescent="0.2">
      <c r="A1443" s="211">
        <v>1440</v>
      </c>
      <c r="B1443" s="212" t="s">
        <v>6600</v>
      </c>
      <c r="C1443" s="213" t="s">
        <v>6600</v>
      </c>
      <c r="D1443" s="213" t="s">
        <v>6600</v>
      </c>
      <c r="E1443" s="213" t="s">
        <v>6600</v>
      </c>
      <c r="F1443" s="213" t="s">
        <v>6600</v>
      </c>
      <c r="G1443" s="214" t="s">
        <v>6600</v>
      </c>
      <c r="H1443" s="208" t="str">
        <f>IF(Input!F$4="GMH_OECC",J1443,IF(Input!F$4="GMH_XOEC",L1443,IF(Input!F$4="GMH_Korea",N1443,IF(Input!F$4="GMH_EU",P1443,IF(Input!F$4="Skysuper",#REF!,IF(Input!F$4="SkyII",#REF!,IF(Input!F$4="XO-8000",#REF!, "FALSE")))))))</f>
        <v>00</v>
      </c>
      <c r="I1443" s="209">
        <f>IF(Input!F$4="GMH_OECC",K1443,IF(Input!F$4="GMH_XOEC",M1443,IF(Input!F$4="GMH_Korea",O1443,IF(Input!F$4="GMH_EU",Q1443,IF(Input!F$4="Skysuper",#REF!,IF(Input!F$4="SkyII",#REF!,IF(Input!F$4="XO-8000",#REF!, "FALSE")))))))</f>
        <v>0</v>
      </c>
      <c r="J1443" s="210" t="s">
        <v>10359</v>
      </c>
      <c r="K1443" s="268">
        <v>0</v>
      </c>
      <c r="L1443" s="270" t="s">
        <v>10359</v>
      </c>
      <c r="M1443" s="270">
        <v>0</v>
      </c>
      <c r="N1443" s="270" t="s">
        <v>10359</v>
      </c>
      <c r="O1443" s="270">
        <v>0</v>
      </c>
      <c r="P1443" s="270" t="s">
        <v>10359</v>
      </c>
      <c r="Q1443" s="270">
        <v>0</v>
      </c>
      <c r="R1443" s="74"/>
      <c r="S1443" s="75" t="str">
        <f t="shared" si="126"/>
        <v>0000</v>
      </c>
      <c r="T1443" s="75" t="str">
        <f t="shared" si="127"/>
        <v>00000000000000000000000000000000</v>
      </c>
      <c r="V1443" s="197"/>
      <c r="W1443" s="75">
        <f t="shared" si="128"/>
        <v>0</v>
      </c>
      <c r="AE1443" s="479"/>
    </row>
    <row r="1444" spans="1:31" s="75" customFormat="1" ht="13.5" x14ac:dyDescent="0.2">
      <c r="A1444" s="211">
        <v>1441</v>
      </c>
      <c r="B1444" s="212" t="s">
        <v>6600</v>
      </c>
      <c r="C1444" s="213" t="s">
        <v>6600</v>
      </c>
      <c r="D1444" s="213" t="s">
        <v>6600</v>
      </c>
      <c r="E1444" s="213" t="s">
        <v>6600</v>
      </c>
      <c r="F1444" s="213" t="s">
        <v>6600</v>
      </c>
      <c r="G1444" s="214" t="s">
        <v>6600</v>
      </c>
      <c r="H1444" s="208" t="str">
        <f>IF(Input!F$4="GMH_OECC",J1444,IF(Input!F$4="GMH_XOEC",L1444,IF(Input!F$4="GMH_Korea",N1444,IF(Input!F$4="GMH_EU",P1444,IF(Input!F$4="Skysuper",#REF!,IF(Input!F$4="SkyII",#REF!,IF(Input!F$4="XO-8000",#REF!, "FALSE")))))))</f>
        <v>00</v>
      </c>
      <c r="I1444" s="209">
        <f>IF(Input!F$4="GMH_OECC",K1444,IF(Input!F$4="GMH_XOEC",M1444,IF(Input!F$4="GMH_Korea",O1444,IF(Input!F$4="GMH_EU",Q1444,IF(Input!F$4="Skysuper",#REF!,IF(Input!F$4="SkyII",#REF!,IF(Input!F$4="XO-8000",#REF!, "FALSE")))))))</f>
        <v>0</v>
      </c>
      <c r="J1444" s="210" t="s">
        <v>10359</v>
      </c>
      <c r="K1444" s="268">
        <v>0</v>
      </c>
      <c r="L1444" s="270" t="s">
        <v>10359</v>
      </c>
      <c r="M1444" s="270">
        <v>0</v>
      </c>
      <c r="N1444" s="270" t="s">
        <v>10359</v>
      </c>
      <c r="O1444" s="270">
        <v>0</v>
      </c>
      <c r="P1444" s="270" t="s">
        <v>10359</v>
      </c>
      <c r="Q1444" s="270">
        <v>0</v>
      </c>
      <c r="R1444" s="74"/>
      <c r="S1444" s="75" t="str">
        <f t="shared" si="126"/>
        <v>0000</v>
      </c>
      <c r="T1444" s="75" t="str">
        <f t="shared" si="127"/>
        <v>00000000000000000000000000000000</v>
      </c>
      <c r="V1444" s="197"/>
      <c r="W1444" s="75">
        <f t="shared" si="128"/>
        <v>0</v>
      </c>
      <c r="AE1444" s="479"/>
    </row>
    <row r="1445" spans="1:31" s="75" customFormat="1" ht="13.5" x14ac:dyDescent="0.2">
      <c r="A1445" s="211">
        <v>1442</v>
      </c>
      <c r="B1445" s="212" t="s">
        <v>6600</v>
      </c>
      <c r="C1445" s="213" t="s">
        <v>6600</v>
      </c>
      <c r="D1445" s="213" t="s">
        <v>6600</v>
      </c>
      <c r="E1445" s="213" t="s">
        <v>6600</v>
      </c>
      <c r="F1445" s="213" t="s">
        <v>6600</v>
      </c>
      <c r="G1445" s="214" t="s">
        <v>6600</v>
      </c>
      <c r="H1445" s="208" t="str">
        <f>IF(Input!F$4="GMH_OECC",J1445,IF(Input!F$4="GMH_XOEC",L1445,IF(Input!F$4="GMH_Korea",N1445,IF(Input!F$4="GMH_EU",P1445,IF(Input!F$4="Skysuper",#REF!,IF(Input!F$4="SkyII",#REF!,IF(Input!F$4="XO-8000",#REF!, "FALSE")))))))</f>
        <v>00</v>
      </c>
      <c r="I1445" s="209">
        <f>IF(Input!F$4="GMH_OECC",K1445,IF(Input!F$4="GMH_XOEC",M1445,IF(Input!F$4="GMH_Korea",O1445,IF(Input!F$4="GMH_EU",Q1445,IF(Input!F$4="Skysuper",#REF!,IF(Input!F$4="SkyII",#REF!,IF(Input!F$4="XO-8000",#REF!, "FALSE")))))))</f>
        <v>0</v>
      </c>
      <c r="J1445" s="210" t="s">
        <v>10359</v>
      </c>
      <c r="K1445" s="268">
        <v>0</v>
      </c>
      <c r="L1445" s="270" t="s">
        <v>10359</v>
      </c>
      <c r="M1445" s="270">
        <v>0</v>
      </c>
      <c r="N1445" s="270" t="s">
        <v>10359</v>
      </c>
      <c r="O1445" s="270">
        <v>0</v>
      </c>
      <c r="P1445" s="270" t="s">
        <v>10359</v>
      </c>
      <c r="Q1445" s="270">
        <v>0</v>
      </c>
      <c r="R1445" s="74"/>
      <c r="S1445" s="75" t="str">
        <f t="shared" si="126"/>
        <v>0000</v>
      </c>
      <c r="T1445" s="75" t="str">
        <f t="shared" si="127"/>
        <v>00000000000000000000000000000000</v>
      </c>
      <c r="V1445" s="197"/>
      <c r="W1445" s="75">
        <f t="shared" si="128"/>
        <v>0</v>
      </c>
      <c r="AE1445" s="479"/>
    </row>
    <row r="1446" spans="1:31" s="75" customFormat="1" ht="13.5" x14ac:dyDescent="0.2">
      <c r="A1446" s="211">
        <v>1443</v>
      </c>
      <c r="B1446" s="212" t="s">
        <v>6600</v>
      </c>
      <c r="C1446" s="213" t="s">
        <v>6600</v>
      </c>
      <c r="D1446" s="213" t="s">
        <v>6600</v>
      </c>
      <c r="E1446" s="213" t="s">
        <v>6600</v>
      </c>
      <c r="F1446" s="213" t="s">
        <v>6600</v>
      </c>
      <c r="G1446" s="214" t="s">
        <v>6600</v>
      </c>
      <c r="H1446" s="208" t="str">
        <f>IF(Input!F$4="GMH_OECC",J1446,IF(Input!F$4="GMH_XOEC",L1446,IF(Input!F$4="GMH_Korea",N1446,IF(Input!F$4="GMH_EU",P1446,IF(Input!F$4="Skysuper",#REF!,IF(Input!F$4="SkyII",#REF!,IF(Input!F$4="XO-8000",#REF!, "FALSE")))))))</f>
        <v>00</v>
      </c>
      <c r="I1446" s="209">
        <f>IF(Input!F$4="GMH_OECC",K1446,IF(Input!F$4="GMH_XOEC",M1446,IF(Input!F$4="GMH_Korea",O1446,IF(Input!F$4="GMH_EU",Q1446,IF(Input!F$4="Skysuper",#REF!,IF(Input!F$4="SkyII",#REF!,IF(Input!F$4="XO-8000",#REF!, "FALSE")))))))</f>
        <v>0</v>
      </c>
      <c r="J1446" s="210" t="s">
        <v>10359</v>
      </c>
      <c r="K1446" s="268">
        <v>0</v>
      </c>
      <c r="L1446" s="270" t="s">
        <v>10359</v>
      </c>
      <c r="M1446" s="270">
        <v>0</v>
      </c>
      <c r="N1446" s="270" t="s">
        <v>10359</v>
      </c>
      <c r="O1446" s="270">
        <v>0</v>
      </c>
      <c r="P1446" s="270" t="s">
        <v>10359</v>
      </c>
      <c r="Q1446" s="270">
        <v>0</v>
      </c>
      <c r="R1446" s="74"/>
      <c r="S1446" s="75" t="str">
        <f t="shared" si="126"/>
        <v>0000</v>
      </c>
      <c r="T1446" s="75" t="str">
        <f t="shared" si="127"/>
        <v>00000000000000000000000000000000</v>
      </c>
      <c r="V1446" s="197"/>
      <c r="W1446" s="75">
        <f t="shared" si="128"/>
        <v>0</v>
      </c>
      <c r="AE1446" s="479"/>
    </row>
    <row r="1447" spans="1:31" s="75" customFormat="1" ht="13.5" x14ac:dyDescent="0.2">
      <c r="A1447" s="211">
        <v>1444</v>
      </c>
      <c r="B1447" s="212" t="s">
        <v>6600</v>
      </c>
      <c r="C1447" s="213" t="s">
        <v>6600</v>
      </c>
      <c r="D1447" s="213" t="s">
        <v>6600</v>
      </c>
      <c r="E1447" s="213" t="s">
        <v>6600</v>
      </c>
      <c r="F1447" s="213" t="s">
        <v>6600</v>
      </c>
      <c r="G1447" s="214" t="s">
        <v>6600</v>
      </c>
      <c r="H1447" s="208" t="str">
        <f>IF(Input!F$4="GMH_OECC",J1447,IF(Input!F$4="GMH_XOEC",L1447,IF(Input!F$4="GMH_Korea",N1447,IF(Input!F$4="GMH_EU",P1447,IF(Input!F$4="Skysuper",#REF!,IF(Input!F$4="SkyII",#REF!,IF(Input!F$4="XO-8000",#REF!, "FALSE")))))))</f>
        <v>00</v>
      </c>
      <c r="I1447" s="209">
        <f>IF(Input!F$4="GMH_OECC",K1447,IF(Input!F$4="GMH_XOEC",M1447,IF(Input!F$4="GMH_Korea",O1447,IF(Input!F$4="GMH_EU",Q1447,IF(Input!F$4="Skysuper",#REF!,IF(Input!F$4="SkyII",#REF!,IF(Input!F$4="XO-8000",#REF!, "FALSE")))))))</f>
        <v>0</v>
      </c>
      <c r="J1447" s="210" t="s">
        <v>10359</v>
      </c>
      <c r="K1447" s="268">
        <v>0</v>
      </c>
      <c r="L1447" s="270" t="s">
        <v>10359</v>
      </c>
      <c r="M1447" s="270">
        <v>0</v>
      </c>
      <c r="N1447" s="270" t="s">
        <v>10359</v>
      </c>
      <c r="O1447" s="270">
        <v>0</v>
      </c>
      <c r="P1447" s="270" t="s">
        <v>10359</v>
      </c>
      <c r="Q1447" s="270">
        <v>0</v>
      </c>
      <c r="R1447" s="74"/>
      <c r="S1447" s="75" t="str">
        <f t="shared" si="126"/>
        <v>0000</v>
      </c>
      <c r="T1447" s="75" t="str">
        <f t="shared" si="127"/>
        <v>00000000000000000000000000000000</v>
      </c>
      <c r="V1447" s="197"/>
      <c r="W1447" s="75">
        <f t="shared" si="128"/>
        <v>0</v>
      </c>
      <c r="AE1447" s="479"/>
    </row>
    <row r="1448" spans="1:31" s="75" customFormat="1" ht="13.5" x14ac:dyDescent="0.2">
      <c r="A1448" s="211">
        <v>1445</v>
      </c>
      <c r="B1448" s="212" t="s">
        <v>6600</v>
      </c>
      <c r="C1448" s="213" t="s">
        <v>6600</v>
      </c>
      <c r="D1448" s="213" t="s">
        <v>6600</v>
      </c>
      <c r="E1448" s="213" t="s">
        <v>6600</v>
      </c>
      <c r="F1448" s="213" t="s">
        <v>6600</v>
      </c>
      <c r="G1448" s="214" t="s">
        <v>6600</v>
      </c>
      <c r="H1448" s="208" t="str">
        <f>IF(Input!F$4="GMH_OECC",J1448,IF(Input!F$4="GMH_XOEC",L1448,IF(Input!F$4="GMH_Korea",N1448,IF(Input!F$4="GMH_EU",P1448,IF(Input!F$4="Skysuper",#REF!,IF(Input!F$4="SkyII",#REF!,IF(Input!F$4="XO-8000",#REF!, "FALSE")))))))</f>
        <v>00</v>
      </c>
      <c r="I1448" s="209">
        <f>IF(Input!F$4="GMH_OECC",K1448,IF(Input!F$4="GMH_XOEC",M1448,IF(Input!F$4="GMH_Korea",O1448,IF(Input!F$4="GMH_EU",Q1448,IF(Input!F$4="Skysuper",#REF!,IF(Input!F$4="SkyII",#REF!,IF(Input!F$4="XO-8000",#REF!, "FALSE")))))))</f>
        <v>0</v>
      </c>
      <c r="J1448" s="210" t="s">
        <v>10359</v>
      </c>
      <c r="K1448" s="268">
        <v>0</v>
      </c>
      <c r="L1448" s="270" t="s">
        <v>10359</v>
      </c>
      <c r="M1448" s="270">
        <v>0</v>
      </c>
      <c r="N1448" s="270" t="s">
        <v>10359</v>
      </c>
      <c r="O1448" s="270">
        <v>0</v>
      </c>
      <c r="P1448" s="270" t="s">
        <v>10359</v>
      </c>
      <c r="Q1448" s="270">
        <v>0</v>
      </c>
      <c r="R1448" s="74"/>
      <c r="S1448" s="75" t="str">
        <f t="shared" si="126"/>
        <v>0000</v>
      </c>
      <c r="T1448" s="75" t="str">
        <f t="shared" si="127"/>
        <v>00000000000000000000000000000000</v>
      </c>
      <c r="V1448" s="197"/>
      <c r="W1448" s="75">
        <f t="shared" si="128"/>
        <v>0</v>
      </c>
      <c r="AE1448" s="479"/>
    </row>
    <row r="1449" spans="1:31" s="75" customFormat="1" ht="13.5" x14ac:dyDescent="0.2">
      <c r="A1449" s="211">
        <v>1446</v>
      </c>
      <c r="B1449" s="212" t="s">
        <v>6600</v>
      </c>
      <c r="C1449" s="213" t="s">
        <v>6600</v>
      </c>
      <c r="D1449" s="213" t="s">
        <v>6600</v>
      </c>
      <c r="E1449" s="213" t="s">
        <v>6600</v>
      </c>
      <c r="F1449" s="213" t="s">
        <v>6600</v>
      </c>
      <c r="G1449" s="214" t="s">
        <v>6600</v>
      </c>
      <c r="H1449" s="208" t="str">
        <f>IF(Input!F$4="GMH_OECC",J1449,IF(Input!F$4="GMH_XOEC",L1449,IF(Input!F$4="GMH_Korea",N1449,IF(Input!F$4="GMH_EU",P1449,IF(Input!F$4="Skysuper",#REF!,IF(Input!F$4="SkyII",#REF!,IF(Input!F$4="XO-8000",#REF!, "FALSE")))))))</f>
        <v>00</v>
      </c>
      <c r="I1449" s="209">
        <f>IF(Input!F$4="GMH_OECC",K1449,IF(Input!F$4="GMH_XOEC",M1449,IF(Input!F$4="GMH_Korea",O1449,IF(Input!F$4="GMH_EU",Q1449,IF(Input!F$4="Skysuper",#REF!,IF(Input!F$4="SkyII",#REF!,IF(Input!F$4="XO-8000",#REF!, "FALSE")))))))</f>
        <v>0</v>
      </c>
      <c r="J1449" s="210" t="s">
        <v>10359</v>
      </c>
      <c r="K1449" s="268">
        <v>0</v>
      </c>
      <c r="L1449" s="270" t="s">
        <v>10359</v>
      </c>
      <c r="M1449" s="270">
        <v>0</v>
      </c>
      <c r="N1449" s="270" t="s">
        <v>10359</v>
      </c>
      <c r="O1449" s="270">
        <v>0</v>
      </c>
      <c r="P1449" s="270" t="s">
        <v>10359</v>
      </c>
      <c r="Q1449" s="270">
        <v>0</v>
      </c>
      <c r="R1449" s="74"/>
      <c r="S1449" s="75" t="str">
        <f t="shared" si="126"/>
        <v>0000</v>
      </c>
      <c r="T1449" s="75" t="str">
        <f t="shared" si="127"/>
        <v>00000000000000000000000000000000</v>
      </c>
      <c r="V1449" s="197"/>
      <c r="W1449" s="75">
        <f t="shared" si="128"/>
        <v>0</v>
      </c>
      <c r="AE1449" s="479"/>
    </row>
    <row r="1450" spans="1:31" s="75" customFormat="1" ht="13.5" x14ac:dyDescent="0.2">
      <c r="A1450" s="211">
        <v>1447</v>
      </c>
      <c r="B1450" s="212" t="s">
        <v>6600</v>
      </c>
      <c r="C1450" s="213" t="s">
        <v>6600</v>
      </c>
      <c r="D1450" s="213" t="s">
        <v>6600</v>
      </c>
      <c r="E1450" s="213" t="s">
        <v>6600</v>
      </c>
      <c r="F1450" s="213" t="s">
        <v>6600</v>
      </c>
      <c r="G1450" s="214" t="s">
        <v>6600</v>
      </c>
      <c r="H1450" s="208" t="str">
        <f>IF(Input!F$4="GMH_OECC",J1450,IF(Input!F$4="GMH_XOEC",L1450,IF(Input!F$4="GMH_Korea",N1450,IF(Input!F$4="GMH_EU",P1450,IF(Input!F$4="Skysuper",#REF!,IF(Input!F$4="SkyII",#REF!,IF(Input!F$4="XO-8000",#REF!, "FALSE")))))))</f>
        <v>00</v>
      </c>
      <c r="I1450" s="209">
        <f>IF(Input!F$4="GMH_OECC",K1450,IF(Input!F$4="GMH_XOEC",M1450,IF(Input!F$4="GMH_Korea",O1450,IF(Input!F$4="GMH_EU",Q1450,IF(Input!F$4="Skysuper",#REF!,IF(Input!F$4="SkyII",#REF!,IF(Input!F$4="XO-8000",#REF!, "FALSE")))))))</f>
        <v>0</v>
      </c>
      <c r="J1450" s="210" t="s">
        <v>10359</v>
      </c>
      <c r="K1450" s="268">
        <v>0</v>
      </c>
      <c r="L1450" s="270" t="s">
        <v>10359</v>
      </c>
      <c r="M1450" s="270">
        <v>0</v>
      </c>
      <c r="N1450" s="270" t="s">
        <v>10359</v>
      </c>
      <c r="O1450" s="270">
        <v>0</v>
      </c>
      <c r="P1450" s="270" t="s">
        <v>10359</v>
      </c>
      <c r="Q1450" s="270">
        <v>0</v>
      </c>
      <c r="R1450" s="74"/>
      <c r="S1450" s="75" t="str">
        <f t="shared" si="126"/>
        <v>0000</v>
      </c>
      <c r="T1450" s="75" t="str">
        <f t="shared" si="127"/>
        <v>00000000000000000000000000000000</v>
      </c>
      <c r="V1450" s="197"/>
      <c r="W1450" s="75">
        <f t="shared" si="128"/>
        <v>0</v>
      </c>
      <c r="AE1450" s="479"/>
    </row>
    <row r="1451" spans="1:31" s="75" customFormat="1" ht="13.5" x14ac:dyDescent="0.2">
      <c r="A1451" s="211">
        <v>1448</v>
      </c>
      <c r="B1451" s="212" t="s">
        <v>6600</v>
      </c>
      <c r="C1451" s="213" t="s">
        <v>6600</v>
      </c>
      <c r="D1451" s="213" t="s">
        <v>6600</v>
      </c>
      <c r="E1451" s="213" t="s">
        <v>6600</v>
      </c>
      <c r="F1451" s="213" t="s">
        <v>6600</v>
      </c>
      <c r="G1451" s="214" t="s">
        <v>6600</v>
      </c>
      <c r="H1451" s="208" t="str">
        <f>IF(Input!F$4="GMH_OECC",J1451,IF(Input!F$4="GMH_XOEC",L1451,IF(Input!F$4="GMH_Korea",N1451,IF(Input!F$4="GMH_EU",P1451,IF(Input!F$4="Skysuper",#REF!,IF(Input!F$4="SkyII",#REF!,IF(Input!F$4="XO-8000",#REF!, "FALSE")))))))</f>
        <v>00</v>
      </c>
      <c r="I1451" s="209">
        <f>IF(Input!F$4="GMH_OECC",K1451,IF(Input!F$4="GMH_XOEC",M1451,IF(Input!F$4="GMH_Korea",O1451,IF(Input!F$4="GMH_EU",Q1451,IF(Input!F$4="Skysuper",#REF!,IF(Input!F$4="SkyII",#REF!,IF(Input!F$4="XO-8000",#REF!, "FALSE")))))))</f>
        <v>0</v>
      </c>
      <c r="J1451" s="210" t="s">
        <v>10359</v>
      </c>
      <c r="K1451" s="268">
        <v>0</v>
      </c>
      <c r="L1451" s="270" t="s">
        <v>10359</v>
      </c>
      <c r="M1451" s="270">
        <v>0</v>
      </c>
      <c r="N1451" s="270" t="s">
        <v>10359</v>
      </c>
      <c r="O1451" s="270">
        <v>0</v>
      </c>
      <c r="P1451" s="270" t="s">
        <v>10359</v>
      </c>
      <c r="Q1451" s="270">
        <v>0</v>
      </c>
      <c r="R1451" s="74"/>
      <c r="S1451" s="75" t="str">
        <f t="shared" si="126"/>
        <v>0000</v>
      </c>
      <c r="T1451" s="75" t="str">
        <f t="shared" si="127"/>
        <v>00000000000000000000000000000000</v>
      </c>
      <c r="V1451" s="197"/>
      <c r="W1451" s="75">
        <f t="shared" si="128"/>
        <v>0</v>
      </c>
      <c r="AE1451" s="479"/>
    </row>
    <row r="1452" spans="1:31" s="75" customFormat="1" ht="13.5" x14ac:dyDescent="0.2">
      <c r="A1452" s="211">
        <v>1449</v>
      </c>
      <c r="B1452" s="212" t="s">
        <v>6600</v>
      </c>
      <c r="C1452" s="213" t="s">
        <v>6600</v>
      </c>
      <c r="D1452" s="213" t="s">
        <v>6600</v>
      </c>
      <c r="E1452" s="213" t="s">
        <v>6600</v>
      </c>
      <c r="F1452" s="213" t="s">
        <v>6600</v>
      </c>
      <c r="G1452" s="214" t="s">
        <v>6600</v>
      </c>
      <c r="H1452" s="208" t="str">
        <f>IF(Input!F$4="GMH_OECC",J1452,IF(Input!F$4="GMH_XOEC",L1452,IF(Input!F$4="GMH_Korea",N1452,IF(Input!F$4="GMH_EU",P1452,IF(Input!F$4="Skysuper",#REF!,IF(Input!F$4="SkyII",#REF!,IF(Input!F$4="XO-8000",#REF!, "FALSE")))))))</f>
        <v>00</v>
      </c>
      <c r="I1452" s="209">
        <f>IF(Input!F$4="GMH_OECC",K1452,IF(Input!F$4="GMH_XOEC",M1452,IF(Input!F$4="GMH_Korea",O1452,IF(Input!F$4="GMH_EU",Q1452,IF(Input!F$4="Skysuper",#REF!,IF(Input!F$4="SkyII",#REF!,IF(Input!F$4="XO-8000",#REF!, "FALSE")))))))</f>
        <v>0</v>
      </c>
      <c r="J1452" s="210" t="s">
        <v>10359</v>
      </c>
      <c r="K1452" s="268">
        <v>0</v>
      </c>
      <c r="L1452" s="270" t="s">
        <v>10359</v>
      </c>
      <c r="M1452" s="270">
        <v>0</v>
      </c>
      <c r="N1452" s="270" t="s">
        <v>10359</v>
      </c>
      <c r="O1452" s="270">
        <v>0</v>
      </c>
      <c r="P1452" s="270" t="s">
        <v>10359</v>
      </c>
      <c r="Q1452" s="270">
        <v>0</v>
      </c>
      <c r="R1452" s="74"/>
      <c r="S1452" s="75" t="str">
        <f t="shared" si="126"/>
        <v>0000</v>
      </c>
      <c r="T1452" s="75" t="str">
        <f t="shared" si="127"/>
        <v>00000000000000000000000000000000</v>
      </c>
      <c r="V1452" s="197"/>
      <c r="W1452" s="75">
        <f t="shared" si="128"/>
        <v>0</v>
      </c>
      <c r="AE1452" s="479"/>
    </row>
    <row r="1453" spans="1:31" s="75" customFormat="1" ht="13.5" x14ac:dyDescent="0.2">
      <c r="A1453" s="211">
        <v>1450</v>
      </c>
      <c r="B1453" s="212" t="s">
        <v>6600</v>
      </c>
      <c r="C1453" s="213" t="s">
        <v>6600</v>
      </c>
      <c r="D1453" s="213" t="s">
        <v>6600</v>
      </c>
      <c r="E1453" s="213" t="s">
        <v>6600</v>
      </c>
      <c r="F1453" s="213" t="s">
        <v>6600</v>
      </c>
      <c r="G1453" s="214" t="s">
        <v>6600</v>
      </c>
      <c r="H1453" s="208" t="str">
        <f>IF(Input!F$4="GMH_OECC",J1453,IF(Input!F$4="GMH_XOEC",L1453,IF(Input!F$4="GMH_Korea",N1453,IF(Input!F$4="GMH_EU",P1453,IF(Input!F$4="Skysuper",#REF!,IF(Input!F$4="SkyII",#REF!,IF(Input!F$4="XO-8000",#REF!, "FALSE")))))))</f>
        <v>00</v>
      </c>
      <c r="I1453" s="209">
        <f>IF(Input!F$4="GMH_OECC",K1453,IF(Input!F$4="GMH_XOEC",M1453,IF(Input!F$4="GMH_Korea",O1453,IF(Input!F$4="GMH_EU",Q1453,IF(Input!F$4="Skysuper",#REF!,IF(Input!F$4="SkyII",#REF!,IF(Input!F$4="XO-8000",#REF!, "FALSE")))))))</f>
        <v>0</v>
      </c>
      <c r="J1453" s="210" t="s">
        <v>10359</v>
      </c>
      <c r="K1453" s="268">
        <v>0</v>
      </c>
      <c r="L1453" s="270" t="s">
        <v>10359</v>
      </c>
      <c r="M1453" s="270">
        <v>0</v>
      </c>
      <c r="N1453" s="270" t="s">
        <v>10359</v>
      </c>
      <c r="O1453" s="270">
        <v>0</v>
      </c>
      <c r="P1453" s="270" t="s">
        <v>10359</v>
      </c>
      <c r="Q1453" s="270">
        <v>0</v>
      </c>
      <c r="R1453" s="74"/>
      <c r="S1453" s="75" t="str">
        <f t="shared" si="126"/>
        <v>0000</v>
      </c>
      <c r="T1453" s="75" t="str">
        <f t="shared" si="127"/>
        <v>00000000000000000000000000000000</v>
      </c>
      <c r="V1453" s="197"/>
      <c r="W1453" s="75">
        <f t="shared" si="128"/>
        <v>0</v>
      </c>
      <c r="AE1453" s="479"/>
    </row>
    <row r="1454" spans="1:31" s="75" customFormat="1" ht="13.5" x14ac:dyDescent="0.2">
      <c r="A1454" s="211">
        <v>1451</v>
      </c>
      <c r="B1454" s="212" t="s">
        <v>6600</v>
      </c>
      <c r="C1454" s="213" t="s">
        <v>6600</v>
      </c>
      <c r="D1454" s="213" t="s">
        <v>6600</v>
      </c>
      <c r="E1454" s="213" t="s">
        <v>6600</v>
      </c>
      <c r="F1454" s="213" t="s">
        <v>6600</v>
      </c>
      <c r="G1454" s="214" t="s">
        <v>6600</v>
      </c>
      <c r="H1454" s="208" t="str">
        <f>IF(Input!F$4="GMH_OECC",J1454,IF(Input!F$4="GMH_XOEC",L1454,IF(Input!F$4="GMH_Korea",N1454,IF(Input!F$4="GMH_EU",P1454,IF(Input!F$4="Skysuper",#REF!,IF(Input!F$4="SkyII",#REF!,IF(Input!F$4="XO-8000",#REF!, "FALSE")))))))</f>
        <v>00</v>
      </c>
      <c r="I1454" s="209">
        <f>IF(Input!F$4="GMH_OECC",K1454,IF(Input!F$4="GMH_XOEC",M1454,IF(Input!F$4="GMH_Korea",O1454,IF(Input!F$4="GMH_EU",Q1454,IF(Input!F$4="Skysuper",#REF!,IF(Input!F$4="SkyII",#REF!,IF(Input!F$4="XO-8000",#REF!, "FALSE")))))))</f>
        <v>0</v>
      </c>
      <c r="J1454" s="210" t="s">
        <v>10359</v>
      </c>
      <c r="K1454" s="268">
        <v>0</v>
      </c>
      <c r="L1454" s="270" t="s">
        <v>10359</v>
      </c>
      <c r="M1454" s="270">
        <v>0</v>
      </c>
      <c r="N1454" s="270" t="s">
        <v>10359</v>
      </c>
      <c r="O1454" s="270">
        <v>0</v>
      </c>
      <c r="P1454" s="270" t="s">
        <v>10359</v>
      </c>
      <c r="Q1454" s="270">
        <v>0</v>
      </c>
      <c r="R1454" s="74"/>
      <c r="S1454" s="75" t="str">
        <f t="shared" si="126"/>
        <v>0000</v>
      </c>
      <c r="T1454" s="75" t="str">
        <f t="shared" si="127"/>
        <v>00000000000000000000000000000000</v>
      </c>
      <c r="V1454" s="197"/>
      <c r="W1454" s="75">
        <f t="shared" si="128"/>
        <v>0</v>
      </c>
      <c r="AE1454" s="479"/>
    </row>
    <row r="1455" spans="1:31" s="75" customFormat="1" ht="13.5" x14ac:dyDescent="0.2">
      <c r="A1455" s="211">
        <v>1452</v>
      </c>
      <c r="B1455" s="212" t="s">
        <v>6600</v>
      </c>
      <c r="C1455" s="213" t="s">
        <v>6600</v>
      </c>
      <c r="D1455" s="213" t="s">
        <v>6600</v>
      </c>
      <c r="E1455" s="213" t="s">
        <v>6600</v>
      </c>
      <c r="F1455" s="213" t="s">
        <v>6600</v>
      </c>
      <c r="G1455" s="214" t="s">
        <v>6600</v>
      </c>
      <c r="H1455" s="208" t="str">
        <f>IF(Input!F$4="GMH_OECC",J1455,IF(Input!F$4="GMH_XOEC",L1455,IF(Input!F$4="GMH_Korea",N1455,IF(Input!F$4="GMH_EU",P1455,IF(Input!F$4="Skysuper",#REF!,IF(Input!F$4="SkyII",#REF!,IF(Input!F$4="XO-8000",#REF!, "FALSE")))))))</f>
        <v>00</v>
      </c>
      <c r="I1455" s="209">
        <f>IF(Input!F$4="GMH_OECC",K1455,IF(Input!F$4="GMH_XOEC",M1455,IF(Input!F$4="GMH_Korea",O1455,IF(Input!F$4="GMH_EU",Q1455,IF(Input!F$4="Skysuper",#REF!,IF(Input!F$4="SkyII",#REF!,IF(Input!F$4="XO-8000",#REF!, "FALSE")))))))</f>
        <v>0</v>
      </c>
      <c r="J1455" s="210" t="s">
        <v>10359</v>
      </c>
      <c r="K1455" s="268">
        <v>0</v>
      </c>
      <c r="L1455" s="270" t="s">
        <v>10359</v>
      </c>
      <c r="M1455" s="270">
        <v>0</v>
      </c>
      <c r="N1455" s="270" t="s">
        <v>10359</v>
      </c>
      <c r="O1455" s="270">
        <v>0</v>
      </c>
      <c r="P1455" s="270" t="s">
        <v>10359</v>
      </c>
      <c r="Q1455" s="270">
        <v>0</v>
      </c>
      <c r="R1455" s="74"/>
      <c r="S1455" s="75" t="str">
        <f t="shared" si="126"/>
        <v>0000</v>
      </c>
      <c r="T1455" s="75" t="str">
        <f t="shared" si="127"/>
        <v>00000000000000000000000000000000</v>
      </c>
      <c r="V1455" s="197"/>
      <c r="W1455" s="75">
        <f t="shared" si="128"/>
        <v>0</v>
      </c>
      <c r="AE1455" s="479"/>
    </row>
    <row r="1456" spans="1:31" s="75" customFormat="1" ht="13.5" x14ac:dyDescent="0.2">
      <c r="A1456" s="211">
        <v>1453</v>
      </c>
      <c r="B1456" s="212" t="s">
        <v>6600</v>
      </c>
      <c r="C1456" s="213" t="s">
        <v>6600</v>
      </c>
      <c r="D1456" s="213" t="s">
        <v>6600</v>
      </c>
      <c r="E1456" s="213" t="s">
        <v>6600</v>
      </c>
      <c r="F1456" s="213" t="s">
        <v>6600</v>
      </c>
      <c r="G1456" s="214" t="s">
        <v>6600</v>
      </c>
      <c r="H1456" s="208" t="str">
        <f>IF(Input!F$4="GMH_OECC",J1456,IF(Input!F$4="GMH_XOEC",L1456,IF(Input!F$4="GMH_Korea",N1456,IF(Input!F$4="GMH_EU",P1456,IF(Input!F$4="Skysuper",#REF!,IF(Input!F$4="SkyII",#REF!,IF(Input!F$4="XO-8000",#REF!, "FALSE")))))))</f>
        <v>00</v>
      </c>
      <c r="I1456" s="209">
        <f>IF(Input!F$4="GMH_OECC",K1456,IF(Input!F$4="GMH_XOEC",M1456,IF(Input!F$4="GMH_Korea",O1456,IF(Input!F$4="GMH_EU",Q1456,IF(Input!F$4="Skysuper",#REF!,IF(Input!F$4="SkyII",#REF!,IF(Input!F$4="XO-8000",#REF!, "FALSE")))))))</f>
        <v>0</v>
      </c>
      <c r="J1456" s="210" t="s">
        <v>10359</v>
      </c>
      <c r="K1456" s="268">
        <v>0</v>
      </c>
      <c r="L1456" s="270" t="s">
        <v>10359</v>
      </c>
      <c r="M1456" s="270">
        <v>0</v>
      </c>
      <c r="N1456" s="270" t="s">
        <v>10359</v>
      </c>
      <c r="O1456" s="270">
        <v>0</v>
      </c>
      <c r="P1456" s="270" t="s">
        <v>10359</v>
      </c>
      <c r="Q1456" s="270">
        <v>0</v>
      </c>
      <c r="R1456" s="74"/>
      <c r="S1456" s="75" t="str">
        <f t="shared" si="126"/>
        <v>0000</v>
      </c>
      <c r="T1456" s="75" t="str">
        <f t="shared" si="127"/>
        <v>00000000000000000000000000000000</v>
      </c>
      <c r="V1456" s="197"/>
      <c r="W1456" s="75">
        <f t="shared" si="128"/>
        <v>0</v>
      </c>
      <c r="AE1456" s="479"/>
    </row>
    <row r="1457" spans="1:31" s="75" customFormat="1" ht="13.5" x14ac:dyDescent="0.2">
      <c r="A1457" s="211">
        <v>1454</v>
      </c>
      <c r="B1457" s="212" t="s">
        <v>6600</v>
      </c>
      <c r="C1457" s="213" t="s">
        <v>6600</v>
      </c>
      <c r="D1457" s="213" t="s">
        <v>6600</v>
      </c>
      <c r="E1457" s="213" t="s">
        <v>6600</v>
      </c>
      <c r="F1457" s="213" t="s">
        <v>6600</v>
      </c>
      <c r="G1457" s="214" t="s">
        <v>6600</v>
      </c>
      <c r="H1457" s="208" t="str">
        <f>IF(Input!F$4="GMH_OECC",J1457,IF(Input!F$4="GMH_XOEC",L1457,IF(Input!F$4="GMH_Korea",N1457,IF(Input!F$4="GMH_EU",P1457,IF(Input!F$4="Skysuper",#REF!,IF(Input!F$4="SkyII",#REF!,IF(Input!F$4="XO-8000",#REF!, "FALSE")))))))</f>
        <v>00</v>
      </c>
      <c r="I1457" s="209">
        <f>IF(Input!F$4="GMH_OECC",K1457,IF(Input!F$4="GMH_XOEC",M1457,IF(Input!F$4="GMH_Korea",O1457,IF(Input!F$4="GMH_EU",Q1457,IF(Input!F$4="Skysuper",#REF!,IF(Input!F$4="SkyII",#REF!,IF(Input!F$4="XO-8000",#REF!, "FALSE")))))))</f>
        <v>0</v>
      </c>
      <c r="J1457" s="210" t="s">
        <v>10359</v>
      </c>
      <c r="K1457" s="268">
        <v>0</v>
      </c>
      <c r="L1457" s="270" t="s">
        <v>10359</v>
      </c>
      <c r="M1457" s="270">
        <v>0</v>
      </c>
      <c r="N1457" s="270" t="s">
        <v>10359</v>
      </c>
      <c r="O1457" s="270">
        <v>0</v>
      </c>
      <c r="P1457" s="270" t="s">
        <v>10359</v>
      </c>
      <c r="Q1457" s="270">
        <v>0</v>
      </c>
      <c r="R1457" s="74"/>
      <c r="S1457" s="75" t="str">
        <f t="shared" si="126"/>
        <v>0000</v>
      </c>
      <c r="T1457" s="75" t="str">
        <f t="shared" si="127"/>
        <v>00000000000000000000000000000000</v>
      </c>
      <c r="V1457" s="197"/>
      <c r="W1457" s="75">
        <f t="shared" si="128"/>
        <v>0</v>
      </c>
      <c r="AE1457" s="479"/>
    </row>
    <row r="1458" spans="1:31" s="75" customFormat="1" ht="13.5" x14ac:dyDescent="0.2">
      <c r="A1458" s="211">
        <v>1455</v>
      </c>
      <c r="B1458" s="212" t="s">
        <v>6600</v>
      </c>
      <c r="C1458" s="213" t="s">
        <v>6600</v>
      </c>
      <c r="D1458" s="213" t="s">
        <v>6600</v>
      </c>
      <c r="E1458" s="213" t="s">
        <v>6600</v>
      </c>
      <c r="F1458" s="213" t="s">
        <v>6600</v>
      </c>
      <c r="G1458" s="214" t="s">
        <v>6600</v>
      </c>
      <c r="H1458" s="208" t="str">
        <f>IF(Input!F$4="GMH_OECC",J1458,IF(Input!F$4="GMH_XOEC",L1458,IF(Input!F$4="GMH_Korea",N1458,IF(Input!F$4="GMH_EU",P1458,IF(Input!F$4="Skysuper",#REF!,IF(Input!F$4="SkyII",#REF!,IF(Input!F$4="XO-8000",#REF!, "FALSE")))))))</f>
        <v>00</v>
      </c>
      <c r="I1458" s="209">
        <f>IF(Input!F$4="GMH_OECC",K1458,IF(Input!F$4="GMH_XOEC",M1458,IF(Input!F$4="GMH_Korea",O1458,IF(Input!F$4="GMH_EU",Q1458,IF(Input!F$4="Skysuper",#REF!,IF(Input!F$4="SkyII",#REF!,IF(Input!F$4="XO-8000",#REF!, "FALSE")))))))</f>
        <v>0</v>
      </c>
      <c r="J1458" s="210" t="s">
        <v>10359</v>
      </c>
      <c r="K1458" s="268">
        <v>0</v>
      </c>
      <c r="L1458" s="270" t="s">
        <v>10359</v>
      </c>
      <c r="M1458" s="270">
        <v>0</v>
      </c>
      <c r="N1458" s="270" t="s">
        <v>10359</v>
      </c>
      <c r="O1458" s="270">
        <v>0</v>
      </c>
      <c r="P1458" s="270" t="s">
        <v>10359</v>
      </c>
      <c r="Q1458" s="270">
        <v>0</v>
      </c>
      <c r="R1458" s="74"/>
      <c r="S1458" s="75" t="str">
        <f t="shared" si="126"/>
        <v>0000</v>
      </c>
      <c r="T1458" s="75" t="str">
        <f t="shared" si="127"/>
        <v>00000000000000000000000000000000</v>
      </c>
      <c r="V1458" s="197"/>
      <c r="W1458" s="75">
        <f t="shared" si="128"/>
        <v>0</v>
      </c>
      <c r="AE1458" s="479"/>
    </row>
    <row r="1459" spans="1:31" s="75" customFormat="1" ht="13.5" x14ac:dyDescent="0.2">
      <c r="A1459" s="211">
        <v>1456</v>
      </c>
      <c r="B1459" s="212" t="s">
        <v>6600</v>
      </c>
      <c r="C1459" s="213" t="s">
        <v>6600</v>
      </c>
      <c r="D1459" s="213" t="s">
        <v>6600</v>
      </c>
      <c r="E1459" s="213" t="s">
        <v>6600</v>
      </c>
      <c r="F1459" s="213" t="s">
        <v>6600</v>
      </c>
      <c r="G1459" s="214" t="s">
        <v>6600</v>
      </c>
      <c r="H1459" s="208" t="str">
        <f>IF(Input!F$4="GMH_OECC",J1459,IF(Input!F$4="GMH_XOEC",L1459,IF(Input!F$4="GMH_Korea",N1459,IF(Input!F$4="GMH_EU",P1459,IF(Input!F$4="Skysuper",#REF!,IF(Input!F$4="SkyII",#REF!,IF(Input!F$4="XO-8000",#REF!, "FALSE")))))))</f>
        <v>00</v>
      </c>
      <c r="I1459" s="209">
        <f>IF(Input!F$4="GMH_OECC",K1459,IF(Input!F$4="GMH_XOEC",M1459,IF(Input!F$4="GMH_Korea",O1459,IF(Input!F$4="GMH_EU",Q1459,IF(Input!F$4="Skysuper",#REF!,IF(Input!F$4="SkyII",#REF!,IF(Input!F$4="XO-8000",#REF!, "FALSE")))))))</f>
        <v>0</v>
      </c>
      <c r="J1459" s="210" t="s">
        <v>10359</v>
      </c>
      <c r="K1459" s="268">
        <v>0</v>
      </c>
      <c r="L1459" s="270" t="s">
        <v>10359</v>
      </c>
      <c r="M1459" s="270">
        <v>0</v>
      </c>
      <c r="N1459" s="270" t="s">
        <v>10359</v>
      </c>
      <c r="O1459" s="270">
        <v>0</v>
      </c>
      <c r="P1459" s="270" t="s">
        <v>10359</v>
      </c>
      <c r="Q1459" s="270">
        <v>0</v>
      </c>
      <c r="R1459" s="74"/>
      <c r="S1459" s="75" t="str">
        <f t="shared" si="126"/>
        <v>0000</v>
      </c>
      <c r="T1459" s="75" t="str">
        <f t="shared" si="127"/>
        <v>00000000000000000000000000000000</v>
      </c>
      <c r="V1459" s="197"/>
      <c r="W1459" s="75">
        <f t="shared" si="128"/>
        <v>0</v>
      </c>
      <c r="AE1459" s="479"/>
    </row>
    <row r="1460" spans="1:31" s="75" customFormat="1" ht="13.5" x14ac:dyDescent="0.2">
      <c r="A1460" s="211">
        <v>1457</v>
      </c>
      <c r="B1460" s="212" t="s">
        <v>6600</v>
      </c>
      <c r="C1460" s="213" t="s">
        <v>6600</v>
      </c>
      <c r="D1460" s="213" t="s">
        <v>6600</v>
      </c>
      <c r="E1460" s="213" t="s">
        <v>6600</v>
      </c>
      <c r="F1460" s="213" t="s">
        <v>6600</v>
      </c>
      <c r="G1460" s="214" t="s">
        <v>6600</v>
      </c>
      <c r="H1460" s="208" t="str">
        <f>IF(Input!F$4="GMH_OECC",J1460,IF(Input!F$4="GMH_XOEC",L1460,IF(Input!F$4="GMH_Korea",N1460,IF(Input!F$4="GMH_EU",P1460,IF(Input!F$4="Skysuper",#REF!,IF(Input!F$4="SkyII",#REF!,IF(Input!F$4="XO-8000",#REF!, "FALSE")))))))</f>
        <v>00</v>
      </c>
      <c r="I1460" s="209">
        <f>IF(Input!F$4="GMH_OECC",K1460,IF(Input!F$4="GMH_XOEC",M1460,IF(Input!F$4="GMH_Korea",O1460,IF(Input!F$4="GMH_EU",Q1460,IF(Input!F$4="Skysuper",#REF!,IF(Input!F$4="SkyII",#REF!,IF(Input!F$4="XO-8000",#REF!, "FALSE")))))))</f>
        <v>0</v>
      </c>
      <c r="J1460" s="210" t="s">
        <v>10359</v>
      </c>
      <c r="K1460" s="268">
        <v>0</v>
      </c>
      <c r="L1460" s="270" t="s">
        <v>10359</v>
      </c>
      <c r="M1460" s="270">
        <v>0</v>
      </c>
      <c r="N1460" s="270" t="s">
        <v>10359</v>
      </c>
      <c r="O1460" s="270">
        <v>0</v>
      </c>
      <c r="P1460" s="270" t="s">
        <v>10359</v>
      </c>
      <c r="Q1460" s="270">
        <v>0</v>
      </c>
      <c r="R1460" s="74"/>
      <c r="S1460" s="75" t="str">
        <f t="shared" ref="S1460:S1523" si="129">"0"&amp;DEC2HEX(2^(I1460-1))&amp;IF(LEN(DEC2HEX(H1460))=2,DEC2HEX(H1460),"0"&amp;DEC2HEX(H1460))</f>
        <v>0000</v>
      </c>
      <c r="T1460" s="75" t="str">
        <f t="shared" si="127"/>
        <v>00000000000000000000000000000000</v>
      </c>
      <c r="V1460" s="197"/>
      <c r="W1460" s="75">
        <f t="shared" si="128"/>
        <v>0</v>
      </c>
      <c r="AE1460" s="479"/>
    </row>
    <row r="1461" spans="1:31" s="75" customFormat="1" ht="13.5" x14ac:dyDescent="0.2">
      <c r="A1461" s="211">
        <v>1458</v>
      </c>
      <c r="B1461" s="212" t="s">
        <v>6600</v>
      </c>
      <c r="C1461" s="213" t="s">
        <v>6600</v>
      </c>
      <c r="D1461" s="213" t="s">
        <v>6600</v>
      </c>
      <c r="E1461" s="213" t="s">
        <v>6600</v>
      </c>
      <c r="F1461" s="213" t="s">
        <v>6600</v>
      </c>
      <c r="G1461" s="214" t="s">
        <v>6600</v>
      </c>
      <c r="H1461" s="208" t="str">
        <f>IF(Input!F$4="GMH_OECC",J1461,IF(Input!F$4="GMH_XOEC",L1461,IF(Input!F$4="GMH_Korea",N1461,IF(Input!F$4="GMH_EU",P1461,IF(Input!F$4="Skysuper",#REF!,IF(Input!F$4="SkyII",#REF!,IF(Input!F$4="XO-8000",#REF!, "FALSE")))))))</f>
        <v>00</v>
      </c>
      <c r="I1461" s="209">
        <f>IF(Input!F$4="GMH_OECC",K1461,IF(Input!F$4="GMH_XOEC",M1461,IF(Input!F$4="GMH_Korea",O1461,IF(Input!F$4="GMH_EU",Q1461,IF(Input!F$4="Skysuper",#REF!,IF(Input!F$4="SkyII",#REF!,IF(Input!F$4="XO-8000",#REF!, "FALSE")))))))</f>
        <v>0</v>
      </c>
      <c r="J1461" s="210" t="s">
        <v>10359</v>
      </c>
      <c r="K1461" s="268">
        <v>0</v>
      </c>
      <c r="L1461" s="270" t="s">
        <v>10359</v>
      </c>
      <c r="M1461" s="270">
        <v>0</v>
      </c>
      <c r="N1461" s="270" t="s">
        <v>10359</v>
      </c>
      <c r="O1461" s="270">
        <v>0</v>
      </c>
      <c r="P1461" s="270" t="s">
        <v>10359</v>
      </c>
      <c r="Q1461" s="270">
        <v>0</v>
      </c>
      <c r="R1461" s="74"/>
      <c r="S1461" s="75" t="str">
        <f t="shared" si="129"/>
        <v>0000</v>
      </c>
      <c r="T1461" s="75" t="str">
        <f t="shared" si="127"/>
        <v>00000000000000000000000000000000</v>
      </c>
      <c r="V1461" s="197"/>
      <c r="W1461" s="75">
        <f t="shared" si="128"/>
        <v>0</v>
      </c>
      <c r="AE1461" s="479"/>
    </row>
    <row r="1462" spans="1:31" s="75" customFormat="1" ht="13.5" x14ac:dyDescent="0.2">
      <c r="A1462" s="211">
        <v>1459</v>
      </c>
      <c r="B1462" s="212" t="s">
        <v>6600</v>
      </c>
      <c r="C1462" s="213" t="s">
        <v>6600</v>
      </c>
      <c r="D1462" s="213" t="s">
        <v>6600</v>
      </c>
      <c r="E1462" s="213" t="s">
        <v>6600</v>
      </c>
      <c r="F1462" s="213" t="s">
        <v>6600</v>
      </c>
      <c r="G1462" s="214" t="s">
        <v>6600</v>
      </c>
      <c r="H1462" s="208" t="str">
        <f>IF(Input!F$4="GMH_OECC",J1462,IF(Input!F$4="GMH_XOEC",L1462,IF(Input!F$4="GMH_Korea",N1462,IF(Input!F$4="GMH_EU",P1462,IF(Input!F$4="Skysuper",#REF!,IF(Input!F$4="SkyII",#REF!,IF(Input!F$4="XO-8000",#REF!, "FALSE")))))))</f>
        <v>00</v>
      </c>
      <c r="I1462" s="209">
        <f>IF(Input!F$4="GMH_OECC",K1462,IF(Input!F$4="GMH_XOEC",M1462,IF(Input!F$4="GMH_Korea",O1462,IF(Input!F$4="GMH_EU",Q1462,IF(Input!F$4="Skysuper",#REF!,IF(Input!F$4="SkyII",#REF!,IF(Input!F$4="XO-8000",#REF!, "FALSE")))))))</f>
        <v>0</v>
      </c>
      <c r="J1462" s="210" t="s">
        <v>10359</v>
      </c>
      <c r="K1462" s="268">
        <v>0</v>
      </c>
      <c r="L1462" s="270" t="s">
        <v>10359</v>
      </c>
      <c r="M1462" s="270">
        <v>0</v>
      </c>
      <c r="N1462" s="270" t="s">
        <v>10359</v>
      </c>
      <c r="O1462" s="270">
        <v>0</v>
      </c>
      <c r="P1462" s="270" t="s">
        <v>10359</v>
      </c>
      <c r="Q1462" s="270">
        <v>0</v>
      </c>
      <c r="R1462" s="74"/>
      <c r="S1462" s="75" t="str">
        <f t="shared" si="129"/>
        <v>0000</v>
      </c>
      <c r="T1462" s="75" t="str">
        <f t="shared" si="127"/>
        <v>00000000000000000000000000000000</v>
      </c>
      <c r="V1462" s="197"/>
      <c r="W1462" s="75">
        <f t="shared" si="128"/>
        <v>0</v>
      </c>
      <c r="AE1462" s="479"/>
    </row>
    <row r="1463" spans="1:31" s="75" customFormat="1" ht="13.5" x14ac:dyDescent="0.2">
      <c r="A1463" s="211">
        <v>1460</v>
      </c>
      <c r="B1463" s="212" t="s">
        <v>6600</v>
      </c>
      <c r="C1463" s="213" t="s">
        <v>6600</v>
      </c>
      <c r="D1463" s="213" t="s">
        <v>6600</v>
      </c>
      <c r="E1463" s="213" t="s">
        <v>6600</v>
      </c>
      <c r="F1463" s="213" t="s">
        <v>6600</v>
      </c>
      <c r="G1463" s="214" t="s">
        <v>6600</v>
      </c>
      <c r="H1463" s="208" t="str">
        <f>IF(Input!F$4="GMH_OECC",J1463,IF(Input!F$4="GMH_XOEC",L1463,IF(Input!F$4="GMH_Korea",N1463,IF(Input!F$4="GMH_EU",P1463,IF(Input!F$4="Skysuper",#REF!,IF(Input!F$4="SkyII",#REF!,IF(Input!F$4="XO-8000",#REF!, "FALSE")))))))</f>
        <v>00</v>
      </c>
      <c r="I1463" s="209">
        <f>IF(Input!F$4="GMH_OECC",K1463,IF(Input!F$4="GMH_XOEC",M1463,IF(Input!F$4="GMH_Korea",O1463,IF(Input!F$4="GMH_EU",Q1463,IF(Input!F$4="Skysuper",#REF!,IF(Input!F$4="SkyII",#REF!,IF(Input!F$4="XO-8000",#REF!, "FALSE")))))))</f>
        <v>0</v>
      </c>
      <c r="J1463" s="210" t="s">
        <v>10359</v>
      </c>
      <c r="K1463" s="268">
        <v>0</v>
      </c>
      <c r="L1463" s="270" t="s">
        <v>10359</v>
      </c>
      <c r="M1463" s="270">
        <v>0</v>
      </c>
      <c r="N1463" s="270" t="s">
        <v>10359</v>
      </c>
      <c r="O1463" s="270">
        <v>0</v>
      </c>
      <c r="P1463" s="270" t="s">
        <v>10359</v>
      </c>
      <c r="Q1463" s="270">
        <v>0</v>
      </c>
      <c r="R1463" s="74"/>
      <c r="S1463" s="75" t="str">
        <f t="shared" si="129"/>
        <v>0000</v>
      </c>
      <c r="T1463" s="75" t="str">
        <f t="shared" si="127"/>
        <v>00000000000000000000000000000000</v>
      </c>
      <c r="V1463" s="197"/>
      <c r="W1463" s="75">
        <f t="shared" si="128"/>
        <v>0</v>
      </c>
      <c r="AE1463" s="479"/>
    </row>
    <row r="1464" spans="1:31" s="75" customFormat="1" ht="13.5" x14ac:dyDescent="0.2">
      <c r="A1464" s="211">
        <v>1461</v>
      </c>
      <c r="B1464" s="212" t="s">
        <v>6600</v>
      </c>
      <c r="C1464" s="213" t="s">
        <v>6600</v>
      </c>
      <c r="D1464" s="213" t="s">
        <v>6600</v>
      </c>
      <c r="E1464" s="213" t="s">
        <v>6600</v>
      </c>
      <c r="F1464" s="213" t="s">
        <v>6600</v>
      </c>
      <c r="G1464" s="214" t="s">
        <v>6600</v>
      </c>
      <c r="H1464" s="208" t="str">
        <f>IF(Input!F$4="GMH_OECC",J1464,IF(Input!F$4="GMH_XOEC",L1464,IF(Input!F$4="GMH_Korea",N1464,IF(Input!F$4="GMH_EU",P1464,IF(Input!F$4="Skysuper",#REF!,IF(Input!F$4="SkyII",#REF!,IF(Input!F$4="XO-8000",#REF!, "FALSE")))))))</f>
        <v>00</v>
      </c>
      <c r="I1464" s="209">
        <f>IF(Input!F$4="GMH_OECC",K1464,IF(Input!F$4="GMH_XOEC",M1464,IF(Input!F$4="GMH_Korea",O1464,IF(Input!F$4="GMH_EU",Q1464,IF(Input!F$4="Skysuper",#REF!,IF(Input!F$4="SkyII",#REF!,IF(Input!F$4="XO-8000",#REF!, "FALSE")))))))</f>
        <v>0</v>
      </c>
      <c r="J1464" s="210" t="s">
        <v>10359</v>
      </c>
      <c r="K1464" s="268">
        <v>0</v>
      </c>
      <c r="L1464" s="270" t="s">
        <v>10359</v>
      </c>
      <c r="M1464" s="270">
        <v>0</v>
      </c>
      <c r="N1464" s="270" t="s">
        <v>10359</v>
      </c>
      <c r="O1464" s="270">
        <v>0</v>
      </c>
      <c r="P1464" s="270" t="s">
        <v>10359</v>
      </c>
      <c r="Q1464" s="270">
        <v>0</v>
      </c>
      <c r="R1464" s="74"/>
      <c r="S1464" s="75" t="str">
        <f t="shared" si="129"/>
        <v>0000</v>
      </c>
      <c r="T1464" s="75" t="str">
        <f t="shared" si="127"/>
        <v>00000000000000000000000000000000</v>
      </c>
      <c r="V1464" s="197"/>
      <c r="W1464" s="75">
        <f t="shared" si="128"/>
        <v>0</v>
      </c>
      <c r="AE1464" s="479"/>
    </row>
    <row r="1465" spans="1:31" s="75" customFormat="1" ht="13.5" x14ac:dyDescent="0.2">
      <c r="A1465" s="211">
        <v>1462</v>
      </c>
      <c r="B1465" s="212" t="s">
        <v>6600</v>
      </c>
      <c r="C1465" s="213" t="s">
        <v>6600</v>
      </c>
      <c r="D1465" s="213" t="s">
        <v>6600</v>
      </c>
      <c r="E1465" s="213" t="s">
        <v>6600</v>
      </c>
      <c r="F1465" s="213" t="s">
        <v>6600</v>
      </c>
      <c r="G1465" s="214" t="s">
        <v>6600</v>
      </c>
      <c r="H1465" s="208" t="str">
        <f>IF(Input!F$4="GMH_OECC",J1465,IF(Input!F$4="GMH_XOEC",L1465,IF(Input!F$4="GMH_Korea",N1465,IF(Input!F$4="GMH_EU",P1465,IF(Input!F$4="Skysuper",#REF!,IF(Input!F$4="SkyII",#REF!,IF(Input!F$4="XO-8000",#REF!, "FALSE")))))))</f>
        <v>00</v>
      </c>
      <c r="I1465" s="209">
        <f>IF(Input!F$4="GMH_OECC",K1465,IF(Input!F$4="GMH_XOEC",M1465,IF(Input!F$4="GMH_Korea",O1465,IF(Input!F$4="GMH_EU",Q1465,IF(Input!F$4="Skysuper",#REF!,IF(Input!F$4="SkyII",#REF!,IF(Input!F$4="XO-8000",#REF!, "FALSE")))))))</f>
        <v>0</v>
      </c>
      <c r="J1465" s="210" t="s">
        <v>10359</v>
      </c>
      <c r="K1465" s="268">
        <v>0</v>
      </c>
      <c r="L1465" s="270" t="s">
        <v>10359</v>
      </c>
      <c r="M1465" s="270">
        <v>0</v>
      </c>
      <c r="N1465" s="270" t="s">
        <v>10359</v>
      </c>
      <c r="O1465" s="270">
        <v>0</v>
      </c>
      <c r="P1465" s="270" t="s">
        <v>10359</v>
      </c>
      <c r="Q1465" s="270">
        <v>0</v>
      </c>
      <c r="R1465" s="74"/>
      <c r="S1465" s="75" t="str">
        <f t="shared" si="129"/>
        <v>0000</v>
      </c>
      <c r="T1465" s="75" t="str">
        <f t="shared" si="127"/>
        <v>00000000000000000000000000000000</v>
      </c>
      <c r="V1465" s="197"/>
      <c r="W1465" s="75">
        <f t="shared" si="128"/>
        <v>0</v>
      </c>
      <c r="AE1465" s="479"/>
    </row>
    <row r="1466" spans="1:31" s="75" customFormat="1" ht="13.5" x14ac:dyDescent="0.2">
      <c r="A1466" s="211">
        <v>1463</v>
      </c>
      <c r="B1466" s="212" t="s">
        <v>6600</v>
      </c>
      <c r="C1466" s="213" t="s">
        <v>6600</v>
      </c>
      <c r="D1466" s="213" t="s">
        <v>6600</v>
      </c>
      <c r="E1466" s="213" t="s">
        <v>6600</v>
      </c>
      <c r="F1466" s="213" t="s">
        <v>6600</v>
      </c>
      <c r="G1466" s="214" t="s">
        <v>6600</v>
      </c>
      <c r="H1466" s="208" t="str">
        <f>IF(Input!F$4="GMH_OECC",J1466,IF(Input!F$4="GMH_XOEC",L1466,IF(Input!F$4="GMH_Korea",N1466,IF(Input!F$4="GMH_EU",P1466,IF(Input!F$4="Skysuper",#REF!,IF(Input!F$4="SkyII",#REF!,IF(Input!F$4="XO-8000",#REF!, "FALSE")))))))</f>
        <v>00</v>
      </c>
      <c r="I1466" s="209">
        <f>IF(Input!F$4="GMH_OECC",K1466,IF(Input!F$4="GMH_XOEC",M1466,IF(Input!F$4="GMH_Korea",O1466,IF(Input!F$4="GMH_EU",Q1466,IF(Input!F$4="Skysuper",#REF!,IF(Input!F$4="SkyII",#REF!,IF(Input!F$4="XO-8000",#REF!, "FALSE")))))))</f>
        <v>0</v>
      </c>
      <c r="J1466" s="210" t="s">
        <v>10359</v>
      </c>
      <c r="K1466" s="268">
        <v>0</v>
      </c>
      <c r="L1466" s="270" t="s">
        <v>10359</v>
      </c>
      <c r="M1466" s="270">
        <v>0</v>
      </c>
      <c r="N1466" s="270" t="s">
        <v>10359</v>
      </c>
      <c r="O1466" s="270">
        <v>0</v>
      </c>
      <c r="P1466" s="270" t="s">
        <v>10359</v>
      </c>
      <c r="Q1466" s="270">
        <v>0</v>
      </c>
      <c r="R1466" s="74"/>
      <c r="S1466" s="75" t="str">
        <f t="shared" si="129"/>
        <v>0000</v>
      </c>
      <c r="T1466" s="75" t="str">
        <f t="shared" si="127"/>
        <v>00000000000000000000000000000000</v>
      </c>
      <c r="V1466" s="197"/>
      <c r="W1466" s="75">
        <f t="shared" si="128"/>
        <v>0</v>
      </c>
      <c r="AE1466" s="479"/>
    </row>
    <row r="1467" spans="1:31" s="75" customFormat="1" ht="13.5" x14ac:dyDescent="0.2">
      <c r="A1467" s="211">
        <v>1464</v>
      </c>
      <c r="B1467" s="212" t="s">
        <v>6600</v>
      </c>
      <c r="C1467" s="213" t="s">
        <v>6600</v>
      </c>
      <c r="D1467" s="213" t="s">
        <v>6600</v>
      </c>
      <c r="E1467" s="213" t="s">
        <v>6600</v>
      </c>
      <c r="F1467" s="213" t="s">
        <v>6600</v>
      </c>
      <c r="G1467" s="214" t="s">
        <v>6600</v>
      </c>
      <c r="H1467" s="208" t="str">
        <f>IF(Input!F$4="GMH_OECC",J1467,IF(Input!F$4="GMH_XOEC",L1467,IF(Input!F$4="GMH_Korea",N1467,IF(Input!F$4="GMH_EU",P1467,IF(Input!F$4="Skysuper",#REF!,IF(Input!F$4="SkyII",#REF!,IF(Input!F$4="XO-8000",#REF!, "FALSE")))))))</f>
        <v>00</v>
      </c>
      <c r="I1467" s="209">
        <f>IF(Input!F$4="GMH_OECC",K1467,IF(Input!F$4="GMH_XOEC",M1467,IF(Input!F$4="GMH_Korea",O1467,IF(Input!F$4="GMH_EU",Q1467,IF(Input!F$4="Skysuper",#REF!,IF(Input!F$4="SkyII",#REF!,IF(Input!F$4="XO-8000",#REF!, "FALSE")))))))</f>
        <v>0</v>
      </c>
      <c r="J1467" s="210" t="s">
        <v>10359</v>
      </c>
      <c r="K1467" s="268">
        <v>0</v>
      </c>
      <c r="L1467" s="270" t="s">
        <v>10359</v>
      </c>
      <c r="M1467" s="270">
        <v>0</v>
      </c>
      <c r="N1467" s="270" t="s">
        <v>10359</v>
      </c>
      <c r="O1467" s="270">
        <v>0</v>
      </c>
      <c r="P1467" s="270" t="s">
        <v>10359</v>
      </c>
      <c r="Q1467" s="270">
        <v>0</v>
      </c>
      <c r="R1467" s="74"/>
      <c r="S1467" s="75" t="str">
        <f t="shared" si="129"/>
        <v>0000</v>
      </c>
      <c r="T1467" s="75" t="str">
        <f t="shared" si="127"/>
        <v>00000000000000000000000000000000</v>
      </c>
      <c r="V1467" s="197"/>
      <c r="W1467" s="75">
        <f t="shared" si="128"/>
        <v>0</v>
      </c>
      <c r="AE1467" s="479"/>
    </row>
    <row r="1468" spans="1:31" s="75" customFormat="1" ht="13.5" x14ac:dyDescent="0.2">
      <c r="A1468" s="211">
        <v>1465</v>
      </c>
      <c r="B1468" s="212" t="s">
        <v>6600</v>
      </c>
      <c r="C1468" s="213" t="s">
        <v>6600</v>
      </c>
      <c r="D1468" s="213" t="s">
        <v>6600</v>
      </c>
      <c r="E1468" s="213" t="s">
        <v>6600</v>
      </c>
      <c r="F1468" s="213" t="s">
        <v>6600</v>
      </c>
      <c r="G1468" s="214" t="s">
        <v>6600</v>
      </c>
      <c r="H1468" s="208" t="str">
        <f>IF(Input!F$4="GMH_OECC",J1468,IF(Input!F$4="GMH_XOEC",L1468,IF(Input!F$4="GMH_Korea",N1468,IF(Input!F$4="GMH_EU",P1468,IF(Input!F$4="Skysuper",#REF!,IF(Input!F$4="SkyII",#REF!,IF(Input!F$4="XO-8000",#REF!, "FALSE")))))))</f>
        <v>00</v>
      </c>
      <c r="I1468" s="209">
        <f>IF(Input!F$4="GMH_OECC",K1468,IF(Input!F$4="GMH_XOEC",M1468,IF(Input!F$4="GMH_Korea",O1468,IF(Input!F$4="GMH_EU",Q1468,IF(Input!F$4="Skysuper",#REF!,IF(Input!F$4="SkyII",#REF!,IF(Input!F$4="XO-8000",#REF!, "FALSE")))))))</f>
        <v>0</v>
      </c>
      <c r="J1468" s="210" t="s">
        <v>10359</v>
      </c>
      <c r="K1468" s="268">
        <v>0</v>
      </c>
      <c r="L1468" s="270" t="s">
        <v>10359</v>
      </c>
      <c r="M1468" s="270">
        <v>0</v>
      </c>
      <c r="N1468" s="270" t="s">
        <v>10359</v>
      </c>
      <c r="O1468" s="270">
        <v>0</v>
      </c>
      <c r="P1468" s="270" t="s">
        <v>10359</v>
      </c>
      <c r="Q1468" s="270">
        <v>0</v>
      </c>
      <c r="R1468" s="74"/>
      <c r="S1468" s="75" t="str">
        <f t="shared" si="129"/>
        <v>0000</v>
      </c>
      <c r="T1468" s="75" t="str">
        <f t="shared" si="127"/>
        <v>00000000000000000000000000000000</v>
      </c>
      <c r="V1468" s="197"/>
      <c r="W1468" s="75">
        <f t="shared" si="128"/>
        <v>0</v>
      </c>
      <c r="AE1468" s="479"/>
    </row>
    <row r="1469" spans="1:31" s="75" customFormat="1" ht="13.5" x14ac:dyDescent="0.2">
      <c r="A1469" s="211">
        <v>1466</v>
      </c>
      <c r="B1469" s="212" t="s">
        <v>6600</v>
      </c>
      <c r="C1469" s="213" t="s">
        <v>6600</v>
      </c>
      <c r="D1469" s="213" t="s">
        <v>6600</v>
      </c>
      <c r="E1469" s="213" t="s">
        <v>6600</v>
      </c>
      <c r="F1469" s="213" t="s">
        <v>6600</v>
      </c>
      <c r="G1469" s="214" t="s">
        <v>6600</v>
      </c>
      <c r="H1469" s="208" t="str">
        <f>IF(Input!F$4="GMH_OECC",J1469,IF(Input!F$4="GMH_XOEC",L1469,IF(Input!F$4="GMH_Korea",N1469,IF(Input!F$4="GMH_EU",P1469,IF(Input!F$4="Skysuper",#REF!,IF(Input!F$4="SkyII",#REF!,IF(Input!F$4="XO-8000",#REF!, "FALSE")))))))</f>
        <v>00</v>
      </c>
      <c r="I1469" s="209">
        <f>IF(Input!F$4="GMH_OECC",K1469,IF(Input!F$4="GMH_XOEC",M1469,IF(Input!F$4="GMH_Korea",O1469,IF(Input!F$4="GMH_EU",Q1469,IF(Input!F$4="Skysuper",#REF!,IF(Input!F$4="SkyII",#REF!,IF(Input!F$4="XO-8000",#REF!, "FALSE")))))))</f>
        <v>0</v>
      </c>
      <c r="J1469" s="210" t="s">
        <v>10359</v>
      </c>
      <c r="K1469" s="268">
        <v>0</v>
      </c>
      <c r="L1469" s="270" t="s">
        <v>10359</v>
      </c>
      <c r="M1469" s="270">
        <v>0</v>
      </c>
      <c r="N1469" s="270" t="s">
        <v>10359</v>
      </c>
      <c r="O1469" s="270">
        <v>0</v>
      </c>
      <c r="P1469" s="270" t="s">
        <v>10359</v>
      </c>
      <c r="Q1469" s="270">
        <v>0</v>
      </c>
      <c r="R1469" s="74"/>
      <c r="S1469" s="75" t="str">
        <f t="shared" si="129"/>
        <v>0000</v>
      </c>
      <c r="T1469" s="75" t="str">
        <f t="shared" si="127"/>
        <v>00000000000000000000000000000000</v>
      </c>
      <c r="V1469" s="197"/>
      <c r="W1469" s="75">
        <f t="shared" si="128"/>
        <v>0</v>
      </c>
      <c r="AE1469" s="479"/>
    </row>
    <row r="1470" spans="1:31" s="75" customFormat="1" ht="13.5" x14ac:dyDescent="0.2">
      <c r="A1470" s="211">
        <v>1467</v>
      </c>
      <c r="B1470" s="212" t="s">
        <v>6600</v>
      </c>
      <c r="C1470" s="213" t="s">
        <v>6600</v>
      </c>
      <c r="D1470" s="213" t="s">
        <v>6600</v>
      </c>
      <c r="E1470" s="213" t="s">
        <v>6600</v>
      </c>
      <c r="F1470" s="213" t="s">
        <v>6600</v>
      </c>
      <c r="G1470" s="214" t="s">
        <v>6600</v>
      </c>
      <c r="H1470" s="208" t="str">
        <f>IF(Input!F$4="GMH_OECC",J1470,IF(Input!F$4="GMH_XOEC",L1470,IF(Input!F$4="GMH_Korea",N1470,IF(Input!F$4="GMH_EU",P1470,IF(Input!F$4="Skysuper",#REF!,IF(Input!F$4="SkyII",#REF!,IF(Input!F$4="XO-8000",#REF!, "FALSE")))))))</f>
        <v>00</v>
      </c>
      <c r="I1470" s="209">
        <f>IF(Input!F$4="GMH_OECC",K1470,IF(Input!F$4="GMH_XOEC",M1470,IF(Input!F$4="GMH_Korea",O1470,IF(Input!F$4="GMH_EU",Q1470,IF(Input!F$4="Skysuper",#REF!,IF(Input!F$4="SkyII",#REF!,IF(Input!F$4="XO-8000",#REF!, "FALSE")))))))</f>
        <v>0</v>
      </c>
      <c r="J1470" s="210" t="s">
        <v>10359</v>
      </c>
      <c r="K1470" s="268">
        <v>0</v>
      </c>
      <c r="L1470" s="270" t="s">
        <v>10359</v>
      </c>
      <c r="M1470" s="270">
        <v>0</v>
      </c>
      <c r="N1470" s="270" t="s">
        <v>10359</v>
      </c>
      <c r="O1470" s="270">
        <v>0</v>
      </c>
      <c r="P1470" s="270" t="s">
        <v>10359</v>
      </c>
      <c r="Q1470" s="270">
        <v>0</v>
      </c>
      <c r="R1470" s="74"/>
      <c r="S1470" s="75" t="str">
        <f t="shared" si="129"/>
        <v>0000</v>
      </c>
      <c r="T1470" s="75" t="str">
        <f t="shared" si="127"/>
        <v>00000000000000000000000000000000</v>
      </c>
      <c r="V1470" s="197"/>
      <c r="W1470" s="75">
        <f t="shared" si="128"/>
        <v>0</v>
      </c>
      <c r="AE1470" s="479"/>
    </row>
    <row r="1471" spans="1:31" s="75" customFormat="1" ht="13.5" x14ac:dyDescent="0.2">
      <c r="A1471" s="211">
        <v>1468</v>
      </c>
      <c r="B1471" s="212" t="s">
        <v>6600</v>
      </c>
      <c r="C1471" s="213" t="s">
        <v>6600</v>
      </c>
      <c r="D1471" s="213" t="s">
        <v>6600</v>
      </c>
      <c r="E1471" s="213" t="s">
        <v>6600</v>
      </c>
      <c r="F1471" s="213" t="s">
        <v>6600</v>
      </c>
      <c r="G1471" s="214" t="s">
        <v>6600</v>
      </c>
      <c r="H1471" s="208" t="str">
        <f>IF(Input!F$4="GMH_OECC",J1471,IF(Input!F$4="GMH_XOEC",L1471,IF(Input!F$4="GMH_Korea",N1471,IF(Input!F$4="GMH_EU",P1471,IF(Input!F$4="Skysuper",#REF!,IF(Input!F$4="SkyII",#REF!,IF(Input!F$4="XO-8000",#REF!, "FALSE")))))))</f>
        <v>00</v>
      </c>
      <c r="I1471" s="209">
        <f>IF(Input!F$4="GMH_OECC",K1471,IF(Input!F$4="GMH_XOEC",M1471,IF(Input!F$4="GMH_Korea",O1471,IF(Input!F$4="GMH_EU",Q1471,IF(Input!F$4="Skysuper",#REF!,IF(Input!F$4="SkyII",#REF!,IF(Input!F$4="XO-8000",#REF!, "FALSE")))))))</f>
        <v>0</v>
      </c>
      <c r="J1471" s="210" t="s">
        <v>10359</v>
      </c>
      <c r="K1471" s="268">
        <v>0</v>
      </c>
      <c r="L1471" s="270" t="s">
        <v>10359</v>
      </c>
      <c r="M1471" s="270">
        <v>0</v>
      </c>
      <c r="N1471" s="270" t="s">
        <v>10359</v>
      </c>
      <c r="O1471" s="270">
        <v>0</v>
      </c>
      <c r="P1471" s="270" t="s">
        <v>10359</v>
      </c>
      <c r="Q1471" s="270">
        <v>0</v>
      </c>
      <c r="R1471" s="74"/>
      <c r="S1471" s="75" t="str">
        <f t="shared" si="129"/>
        <v>0000</v>
      </c>
      <c r="T1471" s="75" t="str">
        <f t="shared" si="127"/>
        <v>00000000000000000000000000000000</v>
      </c>
      <c r="V1471" s="197"/>
      <c r="W1471" s="75">
        <f t="shared" si="128"/>
        <v>0</v>
      </c>
      <c r="AE1471" s="479"/>
    </row>
    <row r="1472" spans="1:31" s="75" customFormat="1" ht="13.5" x14ac:dyDescent="0.2">
      <c r="A1472" s="211">
        <v>1469</v>
      </c>
      <c r="B1472" s="212" t="s">
        <v>6600</v>
      </c>
      <c r="C1472" s="213" t="s">
        <v>6600</v>
      </c>
      <c r="D1472" s="213" t="s">
        <v>6600</v>
      </c>
      <c r="E1472" s="213" t="s">
        <v>6600</v>
      </c>
      <c r="F1472" s="213" t="s">
        <v>6600</v>
      </c>
      <c r="G1472" s="214" t="s">
        <v>6600</v>
      </c>
      <c r="H1472" s="208" t="str">
        <f>IF(Input!F$4="GMH_OECC",J1472,IF(Input!F$4="GMH_XOEC",L1472,IF(Input!F$4="GMH_Korea",N1472,IF(Input!F$4="GMH_EU",P1472,IF(Input!F$4="Skysuper",#REF!,IF(Input!F$4="SkyII",#REF!,IF(Input!F$4="XO-8000",#REF!, "FALSE")))))))</f>
        <v>00</v>
      </c>
      <c r="I1472" s="209">
        <f>IF(Input!F$4="GMH_OECC",K1472,IF(Input!F$4="GMH_XOEC",M1472,IF(Input!F$4="GMH_Korea",O1472,IF(Input!F$4="GMH_EU",Q1472,IF(Input!F$4="Skysuper",#REF!,IF(Input!F$4="SkyII",#REF!,IF(Input!F$4="XO-8000",#REF!, "FALSE")))))))</f>
        <v>0</v>
      </c>
      <c r="J1472" s="210" t="s">
        <v>10359</v>
      </c>
      <c r="K1472" s="268">
        <v>0</v>
      </c>
      <c r="L1472" s="270" t="s">
        <v>10359</v>
      </c>
      <c r="M1472" s="270">
        <v>0</v>
      </c>
      <c r="N1472" s="270" t="s">
        <v>10359</v>
      </c>
      <c r="O1472" s="270">
        <v>0</v>
      </c>
      <c r="P1472" s="270" t="s">
        <v>10359</v>
      </c>
      <c r="Q1472" s="270">
        <v>0</v>
      </c>
      <c r="R1472" s="74"/>
      <c r="S1472" s="75" t="str">
        <f t="shared" si="129"/>
        <v>0000</v>
      </c>
      <c r="T1472" s="75" t="str">
        <f t="shared" si="127"/>
        <v>00000000000000000000000000000000</v>
      </c>
      <c r="V1472" s="197"/>
      <c r="W1472" s="75">
        <f t="shared" si="128"/>
        <v>0</v>
      </c>
      <c r="AE1472" s="479"/>
    </row>
    <row r="1473" spans="1:31" s="75" customFormat="1" ht="13.5" x14ac:dyDescent="0.2">
      <c r="A1473" s="211">
        <v>1470</v>
      </c>
      <c r="B1473" s="212" t="s">
        <v>6600</v>
      </c>
      <c r="C1473" s="213" t="s">
        <v>6600</v>
      </c>
      <c r="D1473" s="213" t="s">
        <v>6600</v>
      </c>
      <c r="E1473" s="213" t="s">
        <v>6600</v>
      </c>
      <c r="F1473" s="213" t="s">
        <v>6600</v>
      </c>
      <c r="G1473" s="214" t="s">
        <v>6600</v>
      </c>
      <c r="H1473" s="208" t="str">
        <f>IF(Input!F$4="GMH_OECC",J1473,IF(Input!F$4="GMH_XOEC",L1473,IF(Input!F$4="GMH_Korea",N1473,IF(Input!F$4="GMH_EU",P1473,IF(Input!F$4="Skysuper",#REF!,IF(Input!F$4="SkyII",#REF!,IF(Input!F$4="XO-8000",#REF!, "FALSE")))))))</f>
        <v>00</v>
      </c>
      <c r="I1473" s="209">
        <f>IF(Input!F$4="GMH_OECC",K1473,IF(Input!F$4="GMH_XOEC",M1473,IF(Input!F$4="GMH_Korea",O1473,IF(Input!F$4="GMH_EU",Q1473,IF(Input!F$4="Skysuper",#REF!,IF(Input!F$4="SkyII",#REF!,IF(Input!F$4="XO-8000",#REF!, "FALSE")))))))</f>
        <v>0</v>
      </c>
      <c r="J1473" s="210" t="s">
        <v>10359</v>
      </c>
      <c r="K1473" s="268">
        <v>0</v>
      </c>
      <c r="L1473" s="270" t="s">
        <v>10359</v>
      </c>
      <c r="M1473" s="270">
        <v>0</v>
      </c>
      <c r="N1473" s="270" t="s">
        <v>10359</v>
      </c>
      <c r="O1473" s="270">
        <v>0</v>
      </c>
      <c r="P1473" s="270" t="s">
        <v>10359</v>
      </c>
      <c r="Q1473" s="270">
        <v>0</v>
      </c>
      <c r="R1473" s="74"/>
      <c r="S1473" s="75" t="str">
        <f t="shared" si="129"/>
        <v>0000</v>
      </c>
      <c r="T1473" s="75" t="str">
        <f t="shared" si="127"/>
        <v>00000000000000000000000000000000</v>
      </c>
      <c r="V1473" s="197"/>
      <c r="W1473" s="75">
        <f t="shared" si="128"/>
        <v>0</v>
      </c>
      <c r="AE1473" s="479"/>
    </row>
    <row r="1474" spans="1:31" s="75" customFormat="1" ht="13.5" x14ac:dyDescent="0.2">
      <c r="A1474" s="211">
        <v>1471</v>
      </c>
      <c r="B1474" s="212" t="s">
        <v>6600</v>
      </c>
      <c r="C1474" s="213" t="s">
        <v>6600</v>
      </c>
      <c r="D1474" s="213" t="s">
        <v>6600</v>
      </c>
      <c r="E1474" s="213" t="s">
        <v>6600</v>
      </c>
      <c r="F1474" s="213" t="s">
        <v>6600</v>
      </c>
      <c r="G1474" s="214" t="s">
        <v>6600</v>
      </c>
      <c r="H1474" s="208" t="str">
        <f>IF(Input!F$4="GMH_OECC",J1474,IF(Input!F$4="GMH_XOEC",L1474,IF(Input!F$4="GMH_Korea",N1474,IF(Input!F$4="GMH_EU",P1474,IF(Input!F$4="Skysuper",#REF!,IF(Input!F$4="SkyII",#REF!,IF(Input!F$4="XO-8000",#REF!, "FALSE")))))))</f>
        <v>00</v>
      </c>
      <c r="I1474" s="209">
        <f>IF(Input!F$4="GMH_OECC",K1474,IF(Input!F$4="GMH_XOEC",M1474,IF(Input!F$4="GMH_Korea",O1474,IF(Input!F$4="GMH_EU",Q1474,IF(Input!F$4="Skysuper",#REF!,IF(Input!F$4="SkyII",#REF!,IF(Input!F$4="XO-8000",#REF!, "FALSE")))))))</f>
        <v>0</v>
      </c>
      <c r="J1474" s="210" t="s">
        <v>10359</v>
      </c>
      <c r="K1474" s="268">
        <v>0</v>
      </c>
      <c r="L1474" s="270" t="s">
        <v>10359</v>
      </c>
      <c r="M1474" s="270">
        <v>0</v>
      </c>
      <c r="N1474" s="270" t="s">
        <v>10359</v>
      </c>
      <c r="O1474" s="270">
        <v>0</v>
      </c>
      <c r="P1474" s="270" t="s">
        <v>10359</v>
      </c>
      <c r="Q1474" s="270">
        <v>0</v>
      </c>
      <c r="R1474" s="74"/>
      <c r="S1474" s="75" t="str">
        <f t="shared" si="129"/>
        <v>0000</v>
      </c>
      <c r="T1474" s="75" t="str">
        <f t="shared" si="127"/>
        <v>00000000000000000000000000000000</v>
      </c>
      <c r="V1474" s="197"/>
      <c r="W1474" s="75">
        <f t="shared" si="128"/>
        <v>0</v>
      </c>
      <c r="AE1474" s="479"/>
    </row>
    <row r="1475" spans="1:31" s="75" customFormat="1" ht="13.5" x14ac:dyDescent="0.2">
      <c r="A1475" s="211">
        <v>1472</v>
      </c>
      <c r="B1475" s="212" t="s">
        <v>6600</v>
      </c>
      <c r="C1475" s="213" t="s">
        <v>6600</v>
      </c>
      <c r="D1475" s="213" t="s">
        <v>6600</v>
      </c>
      <c r="E1475" s="213" t="s">
        <v>6600</v>
      </c>
      <c r="F1475" s="213" t="s">
        <v>6600</v>
      </c>
      <c r="G1475" s="214" t="s">
        <v>6600</v>
      </c>
      <c r="H1475" s="208" t="str">
        <f>IF(Input!F$4="GMH_OECC",J1475,IF(Input!F$4="GMH_XOEC",L1475,IF(Input!F$4="GMH_Korea",N1475,IF(Input!F$4="GMH_EU",P1475,IF(Input!F$4="Skysuper",#REF!,IF(Input!F$4="SkyII",#REF!,IF(Input!F$4="XO-8000",#REF!, "FALSE")))))))</f>
        <v>00</v>
      </c>
      <c r="I1475" s="209">
        <f>IF(Input!F$4="GMH_OECC",K1475,IF(Input!F$4="GMH_XOEC",M1475,IF(Input!F$4="GMH_Korea",O1475,IF(Input!F$4="GMH_EU",Q1475,IF(Input!F$4="Skysuper",#REF!,IF(Input!F$4="SkyII",#REF!,IF(Input!F$4="XO-8000",#REF!, "FALSE")))))))</f>
        <v>0</v>
      </c>
      <c r="J1475" s="210" t="s">
        <v>10359</v>
      </c>
      <c r="K1475" s="268">
        <v>0</v>
      </c>
      <c r="L1475" s="270" t="s">
        <v>10359</v>
      </c>
      <c r="M1475" s="270">
        <v>0</v>
      </c>
      <c r="N1475" s="270" t="s">
        <v>10359</v>
      </c>
      <c r="O1475" s="270">
        <v>0</v>
      </c>
      <c r="P1475" s="270" t="s">
        <v>10359</v>
      </c>
      <c r="Q1475" s="270">
        <v>0</v>
      </c>
      <c r="R1475" s="74"/>
      <c r="S1475" s="75" t="str">
        <f t="shared" si="129"/>
        <v>0000</v>
      </c>
      <c r="T1475" s="75" t="str">
        <f t="shared" si="127"/>
        <v>00000000000000000000000000000000</v>
      </c>
      <c r="V1475" s="197"/>
      <c r="W1475" s="75">
        <f t="shared" si="128"/>
        <v>0</v>
      </c>
      <c r="AE1475" s="479"/>
    </row>
    <row r="1476" spans="1:31" s="75" customFormat="1" ht="13.5" x14ac:dyDescent="0.2">
      <c r="A1476" s="211">
        <v>1473</v>
      </c>
      <c r="B1476" s="212" t="s">
        <v>6600</v>
      </c>
      <c r="C1476" s="213" t="s">
        <v>6600</v>
      </c>
      <c r="D1476" s="213" t="s">
        <v>6600</v>
      </c>
      <c r="E1476" s="213" t="s">
        <v>6600</v>
      </c>
      <c r="F1476" s="213" t="s">
        <v>6600</v>
      </c>
      <c r="G1476" s="214" t="s">
        <v>6600</v>
      </c>
      <c r="H1476" s="208" t="str">
        <f>IF(Input!F$4="GMH_OECC",J1476,IF(Input!F$4="GMH_XOEC",L1476,IF(Input!F$4="GMH_Korea",N1476,IF(Input!F$4="GMH_EU",P1476,IF(Input!F$4="Skysuper",#REF!,IF(Input!F$4="SkyII",#REF!,IF(Input!F$4="XO-8000",#REF!, "FALSE")))))))</f>
        <v>00</v>
      </c>
      <c r="I1476" s="209">
        <f>IF(Input!F$4="GMH_OECC",K1476,IF(Input!F$4="GMH_XOEC",M1476,IF(Input!F$4="GMH_Korea",O1476,IF(Input!F$4="GMH_EU",Q1476,IF(Input!F$4="Skysuper",#REF!,IF(Input!F$4="SkyII",#REF!,IF(Input!F$4="XO-8000",#REF!, "FALSE")))))))</f>
        <v>0</v>
      </c>
      <c r="J1476" s="210" t="s">
        <v>10359</v>
      </c>
      <c r="K1476" s="268">
        <v>0</v>
      </c>
      <c r="L1476" s="270" t="s">
        <v>10359</v>
      </c>
      <c r="M1476" s="270">
        <v>0</v>
      </c>
      <c r="N1476" s="270" t="s">
        <v>10359</v>
      </c>
      <c r="O1476" s="270">
        <v>0</v>
      </c>
      <c r="P1476" s="270" t="s">
        <v>10359</v>
      </c>
      <c r="Q1476" s="270">
        <v>0</v>
      </c>
      <c r="R1476" s="74"/>
      <c r="S1476" s="75" t="str">
        <f t="shared" si="129"/>
        <v>0000</v>
      </c>
      <c r="T1476" s="75" t="str">
        <f t="shared" ref="T1476:T1539" si="130">CONCATENATE(S1476,S1477,S1478,S1479,S1480,S1481,S1482,S1483)</f>
        <v>00000000000000000000000000000000</v>
      </c>
      <c r="V1476" s="197"/>
      <c r="W1476" s="75">
        <f t="shared" si="128"/>
        <v>0</v>
      </c>
      <c r="AE1476" s="479"/>
    </row>
    <row r="1477" spans="1:31" s="75" customFormat="1" ht="13.5" x14ac:dyDescent="0.2">
      <c r="A1477" s="211">
        <v>1474</v>
      </c>
      <c r="B1477" s="212" t="s">
        <v>6600</v>
      </c>
      <c r="C1477" s="213" t="s">
        <v>6600</v>
      </c>
      <c r="D1477" s="213" t="s">
        <v>6600</v>
      </c>
      <c r="E1477" s="213" t="s">
        <v>6600</v>
      </c>
      <c r="F1477" s="213" t="s">
        <v>6600</v>
      </c>
      <c r="G1477" s="214" t="s">
        <v>6600</v>
      </c>
      <c r="H1477" s="208" t="str">
        <f>IF(Input!F$4="GMH_OECC",J1477,IF(Input!F$4="GMH_XOEC",L1477,IF(Input!F$4="GMH_Korea",N1477,IF(Input!F$4="GMH_EU",P1477,IF(Input!F$4="Skysuper",#REF!,IF(Input!F$4="SkyII",#REF!,IF(Input!F$4="XO-8000",#REF!, "FALSE")))))))</f>
        <v>00</v>
      </c>
      <c r="I1477" s="209">
        <f>IF(Input!F$4="GMH_OECC",K1477,IF(Input!F$4="GMH_XOEC",M1477,IF(Input!F$4="GMH_Korea",O1477,IF(Input!F$4="GMH_EU",Q1477,IF(Input!F$4="Skysuper",#REF!,IF(Input!F$4="SkyII",#REF!,IF(Input!F$4="XO-8000",#REF!, "FALSE")))))))</f>
        <v>0</v>
      </c>
      <c r="J1477" s="210" t="s">
        <v>10359</v>
      </c>
      <c r="K1477" s="268">
        <v>0</v>
      </c>
      <c r="L1477" s="270" t="s">
        <v>10359</v>
      </c>
      <c r="M1477" s="270">
        <v>0</v>
      </c>
      <c r="N1477" s="270" t="s">
        <v>10359</v>
      </c>
      <c r="O1477" s="270">
        <v>0</v>
      </c>
      <c r="P1477" s="270" t="s">
        <v>10359</v>
      </c>
      <c r="Q1477" s="270">
        <v>0</v>
      </c>
      <c r="R1477" s="74"/>
      <c r="S1477" s="75" t="str">
        <f t="shared" si="129"/>
        <v>0000</v>
      </c>
      <c r="T1477" s="75" t="str">
        <f t="shared" si="130"/>
        <v>00000000000000000000000000000000</v>
      </c>
      <c r="V1477" s="197"/>
      <c r="W1477" s="75">
        <f t="shared" si="128"/>
        <v>0</v>
      </c>
      <c r="AE1477" s="479"/>
    </row>
    <row r="1478" spans="1:31" s="75" customFormat="1" ht="13.5" x14ac:dyDescent="0.2">
      <c r="A1478" s="211">
        <v>1475</v>
      </c>
      <c r="B1478" s="212" t="s">
        <v>6600</v>
      </c>
      <c r="C1478" s="213" t="s">
        <v>6600</v>
      </c>
      <c r="D1478" s="213" t="s">
        <v>6600</v>
      </c>
      <c r="E1478" s="213" t="s">
        <v>6600</v>
      </c>
      <c r="F1478" s="213" t="s">
        <v>6600</v>
      </c>
      <c r="G1478" s="214" t="s">
        <v>6600</v>
      </c>
      <c r="H1478" s="208" t="str">
        <f>IF(Input!F$4="GMH_OECC",J1478,IF(Input!F$4="GMH_XOEC",L1478,IF(Input!F$4="GMH_Korea",N1478,IF(Input!F$4="GMH_EU",P1478,IF(Input!F$4="Skysuper",#REF!,IF(Input!F$4="SkyII",#REF!,IF(Input!F$4="XO-8000",#REF!, "FALSE")))))))</f>
        <v>00</v>
      </c>
      <c r="I1478" s="209">
        <f>IF(Input!F$4="GMH_OECC",K1478,IF(Input!F$4="GMH_XOEC",M1478,IF(Input!F$4="GMH_Korea",O1478,IF(Input!F$4="GMH_EU",Q1478,IF(Input!F$4="Skysuper",#REF!,IF(Input!F$4="SkyII",#REF!,IF(Input!F$4="XO-8000",#REF!, "FALSE")))))))</f>
        <v>0</v>
      </c>
      <c r="J1478" s="210" t="s">
        <v>10359</v>
      </c>
      <c r="K1478" s="268">
        <v>0</v>
      </c>
      <c r="L1478" s="270" t="s">
        <v>10359</v>
      </c>
      <c r="M1478" s="270">
        <v>0</v>
      </c>
      <c r="N1478" s="270" t="s">
        <v>10359</v>
      </c>
      <c r="O1478" s="270">
        <v>0</v>
      </c>
      <c r="P1478" s="270" t="s">
        <v>10359</v>
      </c>
      <c r="Q1478" s="270">
        <v>0</v>
      </c>
      <c r="R1478" s="74"/>
      <c r="S1478" s="75" t="str">
        <f t="shared" si="129"/>
        <v>0000</v>
      </c>
      <c r="T1478" s="75" t="str">
        <f t="shared" si="130"/>
        <v>00000000000000000000000000000000</v>
      </c>
      <c r="V1478" s="197"/>
      <c r="W1478" s="75">
        <f t="shared" ref="W1478:W1541" si="131">HEX2DEC(RIGHT(S1478,2))+HEX2DEC(RIGHT(S1479,2))+HEX2DEC(RIGHT(S1480,2))+HEX2DEC(RIGHT(S1481,2))+HEX2DEC(LEFT(S1478,2))+HEX2DEC(LEFT(S1479,2))+HEX2DEC(LEFT(S1480,2))+HEX2DEC(LEFT(S1481,2))+HEX2DEC(RIGHT(S1482,2))+HEX2DEC(RIGHT(S1483,2))+HEX2DEC(RIGHT(S1484,2))+HEX2DEC(RIGHT(S1485,2))+HEX2DEC(LEFT(S1482,2))+HEX2DEC(LEFT(S1483,2))+HEX2DEC(LEFT(S1484,2))+HEX2DEC(LEFT(S1485,2))</f>
        <v>0</v>
      </c>
      <c r="AE1478" s="479"/>
    </row>
    <row r="1479" spans="1:31" s="75" customFormat="1" ht="13.5" x14ac:dyDescent="0.2">
      <c r="A1479" s="211">
        <v>1476</v>
      </c>
      <c r="B1479" s="212" t="s">
        <v>6600</v>
      </c>
      <c r="C1479" s="213" t="s">
        <v>6600</v>
      </c>
      <c r="D1479" s="213" t="s">
        <v>6600</v>
      </c>
      <c r="E1479" s="213" t="s">
        <v>6600</v>
      </c>
      <c r="F1479" s="213" t="s">
        <v>6600</v>
      </c>
      <c r="G1479" s="214" t="s">
        <v>6600</v>
      </c>
      <c r="H1479" s="208" t="str">
        <f>IF(Input!F$4="GMH_OECC",J1479,IF(Input!F$4="GMH_XOEC",L1479,IF(Input!F$4="GMH_Korea",N1479,IF(Input!F$4="GMH_EU",P1479,IF(Input!F$4="Skysuper",#REF!,IF(Input!F$4="SkyII",#REF!,IF(Input!F$4="XO-8000",#REF!, "FALSE")))))))</f>
        <v>00</v>
      </c>
      <c r="I1479" s="209">
        <f>IF(Input!F$4="GMH_OECC",K1479,IF(Input!F$4="GMH_XOEC",M1479,IF(Input!F$4="GMH_Korea",O1479,IF(Input!F$4="GMH_EU",Q1479,IF(Input!F$4="Skysuper",#REF!,IF(Input!F$4="SkyII",#REF!,IF(Input!F$4="XO-8000",#REF!, "FALSE")))))))</f>
        <v>0</v>
      </c>
      <c r="J1479" s="210" t="s">
        <v>10359</v>
      </c>
      <c r="K1479" s="268">
        <v>0</v>
      </c>
      <c r="L1479" s="270" t="s">
        <v>10359</v>
      </c>
      <c r="M1479" s="270">
        <v>0</v>
      </c>
      <c r="N1479" s="270" t="s">
        <v>10359</v>
      </c>
      <c r="O1479" s="270">
        <v>0</v>
      </c>
      <c r="P1479" s="270" t="s">
        <v>10359</v>
      </c>
      <c r="Q1479" s="270">
        <v>0</v>
      </c>
      <c r="R1479" s="74"/>
      <c r="S1479" s="75" t="str">
        <f t="shared" si="129"/>
        <v>0000</v>
      </c>
      <c r="T1479" s="75" t="str">
        <f t="shared" si="130"/>
        <v>00000000000000000000000000000000</v>
      </c>
      <c r="V1479" s="197"/>
      <c r="W1479" s="75">
        <f t="shared" si="131"/>
        <v>0</v>
      </c>
      <c r="AE1479" s="479"/>
    </row>
    <row r="1480" spans="1:31" s="75" customFormat="1" ht="13.5" x14ac:dyDescent="0.2">
      <c r="A1480" s="211">
        <v>1477</v>
      </c>
      <c r="B1480" s="212" t="s">
        <v>6600</v>
      </c>
      <c r="C1480" s="213" t="s">
        <v>6600</v>
      </c>
      <c r="D1480" s="213" t="s">
        <v>6600</v>
      </c>
      <c r="E1480" s="213" t="s">
        <v>6600</v>
      </c>
      <c r="F1480" s="213" t="s">
        <v>6600</v>
      </c>
      <c r="G1480" s="214" t="s">
        <v>6600</v>
      </c>
      <c r="H1480" s="208" t="str">
        <f>IF(Input!F$4="GMH_OECC",J1480,IF(Input!F$4="GMH_XOEC",L1480,IF(Input!F$4="GMH_Korea",N1480,IF(Input!F$4="GMH_EU",P1480,IF(Input!F$4="Skysuper",#REF!,IF(Input!F$4="SkyII",#REF!,IF(Input!F$4="XO-8000",#REF!, "FALSE")))))))</f>
        <v>00</v>
      </c>
      <c r="I1480" s="209">
        <f>IF(Input!F$4="GMH_OECC",K1480,IF(Input!F$4="GMH_XOEC",M1480,IF(Input!F$4="GMH_Korea",O1480,IF(Input!F$4="GMH_EU",Q1480,IF(Input!F$4="Skysuper",#REF!,IF(Input!F$4="SkyII",#REF!,IF(Input!F$4="XO-8000",#REF!, "FALSE")))))))</f>
        <v>0</v>
      </c>
      <c r="J1480" s="210" t="s">
        <v>10359</v>
      </c>
      <c r="K1480" s="268">
        <v>0</v>
      </c>
      <c r="L1480" s="270" t="s">
        <v>10359</v>
      </c>
      <c r="M1480" s="270">
        <v>0</v>
      </c>
      <c r="N1480" s="270" t="s">
        <v>10359</v>
      </c>
      <c r="O1480" s="270">
        <v>0</v>
      </c>
      <c r="P1480" s="270" t="s">
        <v>10359</v>
      </c>
      <c r="Q1480" s="270">
        <v>0</v>
      </c>
      <c r="R1480" s="74"/>
      <c r="S1480" s="75" t="str">
        <f t="shared" si="129"/>
        <v>0000</v>
      </c>
      <c r="T1480" s="75" t="str">
        <f t="shared" si="130"/>
        <v>00000000000000000000000000000000</v>
      </c>
      <c r="V1480" s="197"/>
      <c r="W1480" s="75">
        <f t="shared" si="131"/>
        <v>0</v>
      </c>
      <c r="AE1480" s="479"/>
    </row>
    <row r="1481" spans="1:31" s="75" customFormat="1" ht="13.5" x14ac:dyDescent="0.2">
      <c r="A1481" s="211">
        <v>1478</v>
      </c>
      <c r="B1481" s="212" t="s">
        <v>6600</v>
      </c>
      <c r="C1481" s="213" t="s">
        <v>6600</v>
      </c>
      <c r="D1481" s="213" t="s">
        <v>6600</v>
      </c>
      <c r="E1481" s="213" t="s">
        <v>6600</v>
      </c>
      <c r="F1481" s="213" t="s">
        <v>6600</v>
      </c>
      <c r="G1481" s="214" t="s">
        <v>6600</v>
      </c>
      <c r="H1481" s="208" t="str">
        <f>IF(Input!F$4="GMH_OECC",J1481,IF(Input!F$4="GMH_XOEC",L1481,IF(Input!F$4="GMH_Korea",N1481,IF(Input!F$4="GMH_EU",P1481,IF(Input!F$4="Skysuper",#REF!,IF(Input!F$4="SkyII",#REF!,IF(Input!F$4="XO-8000",#REF!, "FALSE")))))))</f>
        <v>00</v>
      </c>
      <c r="I1481" s="209">
        <f>IF(Input!F$4="GMH_OECC",K1481,IF(Input!F$4="GMH_XOEC",M1481,IF(Input!F$4="GMH_Korea",O1481,IF(Input!F$4="GMH_EU",Q1481,IF(Input!F$4="Skysuper",#REF!,IF(Input!F$4="SkyII",#REF!,IF(Input!F$4="XO-8000",#REF!, "FALSE")))))))</f>
        <v>0</v>
      </c>
      <c r="J1481" s="210" t="s">
        <v>10359</v>
      </c>
      <c r="K1481" s="268">
        <v>0</v>
      </c>
      <c r="L1481" s="270" t="s">
        <v>10359</v>
      </c>
      <c r="M1481" s="270">
        <v>0</v>
      </c>
      <c r="N1481" s="270" t="s">
        <v>10359</v>
      </c>
      <c r="O1481" s="270">
        <v>0</v>
      </c>
      <c r="P1481" s="270" t="s">
        <v>10359</v>
      </c>
      <c r="Q1481" s="270">
        <v>0</v>
      </c>
      <c r="R1481" s="74"/>
      <c r="S1481" s="75" t="str">
        <f t="shared" si="129"/>
        <v>0000</v>
      </c>
      <c r="T1481" s="75" t="str">
        <f t="shared" si="130"/>
        <v>00000000000000000000000000000000</v>
      </c>
      <c r="V1481" s="197"/>
      <c r="W1481" s="75">
        <f t="shared" si="131"/>
        <v>0</v>
      </c>
      <c r="AE1481" s="479"/>
    </row>
    <row r="1482" spans="1:31" s="75" customFormat="1" ht="13.5" x14ac:dyDescent="0.2">
      <c r="A1482" s="211">
        <v>1479</v>
      </c>
      <c r="B1482" s="212" t="s">
        <v>6600</v>
      </c>
      <c r="C1482" s="213" t="s">
        <v>6600</v>
      </c>
      <c r="D1482" s="213" t="s">
        <v>6600</v>
      </c>
      <c r="E1482" s="213" t="s">
        <v>6600</v>
      </c>
      <c r="F1482" s="213" t="s">
        <v>6600</v>
      </c>
      <c r="G1482" s="214" t="s">
        <v>6600</v>
      </c>
      <c r="H1482" s="208" t="str">
        <f>IF(Input!F$4="GMH_OECC",J1482,IF(Input!F$4="GMH_XOEC",L1482,IF(Input!F$4="GMH_Korea",N1482,IF(Input!F$4="GMH_EU",P1482,IF(Input!F$4="Skysuper",#REF!,IF(Input!F$4="SkyII",#REF!,IF(Input!F$4="XO-8000",#REF!, "FALSE")))))))</f>
        <v>00</v>
      </c>
      <c r="I1482" s="209">
        <f>IF(Input!F$4="GMH_OECC",K1482,IF(Input!F$4="GMH_XOEC",M1482,IF(Input!F$4="GMH_Korea",O1482,IF(Input!F$4="GMH_EU",Q1482,IF(Input!F$4="Skysuper",#REF!,IF(Input!F$4="SkyII",#REF!,IF(Input!F$4="XO-8000",#REF!, "FALSE")))))))</f>
        <v>0</v>
      </c>
      <c r="J1482" s="210" t="s">
        <v>10359</v>
      </c>
      <c r="K1482" s="268">
        <v>0</v>
      </c>
      <c r="L1482" s="270" t="s">
        <v>10359</v>
      </c>
      <c r="M1482" s="270">
        <v>0</v>
      </c>
      <c r="N1482" s="270" t="s">
        <v>10359</v>
      </c>
      <c r="O1482" s="270">
        <v>0</v>
      </c>
      <c r="P1482" s="270" t="s">
        <v>10359</v>
      </c>
      <c r="Q1482" s="270">
        <v>0</v>
      </c>
      <c r="R1482" s="74"/>
      <c r="S1482" s="75" t="str">
        <f t="shared" si="129"/>
        <v>0000</v>
      </c>
      <c r="T1482" s="75" t="str">
        <f t="shared" si="130"/>
        <v>00000000000000000000000000000000</v>
      </c>
      <c r="V1482" s="197"/>
      <c r="W1482" s="75">
        <f t="shared" si="131"/>
        <v>0</v>
      </c>
      <c r="AE1482" s="479"/>
    </row>
    <row r="1483" spans="1:31" s="75" customFormat="1" ht="13.5" x14ac:dyDescent="0.2">
      <c r="A1483" s="211">
        <v>1480</v>
      </c>
      <c r="B1483" s="212" t="s">
        <v>6600</v>
      </c>
      <c r="C1483" s="213" t="s">
        <v>6600</v>
      </c>
      <c r="D1483" s="213" t="s">
        <v>6600</v>
      </c>
      <c r="E1483" s="213" t="s">
        <v>6600</v>
      </c>
      <c r="F1483" s="213" t="s">
        <v>6600</v>
      </c>
      <c r="G1483" s="214" t="s">
        <v>6600</v>
      </c>
      <c r="H1483" s="208" t="str">
        <f>IF(Input!F$4="GMH_OECC",J1483,IF(Input!F$4="GMH_XOEC",L1483,IF(Input!F$4="GMH_Korea",N1483,IF(Input!F$4="GMH_EU",P1483,IF(Input!F$4="Skysuper",#REF!,IF(Input!F$4="SkyII",#REF!,IF(Input!F$4="XO-8000",#REF!, "FALSE")))))))</f>
        <v>00</v>
      </c>
      <c r="I1483" s="209">
        <f>IF(Input!F$4="GMH_OECC",K1483,IF(Input!F$4="GMH_XOEC",M1483,IF(Input!F$4="GMH_Korea",O1483,IF(Input!F$4="GMH_EU",Q1483,IF(Input!F$4="Skysuper",#REF!,IF(Input!F$4="SkyII",#REF!,IF(Input!F$4="XO-8000",#REF!, "FALSE")))))))</f>
        <v>0</v>
      </c>
      <c r="J1483" s="210" t="s">
        <v>10359</v>
      </c>
      <c r="K1483" s="268">
        <v>0</v>
      </c>
      <c r="L1483" s="270" t="s">
        <v>10359</v>
      </c>
      <c r="M1483" s="270">
        <v>0</v>
      </c>
      <c r="N1483" s="270" t="s">
        <v>10359</v>
      </c>
      <c r="O1483" s="270">
        <v>0</v>
      </c>
      <c r="P1483" s="270" t="s">
        <v>10359</v>
      </c>
      <c r="Q1483" s="270">
        <v>0</v>
      </c>
      <c r="R1483" s="74"/>
      <c r="S1483" s="75" t="str">
        <f t="shared" si="129"/>
        <v>0000</v>
      </c>
      <c r="T1483" s="75" t="str">
        <f t="shared" si="130"/>
        <v>00000000000000000000000000000000</v>
      </c>
      <c r="V1483" s="197"/>
      <c r="W1483" s="75">
        <f t="shared" si="131"/>
        <v>0</v>
      </c>
      <c r="AE1483" s="479"/>
    </row>
    <row r="1484" spans="1:31" s="75" customFormat="1" ht="13.5" x14ac:dyDescent="0.2">
      <c r="A1484" s="211">
        <v>1481</v>
      </c>
      <c r="B1484" s="212" t="s">
        <v>6600</v>
      </c>
      <c r="C1484" s="213" t="s">
        <v>6600</v>
      </c>
      <c r="D1484" s="213" t="s">
        <v>6600</v>
      </c>
      <c r="E1484" s="213" t="s">
        <v>6600</v>
      </c>
      <c r="F1484" s="213" t="s">
        <v>6600</v>
      </c>
      <c r="G1484" s="214" t="s">
        <v>6600</v>
      </c>
      <c r="H1484" s="208" t="str">
        <f>IF(Input!F$4="GMH_OECC",J1484,IF(Input!F$4="GMH_XOEC",L1484,IF(Input!F$4="GMH_Korea",N1484,IF(Input!F$4="GMH_EU",P1484,IF(Input!F$4="Skysuper",#REF!,IF(Input!F$4="SkyII",#REF!,IF(Input!F$4="XO-8000",#REF!, "FALSE")))))))</f>
        <v>00</v>
      </c>
      <c r="I1484" s="209">
        <f>IF(Input!F$4="GMH_OECC",K1484,IF(Input!F$4="GMH_XOEC",M1484,IF(Input!F$4="GMH_Korea",O1484,IF(Input!F$4="GMH_EU",Q1484,IF(Input!F$4="Skysuper",#REF!,IF(Input!F$4="SkyII",#REF!,IF(Input!F$4="XO-8000",#REF!, "FALSE")))))))</f>
        <v>0</v>
      </c>
      <c r="J1484" s="210" t="s">
        <v>10359</v>
      </c>
      <c r="K1484" s="268">
        <v>0</v>
      </c>
      <c r="L1484" s="270" t="s">
        <v>10359</v>
      </c>
      <c r="M1484" s="270">
        <v>0</v>
      </c>
      <c r="N1484" s="270" t="s">
        <v>10359</v>
      </c>
      <c r="O1484" s="270">
        <v>0</v>
      </c>
      <c r="P1484" s="270" t="s">
        <v>10359</v>
      </c>
      <c r="Q1484" s="270">
        <v>0</v>
      </c>
      <c r="R1484" s="74"/>
      <c r="S1484" s="75" t="str">
        <f t="shared" si="129"/>
        <v>0000</v>
      </c>
      <c r="T1484" s="75" t="str">
        <f t="shared" si="130"/>
        <v>00000000000000000000000000000000</v>
      </c>
      <c r="V1484" s="197"/>
      <c r="W1484" s="75">
        <f t="shared" si="131"/>
        <v>0</v>
      </c>
      <c r="AE1484" s="479"/>
    </row>
    <row r="1485" spans="1:31" s="75" customFormat="1" ht="13.5" x14ac:dyDescent="0.2">
      <c r="A1485" s="211">
        <v>1482</v>
      </c>
      <c r="B1485" s="212" t="s">
        <v>6600</v>
      </c>
      <c r="C1485" s="213" t="s">
        <v>6600</v>
      </c>
      <c r="D1485" s="213" t="s">
        <v>6600</v>
      </c>
      <c r="E1485" s="213" t="s">
        <v>6600</v>
      </c>
      <c r="F1485" s="213" t="s">
        <v>6600</v>
      </c>
      <c r="G1485" s="214" t="s">
        <v>6600</v>
      </c>
      <c r="H1485" s="208" t="str">
        <f>IF(Input!F$4="GMH_OECC",J1485,IF(Input!F$4="GMH_XOEC",L1485,IF(Input!F$4="GMH_Korea",N1485,IF(Input!F$4="GMH_EU",P1485,IF(Input!F$4="Skysuper",#REF!,IF(Input!F$4="SkyII",#REF!,IF(Input!F$4="XO-8000",#REF!, "FALSE")))))))</f>
        <v>00</v>
      </c>
      <c r="I1485" s="209">
        <f>IF(Input!F$4="GMH_OECC",K1485,IF(Input!F$4="GMH_XOEC",M1485,IF(Input!F$4="GMH_Korea",O1485,IF(Input!F$4="GMH_EU",Q1485,IF(Input!F$4="Skysuper",#REF!,IF(Input!F$4="SkyII",#REF!,IF(Input!F$4="XO-8000",#REF!, "FALSE")))))))</f>
        <v>0</v>
      </c>
      <c r="J1485" s="210" t="s">
        <v>10359</v>
      </c>
      <c r="K1485" s="268">
        <v>0</v>
      </c>
      <c r="L1485" s="270" t="s">
        <v>10359</v>
      </c>
      <c r="M1485" s="270">
        <v>0</v>
      </c>
      <c r="N1485" s="270" t="s">
        <v>10359</v>
      </c>
      <c r="O1485" s="270">
        <v>0</v>
      </c>
      <c r="P1485" s="270" t="s">
        <v>10359</v>
      </c>
      <c r="Q1485" s="270">
        <v>0</v>
      </c>
      <c r="R1485" s="74"/>
      <c r="S1485" s="75" t="str">
        <f t="shared" si="129"/>
        <v>0000</v>
      </c>
      <c r="T1485" s="75" t="str">
        <f t="shared" si="130"/>
        <v>00000000000000000000000000000000</v>
      </c>
      <c r="V1485" s="197"/>
      <c r="W1485" s="75">
        <f t="shared" si="131"/>
        <v>0</v>
      </c>
      <c r="AE1485" s="479"/>
    </row>
    <row r="1486" spans="1:31" s="75" customFormat="1" ht="13.5" x14ac:dyDescent="0.2">
      <c r="A1486" s="211">
        <v>1483</v>
      </c>
      <c r="B1486" s="212" t="s">
        <v>6600</v>
      </c>
      <c r="C1486" s="213" t="s">
        <v>6600</v>
      </c>
      <c r="D1486" s="213" t="s">
        <v>6600</v>
      </c>
      <c r="E1486" s="213" t="s">
        <v>6600</v>
      </c>
      <c r="F1486" s="213" t="s">
        <v>6600</v>
      </c>
      <c r="G1486" s="214" t="s">
        <v>6600</v>
      </c>
      <c r="H1486" s="208" t="str">
        <f>IF(Input!F$4="GMH_OECC",J1486,IF(Input!F$4="GMH_XOEC",L1486,IF(Input!F$4="GMH_Korea",N1486,IF(Input!F$4="GMH_EU",P1486,IF(Input!F$4="Skysuper",#REF!,IF(Input!F$4="SkyII",#REF!,IF(Input!F$4="XO-8000",#REF!, "FALSE")))))))</f>
        <v>00</v>
      </c>
      <c r="I1486" s="209">
        <f>IF(Input!F$4="GMH_OECC",K1486,IF(Input!F$4="GMH_XOEC",M1486,IF(Input!F$4="GMH_Korea",O1486,IF(Input!F$4="GMH_EU",Q1486,IF(Input!F$4="Skysuper",#REF!,IF(Input!F$4="SkyII",#REF!,IF(Input!F$4="XO-8000",#REF!, "FALSE")))))))</f>
        <v>0</v>
      </c>
      <c r="J1486" s="210" t="s">
        <v>10359</v>
      </c>
      <c r="K1486" s="268">
        <v>0</v>
      </c>
      <c r="L1486" s="270" t="s">
        <v>10359</v>
      </c>
      <c r="M1486" s="270">
        <v>0</v>
      </c>
      <c r="N1486" s="270" t="s">
        <v>10359</v>
      </c>
      <c r="O1486" s="270">
        <v>0</v>
      </c>
      <c r="P1486" s="270" t="s">
        <v>10359</v>
      </c>
      <c r="Q1486" s="270">
        <v>0</v>
      </c>
      <c r="R1486" s="74"/>
      <c r="S1486" s="75" t="str">
        <f t="shared" si="129"/>
        <v>0000</v>
      </c>
      <c r="T1486" s="75" t="str">
        <f t="shared" si="130"/>
        <v>00000000000000000000000000000000</v>
      </c>
      <c r="V1486" s="197"/>
      <c r="W1486" s="75">
        <f t="shared" si="131"/>
        <v>0</v>
      </c>
      <c r="AE1486" s="479"/>
    </row>
    <row r="1487" spans="1:31" s="75" customFormat="1" ht="13.5" x14ac:dyDescent="0.2">
      <c r="A1487" s="211">
        <v>1484</v>
      </c>
      <c r="B1487" s="212" t="s">
        <v>6600</v>
      </c>
      <c r="C1487" s="213" t="s">
        <v>6600</v>
      </c>
      <c r="D1487" s="213" t="s">
        <v>6600</v>
      </c>
      <c r="E1487" s="213" t="s">
        <v>6600</v>
      </c>
      <c r="F1487" s="213" t="s">
        <v>6600</v>
      </c>
      <c r="G1487" s="214" t="s">
        <v>6600</v>
      </c>
      <c r="H1487" s="208" t="str">
        <f>IF(Input!F$4="GMH_OECC",J1487,IF(Input!F$4="GMH_XOEC",L1487,IF(Input!F$4="GMH_Korea",N1487,IF(Input!F$4="GMH_EU",P1487,IF(Input!F$4="Skysuper",#REF!,IF(Input!F$4="SkyII",#REF!,IF(Input!F$4="XO-8000",#REF!, "FALSE")))))))</f>
        <v>00</v>
      </c>
      <c r="I1487" s="209">
        <f>IF(Input!F$4="GMH_OECC",K1487,IF(Input!F$4="GMH_XOEC",M1487,IF(Input!F$4="GMH_Korea",O1487,IF(Input!F$4="GMH_EU",Q1487,IF(Input!F$4="Skysuper",#REF!,IF(Input!F$4="SkyII",#REF!,IF(Input!F$4="XO-8000",#REF!, "FALSE")))))))</f>
        <v>0</v>
      </c>
      <c r="J1487" s="210" t="s">
        <v>10359</v>
      </c>
      <c r="K1487" s="268">
        <v>0</v>
      </c>
      <c r="L1487" s="270" t="s">
        <v>10359</v>
      </c>
      <c r="M1487" s="270">
        <v>0</v>
      </c>
      <c r="N1487" s="270" t="s">
        <v>10359</v>
      </c>
      <c r="O1487" s="270">
        <v>0</v>
      </c>
      <c r="P1487" s="270" t="s">
        <v>10359</v>
      </c>
      <c r="Q1487" s="270">
        <v>0</v>
      </c>
      <c r="R1487" s="74"/>
      <c r="S1487" s="75" t="str">
        <f t="shared" si="129"/>
        <v>0000</v>
      </c>
      <c r="T1487" s="75" t="str">
        <f t="shared" si="130"/>
        <v>00000000000000000000000000000000</v>
      </c>
      <c r="V1487" s="197"/>
      <c r="W1487" s="75">
        <f t="shared" si="131"/>
        <v>0</v>
      </c>
      <c r="AE1487" s="479"/>
    </row>
    <row r="1488" spans="1:31" s="75" customFormat="1" ht="13.5" x14ac:dyDescent="0.2">
      <c r="A1488" s="211">
        <v>1485</v>
      </c>
      <c r="B1488" s="212" t="s">
        <v>6600</v>
      </c>
      <c r="C1488" s="213" t="s">
        <v>6600</v>
      </c>
      <c r="D1488" s="213" t="s">
        <v>6600</v>
      </c>
      <c r="E1488" s="213" t="s">
        <v>6600</v>
      </c>
      <c r="F1488" s="213" t="s">
        <v>6600</v>
      </c>
      <c r="G1488" s="214" t="s">
        <v>6600</v>
      </c>
      <c r="H1488" s="208" t="str">
        <f>IF(Input!F$4="GMH_OECC",J1488,IF(Input!F$4="GMH_XOEC",L1488,IF(Input!F$4="GMH_Korea",N1488,IF(Input!F$4="GMH_EU",P1488,IF(Input!F$4="Skysuper",#REF!,IF(Input!F$4="SkyII",#REF!,IF(Input!F$4="XO-8000",#REF!, "FALSE")))))))</f>
        <v>00</v>
      </c>
      <c r="I1488" s="209">
        <f>IF(Input!F$4="GMH_OECC",K1488,IF(Input!F$4="GMH_XOEC",M1488,IF(Input!F$4="GMH_Korea",O1488,IF(Input!F$4="GMH_EU",Q1488,IF(Input!F$4="Skysuper",#REF!,IF(Input!F$4="SkyII",#REF!,IF(Input!F$4="XO-8000",#REF!, "FALSE")))))))</f>
        <v>0</v>
      </c>
      <c r="J1488" s="210" t="s">
        <v>10359</v>
      </c>
      <c r="K1488" s="268">
        <v>0</v>
      </c>
      <c r="L1488" s="270" t="s">
        <v>10359</v>
      </c>
      <c r="M1488" s="270">
        <v>0</v>
      </c>
      <c r="N1488" s="270" t="s">
        <v>10359</v>
      </c>
      <c r="O1488" s="270">
        <v>0</v>
      </c>
      <c r="P1488" s="270" t="s">
        <v>10359</v>
      </c>
      <c r="Q1488" s="270">
        <v>0</v>
      </c>
      <c r="R1488" s="74"/>
      <c r="S1488" s="75" t="str">
        <f t="shared" si="129"/>
        <v>0000</v>
      </c>
      <c r="T1488" s="75" t="str">
        <f t="shared" si="130"/>
        <v>00000000000000000000000000000000</v>
      </c>
      <c r="V1488" s="197"/>
      <c r="W1488" s="75">
        <f t="shared" si="131"/>
        <v>0</v>
      </c>
      <c r="AE1488" s="479"/>
    </row>
    <row r="1489" spans="1:31" s="75" customFormat="1" ht="13.5" x14ac:dyDescent="0.2">
      <c r="A1489" s="211">
        <v>1486</v>
      </c>
      <c r="B1489" s="212" t="s">
        <v>6600</v>
      </c>
      <c r="C1489" s="213" t="s">
        <v>6600</v>
      </c>
      <c r="D1489" s="213" t="s">
        <v>6600</v>
      </c>
      <c r="E1489" s="213" t="s">
        <v>6600</v>
      </c>
      <c r="F1489" s="213" t="s">
        <v>6600</v>
      </c>
      <c r="G1489" s="214" t="s">
        <v>6600</v>
      </c>
      <c r="H1489" s="208" t="str">
        <f>IF(Input!F$4="GMH_OECC",J1489,IF(Input!F$4="GMH_XOEC",L1489,IF(Input!F$4="GMH_Korea",N1489,IF(Input!F$4="GMH_EU",P1489,IF(Input!F$4="Skysuper",#REF!,IF(Input!F$4="SkyII",#REF!,IF(Input!F$4="XO-8000",#REF!, "FALSE")))))))</f>
        <v>00</v>
      </c>
      <c r="I1489" s="209">
        <f>IF(Input!F$4="GMH_OECC",K1489,IF(Input!F$4="GMH_XOEC",M1489,IF(Input!F$4="GMH_Korea",O1489,IF(Input!F$4="GMH_EU",Q1489,IF(Input!F$4="Skysuper",#REF!,IF(Input!F$4="SkyII",#REF!,IF(Input!F$4="XO-8000",#REF!, "FALSE")))))))</f>
        <v>0</v>
      </c>
      <c r="J1489" s="210" t="s">
        <v>10359</v>
      </c>
      <c r="K1489" s="268">
        <v>0</v>
      </c>
      <c r="L1489" s="270" t="s">
        <v>10359</v>
      </c>
      <c r="M1489" s="270">
        <v>0</v>
      </c>
      <c r="N1489" s="270" t="s">
        <v>10359</v>
      </c>
      <c r="O1489" s="270">
        <v>0</v>
      </c>
      <c r="P1489" s="270" t="s">
        <v>10359</v>
      </c>
      <c r="Q1489" s="270">
        <v>0</v>
      </c>
      <c r="R1489" s="74"/>
      <c r="S1489" s="75" t="str">
        <f t="shared" si="129"/>
        <v>0000</v>
      </c>
      <c r="T1489" s="75" t="str">
        <f t="shared" si="130"/>
        <v>00000000000000000000000000000000</v>
      </c>
      <c r="V1489" s="197"/>
      <c r="W1489" s="75">
        <f t="shared" si="131"/>
        <v>0</v>
      </c>
      <c r="AE1489" s="479"/>
    </row>
    <row r="1490" spans="1:31" s="75" customFormat="1" ht="13.5" x14ac:dyDescent="0.2">
      <c r="A1490" s="211">
        <v>1487</v>
      </c>
      <c r="B1490" s="212" t="s">
        <v>6600</v>
      </c>
      <c r="C1490" s="213" t="s">
        <v>6600</v>
      </c>
      <c r="D1490" s="213" t="s">
        <v>6600</v>
      </c>
      <c r="E1490" s="213" t="s">
        <v>6600</v>
      </c>
      <c r="F1490" s="213" t="s">
        <v>6600</v>
      </c>
      <c r="G1490" s="214" t="s">
        <v>6600</v>
      </c>
      <c r="H1490" s="208" t="str">
        <f>IF(Input!F$4="GMH_OECC",J1490,IF(Input!F$4="GMH_XOEC",L1490,IF(Input!F$4="GMH_Korea",N1490,IF(Input!F$4="GMH_EU",P1490,IF(Input!F$4="Skysuper",#REF!,IF(Input!F$4="SkyII",#REF!,IF(Input!F$4="XO-8000",#REF!, "FALSE")))))))</f>
        <v>00</v>
      </c>
      <c r="I1490" s="209">
        <f>IF(Input!F$4="GMH_OECC",K1490,IF(Input!F$4="GMH_XOEC",M1490,IF(Input!F$4="GMH_Korea",O1490,IF(Input!F$4="GMH_EU",Q1490,IF(Input!F$4="Skysuper",#REF!,IF(Input!F$4="SkyII",#REF!,IF(Input!F$4="XO-8000",#REF!, "FALSE")))))))</f>
        <v>0</v>
      </c>
      <c r="J1490" s="210" t="s">
        <v>10359</v>
      </c>
      <c r="K1490" s="268">
        <v>0</v>
      </c>
      <c r="L1490" s="270" t="s">
        <v>10359</v>
      </c>
      <c r="M1490" s="270">
        <v>0</v>
      </c>
      <c r="N1490" s="270" t="s">
        <v>10359</v>
      </c>
      <c r="O1490" s="270">
        <v>0</v>
      </c>
      <c r="P1490" s="270" t="s">
        <v>10359</v>
      </c>
      <c r="Q1490" s="270">
        <v>0</v>
      </c>
      <c r="R1490" s="74"/>
      <c r="S1490" s="75" t="str">
        <f t="shared" si="129"/>
        <v>0000</v>
      </c>
      <c r="T1490" s="75" t="str">
        <f t="shared" si="130"/>
        <v>00000000000000000000000000000000</v>
      </c>
      <c r="V1490" s="197"/>
      <c r="W1490" s="75">
        <f t="shared" si="131"/>
        <v>0</v>
      </c>
      <c r="AE1490" s="479"/>
    </row>
    <row r="1491" spans="1:31" s="75" customFormat="1" ht="13.5" x14ac:dyDescent="0.2">
      <c r="A1491" s="211">
        <v>1488</v>
      </c>
      <c r="B1491" s="212" t="s">
        <v>6600</v>
      </c>
      <c r="C1491" s="213" t="s">
        <v>6600</v>
      </c>
      <c r="D1491" s="213" t="s">
        <v>6600</v>
      </c>
      <c r="E1491" s="213" t="s">
        <v>6600</v>
      </c>
      <c r="F1491" s="213" t="s">
        <v>6600</v>
      </c>
      <c r="G1491" s="214" t="s">
        <v>6600</v>
      </c>
      <c r="H1491" s="208" t="str">
        <f>IF(Input!F$4="GMH_OECC",J1491,IF(Input!F$4="GMH_XOEC",L1491,IF(Input!F$4="GMH_Korea",N1491,IF(Input!F$4="GMH_EU",P1491,IF(Input!F$4="Skysuper",#REF!,IF(Input!F$4="SkyII",#REF!,IF(Input!F$4="XO-8000",#REF!, "FALSE")))))))</f>
        <v>00</v>
      </c>
      <c r="I1491" s="209">
        <f>IF(Input!F$4="GMH_OECC",K1491,IF(Input!F$4="GMH_XOEC",M1491,IF(Input!F$4="GMH_Korea",O1491,IF(Input!F$4="GMH_EU",Q1491,IF(Input!F$4="Skysuper",#REF!,IF(Input!F$4="SkyII",#REF!,IF(Input!F$4="XO-8000",#REF!, "FALSE")))))))</f>
        <v>0</v>
      </c>
      <c r="J1491" s="210" t="s">
        <v>10359</v>
      </c>
      <c r="K1491" s="268">
        <v>0</v>
      </c>
      <c r="L1491" s="270" t="s">
        <v>10359</v>
      </c>
      <c r="M1491" s="270">
        <v>0</v>
      </c>
      <c r="N1491" s="270" t="s">
        <v>10359</v>
      </c>
      <c r="O1491" s="270">
        <v>0</v>
      </c>
      <c r="P1491" s="270" t="s">
        <v>10359</v>
      </c>
      <c r="Q1491" s="270">
        <v>0</v>
      </c>
      <c r="R1491" s="74"/>
      <c r="S1491" s="75" t="str">
        <f t="shared" si="129"/>
        <v>0000</v>
      </c>
      <c r="T1491" s="75" t="str">
        <f t="shared" si="130"/>
        <v>00000000000000000000000000000000</v>
      </c>
      <c r="V1491" s="197"/>
      <c r="W1491" s="75">
        <f t="shared" si="131"/>
        <v>0</v>
      </c>
      <c r="AE1491" s="479"/>
    </row>
    <row r="1492" spans="1:31" s="75" customFormat="1" ht="13.5" x14ac:dyDescent="0.2">
      <c r="A1492" s="211">
        <v>1489</v>
      </c>
      <c r="B1492" s="212" t="s">
        <v>6600</v>
      </c>
      <c r="C1492" s="213" t="s">
        <v>6600</v>
      </c>
      <c r="D1492" s="213" t="s">
        <v>6600</v>
      </c>
      <c r="E1492" s="213" t="s">
        <v>6600</v>
      </c>
      <c r="F1492" s="213" t="s">
        <v>6600</v>
      </c>
      <c r="G1492" s="214" t="s">
        <v>6600</v>
      </c>
      <c r="H1492" s="208" t="str">
        <f>IF(Input!F$4="GMH_OECC",J1492,IF(Input!F$4="GMH_XOEC",L1492,IF(Input!F$4="GMH_Korea",N1492,IF(Input!F$4="GMH_EU",P1492,IF(Input!F$4="Skysuper",#REF!,IF(Input!F$4="SkyII",#REF!,IF(Input!F$4="XO-8000",#REF!, "FALSE")))))))</f>
        <v>00</v>
      </c>
      <c r="I1492" s="209">
        <f>IF(Input!F$4="GMH_OECC",K1492,IF(Input!F$4="GMH_XOEC",M1492,IF(Input!F$4="GMH_Korea",O1492,IF(Input!F$4="GMH_EU",Q1492,IF(Input!F$4="Skysuper",#REF!,IF(Input!F$4="SkyII",#REF!,IF(Input!F$4="XO-8000",#REF!, "FALSE")))))))</f>
        <v>0</v>
      </c>
      <c r="J1492" s="210" t="s">
        <v>10359</v>
      </c>
      <c r="K1492" s="268">
        <v>0</v>
      </c>
      <c r="L1492" s="270" t="s">
        <v>10359</v>
      </c>
      <c r="M1492" s="270">
        <v>0</v>
      </c>
      <c r="N1492" s="270" t="s">
        <v>10359</v>
      </c>
      <c r="O1492" s="270">
        <v>0</v>
      </c>
      <c r="P1492" s="270" t="s">
        <v>10359</v>
      </c>
      <c r="Q1492" s="270">
        <v>0</v>
      </c>
      <c r="R1492" s="74"/>
      <c r="S1492" s="75" t="str">
        <f t="shared" si="129"/>
        <v>0000</v>
      </c>
      <c r="T1492" s="75" t="str">
        <f t="shared" si="130"/>
        <v>00000000000000000000000000000000</v>
      </c>
      <c r="V1492" s="197"/>
      <c r="W1492" s="75">
        <f t="shared" si="131"/>
        <v>0</v>
      </c>
      <c r="AE1492" s="479"/>
    </row>
    <row r="1493" spans="1:31" s="75" customFormat="1" ht="13.5" x14ac:dyDescent="0.2">
      <c r="A1493" s="211">
        <v>1490</v>
      </c>
      <c r="B1493" s="212" t="s">
        <v>6600</v>
      </c>
      <c r="C1493" s="213" t="s">
        <v>6600</v>
      </c>
      <c r="D1493" s="213" t="s">
        <v>6600</v>
      </c>
      <c r="E1493" s="213" t="s">
        <v>6600</v>
      </c>
      <c r="F1493" s="213" t="s">
        <v>6600</v>
      </c>
      <c r="G1493" s="214" t="s">
        <v>6600</v>
      </c>
      <c r="H1493" s="208" t="str">
        <f>IF(Input!F$4="GMH_OECC",J1493,IF(Input!F$4="GMH_XOEC",L1493,IF(Input!F$4="GMH_Korea",N1493,IF(Input!F$4="GMH_EU",P1493,IF(Input!F$4="Skysuper",#REF!,IF(Input!F$4="SkyII",#REF!,IF(Input!F$4="XO-8000",#REF!, "FALSE")))))))</f>
        <v>00</v>
      </c>
      <c r="I1493" s="209">
        <f>IF(Input!F$4="GMH_OECC",K1493,IF(Input!F$4="GMH_XOEC",M1493,IF(Input!F$4="GMH_Korea",O1493,IF(Input!F$4="GMH_EU",Q1493,IF(Input!F$4="Skysuper",#REF!,IF(Input!F$4="SkyII",#REF!,IF(Input!F$4="XO-8000",#REF!, "FALSE")))))))</f>
        <v>0</v>
      </c>
      <c r="J1493" s="210" t="s">
        <v>10359</v>
      </c>
      <c r="K1493" s="268">
        <v>0</v>
      </c>
      <c r="L1493" s="270" t="s">
        <v>10359</v>
      </c>
      <c r="M1493" s="270">
        <v>0</v>
      </c>
      <c r="N1493" s="270" t="s">
        <v>10359</v>
      </c>
      <c r="O1493" s="270">
        <v>0</v>
      </c>
      <c r="P1493" s="270" t="s">
        <v>10359</v>
      </c>
      <c r="Q1493" s="270">
        <v>0</v>
      </c>
      <c r="R1493" s="74"/>
      <c r="S1493" s="75" t="str">
        <f t="shared" si="129"/>
        <v>0000</v>
      </c>
      <c r="T1493" s="75" t="str">
        <f t="shared" si="130"/>
        <v>00000000000000000000000000000000</v>
      </c>
      <c r="V1493" s="197"/>
      <c r="W1493" s="75">
        <f t="shared" si="131"/>
        <v>0</v>
      </c>
      <c r="AE1493" s="479"/>
    </row>
    <row r="1494" spans="1:31" s="75" customFormat="1" ht="13.5" x14ac:dyDescent="0.2">
      <c r="A1494" s="211">
        <v>1491</v>
      </c>
      <c r="B1494" s="212" t="s">
        <v>6600</v>
      </c>
      <c r="C1494" s="213" t="s">
        <v>6600</v>
      </c>
      <c r="D1494" s="213" t="s">
        <v>6600</v>
      </c>
      <c r="E1494" s="213" t="s">
        <v>6600</v>
      </c>
      <c r="F1494" s="213" t="s">
        <v>6600</v>
      </c>
      <c r="G1494" s="214" t="s">
        <v>6600</v>
      </c>
      <c r="H1494" s="208" t="str">
        <f>IF(Input!F$4="GMH_OECC",J1494,IF(Input!F$4="GMH_XOEC",L1494,IF(Input!F$4="GMH_Korea",N1494,IF(Input!F$4="GMH_EU",P1494,IF(Input!F$4="Skysuper",#REF!,IF(Input!F$4="SkyII",#REF!,IF(Input!F$4="XO-8000",#REF!, "FALSE")))))))</f>
        <v>00</v>
      </c>
      <c r="I1494" s="209">
        <f>IF(Input!F$4="GMH_OECC",K1494,IF(Input!F$4="GMH_XOEC",M1494,IF(Input!F$4="GMH_Korea",O1494,IF(Input!F$4="GMH_EU",Q1494,IF(Input!F$4="Skysuper",#REF!,IF(Input!F$4="SkyII",#REF!,IF(Input!F$4="XO-8000",#REF!, "FALSE")))))))</f>
        <v>0</v>
      </c>
      <c r="J1494" s="210" t="s">
        <v>10359</v>
      </c>
      <c r="K1494" s="268">
        <v>0</v>
      </c>
      <c r="L1494" s="270" t="s">
        <v>10359</v>
      </c>
      <c r="M1494" s="270">
        <v>0</v>
      </c>
      <c r="N1494" s="270" t="s">
        <v>10359</v>
      </c>
      <c r="O1494" s="270">
        <v>0</v>
      </c>
      <c r="P1494" s="270" t="s">
        <v>10359</v>
      </c>
      <c r="Q1494" s="270">
        <v>0</v>
      </c>
      <c r="R1494" s="74"/>
      <c r="S1494" s="75" t="str">
        <f t="shared" si="129"/>
        <v>0000</v>
      </c>
      <c r="T1494" s="75" t="str">
        <f t="shared" si="130"/>
        <v>00000000000000000000000000000000</v>
      </c>
      <c r="V1494" s="197"/>
      <c r="W1494" s="75">
        <f t="shared" si="131"/>
        <v>0</v>
      </c>
      <c r="AE1494" s="479"/>
    </row>
    <row r="1495" spans="1:31" s="75" customFormat="1" ht="13.5" x14ac:dyDescent="0.2">
      <c r="A1495" s="211">
        <v>1492</v>
      </c>
      <c r="B1495" s="212" t="s">
        <v>6600</v>
      </c>
      <c r="C1495" s="213" t="s">
        <v>6600</v>
      </c>
      <c r="D1495" s="213" t="s">
        <v>6600</v>
      </c>
      <c r="E1495" s="213" t="s">
        <v>6600</v>
      </c>
      <c r="F1495" s="213" t="s">
        <v>6600</v>
      </c>
      <c r="G1495" s="214" t="s">
        <v>6600</v>
      </c>
      <c r="H1495" s="208" t="str">
        <f>IF(Input!F$4="GMH_OECC",J1495,IF(Input!F$4="GMH_XOEC",L1495,IF(Input!F$4="GMH_Korea",N1495,IF(Input!F$4="GMH_EU",P1495,IF(Input!F$4="Skysuper",#REF!,IF(Input!F$4="SkyII",#REF!,IF(Input!F$4="XO-8000",#REF!, "FALSE")))))))</f>
        <v>00</v>
      </c>
      <c r="I1495" s="209">
        <f>IF(Input!F$4="GMH_OECC",K1495,IF(Input!F$4="GMH_XOEC",M1495,IF(Input!F$4="GMH_Korea",O1495,IF(Input!F$4="GMH_EU",Q1495,IF(Input!F$4="Skysuper",#REF!,IF(Input!F$4="SkyII",#REF!,IF(Input!F$4="XO-8000",#REF!, "FALSE")))))))</f>
        <v>0</v>
      </c>
      <c r="J1495" s="210" t="s">
        <v>10359</v>
      </c>
      <c r="K1495" s="268">
        <v>0</v>
      </c>
      <c r="L1495" s="270" t="s">
        <v>10359</v>
      </c>
      <c r="M1495" s="270">
        <v>0</v>
      </c>
      <c r="N1495" s="270" t="s">
        <v>10359</v>
      </c>
      <c r="O1495" s="270">
        <v>0</v>
      </c>
      <c r="P1495" s="270" t="s">
        <v>10359</v>
      </c>
      <c r="Q1495" s="270">
        <v>0</v>
      </c>
      <c r="R1495" s="74"/>
      <c r="S1495" s="75" t="str">
        <f t="shared" si="129"/>
        <v>0000</v>
      </c>
      <c r="T1495" s="75" t="str">
        <f t="shared" si="130"/>
        <v>00000000000000000000000000000000</v>
      </c>
      <c r="V1495" s="197"/>
      <c r="W1495" s="75">
        <f t="shared" si="131"/>
        <v>0</v>
      </c>
      <c r="AE1495" s="479"/>
    </row>
    <row r="1496" spans="1:31" s="75" customFormat="1" ht="13.5" x14ac:dyDescent="0.2">
      <c r="A1496" s="211">
        <v>1493</v>
      </c>
      <c r="B1496" s="212" t="s">
        <v>6600</v>
      </c>
      <c r="C1496" s="213" t="s">
        <v>6600</v>
      </c>
      <c r="D1496" s="213" t="s">
        <v>6600</v>
      </c>
      <c r="E1496" s="213" t="s">
        <v>6600</v>
      </c>
      <c r="F1496" s="213" t="s">
        <v>6600</v>
      </c>
      <c r="G1496" s="214" t="s">
        <v>6600</v>
      </c>
      <c r="H1496" s="208" t="str">
        <f>IF(Input!F$4="GMH_OECC",J1496,IF(Input!F$4="GMH_XOEC",L1496,IF(Input!F$4="GMH_Korea",N1496,IF(Input!F$4="GMH_EU",P1496,IF(Input!F$4="Skysuper",#REF!,IF(Input!F$4="SkyII",#REF!,IF(Input!F$4="XO-8000",#REF!, "FALSE")))))))</f>
        <v>00</v>
      </c>
      <c r="I1496" s="209">
        <f>IF(Input!F$4="GMH_OECC",K1496,IF(Input!F$4="GMH_XOEC",M1496,IF(Input!F$4="GMH_Korea",O1496,IF(Input!F$4="GMH_EU",Q1496,IF(Input!F$4="Skysuper",#REF!,IF(Input!F$4="SkyII",#REF!,IF(Input!F$4="XO-8000",#REF!, "FALSE")))))))</f>
        <v>0</v>
      </c>
      <c r="J1496" s="210" t="s">
        <v>10359</v>
      </c>
      <c r="K1496" s="268">
        <v>0</v>
      </c>
      <c r="L1496" s="270" t="s">
        <v>10359</v>
      </c>
      <c r="M1496" s="270">
        <v>0</v>
      </c>
      <c r="N1496" s="270" t="s">
        <v>10359</v>
      </c>
      <c r="O1496" s="270">
        <v>0</v>
      </c>
      <c r="P1496" s="270" t="s">
        <v>10359</v>
      </c>
      <c r="Q1496" s="270">
        <v>0</v>
      </c>
      <c r="R1496" s="74"/>
      <c r="S1496" s="75" t="str">
        <f t="shared" si="129"/>
        <v>0000</v>
      </c>
      <c r="T1496" s="75" t="str">
        <f t="shared" si="130"/>
        <v>00000000000000000000000000000000</v>
      </c>
      <c r="V1496" s="197"/>
      <c r="W1496" s="75">
        <f t="shared" si="131"/>
        <v>0</v>
      </c>
      <c r="AE1496" s="479"/>
    </row>
    <row r="1497" spans="1:31" s="75" customFormat="1" ht="13.5" x14ac:dyDescent="0.2">
      <c r="A1497" s="211">
        <v>1494</v>
      </c>
      <c r="B1497" s="212" t="s">
        <v>6600</v>
      </c>
      <c r="C1497" s="213" t="s">
        <v>6600</v>
      </c>
      <c r="D1497" s="213" t="s">
        <v>6600</v>
      </c>
      <c r="E1497" s="213" t="s">
        <v>6600</v>
      </c>
      <c r="F1497" s="213" t="s">
        <v>6600</v>
      </c>
      <c r="G1497" s="214" t="s">
        <v>6600</v>
      </c>
      <c r="H1497" s="208" t="str">
        <f>IF(Input!F$4="GMH_OECC",J1497,IF(Input!F$4="GMH_XOEC",L1497,IF(Input!F$4="GMH_Korea",N1497,IF(Input!F$4="GMH_EU",P1497,IF(Input!F$4="Skysuper",#REF!,IF(Input!F$4="SkyII",#REF!,IF(Input!F$4="XO-8000",#REF!, "FALSE")))))))</f>
        <v>00</v>
      </c>
      <c r="I1497" s="209">
        <f>IF(Input!F$4="GMH_OECC",K1497,IF(Input!F$4="GMH_XOEC",M1497,IF(Input!F$4="GMH_Korea",O1497,IF(Input!F$4="GMH_EU",Q1497,IF(Input!F$4="Skysuper",#REF!,IF(Input!F$4="SkyII",#REF!,IF(Input!F$4="XO-8000",#REF!, "FALSE")))))))</f>
        <v>0</v>
      </c>
      <c r="J1497" s="210" t="s">
        <v>10359</v>
      </c>
      <c r="K1497" s="268">
        <v>0</v>
      </c>
      <c r="L1497" s="270" t="s">
        <v>10359</v>
      </c>
      <c r="M1497" s="270">
        <v>0</v>
      </c>
      <c r="N1497" s="270" t="s">
        <v>10359</v>
      </c>
      <c r="O1497" s="270">
        <v>0</v>
      </c>
      <c r="P1497" s="270" t="s">
        <v>10359</v>
      </c>
      <c r="Q1497" s="270">
        <v>0</v>
      </c>
      <c r="R1497" s="74"/>
      <c r="S1497" s="75" t="str">
        <f t="shared" si="129"/>
        <v>0000</v>
      </c>
      <c r="T1497" s="75" t="str">
        <f t="shared" si="130"/>
        <v>00000000000000000000000000000000</v>
      </c>
      <c r="V1497" s="197"/>
      <c r="W1497" s="75">
        <f t="shared" si="131"/>
        <v>0</v>
      </c>
      <c r="AE1497" s="479"/>
    </row>
    <row r="1498" spans="1:31" s="75" customFormat="1" ht="13.5" x14ac:dyDescent="0.2">
      <c r="A1498" s="211">
        <v>1495</v>
      </c>
      <c r="B1498" s="212" t="s">
        <v>6600</v>
      </c>
      <c r="C1498" s="213" t="s">
        <v>6600</v>
      </c>
      <c r="D1498" s="213" t="s">
        <v>6600</v>
      </c>
      <c r="E1498" s="213" t="s">
        <v>6600</v>
      </c>
      <c r="F1498" s="213" t="s">
        <v>6600</v>
      </c>
      <c r="G1498" s="214" t="s">
        <v>6600</v>
      </c>
      <c r="H1498" s="208" t="str">
        <f>IF(Input!F$4="GMH_OECC",J1498,IF(Input!F$4="GMH_XOEC",L1498,IF(Input!F$4="GMH_Korea",N1498,IF(Input!F$4="GMH_EU",P1498,IF(Input!F$4="Skysuper",#REF!,IF(Input!F$4="SkyII",#REF!,IF(Input!F$4="XO-8000",#REF!, "FALSE")))))))</f>
        <v>00</v>
      </c>
      <c r="I1498" s="209">
        <f>IF(Input!F$4="GMH_OECC",K1498,IF(Input!F$4="GMH_XOEC",M1498,IF(Input!F$4="GMH_Korea",O1498,IF(Input!F$4="GMH_EU",Q1498,IF(Input!F$4="Skysuper",#REF!,IF(Input!F$4="SkyII",#REF!,IF(Input!F$4="XO-8000",#REF!, "FALSE")))))))</f>
        <v>0</v>
      </c>
      <c r="J1498" s="210" t="s">
        <v>10359</v>
      </c>
      <c r="K1498" s="268">
        <v>0</v>
      </c>
      <c r="L1498" s="270" t="s">
        <v>10359</v>
      </c>
      <c r="M1498" s="270">
        <v>0</v>
      </c>
      <c r="N1498" s="270" t="s">
        <v>10359</v>
      </c>
      <c r="O1498" s="270">
        <v>0</v>
      </c>
      <c r="P1498" s="270" t="s">
        <v>10359</v>
      </c>
      <c r="Q1498" s="270">
        <v>0</v>
      </c>
      <c r="R1498" s="74"/>
      <c r="S1498" s="75" t="str">
        <f t="shared" si="129"/>
        <v>0000</v>
      </c>
      <c r="T1498" s="75" t="str">
        <f t="shared" si="130"/>
        <v>00000000000000000000000000000000</v>
      </c>
      <c r="V1498" s="197"/>
      <c r="W1498" s="75">
        <f t="shared" si="131"/>
        <v>0</v>
      </c>
      <c r="AE1498" s="479"/>
    </row>
    <row r="1499" spans="1:31" s="75" customFormat="1" ht="13.5" x14ac:dyDescent="0.2">
      <c r="A1499" s="211">
        <v>1496</v>
      </c>
      <c r="B1499" s="212" t="s">
        <v>6600</v>
      </c>
      <c r="C1499" s="213" t="s">
        <v>6600</v>
      </c>
      <c r="D1499" s="213" t="s">
        <v>6600</v>
      </c>
      <c r="E1499" s="213" t="s">
        <v>6600</v>
      </c>
      <c r="F1499" s="213" t="s">
        <v>6600</v>
      </c>
      <c r="G1499" s="214" t="s">
        <v>6600</v>
      </c>
      <c r="H1499" s="208" t="str">
        <f>IF(Input!F$4="GMH_OECC",J1499,IF(Input!F$4="GMH_XOEC",L1499,IF(Input!F$4="GMH_Korea",N1499,IF(Input!F$4="GMH_EU",P1499,IF(Input!F$4="Skysuper",#REF!,IF(Input!F$4="SkyII",#REF!,IF(Input!F$4="XO-8000",#REF!, "FALSE")))))))</f>
        <v>00</v>
      </c>
      <c r="I1499" s="209">
        <f>IF(Input!F$4="GMH_OECC",K1499,IF(Input!F$4="GMH_XOEC",M1499,IF(Input!F$4="GMH_Korea",O1499,IF(Input!F$4="GMH_EU",Q1499,IF(Input!F$4="Skysuper",#REF!,IF(Input!F$4="SkyII",#REF!,IF(Input!F$4="XO-8000",#REF!, "FALSE")))))))</f>
        <v>0</v>
      </c>
      <c r="J1499" s="210" t="s">
        <v>10359</v>
      </c>
      <c r="K1499" s="268">
        <v>0</v>
      </c>
      <c r="L1499" s="270" t="s">
        <v>10359</v>
      </c>
      <c r="M1499" s="270">
        <v>0</v>
      </c>
      <c r="N1499" s="270" t="s">
        <v>10359</v>
      </c>
      <c r="O1499" s="270">
        <v>0</v>
      </c>
      <c r="P1499" s="270" t="s">
        <v>10359</v>
      </c>
      <c r="Q1499" s="270">
        <v>0</v>
      </c>
      <c r="R1499" s="74"/>
      <c r="S1499" s="75" t="str">
        <f t="shared" si="129"/>
        <v>0000</v>
      </c>
      <c r="T1499" s="75" t="str">
        <f t="shared" si="130"/>
        <v>00000000000000000000000000000000</v>
      </c>
      <c r="V1499" s="197"/>
      <c r="W1499" s="75">
        <f t="shared" si="131"/>
        <v>0</v>
      </c>
      <c r="AE1499" s="479"/>
    </row>
    <row r="1500" spans="1:31" s="75" customFormat="1" ht="13.5" x14ac:dyDescent="0.2">
      <c r="A1500" s="211">
        <v>1497</v>
      </c>
      <c r="B1500" s="212" t="s">
        <v>6600</v>
      </c>
      <c r="C1500" s="213" t="s">
        <v>6600</v>
      </c>
      <c r="D1500" s="213" t="s">
        <v>6600</v>
      </c>
      <c r="E1500" s="213" t="s">
        <v>6600</v>
      </c>
      <c r="F1500" s="213" t="s">
        <v>6600</v>
      </c>
      <c r="G1500" s="214" t="s">
        <v>6600</v>
      </c>
      <c r="H1500" s="208" t="str">
        <f>IF(Input!F$4="GMH_OECC",J1500,IF(Input!F$4="GMH_XOEC",L1500,IF(Input!F$4="GMH_Korea",N1500,IF(Input!F$4="GMH_EU",P1500,IF(Input!F$4="Skysuper",#REF!,IF(Input!F$4="SkyII",#REF!,IF(Input!F$4="XO-8000",#REF!, "FALSE")))))))</f>
        <v>00</v>
      </c>
      <c r="I1500" s="209">
        <f>IF(Input!F$4="GMH_OECC",K1500,IF(Input!F$4="GMH_XOEC",M1500,IF(Input!F$4="GMH_Korea",O1500,IF(Input!F$4="GMH_EU",Q1500,IF(Input!F$4="Skysuper",#REF!,IF(Input!F$4="SkyII",#REF!,IF(Input!F$4="XO-8000",#REF!, "FALSE")))))))</f>
        <v>0</v>
      </c>
      <c r="J1500" s="210" t="s">
        <v>10359</v>
      </c>
      <c r="K1500" s="268">
        <v>0</v>
      </c>
      <c r="L1500" s="270" t="s">
        <v>10359</v>
      </c>
      <c r="M1500" s="270">
        <v>0</v>
      </c>
      <c r="N1500" s="270" t="s">
        <v>10359</v>
      </c>
      <c r="O1500" s="270">
        <v>0</v>
      </c>
      <c r="P1500" s="270" t="s">
        <v>10359</v>
      </c>
      <c r="Q1500" s="270">
        <v>0</v>
      </c>
      <c r="R1500" s="74"/>
      <c r="S1500" s="75" t="str">
        <f t="shared" si="129"/>
        <v>0000</v>
      </c>
      <c r="T1500" s="75" t="str">
        <f t="shared" si="130"/>
        <v>00000000000000000000000000000000</v>
      </c>
      <c r="V1500" s="197"/>
      <c r="W1500" s="75">
        <f t="shared" si="131"/>
        <v>0</v>
      </c>
      <c r="AE1500" s="479"/>
    </row>
    <row r="1501" spans="1:31" s="75" customFormat="1" ht="13.5" x14ac:dyDescent="0.2">
      <c r="A1501" s="211">
        <v>1498</v>
      </c>
      <c r="B1501" s="212" t="s">
        <v>6600</v>
      </c>
      <c r="C1501" s="213" t="s">
        <v>6600</v>
      </c>
      <c r="D1501" s="213" t="s">
        <v>6600</v>
      </c>
      <c r="E1501" s="213" t="s">
        <v>6600</v>
      </c>
      <c r="F1501" s="213" t="s">
        <v>6600</v>
      </c>
      <c r="G1501" s="214" t="s">
        <v>6600</v>
      </c>
      <c r="H1501" s="208" t="str">
        <f>IF(Input!F$4="GMH_OECC",J1501,IF(Input!F$4="GMH_XOEC",L1501,IF(Input!F$4="GMH_Korea",N1501,IF(Input!F$4="GMH_EU",P1501,IF(Input!F$4="Skysuper",#REF!,IF(Input!F$4="SkyII",#REF!,IF(Input!F$4="XO-8000",#REF!, "FALSE")))))))</f>
        <v>00</v>
      </c>
      <c r="I1501" s="209">
        <f>IF(Input!F$4="GMH_OECC",K1501,IF(Input!F$4="GMH_XOEC",M1501,IF(Input!F$4="GMH_Korea",O1501,IF(Input!F$4="GMH_EU",Q1501,IF(Input!F$4="Skysuper",#REF!,IF(Input!F$4="SkyII",#REF!,IF(Input!F$4="XO-8000",#REF!, "FALSE")))))))</f>
        <v>0</v>
      </c>
      <c r="J1501" s="210" t="s">
        <v>10359</v>
      </c>
      <c r="K1501" s="268">
        <v>0</v>
      </c>
      <c r="L1501" s="270" t="s">
        <v>10359</v>
      </c>
      <c r="M1501" s="270">
        <v>0</v>
      </c>
      <c r="N1501" s="270" t="s">
        <v>10359</v>
      </c>
      <c r="O1501" s="270">
        <v>0</v>
      </c>
      <c r="P1501" s="270" t="s">
        <v>10359</v>
      </c>
      <c r="Q1501" s="270">
        <v>0</v>
      </c>
      <c r="R1501" s="74"/>
      <c r="S1501" s="75" t="str">
        <f t="shared" si="129"/>
        <v>0000</v>
      </c>
      <c r="T1501" s="75" t="str">
        <f t="shared" si="130"/>
        <v>00000000000000000000000000000000</v>
      </c>
      <c r="V1501" s="197"/>
      <c r="W1501" s="75">
        <f t="shared" si="131"/>
        <v>0</v>
      </c>
      <c r="AE1501" s="479"/>
    </row>
    <row r="1502" spans="1:31" s="75" customFormat="1" ht="13.5" x14ac:dyDescent="0.2">
      <c r="A1502" s="211">
        <v>1499</v>
      </c>
      <c r="B1502" s="212" t="s">
        <v>6600</v>
      </c>
      <c r="C1502" s="213" t="s">
        <v>6600</v>
      </c>
      <c r="D1502" s="213" t="s">
        <v>6600</v>
      </c>
      <c r="E1502" s="213" t="s">
        <v>6600</v>
      </c>
      <c r="F1502" s="213" t="s">
        <v>6600</v>
      </c>
      <c r="G1502" s="214" t="s">
        <v>6600</v>
      </c>
      <c r="H1502" s="208" t="str">
        <f>IF(Input!F$4="GMH_OECC",J1502,IF(Input!F$4="GMH_XOEC",L1502,IF(Input!F$4="GMH_Korea",N1502,IF(Input!F$4="GMH_EU",P1502,IF(Input!F$4="Skysuper",#REF!,IF(Input!F$4="SkyII",#REF!,IF(Input!F$4="XO-8000",#REF!, "FALSE")))))))</f>
        <v>00</v>
      </c>
      <c r="I1502" s="209">
        <f>IF(Input!F$4="GMH_OECC",K1502,IF(Input!F$4="GMH_XOEC",M1502,IF(Input!F$4="GMH_Korea",O1502,IF(Input!F$4="GMH_EU",Q1502,IF(Input!F$4="Skysuper",#REF!,IF(Input!F$4="SkyII",#REF!,IF(Input!F$4="XO-8000",#REF!, "FALSE")))))))</f>
        <v>0</v>
      </c>
      <c r="J1502" s="210" t="s">
        <v>10359</v>
      </c>
      <c r="K1502" s="268">
        <v>0</v>
      </c>
      <c r="L1502" s="270" t="s">
        <v>10359</v>
      </c>
      <c r="M1502" s="270">
        <v>0</v>
      </c>
      <c r="N1502" s="270" t="s">
        <v>10359</v>
      </c>
      <c r="O1502" s="270">
        <v>0</v>
      </c>
      <c r="P1502" s="270" t="s">
        <v>10359</v>
      </c>
      <c r="Q1502" s="270">
        <v>0</v>
      </c>
      <c r="R1502" s="74"/>
      <c r="S1502" s="75" t="str">
        <f t="shared" si="129"/>
        <v>0000</v>
      </c>
      <c r="T1502" s="75" t="str">
        <f t="shared" si="130"/>
        <v>00000000000000000000000000000000</v>
      </c>
      <c r="V1502" s="197"/>
      <c r="W1502" s="75">
        <f t="shared" si="131"/>
        <v>0</v>
      </c>
      <c r="AE1502" s="479"/>
    </row>
    <row r="1503" spans="1:31" s="75" customFormat="1" ht="13.5" x14ac:dyDescent="0.2">
      <c r="A1503" s="211">
        <v>1500</v>
      </c>
      <c r="B1503" s="212" t="s">
        <v>6600</v>
      </c>
      <c r="C1503" s="213" t="s">
        <v>6600</v>
      </c>
      <c r="D1503" s="213" t="s">
        <v>6600</v>
      </c>
      <c r="E1503" s="213" t="s">
        <v>6600</v>
      </c>
      <c r="F1503" s="213" t="s">
        <v>6600</v>
      </c>
      <c r="G1503" s="214" t="s">
        <v>6600</v>
      </c>
      <c r="H1503" s="208" t="str">
        <f>IF(Input!F$4="GMH_OECC",J1503,IF(Input!F$4="GMH_XOEC",L1503,IF(Input!F$4="GMH_Korea",N1503,IF(Input!F$4="GMH_EU",P1503,IF(Input!F$4="Skysuper",#REF!,IF(Input!F$4="SkyII",#REF!,IF(Input!F$4="XO-8000",#REF!, "FALSE")))))))</f>
        <v>00</v>
      </c>
      <c r="I1503" s="209">
        <f>IF(Input!F$4="GMH_OECC",K1503,IF(Input!F$4="GMH_XOEC",M1503,IF(Input!F$4="GMH_Korea",O1503,IF(Input!F$4="GMH_EU",Q1503,IF(Input!F$4="Skysuper",#REF!,IF(Input!F$4="SkyII",#REF!,IF(Input!F$4="XO-8000",#REF!, "FALSE")))))))</f>
        <v>0</v>
      </c>
      <c r="J1503" s="210" t="s">
        <v>10359</v>
      </c>
      <c r="K1503" s="268">
        <v>0</v>
      </c>
      <c r="L1503" s="270" t="s">
        <v>10359</v>
      </c>
      <c r="M1503" s="270">
        <v>0</v>
      </c>
      <c r="N1503" s="270" t="s">
        <v>10359</v>
      </c>
      <c r="O1503" s="270">
        <v>0</v>
      </c>
      <c r="P1503" s="270" t="s">
        <v>10359</v>
      </c>
      <c r="Q1503" s="270">
        <v>0</v>
      </c>
      <c r="R1503" s="74"/>
      <c r="S1503" s="75" t="str">
        <f t="shared" si="129"/>
        <v>0000</v>
      </c>
      <c r="T1503" s="75" t="str">
        <f t="shared" si="130"/>
        <v>00000000000000000000000000000000</v>
      </c>
      <c r="V1503" s="197"/>
      <c r="W1503" s="75">
        <f t="shared" si="131"/>
        <v>0</v>
      </c>
      <c r="AE1503" s="479"/>
    </row>
    <row r="1504" spans="1:31" s="75" customFormat="1" ht="13.5" x14ac:dyDescent="0.2">
      <c r="A1504" s="211">
        <v>1501</v>
      </c>
      <c r="B1504" s="212" t="s">
        <v>6600</v>
      </c>
      <c r="C1504" s="213" t="s">
        <v>6600</v>
      </c>
      <c r="D1504" s="213" t="s">
        <v>6600</v>
      </c>
      <c r="E1504" s="213" t="s">
        <v>6600</v>
      </c>
      <c r="F1504" s="213" t="s">
        <v>6600</v>
      </c>
      <c r="G1504" s="214" t="s">
        <v>6600</v>
      </c>
      <c r="H1504" s="208" t="str">
        <f>IF(Input!F$4="GMH_OECC",J1504,IF(Input!F$4="GMH_XOEC",L1504,IF(Input!F$4="GMH_Korea",N1504,IF(Input!F$4="GMH_EU",P1504,IF(Input!F$4="Skysuper",#REF!,IF(Input!F$4="SkyII",#REF!,IF(Input!F$4="XO-8000",#REF!, "FALSE")))))))</f>
        <v>00</v>
      </c>
      <c r="I1504" s="209">
        <f>IF(Input!F$4="GMH_OECC",K1504,IF(Input!F$4="GMH_XOEC",M1504,IF(Input!F$4="GMH_Korea",O1504,IF(Input!F$4="GMH_EU",Q1504,IF(Input!F$4="Skysuper",#REF!,IF(Input!F$4="SkyII",#REF!,IF(Input!F$4="XO-8000",#REF!, "FALSE")))))))</f>
        <v>0</v>
      </c>
      <c r="J1504" s="210" t="s">
        <v>10359</v>
      </c>
      <c r="K1504" s="268">
        <v>0</v>
      </c>
      <c r="L1504" s="270" t="s">
        <v>10359</v>
      </c>
      <c r="M1504" s="270">
        <v>0</v>
      </c>
      <c r="N1504" s="270" t="s">
        <v>10359</v>
      </c>
      <c r="O1504" s="270">
        <v>0</v>
      </c>
      <c r="P1504" s="270" t="s">
        <v>10359</v>
      </c>
      <c r="Q1504" s="270">
        <v>0</v>
      </c>
      <c r="R1504" s="74"/>
      <c r="S1504" s="75" t="str">
        <f t="shared" si="129"/>
        <v>0000</v>
      </c>
      <c r="T1504" s="75" t="str">
        <f t="shared" si="130"/>
        <v>00000000000000000000000000000000</v>
      </c>
      <c r="V1504" s="197"/>
      <c r="W1504" s="75">
        <f t="shared" si="131"/>
        <v>0</v>
      </c>
      <c r="AE1504" s="479"/>
    </row>
    <row r="1505" spans="1:31" s="75" customFormat="1" ht="13.5" x14ac:dyDescent="0.2">
      <c r="A1505" s="211">
        <v>1502</v>
      </c>
      <c r="B1505" s="212" t="s">
        <v>6600</v>
      </c>
      <c r="C1505" s="213" t="s">
        <v>6600</v>
      </c>
      <c r="D1505" s="213" t="s">
        <v>6600</v>
      </c>
      <c r="E1505" s="213" t="s">
        <v>6600</v>
      </c>
      <c r="F1505" s="213" t="s">
        <v>6600</v>
      </c>
      <c r="G1505" s="214" t="s">
        <v>6600</v>
      </c>
      <c r="H1505" s="208" t="str">
        <f>IF(Input!F$4="GMH_OECC",J1505,IF(Input!F$4="GMH_XOEC",L1505,IF(Input!F$4="GMH_Korea",N1505,IF(Input!F$4="GMH_EU",P1505,IF(Input!F$4="Skysuper",#REF!,IF(Input!F$4="SkyII",#REF!,IF(Input!F$4="XO-8000",#REF!, "FALSE")))))))</f>
        <v>00</v>
      </c>
      <c r="I1505" s="209">
        <f>IF(Input!F$4="GMH_OECC",K1505,IF(Input!F$4="GMH_XOEC",M1505,IF(Input!F$4="GMH_Korea",O1505,IF(Input!F$4="GMH_EU",Q1505,IF(Input!F$4="Skysuper",#REF!,IF(Input!F$4="SkyII",#REF!,IF(Input!F$4="XO-8000",#REF!, "FALSE")))))))</f>
        <v>0</v>
      </c>
      <c r="J1505" s="210" t="s">
        <v>10359</v>
      </c>
      <c r="K1505" s="268">
        <v>0</v>
      </c>
      <c r="L1505" s="270" t="s">
        <v>10359</v>
      </c>
      <c r="M1505" s="270">
        <v>0</v>
      </c>
      <c r="N1505" s="270" t="s">
        <v>10359</v>
      </c>
      <c r="O1505" s="270">
        <v>0</v>
      </c>
      <c r="P1505" s="270" t="s">
        <v>10359</v>
      </c>
      <c r="Q1505" s="270">
        <v>0</v>
      </c>
      <c r="R1505" s="74"/>
      <c r="S1505" s="75" t="str">
        <f t="shared" si="129"/>
        <v>0000</v>
      </c>
      <c r="T1505" s="75" t="str">
        <f t="shared" si="130"/>
        <v>00000000000000000000000000000000</v>
      </c>
      <c r="V1505" s="197"/>
      <c r="W1505" s="75">
        <f t="shared" si="131"/>
        <v>0</v>
      </c>
      <c r="AE1505" s="479"/>
    </row>
    <row r="1506" spans="1:31" s="75" customFormat="1" ht="13.5" x14ac:dyDescent="0.2">
      <c r="A1506" s="211">
        <v>1503</v>
      </c>
      <c r="B1506" s="212" t="s">
        <v>6600</v>
      </c>
      <c r="C1506" s="213" t="s">
        <v>6600</v>
      </c>
      <c r="D1506" s="213" t="s">
        <v>6600</v>
      </c>
      <c r="E1506" s="213" t="s">
        <v>6600</v>
      </c>
      <c r="F1506" s="213" t="s">
        <v>6600</v>
      </c>
      <c r="G1506" s="214" t="s">
        <v>6600</v>
      </c>
      <c r="H1506" s="208" t="str">
        <f>IF(Input!F$4="GMH_OECC",J1506,IF(Input!F$4="GMH_XOEC",L1506,IF(Input!F$4="GMH_Korea",N1506,IF(Input!F$4="GMH_EU",P1506,IF(Input!F$4="Skysuper",#REF!,IF(Input!F$4="SkyII",#REF!,IF(Input!F$4="XO-8000",#REF!, "FALSE")))))))</f>
        <v>00</v>
      </c>
      <c r="I1506" s="209">
        <f>IF(Input!F$4="GMH_OECC",K1506,IF(Input!F$4="GMH_XOEC",M1506,IF(Input!F$4="GMH_Korea",O1506,IF(Input!F$4="GMH_EU",Q1506,IF(Input!F$4="Skysuper",#REF!,IF(Input!F$4="SkyII",#REF!,IF(Input!F$4="XO-8000",#REF!, "FALSE")))))))</f>
        <v>0</v>
      </c>
      <c r="J1506" s="210" t="s">
        <v>10359</v>
      </c>
      <c r="K1506" s="268">
        <v>0</v>
      </c>
      <c r="L1506" s="270" t="s">
        <v>10359</v>
      </c>
      <c r="M1506" s="270">
        <v>0</v>
      </c>
      <c r="N1506" s="270" t="s">
        <v>10359</v>
      </c>
      <c r="O1506" s="270">
        <v>0</v>
      </c>
      <c r="P1506" s="270" t="s">
        <v>10359</v>
      </c>
      <c r="Q1506" s="270">
        <v>0</v>
      </c>
      <c r="R1506" s="74"/>
      <c r="S1506" s="75" t="str">
        <f t="shared" si="129"/>
        <v>0000</v>
      </c>
      <c r="T1506" s="75" t="str">
        <f t="shared" si="130"/>
        <v>00000000000000000000000000000000</v>
      </c>
      <c r="V1506" s="197"/>
      <c r="W1506" s="75">
        <f t="shared" si="131"/>
        <v>0</v>
      </c>
      <c r="AE1506" s="479"/>
    </row>
    <row r="1507" spans="1:31" s="75" customFormat="1" ht="13.5" x14ac:dyDescent="0.2">
      <c r="A1507" s="211">
        <v>1504</v>
      </c>
      <c r="B1507" s="212" t="s">
        <v>6600</v>
      </c>
      <c r="C1507" s="213" t="s">
        <v>6600</v>
      </c>
      <c r="D1507" s="213" t="s">
        <v>6600</v>
      </c>
      <c r="E1507" s="213" t="s">
        <v>6600</v>
      </c>
      <c r="F1507" s="213" t="s">
        <v>6600</v>
      </c>
      <c r="G1507" s="214" t="s">
        <v>6600</v>
      </c>
      <c r="H1507" s="208" t="str">
        <f>IF(Input!F$4="GMH_OECC",J1507,IF(Input!F$4="GMH_XOEC",L1507,IF(Input!F$4="GMH_Korea",N1507,IF(Input!F$4="GMH_EU",P1507,IF(Input!F$4="Skysuper",#REF!,IF(Input!F$4="SkyII",#REF!,IF(Input!F$4="XO-8000",#REF!, "FALSE")))))))</f>
        <v>00</v>
      </c>
      <c r="I1507" s="209">
        <f>IF(Input!F$4="GMH_OECC",K1507,IF(Input!F$4="GMH_XOEC",M1507,IF(Input!F$4="GMH_Korea",O1507,IF(Input!F$4="GMH_EU",Q1507,IF(Input!F$4="Skysuper",#REF!,IF(Input!F$4="SkyII",#REF!,IF(Input!F$4="XO-8000",#REF!, "FALSE")))))))</f>
        <v>0</v>
      </c>
      <c r="J1507" s="210" t="s">
        <v>10359</v>
      </c>
      <c r="K1507" s="268">
        <v>0</v>
      </c>
      <c r="L1507" s="270" t="s">
        <v>10359</v>
      </c>
      <c r="M1507" s="270">
        <v>0</v>
      </c>
      <c r="N1507" s="270" t="s">
        <v>10359</v>
      </c>
      <c r="O1507" s="270">
        <v>0</v>
      </c>
      <c r="P1507" s="270" t="s">
        <v>10359</v>
      </c>
      <c r="Q1507" s="270">
        <v>0</v>
      </c>
      <c r="R1507" s="74"/>
      <c r="S1507" s="75" t="str">
        <f t="shared" si="129"/>
        <v>0000</v>
      </c>
      <c r="T1507" s="75" t="str">
        <f t="shared" si="130"/>
        <v>00000000000000000000000000000000</v>
      </c>
      <c r="V1507" s="197"/>
      <c r="W1507" s="75">
        <f t="shared" si="131"/>
        <v>0</v>
      </c>
      <c r="AE1507" s="479"/>
    </row>
    <row r="1508" spans="1:31" s="75" customFormat="1" ht="13.5" x14ac:dyDescent="0.2">
      <c r="A1508" s="211">
        <v>1505</v>
      </c>
      <c r="B1508" s="212" t="s">
        <v>6600</v>
      </c>
      <c r="C1508" s="213" t="s">
        <v>6600</v>
      </c>
      <c r="D1508" s="213" t="s">
        <v>6600</v>
      </c>
      <c r="E1508" s="213" t="s">
        <v>6600</v>
      </c>
      <c r="F1508" s="213" t="s">
        <v>6600</v>
      </c>
      <c r="G1508" s="214" t="s">
        <v>6600</v>
      </c>
      <c r="H1508" s="208" t="str">
        <f>IF(Input!F$4="GMH_OECC",J1508,IF(Input!F$4="GMH_XOEC",L1508,IF(Input!F$4="GMH_Korea",N1508,IF(Input!F$4="GMH_EU",P1508,IF(Input!F$4="Skysuper",#REF!,IF(Input!F$4="SkyII",#REF!,IF(Input!F$4="XO-8000",#REF!, "FALSE")))))))</f>
        <v>00</v>
      </c>
      <c r="I1508" s="209">
        <f>IF(Input!F$4="GMH_OECC",K1508,IF(Input!F$4="GMH_XOEC",M1508,IF(Input!F$4="GMH_Korea",O1508,IF(Input!F$4="GMH_EU",Q1508,IF(Input!F$4="Skysuper",#REF!,IF(Input!F$4="SkyII",#REF!,IF(Input!F$4="XO-8000",#REF!, "FALSE")))))))</f>
        <v>0</v>
      </c>
      <c r="J1508" s="210" t="s">
        <v>10359</v>
      </c>
      <c r="K1508" s="268">
        <v>0</v>
      </c>
      <c r="L1508" s="270" t="s">
        <v>10359</v>
      </c>
      <c r="M1508" s="270">
        <v>0</v>
      </c>
      <c r="N1508" s="270" t="s">
        <v>10359</v>
      </c>
      <c r="O1508" s="270">
        <v>0</v>
      </c>
      <c r="P1508" s="270" t="s">
        <v>10359</v>
      </c>
      <c r="Q1508" s="270">
        <v>0</v>
      </c>
      <c r="R1508" s="74"/>
      <c r="S1508" s="75" t="str">
        <f t="shared" si="129"/>
        <v>0000</v>
      </c>
      <c r="T1508" s="75" t="str">
        <f t="shared" si="130"/>
        <v>00000000000000000000000000000000</v>
      </c>
      <c r="V1508" s="197"/>
      <c r="W1508" s="75">
        <f t="shared" si="131"/>
        <v>0</v>
      </c>
      <c r="AE1508" s="479"/>
    </row>
    <row r="1509" spans="1:31" s="75" customFormat="1" ht="13.5" x14ac:dyDescent="0.2">
      <c r="A1509" s="211">
        <v>1506</v>
      </c>
      <c r="B1509" s="212" t="s">
        <v>6600</v>
      </c>
      <c r="C1509" s="213" t="s">
        <v>6600</v>
      </c>
      <c r="D1509" s="213" t="s">
        <v>6600</v>
      </c>
      <c r="E1509" s="213" t="s">
        <v>6600</v>
      </c>
      <c r="F1509" s="213" t="s">
        <v>6600</v>
      </c>
      <c r="G1509" s="214" t="s">
        <v>6600</v>
      </c>
      <c r="H1509" s="208" t="str">
        <f>IF(Input!F$4="GMH_OECC",J1509,IF(Input!F$4="GMH_XOEC",L1509,IF(Input!F$4="GMH_Korea",N1509,IF(Input!F$4="GMH_EU",P1509,IF(Input!F$4="Skysuper",#REF!,IF(Input!F$4="SkyII",#REF!,IF(Input!F$4="XO-8000",#REF!, "FALSE")))))))</f>
        <v>00</v>
      </c>
      <c r="I1509" s="209">
        <f>IF(Input!F$4="GMH_OECC",K1509,IF(Input!F$4="GMH_XOEC",M1509,IF(Input!F$4="GMH_Korea",O1509,IF(Input!F$4="GMH_EU",Q1509,IF(Input!F$4="Skysuper",#REF!,IF(Input!F$4="SkyII",#REF!,IF(Input!F$4="XO-8000",#REF!, "FALSE")))))))</f>
        <v>0</v>
      </c>
      <c r="J1509" s="210" t="s">
        <v>10359</v>
      </c>
      <c r="K1509" s="268">
        <v>0</v>
      </c>
      <c r="L1509" s="270" t="s">
        <v>10359</v>
      </c>
      <c r="M1509" s="270">
        <v>0</v>
      </c>
      <c r="N1509" s="270" t="s">
        <v>10359</v>
      </c>
      <c r="O1509" s="270">
        <v>0</v>
      </c>
      <c r="P1509" s="270" t="s">
        <v>10359</v>
      </c>
      <c r="Q1509" s="270">
        <v>0</v>
      </c>
      <c r="R1509" s="74"/>
      <c r="S1509" s="75" t="str">
        <f t="shared" si="129"/>
        <v>0000</v>
      </c>
      <c r="T1509" s="75" t="str">
        <f t="shared" si="130"/>
        <v>00000000000000000000000000000000</v>
      </c>
      <c r="V1509" s="197"/>
      <c r="W1509" s="75">
        <f t="shared" si="131"/>
        <v>0</v>
      </c>
      <c r="AE1509" s="479"/>
    </row>
    <row r="1510" spans="1:31" s="75" customFormat="1" ht="13.5" x14ac:dyDescent="0.2">
      <c r="A1510" s="211">
        <v>1507</v>
      </c>
      <c r="B1510" s="212" t="s">
        <v>6600</v>
      </c>
      <c r="C1510" s="213" t="s">
        <v>6600</v>
      </c>
      <c r="D1510" s="213" t="s">
        <v>6600</v>
      </c>
      <c r="E1510" s="213" t="s">
        <v>6600</v>
      </c>
      <c r="F1510" s="213" t="s">
        <v>6600</v>
      </c>
      <c r="G1510" s="214" t="s">
        <v>6600</v>
      </c>
      <c r="H1510" s="208" t="str">
        <f>IF(Input!F$4="GMH_OECC",J1510,IF(Input!F$4="GMH_XOEC",L1510,IF(Input!F$4="GMH_Korea",N1510,IF(Input!F$4="GMH_EU",P1510,IF(Input!F$4="Skysuper",#REF!,IF(Input!F$4="SkyII",#REF!,IF(Input!F$4="XO-8000",#REF!, "FALSE")))))))</f>
        <v>00</v>
      </c>
      <c r="I1510" s="209">
        <f>IF(Input!F$4="GMH_OECC",K1510,IF(Input!F$4="GMH_XOEC",M1510,IF(Input!F$4="GMH_Korea",O1510,IF(Input!F$4="GMH_EU",Q1510,IF(Input!F$4="Skysuper",#REF!,IF(Input!F$4="SkyII",#REF!,IF(Input!F$4="XO-8000",#REF!, "FALSE")))))))</f>
        <v>0</v>
      </c>
      <c r="J1510" s="210" t="s">
        <v>10359</v>
      </c>
      <c r="K1510" s="268">
        <v>0</v>
      </c>
      <c r="L1510" s="270" t="s">
        <v>10359</v>
      </c>
      <c r="M1510" s="270">
        <v>0</v>
      </c>
      <c r="N1510" s="270" t="s">
        <v>10359</v>
      </c>
      <c r="O1510" s="270">
        <v>0</v>
      </c>
      <c r="P1510" s="270" t="s">
        <v>10359</v>
      </c>
      <c r="Q1510" s="270">
        <v>0</v>
      </c>
      <c r="R1510" s="74"/>
      <c r="S1510" s="75" t="str">
        <f t="shared" si="129"/>
        <v>0000</v>
      </c>
      <c r="T1510" s="75" t="str">
        <f t="shared" si="130"/>
        <v>00000000000000000000000000000000</v>
      </c>
      <c r="V1510" s="197"/>
      <c r="W1510" s="75">
        <f t="shared" si="131"/>
        <v>0</v>
      </c>
      <c r="AE1510" s="479"/>
    </row>
    <row r="1511" spans="1:31" s="75" customFormat="1" ht="13.5" x14ac:dyDescent="0.2">
      <c r="A1511" s="211">
        <v>1508</v>
      </c>
      <c r="B1511" s="212" t="s">
        <v>6600</v>
      </c>
      <c r="C1511" s="213" t="s">
        <v>6600</v>
      </c>
      <c r="D1511" s="213" t="s">
        <v>6600</v>
      </c>
      <c r="E1511" s="213" t="s">
        <v>6600</v>
      </c>
      <c r="F1511" s="213" t="s">
        <v>6600</v>
      </c>
      <c r="G1511" s="214" t="s">
        <v>6600</v>
      </c>
      <c r="H1511" s="208" t="str">
        <f>IF(Input!F$4="GMH_OECC",J1511,IF(Input!F$4="GMH_XOEC",L1511,IF(Input!F$4="GMH_Korea",N1511,IF(Input!F$4="GMH_EU",P1511,IF(Input!F$4="Skysuper",#REF!,IF(Input!F$4="SkyII",#REF!,IF(Input!F$4="XO-8000",#REF!, "FALSE")))))))</f>
        <v>00</v>
      </c>
      <c r="I1511" s="209">
        <f>IF(Input!F$4="GMH_OECC",K1511,IF(Input!F$4="GMH_XOEC",M1511,IF(Input!F$4="GMH_Korea",O1511,IF(Input!F$4="GMH_EU",Q1511,IF(Input!F$4="Skysuper",#REF!,IF(Input!F$4="SkyII",#REF!,IF(Input!F$4="XO-8000",#REF!, "FALSE")))))))</f>
        <v>0</v>
      </c>
      <c r="J1511" s="210" t="s">
        <v>10359</v>
      </c>
      <c r="K1511" s="268">
        <v>0</v>
      </c>
      <c r="L1511" s="270" t="s">
        <v>10359</v>
      </c>
      <c r="M1511" s="270">
        <v>0</v>
      </c>
      <c r="N1511" s="270" t="s">
        <v>10359</v>
      </c>
      <c r="O1511" s="270">
        <v>0</v>
      </c>
      <c r="P1511" s="270" t="s">
        <v>10359</v>
      </c>
      <c r="Q1511" s="270">
        <v>0</v>
      </c>
      <c r="R1511" s="74"/>
      <c r="S1511" s="75" t="str">
        <f t="shared" si="129"/>
        <v>0000</v>
      </c>
      <c r="T1511" s="75" t="str">
        <f t="shared" si="130"/>
        <v>00000000000000000000000000000000</v>
      </c>
      <c r="V1511" s="197"/>
      <c r="W1511" s="75">
        <f t="shared" si="131"/>
        <v>0</v>
      </c>
      <c r="AE1511" s="479"/>
    </row>
    <row r="1512" spans="1:31" s="75" customFormat="1" ht="13.5" x14ac:dyDescent="0.2">
      <c r="A1512" s="211">
        <v>1509</v>
      </c>
      <c r="B1512" s="212" t="s">
        <v>6600</v>
      </c>
      <c r="C1512" s="213" t="s">
        <v>6600</v>
      </c>
      <c r="D1512" s="213" t="s">
        <v>6600</v>
      </c>
      <c r="E1512" s="213" t="s">
        <v>6600</v>
      </c>
      <c r="F1512" s="213" t="s">
        <v>6600</v>
      </c>
      <c r="G1512" s="214" t="s">
        <v>6600</v>
      </c>
      <c r="H1512" s="208" t="str">
        <f>IF(Input!F$4="GMH_OECC",J1512,IF(Input!F$4="GMH_XOEC",L1512,IF(Input!F$4="GMH_Korea",N1512,IF(Input!F$4="GMH_EU",P1512,IF(Input!F$4="Skysuper",#REF!,IF(Input!F$4="SkyII",#REF!,IF(Input!F$4="XO-8000",#REF!, "FALSE")))))))</f>
        <v>00</v>
      </c>
      <c r="I1512" s="209">
        <f>IF(Input!F$4="GMH_OECC",K1512,IF(Input!F$4="GMH_XOEC",M1512,IF(Input!F$4="GMH_Korea",O1512,IF(Input!F$4="GMH_EU",Q1512,IF(Input!F$4="Skysuper",#REF!,IF(Input!F$4="SkyII",#REF!,IF(Input!F$4="XO-8000",#REF!, "FALSE")))))))</f>
        <v>0</v>
      </c>
      <c r="J1512" s="210" t="s">
        <v>10359</v>
      </c>
      <c r="K1512" s="268">
        <v>0</v>
      </c>
      <c r="L1512" s="270" t="s">
        <v>10359</v>
      </c>
      <c r="M1512" s="270">
        <v>0</v>
      </c>
      <c r="N1512" s="270" t="s">
        <v>10359</v>
      </c>
      <c r="O1512" s="270">
        <v>0</v>
      </c>
      <c r="P1512" s="270" t="s">
        <v>10359</v>
      </c>
      <c r="Q1512" s="270">
        <v>0</v>
      </c>
      <c r="R1512" s="74"/>
      <c r="S1512" s="75" t="str">
        <f t="shared" si="129"/>
        <v>0000</v>
      </c>
      <c r="T1512" s="75" t="str">
        <f t="shared" si="130"/>
        <v>00000000000000000000000000000000</v>
      </c>
      <c r="V1512" s="197"/>
      <c r="W1512" s="75">
        <f t="shared" si="131"/>
        <v>0</v>
      </c>
      <c r="AE1512" s="479"/>
    </row>
    <row r="1513" spans="1:31" s="75" customFormat="1" ht="13.5" x14ac:dyDescent="0.2">
      <c r="A1513" s="211">
        <v>1510</v>
      </c>
      <c r="B1513" s="212" t="s">
        <v>6600</v>
      </c>
      <c r="C1513" s="213" t="s">
        <v>6600</v>
      </c>
      <c r="D1513" s="213" t="s">
        <v>6600</v>
      </c>
      <c r="E1513" s="213" t="s">
        <v>6600</v>
      </c>
      <c r="F1513" s="213" t="s">
        <v>6600</v>
      </c>
      <c r="G1513" s="214" t="s">
        <v>6600</v>
      </c>
      <c r="H1513" s="208" t="str">
        <f>IF(Input!F$4="GMH_OECC",J1513,IF(Input!F$4="GMH_XOEC",L1513,IF(Input!F$4="GMH_Korea",N1513,IF(Input!F$4="GMH_EU",P1513,IF(Input!F$4="Skysuper",#REF!,IF(Input!F$4="SkyII",#REF!,IF(Input!F$4="XO-8000",#REF!, "FALSE")))))))</f>
        <v>00</v>
      </c>
      <c r="I1513" s="209">
        <f>IF(Input!F$4="GMH_OECC",K1513,IF(Input!F$4="GMH_XOEC",M1513,IF(Input!F$4="GMH_Korea",O1513,IF(Input!F$4="GMH_EU",Q1513,IF(Input!F$4="Skysuper",#REF!,IF(Input!F$4="SkyII",#REF!,IF(Input!F$4="XO-8000",#REF!, "FALSE")))))))</f>
        <v>0</v>
      </c>
      <c r="J1513" s="210" t="s">
        <v>10359</v>
      </c>
      <c r="K1513" s="268">
        <v>0</v>
      </c>
      <c r="L1513" s="270" t="s">
        <v>10359</v>
      </c>
      <c r="M1513" s="270">
        <v>0</v>
      </c>
      <c r="N1513" s="270" t="s">
        <v>10359</v>
      </c>
      <c r="O1513" s="270">
        <v>0</v>
      </c>
      <c r="P1513" s="270" t="s">
        <v>10359</v>
      </c>
      <c r="Q1513" s="270">
        <v>0</v>
      </c>
      <c r="R1513" s="74"/>
      <c r="S1513" s="75" t="str">
        <f t="shared" si="129"/>
        <v>0000</v>
      </c>
      <c r="T1513" s="75" t="str">
        <f t="shared" si="130"/>
        <v>00000000000000000000000000000000</v>
      </c>
      <c r="V1513" s="197"/>
      <c r="W1513" s="75">
        <f t="shared" si="131"/>
        <v>0</v>
      </c>
      <c r="AE1513" s="479"/>
    </row>
    <row r="1514" spans="1:31" s="75" customFormat="1" ht="13.5" x14ac:dyDescent="0.2">
      <c r="A1514" s="211">
        <v>1511</v>
      </c>
      <c r="B1514" s="212" t="s">
        <v>6600</v>
      </c>
      <c r="C1514" s="213" t="s">
        <v>6600</v>
      </c>
      <c r="D1514" s="213" t="s">
        <v>6600</v>
      </c>
      <c r="E1514" s="213" t="s">
        <v>6600</v>
      </c>
      <c r="F1514" s="213" t="s">
        <v>6600</v>
      </c>
      <c r="G1514" s="214" t="s">
        <v>6600</v>
      </c>
      <c r="H1514" s="208" t="str">
        <f>IF(Input!F$4="GMH_OECC",J1514,IF(Input!F$4="GMH_XOEC",L1514,IF(Input!F$4="GMH_Korea",N1514,IF(Input!F$4="GMH_EU",P1514,IF(Input!F$4="Skysuper",#REF!,IF(Input!F$4="SkyII",#REF!,IF(Input!F$4="XO-8000",#REF!, "FALSE")))))))</f>
        <v>00</v>
      </c>
      <c r="I1514" s="209">
        <f>IF(Input!F$4="GMH_OECC",K1514,IF(Input!F$4="GMH_XOEC",M1514,IF(Input!F$4="GMH_Korea",O1514,IF(Input!F$4="GMH_EU",Q1514,IF(Input!F$4="Skysuper",#REF!,IF(Input!F$4="SkyII",#REF!,IF(Input!F$4="XO-8000",#REF!, "FALSE")))))))</f>
        <v>0</v>
      </c>
      <c r="J1514" s="210" t="s">
        <v>10359</v>
      </c>
      <c r="K1514" s="268">
        <v>0</v>
      </c>
      <c r="L1514" s="270" t="s">
        <v>10359</v>
      </c>
      <c r="M1514" s="270">
        <v>0</v>
      </c>
      <c r="N1514" s="270" t="s">
        <v>10359</v>
      </c>
      <c r="O1514" s="270">
        <v>0</v>
      </c>
      <c r="P1514" s="270" t="s">
        <v>10359</v>
      </c>
      <c r="Q1514" s="270">
        <v>0</v>
      </c>
      <c r="R1514" s="74"/>
      <c r="S1514" s="75" t="str">
        <f t="shared" si="129"/>
        <v>0000</v>
      </c>
      <c r="T1514" s="75" t="str">
        <f t="shared" si="130"/>
        <v>00000000000000000000000000000000</v>
      </c>
      <c r="V1514" s="197"/>
      <c r="W1514" s="75">
        <f t="shared" si="131"/>
        <v>0</v>
      </c>
      <c r="AE1514" s="479"/>
    </row>
    <row r="1515" spans="1:31" s="75" customFormat="1" ht="13.5" x14ac:dyDescent="0.2">
      <c r="A1515" s="211">
        <v>1512</v>
      </c>
      <c r="B1515" s="212" t="s">
        <v>6600</v>
      </c>
      <c r="C1515" s="213" t="s">
        <v>6600</v>
      </c>
      <c r="D1515" s="213" t="s">
        <v>6600</v>
      </c>
      <c r="E1515" s="213" t="s">
        <v>6600</v>
      </c>
      <c r="F1515" s="213" t="s">
        <v>6600</v>
      </c>
      <c r="G1515" s="214" t="s">
        <v>6600</v>
      </c>
      <c r="H1515" s="208" t="str">
        <f>IF(Input!F$4="GMH_OECC",J1515,IF(Input!F$4="GMH_XOEC",L1515,IF(Input!F$4="GMH_Korea",N1515,IF(Input!F$4="GMH_EU",P1515,IF(Input!F$4="Skysuper",#REF!,IF(Input!F$4="SkyII",#REF!,IF(Input!F$4="XO-8000",#REF!, "FALSE")))))))</f>
        <v>00</v>
      </c>
      <c r="I1515" s="209">
        <f>IF(Input!F$4="GMH_OECC",K1515,IF(Input!F$4="GMH_XOEC",M1515,IF(Input!F$4="GMH_Korea",O1515,IF(Input!F$4="GMH_EU",Q1515,IF(Input!F$4="Skysuper",#REF!,IF(Input!F$4="SkyII",#REF!,IF(Input!F$4="XO-8000",#REF!, "FALSE")))))))</f>
        <v>0</v>
      </c>
      <c r="J1515" s="210" t="s">
        <v>10359</v>
      </c>
      <c r="K1515" s="268">
        <v>0</v>
      </c>
      <c r="L1515" s="270" t="s">
        <v>10359</v>
      </c>
      <c r="M1515" s="270">
        <v>0</v>
      </c>
      <c r="N1515" s="270" t="s">
        <v>10359</v>
      </c>
      <c r="O1515" s="270">
        <v>0</v>
      </c>
      <c r="P1515" s="270" t="s">
        <v>10359</v>
      </c>
      <c r="Q1515" s="270">
        <v>0</v>
      </c>
      <c r="R1515" s="74"/>
      <c r="S1515" s="75" t="str">
        <f t="shared" si="129"/>
        <v>0000</v>
      </c>
      <c r="T1515" s="75" t="str">
        <f t="shared" si="130"/>
        <v>00000000000000000000000000000000</v>
      </c>
      <c r="V1515" s="197"/>
      <c r="W1515" s="75">
        <f t="shared" si="131"/>
        <v>0</v>
      </c>
      <c r="AE1515" s="479"/>
    </row>
    <row r="1516" spans="1:31" s="75" customFormat="1" ht="13.5" x14ac:dyDescent="0.2">
      <c r="A1516" s="211">
        <v>1513</v>
      </c>
      <c r="B1516" s="212" t="s">
        <v>6600</v>
      </c>
      <c r="C1516" s="213" t="s">
        <v>6600</v>
      </c>
      <c r="D1516" s="213" t="s">
        <v>6600</v>
      </c>
      <c r="E1516" s="213" t="s">
        <v>6600</v>
      </c>
      <c r="F1516" s="213" t="s">
        <v>6600</v>
      </c>
      <c r="G1516" s="214" t="s">
        <v>6600</v>
      </c>
      <c r="H1516" s="208" t="str">
        <f>IF(Input!F$4="GMH_OECC",J1516,IF(Input!F$4="GMH_XOEC",L1516,IF(Input!F$4="GMH_Korea",N1516,IF(Input!F$4="GMH_EU",P1516,IF(Input!F$4="Skysuper",#REF!,IF(Input!F$4="SkyII",#REF!,IF(Input!F$4="XO-8000",#REF!, "FALSE")))))))</f>
        <v>00</v>
      </c>
      <c r="I1516" s="209">
        <f>IF(Input!F$4="GMH_OECC",K1516,IF(Input!F$4="GMH_XOEC",M1516,IF(Input!F$4="GMH_Korea",O1516,IF(Input!F$4="GMH_EU",Q1516,IF(Input!F$4="Skysuper",#REF!,IF(Input!F$4="SkyII",#REF!,IF(Input!F$4="XO-8000",#REF!, "FALSE")))))))</f>
        <v>0</v>
      </c>
      <c r="J1516" s="210" t="s">
        <v>10359</v>
      </c>
      <c r="K1516" s="268">
        <v>0</v>
      </c>
      <c r="L1516" s="270" t="s">
        <v>10359</v>
      </c>
      <c r="M1516" s="270">
        <v>0</v>
      </c>
      <c r="N1516" s="270" t="s">
        <v>10359</v>
      </c>
      <c r="O1516" s="270">
        <v>0</v>
      </c>
      <c r="P1516" s="270" t="s">
        <v>10359</v>
      </c>
      <c r="Q1516" s="270">
        <v>0</v>
      </c>
      <c r="R1516" s="74"/>
      <c r="S1516" s="75" t="str">
        <f t="shared" si="129"/>
        <v>0000</v>
      </c>
      <c r="T1516" s="75" t="str">
        <f t="shared" si="130"/>
        <v>00000000000000000000000000000000</v>
      </c>
      <c r="V1516" s="197"/>
      <c r="W1516" s="75">
        <f t="shared" si="131"/>
        <v>0</v>
      </c>
      <c r="AE1516" s="479"/>
    </row>
    <row r="1517" spans="1:31" s="75" customFormat="1" ht="13.5" x14ac:dyDescent="0.2">
      <c r="A1517" s="211">
        <v>1514</v>
      </c>
      <c r="B1517" s="212" t="s">
        <v>6600</v>
      </c>
      <c r="C1517" s="213" t="s">
        <v>6600</v>
      </c>
      <c r="D1517" s="213" t="s">
        <v>6600</v>
      </c>
      <c r="E1517" s="213" t="s">
        <v>6600</v>
      </c>
      <c r="F1517" s="213" t="s">
        <v>6600</v>
      </c>
      <c r="G1517" s="214" t="s">
        <v>6600</v>
      </c>
      <c r="H1517" s="208" t="str">
        <f>IF(Input!F$4="GMH_OECC",J1517,IF(Input!F$4="GMH_XOEC",L1517,IF(Input!F$4="GMH_Korea",N1517,IF(Input!F$4="GMH_EU",P1517,IF(Input!F$4="Skysuper",#REF!,IF(Input!F$4="SkyII",#REF!,IF(Input!F$4="XO-8000",#REF!, "FALSE")))))))</f>
        <v>00</v>
      </c>
      <c r="I1517" s="209">
        <f>IF(Input!F$4="GMH_OECC",K1517,IF(Input!F$4="GMH_XOEC",M1517,IF(Input!F$4="GMH_Korea",O1517,IF(Input!F$4="GMH_EU",Q1517,IF(Input!F$4="Skysuper",#REF!,IF(Input!F$4="SkyII",#REF!,IF(Input!F$4="XO-8000",#REF!, "FALSE")))))))</f>
        <v>0</v>
      </c>
      <c r="J1517" s="210" t="s">
        <v>10359</v>
      </c>
      <c r="K1517" s="268">
        <v>0</v>
      </c>
      <c r="L1517" s="270" t="s">
        <v>10359</v>
      </c>
      <c r="M1517" s="270">
        <v>0</v>
      </c>
      <c r="N1517" s="270" t="s">
        <v>10359</v>
      </c>
      <c r="O1517" s="270">
        <v>0</v>
      </c>
      <c r="P1517" s="270" t="s">
        <v>10359</v>
      </c>
      <c r="Q1517" s="270">
        <v>0</v>
      </c>
      <c r="R1517" s="74"/>
      <c r="S1517" s="75" t="str">
        <f t="shared" si="129"/>
        <v>0000</v>
      </c>
      <c r="T1517" s="75" t="str">
        <f t="shared" si="130"/>
        <v>00000000000000000000000000000000</v>
      </c>
      <c r="V1517" s="197"/>
      <c r="W1517" s="75">
        <f t="shared" si="131"/>
        <v>0</v>
      </c>
      <c r="AE1517" s="479"/>
    </row>
    <row r="1518" spans="1:31" s="75" customFormat="1" ht="13.5" x14ac:dyDescent="0.2">
      <c r="A1518" s="211">
        <v>1515</v>
      </c>
      <c r="B1518" s="212" t="s">
        <v>6600</v>
      </c>
      <c r="C1518" s="213" t="s">
        <v>6600</v>
      </c>
      <c r="D1518" s="213" t="s">
        <v>6600</v>
      </c>
      <c r="E1518" s="213" t="s">
        <v>6600</v>
      </c>
      <c r="F1518" s="213" t="s">
        <v>6600</v>
      </c>
      <c r="G1518" s="214" t="s">
        <v>6600</v>
      </c>
      <c r="H1518" s="208" t="str">
        <f>IF(Input!F$4="GMH_OECC",J1518,IF(Input!F$4="GMH_XOEC",L1518,IF(Input!F$4="GMH_Korea",N1518,IF(Input!F$4="GMH_EU",P1518,IF(Input!F$4="Skysuper",#REF!,IF(Input!F$4="SkyII",#REF!,IF(Input!F$4="XO-8000",#REF!, "FALSE")))))))</f>
        <v>00</v>
      </c>
      <c r="I1518" s="209">
        <f>IF(Input!F$4="GMH_OECC",K1518,IF(Input!F$4="GMH_XOEC",M1518,IF(Input!F$4="GMH_Korea",O1518,IF(Input!F$4="GMH_EU",Q1518,IF(Input!F$4="Skysuper",#REF!,IF(Input!F$4="SkyII",#REF!,IF(Input!F$4="XO-8000",#REF!, "FALSE")))))))</f>
        <v>0</v>
      </c>
      <c r="J1518" s="210" t="s">
        <v>10359</v>
      </c>
      <c r="K1518" s="268">
        <v>0</v>
      </c>
      <c r="L1518" s="270" t="s">
        <v>10359</v>
      </c>
      <c r="M1518" s="270">
        <v>0</v>
      </c>
      <c r="N1518" s="270" t="s">
        <v>10359</v>
      </c>
      <c r="O1518" s="270">
        <v>0</v>
      </c>
      <c r="P1518" s="270" t="s">
        <v>10359</v>
      </c>
      <c r="Q1518" s="270">
        <v>0</v>
      </c>
      <c r="R1518" s="74"/>
      <c r="S1518" s="75" t="str">
        <f t="shared" si="129"/>
        <v>0000</v>
      </c>
      <c r="T1518" s="75" t="str">
        <f t="shared" si="130"/>
        <v>00000000000000000000000000000000</v>
      </c>
      <c r="V1518" s="197"/>
      <c r="W1518" s="75">
        <f t="shared" si="131"/>
        <v>0</v>
      </c>
      <c r="AE1518" s="479"/>
    </row>
    <row r="1519" spans="1:31" s="75" customFormat="1" ht="13.5" x14ac:dyDescent="0.2">
      <c r="A1519" s="211">
        <v>1516</v>
      </c>
      <c r="B1519" s="212" t="s">
        <v>6600</v>
      </c>
      <c r="C1519" s="213" t="s">
        <v>6600</v>
      </c>
      <c r="D1519" s="213" t="s">
        <v>6600</v>
      </c>
      <c r="E1519" s="213" t="s">
        <v>6600</v>
      </c>
      <c r="F1519" s="213" t="s">
        <v>6600</v>
      </c>
      <c r="G1519" s="214" t="s">
        <v>6600</v>
      </c>
      <c r="H1519" s="208" t="str">
        <f>IF(Input!F$4="GMH_OECC",J1519,IF(Input!F$4="GMH_XOEC",L1519,IF(Input!F$4="GMH_Korea",N1519,IF(Input!F$4="GMH_EU",P1519,IF(Input!F$4="Skysuper",#REF!,IF(Input!F$4="SkyII",#REF!,IF(Input!F$4="XO-8000",#REF!, "FALSE")))))))</f>
        <v>00</v>
      </c>
      <c r="I1519" s="209">
        <f>IF(Input!F$4="GMH_OECC",K1519,IF(Input!F$4="GMH_XOEC",M1519,IF(Input!F$4="GMH_Korea",O1519,IF(Input!F$4="GMH_EU",Q1519,IF(Input!F$4="Skysuper",#REF!,IF(Input!F$4="SkyII",#REF!,IF(Input!F$4="XO-8000",#REF!, "FALSE")))))))</f>
        <v>0</v>
      </c>
      <c r="J1519" s="210" t="s">
        <v>10359</v>
      </c>
      <c r="K1519" s="268">
        <v>0</v>
      </c>
      <c r="L1519" s="270" t="s">
        <v>10359</v>
      </c>
      <c r="M1519" s="270">
        <v>0</v>
      </c>
      <c r="N1519" s="270" t="s">
        <v>10359</v>
      </c>
      <c r="O1519" s="270">
        <v>0</v>
      </c>
      <c r="P1519" s="270" t="s">
        <v>10359</v>
      </c>
      <c r="Q1519" s="270">
        <v>0</v>
      </c>
      <c r="R1519" s="74"/>
      <c r="S1519" s="75" t="str">
        <f t="shared" si="129"/>
        <v>0000</v>
      </c>
      <c r="T1519" s="75" t="str">
        <f t="shared" si="130"/>
        <v>00000000000000000000000000000000</v>
      </c>
      <c r="V1519" s="197"/>
      <c r="W1519" s="75">
        <f t="shared" si="131"/>
        <v>0</v>
      </c>
      <c r="AE1519" s="479"/>
    </row>
    <row r="1520" spans="1:31" s="75" customFormat="1" ht="13.5" x14ac:dyDescent="0.2">
      <c r="A1520" s="211">
        <v>1517</v>
      </c>
      <c r="B1520" s="212" t="s">
        <v>6600</v>
      </c>
      <c r="C1520" s="213" t="s">
        <v>6600</v>
      </c>
      <c r="D1520" s="213" t="s">
        <v>6600</v>
      </c>
      <c r="E1520" s="213" t="s">
        <v>6600</v>
      </c>
      <c r="F1520" s="213" t="s">
        <v>6600</v>
      </c>
      <c r="G1520" s="214" t="s">
        <v>6600</v>
      </c>
      <c r="H1520" s="208" t="str">
        <f>IF(Input!F$4="GMH_OECC",J1520,IF(Input!F$4="GMH_XOEC",L1520,IF(Input!F$4="GMH_Korea",N1520,IF(Input!F$4="GMH_EU",P1520,IF(Input!F$4="Skysuper",#REF!,IF(Input!F$4="SkyII",#REF!,IF(Input!F$4="XO-8000",#REF!, "FALSE")))))))</f>
        <v>00</v>
      </c>
      <c r="I1520" s="209">
        <f>IF(Input!F$4="GMH_OECC",K1520,IF(Input!F$4="GMH_XOEC",M1520,IF(Input!F$4="GMH_Korea",O1520,IF(Input!F$4="GMH_EU",Q1520,IF(Input!F$4="Skysuper",#REF!,IF(Input!F$4="SkyII",#REF!,IF(Input!F$4="XO-8000",#REF!, "FALSE")))))))</f>
        <v>0</v>
      </c>
      <c r="J1520" s="210" t="s">
        <v>10359</v>
      </c>
      <c r="K1520" s="268">
        <v>0</v>
      </c>
      <c r="L1520" s="270" t="s">
        <v>10359</v>
      </c>
      <c r="M1520" s="270">
        <v>0</v>
      </c>
      <c r="N1520" s="270" t="s">
        <v>10359</v>
      </c>
      <c r="O1520" s="270">
        <v>0</v>
      </c>
      <c r="P1520" s="270" t="s">
        <v>10359</v>
      </c>
      <c r="Q1520" s="270">
        <v>0</v>
      </c>
      <c r="R1520" s="74"/>
      <c r="S1520" s="75" t="str">
        <f t="shared" si="129"/>
        <v>0000</v>
      </c>
      <c r="T1520" s="75" t="str">
        <f t="shared" si="130"/>
        <v>00000000000000000000000000000000</v>
      </c>
      <c r="V1520" s="197"/>
      <c r="W1520" s="75">
        <f t="shared" si="131"/>
        <v>0</v>
      </c>
      <c r="AE1520" s="479"/>
    </row>
    <row r="1521" spans="1:31" s="75" customFormat="1" ht="13.5" x14ac:dyDescent="0.2">
      <c r="A1521" s="211">
        <v>1518</v>
      </c>
      <c r="B1521" s="212" t="s">
        <v>6600</v>
      </c>
      <c r="C1521" s="213" t="s">
        <v>6600</v>
      </c>
      <c r="D1521" s="213" t="s">
        <v>6600</v>
      </c>
      <c r="E1521" s="213" t="s">
        <v>6600</v>
      </c>
      <c r="F1521" s="213" t="s">
        <v>6600</v>
      </c>
      <c r="G1521" s="214" t="s">
        <v>6600</v>
      </c>
      <c r="H1521" s="208" t="str">
        <f>IF(Input!F$4="GMH_OECC",J1521,IF(Input!F$4="GMH_XOEC",L1521,IF(Input!F$4="GMH_Korea",N1521,IF(Input!F$4="GMH_EU",P1521,IF(Input!F$4="Skysuper",#REF!,IF(Input!F$4="SkyII",#REF!,IF(Input!F$4="XO-8000",#REF!, "FALSE")))))))</f>
        <v>00</v>
      </c>
      <c r="I1521" s="209">
        <f>IF(Input!F$4="GMH_OECC",K1521,IF(Input!F$4="GMH_XOEC",M1521,IF(Input!F$4="GMH_Korea",O1521,IF(Input!F$4="GMH_EU",Q1521,IF(Input!F$4="Skysuper",#REF!,IF(Input!F$4="SkyII",#REF!,IF(Input!F$4="XO-8000",#REF!, "FALSE")))))))</f>
        <v>0</v>
      </c>
      <c r="J1521" s="210" t="s">
        <v>10359</v>
      </c>
      <c r="K1521" s="268">
        <v>0</v>
      </c>
      <c r="L1521" s="270" t="s">
        <v>10359</v>
      </c>
      <c r="M1521" s="270">
        <v>0</v>
      </c>
      <c r="N1521" s="270" t="s">
        <v>10359</v>
      </c>
      <c r="O1521" s="270">
        <v>0</v>
      </c>
      <c r="P1521" s="270" t="s">
        <v>10359</v>
      </c>
      <c r="Q1521" s="270">
        <v>0</v>
      </c>
      <c r="R1521" s="74"/>
      <c r="S1521" s="75" t="str">
        <f t="shared" si="129"/>
        <v>0000</v>
      </c>
      <c r="T1521" s="75" t="str">
        <f t="shared" si="130"/>
        <v>00000000000000000000000000000000</v>
      </c>
      <c r="V1521" s="197"/>
      <c r="W1521" s="75">
        <f t="shared" si="131"/>
        <v>0</v>
      </c>
      <c r="AE1521" s="479"/>
    </row>
    <row r="1522" spans="1:31" s="75" customFormat="1" ht="13.5" x14ac:dyDescent="0.2">
      <c r="A1522" s="211">
        <v>1519</v>
      </c>
      <c r="B1522" s="212" t="s">
        <v>6600</v>
      </c>
      <c r="C1522" s="213" t="s">
        <v>6600</v>
      </c>
      <c r="D1522" s="213" t="s">
        <v>6600</v>
      </c>
      <c r="E1522" s="213" t="s">
        <v>6600</v>
      </c>
      <c r="F1522" s="213" t="s">
        <v>6600</v>
      </c>
      <c r="G1522" s="214" t="s">
        <v>6600</v>
      </c>
      <c r="H1522" s="208" t="str">
        <f>IF(Input!F$4="GMH_OECC",J1522,IF(Input!F$4="GMH_XOEC",L1522,IF(Input!F$4="GMH_Korea",N1522,IF(Input!F$4="GMH_EU",P1522,IF(Input!F$4="Skysuper",#REF!,IF(Input!F$4="SkyII",#REF!,IF(Input!F$4="XO-8000",#REF!, "FALSE")))))))</f>
        <v>00</v>
      </c>
      <c r="I1522" s="209">
        <f>IF(Input!F$4="GMH_OECC",K1522,IF(Input!F$4="GMH_XOEC",M1522,IF(Input!F$4="GMH_Korea",O1522,IF(Input!F$4="GMH_EU",Q1522,IF(Input!F$4="Skysuper",#REF!,IF(Input!F$4="SkyII",#REF!,IF(Input!F$4="XO-8000",#REF!, "FALSE")))))))</f>
        <v>0</v>
      </c>
      <c r="J1522" s="210" t="s">
        <v>10359</v>
      </c>
      <c r="K1522" s="268">
        <v>0</v>
      </c>
      <c r="L1522" s="270" t="s">
        <v>10359</v>
      </c>
      <c r="M1522" s="270">
        <v>0</v>
      </c>
      <c r="N1522" s="270" t="s">
        <v>10359</v>
      </c>
      <c r="O1522" s="270">
        <v>0</v>
      </c>
      <c r="P1522" s="270" t="s">
        <v>10359</v>
      </c>
      <c r="Q1522" s="270">
        <v>0</v>
      </c>
      <c r="R1522" s="74"/>
      <c r="S1522" s="75" t="str">
        <f t="shared" si="129"/>
        <v>0000</v>
      </c>
      <c r="T1522" s="75" t="str">
        <f t="shared" si="130"/>
        <v>00000000000000000000000000000000</v>
      </c>
      <c r="V1522" s="197"/>
      <c r="W1522" s="75">
        <f t="shared" si="131"/>
        <v>0</v>
      </c>
      <c r="AE1522" s="479"/>
    </row>
    <row r="1523" spans="1:31" s="75" customFormat="1" ht="13.5" x14ac:dyDescent="0.2">
      <c r="A1523" s="211">
        <v>1520</v>
      </c>
      <c r="B1523" s="212" t="s">
        <v>6600</v>
      </c>
      <c r="C1523" s="213" t="s">
        <v>6600</v>
      </c>
      <c r="D1523" s="213" t="s">
        <v>6600</v>
      </c>
      <c r="E1523" s="213" t="s">
        <v>6600</v>
      </c>
      <c r="F1523" s="213" t="s">
        <v>6600</v>
      </c>
      <c r="G1523" s="214" t="s">
        <v>6600</v>
      </c>
      <c r="H1523" s="208" t="str">
        <f>IF(Input!F$4="GMH_OECC",J1523,IF(Input!F$4="GMH_XOEC",L1523,IF(Input!F$4="GMH_Korea",N1523,IF(Input!F$4="GMH_EU",P1523,IF(Input!F$4="Skysuper",#REF!,IF(Input!F$4="SkyII",#REF!,IF(Input!F$4="XO-8000",#REF!, "FALSE")))))))</f>
        <v>00</v>
      </c>
      <c r="I1523" s="209">
        <f>IF(Input!F$4="GMH_OECC",K1523,IF(Input!F$4="GMH_XOEC",M1523,IF(Input!F$4="GMH_Korea",O1523,IF(Input!F$4="GMH_EU",Q1523,IF(Input!F$4="Skysuper",#REF!,IF(Input!F$4="SkyII",#REF!,IF(Input!F$4="XO-8000",#REF!, "FALSE")))))))</f>
        <v>0</v>
      </c>
      <c r="J1523" s="210" t="s">
        <v>10359</v>
      </c>
      <c r="K1523" s="268">
        <v>0</v>
      </c>
      <c r="L1523" s="270" t="s">
        <v>10359</v>
      </c>
      <c r="M1523" s="270">
        <v>0</v>
      </c>
      <c r="N1523" s="270" t="s">
        <v>10359</v>
      </c>
      <c r="O1523" s="270">
        <v>0</v>
      </c>
      <c r="P1523" s="270" t="s">
        <v>10359</v>
      </c>
      <c r="Q1523" s="270">
        <v>0</v>
      </c>
      <c r="R1523" s="74"/>
      <c r="S1523" s="75" t="str">
        <f t="shared" si="129"/>
        <v>0000</v>
      </c>
      <c r="T1523" s="75" t="str">
        <f t="shared" si="130"/>
        <v>00000000000000000000000000000000</v>
      </c>
      <c r="V1523" s="197"/>
      <c r="W1523" s="75">
        <f t="shared" si="131"/>
        <v>0</v>
      </c>
      <c r="AE1523" s="479"/>
    </row>
    <row r="1524" spans="1:31" s="75" customFormat="1" ht="13.5" x14ac:dyDescent="0.2">
      <c r="A1524" s="211">
        <v>1521</v>
      </c>
      <c r="B1524" s="212" t="s">
        <v>6600</v>
      </c>
      <c r="C1524" s="213" t="s">
        <v>6600</v>
      </c>
      <c r="D1524" s="213" t="s">
        <v>6600</v>
      </c>
      <c r="E1524" s="213" t="s">
        <v>6600</v>
      </c>
      <c r="F1524" s="213" t="s">
        <v>6600</v>
      </c>
      <c r="G1524" s="214" t="s">
        <v>6600</v>
      </c>
      <c r="H1524" s="208" t="str">
        <f>IF(Input!F$4="GMH_OECC",J1524,IF(Input!F$4="GMH_XOEC",L1524,IF(Input!F$4="GMH_Korea",N1524,IF(Input!F$4="GMH_EU",P1524,IF(Input!F$4="Skysuper",#REF!,IF(Input!F$4="SkyII",#REF!,IF(Input!F$4="XO-8000",#REF!, "FALSE")))))))</f>
        <v>00</v>
      </c>
      <c r="I1524" s="209">
        <f>IF(Input!F$4="GMH_OECC",K1524,IF(Input!F$4="GMH_XOEC",M1524,IF(Input!F$4="GMH_Korea",O1524,IF(Input!F$4="GMH_EU",Q1524,IF(Input!F$4="Skysuper",#REF!,IF(Input!F$4="SkyII",#REF!,IF(Input!F$4="XO-8000",#REF!, "FALSE")))))))</f>
        <v>0</v>
      </c>
      <c r="J1524" s="210" t="s">
        <v>10359</v>
      </c>
      <c r="K1524" s="268">
        <v>0</v>
      </c>
      <c r="L1524" s="270" t="s">
        <v>10359</v>
      </c>
      <c r="M1524" s="270">
        <v>0</v>
      </c>
      <c r="N1524" s="270" t="s">
        <v>10359</v>
      </c>
      <c r="O1524" s="270">
        <v>0</v>
      </c>
      <c r="P1524" s="270" t="s">
        <v>10359</v>
      </c>
      <c r="Q1524" s="270">
        <v>0</v>
      </c>
      <c r="R1524" s="74"/>
      <c r="S1524" s="75" t="str">
        <f t="shared" ref="S1524:S1587" si="132">"0"&amp;DEC2HEX(2^(I1524-1))&amp;IF(LEN(DEC2HEX(H1524))=2,DEC2HEX(H1524),"0"&amp;DEC2HEX(H1524))</f>
        <v>0000</v>
      </c>
      <c r="T1524" s="75" t="str">
        <f t="shared" si="130"/>
        <v>00000000000000000000000000000000</v>
      </c>
      <c r="V1524" s="197"/>
      <c r="W1524" s="75">
        <f t="shared" si="131"/>
        <v>0</v>
      </c>
      <c r="AE1524" s="479"/>
    </row>
    <row r="1525" spans="1:31" s="75" customFormat="1" ht="13.5" x14ac:dyDescent="0.2">
      <c r="A1525" s="211">
        <v>1522</v>
      </c>
      <c r="B1525" s="212" t="s">
        <v>6600</v>
      </c>
      <c r="C1525" s="213" t="s">
        <v>6600</v>
      </c>
      <c r="D1525" s="213" t="s">
        <v>6600</v>
      </c>
      <c r="E1525" s="213" t="s">
        <v>6600</v>
      </c>
      <c r="F1525" s="213" t="s">
        <v>6600</v>
      </c>
      <c r="G1525" s="214" t="s">
        <v>6600</v>
      </c>
      <c r="H1525" s="208" t="str">
        <f>IF(Input!F$4="GMH_OECC",J1525,IF(Input!F$4="GMH_XOEC",L1525,IF(Input!F$4="GMH_Korea",N1525,IF(Input!F$4="GMH_EU",P1525,IF(Input!F$4="Skysuper",#REF!,IF(Input!F$4="SkyII",#REF!,IF(Input!F$4="XO-8000",#REF!, "FALSE")))))))</f>
        <v>00</v>
      </c>
      <c r="I1525" s="209">
        <f>IF(Input!F$4="GMH_OECC",K1525,IF(Input!F$4="GMH_XOEC",M1525,IF(Input!F$4="GMH_Korea",O1525,IF(Input!F$4="GMH_EU",Q1525,IF(Input!F$4="Skysuper",#REF!,IF(Input!F$4="SkyII",#REF!,IF(Input!F$4="XO-8000",#REF!, "FALSE")))))))</f>
        <v>0</v>
      </c>
      <c r="J1525" s="210" t="s">
        <v>10359</v>
      </c>
      <c r="K1525" s="268">
        <v>0</v>
      </c>
      <c r="L1525" s="270" t="s">
        <v>10359</v>
      </c>
      <c r="M1525" s="270">
        <v>0</v>
      </c>
      <c r="N1525" s="270" t="s">
        <v>10359</v>
      </c>
      <c r="O1525" s="270">
        <v>0</v>
      </c>
      <c r="P1525" s="270" t="s">
        <v>10359</v>
      </c>
      <c r="Q1525" s="270">
        <v>0</v>
      </c>
      <c r="R1525" s="74"/>
      <c r="S1525" s="75" t="str">
        <f t="shared" si="132"/>
        <v>0000</v>
      </c>
      <c r="T1525" s="75" t="str">
        <f t="shared" si="130"/>
        <v>00000000000000000000000000000000</v>
      </c>
      <c r="V1525" s="197"/>
      <c r="W1525" s="75">
        <f t="shared" si="131"/>
        <v>0</v>
      </c>
      <c r="AE1525" s="479"/>
    </row>
    <row r="1526" spans="1:31" s="75" customFormat="1" ht="13.5" x14ac:dyDescent="0.2">
      <c r="A1526" s="211">
        <v>1523</v>
      </c>
      <c r="B1526" s="212" t="s">
        <v>6600</v>
      </c>
      <c r="C1526" s="213" t="s">
        <v>6600</v>
      </c>
      <c r="D1526" s="213" t="s">
        <v>6600</v>
      </c>
      <c r="E1526" s="213" t="s">
        <v>6600</v>
      </c>
      <c r="F1526" s="213" t="s">
        <v>6600</v>
      </c>
      <c r="G1526" s="214" t="s">
        <v>6600</v>
      </c>
      <c r="H1526" s="208" t="str">
        <f>IF(Input!F$4="GMH_OECC",J1526,IF(Input!F$4="GMH_XOEC",L1526,IF(Input!F$4="GMH_Korea",N1526,IF(Input!F$4="GMH_EU",P1526,IF(Input!F$4="Skysuper",#REF!,IF(Input!F$4="SkyII",#REF!,IF(Input!F$4="XO-8000",#REF!, "FALSE")))))))</f>
        <v>00</v>
      </c>
      <c r="I1526" s="209">
        <f>IF(Input!F$4="GMH_OECC",K1526,IF(Input!F$4="GMH_XOEC",M1526,IF(Input!F$4="GMH_Korea",O1526,IF(Input!F$4="GMH_EU",Q1526,IF(Input!F$4="Skysuper",#REF!,IF(Input!F$4="SkyII",#REF!,IF(Input!F$4="XO-8000",#REF!, "FALSE")))))))</f>
        <v>0</v>
      </c>
      <c r="J1526" s="210" t="s">
        <v>10359</v>
      </c>
      <c r="K1526" s="268">
        <v>0</v>
      </c>
      <c r="L1526" s="270" t="s">
        <v>10359</v>
      </c>
      <c r="M1526" s="270">
        <v>0</v>
      </c>
      <c r="N1526" s="270" t="s">
        <v>10359</v>
      </c>
      <c r="O1526" s="270">
        <v>0</v>
      </c>
      <c r="P1526" s="270" t="s">
        <v>10359</v>
      </c>
      <c r="Q1526" s="270">
        <v>0</v>
      </c>
      <c r="R1526" s="74"/>
      <c r="S1526" s="75" t="str">
        <f t="shared" si="132"/>
        <v>0000</v>
      </c>
      <c r="T1526" s="75" t="str">
        <f t="shared" si="130"/>
        <v>00000000000000000000000000000000</v>
      </c>
      <c r="V1526" s="197"/>
      <c r="W1526" s="75">
        <f t="shared" si="131"/>
        <v>0</v>
      </c>
      <c r="AE1526" s="479"/>
    </row>
    <row r="1527" spans="1:31" s="75" customFormat="1" ht="13.5" x14ac:dyDescent="0.2">
      <c r="A1527" s="211">
        <v>1524</v>
      </c>
      <c r="B1527" s="212" t="s">
        <v>6600</v>
      </c>
      <c r="C1527" s="213" t="s">
        <v>6600</v>
      </c>
      <c r="D1527" s="213" t="s">
        <v>6600</v>
      </c>
      <c r="E1527" s="213" t="s">
        <v>6600</v>
      </c>
      <c r="F1527" s="213" t="s">
        <v>6600</v>
      </c>
      <c r="G1527" s="214" t="s">
        <v>6600</v>
      </c>
      <c r="H1527" s="208" t="str">
        <f>IF(Input!F$4="GMH_OECC",J1527,IF(Input!F$4="GMH_XOEC",L1527,IF(Input!F$4="GMH_Korea",N1527,IF(Input!F$4="GMH_EU",P1527,IF(Input!F$4="Skysuper",#REF!,IF(Input!F$4="SkyII",#REF!,IF(Input!F$4="XO-8000",#REF!, "FALSE")))))))</f>
        <v>00</v>
      </c>
      <c r="I1527" s="209">
        <f>IF(Input!F$4="GMH_OECC",K1527,IF(Input!F$4="GMH_XOEC",M1527,IF(Input!F$4="GMH_Korea",O1527,IF(Input!F$4="GMH_EU",Q1527,IF(Input!F$4="Skysuper",#REF!,IF(Input!F$4="SkyII",#REF!,IF(Input!F$4="XO-8000",#REF!, "FALSE")))))))</f>
        <v>0</v>
      </c>
      <c r="J1527" s="210" t="s">
        <v>10359</v>
      </c>
      <c r="K1527" s="268">
        <v>0</v>
      </c>
      <c r="L1527" s="270" t="s">
        <v>10359</v>
      </c>
      <c r="M1527" s="270">
        <v>0</v>
      </c>
      <c r="N1527" s="270" t="s">
        <v>10359</v>
      </c>
      <c r="O1527" s="270">
        <v>0</v>
      </c>
      <c r="P1527" s="270" t="s">
        <v>10359</v>
      </c>
      <c r="Q1527" s="270">
        <v>0</v>
      </c>
      <c r="R1527" s="74"/>
      <c r="S1527" s="75" t="str">
        <f t="shared" si="132"/>
        <v>0000</v>
      </c>
      <c r="T1527" s="75" t="str">
        <f t="shared" si="130"/>
        <v>00000000000000000000000000000000</v>
      </c>
      <c r="V1527" s="197"/>
      <c r="W1527" s="75">
        <f t="shared" si="131"/>
        <v>0</v>
      </c>
      <c r="AE1527" s="479"/>
    </row>
    <row r="1528" spans="1:31" s="75" customFormat="1" ht="13.5" x14ac:dyDescent="0.2">
      <c r="A1528" s="211">
        <v>1525</v>
      </c>
      <c r="B1528" s="212" t="s">
        <v>6600</v>
      </c>
      <c r="C1528" s="213" t="s">
        <v>6600</v>
      </c>
      <c r="D1528" s="213" t="s">
        <v>6600</v>
      </c>
      <c r="E1528" s="213" t="s">
        <v>6600</v>
      </c>
      <c r="F1528" s="213" t="s">
        <v>6600</v>
      </c>
      <c r="G1528" s="214" t="s">
        <v>6600</v>
      </c>
      <c r="H1528" s="208" t="str">
        <f>IF(Input!F$4="GMH_OECC",J1528,IF(Input!F$4="GMH_XOEC",L1528,IF(Input!F$4="GMH_Korea",N1528,IF(Input!F$4="GMH_EU",P1528,IF(Input!F$4="Skysuper",#REF!,IF(Input!F$4="SkyII",#REF!,IF(Input!F$4="XO-8000",#REF!, "FALSE")))))))</f>
        <v>00</v>
      </c>
      <c r="I1528" s="209">
        <f>IF(Input!F$4="GMH_OECC",K1528,IF(Input!F$4="GMH_XOEC",M1528,IF(Input!F$4="GMH_Korea",O1528,IF(Input!F$4="GMH_EU",Q1528,IF(Input!F$4="Skysuper",#REF!,IF(Input!F$4="SkyII",#REF!,IF(Input!F$4="XO-8000",#REF!, "FALSE")))))))</f>
        <v>0</v>
      </c>
      <c r="J1528" s="210" t="s">
        <v>10359</v>
      </c>
      <c r="K1528" s="268">
        <v>0</v>
      </c>
      <c r="L1528" s="270" t="s">
        <v>10359</v>
      </c>
      <c r="M1528" s="270">
        <v>0</v>
      </c>
      <c r="N1528" s="270" t="s">
        <v>10359</v>
      </c>
      <c r="O1528" s="270">
        <v>0</v>
      </c>
      <c r="P1528" s="270" t="s">
        <v>10359</v>
      </c>
      <c r="Q1528" s="270">
        <v>0</v>
      </c>
      <c r="R1528" s="74"/>
      <c r="S1528" s="75" t="str">
        <f t="shared" si="132"/>
        <v>0000</v>
      </c>
      <c r="T1528" s="75" t="str">
        <f t="shared" si="130"/>
        <v>00000000000000000000000000000000</v>
      </c>
      <c r="V1528" s="197"/>
      <c r="W1528" s="75">
        <f t="shared" si="131"/>
        <v>0</v>
      </c>
      <c r="AE1528" s="479"/>
    </row>
    <row r="1529" spans="1:31" s="75" customFormat="1" ht="13.5" x14ac:dyDescent="0.2">
      <c r="A1529" s="211">
        <v>1526</v>
      </c>
      <c r="B1529" s="212" t="s">
        <v>6600</v>
      </c>
      <c r="C1529" s="213" t="s">
        <v>6600</v>
      </c>
      <c r="D1529" s="213" t="s">
        <v>6600</v>
      </c>
      <c r="E1529" s="213" t="s">
        <v>6600</v>
      </c>
      <c r="F1529" s="213" t="s">
        <v>6600</v>
      </c>
      <c r="G1529" s="214" t="s">
        <v>6600</v>
      </c>
      <c r="H1529" s="208" t="str">
        <f>IF(Input!F$4="GMH_OECC",J1529,IF(Input!F$4="GMH_XOEC",L1529,IF(Input!F$4="GMH_Korea",N1529,IF(Input!F$4="GMH_EU",P1529,IF(Input!F$4="Skysuper",#REF!,IF(Input!F$4="SkyII",#REF!,IF(Input!F$4="XO-8000",#REF!, "FALSE")))))))</f>
        <v>00</v>
      </c>
      <c r="I1529" s="209">
        <f>IF(Input!F$4="GMH_OECC",K1529,IF(Input!F$4="GMH_XOEC",M1529,IF(Input!F$4="GMH_Korea",O1529,IF(Input!F$4="GMH_EU",Q1529,IF(Input!F$4="Skysuper",#REF!,IF(Input!F$4="SkyII",#REF!,IF(Input!F$4="XO-8000",#REF!, "FALSE")))))))</f>
        <v>0</v>
      </c>
      <c r="J1529" s="210" t="s">
        <v>10359</v>
      </c>
      <c r="K1529" s="268">
        <v>0</v>
      </c>
      <c r="L1529" s="270" t="s">
        <v>10359</v>
      </c>
      <c r="M1529" s="270">
        <v>0</v>
      </c>
      <c r="N1529" s="270" t="s">
        <v>10359</v>
      </c>
      <c r="O1529" s="270">
        <v>0</v>
      </c>
      <c r="P1529" s="270" t="s">
        <v>10359</v>
      </c>
      <c r="Q1529" s="270">
        <v>0</v>
      </c>
      <c r="R1529" s="74"/>
      <c r="S1529" s="75" t="str">
        <f t="shared" si="132"/>
        <v>0000</v>
      </c>
      <c r="T1529" s="75" t="str">
        <f t="shared" si="130"/>
        <v>00000000000000000000000000000000</v>
      </c>
      <c r="V1529" s="197"/>
      <c r="W1529" s="75">
        <f t="shared" si="131"/>
        <v>0</v>
      </c>
      <c r="AE1529" s="479"/>
    </row>
    <row r="1530" spans="1:31" s="75" customFormat="1" ht="13.5" x14ac:dyDescent="0.2">
      <c r="A1530" s="211">
        <v>1527</v>
      </c>
      <c r="B1530" s="212" t="s">
        <v>6600</v>
      </c>
      <c r="C1530" s="213" t="s">
        <v>6600</v>
      </c>
      <c r="D1530" s="213" t="s">
        <v>6600</v>
      </c>
      <c r="E1530" s="213" t="s">
        <v>6600</v>
      </c>
      <c r="F1530" s="213" t="s">
        <v>6600</v>
      </c>
      <c r="G1530" s="214" t="s">
        <v>6600</v>
      </c>
      <c r="H1530" s="208" t="str">
        <f>IF(Input!F$4="GMH_OECC",J1530,IF(Input!F$4="GMH_XOEC",L1530,IF(Input!F$4="GMH_Korea",N1530,IF(Input!F$4="GMH_EU",P1530,IF(Input!F$4="Skysuper",#REF!,IF(Input!F$4="SkyII",#REF!,IF(Input!F$4="XO-8000",#REF!, "FALSE")))))))</f>
        <v>00</v>
      </c>
      <c r="I1530" s="209">
        <f>IF(Input!F$4="GMH_OECC",K1530,IF(Input!F$4="GMH_XOEC",M1530,IF(Input!F$4="GMH_Korea",O1530,IF(Input!F$4="GMH_EU",Q1530,IF(Input!F$4="Skysuper",#REF!,IF(Input!F$4="SkyII",#REF!,IF(Input!F$4="XO-8000",#REF!, "FALSE")))))))</f>
        <v>0</v>
      </c>
      <c r="J1530" s="210" t="s">
        <v>10359</v>
      </c>
      <c r="K1530" s="268">
        <v>0</v>
      </c>
      <c r="L1530" s="270" t="s">
        <v>10359</v>
      </c>
      <c r="M1530" s="270">
        <v>0</v>
      </c>
      <c r="N1530" s="270" t="s">
        <v>10359</v>
      </c>
      <c r="O1530" s="270">
        <v>0</v>
      </c>
      <c r="P1530" s="270" t="s">
        <v>10359</v>
      </c>
      <c r="Q1530" s="270">
        <v>0</v>
      </c>
      <c r="R1530" s="74"/>
      <c r="S1530" s="75" t="str">
        <f t="shared" si="132"/>
        <v>0000</v>
      </c>
      <c r="T1530" s="75" t="str">
        <f t="shared" si="130"/>
        <v>00000000000000000000000000000000</v>
      </c>
      <c r="V1530" s="197"/>
      <c r="W1530" s="75">
        <f t="shared" si="131"/>
        <v>0</v>
      </c>
      <c r="AE1530" s="479"/>
    </row>
    <row r="1531" spans="1:31" s="75" customFormat="1" ht="13.5" x14ac:dyDescent="0.2">
      <c r="A1531" s="211">
        <v>1528</v>
      </c>
      <c r="B1531" s="212" t="s">
        <v>6600</v>
      </c>
      <c r="C1531" s="213" t="s">
        <v>6600</v>
      </c>
      <c r="D1531" s="213" t="s">
        <v>6600</v>
      </c>
      <c r="E1531" s="213" t="s">
        <v>6600</v>
      </c>
      <c r="F1531" s="213" t="s">
        <v>6600</v>
      </c>
      <c r="G1531" s="214" t="s">
        <v>6600</v>
      </c>
      <c r="H1531" s="208" t="str">
        <f>IF(Input!F$4="GMH_OECC",J1531,IF(Input!F$4="GMH_XOEC",L1531,IF(Input!F$4="GMH_Korea",N1531,IF(Input!F$4="GMH_EU",P1531,IF(Input!F$4="Skysuper",#REF!,IF(Input!F$4="SkyII",#REF!,IF(Input!F$4="XO-8000",#REF!, "FALSE")))))))</f>
        <v>00</v>
      </c>
      <c r="I1531" s="209">
        <f>IF(Input!F$4="GMH_OECC",K1531,IF(Input!F$4="GMH_XOEC",M1531,IF(Input!F$4="GMH_Korea",O1531,IF(Input!F$4="GMH_EU",Q1531,IF(Input!F$4="Skysuper",#REF!,IF(Input!F$4="SkyII",#REF!,IF(Input!F$4="XO-8000",#REF!, "FALSE")))))))</f>
        <v>0</v>
      </c>
      <c r="J1531" s="210" t="s">
        <v>10359</v>
      </c>
      <c r="K1531" s="268">
        <v>0</v>
      </c>
      <c r="L1531" s="270" t="s">
        <v>10359</v>
      </c>
      <c r="M1531" s="270">
        <v>0</v>
      </c>
      <c r="N1531" s="270" t="s">
        <v>10359</v>
      </c>
      <c r="O1531" s="270">
        <v>0</v>
      </c>
      <c r="P1531" s="270" t="s">
        <v>10359</v>
      </c>
      <c r="Q1531" s="270">
        <v>0</v>
      </c>
      <c r="R1531" s="74"/>
      <c r="S1531" s="75" t="str">
        <f t="shared" si="132"/>
        <v>0000</v>
      </c>
      <c r="T1531" s="75" t="str">
        <f t="shared" si="130"/>
        <v>00000000000000000000000000000000</v>
      </c>
      <c r="V1531" s="197"/>
      <c r="W1531" s="75">
        <f t="shared" si="131"/>
        <v>0</v>
      </c>
      <c r="AE1531" s="479"/>
    </row>
    <row r="1532" spans="1:31" s="75" customFormat="1" ht="13.5" x14ac:dyDescent="0.2">
      <c r="A1532" s="211">
        <v>1529</v>
      </c>
      <c r="B1532" s="212" t="s">
        <v>6600</v>
      </c>
      <c r="C1532" s="213" t="s">
        <v>6600</v>
      </c>
      <c r="D1532" s="213" t="s">
        <v>6600</v>
      </c>
      <c r="E1532" s="213" t="s">
        <v>6600</v>
      </c>
      <c r="F1532" s="213" t="s">
        <v>6600</v>
      </c>
      <c r="G1532" s="214" t="s">
        <v>6600</v>
      </c>
      <c r="H1532" s="208" t="str">
        <f>IF(Input!F$4="GMH_OECC",J1532,IF(Input!F$4="GMH_XOEC",L1532,IF(Input!F$4="GMH_Korea",N1532,IF(Input!F$4="GMH_EU",P1532,IF(Input!F$4="Skysuper",#REF!,IF(Input!F$4="SkyII",#REF!,IF(Input!F$4="XO-8000",#REF!, "FALSE")))))))</f>
        <v>00</v>
      </c>
      <c r="I1532" s="209">
        <f>IF(Input!F$4="GMH_OECC",K1532,IF(Input!F$4="GMH_XOEC",M1532,IF(Input!F$4="GMH_Korea",O1532,IF(Input!F$4="GMH_EU",Q1532,IF(Input!F$4="Skysuper",#REF!,IF(Input!F$4="SkyII",#REF!,IF(Input!F$4="XO-8000",#REF!, "FALSE")))))))</f>
        <v>0</v>
      </c>
      <c r="J1532" s="210" t="s">
        <v>10359</v>
      </c>
      <c r="K1532" s="268">
        <v>0</v>
      </c>
      <c r="L1532" s="270" t="s">
        <v>10359</v>
      </c>
      <c r="M1532" s="270">
        <v>0</v>
      </c>
      <c r="N1532" s="270" t="s">
        <v>10359</v>
      </c>
      <c r="O1532" s="270">
        <v>0</v>
      </c>
      <c r="P1532" s="270" t="s">
        <v>10359</v>
      </c>
      <c r="Q1532" s="270">
        <v>0</v>
      </c>
      <c r="R1532" s="74"/>
      <c r="S1532" s="75" t="str">
        <f t="shared" si="132"/>
        <v>0000</v>
      </c>
      <c r="T1532" s="75" t="str">
        <f t="shared" si="130"/>
        <v>00000000000000000000000000000000</v>
      </c>
      <c r="V1532" s="197"/>
      <c r="W1532" s="75">
        <f t="shared" si="131"/>
        <v>0</v>
      </c>
      <c r="AE1532" s="479"/>
    </row>
    <row r="1533" spans="1:31" s="75" customFormat="1" ht="13.5" x14ac:dyDescent="0.2">
      <c r="A1533" s="211">
        <v>1530</v>
      </c>
      <c r="B1533" s="212" t="s">
        <v>6600</v>
      </c>
      <c r="C1533" s="213" t="s">
        <v>6600</v>
      </c>
      <c r="D1533" s="213" t="s">
        <v>6600</v>
      </c>
      <c r="E1533" s="213" t="s">
        <v>6600</v>
      </c>
      <c r="F1533" s="213" t="s">
        <v>6600</v>
      </c>
      <c r="G1533" s="214" t="s">
        <v>6600</v>
      </c>
      <c r="H1533" s="208" t="str">
        <f>IF(Input!F$4="GMH_OECC",J1533,IF(Input!F$4="GMH_XOEC",L1533,IF(Input!F$4="GMH_Korea",N1533,IF(Input!F$4="GMH_EU",P1533,IF(Input!F$4="Skysuper",#REF!,IF(Input!F$4="SkyII",#REF!,IF(Input!F$4="XO-8000",#REF!, "FALSE")))))))</f>
        <v>00</v>
      </c>
      <c r="I1533" s="209">
        <f>IF(Input!F$4="GMH_OECC",K1533,IF(Input!F$4="GMH_XOEC",M1533,IF(Input!F$4="GMH_Korea",O1533,IF(Input!F$4="GMH_EU",Q1533,IF(Input!F$4="Skysuper",#REF!,IF(Input!F$4="SkyII",#REF!,IF(Input!F$4="XO-8000",#REF!, "FALSE")))))))</f>
        <v>0</v>
      </c>
      <c r="J1533" s="210" t="s">
        <v>10359</v>
      </c>
      <c r="K1533" s="268">
        <v>0</v>
      </c>
      <c r="L1533" s="270" t="s">
        <v>10359</v>
      </c>
      <c r="M1533" s="270">
        <v>0</v>
      </c>
      <c r="N1533" s="270" t="s">
        <v>10359</v>
      </c>
      <c r="O1533" s="270">
        <v>0</v>
      </c>
      <c r="P1533" s="270" t="s">
        <v>10359</v>
      </c>
      <c r="Q1533" s="270">
        <v>0</v>
      </c>
      <c r="R1533" s="74"/>
      <c r="S1533" s="75" t="str">
        <f t="shared" si="132"/>
        <v>0000</v>
      </c>
      <c r="T1533" s="75" t="str">
        <f t="shared" si="130"/>
        <v>00000000000000000000000000000000</v>
      </c>
      <c r="V1533" s="197"/>
      <c r="W1533" s="75">
        <f t="shared" si="131"/>
        <v>0</v>
      </c>
      <c r="AE1533" s="479"/>
    </row>
    <row r="1534" spans="1:31" s="75" customFormat="1" ht="13.5" x14ac:dyDescent="0.2">
      <c r="A1534" s="211">
        <v>1531</v>
      </c>
      <c r="B1534" s="212" t="s">
        <v>6600</v>
      </c>
      <c r="C1534" s="213" t="s">
        <v>6600</v>
      </c>
      <c r="D1534" s="213" t="s">
        <v>6600</v>
      </c>
      <c r="E1534" s="213" t="s">
        <v>6600</v>
      </c>
      <c r="F1534" s="213" t="s">
        <v>6600</v>
      </c>
      <c r="G1534" s="214" t="s">
        <v>6600</v>
      </c>
      <c r="H1534" s="208" t="str">
        <f>IF(Input!F$4="GMH_OECC",J1534,IF(Input!F$4="GMH_XOEC",L1534,IF(Input!F$4="GMH_Korea",N1534,IF(Input!F$4="GMH_EU",P1534,IF(Input!F$4="Skysuper",#REF!,IF(Input!F$4="SkyII",#REF!,IF(Input!F$4="XO-8000",#REF!, "FALSE")))))))</f>
        <v>00</v>
      </c>
      <c r="I1534" s="209">
        <f>IF(Input!F$4="GMH_OECC",K1534,IF(Input!F$4="GMH_XOEC",M1534,IF(Input!F$4="GMH_Korea",O1534,IF(Input!F$4="GMH_EU",Q1534,IF(Input!F$4="Skysuper",#REF!,IF(Input!F$4="SkyII",#REF!,IF(Input!F$4="XO-8000",#REF!, "FALSE")))))))</f>
        <v>0</v>
      </c>
      <c r="J1534" s="210" t="s">
        <v>10359</v>
      </c>
      <c r="K1534" s="268">
        <v>0</v>
      </c>
      <c r="L1534" s="270" t="s">
        <v>10359</v>
      </c>
      <c r="M1534" s="270">
        <v>0</v>
      </c>
      <c r="N1534" s="270" t="s">
        <v>10359</v>
      </c>
      <c r="O1534" s="270">
        <v>0</v>
      </c>
      <c r="P1534" s="270" t="s">
        <v>10359</v>
      </c>
      <c r="Q1534" s="270">
        <v>0</v>
      </c>
      <c r="R1534" s="74"/>
      <c r="S1534" s="75" t="str">
        <f t="shared" si="132"/>
        <v>0000</v>
      </c>
      <c r="T1534" s="75" t="str">
        <f t="shared" si="130"/>
        <v>00000000000000000000000000000000</v>
      </c>
      <c r="V1534" s="197"/>
      <c r="W1534" s="75">
        <f t="shared" si="131"/>
        <v>0</v>
      </c>
      <c r="AE1534" s="479"/>
    </row>
    <row r="1535" spans="1:31" s="75" customFormat="1" ht="13.5" x14ac:dyDescent="0.2">
      <c r="A1535" s="211">
        <v>1532</v>
      </c>
      <c r="B1535" s="212" t="s">
        <v>6600</v>
      </c>
      <c r="C1535" s="213" t="s">
        <v>6600</v>
      </c>
      <c r="D1535" s="213" t="s">
        <v>6600</v>
      </c>
      <c r="E1535" s="213" t="s">
        <v>6600</v>
      </c>
      <c r="F1535" s="213" t="s">
        <v>6600</v>
      </c>
      <c r="G1535" s="214" t="s">
        <v>6600</v>
      </c>
      <c r="H1535" s="208" t="str">
        <f>IF(Input!F$4="GMH_OECC",J1535,IF(Input!F$4="GMH_XOEC",L1535,IF(Input!F$4="GMH_Korea",N1535,IF(Input!F$4="GMH_EU",P1535,IF(Input!F$4="Skysuper",#REF!,IF(Input!F$4="SkyII",#REF!,IF(Input!F$4="XO-8000",#REF!, "FALSE")))))))</f>
        <v>00</v>
      </c>
      <c r="I1535" s="209">
        <f>IF(Input!F$4="GMH_OECC",K1535,IF(Input!F$4="GMH_XOEC",M1535,IF(Input!F$4="GMH_Korea",O1535,IF(Input!F$4="GMH_EU",Q1535,IF(Input!F$4="Skysuper",#REF!,IF(Input!F$4="SkyII",#REF!,IF(Input!F$4="XO-8000",#REF!, "FALSE")))))))</f>
        <v>0</v>
      </c>
      <c r="J1535" s="210" t="s">
        <v>10359</v>
      </c>
      <c r="K1535" s="268">
        <v>0</v>
      </c>
      <c r="L1535" s="270" t="s">
        <v>10359</v>
      </c>
      <c r="M1535" s="270">
        <v>0</v>
      </c>
      <c r="N1535" s="270" t="s">
        <v>10359</v>
      </c>
      <c r="O1535" s="270">
        <v>0</v>
      </c>
      <c r="P1535" s="270" t="s">
        <v>10359</v>
      </c>
      <c r="Q1535" s="270">
        <v>0</v>
      </c>
      <c r="R1535" s="74"/>
      <c r="S1535" s="75" t="str">
        <f t="shared" si="132"/>
        <v>0000</v>
      </c>
      <c r="T1535" s="75" t="str">
        <f t="shared" si="130"/>
        <v>00000000000000000000000000000000</v>
      </c>
      <c r="V1535" s="197"/>
      <c r="W1535" s="75">
        <f t="shared" si="131"/>
        <v>0</v>
      </c>
      <c r="AE1535" s="479"/>
    </row>
    <row r="1536" spans="1:31" s="75" customFormat="1" ht="13.5" x14ac:dyDescent="0.2">
      <c r="A1536" s="211">
        <v>1533</v>
      </c>
      <c r="B1536" s="212" t="s">
        <v>6600</v>
      </c>
      <c r="C1536" s="213" t="s">
        <v>6600</v>
      </c>
      <c r="D1536" s="213" t="s">
        <v>6600</v>
      </c>
      <c r="E1536" s="213" t="s">
        <v>6600</v>
      </c>
      <c r="F1536" s="213" t="s">
        <v>6600</v>
      </c>
      <c r="G1536" s="214" t="s">
        <v>6600</v>
      </c>
      <c r="H1536" s="208" t="str">
        <f>IF(Input!F$4="GMH_OECC",J1536,IF(Input!F$4="GMH_XOEC",L1536,IF(Input!F$4="GMH_Korea",N1536,IF(Input!F$4="GMH_EU",P1536,IF(Input!F$4="Skysuper",#REF!,IF(Input!F$4="SkyII",#REF!,IF(Input!F$4="XO-8000",#REF!, "FALSE")))))))</f>
        <v>00</v>
      </c>
      <c r="I1536" s="209">
        <f>IF(Input!F$4="GMH_OECC",K1536,IF(Input!F$4="GMH_XOEC",M1536,IF(Input!F$4="GMH_Korea",O1536,IF(Input!F$4="GMH_EU",Q1536,IF(Input!F$4="Skysuper",#REF!,IF(Input!F$4="SkyII",#REF!,IF(Input!F$4="XO-8000",#REF!, "FALSE")))))))</f>
        <v>0</v>
      </c>
      <c r="J1536" s="210" t="s">
        <v>10359</v>
      </c>
      <c r="K1536" s="268">
        <v>0</v>
      </c>
      <c r="L1536" s="270" t="s">
        <v>10359</v>
      </c>
      <c r="M1536" s="270">
        <v>0</v>
      </c>
      <c r="N1536" s="270" t="s">
        <v>10359</v>
      </c>
      <c r="O1536" s="270">
        <v>0</v>
      </c>
      <c r="P1536" s="270" t="s">
        <v>10359</v>
      </c>
      <c r="Q1536" s="270">
        <v>0</v>
      </c>
      <c r="R1536" s="74"/>
      <c r="S1536" s="75" t="str">
        <f t="shared" si="132"/>
        <v>0000</v>
      </c>
      <c r="T1536" s="75" t="str">
        <f t="shared" si="130"/>
        <v>00000000000000000000000000000000</v>
      </c>
      <c r="V1536" s="197"/>
      <c r="W1536" s="75">
        <f t="shared" si="131"/>
        <v>0</v>
      </c>
      <c r="AE1536" s="479"/>
    </row>
    <row r="1537" spans="1:31" s="75" customFormat="1" ht="13.5" x14ac:dyDescent="0.2">
      <c r="A1537" s="211">
        <v>1534</v>
      </c>
      <c r="B1537" s="212" t="s">
        <v>6600</v>
      </c>
      <c r="C1537" s="213" t="s">
        <v>6600</v>
      </c>
      <c r="D1537" s="213" t="s">
        <v>6600</v>
      </c>
      <c r="E1537" s="213" t="s">
        <v>6600</v>
      </c>
      <c r="F1537" s="213" t="s">
        <v>6600</v>
      </c>
      <c r="G1537" s="214" t="s">
        <v>6600</v>
      </c>
      <c r="H1537" s="208" t="str">
        <f>IF(Input!F$4="GMH_OECC",J1537,IF(Input!F$4="GMH_XOEC",L1537,IF(Input!F$4="GMH_Korea",N1537,IF(Input!F$4="GMH_EU",P1537,IF(Input!F$4="Skysuper",#REF!,IF(Input!F$4="SkyII",#REF!,IF(Input!F$4="XO-8000",#REF!, "FALSE")))))))</f>
        <v>00</v>
      </c>
      <c r="I1537" s="209">
        <f>IF(Input!F$4="GMH_OECC",K1537,IF(Input!F$4="GMH_XOEC",M1537,IF(Input!F$4="GMH_Korea",O1537,IF(Input!F$4="GMH_EU",Q1537,IF(Input!F$4="Skysuper",#REF!,IF(Input!F$4="SkyII",#REF!,IF(Input!F$4="XO-8000",#REF!, "FALSE")))))))</f>
        <v>0</v>
      </c>
      <c r="J1537" s="210" t="s">
        <v>10359</v>
      </c>
      <c r="K1537" s="268">
        <v>0</v>
      </c>
      <c r="L1537" s="270" t="s">
        <v>10359</v>
      </c>
      <c r="M1537" s="270">
        <v>0</v>
      </c>
      <c r="N1537" s="270" t="s">
        <v>10359</v>
      </c>
      <c r="O1537" s="270">
        <v>0</v>
      </c>
      <c r="P1537" s="270" t="s">
        <v>10359</v>
      </c>
      <c r="Q1537" s="270">
        <v>0</v>
      </c>
      <c r="R1537" s="74"/>
      <c r="S1537" s="75" t="str">
        <f t="shared" si="132"/>
        <v>0000</v>
      </c>
      <c r="T1537" s="75" t="str">
        <f t="shared" si="130"/>
        <v>00000000000000000000000000000000</v>
      </c>
      <c r="V1537" s="197"/>
      <c r="W1537" s="75">
        <f t="shared" si="131"/>
        <v>0</v>
      </c>
      <c r="AE1537" s="479"/>
    </row>
    <row r="1538" spans="1:31" s="75" customFormat="1" ht="13.5" x14ac:dyDescent="0.2">
      <c r="A1538" s="211">
        <v>1535</v>
      </c>
      <c r="B1538" s="212" t="s">
        <v>6600</v>
      </c>
      <c r="C1538" s="213" t="s">
        <v>6600</v>
      </c>
      <c r="D1538" s="213" t="s">
        <v>6600</v>
      </c>
      <c r="E1538" s="213" t="s">
        <v>6600</v>
      </c>
      <c r="F1538" s="213" t="s">
        <v>6600</v>
      </c>
      <c r="G1538" s="214" t="s">
        <v>6600</v>
      </c>
      <c r="H1538" s="208" t="str">
        <f>IF(Input!F$4="GMH_OECC",J1538,IF(Input!F$4="GMH_XOEC",L1538,IF(Input!F$4="GMH_Korea",N1538,IF(Input!F$4="GMH_EU",P1538,IF(Input!F$4="Skysuper",#REF!,IF(Input!F$4="SkyII",#REF!,IF(Input!F$4="XO-8000",#REF!, "FALSE")))))))</f>
        <v>00</v>
      </c>
      <c r="I1538" s="209">
        <f>IF(Input!F$4="GMH_OECC",K1538,IF(Input!F$4="GMH_XOEC",M1538,IF(Input!F$4="GMH_Korea",O1538,IF(Input!F$4="GMH_EU",Q1538,IF(Input!F$4="Skysuper",#REF!,IF(Input!F$4="SkyII",#REF!,IF(Input!F$4="XO-8000",#REF!, "FALSE")))))))</f>
        <v>0</v>
      </c>
      <c r="J1538" s="210" t="s">
        <v>10359</v>
      </c>
      <c r="K1538" s="268">
        <v>0</v>
      </c>
      <c r="L1538" s="270" t="s">
        <v>10359</v>
      </c>
      <c r="M1538" s="270">
        <v>0</v>
      </c>
      <c r="N1538" s="270" t="s">
        <v>10359</v>
      </c>
      <c r="O1538" s="270">
        <v>0</v>
      </c>
      <c r="P1538" s="270" t="s">
        <v>10359</v>
      </c>
      <c r="Q1538" s="270">
        <v>0</v>
      </c>
      <c r="R1538" s="74"/>
      <c r="S1538" s="75" t="str">
        <f t="shared" si="132"/>
        <v>0000</v>
      </c>
      <c r="T1538" s="75" t="str">
        <f t="shared" si="130"/>
        <v>00000000000000000000000000000000</v>
      </c>
      <c r="V1538" s="197"/>
      <c r="W1538" s="75">
        <f t="shared" si="131"/>
        <v>0</v>
      </c>
      <c r="AE1538" s="479"/>
    </row>
    <row r="1539" spans="1:31" s="75" customFormat="1" ht="13.5" x14ac:dyDescent="0.2">
      <c r="A1539" s="211">
        <v>1536</v>
      </c>
      <c r="B1539" s="212" t="s">
        <v>6600</v>
      </c>
      <c r="C1539" s="213" t="s">
        <v>6600</v>
      </c>
      <c r="D1539" s="213" t="s">
        <v>6600</v>
      </c>
      <c r="E1539" s="213" t="s">
        <v>6600</v>
      </c>
      <c r="F1539" s="213" t="s">
        <v>6600</v>
      </c>
      <c r="G1539" s="214" t="s">
        <v>6600</v>
      </c>
      <c r="H1539" s="208" t="str">
        <f>IF(Input!F$4="GMH_OECC",J1539,IF(Input!F$4="GMH_XOEC",L1539,IF(Input!F$4="GMH_Korea",N1539,IF(Input!F$4="GMH_EU",P1539,IF(Input!F$4="Skysuper",#REF!,IF(Input!F$4="SkyII",#REF!,IF(Input!F$4="XO-8000",#REF!, "FALSE")))))))</f>
        <v>00</v>
      </c>
      <c r="I1539" s="209">
        <f>IF(Input!F$4="GMH_OECC",K1539,IF(Input!F$4="GMH_XOEC",M1539,IF(Input!F$4="GMH_Korea",O1539,IF(Input!F$4="GMH_EU",Q1539,IF(Input!F$4="Skysuper",#REF!,IF(Input!F$4="SkyII",#REF!,IF(Input!F$4="XO-8000",#REF!, "FALSE")))))))</f>
        <v>0</v>
      </c>
      <c r="J1539" s="210" t="s">
        <v>10359</v>
      </c>
      <c r="K1539" s="268">
        <v>0</v>
      </c>
      <c r="L1539" s="270" t="s">
        <v>10359</v>
      </c>
      <c r="M1539" s="270">
        <v>0</v>
      </c>
      <c r="N1539" s="270" t="s">
        <v>10359</v>
      </c>
      <c r="O1539" s="270">
        <v>0</v>
      </c>
      <c r="P1539" s="270" t="s">
        <v>10359</v>
      </c>
      <c r="Q1539" s="270">
        <v>0</v>
      </c>
      <c r="R1539" s="74"/>
      <c r="S1539" s="75" t="str">
        <f t="shared" si="132"/>
        <v>0000</v>
      </c>
      <c r="T1539" s="75" t="str">
        <f t="shared" si="130"/>
        <v>00000000000000000000000000000000</v>
      </c>
      <c r="V1539" s="197"/>
      <c r="W1539" s="75">
        <f t="shared" si="131"/>
        <v>0</v>
      </c>
      <c r="AE1539" s="479"/>
    </row>
    <row r="1540" spans="1:31" s="75" customFormat="1" ht="13.5" x14ac:dyDescent="0.2">
      <c r="A1540" s="211">
        <v>1537</v>
      </c>
      <c r="B1540" s="212" t="s">
        <v>6600</v>
      </c>
      <c r="C1540" s="213" t="s">
        <v>6600</v>
      </c>
      <c r="D1540" s="213" t="s">
        <v>6600</v>
      </c>
      <c r="E1540" s="213" t="s">
        <v>6600</v>
      </c>
      <c r="F1540" s="213" t="s">
        <v>6600</v>
      </c>
      <c r="G1540" s="214" t="s">
        <v>6600</v>
      </c>
      <c r="H1540" s="208" t="str">
        <f>IF(Input!F$4="GMH_OECC",J1540,IF(Input!F$4="GMH_XOEC",L1540,IF(Input!F$4="GMH_Korea",N1540,IF(Input!F$4="GMH_EU",P1540,IF(Input!F$4="Skysuper",#REF!,IF(Input!F$4="SkyII",#REF!,IF(Input!F$4="XO-8000",#REF!, "FALSE")))))))</f>
        <v>00</v>
      </c>
      <c r="I1540" s="209">
        <f>IF(Input!F$4="GMH_OECC",K1540,IF(Input!F$4="GMH_XOEC",M1540,IF(Input!F$4="GMH_Korea",O1540,IF(Input!F$4="GMH_EU",Q1540,IF(Input!F$4="Skysuper",#REF!,IF(Input!F$4="SkyII",#REF!,IF(Input!F$4="XO-8000",#REF!, "FALSE")))))))</f>
        <v>0</v>
      </c>
      <c r="J1540" s="210" t="s">
        <v>10359</v>
      </c>
      <c r="K1540" s="268">
        <v>0</v>
      </c>
      <c r="L1540" s="270" t="s">
        <v>10359</v>
      </c>
      <c r="M1540" s="270">
        <v>0</v>
      </c>
      <c r="N1540" s="270" t="s">
        <v>10359</v>
      </c>
      <c r="O1540" s="270">
        <v>0</v>
      </c>
      <c r="P1540" s="270" t="s">
        <v>10359</v>
      </c>
      <c r="Q1540" s="270">
        <v>0</v>
      </c>
      <c r="R1540" s="74"/>
      <c r="S1540" s="75" t="str">
        <f t="shared" si="132"/>
        <v>0000</v>
      </c>
      <c r="T1540" s="75" t="str">
        <f t="shared" ref="T1540:T1603" si="133">CONCATENATE(S1540,S1541,S1542,S1543,S1544,S1545,S1546,S1547)</f>
        <v>00000000000000000000000000000000</v>
      </c>
      <c r="V1540" s="197"/>
      <c r="W1540" s="75">
        <f t="shared" si="131"/>
        <v>0</v>
      </c>
      <c r="AE1540" s="479"/>
    </row>
    <row r="1541" spans="1:31" s="75" customFormat="1" ht="13.5" x14ac:dyDescent="0.2">
      <c r="A1541" s="211">
        <v>1538</v>
      </c>
      <c r="B1541" s="212" t="s">
        <v>6600</v>
      </c>
      <c r="C1541" s="213" t="s">
        <v>6600</v>
      </c>
      <c r="D1541" s="213" t="s">
        <v>6600</v>
      </c>
      <c r="E1541" s="213" t="s">
        <v>6600</v>
      </c>
      <c r="F1541" s="213" t="s">
        <v>6600</v>
      </c>
      <c r="G1541" s="214" t="s">
        <v>6600</v>
      </c>
      <c r="H1541" s="208" t="str">
        <f>IF(Input!F$4="GMH_OECC",J1541,IF(Input!F$4="GMH_XOEC",L1541,IF(Input!F$4="GMH_Korea",N1541,IF(Input!F$4="GMH_EU",P1541,IF(Input!F$4="Skysuper",#REF!,IF(Input!F$4="SkyII",#REF!,IF(Input!F$4="XO-8000",#REF!, "FALSE")))))))</f>
        <v>00</v>
      </c>
      <c r="I1541" s="209">
        <f>IF(Input!F$4="GMH_OECC",K1541,IF(Input!F$4="GMH_XOEC",M1541,IF(Input!F$4="GMH_Korea",O1541,IF(Input!F$4="GMH_EU",Q1541,IF(Input!F$4="Skysuper",#REF!,IF(Input!F$4="SkyII",#REF!,IF(Input!F$4="XO-8000",#REF!, "FALSE")))))))</f>
        <v>0</v>
      </c>
      <c r="J1541" s="210" t="s">
        <v>10359</v>
      </c>
      <c r="K1541" s="268">
        <v>0</v>
      </c>
      <c r="L1541" s="270" t="s">
        <v>10359</v>
      </c>
      <c r="M1541" s="270">
        <v>0</v>
      </c>
      <c r="N1541" s="270" t="s">
        <v>10359</v>
      </c>
      <c r="O1541" s="270">
        <v>0</v>
      </c>
      <c r="P1541" s="270" t="s">
        <v>10359</v>
      </c>
      <c r="Q1541" s="270">
        <v>0</v>
      </c>
      <c r="R1541" s="74"/>
      <c r="S1541" s="75" t="str">
        <f t="shared" si="132"/>
        <v>0000</v>
      </c>
      <c r="T1541" s="75" t="str">
        <f t="shared" si="133"/>
        <v>00000000000000000000000000000000</v>
      </c>
      <c r="V1541" s="197"/>
      <c r="W1541" s="75">
        <f t="shared" si="131"/>
        <v>0</v>
      </c>
      <c r="AE1541" s="479"/>
    </row>
    <row r="1542" spans="1:31" s="75" customFormat="1" ht="13.5" x14ac:dyDescent="0.2">
      <c r="A1542" s="211">
        <v>1539</v>
      </c>
      <c r="B1542" s="212" t="s">
        <v>6600</v>
      </c>
      <c r="C1542" s="213" t="s">
        <v>6600</v>
      </c>
      <c r="D1542" s="213" t="s">
        <v>6600</v>
      </c>
      <c r="E1542" s="213" t="s">
        <v>6600</v>
      </c>
      <c r="F1542" s="213" t="s">
        <v>6600</v>
      </c>
      <c r="G1542" s="214" t="s">
        <v>6600</v>
      </c>
      <c r="H1542" s="208" t="str">
        <f>IF(Input!F$4="GMH_OECC",J1542,IF(Input!F$4="GMH_XOEC",L1542,IF(Input!F$4="GMH_Korea",N1542,IF(Input!F$4="GMH_EU",P1542,IF(Input!F$4="Skysuper",#REF!,IF(Input!F$4="SkyII",#REF!,IF(Input!F$4="XO-8000",#REF!, "FALSE")))))))</f>
        <v>00</v>
      </c>
      <c r="I1542" s="209">
        <f>IF(Input!F$4="GMH_OECC",K1542,IF(Input!F$4="GMH_XOEC",M1542,IF(Input!F$4="GMH_Korea",O1542,IF(Input!F$4="GMH_EU",Q1542,IF(Input!F$4="Skysuper",#REF!,IF(Input!F$4="SkyII",#REF!,IF(Input!F$4="XO-8000",#REF!, "FALSE")))))))</f>
        <v>0</v>
      </c>
      <c r="J1542" s="210" t="s">
        <v>10359</v>
      </c>
      <c r="K1542" s="268">
        <v>0</v>
      </c>
      <c r="L1542" s="270" t="s">
        <v>10359</v>
      </c>
      <c r="M1542" s="270">
        <v>0</v>
      </c>
      <c r="N1542" s="270" t="s">
        <v>10359</v>
      </c>
      <c r="O1542" s="270">
        <v>0</v>
      </c>
      <c r="P1542" s="270" t="s">
        <v>10359</v>
      </c>
      <c r="Q1542" s="270">
        <v>0</v>
      </c>
      <c r="R1542" s="74"/>
      <c r="S1542" s="75" t="str">
        <f t="shared" si="132"/>
        <v>0000</v>
      </c>
      <c r="T1542" s="75" t="str">
        <f t="shared" si="133"/>
        <v>00000000000000000000000000000000</v>
      </c>
      <c r="V1542" s="197"/>
      <c r="W1542" s="75">
        <f t="shared" ref="W1542:W1605" si="134">HEX2DEC(RIGHT(S1542,2))+HEX2DEC(RIGHT(S1543,2))+HEX2DEC(RIGHT(S1544,2))+HEX2DEC(RIGHT(S1545,2))+HEX2DEC(LEFT(S1542,2))+HEX2DEC(LEFT(S1543,2))+HEX2DEC(LEFT(S1544,2))+HEX2DEC(LEFT(S1545,2))+HEX2DEC(RIGHT(S1546,2))+HEX2DEC(RIGHT(S1547,2))+HEX2DEC(RIGHT(S1548,2))+HEX2DEC(RIGHT(S1549,2))+HEX2DEC(LEFT(S1546,2))+HEX2DEC(LEFT(S1547,2))+HEX2DEC(LEFT(S1548,2))+HEX2DEC(LEFT(S1549,2))</f>
        <v>0</v>
      </c>
      <c r="AE1542" s="479"/>
    </row>
    <row r="1543" spans="1:31" s="75" customFormat="1" ht="13.5" x14ac:dyDescent="0.2">
      <c r="A1543" s="211">
        <v>1540</v>
      </c>
      <c r="B1543" s="212" t="s">
        <v>6600</v>
      </c>
      <c r="C1543" s="213" t="s">
        <v>6600</v>
      </c>
      <c r="D1543" s="213" t="s">
        <v>6600</v>
      </c>
      <c r="E1543" s="213" t="s">
        <v>6600</v>
      </c>
      <c r="F1543" s="213" t="s">
        <v>6600</v>
      </c>
      <c r="G1543" s="214" t="s">
        <v>6600</v>
      </c>
      <c r="H1543" s="208" t="str">
        <f>IF(Input!F$4="GMH_OECC",J1543,IF(Input!F$4="GMH_XOEC",L1543,IF(Input!F$4="GMH_Korea",N1543,IF(Input!F$4="GMH_EU",P1543,IF(Input!F$4="Skysuper",#REF!,IF(Input!F$4="SkyII",#REF!,IF(Input!F$4="XO-8000",#REF!, "FALSE")))))))</f>
        <v>00</v>
      </c>
      <c r="I1543" s="209">
        <f>IF(Input!F$4="GMH_OECC",K1543,IF(Input!F$4="GMH_XOEC",M1543,IF(Input!F$4="GMH_Korea",O1543,IF(Input!F$4="GMH_EU",Q1543,IF(Input!F$4="Skysuper",#REF!,IF(Input!F$4="SkyII",#REF!,IF(Input!F$4="XO-8000",#REF!, "FALSE")))))))</f>
        <v>0</v>
      </c>
      <c r="J1543" s="210" t="s">
        <v>10359</v>
      </c>
      <c r="K1543" s="268">
        <v>0</v>
      </c>
      <c r="L1543" s="270" t="s">
        <v>10359</v>
      </c>
      <c r="M1543" s="270">
        <v>0</v>
      </c>
      <c r="N1543" s="270" t="s">
        <v>10359</v>
      </c>
      <c r="O1543" s="270">
        <v>0</v>
      </c>
      <c r="P1543" s="270" t="s">
        <v>10359</v>
      </c>
      <c r="Q1543" s="270">
        <v>0</v>
      </c>
      <c r="R1543" s="74"/>
      <c r="S1543" s="75" t="str">
        <f t="shared" si="132"/>
        <v>0000</v>
      </c>
      <c r="T1543" s="75" t="str">
        <f t="shared" si="133"/>
        <v>00000000000000000000000000000000</v>
      </c>
      <c r="V1543" s="197"/>
      <c r="W1543" s="75">
        <f t="shared" si="134"/>
        <v>0</v>
      </c>
      <c r="AE1543" s="479"/>
    </row>
    <row r="1544" spans="1:31" s="75" customFormat="1" ht="13.5" x14ac:dyDescent="0.2">
      <c r="A1544" s="211">
        <v>1541</v>
      </c>
      <c r="B1544" s="212" t="s">
        <v>6600</v>
      </c>
      <c r="C1544" s="213" t="s">
        <v>6600</v>
      </c>
      <c r="D1544" s="213" t="s">
        <v>6600</v>
      </c>
      <c r="E1544" s="213" t="s">
        <v>6600</v>
      </c>
      <c r="F1544" s="213" t="s">
        <v>6600</v>
      </c>
      <c r="G1544" s="214" t="s">
        <v>6600</v>
      </c>
      <c r="H1544" s="208" t="str">
        <f>IF(Input!F$4="GMH_OECC",J1544,IF(Input!F$4="GMH_XOEC",L1544,IF(Input!F$4="GMH_Korea",N1544,IF(Input!F$4="GMH_EU",P1544,IF(Input!F$4="Skysuper",#REF!,IF(Input!F$4="SkyII",#REF!,IF(Input!F$4="XO-8000",#REF!, "FALSE")))))))</f>
        <v>00</v>
      </c>
      <c r="I1544" s="209">
        <f>IF(Input!F$4="GMH_OECC",K1544,IF(Input!F$4="GMH_XOEC",M1544,IF(Input!F$4="GMH_Korea",O1544,IF(Input!F$4="GMH_EU",Q1544,IF(Input!F$4="Skysuper",#REF!,IF(Input!F$4="SkyII",#REF!,IF(Input!F$4="XO-8000",#REF!, "FALSE")))))))</f>
        <v>0</v>
      </c>
      <c r="J1544" s="210" t="s">
        <v>10359</v>
      </c>
      <c r="K1544" s="268">
        <v>0</v>
      </c>
      <c r="L1544" s="270" t="s">
        <v>10359</v>
      </c>
      <c r="M1544" s="270">
        <v>0</v>
      </c>
      <c r="N1544" s="270" t="s">
        <v>10359</v>
      </c>
      <c r="O1544" s="270">
        <v>0</v>
      </c>
      <c r="P1544" s="270" t="s">
        <v>10359</v>
      </c>
      <c r="Q1544" s="270">
        <v>0</v>
      </c>
      <c r="R1544" s="74"/>
      <c r="S1544" s="75" t="str">
        <f t="shared" si="132"/>
        <v>0000</v>
      </c>
      <c r="T1544" s="75" t="str">
        <f t="shared" si="133"/>
        <v>00000000000000000000000000000000</v>
      </c>
      <c r="V1544" s="197"/>
      <c r="W1544" s="75">
        <f t="shared" si="134"/>
        <v>0</v>
      </c>
      <c r="AE1544" s="479"/>
    </row>
    <row r="1545" spans="1:31" s="75" customFormat="1" ht="13.5" x14ac:dyDescent="0.2">
      <c r="A1545" s="211">
        <v>1542</v>
      </c>
      <c r="B1545" s="212" t="s">
        <v>6600</v>
      </c>
      <c r="C1545" s="213" t="s">
        <v>6600</v>
      </c>
      <c r="D1545" s="213" t="s">
        <v>6600</v>
      </c>
      <c r="E1545" s="213" t="s">
        <v>6600</v>
      </c>
      <c r="F1545" s="213" t="s">
        <v>6600</v>
      </c>
      <c r="G1545" s="214" t="s">
        <v>6600</v>
      </c>
      <c r="H1545" s="208" t="str">
        <f>IF(Input!F$4="GMH_OECC",J1545,IF(Input!F$4="GMH_XOEC",L1545,IF(Input!F$4="GMH_Korea",N1545,IF(Input!F$4="GMH_EU",P1545,IF(Input!F$4="Skysuper",#REF!,IF(Input!F$4="SkyII",#REF!,IF(Input!F$4="XO-8000",#REF!, "FALSE")))))))</f>
        <v>00</v>
      </c>
      <c r="I1545" s="209">
        <f>IF(Input!F$4="GMH_OECC",K1545,IF(Input!F$4="GMH_XOEC",M1545,IF(Input!F$4="GMH_Korea",O1545,IF(Input!F$4="GMH_EU",Q1545,IF(Input!F$4="Skysuper",#REF!,IF(Input!F$4="SkyII",#REF!,IF(Input!F$4="XO-8000",#REF!, "FALSE")))))))</f>
        <v>0</v>
      </c>
      <c r="J1545" s="210" t="s">
        <v>10359</v>
      </c>
      <c r="K1545" s="268">
        <v>0</v>
      </c>
      <c r="L1545" s="270" t="s">
        <v>10359</v>
      </c>
      <c r="M1545" s="270">
        <v>0</v>
      </c>
      <c r="N1545" s="270" t="s">
        <v>10359</v>
      </c>
      <c r="O1545" s="270">
        <v>0</v>
      </c>
      <c r="P1545" s="270" t="s">
        <v>10359</v>
      </c>
      <c r="Q1545" s="270">
        <v>0</v>
      </c>
      <c r="R1545" s="74"/>
      <c r="S1545" s="75" t="str">
        <f t="shared" si="132"/>
        <v>0000</v>
      </c>
      <c r="T1545" s="75" t="str">
        <f t="shared" si="133"/>
        <v>00000000000000000000000000000000</v>
      </c>
      <c r="V1545" s="197"/>
      <c r="W1545" s="75">
        <f t="shared" si="134"/>
        <v>0</v>
      </c>
      <c r="AE1545" s="479"/>
    </row>
    <row r="1546" spans="1:31" s="75" customFormat="1" ht="13.5" x14ac:dyDescent="0.2">
      <c r="A1546" s="211">
        <v>1543</v>
      </c>
      <c r="B1546" s="212" t="s">
        <v>6600</v>
      </c>
      <c r="C1546" s="213" t="s">
        <v>6600</v>
      </c>
      <c r="D1546" s="213" t="s">
        <v>6600</v>
      </c>
      <c r="E1546" s="213" t="s">
        <v>6600</v>
      </c>
      <c r="F1546" s="213" t="s">
        <v>6600</v>
      </c>
      <c r="G1546" s="214" t="s">
        <v>6600</v>
      </c>
      <c r="H1546" s="208" t="str">
        <f>IF(Input!F$4="GMH_OECC",J1546,IF(Input!F$4="GMH_XOEC",L1546,IF(Input!F$4="GMH_Korea",N1546,IF(Input!F$4="GMH_EU",P1546,IF(Input!F$4="Skysuper",#REF!,IF(Input!F$4="SkyII",#REF!,IF(Input!F$4="XO-8000",#REF!, "FALSE")))))))</f>
        <v>00</v>
      </c>
      <c r="I1546" s="209">
        <f>IF(Input!F$4="GMH_OECC",K1546,IF(Input!F$4="GMH_XOEC",M1546,IF(Input!F$4="GMH_Korea",O1546,IF(Input!F$4="GMH_EU",Q1546,IF(Input!F$4="Skysuper",#REF!,IF(Input!F$4="SkyII",#REF!,IF(Input!F$4="XO-8000",#REF!, "FALSE")))))))</f>
        <v>0</v>
      </c>
      <c r="J1546" s="210" t="s">
        <v>10359</v>
      </c>
      <c r="K1546" s="268">
        <v>0</v>
      </c>
      <c r="L1546" s="270" t="s">
        <v>10359</v>
      </c>
      <c r="M1546" s="270">
        <v>0</v>
      </c>
      <c r="N1546" s="270" t="s">
        <v>10359</v>
      </c>
      <c r="O1546" s="270">
        <v>0</v>
      </c>
      <c r="P1546" s="270" t="s">
        <v>10359</v>
      </c>
      <c r="Q1546" s="270">
        <v>0</v>
      </c>
      <c r="R1546" s="74"/>
      <c r="S1546" s="75" t="str">
        <f t="shared" si="132"/>
        <v>0000</v>
      </c>
      <c r="T1546" s="75" t="str">
        <f t="shared" si="133"/>
        <v>00000000000000000000000000000000</v>
      </c>
      <c r="V1546" s="197"/>
      <c r="W1546" s="75">
        <f t="shared" si="134"/>
        <v>0</v>
      </c>
      <c r="AE1546" s="479"/>
    </row>
    <row r="1547" spans="1:31" s="75" customFormat="1" ht="13.5" x14ac:dyDescent="0.2">
      <c r="A1547" s="211">
        <v>1544</v>
      </c>
      <c r="B1547" s="212" t="s">
        <v>6600</v>
      </c>
      <c r="C1547" s="213" t="s">
        <v>6600</v>
      </c>
      <c r="D1547" s="213" t="s">
        <v>6600</v>
      </c>
      <c r="E1547" s="213" t="s">
        <v>6600</v>
      </c>
      <c r="F1547" s="213" t="s">
        <v>6600</v>
      </c>
      <c r="G1547" s="214" t="s">
        <v>6600</v>
      </c>
      <c r="H1547" s="208" t="str">
        <f>IF(Input!F$4="GMH_OECC",J1547,IF(Input!F$4="GMH_XOEC",L1547,IF(Input!F$4="GMH_Korea",N1547,IF(Input!F$4="GMH_EU",P1547,IF(Input!F$4="Skysuper",#REF!,IF(Input!F$4="SkyII",#REF!,IF(Input!F$4="XO-8000",#REF!, "FALSE")))))))</f>
        <v>00</v>
      </c>
      <c r="I1547" s="209">
        <f>IF(Input!F$4="GMH_OECC",K1547,IF(Input!F$4="GMH_XOEC",M1547,IF(Input!F$4="GMH_Korea",O1547,IF(Input!F$4="GMH_EU",Q1547,IF(Input!F$4="Skysuper",#REF!,IF(Input!F$4="SkyII",#REF!,IF(Input!F$4="XO-8000",#REF!, "FALSE")))))))</f>
        <v>0</v>
      </c>
      <c r="J1547" s="210" t="s">
        <v>10359</v>
      </c>
      <c r="K1547" s="268">
        <v>0</v>
      </c>
      <c r="L1547" s="270" t="s">
        <v>10359</v>
      </c>
      <c r="M1547" s="270">
        <v>0</v>
      </c>
      <c r="N1547" s="270" t="s">
        <v>10359</v>
      </c>
      <c r="O1547" s="270">
        <v>0</v>
      </c>
      <c r="P1547" s="270" t="s">
        <v>10359</v>
      </c>
      <c r="Q1547" s="270">
        <v>0</v>
      </c>
      <c r="R1547" s="74"/>
      <c r="S1547" s="75" t="str">
        <f t="shared" si="132"/>
        <v>0000</v>
      </c>
      <c r="T1547" s="75" t="str">
        <f t="shared" si="133"/>
        <v>00000000000000000000000000000000</v>
      </c>
      <c r="V1547" s="197"/>
      <c r="W1547" s="75">
        <f t="shared" si="134"/>
        <v>0</v>
      </c>
      <c r="AE1547" s="479"/>
    </row>
    <row r="1548" spans="1:31" s="75" customFormat="1" ht="13.5" x14ac:dyDescent="0.2">
      <c r="A1548" s="211">
        <v>1545</v>
      </c>
      <c r="B1548" s="212" t="s">
        <v>6600</v>
      </c>
      <c r="C1548" s="213" t="s">
        <v>6600</v>
      </c>
      <c r="D1548" s="213" t="s">
        <v>6600</v>
      </c>
      <c r="E1548" s="213" t="s">
        <v>6600</v>
      </c>
      <c r="F1548" s="213" t="s">
        <v>6600</v>
      </c>
      <c r="G1548" s="214" t="s">
        <v>6600</v>
      </c>
      <c r="H1548" s="208" t="str">
        <f>IF(Input!F$4="GMH_OECC",J1548,IF(Input!F$4="GMH_XOEC",L1548,IF(Input!F$4="GMH_Korea",N1548,IF(Input!F$4="GMH_EU",P1548,IF(Input!F$4="Skysuper",#REF!,IF(Input!F$4="SkyII",#REF!,IF(Input!F$4="XO-8000",#REF!, "FALSE")))))))</f>
        <v>00</v>
      </c>
      <c r="I1548" s="209">
        <f>IF(Input!F$4="GMH_OECC",K1548,IF(Input!F$4="GMH_XOEC",M1548,IF(Input!F$4="GMH_Korea",O1548,IF(Input!F$4="GMH_EU",Q1548,IF(Input!F$4="Skysuper",#REF!,IF(Input!F$4="SkyII",#REF!,IF(Input!F$4="XO-8000",#REF!, "FALSE")))))))</f>
        <v>0</v>
      </c>
      <c r="J1548" s="210" t="s">
        <v>10359</v>
      </c>
      <c r="K1548" s="268">
        <v>0</v>
      </c>
      <c r="L1548" s="270" t="s">
        <v>10359</v>
      </c>
      <c r="M1548" s="270">
        <v>0</v>
      </c>
      <c r="N1548" s="270" t="s">
        <v>10359</v>
      </c>
      <c r="O1548" s="270">
        <v>0</v>
      </c>
      <c r="P1548" s="270" t="s">
        <v>10359</v>
      </c>
      <c r="Q1548" s="270">
        <v>0</v>
      </c>
      <c r="R1548" s="74"/>
      <c r="S1548" s="75" t="str">
        <f t="shared" si="132"/>
        <v>0000</v>
      </c>
      <c r="T1548" s="75" t="str">
        <f t="shared" si="133"/>
        <v>00000000000000000000000000000000</v>
      </c>
      <c r="V1548" s="197"/>
      <c r="W1548" s="75">
        <f t="shared" si="134"/>
        <v>0</v>
      </c>
      <c r="AE1548" s="479"/>
    </row>
    <row r="1549" spans="1:31" s="75" customFormat="1" ht="13.5" x14ac:dyDescent="0.2">
      <c r="A1549" s="211">
        <v>1546</v>
      </c>
      <c r="B1549" s="212" t="s">
        <v>6600</v>
      </c>
      <c r="C1549" s="213" t="s">
        <v>6600</v>
      </c>
      <c r="D1549" s="213" t="s">
        <v>6600</v>
      </c>
      <c r="E1549" s="213" t="s">
        <v>6600</v>
      </c>
      <c r="F1549" s="213" t="s">
        <v>6600</v>
      </c>
      <c r="G1549" s="214" t="s">
        <v>6600</v>
      </c>
      <c r="H1549" s="208" t="str">
        <f>IF(Input!F$4="GMH_OECC",J1549,IF(Input!F$4="GMH_XOEC",L1549,IF(Input!F$4="GMH_Korea",N1549,IF(Input!F$4="GMH_EU",P1549,IF(Input!F$4="Skysuper",#REF!,IF(Input!F$4="SkyII",#REF!,IF(Input!F$4="XO-8000",#REF!, "FALSE")))))))</f>
        <v>00</v>
      </c>
      <c r="I1549" s="209">
        <f>IF(Input!F$4="GMH_OECC",K1549,IF(Input!F$4="GMH_XOEC",M1549,IF(Input!F$4="GMH_Korea",O1549,IF(Input!F$4="GMH_EU",Q1549,IF(Input!F$4="Skysuper",#REF!,IF(Input!F$4="SkyII",#REF!,IF(Input!F$4="XO-8000",#REF!, "FALSE")))))))</f>
        <v>0</v>
      </c>
      <c r="J1549" s="210" t="s">
        <v>10359</v>
      </c>
      <c r="K1549" s="268">
        <v>0</v>
      </c>
      <c r="L1549" s="270" t="s">
        <v>10359</v>
      </c>
      <c r="M1549" s="270">
        <v>0</v>
      </c>
      <c r="N1549" s="270" t="s">
        <v>10359</v>
      </c>
      <c r="O1549" s="270">
        <v>0</v>
      </c>
      <c r="P1549" s="270" t="s">
        <v>10359</v>
      </c>
      <c r="Q1549" s="270">
        <v>0</v>
      </c>
      <c r="R1549" s="74"/>
      <c r="S1549" s="75" t="str">
        <f t="shared" si="132"/>
        <v>0000</v>
      </c>
      <c r="T1549" s="75" t="str">
        <f t="shared" si="133"/>
        <v>00000000000000000000000000000000</v>
      </c>
      <c r="V1549" s="197"/>
      <c r="W1549" s="75">
        <f t="shared" si="134"/>
        <v>0</v>
      </c>
      <c r="AE1549" s="479"/>
    </row>
    <row r="1550" spans="1:31" s="75" customFormat="1" ht="13.5" x14ac:dyDescent="0.2">
      <c r="A1550" s="211">
        <v>1547</v>
      </c>
      <c r="B1550" s="212" t="s">
        <v>6600</v>
      </c>
      <c r="C1550" s="213" t="s">
        <v>6600</v>
      </c>
      <c r="D1550" s="213" t="s">
        <v>6600</v>
      </c>
      <c r="E1550" s="213" t="s">
        <v>6600</v>
      </c>
      <c r="F1550" s="213" t="s">
        <v>6600</v>
      </c>
      <c r="G1550" s="214" t="s">
        <v>6600</v>
      </c>
      <c r="H1550" s="208" t="str">
        <f>IF(Input!F$4="GMH_OECC",J1550,IF(Input!F$4="GMH_XOEC",L1550,IF(Input!F$4="GMH_Korea",N1550,IF(Input!F$4="GMH_EU",P1550,IF(Input!F$4="Skysuper",#REF!,IF(Input!F$4="SkyII",#REF!,IF(Input!F$4="XO-8000",#REF!, "FALSE")))))))</f>
        <v>00</v>
      </c>
      <c r="I1550" s="209">
        <f>IF(Input!F$4="GMH_OECC",K1550,IF(Input!F$4="GMH_XOEC",M1550,IF(Input!F$4="GMH_Korea",O1550,IF(Input!F$4="GMH_EU",Q1550,IF(Input!F$4="Skysuper",#REF!,IF(Input!F$4="SkyII",#REF!,IF(Input!F$4="XO-8000",#REF!, "FALSE")))))))</f>
        <v>0</v>
      </c>
      <c r="J1550" s="210" t="s">
        <v>10359</v>
      </c>
      <c r="K1550" s="268">
        <v>0</v>
      </c>
      <c r="L1550" s="270" t="s">
        <v>10359</v>
      </c>
      <c r="M1550" s="270">
        <v>0</v>
      </c>
      <c r="N1550" s="270" t="s">
        <v>10359</v>
      </c>
      <c r="O1550" s="270">
        <v>0</v>
      </c>
      <c r="P1550" s="270" t="s">
        <v>10359</v>
      </c>
      <c r="Q1550" s="270">
        <v>0</v>
      </c>
      <c r="R1550" s="74"/>
      <c r="S1550" s="75" t="str">
        <f t="shared" si="132"/>
        <v>0000</v>
      </c>
      <c r="T1550" s="75" t="str">
        <f t="shared" si="133"/>
        <v>00000000000000000000000000000000</v>
      </c>
      <c r="V1550" s="197"/>
      <c r="W1550" s="75">
        <f t="shared" si="134"/>
        <v>0</v>
      </c>
      <c r="AE1550" s="479"/>
    </row>
    <row r="1551" spans="1:31" s="75" customFormat="1" ht="13.5" x14ac:dyDescent="0.2">
      <c r="A1551" s="211">
        <v>1548</v>
      </c>
      <c r="B1551" s="212" t="s">
        <v>6600</v>
      </c>
      <c r="C1551" s="213" t="s">
        <v>6600</v>
      </c>
      <c r="D1551" s="213" t="s">
        <v>6600</v>
      </c>
      <c r="E1551" s="213" t="s">
        <v>6600</v>
      </c>
      <c r="F1551" s="213" t="s">
        <v>6600</v>
      </c>
      <c r="G1551" s="214" t="s">
        <v>6600</v>
      </c>
      <c r="H1551" s="208" t="str">
        <f>IF(Input!F$4="GMH_OECC",J1551,IF(Input!F$4="GMH_XOEC",L1551,IF(Input!F$4="GMH_Korea",N1551,IF(Input!F$4="GMH_EU",P1551,IF(Input!F$4="Skysuper",#REF!,IF(Input!F$4="SkyII",#REF!,IF(Input!F$4="XO-8000",#REF!, "FALSE")))))))</f>
        <v>00</v>
      </c>
      <c r="I1551" s="209">
        <f>IF(Input!F$4="GMH_OECC",K1551,IF(Input!F$4="GMH_XOEC",M1551,IF(Input!F$4="GMH_Korea",O1551,IF(Input!F$4="GMH_EU",Q1551,IF(Input!F$4="Skysuper",#REF!,IF(Input!F$4="SkyII",#REF!,IF(Input!F$4="XO-8000",#REF!, "FALSE")))))))</f>
        <v>0</v>
      </c>
      <c r="J1551" s="210" t="s">
        <v>10359</v>
      </c>
      <c r="K1551" s="268">
        <v>0</v>
      </c>
      <c r="L1551" s="270" t="s">
        <v>10359</v>
      </c>
      <c r="M1551" s="270">
        <v>0</v>
      </c>
      <c r="N1551" s="270" t="s">
        <v>10359</v>
      </c>
      <c r="O1551" s="270">
        <v>0</v>
      </c>
      <c r="P1551" s="270" t="s">
        <v>10359</v>
      </c>
      <c r="Q1551" s="270">
        <v>0</v>
      </c>
      <c r="R1551" s="74"/>
      <c r="S1551" s="75" t="str">
        <f t="shared" si="132"/>
        <v>0000</v>
      </c>
      <c r="T1551" s="75" t="str">
        <f t="shared" si="133"/>
        <v>00000000000000000000000000000000</v>
      </c>
      <c r="V1551" s="197"/>
      <c r="W1551" s="75">
        <f t="shared" si="134"/>
        <v>0</v>
      </c>
      <c r="AE1551" s="479"/>
    </row>
    <row r="1552" spans="1:31" s="75" customFormat="1" ht="13.5" x14ac:dyDescent="0.2">
      <c r="A1552" s="211">
        <v>1549</v>
      </c>
      <c r="B1552" s="212" t="s">
        <v>6600</v>
      </c>
      <c r="C1552" s="213" t="s">
        <v>6600</v>
      </c>
      <c r="D1552" s="213" t="s">
        <v>6600</v>
      </c>
      <c r="E1552" s="213" t="s">
        <v>6600</v>
      </c>
      <c r="F1552" s="213" t="s">
        <v>6600</v>
      </c>
      <c r="G1552" s="214" t="s">
        <v>6600</v>
      </c>
      <c r="H1552" s="208" t="str">
        <f>IF(Input!F$4="GMH_OECC",J1552,IF(Input!F$4="GMH_XOEC",L1552,IF(Input!F$4="GMH_Korea",N1552,IF(Input!F$4="GMH_EU",P1552,IF(Input!F$4="Skysuper",#REF!,IF(Input!F$4="SkyII",#REF!,IF(Input!F$4="XO-8000",#REF!, "FALSE")))))))</f>
        <v>00</v>
      </c>
      <c r="I1552" s="209">
        <f>IF(Input!F$4="GMH_OECC",K1552,IF(Input!F$4="GMH_XOEC",M1552,IF(Input!F$4="GMH_Korea",O1552,IF(Input!F$4="GMH_EU",Q1552,IF(Input!F$4="Skysuper",#REF!,IF(Input!F$4="SkyII",#REF!,IF(Input!F$4="XO-8000",#REF!, "FALSE")))))))</f>
        <v>0</v>
      </c>
      <c r="J1552" s="210" t="s">
        <v>10359</v>
      </c>
      <c r="K1552" s="268">
        <v>0</v>
      </c>
      <c r="L1552" s="270" t="s">
        <v>10359</v>
      </c>
      <c r="M1552" s="270">
        <v>0</v>
      </c>
      <c r="N1552" s="270" t="s">
        <v>10359</v>
      </c>
      <c r="O1552" s="270">
        <v>0</v>
      </c>
      <c r="P1552" s="270" t="s">
        <v>10359</v>
      </c>
      <c r="Q1552" s="270">
        <v>0</v>
      </c>
      <c r="R1552" s="74"/>
      <c r="S1552" s="75" t="str">
        <f t="shared" si="132"/>
        <v>0000</v>
      </c>
      <c r="T1552" s="75" t="str">
        <f t="shared" si="133"/>
        <v>00000000000000000000000000000000</v>
      </c>
      <c r="V1552" s="197"/>
      <c r="W1552" s="75">
        <f t="shared" si="134"/>
        <v>0</v>
      </c>
      <c r="AE1552" s="479"/>
    </row>
    <row r="1553" spans="1:31" s="75" customFormat="1" ht="13.5" x14ac:dyDescent="0.2">
      <c r="A1553" s="211">
        <v>1550</v>
      </c>
      <c r="B1553" s="212" t="s">
        <v>6600</v>
      </c>
      <c r="C1553" s="213" t="s">
        <v>6600</v>
      </c>
      <c r="D1553" s="213" t="s">
        <v>6600</v>
      </c>
      <c r="E1553" s="213" t="s">
        <v>6600</v>
      </c>
      <c r="F1553" s="213" t="s">
        <v>6600</v>
      </c>
      <c r="G1553" s="214" t="s">
        <v>6600</v>
      </c>
      <c r="H1553" s="208" t="str">
        <f>IF(Input!F$4="GMH_OECC",J1553,IF(Input!F$4="GMH_XOEC",L1553,IF(Input!F$4="GMH_Korea",N1553,IF(Input!F$4="GMH_EU",P1553,IF(Input!F$4="Skysuper",#REF!,IF(Input!F$4="SkyII",#REF!,IF(Input!F$4="XO-8000",#REF!, "FALSE")))))))</f>
        <v>00</v>
      </c>
      <c r="I1553" s="209">
        <f>IF(Input!F$4="GMH_OECC",K1553,IF(Input!F$4="GMH_XOEC",M1553,IF(Input!F$4="GMH_Korea",O1553,IF(Input!F$4="GMH_EU",Q1553,IF(Input!F$4="Skysuper",#REF!,IF(Input!F$4="SkyII",#REF!,IF(Input!F$4="XO-8000",#REF!, "FALSE")))))))</f>
        <v>0</v>
      </c>
      <c r="J1553" s="210" t="s">
        <v>10359</v>
      </c>
      <c r="K1553" s="268">
        <v>0</v>
      </c>
      <c r="L1553" s="270" t="s">
        <v>10359</v>
      </c>
      <c r="M1553" s="270">
        <v>0</v>
      </c>
      <c r="N1553" s="270" t="s">
        <v>10359</v>
      </c>
      <c r="O1553" s="270">
        <v>0</v>
      </c>
      <c r="P1553" s="270" t="s">
        <v>10359</v>
      </c>
      <c r="Q1553" s="270">
        <v>0</v>
      </c>
      <c r="R1553" s="74"/>
      <c r="S1553" s="75" t="str">
        <f t="shared" si="132"/>
        <v>0000</v>
      </c>
      <c r="T1553" s="75" t="str">
        <f t="shared" si="133"/>
        <v>00000000000000000000000000000000</v>
      </c>
      <c r="V1553" s="197"/>
      <c r="W1553" s="75">
        <f t="shared" si="134"/>
        <v>0</v>
      </c>
      <c r="AE1553" s="479"/>
    </row>
    <row r="1554" spans="1:31" s="75" customFormat="1" ht="13.5" x14ac:dyDescent="0.2">
      <c r="A1554" s="211">
        <v>1551</v>
      </c>
      <c r="B1554" s="212" t="s">
        <v>6600</v>
      </c>
      <c r="C1554" s="213" t="s">
        <v>6600</v>
      </c>
      <c r="D1554" s="213" t="s">
        <v>6600</v>
      </c>
      <c r="E1554" s="213" t="s">
        <v>6600</v>
      </c>
      <c r="F1554" s="213" t="s">
        <v>6600</v>
      </c>
      <c r="G1554" s="214" t="s">
        <v>6600</v>
      </c>
      <c r="H1554" s="208" t="str">
        <f>IF(Input!F$4="GMH_OECC",J1554,IF(Input!F$4="GMH_XOEC",L1554,IF(Input!F$4="GMH_Korea",N1554,IF(Input!F$4="GMH_EU",P1554,IF(Input!F$4="Skysuper",#REF!,IF(Input!F$4="SkyII",#REF!,IF(Input!F$4="XO-8000",#REF!, "FALSE")))))))</f>
        <v>00</v>
      </c>
      <c r="I1554" s="209">
        <f>IF(Input!F$4="GMH_OECC",K1554,IF(Input!F$4="GMH_XOEC",M1554,IF(Input!F$4="GMH_Korea",O1554,IF(Input!F$4="GMH_EU",Q1554,IF(Input!F$4="Skysuper",#REF!,IF(Input!F$4="SkyII",#REF!,IF(Input!F$4="XO-8000",#REF!, "FALSE")))))))</f>
        <v>0</v>
      </c>
      <c r="J1554" s="210" t="s">
        <v>10359</v>
      </c>
      <c r="K1554" s="268">
        <v>0</v>
      </c>
      <c r="L1554" s="270" t="s">
        <v>10359</v>
      </c>
      <c r="M1554" s="270">
        <v>0</v>
      </c>
      <c r="N1554" s="270" t="s">
        <v>10359</v>
      </c>
      <c r="O1554" s="270">
        <v>0</v>
      </c>
      <c r="P1554" s="270" t="s">
        <v>10359</v>
      </c>
      <c r="Q1554" s="270">
        <v>0</v>
      </c>
      <c r="R1554" s="74"/>
      <c r="S1554" s="75" t="str">
        <f t="shared" si="132"/>
        <v>0000</v>
      </c>
      <c r="T1554" s="75" t="str">
        <f t="shared" si="133"/>
        <v>00000000000000000000000000000000</v>
      </c>
      <c r="V1554" s="197"/>
      <c r="W1554" s="75">
        <f t="shared" si="134"/>
        <v>0</v>
      </c>
      <c r="AE1554" s="479"/>
    </row>
    <row r="1555" spans="1:31" s="75" customFormat="1" ht="13.5" x14ac:dyDescent="0.2">
      <c r="A1555" s="211">
        <v>1552</v>
      </c>
      <c r="B1555" s="212" t="s">
        <v>6600</v>
      </c>
      <c r="C1555" s="213" t="s">
        <v>6600</v>
      </c>
      <c r="D1555" s="213" t="s">
        <v>6600</v>
      </c>
      <c r="E1555" s="213" t="s">
        <v>6600</v>
      </c>
      <c r="F1555" s="213" t="s">
        <v>6600</v>
      </c>
      <c r="G1555" s="214" t="s">
        <v>6600</v>
      </c>
      <c r="H1555" s="208" t="str">
        <f>IF(Input!F$4="GMH_OECC",J1555,IF(Input!F$4="GMH_XOEC",L1555,IF(Input!F$4="GMH_Korea",N1555,IF(Input!F$4="GMH_EU",P1555,IF(Input!F$4="Skysuper",#REF!,IF(Input!F$4="SkyII",#REF!,IF(Input!F$4="XO-8000",#REF!, "FALSE")))))))</f>
        <v>00</v>
      </c>
      <c r="I1555" s="209">
        <f>IF(Input!F$4="GMH_OECC",K1555,IF(Input!F$4="GMH_XOEC",M1555,IF(Input!F$4="GMH_Korea",O1555,IF(Input!F$4="GMH_EU",Q1555,IF(Input!F$4="Skysuper",#REF!,IF(Input!F$4="SkyII",#REF!,IF(Input!F$4="XO-8000",#REF!, "FALSE")))))))</f>
        <v>0</v>
      </c>
      <c r="J1555" s="210" t="s">
        <v>10359</v>
      </c>
      <c r="K1555" s="268">
        <v>0</v>
      </c>
      <c r="L1555" s="270" t="s">
        <v>10359</v>
      </c>
      <c r="M1555" s="270">
        <v>0</v>
      </c>
      <c r="N1555" s="270" t="s">
        <v>10359</v>
      </c>
      <c r="O1555" s="270">
        <v>0</v>
      </c>
      <c r="P1555" s="270" t="s">
        <v>10359</v>
      </c>
      <c r="Q1555" s="270">
        <v>0</v>
      </c>
      <c r="R1555" s="74"/>
      <c r="S1555" s="75" t="str">
        <f t="shared" si="132"/>
        <v>0000</v>
      </c>
      <c r="T1555" s="75" t="str">
        <f t="shared" si="133"/>
        <v>00000000000000000000000000000000</v>
      </c>
      <c r="V1555" s="197"/>
      <c r="W1555" s="75">
        <f t="shared" si="134"/>
        <v>0</v>
      </c>
      <c r="AE1555" s="479"/>
    </row>
    <row r="1556" spans="1:31" s="75" customFormat="1" ht="13.5" x14ac:dyDescent="0.2">
      <c r="A1556" s="211">
        <v>1553</v>
      </c>
      <c r="B1556" s="212" t="s">
        <v>6600</v>
      </c>
      <c r="C1556" s="213" t="s">
        <v>6600</v>
      </c>
      <c r="D1556" s="213" t="s">
        <v>6600</v>
      </c>
      <c r="E1556" s="213" t="s">
        <v>6600</v>
      </c>
      <c r="F1556" s="213" t="s">
        <v>6600</v>
      </c>
      <c r="G1556" s="214" t="s">
        <v>6600</v>
      </c>
      <c r="H1556" s="208" t="str">
        <f>IF(Input!F$4="GMH_OECC",J1556,IF(Input!F$4="GMH_XOEC",L1556,IF(Input!F$4="GMH_Korea",N1556,IF(Input!F$4="GMH_EU",P1556,IF(Input!F$4="Skysuper",#REF!,IF(Input!F$4="SkyII",#REF!,IF(Input!F$4="XO-8000",#REF!, "FALSE")))))))</f>
        <v>00</v>
      </c>
      <c r="I1556" s="209">
        <f>IF(Input!F$4="GMH_OECC",K1556,IF(Input!F$4="GMH_XOEC",M1556,IF(Input!F$4="GMH_Korea",O1556,IF(Input!F$4="GMH_EU",Q1556,IF(Input!F$4="Skysuper",#REF!,IF(Input!F$4="SkyII",#REF!,IF(Input!F$4="XO-8000",#REF!, "FALSE")))))))</f>
        <v>0</v>
      </c>
      <c r="J1556" s="210" t="s">
        <v>10359</v>
      </c>
      <c r="K1556" s="268">
        <v>0</v>
      </c>
      <c r="L1556" s="270" t="s">
        <v>10359</v>
      </c>
      <c r="M1556" s="270">
        <v>0</v>
      </c>
      <c r="N1556" s="270" t="s">
        <v>10359</v>
      </c>
      <c r="O1556" s="270">
        <v>0</v>
      </c>
      <c r="P1556" s="270" t="s">
        <v>10359</v>
      </c>
      <c r="Q1556" s="270">
        <v>0</v>
      </c>
      <c r="R1556" s="74"/>
      <c r="S1556" s="75" t="str">
        <f t="shared" si="132"/>
        <v>0000</v>
      </c>
      <c r="T1556" s="75" t="str">
        <f t="shared" si="133"/>
        <v>00000000000000000000000000000000</v>
      </c>
      <c r="V1556" s="197"/>
      <c r="W1556" s="75">
        <f t="shared" si="134"/>
        <v>0</v>
      </c>
      <c r="AE1556" s="479"/>
    </row>
    <row r="1557" spans="1:31" s="75" customFormat="1" ht="13.5" x14ac:dyDescent="0.2">
      <c r="A1557" s="211">
        <v>1554</v>
      </c>
      <c r="B1557" s="212" t="s">
        <v>6600</v>
      </c>
      <c r="C1557" s="213" t="s">
        <v>6600</v>
      </c>
      <c r="D1557" s="213" t="s">
        <v>6600</v>
      </c>
      <c r="E1557" s="213" t="s">
        <v>6600</v>
      </c>
      <c r="F1557" s="213" t="s">
        <v>6600</v>
      </c>
      <c r="G1557" s="214" t="s">
        <v>6600</v>
      </c>
      <c r="H1557" s="208" t="str">
        <f>IF(Input!F$4="GMH_OECC",J1557,IF(Input!F$4="GMH_XOEC",L1557,IF(Input!F$4="GMH_Korea",N1557,IF(Input!F$4="GMH_EU",P1557,IF(Input!F$4="Skysuper",#REF!,IF(Input!F$4="SkyII",#REF!,IF(Input!F$4="XO-8000",#REF!, "FALSE")))))))</f>
        <v>00</v>
      </c>
      <c r="I1557" s="209">
        <f>IF(Input!F$4="GMH_OECC",K1557,IF(Input!F$4="GMH_XOEC",M1557,IF(Input!F$4="GMH_Korea",O1557,IF(Input!F$4="GMH_EU",Q1557,IF(Input!F$4="Skysuper",#REF!,IF(Input!F$4="SkyII",#REF!,IF(Input!F$4="XO-8000",#REF!, "FALSE")))))))</f>
        <v>0</v>
      </c>
      <c r="J1557" s="210" t="s">
        <v>10359</v>
      </c>
      <c r="K1557" s="268">
        <v>0</v>
      </c>
      <c r="L1557" s="270" t="s">
        <v>10359</v>
      </c>
      <c r="M1557" s="270">
        <v>0</v>
      </c>
      <c r="N1557" s="270" t="s">
        <v>10359</v>
      </c>
      <c r="O1557" s="270">
        <v>0</v>
      </c>
      <c r="P1557" s="270" t="s">
        <v>10359</v>
      </c>
      <c r="Q1557" s="270">
        <v>0</v>
      </c>
      <c r="R1557" s="74"/>
      <c r="S1557" s="75" t="str">
        <f t="shared" si="132"/>
        <v>0000</v>
      </c>
      <c r="T1557" s="75" t="str">
        <f t="shared" si="133"/>
        <v>00000000000000000000000000000000</v>
      </c>
      <c r="V1557" s="197"/>
      <c r="W1557" s="75">
        <f t="shared" si="134"/>
        <v>0</v>
      </c>
      <c r="AE1557" s="479"/>
    </row>
    <row r="1558" spans="1:31" s="75" customFormat="1" ht="13.5" x14ac:dyDescent="0.2">
      <c r="A1558" s="211">
        <v>1555</v>
      </c>
      <c r="B1558" s="212" t="s">
        <v>6600</v>
      </c>
      <c r="C1558" s="213" t="s">
        <v>6600</v>
      </c>
      <c r="D1558" s="213" t="s">
        <v>6600</v>
      </c>
      <c r="E1558" s="213" t="s">
        <v>6600</v>
      </c>
      <c r="F1558" s="213" t="s">
        <v>6600</v>
      </c>
      <c r="G1558" s="214" t="s">
        <v>6600</v>
      </c>
      <c r="H1558" s="208" t="str">
        <f>IF(Input!F$4="GMH_OECC",J1558,IF(Input!F$4="GMH_XOEC",L1558,IF(Input!F$4="GMH_Korea",N1558,IF(Input!F$4="GMH_EU",P1558,IF(Input!F$4="Skysuper",#REF!,IF(Input!F$4="SkyII",#REF!,IF(Input!F$4="XO-8000",#REF!, "FALSE")))))))</f>
        <v>00</v>
      </c>
      <c r="I1558" s="209">
        <f>IF(Input!F$4="GMH_OECC",K1558,IF(Input!F$4="GMH_XOEC",M1558,IF(Input!F$4="GMH_Korea",O1558,IF(Input!F$4="GMH_EU",Q1558,IF(Input!F$4="Skysuper",#REF!,IF(Input!F$4="SkyII",#REF!,IF(Input!F$4="XO-8000",#REF!, "FALSE")))))))</f>
        <v>0</v>
      </c>
      <c r="J1558" s="210" t="s">
        <v>10359</v>
      </c>
      <c r="K1558" s="268">
        <v>0</v>
      </c>
      <c r="L1558" s="270" t="s">
        <v>10359</v>
      </c>
      <c r="M1558" s="270">
        <v>0</v>
      </c>
      <c r="N1558" s="270" t="s">
        <v>10359</v>
      </c>
      <c r="O1558" s="270">
        <v>0</v>
      </c>
      <c r="P1558" s="270" t="s">
        <v>10359</v>
      </c>
      <c r="Q1558" s="270">
        <v>0</v>
      </c>
      <c r="R1558" s="74"/>
      <c r="S1558" s="75" t="str">
        <f t="shared" si="132"/>
        <v>0000</v>
      </c>
      <c r="T1558" s="75" t="str">
        <f t="shared" si="133"/>
        <v>00000000000000000000000000000000</v>
      </c>
      <c r="V1558" s="197"/>
      <c r="W1558" s="75">
        <f t="shared" si="134"/>
        <v>0</v>
      </c>
      <c r="AE1558" s="479"/>
    </row>
    <row r="1559" spans="1:31" s="75" customFormat="1" ht="13.5" x14ac:dyDescent="0.2">
      <c r="A1559" s="211">
        <v>1556</v>
      </c>
      <c r="B1559" s="212" t="s">
        <v>6600</v>
      </c>
      <c r="C1559" s="213" t="s">
        <v>6600</v>
      </c>
      <c r="D1559" s="213" t="s">
        <v>6600</v>
      </c>
      <c r="E1559" s="213" t="s">
        <v>6600</v>
      </c>
      <c r="F1559" s="213" t="s">
        <v>6600</v>
      </c>
      <c r="G1559" s="214" t="s">
        <v>6600</v>
      </c>
      <c r="H1559" s="208" t="str">
        <f>IF(Input!F$4="GMH_OECC",J1559,IF(Input!F$4="GMH_XOEC",L1559,IF(Input!F$4="GMH_Korea",N1559,IF(Input!F$4="GMH_EU",P1559,IF(Input!F$4="Skysuper",#REF!,IF(Input!F$4="SkyII",#REF!,IF(Input!F$4="XO-8000",#REF!, "FALSE")))))))</f>
        <v>00</v>
      </c>
      <c r="I1559" s="209">
        <f>IF(Input!F$4="GMH_OECC",K1559,IF(Input!F$4="GMH_XOEC",M1559,IF(Input!F$4="GMH_Korea",O1559,IF(Input!F$4="GMH_EU",Q1559,IF(Input!F$4="Skysuper",#REF!,IF(Input!F$4="SkyII",#REF!,IF(Input!F$4="XO-8000",#REF!, "FALSE")))))))</f>
        <v>0</v>
      </c>
      <c r="J1559" s="210" t="s">
        <v>10359</v>
      </c>
      <c r="K1559" s="268">
        <v>0</v>
      </c>
      <c r="L1559" s="270" t="s">
        <v>10359</v>
      </c>
      <c r="M1559" s="270">
        <v>0</v>
      </c>
      <c r="N1559" s="270" t="s">
        <v>10359</v>
      </c>
      <c r="O1559" s="270">
        <v>0</v>
      </c>
      <c r="P1559" s="270" t="s">
        <v>10359</v>
      </c>
      <c r="Q1559" s="270">
        <v>0</v>
      </c>
      <c r="R1559" s="74"/>
      <c r="S1559" s="75" t="str">
        <f t="shared" si="132"/>
        <v>0000</v>
      </c>
      <c r="T1559" s="75" t="str">
        <f t="shared" si="133"/>
        <v>00000000000000000000000000000000</v>
      </c>
      <c r="V1559" s="197"/>
      <c r="W1559" s="75">
        <f t="shared" si="134"/>
        <v>0</v>
      </c>
      <c r="AE1559" s="479"/>
    </row>
    <row r="1560" spans="1:31" s="75" customFormat="1" ht="13.5" x14ac:dyDescent="0.2">
      <c r="A1560" s="211">
        <v>1557</v>
      </c>
      <c r="B1560" s="212" t="s">
        <v>6600</v>
      </c>
      <c r="C1560" s="213" t="s">
        <v>6600</v>
      </c>
      <c r="D1560" s="213" t="s">
        <v>6600</v>
      </c>
      <c r="E1560" s="213" t="s">
        <v>6600</v>
      </c>
      <c r="F1560" s="213" t="s">
        <v>6600</v>
      </c>
      <c r="G1560" s="214" t="s">
        <v>6600</v>
      </c>
      <c r="H1560" s="208" t="str">
        <f>IF(Input!F$4="GMH_OECC",J1560,IF(Input!F$4="GMH_XOEC",L1560,IF(Input!F$4="GMH_Korea",N1560,IF(Input!F$4="GMH_EU",P1560,IF(Input!F$4="Skysuper",#REF!,IF(Input!F$4="SkyII",#REF!,IF(Input!F$4="XO-8000",#REF!, "FALSE")))))))</f>
        <v>00</v>
      </c>
      <c r="I1560" s="209">
        <f>IF(Input!F$4="GMH_OECC",K1560,IF(Input!F$4="GMH_XOEC",M1560,IF(Input!F$4="GMH_Korea",O1560,IF(Input!F$4="GMH_EU",Q1560,IF(Input!F$4="Skysuper",#REF!,IF(Input!F$4="SkyII",#REF!,IF(Input!F$4="XO-8000",#REF!, "FALSE")))))))</f>
        <v>0</v>
      </c>
      <c r="J1560" s="210" t="s">
        <v>10359</v>
      </c>
      <c r="K1560" s="268">
        <v>0</v>
      </c>
      <c r="L1560" s="270" t="s">
        <v>10359</v>
      </c>
      <c r="M1560" s="270">
        <v>0</v>
      </c>
      <c r="N1560" s="270" t="s">
        <v>10359</v>
      </c>
      <c r="O1560" s="270">
        <v>0</v>
      </c>
      <c r="P1560" s="270" t="s">
        <v>10359</v>
      </c>
      <c r="Q1560" s="270">
        <v>0</v>
      </c>
      <c r="R1560" s="74"/>
      <c r="S1560" s="75" t="str">
        <f t="shared" si="132"/>
        <v>0000</v>
      </c>
      <c r="T1560" s="75" t="str">
        <f t="shared" si="133"/>
        <v>00000000000000000000000000000000</v>
      </c>
      <c r="V1560" s="197"/>
      <c r="W1560" s="75">
        <f t="shared" si="134"/>
        <v>0</v>
      </c>
      <c r="AE1560" s="479"/>
    </row>
    <row r="1561" spans="1:31" s="75" customFormat="1" ht="13.5" x14ac:dyDescent="0.2">
      <c r="A1561" s="211">
        <v>1558</v>
      </c>
      <c r="B1561" s="212" t="s">
        <v>6600</v>
      </c>
      <c r="C1561" s="213" t="s">
        <v>6600</v>
      </c>
      <c r="D1561" s="213" t="s">
        <v>6600</v>
      </c>
      <c r="E1561" s="213" t="s">
        <v>6600</v>
      </c>
      <c r="F1561" s="213" t="s">
        <v>6600</v>
      </c>
      <c r="G1561" s="214" t="s">
        <v>6600</v>
      </c>
      <c r="H1561" s="208" t="str">
        <f>IF(Input!F$4="GMH_OECC",J1561,IF(Input!F$4="GMH_XOEC",L1561,IF(Input!F$4="GMH_Korea",N1561,IF(Input!F$4="GMH_EU",P1561,IF(Input!F$4="Skysuper",#REF!,IF(Input!F$4="SkyII",#REF!,IF(Input!F$4="XO-8000",#REF!, "FALSE")))))))</f>
        <v>00</v>
      </c>
      <c r="I1561" s="209">
        <f>IF(Input!F$4="GMH_OECC",K1561,IF(Input!F$4="GMH_XOEC",M1561,IF(Input!F$4="GMH_Korea",O1561,IF(Input!F$4="GMH_EU",Q1561,IF(Input!F$4="Skysuper",#REF!,IF(Input!F$4="SkyII",#REF!,IF(Input!F$4="XO-8000",#REF!, "FALSE")))))))</f>
        <v>0</v>
      </c>
      <c r="J1561" s="210" t="s">
        <v>10359</v>
      </c>
      <c r="K1561" s="268">
        <v>0</v>
      </c>
      <c r="L1561" s="270" t="s">
        <v>10359</v>
      </c>
      <c r="M1561" s="270">
        <v>0</v>
      </c>
      <c r="N1561" s="270" t="s">
        <v>10359</v>
      </c>
      <c r="O1561" s="270">
        <v>0</v>
      </c>
      <c r="P1561" s="270" t="s">
        <v>10359</v>
      </c>
      <c r="Q1561" s="270">
        <v>0</v>
      </c>
      <c r="R1561" s="74"/>
      <c r="S1561" s="75" t="str">
        <f t="shared" si="132"/>
        <v>0000</v>
      </c>
      <c r="T1561" s="75" t="str">
        <f t="shared" si="133"/>
        <v>00000000000000000000000000000000</v>
      </c>
      <c r="V1561" s="197"/>
      <c r="W1561" s="75">
        <f t="shared" si="134"/>
        <v>0</v>
      </c>
      <c r="AE1561" s="479"/>
    </row>
    <row r="1562" spans="1:31" s="75" customFormat="1" ht="13.5" x14ac:dyDescent="0.2">
      <c r="A1562" s="211">
        <v>1559</v>
      </c>
      <c r="B1562" s="212" t="s">
        <v>6600</v>
      </c>
      <c r="C1562" s="213" t="s">
        <v>6600</v>
      </c>
      <c r="D1562" s="213" t="s">
        <v>6600</v>
      </c>
      <c r="E1562" s="213" t="s">
        <v>6600</v>
      </c>
      <c r="F1562" s="213" t="s">
        <v>6600</v>
      </c>
      <c r="G1562" s="214" t="s">
        <v>6600</v>
      </c>
      <c r="H1562" s="208" t="str">
        <f>IF(Input!F$4="GMH_OECC",J1562,IF(Input!F$4="GMH_XOEC",L1562,IF(Input!F$4="GMH_Korea",N1562,IF(Input!F$4="GMH_EU",P1562,IF(Input!F$4="Skysuper",#REF!,IF(Input!F$4="SkyII",#REF!,IF(Input!F$4="XO-8000",#REF!, "FALSE")))))))</f>
        <v>00</v>
      </c>
      <c r="I1562" s="209">
        <f>IF(Input!F$4="GMH_OECC",K1562,IF(Input!F$4="GMH_XOEC",M1562,IF(Input!F$4="GMH_Korea",O1562,IF(Input!F$4="GMH_EU",Q1562,IF(Input!F$4="Skysuper",#REF!,IF(Input!F$4="SkyII",#REF!,IF(Input!F$4="XO-8000",#REF!, "FALSE")))))))</f>
        <v>0</v>
      </c>
      <c r="J1562" s="210" t="s">
        <v>10359</v>
      </c>
      <c r="K1562" s="268">
        <v>0</v>
      </c>
      <c r="L1562" s="270" t="s">
        <v>10359</v>
      </c>
      <c r="M1562" s="270">
        <v>0</v>
      </c>
      <c r="N1562" s="270" t="s">
        <v>10359</v>
      </c>
      <c r="O1562" s="270">
        <v>0</v>
      </c>
      <c r="P1562" s="270" t="s">
        <v>10359</v>
      </c>
      <c r="Q1562" s="270">
        <v>0</v>
      </c>
      <c r="R1562" s="74"/>
      <c r="S1562" s="75" t="str">
        <f t="shared" si="132"/>
        <v>0000</v>
      </c>
      <c r="T1562" s="75" t="str">
        <f t="shared" si="133"/>
        <v>00000000000000000000000000000000</v>
      </c>
      <c r="V1562" s="197"/>
      <c r="W1562" s="75">
        <f t="shared" si="134"/>
        <v>0</v>
      </c>
      <c r="AE1562" s="479"/>
    </row>
    <row r="1563" spans="1:31" s="75" customFormat="1" ht="13.5" x14ac:dyDescent="0.2">
      <c r="A1563" s="211">
        <v>1560</v>
      </c>
      <c r="B1563" s="212" t="s">
        <v>6600</v>
      </c>
      <c r="C1563" s="213" t="s">
        <v>6600</v>
      </c>
      <c r="D1563" s="213" t="s">
        <v>6600</v>
      </c>
      <c r="E1563" s="213" t="s">
        <v>6600</v>
      </c>
      <c r="F1563" s="213" t="s">
        <v>6600</v>
      </c>
      <c r="G1563" s="214" t="s">
        <v>6600</v>
      </c>
      <c r="H1563" s="208" t="str">
        <f>IF(Input!F$4="GMH_OECC",J1563,IF(Input!F$4="GMH_XOEC",L1563,IF(Input!F$4="GMH_Korea",N1563,IF(Input!F$4="GMH_EU",P1563,IF(Input!F$4="Skysuper",#REF!,IF(Input!F$4="SkyII",#REF!,IF(Input!F$4="XO-8000",#REF!, "FALSE")))))))</f>
        <v>00</v>
      </c>
      <c r="I1563" s="209">
        <f>IF(Input!F$4="GMH_OECC",K1563,IF(Input!F$4="GMH_XOEC",M1563,IF(Input!F$4="GMH_Korea",O1563,IF(Input!F$4="GMH_EU",Q1563,IF(Input!F$4="Skysuper",#REF!,IF(Input!F$4="SkyII",#REF!,IF(Input!F$4="XO-8000",#REF!, "FALSE")))))))</f>
        <v>0</v>
      </c>
      <c r="J1563" s="210" t="s">
        <v>10359</v>
      </c>
      <c r="K1563" s="268">
        <v>0</v>
      </c>
      <c r="L1563" s="270" t="s">
        <v>10359</v>
      </c>
      <c r="M1563" s="270">
        <v>0</v>
      </c>
      <c r="N1563" s="270" t="s">
        <v>10359</v>
      </c>
      <c r="O1563" s="270">
        <v>0</v>
      </c>
      <c r="P1563" s="270" t="s">
        <v>10359</v>
      </c>
      <c r="Q1563" s="270">
        <v>0</v>
      </c>
      <c r="R1563" s="74"/>
      <c r="S1563" s="75" t="str">
        <f t="shared" si="132"/>
        <v>0000</v>
      </c>
      <c r="T1563" s="75" t="str">
        <f t="shared" si="133"/>
        <v>00000000000000000000000000000000</v>
      </c>
      <c r="V1563" s="197"/>
      <c r="W1563" s="75">
        <f t="shared" si="134"/>
        <v>0</v>
      </c>
      <c r="AE1563" s="479"/>
    </row>
    <row r="1564" spans="1:31" s="75" customFormat="1" ht="13.5" x14ac:dyDescent="0.2">
      <c r="A1564" s="211">
        <v>1561</v>
      </c>
      <c r="B1564" s="212" t="s">
        <v>6600</v>
      </c>
      <c r="C1564" s="213" t="s">
        <v>6600</v>
      </c>
      <c r="D1564" s="213" t="s">
        <v>6600</v>
      </c>
      <c r="E1564" s="213" t="s">
        <v>6600</v>
      </c>
      <c r="F1564" s="213" t="s">
        <v>6600</v>
      </c>
      <c r="G1564" s="214" t="s">
        <v>6600</v>
      </c>
      <c r="H1564" s="208" t="str">
        <f>IF(Input!F$4="GMH_OECC",J1564,IF(Input!F$4="GMH_XOEC",L1564,IF(Input!F$4="GMH_Korea",N1564,IF(Input!F$4="GMH_EU",P1564,IF(Input!F$4="Skysuper",#REF!,IF(Input!F$4="SkyII",#REF!,IF(Input!F$4="XO-8000",#REF!, "FALSE")))))))</f>
        <v>00</v>
      </c>
      <c r="I1564" s="209">
        <f>IF(Input!F$4="GMH_OECC",K1564,IF(Input!F$4="GMH_XOEC",M1564,IF(Input!F$4="GMH_Korea",O1564,IF(Input!F$4="GMH_EU",Q1564,IF(Input!F$4="Skysuper",#REF!,IF(Input!F$4="SkyII",#REF!,IF(Input!F$4="XO-8000",#REF!, "FALSE")))))))</f>
        <v>0</v>
      </c>
      <c r="J1564" s="210" t="s">
        <v>10359</v>
      </c>
      <c r="K1564" s="268">
        <v>0</v>
      </c>
      <c r="L1564" s="270" t="s">
        <v>10359</v>
      </c>
      <c r="M1564" s="270">
        <v>0</v>
      </c>
      <c r="N1564" s="270" t="s">
        <v>10359</v>
      </c>
      <c r="O1564" s="270">
        <v>0</v>
      </c>
      <c r="P1564" s="270" t="s">
        <v>10359</v>
      </c>
      <c r="Q1564" s="270">
        <v>0</v>
      </c>
      <c r="R1564" s="74"/>
      <c r="S1564" s="75" t="str">
        <f t="shared" si="132"/>
        <v>0000</v>
      </c>
      <c r="T1564" s="75" t="str">
        <f t="shared" si="133"/>
        <v>00000000000000000000000000000000</v>
      </c>
      <c r="V1564" s="197"/>
      <c r="W1564" s="75">
        <f t="shared" si="134"/>
        <v>0</v>
      </c>
      <c r="AE1564" s="479"/>
    </row>
    <row r="1565" spans="1:31" s="75" customFormat="1" ht="13.5" x14ac:dyDescent="0.2">
      <c r="A1565" s="211">
        <v>1562</v>
      </c>
      <c r="B1565" s="212" t="s">
        <v>6600</v>
      </c>
      <c r="C1565" s="213" t="s">
        <v>6600</v>
      </c>
      <c r="D1565" s="213" t="s">
        <v>6600</v>
      </c>
      <c r="E1565" s="213" t="s">
        <v>6600</v>
      </c>
      <c r="F1565" s="213" t="s">
        <v>6600</v>
      </c>
      <c r="G1565" s="214" t="s">
        <v>6600</v>
      </c>
      <c r="H1565" s="208" t="str">
        <f>IF(Input!F$4="GMH_OECC",J1565,IF(Input!F$4="GMH_XOEC",L1565,IF(Input!F$4="GMH_Korea",N1565,IF(Input!F$4="GMH_EU",P1565,IF(Input!F$4="Skysuper",#REF!,IF(Input!F$4="SkyII",#REF!,IF(Input!F$4="XO-8000",#REF!, "FALSE")))))))</f>
        <v>00</v>
      </c>
      <c r="I1565" s="209">
        <f>IF(Input!F$4="GMH_OECC",K1565,IF(Input!F$4="GMH_XOEC",M1565,IF(Input!F$4="GMH_Korea",O1565,IF(Input!F$4="GMH_EU",Q1565,IF(Input!F$4="Skysuper",#REF!,IF(Input!F$4="SkyII",#REF!,IF(Input!F$4="XO-8000",#REF!, "FALSE")))))))</f>
        <v>0</v>
      </c>
      <c r="J1565" s="210" t="s">
        <v>10359</v>
      </c>
      <c r="K1565" s="268">
        <v>0</v>
      </c>
      <c r="L1565" s="270" t="s">
        <v>10359</v>
      </c>
      <c r="M1565" s="270">
        <v>0</v>
      </c>
      <c r="N1565" s="270" t="s">
        <v>10359</v>
      </c>
      <c r="O1565" s="270">
        <v>0</v>
      </c>
      <c r="P1565" s="270" t="s">
        <v>10359</v>
      </c>
      <c r="Q1565" s="270">
        <v>0</v>
      </c>
      <c r="R1565" s="74"/>
      <c r="S1565" s="75" t="str">
        <f t="shared" si="132"/>
        <v>0000</v>
      </c>
      <c r="T1565" s="75" t="str">
        <f t="shared" si="133"/>
        <v>00000000000000000000000000000000</v>
      </c>
      <c r="V1565" s="197"/>
      <c r="W1565" s="75">
        <f t="shared" si="134"/>
        <v>0</v>
      </c>
      <c r="AE1565" s="479"/>
    </row>
    <row r="1566" spans="1:31" s="75" customFormat="1" ht="13.5" x14ac:dyDescent="0.2">
      <c r="A1566" s="211">
        <v>1563</v>
      </c>
      <c r="B1566" s="212" t="s">
        <v>6600</v>
      </c>
      <c r="C1566" s="213" t="s">
        <v>6600</v>
      </c>
      <c r="D1566" s="213" t="s">
        <v>6600</v>
      </c>
      <c r="E1566" s="213" t="s">
        <v>6600</v>
      </c>
      <c r="F1566" s="213" t="s">
        <v>6600</v>
      </c>
      <c r="G1566" s="214" t="s">
        <v>6600</v>
      </c>
      <c r="H1566" s="208" t="str">
        <f>IF(Input!F$4="GMH_OECC",J1566,IF(Input!F$4="GMH_XOEC",L1566,IF(Input!F$4="GMH_Korea",N1566,IF(Input!F$4="GMH_EU",P1566,IF(Input!F$4="Skysuper",#REF!,IF(Input!F$4="SkyII",#REF!,IF(Input!F$4="XO-8000",#REF!, "FALSE")))))))</f>
        <v>00</v>
      </c>
      <c r="I1566" s="209">
        <f>IF(Input!F$4="GMH_OECC",K1566,IF(Input!F$4="GMH_XOEC",M1566,IF(Input!F$4="GMH_Korea",O1566,IF(Input!F$4="GMH_EU",Q1566,IF(Input!F$4="Skysuper",#REF!,IF(Input!F$4="SkyII",#REF!,IF(Input!F$4="XO-8000",#REF!, "FALSE")))))))</f>
        <v>0</v>
      </c>
      <c r="J1566" s="210" t="s">
        <v>10359</v>
      </c>
      <c r="K1566" s="268">
        <v>0</v>
      </c>
      <c r="L1566" s="270" t="s">
        <v>10359</v>
      </c>
      <c r="M1566" s="270">
        <v>0</v>
      </c>
      <c r="N1566" s="270" t="s">
        <v>10359</v>
      </c>
      <c r="O1566" s="270">
        <v>0</v>
      </c>
      <c r="P1566" s="270" t="s">
        <v>10359</v>
      </c>
      <c r="Q1566" s="270">
        <v>0</v>
      </c>
      <c r="R1566" s="74"/>
      <c r="S1566" s="75" t="str">
        <f t="shared" si="132"/>
        <v>0000</v>
      </c>
      <c r="T1566" s="75" t="str">
        <f t="shared" si="133"/>
        <v>00000000000000000000000000000000</v>
      </c>
      <c r="V1566" s="197"/>
      <c r="W1566" s="75">
        <f t="shared" si="134"/>
        <v>0</v>
      </c>
      <c r="AE1566" s="479"/>
    </row>
    <row r="1567" spans="1:31" s="75" customFormat="1" ht="13.5" x14ac:dyDescent="0.2">
      <c r="A1567" s="211">
        <v>1564</v>
      </c>
      <c r="B1567" s="212" t="s">
        <v>6600</v>
      </c>
      <c r="C1567" s="213" t="s">
        <v>6600</v>
      </c>
      <c r="D1567" s="213" t="s">
        <v>6600</v>
      </c>
      <c r="E1567" s="213" t="s">
        <v>6600</v>
      </c>
      <c r="F1567" s="213" t="s">
        <v>6600</v>
      </c>
      <c r="G1567" s="214" t="s">
        <v>6600</v>
      </c>
      <c r="H1567" s="208" t="str">
        <f>IF(Input!F$4="GMH_OECC",J1567,IF(Input!F$4="GMH_XOEC",L1567,IF(Input!F$4="GMH_Korea",N1567,IF(Input!F$4="GMH_EU",P1567,IF(Input!F$4="Skysuper",#REF!,IF(Input!F$4="SkyII",#REF!,IF(Input!F$4="XO-8000",#REF!, "FALSE")))))))</f>
        <v>00</v>
      </c>
      <c r="I1567" s="209">
        <f>IF(Input!F$4="GMH_OECC",K1567,IF(Input!F$4="GMH_XOEC",M1567,IF(Input!F$4="GMH_Korea",O1567,IF(Input!F$4="GMH_EU",Q1567,IF(Input!F$4="Skysuper",#REF!,IF(Input!F$4="SkyII",#REF!,IF(Input!F$4="XO-8000",#REF!, "FALSE")))))))</f>
        <v>0</v>
      </c>
      <c r="J1567" s="210" t="s">
        <v>10359</v>
      </c>
      <c r="K1567" s="268">
        <v>0</v>
      </c>
      <c r="L1567" s="270" t="s">
        <v>10359</v>
      </c>
      <c r="M1567" s="270">
        <v>0</v>
      </c>
      <c r="N1567" s="270" t="s">
        <v>10359</v>
      </c>
      <c r="O1567" s="270">
        <v>0</v>
      </c>
      <c r="P1567" s="270" t="s">
        <v>10359</v>
      </c>
      <c r="Q1567" s="270">
        <v>0</v>
      </c>
      <c r="R1567" s="74"/>
      <c r="S1567" s="75" t="str">
        <f t="shared" si="132"/>
        <v>0000</v>
      </c>
      <c r="T1567" s="75" t="str">
        <f t="shared" si="133"/>
        <v>00000000000000000000000000000000</v>
      </c>
      <c r="V1567" s="197"/>
      <c r="W1567" s="75">
        <f t="shared" si="134"/>
        <v>0</v>
      </c>
      <c r="AE1567" s="479"/>
    </row>
    <row r="1568" spans="1:31" s="75" customFormat="1" ht="13.5" x14ac:dyDescent="0.2">
      <c r="A1568" s="211">
        <v>1565</v>
      </c>
      <c r="B1568" s="212" t="s">
        <v>6600</v>
      </c>
      <c r="C1568" s="213" t="s">
        <v>6600</v>
      </c>
      <c r="D1568" s="213" t="s">
        <v>6600</v>
      </c>
      <c r="E1568" s="213" t="s">
        <v>6600</v>
      </c>
      <c r="F1568" s="213" t="s">
        <v>6600</v>
      </c>
      <c r="G1568" s="214" t="s">
        <v>6600</v>
      </c>
      <c r="H1568" s="208" t="str">
        <f>IF(Input!F$4="GMH_OECC",J1568,IF(Input!F$4="GMH_XOEC",L1568,IF(Input!F$4="GMH_Korea",N1568,IF(Input!F$4="GMH_EU",P1568,IF(Input!F$4="Skysuper",#REF!,IF(Input!F$4="SkyII",#REF!,IF(Input!F$4="XO-8000",#REF!, "FALSE")))))))</f>
        <v>00</v>
      </c>
      <c r="I1568" s="209">
        <f>IF(Input!F$4="GMH_OECC",K1568,IF(Input!F$4="GMH_XOEC",M1568,IF(Input!F$4="GMH_Korea",O1568,IF(Input!F$4="GMH_EU",Q1568,IF(Input!F$4="Skysuper",#REF!,IF(Input!F$4="SkyII",#REF!,IF(Input!F$4="XO-8000",#REF!, "FALSE")))))))</f>
        <v>0</v>
      </c>
      <c r="J1568" s="210" t="s">
        <v>10359</v>
      </c>
      <c r="K1568" s="268">
        <v>0</v>
      </c>
      <c r="L1568" s="270" t="s">
        <v>10359</v>
      </c>
      <c r="M1568" s="270">
        <v>0</v>
      </c>
      <c r="N1568" s="270" t="s">
        <v>10359</v>
      </c>
      <c r="O1568" s="270">
        <v>0</v>
      </c>
      <c r="P1568" s="270" t="s">
        <v>10359</v>
      </c>
      <c r="Q1568" s="270">
        <v>0</v>
      </c>
      <c r="R1568" s="74"/>
      <c r="S1568" s="75" t="str">
        <f t="shared" si="132"/>
        <v>0000</v>
      </c>
      <c r="T1568" s="75" t="str">
        <f t="shared" si="133"/>
        <v>00000000000000000000000000000000</v>
      </c>
      <c r="V1568" s="197"/>
      <c r="W1568" s="75">
        <f t="shared" si="134"/>
        <v>0</v>
      </c>
      <c r="AE1568" s="479"/>
    </row>
    <row r="1569" spans="1:31" s="75" customFormat="1" ht="13.5" x14ac:dyDescent="0.2">
      <c r="A1569" s="211">
        <v>1566</v>
      </c>
      <c r="B1569" s="212" t="s">
        <v>6600</v>
      </c>
      <c r="C1569" s="213" t="s">
        <v>6600</v>
      </c>
      <c r="D1569" s="213" t="s">
        <v>6600</v>
      </c>
      <c r="E1569" s="213" t="s">
        <v>6600</v>
      </c>
      <c r="F1569" s="213" t="s">
        <v>6600</v>
      </c>
      <c r="G1569" s="214" t="s">
        <v>6600</v>
      </c>
      <c r="H1569" s="208" t="str">
        <f>IF(Input!F$4="GMH_OECC",J1569,IF(Input!F$4="GMH_XOEC",L1569,IF(Input!F$4="GMH_Korea",N1569,IF(Input!F$4="GMH_EU",P1569,IF(Input!F$4="Skysuper",#REF!,IF(Input!F$4="SkyII",#REF!,IF(Input!F$4="XO-8000",#REF!, "FALSE")))))))</f>
        <v>00</v>
      </c>
      <c r="I1569" s="209">
        <f>IF(Input!F$4="GMH_OECC",K1569,IF(Input!F$4="GMH_XOEC",M1569,IF(Input!F$4="GMH_Korea",O1569,IF(Input!F$4="GMH_EU",Q1569,IF(Input!F$4="Skysuper",#REF!,IF(Input!F$4="SkyII",#REF!,IF(Input!F$4="XO-8000",#REF!, "FALSE")))))))</f>
        <v>0</v>
      </c>
      <c r="J1569" s="210" t="s">
        <v>10359</v>
      </c>
      <c r="K1569" s="268">
        <v>0</v>
      </c>
      <c r="L1569" s="270" t="s">
        <v>10359</v>
      </c>
      <c r="M1569" s="270">
        <v>0</v>
      </c>
      <c r="N1569" s="270" t="s">
        <v>10359</v>
      </c>
      <c r="O1569" s="270">
        <v>0</v>
      </c>
      <c r="P1569" s="270" t="s">
        <v>10359</v>
      </c>
      <c r="Q1569" s="270">
        <v>0</v>
      </c>
      <c r="R1569" s="74"/>
      <c r="S1569" s="75" t="str">
        <f t="shared" si="132"/>
        <v>0000</v>
      </c>
      <c r="T1569" s="75" t="str">
        <f t="shared" si="133"/>
        <v>00000000000000000000000000000000</v>
      </c>
      <c r="V1569" s="197"/>
      <c r="W1569" s="75">
        <f t="shared" si="134"/>
        <v>0</v>
      </c>
      <c r="AE1569" s="479"/>
    </row>
    <row r="1570" spans="1:31" s="75" customFormat="1" ht="13.5" x14ac:dyDescent="0.2">
      <c r="A1570" s="211">
        <v>1567</v>
      </c>
      <c r="B1570" s="212" t="s">
        <v>6600</v>
      </c>
      <c r="C1570" s="213" t="s">
        <v>6600</v>
      </c>
      <c r="D1570" s="213" t="s">
        <v>6600</v>
      </c>
      <c r="E1570" s="213" t="s">
        <v>6600</v>
      </c>
      <c r="F1570" s="213" t="s">
        <v>6600</v>
      </c>
      <c r="G1570" s="214" t="s">
        <v>6600</v>
      </c>
      <c r="H1570" s="208" t="str">
        <f>IF(Input!F$4="GMH_OECC",J1570,IF(Input!F$4="GMH_XOEC",L1570,IF(Input!F$4="GMH_Korea",N1570,IF(Input!F$4="GMH_EU",P1570,IF(Input!F$4="Skysuper",#REF!,IF(Input!F$4="SkyII",#REF!,IF(Input!F$4="XO-8000",#REF!, "FALSE")))))))</f>
        <v>00</v>
      </c>
      <c r="I1570" s="209">
        <f>IF(Input!F$4="GMH_OECC",K1570,IF(Input!F$4="GMH_XOEC",M1570,IF(Input!F$4="GMH_Korea",O1570,IF(Input!F$4="GMH_EU",Q1570,IF(Input!F$4="Skysuper",#REF!,IF(Input!F$4="SkyII",#REF!,IF(Input!F$4="XO-8000",#REF!, "FALSE")))))))</f>
        <v>0</v>
      </c>
      <c r="J1570" s="210" t="s">
        <v>10359</v>
      </c>
      <c r="K1570" s="268">
        <v>0</v>
      </c>
      <c r="L1570" s="270" t="s">
        <v>10359</v>
      </c>
      <c r="M1570" s="270">
        <v>0</v>
      </c>
      <c r="N1570" s="270" t="s">
        <v>10359</v>
      </c>
      <c r="O1570" s="270">
        <v>0</v>
      </c>
      <c r="P1570" s="270" t="s">
        <v>10359</v>
      </c>
      <c r="Q1570" s="270">
        <v>0</v>
      </c>
      <c r="R1570" s="74"/>
      <c r="S1570" s="75" t="str">
        <f t="shared" si="132"/>
        <v>0000</v>
      </c>
      <c r="T1570" s="75" t="str">
        <f t="shared" si="133"/>
        <v>00000000000000000000000000000000</v>
      </c>
      <c r="V1570" s="197"/>
      <c r="W1570" s="75">
        <f t="shared" si="134"/>
        <v>0</v>
      </c>
      <c r="AE1570" s="479"/>
    </row>
    <row r="1571" spans="1:31" s="75" customFormat="1" ht="13.5" x14ac:dyDescent="0.2">
      <c r="A1571" s="211">
        <v>1568</v>
      </c>
      <c r="B1571" s="212" t="s">
        <v>6600</v>
      </c>
      <c r="C1571" s="213" t="s">
        <v>6600</v>
      </c>
      <c r="D1571" s="213" t="s">
        <v>6600</v>
      </c>
      <c r="E1571" s="213" t="s">
        <v>6600</v>
      </c>
      <c r="F1571" s="213" t="s">
        <v>6600</v>
      </c>
      <c r="G1571" s="214" t="s">
        <v>6600</v>
      </c>
      <c r="H1571" s="208" t="str">
        <f>IF(Input!F$4="GMH_OECC",J1571,IF(Input!F$4="GMH_XOEC",L1571,IF(Input!F$4="GMH_Korea",N1571,IF(Input!F$4="GMH_EU",P1571,IF(Input!F$4="Skysuper",#REF!,IF(Input!F$4="SkyII",#REF!,IF(Input!F$4="XO-8000",#REF!, "FALSE")))))))</f>
        <v>00</v>
      </c>
      <c r="I1571" s="209">
        <f>IF(Input!F$4="GMH_OECC",K1571,IF(Input!F$4="GMH_XOEC",M1571,IF(Input!F$4="GMH_Korea",O1571,IF(Input!F$4="GMH_EU",Q1571,IF(Input!F$4="Skysuper",#REF!,IF(Input!F$4="SkyII",#REF!,IF(Input!F$4="XO-8000",#REF!, "FALSE")))))))</f>
        <v>0</v>
      </c>
      <c r="J1571" s="210" t="s">
        <v>10359</v>
      </c>
      <c r="K1571" s="268">
        <v>0</v>
      </c>
      <c r="L1571" s="270" t="s">
        <v>10359</v>
      </c>
      <c r="M1571" s="270">
        <v>0</v>
      </c>
      <c r="N1571" s="270" t="s">
        <v>10359</v>
      </c>
      <c r="O1571" s="270">
        <v>0</v>
      </c>
      <c r="P1571" s="270" t="s">
        <v>10359</v>
      </c>
      <c r="Q1571" s="270">
        <v>0</v>
      </c>
      <c r="R1571" s="74"/>
      <c r="S1571" s="75" t="str">
        <f t="shared" si="132"/>
        <v>0000</v>
      </c>
      <c r="T1571" s="75" t="str">
        <f t="shared" si="133"/>
        <v>00000000000000000000000000000000</v>
      </c>
      <c r="V1571" s="197"/>
      <c r="W1571" s="75">
        <f t="shared" si="134"/>
        <v>0</v>
      </c>
      <c r="AE1571" s="479"/>
    </row>
    <row r="1572" spans="1:31" s="75" customFormat="1" ht="13.5" x14ac:dyDescent="0.2">
      <c r="A1572" s="211">
        <v>1569</v>
      </c>
      <c r="B1572" s="212" t="s">
        <v>6600</v>
      </c>
      <c r="C1572" s="213" t="s">
        <v>6600</v>
      </c>
      <c r="D1572" s="213" t="s">
        <v>6600</v>
      </c>
      <c r="E1572" s="213" t="s">
        <v>6600</v>
      </c>
      <c r="F1572" s="213" t="s">
        <v>6600</v>
      </c>
      <c r="G1572" s="214" t="s">
        <v>6600</v>
      </c>
      <c r="H1572" s="208" t="str">
        <f>IF(Input!F$4="GMH_OECC",J1572,IF(Input!F$4="GMH_XOEC",L1572,IF(Input!F$4="GMH_Korea",N1572,IF(Input!F$4="GMH_EU",P1572,IF(Input!F$4="Skysuper",#REF!,IF(Input!F$4="SkyII",#REF!,IF(Input!F$4="XO-8000",#REF!, "FALSE")))))))</f>
        <v>00</v>
      </c>
      <c r="I1572" s="209">
        <f>IF(Input!F$4="GMH_OECC",K1572,IF(Input!F$4="GMH_XOEC",M1572,IF(Input!F$4="GMH_Korea",O1572,IF(Input!F$4="GMH_EU",Q1572,IF(Input!F$4="Skysuper",#REF!,IF(Input!F$4="SkyII",#REF!,IF(Input!F$4="XO-8000",#REF!, "FALSE")))))))</f>
        <v>0</v>
      </c>
      <c r="J1572" s="210" t="s">
        <v>10359</v>
      </c>
      <c r="K1572" s="268">
        <v>0</v>
      </c>
      <c r="L1572" s="270" t="s">
        <v>10359</v>
      </c>
      <c r="M1572" s="270">
        <v>0</v>
      </c>
      <c r="N1572" s="270" t="s">
        <v>10359</v>
      </c>
      <c r="O1572" s="270">
        <v>0</v>
      </c>
      <c r="P1572" s="270" t="s">
        <v>10359</v>
      </c>
      <c r="Q1572" s="270">
        <v>0</v>
      </c>
      <c r="R1572" s="74"/>
      <c r="S1572" s="75" t="str">
        <f t="shared" si="132"/>
        <v>0000</v>
      </c>
      <c r="T1572" s="75" t="str">
        <f t="shared" si="133"/>
        <v>00000000000000000000000000000000</v>
      </c>
      <c r="V1572" s="197"/>
      <c r="W1572" s="75">
        <f t="shared" si="134"/>
        <v>0</v>
      </c>
      <c r="AE1572" s="479"/>
    </row>
    <row r="1573" spans="1:31" s="75" customFormat="1" ht="13.5" x14ac:dyDescent="0.2">
      <c r="A1573" s="211">
        <v>1570</v>
      </c>
      <c r="B1573" s="212" t="s">
        <v>6600</v>
      </c>
      <c r="C1573" s="213" t="s">
        <v>6600</v>
      </c>
      <c r="D1573" s="213" t="s">
        <v>6600</v>
      </c>
      <c r="E1573" s="213" t="s">
        <v>6600</v>
      </c>
      <c r="F1573" s="213" t="s">
        <v>6600</v>
      </c>
      <c r="G1573" s="214" t="s">
        <v>6600</v>
      </c>
      <c r="H1573" s="208" t="str">
        <f>IF(Input!F$4="GMH_OECC",J1573,IF(Input!F$4="GMH_XOEC",L1573,IF(Input!F$4="GMH_Korea",N1573,IF(Input!F$4="GMH_EU",P1573,IF(Input!F$4="Skysuper",#REF!,IF(Input!F$4="SkyII",#REF!,IF(Input!F$4="XO-8000",#REF!, "FALSE")))))))</f>
        <v>00</v>
      </c>
      <c r="I1573" s="209">
        <f>IF(Input!F$4="GMH_OECC",K1573,IF(Input!F$4="GMH_XOEC",M1573,IF(Input!F$4="GMH_Korea",O1573,IF(Input!F$4="GMH_EU",Q1573,IF(Input!F$4="Skysuper",#REF!,IF(Input!F$4="SkyII",#REF!,IF(Input!F$4="XO-8000",#REF!, "FALSE")))))))</f>
        <v>0</v>
      </c>
      <c r="J1573" s="210" t="s">
        <v>10359</v>
      </c>
      <c r="K1573" s="268">
        <v>0</v>
      </c>
      <c r="L1573" s="270" t="s">
        <v>10359</v>
      </c>
      <c r="M1573" s="270">
        <v>0</v>
      </c>
      <c r="N1573" s="270" t="s">
        <v>10359</v>
      </c>
      <c r="O1573" s="270">
        <v>0</v>
      </c>
      <c r="P1573" s="270" t="s">
        <v>10359</v>
      </c>
      <c r="Q1573" s="270">
        <v>0</v>
      </c>
      <c r="R1573" s="74"/>
      <c r="S1573" s="75" t="str">
        <f t="shared" si="132"/>
        <v>0000</v>
      </c>
      <c r="T1573" s="75" t="str">
        <f t="shared" si="133"/>
        <v>00000000000000000000000000000000</v>
      </c>
      <c r="V1573" s="197"/>
      <c r="W1573" s="75">
        <f t="shared" si="134"/>
        <v>0</v>
      </c>
      <c r="AE1573" s="479"/>
    </row>
    <row r="1574" spans="1:31" s="75" customFormat="1" ht="13.5" x14ac:dyDescent="0.2">
      <c r="A1574" s="211">
        <v>1571</v>
      </c>
      <c r="B1574" s="212" t="s">
        <v>6600</v>
      </c>
      <c r="C1574" s="213" t="s">
        <v>6600</v>
      </c>
      <c r="D1574" s="213" t="s">
        <v>6600</v>
      </c>
      <c r="E1574" s="213" t="s">
        <v>6600</v>
      </c>
      <c r="F1574" s="213" t="s">
        <v>6600</v>
      </c>
      <c r="G1574" s="214" t="s">
        <v>6600</v>
      </c>
      <c r="H1574" s="208" t="str">
        <f>IF(Input!F$4="GMH_OECC",J1574,IF(Input!F$4="GMH_XOEC",L1574,IF(Input!F$4="GMH_Korea",N1574,IF(Input!F$4="GMH_EU",P1574,IF(Input!F$4="Skysuper",#REF!,IF(Input!F$4="SkyII",#REF!,IF(Input!F$4="XO-8000",#REF!, "FALSE")))))))</f>
        <v>00</v>
      </c>
      <c r="I1574" s="209">
        <f>IF(Input!F$4="GMH_OECC",K1574,IF(Input!F$4="GMH_XOEC",M1574,IF(Input!F$4="GMH_Korea",O1574,IF(Input!F$4="GMH_EU",Q1574,IF(Input!F$4="Skysuper",#REF!,IF(Input!F$4="SkyII",#REF!,IF(Input!F$4="XO-8000",#REF!, "FALSE")))))))</f>
        <v>0</v>
      </c>
      <c r="J1574" s="210" t="s">
        <v>10359</v>
      </c>
      <c r="K1574" s="268">
        <v>0</v>
      </c>
      <c r="L1574" s="270" t="s">
        <v>10359</v>
      </c>
      <c r="M1574" s="270">
        <v>0</v>
      </c>
      <c r="N1574" s="270" t="s">
        <v>10359</v>
      </c>
      <c r="O1574" s="270">
        <v>0</v>
      </c>
      <c r="P1574" s="270" t="s">
        <v>10359</v>
      </c>
      <c r="Q1574" s="270">
        <v>0</v>
      </c>
      <c r="R1574" s="74"/>
      <c r="S1574" s="75" t="str">
        <f t="shared" si="132"/>
        <v>0000</v>
      </c>
      <c r="T1574" s="75" t="str">
        <f t="shared" si="133"/>
        <v>00000000000000000000000000000000</v>
      </c>
      <c r="V1574" s="197"/>
      <c r="W1574" s="75">
        <f t="shared" si="134"/>
        <v>0</v>
      </c>
      <c r="AE1574" s="479"/>
    </row>
    <row r="1575" spans="1:31" s="75" customFormat="1" ht="13.5" x14ac:dyDescent="0.2">
      <c r="A1575" s="211">
        <v>1572</v>
      </c>
      <c r="B1575" s="212" t="s">
        <v>6600</v>
      </c>
      <c r="C1575" s="213" t="s">
        <v>6600</v>
      </c>
      <c r="D1575" s="213" t="s">
        <v>6600</v>
      </c>
      <c r="E1575" s="213" t="s">
        <v>6600</v>
      </c>
      <c r="F1575" s="213" t="s">
        <v>6600</v>
      </c>
      <c r="G1575" s="214" t="s">
        <v>6600</v>
      </c>
      <c r="H1575" s="208" t="str">
        <f>IF(Input!F$4="GMH_OECC",J1575,IF(Input!F$4="GMH_XOEC",L1575,IF(Input!F$4="GMH_Korea",N1575,IF(Input!F$4="GMH_EU",P1575,IF(Input!F$4="Skysuper",#REF!,IF(Input!F$4="SkyII",#REF!,IF(Input!F$4="XO-8000",#REF!, "FALSE")))))))</f>
        <v>00</v>
      </c>
      <c r="I1575" s="209">
        <f>IF(Input!F$4="GMH_OECC",K1575,IF(Input!F$4="GMH_XOEC",M1575,IF(Input!F$4="GMH_Korea",O1575,IF(Input!F$4="GMH_EU",Q1575,IF(Input!F$4="Skysuper",#REF!,IF(Input!F$4="SkyII",#REF!,IF(Input!F$4="XO-8000",#REF!, "FALSE")))))))</f>
        <v>0</v>
      </c>
      <c r="J1575" s="210" t="s">
        <v>10359</v>
      </c>
      <c r="K1575" s="268">
        <v>0</v>
      </c>
      <c r="L1575" s="270" t="s">
        <v>10359</v>
      </c>
      <c r="M1575" s="270">
        <v>0</v>
      </c>
      <c r="N1575" s="270" t="s">
        <v>10359</v>
      </c>
      <c r="O1575" s="270">
        <v>0</v>
      </c>
      <c r="P1575" s="270" t="s">
        <v>10359</v>
      </c>
      <c r="Q1575" s="270">
        <v>0</v>
      </c>
      <c r="R1575" s="74"/>
      <c r="S1575" s="75" t="str">
        <f t="shared" si="132"/>
        <v>0000</v>
      </c>
      <c r="T1575" s="75" t="str">
        <f t="shared" si="133"/>
        <v>00000000000000000000000000000000</v>
      </c>
      <c r="V1575" s="197"/>
      <c r="W1575" s="75">
        <f t="shared" si="134"/>
        <v>0</v>
      </c>
      <c r="AE1575" s="479"/>
    </row>
    <row r="1576" spans="1:31" s="75" customFormat="1" ht="13.5" x14ac:dyDescent="0.2">
      <c r="A1576" s="211">
        <v>1573</v>
      </c>
      <c r="B1576" s="212" t="s">
        <v>6600</v>
      </c>
      <c r="C1576" s="213" t="s">
        <v>6600</v>
      </c>
      <c r="D1576" s="213" t="s">
        <v>6600</v>
      </c>
      <c r="E1576" s="213" t="s">
        <v>6600</v>
      </c>
      <c r="F1576" s="213" t="s">
        <v>6600</v>
      </c>
      <c r="G1576" s="214" t="s">
        <v>6600</v>
      </c>
      <c r="H1576" s="208" t="str">
        <f>IF(Input!F$4="GMH_OECC",J1576,IF(Input!F$4="GMH_XOEC",L1576,IF(Input!F$4="GMH_Korea",N1576,IF(Input!F$4="GMH_EU",P1576,IF(Input!F$4="Skysuper",#REF!,IF(Input!F$4="SkyII",#REF!,IF(Input!F$4="XO-8000",#REF!, "FALSE")))))))</f>
        <v>00</v>
      </c>
      <c r="I1576" s="209">
        <f>IF(Input!F$4="GMH_OECC",K1576,IF(Input!F$4="GMH_XOEC",M1576,IF(Input!F$4="GMH_Korea",O1576,IF(Input!F$4="GMH_EU",Q1576,IF(Input!F$4="Skysuper",#REF!,IF(Input!F$4="SkyII",#REF!,IF(Input!F$4="XO-8000",#REF!, "FALSE")))))))</f>
        <v>0</v>
      </c>
      <c r="J1576" s="210" t="s">
        <v>10359</v>
      </c>
      <c r="K1576" s="268">
        <v>0</v>
      </c>
      <c r="L1576" s="270" t="s">
        <v>10359</v>
      </c>
      <c r="M1576" s="270">
        <v>0</v>
      </c>
      <c r="N1576" s="270" t="s">
        <v>10359</v>
      </c>
      <c r="O1576" s="270">
        <v>0</v>
      </c>
      <c r="P1576" s="270" t="s">
        <v>10359</v>
      </c>
      <c r="Q1576" s="270">
        <v>0</v>
      </c>
      <c r="R1576" s="74"/>
      <c r="S1576" s="75" t="str">
        <f t="shared" si="132"/>
        <v>0000</v>
      </c>
      <c r="T1576" s="75" t="str">
        <f t="shared" si="133"/>
        <v>00000000000000000000000000000000</v>
      </c>
      <c r="V1576" s="197"/>
      <c r="W1576" s="75">
        <f t="shared" si="134"/>
        <v>0</v>
      </c>
      <c r="AE1576" s="479"/>
    </row>
    <row r="1577" spans="1:31" s="75" customFormat="1" ht="13.5" x14ac:dyDescent="0.2">
      <c r="A1577" s="211">
        <v>1574</v>
      </c>
      <c r="B1577" s="212" t="s">
        <v>6600</v>
      </c>
      <c r="C1577" s="213" t="s">
        <v>6600</v>
      </c>
      <c r="D1577" s="213" t="s">
        <v>6600</v>
      </c>
      <c r="E1577" s="213" t="s">
        <v>6600</v>
      </c>
      <c r="F1577" s="213" t="s">
        <v>6600</v>
      </c>
      <c r="G1577" s="214" t="s">
        <v>6600</v>
      </c>
      <c r="H1577" s="208" t="str">
        <f>IF(Input!F$4="GMH_OECC",J1577,IF(Input!F$4="GMH_XOEC",L1577,IF(Input!F$4="GMH_Korea",N1577,IF(Input!F$4="GMH_EU",P1577,IF(Input!F$4="Skysuper",#REF!,IF(Input!F$4="SkyII",#REF!,IF(Input!F$4="XO-8000",#REF!, "FALSE")))))))</f>
        <v>00</v>
      </c>
      <c r="I1577" s="209">
        <f>IF(Input!F$4="GMH_OECC",K1577,IF(Input!F$4="GMH_XOEC",M1577,IF(Input!F$4="GMH_Korea",O1577,IF(Input!F$4="GMH_EU",Q1577,IF(Input!F$4="Skysuper",#REF!,IF(Input!F$4="SkyII",#REF!,IF(Input!F$4="XO-8000",#REF!, "FALSE")))))))</f>
        <v>0</v>
      </c>
      <c r="J1577" s="210" t="s">
        <v>10359</v>
      </c>
      <c r="K1577" s="268">
        <v>0</v>
      </c>
      <c r="L1577" s="270" t="s">
        <v>10359</v>
      </c>
      <c r="M1577" s="270">
        <v>0</v>
      </c>
      <c r="N1577" s="270" t="s">
        <v>10359</v>
      </c>
      <c r="O1577" s="270">
        <v>0</v>
      </c>
      <c r="P1577" s="270" t="s">
        <v>10359</v>
      </c>
      <c r="Q1577" s="270">
        <v>0</v>
      </c>
      <c r="R1577" s="74"/>
      <c r="S1577" s="75" t="str">
        <f t="shared" si="132"/>
        <v>0000</v>
      </c>
      <c r="T1577" s="75" t="str">
        <f t="shared" si="133"/>
        <v>00000000000000000000000000000000</v>
      </c>
      <c r="V1577" s="197"/>
      <c r="W1577" s="75">
        <f t="shared" si="134"/>
        <v>0</v>
      </c>
      <c r="AE1577" s="479"/>
    </row>
    <row r="1578" spans="1:31" s="75" customFormat="1" ht="13.5" x14ac:dyDescent="0.2">
      <c r="A1578" s="211">
        <v>1575</v>
      </c>
      <c r="B1578" s="212" t="s">
        <v>6600</v>
      </c>
      <c r="C1578" s="213" t="s">
        <v>6600</v>
      </c>
      <c r="D1578" s="213" t="s">
        <v>6600</v>
      </c>
      <c r="E1578" s="213" t="s">
        <v>6600</v>
      </c>
      <c r="F1578" s="213" t="s">
        <v>6600</v>
      </c>
      <c r="G1578" s="214" t="s">
        <v>6600</v>
      </c>
      <c r="H1578" s="208" t="str">
        <f>IF(Input!F$4="GMH_OECC",J1578,IF(Input!F$4="GMH_XOEC",L1578,IF(Input!F$4="GMH_Korea",N1578,IF(Input!F$4="GMH_EU",P1578,IF(Input!F$4="Skysuper",#REF!,IF(Input!F$4="SkyII",#REF!,IF(Input!F$4="XO-8000",#REF!, "FALSE")))))))</f>
        <v>00</v>
      </c>
      <c r="I1578" s="209">
        <f>IF(Input!F$4="GMH_OECC",K1578,IF(Input!F$4="GMH_XOEC",M1578,IF(Input!F$4="GMH_Korea",O1578,IF(Input!F$4="GMH_EU",Q1578,IF(Input!F$4="Skysuper",#REF!,IF(Input!F$4="SkyII",#REF!,IF(Input!F$4="XO-8000",#REF!, "FALSE")))))))</f>
        <v>0</v>
      </c>
      <c r="J1578" s="210" t="s">
        <v>10359</v>
      </c>
      <c r="K1578" s="268">
        <v>0</v>
      </c>
      <c r="L1578" s="270" t="s">
        <v>10359</v>
      </c>
      <c r="M1578" s="270">
        <v>0</v>
      </c>
      <c r="N1578" s="270" t="s">
        <v>10359</v>
      </c>
      <c r="O1578" s="270">
        <v>0</v>
      </c>
      <c r="P1578" s="270" t="s">
        <v>10359</v>
      </c>
      <c r="Q1578" s="270">
        <v>0</v>
      </c>
      <c r="R1578" s="74"/>
      <c r="S1578" s="75" t="str">
        <f t="shared" si="132"/>
        <v>0000</v>
      </c>
      <c r="T1578" s="75" t="str">
        <f t="shared" si="133"/>
        <v>00000000000000000000000000000000</v>
      </c>
      <c r="V1578" s="197"/>
      <c r="W1578" s="75">
        <f t="shared" si="134"/>
        <v>0</v>
      </c>
      <c r="AE1578" s="479"/>
    </row>
    <row r="1579" spans="1:31" s="75" customFormat="1" ht="13.5" x14ac:dyDescent="0.2">
      <c r="A1579" s="211">
        <v>1576</v>
      </c>
      <c r="B1579" s="212" t="s">
        <v>6600</v>
      </c>
      <c r="C1579" s="213" t="s">
        <v>6600</v>
      </c>
      <c r="D1579" s="213" t="s">
        <v>6600</v>
      </c>
      <c r="E1579" s="213" t="s">
        <v>6600</v>
      </c>
      <c r="F1579" s="213" t="s">
        <v>6600</v>
      </c>
      <c r="G1579" s="214" t="s">
        <v>6600</v>
      </c>
      <c r="H1579" s="208" t="str">
        <f>IF(Input!F$4="GMH_OECC",J1579,IF(Input!F$4="GMH_XOEC",L1579,IF(Input!F$4="GMH_Korea",N1579,IF(Input!F$4="GMH_EU",P1579,IF(Input!F$4="Skysuper",#REF!,IF(Input!F$4="SkyII",#REF!,IF(Input!F$4="XO-8000",#REF!, "FALSE")))))))</f>
        <v>00</v>
      </c>
      <c r="I1579" s="209">
        <f>IF(Input!F$4="GMH_OECC",K1579,IF(Input!F$4="GMH_XOEC",M1579,IF(Input!F$4="GMH_Korea",O1579,IF(Input!F$4="GMH_EU",Q1579,IF(Input!F$4="Skysuper",#REF!,IF(Input!F$4="SkyII",#REF!,IF(Input!F$4="XO-8000",#REF!, "FALSE")))))))</f>
        <v>0</v>
      </c>
      <c r="J1579" s="210" t="s">
        <v>10359</v>
      </c>
      <c r="K1579" s="268">
        <v>0</v>
      </c>
      <c r="L1579" s="270" t="s">
        <v>10359</v>
      </c>
      <c r="M1579" s="270">
        <v>0</v>
      </c>
      <c r="N1579" s="270" t="s">
        <v>10359</v>
      </c>
      <c r="O1579" s="270">
        <v>0</v>
      </c>
      <c r="P1579" s="270" t="s">
        <v>10359</v>
      </c>
      <c r="Q1579" s="270">
        <v>0</v>
      </c>
      <c r="R1579" s="74"/>
      <c r="S1579" s="75" t="str">
        <f t="shared" si="132"/>
        <v>0000</v>
      </c>
      <c r="T1579" s="75" t="str">
        <f t="shared" si="133"/>
        <v>00000000000000000000000000000000</v>
      </c>
      <c r="V1579" s="197"/>
      <c r="W1579" s="75">
        <f t="shared" si="134"/>
        <v>0</v>
      </c>
      <c r="AE1579" s="479"/>
    </row>
    <row r="1580" spans="1:31" s="75" customFormat="1" ht="13.5" x14ac:dyDescent="0.2">
      <c r="A1580" s="211">
        <v>1577</v>
      </c>
      <c r="B1580" s="212" t="s">
        <v>6600</v>
      </c>
      <c r="C1580" s="213" t="s">
        <v>6600</v>
      </c>
      <c r="D1580" s="213" t="s">
        <v>6600</v>
      </c>
      <c r="E1580" s="213" t="s">
        <v>6600</v>
      </c>
      <c r="F1580" s="213" t="s">
        <v>6600</v>
      </c>
      <c r="G1580" s="214" t="s">
        <v>6600</v>
      </c>
      <c r="H1580" s="208" t="str">
        <f>IF(Input!F$4="GMH_OECC",J1580,IF(Input!F$4="GMH_XOEC",L1580,IF(Input!F$4="GMH_Korea",N1580,IF(Input!F$4="GMH_EU",P1580,IF(Input!F$4="Skysuper",#REF!,IF(Input!F$4="SkyII",#REF!,IF(Input!F$4="XO-8000",#REF!, "FALSE")))))))</f>
        <v>00</v>
      </c>
      <c r="I1580" s="209">
        <f>IF(Input!F$4="GMH_OECC",K1580,IF(Input!F$4="GMH_XOEC",M1580,IF(Input!F$4="GMH_Korea",O1580,IF(Input!F$4="GMH_EU",Q1580,IF(Input!F$4="Skysuper",#REF!,IF(Input!F$4="SkyII",#REF!,IF(Input!F$4="XO-8000",#REF!, "FALSE")))))))</f>
        <v>0</v>
      </c>
      <c r="J1580" s="210" t="s">
        <v>10359</v>
      </c>
      <c r="K1580" s="268">
        <v>0</v>
      </c>
      <c r="L1580" s="270" t="s">
        <v>10359</v>
      </c>
      <c r="M1580" s="270">
        <v>0</v>
      </c>
      <c r="N1580" s="270" t="s">
        <v>10359</v>
      </c>
      <c r="O1580" s="270">
        <v>0</v>
      </c>
      <c r="P1580" s="270" t="s">
        <v>10359</v>
      </c>
      <c r="Q1580" s="270">
        <v>0</v>
      </c>
      <c r="R1580" s="74"/>
      <c r="S1580" s="75" t="str">
        <f t="shared" si="132"/>
        <v>0000</v>
      </c>
      <c r="T1580" s="75" t="str">
        <f t="shared" si="133"/>
        <v>00000000000000000000000000000000</v>
      </c>
      <c r="V1580" s="197"/>
      <c r="W1580" s="75">
        <f t="shared" si="134"/>
        <v>0</v>
      </c>
      <c r="AE1580" s="479"/>
    </row>
    <row r="1581" spans="1:31" s="75" customFormat="1" ht="13.5" x14ac:dyDescent="0.2">
      <c r="A1581" s="211">
        <v>1578</v>
      </c>
      <c r="B1581" s="212" t="s">
        <v>6600</v>
      </c>
      <c r="C1581" s="213" t="s">
        <v>6600</v>
      </c>
      <c r="D1581" s="213" t="s">
        <v>6600</v>
      </c>
      <c r="E1581" s="213" t="s">
        <v>6600</v>
      </c>
      <c r="F1581" s="213" t="s">
        <v>6600</v>
      </c>
      <c r="G1581" s="214" t="s">
        <v>6600</v>
      </c>
      <c r="H1581" s="208" t="str">
        <f>IF(Input!F$4="GMH_OECC",J1581,IF(Input!F$4="GMH_XOEC",L1581,IF(Input!F$4="GMH_Korea",N1581,IF(Input!F$4="GMH_EU",P1581,IF(Input!F$4="Skysuper",#REF!,IF(Input!F$4="SkyII",#REF!,IF(Input!F$4="XO-8000",#REF!, "FALSE")))))))</f>
        <v>00</v>
      </c>
      <c r="I1581" s="209">
        <f>IF(Input!F$4="GMH_OECC",K1581,IF(Input!F$4="GMH_XOEC",M1581,IF(Input!F$4="GMH_Korea",O1581,IF(Input!F$4="GMH_EU",Q1581,IF(Input!F$4="Skysuper",#REF!,IF(Input!F$4="SkyII",#REF!,IF(Input!F$4="XO-8000",#REF!, "FALSE")))))))</f>
        <v>0</v>
      </c>
      <c r="J1581" s="210" t="s">
        <v>10359</v>
      </c>
      <c r="K1581" s="268">
        <v>0</v>
      </c>
      <c r="L1581" s="270" t="s">
        <v>10359</v>
      </c>
      <c r="M1581" s="270">
        <v>0</v>
      </c>
      <c r="N1581" s="270" t="s">
        <v>10359</v>
      </c>
      <c r="O1581" s="270">
        <v>0</v>
      </c>
      <c r="P1581" s="270" t="s">
        <v>10359</v>
      </c>
      <c r="Q1581" s="270">
        <v>0</v>
      </c>
      <c r="R1581" s="74"/>
      <c r="S1581" s="75" t="str">
        <f t="shared" si="132"/>
        <v>0000</v>
      </c>
      <c r="T1581" s="75" t="str">
        <f t="shared" si="133"/>
        <v>00000000000000000000000000000000</v>
      </c>
      <c r="V1581" s="197"/>
      <c r="W1581" s="75">
        <f t="shared" si="134"/>
        <v>0</v>
      </c>
      <c r="AE1581" s="479"/>
    </row>
    <row r="1582" spans="1:31" s="75" customFormat="1" ht="13.5" x14ac:dyDescent="0.2">
      <c r="A1582" s="211">
        <v>1579</v>
      </c>
      <c r="B1582" s="212" t="s">
        <v>6600</v>
      </c>
      <c r="C1582" s="213" t="s">
        <v>6600</v>
      </c>
      <c r="D1582" s="213" t="s">
        <v>6600</v>
      </c>
      <c r="E1582" s="213" t="s">
        <v>6600</v>
      </c>
      <c r="F1582" s="213" t="s">
        <v>6600</v>
      </c>
      <c r="G1582" s="214" t="s">
        <v>6600</v>
      </c>
      <c r="H1582" s="208" t="str">
        <f>IF(Input!F$4="GMH_OECC",J1582,IF(Input!F$4="GMH_XOEC",L1582,IF(Input!F$4="GMH_Korea",N1582,IF(Input!F$4="GMH_EU",P1582,IF(Input!F$4="Skysuper",#REF!,IF(Input!F$4="SkyII",#REF!,IF(Input!F$4="XO-8000",#REF!, "FALSE")))))))</f>
        <v>00</v>
      </c>
      <c r="I1582" s="209">
        <f>IF(Input!F$4="GMH_OECC",K1582,IF(Input!F$4="GMH_XOEC",M1582,IF(Input!F$4="GMH_Korea",O1582,IF(Input!F$4="GMH_EU",Q1582,IF(Input!F$4="Skysuper",#REF!,IF(Input!F$4="SkyII",#REF!,IF(Input!F$4="XO-8000",#REF!, "FALSE")))))))</f>
        <v>0</v>
      </c>
      <c r="J1582" s="210" t="s">
        <v>10359</v>
      </c>
      <c r="K1582" s="268">
        <v>0</v>
      </c>
      <c r="L1582" s="270" t="s">
        <v>10359</v>
      </c>
      <c r="M1582" s="270">
        <v>0</v>
      </c>
      <c r="N1582" s="270" t="s">
        <v>10359</v>
      </c>
      <c r="O1582" s="270">
        <v>0</v>
      </c>
      <c r="P1582" s="270" t="s">
        <v>10359</v>
      </c>
      <c r="Q1582" s="270">
        <v>0</v>
      </c>
      <c r="R1582" s="74"/>
      <c r="S1582" s="75" t="str">
        <f t="shared" si="132"/>
        <v>0000</v>
      </c>
      <c r="T1582" s="75" t="str">
        <f t="shared" si="133"/>
        <v>00000000000000000000000000000000</v>
      </c>
      <c r="V1582" s="197"/>
      <c r="W1582" s="75">
        <f t="shared" si="134"/>
        <v>0</v>
      </c>
      <c r="AE1582" s="479"/>
    </row>
    <row r="1583" spans="1:31" s="75" customFormat="1" ht="13.5" x14ac:dyDescent="0.2">
      <c r="A1583" s="211">
        <v>1580</v>
      </c>
      <c r="B1583" s="212" t="s">
        <v>6600</v>
      </c>
      <c r="C1583" s="213" t="s">
        <v>6600</v>
      </c>
      <c r="D1583" s="213" t="s">
        <v>6600</v>
      </c>
      <c r="E1583" s="213" t="s">
        <v>6600</v>
      </c>
      <c r="F1583" s="213" t="s">
        <v>6600</v>
      </c>
      <c r="G1583" s="214" t="s">
        <v>6600</v>
      </c>
      <c r="H1583" s="208" t="str">
        <f>IF(Input!F$4="GMH_OECC",J1583,IF(Input!F$4="GMH_XOEC",L1583,IF(Input!F$4="GMH_Korea",N1583,IF(Input!F$4="GMH_EU",P1583,IF(Input!F$4="Skysuper",#REF!,IF(Input!F$4="SkyII",#REF!,IF(Input!F$4="XO-8000",#REF!, "FALSE")))))))</f>
        <v>00</v>
      </c>
      <c r="I1583" s="209">
        <f>IF(Input!F$4="GMH_OECC",K1583,IF(Input!F$4="GMH_XOEC",M1583,IF(Input!F$4="GMH_Korea",O1583,IF(Input!F$4="GMH_EU",Q1583,IF(Input!F$4="Skysuper",#REF!,IF(Input!F$4="SkyII",#REF!,IF(Input!F$4="XO-8000",#REF!, "FALSE")))))))</f>
        <v>0</v>
      </c>
      <c r="J1583" s="210" t="s">
        <v>10359</v>
      </c>
      <c r="K1583" s="268">
        <v>0</v>
      </c>
      <c r="L1583" s="270" t="s">
        <v>10359</v>
      </c>
      <c r="M1583" s="270">
        <v>0</v>
      </c>
      <c r="N1583" s="270" t="s">
        <v>10359</v>
      </c>
      <c r="O1583" s="270">
        <v>0</v>
      </c>
      <c r="P1583" s="270" t="s">
        <v>10359</v>
      </c>
      <c r="Q1583" s="270">
        <v>0</v>
      </c>
      <c r="R1583" s="74"/>
      <c r="S1583" s="75" t="str">
        <f t="shared" si="132"/>
        <v>0000</v>
      </c>
      <c r="T1583" s="75" t="str">
        <f t="shared" si="133"/>
        <v>00000000000000000000000000000000</v>
      </c>
      <c r="V1583" s="197"/>
      <c r="W1583" s="75">
        <f t="shared" si="134"/>
        <v>0</v>
      </c>
      <c r="AE1583" s="479"/>
    </row>
    <row r="1584" spans="1:31" s="75" customFormat="1" ht="13.5" x14ac:dyDescent="0.2">
      <c r="A1584" s="211">
        <v>1581</v>
      </c>
      <c r="B1584" s="212" t="s">
        <v>6600</v>
      </c>
      <c r="C1584" s="213" t="s">
        <v>6600</v>
      </c>
      <c r="D1584" s="213" t="s">
        <v>6600</v>
      </c>
      <c r="E1584" s="213" t="s">
        <v>6600</v>
      </c>
      <c r="F1584" s="213" t="s">
        <v>6600</v>
      </c>
      <c r="G1584" s="214" t="s">
        <v>6600</v>
      </c>
      <c r="H1584" s="208" t="str">
        <f>IF(Input!F$4="GMH_OECC",J1584,IF(Input!F$4="GMH_XOEC",L1584,IF(Input!F$4="GMH_Korea",N1584,IF(Input!F$4="GMH_EU",P1584,IF(Input!F$4="Skysuper",#REF!,IF(Input!F$4="SkyII",#REF!,IF(Input!F$4="XO-8000",#REF!, "FALSE")))))))</f>
        <v>00</v>
      </c>
      <c r="I1584" s="209">
        <f>IF(Input!F$4="GMH_OECC",K1584,IF(Input!F$4="GMH_XOEC",M1584,IF(Input!F$4="GMH_Korea",O1584,IF(Input!F$4="GMH_EU",Q1584,IF(Input!F$4="Skysuper",#REF!,IF(Input!F$4="SkyII",#REF!,IF(Input!F$4="XO-8000",#REF!, "FALSE")))))))</f>
        <v>0</v>
      </c>
      <c r="J1584" s="210" t="s">
        <v>10359</v>
      </c>
      <c r="K1584" s="268">
        <v>0</v>
      </c>
      <c r="L1584" s="270" t="s">
        <v>10359</v>
      </c>
      <c r="M1584" s="270">
        <v>0</v>
      </c>
      <c r="N1584" s="270" t="s">
        <v>10359</v>
      </c>
      <c r="O1584" s="270">
        <v>0</v>
      </c>
      <c r="P1584" s="270" t="s">
        <v>10359</v>
      </c>
      <c r="Q1584" s="270">
        <v>0</v>
      </c>
      <c r="R1584" s="74"/>
      <c r="S1584" s="75" t="str">
        <f t="shared" si="132"/>
        <v>0000</v>
      </c>
      <c r="T1584" s="75" t="str">
        <f t="shared" si="133"/>
        <v>00000000000000000000000000000000</v>
      </c>
      <c r="V1584" s="197"/>
      <c r="W1584" s="75">
        <f t="shared" si="134"/>
        <v>0</v>
      </c>
      <c r="AE1584" s="479"/>
    </row>
    <row r="1585" spans="1:31" s="75" customFormat="1" ht="13.5" x14ac:dyDescent="0.2">
      <c r="A1585" s="211">
        <v>1582</v>
      </c>
      <c r="B1585" s="212" t="s">
        <v>6600</v>
      </c>
      <c r="C1585" s="213" t="s">
        <v>6600</v>
      </c>
      <c r="D1585" s="213" t="s">
        <v>6600</v>
      </c>
      <c r="E1585" s="213" t="s">
        <v>6600</v>
      </c>
      <c r="F1585" s="213" t="s">
        <v>6600</v>
      </c>
      <c r="G1585" s="214" t="s">
        <v>6600</v>
      </c>
      <c r="H1585" s="208" t="str">
        <f>IF(Input!F$4="GMH_OECC",J1585,IF(Input!F$4="GMH_XOEC",L1585,IF(Input!F$4="GMH_Korea",N1585,IF(Input!F$4="GMH_EU",P1585,IF(Input!F$4="Skysuper",#REF!,IF(Input!F$4="SkyII",#REF!,IF(Input!F$4="XO-8000",#REF!, "FALSE")))))))</f>
        <v>00</v>
      </c>
      <c r="I1585" s="209">
        <f>IF(Input!F$4="GMH_OECC",K1585,IF(Input!F$4="GMH_XOEC",M1585,IF(Input!F$4="GMH_Korea",O1585,IF(Input!F$4="GMH_EU",Q1585,IF(Input!F$4="Skysuper",#REF!,IF(Input!F$4="SkyII",#REF!,IF(Input!F$4="XO-8000",#REF!, "FALSE")))))))</f>
        <v>0</v>
      </c>
      <c r="J1585" s="210" t="s">
        <v>10359</v>
      </c>
      <c r="K1585" s="268">
        <v>0</v>
      </c>
      <c r="L1585" s="270" t="s">
        <v>10359</v>
      </c>
      <c r="M1585" s="270">
        <v>0</v>
      </c>
      <c r="N1585" s="270" t="s">
        <v>10359</v>
      </c>
      <c r="O1585" s="270">
        <v>0</v>
      </c>
      <c r="P1585" s="270" t="s">
        <v>10359</v>
      </c>
      <c r="Q1585" s="270">
        <v>0</v>
      </c>
      <c r="R1585" s="74"/>
      <c r="S1585" s="75" t="str">
        <f t="shared" si="132"/>
        <v>0000</v>
      </c>
      <c r="T1585" s="75" t="str">
        <f t="shared" si="133"/>
        <v>00000000000000000000000000000000</v>
      </c>
      <c r="V1585" s="197"/>
      <c r="W1585" s="75">
        <f t="shared" si="134"/>
        <v>0</v>
      </c>
      <c r="AE1585" s="479"/>
    </row>
    <row r="1586" spans="1:31" s="75" customFormat="1" ht="13.5" x14ac:dyDescent="0.2">
      <c r="A1586" s="211">
        <v>1583</v>
      </c>
      <c r="B1586" s="212" t="s">
        <v>6600</v>
      </c>
      <c r="C1586" s="213" t="s">
        <v>6600</v>
      </c>
      <c r="D1586" s="213" t="s">
        <v>6600</v>
      </c>
      <c r="E1586" s="213" t="s">
        <v>6600</v>
      </c>
      <c r="F1586" s="213" t="s">
        <v>6600</v>
      </c>
      <c r="G1586" s="214" t="s">
        <v>6600</v>
      </c>
      <c r="H1586" s="208" t="str">
        <f>IF(Input!F$4="GMH_OECC",J1586,IF(Input!F$4="GMH_XOEC",L1586,IF(Input!F$4="GMH_Korea",N1586,IF(Input!F$4="GMH_EU",P1586,IF(Input!F$4="Skysuper",#REF!,IF(Input!F$4="SkyII",#REF!,IF(Input!F$4="XO-8000",#REF!, "FALSE")))))))</f>
        <v>00</v>
      </c>
      <c r="I1586" s="209">
        <f>IF(Input!F$4="GMH_OECC",K1586,IF(Input!F$4="GMH_XOEC",M1586,IF(Input!F$4="GMH_Korea",O1586,IF(Input!F$4="GMH_EU",Q1586,IF(Input!F$4="Skysuper",#REF!,IF(Input!F$4="SkyII",#REF!,IF(Input!F$4="XO-8000",#REF!, "FALSE")))))))</f>
        <v>0</v>
      </c>
      <c r="J1586" s="210" t="s">
        <v>10359</v>
      </c>
      <c r="K1586" s="268">
        <v>0</v>
      </c>
      <c r="L1586" s="270" t="s">
        <v>10359</v>
      </c>
      <c r="M1586" s="270">
        <v>0</v>
      </c>
      <c r="N1586" s="270" t="s">
        <v>10359</v>
      </c>
      <c r="O1586" s="270">
        <v>0</v>
      </c>
      <c r="P1586" s="270" t="s">
        <v>10359</v>
      </c>
      <c r="Q1586" s="270">
        <v>0</v>
      </c>
      <c r="R1586" s="74"/>
      <c r="S1586" s="75" t="str">
        <f t="shared" si="132"/>
        <v>0000</v>
      </c>
      <c r="T1586" s="75" t="str">
        <f t="shared" si="133"/>
        <v>00000000000000000000000000000000</v>
      </c>
      <c r="V1586" s="197"/>
      <c r="W1586" s="75">
        <f t="shared" si="134"/>
        <v>0</v>
      </c>
      <c r="AE1586" s="479"/>
    </row>
    <row r="1587" spans="1:31" s="75" customFormat="1" ht="13.5" x14ac:dyDescent="0.2">
      <c r="A1587" s="211">
        <v>1584</v>
      </c>
      <c r="B1587" s="212" t="s">
        <v>6600</v>
      </c>
      <c r="C1587" s="213" t="s">
        <v>6600</v>
      </c>
      <c r="D1587" s="213" t="s">
        <v>6600</v>
      </c>
      <c r="E1587" s="213" t="s">
        <v>6600</v>
      </c>
      <c r="F1587" s="213" t="s">
        <v>6600</v>
      </c>
      <c r="G1587" s="214" t="s">
        <v>6600</v>
      </c>
      <c r="H1587" s="208" t="str">
        <f>IF(Input!F$4="GMH_OECC",J1587,IF(Input!F$4="GMH_XOEC",L1587,IF(Input!F$4="GMH_Korea",N1587,IF(Input!F$4="GMH_EU",P1587,IF(Input!F$4="Skysuper",#REF!,IF(Input!F$4="SkyII",#REF!,IF(Input!F$4="XO-8000",#REF!, "FALSE")))))))</f>
        <v>00</v>
      </c>
      <c r="I1587" s="209">
        <f>IF(Input!F$4="GMH_OECC",K1587,IF(Input!F$4="GMH_XOEC",M1587,IF(Input!F$4="GMH_Korea",O1587,IF(Input!F$4="GMH_EU",Q1587,IF(Input!F$4="Skysuper",#REF!,IF(Input!F$4="SkyII",#REF!,IF(Input!F$4="XO-8000",#REF!, "FALSE")))))))</f>
        <v>0</v>
      </c>
      <c r="J1587" s="210" t="s">
        <v>10359</v>
      </c>
      <c r="K1587" s="268">
        <v>0</v>
      </c>
      <c r="L1587" s="270" t="s">
        <v>10359</v>
      </c>
      <c r="M1587" s="270">
        <v>0</v>
      </c>
      <c r="N1587" s="270" t="s">
        <v>10359</v>
      </c>
      <c r="O1587" s="270">
        <v>0</v>
      </c>
      <c r="P1587" s="270" t="s">
        <v>10359</v>
      </c>
      <c r="Q1587" s="270">
        <v>0</v>
      </c>
      <c r="R1587" s="74"/>
      <c r="S1587" s="75" t="str">
        <f t="shared" si="132"/>
        <v>0000</v>
      </c>
      <c r="T1587" s="75" t="str">
        <f t="shared" si="133"/>
        <v>00000000000000000000000000000000</v>
      </c>
      <c r="V1587" s="197"/>
      <c r="W1587" s="75">
        <f t="shared" si="134"/>
        <v>0</v>
      </c>
      <c r="AE1587" s="479"/>
    </row>
    <row r="1588" spans="1:31" s="75" customFormat="1" ht="13.5" x14ac:dyDescent="0.2">
      <c r="A1588" s="211">
        <v>1585</v>
      </c>
      <c r="B1588" s="212" t="s">
        <v>6600</v>
      </c>
      <c r="C1588" s="213" t="s">
        <v>6600</v>
      </c>
      <c r="D1588" s="213" t="s">
        <v>6600</v>
      </c>
      <c r="E1588" s="213" t="s">
        <v>6600</v>
      </c>
      <c r="F1588" s="213" t="s">
        <v>6600</v>
      </c>
      <c r="G1588" s="214" t="s">
        <v>6600</v>
      </c>
      <c r="H1588" s="208" t="str">
        <f>IF(Input!F$4="GMH_OECC",J1588,IF(Input!F$4="GMH_XOEC",L1588,IF(Input!F$4="GMH_Korea",N1588,IF(Input!F$4="GMH_EU",P1588,IF(Input!F$4="Skysuper",#REF!,IF(Input!F$4="SkyII",#REF!,IF(Input!F$4="XO-8000",#REF!, "FALSE")))))))</f>
        <v>00</v>
      </c>
      <c r="I1588" s="209">
        <f>IF(Input!F$4="GMH_OECC",K1588,IF(Input!F$4="GMH_XOEC",M1588,IF(Input!F$4="GMH_Korea",O1588,IF(Input!F$4="GMH_EU",Q1588,IF(Input!F$4="Skysuper",#REF!,IF(Input!F$4="SkyII",#REF!,IF(Input!F$4="XO-8000",#REF!, "FALSE")))))))</f>
        <v>0</v>
      </c>
      <c r="J1588" s="210" t="s">
        <v>10359</v>
      </c>
      <c r="K1588" s="268">
        <v>0</v>
      </c>
      <c r="L1588" s="270" t="s">
        <v>10359</v>
      </c>
      <c r="M1588" s="270">
        <v>0</v>
      </c>
      <c r="N1588" s="270" t="s">
        <v>10359</v>
      </c>
      <c r="O1588" s="270">
        <v>0</v>
      </c>
      <c r="P1588" s="270" t="s">
        <v>10359</v>
      </c>
      <c r="Q1588" s="270">
        <v>0</v>
      </c>
      <c r="R1588" s="74"/>
      <c r="S1588" s="75" t="str">
        <f t="shared" ref="S1588:S1651" si="135">"0"&amp;DEC2HEX(2^(I1588-1))&amp;IF(LEN(DEC2HEX(H1588))=2,DEC2HEX(H1588),"0"&amp;DEC2HEX(H1588))</f>
        <v>0000</v>
      </c>
      <c r="T1588" s="75" t="str">
        <f t="shared" si="133"/>
        <v>00000000000000000000000000000000</v>
      </c>
      <c r="V1588" s="197"/>
      <c r="W1588" s="75">
        <f t="shared" si="134"/>
        <v>0</v>
      </c>
      <c r="AE1588" s="479"/>
    </row>
    <row r="1589" spans="1:31" s="75" customFormat="1" ht="13.5" x14ac:dyDescent="0.2">
      <c r="A1589" s="211">
        <v>1586</v>
      </c>
      <c r="B1589" s="212" t="s">
        <v>6600</v>
      </c>
      <c r="C1589" s="213" t="s">
        <v>6600</v>
      </c>
      <c r="D1589" s="213" t="s">
        <v>6600</v>
      </c>
      <c r="E1589" s="213" t="s">
        <v>6600</v>
      </c>
      <c r="F1589" s="213" t="s">
        <v>6600</v>
      </c>
      <c r="G1589" s="214" t="s">
        <v>6600</v>
      </c>
      <c r="H1589" s="208" t="str">
        <f>IF(Input!F$4="GMH_OECC",J1589,IF(Input!F$4="GMH_XOEC",L1589,IF(Input!F$4="GMH_Korea",N1589,IF(Input!F$4="GMH_EU",P1589,IF(Input!F$4="Skysuper",#REF!,IF(Input!F$4="SkyII",#REF!,IF(Input!F$4="XO-8000",#REF!, "FALSE")))))))</f>
        <v>00</v>
      </c>
      <c r="I1589" s="209">
        <f>IF(Input!F$4="GMH_OECC",K1589,IF(Input!F$4="GMH_XOEC",M1589,IF(Input!F$4="GMH_Korea",O1589,IF(Input!F$4="GMH_EU",Q1589,IF(Input!F$4="Skysuper",#REF!,IF(Input!F$4="SkyII",#REF!,IF(Input!F$4="XO-8000",#REF!, "FALSE")))))))</f>
        <v>0</v>
      </c>
      <c r="J1589" s="210" t="s">
        <v>10359</v>
      </c>
      <c r="K1589" s="268">
        <v>0</v>
      </c>
      <c r="L1589" s="270" t="s">
        <v>10359</v>
      </c>
      <c r="M1589" s="270">
        <v>0</v>
      </c>
      <c r="N1589" s="270" t="s">
        <v>10359</v>
      </c>
      <c r="O1589" s="270">
        <v>0</v>
      </c>
      <c r="P1589" s="270" t="s">
        <v>10359</v>
      </c>
      <c r="Q1589" s="270">
        <v>0</v>
      </c>
      <c r="R1589" s="74"/>
      <c r="S1589" s="75" t="str">
        <f t="shared" si="135"/>
        <v>0000</v>
      </c>
      <c r="T1589" s="75" t="str">
        <f t="shared" si="133"/>
        <v>00000000000000000000000000000000</v>
      </c>
      <c r="V1589" s="197"/>
      <c r="W1589" s="75">
        <f t="shared" si="134"/>
        <v>0</v>
      </c>
      <c r="AE1589" s="479"/>
    </row>
    <row r="1590" spans="1:31" s="75" customFormat="1" ht="13.5" x14ac:dyDescent="0.2">
      <c r="A1590" s="211">
        <v>1587</v>
      </c>
      <c r="B1590" s="212" t="s">
        <v>6600</v>
      </c>
      <c r="C1590" s="213" t="s">
        <v>6600</v>
      </c>
      <c r="D1590" s="213" t="s">
        <v>6600</v>
      </c>
      <c r="E1590" s="213" t="s">
        <v>6600</v>
      </c>
      <c r="F1590" s="213" t="s">
        <v>6600</v>
      </c>
      <c r="G1590" s="214" t="s">
        <v>6600</v>
      </c>
      <c r="H1590" s="208" t="str">
        <f>IF(Input!F$4="GMH_OECC",J1590,IF(Input!F$4="GMH_XOEC",L1590,IF(Input!F$4="GMH_Korea",N1590,IF(Input!F$4="GMH_EU",P1590,IF(Input!F$4="Skysuper",#REF!,IF(Input!F$4="SkyII",#REF!,IF(Input!F$4="XO-8000",#REF!, "FALSE")))))))</f>
        <v>00</v>
      </c>
      <c r="I1590" s="209">
        <f>IF(Input!F$4="GMH_OECC",K1590,IF(Input!F$4="GMH_XOEC",M1590,IF(Input!F$4="GMH_Korea",O1590,IF(Input!F$4="GMH_EU",Q1590,IF(Input!F$4="Skysuper",#REF!,IF(Input!F$4="SkyII",#REF!,IF(Input!F$4="XO-8000",#REF!, "FALSE")))))))</f>
        <v>0</v>
      </c>
      <c r="J1590" s="210" t="s">
        <v>10359</v>
      </c>
      <c r="K1590" s="268">
        <v>0</v>
      </c>
      <c r="L1590" s="270" t="s">
        <v>10359</v>
      </c>
      <c r="M1590" s="270">
        <v>0</v>
      </c>
      <c r="N1590" s="270" t="s">
        <v>10359</v>
      </c>
      <c r="O1590" s="270">
        <v>0</v>
      </c>
      <c r="P1590" s="270" t="s">
        <v>10359</v>
      </c>
      <c r="Q1590" s="270">
        <v>0</v>
      </c>
      <c r="R1590" s="74"/>
      <c r="S1590" s="75" t="str">
        <f t="shared" si="135"/>
        <v>0000</v>
      </c>
      <c r="T1590" s="75" t="str">
        <f t="shared" si="133"/>
        <v>00000000000000000000000000000000</v>
      </c>
      <c r="V1590" s="197"/>
      <c r="W1590" s="75">
        <f t="shared" si="134"/>
        <v>0</v>
      </c>
      <c r="AE1590" s="479"/>
    </row>
    <row r="1591" spans="1:31" s="75" customFormat="1" ht="13.5" x14ac:dyDescent="0.2">
      <c r="A1591" s="211">
        <v>1588</v>
      </c>
      <c r="B1591" s="212" t="s">
        <v>6600</v>
      </c>
      <c r="C1591" s="213" t="s">
        <v>6600</v>
      </c>
      <c r="D1591" s="213" t="s">
        <v>6600</v>
      </c>
      <c r="E1591" s="213" t="s">
        <v>6600</v>
      </c>
      <c r="F1591" s="213" t="s">
        <v>6600</v>
      </c>
      <c r="G1591" s="214" t="s">
        <v>6600</v>
      </c>
      <c r="H1591" s="208" t="str">
        <f>IF(Input!F$4="GMH_OECC",J1591,IF(Input!F$4="GMH_XOEC",L1591,IF(Input!F$4="GMH_Korea",N1591,IF(Input!F$4="GMH_EU",P1591,IF(Input!F$4="Skysuper",#REF!,IF(Input!F$4="SkyII",#REF!,IF(Input!F$4="XO-8000",#REF!, "FALSE")))))))</f>
        <v>00</v>
      </c>
      <c r="I1591" s="209">
        <f>IF(Input!F$4="GMH_OECC",K1591,IF(Input!F$4="GMH_XOEC",M1591,IF(Input!F$4="GMH_Korea",O1591,IF(Input!F$4="GMH_EU",Q1591,IF(Input!F$4="Skysuper",#REF!,IF(Input!F$4="SkyII",#REF!,IF(Input!F$4="XO-8000",#REF!, "FALSE")))))))</f>
        <v>0</v>
      </c>
      <c r="J1591" s="210" t="s">
        <v>10359</v>
      </c>
      <c r="K1591" s="268">
        <v>0</v>
      </c>
      <c r="L1591" s="270" t="s">
        <v>10359</v>
      </c>
      <c r="M1591" s="270">
        <v>0</v>
      </c>
      <c r="N1591" s="270" t="s">
        <v>10359</v>
      </c>
      <c r="O1591" s="270">
        <v>0</v>
      </c>
      <c r="P1591" s="270" t="s">
        <v>10359</v>
      </c>
      <c r="Q1591" s="270">
        <v>0</v>
      </c>
      <c r="R1591" s="74"/>
      <c r="S1591" s="75" t="str">
        <f t="shared" si="135"/>
        <v>0000</v>
      </c>
      <c r="T1591" s="75" t="str">
        <f t="shared" si="133"/>
        <v>00000000000000000000000000000000</v>
      </c>
      <c r="V1591" s="197"/>
      <c r="W1591" s="75">
        <f t="shared" si="134"/>
        <v>0</v>
      </c>
      <c r="AE1591" s="479"/>
    </row>
    <row r="1592" spans="1:31" s="75" customFormat="1" ht="13.5" x14ac:dyDescent="0.2">
      <c r="A1592" s="211">
        <v>1589</v>
      </c>
      <c r="B1592" s="212" t="s">
        <v>6600</v>
      </c>
      <c r="C1592" s="213" t="s">
        <v>6600</v>
      </c>
      <c r="D1592" s="213" t="s">
        <v>6600</v>
      </c>
      <c r="E1592" s="213" t="s">
        <v>6600</v>
      </c>
      <c r="F1592" s="213" t="s">
        <v>6600</v>
      </c>
      <c r="G1592" s="214" t="s">
        <v>6600</v>
      </c>
      <c r="H1592" s="208" t="str">
        <f>IF(Input!F$4="GMH_OECC",J1592,IF(Input!F$4="GMH_XOEC",L1592,IF(Input!F$4="GMH_Korea",N1592,IF(Input!F$4="GMH_EU",P1592,IF(Input!F$4="Skysuper",#REF!,IF(Input!F$4="SkyII",#REF!,IF(Input!F$4="XO-8000",#REF!, "FALSE")))))))</f>
        <v>00</v>
      </c>
      <c r="I1592" s="209">
        <f>IF(Input!F$4="GMH_OECC",K1592,IF(Input!F$4="GMH_XOEC",M1592,IF(Input!F$4="GMH_Korea",O1592,IF(Input!F$4="GMH_EU",Q1592,IF(Input!F$4="Skysuper",#REF!,IF(Input!F$4="SkyII",#REF!,IF(Input!F$4="XO-8000",#REF!, "FALSE")))))))</f>
        <v>0</v>
      </c>
      <c r="J1592" s="210" t="s">
        <v>10359</v>
      </c>
      <c r="K1592" s="268">
        <v>0</v>
      </c>
      <c r="L1592" s="270" t="s">
        <v>10359</v>
      </c>
      <c r="M1592" s="270">
        <v>0</v>
      </c>
      <c r="N1592" s="270" t="s">
        <v>10359</v>
      </c>
      <c r="O1592" s="270">
        <v>0</v>
      </c>
      <c r="P1592" s="270" t="s">
        <v>10359</v>
      </c>
      <c r="Q1592" s="270">
        <v>0</v>
      </c>
      <c r="R1592" s="74"/>
      <c r="S1592" s="75" t="str">
        <f t="shared" si="135"/>
        <v>0000</v>
      </c>
      <c r="T1592" s="75" t="str">
        <f t="shared" si="133"/>
        <v>00000000000000000000000000000000</v>
      </c>
      <c r="V1592" s="197"/>
      <c r="W1592" s="75">
        <f t="shared" si="134"/>
        <v>0</v>
      </c>
      <c r="AE1592" s="479"/>
    </row>
    <row r="1593" spans="1:31" s="75" customFormat="1" ht="13.5" x14ac:dyDescent="0.2">
      <c r="A1593" s="211">
        <v>1590</v>
      </c>
      <c r="B1593" s="212" t="s">
        <v>6600</v>
      </c>
      <c r="C1593" s="213" t="s">
        <v>6600</v>
      </c>
      <c r="D1593" s="213" t="s">
        <v>6600</v>
      </c>
      <c r="E1593" s="213" t="s">
        <v>6600</v>
      </c>
      <c r="F1593" s="213" t="s">
        <v>6600</v>
      </c>
      <c r="G1593" s="214" t="s">
        <v>6600</v>
      </c>
      <c r="H1593" s="208" t="str">
        <f>IF(Input!F$4="GMH_OECC",J1593,IF(Input!F$4="GMH_XOEC",L1593,IF(Input!F$4="GMH_Korea",N1593,IF(Input!F$4="GMH_EU",P1593,IF(Input!F$4="Skysuper",#REF!,IF(Input!F$4="SkyII",#REF!,IF(Input!F$4="XO-8000",#REF!, "FALSE")))))))</f>
        <v>00</v>
      </c>
      <c r="I1593" s="209">
        <f>IF(Input!F$4="GMH_OECC",K1593,IF(Input!F$4="GMH_XOEC",M1593,IF(Input!F$4="GMH_Korea",O1593,IF(Input!F$4="GMH_EU",Q1593,IF(Input!F$4="Skysuper",#REF!,IF(Input!F$4="SkyII",#REF!,IF(Input!F$4="XO-8000",#REF!, "FALSE")))))))</f>
        <v>0</v>
      </c>
      <c r="J1593" s="210" t="s">
        <v>10359</v>
      </c>
      <c r="K1593" s="268">
        <v>0</v>
      </c>
      <c r="L1593" s="270" t="s">
        <v>10359</v>
      </c>
      <c r="M1593" s="270">
        <v>0</v>
      </c>
      <c r="N1593" s="270" t="s">
        <v>10359</v>
      </c>
      <c r="O1593" s="270">
        <v>0</v>
      </c>
      <c r="P1593" s="270" t="s">
        <v>10359</v>
      </c>
      <c r="Q1593" s="270">
        <v>0</v>
      </c>
      <c r="R1593" s="74"/>
      <c r="S1593" s="75" t="str">
        <f t="shared" si="135"/>
        <v>0000</v>
      </c>
      <c r="T1593" s="75" t="str">
        <f t="shared" si="133"/>
        <v>00000000000000000000000000000000</v>
      </c>
      <c r="V1593" s="197"/>
      <c r="W1593" s="75">
        <f t="shared" si="134"/>
        <v>0</v>
      </c>
      <c r="AE1593" s="479"/>
    </row>
    <row r="1594" spans="1:31" s="75" customFormat="1" ht="13.5" x14ac:dyDescent="0.2">
      <c r="A1594" s="211">
        <v>1591</v>
      </c>
      <c r="B1594" s="212" t="s">
        <v>6600</v>
      </c>
      <c r="C1594" s="213" t="s">
        <v>6600</v>
      </c>
      <c r="D1594" s="213" t="s">
        <v>6600</v>
      </c>
      <c r="E1594" s="213" t="s">
        <v>6600</v>
      </c>
      <c r="F1594" s="213" t="s">
        <v>6600</v>
      </c>
      <c r="G1594" s="214" t="s">
        <v>6600</v>
      </c>
      <c r="H1594" s="208" t="str">
        <f>IF(Input!F$4="GMH_OECC",J1594,IF(Input!F$4="GMH_XOEC",L1594,IF(Input!F$4="GMH_Korea",N1594,IF(Input!F$4="GMH_EU",P1594,IF(Input!F$4="Skysuper",#REF!,IF(Input!F$4="SkyII",#REF!,IF(Input!F$4="XO-8000",#REF!, "FALSE")))))))</f>
        <v>00</v>
      </c>
      <c r="I1594" s="209">
        <f>IF(Input!F$4="GMH_OECC",K1594,IF(Input!F$4="GMH_XOEC",M1594,IF(Input!F$4="GMH_Korea",O1594,IF(Input!F$4="GMH_EU",Q1594,IF(Input!F$4="Skysuper",#REF!,IF(Input!F$4="SkyII",#REF!,IF(Input!F$4="XO-8000",#REF!, "FALSE")))))))</f>
        <v>0</v>
      </c>
      <c r="J1594" s="210" t="s">
        <v>10359</v>
      </c>
      <c r="K1594" s="268">
        <v>0</v>
      </c>
      <c r="L1594" s="270" t="s">
        <v>10359</v>
      </c>
      <c r="M1594" s="270">
        <v>0</v>
      </c>
      <c r="N1594" s="270" t="s">
        <v>10359</v>
      </c>
      <c r="O1594" s="270">
        <v>0</v>
      </c>
      <c r="P1594" s="270" t="s">
        <v>10359</v>
      </c>
      <c r="Q1594" s="270">
        <v>0</v>
      </c>
      <c r="R1594" s="74"/>
      <c r="S1594" s="75" t="str">
        <f t="shared" si="135"/>
        <v>0000</v>
      </c>
      <c r="T1594" s="75" t="str">
        <f t="shared" si="133"/>
        <v>00000000000000000000000000000000</v>
      </c>
      <c r="V1594" s="197"/>
      <c r="W1594" s="75">
        <f t="shared" si="134"/>
        <v>0</v>
      </c>
      <c r="AE1594" s="479"/>
    </row>
    <row r="1595" spans="1:31" s="75" customFormat="1" ht="13.5" x14ac:dyDescent="0.2">
      <c r="A1595" s="211">
        <v>1592</v>
      </c>
      <c r="B1595" s="212" t="s">
        <v>6600</v>
      </c>
      <c r="C1595" s="213" t="s">
        <v>6600</v>
      </c>
      <c r="D1595" s="213" t="s">
        <v>6600</v>
      </c>
      <c r="E1595" s="213" t="s">
        <v>6600</v>
      </c>
      <c r="F1595" s="213" t="s">
        <v>6600</v>
      </c>
      <c r="G1595" s="214" t="s">
        <v>6600</v>
      </c>
      <c r="H1595" s="208" t="str">
        <f>IF(Input!F$4="GMH_OECC",J1595,IF(Input!F$4="GMH_XOEC",L1595,IF(Input!F$4="GMH_Korea",N1595,IF(Input!F$4="GMH_EU",P1595,IF(Input!F$4="Skysuper",#REF!,IF(Input!F$4="SkyII",#REF!,IF(Input!F$4="XO-8000",#REF!, "FALSE")))))))</f>
        <v>00</v>
      </c>
      <c r="I1595" s="209">
        <f>IF(Input!F$4="GMH_OECC",K1595,IF(Input!F$4="GMH_XOEC",M1595,IF(Input!F$4="GMH_Korea",O1595,IF(Input!F$4="GMH_EU",Q1595,IF(Input!F$4="Skysuper",#REF!,IF(Input!F$4="SkyII",#REF!,IF(Input!F$4="XO-8000",#REF!, "FALSE")))))))</f>
        <v>0</v>
      </c>
      <c r="J1595" s="210" t="s">
        <v>10359</v>
      </c>
      <c r="K1595" s="268">
        <v>0</v>
      </c>
      <c r="L1595" s="270" t="s">
        <v>10359</v>
      </c>
      <c r="M1595" s="270">
        <v>0</v>
      </c>
      <c r="N1595" s="270" t="s">
        <v>10359</v>
      </c>
      <c r="O1595" s="270">
        <v>0</v>
      </c>
      <c r="P1595" s="270" t="s">
        <v>10359</v>
      </c>
      <c r="Q1595" s="270">
        <v>0</v>
      </c>
      <c r="R1595" s="74"/>
      <c r="S1595" s="75" t="str">
        <f t="shared" si="135"/>
        <v>0000</v>
      </c>
      <c r="T1595" s="75" t="str">
        <f t="shared" si="133"/>
        <v>00000000000000000000000000000000</v>
      </c>
      <c r="V1595" s="197"/>
      <c r="W1595" s="75">
        <f t="shared" si="134"/>
        <v>0</v>
      </c>
      <c r="AE1595" s="479"/>
    </row>
    <row r="1596" spans="1:31" s="75" customFormat="1" ht="13.5" x14ac:dyDescent="0.2">
      <c r="A1596" s="211">
        <v>1593</v>
      </c>
      <c r="B1596" s="212" t="s">
        <v>6600</v>
      </c>
      <c r="C1596" s="213" t="s">
        <v>6600</v>
      </c>
      <c r="D1596" s="213" t="s">
        <v>6600</v>
      </c>
      <c r="E1596" s="213" t="s">
        <v>6600</v>
      </c>
      <c r="F1596" s="213" t="s">
        <v>6600</v>
      </c>
      <c r="G1596" s="214" t="s">
        <v>6600</v>
      </c>
      <c r="H1596" s="208" t="str">
        <f>IF(Input!F$4="GMH_OECC",J1596,IF(Input!F$4="GMH_XOEC",L1596,IF(Input!F$4="GMH_Korea",N1596,IF(Input!F$4="GMH_EU",P1596,IF(Input!F$4="Skysuper",#REF!,IF(Input!F$4="SkyII",#REF!,IF(Input!F$4="XO-8000",#REF!, "FALSE")))))))</f>
        <v>00</v>
      </c>
      <c r="I1596" s="209">
        <f>IF(Input!F$4="GMH_OECC",K1596,IF(Input!F$4="GMH_XOEC",M1596,IF(Input!F$4="GMH_Korea",O1596,IF(Input!F$4="GMH_EU",Q1596,IF(Input!F$4="Skysuper",#REF!,IF(Input!F$4="SkyII",#REF!,IF(Input!F$4="XO-8000",#REF!, "FALSE")))))))</f>
        <v>0</v>
      </c>
      <c r="J1596" s="210" t="s">
        <v>10359</v>
      </c>
      <c r="K1596" s="268">
        <v>0</v>
      </c>
      <c r="L1596" s="270" t="s">
        <v>10359</v>
      </c>
      <c r="M1596" s="270">
        <v>0</v>
      </c>
      <c r="N1596" s="270" t="s">
        <v>10359</v>
      </c>
      <c r="O1596" s="270">
        <v>0</v>
      </c>
      <c r="P1596" s="270" t="s">
        <v>10359</v>
      </c>
      <c r="Q1596" s="270">
        <v>0</v>
      </c>
      <c r="R1596" s="74"/>
      <c r="S1596" s="75" t="str">
        <f t="shared" si="135"/>
        <v>0000</v>
      </c>
      <c r="T1596" s="75" t="str">
        <f t="shared" si="133"/>
        <v>00000000000000000000000000000000</v>
      </c>
      <c r="V1596" s="197"/>
      <c r="W1596" s="75">
        <f t="shared" si="134"/>
        <v>0</v>
      </c>
      <c r="AE1596" s="479"/>
    </row>
    <row r="1597" spans="1:31" s="75" customFormat="1" ht="13.5" x14ac:dyDescent="0.2">
      <c r="A1597" s="211">
        <v>1594</v>
      </c>
      <c r="B1597" s="212" t="s">
        <v>6600</v>
      </c>
      <c r="C1597" s="213" t="s">
        <v>6600</v>
      </c>
      <c r="D1597" s="213" t="s">
        <v>6600</v>
      </c>
      <c r="E1597" s="213" t="s">
        <v>6600</v>
      </c>
      <c r="F1597" s="213" t="s">
        <v>6600</v>
      </c>
      <c r="G1597" s="214" t="s">
        <v>6600</v>
      </c>
      <c r="H1597" s="208" t="str">
        <f>IF(Input!F$4="GMH_OECC",J1597,IF(Input!F$4="GMH_XOEC",L1597,IF(Input!F$4="GMH_Korea",N1597,IF(Input!F$4="GMH_EU",P1597,IF(Input!F$4="Skysuper",#REF!,IF(Input!F$4="SkyII",#REF!,IF(Input!F$4="XO-8000",#REF!, "FALSE")))))))</f>
        <v>00</v>
      </c>
      <c r="I1597" s="209">
        <f>IF(Input!F$4="GMH_OECC",K1597,IF(Input!F$4="GMH_XOEC",M1597,IF(Input!F$4="GMH_Korea",O1597,IF(Input!F$4="GMH_EU",Q1597,IF(Input!F$4="Skysuper",#REF!,IF(Input!F$4="SkyII",#REF!,IF(Input!F$4="XO-8000",#REF!, "FALSE")))))))</f>
        <v>0</v>
      </c>
      <c r="J1597" s="210" t="s">
        <v>10359</v>
      </c>
      <c r="K1597" s="268">
        <v>0</v>
      </c>
      <c r="L1597" s="270" t="s">
        <v>10359</v>
      </c>
      <c r="M1597" s="270">
        <v>0</v>
      </c>
      <c r="N1597" s="270" t="s">
        <v>10359</v>
      </c>
      <c r="O1597" s="270">
        <v>0</v>
      </c>
      <c r="P1597" s="270" t="s">
        <v>10359</v>
      </c>
      <c r="Q1597" s="270">
        <v>0</v>
      </c>
      <c r="R1597" s="74"/>
      <c r="S1597" s="75" t="str">
        <f t="shared" si="135"/>
        <v>0000</v>
      </c>
      <c r="T1597" s="75" t="str">
        <f t="shared" si="133"/>
        <v>00000000000000000000000000000000</v>
      </c>
      <c r="V1597" s="197"/>
      <c r="W1597" s="75">
        <f t="shared" si="134"/>
        <v>0</v>
      </c>
      <c r="AE1597" s="479"/>
    </row>
    <row r="1598" spans="1:31" s="75" customFormat="1" ht="13.5" x14ac:dyDescent="0.2">
      <c r="A1598" s="211">
        <v>1595</v>
      </c>
      <c r="B1598" s="212" t="s">
        <v>6600</v>
      </c>
      <c r="C1598" s="213" t="s">
        <v>6600</v>
      </c>
      <c r="D1598" s="213" t="s">
        <v>6600</v>
      </c>
      <c r="E1598" s="213" t="s">
        <v>6600</v>
      </c>
      <c r="F1598" s="213" t="s">
        <v>6600</v>
      </c>
      <c r="G1598" s="214" t="s">
        <v>6600</v>
      </c>
      <c r="H1598" s="208" t="str">
        <f>IF(Input!F$4="GMH_OECC",J1598,IF(Input!F$4="GMH_XOEC",L1598,IF(Input!F$4="GMH_Korea",N1598,IF(Input!F$4="GMH_EU",P1598,IF(Input!F$4="Skysuper",#REF!,IF(Input!F$4="SkyII",#REF!,IF(Input!F$4="XO-8000",#REF!, "FALSE")))))))</f>
        <v>00</v>
      </c>
      <c r="I1598" s="209">
        <f>IF(Input!F$4="GMH_OECC",K1598,IF(Input!F$4="GMH_XOEC",M1598,IF(Input!F$4="GMH_Korea",O1598,IF(Input!F$4="GMH_EU",Q1598,IF(Input!F$4="Skysuper",#REF!,IF(Input!F$4="SkyII",#REF!,IF(Input!F$4="XO-8000",#REF!, "FALSE")))))))</f>
        <v>0</v>
      </c>
      <c r="J1598" s="210" t="s">
        <v>10359</v>
      </c>
      <c r="K1598" s="268">
        <v>0</v>
      </c>
      <c r="L1598" s="270" t="s">
        <v>10359</v>
      </c>
      <c r="M1598" s="270">
        <v>0</v>
      </c>
      <c r="N1598" s="270" t="s">
        <v>10359</v>
      </c>
      <c r="O1598" s="270">
        <v>0</v>
      </c>
      <c r="P1598" s="270" t="s">
        <v>10359</v>
      </c>
      <c r="Q1598" s="270">
        <v>0</v>
      </c>
      <c r="R1598" s="74"/>
      <c r="S1598" s="75" t="str">
        <f t="shared" si="135"/>
        <v>0000</v>
      </c>
      <c r="T1598" s="75" t="str">
        <f t="shared" si="133"/>
        <v>00000000000000000000000000000000</v>
      </c>
      <c r="V1598" s="197"/>
      <c r="W1598" s="75">
        <f t="shared" si="134"/>
        <v>0</v>
      </c>
      <c r="AE1598" s="479"/>
    </row>
    <row r="1599" spans="1:31" s="75" customFormat="1" ht="13.5" x14ac:dyDescent="0.2">
      <c r="A1599" s="211">
        <v>1596</v>
      </c>
      <c r="B1599" s="212" t="s">
        <v>6600</v>
      </c>
      <c r="C1599" s="213" t="s">
        <v>6600</v>
      </c>
      <c r="D1599" s="213" t="s">
        <v>6600</v>
      </c>
      <c r="E1599" s="213" t="s">
        <v>6600</v>
      </c>
      <c r="F1599" s="213" t="s">
        <v>6600</v>
      </c>
      <c r="G1599" s="214" t="s">
        <v>6600</v>
      </c>
      <c r="H1599" s="208" t="str">
        <f>IF(Input!F$4="GMH_OECC",J1599,IF(Input!F$4="GMH_XOEC",L1599,IF(Input!F$4="GMH_Korea",N1599,IF(Input!F$4="GMH_EU",P1599,IF(Input!F$4="Skysuper",#REF!,IF(Input!F$4="SkyII",#REF!,IF(Input!F$4="XO-8000",#REF!, "FALSE")))))))</f>
        <v>00</v>
      </c>
      <c r="I1599" s="209">
        <f>IF(Input!F$4="GMH_OECC",K1599,IF(Input!F$4="GMH_XOEC",M1599,IF(Input!F$4="GMH_Korea",O1599,IF(Input!F$4="GMH_EU",Q1599,IF(Input!F$4="Skysuper",#REF!,IF(Input!F$4="SkyII",#REF!,IF(Input!F$4="XO-8000",#REF!, "FALSE")))))))</f>
        <v>0</v>
      </c>
      <c r="J1599" s="210" t="s">
        <v>10359</v>
      </c>
      <c r="K1599" s="268">
        <v>0</v>
      </c>
      <c r="L1599" s="270" t="s">
        <v>10359</v>
      </c>
      <c r="M1599" s="270">
        <v>0</v>
      </c>
      <c r="N1599" s="270" t="s">
        <v>10359</v>
      </c>
      <c r="O1599" s="270">
        <v>0</v>
      </c>
      <c r="P1599" s="270" t="s">
        <v>10359</v>
      </c>
      <c r="Q1599" s="270">
        <v>0</v>
      </c>
      <c r="R1599" s="74"/>
      <c r="S1599" s="75" t="str">
        <f t="shared" si="135"/>
        <v>0000</v>
      </c>
      <c r="T1599" s="75" t="str">
        <f t="shared" si="133"/>
        <v>00000000000000000000000000000000</v>
      </c>
      <c r="V1599" s="197"/>
      <c r="W1599" s="75">
        <f t="shared" si="134"/>
        <v>0</v>
      </c>
      <c r="AE1599" s="479"/>
    </row>
    <row r="1600" spans="1:31" s="75" customFormat="1" ht="13.5" x14ac:dyDescent="0.2">
      <c r="A1600" s="211">
        <v>1597</v>
      </c>
      <c r="B1600" s="212" t="s">
        <v>6600</v>
      </c>
      <c r="C1600" s="213" t="s">
        <v>6600</v>
      </c>
      <c r="D1600" s="213" t="s">
        <v>6600</v>
      </c>
      <c r="E1600" s="213" t="s">
        <v>6600</v>
      </c>
      <c r="F1600" s="213" t="s">
        <v>6600</v>
      </c>
      <c r="G1600" s="214" t="s">
        <v>6600</v>
      </c>
      <c r="H1600" s="208" t="str">
        <f>IF(Input!F$4="GMH_OECC",J1600,IF(Input!F$4="GMH_XOEC",L1600,IF(Input!F$4="GMH_Korea",N1600,IF(Input!F$4="GMH_EU",P1600,IF(Input!F$4="Skysuper",#REF!,IF(Input!F$4="SkyII",#REF!,IF(Input!F$4="XO-8000",#REF!, "FALSE")))))))</f>
        <v>00</v>
      </c>
      <c r="I1600" s="209">
        <f>IF(Input!F$4="GMH_OECC",K1600,IF(Input!F$4="GMH_XOEC",M1600,IF(Input!F$4="GMH_Korea",O1600,IF(Input!F$4="GMH_EU",Q1600,IF(Input!F$4="Skysuper",#REF!,IF(Input!F$4="SkyII",#REF!,IF(Input!F$4="XO-8000",#REF!, "FALSE")))))))</f>
        <v>0</v>
      </c>
      <c r="J1600" s="210" t="s">
        <v>10359</v>
      </c>
      <c r="K1600" s="268">
        <v>0</v>
      </c>
      <c r="L1600" s="270" t="s">
        <v>10359</v>
      </c>
      <c r="M1600" s="270">
        <v>0</v>
      </c>
      <c r="N1600" s="270" t="s">
        <v>10359</v>
      </c>
      <c r="O1600" s="270">
        <v>0</v>
      </c>
      <c r="P1600" s="270" t="s">
        <v>10359</v>
      </c>
      <c r="Q1600" s="270">
        <v>0</v>
      </c>
      <c r="R1600" s="74"/>
      <c r="S1600" s="75" t="str">
        <f t="shared" si="135"/>
        <v>0000</v>
      </c>
      <c r="T1600" s="75" t="str">
        <f t="shared" si="133"/>
        <v>00000000000000000000000000000000</v>
      </c>
      <c r="V1600" s="197"/>
      <c r="W1600" s="75">
        <f t="shared" si="134"/>
        <v>0</v>
      </c>
      <c r="AE1600" s="479"/>
    </row>
    <row r="1601" spans="1:31" s="75" customFormat="1" ht="13.5" x14ac:dyDescent="0.2">
      <c r="A1601" s="211">
        <v>1598</v>
      </c>
      <c r="B1601" s="212" t="s">
        <v>6600</v>
      </c>
      <c r="C1601" s="213" t="s">
        <v>6600</v>
      </c>
      <c r="D1601" s="213" t="s">
        <v>6600</v>
      </c>
      <c r="E1601" s="213" t="s">
        <v>6600</v>
      </c>
      <c r="F1601" s="213" t="s">
        <v>6600</v>
      </c>
      <c r="G1601" s="214" t="s">
        <v>6600</v>
      </c>
      <c r="H1601" s="208" t="str">
        <f>IF(Input!F$4="GMH_OECC",J1601,IF(Input!F$4="GMH_XOEC",L1601,IF(Input!F$4="GMH_Korea",N1601,IF(Input!F$4="GMH_EU",P1601,IF(Input!F$4="Skysuper",#REF!,IF(Input!F$4="SkyII",#REF!,IF(Input!F$4="XO-8000",#REF!, "FALSE")))))))</f>
        <v>00</v>
      </c>
      <c r="I1601" s="209">
        <f>IF(Input!F$4="GMH_OECC",K1601,IF(Input!F$4="GMH_XOEC",M1601,IF(Input!F$4="GMH_Korea",O1601,IF(Input!F$4="GMH_EU",Q1601,IF(Input!F$4="Skysuper",#REF!,IF(Input!F$4="SkyII",#REF!,IF(Input!F$4="XO-8000",#REF!, "FALSE")))))))</f>
        <v>0</v>
      </c>
      <c r="J1601" s="210" t="s">
        <v>10359</v>
      </c>
      <c r="K1601" s="268">
        <v>0</v>
      </c>
      <c r="L1601" s="270" t="s">
        <v>10359</v>
      </c>
      <c r="M1601" s="270">
        <v>0</v>
      </c>
      <c r="N1601" s="270" t="s">
        <v>10359</v>
      </c>
      <c r="O1601" s="270">
        <v>0</v>
      </c>
      <c r="P1601" s="270" t="s">
        <v>10359</v>
      </c>
      <c r="Q1601" s="270">
        <v>0</v>
      </c>
      <c r="R1601" s="74"/>
      <c r="S1601" s="75" t="str">
        <f t="shared" si="135"/>
        <v>0000</v>
      </c>
      <c r="T1601" s="75" t="str">
        <f t="shared" si="133"/>
        <v>00000000000000000000000000000000</v>
      </c>
      <c r="V1601" s="197"/>
      <c r="W1601" s="75">
        <f t="shared" si="134"/>
        <v>0</v>
      </c>
      <c r="AE1601" s="479"/>
    </row>
    <row r="1602" spans="1:31" s="75" customFormat="1" ht="13.5" x14ac:dyDescent="0.2">
      <c r="A1602" s="211">
        <v>1599</v>
      </c>
      <c r="B1602" s="212" t="s">
        <v>6600</v>
      </c>
      <c r="C1602" s="213" t="s">
        <v>6600</v>
      </c>
      <c r="D1602" s="213" t="s">
        <v>6600</v>
      </c>
      <c r="E1602" s="213" t="s">
        <v>6600</v>
      </c>
      <c r="F1602" s="213" t="s">
        <v>6600</v>
      </c>
      <c r="G1602" s="214" t="s">
        <v>6600</v>
      </c>
      <c r="H1602" s="208" t="str">
        <f>IF(Input!F$4="GMH_OECC",J1602,IF(Input!F$4="GMH_XOEC",L1602,IF(Input!F$4="GMH_Korea",N1602,IF(Input!F$4="GMH_EU",P1602,IF(Input!F$4="Skysuper",#REF!,IF(Input!F$4="SkyII",#REF!,IF(Input!F$4="XO-8000",#REF!, "FALSE")))))))</f>
        <v>00</v>
      </c>
      <c r="I1602" s="209">
        <f>IF(Input!F$4="GMH_OECC",K1602,IF(Input!F$4="GMH_XOEC",M1602,IF(Input!F$4="GMH_Korea",O1602,IF(Input!F$4="GMH_EU",Q1602,IF(Input!F$4="Skysuper",#REF!,IF(Input!F$4="SkyII",#REF!,IF(Input!F$4="XO-8000",#REF!, "FALSE")))))))</f>
        <v>0</v>
      </c>
      <c r="J1602" s="210" t="s">
        <v>10359</v>
      </c>
      <c r="K1602" s="268">
        <v>0</v>
      </c>
      <c r="L1602" s="270" t="s">
        <v>10359</v>
      </c>
      <c r="M1602" s="270">
        <v>0</v>
      </c>
      <c r="N1602" s="270" t="s">
        <v>10359</v>
      </c>
      <c r="O1602" s="270">
        <v>0</v>
      </c>
      <c r="P1602" s="270" t="s">
        <v>10359</v>
      </c>
      <c r="Q1602" s="270">
        <v>0</v>
      </c>
      <c r="R1602" s="74"/>
      <c r="S1602" s="75" t="str">
        <f t="shared" si="135"/>
        <v>0000</v>
      </c>
      <c r="T1602" s="75" t="str">
        <f t="shared" si="133"/>
        <v>00000000000000000000000000000000</v>
      </c>
      <c r="V1602" s="197"/>
      <c r="W1602" s="75">
        <f t="shared" si="134"/>
        <v>0</v>
      </c>
      <c r="AE1602" s="479"/>
    </row>
    <row r="1603" spans="1:31" s="75" customFormat="1" ht="13.5" x14ac:dyDescent="0.2">
      <c r="A1603" s="211">
        <v>1600</v>
      </c>
      <c r="B1603" s="212" t="s">
        <v>6600</v>
      </c>
      <c r="C1603" s="213" t="s">
        <v>6600</v>
      </c>
      <c r="D1603" s="213" t="s">
        <v>6600</v>
      </c>
      <c r="E1603" s="213" t="s">
        <v>6600</v>
      </c>
      <c r="F1603" s="213" t="s">
        <v>6600</v>
      </c>
      <c r="G1603" s="214" t="s">
        <v>6600</v>
      </c>
      <c r="H1603" s="208" t="str">
        <f>IF(Input!F$4="GMH_OECC",J1603,IF(Input!F$4="GMH_XOEC",L1603,IF(Input!F$4="GMH_Korea",N1603,IF(Input!F$4="GMH_EU",P1603,IF(Input!F$4="Skysuper",#REF!,IF(Input!F$4="SkyII",#REF!,IF(Input!F$4="XO-8000",#REF!, "FALSE")))))))</f>
        <v>00</v>
      </c>
      <c r="I1603" s="209">
        <f>IF(Input!F$4="GMH_OECC",K1603,IF(Input!F$4="GMH_XOEC",M1603,IF(Input!F$4="GMH_Korea",O1603,IF(Input!F$4="GMH_EU",Q1603,IF(Input!F$4="Skysuper",#REF!,IF(Input!F$4="SkyII",#REF!,IF(Input!F$4="XO-8000",#REF!, "FALSE")))))))</f>
        <v>0</v>
      </c>
      <c r="J1603" s="210" t="s">
        <v>10359</v>
      </c>
      <c r="K1603" s="268">
        <v>0</v>
      </c>
      <c r="L1603" s="270" t="s">
        <v>10359</v>
      </c>
      <c r="M1603" s="270">
        <v>0</v>
      </c>
      <c r="N1603" s="270" t="s">
        <v>10359</v>
      </c>
      <c r="O1603" s="270">
        <v>0</v>
      </c>
      <c r="P1603" s="270" t="s">
        <v>10359</v>
      </c>
      <c r="Q1603" s="270">
        <v>0</v>
      </c>
      <c r="R1603" s="74"/>
      <c r="S1603" s="75" t="str">
        <f t="shared" si="135"/>
        <v>0000</v>
      </c>
      <c r="T1603" s="75" t="str">
        <f t="shared" si="133"/>
        <v>00000000000000000000000000000000</v>
      </c>
      <c r="V1603" s="197"/>
      <c r="W1603" s="75">
        <f t="shared" si="134"/>
        <v>0</v>
      </c>
      <c r="AE1603" s="479"/>
    </row>
    <row r="1604" spans="1:31" s="75" customFormat="1" ht="13.5" x14ac:dyDescent="0.2">
      <c r="A1604" s="211">
        <v>1601</v>
      </c>
      <c r="B1604" s="212" t="s">
        <v>6600</v>
      </c>
      <c r="C1604" s="213" t="s">
        <v>6600</v>
      </c>
      <c r="D1604" s="213" t="s">
        <v>6600</v>
      </c>
      <c r="E1604" s="213" t="s">
        <v>6600</v>
      </c>
      <c r="F1604" s="213" t="s">
        <v>6600</v>
      </c>
      <c r="G1604" s="214" t="s">
        <v>6600</v>
      </c>
      <c r="H1604" s="208" t="str">
        <f>IF(Input!F$4="GMH_OECC",J1604,IF(Input!F$4="GMH_XOEC",L1604,IF(Input!F$4="GMH_Korea",N1604,IF(Input!F$4="GMH_EU",P1604,IF(Input!F$4="Skysuper",#REF!,IF(Input!F$4="SkyII",#REF!,IF(Input!F$4="XO-8000",#REF!, "FALSE")))))))</f>
        <v>00</v>
      </c>
      <c r="I1604" s="209">
        <f>IF(Input!F$4="GMH_OECC",K1604,IF(Input!F$4="GMH_XOEC",M1604,IF(Input!F$4="GMH_Korea",O1604,IF(Input!F$4="GMH_EU",Q1604,IF(Input!F$4="Skysuper",#REF!,IF(Input!F$4="SkyII",#REF!,IF(Input!F$4="XO-8000",#REF!, "FALSE")))))))</f>
        <v>0</v>
      </c>
      <c r="J1604" s="210" t="s">
        <v>10359</v>
      </c>
      <c r="K1604" s="268">
        <v>0</v>
      </c>
      <c r="L1604" s="270" t="s">
        <v>10359</v>
      </c>
      <c r="M1604" s="270">
        <v>0</v>
      </c>
      <c r="N1604" s="270" t="s">
        <v>10359</v>
      </c>
      <c r="O1604" s="270">
        <v>0</v>
      </c>
      <c r="P1604" s="270" t="s">
        <v>10359</v>
      </c>
      <c r="Q1604" s="270">
        <v>0</v>
      </c>
      <c r="R1604" s="74"/>
      <c r="S1604" s="75" t="str">
        <f t="shared" si="135"/>
        <v>0000</v>
      </c>
      <c r="T1604" s="75" t="str">
        <f t="shared" ref="T1604:T1667" si="136">CONCATENATE(S1604,S1605,S1606,S1607,S1608,S1609,S1610,S1611)</f>
        <v>00000000000000000000000000000000</v>
      </c>
      <c r="V1604" s="197"/>
      <c r="W1604" s="75">
        <f t="shared" si="134"/>
        <v>0</v>
      </c>
      <c r="AE1604" s="479"/>
    </row>
    <row r="1605" spans="1:31" s="75" customFormat="1" ht="13.5" x14ac:dyDescent="0.2">
      <c r="A1605" s="211">
        <v>1602</v>
      </c>
      <c r="B1605" s="212" t="s">
        <v>6600</v>
      </c>
      <c r="C1605" s="213" t="s">
        <v>6600</v>
      </c>
      <c r="D1605" s="213" t="s">
        <v>6600</v>
      </c>
      <c r="E1605" s="213" t="s">
        <v>6600</v>
      </c>
      <c r="F1605" s="213" t="s">
        <v>6600</v>
      </c>
      <c r="G1605" s="214" t="s">
        <v>6600</v>
      </c>
      <c r="H1605" s="208" t="str">
        <f>IF(Input!F$4="GMH_OECC",J1605,IF(Input!F$4="GMH_XOEC",L1605,IF(Input!F$4="GMH_Korea",N1605,IF(Input!F$4="GMH_EU",P1605,IF(Input!F$4="Skysuper",#REF!,IF(Input!F$4="SkyII",#REF!,IF(Input!F$4="XO-8000",#REF!, "FALSE")))))))</f>
        <v>00</v>
      </c>
      <c r="I1605" s="209">
        <f>IF(Input!F$4="GMH_OECC",K1605,IF(Input!F$4="GMH_XOEC",M1605,IF(Input!F$4="GMH_Korea",O1605,IF(Input!F$4="GMH_EU",Q1605,IF(Input!F$4="Skysuper",#REF!,IF(Input!F$4="SkyII",#REF!,IF(Input!F$4="XO-8000",#REF!, "FALSE")))))))</f>
        <v>0</v>
      </c>
      <c r="J1605" s="210" t="s">
        <v>10359</v>
      </c>
      <c r="K1605" s="268">
        <v>0</v>
      </c>
      <c r="L1605" s="270" t="s">
        <v>10359</v>
      </c>
      <c r="M1605" s="270">
        <v>0</v>
      </c>
      <c r="N1605" s="270" t="s">
        <v>10359</v>
      </c>
      <c r="O1605" s="270">
        <v>0</v>
      </c>
      <c r="P1605" s="270" t="s">
        <v>10359</v>
      </c>
      <c r="Q1605" s="270">
        <v>0</v>
      </c>
      <c r="R1605" s="74"/>
      <c r="S1605" s="75" t="str">
        <f t="shared" si="135"/>
        <v>0000</v>
      </c>
      <c r="T1605" s="75" t="str">
        <f t="shared" si="136"/>
        <v>00000000000000000000000000000000</v>
      </c>
      <c r="V1605" s="197"/>
      <c r="W1605" s="75">
        <f t="shared" si="134"/>
        <v>0</v>
      </c>
      <c r="AE1605" s="479"/>
    </row>
    <row r="1606" spans="1:31" s="75" customFormat="1" ht="13.5" x14ac:dyDescent="0.2">
      <c r="A1606" s="211">
        <v>1603</v>
      </c>
      <c r="B1606" s="212" t="s">
        <v>6600</v>
      </c>
      <c r="C1606" s="213" t="s">
        <v>6600</v>
      </c>
      <c r="D1606" s="213" t="s">
        <v>6600</v>
      </c>
      <c r="E1606" s="213" t="s">
        <v>6600</v>
      </c>
      <c r="F1606" s="213" t="s">
        <v>6600</v>
      </c>
      <c r="G1606" s="214" t="s">
        <v>6600</v>
      </c>
      <c r="H1606" s="208" t="str">
        <f>IF(Input!F$4="GMH_OECC",J1606,IF(Input!F$4="GMH_XOEC",L1606,IF(Input!F$4="GMH_Korea",N1606,IF(Input!F$4="GMH_EU",P1606,IF(Input!F$4="Skysuper",#REF!,IF(Input!F$4="SkyII",#REF!,IF(Input!F$4="XO-8000",#REF!, "FALSE")))))))</f>
        <v>00</v>
      </c>
      <c r="I1606" s="209">
        <f>IF(Input!F$4="GMH_OECC",K1606,IF(Input!F$4="GMH_XOEC",M1606,IF(Input!F$4="GMH_Korea",O1606,IF(Input!F$4="GMH_EU",Q1606,IF(Input!F$4="Skysuper",#REF!,IF(Input!F$4="SkyII",#REF!,IF(Input!F$4="XO-8000",#REF!, "FALSE")))))))</f>
        <v>0</v>
      </c>
      <c r="J1606" s="210" t="s">
        <v>10359</v>
      </c>
      <c r="K1606" s="268">
        <v>0</v>
      </c>
      <c r="L1606" s="270" t="s">
        <v>10359</v>
      </c>
      <c r="M1606" s="270">
        <v>0</v>
      </c>
      <c r="N1606" s="270" t="s">
        <v>10359</v>
      </c>
      <c r="O1606" s="270">
        <v>0</v>
      </c>
      <c r="P1606" s="270" t="s">
        <v>10359</v>
      </c>
      <c r="Q1606" s="270">
        <v>0</v>
      </c>
      <c r="R1606" s="74"/>
      <c r="S1606" s="75" t="str">
        <f t="shared" si="135"/>
        <v>0000</v>
      </c>
      <c r="T1606" s="75" t="str">
        <f t="shared" si="136"/>
        <v>00000000000000000000000000000000</v>
      </c>
      <c r="V1606" s="197"/>
      <c r="W1606" s="75">
        <f t="shared" ref="W1606:W1669" si="137">HEX2DEC(RIGHT(S1606,2))+HEX2DEC(RIGHT(S1607,2))+HEX2DEC(RIGHT(S1608,2))+HEX2DEC(RIGHT(S1609,2))+HEX2DEC(LEFT(S1606,2))+HEX2DEC(LEFT(S1607,2))+HEX2DEC(LEFT(S1608,2))+HEX2DEC(LEFT(S1609,2))+HEX2DEC(RIGHT(S1610,2))+HEX2DEC(RIGHT(S1611,2))+HEX2DEC(RIGHT(S1612,2))+HEX2DEC(RIGHT(S1613,2))+HEX2DEC(LEFT(S1610,2))+HEX2DEC(LEFT(S1611,2))+HEX2DEC(LEFT(S1612,2))+HEX2DEC(LEFT(S1613,2))</f>
        <v>0</v>
      </c>
      <c r="AE1606" s="479"/>
    </row>
    <row r="1607" spans="1:31" s="75" customFormat="1" ht="13.5" x14ac:dyDescent="0.2">
      <c r="A1607" s="211">
        <v>1604</v>
      </c>
      <c r="B1607" s="212" t="s">
        <v>6600</v>
      </c>
      <c r="C1607" s="213" t="s">
        <v>6600</v>
      </c>
      <c r="D1607" s="213" t="s">
        <v>6600</v>
      </c>
      <c r="E1607" s="213" t="s">
        <v>6600</v>
      </c>
      <c r="F1607" s="213" t="s">
        <v>6600</v>
      </c>
      <c r="G1607" s="214" t="s">
        <v>6600</v>
      </c>
      <c r="H1607" s="208" t="str">
        <f>IF(Input!F$4="GMH_OECC",J1607,IF(Input!F$4="GMH_XOEC",L1607,IF(Input!F$4="GMH_Korea",N1607,IF(Input!F$4="GMH_EU",P1607,IF(Input!F$4="Skysuper",#REF!,IF(Input!F$4="SkyII",#REF!,IF(Input!F$4="XO-8000",#REF!, "FALSE")))))))</f>
        <v>00</v>
      </c>
      <c r="I1607" s="209">
        <f>IF(Input!F$4="GMH_OECC",K1607,IF(Input!F$4="GMH_XOEC",M1607,IF(Input!F$4="GMH_Korea",O1607,IF(Input!F$4="GMH_EU",Q1607,IF(Input!F$4="Skysuper",#REF!,IF(Input!F$4="SkyII",#REF!,IF(Input!F$4="XO-8000",#REF!, "FALSE")))))))</f>
        <v>0</v>
      </c>
      <c r="J1607" s="210" t="s">
        <v>10359</v>
      </c>
      <c r="K1607" s="268">
        <v>0</v>
      </c>
      <c r="L1607" s="270" t="s">
        <v>10359</v>
      </c>
      <c r="M1607" s="270">
        <v>0</v>
      </c>
      <c r="N1607" s="270" t="s">
        <v>10359</v>
      </c>
      <c r="O1607" s="270">
        <v>0</v>
      </c>
      <c r="P1607" s="270" t="s">
        <v>10359</v>
      </c>
      <c r="Q1607" s="270">
        <v>0</v>
      </c>
      <c r="R1607" s="74"/>
      <c r="S1607" s="75" t="str">
        <f t="shared" si="135"/>
        <v>0000</v>
      </c>
      <c r="T1607" s="75" t="str">
        <f t="shared" si="136"/>
        <v>00000000000000000000000000000000</v>
      </c>
      <c r="V1607" s="197"/>
      <c r="W1607" s="75">
        <f t="shared" si="137"/>
        <v>0</v>
      </c>
      <c r="AE1607" s="479"/>
    </row>
    <row r="1608" spans="1:31" s="75" customFormat="1" ht="13.5" x14ac:dyDescent="0.2">
      <c r="A1608" s="211">
        <v>1605</v>
      </c>
      <c r="B1608" s="212" t="s">
        <v>6600</v>
      </c>
      <c r="C1608" s="213" t="s">
        <v>6600</v>
      </c>
      <c r="D1608" s="213" t="s">
        <v>6600</v>
      </c>
      <c r="E1608" s="213" t="s">
        <v>6600</v>
      </c>
      <c r="F1608" s="213" t="s">
        <v>6600</v>
      </c>
      <c r="G1608" s="214" t="s">
        <v>6600</v>
      </c>
      <c r="H1608" s="208" t="str">
        <f>IF(Input!F$4="GMH_OECC",J1608,IF(Input!F$4="GMH_XOEC",L1608,IF(Input!F$4="GMH_Korea",N1608,IF(Input!F$4="GMH_EU",P1608,IF(Input!F$4="Skysuper",#REF!,IF(Input!F$4="SkyII",#REF!,IF(Input!F$4="XO-8000",#REF!, "FALSE")))))))</f>
        <v>00</v>
      </c>
      <c r="I1608" s="209">
        <f>IF(Input!F$4="GMH_OECC",K1608,IF(Input!F$4="GMH_XOEC",M1608,IF(Input!F$4="GMH_Korea",O1608,IF(Input!F$4="GMH_EU",Q1608,IF(Input!F$4="Skysuper",#REF!,IF(Input!F$4="SkyII",#REF!,IF(Input!F$4="XO-8000",#REF!, "FALSE")))))))</f>
        <v>0</v>
      </c>
      <c r="J1608" s="210" t="s">
        <v>10359</v>
      </c>
      <c r="K1608" s="268">
        <v>0</v>
      </c>
      <c r="L1608" s="270" t="s">
        <v>10359</v>
      </c>
      <c r="M1608" s="270">
        <v>0</v>
      </c>
      <c r="N1608" s="270" t="s">
        <v>10359</v>
      </c>
      <c r="O1608" s="270">
        <v>0</v>
      </c>
      <c r="P1608" s="270" t="s">
        <v>10359</v>
      </c>
      <c r="Q1608" s="270">
        <v>0</v>
      </c>
      <c r="R1608" s="74"/>
      <c r="S1608" s="75" t="str">
        <f t="shared" si="135"/>
        <v>0000</v>
      </c>
      <c r="T1608" s="75" t="str">
        <f t="shared" si="136"/>
        <v>00000000000000000000000000000000</v>
      </c>
      <c r="V1608" s="197"/>
      <c r="W1608" s="75">
        <f t="shared" si="137"/>
        <v>0</v>
      </c>
      <c r="AE1608" s="479"/>
    </row>
    <row r="1609" spans="1:31" s="75" customFormat="1" ht="13.5" x14ac:dyDescent="0.2">
      <c r="A1609" s="211">
        <v>1606</v>
      </c>
      <c r="B1609" s="212" t="s">
        <v>6600</v>
      </c>
      <c r="C1609" s="213" t="s">
        <v>6600</v>
      </c>
      <c r="D1609" s="213" t="s">
        <v>6600</v>
      </c>
      <c r="E1609" s="213" t="s">
        <v>6600</v>
      </c>
      <c r="F1609" s="213" t="s">
        <v>6600</v>
      </c>
      <c r="G1609" s="214" t="s">
        <v>6600</v>
      </c>
      <c r="H1609" s="208" t="str">
        <f>IF(Input!F$4="GMH_OECC",J1609,IF(Input!F$4="GMH_XOEC",L1609,IF(Input!F$4="GMH_Korea",N1609,IF(Input!F$4="GMH_EU",P1609,IF(Input!F$4="Skysuper",#REF!,IF(Input!F$4="SkyII",#REF!,IF(Input!F$4="XO-8000",#REF!, "FALSE")))))))</f>
        <v>00</v>
      </c>
      <c r="I1609" s="209">
        <f>IF(Input!F$4="GMH_OECC",K1609,IF(Input!F$4="GMH_XOEC",M1609,IF(Input!F$4="GMH_Korea",O1609,IF(Input!F$4="GMH_EU",Q1609,IF(Input!F$4="Skysuper",#REF!,IF(Input!F$4="SkyII",#REF!,IF(Input!F$4="XO-8000",#REF!, "FALSE")))))))</f>
        <v>0</v>
      </c>
      <c r="J1609" s="210" t="s">
        <v>10359</v>
      </c>
      <c r="K1609" s="268">
        <v>0</v>
      </c>
      <c r="L1609" s="270" t="s">
        <v>10359</v>
      </c>
      <c r="M1609" s="270">
        <v>0</v>
      </c>
      <c r="N1609" s="270" t="s">
        <v>10359</v>
      </c>
      <c r="O1609" s="270">
        <v>0</v>
      </c>
      <c r="P1609" s="270" t="s">
        <v>10359</v>
      </c>
      <c r="Q1609" s="270">
        <v>0</v>
      </c>
      <c r="R1609" s="74"/>
      <c r="S1609" s="75" t="str">
        <f t="shared" si="135"/>
        <v>0000</v>
      </c>
      <c r="T1609" s="75" t="str">
        <f t="shared" si="136"/>
        <v>00000000000000000000000000000000</v>
      </c>
      <c r="V1609" s="197"/>
      <c r="W1609" s="75">
        <f t="shared" si="137"/>
        <v>0</v>
      </c>
      <c r="AE1609" s="479"/>
    </row>
    <row r="1610" spans="1:31" s="75" customFormat="1" ht="13.5" x14ac:dyDescent="0.2">
      <c r="A1610" s="211">
        <v>1607</v>
      </c>
      <c r="B1610" s="212" t="s">
        <v>6600</v>
      </c>
      <c r="C1610" s="213" t="s">
        <v>6600</v>
      </c>
      <c r="D1610" s="213" t="s">
        <v>6600</v>
      </c>
      <c r="E1610" s="213" t="s">
        <v>6600</v>
      </c>
      <c r="F1610" s="213" t="s">
        <v>6600</v>
      </c>
      <c r="G1610" s="214" t="s">
        <v>6600</v>
      </c>
      <c r="H1610" s="208" t="str">
        <f>IF(Input!F$4="GMH_OECC",J1610,IF(Input!F$4="GMH_XOEC",L1610,IF(Input!F$4="GMH_Korea",N1610,IF(Input!F$4="GMH_EU",P1610,IF(Input!F$4="Skysuper",#REF!,IF(Input!F$4="SkyII",#REF!,IF(Input!F$4="XO-8000",#REF!, "FALSE")))))))</f>
        <v>00</v>
      </c>
      <c r="I1610" s="209">
        <f>IF(Input!F$4="GMH_OECC",K1610,IF(Input!F$4="GMH_XOEC",M1610,IF(Input!F$4="GMH_Korea",O1610,IF(Input!F$4="GMH_EU",Q1610,IF(Input!F$4="Skysuper",#REF!,IF(Input!F$4="SkyII",#REF!,IF(Input!F$4="XO-8000",#REF!, "FALSE")))))))</f>
        <v>0</v>
      </c>
      <c r="J1610" s="210" t="s">
        <v>10359</v>
      </c>
      <c r="K1610" s="268">
        <v>0</v>
      </c>
      <c r="L1610" s="270" t="s">
        <v>10359</v>
      </c>
      <c r="M1610" s="270">
        <v>0</v>
      </c>
      <c r="N1610" s="270" t="s">
        <v>10359</v>
      </c>
      <c r="O1610" s="270">
        <v>0</v>
      </c>
      <c r="P1610" s="270" t="s">
        <v>10359</v>
      </c>
      <c r="Q1610" s="270">
        <v>0</v>
      </c>
      <c r="R1610" s="74"/>
      <c r="S1610" s="75" t="str">
        <f t="shared" si="135"/>
        <v>0000</v>
      </c>
      <c r="T1610" s="75" t="str">
        <f t="shared" si="136"/>
        <v>00000000000000000000000000000000</v>
      </c>
      <c r="V1610" s="197"/>
      <c r="W1610" s="75">
        <f t="shared" si="137"/>
        <v>0</v>
      </c>
      <c r="AE1610" s="479"/>
    </row>
    <row r="1611" spans="1:31" s="75" customFormat="1" ht="13.5" x14ac:dyDescent="0.2">
      <c r="A1611" s="211">
        <v>1608</v>
      </c>
      <c r="B1611" s="212" t="s">
        <v>6600</v>
      </c>
      <c r="C1611" s="213" t="s">
        <v>6600</v>
      </c>
      <c r="D1611" s="213" t="s">
        <v>6600</v>
      </c>
      <c r="E1611" s="213" t="s">
        <v>6600</v>
      </c>
      <c r="F1611" s="213" t="s">
        <v>6600</v>
      </c>
      <c r="G1611" s="214" t="s">
        <v>6600</v>
      </c>
      <c r="H1611" s="208" t="str">
        <f>IF(Input!F$4="GMH_OECC",J1611,IF(Input!F$4="GMH_XOEC",L1611,IF(Input!F$4="GMH_Korea",N1611,IF(Input!F$4="GMH_EU",P1611,IF(Input!F$4="Skysuper",#REF!,IF(Input!F$4="SkyII",#REF!,IF(Input!F$4="XO-8000",#REF!, "FALSE")))))))</f>
        <v>00</v>
      </c>
      <c r="I1611" s="209">
        <f>IF(Input!F$4="GMH_OECC",K1611,IF(Input!F$4="GMH_XOEC",M1611,IF(Input!F$4="GMH_Korea",O1611,IF(Input!F$4="GMH_EU",Q1611,IF(Input!F$4="Skysuper",#REF!,IF(Input!F$4="SkyII",#REF!,IF(Input!F$4="XO-8000",#REF!, "FALSE")))))))</f>
        <v>0</v>
      </c>
      <c r="J1611" s="210" t="s">
        <v>10359</v>
      </c>
      <c r="K1611" s="268">
        <v>0</v>
      </c>
      <c r="L1611" s="270" t="s">
        <v>10359</v>
      </c>
      <c r="M1611" s="270">
        <v>0</v>
      </c>
      <c r="N1611" s="270" t="s">
        <v>10359</v>
      </c>
      <c r="O1611" s="270">
        <v>0</v>
      </c>
      <c r="P1611" s="270" t="s">
        <v>10359</v>
      </c>
      <c r="Q1611" s="270">
        <v>0</v>
      </c>
      <c r="R1611" s="74"/>
      <c r="S1611" s="75" t="str">
        <f t="shared" si="135"/>
        <v>0000</v>
      </c>
      <c r="T1611" s="75" t="str">
        <f t="shared" si="136"/>
        <v>00000000000000000000000000000000</v>
      </c>
      <c r="V1611" s="197"/>
      <c r="W1611" s="75">
        <f t="shared" si="137"/>
        <v>0</v>
      </c>
      <c r="AE1611" s="479"/>
    </row>
    <row r="1612" spans="1:31" s="75" customFormat="1" ht="13.5" x14ac:dyDescent="0.2">
      <c r="A1612" s="211">
        <v>1609</v>
      </c>
      <c r="B1612" s="212" t="s">
        <v>6600</v>
      </c>
      <c r="C1612" s="213" t="s">
        <v>6600</v>
      </c>
      <c r="D1612" s="213" t="s">
        <v>6600</v>
      </c>
      <c r="E1612" s="213" t="s">
        <v>6600</v>
      </c>
      <c r="F1612" s="213" t="s">
        <v>6600</v>
      </c>
      <c r="G1612" s="214" t="s">
        <v>6600</v>
      </c>
      <c r="H1612" s="208" t="str">
        <f>IF(Input!F$4="GMH_OECC",J1612,IF(Input!F$4="GMH_XOEC",L1612,IF(Input!F$4="GMH_Korea",N1612,IF(Input!F$4="GMH_EU",P1612,IF(Input!F$4="Skysuper",#REF!,IF(Input!F$4="SkyII",#REF!,IF(Input!F$4="XO-8000",#REF!, "FALSE")))))))</f>
        <v>00</v>
      </c>
      <c r="I1612" s="209">
        <f>IF(Input!F$4="GMH_OECC",K1612,IF(Input!F$4="GMH_XOEC",M1612,IF(Input!F$4="GMH_Korea",O1612,IF(Input!F$4="GMH_EU",Q1612,IF(Input!F$4="Skysuper",#REF!,IF(Input!F$4="SkyII",#REF!,IF(Input!F$4="XO-8000",#REF!, "FALSE")))))))</f>
        <v>0</v>
      </c>
      <c r="J1612" s="210" t="s">
        <v>10359</v>
      </c>
      <c r="K1612" s="268">
        <v>0</v>
      </c>
      <c r="L1612" s="270" t="s">
        <v>10359</v>
      </c>
      <c r="M1612" s="270">
        <v>0</v>
      </c>
      <c r="N1612" s="270" t="s">
        <v>10359</v>
      </c>
      <c r="O1612" s="270">
        <v>0</v>
      </c>
      <c r="P1612" s="270" t="s">
        <v>10359</v>
      </c>
      <c r="Q1612" s="270">
        <v>0</v>
      </c>
      <c r="R1612" s="74"/>
      <c r="S1612" s="75" t="str">
        <f t="shared" si="135"/>
        <v>0000</v>
      </c>
      <c r="T1612" s="75" t="str">
        <f t="shared" si="136"/>
        <v>00000000000000000000000000000000</v>
      </c>
      <c r="V1612" s="197"/>
      <c r="W1612" s="75">
        <f t="shared" si="137"/>
        <v>0</v>
      </c>
      <c r="AE1612" s="479"/>
    </row>
    <row r="1613" spans="1:31" s="75" customFormat="1" ht="13.5" x14ac:dyDescent="0.2">
      <c r="A1613" s="211">
        <v>1610</v>
      </c>
      <c r="B1613" s="212" t="s">
        <v>6600</v>
      </c>
      <c r="C1613" s="213" t="s">
        <v>6600</v>
      </c>
      <c r="D1613" s="213" t="s">
        <v>6600</v>
      </c>
      <c r="E1613" s="213" t="s">
        <v>6600</v>
      </c>
      <c r="F1613" s="213" t="s">
        <v>6600</v>
      </c>
      <c r="G1613" s="214" t="s">
        <v>6600</v>
      </c>
      <c r="H1613" s="208" t="str">
        <f>IF(Input!F$4="GMH_OECC",J1613,IF(Input!F$4="GMH_XOEC",L1613,IF(Input!F$4="GMH_Korea",N1613,IF(Input!F$4="GMH_EU",P1613,IF(Input!F$4="Skysuper",#REF!,IF(Input!F$4="SkyII",#REF!,IF(Input!F$4="XO-8000",#REF!, "FALSE")))))))</f>
        <v>00</v>
      </c>
      <c r="I1613" s="209">
        <f>IF(Input!F$4="GMH_OECC",K1613,IF(Input!F$4="GMH_XOEC",M1613,IF(Input!F$4="GMH_Korea",O1613,IF(Input!F$4="GMH_EU",Q1613,IF(Input!F$4="Skysuper",#REF!,IF(Input!F$4="SkyII",#REF!,IF(Input!F$4="XO-8000",#REF!, "FALSE")))))))</f>
        <v>0</v>
      </c>
      <c r="J1613" s="210" t="s">
        <v>10359</v>
      </c>
      <c r="K1613" s="268">
        <v>0</v>
      </c>
      <c r="L1613" s="270" t="s">
        <v>10359</v>
      </c>
      <c r="M1613" s="270">
        <v>0</v>
      </c>
      <c r="N1613" s="270" t="s">
        <v>10359</v>
      </c>
      <c r="O1613" s="270">
        <v>0</v>
      </c>
      <c r="P1613" s="270" t="s">
        <v>10359</v>
      </c>
      <c r="Q1613" s="270">
        <v>0</v>
      </c>
      <c r="R1613" s="74"/>
      <c r="S1613" s="75" t="str">
        <f t="shared" si="135"/>
        <v>0000</v>
      </c>
      <c r="T1613" s="75" t="str">
        <f t="shared" si="136"/>
        <v>00000000000000000000000000000000</v>
      </c>
      <c r="V1613" s="197"/>
      <c r="W1613" s="75">
        <f t="shared" si="137"/>
        <v>0</v>
      </c>
      <c r="AE1613" s="479"/>
    </row>
    <row r="1614" spans="1:31" s="75" customFormat="1" ht="13.5" x14ac:dyDescent="0.2">
      <c r="A1614" s="211">
        <v>1611</v>
      </c>
      <c r="B1614" s="212" t="s">
        <v>6600</v>
      </c>
      <c r="C1614" s="213" t="s">
        <v>6600</v>
      </c>
      <c r="D1614" s="213" t="s">
        <v>6600</v>
      </c>
      <c r="E1614" s="213" t="s">
        <v>6600</v>
      </c>
      <c r="F1614" s="213" t="s">
        <v>6600</v>
      </c>
      <c r="G1614" s="214" t="s">
        <v>6600</v>
      </c>
      <c r="H1614" s="208" t="str">
        <f>IF(Input!F$4="GMH_OECC",J1614,IF(Input!F$4="GMH_XOEC",L1614,IF(Input!F$4="GMH_Korea",N1614,IF(Input!F$4="GMH_EU",P1614,IF(Input!F$4="Skysuper",#REF!,IF(Input!F$4="SkyII",#REF!,IF(Input!F$4="XO-8000",#REF!, "FALSE")))))))</f>
        <v>00</v>
      </c>
      <c r="I1614" s="209">
        <f>IF(Input!F$4="GMH_OECC",K1614,IF(Input!F$4="GMH_XOEC",M1614,IF(Input!F$4="GMH_Korea",O1614,IF(Input!F$4="GMH_EU",Q1614,IF(Input!F$4="Skysuper",#REF!,IF(Input!F$4="SkyII",#REF!,IF(Input!F$4="XO-8000",#REF!, "FALSE")))))))</f>
        <v>0</v>
      </c>
      <c r="J1614" s="210" t="s">
        <v>10359</v>
      </c>
      <c r="K1614" s="268">
        <v>0</v>
      </c>
      <c r="L1614" s="270" t="s">
        <v>10359</v>
      </c>
      <c r="M1614" s="270">
        <v>0</v>
      </c>
      <c r="N1614" s="270" t="s">
        <v>10359</v>
      </c>
      <c r="O1614" s="270">
        <v>0</v>
      </c>
      <c r="P1614" s="270" t="s">
        <v>10359</v>
      </c>
      <c r="Q1614" s="270">
        <v>0</v>
      </c>
      <c r="R1614" s="74"/>
      <c r="S1614" s="75" t="str">
        <f t="shared" si="135"/>
        <v>0000</v>
      </c>
      <c r="T1614" s="75" t="str">
        <f t="shared" si="136"/>
        <v>00000000000000000000000000000000</v>
      </c>
      <c r="V1614" s="197"/>
      <c r="W1614" s="75">
        <f t="shared" si="137"/>
        <v>0</v>
      </c>
      <c r="AE1614" s="479"/>
    </row>
    <row r="1615" spans="1:31" s="75" customFormat="1" ht="13.5" x14ac:dyDescent="0.2">
      <c r="A1615" s="211">
        <v>1612</v>
      </c>
      <c r="B1615" s="212" t="s">
        <v>6600</v>
      </c>
      <c r="C1615" s="213" t="s">
        <v>6600</v>
      </c>
      <c r="D1615" s="213" t="s">
        <v>6600</v>
      </c>
      <c r="E1615" s="213" t="s">
        <v>6600</v>
      </c>
      <c r="F1615" s="213" t="s">
        <v>6600</v>
      </c>
      <c r="G1615" s="214" t="s">
        <v>6600</v>
      </c>
      <c r="H1615" s="208" t="str">
        <f>IF(Input!F$4="GMH_OECC",J1615,IF(Input!F$4="GMH_XOEC",L1615,IF(Input!F$4="GMH_Korea",N1615,IF(Input!F$4="GMH_EU",P1615,IF(Input!F$4="Skysuper",#REF!,IF(Input!F$4="SkyII",#REF!,IF(Input!F$4="XO-8000",#REF!, "FALSE")))))))</f>
        <v>00</v>
      </c>
      <c r="I1615" s="209">
        <f>IF(Input!F$4="GMH_OECC",K1615,IF(Input!F$4="GMH_XOEC",M1615,IF(Input!F$4="GMH_Korea",O1615,IF(Input!F$4="GMH_EU",Q1615,IF(Input!F$4="Skysuper",#REF!,IF(Input!F$4="SkyII",#REF!,IF(Input!F$4="XO-8000",#REF!, "FALSE")))))))</f>
        <v>0</v>
      </c>
      <c r="J1615" s="210" t="s">
        <v>10359</v>
      </c>
      <c r="K1615" s="268">
        <v>0</v>
      </c>
      <c r="L1615" s="270" t="s">
        <v>10359</v>
      </c>
      <c r="M1615" s="270">
        <v>0</v>
      </c>
      <c r="N1615" s="270" t="s">
        <v>10359</v>
      </c>
      <c r="O1615" s="270">
        <v>0</v>
      </c>
      <c r="P1615" s="270" t="s">
        <v>10359</v>
      </c>
      <c r="Q1615" s="270">
        <v>0</v>
      </c>
      <c r="R1615" s="74"/>
      <c r="S1615" s="75" t="str">
        <f t="shared" si="135"/>
        <v>0000</v>
      </c>
      <c r="T1615" s="75" t="str">
        <f t="shared" si="136"/>
        <v>00000000000000000000000000000000</v>
      </c>
      <c r="V1615" s="197"/>
      <c r="W1615" s="75">
        <f t="shared" si="137"/>
        <v>0</v>
      </c>
      <c r="AE1615" s="479"/>
    </row>
    <row r="1616" spans="1:31" s="75" customFormat="1" ht="13.5" x14ac:dyDescent="0.2">
      <c r="A1616" s="211">
        <v>1613</v>
      </c>
      <c r="B1616" s="212" t="s">
        <v>6600</v>
      </c>
      <c r="C1616" s="213" t="s">
        <v>6600</v>
      </c>
      <c r="D1616" s="213" t="s">
        <v>6600</v>
      </c>
      <c r="E1616" s="213" t="s">
        <v>6600</v>
      </c>
      <c r="F1616" s="213" t="s">
        <v>6600</v>
      </c>
      <c r="G1616" s="214" t="s">
        <v>6600</v>
      </c>
      <c r="H1616" s="208" t="str">
        <f>IF(Input!F$4="GMH_OECC",J1616,IF(Input!F$4="GMH_XOEC",L1616,IF(Input!F$4="GMH_Korea",N1616,IF(Input!F$4="GMH_EU",P1616,IF(Input!F$4="Skysuper",#REF!,IF(Input!F$4="SkyII",#REF!,IF(Input!F$4="XO-8000",#REF!, "FALSE")))))))</f>
        <v>00</v>
      </c>
      <c r="I1616" s="209">
        <f>IF(Input!F$4="GMH_OECC",K1616,IF(Input!F$4="GMH_XOEC",M1616,IF(Input!F$4="GMH_Korea",O1616,IF(Input!F$4="GMH_EU",Q1616,IF(Input!F$4="Skysuper",#REF!,IF(Input!F$4="SkyII",#REF!,IF(Input!F$4="XO-8000",#REF!, "FALSE")))))))</f>
        <v>0</v>
      </c>
      <c r="J1616" s="210" t="s">
        <v>10359</v>
      </c>
      <c r="K1616" s="268">
        <v>0</v>
      </c>
      <c r="L1616" s="270" t="s">
        <v>10359</v>
      </c>
      <c r="M1616" s="270">
        <v>0</v>
      </c>
      <c r="N1616" s="270" t="s">
        <v>10359</v>
      </c>
      <c r="O1616" s="270">
        <v>0</v>
      </c>
      <c r="P1616" s="270" t="s">
        <v>10359</v>
      </c>
      <c r="Q1616" s="270">
        <v>0</v>
      </c>
      <c r="R1616" s="74"/>
      <c r="S1616" s="75" t="str">
        <f t="shared" si="135"/>
        <v>0000</v>
      </c>
      <c r="T1616" s="75" t="str">
        <f t="shared" si="136"/>
        <v>00000000000000000000000000000000</v>
      </c>
      <c r="V1616" s="197"/>
      <c r="W1616" s="75">
        <f t="shared" si="137"/>
        <v>0</v>
      </c>
      <c r="AE1616" s="479"/>
    </row>
    <row r="1617" spans="1:31" s="75" customFormat="1" ht="13.5" x14ac:dyDescent="0.2">
      <c r="A1617" s="211">
        <v>1614</v>
      </c>
      <c r="B1617" s="212" t="s">
        <v>6600</v>
      </c>
      <c r="C1617" s="213" t="s">
        <v>6600</v>
      </c>
      <c r="D1617" s="213" t="s">
        <v>6600</v>
      </c>
      <c r="E1617" s="213" t="s">
        <v>6600</v>
      </c>
      <c r="F1617" s="213" t="s">
        <v>6600</v>
      </c>
      <c r="G1617" s="214" t="s">
        <v>6600</v>
      </c>
      <c r="H1617" s="208" t="str">
        <f>IF(Input!F$4="GMH_OECC",J1617,IF(Input!F$4="GMH_XOEC",L1617,IF(Input!F$4="GMH_Korea",N1617,IF(Input!F$4="GMH_EU",P1617,IF(Input!F$4="Skysuper",#REF!,IF(Input!F$4="SkyII",#REF!,IF(Input!F$4="XO-8000",#REF!, "FALSE")))))))</f>
        <v>00</v>
      </c>
      <c r="I1617" s="209">
        <f>IF(Input!F$4="GMH_OECC",K1617,IF(Input!F$4="GMH_XOEC",M1617,IF(Input!F$4="GMH_Korea",O1617,IF(Input!F$4="GMH_EU",Q1617,IF(Input!F$4="Skysuper",#REF!,IF(Input!F$4="SkyII",#REF!,IF(Input!F$4="XO-8000",#REF!, "FALSE")))))))</f>
        <v>0</v>
      </c>
      <c r="J1617" s="210" t="s">
        <v>10359</v>
      </c>
      <c r="K1617" s="268">
        <v>0</v>
      </c>
      <c r="L1617" s="270" t="s">
        <v>10359</v>
      </c>
      <c r="M1617" s="270">
        <v>0</v>
      </c>
      <c r="N1617" s="270" t="s">
        <v>10359</v>
      </c>
      <c r="O1617" s="270">
        <v>0</v>
      </c>
      <c r="P1617" s="270" t="s">
        <v>10359</v>
      </c>
      <c r="Q1617" s="270">
        <v>0</v>
      </c>
      <c r="R1617" s="74"/>
      <c r="S1617" s="75" t="str">
        <f t="shared" si="135"/>
        <v>0000</v>
      </c>
      <c r="T1617" s="75" t="str">
        <f t="shared" si="136"/>
        <v>00000000000000000000000000000000</v>
      </c>
      <c r="V1617" s="197"/>
      <c r="W1617" s="75">
        <f t="shared" si="137"/>
        <v>0</v>
      </c>
      <c r="AE1617" s="479"/>
    </row>
    <row r="1618" spans="1:31" s="75" customFormat="1" ht="13.5" x14ac:dyDescent="0.2">
      <c r="A1618" s="211">
        <v>1615</v>
      </c>
      <c r="B1618" s="212" t="s">
        <v>6600</v>
      </c>
      <c r="C1618" s="213" t="s">
        <v>6600</v>
      </c>
      <c r="D1618" s="213" t="s">
        <v>6600</v>
      </c>
      <c r="E1618" s="213" t="s">
        <v>6600</v>
      </c>
      <c r="F1618" s="213" t="s">
        <v>6600</v>
      </c>
      <c r="G1618" s="214" t="s">
        <v>6600</v>
      </c>
      <c r="H1618" s="208" t="str">
        <f>IF(Input!F$4="GMH_OECC",J1618,IF(Input!F$4="GMH_XOEC",L1618,IF(Input!F$4="GMH_Korea",N1618,IF(Input!F$4="GMH_EU",P1618,IF(Input!F$4="Skysuper",#REF!,IF(Input!F$4="SkyII",#REF!,IF(Input!F$4="XO-8000",#REF!, "FALSE")))))))</f>
        <v>00</v>
      </c>
      <c r="I1618" s="209">
        <f>IF(Input!F$4="GMH_OECC",K1618,IF(Input!F$4="GMH_XOEC",M1618,IF(Input!F$4="GMH_Korea",O1618,IF(Input!F$4="GMH_EU",Q1618,IF(Input!F$4="Skysuper",#REF!,IF(Input!F$4="SkyII",#REF!,IF(Input!F$4="XO-8000",#REF!, "FALSE")))))))</f>
        <v>0</v>
      </c>
      <c r="J1618" s="210" t="s">
        <v>10359</v>
      </c>
      <c r="K1618" s="268">
        <v>0</v>
      </c>
      <c r="L1618" s="270" t="s">
        <v>10359</v>
      </c>
      <c r="M1618" s="270">
        <v>0</v>
      </c>
      <c r="N1618" s="270" t="s">
        <v>10359</v>
      </c>
      <c r="O1618" s="270">
        <v>0</v>
      </c>
      <c r="P1618" s="270" t="s">
        <v>10359</v>
      </c>
      <c r="Q1618" s="270">
        <v>0</v>
      </c>
      <c r="R1618" s="74"/>
      <c r="S1618" s="75" t="str">
        <f t="shared" si="135"/>
        <v>0000</v>
      </c>
      <c r="T1618" s="75" t="str">
        <f t="shared" si="136"/>
        <v>00000000000000000000000000000000</v>
      </c>
      <c r="V1618" s="197"/>
      <c r="W1618" s="75">
        <f t="shared" si="137"/>
        <v>0</v>
      </c>
      <c r="AE1618" s="479"/>
    </row>
    <row r="1619" spans="1:31" s="75" customFormat="1" ht="13.5" x14ac:dyDescent="0.2">
      <c r="A1619" s="211">
        <v>1616</v>
      </c>
      <c r="B1619" s="212" t="s">
        <v>6600</v>
      </c>
      <c r="C1619" s="213" t="s">
        <v>6600</v>
      </c>
      <c r="D1619" s="213" t="s">
        <v>6600</v>
      </c>
      <c r="E1619" s="213" t="s">
        <v>6600</v>
      </c>
      <c r="F1619" s="213" t="s">
        <v>6600</v>
      </c>
      <c r="G1619" s="214" t="s">
        <v>6600</v>
      </c>
      <c r="H1619" s="208" t="str">
        <f>IF(Input!F$4="GMH_OECC",J1619,IF(Input!F$4="GMH_XOEC",L1619,IF(Input!F$4="GMH_Korea",N1619,IF(Input!F$4="GMH_EU",P1619,IF(Input!F$4="Skysuper",#REF!,IF(Input!F$4="SkyII",#REF!,IF(Input!F$4="XO-8000",#REF!, "FALSE")))))))</f>
        <v>00</v>
      </c>
      <c r="I1619" s="209">
        <f>IF(Input!F$4="GMH_OECC",K1619,IF(Input!F$4="GMH_XOEC",M1619,IF(Input!F$4="GMH_Korea",O1619,IF(Input!F$4="GMH_EU",Q1619,IF(Input!F$4="Skysuper",#REF!,IF(Input!F$4="SkyII",#REF!,IF(Input!F$4="XO-8000",#REF!, "FALSE")))))))</f>
        <v>0</v>
      </c>
      <c r="J1619" s="210" t="s">
        <v>10359</v>
      </c>
      <c r="K1619" s="268">
        <v>0</v>
      </c>
      <c r="L1619" s="270" t="s">
        <v>10359</v>
      </c>
      <c r="M1619" s="270">
        <v>0</v>
      </c>
      <c r="N1619" s="270" t="s">
        <v>10359</v>
      </c>
      <c r="O1619" s="270">
        <v>0</v>
      </c>
      <c r="P1619" s="270" t="s">
        <v>10359</v>
      </c>
      <c r="Q1619" s="270">
        <v>0</v>
      </c>
      <c r="R1619" s="74"/>
      <c r="S1619" s="75" t="str">
        <f t="shared" si="135"/>
        <v>0000</v>
      </c>
      <c r="T1619" s="75" t="str">
        <f t="shared" si="136"/>
        <v>00000000000000000000000000000000</v>
      </c>
      <c r="V1619" s="197"/>
      <c r="W1619" s="75">
        <f t="shared" si="137"/>
        <v>0</v>
      </c>
      <c r="AE1619" s="479"/>
    </row>
    <row r="1620" spans="1:31" s="75" customFormat="1" ht="13.5" x14ac:dyDescent="0.2">
      <c r="A1620" s="211">
        <v>1617</v>
      </c>
      <c r="B1620" s="212" t="s">
        <v>6600</v>
      </c>
      <c r="C1620" s="213" t="s">
        <v>6600</v>
      </c>
      <c r="D1620" s="213" t="s">
        <v>6600</v>
      </c>
      <c r="E1620" s="213" t="s">
        <v>6600</v>
      </c>
      <c r="F1620" s="213" t="s">
        <v>6600</v>
      </c>
      <c r="G1620" s="214" t="s">
        <v>6600</v>
      </c>
      <c r="H1620" s="208" t="str">
        <f>IF(Input!F$4="GMH_OECC",J1620,IF(Input!F$4="GMH_XOEC",L1620,IF(Input!F$4="GMH_Korea",N1620,IF(Input!F$4="GMH_EU",P1620,IF(Input!F$4="Skysuper",#REF!,IF(Input!F$4="SkyII",#REF!,IF(Input!F$4="XO-8000",#REF!, "FALSE")))))))</f>
        <v>00</v>
      </c>
      <c r="I1620" s="209">
        <f>IF(Input!F$4="GMH_OECC",K1620,IF(Input!F$4="GMH_XOEC",M1620,IF(Input!F$4="GMH_Korea",O1620,IF(Input!F$4="GMH_EU",Q1620,IF(Input!F$4="Skysuper",#REF!,IF(Input!F$4="SkyII",#REF!,IF(Input!F$4="XO-8000",#REF!, "FALSE")))))))</f>
        <v>0</v>
      </c>
      <c r="J1620" s="210" t="s">
        <v>10359</v>
      </c>
      <c r="K1620" s="268">
        <v>0</v>
      </c>
      <c r="L1620" s="270" t="s">
        <v>10359</v>
      </c>
      <c r="M1620" s="270">
        <v>0</v>
      </c>
      <c r="N1620" s="270" t="s">
        <v>10359</v>
      </c>
      <c r="O1620" s="270">
        <v>0</v>
      </c>
      <c r="P1620" s="270" t="s">
        <v>10359</v>
      </c>
      <c r="Q1620" s="270">
        <v>0</v>
      </c>
      <c r="R1620" s="74"/>
      <c r="S1620" s="75" t="str">
        <f t="shared" si="135"/>
        <v>0000</v>
      </c>
      <c r="T1620" s="75" t="str">
        <f t="shared" si="136"/>
        <v>00000000000000000000000000000000</v>
      </c>
      <c r="V1620" s="197"/>
      <c r="W1620" s="75">
        <f t="shared" si="137"/>
        <v>0</v>
      </c>
      <c r="AE1620" s="479"/>
    </row>
    <row r="1621" spans="1:31" s="75" customFormat="1" ht="13.5" x14ac:dyDescent="0.2">
      <c r="A1621" s="211">
        <v>1618</v>
      </c>
      <c r="B1621" s="212" t="s">
        <v>6600</v>
      </c>
      <c r="C1621" s="213" t="s">
        <v>6600</v>
      </c>
      <c r="D1621" s="213" t="s">
        <v>6600</v>
      </c>
      <c r="E1621" s="213" t="s">
        <v>6600</v>
      </c>
      <c r="F1621" s="213" t="s">
        <v>6600</v>
      </c>
      <c r="G1621" s="214" t="s">
        <v>6600</v>
      </c>
      <c r="H1621" s="208" t="str">
        <f>IF(Input!F$4="GMH_OECC",J1621,IF(Input!F$4="GMH_XOEC",L1621,IF(Input!F$4="GMH_Korea",N1621,IF(Input!F$4="GMH_EU",P1621,IF(Input!F$4="Skysuper",#REF!,IF(Input!F$4="SkyII",#REF!,IF(Input!F$4="XO-8000",#REF!, "FALSE")))))))</f>
        <v>00</v>
      </c>
      <c r="I1621" s="209">
        <f>IF(Input!F$4="GMH_OECC",K1621,IF(Input!F$4="GMH_XOEC",M1621,IF(Input!F$4="GMH_Korea",O1621,IF(Input!F$4="GMH_EU",Q1621,IF(Input!F$4="Skysuper",#REF!,IF(Input!F$4="SkyII",#REF!,IF(Input!F$4="XO-8000",#REF!, "FALSE")))))))</f>
        <v>0</v>
      </c>
      <c r="J1621" s="210" t="s">
        <v>10359</v>
      </c>
      <c r="K1621" s="268">
        <v>0</v>
      </c>
      <c r="L1621" s="270" t="s">
        <v>10359</v>
      </c>
      <c r="M1621" s="270">
        <v>0</v>
      </c>
      <c r="N1621" s="270" t="s">
        <v>10359</v>
      </c>
      <c r="O1621" s="270">
        <v>0</v>
      </c>
      <c r="P1621" s="270" t="s">
        <v>10359</v>
      </c>
      <c r="Q1621" s="270">
        <v>0</v>
      </c>
      <c r="R1621" s="74"/>
      <c r="S1621" s="75" t="str">
        <f t="shared" si="135"/>
        <v>0000</v>
      </c>
      <c r="T1621" s="75" t="str">
        <f t="shared" si="136"/>
        <v>00000000000000000000000000000000</v>
      </c>
      <c r="V1621" s="197"/>
      <c r="W1621" s="75">
        <f t="shared" si="137"/>
        <v>0</v>
      </c>
      <c r="AE1621" s="479"/>
    </row>
    <row r="1622" spans="1:31" s="75" customFormat="1" ht="13.5" x14ac:dyDescent="0.2">
      <c r="A1622" s="211">
        <v>1619</v>
      </c>
      <c r="B1622" s="212" t="s">
        <v>6600</v>
      </c>
      <c r="C1622" s="213" t="s">
        <v>6600</v>
      </c>
      <c r="D1622" s="213" t="s">
        <v>6600</v>
      </c>
      <c r="E1622" s="213" t="s">
        <v>6600</v>
      </c>
      <c r="F1622" s="213" t="s">
        <v>6600</v>
      </c>
      <c r="G1622" s="214" t="s">
        <v>6600</v>
      </c>
      <c r="H1622" s="208" t="str">
        <f>IF(Input!F$4="GMH_OECC",J1622,IF(Input!F$4="GMH_XOEC",L1622,IF(Input!F$4="GMH_Korea",N1622,IF(Input!F$4="GMH_EU",P1622,IF(Input!F$4="Skysuper",#REF!,IF(Input!F$4="SkyII",#REF!,IF(Input!F$4="XO-8000",#REF!, "FALSE")))))))</f>
        <v>00</v>
      </c>
      <c r="I1622" s="209">
        <f>IF(Input!F$4="GMH_OECC",K1622,IF(Input!F$4="GMH_XOEC",M1622,IF(Input!F$4="GMH_Korea",O1622,IF(Input!F$4="GMH_EU",Q1622,IF(Input!F$4="Skysuper",#REF!,IF(Input!F$4="SkyII",#REF!,IF(Input!F$4="XO-8000",#REF!, "FALSE")))))))</f>
        <v>0</v>
      </c>
      <c r="J1622" s="210" t="s">
        <v>10359</v>
      </c>
      <c r="K1622" s="268">
        <v>0</v>
      </c>
      <c r="L1622" s="270" t="s">
        <v>10359</v>
      </c>
      <c r="M1622" s="270">
        <v>0</v>
      </c>
      <c r="N1622" s="270" t="s">
        <v>10359</v>
      </c>
      <c r="O1622" s="270">
        <v>0</v>
      </c>
      <c r="P1622" s="270" t="s">
        <v>10359</v>
      </c>
      <c r="Q1622" s="270">
        <v>0</v>
      </c>
      <c r="R1622" s="74"/>
      <c r="S1622" s="75" t="str">
        <f t="shared" si="135"/>
        <v>0000</v>
      </c>
      <c r="T1622" s="75" t="str">
        <f t="shared" si="136"/>
        <v>00000000000000000000000000000000</v>
      </c>
      <c r="V1622" s="197"/>
      <c r="W1622" s="75">
        <f t="shared" si="137"/>
        <v>0</v>
      </c>
      <c r="AE1622" s="479"/>
    </row>
    <row r="1623" spans="1:31" s="75" customFormat="1" ht="13.5" x14ac:dyDescent="0.2">
      <c r="A1623" s="211">
        <v>1620</v>
      </c>
      <c r="B1623" s="212" t="s">
        <v>6600</v>
      </c>
      <c r="C1623" s="213" t="s">
        <v>6600</v>
      </c>
      <c r="D1623" s="213" t="s">
        <v>6600</v>
      </c>
      <c r="E1623" s="213" t="s">
        <v>6600</v>
      </c>
      <c r="F1623" s="213" t="s">
        <v>6600</v>
      </c>
      <c r="G1623" s="214" t="s">
        <v>6600</v>
      </c>
      <c r="H1623" s="208" t="str">
        <f>IF(Input!F$4="GMH_OECC",J1623,IF(Input!F$4="GMH_XOEC",L1623,IF(Input!F$4="GMH_Korea",N1623,IF(Input!F$4="GMH_EU",P1623,IF(Input!F$4="Skysuper",#REF!,IF(Input!F$4="SkyII",#REF!,IF(Input!F$4="XO-8000",#REF!, "FALSE")))))))</f>
        <v>00</v>
      </c>
      <c r="I1623" s="209">
        <f>IF(Input!F$4="GMH_OECC",K1623,IF(Input!F$4="GMH_XOEC",M1623,IF(Input!F$4="GMH_Korea",O1623,IF(Input!F$4="GMH_EU",Q1623,IF(Input!F$4="Skysuper",#REF!,IF(Input!F$4="SkyII",#REF!,IF(Input!F$4="XO-8000",#REF!, "FALSE")))))))</f>
        <v>0</v>
      </c>
      <c r="J1623" s="210" t="s">
        <v>10359</v>
      </c>
      <c r="K1623" s="268">
        <v>0</v>
      </c>
      <c r="L1623" s="270" t="s">
        <v>10359</v>
      </c>
      <c r="M1623" s="270">
        <v>0</v>
      </c>
      <c r="N1623" s="270" t="s">
        <v>10359</v>
      </c>
      <c r="O1623" s="270">
        <v>0</v>
      </c>
      <c r="P1623" s="270" t="s">
        <v>10359</v>
      </c>
      <c r="Q1623" s="270">
        <v>0</v>
      </c>
      <c r="R1623" s="74"/>
      <c r="S1623" s="75" t="str">
        <f t="shared" si="135"/>
        <v>0000</v>
      </c>
      <c r="T1623" s="75" t="str">
        <f t="shared" si="136"/>
        <v>00000000000000000000000000000000</v>
      </c>
      <c r="V1623" s="197"/>
      <c r="W1623" s="75">
        <f t="shared" si="137"/>
        <v>0</v>
      </c>
      <c r="AE1623" s="479"/>
    </row>
    <row r="1624" spans="1:31" s="75" customFormat="1" ht="13.5" x14ac:dyDescent="0.2">
      <c r="A1624" s="211">
        <v>1621</v>
      </c>
      <c r="B1624" s="212" t="s">
        <v>6600</v>
      </c>
      <c r="C1624" s="213" t="s">
        <v>6600</v>
      </c>
      <c r="D1624" s="213" t="s">
        <v>6600</v>
      </c>
      <c r="E1624" s="213" t="s">
        <v>6600</v>
      </c>
      <c r="F1624" s="213" t="s">
        <v>6600</v>
      </c>
      <c r="G1624" s="214" t="s">
        <v>6600</v>
      </c>
      <c r="H1624" s="208" t="str">
        <f>IF(Input!F$4="GMH_OECC",J1624,IF(Input!F$4="GMH_XOEC",L1624,IF(Input!F$4="GMH_Korea",N1624,IF(Input!F$4="GMH_EU",P1624,IF(Input!F$4="Skysuper",#REF!,IF(Input!F$4="SkyII",#REF!,IF(Input!F$4="XO-8000",#REF!, "FALSE")))))))</f>
        <v>00</v>
      </c>
      <c r="I1624" s="209">
        <f>IF(Input!F$4="GMH_OECC",K1624,IF(Input!F$4="GMH_XOEC",M1624,IF(Input!F$4="GMH_Korea",O1624,IF(Input!F$4="GMH_EU",Q1624,IF(Input!F$4="Skysuper",#REF!,IF(Input!F$4="SkyII",#REF!,IF(Input!F$4="XO-8000",#REF!, "FALSE")))))))</f>
        <v>0</v>
      </c>
      <c r="J1624" s="210" t="s">
        <v>10359</v>
      </c>
      <c r="K1624" s="268">
        <v>0</v>
      </c>
      <c r="L1624" s="270" t="s">
        <v>10359</v>
      </c>
      <c r="M1624" s="270">
        <v>0</v>
      </c>
      <c r="N1624" s="270" t="s">
        <v>10359</v>
      </c>
      <c r="O1624" s="270">
        <v>0</v>
      </c>
      <c r="P1624" s="270" t="s">
        <v>10359</v>
      </c>
      <c r="Q1624" s="270">
        <v>0</v>
      </c>
      <c r="R1624" s="74"/>
      <c r="S1624" s="75" t="str">
        <f t="shared" si="135"/>
        <v>0000</v>
      </c>
      <c r="T1624" s="75" t="str">
        <f t="shared" si="136"/>
        <v>00000000000000000000000000000000</v>
      </c>
      <c r="V1624" s="197"/>
      <c r="W1624" s="75">
        <f t="shared" si="137"/>
        <v>0</v>
      </c>
      <c r="AE1624" s="479"/>
    </row>
    <row r="1625" spans="1:31" s="75" customFormat="1" ht="13.5" x14ac:dyDescent="0.2">
      <c r="A1625" s="211">
        <v>1622</v>
      </c>
      <c r="B1625" s="212" t="s">
        <v>6600</v>
      </c>
      <c r="C1625" s="213" t="s">
        <v>6600</v>
      </c>
      <c r="D1625" s="213" t="s">
        <v>6600</v>
      </c>
      <c r="E1625" s="213" t="s">
        <v>6600</v>
      </c>
      <c r="F1625" s="213" t="s">
        <v>6600</v>
      </c>
      <c r="G1625" s="214" t="s">
        <v>6600</v>
      </c>
      <c r="H1625" s="208" t="str">
        <f>IF(Input!F$4="GMH_OECC",J1625,IF(Input!F$4="GMH_XOEC",L1625,IF(Input!F$4="GMH_Korea",N1625,IF(Input!F$4="GMH_EU",P1625,IF(Input!F$4="Skysuper",#REF!,IF(Input!F$4="SkyII",#REF!,IF(Input!F$4="XO-8000",#REF!, "FALSE")))))))</f>
        <v>00</v>
      </c>
      <c r="I1625" s="209">
        <f>IF(Input!F$4="GMH_OECC",K1625,IF(Input!F$4="GMH_XOEC",M1625,IF(Input!F$4="GMH_Korea",O1625,IF(Input!F$4="GMH_EU",Q1625,IF(Input!F$4="Skysuper",#REF!,IF(Input!F$4="SkyII",#REF!,IF(Input!F$4="XO-8000",#REF!, "FALSE")))))))</f>
        <v>0</v>
      </c>
      <c r="J1625" s="210" t="s">
        <v>10359</v>
      </c>
      <c r="K1625" s="268">
        <v>0</v>
      </c>
      <c r="L1625" s="270" t="s">
        <v>10359</v>
      </c>
      <c r="M1625" s="270">
        <v>0</v>
      </c>
      <c r="N1625" s="270" t="s">
        <v>10359</v>
      </c>
      <c r="O1625" s="270">
        <v>0</v>
      </c>
      <c r="P1625" s="270" t="s">
        <v>10359</v>
      </c>
      <c r="Q1625" s="270">
        <v>0</v>
      </c>
      <c r="R1625" s="74"/>
      <c r="S1625" s="75" t="str">
        <f t="shared" si="135"/>
        <v>0000</v>
      </c>
      <c r="T1625" s="75" t="str">
        <f t="shared" si="136"/>
        <v>00000000000000000000000000000000</v>
      </c>
      <c r="V1625" s="197"/>
      <c r="W1625" s="75">
        <f t="shared" si="137"/>
        <v>0</v>
      </c>
      <c r="AE1625" s="479"/>
    </row>
    <row r="1626" spans="1:31" s="75" customFormat="1" ht="13.5" x14ac:dyDescent="0.2">
      <c r="A1626" s="211">
        <v>1623</v>
      </c>
      <c r="B1626" s="212" t="s">
        <v>6600</v>
      </c>
      <c r="C1626" s="213" t="s">
        <v>6600</v>
      </c>
      <c r="D1626" s="213" t="s">
        <v>6600</v>
      </c>
      <c r="E1626" s="213" t="s">
        <v>6600</v>
      </c>
      <c r="F1626" s="213" t="s">
        <v>6600</v>
      </c>
      <c r="G1626" s="214" t="s">
        <v>6600</v>
      </c>
      <c r="H1626" s="208" t="str">
        <f>IF(Input!F$4="GMH_OECC",J1626,IF(Input!F$4="GMH_XOEC",L1626,IF(Input!F$4="GMH_Korea",N1626,IF(Input!F$4="GMH_EU",P1626,IF(Input!F$4="Skysuper",#REF!,IF(Input!F$4="SkyII",#REF!,IF(Input!F$4="XO-8000",#REF!, "FALSE")))))))</f>
        <v>00</v>
      </c>
      <c r="I1626" s="209">
        <f>IF(Input!F$4="GMH_OECC",K1626,IF(Input!F$4="GMH_XOEC",M1626,IF(Input!F$4="GMH_Korea",O1626,IF(Input!F$4="GMH_EU",Q1626,IF(Input!F$4="Skysuper",#REF!,IF(Input!F$4="SkyII",#REF!,IF(Input!F$4="XO-8000",#REF!, "FALSE")))))))</f>
        <v>0</v>
      </c>
      <c r="J1626" s="210" t="s">
        <v>10359</v>
      </c>
      <c r="K1626" s="268">
        <v>0</v>
      </c>
      <c r="L1626" s="270" t="s">
        <v>10359</v>
      </c>
      <c r="M1626" s="270">
        <v>0</v>
      </c>
      <c r="N1626" s="270" t="s">
        <v>10359</v>
      </c>
      <c r="O1626" s="270">
        <v>0</v>
      </c>
      <c r="P1626" s="270" t="s">
        <v>10359</v>
      </c>
      <c r="Q1626" s="270">
        <v>0</v>
      </c>
      <c r="R1626" s="74"/>
      <c r="S1626" s="75" t="str">
        <f t="shared" si="135"/>
        <v>0000</v>
      </c>
      <c r="T1626" s="75" t="str">
        <f t="shared" si="136"/>
        <v>00000000000000000000000000000000</v>
      </c>
      <c r="V1626" s="197"/>
      <c r="W1626" s="75">
        <f t="shared" si="137"/>
        <v>0</v>
      </c>
      <c r="AE1626" s="479"/>
    </row>
    <row r="1627" spans="1:31" s="75" customFormat="1" ht="13.5" x14ac:dyDescent="0.2">
      <c r="A1627" s="211">
        <v>1624</v>
      </c>
      <c r="B1627" s="212" t="s">
        <v>6600</v>
      </c>
      <c r="C1627" s="213" t="s">
        <v>6600</v>
      </c>
      <c r="D1627" s="213" t="s">
        <v>6600</v>
      </c>
      <c r="E1627" s="213" t="s">
        <v>6600</v>
      </c>
      <c r="F1627" s="213" t="s">
        <v>6600</v>
      </c>
      <c r="G1627" s="214" t="s">
        <v>6600</v>
      </c>
      <c r="H1627" s="208" t="str">
        <f>IF(Input!F$4="GMH_OECC",J1627,IF(Input!F$4="GMH_XOEC",L1627,IF(Input!F$4="GMH_Korea",N1627,IF(Input!F$4="GMH_EU",P1627,IF(Input!F$4="Skysuper",#REF!,IF(Input!F$4="SkyII",#REF!,IF(Input!F$4="XO-8000",#REF!, "FALSE")))))))</f>
        <v>00</v>
      </c>
      <c r="I1627" s="209">
        <f>IF(Input!F$4="GMH_OECC",K1627,IF(Input!F$4="GMH_XOEC",M1627,IF(Input!F$4="GMH_Korea",O1627,IF(Input!F$4="GMH_EU",Q1627,IF(Input!F$4="Skysuper",#REF!,IF(Input!F$4="SkyII",#REF!,IF(Input!F$4="XO-8000",#REF!, "FALSE")))))))</f>
        <v>0</v>
      </c>
      <c r="J1627" s="210" t="s">
        <v>10359</v>
      </c>
      <c r="K1627" s="268">
        <v>0</v>
      </c>
      <c r="L1627" s="270" t="s">
        <v>10359</v>
      </c>
      <c r="M1627" s="270">
        <v>0</v>
      </c>
      <c r="N1627" s="270" t="s">
        <v>10359</v>
      </c>
      <c r="O1627" s="270">
        <v>0</v>
      </c>
      <c r="P1627" s="270" t="s">
        <v>10359</v>
      </c>
      <c r="Q1627" s="270">
        <v>0</v>
      </c>
      <c r="R1627" s="74"/>
      <c r="S1627" s="75" t="str">
        <f t="shared" si="135"/>
        <v>0000</v>
      </c>
      <c r="T1627" s="75" t="str">
        <f t="shared" si="136"/>
        <v>00000000000000000000000000000000</v>
      </c>
      <c r="V1627" s="197"/>
      <c r="W1627" s="75">
        <f t="shared" si="137"/>
        <v>0</v>
      </c>
      <c r="AE1627" s="479"/>
    </row>
    <row r="1628" spans="1:31" s="75" customFormat="1" ht="13.5" x14ac:dyDescent="0.2">
      <c r="A1628" s="211">
        <v>1625</v>
      </c>
      <c r="B1628" s="212" t="s">
        <v>6600</v>
      </c>
      <c r="C1628" s="213" t="s">
        <v>6600</v>
      </c>
      <c r="D1628" s="213" t="s">
        <v>6600</v>
      </c>
      <c r="E1628" s="213" t="s">
        <v>6600</v>
      </c>
      <c r="F1628" s="213" t="s">
        <v>6600</v>
      </c>
      <c r="G1628" s="214" t="s">
        <v>6600</v>
      </c>
      <c r="H1628" s="208" t="str">
        <f>IF(Input!F$4="GMH_OECC",J1628,IF(Input!F$4="GMH_XOEC",L1628,IF(Input!F$4="GMH_Korea",N1628,IF(Input!F$4="GMH_EU",P1628,IF(Input!F$4="Skysuper",#REF!,IF(Input!F$4="SkyII",#REF!,IF(Input!F$4="XO-8000",#REF!, "FALSE")))))))</f>
        <v>00</v>
      </c>
      <c r="I1628" s="209">
        <f>IF(Input!F$4="GMH_OECC",K1628,IF(Input!F$4="GMH_XOEC",M1628,IF(Input!F$4="GMH_Korea",O1628,IF(Input!F$4="GMH_EU",Q1628,IF(Input!F$4="Skysuper",#REF!,IF(Input!F$4="SkyII",#REF!,IF(Input!F$4="XO-8000",#REF!, "FALSE")))))))</f>
        <v>0</v>
      </c>
      <c r="J1628" s="210" t="s">
        <v>10359</v>
      </c>
      <c r="K1628" s="268">
        <v>0</v>
      </c>
      <c r="L1628" s="270" t="s">
        <v>10359</v>
      </c>
      <c r="M1628" s="270">
        <v>0</v>
      </c>
      <c r="N1628" s="270" t="s">
        <v>10359</v>
      </c>
      <c r="O1628" s="270">
        <v>0</v>
      </c>
      <c r="P1628" s="270" t="s">
        <v>10359</v>
      </c>
      <c r="Q1628" s="270">
        <v>0</v>
      </c>
      <c r="R1628" s="74"/>
      <c r="S1628" s="75" t="str">
        <f t="shared" si="135"/>
        <v>0000</v>
      </c>
      <c r="T1628" s="75" t="str">
        <f t="shared" si="136"/>
        <v>00000000000000000000000000000000</v>
      </c>
      <c r="V1628" s="197"/>
      <c r="W1628" s="75">
        <f t="shared" si="137"/>
        <v>0</v>
      </c>
      <c r="AE1628" s="479"/>
    </row>
    <row r="1629" spans="1:31" s="75" customFormat="1" ht="13.5" x14ac:dyDescent="0.2">
      <c r="A1629" s="211">
        <v>1626</v>
      </c>
      <c r="B1629" s="212" t="s">
        <v>6600</v>
      </c>
      <c r="C1629" s="213" t="s">
        <v>6600</v>
      </c>
      <c r="D1629" s="213" t="s">
        <v>6600</v>
      </c>
      <c r="E1629" s="213" t="s">
        <v>6600</v>
      </c>
      <c r="F1629" s="213" t="s">
        <v>6600</v>
      </c>
      <c r="G1629" s="214" t="s">
        <v>6600</v>
      </c>
      <c r="H1629" s="208" t="str">
        <f>IF(Input!F$4="GMH_OECC",J1629,IF(Input!F$4="GMH_XOEC",L1629,IF(Input!F$4="GMH_Korea",N1629,IF(Input!F$4="GMH_EU",P1629,IF(Input!F$4="Skysuper",#REF!,IF(Input!F$4="SkyII",#REF!,IF(Input!F$4="XO-8000",#REF!, "FALSE")))))))</f>
        <v>00</v>
      </c>
      <c r="I1629" s="209">
        <f>IF(Input!F$4="GMH_OECC",K1629,IF(Input!F$4="GMH_XOEC",M1629,IF(Input!F$4="GMH_Korea",O1629,IF(Input!F$4="GMH_EU",Q1629,IF(Input!F$4="Skysuper",#REF!,IF(Input!F$4="SkyII",#REF!,IF(Input!F$4="XO-8000",#REF!, "FALSE")))))))</f>
        <v>0</v>
      </c>
      <c r="J1629" s="210" t="s">
        <v>10359</v>
      </c>
      <c r="K1629" s="268">
        <v>0</v>
      </c>
      <c r="L1629" s="270" t="s">
        <v>10359</v>
      </c>
      <c r="M1629" s="270">
        <v>0</v>
      </c>
      <c r="N1629" s="270" t="s">
        <v>10359</v>
      </c>
      <c r="O1629" s="270">
        <v>0</v>
      </c>
      <c r="P1629" s="270" t="s">
        <v>10359</v>
      </c>
      <c r="Q1629" s="270">
        <v>0</v>
      </c>
      <c r="R1629" s="74"/>
      <c r="S1629" s="75" t="str">
        <f t="shared" si="135"/>
        <v>0000</v>
      </c>
      <c r="T1629" s="75" t="str">
        <f t="shared" si="136"/>
        <v>00000000000000000000000000000000</v>
      </c>
      <c r="V1629" s="197"/>
      <c r="W1629" s="75">
        <f t="shared" si="137"/>
        <v>0</v>
      </c>
      <c r="AE1629" s="479"/>
    </row>
    <row r="1630" spans="1:31" s="75" customFormat="1" ht="13.5" x14ac:dyDescent="0.2">
      <c r="A1630" s="211">
        <v>1627</v>
      </c>
      <c r="B1630" s="212" t="s">
        <v>6600</v>
      </c>
      <c r="C1630" s="213" t="s">
        <v>6600</v>
      </c>
      <c r="D1630" s="213" t="s">
        <v>6600</v>
      </c>
      <c r="E1630" s="213" t="s">
        <v>6600</v>
      </c>
      <c r="F1630" s="213" t="s">
        <v>6600</v>
      </c>
      <c r="G1630" s="214" t="s">
        <v>6600</v>
      </c>
      <c r="H1630" s="208" t="str">
        <f>IF(Input!F$4="GMH_OECC",J1630,IF(Input!F$4="GMH_XOEC",L1630,IF(Input!F$4="GMH_Korea",N1630,IF(Input!F$4="GMH_EU",P1630,IF(Input!F$4="Skysuper",#REF!,IF(Input!F$4="SkyII",#REF!,IF(Input!F$4="XO-8000",#REF!, "FALSE")))))))</f>
        <v>00</v>
      </c>
      <c r="I1630" s="209">
        <f>IF(Input!F$4="GMH_OECC",K1630,IF(Input!F$4="GMH_XOEC",M1630,IF(Input!F$4="GMH_Korea",O1630,IF(Input!F$4="GMH_EU",Q1630,IF(Input!F$4="Skysuper",#REF!,IF(Input!F$4="SkyII",#REF!,IF(Input!F$4="XO-8000",#REF!, "FALSE")))))))</f>
        <v>0</v>
      </c>
      <c r="J1630" s="210" t="s">
        <v>10359</v>
      </c>
      <c r="K1630" s="268">
        <v>0</v>
      </c>
      <c r="L1630" s="270" t="s">
        <v>10359</v>
      </c>
      <c r="M1630" s="270">
        <v>0</v>
      </c>
      <c r="N1630" s="270" t="s">
        <v>10359</v>
      </c>
      <c r="O1630" s="270">
        <v>0</v>
      </c>
      <c r="P1630" s="270" t="s">
        <v>10359</v>
      </c>
      <c r="Q1630" s="270">
        <v>0</v>
      </c>
      <c r="R1630" s="74"/>
      <c r="S1630" s="75" t="str">
        <f t="shared" si="135"/>
        <v>0000</v>
      </c>
      <c r="T1630" s="75" t="str">
        <f t="shared" si="136"/>
        <v>00000000000000000000000000000000</v>
      </c>
      <c r="V1630" s="197"/>
      <c r="W1630" s="75">
        <f t="shared" si="137"/>
        <v>0</v>
      </c>
      <c r="AE1630" s="479"/>
    </row>
    <row r="1631" spans="1:31" s="75" customFormat="1" ht="13.5" x14ac:dyDescent="0.2">
      <c r="A1631" s="211">
        <v>1628</v>
      </c>
      <c r="B1631" s="212" t="s">
        <v>6600</v>
      </c>
      <c r="C1631" s="213" t="s">
        <v>6600</v>
      </c>
      <c r="D1631" s="213" t="s">
        <v>6600</v>
      </c>
      <c r="E1631" s="213" t="s">
        <v>6600</v>
      </c>
      <c r="F1631" s="213" t="s">
        <v>6600</v>
      </c>
      <c r="G1631" s="214" t="s">
        <v>6600</v>
      </c>
      <c r="H1631" s="208" t="str">
        <f>IF(Input!F$4="GMH_OECC",J1631,IF(Input!F$4="GMH_XOEC",L1631,IF(Input!F$4="GMH_Korea",N1631,IF(Input!F$4="GMH_EU",P1631,IF(Input!F$4="Skysuper",#REF!,IF(Input!F$4="SkyII",#REF!,IF(Input!F$4="XO-8000",#REF!, "FALSE")))))))</f>
        <v>00</v>
      </c>
      <c r="I1631" s="209">
        <f>IF(Input!F$4="GMH_OECC",K1631,IF(Input!F$4="GMH_XOEC",M1631,IF(Input!F$4="GMH_Korea",O1631,IF(Input!F$4="GMH_EU",Q1631,IF(Input!F$4="Skysuper",#REF!,IF(Input!F$4="SkyII",#REF!,IF(Input!F$4="XO-8000",#REF!, "FALSE")))))))</f>
        <v>0</v>
      </c>
      <c r="J1631" s="210" t="s">
        <v>10359</v>
      </c>
      <c r="K1631" s="268">
        <v>0</v>
      </c>
      <c r="L1631" s="270" t="s">
        <v>10359</v>
      </c>
      <c r="M1631" s="270">
        <v>0</v>
      </c>
      <c r="N1631" s="270" t="s">
        <v>10359</v>
      </c>
      <c r="O1631" s="270">
        <v>0</v>
      </c>
      <c r="P1631" s="270" t="s">
        <v>10359</v>
      </c>
      <c r="Q1631" s="270">
        <v>0</v>
      </c>
      <c r="R1631" s="74"/>
      <c r="S1631" s="75" t="str">
        <f t="shared" si="135"/>
        <v>0000</v>
      </c>
      <c r="T1631" s="75" t="str">
        <f t="shared" si="136"/>
        <v>00000000000000000000000000000000</v>
      </c>
      <c r="V1631" s="197"/>
      <c r="W1631" s="75">
        <f t="shared" si="137"/>
        <v>0</v>
      </c>
      <c r="AE1631" s="479"/>
    </row>
    <row r="1632" spans="1:31" s="75" customFormat="1" ht="13.5" x14ac:dyDescent="0.2">
      <c r="A1632" s="211">
        <v>1629</v>
      </c>
      <c r="B1632" s="212" t="s">
        <v>6600</v>
      </c>
      <c r="C1632" s="213" t="s">
        <v>6600</v>
      </c>
      <c r="D1632" s="213" t="s">
        <v>6600</v>
      </c>
      <c r="E1632" s="213" t="s">
        <v>6600</v>
      </c>
      <c r="F1632" s="213" t="s">
        <v>6600</v>
      </c>
      <c r="G1632" s="214" t="s">
        <v>6600</v>
      </c>
      <c r="H1632" s="208" t="str">
        <f>IF(Input!F$4="GMH_OECC",J1632,IF(Input!F$4="GMH_XOEC",L1632,IF(Input!F$4="GMH_Korea",N1632,IF(Input!F$4="GMH_EU",P1632,IF(Input!F$4="Skysuper",#REF!,IF(Input!F$4="SkyII",#REF!,IF(Input!F$4="XO-8000",#REF!, "FALSE")))))))</f>
        <v>00</v>
      </c>
      <c r="I1632" s="209">
        <f>IF(Input!F$4="GMH_OECC",K1632,IF(Input!F$4="GMH_XOEC",M1632,IF(Input!F$4="GMH_Korea",O1632,IF(Input!F$4="GMH_EU",Q1632,IF(Input!F$4="Skysuper",#REF!,IF(Input!F$4="SkyII",#REF!,IF(Input!F$4="XO-8000",#REF!, "FALSE")))))))</f>
        <v>0</v>
      </c>
      <c r="J1632" s="210" t="s">
        <v>10359</v>
      </c>
      <c r="K1632" s="268">
        <v>0</v>
      </c>
      <c r="L1632" s="270" t="s">
        <v>10359</v>
      </c>
      <c r="M1632" s="270">
        <v>0</v>
      </c>
      <c r="N1632" s="270" t="s">
        <v>10359</v>
      </c>
      <c r="O1632" s="270">
        <v>0</v>
      </c>
      <c r="P1632" s="270" t="s">
        <v>10359</v>
      </c>
      <c r="Q1632" s="270">
        <v>0</v>
      </c>
      <c r="R1632" s="74"/>
      <c r="S1632" s="75" t="str">
        <f t="shared" si="135"/>
        <v>0000</v>
      </c>
      <c r="T1632" s="75" t="str">
        <f t="shared" si="136"/>
        <v>00000000000000000000000000000000</v>
      </c>
      <c r="V1632" s="197"/>
      <c r="W1632" s="75">
        <f t="shared" si="137"/>
        <v>0</v>
      </c>
      <c r="AE1632" s="479"/>
    </row>
    <row r="1633" spans="1:31" s="75" customFormat="1" ht="13.5" x14ac:dyDescent="0.2">
      <c r="A1633" s="211">
        <v>1630</v>
      </c>
      <c r="B1633" s="212" t="s">
        <v>6600</v>
      </c>
      <c r="C1633" s="213" t="s">
        <v>6600</v>
      </c>
      <c r="D1633" s="213" t="s">
        <v>6600</v>
      </c>
      <c r="E1633" s="213" t="s">
        <v>6600</v>
      </c>
      <c r="F1633" s="213" t="s">
        <v>6600</v>
      </c>
      <c r="G1633" s="214" t="s">
        <v>6600</v>
      </c>
      <c r="H1633" s="208" t="str">
        <f>IF(Input!F$4="GMH_OECC",J1633,IF(Input!F$4="GMH_XOEC",L1633,IF(Input!F$4="GMH_Korea",N1633,IF(Input!F$4="GMH_EU",P1633,IF(Input!F$4="Skysuper",#REF!,IF(Input!F$4="SkyII",#REF!,IF(Input!F$4="XO-8000",#REF!, "FALSE")))))))</f>
        <v>00</v>
      </c>
      <c r="I1633" s="209">
        <f>IF(Input!F$4="GMH_OECC",K1633,IF(Input!F$4="GMH_XOEC",M1633,IF(Input!F$4="GMH_Korea",O1633,IF(Input!F$4="GMH_EU",Q1633,IF(Input!F$4="Skysuper",#REF!,IF(Input!F$4="SkyII",#REF!,IF(Input!F$4="XO-8000",#REF!, "FALSE")))))))</f>
        <v>0</v>
      </c>
      <c r="J1633" s="210" t="s">
        <v>10359</v>
      </c>
      <c r="K1633" s="268">
        <v>0</v>
      </c>
      <c r="L1633" s="270" t="s">
        <v>10359</v>
      </c>
      <c r="M1633" s="270">
        <v>0</v>
      </c>
      <c r="N1633" s="270" t="s">
        <v>10359</v>
      </c>
      <c r="O1633" s="270">
        <v>0</v>
      </c>
      <c r="P1633" s="270" t="s">
        <v>10359</v>
      </c>
      <c r="Q1633" s="270">
        <v>0</v>
      </c>
      <c r="R1633" s="74"/>
      <c r="S1633" s="75" t="str">
        <f t="shared" si="135"/>
        <v>0000</v>
      </c>
      <c r="T1633" s="75" t="str">
        <f t="shared" si="136"/>
        <v>00000000000000000000000000000000</v>
      </c>
      <c r="V1633" s="197"/>
      <c r="W1633" s="75">
        <f t="shared" si="137"/>
        <v>0</v>
      </c>
      <c r="AE1633" s="479"/>
    </row>
    <row r="1634" spans="1:31" s="75" customFormat="1" ht="13.5" x14ac:dyDescent="0.2">
      <c r="A1634" s="211">
        <v>1631</v>
      </c>
      <c r="B1634" s="212" t="s">
        <v>6600</v>
      </c>
      <c r="C1634" s="213" t="s">
        <v>6600</v>
      </c>
      <c r="D1634" s="213" t="s">
        <v>6600</v>
      </c>
      <c r="E1634" s="213" t="s">
        <v>6600</v>
      </c>
      <c r="F1634" s="213" t="s">
        <v>6600</v>
      </c>
      <c r="G1634" s="214" t="s">
        <v>6600</v>
      </c>
      <c r="H1634" s="208" t="str">
        <f>IF(Input!F$4="GMH_OECC",J1634,IF(Input!F$4="GMH_XOEC",L1634,IF(Input!F$4="GMH_Korea",N1634,IF(Input!F$4="GMH_EU",P1634,IF(Input!F$4="Skysuper",#REF!,IF(Input!F$4="SkyII",#REF!,IF(Input!F$4="XO-8000",#REF!, "FALSE")))))))</f>
        <v>00</v>
      </c>
      <c r="I1634" s="209">
        <f>IF(Input!F$4="GMH_OECC",K1634,IF(Input!F$4="GMH_XOEC",M1634,IF(Input!F$4="GMH_Korea",O1634,IF(Input!F$4="GMH_EU",Q1634,IF(Input!F$4="Skysuper",#REF!,IF(Input!F$4="SkyII",#REF!,IF(Input!F$4="XO-8000",#REF!, "FALSE")))))))</f>
        <v>0</v>
      </c>
      <c r="J1634" s="210" t="s">
        <v>10359</v>
      </c>
      <c r="K1634" s="268">
        <v>0</v>
      </c>
      <c r="L1634" s="270" t="s">
        <v>10359</v>
      </c>
      <c r="M1634" s="270">
        <v>0</v>
      </c>
      <c r="N1634" s="270" t="s">
        <v>10359</v>
      </c>
      <c r="O1634" s="270">
        <v>0</v>
      </c>
      <c r="P1634" s="270" t="s">
        <v>10359</v>
      </c>
      <c r="Q1634" s="270">
        <v>0</v>
      </c>
      <c r="R1634" s="74"/>
      <c r="S1634" s="75" t="str">
        <f t="shared" si="135"/>
        <v>0000</v>
      </c>
      <c r="T1634" s="75" t="str">
        <f t="shared" si="136"/>
        <v>00000000000000000000000000000000</v>
      </c>
      <c r="V1634" s="197"/>
      <c r="W1634" s="75">
        <f t="shared" si="137"/>
        <v>0</v>
      </c>
      <c r="AE1634" s="479"/>
    </row>
    <row r="1635" spans="1:31" s="75" customFormat="1" ht="13.5" x14ac:dyDescent="0.2">
      <c r="A1635" s="211">
        <v>1632</v>
      </c>
      <c r="B1635" s="212" t="s">
        <v>6600</v>
      </c>
      <c r="C1635" s="213" t="s">
        <v>6600</v>
      </c>
      <c r="D1635" s="213" t="s">
        <v>6600</v>
      </c>
      <c r="E1635" s="213" t="s">
        <v>6600</v>
      </c>
      <c r="F1635" s="213" t="s">
        <v>6600</v>
      </c>
      <c r="G1635" s="214" t="s">
        <v>6600</v>
      </c>
      <c r="H1635" s="208" t="str">
        <f>IF(Input!F$4="GMH_OECC",J1635,IF(Input!F$4="GMH_XOEC",L1635,IF(Input!F$4="GMH_Korea",N1635,IF(Input!F$4="GMH_EU",P1635,IF(Input!F$4="Skysuper",#REF!,IF(Input!F$4="SkyII",#REF!,IF(Input!F$4="XO-8000",#REF!, "FALSE")))))))</f>
        <v>00</v>
      </c>
      <c r="I1635" s="209">
        <f>IF(Input!F$4="GMH_OECC",K1635,IF(Input!F$4="GMH_XOEC",M1635,IF(Input!F$4="GMH_Korea",O1635,IF(Input!F$4="GMH_EU",Q1635,IF(Input!F$4="Skysuper",#REF!,IF(Input!F$4="SkyII",#REF!,IF(Input!F$4="XO-8000",#REF!, "FALSE")))))))</f>
        <v>0</v>
      </c>
      <c r="J1635" s="210" t="s">
        <v>10359</v>
      </c>
      <c r="K1635" s="268">
        <v>0</v>
      </c>
      <c r="L1635" s="270" t="s">
        <v>10359</v>
      </c>
      <c r="M1635" s="270">
        <v>0</v>
      </c>
      <c r="N1635" s="270" t="s">
        <v>10359</v>
      </c>
      <c r="O1635" s="270">
        <v>0</v>
      </c>
      <c r="P1635" s="270" t="s">
        <v>10359</v>
      </c>
      <c r="Q1635" s="270">
        <v>0</v>
      </c>
      <c r="R1635" s="74"/>
      <c r="S1635" s="75" t="str">
        <f t="shared" si="135"/>
        <v>0000</v>
      </c>
      <c r="T1635" s="75" t="str">
        <f t="shared" si="136"/>
        <v>00000000000000000000000000000000</v>
      </c>
      <c r="V1635" s="197"/>
      <c r="W1635" s="75">
        <f t="shared" si="137"/>
        <v>0</v>
      </c>
      <c r="AE1635" s="479"/>
    </row>
    <row r="1636" spans="1:31" s="75" customFormat="1" ht="13.5" x14ac:dyDescent="0.2">
      <c r="A1636" s="211">
        <v>1633</v>
      </c>
      <c r="B1636" s="212" t="s">
        <v>6600</v>
      </c>
      <c r="C1636" s="213" t="s">
        <v>6600</v>
      </c>
      <c r="D1636" s="213" t="s">
        <v>6600</v>
      </c>
      <c r="E1636" s="213" t="s">
        <v>6600</v>
      </c>
      <c r="F1636" s="213" t="s">
        <v>6600</v>
      </c>
      <c r="G1636" s="214" t="s">
        <v>6600</v>
      </c>
      <c r="H1636" s="208" t="str">
        <f>IF(Input!F$4="GMH_OECC",J1636,IF(Input!F$4="GMH_XOEC",L1636,IF(Input!F$4="GMH_Korea",N1636,IF(Input!F$4="GMH_EU",P1636,IF(Input!F$4="Skysuper",#REF!,IF(Input!F$4="SkyII",#REF!,IF(Input!F$4="XO-8000",#REF!, "FALSE")))))))</f>
        <v>00</v>
      </c>
      <c r="I1636" s="209">
        <f>IF(Input!F$4="GMH_OECC",K1636,IF(Input!F$4="GMH_XOEC",M1636,IF(Input!F$4="GMH_Korea",O1636,IF(Input!F$4="GMH_EU",Q1636,IF(Input!F$4="Skysuper",#REF!,IF(Input!F$4="SkyII",#REF!,IF(Input!F$4="XO-8000",#REF!, "FALSE")))))))</f>
        <v>0</v>
      </c>
      <c r="J1636" s="210" t="s">
        <v>10359</v>
      </c>
      <c r="K1636" s="268">
        <v>0</v>
      </c>
      <c r="L1636" s="270" t="s">
        <v>10359</v>
      </c>
      <c r="M1636" s="270">
        <v>0</v>
      </c>
      <c r="N1636" s="270" t="s">
        <v>10359</v>
      </c>
      <c r="O1636" s="270">
        <v>0</v>
      </c>
      <c r="P1636" s="270" t="s">
        <v>10359</v>
      </c>
      <c r="Q1636" s="270">
        <v>0</v>
      </c>
      <c r="R1636" s="74"/>
      <c r="S1636" s="75" t="str">
        <f t="shared" si="135"/>
        <v>0000</v>
      </c>
      <c r="T1636" s="75" t="str">
        <f t="shared" si="136"/>
        <v>00000000000000000000000000000000</v>
      </c>
      <c r="V1636" s="197"/>
      <c r="W1636" s="75">
        <f t="shared" si="137"/>
        <v>0</v>
      </c>
      <c r="AE1636" s="479"/>
    </row>
    <row r="1637" spans="1:31" s="75" customFormat="1" ht="13.5" x14ac:dyDescent="0.2">
      <c r="A1637" s="211">
        <v>1634</v>
      </c>
      <c r="B1637" s="212" t="s">
        <v>6600</v>
      </c>
      <c r="C1637" s="213" t="s">
        <v>6600</v>
      </c>
      <c r="D1637" s="213" t="s">
        <v>6600</v>
      </c>
      <c r="E1637" s="213" t="s">
        <v>6600</v>
      </c>
      <c r="F1637" s="213" t="s">
        <v>6600</v>
      </c>
      <c r="G1637" s="214" t="s">
        <v>6600</v>
      </c>
      <c r="H1637" s="208" t="str">
        <f>IF(Input!F$4="GMH_OECC",J1637,IF(Input!F$4="GMH_XOEC",L1637,IF(Input!F$4="GMH_Korea",N1637,IF(Input!F$4="GMH_EU",P1637,IF(Input!F$4="Skysuper",#REF!,IF(Input!F$4="SkyII",#REF!,IF(Input!F$4="XO-8000",#REF!, "FALSE")))))))</f>
        <v>00</v>
      </c>
      <c r="I1637" s="209">
        <f>IF(Input!F$4="GMH_OECC",K1637,IF(Input!F$4="GMH_XOEC",M1637,IF(Input!F$4="GMH_Korea",O1637,IF(Input!F$4="GMH_EU",Q1637,IF(Input!F$4="Skysuper",#REF!,IF(Input!F$4="SkyII",#REF!,IF(Input!F$4="XO-8000",#REF!, "FALSE")))))))</f>
        <v>0</v>
      </c>
      <c r="J1637" s="210" t="s">
        <v>10359</v>
      </c>
      <c r="K1637" s="268">
        <v>0</v>
      </c>
      <c r="L1637" s="270" t="s">
        <v>10359</v>
      </c>
      <c r="M1637" s="270">
        <v>0</v>
      </c>
      <c r="N1637" s="270" t="s">
        <v>10359</v>
      </c>
      <c r="O1637" s="270">
        <v>0</v>
      </c>
      <c r="P1637" s="270" t="s">
        <v>10359</v>
      </c>
      <c r="Q1637" s="270">
        <v>0</v>
      </c>
      <c r="R1637" s="74"/>
      <c r="S1637" s="75" t="str">
        <f t="shared" si="135"/>
        <v>0000</v>
      </c>
      <c r="T1637" s="75" t="str">
        <f t="shared" si="136"/>
        <v>00000000000000000000000000000000</v>
      </c>
      <c r="V1637" s="197"/>
      <c r="W1637" s="75">
        <f t="shared" si="137"/>
        <v>0</v>
      </c>
      <c r="AE1637" s="479"/>
    </row>
    <row r="1638" spans="1:31" s="75" customFormat="1" ht="13.5" x14ac:dyDescent="0.2">
      <c r="A1638" s="211">
        <v>1635</v>
      </c>
      <c r="B1638" s="212" t="s">
        <v>6600</v>
      </c>
      <c r="C1638" s="213" t="s">
        <v>6600</v>
      </c>
      <c r="D1638" s="213" t="s">
        <v>6600</v>
      </c>
      <c r="E1638" s="213" t="s">
        <v>6600</v>
      </c>
      <c r="F1638" s="213" t="s">
        <v>6600</v>
      </c>
      <c r="G1638" s="214" t="s">
        <v>6600</v>
      </c>
      <c r="H1638" s="208" t="str">
        <f>IF(Input!F$4="GMH_OECC",J1638,IF(Input!F$4="GMH_XOEC",L1638,IF(Input!F$4="GMH_Korea",N1638,IF(Input!F$4="GMH_EU",P1638,IF(Input!F$4="Skysuper",#REF!,IF(Input!F$4="SkyII",#REF!,IF(Input!F$4="XO-8000",#REF!, "FALSE")))))))</f>
        <v>00</v>
      </c>
      <c r="I1638" s="209">
        <f>IF(Input!F$4="GMH_OECC",K1638,IF(Input!F$4="GMH_XOEC",M1638,IF(Input!F$4="GMH_Korea",O1638,IF(Input!F$4="GMH_EU",Q1638,IF(Input!F$4="Skysuper",#REF!,IF(Input!F$4="SkyII",#REF!,IF(Input!F$4="XO-8000",#REF!, "FALSE")))))))</f>
        <v>0</v>
      </c>
      <c r="J1638" s="210" t="s">
        <v>10359</v>
      </c>
      <c r="K1638" s="268">
        <v>0</v>
      </c>
      <c r="L1638" s="270" t="s">
        <v>10359</v>
      </c>
      <c r="M1638" s="270">
        <v>0</v>
      </c>
      <c r="N1638" s="270" t="s">
        <v>10359</v>
      </c>
      <c r="O1638" s="270">
        <v>0</v>
      </c>
      <c r="P1638" s="270" t="s">
        <v>10359</v>
      </c>
      <c r="Q1638" s="270">
        <v>0</v>
      </c>
      <c r="R1638" s="74"/>
      <c r="S1638" s="75" t="str">
        <f t="shared" si="135"/>
        <v>0000</v>
      </c>
      <c r="T1638" s="75" t="str">
        <f t="shared" si="136"/>
        <v>00000000000000000000000000000000</v>
      </c>
      <c r="V1638" s="197"/>
      <c r="W1638" s="75">
        <f t="shared" si="137"/>
        <v>0</v>
      </c>
      <c r="AE1638" s="479"/>
    </row>
    <row r="1639" spans="1:31" s="75" customFormat="1" ht="13.5" x14ac:dyDescent="0.2">
      <c r="A1639" s="211">
        <v>1636</v>
      </c>
      <c r="B1639" s="212" t="s">
        <v>6600</v>
      </c>
      <c r="C1639" s="213" t="s">
        <v>6600</v>
      </c>
      <c r="D1639" s="213" t="s">
        <v>6600</v>
      </c>
      <c r="E1639" s="213" t="s">
        <v>6600</v>
      </c>
      <c r="F1639" s="213" t="s">
        <v>6600</v>
      </c>
      <c r="G1639" s="214" t="s">
        <v>6600</v>
      </c>
      <c r="H1639" s="208" t="str">
        <f>IF(Input!F$4="GMH_OECC",J1639,IF(Input!F$4="GMH_XOEC",L1639,IF(Input!F$4="GMH_Korea",N1639,IF(Input!F$4="GMH_EU",P1639,IF(Input!F$4="Skysuper",#REF!,IF(Input!F$4="SkyII",#REF!,IF(Input!F$4="XO-8000",#REF!, "FALSE")))))))</f>
        <v>00</v>
      </c>
      <c r="I1639" s="209">
        <f>IF(Input!F$4="GMH_OECC",K1639,IF(Input!F$4="GMH_XOEC",M1639,IF(Input!F$4="GMH_Korea",O1639,IF(Input!F$4="GMH_EU",Q1639,IF(Input!F$4="Skysuper",#REF!,IF(Input!F$4="SkyII",#REF!,IF(Input!F$4="XO-8000",#REF!, "FALSE")))))))</f>
        <v>0</v>
      </c>
      <c r="J1639" s="210" t="s">
        <v>10359</v>
      </c>
      <c r="K1639" s="268">
        <v>0</v>
      </c>
      <c r="L1639" s="270" t="s">
        <v>10359</v>
      </c>
      <c r="M1639" s="270">
        <v>0</v>
      </c>
      <c r="N1639" s="270" t="s">
        <v>10359</v>
      </c>
      <c r="O1639" s="270">
        <v>0</v>
      </c>
      <c r="P1639" s="270" t="s">
        <v>10359</v>
      </c>
      <c r="Q1639" s="270">
        <v>0</v>
      </c>
      <c r="R1639" s="74"/>
      <c r="S1639" s="75" t="str">
        <f t="shared" si="135"/>
        <v>0000</v>
      </c>
      <c r="T1639" s="75" t="str">
        <f t="shared" si="136"/>
        <v>00000000000000000000000000000000</v>
      </c>
      <c r="V1639" s="197"/>
      <c r="W1639" s="75">
        <f t="shared" si="137"/>
        <v>0</v>
      </c>
      <c r="AE1639" s="479"/>
    </row>
    <row r="1640" spans="1:31" s="75" customFormat="1" ht="13.5" x14ac:dyDescent="0.2">
      <c r="A1640" s="211">
        <v>1637</v>
      </c>
      <c r="B1640" s="212" t="s">
        <v>6600</v>
      </c>
      <c r="C1640" s="213" t="s">
        <v>6600</v>
      </c>
      <c r="D1640" s="213" t="s">
        <v>6600</v>
      </c>
      <c r="E1640" s="213" t="s">
        <v>6600</v>
      </c>
      <c r="F1640" s="213" t="s">
        <v>6600</v>
      </c>
      <c r="G1640" s="214" t="s">
        <v>6600</v>
      </c>
      <c r="H1640" s="208" t="str">
        <f>IF(Input!F$4="GMH_OECC",J1640,IF(Input!F$4="GMH_XOEC",L1640,IF(Input!F$4="GMH_Korea",N1640,IF(Input!F$4="GMH_EU",P1640,IF(Input!F$4="Skysuper",#REF!,IF(Input!F$4="SkyII",#REF!,IF(Input!F$4="XO-8000",#REF!, "FALSE")))))))</f>
        <v>00</v>
      </c>
      <c r="I1640" s="209">
        <f>IF(Input!F$4="GMH_OECC",K1640,IF(Input!F$4="GMH_XOEC",M1640,IF(Input!F$4="GMH_Korea",O1640,IF(Input!F$4="GMH_EU",Q1640,IF(Input!F$4="Skysuper",#REF!,IF(Input!F$4="SkyII",#REF!,IF(Input!F$4="XO-8000",#REF!, "FALSE")))))))</f>
        <v>0</v>
      </c>
      <c r="J1640" s="210" t="s">
        <v>10359</v>
      </c>
      <c r="K1640" s="268">
        <v>0</v>
      </c>
      <c r="L1640" s="270" t="s">
        <v>10359</v>
      </c>
      <c r="M1640" s="270">
        <v>0</v>
      </c>
      <c r="N1640" s="270" t="s">
        <v>10359</v>
      </c>
      <c r="O1640" s="270">
        <v>0</v>
      </c>
      <c r="P1640" s="270" t="s">
        <v>10359</v>
      </c>
      <c r="Q1640" s="270">
        <v>0</v>
      </c>
      <c r="R1640" s="74"/>
      <c r="S1640" s="75" t="str">
        <f t="shared" si="135"/>
        <v>0000</v>
      </c>
      <c r="T1640" s="75" t="str">
        <f t="shared" si="136"/>
        <v>00000000000000000000000000000000</v>
      </c>
      <c r="V1640" s="197"/>
      <c r="W1640" s="75">
        <f t="shared" si="137"/>
        <v>0</v>
      </c>
      <c r="AE1640" s="479"/>
    </row>
    <row r="1641" spans="1:31" s="75" customFormat="1" ht="13.5" x14ac:dyDescent="0.2">
      <c r="A1641" s="211">
        <v>1638</v>
      </c>
      <c r="B1641" s="212" t="s">
        <v>6600</v>
      </c>
      <c r="C1641" s="213" t="s">
        <v>6600</v>
      </c>
      <c r="D1641" s="213" t="s">
        <v>6600</v>
      </c>
      <c r="E1641" s="213" t="s">
        <v>6600</v>
      </c>
      <c r="F1641" s="213" t="s">
        <v>6600</v>
      </c>
      <c r="G1641" s="214" t="s">
        <v>6600</v>
      </c>
      <c r="H1641" s="208" t="str">
        <f>IF(Input!F$4="GMH_OECC",J1641,IF(Input!F$4="GMH_XOEC",L1641,IF(Input!F$4="GMH_Korea",N1641,IF(Input!F$4="GMH_EU",P1641,IF(Input!F$4="Skysuper",#REF!,IF(Input!F$4="SkyII",#REF!,IF(Input!F$4="XO-8000",#REF!, "FALSE")))))))</f>
        <v>00</v>
      </c>
      <c r="I1641" s="209">
        <f>IF(Input!F$4="GMH_OECC",K1641,IF(Input!F$4="GMH_XOEC",M1641,IF(Input!F$4="GMH_Korea",O1641,IF(Input!F$4="GMH_EU",Q1641,IF(Input!F$4="Skysuper",#REF!,IF(Input!F$4="SkyII",#REF!,IF(Input!F$4="XO-8000",#REF!, "FALSE")))))))</f>
        <v>0</v>
      </c>
      <c r="J1641" s="210" t="s">
        <v>10359</v>
      </c>
      <c r="K1641" s="268">
        <v>0</v>
      </c>
      <c r="L1641" s="270" t="s">
        <v>10359</v>
      </c>
      <c r="M1641" s="270">
        <v>0</v>
      </c>
      <c r="N1641" s="270" t="s">
        <v>10359</v>
      </c>
      <c r="O1641" s="270">
        <v>0</v>
      </c>
      <c r="P1641" s="270" t="s">
        <v>10359</v>
      </c>
      <c r="Q1641" s="270">
        <v>0</v>
      </c>
      <c r="R1641" s="74"/>
      <c r="S1641" s="75" t="str">
        <f t="shared" si="135"/>
        <v>0000</v>
      </c>
      <c r="T1641" s="75" t="str">
        <f t="shared" si="136"/>
        <v>00000000000000000000000000000000</v>
      </c>
      <c r="V1641" s="197"/>
      <c r="W1641" s="75">
        <f t="shared" si="137"/>
        <v>0</v>
      </c>
      <c r="AE1641" s="479"/>
    </row>
    <row r="1642" spans="1:31" s="75" customFormat="1" ht="13.5" x14ac:dyDescent="0.2">
      <c r="A1642" s="211">
        <v>1639</v>
      </c>
      <c r="B1642" s="212" t="s">
        <v>6600</v>
      </c>
      <c r="C1642" s="213" t="s">
        <v>6600</v>
      </c>
      <c r="D1642" s="213" t="s">
        <v>6600</v>
      </c>
      <c r="E1642" s="213" t="s">
        <v>6600</v>
      </c>
      <c r="F1642" s="213" t="s">
        <v>6600</v>
      </c>
      <c r="G1642" s="214" t="s">
        <v>6600</v>
      </c>
      <c r="H1642" s="208" t="str">
        <f>IF(Input!F$4="GMH_OECC",J1642,IF(Input!F$4="GMH_XOEC",L1642,IF(Input!F$4="GMH_Korea",N1642,IF(Input!F$4="GMH_EU",P1642,IF(Input!F$4="Skysuper",#REF!,IF(Input!F$4="SkyII",#REF!,IF(Input!F$4="XO-8000",#REF!, "FALSE")))))))</f>
        <v>00</v>
      </c>
      <c r="I1642" s="209">
        <f>IF(Input!F$4="GMH_OECC",K1642,IF(Input!F$4="GMH_XOEC",M1642,IF(Input!F$4="GMH_Korea",O1642,IF(Input!F$4="GMH_EU",Q1642,IF(Input!F$4="Skysuper",#REF!,IF(Input!F$4="SkyII",#REF!,IF(Input!F$4="XO-8000",#REF!, "FALSE")))))))</f>
        <v>0</v>
      </c>
      <c r="J1642" s="210" t="s">
        <v>10359</v>
      </c>
      <c r="K1642" s="268">
        <v>0</v>
      </c>
      <c r="L1642" s="270" t="s">
        <v>10359</v>
      </c>
      <c r="M1642" s="270">
        <v>0</v>
      </c>
      <c r="N1642" s="270" t="s">
        <v>10359</v>
      </c>
      <c r="O1642" s="270">
        <v>0</v>
      </c>
      <c r="P1642" s="270" t="s">
        <v>10359</v>
      </c>
      <c r="Q1642" s="270">
        <v>0</v>
      </c>
      <c r="R1642" s="74"/>
      <c r="S1642" s="75" t="str">
        <f t="shared" si="135"/>
        <v>0000</v>
      </c>
      <c r="T1642" s="75" t="str">
        <f t="shared" si="136"/>
        <v>00000000000000000000000000000000</v>
      </c>
      <c r="V1642" s="197"/>
      <c r="W1642" s="75">
        <f t="shared" si="137"/>
        <v>0</v>
      </c>
      <c r="AE1642" s="479"/>
    </row>
    <row r="1643" spans="1:31" s="75" customFormat="1" ht="13.5" x14ac:dyDescent="0.2">
      <c r="A1643" s="211">
        <v>1640</v>
      </c>
      <c r="B1643" s="212" t="s">
        <v>6600</v>
      </c>
      <c r="C1643" s="213" t="s">
        <v>6600</v>
      </c>
      <c r="D1643" s="213" t="s">
        <v>6600</v>
      </c>
      <c r="E1643" s="213" t="s">
        <v>6600</v>
      </c>
      <c r="F1643" s="213" t="s">
        <v>6600</v>
      </c>
      <c r="G1643" s="214" t="s">
        <v>6600</v>
      </c>
      <c r="H1643" s="208" t="str">
        <f>IF(Input!F$4="GMH_OECC",J1643,IF(Input!F$4="GMH_XOEC",L1643,IF(Input!F$4="GMH_Korea",N1643,IF(Input!F$4="GMH_EU",P1643,IF(Input!F$4="Skysuper",#REF!,IF(Input!F$4="SkyII",#REF!,IF(Input!F$4="XO-8000",#REF!, "FALSE")))))))</f>
        <v>00</v>
      </c>
      <c r="I1643" s="209">
        <f>IF(Input!F$4="GMH_OECC",K1643,IF(Input!F$4="GMH_XOEC",M1643,IF(Input!F$4="GMH_Korea",O1643,IF(Input!F$4="GMH_EU",Q1643,IF(Input!F$4="Skysuper",#REF!,IF(Input!F$4="SkyII",#REF!,IF(Input!F$4="XO-8000",#REF!, "FALSE")))))))</f>
        <v>0</v>
      </c>
      <c r="J1643" s="210" t="s">
        <v>10359</v>
      </c>
      <c r="K1643" s="268">
        <v>0</v>
      </c>
      <c r="L1643" s="270" t="s">
        <v>10359</v>
      </c>
      <c r="M1643" s="270">
        <v>0</v>
      </c>
      <c r="N1643" s="270" t="s">
        <v>10359</v>
      </c>
      <c r="O1643" s="270">
        <v>0</v>
      </c>
      <c r="P1643" s="270" t="s">
        <v>10359</v>
      </c>
      <c r="Q1643" s="270">
        <v>0</v>
      </c>
      <c r="R1643" s="74"/>
      <c r="S1643" s="75" t="str">
        <f t="shared" si="135"/>
        <v>0000</v>
      </c>
      <c r="T1643" s="75" t="str">
        <f t="shared" si="136"/>
        <v>00000000000000000000000000000000</v>
      </c>
      <c r="V1643" s="197"/>
      <c r="W1643" s="75">
        <f t="shared" si="137"/>
        <v>0</v>
      </c>
      <c r="AE1643" s="479"/>
    </row>
    <row r="1644" spans="1:31" s="75" customFormat="1" ht="13.5" x14ac:dyDescent="0.2">
      <c r="A1644" s="211">
        <v>1641</v>
      </c>
      <c r="B1644" s="212" t="s">
        <v>6600</v>
      </c>
      <c r="C1644" s="213" t="s">
        <v>6600</v>
      </c>
      <c r="D1644" s="213" t="s">
        <v>6600</v>
      </c>
      <c r="E1644" s="213" t="s">
        <v>6600</v>
      </c>
      <c r="F1644" s="213" t="s">
        <v>6600</v>
      </c>
      <c r="G1644" s="214" t="s">
        <v>6600</v>
      </c>
      <c r="H1644" s="208" t="str">
        <f>IF(Input!F$4="GMH_OECC",J1644,IF(Input!F$4="GMH_XOEC",L1644,IF(Input!F$4="GMH_Korea",N1644,IF(Input!F$4="GMH_EU",P1644,IF(Input!F$4="Skysuper",#REF!,IF(Input!F$4="SkyII",#REF!,IF(Input!F$4="XO-8000",#REF!, "FALSE")))))))</f>
        <v>00</v>
      </c>
      <c r="I1644" s="209">
        <f>IF(Input!F$4="GMH_OECC",K1644,IF(Input!F$4="GMH_XOEC",M1644,IF(Input!F$4="GMH_Korea",O1644,IF(Input!F$4="GMH_EU",Q1644,IF(Input!F$4="Skysuper",#REF!,IF(Input!F$4="SkyII",#REF!,IF(Input!F$4="XO-8000",#REF!, "FALSE")))))))</f>
        <v>0</v>
      </c>
      <c r="J1644" s="210" t="s">
        <v>10359</v>
      </c>
      <c r="K1644" s="268">
        <v>0</v>
      </c>
      <c r="L1644" s="270" t="s">
        <v>10359</v>
      </c>
      <c r="M1644" s="270">
        <v>0</v>
      </c>
      <c r="N1644" s="270" t="s">
        <v>10359</v>
      </c>
      <c r="O1644" s="270">
        <v>0</v>
      </c>
      <c r="P1644" s="270" t="s">
        <v>10359</v>
      </c>
      <c r="Q1644" s="270">
        <v>0</v>
      </c>
      <c r="R1644" s="74"/>
      <c r="S1644" s="75" t="str">
        <f t="shared" si="135"/>
        <v>0000</v>
      </c>
      <c r="T1644" s="75" t="str">
        <f t="shared" si="136"/>
        <v>00000000000000000000000000000000</v>
      </c>
      <c r="V1644" s="197"/>
      <c r="W1644" s="75">
        <f t="shared" si="137"/>
        <v>0</v>
      </c>
      <c r="AE1644" s="479"/>
    </row>
    <row r="1645" spans="1:31" s="75" customFormat="1" ht="13.5" x14ac:dyDescent="0.2">
      <c r="A1645" s="211">
        <v>1642</v>
      </c>
      <c r="B1645" s="212" t="s">
        <v>6600</v>
      </c>
      <c r="C1645" s="213" t="s">
        <v>6600</v>
      </c>
      <c r="D1645" s="213" t="s">
        <v>6600</v>
      </c>
      <c r="E1645" s="213" t="s">
        <v>6600</v>
      </c>
      <c r="F1645" s="213" t="s">
        <v>6600</v>
      </c>
      <c r="G1645" s="214" t="s">
        <v>6600</v>
      </c>
      <c r="H1645" s="208" t="str">
        <f>IF(Input!F$4="GMH_OECC",J1645,IF(Input!F$4="GMH_XOEC",L1645,IF(Input!F$4="GMH_Korea",N1645,IF(Input!F$4="GMH_EU",P1645,IF(Input!F$4="Skysuper",#REF!,IF(Input!F$4="SkyII",#REF!,IF(Input!F$4="XO-8000",#REF!, "FALSE")))))))</f>
        <v>00</v>
      </c>
      <c r="I1645" s="209">
        <f>IF(Input!F$4="GMH_OECC",K1645,IF(Input!F$4="GMH_XOEC",M1645,IF(Input!F$4="GMH_Korea",O1645,IF(Input!F$4="GMH_EU",Q1645,IF(Input!F$4="Skysuper",#REF!,IF(Input!F$4="SkyII",#REF!,IF(Input!F$4="XO-8000",#REF!, "FALSE")))))))</f>
        <v>0</v>
      </c>
      <c r="J1645" s="210" t="s">
        <v>10359</v>
      </c>
      <c r="K1645" s="268">
        <v>0</v>
      </c>
      <c r="L1645" s="270" t="s">
        <v>10359</v>
      </c>
      <c r="M1645" s="270">
        <v>0</v>
      </c>
      <c r="N1645" s="270" t="s">
        <v>10359</v>
      </c>
      <c r="O1645" s="270">
        <v>0</v>
      </c>
      <c r="P1645" s="270" t="s">
        <v>10359</v>
      </c>
      <c r="Q1645" s="270">
        <v>0</v>
      </c>
      <c r="R1645" s="74"/>
      <c r="S1645" s="75" t="str">
        <f t="shared" si="135"/>
        <v>0000</v>
      </c>
      <c r="T1645" s="75" t="str">
        <f t="shared" si="136"/>
        <v>00000000000000000000000000000000</v>
      </c>
      <c r="V1645" s="197"/>
      <c r="W1645" s="75">
        <f t="shared" si="137"/>
        <v>0</v>
      </c>
      <c r="AE1645" s="479"/>
    </row>
    <row r="1646" spans="1:31" s="75" customFormat="1" ht="13.5" x14ac:dyDescent="0.2">
      <c r="A1646" s="211">
        <v>1643</v>
      </c>
      <c r="B1646" s="212" t="s">
        <v>6600</v>
      </c>
      <c r="C1646" s="213" t="s">
        <v>6600</v>
      </c>
      <c r="D1646" s="213" t="s">
        <v>6600</v>
      </c>
      <c r="E1646" s="213" t="s">
        <v>6600</v>
      </c>
      <c r="F1646" s="213" t="s">
        <v>6600</v>
      </c>
      <c r="G1646" s="214" t="s">
        <v>6600</v>
      </c>
      <c r="H1646" s="208" t="str">
        <f>IF(Input!F$4="GMH_OECC",J1646,IF(Input!F$4="GMH_XOEC",L1646,IF(Input!F$4="GMH_Korea",N1646,IF(Input!F$4="GMH_EU",P1646,IF(Input!F$4="Skysuper",#REF!,IF(Input!F$4="SkyII",#REF!,IF(Input!F$4="XO-8000",#REF!, "FALSE")))))))</f>
        <v>00</v>
      </c>
      <c r="I1646" s="209">
        <f>IF(Input!F$4="GMH_OECC",K1646,IF(Input!F$4="GMH_XOEC",M1646,IF(Input!F$4="GMH_Korea",O1646,IF(Input!F$4="GMH_EU",Q1646,IF(Input!F$4="Skysuper",#REF!,IF(Input!F$4="SkyII",#REF!,IF(Input!F$4="XO-8000",#REF!, "FALSE")))))))</f>
        <v>0</v>
      </c>
      <c r="J1646" s="210" t="s">
        <v>10359</v>
      </c>
      <c r="K1646" s="268">
        <v>0</v>
      </c>
      <c r="L1646" s="270" t="s">
        <v>10359</v>
      </c>
      <c r="M1646" s="270">
        <v>0</v>
      </c>
      <c r="N1646" s="270" t="s">
        <v>10359</v>
      </c>
      <c r="O1646" s="270">
        <v>0</v>
      </c>
      <c r="P1646" s="270" t="s">
        <v>10359</v>
      </c>
      <c r="Q1646" s="270">
        <v>0</v>
      </c>
      <c r="R1646" s="74"/>
      <c r="S1646" s="75" t="str">
        <f t="shared" si="135"/>
        <v>0000</v>
      </c>
      <c r="T1646" s="75" t="str">
        <f t="shared" si="136"/>
        <v>00000000000000000000000000000000</v>
      </c>
      <c r="V1646" s="197"/>
      <c r="W1646" s="75">
        <f t="shared" si="137"/>
        <v>0</v>
      </c>
      <c r="AE1646" s="479"/>
    </row>
    <row r="1647" spans="1:31" s="75" customFormat="1" ht="13.5" x14ac:dyDescent="0.2">
      <c r="A1647" s="211">
        <v>1644</v>
      </c>
      <c r="B1647" s="212" t="s">
        <v>6600</v>
      </c>
      <c r="C1647" s="213" t="s">
        <v>6600</v>
      </c>
      <c r="D1647" s="213" t="s">
        <v>6600</v>
      </c>
      <c r="E1647" s="213" t="s">
        <v>6600</v>
      </c>
      <c r="F1647" s="213" t="s">
        <v>6600</v>
      </c>
      <c r="G1647" s="214" t="s">
        <v>6600</v>
      </c>
      <c r="H1647" s="208" t="str">
        <f>IF(Input!F$4="GMH_OECC",J1647,IF(Input!F$4="GMH_XOEC",L1647,IF(Input!F$4="GMH_Korea",N1647,IF(Input!F$4="GMH_EU",P1647,IF(Input!F$4="Skysuper",#REF!,IF(Input!F$4="SkyII",#REF!,IF(Input!F$4="XO-8000",#REF!, "FALSE")))))))</f>
        <v>00</v>
      </c>
      <c r="I1647" s="209">
        <f>IF(Input!F$4="GMH_OECC",K1647,IF(Input!F$4="GMH_XOEC",M1647,IF(Input!F$4="GMH_Korea",O1647,IF(Input!F$4="GMH_EU",Q1647,IF(Input!F$4="Skysuper",#REF!,IF(Input!F$4="SkyII",#REF!,IF(Input!F$4="XO-8000",#REF!, "FALSE")))))))</f>
        <v>0</v>
      </c>
      <c r="J1647" s="210" t="s">
        <v>10359</v>
      </c>
      <c r="K1647" s="268">
        <v>0</v>
      </c>
      <c r="L1647" s="270" t="s">
        <v>10359</v>
      </c>
      <c r="M1647" s="270">
        <v>0</v>
      </c>
      <c r="N1647" s="270" t="s">
        <v>10359</v>
      </c>
      <c r="O1647" s="270">
        <v>0</v>
      </c>
      <c r="P1647" s="270" t="s">
        <v>10359</v>
      </c>
      <c r="Q1647" s="270">
        <v>0</v>
      </c>
      <c r="R1647" s="74"/>
      <c r="S1647" s="75" t="str">
        <f t="shared" si="135"/>
        <v>0000</v>
      </c>
      <c r="T1647" s="75" t="str">
        <f t="shared" si="136"/>
        <v>00000000000000000000000000000000</v>
      </c>
      <c r="V1647" s="197"/>
      <c r="W1647" s="75">
        <f t="shared" si="137"/>
        <v>0</v>
      </c>
      <c r="AE1647" s="479"/>
    </row>
    <row r="1648" spans="1:31" s="75" customFormat="1" ht="13.5" x14ac:dyDescent="0.2">
      <c r="A1648" s="211">
        <v>1645</v>
      </c>
      <c r="B1648" s="212" t="s">
        <v>6600</v>
      </c>
      <c r="C1648" s="213" t="s">
        <v>6600</v>
      </c>
      <c r="D1648" s="213" t="s">
        <v>6600</v>
      </c>
      <c r="E1648" s="213" t="s">
        <v>6600</v>
      </c>
      <c r="F1648" s="213" t="s">
        <v>6600</v>
      </c>
      <c r="G1648" s="214" t="s">
        <v>6600</v>
      </c>
      <c r="H1648" s="208" t="str">
        <f>IF(Input!F$4="GMH_OECC",J1648,IF(Input!F$4="GMH_XOEC",L1648,IF(Input!F$4="GMH_Korea",N1648,IF(Input!F$4="GMH_EU",P1648,IF(Input!F$4="Skysuper",#REF!,IF(Input!F$4="SkyII",#REF!,IF(Input!F$4="XO-8000",#REF!, "FALSE")))))))</f>
        <v>00</v>
      </c>
      <c r="I1648" s="209">
        <f>IF(Input!F$4="GMH_OECC",K1648,IF(Input!F$4="GMH_XOEC",M1648,IF(Input!F$4="GMH_Korea",O1648,IF(Input!F$4="GMH_EU",Q1648,IF(Input!F$4="Skysuper",#REF!,IF(Input!F$4="SkyII",#REF!,IF(Input!F$4="XO-8000",#REF!, "FALSE")))))))</f>
        <v>0</v>
      </c>
      <c r="J1648" s="210" t="s">
        <v>10359</v>
      </c>
      <c r="K1648" s="268">
        <v>0</v>
      </c>
      <c r="L1648" s="270" t="s">
        <v>10359</v>
      </c>
      <c r="M1648" s="270">
        <v>0</v>
      </c>
      <c r="N1648" s="270" t="s">
        <v>10359</v>
      </c>
      <c r="O1648" s="270">
        <v>0</v>
      </c>
      <c r="P1648" s="270" t="s">
        <v>10359</v>
      </c>
      <c r="Q1648" s="270">
        <v>0</v>
      </c>
      <c r="R1648" s="74"/>
      <c r="S1648" s="75" t="str">
        <f t="shared" si="135"/>
        <v>0000</v>
      </c>
      <c r="T1648" s="75" t="str">
        <f t="shared" si="136"/>
        <v>00000000000000000000000000000000</v>
      </c>
      <c r="V1648" s="197"/>
      <c r="W1648" s="75">
        <f t="shared" si="137"/>
        <v>0</v>
      </c>
      <c r="AE1648" s="479"/>
    </row>
    <row r="1649" spans="1:31" s="75" customFormat="1" ht="13.5" x14ac:dyDescent="0.2">
      <c r="A1649" s="211">
        <v>1646</v>
      </c>
      <c r="B1649" s="212" t="s">
        <v>6600</v>
      </c>
      <c r="C1649" s="213" t="s">
        <v>6600</v>
      </c>
      <c r="D1649" s="213" t="s">
        <v>6600</v>
      </c>
      <c r="E1649" s="213" t="s">
        <v>6600</v>
      </c>
      <c r="F1649" s="213" t="s">
        <v>6600</v>
      </c>
      <c r="G1649" s="214" t="s">
        <v>6600</v>
      </c>
      <c r="H1649" s="208" t="str">
        <f>IF(Input!F$4="GMH_OECC",J1649,IF(Input!F$4="GMH_XOEC",L1649,IF(Input!F$4="GMH_Korea",N1649,IF(Input!F$4="GMH_EU",P1649,IF(Input!F$4="Skysuper",#REF!,IF(Input!F$4="SkyII",#REF!,IF(Input!F$4="XO-8000",#REF!, "FALSE")))))))</f>
        <v>00</v>
      </c>
      <c r="I1649" s="209">
        <f>IF(Input!F$4="GMH_OECC",K1649,IF(Input!F$4="GMH_XOEC",M1649,IF(Input!F$4="GMH_Korea",O1649,IF(Input!F$4="GMH_EU",Q1649,IF(Input!F$4="Skysuper",#REF!,IF(Input!F$4="SkyII",#REF!,IF(Input!F$4="XO-8000",#REF!, "FALSE")))))))</f>
        <v>0</v>
      </c>
      <c r="J1649" s="210" t="s">
        <v>10359</v>
      </c>
      <c r="K1649" s="268">
        <v>0</v>
      </c>
      <c r="L1649" s="270" t="s">
        <v>10359</v>
      </c>
      <c r="M1649" s="270">
        <v>0</v>
      </c>
      <c r="N1649" s="270" t="s">
        <v>10359</v>
      </c>
      <c r="O1649" s="270">
        <v>0</v>
      </c>
      <c r="P1649" s="270" t="s">
        <v>10359</v>
      </c>
      <c r="Q1649" s="270">
        <v>0</v>
      </c>
      <c r="R1649" s="74"/>
      <c r="S1649" s="75" t="str">
        <f t="shared" si="135"/>
        <v>0000</v>
      </c>
      <c r="T1649" s="75" t="str">
        <f t="shared" si="136"/>
        <v>00000000000000000000000000000000</v>
      </c>
      <c r="V1649" s="197"/>
      <c r="W1649" s="75">
        <f t="shared" si="137"/>
        <v>0</v>
      </c>
      <c r="AE1649" s="479"/>
    </row>
    <row r="1650" spans="1:31" s="75" customFormat="1" ht="13.5" x14ac:dyDescent="0.2">
      <c r="A1650" s="211">
        <v>1647</v>
      </c>
      <c r="B1650" s="212" t="s">
        <v>6600</v>
      </c>
      <c r="C1650" s="213" t="s">
        <v>6600</v>
      </c>
      <c r="D1650" s="213" t="s">
        <v>6600</v>
      </c>
      <c r="E1650" s="213" t="s">
        <v>6600</v>
      </c>
      <c r="F1650" s="213" t="s">
        <v>6600</v>
      </c>
      <c r="G1650" s="214" t="s">
        <v>6600</v>
      </c>
      <c r="H1650" s="208" t="str">
        <f>IF(Input!F$4="GMH_OECC",J1650,IF(Input!F$4="GMH_XOEC",L1650,IF(Input!F$4="GMH_Korea",N1650,IF(Input!F$4="GMH_EU",P1650,IF(Input!F$4="Skysuper",#REF!,IF(Input!F$4="SkyII",#REF!,IF(Input!F$4="XO-8000",#REF!, "FALSE")))))))</f>
        <v>00</v>
      </c>
      <c r="I1650" s="209">
        <f>IF(Input!F$4="GMH_OECC",K1650,IF(Input!F$4="GMH_XOEC",M1650,IF(Input!F$4="GMH_Korea",O1650,IF(Input!F$4="GMH_EU",Q1650,IF(Input!F$4="Skysuper",#REF!,IF(Input!F$4="SkyII",#REF!,IF(Input!F$4="XO-8000",#REF!, "FALSE")))))))</f>
        <v>0</v>
      </c>
      <c r="J1650" s="210" t="s">
        <v>10359</v>
      </c>
      <c r="K1650" s="268">
        <v>0</v>
      </c>
      <c r="L1650" s="270" t="s">
        <v>10359</v>
      </c>
      <c r="M1650" s="270">
        <v>0</v>
      </c>
      <c r="N1650" s="270" t="s">
        <v>10359</v>
      </c>
      <c r="O1650" s="270">
        <v>0</v>
      </c>
      <c r="P1650" s="270" t="s">
        <v>10359</v>
      </c>
      <c r="Q1650" s="270">
        <v>0</v>
      </c>
      <c r="R1650" s="74"/>
      <c r="S1650" s="75" t="str">
        <f t="shared" si="135"/>
        <v>0000</v>
      </c>
      <c r="T1650" s="75" t="str">
        <f t="shared" si="136"/>
        <v>00000000000000000000000000000000</v>
      </c>
      <c r="V1650" s="197"/>
      <c r="W1650" s="75">
        <f t="shared" si="137"/>
        <v>0</v>
      </c>
      <c r="AE1650" s="479"/>
    </row>
    <row r="1651" spans="1:31" s="75" customFormat="1" ht="13.5" x14ac:dyDescent="0.2">
      <c r="A1651" s="211">
        <v>1648</v>
      </c>
      <c r="B1651" s="212" t="s">
        <v>6600</v>
      </c>
      <c r="C1651" s="213" t="s">
        <v>6600</v>
      </c>
      <c r="D1651" s="213" t="s">
        <v>6600</v>
      </c>
      <c r="E1651" s="213" t="s">
        <v>6600</v>
      </c>
      <c r="F1651" s="213" t="s">
        <v>6600</v>
      </c>
      <c r="G1651" s="214" t="s">
        <v>6600</v>
      </c>
      <c r="H1651" s="208" t="str">
        <f>IF(Input!F$4="GMH_OECC",J1651,IF(Input!F$4="GMH_XOEC",L1651,IF(Input!F$4="GMH_Korea",N1651,IF(Input!F$4="GMH_EU",P1651,IF(Input!F$4="Skysuper",#REF!,IF(Input!F$4="SkyII",#REF!,IF(Input!F$4="XO-8000",#REF!, "FALSE")))))))</f>
        <v>00</v>
      </c>
      <c r="I1651" s="209">
        <f>IF(Input!F$4="GMH_OECC",K1651,IF(Input!F$4="GMH_XOEC",M1651,IF(Input!F$4="GMH_Korea",O1651,IF(Input!F$4="GMH_EU",Q1651,IF(Input!F$4="Skysuper",#REF!,IF(Input!F$4="SkyII",#REF!,IF(Input!F$4="XO-8000",#REF!, "FALSE")))))))</f>
        <v>0</v>
      </c>
      <c r="J1651" s="210" t="s">
        <v>10359</v>
      </c>
      <c r="K1651" s="268">
        <v>0</v>
      </c>
      <c r="L1651" s="270" t="s">
        <v>10359</v>
      </c>
      <c r="M1651" s="270">
        <v>0</v>
      </c>
      <c r="N1651" s="270" t="s">
        <v>10359</v>
      </c>
      <c r="O1651" s="270">
        <v>0</v>
      </c>
      <c r="P1651" s="270" t="s">
        <v>10359</v>
      </c>
      <c r="Q1651" s="270">
        <v>0</v>
      </c>
      <c r="R1651" s="74"/>
      <c r="S1651" s="75" t="str">
        <f t="shared" si="135"/>
        <v>0000</v>
      </c>
      <c r="T1651" s="75" t="str">
        <f t="shared" si="136"/>
        <v>00000000000000000000000000000000</v>
      </c>
      <c r="V1651" s="197"/>
      <c r="W1651" s="75">
        <f t="shared" si="137"/>
        <v>0</v>
      </c>
      <c r="AE1651" s="479"/>
    </row>
    <row r="1652" spans="1:31" s="75" customFormat="1" ht="13.5" x14ac:dyDescent="0.2">
      <c r="A1652" s="211">
        <v>1649</v>
      </c>
      <c r="B1652" s="212" t="s">
        <v>6600</v>
      </c>
      <c r="C1652" s="213" t="s">
        <v>6600</v>
      </c>
      <c r="D1652" s="213" t="s">
        <v>6600</v>
      </c>
      <c r="E1652" s="213" t="s">
        <v>6600</v>
      </c>
      <c r="F1652" s="213" t="s">
        <v>6600</v>
      </c>
      <c r="G1652" s="214" t="s">
        <v>6600</v>
      </c>
      <c r="H1652" s="208" t="str">
        <f>IF(Input!F$4="GMH_OECC",J1652,IF(Input!F$4="GMH_XOEC",L1652,IF(Input!F$4="GMH_Korea",N1652,IF(Input!F$4="GMH_EU",P1652,IF(Input!F$4="Skysuper",#REF!,IF(Input!F$4="SkyII",#REF!,IF(Input!F$4="XO-8000",#REF!, "FALSE")))))))</f>
        <v>00</v>
      </c>
      <c r="I1652" s="209">
        <f>IF(Input!F$4="GMH_OECC",K1652,IF(Input!F$4="GMH_XOEC",M1652,IF(Input!F$4="GMH_Korea",O1652,IF(Input!F$4="GMH_EU",Q1652,IF(Input!F$4="Skysuper",#REF!,IF(Input!F$4="SkyII",#REF!,IF(Input!F$4="XO-8000",#REF!, "FALSE")))))))</f>
        <v>0</v>
      </c>
      <c r="J1652" s="210" t="s">
        <v>10359</v>
      </c>
      <c r="K1652" s="268">
        <v>0</v>
      </c>
      <c r="L1652" s="270" t="s">
        <v>10359</v>
      </c>
      <c r="M1652" s="270">
        <v>0</v>
      </c>
      <c r="N1652" s="270" t="s">
        <v>10359</v>
      </c>
      <c r="O1652" s="270">
        <v>0</v>
      </c>
      <c r="P1652" s="270" t="s">
        <v>10359</v>
      </c>
      <c r="Q1652" s="270">
        <v>0</v>
      </c>
      <c r="R1652" s="74"/>
      <c r="S1652" s="75" t="str">
        <f t="shared" ref="S1652:S1715" si="138">"0"&amp;DEC2HEX(2^(I1652-1))&amp;IF(LEN(DEC2HEX(H1652))=2,DEC2HEX(H1652),"0"&amp;DEC2HEX(H1652))</f>
        <v>0000</v>
      </c>
      <c r="T1652" s="75" t="str">
        <f t="shared" si="136"/>
        <v>00000000000000000000000000000000</v>
      </c>
      <c r="V1652" s="197"/>
      <c r="W1652" s="75">
        <f t="shared" si="137"/>
        <v>0</v>
      </c>
      <c r="AE1652" s="479"/>
    </row>
    <row r="1653" spans="1:31" s="75" customFormat="1" ht="13.5" x14ac:dyDescent="0.2">
      <c r="A1653" s="211">
        <v>1650</v>
      </c>
      <c r="B1653" s="212" t="s">
        <v>6600</v>
      </c>
      <c r="C1653" s="213" t="s">
        <v>6600</v>
      </c>
      <c r="D1653" s="213" t="s">
        <v>6600</v>
      </c>
      <c r="E1653" s="213" t="s">
        <v>6600</v>
      </c>
      <c r="F1653" s="213" t="s">
        <v>6600</v>
      </c>
      <c r="G1653" s="214" t="s">
        <v>6600</v>
      </c>
      <c r="H1653" s="208" t="str">
        <f>IF(Input!F$4="GMH_OECC",J1653,IF(Input!F$4="GMH_XOEC",L1653,IF(Input!F$4="GMH_Korea",N1653,IF(Input!F$4="GMH_EU",P1653,IF(Input!F$4="Skysuper",#REF!,IF(Input!F$4="SkyII",#REF!,IF(Input!F$4="XO-8000",#REF!, "FALSE")))))))</f>
        <v>00</v>
      </c>
      <c r="I1653" s="209">
        <f>IF(Input!F$4="GMH_OECC",K1653,IF(Input!F$4="GMH_XOEC",M1653,IF(Input!F$4="GMH_Korea",O1653,IF(Input!F$4="GMH_EU",Q1653,IF(Input!F$4="Skysuper",#REF!,IF(Input!F$4="SkyII",#REF!,IF(Input!F$4="XO-8000",#REF!, "FALSE")))))))</f>
        <v>0</v>
      </c>
      <c r="J1653" s="210" t="s">
        <v>10359</v>
      </c>
      <c r="K1653" s="268">
        <v>0</v>
      </c>
      <c r="L1653" s="270" t="s">
        <v>10359</v>
      </c>
      <c r="M1653" s="270">
        <v>0</v>
      </c>
      <c r="N1653" s="270" t="s">
        <v>10359</v>
      </c>
      <c r="O1653" s="270">
        <v>0</v>
      </c>
      <c r="P1653" s="270" t="s">
        <v>10359</v>
      </c>
      <c r="Q1653" s="270">
        <v>0</v>
      </c>
      <c r="R1653" s="74"/>
      <c r="S1653" s="75" t="str">
        <f t="shared" si="138"/>
        <v>0000</v>
      </c>
      <c r="T1653" s="75" t="str">
        <f t="shared" si="136"/>
        <v>00000000000000000000000000000000</v>
      </c>
      <c r="V1653" s="197"/>
      <c r="W1653" s="75">
        <f t="shared" si="137"/>
        <v>0</v>
      </c>
      <c r="AE1653" s="479"/>
    </row>
    <row r="1654" spans="1:31" s="75" customFormat="1" ht="13.5" x14ac:dyDescent="0.2">
      <c r="A1654" s="211">
        <v>1651</v>
      </c>
      <c r="B1654" s="212" t="s">
        <v>6600</v>
      </c>
      <c r="C1654" s="213" t="s">
        <v>6600</v>
      </c>
      <c r="D1654" s="213" t="s">
        <v>6600</v>
      </c>
      <c r="E1654" s="213" t="s">
        <v>6600</v>
      </c>
      <c r="F1654" s="213" t="s">
        <v>6600</v>
      </c>
      <c r="G1654" s="214" t="s">
        <v>6600</v>
      </c>
      <c r="H1654" s="208" t="str">
        <f>IF(Input!F$4="GMH_OECC",J1654,IF(Input!F$4="GMH_XOEC",L1654,IF(Input!F$4="GMH_Korea",N1654,IF(Input!F$4="GMH_EU",P1654,IF(Input!F$4="Skysuper",#REF!,IF(Input!F$4="SkyII",#REF!,IF(Input!F$4="XO-8000",#REF!, "FALSE")))))))</f>
        <v>00</v>
      </c>
      <c r="I1654" s="209">
        <f>IF(Input!F$4="GMH_OECC",K1654,IF(Input!F$4="GMH_XOEC",M1654,IF(Input!F$4="GMH_Korea",O1654,IF(Input!F$4="GMH_EU",Q1654,IF(Input!F$4="Skysuper",#REF!,IF(Input!F$4="SkyII",#REF!,IF(Input!F$4="XO-8000",#REF!, "FALSE")))))))</f>
        <v>0</v>
      </c>
      <c r="J1654" s="210" t="s">
        <v>10359</v>
      </c>
      <c r="K1654" s="268">
        <v>0</v>
      </c>
      <c r="L1654" s="270" t="s">
        <v>10359</v>
      </c>
      <c r="M1654" s="270">
        <v>0</v>
      </c>
      <c r="N1654" s="270" t="s">
        <v>10359</v>
      </c>
      <c r="O1654" s="270">
        <v>0</v>
      </c>
      <c r="P1654" s="270" t="s">
        <v>10359</v>
      </c>
      <c r="Q1654" s="270">
        <v>0</v>
      </c>
      <c r="R1654" s="74"/>
      <c r="S1654" s="75" t="str">
        <f t="shared" si="138"/>
        <v>0000</v>
      </c>
      <c r="T1654" s="75" t="str">
        <f t="shared" si="136"/>
        <v>00000000000000000000000000000000</v>
      </c>
      <c r="V1654" s="197"/>
      <c r="W1654" s="75">
        <f t="shared" si="137"/>
        <v>0</v>
      </c>
      <c r="AE1654" s="479"/>
    </row>
    <row r="1655" spans="1:31" s="75" customFormat="1" ht="13.5" x14ac:dyDescent="0.2">
      <c r="A1655" s="211">
        <v>1652</v>
      </c>
      <c r="B1655" s="212" t="s">
        <v>6600</v>
      </c>
      <c r="C1655" s="213" t="s">
        <v>6600</v>
      </c>
      <c r="D1655" s="213" t="s">
        <v>6600</v>
      </c>
      <c r="E1655" s="213" t="s">
        <v>6600</v>
      </c>
      <c r="F1655" s="213" t="s">
        <v>6600</v>
      </c>
      <c r="G1655" s="214" t="s">
        <v>6600</v>
      </c>
      <c r="H1655" s="208" t="str">
        <f>IF(Input!F$4="GMH_OECC",J1655,IF(Input!F$4="GMH_XOEC",L1655,IF(Input!F$4="GMH_Korea",N1655,IF(Input!F$4="GMH_EU",P1655,IF(Input!F$4="Skysuper",#REF!,IF(Input!F$4="SkyII",#REF!,IF(Input!F$4="XO-8000",#REF!, "FALSE")))))))</f>
        <v>00</v>
      </c>
      <c r="I1655" s="209">
        <f>IF(Input!F$4="GMH_OECC",K1655,IF(Input!F$4="GMH_XOEC",M1655,IF(Input!F$4="GMH_Korea",O1655,IF(Input!F$4="GMH_EU",Q1655,IF(Input!F$4="Skysuper",#REF!,IF(Input!F$4="SkyII",#REF!,IF(Input!F$4="XO-8000",#REF!, "FALSE")))))))</f>
        <v>0</v>
      </c>
      <c r="J1655" s="210" t="s">
        <v>10359</v>
      </c>
      <c r="K1655" s="268">
        <v>0</v>
      </c>
      <c r="L1655" s="270" t="s">
        <v>10359</v>
      </c>
      <c r="M1655" s="270">
        <v>0</v>
      </c>
      <c r="N1655" s="270" t="s">
        <v>10359</v>
      </c>
      <c r="O1655" s="270">
        <v>0</v>
      </c>
      <c r="P1655" s="270" t="s">
        <v>10359</v>
      </c>
      <c r="Q1655" s="270">
        <v>0</v>
      </c>
      <c r="R1655" s="74"/>
      <c r="S1655" s="75" t="str">
        <f t="shared" si="138"/>
        <v>0000</v>
      </c>
      <c r="T1655" s="75" t="str">
        <f t="shared" si="136"/>
        <v>00000000000000000000000000000000</v>
      </c>
      <c r="V1655" s="197"/>
      <c r="W1655" s="75">
        <f t="shared" si="137"/>
        <v>0</v>
      </c>
      <c r="AE1655" s="479"/>
    </row>
    <row r="1656" spans="1:31" s="75" customFormat="1" ht="13.5" x14ac:dyDescent="0.2">
      <c r="A1656" s="211">
        <v>1653</v>
      </c>
      <c r="B1656" s="212" t="s">
        <v>6600</v>
      </c>
      <c r="C1656" s="213" t="s">
        <v>6600</v>
      </c>
      <c r="D1656" s="213" t="s">
        <v>6600</v>
      </c>
      <c r="E1656" s="213" t="s">
        <v>6600</v>
      </c>
      <c r="F1656" s="213" t="s">
        <v>6600</v>
      </c>
      <c r="G1656" s="214" t="s">
        <v>6600</v>
      </c>
      <c r="H1656" s="208" t="str">
        <f>IF(Input!F$4="GMH_OECC",J1656,IF(Input!F$4="GMH_XOEC",L1656,IF(Input!F$4="GMH_Korea",N1656,IF(Input!F$4="GMH_EU",P1656,IF(Input!F$4="Skysuper",#REF!,IF(Input!F$4="SkyII",#REF!,IF(Input!F$4="XO-8000",#REF!, "FALSE")))))))</f>
        <v>00</v>
      </c>
      <c r="I1656" s="209">
        <f>IF(Input!F$4="GMH_OECC",K1656,IF(Input!F$4="GMH_XOEC",M1656,IF(Input!F$4="GMH_Korea",O1656,IF(Input!F$4="GMH_EU",Q1656,IF(Input!F$4="Skysuper",#REF!,IF(Input!F$4="SkyII",#REF!,IF(Input!F$4="XO-8000",#REF!, "FALSE")))))))</f>
        <v>0</v>
      </c>
      <c r="J1656" s="210" t="s">
        <v>10359</v>
      </c>
      <c r="K1656" s="268">
        <v>0</v>
      </c>
      <c r="L1656" s="270" t="s">
        <v>10359</v>
      </c>
      <c r="M1656" s="270">
        <v>0</v>
      </c>
      <c r="N1656" s="270" t="s">
        <v>10359</v>
      </c>
      <c r="O1656" s="270">
        <v>0</v>
      </c>
      <c r="P1656" s="270" t="s">
        <v>10359</v>
      </c>
      <c r="Q1656" s="270">
        <v>0</v>
      </c>
      <c r="R1656" s="74"/>
      <c r="S1656" s="75" t="str">
        <f t="shared" si="138"/>
        <v>0000</v>
      </c>
      <c r="T1656" s="75" t="str">
        <f t="shared" si="136"/>
        <v>00000000000000000000000000000000</v>
      </c>
      <c r="V1656" s="197"/>
      <c r="W1656" s="75">
        <f t="shared" si="137"/>
        <v>0</v>
      </c>
      <c r="AE1656" s="479"/>
    </row>
    <row r="1657" spans="1:31" s="75" customFormat="1" ht="13.5" x14ac:dyDescent="0.2">
      <c r="A1657" s="211">
        <v>1654</v>
      </c>
      <c r="B1657" s="212" t="s">
        <v>6600</v>
      </c>
      <c r="C1657" s="213" t="s">
        <v>6600</v>
      </c>
      <c r="D1657" s="213" t="s">
        <v>6600</v>
      </c>
      <c r="E1657" s="213" t="s">
        <v>6600</v>
      </c>
      <c r="F1657" s="213" t="s">
        <v>6600</v>
      </c>
      <c r="G1657" s="214" t="s">
        <v>6600</v>
      </c>
      <c r="H1657" s="208" t="str">
        <f>IF(Input!F$4="GMH_OECC",J1657,IF(Input!F$4="GMH_XOEC",L1657,IF(Input!F$4="GMH_Korea",N1657,IF(Input!F$4="GMH_EU",P1657,IF(Input!F$4="Skysuper",#REF!,IF(Input!F$4="SkyII",#REF!,IF(Input!F$4="XO-8000",#REF!, "FALSE")))))))</f>
        <v>00</v>
      </c>
      <c r="I1657" s="209">
        <f>IF(Input!F$4="GMH_OECC",K1657,IF(Input!F$4="GMH_XOEC",M1657,IF(Input!F$4="GMH_Korea",O1657,IF(Input!F$4="GMH_EU",Q1657,IF(Input!F$4="Skysuper",#REF!,IF(Input!F$4="SkyII",#REF!,IF(Input!F$4="XO-8000",#REF!, "FALSE")))))))</f>
        <v>0</v>
      </c>
      <c r="J1657" s="210" t="s">
        <v>10359</v>
      </c>
      <c r="K1657" s="268">
        <v>0</v>
      </c>
      <c r="L1657" s="270" t="s">
        <v>10359</v>
      </c>
      <c r="M1657" s="270">
        <v>0</v>
      </c>
      <c r="N1657" s="270" t="s">
        <v>10359</v>
      </c>
      <c r="O1657" s="270">
        <v>0</v>
      </c>
      <c r="P1657" s="270" t="s">
        <v>10359</v>
      </c>
      <c r="Q1657" s="270">
        <v>0</v>
      </c>
      <c r="R1657" s="74"/>
      <c r="S1657" s="75" t="str">
        <f t="shared" si="138"/>
        <v>0000</v>
      </c>
      <c r="T1657" s="75" t="str">
        <f t="shared" si="136"/>
        <v>00000000000000000000000000000000</v>
      </c>
      <c r="V1657" s="197"/>
      <c r="W1657" s="75">
        <f t="shared" si="137"/>
        <v>0</v>
      </c>
      <c r="AE1657" s="479"/>
    </row>
    <row r="1658" spans="1:31" s="75" customFormat="1" ht="13.5" x14ac:dyDescent="0.2">
      <c r="A1658" s="211">
        <v>1655</v>
      </c>
      <c r="B1658" s="212" t="s">
        <v>6600</v>
      </c>
      <c r="C1658" s="213" t="s">
        <v>6600</v>
      </c>
      <c r="D1658" s="213" t="s">
        <v>6600</v>
      </c>
      <c r="E1658" s="213" t="s">
        <v>6600</v>
      </c>
      <c r="F1658" s="213" t="s">
        <v>6600</v>
      </c>
      <c r="G1658" s="214" t="s">
        <v>6600</v>
      </c>
      <c r="H1658" s="208" t="str">
        <f>IF(Input!F$4="GMH_OECC",J1658,IF(Input!F$4="GMH_XOEC",L1658,IF(Input!F$4="GMH_Korea",N1658,IF(Input!F$4="GMH_EU",P1658,IF(Input!F$4="Skysuper",#REF!,IF(Input!F$4="SkyII",#REF!,IF(Input!F$4="XO-8000",#REF!, "FALSE")))))))</f>
        <v>00</v>
      </c>
      <c r="I1658" s="209">
        <f>IF(Input!F$4="GMH_OECC",K1658,IF(Input!F$4="GMH_XOEC",M1658,IF(Input!F$4="GMH_Korea",O1658,IF(Input!F$4="GMH_EU",Q1658,IF(Input!F$4="Skysuper",#REF!,IF(Input!F$4="SkyII",#REF!,IF(Input!F$4="XO-8000",#REF!, "FALSE")))))))</f>
        <v>0</v>
      </c>
      <c r="J1658" s="210" t="s">
        <v>10359</v>
      </c>
      <c r="K1658" s="268">
        <v>0</v>
      </c>
      <c r="L1658" s="270" t="s">
        <v>10359</v>
      </c>
      <c r="M1658" s="270">
        <v>0</v>
      </c>
      <c r="N1658" s="270" t="s">
        <v>10359</v>
      </c>
      <c r="O1658" s="270">
        <v>0</v>
      </c>
      <c r="P1658" s="270" t="s">
        <v>10359</v>
      </c>
      <c r="Q1658" s="270">
        <v>0</v>
      </c>
      <c r="R1658" s="74"/>
      <c r="S1658" s="75" t="str">
        <f t="shared" si="138"/>
        <v>0000</v>
      </c>
      <c r="T1658" s="75" t="str">
        <f t="shared" si="136"/>
        <v>00000000000000000000000000000000</v>
      </c>
      <c r="V1658" s="197"/>
      <c r="W1658" s="75">
        <f t="shared" si="137"/>
        <v>0</v>
      </c>
      <c r="AE1658" s="479"/>
    </row>
    <row r="1659" spans="1:31" s="75" customFormat="1" ht="13.5" x14ac:dyDescent="0.2">
      <c r="A1659" s="211">
        <v>1656</v>
      </c>
      <c r="B1659" s="212" t="s">
        <v>6600</v>
      </c>
      <c r="C1659" s="213" t="s">
        <v>6600</v>
      </c>
      <c r="D1659" s="213" t="s">
        <v>6600</v>
      </c>
      <c r="E1659" s="213" t="s">
        <v>6600</v>
      </c>
      <c r="F1659" s="213" t="s">
        <v>6600</v>
      </c>
      <c r="G1659" s="214" t="s">
        <v>6600</v>
      </c>
      <c r="H1659" s="208" t="str">
        <f>IF(Input!F$4="GMH_OECC",J1659,IF(Input!F$4="GMH_XOEC",L1659,IF(Input!F$4="GMH_Korea",N1659,IF(Input!F$4="GMH_EU",P1659,IF(Input!F$4="Skysuper",#REF!,IF(Input!F$4="SkyII",#REF!,IF(Input!F$4="XO-8000",#REF!, "FALSE")))))))</f>
        <v>00</v>
      </c>
      <c r="I1659" s="209">
        <f>IF(Input!F$4="GMH_OECC",K1659,IF(Input!F$4="GMH_XOEC",M1659,IF(Input!F$4="GMH_Korea",O1659,IF(Input!F$4="GMH_EU",Q1659,IF(Input!F$4="Skysuper",#REF!,IF(Input!F$4="SkyII",#REF!,IF(Input!F$4="XO-8000",#REF!, "FALSE")))))))</f>
        <v>0</v>
      </c>
      <c r="J1659" s="210" t="s">
        <v>10359</v>
      </c>
      <c r="K1659" s="268">
        <v>0</v>
      </c>
      <c r="L1659" s="270" t="s">
        <v>10359</v>
      </c>
      <c r="M1659" s="270">
        <v>0</v>
      </c>
      <c r="N1659" s="270" t="s">
        <v>10359</v>
      </c>
      <c r="O1659" s="270">
        <v>0</v>
      </c>
      <c r="P1659" s="270" t="s">
        <v>10359</v>
      </c>
      <c r="Q1659" s="270">
        <v>0</v>
      </c>
      <c r="R1659" s="74"/>
      <c r="S1659" s="75" t="str">
        <f t="shared" si="138"/>
        <v>0000</v>
      </c>
      <c r="T1659" s="75" t="str">
        <f t="shared" si="136"/>
        <v>00000000000000000000000000000000</v>
      </c>
      <c r="V1659" s="197"/>
      <c r="W1659" s="75">
        <f t="shared" si="137"/>
        <v>0</v>
      </c>
      <c r="AE1659" s="479"/>
    </row>
    <row r="1660" spans="1:31" s="75" customFormat="1" ht="13.5" x14ac:dyDescent="0.2">
      <c r="A1660" s="211">
        <v>1657</v>
      </c>
      <c r="B1660" s="212" t="s">
        <v>6600</v>
      </c>
      <c r="C1660" s="213" t="s">
        <v>6600</v>
      </c>
      <c r="D1660" s="213" t="s">
        <v>6600</v>
      </c>
      <c r="E1660" s="213" t="s">
        <v>6600</v>
      </c>
      <c r="F1660" s="213" t="s">
        <v>6600</v>
      </c>
      <c r="G1660" s="214" t="s">
        <v>6600</v>
      </c>
      <c r="H1660" s="208" t="str">
        <f>IF(Input!F$4="GMH_OECC",J1660,IF(Input!F$4="GMH_XOEC",L1660,IF(Input!F$4="GMH_Korea",N1660,IF(Input!F$4="GMH_EU",P1660,IF(Input!F$4="Skysuper",#REF!,IF(Input!F$4="SkyII",#REF!,IF(Input!F$4="XO-8000",#REF!, "FALSE")))))))</f>
        <v>00</v>
      </c>
      <c r="I1660" s="209">
        <f>IF(Input!F$4="GMH_OECC",K1660,IF(Input!F$4="GMH_XOEC",M1660,IF(Input!F$4="GMH_Korea",O1660,IF(Input!F$4="GMH_EU",Q1660,IF(Input!F$4="Skysuper",#REF!,IF(Input!F$4="SkyII",#REF!,IF(Input!F$4="XO-8000",#REF!, "FALSE")))))))</f>
        <v>0</v>
      </c>
      <c r="J1660" s="210" t="s">
        <v>10359</v>
      </c>
      <c r="K1660" s="268">
        <v>0</v>
      </c>
      <c r="L1660" s="270" t="s">
        <v>10359</v>
      </c>
      <c r="M1660" s="270">
        <v>0</v>
      </c>
      <c r="N1660" s="270" t="s">
        <v>10359</v>
      </c>
      <c r="O1660" s="270">
        <v>0</v>
      </c>
      <c r="P1660" s="270" t="s">
        <v>10359</v>
      </c>
      <c r="Q1660" s="270">
        <v>0</v>
      </c>
      <c r="R1660" s="74"/>
      <c r="S1660" s="75" t="str">
        <f t="shared" si="138"/>
        <v>0000</v>
      </c>
      <c r="T1660" s="75" t="str">
        <f t="shared" si="136"/>
        <v>00000000000000000000000000000000</v>
      </c>
      <c r="V1660" s="197"/>
      <c r="W1660" s="75">
        <f t="shared" si="137"/>
        <v>0</v>
      </c>
      <c r="AE1660" s="479"/>
    </row>
    <row r="1661" spans="1:31" s="75" customFormat="1" ht="13.5" x14ac:dyDescent="0.2">
      <c r="A1661" s="211">
        <v>1658</v>
      </c>
      <c r="B1661" s="212" t="s">
        <v>6600</v>
      </c>
      <c r="C1661" s="213" t="s">
        <v>6600</v>
      </c>
      <c r="D1661" s="213" t="s">
        <v>6600</v>
      </c>
      <c r="E1661" s="213" t="s">
        <v>6600</v>
      </c>
      <c r="F1661" s="213" t="s">
        <v>6600</v>
      </c>
      <c r="G1661" s="214" t="s">
        <v>6600</v>
      </c>
      <c r="H1661" s="208" t="str">
        <f>IF(Input!F$4="GMH_OECC",J1661,IF(Input!F$4="GMH_XOEC",L1661,IF(Input!F$4="GMH_Korea",N1661,IF(Input!F$4="GMH_EU",P1661,IF(Input!F$4="Skysuper",#REF!,IF(Input!F$4="SkyII",#REF!,IF(Input!F$4="XO-8000",#REF!, "FALSE")))))))</f>
        <v>00</v>
      </c>
      <c r="I1661" s="209">
        <f>IF(Input!F$4="GMH_OECC",K1661,IF(Input!F$4="GMH_XOEC",M1661,IF(Input!F$4="GMH_Korea",O1661,IF(Input!F$4="GMH_EU",Q1661,IF(Input!F$4="Skysuper",#REF!,IF(Input!F$4="SkyII",#REF!,IF(Input!F$4="XO-8000",#REF!, "FALSE")))))))</f>
        <v>0</v>
      </c>
      <c r="J1661" s="210" t="s">
        <v>10359</v>
      </c>
      <c r="K1661" s="268">
        <v>0</v>
      </c>
      <c r="L1661" s="270" t="s">
        <v>10359</v>
      </c>
      <c r="M1661" s="270">
        <v>0</v>
      </c>
      <c r="N1661" s="270" t="s">
        <v>10359</v>
      </c>
      <c r="O1661" s="270">
        <v>0</v>
      </c>
      <c r="P1661" s="270" t="s">
        <v>10359</v>
      </c>
      <c r="Q1661" s="270">
        <v>0</v>
      </c>
      <c r="R1661" s="74"/>
      <c r="S1661" s="75" t="str">
        <f t="shared" si="138"/>
        <v>0000</v>
      </c>
      <c r="T1661" s="75" t="str">
        <f t="shared" si="136"/>
        <v>00000000000000000000000000000000</v>
      </c>
      <c r="V1661" s="197"/>
      <c r="W1661" s="75">
        <f t="shared" si="137"/>
        <v>0</v>
      </c>
      <c r="AE1661" s="479"/>
    </row>
    <row r="1662" spans="1:31" s="75" customFormat="1" ht="13.5" x14ac:dyDescent="0.2">
      <c r="A1662" s="211">
        <v>1659</v>
      </c>
      <c r="B1662" s="212" t="s">
        <v>6600</v>
      </c>
      <c r="C1662" s="213" t="s">
        <v>6600</v>
      </c>
      <c r="D1662" s="213" t="s">
        <v>6600</v>
      </c>
      <c r="E1662" s="213" t="s">
        <v>6600</v>
      </c>
      <c r="F1662" s="213" t="s">
        <v>6600</v>
      </c>
      <c r="G1662" s="214" t="s">
        <v>6600</v>
      </c>
      <c r="H1662" s="208" t="str">
        <f>IF(Input!F$4="GMH_OECC",J1662,IF(Input!F$4="GMH_XOEC",L1662,IF(Input!F$4="GMH_Korea",N1662,IF(Input!F$4="GMH_EU",P1662,IF(Input!F$4="Skysuper",#REF!,IF(Input!F$4="SkyII",#REF!,IF(Input!F$4="XO-8000",#REF!, "FALSE")))))))</f>
        <v>00</v>
      </c>
      <c r="I1662" s="209">
        <f>IF(Input!F$4="GMH_OECC",K1662,IF(Input!F$4="GMH_XOEC",M1662,IF(Input!F$4="GMH_Korea",O1662,IF(Input!F$4="GMH_EU",Q1662,IF(Input!F$4="Skysuper",#REF!,IF(Input!F$4="SkyII",#REF!,IF(Input!F$4="XO-8000",#REF!, "FALSE")))))))</f>
        <v>0</v>
      </c>
      <c r="J1662" s="210" t="s">
        <v>10359</v>
      </c>
      <c r="K1662" s="268">
        <v>0</v>
      </c>
      <c r="L1662" s="270" t="s">
        <v>10359</v>
      </c>
      <c r="M1662" s="270">
        <v>0</v>
      </c>
      <c r="N1662" s="270" t="s">
        <v>10359</v>
      </c>
      <c r="O1662" s="270">
        <v>0</v>
      </c>
      <c r="P1662" s="270" t="s">
        <v>10359</v>
      </c>
      <c r="Q1662" s="270">
        <v>0</v>
      </c>
      <c r="R1662" s="74"/>
      <c r="S1662" s="75" t="str">
        <f t="shared" si="138"/>
        <v>0000</v>
      </c>
      <c r="T1662" s="75" t="str">
        <f t="shared" si="136"/>
        <v>00000000000000000000000000000000</v>
      </c>
      <c r="V1662" s="197"/>
      <c r="W1662" s="75">
        <f t="shared" si="137"/>
        <v>0</v>
      </c>
      <c r="AE1662" s="479"/>
    </row>
    <row r="1663" spans="1:31" s="75" customFormat="1" ht="13.5" x14ac:dyDescent="0.2">
      <c r="A1663" s="211">
        <v>1660</v>
      </c>
      <c r="B1663" s="212" t="s">
        <v>6600</v>
      </c>
      <c r="C1663" s="213" t="s">
        <v>6600</v>
      </c>
      <c r="D1663" s="213" t="s">
        <v>6600</v>
      </c>
      <c r="E1663" s="213" t="s">
        <v>6600</v>
      </c>
      <c r="F1663" s="213" t="s">
        <v>6600</v>
      </c>
      <c r="G1663" s="214" t="s">
        <v>6600</v>
      </c>
      <c r="H1663" s="208" t="str">
        <f>IF(Input!F$4="GMH_OECC",J1663,IF(Input!F$4="GMH_XOEC",L1663,IF(Input!F$4="GMH_Korea",N1663,IF(Input!F$4="GMH_EU",P1663,IF(Input!F$4="Skysuper",#REF!,IF(Input!F$4="SkyII",#REF!,IF(Input!F$4="XO-8000",#REF!, "FALSE")))))))</f>
        <v>00</v>
      </c>
      <c r="I1663" s="209">
        <f>IF(Input!F$4="GMH_OECC",K1663,IF(Input!F$4="GMH_XOEC",M1663,IF(Input!F$4="GMH_Korea",O1663,IF(Input!F$4="GMH_EU",Q1663,IF(Input!F$4="Skysuper",#REF!,IF(Input!F$4="SkyII",#REF!,IF(Input!F$4="XO-8000",#REF!, "FALSE")))))))</f>
        <v>0</v>
      </c>
      <c r="J1663" s="210" t="s">
        <v>10359</v>
      </c>
      <c r="K1663" s="268">
        <v>0</v>
      </c>
      <c r="L1663" s="270" t="s">
        <v>10359</v>
      </c>
      <c r="M1663" s="270">
        <v>0</v>
      </c>
      <c r="N1663" s="270" t="s">
        <v>10359</v>
      </c>
      <c r="O1663" s="270">
        <v>0</v>
      </c>
      <c r="P1663" s="270" t="s">
        <v>10359</v>
      </c>
      <c r="Q1663" s="270">
        <v>0</v>
      </c>
      <c r="R1663" s="74"/>
      <c r="S1663" s="75" t="str">
        <f t="shared" si="138"/>
        <v>0000</v>
      </c>
      <c r="T1663" s="75" t="str">
        <f t="shared" si="136"/>
        <v>00000000000000000000000000000000</v>
      </c>
      <c r="V1663" s="197"/>
      <c r="W1663" s="75">
        <f t="shared" si="137"/>
        <v>0</v>
      </c>
      <c r="AE1663" s="479"/>
    </row>
    <row r="1664" spans="1:31" s="75" customFormat="1" ht="13.5" x14ac:dyDescent="0.2">
      <c r="A1664" s="211">
        <v>1661</v>
      </c>
      <c r="B1664" s="212" t="s">
        <v>6600</v>
      </c>
      <c r="C1664" s="213" t="s">
        <v>6600</v>
      </c>
      <c r="D1664" s="213" t="s">
        <v>6600</v>
      </c>
      <c r="E1664" s="213" t="s">
        <v>6600</v>
      </c>
      <c r="F1664" s="213" t="s">
        <v>6600</v>
      </c>
      <c r="G1664" s="214" t="s">
        <v>6600</v>
      </c>
      <c r="H1664" s="208" t="str">
        <f>IF(Input!F$4="GMH_OECC",J1664,IF(Input!F$4="GMH_XOEC",L1664,IF(Input!F$4="GMH_Korea",N1664,IF(Input!F$4="GMH_EU",P1664,IF(Input!F$4="Skysuper",#REF!,IF(Input!F$4="SkyII",#REF!,IF(Input!F$4="XO-8000",#REF!, "FALSE")))))))</f>
        <v>00</v>
      </c>
      <c r="I1664" s="209">
        <f>IF(Input!F$4="GMH_OECC",K1664,IF(Input!F$4="GMH_XOEC",M1664,IF(Input!F$4="GMH_Korea",O1664,IF(Input!F$4="GMH_EU",Q1664,IF(Input!F$4="Skysuper",#REF!,IF(Input!F$4="SkyII",#REF!,IF(Input!F$4="XO-8000",#REF!, "FALSE")))))))</f>
        <v>0</v>
      </c>
      <c r="J1664" s="210" t="s">
        <v>10359</v>
      </c>
      <c r="K1664" s="268">
        <v>0</v>
      </c>
      <c r="L1664" s="270" t="s">
        <v>10359</v>
      </c>
      <c r="M1664" s="270">
        <v>0</v>
      </c>
      <c r="N1664" s="270" t="s">
        <v>10359</v>
      </c>
      <c r="O1664" s="270">
        <v>0</v>
      </c>
      <c r="P1664" s="270" t="s">
        <v>10359</v>
      </c>
      <c r="Q1664" s="270">
        <v>0</v>
      </c>
      <c r="R1664" s="74"/>
      <c r="S1664" s="75" t="str">
        <f t="shared" si="138"/>
        <v>0000</v>
      </c>
      <c r="T1664" s="75" t="str">
        <f t="shared" si="136"/>
        <v>00000000000000000000000000000000</v>
      </c>
      <c r="V1664" s="197"/>
      <c r="W1664" s="75">
        <f t="shared" si="137"/>
        <v>0</v>
      </c>
      <c r="AE1664" s="479"/>
    </row>
    <row r="1665" spans="1:31" s="75" customFormat="1" ht="13.5" x14ac:dyDescent="0.2">
      <c r="A1665" s="211">
        <v>1662</v>
      </c>
      <c r="B1665" s="212" t="s">
        <v>6600</v>
      </c>
      <c r="C1665" s="213" t="s">
        <v>6600</v>
      </c>
      <c r="D1665" s="213" t="s">
        <v>6600</v>
      </c>
      <c r="E1665" s="213" t="s">
        <v>6600</v>
      </c>
      <c r="F1665" s="213" t="s">
        <v>6600</v>
      </c>
      <c r="G1665" s="214" t="s">
        <v>6600</v>
      </c>
      <c r="H1665" s="208" t="str">
        <f>IF(Input!F$4="GMH_OECC",J1665,IF(Input!F$4="GMH_XOEC",L1665,IF(Input!F$4="GMH_Korea",N1665,IF(Input!F$4="GMH_EU",P1665,IF(Input!F$4="Skysuper",#REF!,IF(Input!F$4="SkyII",#REF!,IF(Input!F$4="XO-8000",#REF!, "FALSE")))))))</f>
        <v>00</v>
      </c>
      <c r="I1665" s="209">
        <f>IF(Input!F$4="GMH_OECC",K1665,IF(Input!F$4="GMH_XOEC",M1665,IF(Input!F$4="GMH_Korea",O1665,IF(Input!F$4="GMH_EU",Q1665,IF(Input!F$4="Skysuper",#REF!,IF(Input!F$4="SkyII",#REF!,IF(Input!F$4="XO-8000",#REF!, "FALSE")))))))</f>
        <v>0</v>
      </c>
      <c r="J1665" s="210" t="s">
        <v>10359</v>
      </c>
      <c r="K1665" s="268">
        <v>0</v>
      </c>
      <c r="L1665" s="270" t="s">
        <v>10359</v>
      </c>
      <c r="M1665" s="270">
        <v>0</v>
      </c>
      <c r="N1665" s="270" t="s">
        <v>10359</v>
      </c>
      <c r="O1665" s="270">
        <v>0</v>
      </c>
      <c r="P1665" s="270" t="s">
        <v>10359</v>
      </c>
      <c r="Q1665" s="270">
        <v>0</v>
      </c>
      <c r="R1665" s="74"/>
      <c r="S1665" s="75" t="str">
        <f t="shared" si="138"/>
        <v>0000</v>
      </c>
      <c r="T1665" s="75" t="str">
        <f t="shared" si="136"/>
        <v>00000000000000000000000000000000</v>
      </c>
      <c r="V1665" s="197"/>
      <c r="W1665" s="75">
        <f t="shared" si="137"/>
        <v>0</v>
      </c>
      <c r="AE1665" s="479"/>
    </row>
    <row r="1666" spans="1:31" s="75" customFormat="1" ht="13.5" x14ac:dyDescent="0.2">
      <c r="A1666" s="211">
        <v>1663</v>
      </c>
      <c r="B1666" s="212" t="s">
        <v>6600</v>
      </c>
      <c r="C1666" s="213" t="s">
        <v>6600</v>
      </c>
      <c r="D1666" s="213" t="s">
        <v>6600</v>
      </c>
      <c r="E1666" s="213" t="s">
        <v>6600</v>
      </c>
      <c r="F1666" s="213" t="s">
        <v>6600</v>
      </c>
      <c r="G1666" s="214" t="s">
        <v>6600</v>
      </c>
      <c r="H1666" s="208" t="str">
        <f>IF(Input!F$4="GMH_OECC",J1666,IF(Input!F$4="GMH_XOEC",L1666,IF(Input!F$4="GMH_Korea",N1666,IF(Input!F$4="GMH_EU",P1666,IF(Input!F$4="Skysuper",#REF!,IF(Input!F$4="SkyII",#REF!,IF(Input!F$4="XO-8000",#REF!, "FALSE")))))))</f>
        <v>00</v>
      </c>
      <c r="I1666" s="209">
        <f>IF(Input!F$4="GMH_OECC",K1666,IF(Input!F$4="GMH_XOEC",M1666,IF(Input!F$4="GMH_Korea",O1666,IF(Input!F$4="GMH_EU",Q1666,IF(Input!F$4="Skysuper",#REF!,IF(Input!F$4="SkyII",#REF!,IF(Input!F$4="XO-8000",#REF!, "FALSE")))))))</f>
        <v>0</v>
      </c>
      <c r="J1666" s="210" t="s">
        <v>10359</v>
      </c>
      <c r="K1666" s="268">
        <v>0</v>
      </c>
      <c r="L1666" s="270" t="s">
        <v>10359</v>
      </c>
      <c r="M1666" s="270">
        <v>0</v>
      </c>
      <c r="N1666" s="270" t="s">
        <v>10359</v>
      </c>
      <c r="O1666" s="270">
        <v>0</v>
      </c>
      <c r="P1666" s="270" t="s">
        <v>10359</v>
      </c>
      <c r="Q1666" s="270">
        <v>0</v>
      </c>
      <c r="R1666" s="74"/>
      <c r="S1666" s="75" t="str">
        <f t="shared" si="138"/>
        <v>0000</v>
      </c>
      <c r="T1666" s="75" t="str">
        <f t="shared" si="136"/>
        <v>00000000000000000000000000000000</v>
      </c>
      <c r="V1666" s="197"/>
      <c r="W1666" s="75">
        <f t="shared" si="137"/>
        <v>0</v>
      </c>
      <c r="AE1666" s="479"/>
    </row>
    <row r="1667" spans="1:31" s="75" customFormat="1" ht="13.5" x14ac:dyDescent="0.2">
      <c r="A1667" s="211">
        <v>1664</v>
      </c>
      <c r="B1667" s="212" t="s">
        <v>6600</v>
      </c>
      <c r="C1667" s="213" t="s">
        <v>6600</v>
      </c>
      <c r="D1667" s="213" t="s">
        <v>6600</v>
      </c>
      <c r="E1667" s="213" t="s">
        <v>6600</v>
      </c>
      <c r="F1667" s="213" t="s">
        <v>6600</v>
      </c>
      <c r="G1667" s="214" t="s">
        <v>6600</v>
      </c>
      <c r="H1667" s="208" t="str">
        <f>IF(Input!F$4="GMH_OECC",J1667,IF(Input!F$4="GMH_XOEC",L1667,IF(Input!F$4="GMH_Korea",N1667,IF(Input!F$4="GMH_EU",P1667,IF(Input!F$4="Skysuper",#REF!,IF(Input!F$4="SkyII",#REF!,IF(Input!F$4="XO-8000",#REF!, "FALSE")))))))</f>
        <v>00</v>
      </c>
      <c r="I1667" s="209">
        <f>IF(Input!F$4="GMH_OECC",K1667,IF(Input!F$4="GMH_XOEC",M1667,IF(Input!F$4="GMH_Korea",O1667,IF(Input!F$4="GMH_EU",Q1667,IF(Input!F$4="Skysuper",#REF!,IF(Input!F$4="SkyII",#REF!,IF(Input!F$4="XO-8000",#REF!, "FALSE")))))))</f>
        <v>0</v>
      </c>
      <c r="J1667" s="210" t="s">
        <v>10359</v>
      </c>
      <c r="K1667" s="268">
        <v>0</v>
      </c>
      <c r="L1667" s="270" t="s">
        <v>10359</v>
      </c>
      <c r="M1667" s="270">
        <v>0</v>
      </c>
      <c r="N1667" s="270" t="s">
        <v>10359</v>
      </c>
      <c r="O1667" s="270">
        <v>0</v>
      </c>
      <c r="P1667" s="270" t="s">
        <v>10359</v>
      </c>
      <c r="Q1667" s="270">
        <v>0</v>
      </c>
      <c r="R1667" s="74"/>
      <c r="S1667" s="75" t="str">
        <f t="shared" si="138"/>
        <v>0000</v>
      </c>
      <c r="T1667" s="75" t="str">
        <f t="shared" si="136"/>
        <v>00000000000000000000000000000000</v>
      </c>
      <c r="V1667" s="197"/>
      <c r="W1667" s="75">
        <f t="shared" si="137"/>
        <v>0</v>
      </c>
      <c r="AE1667" s="479"/>
    </row>
    <row r="1668" spans="1:31" s="75" customFormat="1" ht="13.5" x14ac:dyDescent="0.2">
      <c r="A1668" s="211">
        <v>1665</v>
      </c>
      <c r="B1668" s="212" t="s">
        <v>6600</v>
      </c>
      <c r="C1668" s="213" t="s">
        <v>6600</v>
      </c>
      <c r="D1668" s="213" t="s">
        <v>6600</v>
      </c>
      <c r="E1668" s="213" t="s">
        <v>6600</v>
      </c>
      <c r="F1668" s="213" t="s">
        <v>6600</v>
      </c>
      <c r="G1668" s="214" t="s">
        <v>6600</v>
      </c>
      <c r="H1668" s="208" t="str">
        <f>IF(Input!F$4="GMH_OECC",J1668,IF(Input!F$4="GMH_XOEC",L1668,IF(Input!F$4="GMH_Korea",N1668,IF(Input!F$4="GMH_EU",P1668,IF(Input!F$4="Skysuper",#REF!,IF(Input!F$4="SkyII",#REF!,IF(Input!F$4="XO-8000",#REF!, "FALSE")))))))</f>
        <v>00</v>
      </c>
      <c r="I1668" s="209">
        <f>IF(Input!F$4="GMH_OECC",K1668,IF(Input!F$4="GMH_XOEC",M1668,IF(Input!F$4="GMH_Korea",O1668,IF(Input!F$4="GMH_EU",Q1668,IF(Input!F$4="Skysuper",#REF!,IF(Input!F$4="SkyII",#REF!,IF(Input!F$4="XO-8000",#REF!, "FALSE")))))))</f>
        <v>0</v>
      </c>
      <c r="J1668" s="210" t="s">
        <v>10359</v>
      </c>
      <c r="K1668" s="268">
        <v>0</v>
      </c>
      <c r="L1668" s="270" t="s">
        <v>10359</v>
      </c>
      <c r="M1668" s="270">
        <v>0</v>
      </c>
      <c r="N1668" s="270" t="s">
        <v>10359</v>
      </c>
      <c r="O1668" s="270">
        <v>0</v>
      </c>
      <c r="P1668" s="270" t="s">
        <v>10359</v>
      </c>
      <c r="Q1668" s="270">
        <v>0</v>
      </c>
      <c r="R1668" s="74"/>
      <c r="S1668" s="75" t="str">
        <f t="shared" si="138"/>
        <v>0000</v>
      </c>
      <c r="T1668" s="75" t="str">
        <f t="shared" ref="T1668:T1731" si="139">CONCATENATE(S1668,S1669,S1670,S1671,S1672,S1673,S1674,S1675)</f>
        <v>00000000000000000000000000000000</v>
      </c>
      <c r="V1668" s="197"/>
      <c r="W1668" s="75">
        <f t="shared" si="137"/>
        <v>0</v>
      </c>
      <c r="AE1668" s="479"/>
    </row>
    <row r="1669" spans="1:31" s="75" customFormat="1" ht="13.5" x14ac:dyDescent="0.2">
      <c r="A1669" s="211">
        <v>1666</v>
      </c>
      <c r="B1669" s="212" t="s">
        <v>6600</v>
      </c>
      <c r="C1669" s="213" t="s">
        <v>6600</v>
      </c>
      <c r="D1669" s="213" t="s">
        <v>6600</v>
      </c>
      <c r="E1669" s="213" t="s">
        <v>6600</v>
      </c>
      <c r="F1669" s="213" t="s">
        <v>6600</v>
      </c>
      <c r="G1669" s="214" t="s">
        <v>6600</v>
      </c>
      <c r="H1669" s="208" t="str">
        <f>IF(Input!F$4="GMH_OECC",J1669,IF(Input!F$4="GMH_XOEC",L1669,IF(Input!F$4="GMH_Korea",N1669,IF(Input!F$4="GMH_EU",P1669,IF(Input!F$4="Skysuper",#REF!,IF(Input!F$4="SkyII",#REF!,IF(Input!F$4="XO-8000",#REF!, "FALSE")))))))</f>
        <v>00</v>
      </c>
      <c r="I1669" s="209">
        <f>IF(Input!F$4="GMH_OECC",K1669,IF(Input!F$4="GMH_XOEC",M1669,IF(Input!F$4="GMH_Korea",O1669,IF(Input!F$4="GMH_EU",Q1669,IF(Input!F$4="Skysuper",#REF!,IF(Input!F$4="SkyII",#REF!,IF(Input!F$4="XO-8000",#REF!, "FALSE")))))))</f>
        <v>0</v>
      </c>
      <c r="J1669" s="210" t="s">
        <v>10359</v>
      </c>
      <c r="K1669" s="268">
        <v>0</v>
      </c>
      <c r="L1669" s="270" t="s">
        <v>10359</v>
      </c>
      <c r="M1669" s="270">
        <v>0</v>
      </c>
      <c r="N1669" s="270" t="s">
        <v>10359</v>
      </c>
      <c r="O1669" s="270">
        <v>0</v>
      </c>
      <c r="P1669" s="270" t="s">
        <v>10359</v>
      </c>
      <c r="Q1669" s="270">
        <v>0</v>
      </c>
      <c r="R1669" s="74"/>
      <c r="S1669" s="75" t="str">
        <f t="shared" si="138"/>
        <v>0000</v>
      </c>
      <c r="T1669" s="75" t="str">
        <f t="shared" si="139"/>
        <v>00000000000000000000000000000000</v>
      </c>
      <c r="V1669" s="197"/>
      <c r="W1669" s="75">
        <f t="shared" si="137"/>
        <v>0</v>
      </c>
      <c r="AE1669" s="479"/>
    </row>
    <row r="1670" spans="1:31" s="75" customFormat="1" ht="13.5" x14ac:dyDescent="0.2">
      <c r="A1670" s="211">
        <v>1667</v>
      </c>
      <c r="B1670" s="212" t="s">
        <v>6600</v>
      </c>
      <c r="C1670" s="213" t="s">
        <v>6600</v>
      </c>
      <c r="D1670" s="213" t="s">
        <v>6600</v>
      </c>
      <c r="E1670" s="213" t="s">
        <v>6600</v>
      </c>
      <c r="F1670" s="213" t="s">
        <v>6600</v>
      </c>
      <c r="G1670" s="214" t="s">
        <v>6600</v>
      </c>
      <c r="H1670" s="208" t="str">
        <f>IF(Input!F$4="GMH_OECC",J1670,IF(Input!F$4="GMH_XOEC",L1670,IF(Input!F$4="GMH_Korea",N1670,IF(Input!F$4="GMH_EU",P1670,IF(Input!F$4="Skysuper",#REF!,IF(Input!F$4="SkyII",#REF!,IF(Input!F$4="XO-8000",#REF!, "FALSE")))))))</f>
        <v>00</v>
      </c>
      <c r="I1670" s="209">
        <f>IF(Input!F$4="GMH_OECC",K1670,IF(Input!F$4="GMH_XOEC",M1670,IF(Input!F$4="GMH_Korea",O1670,IF(Input!F$4="GMH_EU",Q1670,IF(Input!F$4="Skysuper",#REF!,IF(Input!F$4="SkyII",#REF!,IF(Input!F$4="XO-8000",#REF!, "FALSE")))))))</f>
        <v>0</v>
      </c>
      <c r="J1670" s="210" t="s">
        <v>10359</v>
      </c>
      <c r="K1670" s="268">
        <v>0</v>
      </c>
      <c r="L1670" s="270" t="s">
        <v>10359</v>
      </c>
      <c r="M1670" s="270">
        <v>0</v>
      </c>
      <c r="N1670" s="270" t="s">
        <v>10359</v>
      </c>
      <c r="O1670" s="270">
        <v>0</v>
      </c>
      <c r="P1670" s="270" t="s">
        <v>10359</v>
      </c>
      <c r="Q1670" s="270">
        <v>0</v>
      </c>
      <c r="R1670" s="74"/>
      <c r="S1670" s="75" t="str">
        <f t="shared" si="138"/>
        <v>0000</v>
      </c>
      <c r="T1670" s="75" t="str">
        <f t="shared" si="139"/>
        <v>00000000000000000000000000000000</v>
      </c>
      <c r="V1670" s="197"/>
      <c r="W1670" s="75">
        <f t="shared" ref="W1670:W1733" si="140">HEX2DEC(RIGHT(S1670,2))+HEX2DEC(RIGHT(S1671,2))+HEX2DEC(RIGHT(S1672,2))+HEX2DEC(RIGHT(S1673,2))+HEX2DEC(LEFT(S1670,2))+HEX2DEC(LEFT(S1671,2))+HEX2DEC(LEFT(S1672,2))+HEX2DEC(LEFT(S1673,2))+HEX2DEC(RIGHT(S1674,2))+HEX2DEC(RIGHT(S1675,2))+HEX2DEC(RIGHT(S1676,2))+HEX2DEC(RIGHT(S1677,2))+HEX2DEC(LEFT(S1674,2))+HEX2DEC(LEFT(S1675,2))+HEX2DEC(LEFT(S1676,2))+HEX2DEC(LEFT(S1677,2))</f>
        <v>0</v>
      </c>
      <c r="AE1670" s="479"/>
    </row>
    <row r="1671" spans="1:31" s="75" customFormat="1" ht="13.5" x14ac:dyDescent="0.2">
      <c r="A1671" s="211">
        <v>1668</v>
      </c>
      <c r="B1671" s="212" t="s">
        <v>6600</v>
      </c>
      <c r="C1671" s="213" t="s">
        <v>6600</v>
      </c>
      <c r="D1671" s="213" t="s">
        <v>6600</v>
      </c>
      <c r="E1671" s="213" t="s">
        <v>6600</v>
      </c>
      <c r="F1671" s="213" t="s">
        <v>6600</v>
      </c>
      <c r="G1671" s="214" t="s">
        <v>6600</v>
      </c>
      <c r="H1671" s="208" t="str">
        <f>IF(Input!F$4="GMH_OECC",J1671,IF(Input!F$4="GMH_XOEC",L1671,IF(Input!F$4="GMH_Korea",N1671,IF(Input!F$4="GMH_EU",P1671,IF(Input!F$4="Skysuper",#REF!,IF(Input!F$4="SkyII",#REF!,IF(Input!F$4="XO-8000",#REF!, "FALSE")))))))</f>
        <v>00</v>
      </c>
      <c r="I1671" s="209">
        <f>IF(Input!F$4="GMH_OECC",K1671,IF(Input!F$4="GMH_XOEC",M1671,IF(Input!F$4="GMH_Korea",O1671,IF(Input!F$4="GMH_EU",Q1671,IF(Input!F$4="Skysuper",#REF!,IF(Input!F$4="SkyII",#REF!,IF(Input!F$4="XO-8000",#REF!, "FALSE")))))))</f>
        <v>0</v>
      </c>
      <c r="J1671" s="210" t="s">
        <v>10359</v>
      </c>
      <c r="K1671" s="268">
        <v>0</v>
      </c>
      <c r="L1671" s="270" t="s">
        <v>10359</v>
      </c>
      <c r="M1671" s="270">
        <v>0</v>
      </c>
      <c r="N1671" s="270" t="s">
        <v>10359</v>
      </c>
      <c r="O1671" s="270">
        <v>0</v>
      </c>
      <c r="P1671" s="270" t="s">
        <v>10359</v>
      </c>
      <c r="Q1671" s="270">
        <v>0</v>
      </c>
      <c r="R1671" s="74"/>
      <c r="S1671" s="75" t="str">
        <f t="shared" si="138"/>
        <v>0000</v>
      </c>
      <c r="T1671" s="75" t="str">
        <f t="shared" si="139"/>
        <v>00000000000000000000000000000000</v>
      </c>
      <c r="V1671" s="197"/>
      <c r="W1671" s="75">
        <f t="shared" si="140"/>
        <v>0</v>
      </c>
      <c r="AE1671" s="479"/>
    </row>
    <row r="1672" spans="1:31" s="75" customFormat="1" ht="13.5" x14ac:dyDescent="0.2">
      <c r="A1672" s="211">
        <v>1669</v>
      </c>
      <c r="B1672" s="212" t="s">
        <v>6600</v>
      </c>
      <c r="C1672" s="213" t="s">
        <v>6600</v>
      </c>
      <c r="D1672" s="213" t="s">
        <v>6600</v>
      </c>
      <c r="E1672" s="213" t="s">
        <v>6600</v>
      </c>
      <c r="F1672" s="213" t="s">
        <v>6600</v>
      </c>
      <c r="G1672" s="214" t="s">
        <v>6600</v>
      </c>
      <c r="H1672" s="208" t="str">
        <f>IF(Input!F$4="GMH_OECC",J1672,IF(Input!F$4="GMH_XOEC",L1672,IF(Input!F$4="GMH_Korea",N1672,IF(Input!F$4="GMH_EU",P1672,IF(Input!F$4="Skysuper",#REF!,IF(Input!F$4="SkyII",#REF!,IF(Input!F$4="XO-8000",#REF!, "FALSE")))))))</f>
        <v>00</v>
      </c>
      <c r="I1672" s="209">
        <f>IF(Input!F$4="GMH_OECC",K1672,IF(Input!F$4="GMH_XOEC",M1672,IF(Input!F$4="GMH_Korea",O1672,IF(Input!F$4="GMH_EU",Q1672,IF(Input!F$4="Skysuper",#REF!,IF(Input!F$4="SkyII",#REF!,IF(Input!F$4="XO-8000",#REF!, "FALSE")))))))</f>
        <v>0</v>
      </c>
      <c r="J1672" s="210" t="s">
        <v>10359</v>
      </c>
      <c r="K1672" s="268">
        <v>0</v>
      </c>
      <c r="L1672" s="270" t="s">
        <v>10359</v>
      </c>
      <c r="M1672" s="270">
        <v>0</v>
      </c>
      <c r="N1672" s="270" t="s">
        <v>10359</v>
      </c>
      <c r="O1672" s="270">
        <v>0</v>
      </c>
      <c r="P1672" s="270" t="s">
        <v>10359</v>
      </c>
      <c r="Q1672" s="270">
        <v>0</v>
      </c>
      <c r="R1672" s="74"/>
      <c r="S1672" s="75" t="str">
        <f t="shared" si="138"/>
        <v>0000</v>
      </c>
      <c r="T1672" s="75" t="str">
        <f t="shared" si="139"/>
        <v>00000000000000000000000000000000</v>
      </c>
      <c r="V1672" s="197"/>
      <c r="W1672" s="75">
        <f t="shared" si="140"/>
        <v>0</v>
      </c>
      <c r="AE1672" s="479"/>
    </row>
    <row r="1673" spans="1:31" s="75" customFormat="1" ht="13.5" x14ac:dyDescent="0.2">
      <c r="A1673" s="211">
        <v>1670</v>
      </c>
      <c r="B1673" s="212" t="s">
        <v>6600</v>
      </c>
      <c r="C1673" s="213" t="s">
        <v>6600</v>
      </c>
      <c r="D1673" s="213" t="s">
        <v>6600</v>
      </c>
      <c r="E1673" s="213" t="s">
        <v>6600</v>
      </c>
      <c r="F1673" s="213" t="s">
        <v>6600</v>
      </c>
      <c r="G1673" s="214" t="s">
        <v>6600</v>
      </c>
      <c r="H1673" s="208" t="str">
        <f>IF(Input!F$4="GMH_OECC",J1673,IF(Input!F$4="GMH_XOEC",L1673,IF(Input!F$4="GMH_Korea",N1673,IF(Input!F$4="GMH_EU",P1673,IF(Input!F$4="Skysuper",#REF!,IF(Input!F$4="SkyII",#REF!,IF(Input!F$4="XO-8000",#REF!, "FALSE")))))))</f>
        <v>00</v>
      </c>
      <c r="I1673" s="209">
        <f>IF(Input!F$4="GMH_OECC",K1673,IF(Input!F$4="GMH_XOEC",M1673,IF(Input!F$4="GMH_Korea",O1673,IF(Input!F$4="GMH_EU",Q1673,IF(Input!F$4="Skysuper",#REF!,IF(Input!F$4="SkyII",#REF!,IF(Input!F$4="XO-8000",#REF!, "FALSE")))))))</f>
        <v>0</v>
      </c>
      <c r="J1673" s="210" t="s">
        <v>10359</v>
      </c>
      <c r="K1673" s="268">
        <v>0</v>
      </c>
      <c r="L1673" s="270" t="s">
        <v>10359</v>
      </c>
      <c r="M1673" s="270">
        <v>0</v>
      </c>
      <c r="N1673" s="270" t="s">
        <v>10359</v>
      </c>
      <c r="O1673" s="270">
        <v>0</v>
      </c>
      <c r="P1673" s="270" t="s">
        <v>10359</v>
      </c>
      <c r="Q1673" s="270">
        <v>0</v>
      </c>
      <c r="R1673" s="74"/>
      <c r="S1673" s="75" t="str">
        <f t="shared" si="138"/>
        <v>0000</v>
      </c>
      <c r="T1673" s="75" t="str">
        <f t="shared" si="139"/>
        <v>00000000000000000000000000000000</v>
      </c>
      <c r="V1673" s="197"/>
      <c r="W1673" s="75">
        <f t="shared" si="140"/>
        <v>0</v>
      </c>
      <c r="AE1673" s="479"/>
    </row>
    <row r="1674" spans="1:31" s="75" customFormat="1" ht="13.5" x14ac:dyDescent="0.2">
      <c r="A1674" s="211">
        <v>1671</v>
      </c>
      <c r="B1674" s="212" t="s">
        <v>6600</v>
      </c>
      <c r="C1674" s="213" t="s">
        <v>6600</v>
      </c>
      <c r="D1674" s="213" t="s">
        <v>6600</v>
      </c>
      <c r="E1674" s="213" t="s">
        <v>6600</v>
      </c>
      <c r="F1674" s="213" t="s">
        <v>6600</v>
      </c>
      <c r="G1674" s="214" t="s">
        <v>6600</v>
      </c>
      <c r="H1674" s="208" t="str">
        <f>IF(Input!F$4="GMH_OECC",J1674,IF(Input!F$4="GMH_XOEC",L1674,IF(Input!F$4="GMH_Korea",N1674,IF(Input!F$4="GMH_EU",P1674,IF(Input!F$4="Skysuper",#REF!,IF(Input!F$4="SkyII",#REF!,IF(Input!F$4="XO-8000",#REF!, "FALSE")))))))</f>
        <v>00</v>
      </c>
      <c r="I1674" s="209">
        <f>IF(Input!F$4="GMH_OECC",K1674,IF(Input!F$4="GMH_XOEC",M1674,IF(Input!F$4="GMH_Korea",O1674,IF(Input!F$4="GMH_EU",Q1674,IF(Input!F$4="Skysuper",#REF!,IF(Input!F$4="SkyII",#REF!,IF(Input!F$4="XO-8000",#REF!, "FALSE")))))))</f>
        <v>0</v>
      </c>
      <c r="J1674" s="210" t="s">
        <v>10359</v>
      </c>
      <c r="K1674" s="268">
        <v>0</v>
      </c>
      <c r="L1674" s="270" t="s">
        <v>10359</v>
      </c>
      <c r="M1674" s="270">
        <v>0</v>
      </c>
      <c r="N1674" s="270" t="s">
        <v>10359</v>
      </c>
      <c r="O1674" s="270">
        <v>0</v>
      </c>
      <c r="P1674" s="270" t="s">
        <v>10359</v>
      </c>
      <c r="Q1674" s="270">
        <v>0</v>
      </c>
      <c r="R1674" s="74"/>
      <c r="S1674" s="75" t="str">
        <f t="shared" si="138"/>
        <v>0000</v>
      </c>
      <c r="T1674" s="75" t="str">
        <f t="shared" si="139"/>
        <v>00000000000000000000000000000000</v>
      </c>
      <c r="V1674" s="197"/>
      <c r="W1674" s="75">
        <f t="shared" si="140"/>
        <v>0</v>
      </c>
      <c r="AE1674" s="479"/>
    </row>
    <row r="1675" spans="1:31" s="75" customFormat="1" ht="13.5" x14ac:dyDescent="0.2">
      <c r="A1675" s="211">
        <v>1672</v>
      </c>
      <c r="B1675" s="212" t="s">
        <v>6600</v>
      </c>
      <c r="C1675" s="213" t="s">
        <v>6600</v>
      </c>
      <c r="D1675" s="213" t="s">
        <v>6600</v>
      </c>
      <c r="E1675" s="213" t="s">
        <v>6600</v>
      </c>
      <c r="F1675" s="213" t="s">
        <v>6600</v>
      </c>
      <c r="G1675" s="214" t="s">
        <v>6600</v>
      </c>
      <c r="H1675" s="208" t="str">
        <f>IF(Input!F$4="GMH_OECC",J1675,IF(Input!F$4="GMH_XOEC",L1675,IF(Input!F$4="GMH_Korea",N1675,IF(Input!F$4="GMH_EU",P1675,IF(Input!F$4="Skysuper",#REF!,IF(Input!F$4="SkyII",#REF!,IF(Input!F$4="XO-8000",#REF!, "FALSE")))))))</f>
        <v>00</v>
      </c>
      <c r="I1675" s="209">
        <f>IF(Input!F$4="GMH_OECC",K1675,IF(Input!F$4="GMH_XOEC",M1675,IF(Input!F$4="GMH_Korea",O1675,IF(Input!F$4="GMH_EU",Q1675,IF(Input!F$4="Skysuper",#REF!,IF(Input!F$4="SkyII",#REF!,IF(Input!F$4="XO-8000",#REF!, "FALSE")))))))</f>
        <v>0</v>
      </c>
      <c r="J1675" s="210" t="s">
        <v>10359</v>
      </c>
      <c r="K1675" s="268">
        <v>0</v>
      </c>
      <c r="L1675" s="270" t="s">
        <v>10359</v>
      </c>
      <c r="M1675" s="270">
        <v>0</v>
      </c>
      <c r="N1675" s="270" t="s">
        <v>10359</v>
      </c>
      <c r="O1675" s="270">
        <v>0</v>
      </c>
      <c r="P1675" s="270" t="s">
        <v>10359</v>
      </c>
      <c r="Q1675" s="270">
        <v>0</v>
      </c>
      <c r="R1675" s="74"/>
      <c r="S1675" s="75" t="str">
        <f t="shared" si="138"/>
        <v>0000</v>
      </c>
      <c r="T1675" s="75" t="str">
        <f t="shared" si="139"/>
        <v>00000000000000000000000000000000</v>
      </c>
      <c r="V1675" s="197"/>
      <c r="W1675" s="75">
        <f t="shared" si="140"/>
        <v>0</v>
      </c>
      <c r="AE1675" s="479"/>
    </row>
    <row r="1676" spans="1:31" s="75" customFormat="1" ht="13.5" x14ac:dyDescent="0.2">
      <c r="A1676" s="211">
        <v>1673</v>
      </c>
      <c r="B1676" s="212" t="s">
        <v>6600</v>
      </c>
      <c r="C1676" s="213" t="s">
        <v>6600</v>
      </c>
      <c r="D1676" s="213" t="s">
        <v>6600</v>
      </c>
      <c r="E1676" s="213" t="s">
        <v>6600</v>
      </c>
      <c r="F1676" s="213" t="s">
        <v>6600</v>
      </c>
      <c r="G1676" s="214" t="s">
        <v>6600</v>
      </c>
      <c r="H1676" s="208" t="str">
        <f>IF(Input!F$4="GMH_OECC",J1676,IF(Input!F$4="GMH_XOEC",L1676,IF(Input!F$4="GMH_Korea",N1676,IF(Input!F$4="GMH_EU",P1676,IF(Input!F$4="Skysuper",#REF!,IF(Input!F$4="SkyII",#REF!,IF(Input!F$4="XO-8000",#REF!, "FALSE")))))))</f>
        <v>00</v>
      </c>
      <c r="I1676" s="209">
        <f>IF(Input!F$4="GMH_OECC",K1676,IF(Input!F$4="GMH_XOEC",M1676,IF(Input!F$4="GMH_Korea",O1676,IF(Input!F$4="GMH_EU",Q1676,IF(Input!F$4="Skysuper",#REF!,IF(Input!F$4="SkyII",#REF!,IF(Input!F$4="XO-8000",#REF!, "FALSE")))))))</f>
        <v>0</v>
      </c>
      <c r="J1676" s="210" t="s">
        <v>10359</v>
      </c>
      <c r="K1676" s="268">
        <v>0</v>
      </c>
      <c r="L1676" s="270" t="s">
        <v>10359</v>
      </c>
      <c r="M1676" s="270">
        <v>0</v>
      </c>
      <c r="N1676" s="270" t="s">
        <v>10359</v>
      </c>
      <c r="O1676" s="270">
        <v>0</v>
      </c>
      <c r="P1676" s="270" t="s">
        <v>10359</v>
      </c>
      <c r="Q1676" s="270">
        <v>0</v>
      </c>
      <c r="R1676" s="74"/>
      <c r="S1676" s="75" t="str">
        <f t="shared" si="138"/>
        <v>0000</v>
      </c>
      <c r="T1676" s="75" t="str">
        <f t="shared" si="139"/>
        <v>00000000000000000000000000000000</v>
      </c>
      <c r="V1676" s="197"/>
      <c r="W1676" s="75">
        <f t="shared" si="140"/>
        <v>0</v>
      </c>
      <c r="AE1676" s="479"/>
    </row>
    <row r="1677" spans="1:31" s="75" customFormat="1" ht="13.5" x14ac:dyDescent="0.2">
      <c r="A1677" s="211">
        <v>1674</v>
      </c>
      <c r="B1677" s="212" t="s">
        <v>6600</v>
      </c>
      <c r="C1677" s="213" t="s">
        <v>6600</v>
      </c>
      <c r="D1677" s="213" t="s">
        <v>6600</v>
      </c>
      <c r="E1677" s="213" t="s">
        <v>6600</v>
      </c>
      <c r="F1677" s="213" t="s">
        <v>6600</v>
      </c>
      <c r="G1677" s="214" t="s">
        <v>6600</v>
      </c>
      <c r="H1677" s="208" t="str">
        <f>IF(Input!F$4="GMH_OECC",J1677,IF(Input!F$4="GMH_XOEC",L1677,IF(Input!F$4="GMH_Korea",N1677,IF(Input!F$4="GMH_EU",P1677,IF(Input!F$4="Skysuper",#REF!,IF(Input!F$4="SkyII",#REF!,IF(Input!F$4="XO-8000",#REF!, "FALSE")))))))</f>
        <v>00</v>
      </c>
      <c r="I1677" s="209">
        <f>IF(Input!F$4="GMH_OECC",K1677,IF(Input!F$4="GMH_XOEC",M1677,IF(Input!F$4="GMH_Korea",O1677,IF(Input!F$4="GMH_EU",Q1677,IF(Input!F$4="Skysuper",#REF!,IF(Input!F$4="SkyII",#REF!,IF(Input!F$4="XO-8000",#REF!, "FALSE")))))))</f>
        <v>0</v>
      </c>
      <c r="J1677" s="210" t="s">
        <v>10359</v>
      </c>
      <c r="K1677" s="268">
        <v>0</v>
      </c>
      <c r="L1677" s="270" t="s">
        <v>10359</v>
      </c>
      <c r="M1677" s="270">
        <v>0</v>
      </c>
      <c r="N1677" s="270" t="s">
        <v>10359</v>
      </c>
      <c r="O1677" s="270">
        <v>0</v>
      </c>
      <c r="P1677" s="270" t="s">
        <v>10359</v>
      </c>
      <c r="Q1677" s="270">
        <v>0</v>
      </c>
      <c r="R1677" s="74"/>
      <c r="S1677" s="75" t="str">
        <f t="shared" si="138"/>
        <v>0000</v>
      </c>
      <c r="T1677" s="75" t="str">
        <f t="shared" si="139"/>
        <v>00000000000000000000000000000000</v>
      </c>
      <c r="V1677" s="197"/>
      <c r="W1677" s="75">
        <f t="shared" si="140"/>
        <v>0</v>
      </c>
      <c r="AE1677" s="479"/>
    </row>
    <row r="1678" spans="1:31" s="75" customFormat="1" ht="13.5" x14ac:dyDescent="0.2">
      <c r="A1678" s="211">
        <v>1675</v>
      </c>
      <c r="B1678" s="212" t="s">
        <v>6600</v>
      </c>
      <c r="C1678" s="213" t="s">
        <v>6600</v>
      </c>
      <c r="D1678" s="213" t="s">
        <v>6600</v>
      </c>
      <c r="E1678" s="213" t="s">
        <v>6600</v>
      </c>
      <c r="F1678" s="213" t="s">
        <v>6600</v>
      </c>
      <c r="G1678" s="214" t="s">
        <v>6600</v>
      </c>
      <c r="H1678" s="208" t="str">
        <f>IF(Input!F$4="GMH_OECC",J1678,IF(Input!F$4="GMH_XOEC",L1678,IF(Input!F$4="GMH_Korea",N1678,IF(Input!F$4="GMH_EU",P1678,IF(Input!F$4="Skysuper",#REF!,IF(Input!F$4="SkyII",#REF!,IF(Input!F$4="XO-8000",#REF!, "FALSE")))))))</f>
        <v>00</v>
      </c>
      <c r="I1678" s="209">
        <f>IF(Input!F$4="GMH_OECC",K1678,IF(Input!F$4="GMH_XOEC",M1678,IF(Input!F$4="GMH_Korea",O1678,IF(Input!F$4="GMH_EU",Q1678,IF(Input!F$4="Skysuper",#REF!,IF(Input!F$4="SkyII",#REF!,IF(Input!F$4="XO-8000",#REF!, "FALSE")))))))</f>
        <v>0</v>
      </c>
      <c r="J1678" s="210" t="s">
        <v>10359</v>
      </c>
      <c r="K1678" s="268">
        <v>0</v>
      </c>
      <c r="L1678" s="270" t="s">
        <v>10359</v>
      </c>
      <c r="M1678" s="270">
        <v>0</v>
      </c>
      <c r="N1678" s="270" t="s">
        <v>10359</v>
      </c>
      <c r="O1678" s="270">
        <v>0</v>
      </c>
      <c r="P1678" s="270" t="s">
        <v>10359</v>
      </c>
      <c r="Q1678" s="270">
        <v>0</v>
      </c>
      <c r="R1678" s="74"/>
      <c r="S1678" s="75" t="str">
        <f t="shared" si="138"/>
        <v>0000</v>
      </c>
      <c r="T1678" s="75" t="str">
        <f t="shared" si="139"/>
        <v>00000000000000000000000000000000</v>
      </c>
      <c r="V1678" s="197"/>
      <c r="W1678" s="75">
        <f t="shared" si="140"/>
        <v>0</v>
      </c>
      <c r="AE1678" s="479"/>
    </row>
    <row r="1679" spans="1:31" s="75" customFormat="1" ht="13.5" x14ac:dyDescent="0.2">
      <c r="A1679" s="211">
        <v>1676</v>
      </c>
      <c r="B1679" s="212" t="s">
        <v>6600</v>
      </c>
      <c r="C1679" s="213" t="s">
        <v>6600</v>
      </c>
      <c r="D1679" s="213" t="s">
        <v>6600</v>
      </c>
      <c r="E1679" s="213" t="s">
        <v>6600</v>
      </c>
      <c r="F1679" s="213" t="s">
        <v>6600</v>
      </c>
      <c r="G1679" s="214" t="s">
        <v>6600</v>
      </c>
      <c r="H1679" s="208" t="str">
        <f>IF(Input!F$4="GMH_OECC",J1679,IF(Input!F$4="GMH_XOEC",L1679,IF(Input!F$4="GMH_Korea",N1679,IF(Input!F$4="GMH_EU",P1679,IF(Input!F$4="Skysuper",#REF!,IF(Input!F$4="SkyII",#REF!,IF(Input!F$4="XO-8000",#REF!, "FALSE")))))))</f>
        <v>00</v>
      </c>
      <c r="I1679" s="209">
        <f>IF(Input!F$4="GMH_OECC",K1679,IF(Input!F$4="GMH_XOEC",M1679,IF(Input!F$4="GMH_Korea",O1679,IF(Input!F$4="GMH_EU",Q1679,IF(Input!F$4="Skysuper",#REF!,IF(Input!F$4="SkyII",#REF!,IF(Input!F$4="XO-8000",#REF!, "FALSE")))))))</f>
        <v>0</v>
      </c>
      <c r="J1679" s="210" t="s">
        <v>10359</v>
      </c>
      <c r="K1679" s="268">
        <v>0</v>
      </c>
      <c r="L1679" s="270" t="s">
        <v>10359</v>
      </c>
      <c r="M1679" s="270">
        <v>0</v>
      </c>
      <c r="N1679" s="270" t="s">
        <v>10359</v>
      </c>
      <c r="O1679" s="270">
        <v>0</v>
      </c>
      <c r="P1679" s="270" t="s">
        <v>10359</v>
      </c>
      <c r="Q1679" s="270">
        <v>0</v>
      </c>
      <c r="R1679" s="74"/>
      <c r="S1679" s="75" t="str">
        <f t="shared" si="138"/>
        <v>0000</v>
      </c>
      <c r="T1679" s="75" t="str">
        <f t="shared" si="139"/>
        <v>00000000000000000000000000000000</v>
      </c>
      <c r="V1679" s="197"/>
      <c r="W1679" s="75">
        <f t="shared" si="140"/>
        <v>0</v>
      </c>
      <c r="AE1679" s="479"/>
    </row>
    <row r="1680" spans="1:31" s="75" customFormat="1" ht="13.5" x14ac:dyDescent="0.2">
      <c r="A1680" s="211">
        <v>1677</v>
      </c>
      <c r="B1680" s="212" t="s">
        <v>6600</v>
      </c>
      <c r="C1680" s="213" t="s">
        <v>6600</v>
      </c>
      <c r="D1680" s="213" t="s">
        <v>6600</v>
      </c>
      <c r="E1680" s="213" t="s">
        <v>6600</v>
      </c>
      <c r="F1680" s="213" t="s">
        <v>6600</v>
      </c>
      <c r="G1680" s="214" t="s">
        <v>6600</v>
      </c>
      <c r="H1680" s="208" t="str">
        <f>IF(Input!F$4="GMH_OECC",J1680,IF(Input!F$4="GMH_XOEC",L1680,IF(Input!F$4="GMH_Korea",N1680,IF(Input!F$4="GMH_EU",P1680,IF(Input!F$4="Skysuper",#REF!,IF(Input!F$4="SkyII",#REF!,IF(Input!F$4="XO-8000",#REF!, "FALSE")))))))</f>
        <v>00</v>
      </c>
      <c r="I1680" s="209">
        <f>IF(Input!F$4="GMH_OECC",K1680,IF(Input!F$4="GMH_XOEC",M1680,IF(Input!F$4="GMH_Korea",O1680,IF(Input!F$4="GMH_EU",Q1680,IF(Input!F$4="Skysuper",#REF!,IF(Input!F$4="SkyII",#REF!,IF(Input!F$4="XO-8000",#REF!, "FALSE")))))))</f>
        <v>0</v>
      </c>
      <c r="J1680" s="210" t="s">
        <v>10359</v>
      </c>
      <c r="K1680" s="268">
        <v>0</v>
      </c>
      <c r="L1680" s="270" t="s">
        <v>10359</v>
      </c>
      <c r="M1680" s="270">
        <v>0</v>
      </c>
      <c r="N1680" s="270" t="s">
        <v>10359</v>
      </c>
      <c r="O1680" s="270">
        <v>0</v>
      </c>
      <c r="P1680" s="270" t="s">
        <v>10359</v>
      </c>
      <c r="Q1680" s="270">
        <v>0</v>
      </c>
      <c r="R1680" s="74"/>
      <c r="S1680" s="75" t="str">
        <f t="shared" si="138"/>
        <v>0000</v>
      </c>
      <c r="T1680" s="75" t="str">
        <f t="shared" si="139"/>
        <v>00000000000000000000000000000000</v>
      </c>
      <c r="V1680" s="197"/>
      <c r="W1680" s="75">
        <f t="shared" si="140"/>
        <v>0</v>
      </c>
      <c r="AE1680" s="479"/>
    </row>
    <row r="1681" spans="1:31" s="75" customFormat="1" ht="13.5" x14ac:dyDescent="0.2">
      <c r="A1681" s="211">
        <v>1678</v>
      </c>
      <c r="B1681" s="212" t="s">
        <v>6600</v>
      </c>
      <c r="C1681" s="213" t="s">
        <v>6600</v>
      </c>
      <c r="D1681" s="213" t="s">
        <v>6600</v>
      </c>
      <c r="E1681" s="213" t="s">
        <v>6600</v>
      </c>
      <c r="F1681" s="213" t="s">
        <v>6600</v>
      </c>
      <c r="G1681" s="214" t="s">
        <v>6600</v>
      </c>
      <c r="H1681" s="208" t="str">
        <f>IF(Input!F$4="GMH_OECC",J1681,IF(Input!F$4="GMH_XOEC",L1681,IF(Input!F$4="GMH_Korea",N1681,IF(Input!F$4="GMH_EU",P1681,IF(Input!F$4="Skysuper",#REF!,IF(Input!F$4="SkyII",#REF!,IF(Input!F$4="XO-8000",#REF!, "FALSE")))))))</f>
        <v>00</v>
      </c>
      <c r="I1681" s="209">
        <f>IF(Input!F$4="GMH_OECC",K1681,IF(Input!F$4="GMH_XOEC",M1681,IF(Input!F$4="GMH_Korea",O1681,IF(Input!F$4="GMH_EU",Q1681,IF(Input!F$4="Skysuper",#REF!,IF(Input!F$4="SkyII",#REF!,IF(Input!F$4="XO-8000",#REF!, "FALSE")))))))</f>
        <v>0</v>
      </c>
      <c r="J1681" s="210" t="s">
        <v>10359</v>
      </c>
      <c r="K1681" s="268">
        <v>0</v>
      </c>
      <c r="L1681" s="270" t="s">
        <v>10359</v>
      </c>
      <c r="M1681" s="270">
        <v>0</v>
      </c>
      <c r="N1681" s="270" t="s">
        <v>10359</v>
      </c>
      <c r="O1681" s="270">
        <v>0</v>
      </c>
      <c r="P1681" s="270" t="s">
        <v>10359</v>
      </c>
      <c r="Q1681" s="270">
        <v>0</v>
      </c>
      <c r="R1681" s="74"/>
      <c r="S1681" s="75" t="str">
        <f t="shared" si="138"/>
        <v>0000</v>
      </c>
      <c r="T1681" s="75" t="str">
        <f t="shared" si="139"/>
        <v>00000000000000000000000000000000</v>
      </c>
      <c r="V1681" s="197"/>
      <c r="W1681" s="75">
        <f t="shared" si="140"/>
        <v>0</v>
      </c>
      <c r="AE1681" s="479"/>
    </row>
    <row r="1682" spans="1:31" s="75" customFormat="1" ht="13.5" x14ac:dyDescent="0.2">
      <c r="A1682" s="211">
        <v>1679</v>
      </c>
      <c r="B1682" s="212" t="s">
        <v>6600</v>
      </c>
      <c r="C1682" s="213" t="s">
        <v>6600</v>
      </c>
      <c r="D1682" s="213" t="s">
        <v>6600</v>
      </c>
      <c r="E1682" s="213" t="s">
        <v>6600</v>
      </c>
      <c r="F1682" s="213" t="s">
        <v>6600</v>
      </c>
      <c r="G1682" s="214" t="s">
        <v>6600</v>
      </c>
      <c r="H1682" s="208" t="str">
        <f>IF(Input!F$4="GMH_OECC",J1682,IF(Input!F$4="GMH_XOEC",L1682,IF(Input!F$4="GMH_Korea",N1682,IF(Input!F$4="GMH_EU",P1682,IF(Input!F$4="Skysuper",#REF!,IF(Input!F$4="SkyII",#REF!,IF(Input!F$4="XO-8000",#REF!, "FALSE")))))))</f>
        <v>00</v>
      </c>
      <c r="I1682" s="209">
        <f>IF(Input!F$4="GMH_OECC",K1682,IF(Input!F$4="GMH_XOEC",M1682,IF(Input!F$4="GMH_Korea",O1682,IF(Input!F$4="GMH_EU",Q1682,IF(Input!F$4="Skysuper",#REF!,IF(Input!F$4="SkyII",#REF!,IF(Input!F$4="XO-8000",#REF!, "FALSE")))))))</f>
        <v>0</v>
      </c>
      <c r="J1682" s="210" t="s">
        <v>10359</v>
      </c>
      <c r="K1682" s="268">
        <v>0</v>
      </c>
      <c r="L1682" s="270" t="s">
        <v>10359</v>
      </c>
      <c r="M1682" s="270">
        <v>0</v>
      </c>
      <c r="N1682" s="270" t="s">
        <v>10359</v>
      </c>
      <c r="O1682" s="270">
        <v>0</v>
      </c>
      <c r="P1682" s="270" t="s">
        <v>10359</v>
      </c>
      <c r="Q1682" s="270">
        <v>0</v>
      </c>
      <c r="R1682" s="74"/>
      <c r="S1682" s="75" t="str">
        <f t="shared" si="138"/>
        <v>0000</v>
      </c>
      <c r="T1682" s="75" t="str">
        <f t="shared" si="139"/>
        <v>00000000000000000000000000000000</v>
      </c>
      <c r="V1682" s="197"/>
      <c r="W1682" s="75">
        <f t="shared" si="140"/>
        <v>0</v>
      </c>
      <c r="AE1682" s="479"/>
    </row>
    <row r="1683" spans="1:31" s="75" customFormat="1" ht="13.5" x14ac:dyDescent="0.2">
      <c r="A1683" s="211">
        <v>1680</v>
      </c>
      <c r="B1683" s="212" t="s">
        <v>6600</v>
      </c>
      <c r="C1683" s="213" t="s">
        <v>6600</v>
      </c>
      <c r="D1683" s="213" t="s">
        <v>6600</v>
      </c>
      <c r="E1683" s="213" t="s">
        <v>6600</v>
      </c>
      <c r="F1683" s="213" t="s">
        <v>6600</v>
      </c>
      <c r="G1683" s="214" t="s">
        <v>6600</v>
      </c>
      <c r="H1683" s="208" t="str">
        <f>IF(Input!F$4="GMH_OECC",J1683,IF(Input!F$4="GMH_XOEC",L1683,IF(Input!F$4="GMH_Korea",N1683,IF(Input!F$4="GMH_EU",P1683,IF(Input!F$4="Skysuper",#REF!,IF(Input!F$4="SkyII",#REF!,IF(Input!F$4="XO-8000",#REF!, "FALSE")))))))</f>
        <v>00</v>
      </c>
      <c r="I1683" s="209">
        <f>IF(Input!F$4="GMH_OECC",K1683,IF(Input!F$4="GMH_XOEC",M1683,IF(Input!F$4="GMH_Korea",O1683,IF(Input!F$4="GMH_EU",Q1683,IF(Input!F$4="Skysuper",#REF!,IF(Input!F$4="SkyII",#REF!,IF(Input!F$4="XO-8000",#REF!, "FALSE")))))))</f>
        <v>0</v>
      </c>
      <c r="J1683" s="210" t="s">
        <v>10359</v>
      </c>
      <c r="K1683" s="268">
        <v>0</v>
      </c>
      <c r="L1683" s="270" t="s">
        <v>10359</v>
      </c>
      <c r="M1683" s="270">
        <v>0</v>
      </c>
      <c r="N1683" s="270" t="s">
        <v>10359</v>
      </c>
      <c r="O1683" s="270">
        <v>0</v>
      </c>
      <c r="P1683" s="270" t="s">
        <v>10359</v>
      </c>
      <c r="Q1683" s="270">
        <v>0</v>
      </c>
      <c r="R1683" s="74"/>
      <c r="S1683" s="75" t="str">
        <f t="shared" si="138"/>
        <v>0000</v>
      </c>
      <c r="T1683" s="75" t="str">
        <f t="shared" si="139"/>
        <v>00000000000000000000000000000000</v>
      </c>
      <c r="V1683" s="197"/>
      <c r="W1683" s="75">
        <f t="shared" si="140"/>
        <v>0</v>
      </c>
      <c r="AE1683" s="479"/>
    </row>
    <row r="1684" spans="1:31" s="75" customFormat="1" ht="13.5" x14ac:dyDescent="0.2">
      <c r="A1684" s="211">
        <v>1681</v>
      </c>
      <c r="B1684" s="212" t="s">
        <v>6600</v>
      </c>
      <c r="C1684" s="213" t="s">
        <v>6600</v>
      </c>
      <c r="D1684" s="213" t="s">
        <v>6600</v>
      </c>
      <c r="E1684" s="213" t="s">
        <v>6600</v>
      </c>
      <c r="F1684" s="213" t="s">
        <v>6600</v>
      </c>
      <c r="G1684" s="214" t="s">
        <v>6600</v>
      </c>
      <c r="H1684" s="208" t="str">
        <f>IF(Input!F$4="GMH_OECC",J1684,IF(Input!F$4="GMH_XOEC",L1684,IF(Input!F$4="GMH_Korea",N1684,IF(Input!F$4="GMH_EU",P1684,IF(Input!F$4="Skysuper",#REF!,IF(Input!F$4="SkyII",#REF!,IF(Input!F$4="XO-8000",#REF!, "FALSE")))))))</f>
        <v>00</v>
      </c>
      <c r="I1684" s="209">
        <f>IF(Input!F$4="GMH_OECC",K1684,IF(Input!F$4="GMH_XOEC",M1684,IF(Input!F$4="GMH_Korea",O1684,IF(Input!F$4="GMH_EU",Q1684,IF(Input!F$4="Skysuper",#REF!,IF(Input!F$4="SkyII",#REF!,IF(Input!F$4="XO-8000",#REF!, "FALSE")))))))</f>
        <v>0</v>
      </c>
      <c r="J1684" s="210" t="s">
        <v>10359</v>
      </c>
      <c r="K1684" s="268">
        <v>0</v>
      </c>
      <c r="L1684" s="270" t="s">
        <v>10359</v>
      </c>
      <c r="M1684" s="270">
        <v>0</v>
      </c>
      <c r="N1684" s="270" t="s">
        <v>10359</v>
      </c>
      <c r="O1684" s="270">
        <v>0</v>
      </c>
      <c r="P1684" s="270" t="s">
        <v>10359</v>
      </c>
      <c r="Q1684" s="270">
        <v>0</v>
      </c>
      <c r="R1684" s="74"/>
      <c r="S1684" s="75" t="str">
        <f t="shared" si="138"/>
        <v>0000</v>
      </c>
      <c r="T1684" s="75" t="str">
        <f t="shared" si="139"/>
        <v>00000000000000000000000000000000</v>
      </c>
      <c r="V1684" s="197"/>
      <c r="W1684" s="75">
        <f t="shared" si="140"/>
        <v>0</v>
      </c>
      <c r="AE1684" s="479"/>
    </row>
    <row r="1685" spans="1:31" s="75" customFormat="1" ht="13.5" x14ac:dyDescent="0.2">
      <c r="A1685" s="211">
        <v>1682</v>
      </c>
      <c r="B1685" s="212" t="s">
        <v>6600</v>
      </c>
      <c r="C1685" s="213" t="s">
        <v>6600</v>
      </c>
      <c r="D1685" s="213" t="s">
        <v>6600</v>
      </c>
      <c r="E1685" s="213" t="s">
        <v>6600</v>
      </c>
      <c r="F1685" s="213" t="s">
        <v>6600</v>
      </c>
      <c r="G1685" s="214" t="s">
        <v>6600</v>
      </c>
      <c r="H1685" s="208" t="str">
        <f>IF(Input!F$4="GMH_OECC",J1685,IF(Input!F$4="GMH_XOEC",L1685,IF(Input!F$4="GMH_Korea",N1685,IF(Input!F$4="GMH_EU",P1685,IF(Input!F$4="Skysuper",#REF!,IF(Input!F$4="SkyII",#REF!,IF(Input!F$4="XO-8000",#REF!, "FALSE")))))))</f>
        <v>00</v>
      </c>
      <c r="I1685" s="209">
        <f>IF(Input!F$4="GMH_OECC",K1685,IF(Input!F$4="GMH_XOEC",M1685,IF(Input!F$4="GMH_Korea",O1685,IF(Input!F$4="GMH_EU",Q1685,IF(Input!F$4="Skysuper",#REF!,IF(Input!F$4="SkyII",#REF!,IF(Input!F$4="XO-8000",#REF!, "FALSE")))))))</f>
        <v>0</v>
      </c>
      <c r="J1685" s="210" t="s">
        <v>10359</v>
      </c>
      <c r="K1685" s="268">
        <v>0</v>
      </c>
      <c r="L1685" s="270" t="s">
        <v>10359</v>
      </c>
      <c r="M1685" s="270">
        <v>0</v>
      </c>
      <c r="N1685" s="270" t="s">
        <v>10359</v>
      </c>
      <c r="O1685" s="270">
        <v>0</v>
      </c>
      <c r="P1685" s="270" t="s">
        <v>10359</v>
      </c>
      <c r="Q1685" s="270">
        <v>0</v>
      </c>
      <c r="R1685" s="74"/>
      <c r="S1685" s="75" t="str">
        <f t="shared" si="138"/>
        <v>0000</v>
      </c>
      <c r="T1685" s="75" t="str">
        <f t="shared" si="139"/>
        <v>00000000000000000000000000000000</v>
      </c>
      <c r="V1685" s="197"/>
      <c r="W1685" s="75">
        <f t="shared" si="140"/>
        <v>0</v>
      </c>
      <c r="AE1685" s="479"/>
    </row>
    <row r="1686" spans="1:31" s="75" customFormat="1" ht="13.5" x14ac:dyDescent="0.2">
      <c r="A1686" s="211">
        <v>1683</v>
      </c>
      <c r="B1686" s="212" t="s">
        <v>6600</v>
      </c>
      <c r="C1686" s="213" t="s">
        <v>6600</v>
      </c>
      <c r="D1686" s="213" t="s">
        <v>6600</v>
      </c>
      <c r="E1686" s="213" t="s">
        <v>6600</v>
      </c>
      <c r="F1686" s="213" t="s">
        <v>6600</v>
      </c>
      <c r="G1686" s="214" t="s">
        <v>6600</v>
      </c>
      <c r="H1686" s="208" t="str">
        <f>IF(Input!F$4="GMH_OECC",J1686,IF(Input!F$4="GMH_XOEC",L1686,IF(Input!F$4="GMH_Korea",N1686,IF(Input!F$4="GMH_EU",P1686,IF(Input!F$4="Skysuper",#REF!,IF(Input!F$4="SkyII",#REF!,IF(Input!F$4="XO-8000",#REF!, "FALSE")))))))</f>
        <v>00</v>
      </c>
      <c r="I1686" s="209">
        <f>IF(Input!F$4="GMH_OECC",K1686,IF(Input!F$4="GMH_XOEC",M1686,IF(Input!F$4="GMH_Korea",O1686,IF(Input!F$4="GMH_EU",Q1686,IF(Input!F$4="Skysuper",#REF!,IF(Input!F$4="SkyII",#REF!,IF(Input!F$4="XO-8000",#REF!, "FALSE")))))))</f>
        <v>0</v>
      </c>
      <c r="J1686" s="210" t="s">
        <v>10359</v>
      </c>
      <c r="K1686" s="268">
        <v>0</v>
      </c>
      <c r="L1686" s="270" t="s">
        <v>10359</v>
      </c>
      <c r="M1686" s="270">
        <v>0</v>
      </c>
      <c r="N1686" s="270" t="s">
        <v>10359</v>
      </c>
      <c r="O1686" s="270">
        <v>0</v>
      </c>
      <c r="P1686" s="270" t="s">
        <v>10359</v>
      </c>
      <c r="Q1686" s="270">
        <v>0</v>
      </c>
      <c r="R1686" s="74"/>
      <c r="S1686" s="75" t="str">
        <f t="shared" si="138"/>
        <v>0000</v>
      </c>
      <c r="T1686" s="75" t="str">
        <f t="shared" si="139"/>
        <v>00000000000000000000000000000000</v>
      </c>
      <c r="V1686" s="197"/>
      <c r="W1686" s="75">
        <f t="shared" si="140"/>
        <v>0</v>
      </c>
      <c r="AE1686" s="479"/>
    </row>
    <row r="1687" spans="1:31" s="75" customFormat="1" ht="13.5" x14ac:dyDescent="0.2">
      <c r="A1687" s="211">
        <v>1684</v>
      </c>
      <c r="B1687" s="212" t="s">
        <v>6600</v>
      </c>
      <c r="C1687" s="213" t="s">
        <v>6600</v>
      </c>
      <c r="D1687" s="213" t="s">
        <v>6600</v>
      </c>
      <c r="E1687" s="213" t="s">
        <v>6600</v>
      </c>
      <c r="F1687" s="213" t="s">
        <v>6600</v>
      </c>
      <c r="G1687" s="214" t="s">
        <v>6600</v>
      </c>
      <c r="H1687" s="208" t="str">
        <f>IF(Input!F$4="GMH_OECC",J1687,IF(Input!F$4="GMH_XOEC",L1687,IF(Input!F$4="GMH_Korea",N1687,IF(Input!F$4="GMH_EU",P1687,IF(Input!F$4="Skysuper",#REF!,IF(Input!F$4="SkyII",#REF!,IF(Input!F$4="XO-8000",#REF!, "FALSE")))))))</f>
        <v>00</v>
      </c>
      <c r="I1687" s="209">
        <f>IF(Input!F$4="GMH_OECC",K1687,IF(Input!F$4="GMH_XOEC",M1687,IF(Input!F$4="GMH_Korea",O1687,IF(Input!F$4="GMH_EU",Q1687,IF(Input!F$4="Skysuper",#REF!,IF(Input!F$4="SkyII",#REF!,IF(Input!F$4="XO-8000",#REF!, "FALSE")))))))</f>
        <v>0</v>
      </c>
      <c r="J1687" s="210" t="s">
        <v>10359</v>
      </c>
      <c r="K1687" s="268">
        <v>0</v>
      </c>
      <c r="L1687" s="270" t="s">
        <v>10359</v>
      </c>
      <c r="M1687" s="270">
        <v>0</v>
      </c>
      <c r="N1687" s="270" t="s">
        <v>10359</v>
      </c>
      <c r="O1687" s="270">
        <v>0</v>
      </c>
      <c r="P1687" s="270" t="s">
        <v>10359</v>
      </c>
      <c r="Q1687" s="270">
        <v>0</v>
      </c>
      <c r="R1687" s="74"/>
      <c r="S1687" s="75" t="str">
        <f t="shared" si="138"/>
        <v>0000</v>
      </c>
      <c r="T1687" s="75" t="str">
        <f t="shared" si="139"/>
        <v>00000000000000000000000000000000</v>
      </c>
      <c r="V1687" s="197"/>
      <c r="W1687" s="75">
        <f t="shared" si="140"/>
        <v>0</v>
      </c>
      <c r="AE1687" s="479"/>
    </row>
    <row r="1688" spans="1:31" s="75" customFormat="1" ht="13.5" x14ac:dyDescent="0.2">
      <c r="A1688" s="211">
        <v>1685</v>
      </c>
      <c r="B1688" s="212" t="s">
        <v>6600</v>
      </c>
      <c r="C1688" s="213" t="s">
        <v>6600</v>
      </c>
      <c r="D1688" s="213" t="s">
        <v>6600</v>
      </c>
      <c r="E1688" s="213" t="s">
        <v>6600</v>
      </c>
      <c r="F1688" s="213" t="s">
        <v>6600</v>
      </c>
      <c r="G1688" s="214" t="s">
        <v>6600</v>
      </c>
      <c r="H1688" s="208" t="str">
        <f>IF(Input!F$4="GMH_OECC",J1688,IF(Input!F$4="GMH_XOEC",L1688,IF(Input!F$4="GMH_Korea",N1688,IF(Input!F$4="GMH_EU",P1688,IF(Input!F$4="Skysuper",#REF!,IF(Input!F$4="SkyII",#REF!,IF(Input!F$4="XO-8000",#REF!, "FALSE")))))))</f>
        <v>00</v>
      </c>
      <c r="I1688" s="209">
        <f>IF(Input!F$4="GMH_OECC",K1688,IF(Input!F$4="GMH_XOEC",M1688,IF(Input!F$4="GMH_Korea",O1688,IF(Input!F$4="GMH_EU",Q1688,IF(Input!F$4="Skysuper",#REF!,IF(Input!F$4="SkyII",#REF!,IF(Input!F$4="XO-8000",#REF!, "FALSE")))))))</f>
        <v>0</v>
      </c>
      <c r="J1688" s="210" t="s">
        <v>10359</v>
      </c>
      <c r="K1688" s="268">
        <v>0</v>
      </c>
      <c r="L1688" s="270" t="s">
        <v>10359</v>
      </c>
      <c r="M1688" s="270">
        <v>0</v>
      </c>
      <c r="N1688" s="270" t="s">
        <v>10359</v>
      </c>
      <c r="O1688" s="270">
        <v>0</v>
      </c>
      <c r="P1688" s="270" t="s">
        <v>10359</v>
      </c>
      <c r="Q1688" s="270">
        <v>0</v>
      </c>
      <c r="R1688" s="74"/>
      <c r="S1688" s="75" t="str">
        <f t="shared" si="138"/>
        <v>0000</v>
      </c>
      <c r="T1688" s="75" t="str">
        <f t="shared" si="139"/>
        <v>00000000000000000000000000000000</v>
      </c>
      <c r="V1688" s="197"/>
      <c r="W1688" s="75">
        <f t="shared" si="140"/>
        <v>0</v>
      </c>
      <c r="AE1688" s="479"/>
    </row>
    <row r="1689" spans="1:31" s="75" customFormat="1" ht="13.5" x14ac:dyDescent="0.2">
      <c r="A1689" s="211">
        <v>1686</v>
      </c>
      <c r="B1689" s="212" t="s">
        <v>6600</v>
      </c>
      <c r="C1689" s="213" t="s">
        <v>6600</v>
      </c>
      <c r="D1689" s="213" t="s">
        <v>6600</v>
      </c>
      <c r="E1689" s="213" t="s">
        <v>6600</v>
      </c>
      <c r="F1689" s="213" t="s">
        <v>6600</v>
      </c>
      <c r="G1689" s="214" t="s">
        <v>6600</v>
      </c>
      <c r="H1689" s="208" t="str">
        <f>IF(Input!F$4="GMH_OECC",J1689,IF(Input!F$4="GMH_XOEC",L1689,IF(Input!F$4="GMH_Korea",N1689,IF(Input!F$4="GMH_EU",P1689,IF(Input!F$4="Skysuper",#REF!,IF(Input!F$4="SkyII",#REF!,IF(Input!F$4="XO-8000",#REF!, "FALSE")))))))</f>
        <v>00</v>
      </c>
      <c r="I1689" s="209">
        <f>IF(Input!F$4="GMH_OECC",K1689,IF(Input!F$4="GMH_XOEC",M1689,IF(Input!F$4="GMH_Korea",O1689,IF(Input!F$4="GMH_EU",Q1689,IF(Input!F$4="Skysuper",#REF!,IF(Input!F$4="SkyII",#REF!,IF(Input!F$4="XO-8000",#REF!, "FALSE")))))))</f>
        <v>0</v>
      </c>
      <c r="J1689" s="210" t="s">
        <v>10359</v>
      </c>
      <c r="K1689" s="268">
        <v>0</v>
      </c>
      <c r="L1689" s="270" t="s">
        <v>10359</v>
      </c>
      <c r="M1689" s="270">
        <v>0</v>
      </c>
      <c r="N1689" s="270" t="s">
        <v>10359</v>
      </c>
      <c r="O1689" s="270">
        <v>0</v>
      </c>
      <c r="P1689" s="270" t="s">
        <v>10359</v>
      </c>
      <c r="Q1689" s="270">
        <v>0</v>
      </c>
      <c r="R1689" s="74"/>
      <c r="S1689" s="75" t="str">
        <f t="shared" si="138"/>
        <v>0000</v>
      </c>
      <c r="T1689" s="75" t="str">
        <f t="shared" si="139"/>
        <v>00000000000000000000000000000000</v>
      </c>
      <c r="V1689" s="197"/>
      <c r="W1689" s="75">
        <f t="shared" si="140"/>
        <v>0</v>
      </c>
      <c r="AE1689" s="479"/>
    </row>
    <row r="1690" spans="1:31" s="75" customFormat="1" ht="13.5" x14ac:dyDescent="0.2">
      <c r="A1690" s="211">
        <v>1687</v>
      </c>
      <c r="B1690" s="212" t="s">
        <v>6600</v>
      </c>
      <c r="C1690" s="213" t="s">
        <v>6600</v>
      </c>
      <c r="D1690" s="213" t="s">
        <v>6600</v>
      </c>
      <c r="E1690" s="213" t="s">
        <v>6600</v>
      </c>
      <c r="F1690" s="213" t="s">
        <v>6600</v>
      </c>
      <c r="G1690" s="214" t="s">
        <v>6600</v>
      </c>
      <c r="H1690" s="208" t="str">
        <f>IF(Input!F$4="GMH_OECC",J1690,IF(Input!F$4="GMH_XOEC",L1690,IF(Input!F$4="GMH_Korea",N1690,IF(Input!F$4="GMH_EU",P1690,IF(Input!F$4="Skysuper",#REF!,IF(Input!F$4="SkyII",#REF!,IF(Input!F$4="XO-8000",#REF!, "FALSE")))))))</f>
        <v>00</v>
      </c>
      <c r="I1690" s="209">
        <f>IF(Input!F$4="GMH_OECC",K1690,IF(Input!F$4="GMH_XOEC",M1690,IF(Input!F$4="GMH_Korea",O1690,IF(Input!F$4="GMH_EU",Q1690,IF(Input!F$4="Skysuper",#REF!,IF(Input!F$4="SkyII",#REF!,IF(Input!F$4="XO-8000",#REF!, "FALSE")))))))</f>
        <v>0</v>
      </c>
      <c r="J1690" s="210" t="s">
        <v>10359</v>
      </c>
      <c r="K1690" s="268">
        <v>0</v>
      </c>
      <c r="L1690" s="270" t="s">
        <v>10359</v>
      </c>
      <c r="M1690" s="270">
        <v>0</v>
      </c>
      <c r="N1690" s="270" t="s">
        <v>10359</v>
      </c>
      <c r="O1690" s="270">
        <v>0</v>
      </c>
      <c r="P1690" s="270" t="s">
        <v>10359</v>
      </c>
      <c r="Q1690" s="270">
        <v>0</v>
      </c>
      <c r="R1690" s="74"/>
      <c r="S1690" s="75" t="str">
        <f t="shared" si="138"/>
        <v>0000</v>
      </c>
      <c r="T1690" s="75" t="str">
        <f t="shared" si="139"/>
        <v>00000000000000000000000000000000</v>
      </c>
      <c r="V1690" s="197"/>
      <c r="W1690" s="75">
        <f t="shared" si="140"/>
        <v>0</v>
      </c>
      <c r="AE1690" s="479"/>
    </row>
    <row r="1691" spans="1:31" s="75" customFormat="1" ht="13.5" x14ac:dyDescent="0.2">
      <c r="A1691" s="211">
        <v>1688</v>
      </c>
      <c r="B1691" s="212" t="s">
        <v>6600</v>
      </c>
      <c r="C1691" s="213" t="s">
        <v>6600</v>
      </c>
      <c r="D1691" s="213" t="s">
        <v>6600</v>
      </c>
      <c r="E1691" s="213" t="s">
        <v>6600</v>
      </c>
      <c r="F1691" s="213" t="s">
        <v>6600</v>
      </c>
      <c r="G1691" s="214" t="s">
        <v>6600</v>
      </c>
      <c r="H1691" s="208" t="str">
        <f>IF(Input!F$4="GMH_OECC",J1691,IF(Input!F$4="GMH_XOEC",L1691,IF(Input!F$4="GMH_Korea",N1691,IF(Input!F$4="GMH_EU",P1691,IF(Input!F$4="Skysuper",#REF!,IF(Input!F$4="SkyII",#REF!,IF(Input!F$4="XO-8000",#REF!, "FALSE")))))))</f>
        <v>00</v>
      </c>
      <c r="I1691" s="209">
        <f>IF(Input!F$4="GMH_OECC",K1691,IF(Input!F$4="GMH_XOEC",M1691,IF(Input!F$4="GMH_Korea",O1691,IF(Input!F$4="GMH_EU",Q1691,IF(Input!F$4="Skysuper",#REF!,IF(Input!F$4="SkyII",#REF!,IF(Input!F$4="XO-8000",#REF!, "FALSE")))))))</f>
        <v>0</v>
      </c>
      <c r="J1691" s="210" t="s">
        <v>10359</v>
      </c>
      <c r="K1691" s="268">
        <v>0</v>
      </c>
      <c r="L1691" s="270" t="s">
        <v>10359</v>
      </c>
      <c r="M1691" s="270">
        <v>0</v>
      </c>
      <c r="N1691" s="270" t="s">
        <v>10359</v>
      </c>
      <c r="O1691" s="270">
        <v>0</v>
      </c>
      <c r="P1691" s="270" t="s">
        <v>10359</v>
      </c>
      <c r="Q1691" s="270">
        <v>0</v>
      </c>
      <c r="R1691" s="74"/>
      <c r="S1691" s="75" t="str">
        <f t="shared" si="138"/>
        <v>0000</v>
      </c>
      <c r="T1691" s="75" t="str">
        <f t="shared" si="139"/>
        <v>00000000000000000000000000000000</v>
      </c>
      <c r="V1691" s="197"/>
      <c r="W1691" s="75">
        <f t="shared" si="140"/>
        <v>0</v>
      </c>
      <c r="AE1691" s="479"/>
    </row>
    <row r="1692" spans="1:31" s="75" customFormat="1" ht="13.5" x14ac:dyDescent="0.2">
      <c r="A1692" s="211">
        <v>1689</v>
      </c>
      <c r="B1692" s="212" t="s">
        <v>6600</v>
      </c>
      <c r="C1692" s="213" t="s">
        <v>6600</v>
      </c>
      <c r="D1692" s="213" t="s">
        <v>6600</v>
      </c>
      <c r="E1692" s="213" t="s">
        <v>6600</v>
      </c>
      <c r="F1692" s="213" t="s">
        <v>6600</v>
      </c>
      <c r="G1692" s="214" t="s">
        <v>6600</v>
      </c>
      <c r="H1692" s="208" t="str">
        <f>IF(Input!F$4="GMH_OECC",J1692,IF(Input!F$4="GMH_XOEC",L1692,IF(Input!F$4="GMH_Korea",N1692,IF(Input!F$4="GMH_EU",P1692,IF(Input!F$4="Skysuper",#REF!,IF(Input!F$4="SkyII",#REF!,IF(Input!F$4="XO-8000",#REF!, "FALSE")))))))</f>
        <v>00</v>
      </c>
      <c r="I1692" s="209">
        <f>IF(Input!F$4="GMH_OECC",K1692,IF(Input!F$4="GMH_XOEC",M1692,IF(Input!F$4="GMH_Korea",O1692,IF(Input!F$4="GMH_EU",Q1692,IF(Input!F$4="Skysuper",#REF!,IF(Input!F$4="SkyII",#REF!,IF(Input!F$4="XO-8000",#REF!, "FALSE")))))))</f>
        <v>0</v>
      </c>
      <c r="J1692" s="210" t="s">
        <v>10359</v>
      </c>
      <c r="K1692" s="268">
        <v>0</v>
      </c>
      <c r="L1692" s="270" t="s">
        <v>10359</v>
      </c>
      <c r="M1692" s="270">
        <v>0</v>
      </c>
      <c r="N1692" s="270" t="s">
        <v>10359</v>
      </c>
      <c r="O1692" s="270">
        <v>0</v>
      </c>
      <c r="P1692" s="270" t="s">
        <v>10359</v>
      </c>
      <c r="Q1692" s="270">
        <v>0</v>
      </c>
      <c r="R1692" s="74"/>
      <c r="S1692" s="75" t="str">
        <f t="shared" si="138"/>
        <v>0000</v>
      </c>
      <c r="T1692" s="75" t="str">
        <f t="shared" si="139"/>
        <v>00000000000000000000000000000000</v>
      </c>
      <c r="V1692" s="197"/>
      <c r="W1692" s="75">
        <f t="shared" si="140"/>
        <v>0</v>
      </c>
      <c r="AE1692" s="479"/>
    </row>
    <row r="1693" spans="1:31" s="75" customFormat="1" ht="13.5" x14ac:dyDescent="0.2">
      <c r="A1693" s="211">
        <v>1690</v>
      </c>
      <c r="B1693" s="212" t="s">
        <v>6600</v>
      </c>
      <c r="C1693" s="213" t="s">
        <v>6600</v>
      </c>
      <c r="D1693" s="213" t="s">
        <v>6600</v>
      </c>
      <c r="E1693" s="213" t="s">
        <v>6600</v>
      </c>
      <c r="F1693" s="213" t="s">
        <v>6600</v>
      </c>
      <c r="G1693" s="214" t="s">
        <v>6600</v>
      </c>
      <c r="H1693" s="208" t="str">
        <f>IF(Input!F$4="GMH_OECC",J1693,IF(Input!F$4="GMH_XOEC",L1693,IF(Input!F$4="GMH_Korea",N1693,IF(Input!F$4="GMH_EU",P1693,IF(Input!F$4="Skysuper",#REF!,IF(Input!F$4="SkyII",#REF!,IF(Input!F$4="XO-8000",#REF!, "FALSE")))))))</f>
        <v>00</v>
      </c>
      <c r="I1693" s="209">
        <f>IF(Input!F$4="GMH_OECC",K1693,IF(Input!F$4="GMH_XOEC",M1693,IF(Input!F$4="GMH_Korea",O1693,IF(Input!F$4="GMH_EU",Q1693,IF(Input!F$4="Skysuper",#REF!,IF(Input!F$4="SkyII",#REF!,IF(Input!F$4="XO-8000",#REF!, "FALSE")))))))</f>
        <v>0</v>
      </c>
      <c r="J1693" s="210" t="s">
        <v>10359</v>
      </c>
      <c r="K1693" s="268">
        <v>0</v>
      </c>
      <c r="L1693" s="270" t="s">
        <v>10359</v>
      </c>
      <c r="M1693" s="270">
        <v>0</v>
      </c>
      <c r="N1693" s="270" t="s">
        <v>10359</v>
      </c>
      <c r="O1693" s="270">
        <v>0</v>
      </c>
      <c r="P1693" s="270" t="s">
        <v>10359</v>
      </c>
      <c r="Q1693" s="270">
        <v>0</v>
      </c>
      <c r="R1693" s="74"/>
      <c r="S1693" s="75" t="str">
        <f t="shared" si="138"/>
        <v>0000</v>
      </c>
      <c r="T1693" s="75" t="str">
        <f t="shared" si="139"/>
        <v>00000000000000000000000000000000</v>
      </c>
      <c r="V1693" s="197"/>
      <c r="W1693" s="75">
        <f t="shared" si="140"/>
        <v>0</v>
      </c>
      <c r="AE1693" s="479"/>
    </row>
    <row r="1694" spans="1:31" s="75" customFormat="1" ht="13.5" x14ac:dyDescent="0.2">
      <c r="A1694" s="211">
        <v>1691</v>
      </c>
      <c r="B1694" s="212" t="s">
        <v>6600</v>
      </c>
      <c r="C1694" s="213" t="s">
        <v>6600</v>
      </c>
      <c r="D1694" s="213" t="s">
        <v>6600</v>
      </c>
      <c r="E1694" s="213" t="s">
        <v>6600</v>
      </c>
      <c r="F1694" s="213" t="s">
        <v>6600</v>
      </c>
      <c r="G1694" s="214" t="s">
        <v>6600</v>
      </c>
      <c r="H1694" s="208" t="str">
        <f>IF(Input!F$4="GMH_OECC",J1694,IF(Input!F$4="GMH_XOEC",L1694,IF(Input!F$4="GMH_Korea",N1694,IF(Input!F$4="GMH_EU",P1694,IF(Input!F$4="Skysuper",#REF!,IF(Input!F$4="SkyII",#REF!,IF(Input!F$4="XO-8000",#REF!, "FALSE")))))))</f>
        <v>00</v>
      </c>
      <c r="I1694" s="209">
        <f>IF(Input!F$4="GMH_OECC",K1694,IF(Input!F$4="GMH_XOEC",M1694,IF(Input!F$4="GMH_Korea",O1694,IF(Input!F$4="GMH_EU",Q1694,IF(Input!F$4="Skysuper",#REF!,IF(Input!F$4="SkyII",#REF!,IF(Input!F$4="XO-8000",#REF!, "FALSE")))))))</f>
        <v>0</v>
      </c>
      <c r="J1694" s="210" t="s">
        <v>10359</v>
      </c>
      <c r="K1694" s="268">
        <v>0</v>
      </c>
      <c r="L1694" s="270" t="s">
        <v>10359</v>
      </c>
      <c r="M1694" s="270">
        <v>0</v>
      </c>
      <c r="N1694" s="270" t="s">
        <v>10359</v>
      </c>
      <c r="O1694" s="270">
        <v>0</v>
      </c>
      <c r="P1694" s="270" t="s">
        <v>10359</v>
      </c>
      <c r="Q1694" s="270">
        <v>0</v>
      </c>
      <c r="R1694" s="74"/>
      <c r="S1694" s="75" t="str">
        <f t="shared" si="138"/>
        <v>0000</v>
      </c>
      <c r="T1694" s="75" t="str">
        <f t="shared" si="139"/>
        <v>00000000000000000000000000000000</v>
      </c>
      <c r="V1694" s="197"/>
      <c r="W1694" s="75">
        <f t="shared" si="140"/>
        <v>0</v>
      </c>
      <c r="AE1694" s="479"/>
    </row>
    <row r="1695" spans="1:31" s="75" customFormat="1" ht="13.5" x14ac:dyDescent="0.2">
      <c r="A1695" s="211">
        <v>1692</v>
      </c>
      <c r="B1695" s="212" t="s">
        <v>6600</v>
      </c>
      <c r="C1695" s="213" t="s">
        <v>6600</v>
      </c>
      <c r="D1695" s="213" t="s">
        <v>6600</v>
      </c>
      <c r="E1695" s="213" t="s">
        <v>6600</v>
      </c>
      <c r="F1695" s="213" t="s">
        <v>6600</v>
      </c>
      <c r="G1695" s="214" t="s">
        <v>6600</v>
      </c>
      <c r="H1695" s="208" t="str">
        <f>IF(Input!F$4="GMH_OECC",J1695,IF(Input!F$4="GMH_XOEC",L1695,IF(Input!F$4="GMH_Korea",N1695,IF(Input!F$4="GMH_EU",P1695,IF(Input!F$4="Skysuper",#REF!,IF(Input!F$4="SkyII",#REF!,IF(Input!F$4="XO-8000",#REF!, "FALSE")))))))</f>
        <v>00</v>
      </c>
      <c r="I1695" s="209">
        <f>IF(Input!F$4="GMH_OECC",K1695,IF(Input!F$4="GMH_XOEC",M1695,IF(Input!F$4="GMH_Korea",O1695,IF(Input!F$4="GMH_EU",Q1695,IF(Input!F$4="Skysuper",#REF!,IF(Input!F$4="SkyII",#REF!,IF(Input!F$4="XO-8000",#REF!, "FALSE")))))))</f>
        <v>0</v>
      </c>
      <c r="J1695" s="210" t="s">
        <v>10359</v>
      </c>
      <c r="K1695" s="268">
        <v>0</v>
      </c>
      <c r="L1695" s="270" t="s">
        <v>10359</v>
      </c>
      <c r="M1695" s="270">
        <v>0</v>
      </c>
      <c r="N1695" s="270" t="s">
        <v>10359</v>
      </c>
      <c r="O1695" s="270">
        <v>0</v>
      </c>
      <c r="P1695" s="270" t="s">
        <v>10359</v>
      </c>
      <c r="Q1695" s="270">
        <v>0</v>
      </c>
      <c r="R1695" s="74"/>
      <c r="S1695" s="75" t="str">
        <f t="shared" si="138"/>
        <v>0000</v>
      </c>
      <c r="T1695" s="75" t="str">
        <f t="shared" si="139"/>
        <v>00000000000000000000000000000000</v>
      </c>
      <c r="V1695" s="197"/>
      <c r="W1695" s="75">
        <f t="shared" si="140"/>
        <v>0</v>
      </c>
      <c r="AE1695" s="479"/>
    </row>
    <row r="1696" spans="1:31" s="75" customFormat="1" ht="13.5" x14ac:dyDescent="0.2">
      <c r="A1696" s="211">
        <v>1693</v>
      </c>
      <c r="B1696" s="212" t="s">
        <v>6600</v>
      </c>
      <c r="C1696" s="213" t="s">
        <v>6600</v>
      </c>
      <c r="D1696" s="213" t="s">
        <v>6600</v>
      </c>
      <c r="E1696" s="213" t="s">
        <v>6600</v>
      </c>
      <c r="F1696" s="213" t="s">
        <v>6600</v>
      </c>
      <c r="G1696" s="214" t="s">
        <v>6600</v>
      </c>
      <c r="H1696" s="208" t="str">
        <f>IF(Input!F$4="GMH_OECC",J1696,IF(Input!F$4="GMH_XOEC",L1696,IF(Input!F$4="GMH_Korea",N1696,IF(Input!F$4="GMH_EU",P1696,IF(Input!F$4="Skysuper",#REF!,IF(Input!F$4="SkyII",#REF!,IF(Input!F$4="XO-8000",#REF!, "FALSE")))))))</f>
        <v>00</v>
      </c>
      <c r="I1696" s="209">
        <f>IF(Input!F$4="GMH_OECC",K1696,IF(Input!F$4="GMH_XOEC",M1696,IF(Input!F$4="GMH_Korea",O1696,IF(Input!F$4="GMH_EU",Q1696,IF(Input!F$4="Skysuper",#REF!,IF(Input!F$4="SkyII",#REF!,IF(Input!F$4="XO-8000",#REF!, "FALSE")))))))</f>
        <v>0</v>
      </c>
      <c r="J1696" s="210" t="s">
        <v>10359</v>
      </c>
      <c r="K1696" s="268">
        <v>0</v>
      </c>
      <c r="L1696" s="270" t="s">
        <v>10359</v>
      </c>
      <c r="M1696" s="270">
        <v>0</v>
      </c>
      <c r="N1696" s="270" t="s">
        <v>10359</v>
      </c>
      <c r="O1696" s="270">
        <v>0</v>
      </c>
      <c r="P1696" s="270" t="s">
        <v>10359</v>
      </c>
      <c r="Q1696" s="270">
        <v>0</v>
      </c>
      <c r="R1696" s="74"/>
      <c r="S1696" s="75" t="str">
        <f t="shared" si="138"/>
        <v>0000</v>
      </c>
      <c r="T1696" s="75" t="str">
        <f t="shared" si="139"/>
        <v>00000000000000000000000000000000</v>
      </c>
      <c r="V1696" s="197"/>
      <c r="W1696" s="75">
        <f t="shared" si="140"/>
        <v>0</v>
      </c>
      <c r="AE1696" s="479"/>
    </row>
    <row r="1697" spans="1:31" s="75" customFormat="1" ht="13.5" x14ac:dyDescent="0.2">
      <c r="A1697" s="211">
        <v>1694</v>
      </c>
      <c r="B1697" s="212" t="s">
        <v>6600</v>
      </c>
      <c r="C1697" s="213" t="s">
        <v>6600</v>
      </c>
      <c r="D1697" s="213" t="s">
        <v>6600</v>
      </c>
      <c r="E1697" s="213" t="s">
        <v>6600</v>
      </c>
      <c r="F1697" s="213" t="s">
        <v>6600</v>
      </c>
      <c r="G1697" s="214" t="s">
        <v>6600</v>
      </c>
      <c r="H1697" s="208" t="str">
        <f>IF(Input!F$4="GMH_OECC",J1697,IF(Input!F$4="GMH_XOEC",L1697,IF(Input!F$4="GMH_Korea",N1697,IF(Input!F$4="GMH_EU",P1697,IF(Input!F$4="Skysuper",#REF!,IF(Input!F$4="SkyII",#REF!,IF(Input!F$4="XO-8000",#REF!, "FALSE")))))))</f>
        <v>00</v>
      </c>
      <c r="I1697" s="209">
        <f>IF(Input!F$4="GMH_OECC",K1697,IF(Input!F$4="GMH_XOEC",M1697,IF(Input!F$4="GMH_Korea",O1697,IF(Input!F$4="GMH_EU",Q1697,IF(Input!F$4="Skysuper",#REF!,IF(Input!F$4="SkyII",#REF!,IF(Input!F$4="XO-8000",#REF!, "FALSE")))))))</f>
        <v>0</v>
      </c>
      <c r="J1697" s="210" t="s">
        <v>10359</v>
      </c>
      <c r="K1697" s="268">
        <v>0</v>
      </c>
      <c r="L1697" s="270" t="s">
        <v>10359</v>
      </c>
      <c r="M1697" s="270">
        <v>0</v>
      </c>
      <c r="N1697" s="270" t="s">
        <v>10359</v>
      </c>
      <c r="O1697" s="270">
        <v>0</v>
      </c>
      <c r="P1697" s="270" t="s">
        <v>10359</v>
      </c>
      <c r="Q1697" s="270">
        <v>0</v>
      </c>
      <c r="R1697" s="74"/>
      <c r="S1697" s="75" t="str">
        <f t="shared" si="138"/>
        <v>0000</v>
      </c>
      <c r="T1697" s="75" t="str">
        <f t="shared" si="139"/>
        <v>00000000000000000000000000000000</v>
      </c>
      <c r="V1697" s="197"/>
      <c r="W1697" s="75">
        <f t="shared" si="140"/>
        <v>0</v>
      </c>
      <c r="AE1697" s="479"/>
    </row>
    <row r="1698" spans="1:31" s="75" customFormat="1" ht="13.5" x14ac:dyDescent="0.2">
      <c r="A1698" s="211">
        <v>1695</v>
      </c>
      <c r="B1698" s="212" t="s">
        <v>6600</v>
      </c>
      <c r="C1698" s="213" t="s">
        <v>6600</v>
      </c>
      <c r="D1698" s="213" t="s">
        <v>6600</v>
      </c>
      <c r="E1698" s="213" t="s">
        <v>6600</v>
      </c>
      <c r="F1698" s="213" t="s">
        <v>6600</v>
      </c>
      <c r="G1698" s="214" t="s">
        <v>6600</v>
      </c>
      <c r="H1698" s="208" t="str">
        <f>IF(Input!F$4="GMH_OECC",J1698,IF(Input!F$4="GMH_XOEC",L1698,IF(Input!F$4="GMH_Korea",N1698,IF(Input!F$4="GMH_EU",P1698,IF(Input!F$4="Skysuper",#REF!,IF(Input!F$4="SkyII",#REF!,IF(Input!F$4="XO-8000",#REF!, "FALSE")))))))</f>
        <v>00</v>
      </c>
      <c r="I1698" s="209">
        <f>IF(Input!F$4="GMH_OECC",K1698,IF(Input!F$4="GMH_XOEC",M1698,IF(Input!F$4="GMH_Korea",O1698,IF(Input!F$4="GMH_EU",Q1698,IF(Input!F$4="Skysuper",#REF!,IF(Input!F$4="SkyII",#REF!,IF(Input!F$4="XO-8000",#REF!, "FALSE")))))))</f>
        <v>0</v>
      </c>
      <c r="J1698" s="210" t="s">
        <v>10359</v>
      </c>
      <c r="K1698" s="268">
        <v>0</v>
      </c>
      <c r="L1698" s="270" t="s">
        <v>10359</v>
      </c>
      <c r="M1698" s="270">
        <v>0</v>
      </c>
      <c r="N1698" s="270" t="s">
        <v>10359</v>
      </c>
      <c r="O1698" s="270">
        <v>0</v>
      </c>
      <c r="P1698" s="270" t="s">
        <v>10359</v>
      </c>
      <c r="Q1698" s="270">
        <v>0</v>
      </c>
      <c r="R1698" s="74"/>
      <c r="S1698" s="75" t="str">
        <f t="shared" si="138"/>
        <v>0000</v>
      </c>
      <c r="T1698" s="75" t="str">
        <f t="shared" si="139"/>
        <v>00000000000000000000000000000000</v>
      </c>
      <c r="V1698" s="197"/>
      <c r="W1698" s="75">
        <f t="shared" si="140"/>
        <v>0</v>
      </c>
      <c r="AE1698" s="479"/>
    </row>
    <row r="1699" spans="1:31" s="75" customFormat="1" ht="13.5" x14ac:dyDescent="0.2">
      <c r="A1699" s="211">
        <v>1696</v>
      </c>
      <c r="B1699" s="212" t="s">
        <v>6600</v>
      </c>
      <c r="C1699" s="213" t="s">
        <v>6600</v>
      </c>
      <c r="D1699" s="213" t="s">
        <v>6600</v>
      </c>
      <c r="E1699" s="213" t="s">
        <v>6600</v>
      </c>
      <c r="F1699" s="213" t="s">
        <v>6600</v>
      </c>
      <c r="G1699" s="214" t="s">
        <v>6600</v>
      </c>
      <c r="H1699" s="208" t="str">
        <f>IF(Input!F$4="GMH_OECC",J1699,IF(Input!F$4="GMH_XOEC",L1699,IF(Input!F$4="GMH_Korea",N1699,IF(Input!F$4="GMH_EU",P1699,IF(Input!F$4="Skysuper",#REF!,IF(Input!F$4="SkyII",#REF!,IF(Input!F$4="XO-8000",#REF!, "FALSE")))))))</f>
        <v>00</v>
      </c>
      <c r="I1699" s="209">
        <f>IF(Input!F$4="GMH_OECC",K1699,IF(Input!F$4="GMH_XOEC",M1699,IF(Input!F$4="GMH_Korea",O1699,IF(Input!F$4="GMH_EU",Q1699,IF(Input!F$4="Skysuper",#REF!,IF(Input!F$4="SkyII",#REF!,IF(Input!F$4="XO-8000",#REF!, "FALSE")))))))</f>
        <v>0</v>
      </c>
      <c r="J1699" s="210" t="s">
        <v>10359</v>
      </c>
      <c r="K1699" s="268">
        <v>0</v>
      </c>
      <c r="L1699" s="270" t="s">
        <v>10359</v>
      </c>
      <c r="M1699" s="270">
        <v>0</v>
      </c>
      <c r="N1699" s="270" t="s">
        <v>10359</v>
      </c>
      <c r="O1699" s="270">
        <v>0</v>
      </c>
      <c r="P1699" s="270" t="s">
        <v>10359</v>
      </c>
      <c r="Q1699" s="270">
        <v>0</v>
      </c>
      <c r="R1699" s="74"/>
      <c r="S1699" s="75" t="str">
        <f t="shared" si="138"/>
        <v>0000</v>
      </c>
      <c r="T1699" s="75" t="str">
        <f t="shared" si="139"/>
        <v>00000000000000000000000000000000</v>
      </c>
      <c r="V1699" s="197"/>
      <c r="W1699" s="75">
        <f t="shared" si="140"/>
        <v>0</v>
      </c>
      <c r="AE1699" s="479"/>
    </row>
    <row r="1700" spans="1:31" s="75" customFormat="1" ht="13.5" x14ac:dyDescent="0.2">
      <c r="A1700" s="211">
        <v>1697</v>
      </c>
      <c r="B1700" s="212" t="s">
        <v>6600</v>
      </c>
      <c r="C1700" s="213" t="s">
        <v>6600</v>
      </c>
      <c r="D1700" s="213" t="s">
        <v>6600</v>
      </c>
      <c r="E1700" s="213" t="s">
        <v>6600</v>
      </c>
      <c r="F1700" s="213" t="s">
        <v>6600</v>
      </c>
      <c r="G1700" s="214" t="s">
        <v>6600</v>
      </c>
      <c r="H1700" s="208" t="str">
        <f>IF(Input!F$4="GMH_OECC",J1700,IF(Input!F$4="GMH_XOEC",L1700,IF(Input!F$4="GMH_Korea",N1700,IF(Input!F$4="GMH_EU",P1700,IF(Input!F$4="Skysuper",#REF!,IF(Input!F$4="SkyII",#REF!,IF(Input!F$4="XO-8000",#REF!, "FALSE")))))))</f>
        <v>00</v>
      </c>
      <c r="I1700" s="209">
        <f>IF(Input!F$4="GMH_OECC",K1700,IF(Input!F$4="GMH_XOEC",M1700,IF(Input!F$4="GMH_Korea",O1700,IF(Input!F$4="GMH_EU",Q1700,IF(Input!F$4="Skysuper",#REF!,IF(Input!F$4="SkyII",#REF!,IF(Input!F$4="XO-8000",#REF!, "FALSE")))))))</f>
        <v>0</v>
      </c>
      <c r="J1700" s="210" t="s">
        <v>10359</v>
      </c>
      <c r="K1700" s="268">
        <v>0</v>
      </c>
      <c r="L1700" s="270" t="s">
        <v>10359</v>
      </c>
      <c r="M1700" s="270">
        <v>0</v>
      </c>
      <c r="N1700" s="270" t="s">
        <v>10359</v>
      </c>
      <c r="O1700" s="270">
        <v>0</v>
      </c>
      <c r="P1700" s="270" t="s">
        <v>10359</v>
      </c>
      <c r="Q1700" s="270">
        <v>0</v>
      </c>
      <c r="R1700" s="74"/>
      <c r="S1700" s="75" t="str">
        <f t="shared" si="138"/>
        <v>0000</v>
      </c>
      <c r="T1700" s="75" t="str">
        <f t="shared" si="139"/>
        <v>00000000000000000000000000000000</v>
      </c>
      <c r="V1700" s="197"/>
      <c r="W1700" s="75">
        <f t="shared" si="140"/>
        <v>0</v>
      </c>
      <c r="AE1700" s="479"/>
    </row>
    <row r="1701" spans="1:31" s="75" customFormat="1" ht="13.5" x14ac:dyDescent="0.2">
      <c r="A1701" s="211">
        <v>1698</v>
      </c>
      <c r="B1701" s="212" t="s">
        <v>6600</v>
      </c>
      <c r="C1701" s="213" t="s">
        <v>6600</v>
      </c>
      <c r="D1701" s="213" t="s">
        <v>6600</v>
      </c>
      <c r="E1701" s="213" t="s">
        <v>6600</v>
      </c>
      <c r="F1701" s="213" t="s">
        <v>6600</v>
      </c>
      <c r="G1701" s="214" t="s">
        <v>6600</v>
      </c>
      <c r="H1701" s="208" t="str">
        <f>IF(Input!F$4="GMH_OECC",J1701,IF(Input!F$4="GMH_XOEC",L1701,IF(Input!F$4="GMH_Korea",N1701,IF(Input!F$4="GMH_EU",P1701,IF(Input!F$4="Skysuper",#REF!,IF(Input!F$4="SkyII",#REF!,IF(Input!F$4="XO-8000",#REF!, "FALSE")))))))</f>
        <v>00</v>
      </c>
      <c r="I1701" s="209">
        <f>IF(Input!F$4="GMH_OECC",K1701,IF(Input!F$4="GMH_XOEC",M1701,IF(Input!F$4="GMH_Korea",O1701,IF(Input!F$4="GMH_EU",Q1701,IF(Input!F$4="Skysuper",#REF!,IF(Input!F$4="SkyII",#REF!,IF(Input!F$4="XO-8000",#REF!, "FALSE")))))))</f>
        <v>0</v>
      </c>
      <c r="J1701" s="210" t="s">
        <v>10359</v>
      </c>
      <c r="K1701" s="268">
        <v>0</v>
      </c>
      <c r="L1701" s="270" t="s">
        <v>10359</v>
      </c>
      <c r="M1701" s="270">
        <v>0</v>
      </c>
      <c r="N1701" s="270" t="s">
        <v>10359</v>
      </c>
      <c r="O1701" s="270">
        <v>0</v>
      </c>
      <c r="P1701" s="270" t="s">
        <v>10359</v>
      </c>
      <c r="Q1701" s="270">
        <v>0</v>
      </c>
      <c r="R1701" s="74"/>
      <c r="S1701" s="75" t="str">
        <f t="shared" si="138"/>
        <v>0000</v>
      </c>
      <c r="T1701" s="75" t="str">
        <f t="shared" si="139"/>
        <v>00000000000000000000000000000000</v>
      </c>
      <c r="V1701" s="197"/>
      <c r="W1701" s="75">
        <f t="shared" si="140"/>
        <v>0</v>
      </c>
      <c r="AE1701" s="479"/>
    </row>
    <row r="1702" spans="1:31" s="75" customFormat="1" ht="13.5" x14ac:dyDescent="0.2">
      <c r="A1702" s="211">
        <v>1699</v>
      </c>
      <c r="B1702" s="212" t="s">
        <v>6600</v>
      </c>
      <c r="C1702" s="213" t="s">
        <v>6600</v>
      </c>
      <c r="D1702" s="213" t="s">
        <v>6600</v>
      </c>
      <c r="E1702" s="213" t="s">
        <v>6600</v>
      </c>
      <c r="F1702" s="213" t="s">
        <v>6600</v>
      </c>
      <c r="G1702" s="214" t="s">
        <v>6600</v>
      </c>
      <c r="H1702" s="208" t="str">
        <f>IF(Input!F$4="GMH_OECC",J1702,IF(Input!F$4="GMH_XOEC",L1702,IF(Input!F$4="GMH_Korea",N1702,IF(Input!F$4="GMH_EU",P1702,IF(Input!F$4="Skysuper",#REF!,IF(Input!F$4="SkyII",#REF!,IF(Input!F$4="XO-8000",#REF!, "FALSE")))))))</f>
        <v>00</v>
      </c>
      <c r="I1702" s="209">
        <f>IF(Input!F$4="GMH_OECC",K1702,IF(Input!F$4="GMH_XOEC",M1702,IF(Input!F$4="GMH_Korea",O1702,IF(Input!F$4="GMH_EU",Q1702,IF(Input!F$4="Skysuper",#REF!,IF(Input!F$4="SkyII",#REF!,IF(Input!F$4="XO-8000",#REF!, "FALSE")))))))</f>
        <v>0</v>
      </c>
      <c r="J1702" s="210" t="s">
        <v>10359</v>
      </c>
      <c r="K1702" s="268">
        <v>0</v>
      </c>
      <c r="L1702" s="270" t="s">
        <v>10359</v>
      </c>
      <c r="M1702" s="270">
        <v>0</v>
      </c>
      <c r="N1702" s="270" t="s">
        <v>10359</v>
      </c>
      <c r="O1702" s="270">
        <v>0</v>
      </c>
      <c r="P1702" s="270" t="s">
        <v>10359</v>
      </c>
      <c r="Q1702" s="270">
        <v>0</v>
      </c>
      <c r="R1702" s="74"/>
      <c r="S1702" s="75" t="str">
        <f t="shared" si="138"/>
        <v>0000</v>
      </c>
      <c r="T1702" s="75" t="str">
        <f t="shared" si="139"/>
        <v>00000000000000000000000000000000</v>
      </c>
      <c r="V1702" s="197"/>
      <c r="W1702" s="75">
        <f t="shared" si="140"/>
        <v>0</v>
      </c>
      <c r="AE1702" s="479"/>
    </row>
    <row r="1703" spans="1:31" s="75" customFormat="1" ht="13.5" x14ac:dyDescent="0.2">
      <c r="A1703" s="211">
        <v>1700</v>
      </c>
      <c r="B1703" s="212" t="s">
        <v>6600</v>
      </c>
      <c r="C1703" s="213" t="s">
        <v>6600</v>
      </c>
      <c r="D1703" s="213" t="s">
        <v>6600</v>
      </c>
      <c r="E1703" s="213" t="s">
        <v>6600</v>
      </c>
      <c r="F1703" s="213" t="s">
        <v>6600</v>
      </c>
      <c r="G1703" s="214" t="s">
        <v>6600</v>
      </c>
      <c r="H1703" s="208" t="str">
        <f>IF(Input!F$4="GMH_OECC",J1703,IF(Input!F$4="GMH_XOEC",L1703,IF(Input!F$4="GMH_Korea",N1703,IF(Input!F$4="GMH_EU",P1703,IF(Input!F$4="Skysuper",#REF!,IF(Input!F$4="SkyII",#REF!,IF(Input!F$4="XO-8000",#REF!, "FALSE")))))))</f>
        <v>00</v>
      </c>
      <c r="I1703" s="209">
        <f>IF(Input!F$4="GMH_OECC",K1703,IF(Input!F$4="GMH_XOEC",M1703,IF(Input!F$4="GMH_Korea",O1703,IF(Input!F$4="GMH_EU",Q1703,IF(Input!F$4="Skysuper",#REF!,IF(Input!F$4="SkyII",#REF!,IF(Input!F$4="XO-8000",#REF!, "FALSE")))))))</f>
        <v>0</v>
      </c>
      <c r="J1703" s="210" t="s">
        <v>10359</v>
      </c>
      <c r="K1703" s="268">
        <v>0</v>
      </c>
      <c r="L1703" s="270" t="s">
        <v>10359</v>
      </c>
      <c r="M1703" s="270">
        <v>0</v>
      </c>
      <c r="N1703" s="270" t="s">
        <v>10359</v>
      </c>
      <c r="O1703" s="270">
        <v>0</v>
      </c>
      <c r="P1703" s="270" t="s">
        <v>10359</v>
      </c>
      <c r="Q1703" s="270">
        <v>0</v>
      </c>
      <c r="R1703" s="74"/>
      <c r="S1703" s="75" t="str">
        <f t="shared" si="138"/>
        <v>0000</v>
      </c>
      <c r="T1703" s="75" t="str">
        <f t="shared" si="139"/>
        <v>00000000000000000000000000000000</v>
      </c>
      <c r="V1703" s="197"/>
      <c r="W1703" s="75">
        <f t="shared" si="140"/>
        <v>0</v>
      </c>
      <c r="AE1703" s="479"/>
    </row>
    <row r="1704" spans="1:31" s="75" customFormat="1" ht="13.5" x14ac:dyDescent="0.2">
      <c r="A1704" s="211">
        <v>1701</v>
      </c>
      <c r="B1704" s="212" t="s">
        <v>6600</v>
      </c>
      <c r="C1704" s="213" t="s">
        <v>6600</v>
      </c>
      <c r="D1704" s="213" t="s">
        <v>6600</v>
      </c>
      <c r="E1704" s="213" t="s">
        <v>6600</v>
      </c>
      <c r="F1704" s="213" t="s">
        <v>6600</v>
      </c>
      <c r="G1704" s="214" t="s">
        <v>6600</v>
      </c>
      <c r="H1704" s="208" t="str">
        <f>IF(Input!F$4="GMH_OECC",J1704,IF(Input!F$4="GMH_XOEC",L1704,IF(Input!F$4="GMH_Korea",N1704,IF(Input!F$4="GMH_EU",P1704,IF(Input!F$4="Skysuper",#REF!,IF(Input!F$4="SkyII",#REF!,IF(Input!F$4="XO-8000",#REF!, "FALSE")))))))</f>
        <v>00</v>
      </c>
      <c r="I1704" s="209">
        <f>IF(Input!F$4="GMH_OECC",K1704,IF(Input!F$4="GMH_XOEC",M1704,IF(Input!F$4="GMH_Korea",O1704,IF(Input!F$4="GMH_EU",Q1704,IF(Input!F$4="Skysuper",#REF!,IF(Input!F$4="SkyII",#REF!,IF(Input!F$4="XO-8000",#REF!, "FALSE")))))))</f>
        <v>0</v>
      </c>
      <c r="J1704" s="210" t="s">
        <v>10359</v>
      </c>
      <c r="K1704" s="268">
        <v>0</v>
      </c>
      <c r="L1704" s="270" t="s">
        <v>10359</v>
      </c>
      <c r="M1704" s="270">
        <v>0</v>
      </c>
      <c r="N1704" s="270" t="s">
        <v>10359</v>
      </c>
      <c r="O1704" s="270">
        <v>0</v>
      </c>
      <c r="P1704" s="270" t="s">
        <v>10359</v>
      </c>
      <c r="Q1704" s="270">
        <v>0</v>
      </c>
      <c r="R1704" s="74"/>
      <c r="S1704" s="75" t="str">
        <f t="shared" si="138"/>
        <v>0000</v>
      </c>
      <c r="T1704" s="75" t="str">
        <f t="shared" si="139"/>
        <v>00000000000000000000000000000000</v>
      </c>
      <c r="V1704" s="197"/>
      <c r="W1704" s="75">
        <f t="shared" si="140"/>
        <v>0</v>
      </c>
      <c r="AE1704" s="479"/>
    </row>
    <row r="1705" spans="1:31" s="75" customFormat="1" ht="13.5" x14ac:dyDescent="0.2">
      <c r="A1705" s="211">
        <v>1702</v>
      </c>
      <c r="B1705" s="212" t="s">
        <v>6600</v>
      </c>
      <c r="C1705" s="213" t="s">
        <v>6600</v>
      </c>
      <c r="D1705" s="213" t="s">
        <v>6600</v>
      </c>
      <c r="E1705" s="213" t="s">
        <v>6600</v>
      </c>
      <c r="F1705" s="213" t="s">
        <v>6600</v>
      </c>
      <c r="G1705" s="214" t="s">
        <v>6600</v>
      </c>
      <c r="H1705" s="208" t="str">
        <f>IF(Input!F$4="GMH_OECC",J1705,IF(Input!F$4="GMH_XOEC",L1705,IF(Input!F$4="GMH_Korea",N1705,IF(Input!F$4="GMH_EU",P1705,IF(Input!F$4="Skysuper",#REF!,IF(Input!F$4="SkyII",#REF!,IF(Input!F$4="XO-8000",#REF!, "FALSE")))))))</f>
        <v>00</v>
      </c>
      <c r="I1705" s="209">
        <f>IF(Input!F$4="GMH_OECC",K1705,IF(Input!F$4="GMH_XOEC",M1705,IF(Input!F$4="GMH_Korea",O1705,IF(Input!F$4="GMH_EU",Q1705,IF(Input!F$4="Skysuper",#REF!,IF(Input!F$4="SkyII",#REF!,IF(Input!F$4="XO-8000",#REF!, "FALSE")))))))</f>
        <v>0</v>
      </c>
      <c r="J1705" s="210" t="s">
        <v>10359</v>
      </c>
      <c r="K1705" s="268">
        <v>0</v>
      </c>
      <c r="L1705" s="270" t="s">
        <v>10359</v>
      </c>
      <c r="M1705" s="270">
        <v>0</v>
      </c>
      <c r="N1705" s="270" t="s">
        <v>10359</v>
      </c>
      <c r="O1705" s="270">
        <v>0</v>
      </c>
      <c r="P1705" s="270" t="s">
        <v>10359</v>
      </c>
      <c r="Q1705" s="270">
        <v>0</v>
      </c>
      <c r="R1705" s="74"/>
      <c r="S1705" s="75" t="str">
        <f t="shared" si="138"/>
        <v>0000</v>
      </c>
      <c r="T1705" s="75" t="str">
        <f t="shared" si="139"/>
        <v>00000000000000000000000000000000</v>
      </c>
      <c r="V1705" s="197"/>
      <c r="W1705" s="75">
        <f t="shared" si="140"/>
        <v>0</v>
      </c>
      <c r="AE1705" s="479"/>
    </row>
    <row r="1706" spans="1:31" s="75" customFormat="1" ht="13.5" x14ac:dyDescent="0.2">
      <c r="A1706" s="211">
        <v>1703</v>
      </c>
      <c r="B1706" s="212" t="s">
        <v>6600</v>
      </c>
      <c r="C1706" s="213" t="s">
        <v>6600</v>
      </c>
      <c r="D1706" s="213" t="s">
        <v>6600</v>
      </c>
      <c r="E1706" s="213" t="s">
        <v>6600</v>
      </c>
      <c r="F1706" s="213" t="s">
        <v>6600</v>
      </c>
      <c r="G1706" s="214" t="s">
        <v>6600</v>
      </c>
      <c r="H1706" s="208" t="str">
        <f>IF(Input!F$4="GMH_OECC",J1706,IF(Input!F$4="GMH_XOEC",L1706,IF(Input!F$4="GMH_Korea",N1706,IF(Input!F$4="GMH_EU",P1706,IF(Input!F$4="Skysuper",#REF!,IF(Input!F$4="SkyII",#REF!,IF(Input!F$4="XO-8000",#REF!, "FALSE")))))))</f>
        <v>00</v>
      </c>
      <c r="I1706" s="209">
        <f>IF(Input!F$4="GMH_OECC",K1706,IF(Input!F$4="GMH_XOEC",M1706,IF(Input!F$4="GMH_Korea",O1706,IF(Input!F$4="GMH_EU",Q1706,IF(Input!F$4="Skysuper",#REF!,IF(Input!F$4="SkyII",#REF!,IF(Input!F$4="XO-8000",#REF!, "FALSE")))))))</f>
        <v>0</v>
      </c>
      <c r="J1706" s="210" t="s">
        <v>10359</v>
      </c>
      <c r="K1706" s="268">
        <v>0</v>
      </c>
      <c r="L1706" s="270" t="s">
        <v>10359</v>
      </c>
      <c r="M1706" s="270">
        <v>0</v>
      </c>
      <c r="N1706" s="270" t="s">
        <v>10359</v>
      </c>
      <c r="O1706" s="270">
        <v>0</v>
      </c>
      <c r="P1706" s="270" t="s">
        <v>10359</v>
      </c>
      <c r="Q1706" s="270">
        <v>0</v>
      </c>
      <c r="R1706" s="74"/>
      <c r="S1706" s="75" t="str">
        <f t="shared" si="138"/>
        <v>0000</v>
      </c>
      <c r="T1706" s="75" t="str">
        <f t="shared" si="139"/>
        <v>00000000000000000000000000000000</v>
      </c>
      <c r="V1706" s="197"/>
      <c r="W1706" s="75">
        <f t="shared" si="140"/>
        <v>0</v>
      </c>
      <c r="AE1706" s="479"/>
    </row>
    <row r="1707" spans="1:31" s="75" customFormat="1" ht="13.5" x14ac:dyDescent="0.2">
      <c r="A1707" s="211">
        <v>1704</v>
      </c>
      <c r="B1707" s="212" t="s">
        <v>6600</v>
      </c>
      <c r="C1707" s="213" t="s">
        <v>6600</v>
      </c>
      <c r="D1707" s="213" t="s">
        <v>6600</v>
      </c>
      <c r="E1707" s="213" t="s">
        <v>6600</v>
      </c>
      <c r="F1707" s="213" t="s">
        <v>6600</v>
      </c>
      <c r="G1707" s="214" t="s">
        <v>6600</v>
      </c>
      <c r="H1707" s="208" t="str">
        <f>IF(Input!F$4="GMH_OECC",J1707,IF(Input!F$4="GMH_XOEC",L1707,IF(Input!F$4="GMH_Korea",N1707,IF(Input!F$4="GMH_EU",P1707,IF(Input!F$4="Skysuper",#REF!,IF(Input!F$4="SkyII",#REF!,IF(Input!F$4="XO-8000",#REF!, "FALSE")))))))</f>
        <v>00</v>
      </c>
      <c r="I1707" s="209">
        <f>IF(Input!F$4="GMH_OECC",K1707,IF(Input!F$4="GMH_XOEC",M1707,IF(Input!F$4="GMH_Korea",O1707,IF(Input!F$4="GMH_EU",Q1707,IF(Input!F$4="Skysuper",#REF!,IF(Input!F$4="SkyII",#REF!,IF(Input!F$4="XO-8000",#REF!, "FALSE")))))))</f>
        <v>0</v>
      </c>
      <c r="J1707" s="210" t="s">
        <v>10359</v>
      </c>
      <c r="K1707" s="268">
        <v>0</v>
      </c>
      <c r="L1707" s="270" t="s">
        <v>10359</v>
      </c>
      <c r="M1707" s="270">
        <v>0</v>
      </c>
      <c r="N1707" s="270" t="s">
        <v>10359</v>
      </c>
      <c r="O1707" s="270">
        <v>0</v>
      </c>
      <c r="P1707" s="270" t="s">
        <v>10359</v>
      </c>
      <c r="Q1707" s="270">
        <v>0</v>
      </c>
      <c r="R1707" s="74"/>
      <c r="S1707" s="75" t="str">
        <f t="shared" si="138"/>
        <v>0000</v>
      </c>
      <c r="T1707" s="75" t="str">
        <f t="shared" si="139"/>
        <v>00000000000000000000000000000000</v>
      </c>
      <c r="V1707" s="197"/>
      <c r="W1707" s="75">
        <f t="shared" si="140"/>
        <v>0</v>
      </c>
      <c r="AE1707" s="479"/>
    </row>
    <row r="1708" spans="1:31" s="75" customFormat="1" ht="13.5" x14ac:dyDescent="0.2">
      <c r="A1708" s="211">
        <v>1705</v>
      </c>
      <c r="B1708" s="212" t="s">
        <v>6600</v>
      </c>
      <c r="C1708" s="213" t="s">
        <v>6600</v>
      </c>
      <c r="D1708" s="213" t="s">
        <v>6600</v>
      </c>
      <c r="E1708" s="213" t="s">
        <v>6600</v>
      </c>
      <c r="F1708" s="213" t="s">
        <v>6600</v>
      </c>
      <c r="G1708" s="214" t="s">
        <v>6600</v>
      </c>
      <c r="H1708" s="208" t="str">
        <f>IF(Input!F$4="GMH_OECC",J1708,IF(Input!F$4="GMH_XOEC",L1708,IF(Input!F$4="GMH_Korea",N1708,IF(Input!F$4="GMH_EU",P1708,IF(Input!F$4="Skysuper",#REF!,IF(Input!F$4="SkyII",#REF!,IF(Input!F$4="XO-8000",#REF!, "FALSE")))))))</f>
        <v>00</v>
      </c>
      <c r="I1708" s="209">
        <f>IF(Input!F$4="GMH_OECC",K1708,IF(Input!F$4="GMH_XOEC",M1708,IF(Input!F$4="GMH_Korea",O1708,IF(Input!F$4="GMH_EU",Q1708,IF(Input!F$4="Skysuper",#REF!,IF(Input!F$4="SkyII",#REF!,IF(Input!F$4="XO-8000",#REF!, "FALSE")))))))</f>
        <v>0</v>
      </c>
      <c r="J1708" s="210" t="s">
        <v>10359</v>
      </c>
      <c r="K1708" s="268">
        <v>0</v>
      </c>
      <c r="L1708" s="270" t="s">
        <v>10359</v>
      </c>
      <c r="M1708" s="270">
        <v>0</v>
      </c>
      <c r="N1708" s="270" t="s">
        <v>10359</v>
      </c>
      <c r="O1708" s="270">
        <v>0</v>
      </c>
      <c r="P1708" s="270" t="s">
        <v>10359</v>
      </c>
      <c r="Q1708" s="270">
        <v>0</v>
      </c>
      <c r="R1708" s="74"/>
      <c r="S1708" s="75" t="str">
        <f t="shared" si="138"/>
        <v>0000</v>
      </c>
      <c r="T1708" s="75" t="str">
        <f t="shared" si="139"/>
        <v>00000000000000000000000000000000</v>
      </c>
      <c r="V1708" s="197"/>
      <c r="W1708" s="75">
        <f t="shared" si="140"/>
        <v>0</v>
      </c>
      <c r="AE1708" s="479"/>
    </row>
    <row r="1709" spans="1:31" s="75" customFormat="1" ht="13.5" x14ac:dyDescent="0.2">
      <c r="A1709" s="211">
        <v>1706</v>
      </c>
      <c r="B1709" s="212" t="s">
        <v>6600</v>
      </c>
      <c r="C1709" s="213" t="s">
        <v>6600</v>
      </c>
      <c r="D1709" s="213" t="s">
        <v>6600</v>
      </c>
      <c r="E1709" s="213" t="s">
        <v>6600</v>
      </c>
      <c r="F1709" s="213" t="s">
        <v>6600</v>
      </c>
      <c r="G1709" s="214" t="s">
        <v>6600</v>
      </c>
      <c r="H1709" s="208" t="str">
        <f>IF(Input!F$4="GMH_OECC",J1709,IF(Input!F$4="GMH_XOEC",L1709,IF(Input!F$4="GMH_Korea",N1709,IF(Input!F$4="GMH_EU",P1709,IF(Input!F$4="Skysuper",#REF!,IF(Input!F$4="SkyII",#REF!,IF(Input!F$4="XO-8000",#REF!, "FALSE")))))))</f>
        <v>00</v>
      </c>
      <c r="I1709" s="209">
        <f>IF(Input!F$4="GMH_OECC",K1709,IF(Input!F$4="GMH_XOEC",M1709,IF(Input!F$4="GMH_Korea",O1709,IF(Input!F$4="GMH_EU",Q1709,IF(Input!F$4="Skysuper",#REF!,IF(Input!F$4="SkyII",#REF!,IF(Input!F$4="XO-8000",#REF!, "FALSE")))))))</f>
        <v>0</v>
      </c>
      <c r="J1709" s="210" t="s">
        <v>10359</v>
      </c>
      <c r="K1709" s="268">
        <v>0</v>
      </c>
      <c r="L1709" s="270" t="s">
        <v>10359</v>
      </c>
      <c r="M1709" s="270">
        <v>0</v>
      </c>
      <c r="N1709" s="270" t="s">
        <v>10359</v>
      </c>
      <c r="O1709" s="270">
        <v>0</v>
      </c>
      <c r="P1709" s="270" t="s">
        <v>10359</v>
      </c>
      <c r="Q1709" s="270">
        <v>0</v>
      </c>
      <c r="R1709" s="74"/>
      <c r="S1709" s="75" t="str">
        <f t="shared" si="138"/>
        <v>0000</v>
      </c>
      <c r="T1709" s="75" t="str">
        <f t="shared" si="139"/>
        <v>00000000000000000000000000000000</v>
      </c>
      <c r="V1709" s="197"/>
      <c r="W1709" s="75">
        <f t="shared" si="140"/>
        <v>0</v>
      </c>
      <c r="AE1709" s="479"/>
    </row>
    <row r="1710" spans="1:31" s="75" customFormat="1" ht="13.5" x14ac:dyDescent="0.2">
      <c r="A1710" s="211">
        <v>1707</v>
      </c>
      <c r="B1710" s="212" t="s">
        <v>6600</v>
      </c>
      <c r="C1710" s="213" t="s">
        <v>6600</v>
      </c>
      <c r="D1710" s="213" t="s">
        <v>6600</v>
      </c>
      <c r="E1710" s="213" t="s">
        <v>6600</v>
      </c>
      <c r="F1710" s="213" t="s">
        <v>6600</v>
      </c>
      <c r="G1710" s="214" t="s">
        <v>6600</v>
      </c>
      <c r="H1710" s="208" t="str">
        <f>IF(Input!F$4="GMH_OECC",J1710,IF(Input!F$4="GMH_XOEC",L1710,IF(Input!F$4="GMH_Korea",N1710,IF(Input!F$4="GMH_EU",P1710,IF(Input!F$4="Skysuper",#REF!,IF(Input!F$4="SkyII",#REF!,IF(Input!F$4="XO-8000",#REF!, "FALSE")))))))</f>
        <v>00</v>
      </c>
      <c r="I1710" s="209">
        <f>IF(Input!F$4="GMH_OECC",K1710,IF(Input!F$4="GMH_XOEC",M1710,IF(Input!F$4="GMH_Korea",O1710,IF(Input!F$4="GMH_EU",Q1710,IF(Input!F$4="Skysuper",#REF!,IF(Input!F$4="SkyII",#REF!,IF(Input!F$4="XO-8000",#REF!, "FALSE")))))))</f>
        <v>0</v>
      </c>
      <c r="J1710" s="210" t="s">
        <v>10359</v>
      </c>
      <c r="K1710" s="268">
        <v>0</v>
      </c>
      <c r="L1710" s="270" t="s">
        <v>10359</v>
      </c>
      <c r="M1710" s="270">
        <v>0</v>
      </c>
      <c r="N1710" s="270" t="s">
        <v>10359</v>
      </c>
      <c r="O1710" s="270">
        <v>0</v>
      </c>
      <c r="P1710" s="270" t="s">
        <v>10359</v>
      </c>
      <c r="Q1710" s="270">
        <v>0</v>
      </c>
      <c r="R1710" s="74"/>
      <c r="S1710" s="75" t="str">
        <f t="shared" si="138"/>
        <v>0000</v>
      </c>
      <c r="T1710" s="75" t="str">
        <f t="shared" si="139"/>
        <v>00000000000000000000000000000000</v>
      </c>
      <c r="V1710" s="197"/>
      <c r="W1710" s="75">
        <f t="shared" si="140"/>
        <v>0</v>
      </c>
      <c r="AE1710" s="479"/>
    </row>
    <row r="1711" spans="1:31" s="75" customFormat="1" ht="13.5" x14ac:dyDescent="0.2">
      <c r="A1711" s="211">
        <v>1708</v>
      </c>
      <c r="B1711" s="212" t="s">
        <v>6600</v>
      </c>
      <c r="C1711" s="213" t="s">
        <v>6600</v>
      </c>
      <c r="D1711" s="213" t="s">
        <v>6600</v>
      </c>
      <c r="E1711" s="213" t="s">
        <v>6600</v>
      </c>
      <c r="F1711" s="213" t="s">
        <v>6600</v>
      </c>
      <c r="G1711" s="214" t="s">
        <v>6600</v>
      </c>
      <c r="H1711" s="208" t="str">
        <f>IF(Input!F$4="GMH_OECC",J1711,IF(Input!F$4="GMH_XOEC",L1711,IF(Input!F$4="GMH_Korea",N1711,IF(Input!F$4="GMH_EU",P1711,IF(Input!F$4="Skysuper",#REF!,IF(Input!F$4="SkyII",#REF!,IF(Input!F$4="XO-8000",#REF!, "FALSE")))))))</f>
        <v>00</v>
      </c>
      <c r="I1711" s="209">
        <f>IF(Input!F$4="GMH_OECC",K1711,IF(Input!F$4="GMH_XOEC",M1711,IF(Input!F$4="GMH_Korea",O1711,IF(Input!F$4="GMH_EU",Q1711,IF(Input!F$4="Skysuper",#REF!,IF(Input!F$4="SkyII",#REF!,IF(Input!F$4="XO-8000",#REF!, "FALSE")))))))</f>
        <v>0</v>
      </c>
      <c r="J1711" s="210" t="s">
        <v>10359</v>
      </c>
      <c r="K1711" s="268">
        <v>0</v>
      </c>
      <c r="L1711" s="270" t="s">
        <v>10359</v>
      </c>
      <c r="M1711" s="270">
        <v>0</v>
      </c>
      <c r="N1711" s="270" t="s">
        <v>10359</v>
      </c>
      <c r="O1711" s="270">
        <v>0</v>
      </c>
      <c r="P1711" s="270" t="s">
        <v>10359</v>
      </c>
      <c r="Q1711" s="270">
        <v>0</v>
      </c>
      <c r="R1711" s="74"/>
      <c r="S1711" s="75" t="str">
        <f t="shared" si="138"/>
        <v>0000</v>
      </c>
      <c r="T1711" s="75" t="str">
        <f t="shared" si="139"/>
        <v>00000000000000000000000000000000</v>
      </c>
      <c r="V1711" s="197"/>
      <c r="W1711" s="75">
        <f t="shared" si="140"/>
        <v>0</v>
      </c>
      <c r="AE1711" s="479"/>
    </row>
    <row r="1712" spans="1:31" s="75" customFormat="1" ht="13.5" x14ac:dyDescent="0.2">
      <c r="A1712" s="211">
        <v>1709</v>
      </c>
      <c r="B1712" s="212" t="s">
        <v>6600</v>
      </c>
      <c r="C1712" s="213" t="s">
        <v>6600</v>
      </c>
      <c r="D1712" s="213" t="s">
        <v>6600</v>
      </c>
      <c r="E1712" s="213" t="s">
        <v>6600</v>
      </c>
      <c r="F1712" s="213" t="s">
        <v>6600</v>
      </c>
      <c r="G1712" s="214" t="s">
        <v>6600</v>
      </c>
      <c r="H1712" s="208" t="str">
        <f>IF(Input!F$4="GMH_OECC",J1712,IF(Input!F$4="GMH_XOEC",L1712,IF(Input!F$4="GMH_Korea",N1712,IF(Input!F$4="GMH_EU",P1712,IF(Input!F$4="Skysuper",#REF!,IF(Input!F$4="SkyII",#REF!,IF(Input!F$4="XO-8000",#REF!, "FALSE")))))))</f>
        <v>00</v>
      </c>
      <c r="I1712" s="209">
        <f>IF(Input!F$4="GMH_OECC",K1712,IF(Input!F$4="GMH_XOEC",M1712,IF(Input!F$4="GMH_Korea",O1712,IF(Input!F$4="GMH_EU",Q1712,IF(Input!F$4="Skysuper",#REF!,IF(Input!F$4="SkyII",#REF!,IF(Input!F$4="XO-8000",#REF!, "FALSE")))))))</f>
        <v>0</v>
      </c>
      <c r="J1712" s="210" t="s">
        <v>10359</v>
      </c>
      <c r="K1712" s="268">
        <v>0</v>
      </c>
      <c r="L1712" s="270" t="s">
        <v>10359</v>
      </c>
      <c r="M1712" s="270">
        <v>0</v>
      </c>
      <c r="N1712" s="270" t="s">
        <v>10359</v>
      </c>
      <c r="O1712" s="270">
        <v>0</v>
      </c>
      <c r="P1712" s="270" t="s">
        <v>10359</v>
      </c>
      <c r="Q1712" s="270">
        <v>0</v>
      </c>
      <c r="R1712" s="74"/>
      <c r="S1712" s="75" t="str">
        <f t="shared" si="138"/>
        <v>0000</v>
      </c>
      <c r="T1712" s="75" t="str">
        <f t="shared" si="139"/>
        <v>00000000000000000000000000000000</v>
      </c>
      <c r="V1712" s="197"/>
      <c r="W1712" s="75">
        <f t="shared" si="140"/>
        <v>0</v>
      </c>
      <c r="AE1712" s="479"/>
    </row>
    <row r="1713" spans="1:31" s="75" customFormat="1" ht="13.5" x14ac:dyDescent="0.2">
      <c r="A1713" s="211">
        <v>1710</v>
      </c>
      <c r="B1713" s="212" t="s">
        <v>6600</v>
      </c>
      <c r="C1713" s="213" t="s">
        <v>6600</v>
      </c>
      <c r="D1713" s="213" t="s">
        <v>6600</v>
      </c>
      <c r="E1713" s="213" t="s">
        <v>6600</v>
      </c>
      <c r="F1713" s="213" t="s">
        <v>6600</v>
      </c>
      <c r="G1713" s="214" t="s">
        <v>6600</v>
      </c>
      <c r="H1713" s="208" t="str">
        <f>IF(Input!F$4="GMH_OECC",J1713,IF(Input!F$4="GMH_XOEC",L1713,IF(Input!F$4="GMH_Korea",N1713,IF(Input!F$4="GMH_EU",P1713,IF(Input!F$4="Skysuper",#REF!,IF(Input!F$4="SkyII",#REF!,IF(Input!F$4="XO-8000",#REF!, "FALSE")))))))</f>
        <v>00</v>
      </c>
      <c r="I1713" s="209">
        <f>IF(Input!F$4="GMH_OECC",K1713,IF(Input!F$4="GMH_XOEC",M1713,IF(Input!F$4="GMH_Korea",O1713,IF(Input!F$4="GMH_EU",Q1713,IF(Input!F$4="Skysuper",#REF!,IF(Input!F$4="SkyII",#REF!,IF(Input!F$4="XO-8000",#REF!, "FALSE")))))))</f>
        <v>0</v>
      </c>
      <c r="J1713" s="210" t="s">
        <v>10359</v>
      </c>
      <c r="K1713" s="268">
        <v>0</v>
      </c>
      <c r="L1713" s="270" t="s">
        <v>10359</v>
      </c>
      <c r="M1713" s="270">
        <v>0</v>
      </c>
      <c r="N1713" s="270" t="s">
        <v>10359</v>
      </c>
      <c r="O1713" s="270">
        <v>0</v>
      </c>
      <c r="P1713" s="270" t="s">
        <v>10359</v>
      </c>
      <c r="Q1713" s="270">
        <v>0</v>
      </c>
      <c r="R1713" s="74"/>
      <c r="S1713" s="75" t="str">
        <f t="shared" si="138"/>
        <v>0000</v>
      </c>
      <c r="T1713" s="75" t="str">
        <f t="shared" si="139"/>
        <v>00000000000000000000000000000000</v>
      </c>
      <c r="V1713" s="197"/>
      <c r="W1713" s="75">
        <f t="shared" si="140"/>
        <v>0</v>
      </c>
      <c r="AE1713" s="479"/>
    </row>
    <row r="1714" spans="1:31" s="75" customFormat="1" ht="13.5" x14ac:dyDescent="0.2">
      <c r="A1714" s="211">
        <v>1711</v>
      </c>
      <c r="B1714" s="212" t="s">
        <v>6600</v>
      </c>
      <c r="C1714" s="213" t="s">
        <v>6600</v>
      </c>
      <c r="D1714" s="213" t="s">
        <v>6600</v>
      </c>
      <c r="E1714" s="213" t="s">
        <v>6600</v>
      </c>
      <c r="F1714" s="213" t="s">
        <v>6600</v>
      </c>
      <c r="G1714" s="214" t="s">
        <v>6600</v>
      </c>
      <c r="H1714" s="208" t="str">
        <f>IF(Input!F$4="GMH_OECC",J1714,IF(Input!F$4="GMH_XOEC",L1714,IF(Input!F$4="GMH_Korea",N1714,IF(Input!F$4="GMH_EU",P1714,IF(Input!F$4="Skysuper",#REF!,IF(Input!F$4="SkyII",#REF!,IF(Input!F$4="XO-8000",#REF!, "FALSE")))))))</f>
        <v>00</v>
      </c>
      <c r="I1714" s="209">
        <f>IF(Input!F$4="GMH_OECC",K1714,IF(Input!F$4="GMH_XOEC",M1714,IF(Input!F$4="GMH_Korea",O1714,IF(Input!F$4="GMH_EU",Q1714,IF(Input!F$4="Skysuper",#REF!,IF(Input!F$4="SkyII",#REF!,IF(Input!F$4="XO-8000",#REF!, "FALSE")))))))</f>
        <v>0</v>
      </c>
      <c r="J1714" s="210" t="s">
        <v>10359</v>
      </c>
      <c r="K1714" s="268">
        <v>0</v>
      </c>
      <c r="L1714" s="270" t="s">
        <v>10359</v>
      </c>
      <c r="M1714" s="270">
        <v>0</v>
      </c>
      <c r="N1714" s="270" t="s">
        <v>10359</v>
      </c>
      <c r="O1714" s="270">
        <v>0</v>
      </c>
      <c r="P1714" s="270" t="s">
        <v>10359</v>
      </c>
      <c r="Q1714" s="270">
        <v>0</v>
      </c>
      <c r="R1714" s="74"/>
      <c r="S1714" s="75" t="str">
        <f t="shared" si="138"/>
        <v>0000</v>
      </c>
      <c r="T1714" s="75" t="str">
        <f t="shared" si="139"/>
        <v>00000000000000000000000000000000</v>
      </c>
      <c r="V1714" s="197"/>
      <c r="W1714" s="75">
        <f t="shared" si="140"/>
        <v>0</v>
      </c>
      <c r="AE1714" s="479"/>
    </row>
    <row r="1715" spans="1:31" s="75" customFormat="1" ht="13.5" x14ac:dyDescent="0.2">
      <c r="A1715" s="211">
        <v>1712</v>
      </c>
      <c r="B1715" s="212" t="s">
        <v>6600</v>
      </c>
      <c r="C1715" s="213" t="s">
        <v>6600</v>
      </c>
      <c r="D1715" s="213" t="s">
        <v>6600</v>
      </c>
      <c r="E1715" s="213" t="s">
        <v>6600</v>
      </c>
      <c r="F1715" s="213" t="s">
        <v>6600</v>
      </c>
      <c r="G1715" s="214" t="s">
        <v>6600</v>
      </c>
      <c r="H1715" s="208" t="str">
        <f>IF(Input!F$4="GMH_OECC",J1715,IF(Input!F$4="GMH_XOEC",L1715,IF(Input!F$4="GMH_Korea",N1715,IF(Input!F$4="GMH_EU",P1715,IF(Input!F$4="Skysuper",#REF!,IF(Input!F$4="SkyII",#REF!,IF(Input!F$4="XO-8000",#REF!, "FALSE")))))))</f>
        <v>00</v>
      </c>
      <c r="I1715" s="209">
        <f>IF(Input!F$4="GMH_OECC",K1715,IF(Input!F$4="GMH_XOEC",M1715,IF(Input!F$4="GMH_Korea",O1715,IF(Input!F$4="GMH_EU",Q1715,IF(Input!F$4="Skysuper",#REF!,IF(Input!F$4="SkyII",#REF!,IF(Input!F$4="XO-8000",#REF!, "FALSE")))))))</f>
        <v>0</v>
      </c>
      <c r="J1715" s="210" t="s">
        <v>10359</v>
      </c>
      <c r="K1715" s="268">
        <v>0</v>
      </c>
      <c r="L1715" s="270" t="s">
        <v>10359</v>
      </c>
      <c r="M1715" s="270">
        <v>0</v>
      </c>
      <c r="N1715" s="270" t="s">
        <v>10359</v>
      </c>
      <c r="O1715" s="270">
        <v>0</v>
      </c>
      <c r="P1715" s="270" t="s">
        <v>10359</v>
      </c>
      <c r="Q1715" s="270">
        <v>0</v>
      </c>
      <c r="R1715" s="74"/>
      <c r="S1715" s="75" t="str">
        <f t="shared" si="138"/>
        <v>0000</v>
      </c>
      <c r="T1715" s="75" t="str">
        <f t="shared" si="139"/>
        <v>00000000000000000000000000000000</v>
      </c>
      <c r="V1715" s="197"/>
      <c r="W1715" s="75">
        <f t="shared" si="140"/>
        <v>0</v>
      </c>
      <c r="AE1715" s="479"/>
    </row>
    <row r="1716" spans="1:31" s="75" customFormat="1" ht="13.5" x14ac:dyDescent="0.2">
      <c r="A1716" s="211">
        <v>1713</v>
      </c>
      <c r="B1716" s="212" t="s">
        <v>6600</v>
      </c>
      <c r="C1716" s="213" t="s">
        <v>6600</v>
      </c>
      <c r="D1716" s="213" t="s">
        <v>6600</v>
      </c>
      <c r="E1716" s="213" t="s">
        <v>6600</v>
      </c>
      <c r="F1716" s="213" t="s">
        <v>6600</v>
      </c>
      <c r="G1716" s="214" t="s">
        <v>6600</v>
      </c>
      <c r="H1716" s="208" t="str">
        <f>IF(Input!F$4="GMH_OECC",J1716,IF(Input!F$4="GMH_XOEC",L1716,IF(Input!F$4="GMH_Korea",N1716,IF(Input!F$4="GMH_EU",P1716,IF(Input!F$4="Skysuper",#REF!,IF(Input!F$4="SkyII",#REF!,IF(Input!F$4="XO-8000",#REF!, "FALSE")))))))</f>
        <v>00</v>
      </c>
      <c r="I1716" s="209">
        <f>IF(Input!F$4="GMH_OECC",K1716,IF(Input!F$4="GMH_XOEC",M1716,IF(Input!F$4="GMH_Korea",O1716,IF(Input!F$4="GMH_EU",Q1716,IF(Input!F$4="Skysuper",#REF!,IF(Input!F$4="SkyII",#REF!,IF(Input!F$4="XO-8000",#REF!, "FALSE")))))))</f>
        <v>0</v>
      </c>
      <c r="J1716" s="210" t="s">
        <v>10359</v>
      </c>
      <c r="K1716" s="268">
        <v>0</v>
      </c>
      <c r="L1716" s="270" t="s">
        <v>10359</v>
      </c>
      <c r="M1716" s="270">
        <v>0</v>
      </c>
      <c r="N1716" s="270" t="s">
        <v>10359</v>
      </c>
      <c r="O1716" s="270">
        <v>0</v>
      </c>
      <c r="P1716" s="270" t="s">
        <v>10359</v>
      </c>
      <c r="Q1716" s="270">
        <v>0</v>
      </c>
      <c r="R1716" s="74"/>
      <c r="S1716" s="75" t="str">
        <f t="shared" ref="S1716:S1779" si="141">"0"&amp;DEC2HEX(2^(I1716-1))&amp;IF(LEN(DEC2HEX(H1716))=2,DEC2HEX(H1716),"0"&amp;DEC2HEX(H1716))</f>
        <v>0000</v>
      </c>
      <c r="T1716" s="75" t="str">
        <f t="shared" si="139"/>
        <v>00000000000000000000000000000000</v>
      </c>
      <c r="V1716" s="197"/>
      <c r="W1716" s="75">
        <f t="shared" si="140"/>
        <v>0</v>
      </c>
      <c r="AE1716" s="479"/>
    </row>
    <row r="1717" spans="1:31" s="75" customFormat="1" ht="13.5" x14ac:dyDescent="0.2">
      <c r="A1717" s="211">
        <v>1714</v>
      </c>
      <c r="B1717" s="212" t="s">
        <v>6600</v>
      </c>
      <c r="C1717" s="213" t="s">
        <v>6600</v>
      </c>
      <c r="D1717" s="213" t="s">
        <v>6600</v>
      </c>
      <c r="E1717" s="213" t="s">
        <v>6600</v>
      </c>
      <c r="F1717" s="213" t="s">
        <v>6600</v>
      </c>
      <c r="G1717" s="214" t="s">
        <v>6600</v>
      </c>
      <c r="H1717" s="208" t="str">
        <f>IF(Input!F$4="GMH_OECC",J1717,IF(Input!F$4="GMH_XOEC",L1717,IF(Input!F$4="GMH_Korea",N1717,IF(Input!F$4="GMH_EU",P1717,IF(Input!F$4="Skysuper",#REF!,IF(Input!F$4="SkyII",#REF!,IF(Input!F$4="XO-8000",#REF!, "FALSE")))))))</f>
        <v>00</v>
      </c>
      <c r="I1717" s="209">
        <f>IF(Input!F$4="GMH_OECC",K1717,IF(Input!F$4="GMH_XOEC",M1717,IF(Input!F$4="GMH_Korea",O1717,IF(Input!F$4="GMH_EU",Q1717,IF(Input!F$4="Skysuper",#REF!,IF(Input!F$4="SkyII",#REF!,IF(Input!F$4="XO-8000",#REF!, "FALSE")))))))</f>
        <v>0</v>
      </c>
      <c r="J1717" s="210" t="s">
        <v>10359</v>
      </c>
      <c r="K1717" s="268">
        <v>0</v>
      </c>
      <c r="L1717" s="270" t="s">
        <v>10359</v>
      </c>
      <c r="M1717" s="270">
        <v>0</v>
      </c>
      <c r="N1717" s="270" t="s">
        <v>10359</v>
      </c>
      <c r="O1717" s="270">
        <v>0</v>
      </c>
      <c r="P1717" s="270" t="s">
        <v>10359</v>
      </c>
      <c r="Q1717" s="270">
        <v>0</v>
      </c>
      <c r="R1717" s="74"/>
      <c r="S1717" s="75" t="str">
        <f t="shared" si="141"/>
        <v>0000</v>
      </c>
      <c r="T1717" s="75" t="str">
        <f t="shared" si="139"/>
        <v>00000000000000000000000000000000</v>
      </c>
      <c r="V1717" s="197"/>
      <c r="W1717" s="75">
        <f t="shared" si="140"/>
        <v>0</v>
      </c>
      <c r="AE1717" s="479"/>
    </row>
    <row r="1718" spans="1:31" s="75" customFormat="1" ht="13.5" x14ac:dyDescent="0.2">
      <c r="A1718" s="211">
        <v>1715</v>
      </c>
      <c r="B1718" s="212" t="s">
        <v>6600</v>
      </c>
      <c r="C1718" s="213" t="s">
        <v>6600</v>
      </c>
      <c r="D1718" s="213" t="s">
        <v>6600</v>
      </c>
      <c r="E1718" s="213" t="s">
        <v>6600</v>
      </c>
      <c r="F1718" s="213" t="s">
        <v>6600</v>
      </c>
      <c r="G1718" s="214" t="s">
        <v>6600</v>
      </c>
      <c r="H1718" s="208" t="str">
        <f>IF(Input!F$4="GMH_OECC",J1718,IF(Input!F$4="GMH_XOEC",L1718,IF(Input!F$4="GMH_Korea",N1718,IF(Input!F$4="GMH_EU",P1718,IF(Input!F$4="Skysuper",#REF!,IF(Input!F$4="SkyII",#REF!,IF(Input!F$4="XO-8000",#REF!, "FALSE")))))))</f>
        <v>00</v>
      </c>
      <c r="I1718" s="209">
        <f>IF(Input!F$4="GMH_OECC",K1718,IF(Input!F$4="GMH_XOEC",M1718,IF(Input!F$4="GMH_Korea",O1718,IF(Input!F$4="GMH_EU",Q1718,IF(Input!F$4="Skysuper",#REF!,IF(Input!F$4="SkyII",#REF!,IF(Input!F$4="XO-8000",#REF!, "FALSE")))))))</f>
        <v>0</v>
      </c>
      <c r="J1718" s="210" t="s">
        <v>10359</v>
      </c>
      <c r="K1718" s="268">
        <v>0</v>
      </c>
      <c r="L1718" s="270" t="s">
        <v>10359</v>
      </c>
      <c r="M1718" s="270">
        <v>0</v>
      </c>
      <c r="N1718" s="270" t="s">
        <v>10359</v>
      </c>
      <c r="O1718" s="270">
        <v>0</v>
      </c>
      <c r="P1718" s="270" t="s">
        <v>10359</v>
      </c>
      <c r="Q1718" s="270">
        <v>0</v>
      </c>
      <c r="R1718" s="74"/>
      <c r="S1718" s="75" t="str">
        <f t="shared" si="141"/>
        <v>0000</v>
      </c>
      <c r="T1718" s="75" t="str">
        <f t="shared" si="139"/>
        <v>00000000000000000000000000000000</v>
      </c>
      <c r="V1718" s="197"/>
      <c r="W1718" s="75">
        <f t="shared" si="140"/>
        <v>0</v>
      </c>
      <c r="AE1718" s="479"/>
    </row>
    <row r="1719" spans="1:31" s="75" customFormat="1" ht="13.5" x14ac:dyDescent="0.2">
      <c r="A1719" s="211">
        <v>1716</v>
      </c>
      <c r="B1719" s="212" t="s">
        <v>6600</v>
      </c>
      <c r="C1719" s="213" t="s">
        <v>6600</v>
      </c>
      <c r="D1719" s="213" t="s">
        <v>6600</v>
      </c>
      <c r="E1719" s="213" t="s">
        <v>6600</v>
      </c>
      <c r="F1719" s="213" t="s">
        <v>6600</v>
      </c>
      <c r="G1719" s="214" t="s">
        <v>6600</v>
      </c>
      <c r="H1719" s="208" t="str">
        <f>IF(Input!F$4="GMH_OECC",J1719,IF(Input!F$4="GMH_XOEC",L1719,IF(Input!F$4="GMH_Korea",N1719,IF(Input!F$4="GMH_EU",P1719,IF(Input!F$4="Skysuper",#REF!,IF(Input!F$4="SkyII",#REF!,IF(Input!F$4="XO-8000",#REF!, "FALSE")))))))</f>
        <v>00</v>
      </c>
      <c r="I1719" s="209">
        <f>IF(Input!F$4="GMH_OECC",K1719,IF(Input!F$4="GMH_XOEC",M1719,IF(Input!F$4="GMH_Korea",O1719,IF(Input!F$4="GMH_EU",Q1719,IF(Input!F$4="Skysuper",#REF!,IF(Input!F$4="SkyII",#REF!,IF(Input!F$4="XO-8000",#REF!, "FALSE")))))))</f>
        <v>0</v>
      </c>
      <c r="J1719" s="210" t="s">
        <v>10359</v>
      </c>
      <c r="K1719" s="268">
        <v>0</v>
      </c>
      <c r="L1719" s="270" t="s">
        <v>10359</v>
      </c>
      <c r="M1719" s="270">
        <v>0</v>
      </c>
      <c r="N1719" s="270" t="s">
        <v>10359</v>
      </c>
      <c r="O1719" s="270">
        <v>0</v>
      </c>
      <c r="P1719" s="270" t="s">
        <v>10359</v>
      </c>
      <c r="Q1719" s="270">
        <v>0</v>
      </c>
      <c r="R1719" s="74"/>
      <c r="S1719" s="75" t="str">
        <f t="shared" si="141"/>
        <v>0000</v>
      </c>
      <c r="T1719" s="75" t="str">
        <f t="shared" si="139"/>
        <v>00000000000000000000000000000000</v>
      </c>
      <c r="V1719" s="197"/>
      <c r="W1719" s="75">
        <f t="shared" si="140"/>
        <v>0</v>
      </c>
      <c r="AE1719" s="479"/>
    </row>
    <row r="1720" spans="1:31" s="75" customFormat="1" ht="13.5" x14ac:dyDescent="0.2">
      <c r="A1720" s="211">
        <v>1717</v>
      </c>
      <c r="B1720" s="212" t="s">
        <v>6600</v>
      </c>
      <c r="C1720" s="213" t="s">
        <v>6600</v>
      </c>
      <c r="D1720" s="213" t="s">
        <v>6600</v>
      </c>
      <c r="E1720" s="213" t="s">
        <v>6600</v>
      </c>
      <c r="F1720" s="213" t="s">
        <v>6600</v>
      </c>
      <c r="G1720" s="214" t="s">
        <v>6600</v>
      </c>
      <c r="H1720" s="208" t="str">
        <f>IF(Input!F$4="GMH_OECC",J1720,IF(Input!F$4="GMH_XOEC",L1720,IF(Input!F$4="GMH_Korea",N1720,IF(Input!F$4="GMH_EU",P1720,IF(Input!F$4="Skysuper",#REF!,IF(Input!F$4="SkyII",#REF!,IF(Input!F$4="XO-8000",#REF!, "FALSE")))))))</f>
        <v>00</v>
      </c>
      <c r="I1720" s="209">
        <f>IF(Input!F$4="GMH_OECC",K1720,IF(Input!F$4="GMH_XOEC",M1720,IF(Input!F$4="GMH_Korea",O1720,IF(Input!F$4="GMH_EU",Q1720,IF(Input!F$4="Skysuper",#REF!,IF(Input!F$4="SkyII",#REF!,IF(Input!F$4="XO-8000",#REF!, "FALSE")))))))</f>
        <v>0</v>
      </c>
      <c r="J1720" s="210" t="s">
        <v>10359</v>
      </c>
      <c r="K1720" s="268">
        <v>0</v>
      </c>
      <c r="L1720" s="270" t="s">
        <v>10359</v>
      </c>
      <c r="M1720" s="270">
        <v>0</v>
      </c>
      <c r="N1720" s="270" t="s">
        <v>10359</v>
      </c>
      <c r="O1720" s="270">
        <v>0</v>
      </c>
      <c r="P1720" s="270" t="s">
        <v>10359</v>
      </c>
      <c r="Q1720" s="270">
        <v>0</v>
      </c>
      <c r="R1720" s="74"/>
      <c r="S1720" s="75" t="str">
        <f t="shared" si="141"/>
        <v>0000</v>
      </c>
      <c r="T1720" s="75" t="str">
        <f t="shared" si="139"/>
        <v>00000000000000000000000000000000</v>
      </c>
      <c r="V1720" s="197"/>
      <c r="W1720" s="75">
        <f t="shared" si="140"/>
        <v>0</v>
      </c>
      <c r="AE1720" s="479"/>
    </row>
    <row r="1721" spans="1:31" s="75" customFormat="1" ht="13.5" x14ac:dyDescent="0.2">
      <c r="A1721" s="211">
        <v>1718</v>
      </c>
      <c r="B1721" s="212" t="s">
        <v>6600</v>
      </c>
      <c r="C1721" s="213" t="s">
        <v>6600</v>
      </c>
      <c r="D1721" s="213" t="s">
        <v>6600</v>
      </c>
      <c r="E1721" s="213" t="s">
        <v>6600</v>
      </c>
      <c r="F1721" s="213" t="s">
        <v>6600</v>
      </c>
      <c r="G1721" s="214" t="s">
        <v>6600</v>
      </c>
      <c r="H1721" s="208" t="str">
        <f>IF(Input!F$4="GMH_OECC",J1721,IF(Input!F$4="GMH_XOEC",L1721,IF(Input!F$4="GMH_Korea",N1721,IF(Input!F$4="GMH_EU",P1721,IF(Input!F$4="Skysuper",#REF!,IF(Input!F$4="SkyII",#REF!,IF(Input!F$4="XO-8000",#REF!, "FALSE")))))))</f>
        <v>00</v>
      </c>
      <c r="I1721" s="209">
        <f>IF(Input!F$4="GMH_OECC",K1721,IF(Input!F$4="GMH_XOEC",M1721,IF(Input!F$4="GMH_Korea",O1721,IF(Input!F$4="GMH_EU",Q1721,IF(Input!F$4="Skysuper",#REF!,IF(Input!F$4="SkyII",#REF!,IF(Input!F$4="XO-8000",#REF!, "FALSE")))))))</f>
        <v>0</v>
      </c>
      <c r="J1721" s="210" t="s">
        <v>10359</v>
      </c>
      <c r="K1721" s="268">
        <v>0</v>
      </c>
      <c r="L1721" s="270" t="s">
        <v>10359</v>
      </c>
      <c r="M1721" s="270">
        <v>0</v>
      </c>
      <c r="N1721" s="270" t="s">
        <v>10359</v>
      </c>
      <c r="O1721" s="270">
        <v>0</v>
      </c>
      <c r="P1721" s="270" t="s">
        <v>10359</v>
      </c>
      <c r="Q1721" s="270">
        <v>0</v>
      </c>
      <c r="R1721" s="74"/>
      <c r="S1721" s="75" t="str">
        <f t="shared" si="141"/>
        <v>0000</v>
      </c>
      <c r="T1721" s="75" t="str">
        <f t="shared" si="139"/>
        <v>00000000000000000000000000000000</v>
      </c>
      <c r="V1721" s="197"/>
      <c r="W1721" s="75">
        <f t="shared" si="140"/>
        <v>0</v>
      </c>
      <c r="AE1721" s="479"/>
    </row>
    <row r="1722" spans="1:31" s="75" customFormat="1" ht="13.5" x14ac:dyDescent="0.2">
      <c r="A1722" s="211">
        <v>1719</v>
      </c>
      <c r="B1722" s="212" t="s">
        <v>6600</v>
      </c>
      <c r="C1722" s="213" t="s">
        <v>6600</v>
      </c>
      <c r="D1722" s="213" t="s">
        <v>6600</v>
      </c>
      <c r="E1722" s="213" t="s">
        <v>6600</v>
      </c>
      <c r="F1722" s="213" t="s">
        <v>6600</v>
      </c>
      <c r="G1722" s="214" t="s">
        <v>6600</v>
      </c>
      <c r="H1722" s="208" t="str">
        <f>IF(Input!F$4="GMH_OECC",J1722,IF(Input!F$4="GMH_XOEC",L1722,IF(Input!F$4="GMH_Korea",N1722,IF(Input!F$4="GMH_EU",P1722,IF(Input!F$4="Skysuper",#REF!,IF(Input!F$4="SkyII",#REF!,IF(Input!F$4="XO-8000",#REF!, "FALSE")))))))</f>
        <v>00</v>
      </c>
      <c r="I1722" s="209">
        <f>IF(Input!F$4="GMH_OECC",K1722,IF(Input!F$4="GMH_XOEC",M1722,IF(Input!F$4="GMH_Korea",O1722,IF(Input!F$4="GMH_EU",Q1722,IF(Input!F$4="Skysuper",#REF!,IF(Input!F$4="SkyII",#REF!,IF(Input!F$4="XO-8000",#REF!, "FALSE")))))))</f>
        <v>0</v>
      </c>
      <c r="J1722" s="210" t="s">
        <v>10359</v>
      </c>
      <c r="K1722" s="268">
        <v>0</v>
      </c>
      <c r="L1722" s="270" t="s">
        <v>10359</v>
      </c>
      <c r="M1722" s="270">
        <v>0</v>
      </c>
      <c r="N1722" s="270" t="s">
        <v>10359</v>
      </c>
      <c r="O1722" s="270">
        <v>0</v>
      </c>
      <c r="P1722" s="270" t="s">
        <v>10359</v>
      </c>
      <c r="Q1722" s="270">
        <v>0</v>
      </c>
      <c r="R1722" s="74"/>
      <c r="S1722" s="75" t="str">
        <f t="shared" si="141"/>
        <v>0000</v>
      </c>
      <c r="T1722" s="75" t="str">
        <f t="shared" si="139"/>
        <v>00000000000000000000000000000000</v>
      </c>
      <c r="V1722" s="197"/>
      <c r="W1722" s="75">
        <f t="shared" si="140"/>
        <v>0</v>
      </c>
      <c r="AE1722" s="479"/>
    </row>
    <row r="1723" spans="1:31" s="75" customFormat="1" ht="13.5" x14ac:dyDescent="0.2">
      <c r="A1723" s="211">
        <v>1720</v>
      </c>
      <c r="B1723" s="212" t="s">
        <v>6600</v>
      </c>
      <c r="C1723" s="213" t="s">
        <v>6600</v>
      </c>
      <c r="D1723" s="213" t="s">
        <v>6600</v>
      </c>
      <c r="E1723" s="213" t="s">
        <v>6600</v>
      </c>
      <c r="F1723" s="213" t="s">
        <v>6600</v>
      </c>
      <c r="G1723" s="214" t="s">
        <v>6600</v>
      </c>
      <c r="H1723" s="208" t="str">
        <f>IF(Input!F$4="GMH_OECC",J1723,IF(Input!F$4="GMH_XOEC",L1723,IF(Input!F$4="GMH_Korea",N1723,IF(Input!F$4="GMH_EU",P1723,IF(Input!F$4="Skysuper",#REF!,IF(Input!F$4="SkyII",#REF!,IF(Input!F$4="XO-8000",#REF!, "FALSE")))))))</f>
        <v>00</v>
      </c>
      <c r="I1723" s="209">
        <f>IF(Input!F$4="GMH_OECC",K1723,IF(Input!F$4="GMH_XOEC",M1723,IF(Input!F$4="GMH_Korea",O1723,IF(Input!F$4="GMH_EU",Q1723,IF(Input!F$4="Skysuper",#REF!,IF(Input!F$4="SkyII",#REF!,IF(Input!F$4="XO-8000",#REF!, "FALSE")))))))</f>
        <v>0</v>
      </c>
      <c r="J1723" s="210" t="s">
        <v>10359</v>
      </c>
      <c r="K1723" s="268">
        <v>0</v>
      </c>
      <c r="L1723" s="270" t="s">
        <v>10359</v>
      </c>
      <c r="M1723" s="270">
        <v>0</v>
      </c>
      <c r="N1723" s="270" t="s">
        <v>10359</v>
      </c>
      <c r="O1723" s="270">
        <v>0</v>
      </c>
      <c r="P1723" s="270" t="s">
        <v>10359</v>
      </c>
      <c r="Q1723" s="270">
        <v>0</v>
      </c>
      <c r="R1723" s="74"/>
      <c r="S1723" s="75" t="str">
        <f t="shared" si="141"/>
        <v>0000</v>
      </c>
      <c r="T1723" s="75" t="str">
        <f t="shared" si="139"/>
        <v>00000000000000000000000000000000</v>
      </c>
      <c r="V1723" s="197"/>
      <c r="W1723" s="75">
        <f t="shared" si="140"/>
        <v>0</v>
      </c>
      <c r="AE1723" s="479"/>
    </row>
    <row r="1724" spans="1:31" s="75" customFormat="1" ht="13.5" x14ac:dyDescent="0.2">
      <c r="A1724" s="211">
        <v>1721</v>
      </c>
      <c r="B1724" s="212" t="s">
        <v>6600</v>
      </c>
      <c r="C1724" s="213" t="s">
        <v>6600</v>
      </c>
      <c r="D1724" s="213" t="s">
        <v>6600</v>
      </c>
      <c r="E1724" s="213" t="s">
        <v>6600</v>
      </c>
      <c r="F1724" s="213" t="s">
        <v>6600</v>
      </c>
      <c r="G1724" s="214" t="s">
        <v>6600</v>
      </c>
      <c r="H1724" s="208" t="str">
        <f>IF(Input!F$4="GMH_OECC",J1724,IF(Input!F$4="GMH_XOEC",L1724,IF(Input!F$4="GMH_Korea",N1724,IF(Input!F$4="GMH_EU",P1724,IF(Input!F$4="Skysuper",#REF!,IF(Input!F$4="SkyII",#REF!,IF(Input!F$4="XO-8000",#REF!, "FALSE")))))))</f>
        <v>00</v>
      </c>
      <c r="I1724" s="209">
        <f>IF(Input!F$4="GMH_OECC",K1724,IF(Input!F$4="GMH_XOEC",M1724,IF(Input!F$4="GMH_Korea",O1724,IF(Input!F$4="GMH_EU",Q1724,IF(Input!F$4="Skysuper",#REF!,IF(Input!F$4="SkyII",#REF!,IF(Input!F$4="XO-8000",#REF!, "FALSE")))))))</f>
        <v>0</v>
      </c>
      <c r="J1724" s="210" t="s">
        <v>10359</v>
      </c>
      <c r="K1724" s="268">
        <v>0</v>
      </c>
      <c r="L1724" s="270" t="s">
        <v>10359</v>
      </c>
      <c r="M1724" s="270">
        <v>0</v>
      </c>
      <c r="N1724" s="270" t="s">
        <v>10359</v>
      </c>
      <c r="O1724" s="270">
        <v>0</v>
      </c>
      <c r="P1724" s="270" t="s">
        <v>10359</v>
      </c>
      <c r="Q1724" s="270">
        <v>0</v>
      </c>
      <c r="R1724" s="74"/>
      <c r="S1724" s="75" t="str">
        <f t="shared" si="141"/>
        <v>0000</v>
      </c>
      <c r="T1724" s="75" t="str">
        <f t="shared" si="139"/>
        <v>00000000000000000000000000000000</v>
      </c>
      <c r="V1724" s="197"/>
      <c r="W1724" s="75">
        <f t="shared" si="140"/>
        <v>0</v>
      </c>
      <c r="AE1724" s="479"/>
    </row>
    <row r="1725" spans="1:31" s="75" customFormat="1" ht="13.5" x14ac:dyDescent="0.2">
      <c r="A1725" s="211">
        <v>1722</v>
      </c>
      <c r="B1725" s="212" t="s">
        <v>6600</v>
      </c>
      <c r="C1725" s="213" t="s">
        <v>6600</v>
      </c>
      <c r="D1725" s="213" t="s">
        <v>6600</v>
      </c>
      <c r="E1725" s="213" t="s">
        <v>6600</v>
      </c>
      <c r="F1725" s="213" t="s">
        <v>6600</v>
      </c>
      <c r="G1725" s="214" t="s">
        <v>6600</v>
      </c>
      <c r="H1725" s="208" t="str">
        <f>IF(Input!F$4="GMH_OECC",J1725,IF(Input!F$4="GMH_XOEC",L1725,IF(Input!F$4="GMH_Korea",N1725,IF(Input!F$4="GMH_EU",P1725,IF(Input!F$4="Skysuper",#REF!,IF(Input!F$4="SkyII",#REF!,IF(Input!F$4="XO-8000",#REF!, "FALSE")))))))</f>
        <v>00</v>
      </c>
      <c r="I1725" s="209">
        <f>IF(Input!F$4="GMH_OECC",K1725,IF(Input!F$4="GMH_XOEC",M1725,IF(Input!F$4="GMH_Korea",O1725,IF(Input!F$4="GMH_EU",Q1725,IF(Input!F$4="Skysuper",#REF!,IF(Input!F$4="SkyII",#REF!,IF(Input!F$4="XO-8000",#REF!, "FALSE")))))))</f>
        <v>0</v>
      </c>
      <c r="J1725" s="210" t="s">
        <v>10359</v>
      </c>
      <c r="K1725" s="268">
        <v>0</v>
      </c>
      <c r="L1725" s="270" t="s">
        <v>10359</v>
      </c>
      <c r="M1725" s="270">
        <v>0</v>
      </c>
      <c r="N1725" s="270" t="s">
        <v>10359</v>
      </c>
      <c r="O1725" s="270">
        <v>0</v>
      </c>
      <c r="P1725" s="270" t="s">
        <v>10359</v>
      </c>
      <c r="Q1725" s="270">
        <v>0</v>
      </c>
      <c r="R1725" s="74"/>
      <c r="S1725" s="75" t="str">
        <f t="shared" si="141"/>
        <v>0000</v>
      </c>
      <c r="T1725" s="75" t="str">
        <f t="shared" si="139"/>
        <v>00000000000000000000000000000000</v>
      </c>
      <c r="V1725" s="197"/>
      <c r="W1725" s="75">
        <f t="shared" si="140"/>
        <v>0</v>
      </c>
      <c r="AE1725" s="479"/>
    </row>
    <row r="1726" spans="1:31" s="75" customFormat="1" ht="13.5" x14ac:dyDescent="0.2">
      <c r="A1726" s="211">
        <v>1723</v>
      </c>
      <c r="B1726" s="212" t="s">
        <v>6600</v>
      </c>
      <c r="C1726" s="213" t="s">
        <v>6600</v>
      </c>
      <c r="D1726" s="213" t="s">
        <v>6600</v>
      </c>
      <c r="E1726" s="213" t="s">
        <v>6600</v>
      </c>
      <c r="F1726" s="213" t="s">
        <v>6600</v>
      </c>
      <c r="G1726" s="214" t="s">
        <v>6600</v>
      </c>
      <c r="H1726" s="208" t="str">
        <f>IF(Input!F$4="GMH_OECC",J1726,IF(Input!F$4="GMH_XOEC",L1726,IF(Input!F$4="GMH_Korea",N1726,IF(Input!F$4="GMH_EU",P1726,IF(Input!F$4="Skysuper",#REF!,IF(Input!F$4="SkyII",#REF!,IF(Input!F$4="XO-8000",#REF!, "FALSE")))))))</f>
        <v>00</v>
      </c>
      <c r="I1726" s="209">
        <f>IF(Input!F$4="GMH_OECC",K1726,IF(Input!F$4="GMH_XOEC",M1726,IF(Input!F$4="GMH_Korea",O1726,IF(Input!F$4="GMH_EU",Q1726,IF(Input!F$4="Skysuper",#REF!,IF(Input!F$4="SkyII",#REF!,IF(Input!F$4="XO-8000",#REF!, "FALSE")))))))</f>
        <v>0</v>
      </c>
      <c r="J1726" s="210" t="s">
        <v>10359</v>
      </c>
      <c r="K1726" s="268">
        <v>0</v>
      </c>
      <c r="L1726" s="270" t="s">
        <v>10359</v>
      </c>
      <c r="M1726" s="270">
        <v>0</v>
      </c>
      <c r="N1726" s="270" t="s">
        <v>10359</v>
      </c>
      <c r="O1726" s="270">
        <v>0</v>
      </c>
      <c r="P1726" s="270" t="s">
        <v>10359</v>
      </c>
      <c r="Q1726" s="270">
        <v>0</v>
      </c>
      <c r="R1726" s="74"/>
      <c r="S1726" s="75" t="str">
        <f t="shared" si="141"/>
        <v>0000</v>
      </c>
      <c r="T1726" s="75" t="str">
        <f t="shared" si="139"/>
        <v>00000000000000000000000000000000</v>
      </c>
      <c r="V1726" s="197"/>
      <c r="W1726" s="75">
        <f t="shared" si="140"/>
        <v>0</v>
      </c>
      <c r="AE1726" s="479"/>
    </row>
    <row r="1727" spans="1:31" s="75" customFormat="1" ht="13.5" x14ac:dyDescent="0.2">
      <c r="A1727" s="211">
        <v>1724</v>
      </c>
      <c r="B1727" s="212" t="s">
        <v>6600</v>
      </c>
      <c r="C1727" s="213" t="s">
        <v>6600</v>
      </c>
      <c r="D1727" s="213" t="s">
        <v>6600</v>
      </c>
      <c r="E1727" s="213" t="s">
        <v>6600</v>
      </c>
      <c r="F1727" s="213" t="s">
        <v>6600</v>
      </c>
      <c r="G1727" s="214" t="s">
        <v>6600</v>
      </c>
      <c r="H1727" s="208" t="str">
        <f>IF(Input!F$4="GMH_OECC",J1727,IF(Input!F$4="GMH_XOEC",L1727,IF(Input!F$4="GMH_Korea",N1727,IF(Input!F$4="GMH_EU",P1727,IF(Input!F$4="Skysuper",#REF!,IF(Input!F$4="SkyII",#REF!,IF(Input!F$4="XO-8000",#REF!, "FALSE")))))))</f>
        <v>00</v>
      </c>
      <c r="I1727" s="209">
        <f>IF(Input!F$4="GMH_OECC",K1727,IF(Input!F$4="GMH_XOEC",M1727,IF(Input!F$4="GMH_Korea",O1727,IF(Input!F$4="GMH_EU",Q1727,IF(Input!F$4="Skysuper",#REF!,IF(Input!F$4="SkyII",#REF!,IF(Input!F$4="XO-8000",#REF!, "FALSE")))))))</f>
        <v>0</v>
      </c>
      <c r="J1727" s="210" t="s">
        <v>10359</v>
      </c>
      <c r="K1727" s="268">
        <v>0</v>
      </c>
      <c r="L1727" s="270" t="s">
        <v>10359</v>
      </c>
      <c r="M1727" s="270">
        <v>0</v>
      </c>
      <c r="N1727" s="270" t="s">
        <v>10359</v>
      </c>
      <c r="O1727" s="270">
        <v>0</v>
      </c>
      <c r="P1727" s="270" t="s">
        <v>10359</v>
      </c>
      <c r="Q1727" s="270">
        <v>0</v>
      </c>
      <c r="R1727" s="74"/>
      <c r="S1727" s="75" t="str">
        <f t="shared" si="141"/>
        <v>0000</v>
      </c>
      <c r="T1727" s="75" t="str">
        <f t="shared" si="139"/>
        <v>00000000000000000000000000000000</v>
      </c>
      <c r="V1727" s="197"/>
      <c r="W1727" s="75">
        <f t="shared" si="140"/>
        <v>0</v>
      </c>
      <c r="AE1727" s="479"/>
    </row>
    <row r="1728" spans="1:31" s="75" customFormat="1" ht="13.5" x14ac:dyDescent="0.2">
      <c r="A1728" s="211">
        <v>1725</v>
      </c>
      <c r="B1728" s="212" t="s">
        <v>6600</v>
      </c>
      <c r="C1728" s="213" t="s">
        <v>6600</v>
      </c>
      <c r="D1728" s="213" t="s">
        <v>6600</v>
      </c>
      <c r="E1728" s="213" t="s">
        <v>6600</v>
      </c>
      <c r="F1728" s="213" t="s">
        <v>6600</v>
      </c>
      <c r="G1728" s="214" t="s">
        <v>6600</v>
      </c>
      <c r="H1728" s="208" t="str">
        <f>IF(Input!F$4="GMH_OECC",J1728,IF(Input!F$4="GMH_XOEC",L1728,IF(Input!F$4="GMH_Korea",N1728,IF(Input!F$4="GMH_EU",P1728,IF(Input!F$4="Skysuper",#REF!,IF(Input!F$4="SkyII",#REF!,IF(Input!F$4="XO-8000",#REF!, "FALSE")))))))</f>
        <v>00</v>
      </c>
      <c r="I1728" s="209">
        <f>IF(Input!F$4="GMH_OECC",K1728,IF(Input!F$4="GMH_XOEC",M1728,IF(Input!F$4="GMH_Korea",O1728,IF(Input!F$4="GMH_EU",Q1728,IF(Input!F$4="Skysuper",#REF!,IF(Input!F$4="SkyII",#REF!,IF(Input!F$4="XO-8000",#REF!, "FALSE")))))))</f>
        <v>0</v>
      </c>
      <c r="J1728" s="210" t="s">
        <v>10359</v>
      </c>
      <c r="K1728" s="268">
        <v>0</v>
      </c>
      <c r="L1728" s="270" t="s">
        <v>10359</v>
      </c>
      <c r="M1728" s="270">
        <v>0</v>
      </c>
      <c r="N1728" s="270" t="s">
        <v>10359</v>
      </c>
      <c r="O1728" s="270">
        <v>0</v>
      </c>
      <c r="P1728" s="270" t="s">
        <v>10359</v>
      </c>
      <c r="Q1728" s="270">
        <v>0</v>
      </c>
      <c r="R1728" s="74"/>
      <c r="S1728" s="75" t="str">
        <f t="shared" si="141"/>
        <v>0000</v>
      </c>
      <c r="T1728" s="75" t="str">
        <f t="shared" si="139"/>
        <v>00000000000000000000000000000000</v>
      </c>
      <c r="V1728" s="197"/>
      <c r="W1728" s="75">
        <f t="shared" si="140"/>
        <v>0</v>
      </c>
      <c r="AE1728" s="479"/>
    </row>
    <row r="1729" spans="1:31" s="75" customFormat="1" ht="13.5" x14ac:dyDescent="0.2">
      <c r="A1729" s="211">
        <v>1726</v>
      </c>
      <c r="B1729" s="212" t="s">
        <v>6600</v>
      </c>
      <c r="C1729" s="213" t="s">
        <v>6600</v>
      </c>
      <c r="D1729" s="213" t="s">
        <v>6600</v>
      </c>
      <c r="E1729" s="213" t="s">
        <v>6600</v>
      </c>
      <c r="F1729" s="213" t="s">
        <v>6600</v>
      </c>
      <c r="G1729" s="214" t="s">
        <v>6600</v>
      </c>
      <c r="H1729" s="208" t="str">
        <f>IF(Input!F$4="GMH_OECC",J1729,IF(Input!F$4="GMH_XOEC",L1729,IF(Input!F$4="GMH_Korea",N1729,IF(Input!F$4="GMH_EU",P1729,IF(Input!F$4="Skysuper",#REF!,IF(Input!F$4="SkyII",#REF!,IF(Input!F$4="XO-8000",#REF!, "FALSE")))))))</f>
        <v>00</v>
      </c>
      <c r="I1729" s="209">
        <f>IF(Input!F$4="GMH_OECC",K1729,IF(Input!F$4="GMH_XOEC",M1729,IF(Input!F$4="GMH_Korea",O1729,IF(Input!F$4="GMH_EU",Q1729,IF(Input!F$4="Skysuper",#REF!,IF(Input!F$4="SkyII",#REF!,IF(Input!F$4="XO-8000",#REF!, "FALSE")))))))</f>
        <v>0</v>
      </c>
      <c r="J1729" s="210" t="s">
        <v>10359</v>
      </c>
      <c r="K1729" s="268">
        <v>0</v>
      </c>
      <c r="L1729" s="270" t="s">
        <v>10359</v>
      </c>
      <c r="M1729" s="270">
        <v>0</v>
      </c>
      <c r="N1729" s="270" t="s">
        <v>10359</v>
      </c>
      <c r="O1729" s="270">
        <v>0</v>
      </c>
      <c r="P1729" s="270" t="s">
        <v>10359</v>
      </c>
      <c r="Q1729" s="270">
        <v>0</v>
      </c>
      <c r="R1729" s="74"/>
      <c r="S1729" s="75" t="str">
        <f t="shared" si="141"/>
        <v>0000</v>
      </c>
      <c r="T1729" s="75" t="str">
        <f t="shared" si="139"/>
        <v>00000000000000000000000000000000</v>
      </c>
      <c r="V1729" s="197"/>
      <c r="W1729" s="75">
        <f t="shared" si="140"/>
        <v>0</v>
      </c>
      <c r="AE1729" s="479"/>
    </row>
    <row r="1730" spans="1:31" s="75" customFormat="1" ht="13.5" x14ac:dyDescent="0.2">
      <c r="A1730" s="211">
        <v>1727</v>
      </c>
      <c r="B1730" s="212" t="s">
        <v>6600</v>
      </c>
      <c r="C1730" s="213" t="s">
        <v>6600</v>
      </c>
      <c r="D1730" s="213" t="s">
        <v>6600</v>
      </c>
      <c r="E1730" s="213" t="s">
        <v>6600</v>
      </c>
      <c r="F1730" s="213" t="s">
        <v>6600</v>
      </c>
      <c r="G1730" s="214" t="s">
        <v>6600</v>
      </c>
      <c r="H1730" s="208" t="str">
        <f>IF(Input!F$4="GMH_OECC",J1730,IF(Input!F$4="GMH_XOEC",L1730,IF(Input!F$4="GMH_Korea",N1730,IF(Input!F$4="GMH_EU",P1730,IF(Input!F$4="Skysuper",#REF!,IF(Input!F$4="SkyII",#REF!,IF(Input!F$4="XO-8000",#REF!, "FALSE")))))))</f>
        <v>00</v>
      </c>
      <c r="I1730" s="209">
        <f>IF(Input!F$4="GMH_OECC",K1730,IF(Input!F$4="GMH_XOEC",M1730,IF(Input!F$4="GMH_Korea",O1730,IF(Input!F$4="GMH_EU",Q1730,IF(Input!F$4="Skysuper",#REF!,IF(Input!F$4="SkyII",#REF!,IF(Input!F$4="XO-8000",#REF!, "FALSE")))))))</f>
        <v>0</v>
      </c>
      <c r="J1730" s="210" t="s">
        <v>10359</v>
      </c>
      <c r="K1730" s="268">
        <v>0</v>
      </c>
      <c r="L1730" s="270" t="s">
        <v>10359</v>
      </c>
      <c r="M1730" s="270">
        <v>0</v>
      </c>
      <c r="N1730" s="270" t="s">
        <v>10359</v>
      </c>
      <c r="O1730" s="270">
        <v>0</v>
      </c>
      <c r="P1730" s="270" t="s">
        <v>10359</v>
      </c>
      <c r="Q1730" s="270">
        <v>0</v>
      </c>
      <c r="R1730" s="74"/>
      <c r="S1730" s="75" t="str">
        <f t="shared" si="141"/>
        <v>0000</v>
      </c>
      <c r="T1730" s="75" t="str">
        <f t="shared" si="139"/>
        <v>00000000000000000000000000000000</v>
      </c>
      <c r="V1730" s="197"/>
      <c r="W1730" s="75">
        <f t="shared" si="140"/>
        <v>0</v>
      </c>
      <c r="AE1730" s="479"/>
    </row>
    <row r="1731" spans="1:31" s="75" customFormat="1" ht="13.5" x14ac:dyDescent="0.2">
      <c r="A1731" s="211">
        <v>1728</v>
      </c>
      <c r="B1731" s="212" t="s">
        <v>6600</v>
      </c>
      <c r="C1731" s="213" t="s">
        <v>6600</v>
      </c>
      <c r="D1731" s="213" t="s">
        <v>6600</v>
      </c>
      <c r="E1731" s="213" t="s">
        <v>6600</v>
      </c>
      <c r="F1731" s="213" t="s">
        <v>6600</v>
      </c>
      <c r="G1731" s="214" t="s">
        <v>6600</v>
      </c>
      <c r="H1731" s="208" t="str">
        <f>IF(Input!F$4="GMH_OECC",J1731,IF(Input!F$4="GMH_XOEC",L1731,IF(Input!F$4="GMH_Korea",N1731,IF(Input!F$4="GMH_EU",P1731,IF(Input!F$4="Skysuper",#REF!,IF(Input!F$4="SkyII",#REF!,IF(Input!F$4="XO-8000",#REF!, "FALSE")))))))</f>
        <v>00</v>
      </c>
      <c r="I1731" s="209">
        <f>IF(Input!F$4="GMH_OECC",K1731,IF(Input!F$4="GMH_XOEC",M1731,IF(Input!F$4="GMH_Korea",O1731,IF(Input!F$4="GMH_EU",Q1731,IF(Input!F$4="Skysuper",#REF!,IF(Input!F$4="SkyII",#REF!,IF(Input!F$4="XO-8000",#REF!, "FALSE")))))))</f>
        <v>0</v>
      </c>
      <c r="J1731" s="210" t="s">
        <v>10359</v>
      </c>
      <c r="K1731" s="268">
        <v>0</v>
      </c>
      <c r="L1731" s="270" t="s">
        <v>10359</v>
      </c>
      <c r="M1731" s="270">
        <v>0</v>
      </c>
      <c r="N1731" s="270" t="s">
        <v>10359</v>
      </c>
      <c r="O1731" s="270">
        <v>0</v>
      </c>
      <c r="P1731" s="270" t="s">
        <v>10359</v>
      </c>
      <c r="Q1731" s="270">
        <v>0</v>
      </c>
      <c r="R1731" s="74"/>
      <c r="S1731" s="75" t="str">
        <f t="shared" si="141"/>
        <v>0000</v>
      </c>
      <c r="T1731" s="75" t="str">
        <f t="shared" si="139"/>
        <v>00000000000000000000000000000000</v>
      </c>
      <c r="V1731" s="197"/>
      <c r="W1731" s="75">
        <f t="shared" si="140"/>
        <v>0</v>
      </c>
      <c r="AE1731" s="479"/>
    </row>
    <row r="1732" spans="1:31" s="75" customFormat="1" ht="13.5" x14ac:dyDescent="0.2">
      <c r="A1732" s="211">
        <v>1729</v>
      </c>
      <c r="B1732" s="212" t="s">
        <v>6600</v>
      </c>
      <c r="C1732" s="213" t="s">
        <v>6600</v>
      </c>
      <c r="D1732" s="213" t="s">
        <v>6600</v>
      </c>
      <c r="E1732" s="213" t="s">
        <v>6600</v>
      </c>
      <c r="F1732" s="213" t="s">
        <v>6600</v>
      </c>
      <c r="G1732" s="214" t="s">
        <v>6600</v>
      </c>
      <c r="H1732" s="208" t="str">
        <f>IF(Input!F$4="GMH_OECC",J1732,IF(Input!F$4="GMH_XOEC",L1732,IF(Input!F$4="GMH_Korea",N1732,IF(Input!F$4="GMH_EU",P1732,IF(Input!F$4="Skysuper",#REF!,IF(Input!F$4="SkyII",#REF!,IF(Input!F$4="XO-8000",#REF!, "FALSE")))))))</f>
        <v>00</v>
      </c>
      <c r="I1732" s="209">
        <f>IF(Input!F$4="GMH_OECC",K1732,IF(Input!F$4="GMH_XOEC",M1732,IF(Input!F$4="GMH_Korea",O1732,IF(Input!F$4="GMH_EU",Q1732,IF(Input!F$4="Skysuper",#REF!,IF(Input!F$4="SkyII",#REF!,IF(Input!F$4="XO-8000",#REF!, "FALSE")))))))</f>
        <v>0</v>
      </c>
      <c r="J1732" s="210" t="s">
        <v>10359</v>
      </c>
      <c r="K1732" s="268">
        <v>0</v>
      </c>
      <c r="L1732" s="270" t="s">
        <v>10359</v>
      </c>
      <c r="M1732" s="270">
        <v>0</v>
      </c>
      <c r="N1732" s="270" t="s">
        <v>10359</v>
      </c>
      <c r="O1732" s="270">
        <v>0</v>
      </c>
      <c r="P1732" s="270" t="s">
        <v>10359</v>
      </c>
      <c r="Q1732" s="270">
        <v>0</v>
      </c>
      <c r="R1732" s="74"/>
      <c r="S1732" s="75" t="str">
        <f t="shared" si="141"/>
        <v>0000</v>
      </c>
      <c r="T1732" s="75" t="str">
        <f t="shared" ref="T1732:T1795" si="142">CONCATENATE(S1732,S1733,S1734,S1735,S1736,S1737,S1738,S1739)</f>
        <v>00000000000000000000000000000000</v>
      </c>
      <c r="V1732" s="197"/>
      <c r="W1732" s="75">
        <f t="shared" si="140"/>
        <v>0</v>
      </c>
      <c r="AE1732" s="479"/>
    </row>
    <row r="1733" spans="1:31" s="75" customFormat="1" ht="13.5" x14ac:dyDescent="0.2">
      <c r="A1733" s="211">
        <v>1730</v>
      </c>
      <c r="B1733" s="212" t="s">
        <v>6600</v>
      </c>
      <c r="C1733" s="213" t="s">
        <v>6600</v>
      </c>
      <c r="D1733" s="213" t="s">
        <v>6600</v>
      </c>
      <c r="E1733" s="213" t="s">
        <v>6600</v>
      </c>
      <c r="F1733" s="213" t="s">
        <v>6600</v>
      </c>
      <c r="G1733" s="214" t="s">
        <v>6600</v>
      </c>
      <c r="H1733" s="208" t="str">
        <f>IF(Input!F$4="GMH_OECC",J1733,IF(Input!F$4="GMH_XOEC",L1733,IF(Input!F$4="GMH_Korea",N1733,IF(Input!F$4="GMH_EU",P1733,IF(Input!F$4="Skysuper",#REF!,IF(Input!F$4="SkyII",#REF!,IF(Input!F$4="XO-8000",#REF!, "FALSE")))))))</f>
        <v>00</v>
      </c>
      <c r="I1733" s="209">
        <f>IF(Input!F$4="GMH_OECC",K1733,IF(Input!F$4="GMH_XOEC",M1733,IF(Input!F$4="GMH_Korea",O1733,IF(Input!F$4="GMH_EU",Q1733,IF(Input!F$4="Skysuper",#REF!,IF(Input!F$4="SkyII",#REF!,IF(Input!F$4="XO-8000",#REF!, "FALSE")))))))</f>
        <v>0</v>
      </c>
      <c r="J1733" s="210" t="s">
        <v>10359</v>
      </c>
      <c r="K1733" s="268">
        <v>0</v>
      </c>
      <c r="L1733" s="270" t="s">
        <v>10359</v>
      </c>
      <c r="M1733" s="270">
        <v>0</v>
      </c>
      <c r="N1733" s="270" t="s">
        <v>10359</v>
      </c>
      <c r="O1733" s="270">
        <v>0</v>
      </c>
      <c r="P1733" s="270" t="s">
        <v>10359</v>
      </c>
      <c r="Q1733" s="270">
        <v>0</v>
      </c>
      <c r="R1733" s="74"/>
      <c r="S1733" s="75" t="str">
        <f t="shared" si="141"/>
        <v>0000</v>
      </c>
      <c r="T1733" s="75" t="str">
        <f t="shared" si="142"/>
        <v>00000000000000000000000000000000</v>
      </c>
      <c r="V1733" s="197"/>
      <c r="W1733" s="75">
        <f t="shared" si="140"/>
        <v>0</v>
      </c>
      <c r="AE1733" s="479"/>
    </row>
    <row r="1734" spans="1:31" s="75" customFormat="1" ht="13.5" x14ac:dyDescent="0.2">
      <c r="A1734" s="211">
        <v>1731</v>
      </c>
      <c r="B1734" s="212" t="s">
        <v>6600</v>
      </c>
      <c r="C1734" s="213" t="s">
        <v>6600</v>
      </c>
      <c r="D1734" s="213" t="s">
        <v>6600</v>
      </c>
      <c r="E1734" s="213" t="s">
        <v>6600</v>
      </c>
      <c r="F1734" s="213" t="s">
        <v>6600</v>
      </c>
      <c r="G1734" s="214" t="s">
        <v>6600</v>
      </c>
      <c r="H1734" s="208" t="str">
        <f>IF(Input!F$4="GMH_OECC",J1734,IF(Input!F$4="GMH_XOEC",L1734,IF(Input!F$4="GMH_Korea",N1734,IF(Input!F$4="GMH_EU",P1734,IF(Input!F$4="Skysuper",#REF!,IF(Input!F$4="SkyII",#REF!,IF(Input!F$4="XO-8000",#REF!, "FALSE")))))))</f>
        <v>00</v>
      </c>
      <c r="I1734" s="209">
        <f>IF(Input!F$4="GMH_OECC",K1734,IF(Input!F$4="GMH_XOEC",M1734,IF(Input!F$4="GMH_Korea",O1734,IF(Input!F$4="GMH_EU",Q1734,IF(Input!F$4="Skysuper",#REF!,IF(Input!F$4="SkyII",#REF!,IF(Input!F$4="XO-8000",#REF!, "FALSE")))))))</f>
        <v>0</v>
      </c>
      <c r="J1734" s="210" t="s">
        <v>10359</v>
      </c>
      <c r="K1734" s="268">
        <v>0</v>
      </c>
      <c r="L1734" s="270" t="s">
        <v>10359</v>
      </c>
      <c r="M1734" s="270">
        <v>0</v>
      </c>
      <c r="N1734" s="270" t="s">
        <v>10359</v>
      </c>
      <c r="O1734" s="270">
        <v>0</v>
      </c>
      <c r="P1734" s="270" t="s">
        <v>10359</v>
      </c>
      <c r="Q1734" s="270">
        <v>0</v>
      </c>
      <c r="R1734" s="74"/>
      <c r="S1734" s="75" t="str">
        <f t="shared" si="141"/>
        <v>0000</v>
      </c>
      <c r="T1734" s="75" t="str">
        <f t="shared" si="142"/>
        <v>00000000000000000000000000000000</v>
      </c>
      <c r="V1734" s="197"/>
      <c r="W1734" s="75">
        <f t="shared" ref="W1734:W1797" si="143">HEX2DEC(RIGHT(S1734,2))+HEX2DEC(RIGHT(S1735,2))+HEX2DEC(RIGHT(S1736,2))+HEX2DEC(RIGHT(S1737,2))+HEX2DEC(LEFT(S1734,2))+HEX2DEC(LEFT(S1735,2))+HEX2DEC(LEFT(S1736,2))+HEX2DEC(LEFT(S1737,2))+HEX2DEC(RIGHT(S1738,2))+HEX2DEC(RIGHT(S1739,2))+HEX2DEC(RIGHT(S1740,2))+HEX2DEC(RIGHT(S1741,2))+HEX2DEC(LEFT(S1738,2))+HEX2DEC(LEFT(S1739,2))+HEX2DEC(LEFT(S1740,2))+HEX2DEC(LEFT(S1741,2))</f>
        <v>0</v>
      </c>
      <c r="AE1734" s="479"/>
    </row>
    <row r="1735" spans="1:31" s="75" customFormat="1" ht="13.5" x14ac:dyDescent="0.2">
      <c r="A1735" s="211">
        <v>1732</v>
      </c>
      <c r="B1735" s="212" t="s">
        <v>6600</v>
      </c>
      <c r="C1735" s="213" t="s">
        <v>6600</v>
      </c>
      <c r="D1735" s="213" t="s">
        <v>6600</v>
      </c>
      <c r="E1735" s="213" t="s">
        <v>6600</v>
      </c>
      <c r="F1735" s="213" t="s">
        <v>6600</v>
      </c>
      <c r="G1735" s="214" t="s">
        <v>6600</v>
      </c>
      <c r="H1735" s="208" t="str">
        <f>IF(Input!F$4="GMH_OECC",J1735,IF(Input!F$4="GMH_XOEC",L1735,IF(Input!F$4="GMH_Korea",N1735,IF(Input!F$4="GMH_EU",P1735,IF(Input!F$4="Skysuper",#REF!,IF(Input!F$4="SkyII",#REF!,IF(Input!F$4="XO-8000",#REF!, "FALSE")))))))</f>
        <v>00</v>
      </c>
      <c r="I1735" s="209">
        <f>IF(Input!F$4="GMH_OECC",K1735,IF(Input!F$4="GMH_XOEC",M1735,IF(Input!F$4="GMH_Korea",O1735,IF(Input!F$4="GMH_EU",Q1735,IF(Input!F$4="Skysuper",#REF!,IF(Input!F$4="SkyII",#REF!,IF(Input!F$4="XO-8000",#REF!, "FALSE")))))))</f>
        <v>0</v>
      </c>
      <c r="J1735" s="210" t="s">
        <v>10359</v>
      </c>
      <c r="K1735" s="268">
        <v>0</v>
      </c>
      <c r="L1735" s="270" t="s">
        <v>10359</v>
      </c>
      <c r="M1735" s="270">
        <v>0</v>
      </c>
      <c r="N1735" s="270" t="s">
        <v>10359</v>
      </c>
      <c r="O1735" s="270">
        <v>0</v>
      </c>
      <c r="P1735" s="270" t="s">
        <v>10359</v>
      </c>
      <c r="Q1735" s="270">
        <v>0</v>
      </c>
      <c r="R1735" s="74"/>
      <c r="S1735" s="75" t="str">
        <f t="shared" si="141"/>
        <v>0000</v>
      </c>
      <c r="T1735" s="75" t="str">
        <f t="shared" si="142"/>
        <v>00000000000000000000000000000000</v>
      </c>
      <c r="V1735" s="197"/>
      <c r="W1735" s="75">
        <f t="shared" si="143"/>
        <v>0</v>
      </c>
      <c r="AE1735" s="479"/>
    </row>
    <row r="1736" spans="1:31" s="75" customFormat="1" ht="13.5" x14ac:dyDescent="0.2">
      <c r="A1736" s="211">
        <v>1733</v>
      </c>
      <c r="B1736" s="212" t="s">
        <v>6600</v>
      </c>
      <c r="C1736" s="213" t="s">
        <v>6600</v>
      </c>
      <c r="D1736" s="213" t="s">
        <v>6600</v>
      </c>
      <c r="E1736" s="213" t="s">
        <v>6600</v>
      </c>
      <c r="F1736" s="213" t="s">
        <v>6600</v>
      </c>
      <c r="G1736" s="214" t="s">
        <v>6600</v>
      </c>
      <c r="H1736" s="208" t="str">
        <f>IF(Input!F$4="GMH_OECC",J1736,IF(Input!F$4="GMH_XOEC",L1736,IF(Input!F$4="GMH_Korea",N1736,IF(Input!F$4="GMH_EU",P1736,IF(Input!F$4="Skysuper",#REF!,IF(Input!F$4="SkyII",#REF!,IF(Input!F$4="XO-8000",#REF!, "FALSE")))))))</f>
        <v>00</v>
      </c>
      <c r="I1736" s="209">
        <f>IF(Input!F$4="GMH_OECC",K1736,IF(Input!F$4="GMH_XOEC",M1736,IF(Input!F$4="GMH_Korea",O1736,IF(Input!F$4="GMH_EU",Q1736,IF(Input!F$4="Skysuper",#REF!,IF(Input!F$4="SkyII",#REF!,IF(Input!F$4="XO-8000",#REF!, "FALSE")))))))</f>
        <v>0</v>
      </c>
      <c r="J1736" s="210" t="s">
        <v>10359</v>
      </c>
      <c r="K1736" s="268">
        <v>0</v>
      </c>
      <c r="L1736" s="270" t="s">
        <v>10359</v>
      </c>
      <c r="M1736" s="270">
        <v>0</v>
      </c>
      <c r="N1736" s="270" t="s">
        <v>10359</v>
      </c>
      <c r="O1736" s="270">
        <v>0</v>
      </c>
      <c r="P1736" s="270" t="s">
        <v>10359</v>
      </c>
      <c r="Q1736" s="270">
        <v>0</v>
      </c>
      <c r="R1736" s="74"/>
      <c r="S1736" s="75" t="str">
        <f t="shared" si="141"/>
        <v>0000</v>
      </c>
      <c r="T1736" s="75" t="str">
        <f t="shared" si="142"/>
        <v>00000000000000000000000000000000</v>
      </c>
      <c r="V1736" s="197"/>
      <c r="W1736" s="75">
        <f t="shared" si="143"/>
        <v>0</v>
      </c>
      <c r="AE1736" s="479"/>
    </row>
    <row r="1737" spans="1:31" s="75" customFormat="1" ht="13.5" x14ac:dyDescent="0.2">
      <c r="A1737" s="211">
        <v>1734</v>
      </c>
      <c r="B1737" s="212" t="s">
        <v>6600</v>
      </c>
      <c r="C1737" s="213" t="s">
        <v>6600</v>
      </c>
      <c r="D1737" s="213" t="s">
        <v>6600</v>
      </c>
      <c r="E1737" s="213" t="s">
        <v>6600</v>
      </c>
      <c r="F1737" s="213" t="s">
        <v>6600</v>
      </c>
      <c r="G1737" s="214" t="s">
        <v>6600</v>
      </c>
      <c r="H1737" s="208" t="str">
        <f>IF(Input!F$4="GMH_OECC",J1737,IF(Input!F$4="GMH_XOEC",L1737,IF(Input!F$4="GMH_Korea",N1737,IF(Input!F$4="GMH_EU",P1737,IF(Input!F$4="Skysuper",#REF!,IF(Input!F$4="SkyII",#REF!,IF(Input!F$4="XO-8000",#REF!, "FALSE")))))))</f>
        <v>00</v>
      </c>
      <c r="I1737" s="209">
        <f>IF(Input!F$4="GMH_OECC",K1737,IF(Input!F$4="GMH_XOEC",M1737,IF(Input!F$4="GMH_Korea",O1737,IF(Input!F$4="GMH_EU",Q1737,IF(Input!F$4="Skysuper",#REF!,IF(Input!F$4="SkyII",#REF!,IF(Input!F$4="XO-8000",#REF!, "FALSE")))))))</f>
        <v>0</v>
      </c>
      <c r="J1737" s="210" t="s">
        <v>10359</v>
      </c>
      <c r="K1737" s="268">
        <v>0</v>
      </c>
      <c r="L1737" s="270" t="s">
        <v>10359</v>
      </c>
      <c r="M1737" s="270">
        <v>0</v>
      </c>
      <c r="N1737" s="270" t="s">
        <v>10359</v>
      </c>
      <c r="O1737" s="270">
        <v>0</v>
      </c>
      <c r="P1737" s="270" t="s">
        <v>10359</v>
      </c>
      <c r="Q1737" s="270">
        <v>0</v>
      </c>
      <c r="R1737" s="74"/>
      <c r="S1737" s="75" t="str">
        <f t="shared" si="141"/>
        <v>0000</v>
      </c>
      <c r="T1737" s="75" t="str">
        <f t="shared" si="142"/>
        <v>00000000000000000000000000000000</v>
      </c>
      <c r="V1737" s="197"/>
      <c r="W1737" s="75">
        <f t="shared" si="143"/>
        <v>0</v>
      </c>
      <c r="AE1737" s="479"/>
    </row>
    <row r="1738" spans="1:31" s="75" customFormat="1" ht="13.5" x14ac:dyDescent="0.2">
      <c r="A1738" s="211">
        <v>1735</v>
      </c>
      <c r="B1738" s="212" t="s">
        <v>6600</v>
      </c>
      <c r="C1738" s="213" t="s">
        <v>6600</v>
      </c>
      <c r="D1738" s="213" t="s">
        <v>6600</v>
      </c>
      <c r="E1738" s="213" t="s">
        <v>6600</v>
      </c>
      <c r="F1738" s="213" t="s">
        <v>6600</v>
      </c>
      <c r="G1738" s="214" t="s">
        <v>6600</v>
      </c>
      <c r="H1738" s="208" t="str">
        <f>IF(Input!F$4="GMH_OECC",J1738,IF(Input!F$4="GMH_XOEC",L1738,IF(Input!F$4="GMH_Korea",N1738,IF(Input!F$4="GMH_EU",P1738,IF(Input!F$4="Skysuper",#REF!,IF(Input!F$4="SkyII",#REF!,IF(Input!F$4="XO-8000",#REF!, "FALSE")))))))</f>
        <v>00</v>
      </c>
      <c r="I1738" s="209">
        <f>IF(Input!F$4="GMH_OECC",K1738,IF(Input!F$4="GMH_XOEC",M1738,IF(Input!F$4="GMH_Korea",O1738,IF(Input!F$4="GMH_EU",Q1738,IF(Input!F$4="Skysuper",#REF!,IF(Input!F$4="SkyII",#REF!,IF(Input!F$4="XO-8000",#REF!, "FALSE")))))))</f>
        <v>0</v>
      </c>
      <c r="J1738" s="210" t="s">
        <v>10359</v>
      </c>
      <c r="K1738" s="268">
        <v>0</v>
      </c>
      <c r="L1738" s="270" t="s">
        <v>10359</v>
      </c>
      <c r="M1738" s="270">
        <v>0</v>
      </c>
      <c r="N1738" s="270" t="s">
        <v>10359</v>
      </c>
      <c r="O1738" s="270">
        <v>0</v>
      </c>
      <c r="P1738" s="270" t="s">
        <v>10359</v>
      </c>
      <c r="Q1738" s="270">
        <v>0</v>
      </c>
      <c r="R1738" s="74"/>
      <c r="S1738" s="75" t="str">
        <f t="shared" si="141"/>
        <v>0000</v>
      </c>
      <c r="T1738" s="75" t="str">
        <f t="shared" si="142"/>
        <v>00000000000000000000000000000000</v>
      </c>
      <c r="V1738" s="197"/>
      <c r="W1738" s="75">
        <f t="shared" si="143"/>
        <v>0</v>
      </c>
      <c r="AE1738" s="479"/>
    </row>
    <row r="1739" spans="1:31" s="75" customFormat="1" ht="13.5" x14ac:dyDescent="0.2">
      <c r="A1739" s="211">
        <v>1736</v>
      </c>
      <c r="B1739" s="212" t="s">
        <v>6600</v>
      </c>
      <c r="C1739" s="213" t="s">
        <v>6600</v>
      </c>
      <c r="D1739" s="213" t="s">
        <v>6600</v>
      </c>
      <c r="E1739" s="213" t="s">
        <v>6600</v>
      </c>
      <c r="F1739" s="213" t="s">
        <v>6600</v>
      </c>
      <c r="G1739" s="214" t="s">
        <v>6600</v>
      </c>
      <c r="H1739" s="208" t="str">
        <f>IF(Input!F$4="GMH_OECC",J1739,IF(Input!F$4="GMH_XOEC",L1739,IF(Input!F$4="GMH_Korea",N1739,IF(Input!F$4="GMH_EU",P1739,IF(Input!F$4="Skysuper",#REF!,IF(Input!F$4="SkyII",#REF!,IF(Input!F$4="XO-8000",#REF!, "FALSE")))))))</f>
        <v>00</v>
      </c>
      <c r="I1739" s="209">
        <f>IF(Input!F$4="GMH_OECC",K1739,IF(Input!F$4="GMH_XOEC",M1739,IF(Input!F$4="GMH_Korea",O1739,IF(Input!F$4="GMH_EU",Q1739,IF(Input!F$4="Skysuper",#REF!,IF(Input!F$4="SkyII",#REF!,IF(Input!F$4="XO-8000",#REF!, "FALSE")))))))</f>
        <v>0</v>
      </c>
      <c r="J1739" s="210" t="s">
        <v>10359</v>
      </c>
      <c r="K1739" s="268">
        <v>0</v>
      </c>
      <c r="L1739" s="270" t="s">
        <v>10359</v>
      </c>
      <c r="M1739" s="270">
        <v>0</v>
      </c>
      <c r="N1739" s="270" t="s">
        <v>10359</v>
      </c>
      <c r="O1739" s="270">
        <v>0</v>
      </c>
      <c r="P1739" s="270" t="s">
        <v>10359</v>
      </c>
      <c r="Q1739" s="270">
        <v>0</v>
      </c>
      <c r="R1739" s="74"/>
      <c r="S1739" s="75" t="str">
        <f t="shared" si="141"/>
        <v>0000</v>
      </c>
      <c r="T1739" s="75" t="str">
        <f t="shared" si="142"/>
        <v>00000000000000000000000000000000</v>
      </c>
      <c r="V1739" s="197"/>
      <c r="W1739" s="75">
        <f t="shared" si="143"/>
        <v>0</v>
      </c>
      <c r="AE1739" s="479"/>
    </row>
    <row r="1740" spans="1:31" s="75" customFormat="1" ht="13.5" x14ac:dyDescent="0.2">
      <c r="A1740" s="211">
        <v>1737</v>
      </c>
      <c r="B1740" s="212" t="s">
        <v>6600</v>
      </c>
      <c r="C1740" s="213" t="s">
        <v>6600</v>
      </c>
      <c r="D1740" s="213" t="s">
        <v>6600</v>
      </c>
      <c r="E1740" s="213" t="s">
        <v>6600</v>
      </c>
      <c r="F1740" s="213" t="s">
        <v>6600</v>
      </c>
      <c r="G1740" s="214" t="s">
        <v>6600</v>
      </c>
      <c r="H1740" s="208" t="str">
        <f>IF(Input!F$4="GMH_OECC",J1740,IF(Input!F$4="GMH_XOEC",L1740,IF(Input!F$4="GMH_Korea",N1740,IF(Input!F$4="GMH_EU",P1740,IF(Input!F$4="Skysuper",#REF!,IF(Input!F$4="SkyII",#REF!,IF(Input!F$4="XO-8000",#REF!, "FALSE")))))))</f>
        <v>00</v>
      </c>
      <c r="I1740" s="209">
        <f>IF(Input!F$4="GMH_OECC",K1740,IF(Input!F$4="GMH_XOEC",M1740,IF(Input!F$4="GMH_Korea",O1740,IF(Input!F$4="GMH_EU",Q1740,IF(Input!F$4="Skysuper",#REF!,IF(Input!F$4="SkyII",#REF!,IF(Input!F$4="XO-8000",#REF!, "FALSE")))))))</f>
        <v>0</v>
      </c>
      <c r="J1740" s="210" t="s">
        <v>10359</v>
      </c>
      <c r="K1740" s="268">
        <v>0</v>
      </c>
      <c r="L1740" s="270" t="s">
        <v>10359</v>
      </c>
      <c r="M1740" s="270">
        <v>0</v>
      </c>
      <c r="N1740" s="270" t="s">
        <v>10359</v>
      </c>
      <c r="O1740" s="270">
        <v>0</v>
      </c>
      <c r="P1740" s="270" t="s">
        <v>10359</v>
      </c>
      <c r="Q1740" s="270">
        <v>0</v>
      </c>
      <c r="R1740" s="74"/>
      <c r="S1740" s="75" t="str">
        <f t="shared" si="141"/>
        <v>0000</v>
      </c>
      <c r="T1740" s="75" t="str">
        <f t="shared" si="142"/>
        <v>00000000000000000000000000000000</v>
      </c>
      <c r="V1740" s="197"/>
      <c r="W1740" s="75">
        <f t="shared" si="143"/>
        <v>0</v>
      </c>
      <c r="AE1740" s="479"/>
    </row>
    <row r="1741" spans="1:31" s="75" customFormat="1" ht="13.5" x14ac:dyDescent="0.2">
      <c r="A1741" s="211">
        <v>1738</v>
      </c>
      <c r="B1741" s="212" t="s">
        <v>6600</v>
      </c>
      <c r="C1741" s="213" t="s">
        <v>6600</v>
      </c>
      <c r="D1741" s="213" t="s">
        <v>6600</v>
      </c>
      <c r="E1741" s="213" t="s">
        <v>6600</v>
      </c>
      <c r="F1741" s="213" t="s">
        <v>6600</v>
      </c>
      <c r="G1741" s="214" t="s">
        <v>6600</v>
      </c>
      <c r="H1741" s="208" t="str">
        <f>IF(Input!F$4="GMH_OECC",J1741,IF(Input!F$4="GMH_XOEC",L1741,IF(Input!F$4="GMH_Korea",N1741,IF(Input!F$4="GMH_EU",P1741,IF(Input!F$4="Skysuper",#REF!,IF(Input!F$4="SkyII",#REF!,IF(Input!F$4="XO-8000",#REF!, "FALSE")))))))</f>
        <v>00</v>
      </c>
      <c r="I1741" s="209">
        <f>IF(Input!F$4="GMH_OECC",K1741,IF(Input!F$4="GMH_XOEC",M1741,IF(Input!F$4="GMH_Korea",O1741,IF(Input!F$4="GMH_EU",Q1741,IF(Input!F$4="Skysuper",#REF!,IF(Input!F$4="SkyII",#REF!,IF(Input!F$4="XO-8000",#REF!, "FALSE")))))))</f>
        <v>0</v>
      </c>
      <c r="J1741" s="210" t="s">
        <v>10359</v>
      </c>
      <c r="K1741" s="268">
        <v>0</v>
      </c>
      <c r="L1741" s="270" t="s">
        <v>10359</v>
      </c>
      <c r="M1741" s="270">
        <v>0</v>
      </c>
      <c r="N1741" s="270" t="s">
        <v>10359</v>
      </c>
      <c r="O1741" s="270">
        <v>0</v>
      </c>
      <c r="P1741" s="270" t="s">
        <v>10359</v>
      </c>
      <c r="Q1741" s="270">
        <v>0</v>
      </c>
      <c r="R1741" s="74"/>
      <c r="S1741" s="75" t="str">
        <f t="shared" si="141"/>
        <v>0000</v>
      </c>
      <c r="T1741" s="75" t="str">
        <f t="shared" si="142"/>
        <v>00000000000000000000000000000000</v>
      </c>
      <c r="V1741" s="197"/>
      <c r="W1741" s="75">
        <f t="shared" si="143"/>
        <v>0</v>
      </c>
      <c r="AE1741" s="479"/>
    </row>
    <row r="1742" spans="1:31" s="75" customFormat="1" ht="13.5" x14ac:dyDescent="0.2">
      <c r="A1742" s="211">
        <v>1739</v>
      </c>
      <c r="B1742" s="212" t="s">
        <v>6600</v>
      </c>
      <c r="C1742" s="213" t="s">
        <v>6600</v>
      </c>
      <c r="D1742" s="213" t="s">
        <v>6600</v>
      </c>
      <c r="E1742" s="213" t="s">
        <v>6600</v>
      </c>
      <c r="F1742" s="213" t="s">
        <v>6600</v>
      </c>
      <c r="G1742" s="214" t="s">
        <v>6600</v>
      </c>
      <c r="H1742" s="208" t="str">
        <f>IF(Input!F$4="GMH_OECC",J1742,IF(Input!F$4="GMH_XOEC",L1742,IF(Input!F$4="GMH_Korea",N1742,IF(Input!F$4="GMH_EU",P1742,IF(Input!F$4="Skysuper",#REF!,IF(Input!F$4="SkyII",#REF!,IF(Input!F$4="XO-8000",#REF!, "FALSE")))))))</f>
        <v>00</v>
      </c>
      <c r="I1742" s="209">
        <f>IF(Input!F$4="GMH_OECC",K1742,IF(Input!F$4="GMH_XOEC",M1742,IF(Input!F$4="GMH_Korea",O1742,IF(Input!F$4="GMH_EU",Q1742,IF(Input!F$4="Skysuper",#REF!,IF(Input!F$4="SkyII",#REF!,IF(Input!F$4="XO-8000",#REF!, "FALSE")))))))</f>
        <v>0</v>
      </c>
      <c r="J1742" s="210" t="s">
        <v>10359</v>
      </c>
      <c r="K1742" s="268">
        <v>0</v>
      </c>
      <c r="L1742" s="270" t="s">
        <v>10359</v>
      </c>
      <c r="M1742" s="270">
        <v>0</v>
      </c>
      <c r="N1742" s="270" t="s">
        <v>10359</v>
      </c>
      <c r="O1742" s="270">
        <v>0</v>
      </c>
      <c r="P1742" s="270" t="s">
        <v>10359</v>
      </c>
      <c r="Q1742" s="270">
        <v>0</v>
      </c>
      <c r="R1742" s="74"/>
      <c r="S1742" s="75" t="str">
        <f t="shared" si="141"/>
        <v>0000</v>
      </c>
      <c r="T1742" s="75" t="str">
        <f t="shared" si="142"/>
        <v>00000000000000000000000000000000</v>
      </c>
      <c r="V1742" s="197"/>
      <c r="W1742" s="75">
        <f t="shared" si="143"/>
        <v>0</v>
      </c>
      <c r="AE1742" s="479"/>
    </row>
    <row r="1743" spans="1:31" s="75" customFormat="1" ht="13.5" x14ac:dyDescent="0.2">
      <c r="A1743" s="211">
        <v>1740</v>
      </c>
      <c r="B1743" s="212" t="s">
        <v>6600</v>
      </c>
      <c r="C1743" s="213" t="s">
        <v>6600</v>
      </c>
      <c r="D1743" s="213" t="s">
        <v>6600</v>
      </c>
      <c r="E1743" s="213" t="s">
        <v>6600</v>
      </c>
      <c r="F1743" s="213" t="s">
        <v>6600</v>
      </c>
      <c r="G1743" s="214" t="s">
        <v>6600</v>
      </c>
      <c r="H1743" s="208" t="str">
        <f>IF(Input!F$4="GMH_OECC",J1743,IF(Input!F$4="GMH_XOEC",L1743,IF(Input!F$4="GMH_Korea",N1743,IF(Input!F$4="GMH_EU",P1743,IF(Input!F$4="Skysuper",#REF!,IF(Input!F$4="SkyII",#REF!,IF(Input!F$4="XO-8000",#REF!, "FALSE")))))))</f>
        <v>00</v>
      </c>
      <c r="I1743" s="209">
        <f>IF(Input!F$4="GMH_OECC",K1743,IF(Input!F$4="GMH_XOEC",M1743,IF(Input!F$4="GMH_Korea",O1743,IF(Input!F$4="GMH_EU",Q1743,IF(Input!F$4="Skysuper",#REF!,IF(Input!F$4="SkyII",#REF!,IF(Input!F$4="XO-8000",#REF!, "FALSE")))))))</f>
        <v>0</v>
      </c>
      <c r="J1743" s="210" t="s">
        <v>10359</v>
      </c>
      <c r="K1743" s="268">
        <v>0</v>
      </c>
      <c r="L1743" s="270" t="s">
        <v>10359</v>
      </c>
      <c r="M1743" s="270">
        <v>0</v>
      </c>
      <c r="N1743" s="270" t="s">
        <v>10359</v>
      </c>
      <c r="O1743" s="270">
        <v>0</v>
      </c>
      <c r="P1743" s="270" t="s">
        <v>10359</v>
      </c>
      <c r="Q1743" s="270">
        <v>0</v>
      </c>
      <c r="R1743" s="74"/>
      <c r="S1743" s="75" t="str">
        <f t="shared" si="141"/>
        <v>0000</v>
      </c>
      <c r="T1743" s="75" t="str">
        <f t="shared" si="142"/>
        <v>00000000000000000000000000000000</v>
      </c>
      <c r="V1743" s="197"/>
      <c r="W1743" s="75">
        <f t="shared" si="143"/>
        <v>0</v>
      </c>
      <c r="AE1743" s="479"/>
    </row>
    <row r="1744" spans="1:31" s="75" customFormat="1" ht="13.5" x14ac:dyDescent="0.2">
      <c r="A1744" s="211">
        <v>1741</v>
      </c>
      <c r="B1744" s="212" t="s">
        <v>6600</v>
      </c>
      <c r="C1744" s="213" t="s">
        <v>6600</v>
      </c>
      <c r="D1744" s="213" t="s">
        <v>6600</v>
      </c>
      <c r="E1744" s="213" t="s">
        <v>6600</v>
      </c>
      <c r="F1744" s="213" t="s">
        <v>6600</v>
      </c>
      <c r="G1744" s="214" t="s">
        <v>6600</v>
      </c>
      <c r="H1744" s="208" t="str">
        <f>IF(Input!F$4="GMH_OECC",J1744,IF(Input!F$4="GMH_XOEC",L1744,IF(Input!F$4="GMH_Korea",N1744,IF(Input!F$4="GMH_EU",P1744,IF(Input!F$4="Skysuper",#REF!,IF(Input!F$4="SkyII",#REF!,IF(Input!F$4="XO-8000",#REF!, "FALSE")))))))</f>
        <v>00</v>
      </c>
      <c r="I1744" s="209">
        <f>IF(Input!F$4="GMH_OECC",K1744,IF(Input!F$4="GMH_XOEC",M1744,IF(Input!F$4="GMH_Korea",O1744,IF(Input!F$4="GMH_EU",Q1744,IF(Input!F$4="Skysuper",#REF!,IF(Input!F$4="SkyII",#REF!,IF(Input!F$4="XO-8000",#REF!, "FALSE")))))))</f>
        <v>0</v>
      </c>
      <c r="J1744" s="210" t="s">
        <v>10359</v>
      </c>
      <c r="K1744" s="268">
        <v>0</v>
      </c>
      <c r="L1744" s="270" t="s">
        <v>10359</v>
      </c>
      <c r="M1744" s="270">
        <v>0</v>
      </c>
      <c r="N1744" s="270" t="s">
        <v>10359</v>
      </c>
      <c r="O1744" s="270">
        <v>0</v>
      </c>
      <c r="P1744" s="270" t="s">
        <v>10359</v>
      </c>
      <c r="Q1744" s="270">
        <v>0</v>
      </c>
      <c r="R1744" s="74"/>
      <c r="S1744" s="75" t="str">
        <f t="shared" si="141"/>
        <v>0000</v>
      </c>
      <c r="T1744" s="75" t="str">
        <f t="shared" si="142"/>
        <v>00000000000000000000000000000000</v>
      </c>
      <c r="V1744" s="197"/>
      <c r="W1744" s="75">
        <f t="shared" si="143"/>
        <v>0</v>
      </c>
      <c r="AE1744" s="479"/>
    </row>
    <row r="1745" spans="1:31" s="75" customFormat="1" ht="13.5" x14ac:dyDescent="0.2">
      <c r="A1745" s="211">
        <v>1742</v>
      </c>
      <c r="B1745" s="212" t="s">
        <v>6600</v>
      </c>
      <c r="C1745" s="213" t="s">
        <v>6600</v>
      </c>
      <c r="D1745" s="213" t="s">
        <v>6600</v>
      </c>
      <c r="E1745" s="213" t="s">
        <v>6600</v>
      </c>
      <c r="F1745" s="213" t="s">
        <v>6600</v>
      </c>
      <c r="G1745" s="214" t="s">
        <v>6600</v>
      </c>
      <c r="H1745" s="208" t="str">
        <f>IF(Input!F$4="GMH_OECC",J1745,IF(Input!F$4="GMH_XOEC",L1745,IF(Input!F$4="GMH_Korea",N1745,IF(Input!F$4="GMH_EU",P1745,IF(Input!F$4="Skysuper",#REF!,IF(Input!F$4="SkyII",#REF!,IF(Input!F$4="XO-8000",#REF!, "FALSE")))))))</f>
        <v>00</v>
      </c>
      <c r="I1745" s="209">
        <f>IF(Input!F$4="GMH_OECC",K1745,IF(Input!F$4="GMH_XOEC",M1745,IF(Input!F$4="GMH_Korea",O1745,IF(Input!F$4="GMH_EU",Q1745,IF(Input!F$4="Skysuper",#REF!,IF(Input!F$4="SkyII",#REF!,IF(Input!F$4="XO-8000",#REF!, "FALSE")))))))</f>
        <v>0</v>
      </c>
      <c r="J1745" s="210" t="s">
        <v>10359</v>
      </c>
      <c r="K1745" s="268">
        <v>0</v>
      </c>
      <c r="L1745" s="270" t="s">
        <v>10359</v>
      </c>
      <c r="M1745" s="270">
        <v>0</v>
      </c>
      <c r="N1745" s="270" t="s">
        <v>10359</v>
      </c>
      <c r="O1745" s="270">
        <v>0</v>
      </c>
      <c r="P1745" s="270" t="s">
        <v>10359</v>
      </c>
      <c r="Q1745" s="270">
        <v>0</v>
      </c>
      <c r="R1745" s="74"/>
      <c r="S1745" s="75" t="str">
        <f t="shared" si="141"/>
        <v>0000</v>
      </c>
      <c r="T1745" s="75" t="str">
        <f t="shared" si="142"/>
        <v>00000000000000000000000000000000</v>
      </c>
      <c r="V1745" s="197"/>
      <c r="W1745" s="75">
        <f t="shared" si="143"/>
        <v>0</v>
      </c>
      <c r="AE1745" s="479"/>
    </row>
    <row r="1746" spans="1:31" s="75" customFormat="1" ht="13.5" x14ac:dyDescent="0.2">
      <c r="A1746" s="211">
        <v>1743</v>
      </c>
      <c r="B1746" s="212" t="s">
        <v>6600</v>
      </c>
      <c r="C1746" s="213" t="s">
        <v>6600</v>
      </c>
      <c r="D1746" s="213" t="s">
        <v>6600</v>
      </c>
      <c r="E1746" s="213" t="s">
        <v>6600</v>
      </c>
      <c r="F1746" s="213" t="s">
        <v>6600</v>
      </c>
      <c r="G1746" s="214" t="s">
        <v>6600</v>
      </c>
      <c r="H1746" s="208" t="str">
        <f>IF(Input!F$4="GMH_OECC",J1746,IF(Input!F$4="GMH_XOEC",L1746,IF(Input!F$4="GMH_Korea",N1746,IF(Input!F$4="GMH_EU",P1746,IF(Input!F$4="Skysuper",#REF!,IF(Input!F$4="SkyII",#REF!,IF(Input!F$4="XO-8000",#REF!, "FALSE")))))))</f>
        <v>00</v>
      </c>
      <c r="I1746" s="209">
        <f>IF(Input!F$4="GMH_OECC",K1746,IF(Input!F$4="GMH_XOEC",M1746,IF(Input!F$4="GMH_Korea",O1746,IF(Input!F$4="GMH_EU",Q1746,IF(Input!F$4="Skysuper",#REF!,IF(Input!F$4="SkyII",#REF!,IF(Input!F$4="XO-8000",#REF!, "FALSE")))))))</f>
        <v>0</v>
      </c>
      <c r="J1746" s="210" t="s">
        <v>10359</v>
      </c>
      <c r="K1746" s="268">
        <v>0</v>
      </c>
      <c r="L1746" s="270" t="s">
        <v>10359</v>
      </c>
      <c r="M1746" s="270">
        <v>0</v>
      </c>
      <c r="N1746" s="270" t="s">
        <v>10359</v>
      </c>
      <c r="O1746" s="270">
        <v>0</v>
      </c>
      <c r="P1746" s="270" t="s">
        <v>10359</v>
      </c>
      <c r="Q1746" s="270">
        <v>0</v>
      </c>
      <c r="R1746" s="74"/>
      <c r="S1746" s="75" t="str">
        <f t="shared" si="141"/>
        <v>0000</v>
      </c>
      <c r="T1746" s="75" t="str">
        <f t="shared" si="142"/>
        <v>00000000000000000000000000000000</v>
      </c>
      <c r="V1746" s="197"/>
      <c r="W1746" s="75">
        <f t="shared" si="143"/>
        <v>0</v>
      </c>
      <c r="AE1746" s="479"/>
    </row>
    <row r="1747" spans="1:31" s="75" customFormat="1" ht="13.5" x14ac:dyDescent="0.2">
      <c r="A1747" s="211">
        <v>1744</v>
      </c>
      <c r="B1747" s="212" t="s">
        <v>6600</v>
      </c>
      <c r="C1747" s="213" t="s">
        <v>6600</v>
      </c>
      <c r="D1747" s="213" t="s">
        <v>6600</v>
      </c>
      <c r="E1747" s="213" t="s">
        <v>6600</v>
      </c>
      <c r="F1747" s="213" t="s">
        <v>6600</v>
      </c>
      <c r="G1747" s="214" t="s">
        <v>6600</v>
      </c>
      <c r="H1747" s="208" t="str">
        <f>IF(Input!F$4="GMH_OECC",J1747,IF(Input!F$4="GMH_XOEC",L1747,IF(Input!F$4="GMH_Korea",N1747,IF(Input!F$4="GMH_EU",P1747,IF(Input!F$4="Skysuper",#REF!,IF(Input!F$4="SkyII",#REF!,IF(Input!F$4="XO-8000",#REF!, "FALSE")))))))</f>
        <v>00</v>
      </c>
      <c r="I1747" s="209">
        <f>IF(Input!F$4="GMH_OECC",K1747,IF(Input!F$4="GMH_XOEC",M1747,IF(Input!F$4="GMH_Korea",O1747,IF(Input!F$4="GMH_EU",Q1747,IF(Input!F$4="Skysuper",#REF!,IF(Input!F$4="SkyII",#REF!,IF(Input!F$4="XO-8000",#REF!, "FALSE")))))))</f>
        <v>0</v>
      </c>
      <c r="J1747" s="210" t="s">
        <v>10359</v>
      </c>
      <c r="K1747" s="268">
        <v>0</v>
      </c>
      <c r="L1747" s="270" t="s">
        <v>10359</v>
      </c>
      <c r="M1747" s="270">
        <v>0</v>
      </c>
      <c r="N1747" s="270" t="s">
        <v>10359</v>
      </c>
      <c r="O1747" s="270">
        <v>0</v>
      </c>
      <c r="P1747" s="270" t="s">
        <v>10359</v>
      </c>
      <c r="Q1747" s="270">
        <v>0</v>
      </c>
      <c r="R1747" s="74"/>
      <c r="S1747" s="75" t="str">
        <f t="shared" si="141"/>
        <v>0000</v>
      </c>
      <c r="T1747" s="75" t="str">
        <f t="shared" si="142"/>
        <v>00000000000000000000000000000000</v>
      </c>
      <c r="V1747" s="197"/>
      <c r="W1747" s="75">
        <f t="shared" si="143"/>
        <v>0</v>
      </c>
      <c r="AE1747" s="479"/>
    </row>
    <row r="1748" spans="1:31" s="75" customFormat="1" ht="13.5" x14ac:dyDescent="0.2">
      <c r="A1748" s="211">
        <v>1745</v>
      </c>
      <c r="B1748" s="212" t="s">
        <v>6600</v>
      </c>
      <c r="C1748" s="213" t="s">
        <v>6600</v>
      </c>
      <c r="D1748" s="213" t="s">
        <v>6600</v>
      </c>
      <c r="E1748" s="213" t="s">
        <v>6600</v>
      </c>
      <c r="F1748" s="213" t="s">
        <v>6600</v>
      </c>
      <c r="G1748" s="214" t="s">
        <v>6600</v>
      </c>
      <c r="H1748" s="208" t="str">
        <f>IF(Input!F$4="GMH_OECC",J1748,IF(Input!F$4="GMH_XOEC",L1748,IF(Input!F$4="GMH_Korea",N1748,IF(Input!F$4="GMH_EU",P1748,IF(Input!F$4="Skysuper",#REF!,IF(Input!F$4="SkyII",#REF!,IF(Input!F$4="XO-8000",#REF!, "FALSE")))))))</f>
        <v>00</v>
      </c>
      <c r="I1748" s="209">
        <f>IF(Input!F$4="GMH_OECC",K1748,IF(Input!F$4="GMH_XOEC",M1748,IF(Input!F$4="GMH_Korea",O1748,IF(Input!F$4="GMH_EU",Q1748,IF(Input!F$4="Skysuper",#REF!,IF(Input!F$4="SkyII",#REF!,IF(Input!F$4="XO-8000",#REF!, "FALSE")))))))</f>
        <v>0</v>
      </c>
      <c r="J1748" s="210" t="s">
        <v>10359</v>
      </c>
      <c r="K1748" s="268">
        <v>0</v>
      </c>
      <c r="L1748" s="270" t="s">
        <v>10359</v>
      </c>
      <c r="M1748" s="270">
        <v>0</v>
      </c>
      <c r="N1748" s="270" t="s">
        <v>10359</v>
      </c>
      <c r="O1748" s="270">
        <v>0</v>
      </c>
      <c r="P1748" s="270" t="s">
        <v>10359</v>
      </c>
      <c r="Q1748" s="270">
        <v>0</v>
      </c>
      <c r="R1748" s="74"/>
      <c r="S1748" s="75" t="str">
        <f t="shared" si="141"/>
        <v>0000</v>
      </c>
      <c r="T1748" s="75" t="str">
        <f t="shared" si="142"/>
        <v>00000000000000000000000000000000</v>
      </c>
      <c r="V1748" s="197"/>
      <c r="W1748" s="75">
        <f t="shared" si="143"/>
        <v>0</v>
      </c>
      <c r="AE1748" s="479"/>
    </row>
    <row r="1749" spans="1:31" s="75" customFormat="1" ht="13.5" x14ac:dyDescent="0.2">
      <c r="A1749" s="211">
        <v>1746</v>
      </c>
      <c r="B1749" s="212" t="s">
        <v>6600</v>
      </c>
      <c r="C1749" s="213" t="s">
        <v>6600</v>
      </c>
      <c r="D1749" s="213" t="s">
        <v>6600</v>
      </c>
      <c r="E1749" s="213" t="s">
        <v>6600</v>
      </c>
      <c r="F1749" s="213" t="s">
        <v>6600</v>
      </c>
      <c r="G1749" s="214" t="s">
        <v>6600</v>
      </c>
      <c r="H1749" s="208" t="str">
        <f>IF(Input!F$4="GMH_OECC",J1749,IF(Input!F$4="GMH_XOEC",L1749,IF(Input!F$4="GMH_Korea",N1749,IF(Input!F$4="GMH_EU",P1749,IF(Input!F$4="Skysuper",#REF!,IF(Input!F$4="SkyII",#REF!,IF(Input!F$4="XO-8000",#REF!, "FALSE")))))))</f>
        <v>00</v>
      </c>
      <c r="I1749" s="209">
        <f>IF(Input!F$4="GMH_OECC",K1749,IF(Input!F$4="GMH_XOEC",M1749,IF(Input!F$4="GMH_Korea",O1749,IF(Input!F$4="GMH_EU",Q1749,IF(Input!F$4="Skysuper",#REF!,IF(Input!F$4="SkyII",#REF!,IF(Input!F$4="XO-8000",#REF!, "FALSE")))))))</f>
        <v>0</v>
      </c>
      <c r="J1749" s="210" t="s">
        <v>10359</v>
      </c>
      <c r="K1749" s="268">
        <v>0</v>
      </c>
      <c r="L1749" s="270" t="s">
        <v>10359</v>
      </c>
      <c r="M1749" s="270">
        <v>0</v>
      </c>
      <c r="N1749" s="270" t="s">
        <v>10359</v>
      </c>
      <c r="O1749" s="270">
        <v>0</v>
      </c>
      <c r="P1749" s="270" t="s">
        <v>10359</v>
      </c>
      <c r="Q1749" s="270">
        <v>0</v>
      </c>
      <c r="R1749" s="74"/>
      <c r="S1749" s="75" t="str">
        <f t="shared" si="141"/>
        <v>0000</v>
      </c>
      <c r="T1749" s="75" t="str">
        <f t="shared" si="142"/>
        <v>00000000000000000000000000000000</v>
      </c>
      <c r="V1749" s="197"/>
      <c r="W1749" s="75">
        <f t="shared" si="143"/>
        <v>0</v>
      </c>
      <c r="AE1749" s="479"/>
    </row>
    <row r="1750" spans="1:31" s="75" customFormat="1" ht="13.5" x14ac:dyDescent="0.2">
      <c r="A1750" s="211">
        <v>1747</v>
      </c>
      <c r="B1750" s="212" t="s">
        <v>6600</v>
      </c>
      <c r="C1750" s="213" t="s">
        <v>6600</v>
      </c>
      <c r="D1750" s="213" t="s">
        <v>6600</v>
      </c>
      <c r="E1750" s="213" t="s">
        <v>6600</v>
      </c>
      <c r="F1750" s="213" t="s">
        <v>6600</v>
      </c>
      <c r="G1750" s="214" t="s">
        <v>6600</v>
      </c>
      <c r="H1750" s="208" t="str">
        <f>IF(Input!F$4="GMH_OECC",J1750,IF(Input!F$4="GMH_XOEC",L1750,IF(Input!F$4="GMH_Korea",N1750,IF(Input!F$4="GMH_EU",P1750,IF(Input!F$4="Skysuper",#REF!,IF(Input!F$4="SkyII",#REF!,IF(Input!F$4="XO-8000",#REF!, "FALSE")))))))</f>
        <v>00</v>
      </c>
      <c r="I1750" s="209">
        <f>IF(Input!F$4="GMH_OECC",K1750,IF(Input!F$4="GMH_XOEC",M1750,IF(Input!F$4="GMH_Korea",O1750,IF(Input!F$4="GMH_EU",Q1750,IF(Input!F$4="Skysuper",#REF!,IF(Input!F$4="SkyII",#REF!,IF(Input!F$4="XO-8000",#REF!, "FALSE")))))))</f>
        <v>0</v>
      </c>
      <c r="J1750" s="210" t="s">
        <v>10359</v>
      </c>
      <c r="K1750" s="268">
        <v>0</v>
      </c>
      <c r="L1750" s="270" t="s">
        <v>10359</v>
      </c>
      <c r="M1750" s="270">
        <v>0</v>
      </c>
      <c r="N1750" s="270" t="s">
        <v>10359</v>
      </c>
      <c r="O1750" s="270">
        <v>0</v>
      </c>
      <c r="P1750" s="270" t="s">
        <v>10359</v>
      </c>
      <c r="Q1750" s="270">
        <v>0</v>
      </c>
      <c r="R1750" s="74"/>
      <c r="S1750" s="75" t="str">
        <f t="shared" si="141"/>
        <v>0000</v>
      </c>
      <c r="T1750" s="75" t="str">
        <f t="shared" si="142"/>
        <v>00000000000000000000000000000000</v>
      </c>
      <c r="V1750" s="197"/>
      <c r="W1750" s="75">
        <f t="shared" si="143"/>
        <v>0</v>
      </c>
      <c r="AE1750" s="479"/>
    </row>
    <row r="1751" spans="1:31" s="75" customFormat="1" ht="13.5" x14ac:dyDescent="0.2">
      <c r="A1751" s="211">
        <v>1748</v>
      </c>
      <c r="B1751" s="212" t="s">
        <v>6600</v>
      </c>
      <c r="C1751" s="213" t="s">
        <v>6600</v>
      </c>
      <c r="D1751" s="213" t="s">
        <v>6600</v>
      </c>
      <c r="E1751" s="213" t="s">
        <v>6600</v>
      </c>
      <c r="F1751" s="213" t="s">
        <v>6600</v>
      </c>
      <c r="G1751" s="214" t="s">
        <v>6600</v>
      </c>
      <c r="H1751" s="208" t="str">
        <f>IF(Input!F$4="GMH_OECC",J1751,IF(Input!F$4="GMH_XOEC",L1751,IF(Input!F$4="GMH_Korea",N1751,IF(Input!F$4="GMH_EU",P1751,IF(Input!F$4="Skysuper",#REF!,IF(Input!F$4="SkyII",#REF!,IF(Input!F$4="XO-8000",#REF!, "FALSE")))))))</f>
        <v>00</v>
      </c>
      <c r="I1751" s="209">
        <f>IF(Input!F$4="GMH_OECC",K1751,IF(Input!F$4="GMH_XOEC",M1751,IF(Input!F$4="GMH_Korea",O1751,IF(Input!F$4="GMH_EU",Q1751,IF(Input!F$4="Skysuper",#REF!,IF(Input!F$4="SkyII",#REF!,IF(Input!F$4="XO-8000",#REF!, "FALSE")))))))</f>
        <v>0</v>
      </c>
      <c r="J1751" s="210" t="s">
        <v>10359</v>
      </c>
      <c r="K1751" s="268">
        <v>0</v>
      </c>
      <c r="L1751" s="270" t="s">
        <v>10359</v>
      </c>
      <c r="M1751" s="270">
        <v>0</v>
      </c>
      <c r="N1751" s="270" t="s">
        <v>10359</v>
      </c>
      <c r="O1751" s="270">
        <v>0</v>
      </c>
      <c r="P1751" s="270" t="s">
        <v>10359</v>
      </c>
      <c r="Q1751" s="270">
        <v>0</v>
      </c>
      <c r="R1751" s="74"/>
      <c r="S1751" s="75" t="str">
        <f t="shared" si="141"/>
        <v>0000</v>
      </c>
      <c r="T1751" s="75" t="str">
        <f t="shared" si="142"/>
        <v>00000000000000000000000000000000</v>
      </c>
      <c r="V1751" s="197"/>
      <c r="W1751" s="75">
        <f t="shared" si="143"/>
        <v>0</v>
      </c>
      <c r="AE1751" s="479"/>
    </row>
    <row r="1752" spans="1:31" s="75" customFormat="1" ht="13.5" x14ac:dyDescent="0.2">
      <c r="A1752" s="211">
        <v>1749</v>
      </c>
      <c r="B1752" s="212" t="s">
        <v>6600</v>
      </c>
      <c r="C1752" s="213" t="s">
        <v>6600</v>
      </c>
      <c r="D1752" s="213" t="s">
        <v>6600</v>
      </c>
      <c r="E1752" s="213" t="s">
        <v>6600</v>
      </c>
      <c r="F1752" s="213" t="s">
        <v>6600</v>
      </c>
      <c r="G1752" s="214" t="s">
        <v>6600</v>
      </c>
      <c r="H1752" s="208" t="str">
        <f>IF(Input!F$4="GMH_OECC",J1752,IF(Input!F$4="GMH_XOEC",L1752,IF(Input!F$4="GMH_Korea",N1752,IF(Input!F$4="GMH_EU",P1752,IF(Input!F$4="Skysuper",#REF!,IF(Input!F$4="SkyII",#REF!,IF(Input!F$4="XO-8000",#REF!, "FALSE")))))))</f>
        <v>00</v>
      </c>
      <c r="I1752" s="209">
        <f>IF(Input!F$4="GMH_OECC",K1752,IF(Input!F$4="GMH_XOEC",M1752,IF(Input!F$4="GMH_Korea",O1752,IF(Input!F$4="GMH_EU",Q1752,IF(Input!F$4="Skysuper",#REF!,IF(Input!F$4="SkyII",#REF!,IF(Input!F$4="XO-8000",#REF!, "FALSE")))))))</f>
        <v>0</v>
      </c>
      <c r="J1752" s="210" t="s">
        <v>10359</v>
      </c>
      <c r="K1752" s="268">
        <v>0</v>
      </c>
      <c r="L1752" s="270" t="s">
        <v>10359</v>
      </c>
      <c r="M1752" s="270">
        <v>0</v>
      </c>
      <c r="N1752" s="270" t="s">
        <v>10359</v>
      </c>
      <c r="O1752" s="270">
        <v>0</v>
      </c>
      <c r="P1752" s="270" t="s">
        <v>10359</v>
      </c>
      <c r="Q1752" s="270">
        <v>0</v>
      </c>
      <c r="R1752" s="74"/>
      <c r="S1752" s="75" t="str">
        <f t="shared" si="141"/>
        <v>0000</v>
      </c>
      <c r="T1752" s="75" t="str">
        <f t="shared" si="142"/>
        <v>00000000000000000000000000000000</v>
      </c>
      <c r="V1752" s="197"/>
      <c r="W1752" s="75">
        <f t="shared" si="143"/>
        <v>0</v>
      </c>
      <c r="AE1752" s="479"/>
    </row>
    <row r="1753" spans="1:31" s="75" customFormat="1" ht="13.5" x14ac:dyDescent="0.2">
      <c r="A1753" s="211">
        <v>1750</v>
      </c>
      <c r="B1753" s="212" t="s">
        <v>6600</v>
      </c>
      <c r="C1753" s="213" t="s">
        <v>6600</v>
      </c>
      <c r="D1753" s="213" t="s">
        <v>6600</v>
      </c>
      <c r="E1753" s="213" t="s">
        <v>6600</v>
      </c>
      <c r="F1753" s="213" t="s">
        <v>6600</v>
      </c>
      <c r="G1753" s="214" t="s">
        <v>6600</v>
      </c>
      <c r="H1753" s="208" t="str">
        <f>IF(Input!F$4="GMH_OECC",J1753,IF(Input!F$4="GMH_XOEC",L1753,IF(Input!F$4="GMH_Korea",N1753,IF(Input!F$4="GMH_EU",P1753,IF(Input!F$4="Skysuper",#REF!,IF(Input!F$4="SkyII",#REF!,IF(Input!F$4="XO-8000",#REF!, "FALSE")))))))</f>
        <v>00</v>
      </c>
      <c r="I1753" s="209">
        <f>IF(Input!F$4="GMH_OECC",K1753,IF(Input!F$4="GMH_XOEC",M1753,IF(Input!F$4="GMH_Korea",O1753,IF(Input!F$4="GMH_EU",Q1753,IF(Input!F$4="Skysuper",#REF!,IF(Input!F$4="SkyII",#REF!,IF(Input!F$4="XO-8000",#REF!, "FALSE")))))))</f>
        <v>0</v>
      </c>
      <c r="J1753" s="210" t="s">
        <v>10359</v>
      </c>
      <c r="K1753" s="268">
        <v>0</v>
      </c>
      <c r="L1753" s="270" t="s">
        <v>10359</v>
      </c>
      <c r="M1753" s="270">
        <v>0</v>
      </c>
      <c r="N1753" s="270" t="s">
        <v>10359</v>
      </c>
      <c r="O1753" s="270">
        <v>0</v>
      </c>
      <c r="P1753" s="270" t="s">
        <v>10359</v>
      </c>
      <c r="Q1753" s="270">
        <v>0</v>
      </c>
      <c r="R1753" s="74"/>
      <c r="S1753" s="75" t="str">
        <f t="shared" si="141"/>
        <v>0000</v>
      </c>
      <c r="T1753" s="75" t="str">
        <f t="shared" si="142"/>
        <v>00000000000000000000000000000000</v>
      </c>
      <c r="V1753" s="197"/>
      <c r="W1753" s="75">
        <f t="shared" si="143"/>
        <v>0</v>
      </c>
      <c r="AE1753" s="479"/>
    </row>
    <row r="1754" spans="1:31" s="75" customFormat="1" ht="13.5" x14ac:dyDescent="0.2">
      <c r="A1754" s="211">
        <v>1751</v>
      </c>
      <c r="B1754" s="212" t="s">
        <v>6600</v>
      </c>
      <c r="C1754" s="213" t="s">
        <v>6600</v>
      </c>
      <c r="D1754" s="213" t="s">
        <v>6600</v>
      </c>
      <c r="E1754" s="213" t="s">
        <v>6600</v>
      </c>
      <c r="F1754" s="213" t="s">
        <v>6600</v>
      </c>
      <c r="G1754" s="214" t="s">
        <v>6600</v>
      </c>
      <c r="H1754" s="208" t="str">
        <f>IF(Input!F$4="GMH_OECC",J1754,IF(Input!F$4="GMH_XOEC",L1754,IF(Input!F$4="GMH_Korea",N1754,IF(Input!F$4="GMH_EU",P1754,IF(Input!F$4="Skysuper",#REF!,IF(Input!F$4="SkyII",#REF!,IF(Input!F$4="XO-8000",#REF!, "FALSE")))))))</f>
        <v>00</v>
      </c>
      <c r="I1754" s="209">
        <f>IF(Input!F$4="GMH_OECC",K1754,IF(Input!F$4="GMH_XOEC",M1754,IF(Input!F$4="GMH_Korea",O1754,IF(Input!F$4="GMH_EU",Q1754,IF(Input!F$4="Skysuper",#REF!,IF(Input!F$4="SkyII",#REF!,IF(Input!F$4="XO-8000",#REF!, "FALSE")))))))</f>
        <v>0</v>
      </c>
      <c r="J1754" s="210" t="s">
        <v>10359</v>
      </c>
      <c r="K1754" s="268">
        <v>0</v>
      </c>
      <c r="L1754" s="270" t="s">
        <v>10359</v>
      </c>
      <c r="M1754" s="270">
        <v>0</v>
      </c>
      <c r="N1754" s="270" t="s">
        <v>10359</v>
      </c>
      <c r="O1754" s="270">
        <v>0</v>
      </c>
      <c r="P1754" s="270" t="s">
        <v>10359</v>
      </c>
      <c r="Q1754" s="270">
        <v>0</v>
      </c>
      <c r="R1754" s="74"/>
      <c r="S1754" s="75" t="str">
        <f t="shared" si="141"/>
        <v>0000</v>
      </c>
      <c r="T1754" s="75" t="str">
        <f t="shared" si="142"/>
        <v>00000000000000000000000000000000</v>
      </c>
      <c r="V1754" s="197"/>
      <c r="W1754" s="75">
        <f t="shared" si="143"/>
        <v>0</v>
      </c>
      <c r="AE1754" s="479"/>
    </row>
    <row r="1755" spans="1:31" s="75" customFormat="1" ht="13.5" x14ac:dyDescent="0.2">
      <c r="A1755" s="211">
        <v>1752</v>
      </c>
      <c r="B1755" s="212" t="s">
        <v>6600</v>
      </c>
      <c r="C1755" s="213" t="s">
        <v>6600</v>
      </c>
      <c r="D1755" s="213" t="s">
        <v>6600</v>
      </c>
      <c r="E1755" s="213" t="s">
        <v>6600</v>
      </c>
      <c r="F1755" s="213" t="s">
        <v>6600</v>
      </c>
      <c r="G1755" s="214" t="s">
        <v>6600</v>
      </c>
      <c r="H1755" s="208" t="str">
        <f>IF(Input!F$4="GMH_OECC",J1755,IF(Input!F$4="GMH_XOEC",L1755,IF(Input!F$4="GMH_Korea",N1755,IF(Input!F$4="GMH_EU",P1755,IF(Input!F$4="Skysuper",#REF!,IF(Input!F$4="SkyII",#REF!,IF(Input!F$4="XO-8000",#REF!, "FALSE")))))))</f>
        <v>00</v>
      </c>
      <c r="I1755" s="209">
        <f>IF(Input!F$4="GMH_OECC",K1755,IF(Input!F$4="GMH_XOEC",M1755,IF(Input!F$4="GMH_Korea",O1755,IF(Input!F$4="GMH_EU",Q1755,IF(Input!F$4="Skysuper",#REF!,IF(Input!F$4="SkyII",#REF!,IF(Input!F$4="XO-8000",#REF!, "FALSE")))))))</f>
        <v>0</v>
      </c>
      <c r="J1755" s="210" t="s">
        <v>10359</v>
      </c>
      <c r="K1755" s="268">
        <v>0</v>
      </c>
      <c r="L1755" s="270" t="s">
        <v>10359</v>
      </c>
      <c r="M1755" s="270">
        <v>0</v>
      </c>
      <c r="N1755" s="270" t="s">
        <v>10359</v>
      </c>
      <c r="O1755" s="270">
        <v>0</v>
      </c>
      <c r="P1755" s="270" t="s">
        <v>10359</v>
      </c>
      <c r="Q1755" s="270">
        <v>0</v>
      </c>
      <c r="R1755" s="74"/>
      <c r="S1755" s="75" t="str">
        <f t="shared" si="141"/>
        <v>0000</v>
      </c>
      <c r="T1755" s="75" t="str">
        <f t="shared" si="142"/>
        <v>00000000000000000000000000000000</v>
      </c>
      <c r="V1755" s="197"/>
      <c r="W1755" s="75">
        <f t="shared" si="143"/>
        <v>0</v>
      </c>
      <c r="AE1755" s="479"/>
    </row>
    <row r="1756" spans="1:31" s="75" customFormat="1" ht="13.5" x14ac:dyDescent="0.2">
      <c r="A1756" s="211">
        <v>1753</v>
      </c>
      <c r="B1756" s="212" t="s">
        <v>6600</v>
      </c>
      <c r="C1756" s="213" t="s">
        <v>6600</v>
      </c>
      <c r="D1756" s="213" t="s">
        <v>6600</v>
      </c>
      <c r="E1756" s="213" t="s">
        <v>6600</v>
      </c>
      <c r="F1756" s="213" t="s">
        <v>6600</v>
      </c>
      <c r="G1756" s="214" t="s">
        <v>6600</v>
      </c>
      <c r="H1756" s="208" t="str">
        <f>IF(Input!F$4="GMH_OECC",J1756,IF(Input!F$4="GMH_XOEC",L1756,IF(Input!F$4="GMH_Korea",N1756,IF(Input!F$4="GMH_EU",P1756,IF(Input!F$4="Skysuper",#REF!,IF(Input!F$4="SkyII",#REF!,IF(Input!F$4="XO-8000",#REF!, "FALSE")))))))</f>
        <v>00</v>
      </c>
      <c r="I1756" s="209">
        <f>IF(Input!F$4="GMH_OECC",K1756,IF(Input!F$4="GMH_XOEC",M1756,IF(Input!F$4="GMH_Korea",O1756,IF(Input!F$4="GMH_EU",Q1756,IF(Input!F$4="Skysuper",#REF!,IF(Input!F$4="SkyII",#REF!,IF(Input!F$4="XO-8000",#REF!, "FALSE")))))))</f>
        <v>0</v>
      </c>
      <c r="J1756" s="210" t="s">
        <v>10359</v>
      </c>
      <c r="K1756" s="268">
        <v>0</v>
      </c>
      <c r="L1756" s="270" t="s">
        <v>10359</v>
      </c>
      <c r="M1756" s="270">
        <v>0</v>
      </c>
      <c r="N1756" s="270" t="s">
        <v>10359</v>
      </c>
      <c r="O1756" s="270">
        <v>0</v>
      </c>
      <c r="P1756" s="270" t="s">
        <v>10359</v>
      </c>
      <c r="Q1756" s="270">
        <v>0</v>
      </c>
      <c r="R1756" s="74"/>
      <c r="S1756" s="75" t="str">
        <f t="shared" si="141"/>
        <v>0000</v>
      </c>
      <c r="T1756" s="75" t="str">
        <f t="shared" si="142"/>
        <v>00000000000000000000000000000000</v>
      </c>
      <c r="V1756" s="197"/>
      <c r="W1756" s="75">
        <f t="shared" si="143"/>
        <v>0</v>
      </c>
      <c r="AE1756" s="479"/>
    </row>
    <row r="1757" spans="1:31" s="75" customFormat="1" ht="13.5" x14ac:dyDescent="0.2">
      <c r="A1757" s="211">
        <v>1754</v>
      </c>
      <c r="B1757" s="212" t="s">
        <v>6600</v>
      </c>
      <c r="C1757" s="213" t="s">
        <v>6600</v>
      </c>
      <c r="D1757" s="213" t="s">
        <v>6600</v>
      </c>
      <c r="E1757" s="213" t="s">
        <v>6600</v>
      </c>
      <c r="F1757" s="213" t="s">
        <v>6600</v>
      </c>
      <c r="G1757" s="214" t="s">
        <v>6600</v>
      </c>
      <c r="H1757" s="208" t="str">
        <f>IF(Input!F$4="GMH_OECC",J1757,IF(Input!F$4="GMH_XOEC",L1757,IF(Input!F$4="GMH_Korea",N1757,IF(Input!F$4="GMH_EU",P1757,IF(Input!F$4="Skysuper",#REF!,IF(Input!F$4="SkyII",#REF!,IF(Input!F$4="XO-8000",#REF!, "FALSE")))))))</f>
        <v>00</v>
      </c>
      <c r="I1757" s="209">
        <f>IF(Input!F$4="GMH_OECC",K1757,IF(Input!F$4="GMH_XOEC",M1757,IF(Input!F$4="GMH_Korea",O1757,IF(Input!F$4="GMH_EU",Q1757,IF(Input!F$4="Skysuper",#REF!,IF(Input!F$4="SkyII",#REF!,IF(Input!F$4="XO-8000",#REF!, "FALSE")))))))</f>
        <v>0</v>
      </c>
      <c r="J1757" s="210" t="s">
        <v>10359</v>
      </c>
      <c r="K1757" s="268">
        <v>0</v>
      </c>
      <c r="L1757" s="270" t="s">
        <v>10359</v>
      </c>
      <c r="M1757" s="270">
        <v>0</v>
      </c>
      <c r="N1757" s="270" t="s">
        <v>10359</v>
      </c>
      <c r="O1757" s="270">
        <v>0</v>
      </c>
      <c r="P1757" s="270" t="s">
        <v>10359</v>
      </c>
      <c r="Q1757" s="270">
        <v>0</v>
      </c>
      <c r="R1757" s="74"/>
      <c r="S1757" s="75" t="str">
        <f t="shared" si="141"/>
        <v>0000</v>
      </c>
      <c r="T1757" s="75" t="str">
        <f t="shared" si="142"/>
        <v>00000000000000000000000000000000</v>
      </c>
      <c r="V1757" s="197"/>
      <c r="W1757" s="75">
        <f t="shared" si="143"/>
        <v>0</v>
      </c>
      <c r="AE1757" s="479"/>
    </row>
    <row r="1758" spans="1:31" s="75" customFormat="1" ht="13.5" x14ac:dyDescent="0.2">
      <c r="A1758" s="211">
        <v>1755</v>
      </c>
      <c r="B1758" s="212" t="s">
        <v>6600</v>
      </c>
      <c r="C1758" s="213" t="s">
        <v>6600</v>
      </c>
      <c r="D1758" s="213" t="s">
        <v>6600</v>
      </c>
      <c r="E1758" s="213" t="s">
        <v>6600</v>
      </c>
      <c r="F1758" s="213" t="s">
        <v>6600</v>
      </c>
      <c r="G1758" s="214" t="s">
        <v>6600</v>
      </c>
      <c r="H1758" s="208" t="str">
        <f>IF(Input!F$4="GMH_OECC",J1758,IF(Input!F$4="GMH_XOEC",L1758,IF(Input!F$4="GMH_Korea",N1758,IF(Input!F$4="GMH_EU",P1758,IF(Input!F$4="Skysuper",#REF!,IF(Input!F$4="SkyII",#REF!,IF(Input!F$4="XO-8000",#REF!, "FALSE")))))))</f>
        <v>00</v>
      </c>
      <c r="I1758" s="209">
        <f>IF(Input!F$4="GMH_OECC",K1758,IF(Input!F$4="GMH_XOEC",M1758,IF(Input!F$4="GMH_Korea",O1758,IF(Input!F$4="GMH_EU",Q1758,IF(Input!F$4="Skysuper",#REF!,IF(Input!F$4="SkyII",#REF!,IF(Input!F$4="XO-8000",#REF!, "FALSE")))))))</f>
        <v>0</v>
      </c>
      <c r="J1758" s="210" t="s">
        <v>10359</v>
      </c>
      <c r="K1758" s="268">
        <v>0</v>
      </c>
      <c r="L1758" s="270" t="s">
        <v>10359</v>
      </c>
      <c r="M1758" s="270">
        <v>0</v>
      </c>
      <c r="N1758" s="270" t="s">
        <v>10359</v>
      </c>
      <c r="O1758" s="270">
        <v>0</v>
      </c>
      <c r="P1758" s="270" t="s">
        <v>10359</v>
      </c>
      <c r="Q1758" s="270">
        <v>0</v>
      </c>
      <c r="R1758" s="74"/>
      <c r="S1758" s="75" t="str">
        <f t="shared" si="141"/>
        <v>0000</v>
      </c>
      <c r="T1758" s="75" t="str">
        <f t="shared" si="142"/>
        <v>00000000000000000000000000000000</v>
      </c>
      <c r="V1758" s="197"/>
      <c r="W1758" s="75">
        <f t="shared" si="143"/>
        <v>0</v>
      </c>
      <c r="AE1758" s="479"/>
    </row>
    <row r="1759" spans="1:31" s="75" customFormat="1" ht="13.5" x14ac:dyDescent="0.2">
      <c r="A1759" s="211">
        <v>1756</v>
      </c>
      <c r="B1759" s="212" t="s">
        <v>6600</v>
      </c>
      <c r="C1759" s="213" t="s">
        <v>6600</v>
      </c>
      <c r="D1759" s="213" t="s">
        <v>6600</v>
      </c>
      <c r="E1759" s="213" t="s">
        <v>6600</v>
      </c>
      <c r="F1759" s="213" t="s">
        <v>6600</v>
      </c>
      <c r="G1759" s="214" t="s">
        <v>6600</v>
      </c>
      <c r="H1759" s="208" t="str">
        <f>IF(Input!F$4="GMH_OECC",J1759,IF(Input!F$4="GMH_XOEC",L1759,IF(Input!F$4="GMH_Korea",N1759,IF(Input!F$4="GMH_EU",P1759,IF(Input!F$4="Skysuper",#REF!,IF(Input!F$4="SkyII",#REF!,IF(Input!F$4="XO-8000",#REF!, "FALSE")))))))</f>
        <v>00</v>
      </c>
      <c r="I1759" s="209">
        <f>IF(Input!F$4="GMH_OECC",K1759,IF(Input!F$4="GMH_XOEC",M1759,IF(Input!F$4="GMH_Korea",O1759,IF(Input!F$4="GMH_EU",Q1759,IF(Input!F$4="Skysuper",#REF!,IF(Input!F$4="SkyII",#REF!,IF(Input!F$4="XO-8000",#REF!, "FALSE")))))))</f>
        <v>0</v>
      </c>
      <c r="J1759" s="210" t="s">
        <v>10359</v>
      </c>
      <c r="K1759" s="268">
        <v>0</v>
      </c>
      <c r="L1759" s="270" t="s">
        <v>10359</v>
      </c>
      <c r="M1759" s="270">
        <v>0</v>
      </c>
      <c r="N1759" s="270" t="s">
        <v>10359</v>
      </c>
      <c r="O1759" s="270">
        <v>0</v>
      </c>
      <c r="P1759" s="270" t="s">
        <v>10359</v>
      </c>
      <c r="Q1759" s="270">
        <v>0</v>
      </c>
      <c r="R1759" s="74"/>
      <c r="S1759" s="75" t="str">
        <f t="shared" si="141"/>
        <v>0000</v>
      </c>
      <c r="T1759" s="75" t="str">
        <f t="shared" si="142"/>
        <v>00000000000000000000000000000000</v>
      </c>
      <c r="V1759" s="197"/>
      <c r="W1759" s="75">
        <f t="shared" si="143"/>
        <v>0</v>
      </c>
      <c r="AE1759" s="479"/>
    </row>
    <row r="1760" spans="1:31" s="75" customFormat="1" ht="13.5" x14ac:dyDescent="0.2">
      <c r="A1760" s="211">
        <v>1757</v>
      </c>
      <c r="B1760" s="212" t="s">
        <v>6600</v>
      </c>
      <c r="C1760" s="213" t="s">
        <v>6600</v>
      </c>
      <c r="D1760" s="213" t="s">
        <v>6600</v>
      </c>
      <c r="E1760" s="213" t="s">
        <v>6600</v>
      </c>
      <c r="F1760" s="213" t="s">
        <v>6600</v>
      </c>
      <c r="G1760" s="214" t="s">
        <v>6600</v>
      </c>
      <c r="H1760" s="208" t="str">
        <f>IF(Input!F$4="GMH_OECC",J1760,IF(Input!F$4="GMH_XOEC",L1760,IF(Input!F$4="GMH_Korea",N1760,IF(Input!F$4="GMH_EU",P1760,IF(Input!F$4="Skysuper",#REF!,IF(Input!F$4="SkyII",#REF!,IF(Input!F$4="XO-8000",#REF!, "FALSE")))))))</f>
        <v>00</v>
      </c>
      <c r="I1760" s="209">
        <f>IF(Input!F$4="GMH_OECC",K1760,IF(Input!F$4="GMH_XOEC",M1760,IF(Input!F$4="GMH_Korea",O1760,IF(Input!F$4="GMH_EU",Q1760,IF(Input!F$4="Skysuper",#REF!,IF(Input!F$4="SkyII",#REF!,IF(Input!F$4="XO-8000",#REF!, "FALSE")))))))</f>
        <v>0</v>
      </c>
      <c r="J1760" s="210" t="s">
        <v>10359</v>
      </c>
      <c r="K1760" s="268">
        <v>0</v>
      </c>
      <c r="L1760" s="270" t="s">
        <v>10359</v>
      </c>
      <c r="M1760" s="270">
        <v>0</v>
      </c>
      <c r="N1760" s="270" t="s">
        <v>10359</v>
      </c>
      <c r="O1760" s="270">
        <v>0</v>
      </c>
      <c r="P1760" s="270" t="s">
        <v>10359</v>
      </c>
      <c r="Q1760" s="270">
        <v>0</v>
      </c>
      <c r="R1760" s="74"/>
      <c r="S1760" s="75" t="str">
        <f t="shared" si="141"/>
        <v>0000</v>
      </c>
      <c r="T1760" s="75" t="str">
        <f t="shared" si="142"/>
        <v>00000000000000000000000000000000</v>
      </c>
      <c r="V1760" s="197"/>
      <c r="W1760" s="75">
        <f t="shared" si="143"/>
        <v>0</v>
      </c>
      <c r="AE1760" s="479"/>
    </row>
    <row r="1761" spans="1:31" s="75" customFormat="1" ht="13.5" x14ac:dyDescent="0.2">
      <c r="A1761" s="211">
        <v>1758</v>
      </c>
      <c r="B1761" s="212" t="s">
        <v>6600</v>
      </c>
      <c r="C1761" s="213" t="s">
        <v>6600</v>
      </c>
      <c r="D1761" s="213" t="s">
        <v>6600</v>
      </c>
      <c r="E1761" s="213" t="s">
        <v>6600</v>
      </c>
      <c r="F1761" s="213" t="s">
        <v>6600</v>
      </c>
      <c r="G1761" s="214" t="s">
        <v>6600</v>
      </c>
      <c r="H1761" s="208" t="str">
        <f>IF(Input!F$4="GMH_OECC",J1761,IF(Input!F$4="GMH_XOEC",L1761,IF(Input!F$4="GMH_Korea",N1761,IF(Input!F$4="GMH_EU",P1761,IF(Input!F$4="Skysuper",#REF!,IF(Input!F$4="SkyII",#REF!,IF(Input!F$4="XO-8000",#REF!, "FALSE")))))))</f>
        <v>00</v>
      </c>
      <c r="I1761" s="209">
        <f>IF(Input!F$4="GMH_OECC",K1761,IF(Input!F$4="GMH_XOEC",M1761,IF(Input!F$4="GMH_Korea",O1761,IF(Input!F$4="GMH_EU",Q1761,IF(Input!F$4="Skysuper",#REF!,IF(Input!F$4="SkyII",#REF!,IF(Input!F$4="XO-8000",#REF!, "FALSE")))))))</f>
        <v>0</v>
      </c>
      <c r="J1761" s="210" t="s">
        <v>10359</v>
      </c>
      <c r="K1761" s="268">
        <v>0</v>
      </c>
      <c r="L1761" s="270" t="s">
        <v>10359</v>
      </c>
      <c r="M1761" s="270">
        <v>0</v>
      </c>
      <c r="N1761" s="270" t="s">
        <v>10359</v>
      </c>
      <c r="O1761" s="270">
        <v>0</v>
      </c>
      <c r="P1761" s="270" t="s">
        <v>10359</v>
      </c>
      <c r="Q1761" s="270">
        <v>0</v>
      </c>
      <c r="R1761" s="74"/>
      <c r="S1761" s="75" t="str">
        <f t="shared" si="141"/>
        <v>0000</v>
      </c>
      <c r="T1761" s="75" t="str">
        <f t="shared" si="142"/>
        <v>00000000000000000000000000000000</v>
      </c>
      <c r="V1761" s="197"/>
      <c r="W1761" s="75">
        <f t="shared" si="143"/>
        <v>0</v>
      </c>
      <c r="AE1761" s="479"/>
    </row>
    <row r="1762" spans="1:31" s="75" customFormat="1" ht="13.5" x14ac:dyDescent="0.2">
      <c r="A1762" s="211">
        <v>1759</v>
      </c>
      <c r="B1762" s="212" t="s">
        <v>6600</v>
      </c>
      <c r="C1762" s="213" t="s">
        <v>6600</v>
      </c>
      <c r="D1762" s="213" t="s">
        <v>6600</v>
      </c>
      <c r="E1762" s="213" t="s">
        <v>6600</v>
      </c>
      <c r="F1762" s="213" t="s">
        <v>6600</v>
      </c>
      <c r="G1762" s="214" t="s">
        <v>6600</v>
      </c>
      <c r="H1762" s="208" t="str">
        <f>IF(Input!F$4="GMH_OECC",J1762,IF(Input!F$4="GMH_XOEC",L1762,IF(Input!F$4="GMH_Korea",N1762,IF(Input!F$4="GMH_EU",P1762,IF(Input!F$4="Skysuper",#REF!,IF(Input!F$4="SkyII",#REF!,IF(Input!F$4="XO-8000",#REF!, "FALSE")))))))</f>
        <v>00</v>
      </c>
      <c r="I1762" s="209">
        <f>IF(Input!F$4="GMH_OECC",K1762,IF(Input!F$4="GMH_XOEC",M1762,IF(Input!F$4="GMH_Korea",O1762,IF(Input!F$4="GMH_EU",Q1762,IF(Input!F$4="Skysuper",#REF!,IF(Input!F$4="SkyII",#REF!,IF(Input!F$4="XO-8000",#REF!, "FALSE")))))))</f>
        <v>0</v>
      </c>
      <c r="J1762" s="210" t="s">
        <v>10359</v>
      </c>
      <c r="K1762" s="268">
        <v>0</v>
      </c>
      <c r="L1762" s="270" t="s">
        <v>10359</v>
      </c>
      <c r="M1762" s="270">
        <v>0</v>
      </c>
      <c r="N1762" s="270" t="s">
        <v>10359</v>
      </c>
      <c r="O1762" s="270">
        <v>0</v>
      </c>
      <c r="P1762" s="270" t="s">
        <v>10359</v>
      </c>
      <c r="Q1762" s="270">
        <v>0</v>
      </c>
      <c r="R1762" s="74"/>
      <c r="S1762" s="75" t="str">
        <f t="shared" si="141"/>
        <v>0000</v>
      </c>
      <c r="T1762" s="75" t="str">
        <f t="shared" si="142"/>
        <v>00000000000000000000000000000000</v>
      </c>
      <c r="V1762" s="197"/>
      <c r="W1762" s="75">
        <f t="shared" si="143"/>
        <v>0</v>
      </c>
      <c r="AE1762" s="479"/>
    </row>
    <row r="1763" spans="1:31" s="75" customFormat="1" ht="13.5" x14ac:dyDescent="0.2">
      <c r="A1763" s="211">
        <v>1760</v>
      </c>
      <c r="B1763" s="212" t="s">
        <v>6600</v>
      </c>
      <c r="C1763" s="213" t="s">
        <v>6600</v>
      </c>
      <c r="D1763" s="213" t="s">
        <v>6600</v>
      </c>
      <c r="E1763" s="213" t="s">
        <v>6600</v>
      </c>
      <c r="F1763" s="213" t="s">
        <v>6600</v>
      </c>
      <c r="G1763" s="214" t="s">
        <v>6600</v>
      </c>
      <c r="H1763" s="208" t="str">
        <f>IF(Input!F$4="GMH_OECC",J1763,IF(Input!F$4="GMH_XOEC",L1763,IF(Input!F$4="GMH_Korea",N1763,IF(Input!F$4="GMH_EU",P1763,IF(Input!F$4="Skysuper",#REF!,IF(Input!F$4="SkyII",#REF!,IF(Input!F$4="XO-8000",#REF!, "FALSE")))))))</f>
        <v>00</v>
      </c>
      <c r="I1763" s="209">
        <f>IF(Input!F$4="GMH_OECC",K1763,IF(Input!F$4="GMH_XOEC",M1763,IF(Input!F$4="GMH_Korea",O1763,IF(Input!F$4="GMH_EU",Q1763,IF(Input!F$4="Skysuper",#REF!,IF(Input!F$4="SkyII",#REF!,IF(Input!F$4="XO-8000",#REF!, "FALSE")))))))</f>
        <v>0</v>
      </c>
      <c r="J1763" s="210" t="s">
        <v>10359</v>
      </c>
      <c r="K1763" s="268">
        <v>0</v>
      </c>
      <c r="L1763" s="270" t="s">
        <v>10359</v>
      </c>
      <c r="M1763" s="270">
        <v>0</v>
      </c>
      <c r="N1763" s="270" t="s">
        <v>10359</v>
      </c>
      <c r="O1763" s="270">
        <v>0</v>
      </c>
      <c r="P1763" s="270" t="s">
        <v>10359</v>
      </c>
      <c r="Q1763" s="270">
        <v>0</v>
      </c>
      <c r="R1763" s="74"/>
      <c r="S1763" s="75" t="str">
        <f t="shared" si="141"/>
        <v>0000</v>
      </c>
      <c r="T1763" s="75" t="str">
        <f t="shared" si="142"/>
        <v>00000000000000000000000000000000</v>
      </c>
      <c r="V1763" s="197"/>
      <c r="W1763" s="75">
        <f t="shared" si="143"/>
        <v>0</v>
      </c>
      <c r="AE1763" s="479"/>
    </row>
    <row r="1764" spans="1:31" s="75" customFormat="1" ht="13.5" x14ac:dyDescent="0.2">
      <c r="A1764" s="211">
        <v>1761</v>
      </c>
      <c r="B1764" s="212" t="s">
        <v>6600</v>
      </c>
      <c r="C1764" s="213" t="s">
        <v>6600</v>
      </c>
      <c r="D1764" s="213" t="s">
        <v>6600</v>
      </c>
      <c r="E1764" s="213" t="s">
        <v>6600</v>
      </c>
      <c r="F1764" s="213" t="s">
        <v>6600</v>
      </c>
      <c r="G1764" s="214" t="s">
        <v>6600</v>
      </c>
      <c r="H1764" s="208" t="str">
        <f>IF(Input!F$4="GMH_OECC",J1764,IF(Input!F$4="GMH_XOEC",L1764,IF(Input!F$4="GMH_Korea",N1764,IF(Input!F$4="GMH_EU",P1764,IF(Input!F$4="Skysuper",#REF!,IF(Input!F$4="SkyII",#REF!,IF(Input!F$4="XO-8000",#REF!, "FALSE")))))))</f>
        <v>00</v>
      </c>
      <c r="I1764" s="209">
        <f>IF(Input!F$4="GMH_OECC",K1764,IF(Input!F$4="GMH_XOEC",M1764,IF(Input!F$4="GMH_Korea",O1764,IF(Input!F$4="GMH_EU",Q1764,IF(Input!F$4="Skysuper",#REF!,IF(Input!F$4="SkyII",#REF!,IF(Input!F$4="XO-8000",#REF!, "FALSE")))))))</f>
        <v>0</v>
      </c>
      <c r="J1764" s="210" t="s">
        <v>10359</v>
      </c>
      <c r="K1764" s="268">
        <v>0</v>
      </c>
      <c r="L1764" s="270" t="s">
        <v>10359</v>
      </c>
      <c r="M1764" s="270">
        <v>0</v>
      </c>
      <c r="N1764" s="270" t="s">
        <v>10359</v>
      </c>
      <c r="O1764" s="270">
        <v>0</v>
      </c>
      <c r="P1764" s="270" t="s">
        <v>10359</v>
      </c>
      <c r="Q1764" s="270">
        <v>0</v>
      </c>
      <c r="R1764" s="74"/>
      <c r="S1764" s="75" t="str">
        <f t="shared" si="141"/>
        <v>0000</v>
      </c>
      <c r="T1764" s="75" t="str">
        <f t="shared" si="142"/>
        <v>00000000000000000000000000000000</v>
      </c>
      <c r="V1764" s="197"/>
      <c r="W1764" s="75">
        <f t="shared" si="143"/>
        <v>0</v>
      </c>
      <c r="AE1764" s="479"/>
    </row>
    <row r="1765" spans="1:31" s="75" customFormat="1" ht="13.5" x14ac:dyDescent="0.2">
      <c r="A1765" s="211">
        <v>1762</v>
      </c>
      <c r="B1765" s="212" t="s">
        <v>6600</v>
      </c>
      <c r="C1765" s="213" t="s">
        <v>6600</v>
      </c>
      <c r="D1765" s="213" t="s">
        <v>6600</v>
      </c>
      <c r="E1765" s="213" t="s">
        <v>6600</v>
      </c>
      <c r="F1765" s="213" t="s">
        <v>6600</v>
      </c>
      <c r="G1765" s="214" t="s">
        <v>6600</v>
      </c>
      <c r="H1765" s="208" t="str">
        <f>IF(Input!F$4="GMH_OECC",J1765,IF(Input!F$4="GMH_XOEC",L1765,IF(Input!F$4="GMH_Korea",N1765,IF(Input!F$4="GMH_EU",P1765,IF(Input!F$4="Skysuper",#REF!,IF(Input!F$4="SkyII",#REF!,IF(Input!F$4="XO-8000",#REF!, "FALSE")))))))</f>
        <v>00</v>
      </c>
      <c r="I1765" s="209">
        <f>IF(Input!F$4="GMH_OECC",K1765,IF(Input!F$4="GMH_XOEC",M1765,IF(Input!F$4="GMH_Korea",O1765,IF(Input!F$4="GMH_EU",Q1765,IF(Input!F$4="Skysuper",#REF!,IF(Input!F$4="SkyII",#REF!,IF(Input!F$4="XO-8000",#REF!, "FALSE")))))))</f>
        <v>0</v>
      </c>
      <c r="J1765" s="210" t="s">
        <v>10359</v>
      </c>
      <c r="K1765" s="268">
        <v>0</v>
      </c>
      <c r="L1765" s="270" t="s">
        <v>10359</v>
      </c>
      <c r="M1765" s="270">
        <v>0</v>
      </c>
      <c r="N1765" s="270" t="s">
        <v>10359</v>
      </c>
      <c r="O1765" s="270">
        <v>0</v>
      </c>
      <c r="P1765" s="270" t="s">
        <v>10359</v>
      </c>
      <c r="Q1765" s="270">
        <v>0</v>
      </c>
      <c r="R1765" s="74"/>
      <c r="S1765" s="75" t="str">
        <f t="shared" si="141"/>
        <v>0000</v>
      </c>
      <c r="T1765" s="75" t="str">
        <f t="shared" si="142"/>
        <v>00000000000000000000000000000000</v>
      </c>
      <c r="V1765" s="197"/>
      <c r="W1765" s="75">
        <f t="shared" si="143"/>
        <v>0</v>
      </c>
      <c r="AE1765" s="479"/>
    </row>
    <row r="1766" spans="1:31" s="75" customFormat="1" ht="13.5" x14ac:dyDescent="0.2">
      <c r="A1766" s="211">
        <v>1763</v>
      </c>
      <c r="B1766" s="212" t="s">
        <v>6600</v>
      </c>
      <c r="C1766" s="213" t="s">
        <v>6600</v>
      </c>
      <c r="D1766" s="213" t="s">
        <v>6600</v>
      </c>
      <c r="E1766" s="213" t="s">
        <v>6600</v>
      </c>
      <c r="F1766" s="213" t="s">
        <v>6600</v>
      </c>
      <c r="G1766" s="214" t="s">
        <v>6600</v>
      </c>
      <c r="H1766" s="208" t="str">
        <f>IF(Input!F$4="GMH_OECC",J1766,IF(Input!F$4="GMH_XOEC",L1766,IF(Input!F$4="GMH_Korea",N1766,IF(Input!F$4="GMH_EU",P1766,IF(Input!F$4="Skysuper",#REF!,IF(Input!F$4="SkyII",#REF!,IF(Input!F$4="XO-8000",#REF!, "FALSE")))))))</f>
        <v>00</v>
      </c>
      <c r="I1766" s="209">
        <f>IF(Input!F$4="GMH_OECC",K1766,IF(Input!F$4="GMH_XOEC",M1766,IF(Input!F$4="GMH_Korea",O1766,IF(Input!F$4="GMH_EU",Q1766,IF(Input!F$4="Skysuper",#REF!,IF(Input!F$4="SkyII",#REF!,IF(Input!F$4="XO-8000",#REF!, "FALSE")))))))</f>
        <v>0</v>
      </c>
      <c r="J1766" s="210" t="s">
        <v>10359</v>
      </c>
      <c r="K1766" s="268">
        <v>0</v>
      </c>
      <c r="L1766" s="270" t="s">
        <v>10359</v>
      </c>
      <c r="M1766" s="270">
        <v>0</v>
      </c>
      <c r="N1766" s="270" t="s">
        <v>10359</v>
      </c>
      <c r="O1766" s="270">
        <v>0</v>
      </c>
      <c r="P1766" s="270" t="s">
        <v>10359</v>
      </c>
      <c r="Q1766" s="270">
        <v>0</v>
      </c>
      <c r="R1766" s="74"/>
      <c r="S1766" s="75" t="str">
        <f t="shared" si="141"/>
        <v>0000</v>
      </c>
      <c r="T1766" s="75" t="str">
        <f t="shared" si="142"/>
        <v>00000000000000000000000000000000</v>
      </c>
      <c r="V1766" s="197"/>
      <c r="W1766" s="75">
        <f t="shared" si="143"/>
        <v>0</v>
      </c>
      <c r="AE1766" s="479"/>
    </row>
    <row r="1767" spans="1:31" s="75" customFormat="1" ht="13.5" x14ac:dyDescent="0.2">
      <c r="A1767" s="211">
        <v>1764</v>
      </c>
      <c r="B1767" s="212" t="s">
        <v>6600</v>
      </c>
      <c r="C1767" s="213" t="s">
        <v>6600</v>
      </c>
      <c r="D1767" s="213" t="s">
        <v>6600</v>
      </c>
      <c r="E1767" s="213" t="s">
        <v>6600</v>
      </c>
      <c r="F1767" s="213" t="s">
        <v>6600</v>
      </c>
      <c r="G1767" s="214" t="s">
        <v>6600</v>
      </c>
      <c r="H1767" s="208" t="str">
        <f>IF(Input!F$4="GMH_OECC",J1767,IF(Input!F$4="GMH_XOEC",L1767,IF(Input!F$4="GMH_Korea",N1767,IF(Input!F$4="GMH_EU",P1767,IF(Input!F$4="Skysuper",#REF!,IF(Input!F$4="SkyII",#REF!,IF(Input!F$4="XO-8000",#REF!, "FALSE")))))))</f>
        <v>00</v>
      </c>
      <c r="I1767" s="209">
        <f>IF(Input!F$4="GMH_OECC",K1767,IF(Input!F$4="GMH_XOEC",M1767,IF(Input!F$4="GMH_Korea",O1767,IF(Input!F$4="GMH_EU",Q1767,IF(Input!F$4="Skysuper",#REF!,IF(Input!F$4="SkyII",#REF!,IF(Input!F$4="XO-8000",#REF!, "FALSE")))))))</f>
        <v>0</v>
      </c>
      <c r="J1767" s="210" t="s">
        <v>10359</v>
      </c>
      <c r="K1767" s="268">
        <v>0</v>
      </c>
      <c r="L1767" s="270" t="s">
        <v>10359</v>
      </c>
      <c r="M1767" s="270">
        <v>0</v>
      </c>
      <c r="N1767" s="270" t="s">
        <v>10359</v>
      </c>
      <c r="O1767" s="270">
        <v>0</v>
      </c>
      <c r="P1767" s="270" t="s">
        <v>10359</v>
      </c>
      <c r="Q1767" s="270">
        <v>0</v>
      </c>
      <c r="R1767" s="74"/>
      <c r="S1767" s="75" t="str">
        <f t="shared" si="141"/>
        <v>0000</v>
      </c>
      <c r="T1767" s="75" t="str">
        <f t="shared" si="142"/>
        <v>00000000000000000000000000000000</v>
      </c>
      <c r="V1767" s="197"/>
      <c r="W1767" s="75">
        <f t="shared" si="143"/>
        <v>0</v>
      </c>
      <c r="AE1767" s="479"/>
    </row>
    <row r="1768" spans="1:31" s="75" customFormat="1" ht="13.5" x14ac:dyDescent="0.2">
      <c r="A1768" s="211">
        <v>1765</v>
      </c>
      <c r="B1768" s="212" t="s">
        <v>6600</v>
      </c>
      <c r="C1768" s="213" t="s">
        <v>6600</v>
      </c>
      <c r="D1768" s="213" t="s">
        <v>6600</v>
      </c>
      <c r="E1768" s="213" t="s">
        <v>6600</v>
      </c>
      <c r="F1768" s="213" t="s">
        <v>6600</v>
      </c>
      <c r="G1768" s="214" t="s">
        <v>6600</v>
      </c>
      <c r="H1768" s="208" t="str">
        <f>IF(Input!F$4="GMH_OECC",J1768,IF(Input!F$4="GMH_XOEC",L1768,IF(Input!F$4="GMH_Korea",N1768,IF(Input!F$4="GMH_EU",P1768,IF(Input!F$4="Skysuper",#REF!,IF(Input!F$4="SkyII",#REF!,IF(Input!F$4="XO-8000",#REF!, "FALSE")))))))</f>
        <v>00</v>
      </c>
      <c r="I1768" s="209">
        <f>IF(Input!F$4="GMH_OECC",K1768,IF(Input!F$4="GMH_XOEC",M1768,IF(Input!F$4="GMH_Korea",O1768,IF(Input!F$4="GMH_EU",Q1768,IF(Input!F$4="Skysuper",#REF!,IF(Input!F$4="SkyII",#REF!,IF(Input!F$4="XO-8000",#REF!, "FALSE")))))))</f>
        <v>0</v>
      </c>
      <c r="J1768" s="210" t="s">
        <v>10359</v>
      </c>
      <c r="K1768" s="268">
        <v>0</v>
      </c>
      <c r="L1768" s="270" t="s">
        <v>10359</v>
      </c>
      <c r="M1768" s="270">
        <v>0</v>
      </c>
      <c r="N1768" s="270" t="s">
        <v>10359</v>
      </c>
      <c r="O1768" s="270">
        <v>0</v>
      </c>
      <c r="P1768" s="270" t="s">
        <v>10359</v>
      </c>
      <c r="Q1768" s="270">
        <v>0</v>
      </c>
      <c r="R1768" s="74"/>
      <c r="S1768" s="75" t="str">
        <f t="shared" si="141"/>
        <v>0000</v>
      </c>
      <c r="T1768" s="75" t="str">
        <f t="shared" si="142"/>
        <v>00000000000000000000000000000000</v>
      </c>
      <c r="V1768" s="197"/>
      <c r="W1768" s="75">
        <f t="shared" si="143"/>
        <v>0</v>
      </c>
      <c r="AE1768" s="479"/>
    </row>
    <row r="1769" spans="1:31" s="75" customFormat="1" ht="13.5" x14ac:dyDescent="0.2">
      <c r="A1769" s="211">
        <v>1766</v>
      </c>
      <c r="B1769" s="212" t="s">
        <v>6600</v>
      </c>
      <c r="C1769" s="213" t="s">
        <v>6600</v>
      </c>
      <c r="D1769" s="213" t="s">
        <v>6600</v>
      </c>
      <c r="E1769" s="213" t="s">
        <v>6600</v>
      </c>
      <c r="F1769" s="213" t="s">
        <v>6600</v>
      </c>
      <c r="G1769" s="214" t="s">
        <v>6600</v>
      </c>
      <c r="H1769" s="208" t="str">
        <f>IF(Input!F$4="GMH_OECC",J1769,IF(Input!F$4="GMH_XOEC",L1769,IF(Input!F$4="GMH_Korea",N1769,IF(Input!F$4="GMH_EU",P1769,IF(Input!F$4="Skysuper",#REF!,IF(Input!F$4="SkyII",#REF!,IF(Input!F$4="XO-8000",#REF!, "FALSE")))))))</f>
        <v>00</v>
      </c>
      <c r="I1769" s="209">
        <f>IF(Input!F$4="GMH_OECC",K1769,IF(Input!F$4="GMH_XOEC",M1769,IF(Input!F$4="GMH_Korea",O1769,IF(Input!F$4="GMH_EU",Q1769,IF(Input!F$4="Skysuper",#REF!,IF(Input!F$4="SkyII",#REF!,IF(Input!F$4="XO-8000",#REF!, "FALSE")))))))</f>
        <v>0</v>
      </c>
      <c r="J1769" s="210" t="s">
        <v>10359</v>
      </c>
      <c r="K1769" s="268">
        <v>0</v>
      </c>
      <c r="L1769" s="270" t="s">
        <v>10359</v>
      </c>
      <c r="M1769" s="270">
        <v>0</v>
      </c>
      <c r="N1769" s="270" t="s">
        <v>10359</v>
      </c>
      <c r="O1769" s="270">
        <v>0</v>
      </c>
      <c r="P1769" s="270" t="s">
        <v>10359</v>
      </c>
      <c r="Q1769" s="270">
        <v>0</v>
      </c>
      <c r="R1769" s="74"/>
      <c r="S1769" s="75" t="str">
        <f t="shared" si="141"/>
        <v>0000</v>
      </c>
      <c r="T1769" s="75" t="str">
        <f t="shared" si="142"/>
        <v>00000000000000000000000000000000</v>
      </c>
      <c r="V1769" s="197"/>
      <c r="W1769" s="75">
        <f t="shared" si="143"/>
        <v>0</v>
      </c>
      <c r="AE1769" s="479"/>
    </row>
    <row r="1770" spans="1:31" s="75" customFormat="1" ht="13.5" x14ac:dyDescent="0.2">
      <c r="A1770" s="211">
        <v>1767</v>
      </c>
      <c r="B1770" s="212" t="s">
        <v>6600</v>
      </c>
      <c r="C1770" s="213" t="s">
        <v>6600</v>
      </c>
      <c r="D1770" s="213" t="s">
        <v>6600</v>
      </c>
      <c r="E1770" s="213" t="s">
        <v>6600</v>
      </c>
      <c r="F1770" s="213" t="s">
        <v>6600</v>
      </c>
      <c r="G1770" s="214" t="s">
        <v>6600</v>
      </c>
      <c r="H1770" s="208" t="str">
        <f>IF(Input!F$4="GMH_OECC",J1770,IF(Input!F$4="GMH_XOEC",L1770,IF(Input!F$4="GMH_Korea",N1770,IF(Input!F$4="GMH_EU",P1770,IF(Input!F$4="Skysuper",#REF!,IF(Input!F$4="SkyII",#REF!,IF(Input!F$4="XO-8000",#REF!, "FALSE")))))))</f>
        <v>00</v>
      </c>
      <c r="I1770" s="209">
        <f>IF(Input!F$4="GMH_OECC",K1770,IF(Input!F$4="GMH_XOEC",M1770,IF(Input!F$4="GMH_Korea",O1770,IF(Input!F$4="GMH_EU",Q1770,IF(Input!F$4="Skysuper",#REF!,IF(Input!F$4="SkyII",#REF!,IF(Input!F$4="XO-8000",#REF!, "FALSE")))))))</f>
        <v>0</v>
      </c>
      <c r="J1770" s="210" t="s">
        <v>10359</v>
      </c>
      <c r="K1770" s="268">
        <v>0</v>
      </c>
      <c r="L1770" s="270" t="s">
        <v>10359</v>
      </c>
      <c r="M1770" s="270">
        <v>0</v>
      </c>
      <c r="N1770" s="270" t="s">
        <v>10359</v>
      </c>
      <c r="O1770" s="270">
        <v>0</v>
      </c>
      <c r="P1770" s="270" t="s">
        <v>10359</v>
      </c>
      <c r="Q1770" s="270">
        <v>0</v>
      </c>
      <c r="R1770" s="74"/>
      <c r="S1770" s="75" t="str">
        <f t="shared" si="141"/>
        <v>0000</v>
      </c>
      <c r="T1770" s="75" t="str">
        <f t="shared" si="142"/>
        <v>00000000000000000000000000000000</v>
      </c>
      <c r="V1770" s="197"/>
      <c r="W1770" s="75">
        <f t="shared" si="143"/>
        <v>0</v>
      </c>
      <c r="AE1770" s="479"/>
    </row>
    <row r="1771" spans="1:31" s="75" customFormat="1" ht="13.5" x14ac:dyDescent="0.2">
      <c r="A1771" s="211">
        <v>1768</v>
      </c>
      <c r="B1771" s="212" t="s">
        <v>6600</v>
      </c>
      <c r="C1771" s="213" t="s">
        <v>6600</v>
      </c>
      <c r="D1771" s="213" t="s">
        <v>6600</v>
      </c>
      <c r="E1771" s="213" t="s">
        <v>6600</v>
      </c>
      <c r="F1771" s="213" t="s">
        <v>6600</v>
      </c>
      <c r="G1771" s="214" t="s">
        <v>6600</v>
      </c>
      <c r="H1771" s="208" t="str">
        <f>IF(Input!F$4="GMH_OECC",J1771,IF(Input!F$4="GMH_XOEC",L1771,IF(Input!F$4="GMH_Korea",N1771,IF(Input!F$4="GMH_EU",P1771,IF(Input!F$4="Skysuper",#REF!,IF(Input!F$4="SkyII",#REF!,IF(Input!F$4="XO-8000",#REF!, "FALSE")))))))</f>
        <v>00</v>
      </c>
      <c r="I1771" s="209">
        <f>IF(Input!F$4="GMH_OECC",K1771,IF(Input!F$4="GMH_XOEC",M1771,IF(Input!F$4="GMH_Korea",O1771,IF(Input!F$4="GMH_EU",Q1771,IF(Input!F$4="Skysuper",#REF!,IF(Input!F$4="SkyII",#REF!,IF(Input!F$4="XO-8000",#REF!, "FALSE")))))))</f>
        <v>0</v>
      </c>
      <c r="J1771" s="210" t="s">
        <v>10359</v>
      </c>
      <c r="K1771" s="268">
        <v>0</v>
      </c>
      <c r="L1771" s="270" t="s">
        <v>10359</v>
      </c>
      <c r="M1771" s="270">
        <v>0</v>
      </c>
      <c r="N1771" s="270" t="s">
        <v>10359</v>
      </c>
      <c r="O1771" s="270">
        <v>0</v>
      </c>
      <c r="P1771" s="270" t="s">
        <v>10359</v>
      </c>
      <c r="Q1771" s="270">
        <v>0</v>
      </c>
      <c r="R1771" s="74"/>
      <c r="S1771" s="75" t="str">
        <f t="shared" si="141"/>
        <v>0000</v>
      </c>
      <c r="T1771" s="75" t="str">
        <f t="shared" si="142"/>
        <v>00000000000000000000000000000000</v>
      </c>
      <c r="V1771" s="197"/>
      <c r="W1771" s="75">
        <f t="shared" si="143"/>
        <v>0</v>
      </c>
      <c r="AE1771" s="479"/>
    </row>
    <row r="1772" spans="1:31" s="75" customFormat="1" ht="13.5" x14ac:dyDescent="0.2">
      <c r="A1772" s="211">
        <v>1769</v>
      </c>
      <c r="B1772" s="212" t="s">
        <v>6600</v>
      </c>
      <c r="C1772" s="213" t="s">
        <v>6600</v>
      </c>
      <c r="D1772" s="213" t="s">
        <v>6600</v>
      </c>
      <c r="E1772" s="213" t="s">
        <v>6600</v>
      </c>
      <c r="F1772" s="213" t="s">
        <v>6600</v>
      </c>
      <c r="G1772" s="214" t="s">
        <v>6600</v>
      </c>
      <c r="H1772" s="208" t="str">
        <f>IF(Input!F$4="GMH_OECC",J1772,IF(Input!F$4="GMH_XOEC",L1772,IF(Input!F$4="GMH_Korea",N1772,IF(Input!F$4="GMH_EU",P1772,IF(Input!F$4="Skysuper",#REF!,IF(Input!F$4="SkyII",#REF!,IF(Input!F$4="XO-8000",#REF!, "FALSE")))))))</f>
        <v>00</v>
      </c>
      <c r="I1772" s="209">
        <f>IF(Input!F$4="GMH_OECC",K1772,IF(Input!F$4="GMH_XOEC",M1772,IF(Input!F$4="GMH_Korea",O1772,IF(Input!F$4="GMH_EU",Q1772,IF(Input!F$4="Skysuper",#REF!,IF(Input!F$4="SkyII",#REF!,IF(Input!F$4="XO-8000",#REF!, "FALSE")))))))</f>
        <v>0</v>
      </c>
      <c r="J1772" s="210" t="s">
        <v>10359</v>
      </c>
      <c r="K1772" s="268">
        <v>0</v>
      </c>
      <c r="L1772" s="270" t="s">
        <v>10359</v>
      </c>
      <c r="M1772" s="270">
        <v>0</v>
      </c>
      <c r="N1772" s="270" t="s">
        <v>10359</v>
      </c>
      <c r="O1772" s="270">
        <v>0</v>
      </c>
      <c r="P1772" s="270" t="s">
        <v>10359</v>
      </c>
      <c r="Q1772" s="270">
        <v>0</v>
      </c>
      <c r="R1772" s="74"/>
      <c r="S1772" s="75" t="str">
        <f t="shared" si="141"/>
        <v>0000</v>
      </c>
      <c r="T1772" s="75" t="str">
        <f t="shared" si="142"/>
        <v>00000000000000000000000000000000</v>
      </c>
      <c r="V1772" s="197"/>
      <c r="W1772" s="75">
        <f t="shared" si="143"/>
        <v>0</v>
      </c>
      <c r="AE1772" s="479"/>
    </row>
    <row r="1773" spans="1:31" s="75" customFormat="1" ht="13.5" x14ac:dyDescent="0.2">
      <c r="A1773" s="211">
        <v>1770</v>
      </c>
      <c r="B1773" s="212" t="s">
        <v>6600</v>
      </c>
      <c r="C1773" s="213" t="s">
        <v>6600</v>
      </c>
      <c r="D1773" s="213" t="s">
        <v>6600</v>
      </c>
      <c r="E1773" s="213" t="s">
        <v>6600</v>
      </c>
      <c r="F1773" s="213" t="s">
        <v>6600</v>
      </c>
      <c r="G1773" s="214" t="s">
        <v>6600</v>
      </c>
      <c r="H1773" s="208" t="str">
        <f>IF(Input!F$4="GMH_OECC",J1773,IF(Input!F$4="GMH_XOEC",L1773,IF(Input!F$4="GMH_Korea",N1773,IF(Input!F$4="GMH_EU",P1773,IF(Input!F$4="Skysuper",#REF!,IF(Input!F$4="SkyII",#REF!,IF(Input!F$4="XO-8000",#REF!, "FALSE")))))))</f>
        <v>00</v>
      </c>
      <c r="I1773" s="209">
        <f>IF(Input!F$4="GMH_OECC",K1773,IF(Input!F$4="GMH_XOEC",M1773,IF(Input!F$4="GMH_Korea",O1773,IF(Input!F$4="GMH_EU",Q1773,IF(Input!F$4="Skysuper",#REF!,IF(Input!F$4="SkyII",#REF!,IF(Input!F$4="XO-8000",#REF!, "FALSE")))))))</f>
        <v>0</v>
      </c>
      <c r="J1773" s="210" t="s">
        <v>10359</v>
      </c>
      <c r="K1773" s="268">
        <v>0</v>
      </c>
      <c r="L1773" s="270" t="s">
        <v>10359</v>
      </c>
      <c r="M1773" s="270">
        <v>0</v>
      </c>
      <c r="N1773" s="270" t="s">
        <v>10359</v>
      </c>
      <c r="O1773" s="270">
        <v>0</v>
      </c>
      <c r="P1773" s="270" t="s">
        <v>10359</v>
      </c>
      <c r="Q1773" s="270">
        <v>0</v>
      </c>
      <c r="R1773" s="74"/>
      <c r="S1773" s="75" t="str">
        <f t="shared" si="141"/>
        <v>0000</v>
      </c>
      <c r="T1773" s="75" t="str">
        <f t="shared" si="142"/>
        <v>00000000000000000000000000000000</v>
      </c>
      <c r="V1773" s="197"/>
      <c r="W1773" s="75">
        <f t="shared" si="143"/>
        <v>0</v>
      </c>
      <c r="AE1773" s="479"/>
    </row>
    <row r="1774" spans="1:31" s="75" customFormat="1" ht="13.5" x14ac:dyDescent="0.2">
      <c r="A1774" s="211">
        <v>1771</v>
      </c>
      <c r="B1774" s="212" t="s">
        <v>6600</v>
      </c>
      <c r="C1774" s="213" t="s">
        <v>6600</v>
      </c>
      <c r="D1774" s="213" t="s">
        <v>6600</v>
      </c>
      <c r="E1774" s="213" t="s">
        <v>6600</v>
      </c>
      <c r="F1774" s="213" t="s">
        <v>6600</v>
      </c>
      <c r="G1774" s="214" t="s">
        <v>6600</v>
      </c>
      <c r="H1774" s="208" t="str">
        <f>IF(Input!F$4="GMH_OECC",J1774,IF(Input!F$4="GMH_XOEC",L1774,IF(Input!F$4="GMH_Korea",N1774,IF(Input!F$4="GMH_EU",P1774,IF(Input!F$4="Skysuper",#REF!,IF(Input!F$4="SkyII",#REF!,IF(Input!F$4="XO-8000",#REF!, "FALSE")))))))</f>
        <v>00</v>
      </c>
      <c r="I1774" s="209">
        <f>IF(Input!F$4="GMH_OECC",K1774,IF(Input!F$4="GMH_XOEC",M1774,IF(Input!F$4="GMH_Korea",O1774,IF(Input!F$4="GMH_EU",Q1774,IF(Input!F$4="Skysuper",#REF!,IF(Input!F$4="SkyII",#REF!,IF(Input!F$4="XO-8000",#REF!, "FALSE")))))))</f>
        <v>0</v>
      </c>
      <c r="J1774" s="210" t="s">
        <v>10359</v>
      </c>
      <c r="K1774" s="268">
        <v>0</v>
      </c>
      <c r="L1774" s="270" t="s">
        <v>10359</v>
      </c>
      <c r="M1774" s="270">
        <v>0</v>
      </c>
      <c r="N1774" s="270" t="s">
        <v>10359</v>
      </c>
      <c r="O1774" s="270">
        <v>0</v>
      </c>
      <c r="P1774" s="270" t="s">
        <v>10359</v>
      </c>
      <c r="Q1774" s="270">
        <v>0</v>
      </c>
      <c r="R1774" s="74"/>
      <c r="S1774" s="75" t="str">
        <f t="shared" si="141"/>
        <v>0000</v>
      </c>
      <c r="T1774" s="75" t="str">
        <f t="shared" si="142"/>
        <v>00000000000000000000000000000000</v>
      </c>
      <c r="V1774" s="197"/>
      <c r="W1774" s="75">
        <f t="shared" si="143"/>
        <v>0</v>
      </c>
      <c r="AE1774" s="479"/>
    </row>
    <row r="1775" spans="1:31" s="75" customFormat="1" ht="13.5" x14ac:dyDescent="0.2">
      <c r="A1775" s="211">
        <v>1772</v>
      </c>
      <c r="B1775" s="212" t="s">
        <v>6600</v>
      </c>
      <c r="C1775" s="213" t="s">
        <v>6600</v>
      </c>
      <c r="D1775" s="213" t="s">
        <v>6600</v>
      </c>
      <c r="E1775" s="213" t="s">
        <v>6600</v>
      </c>
      <c r="F1775" s="213" t="s">
        <v>6600</v>
      </c>
      <c r="G1775" s="214" t="s">
        <v>6600</v>
      </c>
      <c r="H1775" s="208" t="str">
        <f>IF(Input!F$4="GMH_OECC",J1775,IF(Input!F$4="GMH_XOEC",L1775,IF(Input!F$4="GMH_Korea",N1775,IF(Input!F$4="GMH_EU",P1775,IF(Input!F$4="Skysuper",#REF!,IF(Input!F$4="SkyII",#REF!,IF(Input!F$4="XO-8000",#REF!, "FALSE")))))))</f>
        <v>00</v>
      </c>
      <c r="I1775" s="209">
        <f>IF(Input!F$4="GMH_OECC",K1775,IF(Input!F$4="GMH_XOEC",M1775,IF(Input!F$4="GMH_Korea",O1775,IF(Input!F$4="GMH_EU",Q1775,IF(Input!F$4="Skysuper",#REF!,IF(Input!F$4="SkyII",#REF!,IF(Input!F$4="XO-8000",#REF!, "FALSE")))))))</f>
        <v>0</v>
      </c>
      <c r="J1775" s="210" t="s">
        <v>10359</v>
      </c>
      <c r="K1775" s="268">
        <v>0</v>
      </c>
      <c r="L1775" s="270" t="s">
        <v>10359</v>
      </c>
      <c r="M1775" s="270">
        <v>0</v>
      </c>
      <c r="N1775" s="270" t="s">
        <v>10359</v>
      </c>
      <c r="O1775" s="270">
        <v>0</v>
      </c>
      <c r="P1775" s="270" t="s">
        <v>10359</v>
      </c>
      <c r="Q1775" s="270">
        <v>0</v>
      </c>
      <c r="R1775" s="74"/>
      <c r="S1775" s="75" t="str">
        <f t="shared" si="141"/>
        <v>0000</v>
      </c>
      <c r="T1775" s="75" t="str">
        <f t="shared" si="142"/>
        <v>00000000000000000000000000000000</v>
      </c>
      <c r="V1775" s="197"/>
      <c r="W1775" s="75">
        <f t="shared" si="143"/>
        <v>0</v>
      </c>
      <c r="AE1775" s="479"/>
    </row>
    <row r="1776" spans="1:31" s="75" customFormat="1" ht="13.5" x14ac:dyDescent="0.2">
      <c r="A1776" s="211">
        <v>1773</v>
      </c>
      <c r="B1776" s="212" t="s">
        <v>6600</v>
      </c>
      <c r="C1776" s="213" t="s">
        <v>6600</v>
      </c>
      <c r="D1776" s="213" t="s">
        <v>6600</v>
      </c>
      <c r="E1776" s="213" t="s">
        <v>6600</v>
      </c>
      <c r="F1776" s="213" t="s">
        <v>6600</v>
      </c>
      <c r="G1776" s="214" t="s">
        <v>6600</v>
      </c>
      <c r="H1776" s="208" t="str">
        <f>IF(Input!F$4="GMH_OECC",J1776,IF(Input!F$4="GMH_XOEC",L1776,IF(Input!F$4="GMH_Korea",N1776,IF(Input!F$4="GMH_EU",P1776,IF(Input!F$4="Skysuper",#REF!,IF(Input!F$4="SkyII",#REF!,IF(Input!F$4="XO-8000",#REF!, "FALSE")))))))</f>
        <v>00</v>
      </c>
      <c r="I1776" s="209">
        <f>IF(Input!F$4="GMH_OECC",K1776,IF(Input!F$4="GMH_XOEC",M1776,IF(Input!F$4="GMH_Korea",O1776,IF(Input!F$4="GMH_EU",Q1776,IF(Input!F$4="Skysuper",#REF!,IF(Input!F$4="SkyII",#REF!,IF(Input!F$4="XO-8000",#REF!, "FALSE")))))))</f>
        <v>0</v>
      </c>
      <c r="J1776" s="210" t="s">
        <v>10359</v>
      </c>
      <c r="K1776" s="268">
        <v>0</v>
      </c>
      <c r="L1776" s="270" t="s">
        <v>10359</v>
      </c>
      <c r="M1776" s="270">
        <v>0</v>
      </c>
      <c r="N1776" s="270" t="s">
        <v>10359</v>
      </c>
      <c r="O1776" s="270">
        <v>0</v>
      </c>
      <c r="P1776" s="270" t="s">
        <v>10359</v>
      </c>
      <c r="Q1776" s="270">
        <v>0</v>
      </c>
      <c r="R1776" s="74"/>
      <c r="S1776" s="75" t="str">
        <f t="shared" si="141"/>
        <v>0000</v>
      </c>
      <c r="T1776" s="75" t="str">
        <f t="shared" si="142"/>
        <v>00000000000000000000000000000000</v>
      </c>
      <c r="V1776" s="197"/>
      <c r="W1776" s="75">
        <f t="shared" si="143"/>
        <v>0</v>
      </c>
      <c r="AE1776" s="479"/>
    </row>
    <row r="1777" spans="1:31" s="75" customFormat="1" ht="13.5" x14ac:dyDescent="0.2">
      <c r="A1777" s="211">
        <v>1774</v>
      </c>
      <c r="B1777" s="212" t="s">
        <v>6600</v>
      </c>
      <c r="C1777" s="213" t="s">
        <v>6600</v>
      </c>
      <c r="D1777" s="213" t="s">
        <v>6600</v>
      </c>
      <c r="E1777" s="213" t="s">
        <v>6600</v>
      </c>
      <c r="F1777" s="213" t="s">
        <v>6600</v>
      </c>
      <c r="G1777" s="214" t="s">
        <v>6600</v>
      </c>
      <c r="H1777" s="208" t="str">
        <f>IF(Input!F$4="GMH_OECC",J1777,IF(Input!F$4="GMH_XOEC",L1777,IF(Input!F$4="GMH_Korea",N1777,IF(Input!F$4="GMH_EU",P1777,IF(Input!F$4="Skysuper",#REF!,IF(Input!F$4="SkyII",#REF!,IF(Input!F$4="XO-8000",#REF!, "FALSE")))))))</f>
        <v>00</v>
      </c>
      <c r="I1777" s="209">
        <f>IF(Input!F$4="GMH_OECC",K1777,IF(Input!F$4="GMH_XOEC",M1777,IF(Input!F$4="GMH_Korea",O1777,IF(Input!F$4="GMH_EU",Q1777,IF(Input!F$4="Skysuper",#REF!,IF(Input!F$4="SkyII",#REF!,IF(Input!F$4="XO-8000",#REF!, "FALSE")))))))</f>
        <v>0</v>
      </c>
      <c r="J1777" s="210" t="s">
        <v>10359</v>
      </c>
      <c r="K1777" s="268">
        <v>0</v>
      </c>
      <c r="L1777" s="270" t="s">
        <v>10359</v>
      </c>
      <c r="M1777" s="270">
        <v>0</v>
      </c>
      <c r="N1777" s="270" t="s">
        <v>10359</v>
      </c>
      <c r="O1777" s="270">
        <v>0</v>
      </c>
      <c r="P1777" s="270" t="s">
        <v>10359</v>
      </c>
      <c r="Q1777" s="270">
        <v>0</v>
      </c>
      <c r="R1777" s="74"/>
      <c r="S1777" s="75" t="str">
        <f t="shared" si="141"/>
        <v>0000</v>
      </c>
      <c r="T1777" s="75" t="str">
        <f t="shared" si="142"/>
        <v>00000000000000000000000000000000</v>
      </c>
      <c r="V1777" s="197"/>
      <c r="W1777" s="75">
        <f t="shared" si="143"/>
        <v>0</v>
      </c>
      <c r="AE1777" s="479"/>
    </row>
    <row r="1778" spans="1:31" s="75" customFormat="1" ht="13.5" x14ac:dyDescent="0.2">
      <c r="A1778" s="211">
        <v>1775</v>
      </c>
      <c r="B1778" s="212" t="s">
        <v>6600</v>
      </c>
      <c r="C1778" s="213" t="s">
        <v>6600</v>
      </c>
      <c r="D1778" s="213" t="s">
        <v>6600</v>
      </c>
      <c r="E1778" s="213" t="s">
        <v>6600</v>
      </c>
      <c r="F1778" s="213" t="s">
        <v>6600</v>
      </c>
      <c r="G1778" s="214" t="s">
        <v>6600</v>
      </c>
      <c r="H1778" s="208" t="str">
        <f>IF(Input!F$4="GMH_OECC",J1778,IF(Input!F$4="GMH_XOEC",L1778,IF(Input!F$4="GMH_Korea",N1778,IF(Input!F$4="GMH_EU",P1778,IF(Input!F$4="Skysuper",#REF!,IF(Input!F$4="SkyII",#REF!,IF(Input!F$4="XO-8000",#REF!, "FALSE")))))))</f>
        <v>00</v>
      </c>
      <c r="I1778" s="209">
        <f>IF(Input!F$4="GMH_OECC",K1778,IF(Input!F$4="GMH_XOEC",M1778,IF(Input!F$4="GMH_Korea",O1778,IF(Input!F$4="GMH_EU",Q1778,IF(Input!F$4="Skysuper",#REF!,IF(Input!F$4="SkyII",#REF!,IF(Input!F$4="XO-8000",#REF!, "FALSE")))))))</f>
        <v>0</v>
      </c>
      <c r="J1778" s="210" t="s">
        <v>10359</v>
      </c>
      <c r="K1778" s="268">
        <v>0</v>
      </c>
      <c r="L1778" s="270" t="s">
        <v>10359</v>
      </c>
      <c r="M1778" s="270">
        <v>0</v>
      </c>
      <c r="N1778" s="270" t="s">
        <v>10359</v>
      </c>
      <c r="O1778" s="270">
        <v>0</v>
      </c>
      <c r="P1778" s="270" t="s">
        <v>10359</v>
      </c>
      <c r="Q1778" s="270">
        <v>0</v>
      </c>
      <c r="R1778" s="74"/>
      <c r="S1778" s="75" t="str">
        <f t="shared" si="141"/>
        <v>0000</v>
      </c>
      <c r="T1778" s="75" t="str">
        <f t="shared" si="142"/>
        <v>00000000000000000000000000000000</v>
      </c>
      <c r="V1778" s="197"/>
      <c r="W1778" s="75">
        <f t="shared" si="143"/>
        <v>0</v>
      </c>
      <c r="AE1778" s="479"/>
    </row>
    <row r="1779" spans="1:31" s="75" customFormat="1" ht="13.5" x14ac:dyDescent="0.2">
      <c r="A1779" s="211">
        <v>1776</v>
      </c>
      <c r="B1779" s="212" t="s">
        <v>6600</v>
      </c>
      <c r="C1779" s="213" t="s">
        <v>6600</v>
      </c>
      <c r="D1779" s="213" t="s">
        <v>6600</v>
      </c>
      <c r="E1779" s="213" t="s">
        <v>6600</v>
      </c>
      <c r="F1779" s="213" t="s">
        <v>6600</v>
      </c>
      <c r="G1779" s="214" t="s">
        <v>6600</v>
      </c>
      <c r="H1779" s="208" t="str">
        <f>IF(Input!F$4="GMH_OECC",J1779,IF(Input!F$4="GMH_XOEC",L1779,IF(Input!F$4="GMH_Korea",N1779,IF(Input!F$4="GMH_EU",P1779,IF(Input!F$4="Skysuper",#REF!,IF(Input!F$4="SkyII",#REF!,IF(Input!F$4="XO-8000",#REF!, "FALSE")))))))</f>
        <v>00</v>
      </c>
      <c r="I1779" s="209">
        <f>IF(Input!F$4="GMH_OECC",K1779,IF(Input!F$4="GMH_XOEC",M1779,IF(Input!F$4="GMH_Korea",O1779,IF(Input!F$4="GMH_EU",Q1779,IF(Input!F$4="Skysuper",#REF!,IF(Input!F$4="SkyII",#REF!,IF(Input!F$4="XO-8000",#REF!, "FALSE")))))))</f>
        <v>0</v>
      </c>
      <c r="J1779" s="210" t="s">
        <v>10359</v>
      </c>
      <c r="K1779" s="268">
        <v>0</v>
      </c>
      <c r="L1779" s="270" t="s">
        <v>10359</v>
      </c>
      <c r="M1779" s="270">
        <v>0</v>
      </c>
      <c r="N1779" s="270" t="s">
        <v>10359</v>
      </c>
      <c r="O1779" s="270">
        <v>0</v>
      </c>
      <c r="P1779" s="270" t="s">
        <v>10359</v>
      </c>
      <c r="Q1779" s="270">
        <v>0</v>
      </c>
      <c r="R1779" s="74"/>
      <c r="S1779" s="75" t="str">
        <f t="shared" si="141"/>
        <v>0000</v>
      </c>
      <c r="T1779" s="75" t="str">
        <f t="shared" si="142"/>
        <v>00000000000000000000000000000000</v>
      </c>
      <c r="V1779" s="197"/>
      <c r="W1779" s="75">
        <f t="shared" si="143"/>
        <v>0</v>
      </c>
      <c r="AE1779" s="479"/>
    </row>
    <row r="1780" spans="1:31" s="75" customFormat="1" ht="13.5" x14ac:dyDescent="0.2">
      <c r="A1780" s="211">
        <v>1777</v>
      </c>
      <c r="B1780" s="212" t="s">
        <v>6600</v>
      </c>
      <c r="C1780" s="213" t="s">
        <v>6600</v>
      </c>
      <c r="D1780" s="213" t="s">
        <v>6600</v>
      </c>
      <c r="E1780" s="213" t="s">
        <v>6600</v>
      </c>
      <c r="F1780" s="213" t="s">
        <v>6600</v>
      </c>
      <c r="G1780" s="214" t="s">
        <v>6600</v>
      </c>
      <c r="H1780" s="208" t="str">
        <f>IF(Input!F$4="GMH_OECC",J1780,IF(Input!F$4="GMH_XOEC",L1780,IF(Input!F$4="GMH_Korea",N1780,IF(Input!F$4="GMH_EU",P1780,IF(Input!F$4="Skysuper",#REF!,IF(Input!F$4="SkyII",#REF!,IF(Input!F$4="XO-8000",#REF!, "FALSE")))))))</f>
        <v>00</v>
      </c>
      <c r="I1780" s="209">
        <f>IF(Input!F$4="GMH_OECC",K1780,IF(Input!F$4="GMH_XOEC",M1780,IF(Input!F$4="GMH_Korea",O1780,IF(Input!F$4="GMH_EU",Q1780,IF(Input!F$4="Skysuper",#REF!,IF(Input!F$4="SkyII",#REF!,IF(Input!F$4="XO-8000",#REF!, "FALSE")))))))</f>
        <v>0</v>
      </c>
      <c r="J1780" s="210" t="s">
        <v>10359</v>
      </c>
      <c r="K1780" s="268">
        <v>0</v>
      </c>
      <c r="L1780" s="270" t="s">
        <v>10359</v>
      </c>
      <c r="M1780" s="270">
        <v>0</v>
      </c>
      <c r="N1780" s="270" t="s">
        <v>10359</v>
      </c>
      <c r="O1780" s="270">
        <v>0</v>
      </c>
      <c r="P1780" s="270" t="s">
        <v>10359</v>
      </c>
      <c r="Q1780" s="270">
        <v>0</v>
      </c>
      <c r="R1780" s="74"/>
      <c r="S1780" s="75" t="str">
        <f t="shared" ref="S1780:S1843" si="144">"0"&amp;DEC2HEX(2^(I1780-1))&amp;IF(LEN(DEC2HEX(H1780))=2,DEC2HEX(H1780),"0"&amp;DEC2HEX(H1780))</f>
        <v>0000</v>
      </c>
      <c r="T1780" s="75" t="str">
        <f t="shared" si="142"/>
        <v>00000000000000000000000000000000</v>
      </c>
      <c r="V1780" s="197"/>
      <c r="W1780" s="75">
        <f t="shared" si="143"/>
        <v>0</v>
      </c>
      <c r="AE1780" s="479"/>
    </row>
    <row r="1781" spans="1:31" s="75" customFormat="1" ht="13.5" x14ac:dyDescent="0.2">
      <c r="A1781" s="211">
        <v>1778</v>
      </c>
      <c r="B1781" s="212" t="s">
        <v>6600</v>
      </c>
      <c r="C1781" s="213" t="s">
        <v>6600</v>
      </c>
      <c r="D1781" s="213" t="s">
        <v>6600</v>
      </c>
      <c r="E1781" s="213" t="s">
        <v>6600</v>
      </c>
      <c r="F1781" s="213" t="s">
        <v>6600</v>
      </c>
      <c r="G1781" s="214" t="s">
        <v>6600</v>
      </c>
      <c r="H1781" s="208" t="str">
        <f>IF(Input!F$4="GMH_OECC",J1781,IF(Input!F$4="GMH_XOEC",L1781,IF(Input!F$4="GMH_Korea",N1781,IF(Input!F$4="GMH_EU",P1781,IF(Input!F$4="Skysuper",#REF!,IF(Input!F$4="SkyII",#REF!,IF(Input!F$4="XO-8000",#REF!, "FALSE")))))))</f>
        <v>00</v>
      </c>
      <c r="I1781" s="209">
        <f>IF(Input!F$4="GMH_OECC",K1781,IF(Input!F$4="GMH_XOEC",M1781,IF(Input!F$4="GMH_Korea",O1781,IF(Input!F$4="GMH_EU",Q1781,IF(Input!F$4="Skysuper",#REF!,IF(Input!F$4="SkyII",#REF!,IF(Input!F$4="XO-8000",#REF!, "FALSE")))))))</f>
        <v>0</v>
      </c>
      <c r="J1781" s="210" t="s">
        <v>10359</v>
      </c>
      <c r="K1781" s="268">
        <v>0</v>
      </c>
      <c r="L1781" s="270" t="s">
        <v>10359</v>
      </c>
      <c r="M1781" s="270">
        <v>0</v>
      </c>
      <c r="N1781" s="270" t="s">
        <v>10359</v>
      </c>
      <c r="O1781" s="270">
        <v>0</v>
      </c>
      <c r="P1781" s="270" t="s">
        <v>10359</v>
      </c>
      <c r="Q1781" s="270">
        <v>0</v>
      </c>
      <c r="R1781" s="74"/>
      <c r="S1781" s="75" t="str">
        <f t="shared" si="144"/>
        <v>0000</v>
      </c>
      <c r="T1781" s="75" t="str">
        <f t="shared" si="142"/>
        <v>00000000000000000000000000000000</v>
      </c>
      <c r="V1781" s="197"/>
      <c r="W1781" s="75">
        <f t="shared" si="143"/>
        <v>0</v>
      </c>
      <c r="AE1781" s="479"/>
    </row>
    <row r="1782" spans="1:31" s="75" customFormat="1" ht="13.5" x14ac:dyDescent="0.2">
      <c r="A1782" s="211">
        <v>1779</v>
      </c>
      <c r="B1782" s="212" t="s">
        <v>6600</v>
      </c>
      <c r="C1782" s="213" t="s">
        <v>6600</v>
      </c>
      <c r="D1782" s="213" t="s">
        <v>6600</v>
      </c>
      <c r="E1782" s="213" t="s">
        <v>6600</v>
      </c>
      <c r="F1782" s="213" t="s">
        <v>6600</v>
      </c>
      <c r="G1782" s="214" t="s">
        <v>6600</v>
      </c>
      <c r="H1782" s="208" t="str">
        <f>IF(Input!F$4="GMH_OECC",J1782,IF(Input!F$4="GMH_XOEC",L1782,IF(Input!F$4="GMH_Korea",N1782,IF(Input!F$4="GMH_EU",P1782,IF(Input!F$4="Skysuper",#REF!,IF(Input!F$4="SkyII",#REF!,IF(Input!F$4="XO-8000",#REF!, "FALSE")))))))</f>
        <v>00</v>
      </c>
      <c r="I1782" s="209">
        <f>IF(Input!F$4="GMH_OECC",K1782,IF(Input!F$4="GMH_XOEC",M1782,IF(Input!F$4="GMH_Korea",O1782,IF(Input!F$4="GMH_EU",Q1782,IF(Input!F$4="Skysuper",#REF!,IF(Input!F$4="SkyII",#REF!,IF(Input!F$4="XO-8000",#REF!, "FALSE")))))))</f>
        <v>0</v>
      </c>
      <c r="J1782" s="210" t="s">
        <v>10359</v>
      </c>
      <c r="K1782" s="268">
        <v>0</v>
      </c>
      <c r="L1782" s="270" t="s">
        <v>10359</v>
      </c>
      <c r="M1782" s="270">
        <v>0</v>
      </c>
      <c r="N1782" s="270" t="s">
        <v>10359</v>
      </c>
      <c r="O1782" s="270">
        <v>0</v>
      </c>
      <c r="P1782" s="270" t="s">
        <v>10359</v>
      </c>
      <c r="Q1782" s="270">
        <v>0</v>
      </c>
      <c r="R1782" s="74"/>
      <c r="S1782" s="75" t="str">
        <f t="shared" si="144"/>
        <v>0000</v>
      </c>
      <c r="T1782" s="75" t="str">
        <f t="shared" si="142"/>
        <v>00000000000000000000000000000000</v>
      </c>
      <c r="V1782" s="197"/>
      <c r="W1782" s="75">
        <f t="shared" si="143"/>
        <v>0</v>
      </c>
      <c r="AE1782" s="479"/>
    </row>
    <row r="1783" spans="1:31" s="75" customFormat="1" ht="13.5" x14ac:dyDescent="0.2">
      <c r="A1783" s="211">
        <v>1780</v>
      </c>
      <c r="B1783" s="212" t="s">
        <v>6600</v>
      </c>
      <c r="C1783" s="213" t="s">
        <v>6600</v>
      </c>
      <c r="D1783" s="213" t="s">
        <v>6600</v>
      </c>
      <c r="E1783" s="213" t="s">
        <v>6600</v>
      </c>
      <c r="F1783" s="213" t="s">
        <v>6600</v>
      </c>
      <c r="G1783" s="214" t="s">
        <v>6600</v>
      </c>
      <c r="H1783" s="208" t="str">
        <f>IF(Input!F$4="GMH_OECC",J1783,IF(Input!F$4="GMH_XOEC",L1783,IF(Input!F$4="GMH_Korea",N1783,IF(Input!F$4="GMH_EU",P1783,IF(Input!F$4="Skysuper",#REF!,IF(Input!F$4="SkyII",#REF!,IF(Input!F$4="XO-8000",#REF!, "FALSE")))))))</f>
        <v>00</v>
      </c>
      <c r="I1783" s="209">
        <f>IF(Input!F$4="GMH_OECC",K1783,IF(Input!F$4="GMH_XOEC",M1783,IF(Input!F$4="GMH_Korea",O1783,IF(Input!F$4="GMH_EU",Q1783,IF(Input!F$4="Skysuper",#REF!,IF(Input!F$4="SkyII",#REF!,IF(Input!F$4="XO-8000",#REF!, "FALSE")))))))</f>
        <v>0</v>
      </c>
      <c r="J1783" s="210" t="s">
        <v>10359</v>
      </c>
      <c r="K1783" s="268">
        <v>0</v>
      </c>
      <c r="L1783" s="270" t="s">
        <v>10359</v>
      </c>
      <c r="M1783" s="270">
        <v>0</v>
      </c>
      <c r="N1783" s="270" t="s">
        <v>10359</v>
      </c>
      <c r="O1783" s="270">
        <v>0</v>
      </c>
      <c r="P1783" s="270" t="s">
        <v>10359</v>
      </c>
      <c r="Q1783" s="270">
        <v>0</v>
      </c>
      <c r="R1783" s="74"/>
      <c r="S1783" s="75" t="str">
        <f t="shared" si="144"/>
        <v>0000</v>
      </c>
      <c r="T1783" s="75" t="str">
        <f t="shared" si="142"/>
        <v>00000000000000000000000000000000</v>
      </c>
      <c r="V1783" s="197"/>
      <c r="W1783" s="75">
        <f t="shared" si="143"/>
        <v>0</v>
      </c>
      <c r="AE1783" s="479"/>
    </row>
    <row r="1784" spans="1:31" s="75" customFormat="1" ht="13.5" x14ac:dyDescent="0.2">
      <c r="A1784" s="211">
        <v>1781</v>
      </c>
      <c r="B1784" s="212" t="s">
        <v>6600</v>
      </c>
      <c r="C1784" s="213" t="s">
        <v>6600</v>
      </c>
      <c r="D1784" s="213" t="s">
        <v>6600</v>
      </c>
      <c r="E1784" s="213" t="s">
        <v>6600</v>
      </c>
      <c r="F1784" s="213" t="s">
        <v>6600</v>
      </c>
      <c r="G1784" s="214" t="s">
        <v>6600</v>
      </c>
      <c r="H1784" s="208" t="str">
        <f>IF(Input!F$4="GMH_OECC",J1784,IF(Input!F$4="GMH_XOEC",L1784,IF(Input!F$4="GMH_Korea",N1784,IF(Input!F$4="GMH_EU",P1784,IF(Input!F$4="Skysuper",#REF!,IF(Input!F$4="SkyII",#REF!,IF(Input!F$4="XO-8000",#REF!, "FALSE")))))))</f>
        <v>00</v>
      </c>
      <c r="I1784" s="209">
        <f>IF(Input!F$4="GMH_OECC",K1784,IF(Input!F$4="GMH_XOEC",M1784,IF(Input!F$4="GMH_Korea",O1784,IF(Input!F$4="GMH_EU",Q1784,IF(Input!F$4="Skysuper",#REF!,IF(Input!F$4="SkyII",#REF!,IF(Input!F$4="XO-8000",#REF!, "FALSE")))))))</f>
        <v>0</v>
      </c>
      <c r="J1784" s="210" t="s">
        <v>10359</v>
      </c>
      <c r="K1784" s="268">
        <v>0</v>
      </c>
      <c r="L1784" s="270" t="s">
        <v>10359</v>
      </c>
      <c r="M1784" s="270">
        <v>0</v>
      </c>
      <c r="N1784" s="270" t="s">
        <v>10359</v>
      </c>
      <c r="O1784" s="270">
        <v>0</v>
      </c>
      <c r="P1784" s="270" t="s">
        <v>10359</v>
      </c>
      <c r="Q1784" s="270">
        <v>0</v>
      </c>
      <c r="R1784" s="74"/>
      <c r="S1784" s="75" t="str">
        <f t="shared" si="144"/>
        <v>0000</v>
      </c>
      <c r="T1784" s="75" t="str">
        <f t="shared" si="142"/>
        <v>00000000000000000000000000000000</v>
      </c>
      <c r="V1784" s="197"/>
      <c r="W1784" s="75">
        <f t="shared" si="143"/>
        <v>0</v>
      </c>
      <c r="AE1784" s="479"/>
    </row>
    <row r="1785" spans="1:31" s="75" customFormat="1" ht="13.5" x14ac:dyDescent="0.2">
      <c r="A1785" s="211">
        <v>1782</v>
      </c>
      <c r="B1785" s="212" t="s">
        <v>6600</v>
      </c>
      <c r="C1785" s="213" t="s">
        <v>6600</v>
      </c>
      <c r="D1785" s="213" t="s">
        <v>6600</v>
      </c>
      <c r="E1785" s="213" t="s">
        <v>6600</v>
      </c>
      <c r="F1785" s="213" t="s">
        <v>6600</v>
      </c>
      <c r="G1785" s="214" t="s">
        <v>6600</v>
      </c>
      <c r="H1785" s="208" t="str">
        <f>IF(Input!F$4="GMH_OECC",J1785,IF(Input!F$4="GMH_XOEC",L1785,IF(Input!F$4="GMH_Korea",N1785,IF(Input!F$4="GMH_EU",P1785,IF(Input!F$4="Skysuper",#REF!,IF(Input!F$4="SkyII",#REF!,IF(Input!F$4="XO-8000",#REF!, "FALSE")))))))</f>
        <v>00</v>
      </c>
      <c r="I1785" s="209">
        <f>IF(Input!F$4="GMH_OECC",K1785,IF(Input!F$4="GMH_XOEC",M1785,IF(Input!F$4="GMH_Korea",O1785,IF(Input!F$4="GMH_EU",Q1785,IF(Input!F$4="Skysuper",#REF!,IF(Input!F$4="SkyII",#REF!,IF(Input!F$4="XO-8000",#REF!, "FALSE")))))))</f>
        <v>0</v>
      </c>
      <c r="J1785" s="210" t="s">
        <v>10359</v>
      </c>
      <c r="K1785" s="268">
        <v>0</v>
      </c>
      <c r="L1785" s="270" t="s">
        <v>10359</v>
      </c>
      <c r="M1785" s="270">
        <v>0</v>
      </c>
      <c r="N1785" s="270" t="s">
        <v>10359</v>
      </c>
      <c r="O1785" s="270">
        <v>0</v>
      </c>
      <c r="P1785" s="270" t="s">
        <v>10359</v>
      </c>
      <c r="Q1785" s="270">
        <v>0</v>
      </c>
      <c r="R1785" s="74"/>
      <c r="S1785" s="75" t="str">
        <f t="shared" si="144"/>
        <v>0000</v>
      </c>
      <c r="T1785" s="75" t="str">
        <f t="shared" si="142"/>
        <v>00000000000000000000000000000000</v>
      </c>
      <c r="V1785" s="197"/>
      <c r="W1785" s="75">
        <f t="shared" si="143"/>
        <v>0</v>
      </c>
      <c r="AE1785" s="479"/>
    </row>
    <row r="1786" spans="1:31" s="75" customFormat="1" ht="13.5" x14ac:dyDescent="0.2">
      <c r="A1786" s="211">
        <v>1783</v>
      </c>
      <c r="B1786" s="212" t="s">
        <v>6600</v>
      </c>
      <c r="C1786" s="213" t="s">
        <v>6600</v>
      </c>
      <c r="D1786" s="213" t="s">
        <v>6600</v>
      </c>
      <c r="E1786" s="213" t="s">
        <v>6600</v>
      </c>
      <c r="F1786" s="213" t="s">
        <v>6600</v>
      </c>
      <c r="G1786" s="214" t="s">
        <v>6600</v>
      </c>
      <c r="H1786" s="208" t="str">
        <f>IF(Input!F$4="GMH_OECC",J1786,IF(Input!F$4="GMH_XOEC",L1786,IF(Input!F$4="GMH_Korea",N1786,IF(Input!F$4="GMH_EU",P1786,IF(Input!F$4="Skysuper",#REF!,IF(Input!F$4="SkyII",#REF!,IF(Input!F$4="XO-8000",#REF!, "FALSE")))))))</f>
        <v>00</v>
      </c>
      <c r="I1786" s="209">
        <f>IF(Input!F$4="GMH_OECC",K1786,IF(Input!F$4="GMH_XOEC",M1786,IF(Input!F$4="GMH_Korea",O1786,IF(Input!F$4="GMH_EU",Q1786,IF(Input!F$4="Skysuper",#REF!,IF(Input!F$4="SkyII",#REF!,IF(Input!F$4="XO-8000",#REF!, "FALSE")))))))</f>
        <v>0</v>
      </c>
      <c r="J1786" s="210" t="s">
        <v>10359</v>
      </c>
      <c r="K1786" s="268">
        <v>0</v>
      </c>
      <c r="L1786" s="270" t="s">
        <v>10359</v>
      </c>
      <c r="M1786" s="270">
        <v>0</v>
      </c>
      <c r="N1786" s="270" t="s">
        <v>10359</v>
      </c>
      <c r="O1786" s="270">
        <v>0</v>
      </c>
      <c r="P1786" s="270" t="s">
        <v>10359</v>
      </c>
      <c r="Q1786" s="270">
        <v>0</v>
      </c>
      <c r="R1786" s="74"/>
      <c r="S1786" s="75" t="str">
        <f t="shared" si="144"/>
        <v>0000</v>
      </c>
      <c r="T1786" s="75" t="str">
        <f t="shared" si="142"/>
        <v>00000000000000000000000000000000</v>
      </c>
      <c r="V1786" s="197"/>
      <c r="W1786" s="75">
        <f t="shared" si="143"/>
        <v>0</v>
      </c>
      <c r="AE1786" s="479"/>
    </row>
    <row r="1787" spans="1:31" s="75" customFormat="1" ht="13.5" x14ac:dyDescent="0.2">
      <c r="A1787" s="211">
        <v>1784</v>
      </c>
      <c r="B1787" s="212" t="s">
        <v>6600</v>
      </c>
      <c r="C1787" s="213" t="s">
        <v>6600</v>
      </c>
      <c r="D1787" s="213" t="s">
        <v>6600</v>
      </c>
      <c r="E1787" s="213" t="s">
        <v>6600</v>
      </c>
      <c r="F1787" s="213" t="s">
        <v>6600</v>
      </c>
      <c r="G1787" s="214" t="s">
        <v>6600</v>
      </c>
      <c r="H1787" s="208" t="str">
        <f>IF(Input!F$4="GMH_OECC",J1787,IF(Input!F$4="GMH_XOEC",L1787,IF(Input!F$4="GMH_Korea",N1787,IF(Input!F$4="GMH_EU",P1787,IF(Input!F$4="Skysuper",#REF!,IF(Input!F$4="SkyII",#REF!,IF(Input!F$4="XO-8000",#REF!, "FALSE")))))))</f>
        <v>00</v>
      </c>
      <c r="I1787" s="209">
        <f>IF(Input!F$4="GMH_OECC",K1787,IF(Input!F$4="GMH_XOEC",M1787,IF(Input!F$4="GMH_Korea",O1787,IF(Input!F$4="GMH_EU",Q1787,IF(Input!F$4="Skysuper",#REF!,IF(Input!F$4="SkyII",#REF!,IF(Input!F$4="XO-8000",#REF!, "FALSE")))))))</f>
        <v>0</v>
      </c>
      <c r="J1787" s="210" t="s">
        <v>10359</v>
      </c>
      <c r="K1787" s="268">
        <v>0</v>
      </c>
      <c r="L1787" s="270" t="s">
        <v>10359</v>
      </c>
      <c r="M1787" s="270">
        <v>0</v>
      </c>
      <c r="N1787" s="270" t="s">
        <v>10359</v>
      </c>
      <c r="O1787" s="270">
        <v>0</v>
      </c>
      <c r="P1787" s="270" t="s">
        <v>10359</v>
      </c>
      <c r="Q1787" s="270">
        <v>0</v>
      </c>
      <c r="R1787" s="74"/>
      <c r="S1787" s="75" t="str">
        <f t="shared" si="144"/>
        <v>0000</v>
      </c>
      <c r="T1787" s="75" t="str">
        <f t="shared" si="142"/>
        <v>00000000000000000000000000000000</v>
      </c>
      <c r="V1787" s="197"/>
      <c r="W1787" s="75">
        <f t="shared" si="143"/>
        <v>0</v>
      </c>
      <c r="AE1787" s="479"/>
    </row>
    <row r="1788" spans="1:31" s="75" customFormat="1" ht="13.5" x14ac:dyDescent="0.2">
      <c r="A1788" s="211">
        <v>1785</v>
      </c>
      <c r="B1788" s="212" t="s">
        <v>6600</v>
      </c>
      <c r="C1788" s="213" t="s">
        <v>6600</v>
      </c>
      <c r="D1788" s="213" t="s">
        <v>6600</v>
      </c>
      <c r="E1788" s="213" t="s">
        <v>6600</v>
      </c>
      <c r="F1788" s="213" t="s">
        <v>6600</v>
      </c>
      <c r="G1788" s="214" t="s">
        <v>6600</v>
      </c>
      <c r="H1788" s="208" t="str">
        <f>IF(Input!F$4="GMH_OECC",J1788,IF(Input!F$4="GMH_XOEC",L1788,IF(Input!F$4="GMH_Korea",N1788,IF(Input!F$4="GMH_EU",P1788,IF(Input!F$4="Skysuper",#REF!,IF(Input!F$4="SkyII",#REF!,IF(Input!F$4="XO-8000",#REF!, "FALSE")))))))</f>
        <v>00</v>
      </c>
      <c r="I1788" s="209">
        <f>IF(Input!F$4="GMH_OECC",K1788,IF(Input!F$4="GMH_XOEC",M1788,IF(Input!F$4="GMH_Korea",O1788,IF(Input!F$4="GMH_EU",Q1788,IF(Input!F$4="Skysuper",#REF!,IF(Input!F$4="SkyII",#REF!,IF(Input!F$4="XO-8000",#REF!, "FALSE")))))))</f>
        <v>0</v>
      </c>
      <c r="J1788" s="210" t="s">
        <v>10359</v>
      </c>
      <c r="K1788" s="268">
        <v>0</v>
      </c>
      <c r="L1788" s="270" t="s">
        <v>10359</v>
      </c>
      <c r="M1788" s="270">
        <v>0</v>
      </c>
      <c r="N1788" s="270" t="s">
        <v>10359</v>
      </c>
      <c r="O1788" s="270">
        <v>0</v>
      </c>
      <c r="P1788" s="270" t="s">
        <v>10359</v>
      </c>
      <c r="Q1788" s="270">
        <v>0</v>
      </c>
      <c r="R1788" s="74"/>
      <c r="S1788" s="75" t="str">
        <f t="shared" si="144"/>
        <v>0000</v>
      </c>
      <c r="T1788" s="75" t="str">
        <f t="shared" si="142"/>
        <v>00000000000000000000000000000000</v>
      </c>
      <c r="V1788" s="197"/>
      <c r="W1788" s="75">
        <f t="shared" si="143"/>
        <v>0</v>
      </c>
      <c r="AE1788" s="479"/>
    </row>
    <row r="1789" spans="1:31" s="75" customFormat="1" ht="13.5" x14ac:dyDescent="0.2">
      <c r="A1789" s="211">
        <v>1786</v>
      </c>
      <c r="B1789" s="212" t="s">
        <v>6600</v>
      </c>
      <c r="C1789" s="213" t="s">
        <v>6600</v>
      </c>
      <c r="D1789" s="213" t="s">
        <v>6600</v>
      </c>
      <c r="E1789" s="213" t="s">
        <v>6600</v>
      </c>
      <c r="F1789" s="213" t="s">
        <v>6600</v>
      </c>
      <c r="G1789" s="214" t="s">
        <v>6600</v>
      </c>
      <c r="H1789" s="208" t="str">
        <f>IF(Input!F$4="GMH_OECC",J1789,IF(Input!F$4="GMH_XOEC",L1789,IF(Input!F$4="GMH_Korea",N1789,IF(Input!F$4="GMH_EU",P1789,IF(Input!F$4="Skysuper",#REF!,IF(Input!F$4="SkyII",#REF!,IF(Input!F$4="XO-8000",#REF!, "FALSE")))))))</f>
        <v>00</v>
      </c>
      <c r="I1789" s="209">
        <f>IF(Input!F$4="GMH_OECC",K1789,IF(Input!F$4="GMH_XOEC",M1789,IF(Input!F$4="GMH_Korea",O1789,IF(Input!F$4="GMH_EU",Q1789,IF(Input!F$4="Skysuper",#REF!,IF(Input!F$4="SkyII",#REF!,IF(Input!F$4="XO-8000",#REF!, "FALSE")))))))</f>
        <v>0</v>
      </c>
      <c r="J1789" s="210" t="s">
        <v>10359</v>
      </c>
      <c r="K1789" s="268">
        <v>0</v>
      </c>
      <c r="L1789" s="270" t="s">
        <v>10359</v>
      </c>
      <c r="M1789" s="270">
        <v>0</v>
      </c>
      <c r="N1789" s="270" t="s">
        <v>10359</v>
      </c>
      <c r="O1789" s="270">
        <v>0</v>
      </c>
      <c r="P1789" s="270" t="s">
        <v>10359</v>
      </c>
      <c r="Q1789" s="270">
        <v>0</v>
      </c>
      <c r="R1789" s="74"/>
      <c r="S1789" s="75" t="str">
        <f t="shared" si="144"/>
        <v>0000</v>
      </c>
      <c r="T1789" s="75" t="str">
        <f t="shared" si="142"/>
        <v>00000000000000000000000000000000</v>
      </c>
      <c r="V1789" s="197"/>
      <c r="W1789" s="75">
        <f t="shared" si="143"/>
        <v>0</v>
      </c>
      <c r="AE1789" s="479"/>
    </row>
    <row r="1790" spans="1:31" s="75" customFormat="1" ht="13.5" x14ac:dyDescent="0.2">
      <c r="A1790" s="211">
        <v>1787</v>
      </c>
      <c r="B1790" s="212" t="s">
        <v>6600</v>
      </c>
      <c r="C1790" s="213" t="s">
        <v>6600</v>
      </c>
      <c r="D1790" s="213" t="s">
        <v>6600</v>
      </c>
      <c r="E1790" s="213" t="s">
        <v>6600</v>
      </c>
      <c r="F1790" s="213" t="s">
        <v>6600</v>
      </c>
      <c r="G1790" s="214" t="s">
        <v>6600</v>
      </c>
      <c r="H1790" s="208" t="str">
        <f>IF(Input!F$4="GMH_OECC",J1790,IF(Input!F$4="GMH_XOEC",L1790,IF(Input!F$4="GMH_Korea",N1790,IF(Input!F$4="GMH_EU",P1790,IF(Input!F$4="Skysuper",#REF!,IF(Input!F$4="SkyII",#REF!,IF(Input!F$4="XO-8000",#REF!, "FALSE")))))))</f>
        <v>00</v>
      </c>
      <c r="I1790" s="209">
        <f>IF(Input!F$4="GMH_OECC",K1790,IF(Input!F$4="GMH_XOEC",M1790,IF(Input!F$4="GMH_Korea",O1790,IF(Input!F$4="GMH_EU",Q1790,IF(Input!F$4="Skysuper",#REF!,IF(Input!F$4="SkyII",#REF!,IF(Input!F$4="XO-8000",#REF!, "FALSE")))))))</f>
        <v>0</v>
      </c>
      <c r="J1790" s="210" t="s">
        <v>10359</v>
      </c>
      <c r="K1790" s="268">
        <v>0</v>
      </c>
      <c r="L1790" s="270" t="s">
        <v>10359</v>
      </c>
      <c r="M1790" s="270">
        <v>0</v>
      </c>
      <c r="N1790" s="270" t="s">
        <v>10359</v>
      </c>
      <c r="O1790" s="270">
        <v>0</v>
      </c>
      <c r="P1790" s="270" t="s">
        <v>10359</v>
      </c>
      <c r="Q1790" s="270">
        <v>0</v>
      </c>
      <c r="R1790" s="74"/>
      <c r="S1790" s="75" t="str">
        <f t="shared" si="144"/>
        <v>0000</v>
      </c>
      <c r="T1790" s="75" t="str">
        <f t="shared" si="142"/>
        <v>00000000000000000000000000000000</v>
      </c>
      <c r="V1790" s="197"/>
      <c r="W1790" s="75">
        <f t="shared" si="143"/>
        <v>0</v>
      </c>
      <c r="AE1790" s="479"/>
    </row>
    <row r="1791" spans="1:31" s="75" customFormat="1" ht="13.5" x14ac:dyDescent="0.2">
      <c r="A1791" s="211">
        <v>1788</v>
      </c>
      <c r="B1791" s="212" t="s">
        <v>6600</v>
      </c>
      <c r="C1791" s="213" t="s">
        <v>6600</v>
      </c>
      <c r="D1791" s="213" t="s">
        <v>6600</v>
      </c>
      <c r="E1791" s="213" t="s">
        <v>6600</v>
      </c>
      <c r="F1791" s="213" t="s">
        <v>6600</v>
      </c>
      <c r="G1791" s="214" t="s">
        <v>6600</v>
      </c>
      <c r="H1791" s="208" t="str">
        <f>IF(Input!F$4="GMH_OECC",J1791,IF(Input!F$4="GMH_XOEC",L1791,IF(Input!F$4="GMH_Korea",N1791,IF(Input!F$4="GMH_EU",P1791,IF(Input!F$4="Skysuper",#REF!,IF(Input!F$4="SkyII",#REF!,IF(Input!F$4="XO-8000",#REF!, "FALSE")))))))</f>
        <v>00</v>
      </c>
      <c r="I1791" s="209">
        <f>IF(Input!F$4="GMH_OECC",K1791,IF(Input!F$4="GMH_XOEC",M1791,IF(Input!F$4="GMH_Korea",O1791,IF(Input!F$4="GMH_EU",Q1791,IF(Input!F$4="Skysuper",#REF!,IF(Input!F$4="SkyII",#REF!,IF(Input!F$4="XO-8000",#REF!, "FALSE")))))))</f>
        <v>0</v>
      </c>
      <c r="J1791" s="210" t="s">
        <v>10359</v>
      </c>
      <c r="K1791" s="268">
        <v>0</v>
      </c>
      <c r="L1791" s="270" t="s">
        <v>10359</v>
      </c>
      <c r="M1791" s="270">
        <v>0</v>
      </c>
      <c r="N1791" s="270" t="s">
        <v>10359</v>
      </c>
      <c r="O1791" s="270">
        <v>0</v>
      </c>
      <c r="P1791" s="270" t="s">
        <v>10359</v>
      </c>
      <c r="Q1791" s="270">
        <v>0</v>
      </c>
      <c r="R1791" s="74"/>
      <c r="S1791" s="75" t="str">
        <f t="shared" si="144"/>
        <v>0000</v>
      </c>
      <c r="T1791" s="75" t="str">
        <f t="shared" si="142"/>
        <v>00000000000000000000000000000000</v>
      </c>
      <c r="V1791" s="197"/>
      <c r="W1791" s="75">
        <f t="shared" si="143"/>
        <v>0</v>
      </c>
      <c r="AE1791" s="479"/>
    </row>
    <row r="1792" spans="1:31" s="75" customFormat="1" ht="13.5" x14ac:dyDescent="0.2">
      <c r="A1792" s="211">
        <v>1789</v>
      </c>
      <c r="B1792" s="212" t="s">
        <v>6600</v>
      </c>
      <c r="C1792" s="213" t="s">
        <v>6600</v>
      </c>
      <c r="D1792" s="213" t="s">
        <v>6600</v>
      </c>
      <c r="E1792" s="213" t="s">
        <v>6600</v>
      </c>
      <c r="F1792" s="213" t="s">
        <v>6600</v>
      </c>
      <c r="G1792" s="214" t="s">
        <v>6600</v>
      </c>
      <c r="H1792" s="208" t="str">
        <f>IF(Input!F$4="GMH_OECC",J1792,IF(Input!F$4="GMH_XOEC",L1792,IF(Input!F$4="GMH_Korea",N1792,IF(Input!F$4="GMH_EU",P1792,IF(Input!F$4="Skysuper",#REF!,IF(Input!F$4="SkyII",#REF!,IF(Input!F$4="XO-8000",#REF!, "FALSE")))))))</f>
        <v>00</v>
      </c>
      <c r="I1792" s="209">
        <f>IF(Input!F$4="GMH_OECC",K1792,IF(Input!F$4="GMH_XOEC",M1792,IF(Input!F$4="GMH_Korea",O1792,IF(Input!F$4="GMH_EU",Q1792,IF(Input!F$4="Skysuper",#REF!,IF(Input!F$4="SkyII",#REF!,IF(Input!F$4="XO-8000",#REF!, "FALSE")))))))</f>
        <v>0</v>
      </c>
      <c r="J1792" s="210" t="s">
        <v>10359</v>
      </c>
      <c r="K1792" s="268">
        <v>0</v>
      </c>
      <c r="L1792" s="270" t="s">
        <v>10359</v>
      </c>
      <c r="M1792" s="270">
        <v>0</v>
      </c>
      <c r="N1792" s="270" t="s">
        <v>10359</v>
      </c>
      <c r="O1792" s="270">
        <v>0</v>
      </c>
      <c r="P1792" s="270" t="s">
        <v>10359</v>
      </c>
      <c r="Q1792" s="270">
        <v>0</v>
      </c>
      <c r="R1792" s="74"/>
      <c r="S1792" s="75" t="str">
        <f t="shared" si="144"/>
        <v>0000</v>
      </c>
      <c r="T1792" s="75" t="str">
        <f t="shared" si="142"/>
        <v>00000000000000000000000000000000</v>
      </c>
      <c r="V1792" s="197"/>
      <c r="W1792" s="75">
        <f t="shared" si="143"/>
        <v>0</v>
      </c>
      <c r="AE1792" s="479"/>
    </row>
    <row r="1793" spans="1:31" s="75" customFormat="1" ht="13.5" x14ac:dyDescent="0.2">
      <c r="A1793" s="211">
        <v>1790</v>
      </c>
      <c r="B1793" s="212" t="s">
        <v>6600</v>
      </c>
      <c r="C1793" s="213" t="s">
        <v>6600</v>
      </c>
      <c r="D1793" s="213" t="s">
        <v>6600</v>
      </c>
      <c r="E1793" s="213" t="s">
        <v>6600</v>
      </c>
      <c r="F1793" s="213" t="s">
        <v>6600</v>
      </c>
      <c r="G1793" s="214" t="s">
        <v>6600</v>
      </c>
      <c r="H1793" s="208" t="str">
        <f>IF(Input!F$4="GMH_OECC",J1793,IF(Input!F$4="GMH_XOEC",L1793,IF(Input!F$4="GMH_Korea",N1793,IF(Input!F$4="GMH_EU",P1793,IF(Input!F$4="Skysuper",#REF!,IF(Input!F$4="SkyII",#REF!,IF(Input!F$4="XO-8000",#REF!, "FALSE")))))))</f>
        <v>00</v>
      </c>
      <c r="I1793" s="209">
        <f>IF(Input!F$4="GMH_OECC",K1793,IF(Input!F$4="GMH_XOEC",M1793,IF(Input!F$4="GMH_Korea",O1793,IF(Input!F$4="GMH_EU",Q1793,IF(Input!F$4="Skysuper",#REF!,IF(Input!F$4="SkyII",#REF!,IF(Input!F$4="XO-8000",#REF!, "FALSE")))))))</f>
        <v>0</v>
      </c>
      <c r="J1793" s="210" t="s">
        <v>10359</v>
      </c>
      <c r="K1793" s="268">
        <v>0</v>
      </c>
      <c r="L1793" s="270" t="s">
        <v>10359</v>
      </c>
      <c r="M1793" s="270">
        <v>0</v>
      </c>
      <c r="N1793" s="270" t="s">
        <v>10359</v>
      </c>
      <c r="O1793" s="270">
        <v>0</v>
      </c>
      <c r="P1793" s="270" t="s">
        <v>10359</v>
      </c>
      <c r="Q1793" s="270">
        <v>0</v>
      </c>
      <c r="R1793" s="74"/>
      <c r="S1793" s="75" t="str">
        <f t="shared" si="144"/>
        <v>0000</v>
      </c>
      <c r="T1793" s="75" t="str">
        <f t="shared" si="142"/>
        <v>00000000000000000000000000000000</v>
      </c>
      <c r="V1793" s="197"/>
      <c r="W1793" s="75">
        <f t="shared" si="143"/>
        <v>0</v>
      </c>
      <c r="AE1793" s="479"/>
    </row>
    <row r="1794" spans="1:31" s="75" customFormat="1" ht="13.5" x14ac:dyDescent="0.2">
      <c r="A1794" s="211">
        <v>1791</v>
      </c>
      <c r="B1794" s="212" t="s">
        <v>6600</v>
      </c>
      <c r="C1794" s="213" t="s">
        <v>6600</v>
      </c>
      <c r="D1794" s="213" t="s">
        <v>6600</v>
      </c>
      <c r="E1794" s="213" t="s">
        <v>6600</v>
      </c>
      <c r="F1794" s="213" t="s">
        <v>6600</v>
      </c>
      <c r="G1794" s="214" t="s">
        <v>6600</v>
      </c>
      <c r="H1794" s="208" t="str">
        <f>IF(Input!F$4="GMH_OECC",J1794,IF(Input!F$4="GMH_XOEC",L1794,IF(Input!F$4="GMH_Korea",N1794,IF(Input!F$4="GMH_EU",P1794,IF(Input!F$4="Skysuper",#REF!,IF(Input!F$4="SkyII",#REF!,IF(Input!F$4="XO-8000",#REF!, "FALSE")))))))</f>
        <v>00</v>
      </c>
      <c r="I1794" s="209">
        <f>IF(Input!F$4="GMH_OECC",K1794,IF(Input!F$4="GMH_XOEC",M1794,IF(Input!F$4="GMH_Korea",O1794,IF(Input!F$4="GMH_EU",Q1794,IF(Input!F$4="Skysuper",#REF!,IF(Input!F$4="SkyII",#REF!,IF(Input!F$4="XO-8000",#REF!, "FALSE")))))))</f>
        <v>0</v>
      </c>
      <c r="J1794" s="210" t="s">
        <v>10359</v>
      </c>
      <c r="K1794" s="268">
        <v>0</v>
      </c>
      <c r="L1794" s="270" t="s">
        <v>10359</v>
      </c>
      <c r="M1794" s="270">
        <v>0</v>
      </c>
      <c r="N1794" s="270" t="s">
        <v>10359</v>
      </c>
      <c r="O1794" s="270">
        <v>0</v>
      </c>
      <c r="P1794" s="270" t="s">
        <v>10359</v>
      </c>
      <c r="Q1794" s="270">
        <v>0</v>
      </c>
      <c r="R1794" s="74"/>
      <c r="S1794" s="75" t="str">
        <f t="shared" si="144"/>
        <v>0000</v>
      </c>
      <c r="T1794" s="75" t="str">
        <f t="shared" si="142"/>
        <v>00000000000000000000000000000000</v>
      </c>
      <c r="V1794" s="197"/>
      <c r="W1794" s="75">
        <f t="shared" si="143"/>
        <v>0</v>
      </c>
      <c r="AE1794" s="479"/>
    </row>
    <row r="1795" spans="1:31" s="75" customFormat="1" ht="13.5" x14ac:dyDescent="0.2">
      <c r="A1795" s="211">
        <v>1792</v>
      </c>
      <c r="B1795" s="212" t="s">
        <v>6600</v>
      </c>
      <c r="C1795" s="213" t="s">
        <v>6600</v>
      </c>
      <c r="D1795" s="213" t="s">
        <v>6600</v>
      </c>
      <c r="E1795" s="213" t="s">
        <v>6600</v>
      </c>
      <c r="F1795" s="213" t="s">
        <v>6600</v>
      </c>
      <c r="G1795" s="214" t="s">
        <v>6600</v>
      </c>
      <c r="H1795" s="208" t="str">
        <f>IF(Input!F$4="GMH_OECC",J1795,IF(Input!F$4="GMH_XOEC",L1795,IF(Input!F$4="GMH_Korea",N1795,IF(Input!F$4="GMH_EU",P1795,IF(Input!F$4="Skysuper",#REF!,IF(Input!F$4="SkyII",#REF!,IF(Input!F$4="XO-8000",#REF!, "FALSE")))))))</f>
        <v>00</v>
      </c>
      <c r="I1795" s="209">
        <f>IF(Input!F$4="GMH_OECC",K1795,IF(Input!F$4="GMH_XOEC",M1795,IF(Input!F$4="GMH_Korea",O1795,IF(Input!F$4="GMH_EU",Q1795,IF(Input!F$4="Skysuper",#REF!,IF(Input!F$4="SkyII",#REF!,IF(Input!F$4="XO-8000",#REF!, "FALSE")))))))</f>
        <v>0</v>
      </c>
      <c r="J1795" s="210" t="s">
        <v>10359</v>
      </c>
      <c r="K1795" s="268">
        <v>0</v>
      </c>
      <c r="L1795" s="270" t="s">
        <v>10359</v>
      </c>
      <c r="M1795" s="270">
        <v>0</v>
      </c>
      <c r="N1795" s="270" t="s">
        <v>10359</v>
      </c>
      <c r="O1795" s="270">
        <v>0</v>
      </c>
      <c r="P1795" s="270" t="s">
        <v>10359</v>
      </c>
      <c r="Q1795" s="270">
        <v>0</v>
      </c>
      <c r="R1795" s="74"/>
      <c r="S1795" s="75" t="str">
        <f t="shared" si="144"/>
        <v>0000</v>
      </c>
      <c r="T1795" s="75" t="str">
        <f t="shared" si="142"/>
        <v>00000000000000000000000000000000</v>
      </c>
      <c r="V1795" s="197"/>
      <c r="W1795" s="75">
        <f t="shared" si="143"/>
        <v>0</v>
      </c>
      <c r="AE1795" s="479"/>
    </row>
    <row r="1796" spans="1:31" s="75" customFormat="1" ht="13.5" x14ac:dyDescent="0.2">
      <c r="A1796" s="211">
        <v>1793</v>
      </c>
      <c r="B1796" s="212" t="s">
        <v>6600</v>
      </c>
      <c r="C1796" s="213" t="s">
        <v>6600</v>
      </c>
      <c r="D1796" s="213" t="s">
        <v>6600</v>
      </c>
      <c r="E1796" s="213" t="s">
        <v>6600</v>
      </c>
      <c r="F1796" s="213" t="s">
        <v>6600</v>
      </c>
      <c r="G1796" s="214" t="s">
        <v>6600</v>
      </c>
      <c r="H1796" s="208" t="str">
        <f>IF(Input!F$4="GMH_OECC",J1796,IF(Input!F$4="GMH_XOEC",L1796,IF(Input!F$4="GMH_Korea",N1796,IF(Input!F$4="GMH_EU",P1796,IF(Input!F$4="Skysuper",#REF!,IF(Input!F$4="SkyII",#REF!,IF(Input!F$4="XO-8000",#REF!, "FALSE")))))))</f>
        <v>00</v>
      </c>
      <c r="I1796" s="209">
        <f>IF(Input!F$4="GMH_OECC",K1796,IF(Input!F$4="GMH_XOEC",M1796,IF(Input!F$4="GMH_Korea",O1796,IF(Input!F$4="GMH_EU",Q1796,IF(Input!F$4="Skysuper",#REF!,IF(Input!F$4="SkyII",#REF!,IF(Input!F$4="XO-8000",#REF!, "FALSE")))))))</f>
        <v>0</v>
      </c>
      <c r="J1796" s="210" t="s">
        <v>10359</v>
      </c>
      <c r="K1796" s="268">
        <v>0</v>
      </c>
      <c r="L1796" s="270" t="s">
        <v>10359</v>
      </c>
      <c r="M1796" s="270">
        <v>0</v>
      </c>
      <c r="N1796" s="270" t="s">
        <v>10359</v>
      </c>
      <c r="O1796" s="270">
        <v>0</v>
      </c>
      <c r="P1796" s="270" t="s">
        <v>10359</v>
      </c>
      <c r="Q1796" s="270">
        <v>0</v>
      </c>
      <c r="R1796" s="74"/>
      <c r="S1796" s="75" t="str">
        <f t="shared" si="144"/>
        <v>0000</v>
      </c>
      <c r="T1796" s="75" t="str">
        <f t="shared" ref="T1796:T1859" si="145">CONCATENATE(S1796,S1797,S1798,S1799,S1800,S1801,S1802,S1803)</f>
        <v>00000000000000000000000000000000</v>
      </c>
      <c r="V1796" s="197"/>
      <c r="W1796" s="75">
        <f t="shared" si="143"/>
        <v>0</v>
      </c>
      <c r="AE1796" s="479"/>
    </row>
    <row r="1797" spans="1:31" s="75" customFormat="1" ht="13.5" x14ac:dyDescent="0.2">
      <c r="A1797" s="211">
        <v>1794</v>
      </c>
      <c r="B1797" s="212" t="s">
        <v>6600</v>
      </c>
      <c r="C1797" s="213" t="s">
        <v>6600</v>
      </c>
      <c r="D1797" s="213" t="s">
        <v>6600</v>
      </c>
      <c r="E1797" s="213" t="s">
        <v>6600</v>
      </c>
      <c r="F1797" s="213" t="s">
        <v>6600</v>
      </c>
      <c r="G1797" s="214" t="s">
        <v>6600</v>
      </c>
      <c r="H1797" s="208" t="str">
        <f>IF(Input!F$4="GMH_OECC",J1797,IF(Input!F$4="GMH_XOEC",L1797,IF(Input!F$4="GMH_Korea",N1797,IF(Input!F$4="GMH_EU",P1797,IF(Input!F$4="Skysuper",#REF!,IF(Input!F$4="SkyII",#REF!,IF(Input!F$4="XO-8000",#REF!, "FALSE")))))))</f>
        <v>00</v>
      </c>
      <c r="I1797" s="209">
        <f>IF(Input!F$4="GMH_OECC",K1797,IF(Input!F$4="GMH_XOEC",M1797,IF(Input!F$4="GMH_Korea",O1797,IF(Input!F$4="GMH_EU",Q1797,IF(Input!F$4="Skysuper",#REF!,IF(Input!F$4="SkyII",#REF!,IF(Input!F$4="XO-8000",#REF!, "FALSE")))))))</f>
        <v>0</v>
      </c>
      <c r="J1797" s="210" t="s">
        <v>10359</v>
      </c>
      <c r="K1797" s="268">
        <v>0</v>
      </c>
      <c r="L1797" s="270" t="s">
        <v>10359</v>
      </c>
      <c r="M1797" s="270">
        <v>0</v>
      </c>
      <c r="N1797" s="270" t="s">
        <v>10359</v>
      </c>
      <c r="O1797" s="270">
        <v>0</v>
      </c>
      <c r="P1797" s="270" t="s">
        <v>10359</v>
      </c>
      <c r="Q1797" s="270">
        <v>0</v>
      </c>
      <c r="R1797" s="74"/>
      <c r="S1797" s="75" t="str">
        <f t="shared" si="144"/>
        <v>0000</v>
      </c>
      <c r="T1797" s="75" t="str">
        <f t="shared" si="145"/>
        <v>00000000000000000000000000000000</v>
      </c>
      <c r="V1797" s="197"/>
      <c r="W1797" s="75">
        <f t="shared" si="143"/>
        <v>0</v>
      </c>
      <c r="AE1797" s="479"/>
    </row>
    <row r="1798" spans="1:31" s="75" customFormat="1" ht="13.5" x14ac:dyDescent="0.2">
      <c r="A1798" s="211">
        <v>1795</v>
      </c>
      <c r="B1798" s="212" t="s">
        <v>6600</v>
      </c>
      <c r="C1798" s="213" t="s">
        <v>6600</v>
      </c>
      <c r="D1798" s="213" t="s">
        <v>6600</v>
      </c>
      <c r="E1798" s="213" t="s">
        <v>6600</v>
      </c>
      <c r="F1798" s="213" t="s">
        <v>6600</v>
      </c>
      <c r="G1798" s="214" t="s">
        <v>6600</v>
      </c>
      <c r="H1798" s="208" t="str">
        <f>IF(Input!F$4="GMH_OECC",J1798,IF(Input!F$4="GMH_XOEC",L1798,IF(Input!F$4="GMH_Korea",N1798,IF(Input!F$4="GMH_EU",P1798,IF(Input!F$4="Skysuper",#REF!,IF(Input!F$4="SkyII",#REF!,IF(Input!F$4="XO-8000",#REF!, "FALSE")))))))</f>
        <v>00</v>
      </c>
      <c r="I1798" s="209">
        <f>IF(Input!F$4="GMH_OECC",K1798,IF(Input!F$4="GMH_XOEC",M1798,IF(Input!F$4="GMH_Korea",O1798,IF(Input!F$4="GMH_EU",Q1798,IF(Input!F$4="Skysuper",#REF!,IF(Input!F$4="SkyII",#REF!,IF(Input!F$4="XO-8000",#REF!, "FALSE")))))))</f>
        <v>0</v>
      </c>
      <c r="J1798" s="210" t="s">
        <v>10359</v>
      </c>
      <c r="K1798" s="268">
        <v>0</v>
      </c>
      <c r="L1798" s="270" t="s">
        <v>10359</v>
      </c>
      <c r="M1798" s="270">
        <v>0</v>
      </c>
      <c r="N1798" s="270" t="s">
        <v>10359</v>
      </c>
      <c r="O1798" s="270">
        <v>0</v>
      </c>
      <c r="P1798" s="270" t="s">
        <v>10359</v>
      </c>
      <c r="Q1798" s="270">
        <v>0</v>
      </c>
      <c r="R1798" s="74"/>
      <c r="S1798" s="75" t="str">
        <f t="shared" si="144"/>
        <v>0000</v>
      </c>
      <c r="T1798" s="75" t="str">
        <f t="shared" si="145"/>
        <v>00000000000000000000000000000000</v>
      </c>
      <c r="V1798" s="197"/>
      <c r="W1798" s="75">
        <f t="shared" ref="W1798:W1861" si="146">HEX2DEC(RIGHT(S1798,2))+HEX2DEC(RIGHT(S1799,2))+HEX2DEC(RIGHT(S1800,2))+HEX2DEC(RIGHT(S1801,2))+HEX2DEC(LEFT(S1798,2))+HEX2DEC(LEFT(S1799,2))+HEX2DEC(LEFT(S1800,2))+HEX2DEC(LEFT(S1801,2))+HEX2DEC(RIGHT(S1802,2))+HEX2DEC(RIGHT(S1803,2))+HEX2DEC(RIGHT(S1804,2))+HEX2DEC(RIGHT(S1805,2))+HEX2DEC(LEFT(S1802,2))+HEX2DEC(LEFT(S1803,2))+HEX2DEC(LEFT(S1804,2))+HEX2DEC(LEFT(S1805,2))</f>
        <v>0</v>
      </c>
      <c r="AE1798" s="479"/>
    </row>
    <row r="1799" spans="1:31" s="75" customFormat="1" ht="13.5" x14ac:dyDescent="0.2">
      <c r="A1799" s="211">
        <v>1796</v>
      </c>
      <c r="B1799" s="212" t="s">
        <v>6600</v>
      </c>
      <c r="C1799" s="213" t="s">
        <v>6600</v>
      </c>
      <c r="D1799" s="213" t="s">
        <v>6600</v>
      </c>
      <c r="E1799" s="213" t="s">
        <v>6600</v>
      </c>
      <c r="F1799" s="213" t="s">
        <v>6600</v>
      </c>
      <c r="G1799" s="214" t="s">
        <v>6600</v>
      </c>
      <c r="H1799" s="208" t="str">
        <f>IF(Input!F$4="GMH_OECC",J1799,IF(Input!F$4="GMH_XOEC",L1799,IF(Input!F$4="GMH_Korea",N1799,IF(Input!F$4="GMH_EU",P1799,IF(Input!F$4="Skysuper",#REF!,IF(Input!F$4="SkyII",#REF!,IF(Input!F$4="XO-8000",#REF!, "FALSE")))))))</f>
        <v>00</v>
      </c>
      <c r="I1799" s="209">
        <f>IF(Input!F$4="GMH_OECC",K1799,IF(Input!F$4="GMH_XOEC",M1799,IF(Input!F$4="GMH_Korea",O1799,IF(Input!F$4="GMH_EU",Q1799,IF(Input!F$4="Skysuper",#REF!,IF(Input!F$4="SkyII",#REF!,IF(Input!F$4="XO-8000",#REF!, "FALSE")))))))</f>
        <v>0</v>
      </c>
      <c r="J1799" s="210" t="s">
        <v>10359</v>
      </c>
      <c r="K1799" s="268">
        <v>0</v>
      </c>
      <c r="L1799" s="270" t="s">
        <v>10359</v>
      </c>
      <c r="M1799" s="270">
        <v>0</v>
      </c>
      <c r="N1799" s="270" t="s">
        <v>10359</v>
      </c>
      <c r="O1799" s="270">
        <v>0</v>
      </c>
      <c r="P1799" s="270" t="s">
        <v>10359</v>
      </c>
      <c r="Q1799" s="270">
        <v>0</v>
      </c>
      <c r="R1799" s="74"/>
      <c r="S1799" s="75" t="str">
        <f t="shared" si="144"/>
        <v>0000</v>
      </c>
      <c r="T1799" s="75" t="str">
        <f t="shared" si="145"/>
        <v>00000000000000000000000000000000</v>
      </c>
      <c r="V1799" s="197"/>
      <c r="W1799" s="75">
        <f t="shared" si="146"/>
        <v>0</v>
      </c>
      <c r="AE1799" s="479"/>
    </row>
    <row r="1800" spans="1:31" s="75" customFormat="1" ht="13.5" x14ac:dyDescent="0.2">
      <c r="A1800" s="211">
        <v>1797</v>
      </c>
      <c r="B1800" s="212" t="s">
        <v>6600</v>
      </c>
      <c r="C1800" s="213" t="s">
        <v>6600</v>
      </c>
      <c r="D1800" s="213" t="s">
        <v>6600</v>
      </c>
      <c r="E1800" s="213" t="s">
        <v>6600</v>
      </c>
      <c r="F1800" s="213" t="s">
        <v>6600</v>
      </c>
      <c r="G1800" s="214" t="s">
        <v>6600</v>
      </c>
      <c r="H1800" s="208" t="str">
        <f>IF(Input!F$4="GMH_OECC",J1800,IF(Input!F$4="GMH_XOEC",L1800,IF(Input!F$4="GMH_Korea",N1800,IF(Input!F$4="GMH_EU",P1800,IF(Input!F$4="Skysuper",#REF!,IF(Input!F$4="SkyII",#REF!,IF(Input!F$4="XO-8000",#REF!, "FALSE")))))))</f>
        <v>00</v>
      </c>
      <c r="I1800" s="209">
        <f>IF(Input!F$4="GMH_OECC",K1800,IF(Input!F$4="GMH_XOEC",M1800,IF(Input!F$4="GMH_Korea",O1800,IF(Input!F$4="GMH_EU",Q1800,IF(Input!F$4="Skysuper",#REF!,IF(Input!F$4="SkyII",#REF!,IF(Input!F$4="XO-8000",#REF!, "FALSE")))))))</f>
        <v>0</v>
      </c>
      <c r="J1800" s="210" t="s">
        <v>10359</v>
      </c>
      <c r="K1800" s="268">
        <v>0</v>
      </c>
      <c r="L1800" s="270" t="s">
        <v>10359</v>
      </c>
      <c r="M1800" s="270">
        <v>0</v>
      </c>
      <c r="N1800" s="270" t="s">
        <v>10359</v>
      </c>
      <c r="O1800" s="270">
        <v>0</v>
      </c>
      <c r="P1800" s="270" t="s">
        <v>10359</v>
      </c>
      <c r="Q1800" s="270">
        <v>0</v>
      </c>
      <c r="R1800" s="74"/>
      <c r="S1800" s="75" t="str">
        <f t="shared" si="144"/>
        <v>0000</v>
      </c>
      <c r="T1800" s="75" t="str">
        <f t="shared" si="145"/>
        <v>00000000000000000000000000000000</v>
      </c>
      <c r="V1800" s="197"/>
      <c r="W1800" s="75">
        <f t="shared" si="146"/>
        <v>0</v>
      </c>
      <c r="AE1800" s="479"/>
    </row>
    <row r="1801" spans="1:31" s="75" customFormat="1" ht="13.5" x14ac:dyDescent="0.2">
      <c r="A1801" s="211">
        <v>1798</v>
      </c>
      <c r="B1801" s="212" t="s">
        <v>6600</v>
      </c>
      <c r="C1801" s="213" t="s">
        <v>6600</v>
      </c>
      <c r="D1801" s="213" t="s">
        <v>6600</v>
      </c>
      <c r="E1801" s="213" t="s">
        <v>6600</v>
      </c>
      <c r="F1801" s="213" t="s">
        <v>6600</v>
      </c>
      <c r="G1801" s="214" t="s">
        <v>6600</v>
      </c>
      <c r="H1801" s="208" t="str">
        <f>IF(Input!F$4="GMH_OECC",J1801,IF(Input!F$4="GMH_XOEC",L1801,IF(Input!F$4="GMH_Korea",N1801,IF(Input!F$4="GMH_EU",P1801,IF(Input!F$4="Skysuper",#REF!,IF(Input!F$4="SkyII",#REF!,IF(Input!F$4="XO-8000",#REF!, "FALSE")))))))</f>
        <v>00</v>
      </c>
      <c r="I1801" s="209">
        <f>IF(Input!F$4="GMH_OECC",K1801,IF(Input!F$4="GMH_XOEC",M1801,IF(Input!F$4="GMH_Korea",O1801,IF(Input!F$4="GMH_EU",Q1801,IF(Input!F$4="Skysuper",#REF!,IF(Input!F$4="SkyII",#REF!,IF(Input!F$4="XO-8000",#REF!, "FALSE")))))))</f>
        <v>0</v>
      </c>
      <c r="J1801" s="210" t="s">
        <v>10359</v>
      </c>
      <c r="K1801" s="268">
        <v>0</v>
      </c>
      <c r="L1801" s="270" t="s">
        <v>10359</v>
      </c>
      <c r="M1801" s="270">
        <v>0</v>
      </c>
      <c r="N1801" s="270" t="s">
        <v>10359</v>
      </c>
      <c r="O1801" s="270">
        <v>0</v>
      </c>
      <c r="P1801" s="270" t="s">
        <v>10359</v>
      </c>
      <c r="Q1801" s="270">
        <v>0</v>
      </c>
      <c r="R1801" s="74"/>
      <c r="S1801" s="75" t="str">
        <f t="shared" si="144"/>
        <v>0000</v>
      </c>
      <c r="T1801" s="75" t="str">
        <f t="shared" si="145"/>
        <v>00000000000000000000000000000000</v>
      </c>
      <c r="V1801" s="197"/>
      <c r="W1801" s="75">
        <f t="shared" si="146"/>
        <v>0</v>
      </c>
      <c r="AE1801" s="479"/>
    </row>
    <row r="1802" spans="1:31" s="75" customFormat="1" ht="13.5" x14ac:dyDescent="0.2">
      <c r="A1802" s="211">
        <v>1799</v>
      </c>
      <c r="B1802" s="212" t="s">
        <v>6600</v>
      </c>
      <c r="C1802" s="213" t="s">
        <v>6600</v>
      </c>
      <c r="D1802" s="213" t="s">
        <v>6600</v>
      </c>
      <c r="E1802" s="213" t="s">
        <v>6600</v>
      </c>
      <c r="F1802" s="213" t="s">
        <v>6600</v>
      </c>
      <c r="G1802" s="214" t="s">
        <v>6600</v>
      </c>
      <c r="H1802" s="208" t="str">
        <f>IF(Input!F$4="GMH_OECC",J1802,IF(Input!F$4="GMH_XOEC",L1802,IF(Input!F$4="GMH_Korea",N1802,IF(Input!F$4="GMH_EU",P1802,IF(Input!F$4="Skysuper",#REF!,IF(Input!F$4="SkyII",#REF!,IF(Input!F$4="XO-8000",#REF!, "FALSE")))))))</f>
        <v>00</v>
      </c>
      <c r="I1802" s="209">
        <f>IF(Input!F$4="GMH_OECC",K1802,IF(Input!F$4="GMH_XOEC",M1802,IF(Input!F$4="GMH_Korea",O1802,IF(Input!F$4="GMH_EU",Q1802,IF(Input!F$4="Skysuper",#REF!,IF(Input!F$4="SkyII",#REF!,IF(Input!F$4="XO-8000",#REF!, "FALSE")))))))</f>
        <v>0</v>
      </c>
      <c r="J1802" s="210" t="s">
        <v>10359</v>
      </c>
      <c r="K1802" s="268">
        <v>0</v>
      </c>
      <c r="L1802" s="270" t="s">
        <v>10359</v>
      </c>
      <c r="M1802" s="270">
        <v>0</v>
      </c>
      <c r="N1802" s="270" t="s">
        <v>10359</v>
      </c>
      <c r="O1802" s="270">
        <v>0</v>
      </c>
      <c r="P1802" s="270" t="s">
        <v>10359</v>
      </c>
      <c r="Q1802" s="270">
        <v>0</v>
      </c>
      <c r="R1802" s="74"/>
      <c r="S1802" s="75" t="str">
        <f t="shared" si="144"/>
        <v>0000</v>
      </c>
      <c r="T1802" s="75" t="str">
        <f t="shared" si="145"/>
        <v>00000000000000000000000000000000</v>
      </c>
      <c r="V1802" s="197"/>
      <c r="W1802" s="75">
        <f t="shared" si="146"/>
        <v>0</v>
      </c>
      <c r="AE1802" s="479"/>
    </row>
    <row r="1803" spans="1:31" s="75" customFormat="1" ht="13.5" x14ac:dyDescent="0.2">
      <c r="A1803" s="211">
        <v>1800</v>
      </c>
      <c r="B1803" s="212" t="s">
        <v>6600</v>
      </c>
      <c r="C1803" s="213" t="s">
        <v>6600</v>
      </c>
      <c r="D1803" s="213" t="s">
        <v>6600</v>
      </c>
      <c r="E1803" s="213" t="s">
        <v>6600</v>
      </c>
      <c r="F1803" s="213" t="s">
        <v>6600</v>
      </c>
      <c r="G1803" s="214" t="s">
        <v>6600</v>
      </c>
      <c r="H1803" s="208" t="str">
        <f>IF(Input!F$4="GMH_OECC",J1803,IF(Input!F$4="GMH_XOEC",L1803,IF(Input!F$4="GMH_Korea",N1803,IF(Input!F$4="GMH_EU",P1803,IF(Input!F$4="Skysuper",#REF!,IF(Input!F$4="SkyII",#REF!,IF(Input!F$4="XO-8000",#REF!, "FALSE")))))))</f>
        <v>00</v>
      </c>
      <c r="I1803" s="209">
        <f>IF(Input!F$4="GMH_OECC",K1803,IF(Input!F$4="GMH_XOEC",M1803,IF(Input!F$4="GMH_Korea",O1803,IF(Input!F$4="GMH_EU",Q1803,IF(Input!F$4="Skysuper",#REF!,IF(Input!F$4="SkyII",#REF!,IF(Input!F$4="XO-8000",#REF!, "FALSE")))))))</f>
        <v>0</v>
      </c>
      <c r="J1803" s="210" t="s">
        <v>10359</v>
      </c>
      <c r="K1803" s="268">
        <v>0</v>
      </c>
      <c r="L1803" s="270" t="s">
        <v>10359</v>
      </c>
      <c r="M1803" s="270">
        <v>0</v>
      </c>
      <c r="N1803" s="270" t="s">
        <v>10359</v>
      </c>
      <c r="O1803" s="270">
        <v>0</v>
      </c>
      <c r="P1803" s="270" t="s">
        <v>10359</v>
      </c>
      <c r="Q1803" s="270">
        <v>0</v>
      </c>
      <c r="R1803" s="74"/>
      <c r="S1803" s="75" t="str">
        <f t="shared" si="144"/>
        <v>0000</v>
      </c>
      <c r="T1803" s="75" t="str">
        <f t="shared" si="145"/>
        <v>00000000000000000000000000000000</v>
      </c>
      <c r="V1803" s="197"/>
      <c r="W1803" s="75">
        <f t="shared" si="146"/>
        <v>0</v>
      </c>
      <c r="AE1803" s="479"/>
    </row>
    <row r="1804" spans="1:31" s="75" customFormat="1" ht="13.5" x14ac:dyDescent="0.2">
      <c r="A1804" s="211">
        <v>1801</v>
      </c>
      <c r="B1804" s="212" t="s">
        <v>6600</v>
      </c>
      <c r="C1804" s="213" t="s">
        <v>6600</v>
      </c>
      <c r="D1804" s="213" t="s">
        <v>6600</v>
      </c>
      <c r="E1804" s="213" t="s">
        <v>6600</v>
      </c>
      <c r="F1804" s="213" t="s">
        <v>6600</v>
      </c>
      <c r="G1804" s="214" t="s">
        <v>6600</v>
      </c>
      <c r="H1804" s="208" t="str">
        <f>IF(Input!F$4="GMH_OECC",J1804,IF(Input!F$4="GMH_XOEC",L1804,IF(Input!F$4="GMH_Korea",N1804,IF(Input!F$4="GMH_EU",P1804,IF(Input!F$4="Skysuper",#REF!,IF(Input!F$4="SkyII",#REF!,IF(Input!F$4="XO-8000",#REF!, "FALSE")))))))</f>
        <v>00</v>
      </c>
      <c r="I1804" s="209">
        <f>IF(Input!F$4="GMH_OECC",K1804,IF(Input!F$4="GMH_XOEC",M1804,IF(Input!F$4="GMH_Korea",O1804,IF(Input!F$4="GMH_EU",Q1804,IF(Input!F$4="Skysuper",#REF!,IF(Input!F$4="SkyII",#REF!,IF(Input!F$4="XO-8000",#REF!, "FALSE")))))))</f>
        <v>0</v>
      </c>
      <c r="J1804" s="210" t="s">
        <v>10359</v>
      </c>
      <c r="K1804" s="268">
        <v>0</v>
      </c>
      <c r="L1804" s="270" t="s">
        <v>10359</v>
      </c>
      <c r="M1804" s="270">
        <v>0</v>
      </c>
      <c r="N1804" s="270" t="s">
        <v>10359</v>
      </c>
      <c r="O1804" s="270">
        <v>0</v>
      </c>
      <c r="P1804" s="270" t="s">
        <v>10359</v>
      </c>
      <c r="Q1804" s="270">
        <v>0</v>
      </c>
      <c r="R1804" s="74"/>
      <c r="S1804" s="75" t="str">
        <f t="shared" si="144"/>
        <v>0000</v>
      </c>
      <c r="T1804" s="75" t="str">
        <f t="shared" si="145"/>
        <v>00000000000000000000000000000000</v>
      </c>
      <c r="V1804" s="197"/>
      <c r="W1804" s="75">
        <f t="shared" si="146"/>
        <v>0</v>
      </c>
      <c r="AE1804" s="479"/>
    </row>
    <row r="1805" spans="1:31" s="75" customFormat="1" ht="13.5" x14ac:dyDescent="0.2">
      <c r="A1805" s="211">
        <v>1802</v>
      </c>
      <c r="B1805" s="212" t="s">
        <v>6600</v>
      </c>
      <c r="C1805" s="213" t="s">
        <v>6600</v>
      </c>
      <c r="D1805" s="213" t="s">
        <v>6600</v>
      </c>
      <c r="E1805" s="213" t="s">
        <v>6600</v>
      </c>
      <c r="F1805" s="213" t="s">
        <v>6600</v>
      </c>
      <c r="G1805" s="214" t="s">
        <v>6600</v>
      </c>
      <c r="H1805" s="208" t="str">
        <f>IF(Input!F$4="GMH_OECC",J1805,IF(Input!F$4="GMH_XOEC",L1805,IF(Input!F$4="GMH_Korea",N1805,IF(Input!F$4="GMH_EU",P1805,IF(Input!F$4="Skysuper",#REF!,IF(Input!F$4="SkyII",#REF!,IF(Input!F$4="XO-8000",#REF!, "FALSE")))))))</f>
        <v>00</v>
      </c>
      <c r="I1805" s="209">
        <f>IF(Input!F$4="GMH_OECC",K1805,IF(Input!F$4="GMH_XOEC",M1805,IF(Input!F$4="GMH_Korea",O1805,IF(Input!F$4="GMH_EU",Q1805,IF(Input!F$4="Skysuper",#REF!,IF(Input!F$4="SkyII",#REF!,IF(Input!F$4="XO-8000",#REF!, "FALSE")))))))</f>
        <v>0</v>
      </c>
      <c r="J1805" s="210" t="s">
        <v>10359</v>
      </c>
      <c r="K1805" s="268">
        <v>0</v>
      </c>
      <c r="L1805" s="270" t="s">
        <v>10359</v>
      </c>
      <c r="M1805" s="270">
        <v>0</v>
      </c>
      <c r="N1805" s="270" t="s">
        <v>10359</v>
      </c>
      <c r="O1805" s="270">
        <v>0</v>
      </c>
      <c r="P1805" s="270" t="s">
        <v>10359</v>
      </c>
      <c r="Q1805" s="270">
        <v>0</v>
      </c>
      <c r="R1805" s="74"/>
      <c r="S1805" s="75" t="str">
        <f t="shared" si="144"/>
        <v>0000</v>
      </c>
      <c r="T1805" s="75" t="str">
        <f t="shared" si="145"/>
        <v>00000000000000000000000000000000</v>
      </c>
      <c r="V1805" s="197"/>
      <c r="W1805" s="75">
        <f t="shared" si="146"/>
        <v>0</v>
      </c>
      <c r="AE1805" s="479"/>
    </row>
    <row r="1806" spans="1:31" s="75" customFormat="1" ht="13.5" x14ac:dyDescent="0.2">
      <c r="A1806" s="211">
        <v>1803</v>
      </c>
      <c r="B1806" s="212" t="s">
        <v>6600</v>
      </c>
      <c r="C1806" s="213" t="s">
        <v>6600</v>
      </c>
      <c r="D1806" s="213" t="s">
        <v>6600</v>
      </c>
      <c r="E1806" s="213" t="s">
        <v>6600</v>
      </c>
      <c r="F1806" s="213" t="s">
        <v>6600</v>
      </c>
      <c r="G1806" s="214" t="s">
        <v>6600</v>
      </c>
      <c r="H1806" s="208" t="str">
        <f>IF(Input!F$4="GMH_OECC",J1806,IF(Input!F$4="GMH_XOEC",L1806,IF(Input!F$4="GMH_Korea",N1806,IF(Input!F$4="GMH_EU",P1806,IF(Input!F$4="Skysuper",#REF!,IF(Input!F$4="SkyII",#REF!,IF(Input!F$4="XO-8000",#REF!, "FALSE")))))))</f>
        <v>00</v>
      </c>
      <c r="I1806" s="209">
        <f>IF(Input!F$4="GMH_OECC",K1806,IF(Input!F$4="GMH_XOEC",M1806,IF(Input!F$4="GMH_Korea",O1806,IF(Input!F$4="GMH_EU",Q1806,IF(Input!F$4="Skysuper",#REF!,IF(Input!F$4="SkyII",#REF!,IF(Input!F$4="XO-8000",#REF!, "FALSE")))))))</f>
        <v>0</v>
      </c>
      <c r="J1806" s="210" t="s">
        <v>10359</v>
      </c>
      <c r="K1806" s="268">
        <v>0</v>
      </c>
      <c r="L1806" s="270" t="s">
        <v>10359</v>
      </c>
      <c r="M1806" s="270">
        <v>0</v>
      </c>
      <c r="N1806" s="270" t="s">
        <v>10359</v>
      </c>
      <c r="O1806" s="270">
        <v>0</v>
      </c>
      <c r="P1806" s="270" t="s">
        <v>10359</v>
      </c>
      <c r="Q1806" s="270">
        <v>0</v>
      </c>
      <c r="R1806" s="74"/>
      <c r="S1806" s="75" t="str">
        <f t="shared" si="144"/>
        <v>0000</v>
      </c>
      <c r="T1806" s="75" t="str">
        <f t="shared" si="145"/>
        <v>00000000000000000000000000000000</v>
      </c>
      <c r="V1806" s="197"/>
      <c r="W1806" s="75">
        <f t="shared" si="146"/>
        <v>0</v>
      </c>
      <c r="AE1806" s="479"/>
    </row>
    <row r="1807" spans="1:31" s="75" customFormat="1" ht="13.5" x14ac:dyDescent="0.2">
      <c r="A1807" s="211">
        <v>1804</v>
      </c>
      <c r="B1807" s="212" t="s">
        <v>6600</v>
      </c>
      <c r="C1807" s="213" t="s">
        <v>6600</v>
      </c>
      <c r="D1807" s="213" t="s">
        <v>6600</v>
      </c>
      <c r="E1807" s="213" t="s">
        <v>6600</v>
      </c>
      <c r="F1807" s="213" t="s">
        <v>6600</v>
      </c>
      <c r="G1807" s="214" t="s">
        <v>6600</v>
      </c>
      <c r="H1807" s="208" t="str">
        <f>IF(Input!F$4="GMH_OECC",J1807,IF(Input!F$4="GMH_XOEC",L1807,IF(Input!F$4="GMH_Korea",N1807,IF(Input!F$4="GMH_EU",P1807,IF(Input!F$4="Skysuper",#REF!,IF(Input!F$4="SkyII",#REF!,IF(Input!F$4="XO-8000",#REF!, "FALSE")))))))</f>
        <v>00</v>
      </c>
      <c r="I1807" s="209">
        <f>IF(Input!F$4="GMH_OECC",K1807,IF(Input!F$4="GMH_XOEC",M1807,IF(Input!F$4="GMH_Korea",O1807,IF(Input!F$4="GMH_EU",Q1807,IF(Input!F$4="Skysuper",#REF!,IF(Input!F$4="SkyII",#REF!,IF(Input!F$4="XO-8000",#REF!, "FALSE")))))))</f>
        <v>0</v>
      </c>
      <c r="J1807" s="210" t="s">
        <v>10359</v>
      </c>
      <c r="K1807" s="268">
        <v>0</v>
      </c>
      <c r="L1807" s="270" t="s">
        <v>10359</v>
      </c>
      <c r="M1807" s="270">
        <v>0</v>
      </c>
      <c r="N1807" s="270" t="s">
        <v>10359</v>
      </c>
      <c r="O1807" s="270">
        <v>0</v>
      </c>
      <c r="P1807" s="270" t="s">
        <v>10359</v>
      </c>
      <c r="Q1807" s="270">
        <v>0</v>
      </c>
      <c r="R1807" s="74"/>
      <c r="S1807" s="75" t="str">
        <f t="shared" si="144"/>
        <v>0000</v>
      </c>
      <c r="T1807" s="75" t="str">
        <f t="shared" si="145"/>
        <v>00000000000000000000000000000000</v>
      </c>
      <c r="V1807" s="197"/>
      <c r="W1807" s="75">
        <f t="shared" si="146"/>
        <v>0</v>
      </c>
      <c r="AE1807" s="479"/>
    </row>
    <row r="1808" spans="1:31" s="75" customFormat="1" ht="13.5" x14ac:dyDescent="0.2">
      <c r="A1808" s="211">
        <v>1805</v>
      </c>
      <c r="B1808" s="212" t="s">
        <v>6600</v>
      </c>
      <c r="C1808" s="213" t="s">
        <v>6600</v>
      </c>
      <c r="D1808" s="213" t="s">
        <v>6600</v>
      </c>
      <c r="E1808" s="213" t="s">
        <v>6600</v>
      </c>
      <c r="F1808" s="213" t="s">
        <v>6600</v>
      </c>
      <c r="G1808" s="214" t="s">
        <v>6600</v>
      </c>
      <c r="H1808" s="208" t="str">
        <f>IF(Input!F$4="GMH_OECC",J1808,IF(Input!F$4="GMH_XOEC",L1808,IF(Input!F$4="GMH_Korea",N1808,IF(Input!F$4="GMH_EU",P1808,IF(Input!F$4="Skysuper",#REF!,IF(Input!F$4="SkyII",#REF!,IF(Input!F$4="XO-8000",#REF!, "FALSE")))))))</f>
        <v>00</v>
      </c>
      <c r="I1808" s="209">
        <f>IF(Input!F$4="GMH_OECC",K1808,IF(Input!F$4="GMH_XOEC",M1808,IF(Input!F$4="GMH_Korea",O1808,IF(Input!F$4="GMH_EU",Q1808,IF(Input!F$4="Skysuper",#REF!,IF(Input!F$4="SkyII",#REF!,IF(Input!F$4="XO-8000",#REF!, "FALSE")))))))</f>
        <v>0</v>
      </c>
      <c r="J1808" s="210" t="s">
        <v>10359</v>
      </c>
      <c r="K1808" s="268">
        <v>0</v>
      </c>
      <c r="L1808" s="270" t="s">
        <v>10359</v>
      </c>
      <c r="M1808" s="270">
        <v>0</v>
      </c>
      <c r="N1808" s="270" t="s">
        <v>10359</v>
      </c>
      <c r="O1808" s="270">
        <v>0</v>
      </c>
      <c r="P1808" s="270" t="s">
        <v>10359</v>
      </c>
      <c r="Q1808" s="270">
        <v>0</v>
      </c>
      <c r="R1808" s="74"/>
      <c r="S1808" s="75" t="str">
        <f t="shared" si="144"/>
        <v>0000</v>
      </c>
      <c r="T1808" s="75" t="str">
        <f t="shared" si="145"/>
        <v>00000000000000000000000000000000</v>
      </c>
      <c r="V1808" s="197"/>
      <c r="W1808" s="75">
        <f t="shared" si="146"/>
        <v>0</v>
      </c>
      <c r="AE1808" s="479"/>
    </row>
    <row r="1809" spans="1:31" s="75" customFormat="1" ht="13.5" x14ac:dyDescent="0.2">
      <c r="A1809" s="211">
        <v>1806</v>
      </c>
      <c r="B1809" s="212" t="s">
        <v>6600</v>
      </c>
      <c r="C1809" s="213" t="s">
        <v>6600</v>
      </c>
      <c r="D1809" s="213" t="s">
        <v>6600</v>
      </c>
      <c r="E1809" s="213" t="s">
        <v>6600</v>
      </c>
      <c r="F1809" s="213" t="s">
        <v>6600</v>
      </c>
      <c r="G1809" s="214" t="s">
        <v>6600</v>
      </c>
      <c r="H1809" s="208" t="str">
        <f>IF(Input!F$4="GMH_OECC",J1809,IF(Input!F$4="GMH_XOEC",L1809,IF(Input!F$4="GMH_Korea",N1809,IF(Input!F$4="GMH_EU",P1809,IF(Input!F$4="Skysuper",#REF!,IF(Input!F$4="SkyII",#REF!,IF(Input!F$4="XO-8000",#REF!, "FALSE")))))))</f>
        <v>00</v>
      </c>
      <c r="I1809" s="209">
        <f>IF(Input!F$4="GMH_OECC",K1809,IF(Input!F$4="GMH_XOEC",M1809,IF(Input!F$4="GMH_Korea",O1809,IF(Input!F$4="GMH_EU",Q1809,IF(Input!F$4="Skysuper",#REF!,IF(Input!F$4="SkyII",#REF!,IF(Input!F$4="XO-8000",#REF!, "FALSE")))))))</f>
        <v>0</v>
      </c>
      <c r="J1809" s="210" t="s">
        <v>10359</v>
      </c>
      <c r="K1809" s="268">
        <v>0</v>
      </c>
      <c r="L1809" s="270" t="s">
        <v>10359</v>
      </c>
      <c r="M1809" s="270">
        <v>0</v>
      </c>
      <c r="N1809" s="270" t="s">
        <v>10359</v>
      </c>
      <c r="O1809" s="270">
        <v>0</v>
      </c>
      <c r="P1809" s="270" t="s">
        <v>10359</v>
      </c>
      <c r="Q1809" s="270">
        <v>0</v>
      </c>
      <c r="R1809" s="74"/>
      <c r="S1809" s="75" t="str">
        <f t="shared" si="144"/>
        <v>0000</v>
      </c>
      <c r="T1809" s="75" t="str">
        <f t="shared" si="145"/>
        <v>00000000000000000000000000000000</v>
      </c>
      <c r="V1809" s="197"/>
      <c r="W1809" s="75">
        <f t="shared" si="146"/>
        <v>0</v>
      </c>
      <c r="AE1809" s="479"/>
    </row>
    <row r="1810" spans="1:31" s="75" customFormat="1" ht="13.5" x14ac:dyDescent="0.2">
      <c r="A1810" s="211">
        <v>1807</v>
      </c>
      <c r="B1810" s="212" t="s">
        <v>6600</v>
      </c>
      <c r="C1810" s="213" t="s">
        <v>6600</v>
      </c>
      <c r="D1810" s="213" t="s">
        <v>6600</v>
      </c>
      <c r="E1810" s="213" t="s">
        <v>6600</v>
      </c>
      <c r="F1810" s="213" t="s">
        <v>6600</v>
      </c>
      <c r="G1810" s="214" t="s">
        <v>6600</v>
      </c>
      <c r="H1810" s="208" t="str">
        <f>IF(Input!F$4="GMH_OECC",J1810,IF(Input!F$4="GMH_XOEC",L1810,IF(Input!F$4="GMH_Korea",N1810,IF(Input!F$4="GMH_EU",P1810,IF(Input!F$4="Skysuper",#REF!,IF(Input!F$4="SkyII",#REF!,IF(Input!F$4="XO-8000",#REF!, "FALSE")))))))</f>
        <v>00</v>
      </c>
      <c r="I1810" s="209">
        <f>IF(Input!F$4="GMH_OECC",K1810,IF(Input!F$4="GMH_XOEC",M1810,IF(Input!F$4="GMH_Korea",O1810,IF(Input!F$4="GMH_EU",Q1810,IF(Input!F$4="Skysuper",#REF!,IF(Input!F$4="SkyII",#REF!,IF(Input!F$4="XO-8000",#REF!, "FALSE")))))))</f>
        <v>0</v>
      </c>
      <c r="J1810" s="210" t="s">
        <v>10359</v>
      </c>
      <c r="K1810" s="268">
        <v>0</v>
      </c>
      <c r="L1810" s="270" t="s">
        <v>10359</v>
      </c>
      <c r="M1810" s="270">
        <v>0</v>
      </c>
      <c r="N1810" s="270" t="s">
        <v>10359</v>
      </c>
      <c r="O1810" s="270">
        <v>0</v>
      </c>
      <c r="P1810" s="270" t="s">
        <v>10359</v>
      </c>
      <c r="Q1810" s="270">
        <v>0</v>
      </c>
      <c r="R1810" s="74"/>
      <c r="S1810" s="75" t="str">
        <f t="shared" si="144"/>
        <v>0000</v>
      </c>
      <c r="T1810" s="75" t="str">
        <f t="shared" si="145"/>
        <v>00000000000000000000000000000000</v>
      </c>
      <c r="V1810" s="197"/>
      <c r="W1810" s="75">
        <f t="shared" si="146"/>
        <v>0</v>
      </c>
      <c r="AE1810" s="479"/>
    </row>
    <row r="1811" spans="1:31" s="75" customFormat="1" ht="13.5" x14ac:dyDescent="0.2">
      <c r="A1811" s="211">
        <v>1808</v>
      </c>
      <c r="B1811" s="212" t="s">
        <v>6600</v>
      </c>
      <c r="C1811" s="213" t="s">
        <v>6600</v>
      </c>
      <c r="D1811" s="213" t="s">
        <v>6600</v>
      </c>
      <c r="E1811" s="213" t="s">
        <v>6600</v>
      </c>
      <c r="F1811" s="213" t="s">
        <v>6600</v>
      </c>
      <c r="G1811" s="214" t="s">
        <v>6600</v>
      </c>
      <c r="H1811" s="208" t="str">
        <f>IF(Input!F$4="GMH_OECC",J1811,IF(Input!F$4="GMH_XOEC",L1811,IF(Input!F$4="GMH_Korea",N1811,IF(Input!F$4="GMH_EU",P1811,IF(Input!F$4="Skysuper",#REF!,IF(Input!F$4="SkyII",#REF!,IF(Input!F$4="XO-8000",#REF!, "FALSE")))))))</f>
        <v>00</v>
      </c>
      <c r="I1811" s="209">
        <f>IF(Input!F$4="GMH_OECC",K1811,IF(Input!F$4="GMH_XOEC",M1811,IF(Input!F$4="GMH_Korea",O1811,IF(Input!F$4="GMH_EU",Q1811,IF(Input!F$4="Skysuper",#REF!,IF(Input!F$4="SkyII",#REF!,IF(Input!F$4="XO-8000",#REF!, "FALSE")))))))</f>
        <v>0</v>
      </c>
      <c r="J1811" s="210" t="s">
        <v>10359</v>
      </c>
      <c r="K1811" s="268">
        <v>0</v>
      </c>
      <c r="L1811" s="270" t="s">
        <v>10359</v>
      </c>
      <c r="M1811" s="270">
        <v>0</v>
      </c>
      <c r="N1811" s="270" t="s">
        <v>10359</v>
      </c>
      <c r="O1811" s="270">
        <v>0</v>
      </c>
      <c r="P1811" s="270" t="s">
        <v>10359</v>
      </c>
      <c r="Q1811" s="270">
        <v>0</v>
      </c>
      <c r="R1811" s="74"/>
      <c r="S1811" s="75" t="str">
        <f t="shared" si="144"/>
        <v>0000</v>
      </c>
      <c r="T1811" s="75" t="str">
        <f t="shared" si="145"/>
        <v>00000000000000000000000000000000</v>
      </c>
      <c r="V1811" s="197"/>
      <c r="W1811" s="75">
        <f t="shared" si="146"/>
        <v>0</v>
      </c>
      <c r="AE1811" s="479"/>
    </row>
    <row r="1812" spans="1:31" s="75" customFormat="1" ht="13.5" x14ac:dyDescent="0.2">
      <c r="A1812" s="211">
        <v>1809</v>
      </c>
      <c r="B1812" s="212" t="s">
        <v>6600</v>
      </c>
      <c r="C1812" s="213" t="s">
        <v>6600</v>
      </c>
      <c r="D1812" s="213" t="s">
        <v>6600</v>
      </c>
      <c r="E1812" s="213" t="s">
        <v>6600</v>
      </c>
      <c r="F1812" s="213" t="s">
        <v>6600</v>
      </c>
      <c r="G1812" s="214" t="s">
        <v>6600</v>
      </c>
      <c r="H1812" s="208" t="str">
        <f>IF(Input!F$4="GMH_OECC",J1812,IF(Input!F$4="GMH_XOEC",L1812,IF(Input!F$4="GMH_Korea",N1812,IF(Input!F$4="GMH_EU",P1812,IF(Input!F$4="Skysuper",#REF!,IF(Input!F$4="SkyII",#REF!,IF(Input!F$4="XO-8000",#REF!, "FALSE")))))))</f>
        <v>00</v>
      </c>
      <c r="I1812" s="209">
        <f>IF(Input!F$4="GMH_OECC",K1812,IF(Input!F$4="GMH_XOEC",M1812,IF(Input!F$4="GMH_Korea",O1812,IF(Input!F$4="GMH_EU",Q1812,IF(Input!F$4="Skysuper",#REF!,IF(Input!F$4="SkyII",#REF!,IF(Input!F$4="XO-8000",#REF!, "FALSE")))))))</f>
        <v>0</v>
      </c>
      <c r="J1812" s="210" t="s">
        <v>10359</v>
      </c>
      <c r="K1812" s="268">
        <v>0</v>
      </c>
      <c r="L1812" s="270" t="s">
        <v>10359</v>
      </c>
      <c r="M1812" s="270">
        <v>0</v>
      </c>
      <c r="N1812" s="270" t="s">
        <v>10359</v>
      </c>
      <c r="O1812" s="270">
        <v>0</v>
      </c>
      <c r="P1812" s="270" t="s">
        <v>10359</v>
      </c>
      <c r="Q1812" s="270">
        <v>0</v>
      </c>
      <c r="R1812" s="74"/>
      <c r="S1812" s="75" t="str">
        <f t="shared" si="144"/>
        <v>0000</v>
      </c>
      <c r="T1812" s="75" t="str">
        <f t="shared" si="145"/>
        <v>00000000000000000000000000000000</v>
      </c>
      <c r="V1812" s="197"/>
      <c r="W1812" s="75">
        <f t="shared" si="146"/>
        <v>0</v>
      </c>
      <c r="AE1812" s="479"/>
    </row>
    <row r="1813" spans="1:31" s="75" customFormat="1" ht="13.5" x14ac:dyDescent="0.2">
      <c r="A1813" s="211">
        <v>1810</v>
      </c>
      <c r="B1813" s="212" t="s">
        <v>6600</v>
      </c>
      <c r="C1813" s="213" t="s">
        <v>6600</v>
      </c>
      <c r="D1813" s="213" t="s">
        <v>6600</v>
      </c>
      <c r="E1813" s="213" t="s">
        <v>6600</v>
      </c>
      <c r="F1813" s="213" t="s">
        <v>6600</v>
      </c>
      <c r="G1813" s="214" t="s">
        <v>6600</v>
      </c>
      <c r="H1813" s="208" t="str">
        <f>IF(Input!F$4="GMH_OECC",J1813,IF(Input!F$4="GMH_XOEC",L1813,IF(Input!F$4="GMH_Korea",N1813,IF(Input!F$4="GMH_EU",P1813,IF(Input!F$4="Skysuper",#REF!,IF(Input!F$4="SkyII",#REF!,IF(Input!F$4="XO-8000",#REF!, "FALSE")))))))</f>
        <v>00</v>
      </c>
      <c r="I1813" s="209">
        <f>IF(Input!F$4="GMH_OECC",K1813,IF(Input!F$4="GMH_XOEC",M1813,IF(Input!F$4="GMH_Korea",O1813,IF(Input!F$4="GMH_EU",Q1813,IF(Input!F$4="Skysuper",#REF!,IF(Input!F$4="SkyII",#REF!,IF(Input!F$4="XO-8000",#REF!, "FALSE")))))))</f>
        <v>0</v>
      </c>
      <c r="J1813" s="210" t="s">
        <v>10359</v>
      </c>
      <c r="K1813" s="268">
        <v>0</v>
      </c>
      <c r="L1813" s="270" t="s">
        <v>10359</v>
      </c>
      <c r="M1813" s="270">
        <v>0</v>
      </c>
      <c r="N1813" s="270" t="s">
        <v>10359</v>
      </c>
      <c r="O1813" s="270">
        <v>0</v>
      </c>
      <c r="P1813" s="270" t="s">
        <v>10359</v>
      </c>
      <c r="Q1813" s="270">
        <v>0</v>
      </c>
      <c r="R1813" s="74"/>
      <c r="S1813" s="75" t="str">
        <f t="shared" si="144"/>
        <v>0000</v>
      </c>
      <c r="T1813" s="75" t="str">
        <f t="shared" si="145"/>
        <v>00000000000000000000000000000000</v>
      </c>
      <c r="V1813" s="197"/>
      <c r="W1813" s="75">
        <f t="shared" si="146"/>
        <v>0</v>
      </c>
      <c r="AE1813" s="479"/>
    </row>
    <row r="1814" spans="1:31" s="75" customFormat="1" ht="13.5" x14ac:dyDescent="0.2">
      <c r="A1814" s="211">
        <v>1811</v>
      </c>
      <c r="B1814" s="212" t="s">
        <v>6600</v>
      </c>
      <c r="C1814" s="213" t="s">
        <v>6600</v>
      </c>
      <c r="D1814" s="213" t="s">
        <v>6600</v>
      </c>
      <c r="E1814" s="213" t="s">
        <v>6600</v>
      </c>
      <c r="F1814" s="213" t="s">
        <v>6600</v>
      </c>
      <c r="G1814" s="214" t="s">
        <v>6600</v>
      </c>
      <c r="H1814" s="208" t="str">
        <f>IF(Input!F$4="GMH_OECC",J1814,IF(Input!F$4="GMH_XOEC",L1814,IF(Input!F$4="GMH_Korea",N1814,IF(Input!F$4="GMH_EU",P1814,IF(Input!F$4="Skysuper",#REF!,IF(Input!F$4="SkyII",#REF!,IF(Input!F$4="XO-8000",#REF!, "FALSE")))))))</f>
        <v>00</v>
      </c>
      <c r="I1814" s="209">
        <f>IF(Input!F$4="GMH_OECC",K1814,IF(Input!F$4="GMH_XOEC",M1814,IF(Input!F$4="GMH_Korea",O1814,IF(Input!F$4="GMH_EU",Q1814,IF(Input!F$4="Skysuper",#REF!,IF(Input!F$4="SkyII",#REF!,IF(Input!F$4="XO-8000",#REF!, "FALSE")))))))</f>
        <v>0</v>
      </c>
      <c r="J1814" s="210" t="s">
        <v>10359</v>
      </c>
      <c r="K1814" s="268">
        <v>0</v>
      </c>
      <c r="L1814" s="270" t="s">
        <v>10359</v>
      </c>
      <c r="M1814" s="270">
        <v>0</v>
      </c>
      <c r="N1814" s="270" t="s">
        <v>10359</v>
      </c>
      <c r="O1814" s="270">
        <v>0</v>
      </c>
      <c r="P1814" s="270" t="s">
        <v>10359</v>
      </c>
      <c r="Q1814" s="270">
        <v>0</v>
      </c>
      <c r="R1814" s="74"/>
      <c r="S1814" s="75" t="str">
        <f t="shared" si="144"/>
        <v>0000</v>
      </c>
      <c r="T1814" s="75" t="str">
        <f t="shared" si="145"/>
        <v>00000000000000000000000000000000</v>
      </c>
      <c r="V1814" s="197"/>
      <c r="W1814" s="75">
        <f t="shared" si="146"/>
        <v>0</v>
      </c>
      <c r="AE1814" s="479"/>
    </row>
    <row r="1815" spans="1:31" s="75" customFormat="1" ht="13.5" x14ac:dyDescent="0.2">
      <c r="A1815" s="211">
        <v>1812</v>
      </c>
      <c r="B1815" s="212" t="s">
        <v>6600</v>
      </c>
      <c r="C1815" s="213" t="s">
        <v>6600</v>
      </c>
      <c r="D1815" s="213" t="s">
        <v>6600</v>
      </c>
      <c r="E1815" s="213" t="s">
        <v>6600</v>
      </c>
      <c r="F1815" s="213" t="s">
        <v>6600</v>
      </c>
      <c r="G1815" s="214" t="s">
        <v>6600</v>
      </c>
      <c r="H1815" s="208" t="str">
        <f>IF(Input!F$4="GMH_OECC",J1815,IF(Input!F$4="GMH_XOEC",L1815,IF(Input!F$4="GMH_Korea",N1815,IF(Input!F$4="GMH_EU",P1815,IF(Input!F$4="Skysuper",#REF!,IF(Input!F$4="SkyII",#REF!,IF(Input!F$4="XO-8000",#REF!, "FALSE")))))))</f>
        <v>00</v>
      </c>
      <c r="I1815" s="209">
        <f>IF(Input!F$4="GMH_OECC",K1815,IF(Input!F$4="GMH_XOEC",M1815,IF(Input!F$4="GMH_Korea",O1815,IF(Input!F$4="GMH_EU",Q1815,IF(Input!F$4="Skysuper",#REF!,IF(Input!F$4="SkyII",#REF!,IF(Input!F$4="XO-8000",#REF!, "FALSE")))))))</f>
        <v>0</v>
      </c>
      <c r="J1815" s="210" t="s">
        <v>10359</v>
      </c>
      <c r="K1815" s="268">
        <v>0</v>
      </c>
      <c r="L1815" s="270" t="s">
        <v>10359</v>
      </c>
      <c r="M1815" s="270">
        <v>0</v>
      </c>
      <c r="N1815" s="270" t="s">
        <v>10359</v>
      </c>
      <c r="O1815" s="270">
        <v>0</v>
      </c>
      <c r="P1815" s="270" t="s">
        <v>10359</v>
      </c>
      <c r="Q1815" s="270">
        <v>0</v>
      </c>
      <c r="R1815" s="74"/>
      <c r="S1815" s="75" t="str">
        <f t="shared" si="144"/>
        <v>0000</v>
      </c>
      <c r="T1815" s="75" t="str">
        <f t="shared" si="145"/>
        <v>00000000000000000000000000000000</v>
      </c>
      <c r="V1815" s="197"/>
      <c r="W1815" s="75">
        <f t="shared" si="146"/>
        <v>0</v>
      </c>
      <c r="AE1815" s="479"/>
    </row>
    <row r="1816" spans="1:31" s="75" customFormat="1" ht="13.5" x14ac:dyDescent="0.2">
      <c r="A1816" s="211">
        <v>1813</v>
      </c>
      <c r="B1816" s="212" t="s">
        <v>6600</v>
      </c>
      <c r="C1816" s="213" t="s">
        <v>6600</v>
      </c>
      <c r="D1816" s="213" t="s">
        <v>6600</v>
      </c>
      <c r="E1816" s="213" t="s">
        <v>6600</v>
      </c>
      <c r="F1816" s="213" t="s">
        <v>6600</v>
      </c>
      <c r="G1816" s="214" t="s">
        <v>6600</v>
      </c>
      <c r="H1816" s="208" t="str">
        <f>IF(Input!F$4="GMH_OECC",J1816,IF(Input!F$4="GMH_XOEC",L1816,IF(Input!F$4="GMH_Korea",N1816,IF(Input!F$4="GMH_EU",P1816,IF(Input!F$4="Skysuper",#REF!,IF(Input!F$4="SkyII",#REF!,IF(Input!F$4="XO-8000",#REF!, "FALSE")))))))</f>
        <v>00</v>
      </c>
      <c r="I1816" s="209">
        <f>IF(Input!F$4="GMH_OECC",K1816,IF(Input!F$4="GMH_XOEC",M1816,IF(Input!F$4="GMH_Korea",O1816,IF(Input!F$4="GMH_EU",Q1816,IF(Input!F$4="Skysuper",#REF!,IF(Input!F$4="SkyII",#REF!,IF(Input!F$4="XO-8000",#REF!, "FALSE")))))))</f>
        <v>0</v>
      </c>
      <c r="J1816" s="210" t="s">
        <v>10359</v>
      </c>
      <c r="K1816" s="268">
        <v>0</v>
      </c>
      <c r="L1816" s="270" t="s">
        <v>10359</v>
      </c>
      <c r="M1816" s="270">
        <v>0</v>
      </c>
      <c r="N1816" s="270" t="s">
        <v>10359</v>
      </c>
      <c r="O1816" s="270">
        <v>0</v>
      </c>
      <c r="P1816" s="270" t="s">
        <v>10359</v>
      </c>
      <c r="Q1816" s="270">
        <v>0</v>
      </c>
      <c r="R1816" s="74"/>
      <c r="S1816" s="75" t="str">
        <f t="shared" si="144"/>
        <v>0000</v>
      </c>
      <c r="T1816" s="75" t="str">
        <f t="shared" si="145"/>
        <v>00000000000000000000000000000000</v>
      </c>
      <c r="V1816" s="197"/>
      <c r="W1816" s="75">
        <f t="shared" si="146"/>
        <v>0</v>
      </c>
      <c r="AE1816" s="479"/>
    </row>
    <row r="1817" spans="1:31" s="75" customFormat="1" ht="13.5" x14ac:dyDescent="0.2">
      <c r="A1817" s="211">
        <v>1814</v>
      </c>
      <c r="B1817" s="212" t="s">
        <v>6600</v>
      </c>
      <c r="C1817" s="213" t="s">
        <v>6600</v>
      </c>
      <c r="D1817" s="213" t="s">
        <v>6600</v>
      </c>
      <c r="E1817" s="213" t="s">
        <v>6600</v>
      </c>
      <c r="F1817" s="213" t="s">
        <v>6600</v>
      </c>
      <c r="G1817" s="214" t="s">
        <v>6600</v>
      </c>
      <c r="H1817" s="208" t="str">
        <f>IF(Input!F$4="GMH_OECC",J1817,IF(Input!F$4="GMH_XOEC",L1817,IF(Input!F$4="GMH_Korea",N1817,IF(Input!F$4="GMH_EU",P1817,IF(Input!F$4="Skysuper",#REF!,IF(Input!F$4="SkyII",#REF!,IF(Input!F$4="XO-8000",#REF!, "FALSE")))))))</f>
        <v>00</v>
      </c>
      <c r="I1817" s="209">
        <f>IF(Input!F$4="GMH_OECC",K1817,IF(Input!F$4="GMH_XOEC",M1817,IF(Input!F$4="GMH_Korea",O1817,IF(Input!F$4="GMH_EU",Q1817,IF(Input!F$4="Skysuper",#REF!,IF(Input!F$4="SkyII",#REF!,IF(Input!F$4="XO-8000",#REF!, "FALSE")))))))</f>
        <v>0</v>
      </c>
      <c r="J1817" s="210" t="s">
        <v>10359</v>
      </c>
      <c r="K1817" s="268">
        <v>0</v>
      </c>
      <c r="L1817" s="270" t="s">
        <v>10359</v>
      </c>
      <c r="M1817" s="270">
        <v>0</v>
      </c>
      <c r="N1817" s="270" t="s">
        <v>10359</v>
      </c>
      <c r="O1817" s="270">
        <v>0</v>
      </c>
      <c r="P1817" s="270" t="s">
        <v>10359</v>
      </c>
      <c r="Q1817" s="270">
        <v>0</v>
      </c>
      <c r="R1817" s="74"/>
      <c r="S1817" s="75" t="str">
        <f t="shared" si="144"/>
        <v>0000</v>
      </c>
      <c r="T1817" s="75" t="str">
        <f t="shared" si="145"/>
        <v>00000000000000000000000000000000</v>
      </c>
      <c r="V1817" s="197"/>
      <c r="W1817" s="75">
        <f t="shared" si="146"/>
        <v>0</v>
      </c>
      <c r="AE1817" s="479"/>
    </row>
    <row r="1818" spans="1:31" s="75" customFormat="1" ht="13.5" x14ac:dyDescent="0.2">
      <c r="A1818" s="211">
        <v>1815</v>
      </c>
      <c r="B1818" s="212" t="s">
        <v>6600</v>
      </c>
      <c r="C1818" s="213" t="s">
        <v>6600</v>
      </c>
      <c r="D1818" s="213" t="s">
        <v>6600</v>
      </c>
      <c r="E1818" s="213" t="s">
        <v>6600</v>
      </c>
      <c r="F1818" s="213" t="s">
        <v>6600</v>
      </c>
      <c r="G1818" s="214" t="s">
        <v>6600</v>
      </c>
      <c r="H1818" s="208" t="str">
        <f>IF(Input!F$4="GMH_OECC",J1818,IF(Input!F$4="GMH_XOEC",L1818,IF(Input!F$4="GMH_Korea",N1818,IF(Input!F$4="GMH_EU",P1818,IF(Input!F$4="Skysuper",#REF!,IF(Input!F$4="SkyII",#REF!,IF(Input!F$4="XO-8000",#REF!, "FALSE")))))))</f>
        <v>00</v>
      </c>
      <c r="I1818" s="209">
        <f>IF(Input!F$4="GMH_OECC",K1818,IF(Input!F$4="GMH_XOEC",M1818,IF(Input!F$4="GMH_Korea",O1818,IF(Input!F$4="GMH_EU",Q1818,IF(Input!F$4="Skysuper",#REF!,IF(Input!F$4="SkyII",#REF!,IF(Input!F$4="XO-8000",#REF!, "FALSE")))))))</f>
        <v>0</v>
      </c>
      <c r="J1818" s="210" t="s">
        <v>10359</v>
      </c>
      <c r="K1818" s="268">
        <v>0</v>
      </c>
      <c r="L1818" s="270" t="s">
        <v>10359</v>
      </c>
      <c r="M1818" s="270">
        <v>0</v>
      </c>
      <c r="N1818" s="270" t="s">
        <v>10359</v>
      </c>
      <c r="O1818" s="270">
        <v>0</v>
      </c>
      <c r="P1818" s="270" t="s">
        <v>10359</v>
      </c>
      <c r="Q1818" s="270">
        <v>0</v>
      </c>
      <c r="R1818" s="74"/>
      <c r="S1818" s="75" t="str">
        <f t="shared" si="144"/>
        <v>0000</v>
      </c>
      <c r="T1818" s="75" t="str">
        <f t="shared" si="145"/>
        <v>00000000000000000000000000000000</v>
      </c>
      <c r="V1818" s="197"/>
      <c r="W1818" s="75">
        <f t="shared" si="146"/>
        <v>0</v>
      </c>
      <c r="AE1818" s="479"/>
    </row>
    <row r="1819" spans="1:31" s="75" customFormat="1" ht="13.5" x14ac:dyDescent="0.2">
      <c r="A1819" s="211">
        <v>1816</v>
      </c>
      <c r="B1819" s="212" t="s">
        <v>6600</v>
      </c>
      <c r="C1819" s="213" t="s">
        <v>6600</v>
      </c>
      <c r="D1819" s="213" t="s">
        <v>6600</v>
      </c>
      <c r="E1819" s="213" t="s">
        <v>6600</v>
      </c>
      <c r="F1819" s="213" t="s">
        <v>6600</v>
      </c>
      <c r="G1819" s="214" t="s">
        <v>6600</v>
      </c>
      <c r="H1819" s="208" t="str">
        <f>IF(Input!F$4="GMH_OECC",J1819,IF(Input!F$4="GMH_XOEC",L1819,IF(Input!F$4="GMH_Korea",N1819,IF(Input!F$4="GMH_EU",P1819,IF(Input!F$4="Skysuper",#REF!,IF(Input!F$4="SkyII",#REF!,IF(Input!F$4="XO-8000",#REF!, "FALSE")))))))</f>
        <v>00</v>
      </c>
      <c r="I1819" s="209">
        <f>IF(Input!F$4="GMH_OECC",K1819,IF(Input!F$4="GMH_XOEC",M1819,IF(Input!F$4="GMH_Korea",O1819,IF(Input!F$4="GMH_EU",Q1819,IF(Input!F$4="Skysuper",#REF!,IF(Input!F$4="SkyII",#REF!,IF(Input!F$4="XO-8000",#REF!, "FALSE")))))))</f>
        <v>0</v>
      </c>
      <c r="J1819" s="210" t="s">
        <v>10359</v>
      </c>
      <c r="K1819" s="268">
        <v>0</v>
      </c>
      <c r="L1819" s="270" t="s">
        <v>10359</v>
      </c>
      <c r="M1819" s="270">
        <v>0</v>
      </c>
      <c r="N1819" s="270" t="s">
        <v>10359</v>
      </c>
      <c r="O1819" s="270">
        <v>0</v>
      </c>
      <c r="P1819" s="270" t="s">
        <v>10359</v>
      </c>
      <c r="Q1819" s="270">
        <v>0</v>
      </c>
      <c r="R1819" s="74"/>
      <c r="S1819" s="75" t="str">
        <f t="shared" si="144"/>
        <v>0000</v>
      </c>
      <c r="T1819" s="75" t="str">
        <f t="shared" si="145"/>
        <v>00000000000000000000000000000000</v>
      </c>
      <c r="V1819" s="197"/>
      <c r="W1819" s="75">
        <f t="shared" si="146"/>
        <v>0</v>
      </c>
      <c r="AE1819" s="479"/>
    </row>
    <row r="1820" spans="1:31" s="75" customFormat="1" ht="13.5" x14ac:dyDescent="0.2">
      <c r="A1820" s="211">
        <v>1817</v>
      </c>
      <c r="B1820" s="212" t="s">
        <v>6600</v>
      </c>
      <c r="C1820" s="213" t="s">
        <v>6600</v>
      </c>
      <c r="D1820" s="213" t="s">
        <v>6600</v>
      </c>
      <c r="E1820" s="213" t="s">
        <v>6600</v>
      </c>
      <c r="F1820" s="213" t="s">
        <v>6600</v>
      </c>
      <c r="G1820" s="214" t="s">
        <v>6600</v>
      </c>
      <c r="H1820" s="208" t="str">
        <f>IF(Input!F$4="GMH_OECC",J1820,IF(Input!F$4="GMH_XOEC",L1820,IF(Input!F$4="GMH_Korea",N1820,IF(Input!F$4="GMH_EU",P1820,IF(Input!F$4="Skysuper",#REF!,IF(Input!F$4="SkyII",#REF!,IF(Input!F$4="XO-8000",#REF!, "FALSE")))))))</f>
        <v>00</v>
      </c>
      <c r="I1820" s="209">
        <f>IF(Input!F$4="GMH_OECC",K1820,IF(Input!F$4="GMH_XOEC",M1820,IF(Input!F$4="GMH_Korea",O1820,IF(Input!F$4="GMH_EU",Q1820,IF(Input!F$4="Skysuper",#REF!,IF(Input!F$4="SkyII",#REF!,IF(Input!F$4="XO-8000",#REF!, "FALSE")))))))</f>
        <v>0</v>
      </c>
      <c r="J1820" s="210" t="s">
        <v>10359</v>
      </c>
      <c r="K1820" s="268">
        <v>0</v>
      </c>
      <c r="L1820" s="270" t="s">
        <v>10359</v>
      </c>
      <c r="M1820" s="270">
        <v>0</v>
      </c>
      <c r="N1820" s="270" t="s">
        <v>10359</v>
      </c>
      <c r="O1820" s="270">
        <v>0</v>
      </c>
      <c r="P1820" s="270" t="s">
        <v>10359</v>
      </c>
      <c r="Q1820" s="270">
        <v>0</v>
      </c>
      <c r="R1820" s="74"/>
      <c r="S1820" s="75" t="str">
        <f t="shared" si="144"/>
        <v>0000</v>
      </c>
      <c r="T1820" s="75" t="str">
        <f t="shared" si="145"/>
        <v>00000000000000000000000000000000</v>
      </c>
      <c r="V1820" s="197"/>
      <c r="W1820" s="75">
        <f t="shared" si="146"/>
        <v>0</v>
      </c>
      <c r="AE1820" s="479"/>
    </row>
    <row r="1821" spans="1:31" s="75" customFormat="1" ht="13.5" x14ac:dyDescent="0.2">
      <c r="A1821" s="211">
        <v>1818</v>
      </c>
      <c r="B1821" s="212" t="s">
        <v>6600</v>
      </c>
      <c r="C1821" s="213" t="s">
        <v>6600</v>
      </c>
      <c r="D1821" s="213" t="s">
        <v>6600</v>
      </c>
      <c r="E1821" s="213" t="s">
        <v>6600</v>
      </c>
      <c r="F1821" s="213" t="s">
        <v>6600</v>
      </c>
      <c r="G1821" s="214" t="s">
        <v>6600</v>
      </c>
      <c r="H1821" s="208" t="str">
        <f>IF(Input!F$4="GMH_OECC",J1821,IF(Input!F$4="GMH_XOEC",L1821,IF(Input!F$4="GMH_Korea",N1821,IF(Input!F$4="GMH_EU",P1821,IF(Input!F$4="Skysuper",#REF!,IF(Input!F$4="SkyII",#REF!,IF(Input!F$4="XO-8000",#REF!, "FALSE")))))))</f>
        <v>00</v>
      </c>
      <c r="I1821" s="209">
        <f>IF(Input!F$4="GMH_OECC",K1821,IF(Input!F$4="GMH_XOEC",M1821,IF(Input!F$4="GMH_Korea",O1821,IF(Input!F$4="GMH_EU",Q1821,IF(Input!F$4="Skysuper",#REF!,IF(Input!F$4="SkyII",#REF!,IF(Input!F$4="XO-8000",#REF!, "FALSE")))))))</f>
        <v>0</v>
      </c>
      <c r="J1821" s="210" t="s">
        <v>10359</v>
      </c>
      <c r="K1821" s="268">
        <v>0</v>
      </c>
      <c r="L1821" s="270" t="s">
        <v>10359</v>
      </c>
      <c r="M1821" s="270">
        <v>0</v>
      </c>
      <c r="N1821" s="270" t="s">
        <v>10359</v>
      </c>
      <c r="O1821" s="270">
        <v>0</v>
      </c>
      <c r="P1821" s="270" t="s">
        <v>10359</v>
      </c>
      <c r="Q1821" s="270">
        <v>0</v>
      </c>
      <c r="R1821" s="74"/>
      <c r="S1821" s="75" t="str">
        <f t="shared" si="144"/>
        <v>0000</v>
      </c>
      <c r="T1821" s="75" t="str">
        <f t="shared" si="145"/>
        <v>00000000000000000000000000000000</v>
      </c>
      <c r="V1821" s="197"/>
      <c r="W1821" s="75">
        <f t="shared" si="146"/>
        <v>0</v>
      </c>
      <c r="AE1821" s="479"/>
    </row>
    <row r="1822" spans="1:31" s="75" customFormat="1" ht="13.5" x14ac:dyDescent="0.2">
      <c r="A1822" s="211">
        <v>1819</v>
      </c>
      <c r="B1822" s="212" t="s">
        <v>6600</v>
      </c>
      <c r="C1822" s="213" t="s">
        <v>6600</v>
      </c>
      <c r="D1822" s="213" t="s">
        <v>6600</v>
      </c>
      <c r="E1822" s="213" t="s">
        <v>6600</v>
      </c>
      <c r="F1822" s="213" t="s">
        <v>6600</v>
      </c>
      <c r="G1822" s="214" t="s">
        <v>6600</v>
      </c>
      <c r="H1822" s="208" t="str">
        <f>IF(Input!F$4="GMH_OECC",J1822,IF(Input!F$4="GMH_XOEC",L1822,IF(Input!F$4="GMH_Korea",N1822,IF(Input!F$4="GMH_EU",P1822,IF(Input!F$4="Skysuper",#REF!,IF(Input!F$4="SkyII",#REF!,IF(Input!F$4="XO-8000",#REF!, "FALSE")))))))</f>
        <v>00</v>
      </c>
      <c r="I1822" s="209">
        <f>IF(Input!F$4="GMH_OECC",K1822,IF(Input!F$4="GMH_XOEC",M1822,IF(Input!F$4="GMH_Korea",O1822,IF(Input!F$4="GMH_EU",Q1822,IF(Input!F$4="Skysuper",#REF!,IF(Input!F$4="SkyII",#REF!,IF(Input!F$4="XO-8000",#REF!, "FALSE")))))))</f>
        <v>0</v>
      </c>
      <c r="J1822" s="210" t="s">
        <v>10359</v>
      </c>
      <c r="K1822" s="268">
        <v>0</v>
      </c>
      <c r="L1822" s="270" t="s">
        <v>10359</v>
      </c>
      <c r="M1822" s="270">
        <v>0</v>
      </c>
      <c r="N1822" s="270" t="s">
        <v>10359</v>
      </c>
      <c r="O1822" s="270">
        <v>0</v>
      </c>
      <c r="P1822" s="270" t="s">
        <v>10359</v>
      </c>
      <c r="Q1822" s="270">
        <v>0</v>
      </c>
      <c r="R1822" s="74"/>
      <c r="S1822" s="75" t="str">
        <f t="shared" si="144"/>
        <v>0000</v>
      </c>
      <c r="T1822" s="75" t="str">
        <f t="shared" si="145"/>
        <v>00000000000000000000000000000000</v>
      </c>
      <c r="V1822" s="197"/>
      <c r="W1822" s="75">
        <f t="shared" si="146"/>
        <v>0</v>
      </c>
      <c r="AE1822" s="479"/>
    </row>
    <row r="1823" spans="1:31" s="75" customFormat="1" ht="13.5" x14ac:dyDescent="0.2">
      <c r="A1823" s="211">
        <v>1820</v>
      </c>
      <c r="B1823" s="212" t="s">
        <v>6600</v>
      </c>
      <c r="C1823" s="213" t="s">
        <v>6600</v>
      </c>
      <c r="D1823" s="213" t="s">
        <v>6600</v>
      </c>
      <c r="E1823" s="213" t="s">
        <v>6600</v>
      </c>
      <c r="F1823" s="213" t="s">
        <v>6600</v>
      </c>
      <c r="G1823" s="214" t="s">
        <v>6600</v>
      </c>
      <c r="H1823" s="208" t="str">
        <f>IF(Input!F$4="GMH_OECC",J1823,IF(Input!F$4="GMH_XOEC",L1823,IF(Input!F$4="GMH_Korea",N1823,IF(Input!F$4="GMH_EU",P1823,IF(Input!F$4="Skysuper",#REF!,IF(Input!F$4="SkyII",#REF!,IF(Input!F$4="XO-8000",#REF!, "FALSE")))))))</f>
        <v>00</v>
      </c>
      <c r="I1823" s="209">
        <f>IF(Input!F$4="GMH_OECC",K1823,IF(Input!F$4="GMH_XOEC",M1823,IF(Input!F$4="GMH_Korea",O1823,IF(Input!F$4="GMH_EU",Q1823,IF(Input!F$4="Skysuper",#REF!,IF(Input!F$4="SkyII",#REF!,IF(Input!F$4="XO-8000",#REF!, "FALSE")))))))</f>
        <v>0</v>
      </c>
      <c r="J1823" s="210" t="s">
        <v>10359</v>
      </c>
      <c r="K1823" s="268">
        <v>0</v>
      </c>
      <c r="L1823" s="270" t="s">
        <v>10359</v>
      </c>
      <c r="M1823" s="270">
        <v>0</v>
      </c>
      <c r="N1823" s="270" t="s">
        <v>10359</v>
      </c>
      <c r="O1823" s="270">
        <v>0</v>
      </c>
      <c r="P1823" s="270" t="s">
        <v>10359</v>
      </c>
      <c r="Q1823" s="270">
        <v>0</v>
      </c>
      <c r="R1823" s="74"/>
      <c r="S1823" s="75" t="str">
        <f t="shared" si="144"/>
        <v>0000</v>
      </c>
      <c r="T1823" s="75" t="str">
        <f t="shared" si="145"/>
        <v>00000000000000000000000000000000</v>
      </c>
      <c r="V1823" s="197"/>
      <c r="W1823" s="75">
        <f t="shared" si="146"/>
        <v>0</v>
      </c>
      <c r="AE1823" s="479"/>
    </row>
    <row r="1824" spans="1:31" s="75" customFormat="1" ht="13.5" x14ac:dyDescent="0.2">
      <c r="A1824" s="211">
        <v>1821</v>
      </c>
      <c r="B1824" s="212" t="s">
        <v>6600</v>
      </c>
      <c r="C1824" s="213" t="s">
        <v>6600</v>
      </c>
      <c r="D1824" s="213" t="s">
        <v>6600</v>
      </c>
      <c r="E1824" s="213" t="s">
        <v>6600</v>
      </c>
      <c r="F1824" s="213" t="s">
        <v>6600</v>
      </c>
      <c r="G1824" s="214" t="s">
        <v>6600</v>
      </c>
      <c r="H1824" s="208" t="str">
        <f>IF(Input!F$4="GMH_OECC",J1824,IF(Input!F$4="GMH_XOEC",L1824,IF(Input!F$4="GMH_Korea",N1824,IF(Input!F$4="GMH_EU",P1824,IF(Input!F$4="Skysuper",#REF!,IF(Input!F$4="SkyII",#REF!,IF(Input!F$4="XO-8000",#REF!, "FALSE")))))))</f>
        <v>00</v>
      </c>
      <c r="I1824" s="209">
        <f>IF(Input!F$4="GMH_OECC",K1824,IF(Input!F$4="GMH_XOEC",M1824,IF(Input!F$4="GMH_Korea",O1824,IF(Input!F$4="GMH_EU",Q1824,IF(Input!F$4="Skysuper",#REF!,IF(Input!F$4="SkyII",#REF!,IF(Input!F$4="XO-8000",#REF!, "FALSE")))))))</f>
        <v>0</v>
      </c>
      <c r="J1824" s="210" t="s">
        <v>10359</v>
      </c>
      <c r="K1824" s="268">
        <v>0</v>
      </c>
      <c r="L1824" s="270" t="s">
        <v>10359</v>
      </c>
      <c r="M1824" s="270">
        <v>0</v>
      </c>
      <c r="N1824" s="270" t="s">
        <v>10359</v>
      </c>
      <c r="O1824" s="270">
        <v>0</v>
      </c>
      <c r="P1824" s="270" t="s">
        <v>10359</v>
      </c>
      <c r="Q1824" s="270">
        <v>0</v>
      </c>
      <c r="R1824" s="74"/>
      <c r="S1824" s="75" t="str">
        <f t="shared" si="144"/>
        <v>0000</v>
      </c>
      <c r="T1824" s="75" t="str">
        <f t="shared" si="145"/>
        <v>00000000000000000000000000000000</v>
      </c>
      <c r="V1824" s="197"/>
      <c r="W1824" s="75">
        <f t="shared" si="146"/>
        <v>0</v>
      </c>
      <c r="AE1824" s="479"/>
    </row>
    <row r="1825" spans="1:31" s="75" customFormat="1" ht="13.5" x14ac:dyDescent="0.2">
      <c r="A1825" s="211">
        <v>1822</v>
      </c>
      <c r="B1825" s="212" t="s">
        <v>6600</v>
      </c>
      <c r="C1825" s="213" t="s">
        <v>6600</v>
      </c>
      <c r="D1825" s="213" t="s">
        <v>6600</v>
      </c>
      <c r="E1825" s="213" t="s">
        <v>6600</v>
      </c>
      <c r="F1825" s="213" t="s">
        <v>6600</v>
      </c>
      <c r="G1825" s="214" t="s">
        <v>6600</v>
      </c>
      <c r="H1825" s="208" t="str">
        <f>IF(Input!F$4="GMH_OECC",J1825,IF(Input!F$4="GMH_XOEC",L1825,IF(Input!F$4="GMH_Korea",N1825,IF(Input!F$4="GMH_EU",P1825,IF(Input!F$4="Skysuper",#REF!,IF(Input!F$4="SkyII",#REF!,IF(Input!F$4="XO-8000",#REF!, "FALSE")))))))</f>
        <v>00</v>
      </c>
      <c r="I1825" s="209">
        <f>IF(Input!F$4="GMH_OECC",K1825,IF(Input!F$4="GMH_XOEC",M1825,IF(Input!F$4="GMH_Korea",O1825,IF(Input!F$4="GMH_EU",Q1825,IF(Input!F$4="Skysuper",#REF!,IF(Input!F$4="SkyII",#REF!,IF(Input!F$4="XO-8000",#REF!, "FALSE")))))))</f>
        <v>0</v>
      </c>
      <c r="J1825" s="210" t="s">
        <v>10359</v>
      </c>
      <c r="K1825" s="268">
        <v>0</v>
      </c>
      <c r="L1825" s="270" t="s">
        <v>10359</v>
      </c>
      <c r="M1825" s="270">
        <v>0</v>
      </c>
      <c r="N1825" s="270" t="s">
        <v>10359</v>
      </c>
      <c r="O1825" s="270">
        <v>0</v>
      </c>
      <c r="P1825" s="270" t="s">
        <v>10359</v>
      </c>
      <c r="Q1825" s="270">
        <v>0</v>
      </c>
      <c r="R1825" s="74"/>
      <c r="S1825" s="75" t="str">
        <f t="shared" si="144"/>
        <v>0000</v>
      </c>
      <c r="T1825" s="75" t="str">
        <f t="shared" si="145"/>
        <v>00000000000000000000000000000000</v>
      </c>
      <c r="V1825" s="197"/>
      <c r="W1825" s="75">
        <f t="shared" si="146"/>
        <v>0</v>
      </c>
      <c r="AE1825" s="479"/>
    </row>
    <row r="1826" spans="1:31" s="75" customFormat="1" ht="13.5" x14ac:dyDescent="0.2">
      <c r="A1826" s="211">
        <v>1823</v>
      </c>
      <c r="B1826" s="212" t="s">
        <v>6600</v>
      </c>
      <c r="C1826" s="213" t="s">
        <v>6600</v>
      </c>
      <c r="D1826" s="213" t="s">
        <v>6600</v>
      </c>
      <c r="E1826" s="213" t="s">
        <v>6600</v>
      </c>
      <c r="F1826" s="213" t="s">
        <v>6600</v>
      </c>
      <c r="G1826" s="214" t="s">
        <v>6600</v>
      </c>
      <c r="H1826" s="208" t="str">
        <f>IF(Input!F$4="GMH_OECC",J1826,IF(Input!F$4="GMH_XOEC",L1826,IF(Input!F$4="GMH_Korea",N1826,IF(Input!F$4="GMH_EU",P1826,IF(Input!F$4="Skysuper",#REF!,IF(Input!F$4="SkyII",#REF!,IF(Input!F$4="XO-8000",#REF!, "FALSE")))))))</f>
        <v>00</v>
      </c>
      <c r="I1826" s="209">
        <f>IF(Input!F$4="GMH_OECC",K1826,IF(Input!F$4="GMH_XOEC",M1826,IF(Input!F$4="GMH_Korea",O1826,IF(Input!F$4="GMH_EU",Q1826,IF(Input!F$4="Skysuper",#REF!,IF(Input!F$4="SkyII",#REF!,IF(Input!F$4="XO-8000",#REF!, "FALSE")))))))</f>
        <v>0</v>
      </c>
      <c r="J1826" s="210" t="s">
        <v>10359</v>
      </c>
      <c r="K1826" s="268">
        <v>0</v>
      </c>
      <c r="L1826" s="270" t="s">
        <v>10359</v>
      </c>
      <c r="M1826" s="270">
        <v>0</v>
      </c>
      <c r="N1826" s="270" t="s">
        <v>10359</v>
      </c>
      <c r="O1826" s="270">
        <v>0</v>
      </c>
      <c r="P1826" s="270" t="s">
        <v>10359</v>
      </c>
      <c r="Q1826" s="270">
        <v>0</v>
      </c>
      <c r="R1826" s="74"/>
      <c r="S1826" s="75" t="str">
        <f t="shared" si="144"/>
        <v>0000</v>
      </c>
      <c r="T1826" s="75" t="str">
        <f t="shared" si="145"/>
        <v>00000000000000000000000000000000</v>
      </c>
      <c r="V1826" s="197"/>
      <c r="W1826" s="75">
        <f t="shared" si="146"/>
        <v>0</v>
      </c>
      <c r="AE1826" s="479"/>
    </row>
    <row r="1827" spans="1:31" s="75" customFormat="1" ht="13.5" x14ac:dyDescent="0.2">
      <c r="A1827" s="211">
        <v>1824</v>
      </c>
      <c r="B1827" s="212" t="s">
        <v>6600</v>
      </c>
      <c r="C1827" s="213" t="s">
        <v>6600</v>
      </c>
      <c r="D1827" s="213" t="s">
        <v>6600</v>
      </c>
      <c r="E1827" s="213" t="s">
        <v>6600</v>
      </c>
      <c r="F1827" s="213" t="s">
        <v>6600</v>
      </c>
      <c r="G1827" s="214" t="s">
        <v>6600</v>
      </c>
      <c r="H1827" s="208" t="str">
        <f>IF(Input!F$4="GMH_OECC",J1827,IF(Input!F$4="GMH_XOEC",L1827,IF(Input!F$4="GMH_Korea",N1827,IF(Input!F$4="GMH_EU",P1827,IF(Input!F$4="Skysuper",#REF!,IF(Input!F$4="SkyII",#REF!,IF(Input!F$4="XO-8000",#REF!, "FALSE")))))))</f>
        <v>00</v>
      </c>
      <c r="I1827" s="209">
        <f>IF(Input!F$4="GMH_OECC",K1827,IF(Input!F$4="GMH_XOEC",M1827,IF(Input!F$4="GMH_Korea",O1827,IF(Input!F$4="GMH_EU",Q1827,IF(Input!F$4="Skysuper",#REF!,IF(Input!F$4="SkyII",#REF!,IF(Input!F$4="XO-8000",#REF!, "FALSE")))))))</f>
        <v>0</v>
      </c>
      <c r="J1827" s="210" t="s">
        <v>10359</v>
      </c>
      <c r="K1827" s="268">
        <v>0</v>
      </c>
      <c r="L1827" s="270" t="s">
        <v>10359</v>
      </c>
      <c r="M1827" s="270">
        <v>0</v>
      </c>
      <c r="N1827" s="270" t="s">
        <v>10359</v>
      </c>
      <c r="O1827" s="270">
        <v>0</v>
      </c>
      <c r="P1827" s="270" t="s">
        <v>10359</v>
      </c>
      <c r="Q1827" s="270">
        <v>0</v>
      </c>
      <c r="R1827" s="74"/>
      <c r="S1827" s="75" t="str">
        <f t="shared" si="144"/>
        <v>0000</v>
      </c>
      <c r="T1827" s="75" t="str">
        <f t="shared" si="145"/>
        <v>00000000000000000000000000000000</v>
      </c>
      <c r="V1827" s="197"/>
      <c r="W1827" s="75">
        <f t="shared" si="146"/>
        <v>0</v>
      </c>
      <c r="AE1827" s="479"/>
    </row>
    <row r="1828" spans="1:31" s="75" customFormat="1" ht="13.5" x14ac:dyDescent="0.2">
      <c r="A1828" s="211">
        <v>1825</v>
      </c>
      <c r="B1828" s="212" t="s">
        <v>6600</v>
      </c>
      <c r="C1828" s="213" t="s">
        <v>6600</v>
      </c>
      <c r="D1828" s="213" t="s">
        <v>6600</v>
      </c>
      <c r="E1828" s="213" t="s">
        <v>6600</v>
      </c>
      <c r="F1828" s="213" t="s">
        <v>6600</v>
      </c>
      <c r="G1828" s="214" t="s">
        <v>6600</v>
      </c>
      <c r="H1828" s="208" t="str">
        <f>IF(Input!F$4="GMH_OECC",J1828,IF(Input!F$4="GMH_XOEC",L1828,IF(Input!F$4="GMH_Korea",N1828,IF(Input!F$4="GMH_EU",P1828,IF(Input!F$4="Skysuper",#REF!,IF(Input!F$4="SkyII",#REF!,IF(Input!F$4="XO-8000",#REF!, "FALSE")))))))</f>
        <v>00</v>
      </c>
      <c r="I1828" s="209">
        <f>IF(Input!F$4="GMH_OECC",K1828,IF(Input!F$4="GMH_XOEC",M1828,IF(Input!F$4="GMH_Korea",O1828,IF(Input!F$4="GMH_EU",Q1828,IF(Input!F$4="Skysuper",#REF!,IF(Input!F$4="SkyII",#REF!,IF(Input!F$4="XO-8000",#REF!, "FALSE")))))))</f>
        <v>0</v>
      </c>
      <c r="J1828" s="210" t="s">
        <v>10359</v>
      </c>
      <c r="K1828" s="268">
        <v>0</v>
      </c>
      <c r="L1828" s="270" t="s">
        <v>10359</v>
      </c>
      <c r="M1828" s="270">
        <v>0</v>
      </c>
      <c r="N1828" s="270" t="s">
        <v>10359</v>
      </c>
      <c r="O1828" s="270">
        <v>0</v>
      </c>
      <c r="P1828" s="270" t="s">
        <v>10359</v>
      </c>
      <c r="Q1828" s="270">
        <v>0</v>
      </c>
      <c r="R1828" s="74"/>
      <c r="S1828" s="75" t="str">
        <f t="shared" si="144"/>
        <v>0000</v>
      </c>
      <c r="T1828" s="75" t="str">
        <f t="shared" si="145"/>
        <v>00000000000000000000000000000000</v>
      </c>
      <c r="V1828" s="197"/>
      <c r="W1828" s="75">
        <f t="shared" si="146"/>
        <v>0</v>
      </c>
      <c r="AE1828" s="479"/>
    </row>
    <row r="1829" spans="1:31" s="75" customFormat="1" ht="13.5" x14ac:dyDescent="0.2">
      <c r="A1829" s="211">
        <v>1826</v>
      </c>
      <c r="B1829" s="212" t="s">
        <v>6600</v>
      </c>
      <c r="C1829" s="213" t="s">
        <v>6600</v>
      </c>
      <c r="D1829" s="213" t="s">
        <v>6600</v>
      </c>
      <c r="E1829" s="213" t="s">
        <v>6600</v>
      </c>
      <c r="F1829" s="213" t="s">
        <v>6600</v>
      </c>
      <c r="G1829" s="214" t="s">
        <v>6600</v>
      </c>
      <c r="H1829" s="208" t="str">
        <f>IF(Input!F$4="GMH_OECC",J1829,IF(Input!F$4="GMH_XOEC",L1829,IF(Input!F$4="GMH_Korea",N1829,IF(Input!F$4="GMH_EU",P1829,IF(Input!F$4="Skysuper",#REF!,IF(Input!F$4="SkyII",#REF!,IF(Input!F$4="XO-8000",#REF!, "FALSE")))))))</f>
        <v>00</v>
      </c>
      <c r="I1829" s="209">
        <f>IF(Input!F$4="GMH_OECC",K1829,IF(Input!F$4="GMH_XOEC",M1829,IF(Input!F$4="GMH_Korea",O1829,IF(Input!F$4="GMH_EU",Q1829,IF(Input!F$4="Skysuper",#REF!,IF(Input!F$4="SkyII",#REF!,IF(Input!F$4="XO-8000",#REF!, "FALSE")))))))</f>
        <v>0</v>
      </c>
      <c r="J1829" s="210" t="s">
        <v>10359</v>
      </c>
      <c r="K1829" s="268">
        <v>0</v>
      </c>
      <c r="L1829" s="270" t="s">
        <v>10359</v>
      </c>
      <c r="M1829" s="270">
        <v>0</v>
      </c>
      <c r="N1829" s="270" t="s">
        <v>10359</v>
      </c>
      <c r="O1829" s="270">
        <v>0</v>
      </c>
      <c r="P1829" s="270" t="s">
        <v>10359</v>
      </c>
      <c r="Q1829" s="270">
        <v>0</v>
      </c>
      <c r="R1829" s="74"/>
      <c r="S1829" s="75" t="str">
        <f t="shared" si="144"/>
        <v>0000</v>
      </c>
      <c r="T1829" s="75" t="str">
        <f t="shared" si="145"/>
        <v>00000000000000000000000000000000</v>
      </c>
      <c r="V1829" s="197"/>
      <c r="W1829" s="75">
        <f t="shared" si="146"/>
        <v>0</v>
      </c>
      <c r="AE1829" s="479"/>
    </row>
    <row r="1830" spans="1:31" s="75" customFormat="1" ht="13.5" x14ac:dyDescent="0.2">
      <c r="A1830" s="211">
        <v>1827</v>
      </c>
      <c r="B1830" s="212" t="s">
        <v>6600</v>
      </c>
      <c r="C1830" s="213" t="s">
        <v>6600</v>
      </c>
      <c r="D1830" s="213" t="s">
        <v>6600</v>
      </c>
      <c r="E1830" s="213" t="s">
        <v>6600</v>
      </c>
      <c r="F1830" s="213" t="s">
        <v>6600</v>
      </c>
      <c r="G1830" s="214" t="s">
        <v>6600</v>
      </c>
      <c r="H1830" s="208" t="str">
        <f>IF(Input!F$4="GMH_OECC",J1830,IF(Input!F$4="GMH_XOEC",L1830,IF(Input!F$4="GMH_Korea",N1830,IF(Input!F$4="GMH_EU",P1830,IF(Input!F$4="Skysuper",#REF!,IF(Input!F$4="SkyII",#REF!,IF(Input!F$4="XO-8000",#REF!, "FALSE")))))))</f>
        <v>00</v>
      </c>
      <c r="I1830" s="209">
        <f>IF(Input!F$4="GMH_OECC",K1830,IF(Input!F$4="GMH_XOEC",M1830,IF(Input!F$4="GMH_Korea",O1830,IF(Input!F$4="GMH_EU",Q1830,IF(Input!F$4="Skysuper",#REF!,IF(Input!F$4="SkyII",#REF!,IF(Input!F$4="XO-8000",#REF!, "FALSE")))))))</f>
        <v>0</v>
      </c>
      <c r="J1830" s="210" t="s">
        <v>10359</v>
      </c>
      <c r="K1830" s="268">
        <v>0</v>
      </c>
      <c r="L1830" s="270" t="s">
        <v>10359</v>
      </c>
      <c r="M1830" s="270">
        <v>0</v>
      </c>
      <c r="N1830" s="270" t="s">
        <v>10359</v>
      </c>
      <c r="O1830" s="270">
        <v>0</v>
      </c>
      <c r="P1830" s="270" t="s">
        <v>10359</v>
      </c>
      <c r="Q1830" s="270">
        <v>0</v>
      </c>
      <c r="R1830" s="74"/>
      <c r="S1830" s="75" t="str">
        <f t="shared" si="144"/>
        <v>0000</v>
      </c>
      <c r="T1830" s="75" t="str">
        <f t="shared" si="145"/>
        <v>00000000000000000000000000000000</v>
      </c>
      <c r="V1830" s="197"/>
      <c r="W1830" s="75">
        <f t="shared" si="146"/>
        <v>0</v>
      </c>
      <c r="AE1830" s="479"/>
    </row>
    <row r="1831" spans="1:31" s="75" customFormat="1" ht="13.5" x14ac:dyDescent="0.2">
      <c r="A1831" s="211">
        <v>1828</v>
      </c>
      <c r="B1831" s="212" t="s">
        <v>6600</v>
      </c>
      <c r="C1831" s="213" t="s">
        <v>6600</v>
      </c>
      <c r="D1831" s="213" t="s">
        <v>6600</v>
      </c>
      <c r="E1831" s="213" t="s">
        <v>6600</v>
      </c>
      <c r="F1831" s="213" t="s">
        <v>6600</v>
      </c>
      <c r="G1831" s="214" t="s">
        <v>6600</v>
      </c>
      <c r="H1831" s="208" t="str">
        <f>IF(Input!F$4="GMH_OECC",J1831,IF(Input!F$4="GMH_XOEC",L1831,IF(Input!F$4="GMH_Korea",N1831,IF(Input!F$4="GMH_EU",P1831,IF(Input!F$4="Skysuper",#REF!,IF(Input!F$4="SkyII",#REF!,IF(Input!F$4="XO-8000",#REF!, "FALSE")))))))</f>
        <v>00</v>
      </c>
      <c r="I1831" s="209">
        <f>IF(Input!F$4="GMH_OECC",K1831,IF(Input!F$4="GMH_XOEC",M1831,IF(Input!F$4="GMH_Korea",O1831,IF(Input!F$4="GMH_EU",Q1831,IF(Input!F$4="Skysuper",#REF!,IF(Input!F$4="SkyII",#REF!,IF(Input!F$4="XO-8000",#REF!, "FALSE")))))))</f>
        <v>0</v>
      </c>
      <c r="J1831" s="210" t="s">
        <v>10359</v>
      </c>
      <c r="K1831" s="268">
        <v>0</v>
      </c>
      <c r="L1831" s="270" t="s">
        <v>10359</v>
      </c>
      <c r="M1831" s="270">
        <v>0</v>
      </c>
      <c r="N1831" s="270" t="s">
        <v>10359</v>
      </c>
      <c r="O1831" s="270">
        <v>0</v>
      </c>
      <c r="P1831" s="270" t="s">
        <v>10359</v>
      </c>
      <c r="Q1831" s="270">
        <v>0</v>
      </c>
      <c r="R1831" s="74"/>
      <c r="S1831" s="75" t="str">
        <f t="shared" si="144"/>
        <v>0000</v>
      </c>
      <c r="T1831" s="75" t="str">
        <f t="shared" si="145"/>
        <v>00000000000000000000000000000000</v>
      </c>
      <c r="V1831" s="197"/>
      <c r="W1831" s="75">
        <f t="shared" si="146"/>
        <v>0</v>
      </c>
      <c r="AE1831" s="479"/>
    </row>
    <row r="1832" spans="1:31" s="75" customFormat="1" ht="13.5" x14ac:dyDescent="0.2">
      <c r="A1832" s="211">
        <v>1829</v>
      </c>
      <c r="B1832" s="212" t="s">
        <v>6600</v>
      </c>
      <c r="C1832" s="213" t="s">
        <v>6600</v>
      </c>
      <c r="D1832" s="213" t="s">
        <v>6600</v>
      </c>
      <c r="E1832" s="213" t="s">
        <v>6600</v>
      </c>
      <c r="F1832" s="213" t="s">
        <v>6600</v>
      </c>
      <c r="G1832" s="214" t="s">
        <v>6600</v>
      </c>
      <c r="H1832" s="208" t="str">
        <f>IF(Input!F$4="GMH_OECC",J1832,IF(Input!F$4="GMH_XOEC",L1832,IF(Input!F$4="GMH_Korea",N1832,IF(Input!F$4="GMH_EU",P1832,IF(Input!F$4="Skysuper",#REF!,IF(Input!F$4="SkyII",#REF!,IF(Input!F$4="XO-8000",#REF!, "FALSE")))))))</f>
        <v>00</v>
      </c>
      <c r="I1832" s="209">
        <f>IF(Input!F$4="GMH_OECC",K1832,IF(Input!F$4="GMH_XOEC",M1832,IF(Input!F$4="GMH_Korea",O1832,IF(Input!F$4="GMH_EU",Q1832,IF(Input!F$4="Skysuper",#REF!,IF(Input!F$4="SkyII",#REF!,IF(Input!F$4="XO-8000",#REF!, "FALSE")))))))</f>
        <v>0</v>
      </c>
      <c r="J1832" s="210" t="s">
        <v>10359</v>
      </c>
      <c r="K1832" s="268">
        <v>0</v>
      </c>
      <c r="L1832" s="270" t="s">
        <v>10359</v>
      </c>
      <c r="M1832" s="270">
        <v>0</v>
      </c>
      <c r="N1832" s="270" t="s">
        <v>10359</v>
      </c>
      <c r="O1832" s="270">
        <v>0</v>
      </c>
      <c r="P1832" s="270" t="s">
        <v>10359</v>
      </c>
      <c r="Q1832" s="270">
        <v>0</v>
      </c>
      <c r="R1832" s="74"/>
      <c r="S1832" s="75" t="str">
        <f t="shared" si="144"/>
        <v>0000</v>
      </c>
      <c r="T1832" s="75" t="str">
        <f t="shared" si="145"/>
        <v>00000000000000000000000000000000</v>
      </c>
      <c r="V1832" s="197"/>
      <c r="W1832" s="75">
        <f t="shared" si="146"/>
        <v>0</v>
      </c>
      <c r="AE1832" s="479"/>
    </row>
    <row r="1833" spans="1:31" s="75" customFormat="1" ht="13.5" x14ac:dyDescent="0.2">
      <c r="A1833" s="211">
        <v>1830</v>
      </c>
      <c r="B1833" s="212" t="s">
        <v>6600</v>
      </c>
      <c r="C1833" s="213" t="s">
        <v>6600</v>
      </c>
      <c r="D1833" s="213" t="s">
        <v>6600</v>
      </c>
      <c r="E1833" s="213" t="s">
        <v>6600</v>
      </c>
      <c r="F1833" s="213" t="s">
        <v>6600</v>
      </c>
      <c r="G1833" s="214" t="s">
        <v>6600</v>
      </c>
      <c r="H1833" s="208" t="str">
        <f>IF(Input!F$4="GMH_OECC",J1833,IF(Input!F$4="GMH_XOEC",L1833,IF(Input!F$4="GMH_Korea",N1833,IF(Input!F$4="GMH_EU",P1833,IF(Input!F$4="Skysuper",#REF!,IF(Input!F$4="SkyII",#REF!,IF(Input!F$4="XO-8000",#REF!, "FALSE")))))))</f>
        <v>00</v>
      </c>
      <c r="I1833" s="209">
        <f>IF(Input!F$4="GMH_OECC",K1833,IF(Input!F$4="GMH_XOEC",M1833,IF(Input!F$4="GMH_Korea",O1833,IF(Input!F$4="GMH_EU",Q1833,IF(Input!F$4="Skysuper",#REF!,IF(Input!F$4="SkyII",#REF!,IF(Input!F$4="XO-8000",#REF!, "FALSE")))))))</f>
        <v>0</v>
      </c>
      <c r="J1833" s="210" t="s">
        <v>10359</v>
      </c>
      <c r="K1833" s="268">
        <v>0</v>
      </c>
      <c r="L1833" s="270" t="s">
        <v>10359</v>
      </c>
      <c r="M1833" s="270">
        <v>0</v>
      </c>
      <c r="N1833" s="270" t="s">
        <v>10359</v>
      </c>
      <c r="O1833" s="270">
        <v>0</v>
      </c>
      <c r="P1833" s="270" t="s">
        <v>10359</v>
      </c>
      <c r="Q1833" s="270">
        <v>0</v>
      </c>
      <c r="R1833" s="74"/>
      <c r="S1833" s="75" t="str">
        <f t="shared" si="144"/>
        <v>0000</v>
      </c>
      <c r="T1833" s="75" t="str">
        <f t="shared" si="145"/>
        <v>00000000000000000000000000000000</v>
      </c>
      <c r="V1833" s="197"/>
      <c r="W1833" s="75">
        <f t="shared" si="146"/>
        <v>0</v>
      </c>
      <c r="AE1833" s="479"/>
    </row>
    <row r="1834" spans="1:31" s="75" customFormat="1" ht="13.5" x14ac:dyDescent="0.2">
      <c r="A1834" s="211">
        <v>1831</v>
      </c>
      <c r="B1834" s="212" t="s">
        <v>6600</v>
      </c>
      <c r="C1834" s="213" t="s">
        <v>6600</v>
      </c>
      <c r="D1834" s="213" t="s">
        <v>6600</v>
      </c>
      <c r="E1834" s="213" t="s">
        <v>6600</v>
      </c>
      <c r="F1834" s="213" t="s">
        <v>6600</v>
      </c>
      <c r="G1834" s="214" t="s">
        <v>6600</v>
      </c>
      <c r="H1834" s="208" t="str">
        <f>IF(Input!F$4="GMH_OECC",J1834,IF(Input!F$4="GMH_XOEC",L1834,IF(Input!F$4="GMH_Korea",N1834,IF(Input!F$4="GMH_EU",P1834,IF(Input!F$4="Skysuper",#REF!,IF(Input!F$4="SkyII",#REF!,IF(Input!F$4="XO-8000",#REF!, "FALSE")))))))</f>
        <v>00</v>
      </c>
      <c r="I1834" s="209">
        <f>IF(Input!F$4="GMH_OECC",K1834,IF(Input!F$4="GMH_XOEC",M1834,IF(Input!F$4="GMH_Korea",O1834,IF(Input!F$4="GMH_EU",Q1834,IF(Input!F$4="Skysuper",#REF!,IF(Input!F$4="SkyII",#REF!,IF(Input!F$4="XO-8000",#REF!, "FALSE")))))))</f>
        <v>0</v>
      </c>
      <c r="J1834" s="210" t="s">
        <v>10359</v>
      </c>
      <c r="K1834" s="268">
        <v>0</v>
      </c>
      <c r="L1834" s="270" t="s">
        <v>10359</v>
      </c>
      <c r="M1834" s="270">
        <v>0</v>
      </c>
      <c r="N1834" s="270" t="s">
        <v>10359</v>
      </c>
      <c r="O1834" s="270">
        <v>0</v>
      </c>
      <c r="P1834" s="270" t="s">
        <v>10359</v>
      </c>
      <c r="Q1834" s="270">
        <v>0</v>
      </c>
      <c r="R1834" s="74"/>
      <c r="S1834" s="75" t="str">
        <f t="shared" si="144"/>
        <v>0000</v>
      </c>
      <c r="T1834" s="75" t="str">
        <f t="shared" si="145"/>
        <v>00000000000000000000000000000000</v>
      </c>
      <c r="V1834" s="197"/>
      <c r="W1834" s="75">
        <f t="shared" si="146"/>
        <v>0</v>
      </c>
      <c r="AE1834" s="479"/>
    </row>
    <row r="1835" spans="1:31" s="75" customFormat="1" ht="13.5" x14ac:dyDescent="0.2">
      <c r="A1835" s="211">
        <v>1832</v>
      </c>
      <c r="B1835" s="212" t="s">
        <v>6600</v>
      </c>
      <c r="C1835" s="213" t="s">
        <v>6600</v>
      </c>
      <c r="D1835" s="213" t="s">
        <v>6600</v>
      </c>
      <c r="E1835" s="213" t="s">
        <v>6600</v>
      </c>
      <c r="F1835" s="213" t="s">
        <v>6600</v>
      </c>
      <c r="G1835" s="214" t="s">
        <v>6600</v>
      </c>
      <c r="H1835" s="208" t="str">
        <f>IF(Input!F$4="GMH_OECC",J1835,IF(Input!F$4="GMH_XOEC",L1835,IF(Input!F$4="GMH_Korea",N1835,IF(Input!F$4="GMH_EU",P1835,IF(Input!F$4="Skysuper",#REF!,IF(Input!F$4="SkyII",#REF!,IF(Input!F$4="XO-8000",#REF!, "FALSE")))))))</f>
        <v>00</v>
      </c>
      <c r="I1835" s="209">
        <f>IF(Input!F$4="GMH_OECC",K1835,IF(Input!F$4="GMH_XOEC",M1835,IF(Input!F$4="GMH_Korea",O1835,IF(Input!F$4="GMH_EU",Q1835,IF(Input!F$4="Skysuper",#REF!,IF(Input!F$4="SkyII",#REF!,IF(Input!F$4="XO-8000",#REF!, "FALSE")))))))</f>
        <v>0</v>
      </c>
      <c r="J1835" s="210" t="s">
        <v>10359</v>
      </c>
      <c r="K1835" s="268">
        <v>0</v>
      </c>
      <c r="L1835" s="270" t="s">
        <v>10359</v>
      </c>
      <c r="M1835" s="270">
        <v>0</v>
      </c>
      <c r="N1835" s="270" t="s">
        <v>10359</v>
      </c>
      <c r="O1835" s="270">
        <v>0</v>
      </c>
      <c r="P1835" s="270" t="s">
        <v>10359</v>
      </c>
      <c r="Q1835" s="270">
        <v>0</v>
      </c>
      <c r="R1835" s="74"/>
      <c r="S1835" s="75" t="str">
        <f t="shared" si="144"/>
        <v>0000</v>
      </c>
      <c r="T1835" s="75" t="str">
        <f t="shared" si="145"/>
        <v>00000000000000000000000000000000</v>
      </c>
      <c r="V1835" s="197"/>
      <c r="W1835" s="75">
        <f t="shared" si="146"/>
        <v>0</v>
      </c>
      <c r="AE1835" s="479"/>
    </row>
    <row r="1836" spans="1:31" s="75" customFormat="1" ht="13.5" x14ac:dyDescent="0.2">
      <c r="A1836" s="211">
        <v>1833</v>
      </c>
      <c r="B1836" s="212" t="s">
        <v>6600</v>
      </c>
      <c r="C1836" s="213" t="s">
        <v>6600</v>
      </c>
      <c r="D1836" s="213" t="s">
        <v>6600</v>
      </c>
      <c r="E1836" s="213" t="s">
        <v>6600</v>
      </c>
      <c r="F1836" s="213" t="s">
        <v>6600</v>
      </c>
      <c r="G1836" s="214" t="s">
        <v>6600</v>
      </c>
      <c r="H1836" s="208" t="str">
        <f>IF(Input!F$4="GMH_OECC",J1836,IF(Input!F$4="GMH_XOEC",L1836,IF(Input!F$4="GMH_Korea",N1836,IF(Input!F$4="GMH_EU",P1836,IF(Input!F$4="Skysuper",#REF!,IF(Input!F$4="SkyII",#REF!,IF(Input!F$4="XO-8000",#REF!, "FALSE")))))))</f>
        <v>00</v>
      </c>
      <c r="I1836" s="209">
        <f>IF(Input!F$4="GMH_OECC",K1836,IF(Input!F$4="GMH_XOEC",M1836,IF(Input!F$4="GMH_Korea",O1836,IF(Input!F$4="GMH_EU",Q1836,IF(Input!F$4="Skysuper",#REF!,IF(Input!F$4="SkyII",#REF!,IF(Input!F$4="XO-8000",#REF!, "FALSE")))))))</f>
        <v>0</v>
      </c>
      <c r="J1836" s="210" t="s">
        <v>10359</v>
      </c>
      <c r="K1836" s="268">
        <v>0</v>
      </c>
      <c r="L1836" s="270" t="s">
        <v>10359</v>
      </c>
      <c r="M1836" s="270">
        <v>0</v>
      </c>
      <c r="N1836" s="270" t="s">
        <v>10359</v>
      </c>
      <c r="O1836" s="270">
        <v>0</v>
      </c>
      <c r="P1836" s="270" t="s">
        <v>10359</v>
      </c>
      <c r="Q1836" s="270">
        <v>0</v>
      </c>
      <c r="R1836" s="74"/>
      <c r="S1836" s="75" t="str">
        <f t="shared" si="144"/>
        <v>0000</v>
      </c>
      <c r="T1836" s="75" t="str">
        <f t="shared" si="145"/>
        <v>00000000000000000000000000000000</v>
      </c>
      <c r="V1836" s="197"/>
      <c r="W1836" s="75">
        <f t="shared" si="146"/>
        <v>0</v>
      </c>
      <c r="AE1836" s="479"/>
    </row>
    <row r="1837" spans="1:31" s="75" customFormat="1" ht="13.5" x14ac:dyDescent="0.2">
      <c r="A1837" s="211">
        <v>1834</v>
      </c>
      <c r="B1837" s="212" t="s">
        <v>6600</v>
      </c>
      <c r="C1837" s="213" t="s">
        <v>6600</v>
      </c>
      <c r="D1837" s="213" t="s">
        <v>6600</v>
      </c>
      <c r="E1837" s="213" t="s">
        <v>6600</v>
      </c>
      <c r="F1837" s="213" t="s">
        <v>6600</v>
      </c>
      <c r="G1837" s="214" t="s">
        <v>6600</v>
      </c>
      <c r="H1837" s="208" t="str">
        <f>IF(Input!F$4="GMH_OECC",J1837,IF(Input!F$4="GMH_XOEC",L1837,IF(Input!F$4="GMH_Korea",N1837,IF(Input!F$4="GMH_EU",P1837,IF(Input!F$4="Skysuper",#REF!,IF(Input!F$4="SkyII",#REF!,IF(Input!F$4="XO-8000",#REF!, "FALSE")))))))</f>
        <v>00</v>
      </c>
      <c r="I1837" s="209">
        <f>IF(Input!F$4="GMH_OECC",K1837,IF(Input!F$4="GMH_XOEC",M1837,IF(Input!F$4="GMH_Korea",O1837,IF(Input!F$4="GMH_EU",Q1837,IF(Input!F$4="Skysuper",#REF!,IF(Input!F$4="SkyII",#REF!,IF(Input!F$4="XO-8000",#REF!, "FALSE")))))))</f>
        <v>0</v>
      </c>
      <c r="J1837" s="210" t="s">
        <v>10359</v>
      </c>
      <c r="K1837" s="268">
        <v>0</v>
      </c>
      <c r="L1837" s="270" t="s">
        <v>10359</v>
      </c>
      <c r="M1837" s="270">
        <v>0</v>
      </c>
      <c r="N1837" s="270" t="s">
        <v>10359</v>
      </c>
      <c r="O1837" s="270">
        <v>0</v>
      </c>
      <c r="P1837" s="270" t="s">
        <v>10359</v>
      </c>
      <c r="Q1837" s="270">
        <v>0</v>
      </c>
      <c r="R1837" s="74"/>
      <c r="S1837" s="75" t="str">
        <f t="shared" si="144"/>
        <v>0000</v>
      </c>
      <c r="T1837" s="75" t="str">
        <f t="shared" si="145"/>
        <v>00000000000000000000000000000000</v>
      </c>
      <c r="V1837" s="197"/>
      <c r="W1837" s="75">
        <f t="shared" si="146"/>
        <v>0</v>
      </c>
      <c r="AE1837" s="479"/>
    </row>
    <row r="1838" spans="1:31" s="75" customFormat="1" ht="13.5" x14ac:dyDescent="0.2">
      <c r="A1838" s="211">
        <v>1835</v>
      </c>
      <c r="B1838" s="212" t="s">
        <v>6600</v>
      </c>
      <c r="C1838" s="213" t="s">
        <v>6600</v>
      </c>
      <c r="D1838" s="213" t="s">
        <v>6600</v>
      </c>
      <c r="E1838" s="213" t="s">
        <v>6600</v>
      </c>
      <c r="F1838" s="213" t="s">
        <v>6600</v>
      </c>
      <c r="G1838" s="214" t="s">
        <v>6600</v>
      </c>
      <c r="H1838" s="208" t="str">
        <f>IF(Input!F$4="GMH_OECC",J1838,IF(Input!F$4="GMH_XOEC",L1838,IF(Input!F$4="GMH_Korea",N1838,IF(Input!F$4="GMH_EU",P1838,IF(Input!F$4="Skysuper",#REF!,IF(Input!F$4="SkyII",#REF!,IF(Input!F$4="XO-8000",#REF!, "FALSE")))))))</f>
        <v>00</v>
      </c>
      <c r="I1838" s="209">
        <f>IF(Input!F$4="GMH_OECC",K1838,IF(Input!F$4="GMH_XOEC",M1838,IF(Input!F$4="GMH_Korea",O1838,IF(Input!F$4="GMH_EU",Q1838,IF(Input!F$4="Skysuper",#REF!,IF(Input!F$4="SkyII",#REF!,IF(Input!F$4="XO-8000",#REF!, "FALSE")))))))</f>
        <v>0</v>
      </c>
      <c r="J1838" s="210" t="s">
        <v>10359</v>
      </c>
      <c r="K1838" s="268">
        <v>0</v>
      </c>
      <c r="L1838" s="270" t="s">
        <v>10359</v>
      </c>
      <c r="M1838" s="270">
        <v>0</v>
      </c>
      <c r="N1838" s="270" t="s">
        <v>10359</v>
      </c>
      <c r="O1838" s="270">
        <v>0</v>
      </c>
      <c r="P1838" s="270" t="s">
        <v>10359</v>
      </c>
      <c r="Q1838" s="270">
        <v>0</v>
      </c>
      <c r="R1838" s="74"/>
      <c r="S1838" s="75" t="str">
        <f t="shared" si="144"/>
        <v>0000</v>
      </c>
      <c r="T1838" s="75" t="str">
        <f t="shared" si="145"/>
        <v>00000000000000000000000000000000</v>
      </c>
      <c r="V1838" s="197"/>
      <c r="W1838" s="75">
        <f t="shared" si="146"/>
        <v>0</v>
      </c>
      <c r="AE1838" s="479"/>
    </row>
    <row r="1839" spans="1:31" s="75" customFormat="1" ht="13.5" x14ac:dyDescent="0.2">
      <c r="A1839" s="211">
        <v>1836</v>
      </c>
      <c r="B1839" s="212" t="s">
        <v>6600</v>
      </c>
      <c r="C1839" s="213" t="s">
        <v>6600</v>
      </c>
      <c r="D1839" s="213" t="s">
        <v>6600</v>
      </c>
      <c r="E1839" s="213" t="s">
        <v>6600</v>
      </c>
      <c r="F1839" s="213" t="s">
        <v>6600</v>
      </c>
      <c r="G1839" s="214" t="s">
        <v>6600</v>
      </c>
      <c r="H1839" s="208" t="str">
        <f>IF(Input!F$4="GMH_OECC",J1839,IF(Input!F$4="GMH_XOEC",L1839,IF(Input!F$4="GMH_Korea",N1839,IF(Input!F$4="GMH_EU",P1839,IF(Input!F$4="Skysuper",#REF!,IF(Input!F$4="SkyII",#REF!,IF(Input!F$4="XO-8000",#REF!, "FALSE")))))))</f>
        <v>00</v>
      </c>
      <c r="I1839" s="209">
        <f>IF(Input!F$4="GMH_OECC",K1839,IF(Input!F$4="GMH_XOEC",M1839,IF(Input!F$4="GMH_Korea",O1839,IF(Input!F$4="GMH_EU",Q1839,IF(Input!F$4="Skysuper",#REF!,IF(Input!F$4="SkyII",#REF!,IF(Input!F$4="XO-8000",#REF!, "FALSE")))))))</f>
        <v>0</v>
      </c>
      <c r="J1839" s="210" t="s">
        <v>10359</v>
      </c>
      <c r="K1839" s="268">
        <v>0</v>
      </c>
      <c r="L1839" s="270" t="s">
        <v>10359</v>
      </c>
      <c r="M1839" s="270">
        <v>0</v>
      </c>
      <c r="N1839" s="270" t="s">
        <v>10359</v>
      </c>
      <c r="O1839" s="270">
        <v>0</v>
      </c>
      <c r="P1839" s="270" t="s">
        <v>10359</v>
      </c>
      <c r="Q1839" s="270">
        <v>0</v>
      </c>
      <c r="R1839" s="74"/>
      <c r="S1839" s="75" t="str">
        <f t="shared" si="144"/>
        <v>0000</v>
      </c>
      <c r="T1839" s="75" t="str">
        <f t="shared" si="145"/>
        <v>00000000000000000000000000000000</v>
      </c>
      <c r="V1839" s="197"/>
      <c r="W1839" s="75">
        <f t="shared" si="146"/>
        <v>0</v>
      </c>
      <c r="AE1839" s="479"/>
    </row>
    <row r="1840" spans="1:31" s="75" customFormat="1" ht="13.5" x14ac:dyDescent="0.2">
      <c r="A1840" s="211">
        <v>1837</v>
      </c>
      <c r="B1840" s="212" t="s">
        <v>6600</v>
      </c>
      <c r="C1840" s="213" t="s">
        <v>6600</v>
      </c>
      <c r="D1840" s="213" t="s">
        <v>6600</v>
      </c>
      <c r="E1840" s="213" t="s">
        <v>6600</v>
      </c>
      <c r="F1840" s="213" t="s">
        <v>6600</v>
      </c>
      <c r="G1840" s="214" t="s">
        <v>6600</v>
      </c>
      <c r="H1840" s="208" t="str">
        <f>IF(Input!F$4="GMH_OECC",J1840,IF(Input!F$4="GMH_XOEC",L1840,IF(Input!F$4="GMH_Korea",N1840,IF(Input!F$4="GMH_EU",P1840,IF(Input!F$4="Skysuper",#REF!,IF(Input!F$4="SkyII",#REF!,IF(Input!F$4="XO-8000",#REF!, "FALSE")))))))</f>
        <v>00</v>
      </c>
      <c r="I1840" s="209">
        <f>IF(Input!F$4="GMH_OECC",K1840,IF(Input!F$4="GMH_XOEC",M1840,IF(Input!F$4="GMH_Korea",O1840,IF(Input!F$4="GMH_EU",Q1840,IF(Input!F$4="Skysuper",#REF!,IF(Input!F$4="SkyII",#REF!,IF(Input!F$4="XO-8000",#REF!, "FALSE")))))))</f>
        <v>0</v>
      </c>
      <c r="J1840" s="210" t="s">
        <v>10359</v>
      </c>
      <c r="K1840" s="268">
        <v>0</v>
      </c>
      <c r="L1840" s="270" t="s">
        <v>10359</v>
      </c>
      <c r="M1840" s="270">
        <v>0</v>
      </c>
      <c r="N1840" s="270" t="s">
        <v>10359</v>
      </c>
      <c r="O1840" s="270">
        <v>0</v>
      </c>
      <c r="P1840" s="270" t="s">
        <v>10359</v>
      </c>
      <c r="Q1840" s="270">
        <v>0</v>
      </c>
      <c r="R1840" s="74"/>
      <c r="S1840" s="75" t="str">
        <f t="shared" si="144"/>
        <v>0000</v>
      </c>
      <c r="T1840" s="75" t="str">
        <f t="shared" si="145"/>
        <v>00000000000000000000000000000000</v>
      </c>
      <c r="V1840" s="197"/>
      <c r="W1840" s="75">
        <f t="shared" si="146"/>
        <v>0</v>
      </c>
      <c r="AE1840" s="479"/>
    </row>
    <row r="1841" spans="1:31" s="75" customFormat="1" ht="13.5" x14ac:dyDescent="0.2">
      <c r="A1841" s="211">
        <v>1838</v>
      </c>
      <c r="B1841" s="212" t="s">
        <v>6600</v>
      </c>
      <c r="C1841" s="213" t="s">
        <v>6600</v>
      </c>
      <c r="D1841" s="213" t="s">
        <v>6600</v>
      </c>
      <c r="E1841" s="213" t="s">
        <v>6600</v>
      </c>
      <c r="F1841" s="213" t="s">
        <v>6600</v>
      </c>
      <c r="G1841" s="214" t="s">
        <v>6600</v>
      </c>
      <c r="H1841" s="208" t="str">
        <f>IF(Input!F$4="GMH_OECC",J1841,IF(Input!F$4="GMH_XOEC",L1841,IF(Input!F$4="GMH_Korea",N1841,IF(Input!F$4="GMH_EU",P1841,IF(Input!F$4="Skysuper",#REF!,IF(Input!F$4="SkyII",#REF!,IF(Input!F$4="XO-8000",#REF!, "FALSE")))))))</f>
        <v>00</v>
      </c>
      <c r="I1841" s="209">
        <f>IF(Input!F$4="GMH_OECC",K1841,IF(Input!F$4="GMH_XOEC",M1841,IF(Input!F$4="GMH_Korea",O1841,IF(Input!F$4="GMH_EU",Q1841,IF(Input!F$4="Skysuper",#REF!,IF(Input!F$4="SkyII",#REF!,IF(Input!F$4="XO-8000",#REF!, "FALSE")))))))</f>
        <v>0</v>
      </c>
      <c r="J1841" s="210" t="s">
        <v>10359</v>
      </c>
      <c r="K1841" s="268">
        <v>0</v>
      </c>
      <c r="L1841" s="270" t="s">
        <v>10359</v>
      </c>
      <c r="M1841" s="270">
        <v>0</v>
      </c>
      <c r="N1841" s="270" t="s">
        <v>10359</v>
      </c>
      <c r="O1841" s="270">
        <v>0</v>
      </c>
      <c r="P1841" s="270" t="s">
        <v>10359</v>
      </c>
      <c r="Q1841" s="270">
        <v>0</v>
      </c>
      <c r="R1841" s="74"/>
      <c r="S1841" s="75" t="str">
        <f t="shared" si="144"/>
        <v>0000</v>
      </c>
      <c r="T1841" s="75" t="str">
        <f t="shared" si="145"/>
        <v>00000000000000000000000000000000</v>
      </c>
      <c r="V1841" s="197"/>
      <c r="W1841" s="75">
        <f t="shared" si="146"/>
        <v>0</v>
      </c>
      <c r="AE1841" s="479"/>
    </row>
    <row r="1842" spans="1:31" s="75" customFormat="1" ht="13.5" x14ac:dyDescent="0.2">
      <c r="A1842" s="211">
        <v>1839</v>
      </c>
      <c r="B1842" s="212" t="s">
        <v>6600</v>
      </c>
      <c r="C1842" s="213" t="s">
        <v>6600</v>
      </c>
      <c r="D1842" s="213" t="s">
        <v>6600</v>
      </c>
      <c r="E1842" s="213" t="s">
        <v>6600</v>
      </c>
      <c r="F1842" s="213" t="s">
        <v>6600</v>
      </c>
      <c r="G1842" s="214" t="s">
        <v>6600</v>
      </c>
      <c r="H1842" s="208" t="str">
        <f>IF(Input!F$4="GMH_OECC",J1842,IF(Input!F$4="GMH_XOEC",L1842,IF(Input!F$4="GMH_Korea",N1842,IF(Input!F$4="GMH_EU",P1842,IF(Input!F$4="Skysuper",#REF!,IF(Input!F$4="SkyII",#REF!,IF(Input!F$4="XO-8000",#REF!, "FALSE")))))))</f>
        <v>00</v>
      </c>
      <c r="I1842" s="209">
        <f>IF(Input!F$4="GMH_OECC",K1842,IF(Input!F$4="GMH_XOEC",M1842,IF(Input!F$4="GMH_Korea",O1842,IF(Input!F$4="GMH_EU",Q1842,IF(Input!F$4="Skysuper",#REF!,IF(Input!F$4="SkyII",#REF!,IF(Input!F$4="XO-8000",#REF!, "FALSE")))))))</f>
        <v>0</v>
      </c>
      <c r="J1842" s="210" t="s">
        <v>10359</v>
      </c>
      <c r="K1842" s="268">
        <v>0</v>
      </c>
      <c r="L1842" s="270" t="s">
        <v>10359</v>
      </c>
      <c r="M1842" s="270">
        <v>0</v>
      </c>
      <c r="N1842" s="270" t="s">
        <v>10359</v>
      </c>
      <c r="O1842" s="270">
        <v>0</v>
      </c>
      <c r="P1842" s="270" t="s">
        <v>10359</v>
      </c>
      <c r="Q1842" s="270">
        <v>0</v>
      </c>
      <c r="R1842" s="74"/>
      <c r="S1842" s="75" t="str">
        <f t="shared" si="144"/>
        <v>0000</v>
      </c>
      <c r="T1842" s="75" t="str">
        <f t="shared" si="145"/>
        <v>00000000000000000000000000000000</v>
      </c>
      <c r="V1842" s="197"/>
      <c r="W1842" s="75">
        <f t="shared" si="146"/>
        <v>0</v>
      </c>
      <c r="AE1842" s="479"/>
    </row>
    <row r="1843" spans="1:31" s="75" customFormat="1" ht="13.5" x14ac:dyDescent="0.2">
      <c r="A1843" s="211">
        <v>1840</v>
      </c>
      <c r="B1843" s="212" t="s">
        <v>6600</v>
      </c>
      <c r="C1843" s="213" t="s">
        <v>6600</v>
      </c>
      <c r="D1843" s="213" t="s">
        <v>6600</v>
      </c>
      <c r="E1843" s="213" t="s">
        <v>6600</v>
      </c>
      <c r="F1843" s="213" t="s">
        <v>6600</v>
      </c>
      <c r="G1843" s="214" t="s">
        <v>6600</v>
      </c>
      <c r="H1843" s="208" t="str">
        <f>IF(Input!F$4="GMH_OECC",J1843,IF(Input!F$4="GMH_XOEC",L1843,IF(Input!F$4="GMH_Korea",N1843,IF(Input!F$4="GMH_EU",P1843,IF(Input!F$4="Skysuper",#REF!,IF(Input!F$4="SkyII",#REF!,IF(Input!F$4="XO-8000",#REF!, "FALSE")))))))</f>
        <v>00</v>
      </c>
      <c r="I1843" s="209">
        <f>IF(Input!F$4="GMH_OECC",K1843,IF(Input!F$4="GMH_XOEC",M1843,IF(Input!F$4="GMH_Korea",O1843,IF(Input!F$4="GMH_EU",Q1843,IF(Input!F$4="Skysuper",#REF!,IF(Input!F$4="SkyII",#REF!,IF(Input!F$4="XO-8000",#REF!, "FALSE")))))))</f>
        <v>0</v>
      </c>
      <c r="J1843" s="210" t="s">
        <v>10359</v>
      </c>
      <c r="K1843" s="268">
        <v>0</v>
      </c>
      <c r="L1843" s="270" t="s">
        <v>10359</v>
      </c>
      <c r="M1843" s="270">
        <v>0</v>
      </c>
      <c r="N1843" s="270" t="s">
        <v>10359</v>
      </c>
      <c r="O1843" s="270">
        <v>0</v>
      </c>
      <c r="P1843" s="270" t="s">
        <v>10359</v>
      </c>
      <c r="Q1843" s="270">
        <v>0</v>
      </c>
      <c r="R1843" s="74"/>
      <c r="S1843" s="75" t="str">
        <f t="shared" si="144"/>
        <v>0000</v>
      </c>
      <c r="T1843" s="75" t="str">
        <f t="shared" si="145"/>
        <v>00000000000000000000000000000000</v>
      </c>
      <c r="V1843" s="197"/>
      <c r="W1843" s="75">
        <f t="shared" si="146"/>
        <v>0</v>
      </c>
      <c r="AE1843" s="479"/>
    </row>
    <row r="1844" spans="1:31" s="75" customFormat="1" ht="13.5" x14ac:dyDescent="0.2">
      <c r="A1844" s="211">
        <v>1841</v>
      </c>
      <c r="B1844" s="212" t="s">
        <v>6600</v>
      </c>
      <c r="C1844" s="213" t="s">
        <v>6600</v>
      </c>
      <c r="D1844" s="213" t="s">
        <v>6600</v>
      </c>
      <c r="E1844" s="213" t="s">
        <v>6600</v>
      </c>
      <c r="F1844" s="213" t="s">
        <v>6600</v>
      </c>
      <c r="G1844" s="214" t="s">
        <v>6600</v>
      </c>
      <c r="H1844" s="208" t="str">
        <f>IF(Input!F$4="GMH_OECC",J1844,IF(Input!F$4="GMH_XOEC",L1844,IF(Input!F$4="GMH_Korea",N1844,IF(Input!F$4="GMH_EU",P1844,IF(Input!F$4="Skysuper",#REF!,IF(Input!F$4="SkyII",#REF!,IF(Input!F$4="XO-8000",#REF!, "FALSE")))))))</f>
        <v>00</v>
      </c>
      <c r="I1844" s="209">
        <f>IF(Input!F$4="GMH_OECC",K1844,IF(Input!F$4="GMH_XOEC",M1844,IF(Input!F$4="GMH_Korea",O1844,IF(Input!F$4="GMH_EU",Q1844,IF(Input!F$4="Skysuper",#REF!,IF(Input!F$4="SkyII",#REF!,IF(Input!F$4="XO-8000",#REF!, "FALSE")))))))</f>
        <v>0</v>
      </c>
      <c r="J1844" s="210" t="s">
        <v>10359</v>
      </c>
      <c r="K1844" s="268">
        <v>0</v>
      </c>
      <c r="L1844" s="270" t="s">
        <v>10359</v>
      </c>
      <c r="M1844" s="270">
        <v>0</v>
      </c>
      <c r="N1844" s="270" t="s">
        <v>10359</v>
      </c>
      <c r="O1844" s="270">
        <v>0</v>
      </c>
      <c r="P1844" s="270" t="s">
        <v>10359</v>
      </c>
      <c r="Q1844" s="270">
        <v>0</v>
      </c>
      <c r="R1844" s="74"/>
      <c r="S1844" s="75" t="str">
        <f t="shared" ref="S1844:S1907" si="147">"0"&amp;DEC2HEX(2^(I1844-1))&amp;IF(LEN(DEC2HEX(H1844))=2,DEC2HEX(H1844),"0"&amp;DEC2HEX(H1844))</f>
        <v>0000</v>
      </c>
      <c r="T1844" s="75" t="str">
        <f t="shared" si="145"/>
        <v>00000000000000000000000000000000</v>
      </c>
      <c r="V1844" s="197"/>
      <c r="W1844" s="75">
        <f t="shared" si="146"/>
        <v>0</v>
      </c>
      <c r="AE1844" s="479"/>
    </row>
    <row r="1845" spans="1:31" s="75" customFormat="1" ht="13.5" x14ac:dyDescent="0.2">
      <c r="A1845" s="211">
        <v>1842</v>
      </c>
      <c r="B1845" s="212" t="s">
        <v>6600</v>
      </c>
      <c r="C1845" s="213" t="s">
        <v>6600</v>
      </c>
      <c r="D1845" s="213" t="s">
        <v>6600</v>
      </c>
      <c r="E1845" s="213" t="s">
        <v>6600</v>
      </c>
      <c r="F1845" s="213" t="s">
        <v>6600</v>
      </c>
      <c r="G1845" s="214" t="s">
        <v>6600</v>
      </c>
      <c r="H1845" s="208" t="str">
        <f>IF(Input!F$4="GMH_OECC",J1845,IF(Input!F$4="GMH_XOEC",L1845,IF(Input!F$4="GMH_Korea",N1845,IF(Input!F$4="GMH_EU",P1845,IF(Input!F$4="Skysuper",#REF!,IF(Input!F$4="SkyII",#REF!,IF(Input!F$4="XO-8000",#REF!, "FALSE")))))))</f>
        <v>00</v>
      </c>
      <c r="I1845" s="209">
        <f>IF(Input!F$4="GMH_OECC",K1845,IF(Input!F$4="GMH_XOEC",M1845,IF(Input!F$4="GMH_Korea",O1845,IF(Input!F$4="GMH_EU",Q1845,IF(Input!F$4="Skysuper",#REF!,IF(Input!F$4="SkyII",#REF!,IF(Input!F$4="XO-8000",#REF!, "FALSE")))))))</f>
        <v>0</v>
      </c>
      <c r="J1845" s="210" t="s">
        <v>10359</v>
      </c>
      <c r="K1845" s="268">
        <v>0</v>
      </c>
      <c r="L1845" s="270" t="s">
        <v>10359</v>
      </c>
      <c r="M1845" s="270">
        <v>0</v>
      </c>
      <c r="N1845" s="270" t="s">
        <v>10359</v>
      </c>
      <c r="O1845" s="270">
        <v>0</v>
      </c>
      <c r="P1845" s="270" t="s">
        <v>10359</v>
      </c>
      <c r="Q1845" s="270">
        <v>0</v>
      </c>
      <c r="R1845" s="74"/>
      <c r="S1845" s="75" t="str">
        <f t="shared" si="147"/>
        <v>0000</v>
      </c>
      <c r="T1845" s="75" t="str">
        <f t="shared" si="145"/>
        <v>00000000000000000000000000000000</v>
      </c>
      <c r="V1845" s="197"/>
      <c r="W1845" s="75">
        <f t="shared" si="146"/>
        <v>0</v>
      </c>
      <c r="AE1845" s="479"/>
    </row>
    <row r="1846" spans="1:31" s="75" customFormat="1" ht="13.5" x14ac:dyDescent="0.2">
      <c r="A1846" s="211">
        <v>1843</v>
      </c>
      <c r="B1846" s="212" t="s">
        <v>6600</v>
      </c>
      <c r="C1846" s="213" t="s">
        <v>6600</v>
      </c>
      <c r="D1846" s="213" t="s">
        <v>6600</v>
      </c>
      <c r="E1846" s="213" t="s">
        <v>6600</v>
      </c>
      <c r="F1846" s="213" t="s">
        <v>6600</v>
      </c>
      <c r="G1846" s="214" t="s">
        <v>6600</v>
      </c>
      <c r="H1846" s="208" t="str">
        <f>IF(Input!F$4="GMH_OECC",J1846,IF(Input!F$4="GMH_XOEC",L1846,IF(Input!F$4="GMH_Korea",N1846,IF(Input!F$4="GMH_EU",P1846,IF(Input!F$4="Skysuper",#REF!,IF(Input!F$4="SkyII",#REF!,IF(Input!F$4="XO-8000",#REF!, "FALSE")))))))</f>
        <v>00</v>
      </c>
      <c r="I1846" s="209">
        <f>IF(Input!F$4="GMH_OECC",K1846,IF(Input!F$4="GMH_XOEC",M1846,IF(Input!F$4="GMH_Korea",O1846,IF(Input!F$4="GMH_EU",Q1846,IF(Input!F$4="Skysuper",#REF!,IF(Input!F$4="SkyII",#REF!,IF(Input!F$4="XO-8000",#REF!, "FALSE")))))))</f>
        <v>0</v>
      </c>
      <c r="J1846" s="210" t="s">
        <v>10359</v>
      </c>
      <c r="K1846" s="268">
        <v>0</v>
      </c>
      <c r="L1846" s="270" t="s">
        <v>10359</v>
      </c>
      <c r="M1846" s="270">
        <v>0</v>
      </c>
      <c r="N1846" s="270" t="s">
        <v>10359</v>
      </c>
      <c r="O1846" s="270">
        <v>0</v>
      </c>
      <c r="P1846" s="270" t="s">
        <v>10359</v>
      </c>
      <c r="Q1846" s="270">
        <v>0</v>
      </c>
      <c r="R1846" s="74"/>
      <c r="S1846" s="75" t="str">
        <f t="shared" si="147"/>
        <v>0000</v>
      </c>
      <c r="T1846" s="75" t="str">
        <f t="shared" si="145"/>
        <v>00000000000000000000000000000000</v>
      </c>
      <c r="V1846" s="197"/>
      <c r="W1846" s="75">
        <f t="shared" si="146"/>
        <v>0</v>
      </c>
      <c r="AE1846" s="479"/>
    </row>
    <row r="1847" spans="1:31" s="75" customFormat="1" ht="13.5" x14ac:dyDescent="0.2">
      <c r="A1847" s="211">
        <v>1844</v>
      </c>
      <c r="B1847" s="212" t="s">
        <v>6600</v>
      </c>
      <c r="C1847" s="213" t="s">
        <v>6600</v>
      </c>
      <c r="D1847" s="213" t="s">
        <v>6600</v>
      </c>
      <c r="E1847" s="213" t="s">
        <v>6600</v>
      </c>
      <c r="F1847" s="213" t="s">
        <v>6600</v>
      </c>
      <c r="G1847" s="214" t="s">
        <v>6600</v>
      </c>
      <c r="H1847" s="208" t="str">
        <f>IF(Input!F$4="GMH_OECC",J1847,IF(Input!F$4="GMH_XOEC",L1847,IF(Input!F$4="GMH_Korea",N1847,IF(Input!F$4="GMH_EU",P1847,IF(Input!F$4="Skysuper",#REF!,IF(Input!F$4="SkyII",#REF!,IF(Input!F$4="XO-8000",#REF!, "FALSE")))))))</f>
        <v>00</v>
      </c>
      <c r="I1847" s="209">
        <f>IF(Input!F$4="GMH_OECC",K1847,IF(Input!F$4="GMH_XOEC",M1847,IF(Input!F$4="GMH_Korea",O1847,IF(Input!F$4="GMH_EU",Q1847,IF(Input!F$4="Skysuper",#REF!,IF(Input!F$4="SkyII",#REF!,IF(Input!F$4="XO-8000",#REF!, "FALSE")))))))</f>
        <v>0</v>
      </c>
      <c r="J1847" s="210" t="s">
        <v>10359</v>
      </c>
      <c r="K1847" s="268">
        <v>0</v>
      </c>
      <c r="L1847" s="270" t="s">
        <v>10359</v>
      </c>
      <c r="M1847" s="270">
        <v>0</v>
      </c>
      <c r="N1847" s="270" t="s">
        <v>10359</v>
      </c>
      <c r="O1847" s="270">
        <v>0</v>
      </c>
      <c r="P1847" s="270" t="s">
        <v>10359</v>
      </c>
      <c r="Q1847" s="270">
        <v>0</v>
      </c>
      <c r="R1847" s="74"/>
      <c r="S1847" s="75" t="str">
        <f t="shared" si="147"/>
        <v>0000</v>
      </c>
      <c r="T1847" s="75" t="str">
        <f t="shared" si="145"/>
        <v>00000000000000000000000000000000</v>
      </c>
      <c r="V1847" s="197"/>
      <c r="W1847" s="75">
        <f t="shared" si="146"/>
        <v>0</v>
      </c>
      <c r="AE1847" s="479"/>
    </row>
    <row r="1848" spans="1:31" s="75" customFormat="1" ht="13.5" x14ac:dyDescent="0.2">
      <c r="A1848" s="211">
        <v>1845</v>
      </c>
      <c r="B1848" s="212" t="s">
        <v>6600</v>
      </c>
      <c r="C1848" s="213" t="s">
        <v>6600</v>
      </c>
      <c r="D1848" s="213" t="s">
        <v>6600</v>
      </c>
      <c r="E1848" s="213" t="s">
        <v>6600</v>
      </c>
      <c r="F1848" s="213" t="s">
        <v>6600</v>
      </c>
      <c r="G1848" s="214" t="s">
        <v>6600</v>
      </c>
      <c r="H1848" s="208" t="str">
        <f>IF(Input!F$4="GMH_OECC",J1848,IF(Input!F$4="GMH_XOEC",L1848,IF(Input!F$4="GMH_Korea",N1848,IF(Input!F$4="GMH_EU",P1848,IF(Input!F$4="Skysuper",#REF!,IF(Input!F$4="SkyII",#REF!,IF(Input!F$4="XO-8000",#REF!, "FALSE")))))))</f>
        <v>00</v>
      </c>
      <c r="I1848" s="209">
        <f>IF(Input!F$4="GMH_OECC",K1848,IF(Input!F$4="GMH_XOEC",M1848,IF(Input!F$4="GMH_Korea",O1848,IF(Input!F$4="GMH_EU",Q1848,IF(Input!F$4="Skysuper",#REF!,IF(Input!F$4="SkyII",#REF!,IF(Input!F$4="XO-8000",#REF!, "FALSE")))))))</f>
        <v>0</v>
      </c>
      <c r="J1848" s="210" t="s">
        <v>10359</v>
      </c>
      <c r="K1848" s="268">
        <v>0</v>
      </c>
      <c r="L1848" s="270" t="s">
        <v>10359</v>
      </c>
      <c r="M1848" s="270">
        <v>0</v>
      </c>
      <c r="N1848" s="270" t="s">
        <v>10359</v>
      </c>
      <c r="O1848" s="270">
        <v>0</v>
      </c>
      <c r="P1848" s="270" t="s">
        <v>10359</v>
      </c>
      <c r="Q1848" s="270">
        <v>0</v>
      </c>
      <c r="R1848" s="74"/>
      <c r="S1848" s="75" t="str">
        <f t="shared" si="147"/>
        <v>0000</v>
      </c>
      <c r="T1848" s="75" t="str">
        <f t="shared" si="145"/>
        <v>00000000000000000000000000000000</v>
      </c>
      <c r="V1848" s="197"/>
      <c r="W1848" s="75">
        <f t="shared" si="146"/>
        <v>0</v>
      </c>
      <c r="AE1848" s="479"/>
    </row>
    <row r="1849" spans="1:31" s="75" customFormat="1" ht="13.5" x14ac:dyDescent="0.2">
      <c r="A1849" s="211">
        <v>1846</v>
      </c>
      <c r="B1849" s="212" t="s">
        <v>6600</v>
      </c>
      <c r="C1849" s="213" t="s">
        <v>6600</v>
      </c>
      <c r="D1849" s="213" t="s">
        <v>6600</v>
      </c>
      <c r="E1849" s="213" t="s">
        <v>6600</v>
      </c>
      <c r="F1849" s="213" t="s">
        <v>6600</v>
      </c>
      <c r="G1849" s="214" t="s">
        <v>6600</v>
      </c>
      <c r="H1849" s="208" t="str">
        <f>IF(Input!F$4="GMH_OECC",J1849,IF(Input!F$4="GMH_XOEC",L1849,IF(Input!F$4="GMH_Korea",N1849,IF(Input!F$4="GMH_EU",P1849,IF(Input!F$4="Skysuper",#REF!,IF(Input!F$4="SkyII",#REF!,IF(Input!F$4="XO-8000",#REF!, "FALSE")))))))</f>
        <v>00</v>
      </c>
      <c r="I1849" s="209">
        <f>IF(Input!F$4="GMH_OECC",K1849,IF(Input!F$4="GMH_XOEC",M1849,IF(Input!F$4="GMH_Korea",O1849,IF(Input!F$4="GMH_EU",Q1849,IF(Input!F$4="Skysuper",#REF!,IF(Input!F$4="SkyII",#REF!,IF(Input!F$4="XO-8000",#REF!, "FALSE")))))))</f>
        <v>0</v>
      </c>
      <c r="J1849" s="210" t="s">
        <v>10359</v>
      </c>
      <c r="K1849" s="268">
        <v>0</v>
      </c>
      <c r="L1849" s="270" t="s">
        <v>10359</v>
      </c>
      <c r="M1849" s="270">
        <v>0</v>
      </c>
      <c r="N1849" s="270" t="s">
        <v>10359</v>
      </c>
      <c r="O1849" s="270">
        <v>0</v>
      </c>
      <c r="P1849" s="270" t="s">
        <v>10359</v>
      </c>
      <c r="Q1849" s="270">
        <v>0</v>
      </c>
      <c r="R1849" s="74"/>
      <c r="S1849" s="75" t="str">
        <f t="shared" si="147"/>
        <v>0000</v>
      </c>
      <c r="T1849" s="75" t="str">
        <f t="shared" si="145"/>
        <v>00000000000000000000000000000000</v>
      </c>
      <c r="V1849" s="197"/>
      <c r="W1849" s="75">
        <f t="shared" si="146"/>
        <v>0</v>
      </c>
      <c r="AE1849" s="479"/>
    </row>
    <row r="1850" spans="1:31" s="75" customFormat="1" ht="13.5" x14ac:dyDescent="0.2">
      <c r="A1850" s="211">
        <v>1847</v>
      </c>
      <c r="B1850" s="212" t="s">
        <v>6600</v>
      </c>
      <c r="C1850" s="213" t="s">
        <v>6600</v>
      </c>
      <c r="D1850" s="213" t="s">
        <v>6600</v>
      </c>
      <c r="E1850" s="213" t="s">
        <v>6600</v>
      </c>
      <c r="F1850" s="213" t="s">
        <v>6600</v>
      </c>
      <c r="G1850" s="214" t="s">
        <v>6600</v>
      </c>
      <c r="H1850" s="208" t="str">
        <f>IF(Input!F$4="GMH_OECC",J1850,IF(Input!F$4="GMH_XOEC",L1850,IF(Input!F$4="GMH_Korea",N1850,IF(Input!F$4="GMH_EU",P1850,IF(Input!F$4="Skysuper",#REF!,IF(Input!F$4="SkyII",#REF!,IF(Input!F$4="XO-8000",#REF!, "FALSE")))))))</f>
        <v>00</v>
      </c>
      <c r="I1850" s="209">
        <f>IF(Input!F$4="GMH_OECC",K1850,IF(Input!F$4="GMH_XOEC",M1850,IF(Input!F$4="GMH_Korea",O1850,IF(Input!F$4="GMH_EU",Q1850,IF(Input!F$4="Skysuper",#REF!,IF(Input!F$4="SkyII",#REF!,IF(Input!F$4="XO-8000",#REF!, "FALSE")))))))</f>
        <v>0</v>
      </c>
      <c r="J1850" s="210" t="s">
        <v>10359</v>
      </c>
      <c r="K1850" s="268">
        <v>0</v>
      </c>
      <c r="L1850" s="270" t="s">
        <v>10359</v>
      </c>
      <c r="M1850" s="270">
        <v>0</v>
      </c>
      <c r="N1850" s="270" t="s">
        <v>10359</v>
      </c>
      <c r="O1850" s="270">
        <v>0</v>
      </c>
      <c r="P1850" s="270" t="s">
        <v>10359</v>
      </c>
      <c r="Q1850" s="270">
        <v>0</v>
      </c>
      <c r="R1850" s="74"/>
      <c r="S1850" s="75" t="str">
        <f t="shared" si="147"/>
        <v>0000</v>
      </c>
      <c r="T1850" s="75" t="str">
        <f t="shared" si="145"/>
        <v>00000000000000000000000000000000</v>
      </c>
      <c r="V1850" s="197"/>
      <c r="W1850" s="75">
        <f t="shared" si="146"/>
        <v>0</v>
      </c>
      <c r="AE1850" s="479"/>
    </row>
    <row r="1851" spans="1:31" s="75" customFormat="1" ht="13.5" x14ac:dyDescent="0.2">
      <c r="A1851" s="211">
        <v>1848</v>
      </c>
      <c r="B1851" s="212" t="s">
        <v>6600</v>
      </c>
      <c r="C1851" s="213" t="s">
        <v>6600</v>
      </c>
      <c r="D1851" s="213" t="s">
        <v>6600</v>
      </c>
      <c r="E1851" s="213" t="s">
        <v>6600</v>
      </c>
      <c r="F1851" s="213" t="s">
        <v>6600</v>
      </c>
      <c r="G1851" s="214" t="s">
        <v>6600</v>
      </c>
      <c r="H1851" s="208" t="str">
        <f>IF(Input!F$4="GMH_OECC",J1851,IF(Input!F$4="GMH_XOEC",L1851,IF(Input!F$4="GMH_Korea",N1851,IF(Input!F$4="GMH_EU",P1851,IF(Input!F$4="Skysuper",#REF!,IF(Input!F$4="SkyII",#REF!,IF(Input!F$4="XO-8000",#REF!, "FALSE")))))))</f>
        <v>00</v>
      </c>
      <c r="I1851" s="209">
        <f>IF(Input!F$4="GMH_OECC",K1851,IF(Input!F$4="GMH_XOEC",M1851,IF(Input!F$4="GMH_Korea",O1851,IF(Input!F$4="GMH_EU",Q1851,IF(Input!F$4="Skysuper",#REF!,IF(Input!F$4="SkyII",#REF!,IF(Input!F$4="XO-8000",#REF!, "FALSE")))))))</f>
        <v>0</v>
      </c>
      <c r="J1851" s="210" t="s">
        <v>10359</v>
      </c>
      <c r="K1851" s="268">
        <v>0</v>
      </c>
      <c r="L1851" s="270" t="s">
        <v>10359</v>
      </c>
      <c r="M1851" s="270">
        <v>0</v>
      </c>
      <c r="N1851" s="270" t="s">
        <v>10359</v>
      </c>
      <c r="O1851" s="270">
        <v>0</v>
      </c>
      <c r="P1851" s="270" t="s">
        <v>10359</v>
      </c>
      <c r="Q1851" s="270">
        <v>0</v>
      </c>
      <c r="R1851" s="74"/>
      <c r="S1851" s="75" t="str">
        <f t="shared" si="147"/>
        <v>0000</v>
      </c>
      <c r="T1851" s="75" t="str">
        <f t="shared" si="145"/>
        <v>00000000000000000000000000000000</v>
      </c>
      <c r="V1851" s="197"/>
      <c r="W1851" s="75">
        <f t="shared" si="146"/>
        <v>0</v>
      </c>
      <c r="AE1851" s="479"/>
    </row>
    <row r="1852" spans="1:31" s="75" customFormat="1" ht="13.5" x14ac:dyDescent="0.2">
      <c r="A1852" s="211">
        <v>1849</v>
      </c>
      <c r="B1852" s="212" t="s">
        <v>6600</v>
      </c>
      <c r="C1852" s="213" t="s">
        <v>6600</v>
      </c>
      <c r="D1852" s="213" t="s">
        <v>6600</v>
      </c>
      <c r="E1852" s="213" t="s">
        <v>6600</v>
      </c>
      <c r="F1852" s="213" t="s">
        <v>6600</v>
      </c>
      <c r="G1852" s="214" t="s">
        <v>6600</v>
      </c>
      <c r="H1852" s="208" t="str">
        <f>IF(Input!F$4="GMH_OECC",J1852,IF(Input!F$4="GMH_XOEC",L1852,IF(Input!F$4="GMH_Korea",N1852,IF(Input!F$4="GMH_EU",P1852,IF(Input!F$4="Skysuper",#REF!,IF(Input!F$4="SkyII",#REF!,IF(Input!F$4="XO-8000",#REF!, "FALSE")))))))</f>
        <v>00</v>
      </c>
      <c r="I1852" s="209">
        <f>IF(Input!F$4="GMH_OECC",K1852,IF(Input!F$4="GMH_XOEC",M1852,IF(Input!F$4="GMH_Korea",O1852,IF(Input!F$4="GMH_EU",Q1852,IF(Input!F$4="Skysuper",#REF!,IF(Input!F$4="SkyII",#REF!,IF(Input!F$4="XO-8000",#REF!, "FALSE")))))))</f>
        <v>0</v>
      </c>
      <c r="J1852" s="210" t="s">
        <v>10359</v>
      </c>
      <c r="K1852" s="268">
        <v>0</v>
      </c>
      <c r="L1852" s="270" t="s">
        <v>10359</v>
      </c>
      <c r="M1852" s="270">
        <v>0</v>
      </c>
      <c r="N1852" s="270" t="s">
        <v>10359</v>
      </c>
      <c r="O1852" s="270">
        <v>0</v>
      </c>
      <c r="P1852" s="270" t="s">
        <v>10359</v>
      </c>
      <c r="Q1852" s="270">
        <v>0</v>
      </c>
      <c r="R1852" s="74"/>
      <c r="S1852" s="75" t="str">
        <f t="shared" si="147"/>
        <v>0000</v>
      </c>
      <c r="T1852" s="75" t="str">
        <f t="shared" si="145"/>
        <v>00000000000000000000000000000000</v>
      </c>
      <c r="V1852" s="197"/>
      <c r="W1852" s="75">
        <f t="shared" si="146"/>
        <v>0</v>
      </c>
      <c r="AE1852" s="479"/>
    </row>
    <row r="1853" spans="1:31" s="75" customFormat="1" ht="13.5" x14ac:dyDescent="0.2">
      <c r="A1853" s="211">
        <v>1850</v>
      </c>
      <c r="B1853" s="212" t="s">
        <v>6600</v>
      </c>
      <c r="C1853" s="213" t="s">
        <v>6600</v>
      </c>
      <c r="D1853" s="213" t="s">
        <v>6600</v>
      </c>
      <c r="E1853" s="213" t="s">
        <v>6600</v>
      </c>
      <c r="F1853" s="213" t="s">
        <v>6600</v>
      </c>
      <c r="G1853" s="214" t="s">
        <v>6600</v>
      </c>
      <c r="H1853" s="208" t="str">
        <f>IF(Input!F$4="GMH_OECC",J1853,IF(Input!F$4="GMH_XOEC",L1853,IF(Input!F$4="GMH_Korea",N1853,IF(Input!F$4="GMH_EU",P1853,IF(Input!F$4="Skysuper",#REF!,IF(Input!F$4="SkyII",#REF!,IF(Input!F$4="XO-8000",#REF!, "FALSE")))))))</f>
        <v>00</v>
      </c>
      <c r="I1853" s="209">
        <f>IF(Input!F$4="GMH_OECC",K1853,IF(Input!F$4="GMH_XOEC",M1853,IF(Input!F$4="GMH_Korea",O1853,IF(Input!F$4="GMH_EU",Q1853,IF(Input!F$4="Skysuper",#REF!,IF(Input!F$4="SkyII",#REF!,IF(Input!F$4="XO-8000",#REF!, "FALSE")))))))</f>
        <v>0</v>
      </c>
      <c r="J1853" s="210" t="s">
        <v>10359</v>
      </c>
      <c r="K1853" s="268">
        <v>0</v>
      </c>
      <c r="L1853" s="270" t="s">
        <v>10359</v>
      </c>
      <c r="M1853" s="270">
        <v>0</v>
      </c>
      <c r="N1853" s="270" t="s">
        <v>10359</v>
      </c>
      <c r="O1853" s="270">
        <v>0</v>
      </c>
      <c r="P1853" s="270" t="s">
        <v>10359</v>
      </c>
      <c r="Q1853" s="270">
        <v>0</v>
      </c>
      <c r="R1853" s="74"/>
      <c r="S1853" s="75" t="str">
        <f t="shared" si="147"/>
        <v>0000</v>
      </c>
      <c r="T1853" s="75" t="str">
        <f t="shared" si="145"/>
        <v>00000000000000000000000000000000</v>
      </c>
      <c r="V1853" s="197"/>
      <c r="W1853" s="75">
        <f t="shared" si="146"/>
        <v>0</v>
      </c>
      <c r="AE1853" s="479"/>
    </row>
    <row r="1854" spans="1:31" s="75" customFormat="1" ht="13.5" x14ac:dyDescent="0.2">
      <c r="A1854" s="211">
        <v>1851</v>
      </c>
      <c r="B1854" s="212" t="s">
        <v>6600</v>
      </c>
      <c r="C1854" s="213" t="s">
        <v>6600</v>
      </c>
      <c r="D1854" s="213" t="s">
        <v>6600</v>
      </c>
      <c r="E1854" s="213" t="s">
        <v>6600</v>
      </c>
      <c r="F1854" s="213" t="s">
        <v>6600</v>
      </c>
      <c r="G1854" s="214" t="s">
        <v>6600</v>
      </c>
      <c r="H1854" s="208" t="str">
        <f>IF(Input!F$4="GMH_OECC",J1854,IF(Input!F$4="GMH_XOEC",L1854,IF(Input!F$4="GMH_Korea",N1854,IF(Input!F$4="GMH_EU",P1854,IF(Input!F$4="Skysuper",#REF!,IF(Input!F$4="SkyII",#REF!,IF(Input!F$4="XO-8000",#REF!, "FALSE")))))))</f>
        <v>00</v>
      </c>
      <c r="I1854" s="209">
        <f>IF(Input!F$4="GMH_OECC",K1854,IF(Input!F$4="GMH_XOEC",M1854,IF(Input!F$4="GMH_Korea",O1854,IF(Input!F$4="GMH_EU",Q1854,IF(Input!F$4="Skysuper",#REF!,IF(Input!F$4="SkyII",#REF!,IF(Input!F$4="XO-8000",#REF!, "FALSE")))))))</f>
        <v>0</v>
      </c>
      <c r="J1854" s="210" t="s">
        <v>10359</v>
      </c>
      <c r="K1854" s="268">
        <v>0</v>
      </c>
      <c r="L1854" s="270" t="s">
        <v>10359</v>
      </c>
      <c r="M1854" s="270">
        <v>0</v>
      </c>
      <c r="N1854" s="270" t="s">
        <v>10359</v>
      </c>
      <c r="O1854" s="270">
        <v>0</v>
      </c>
      <c r="P1854" s="270" t="s">
        <v>10359</v>
      </c>
      <c r="Q1854" s="270">
        <v>0</v>
      </c>
      <c r="R1854" s="74"/>
      <c r="S1854" s="75" t="str">
        <f t="shared" si="147"/>
        <v>0000</v>
      </c>
      <c r="T1854" s="75" t="str">
        <f t="shared" si="145"/>
        <v>00000000000000000000000000000000</v>
      </c>
      <c r="V1854" s="197"/>
      <c r="W1854" s="75">
        <f t="shared" si="146"/>
        <v>0</v>
      </c>
      <c r="AE1854" s="479"/>
    </row>
    <row r="1855" spans="1:31" s="75" customFormat="1" ht="13.5" x14ac:dyDescent="0.2">
      <c r="A1855" s="211">
        <v>1852</v>
      </c>
      <c r="B1855" s="212" t="s">
        <v>6600</v>
      </c>
      <c r="C1855" s="213" t="s">
        <v>6600</v>
      </c>
      <c r="D1855" s="213" t="s">
        <v>6600</v>
      </c>
      <c r="E1855" s="213" t="s">
        <v>6600</v>
      </c>
      <c r="F1855" s="213" t="s">
        <v>6600</v>
      </c>
      <c r="G1855" s="214" t="s">
        <v>6600</v>
      </c>
      <c r="H1855" s="208" t="str">
        <f>IF(Input!F$4="GMH_OECC",J1855,IF(Input!F$4="GMH_XOEC",L1855,IF(Input!F$4="GMH_Korea",N1855,IF(Input!F$4="GMH_EU",P1855,IF(Input!F$4="Skysuper",#REF!,IF(Input!F$4="SkyII",#REF!,IF(Input!F$4="XO-8000",#REF!, "FALSE")))))))</f>
        <v>00</v>
      </c>
      <c r="I1855" s="209">
        <f>IF(Input!F$4="GMH_OECC",K1855,IF(Input!F$4="GMH_XOEC",M1855,IF(Input!F$4="GMH_Korea",O1855,IF(Input!F$4="GMH_EU",Q1855,IF(Input!F$4="Skysuper",#REF!,IF(Input!F$4="SkyII",#REF!,IF(Input!F$4="XO-8000",#REF!, "FALSE")))))))</f>
        <v>0</v>
      </c>
      <c r="J1855" s="210" t="s">
        <v>10359</v>
      </c>
      <c r="K1855" s="268">
        <v>0</v>
      </c>
      <c r="L1855" s="270" t="s">
        <v>10359</v>
      </c>
      <c r="M1855" s="270">
        <v>0</v>
      </c>
      <c r="N1855" s="270" t="s">
        <v>10359</v>
      </c>
      <c r="O1855" s="270">
        <v>0</v>
      </c>
      <c r="P1855" s="270" t="s">
        <v>10359</v>
      </c>
      <c r="Q1855" s="270">
        <v>0</v>
      </c>
      <c r="R1855" s="74"/>
      <c r="S1855" s="75" t="str">
        <f t="shared" si="147"/>
        <v>0000</v>
      </c>
      <c r="T1855" s="75" t="str">
        <f t="shared" si="145"/>
        <v>00000000000000000000000000000000</v>
      </c>
      <c r="V1855" s="197"/>
      <c r="W1855" s="75">
        <f t="shared" si="146"/>
        <v>0</v>
      </c>
      <c r="AE1855" s="479"/>
    </row>
    <row r="1856" spans="1:31" s="75" customFormat="1" ht="13.5" x14ac:dyDescent="0.2">
      <c r="A1856" s="211">
        <v>1853</v>
      </c>
      <c r="B1856" s="212" t="s">
        <v>6600</v>
      </c>
      <c r="C1856" s="213" t="s">
        <v>6600</v>
      </c>
      <c r="D1856" s="213" t="s">
        <v>6600</v>
      </c>
      <c r="E1856" s="213" t="s">
        <v>6600</v>
      </c>
      <c r="F1856" s="213" t="s">
        <v>6600</v>
      </c>
      <c r="G1856" s="214" t="s">
        <v>6600</v>
      </c>
      <c r="H1856" s="208" t="str">
        <f>IF(Input!F$4="GMH_OECC",J1856,IF(Input!F$4="GMH_XOEC",L1856,IF(Input!F$4="GMH_Korea",N1856,IF(Input!F$4="GMH_EU",P1856,IF(Input!F$4="Skysuper",#REF!,IF(Input!F$4="SkyII",#REF!,IF(Input!F$4="XO-8000",#REF!, "FALSE")))))))</f>
        <v>00</v>
      </c>
      <c r="I1856" s="209">
        <f>IF(Input!F$4="GMH_OECC",K1856,IF(Input!F$4="GMH_XOEC",M1856,IF(Input!F$4="GMH_Korea",O1856,IF(Input!F$4="GMH_EU",Q1856,IF(Input!F$4="Skysuper",#REF!,IF(Input!F$4="SkyII",#REF!,IF(Input!F$4="XO-8000",#REF!, "FALSE")))))))</f>
        <v>0</v>
      </c>
      <c r="J1856" s="210" t="s">
        <v>10359</v>
      </c>
      <c r="K1856" s="268">
        <v>0</v>
      </c>
      <c r="L1856" s="270" t="s">
        <v>10359</v>
      </c>
      <c r="M1856" s="270">
        <v>0</v>
      </c>
      <c r="N1856" s="270" t="s">
        <v>10359</v>
      </c>
      <c r="O1856" s="270">
        <v>0</v>
      </c>
      <c r="P1856" s="270" t="s">
        <v>10359</v>
      </c>
      <c r="Q1856" s="270">
        <v>0</v>
      </c>
      <c r="R1856" s="74"/>
      <c r="S1856" s="75" t="str">
        <f t="shared" si="147"/>
        <v>0000</v>
      </c>
      <c r="T1856" s="75" t="str">
        <f t="shared" si="145"/>
        <v>00000000000000000000000000000000</v>
      </c>
      <c r="V1856" s="197"/>
      <c r="W1856" s="75">
        <f t="shared" si="146"/>
        <v>0</v>
      </c>
      <c r="AE1856" s="479"/>
    </row>
    <row r="1857" spans="1:31" s="75" customFormat="1" ht="13.5" x14ac:dyDescent="0.2">
      <c r="A1857" s="211">
        <v>1854</v>
      </c>
      <c r="B1857" s="212" t="s">
        <v>6600</v>
      </c>
      <c r="C1857" s="213" t="s">
        <v>6600</v>
      </c>
      <c r="D1857" s="213" t="s">
        <v>6600</v>
      </c>
      <c r="E1857" s="213" t="s">
        <v>6600</v>
      </c>
      <c r="F1857" s="213" t="s">
        <v>6600</v>
      </c>
      <c r="G1857" s="214" t="s">
        <v>6600</v>
      </c>
      <c r="H1857" s="208" t="str">
        <f>IF(Input!F$4="GMH_OECC",J1857,IF(Input!F$4="GMH_XOEC",L1857,IF(Input!F$4="GMH_Korea",N1857,IF(Input!F$4="GMH_EU",P1857,IF(Input!F$4="Skysuper",#REF!,IF(Input!F$4="SkyII",#REF!,IF(Input!F$4="XO-8000",#REF!, "FALSE")))))))</f>
        <v>00</v>
      </c>
      <c r="I1857" s="209">
        <f>IF(Input!F$4="GMH_OECC",K1857,IF(Input!F$4="GMH_XOEC",M1857,IF(Input!F$4="GMH_Korea",O1857,IF(Input!F$4="GMH_EU",Q1857,IF(Input!F$4="Skysuper",#REF!,IF(Input!F$4="SkyII",#REF!,IF(Input!F$4="XO-8000",#REF!, "FALSE")))))))</f>
        <v>0</v>
      </c>
      <c r="J1857" s="210" t="s">
        <v>10359</v>
      </c>
      <c r="K1857" s="268">
        <v>0</v>
      </c>
      <c r="L1857" s="270" t="s">
        <v>10359</v>
      </c>
      <c r="M1857" s="270">
        <v>0</v>
      </c>
      <c r="N1857" s="270" t="s">
        <v>10359</v>
      </c>
      <c r="O1857" s="270">
        <v>0</v>
      </c>
      <c r="P1857" s="270" t="s">
        <v>10359</v>
      </c>
      <c r="Q1857" s="270">
        <v>0</v>
      </c>
      <c r="R1857" s="74"/>
      <c r="S1857" s="75" t="str">
        <f t="shared" si="147"/>
        <v>0000</v>
      </c>
      <c r="T1857" s="75" t="str">
        <f t="shared" si="145"/>
        <v>00000000000000000000000000000000</v>
      </c>
      <c r="V1857" s="197"/>
      <c r="W1857" s="75">
        <f t="shared" si="146"/>
        <v>0</v>
      </c>
      <c r="AE1857" s="479"/>
    </row>
    <row r="1858" spans="1:31" s="75" customFormat="1" ht="13.5" x14ac:dyDescent="0.2">
      <c r="A1858" s="211">
        <v>1855</v>
      </c>
      <c r="B1858" s="212" t="s">
        <v>6600</v>
      </c>
      <c r="C1858" s="213" t="s">
        <v>6600</v>
      </c>
      <c r="D1858" s="213" t="s">
        <v>6600</v>
      </c>
      <c r="E1858" s="213" t="s">
        <v>6600</v>
      </c>
      <c r="F1858" s="213" t="s">
        <v>6600</v>
      </c>
      <c r="G1858" s="214" t="s">
        <v>6600</v>
      </c>
      <c r="H1858" s="208" t="str">
        <f>IF(Input!F$4="GMH_OECC",J1858,IF(Input!F$4="GMH_XOEC",L1858,IF(Input!F$4="GMH_Korea",N1858,IF(Input!F$4="GMH_EU",P1858,IF(Input!F$4="Skysuper",#REF!,IF(Input!F$4="SkyII",#REF!,IF(Input!F$4="XO-8000",#REF!, "FALSE")))))))</f>
        <v>00</v>
      </c>
      <c r="I1858" s="209">
        <f>IF(Input!F$4="GMH_OECC",K1858,IF(Input!F$4="GMH_XOEC",M1858,IF(Input!F$4="GMH_Korea",O1858,IF(Input!F$4="GMH_EU",Q1858,IF(Input!F$4="Skysuper",#REF!,IF(Input!F$4="SkyII",#REF!,IF(Input!F$4="XO-8000",#REF!, "FALSE")))))))</f>
        <v>0</v>
      </c>
      <c r="J1858" s="210" t="s">
        <v>10359</v>
      </c>
      <c r="K1858" s="268">
        <v>0</v>
      </c>
      <c r="L1858" s="270" t="s">
        <v>10359</v>
      </c>
      <c r="M1858" s="270">
        <v>0</v>
      </c>
      <c r="N1858" s="270" t="s">
        <v>10359</v>
      </c>
      <c r="O1858" s="270">
        <v>0</v>
      </c>
      <c r="P1858" s="270" t="s">
        <v>10359</v>
      </c>
      <c r="Q1858" s="270">
        <v>0</v>
      </c>
      <c r="R1858" s="74"/>
      <c r="S1858" s="75" t="str">
        <f t="shared" si="147"/>
        <v>0000</v>
      </c>
      <c r="T1858" s="75" t="str">
        <f t="shared" si="145"/>
        <v>00000000000000000000000000000000</v>
      </c>
      <c r="V1858" s="197"/>
      <c r="W1858" s="75">
        <f t="shared" si="146"/>
        <v>0</v>
      </c>
      <c r="AE1858" s="479"/>
    </row>
    <row r="1859" spans="1:31" s="75" customFormat="1" ht="13.5" x14ac:dyDescent="0.2">
      <c r="A1859" s="211">
        <v>1856</v>
      </c>
      <c r="B1859" s="212" t="s">
        <v>6600</v>
      </c>
      <c r="C1859" s="213" t="s">
        <v>6600</v>
      </c>
      <c r="D1859" s="213" t="s">
        <v>6600</v>
      </c>
      <c r="E1859" s="213" t="s">
        <v>6600</v>
      </c>
      <c r="F1859" s="213" t="s">
        <v>6600</v>
      </c>
      <c r="G1859" s="214" t="s">
        <v>6600</v>
      </c>
      <c r="H1859" s="208" t="str">
        <f>IF(Input!F$4="GMH_OECC",J1859,IF(Input!F$4="GMH_XOEC",L1859,IF(Input!F$4="GMH_Korea",N1859,IF(Input!F$4="GMH_EU",P1859,IF(Input!F$4="Skysuper",#REF!,IF(Input!F$4="SkyII",#REF!,IF(Input!F$4="XO-8000",#REF!, "FALSE")))))))</f>
        <v>00</v>
      </c>
      <c r="I1859" s="209">
        <f>IF(Input!F$4="GMH_OECC",K1859,IF(Input!F$4="GMH_XOEC",M1859,IF(Input!F$4="GMH_Korea",O1859,IF(Input!F$4="GMH_EU",Q1859,IF(Input!F$4="Skysuper",#REF!,IF(Input!F$4="SkyII",#REF!,IF(Input!F$4="XO-8000",#REF!, "FALSE")))))))</f>
        <v>0</v>
      </c>
      <c r="J1859" s="210" t="s">
        <v>10359</v>
      </c>
      <c r="K1859" s="268">
        <v>0</v>
      </c>
      <c r="L1859" s="270" t="s">
        <v>10359</v>
      </c>
      <c r="M1859" s="270">
        <v>0</v>
      </c>
      <c r="N1859" s="270" t="s">
        <v>10359</v>
      </c>
      <c r="O1859" s="270">
        <v>0</v>
      </c>
      <c r="P1859" s="270" t="s">
        <v>10359</v>
      </c>
      <c r="Q1859" s="270">
        <v>0</v>
      </c>
      <c r="R1859" s="74"/>
      <c r="S1859" s="75" t="str">
        <f t="shared" si="147"/>
        <v>0000</v>
      </c>
      <c r="T1859" s="75" t="str">
        <f t="shared" si="145"/>
        <v>00000000000000000000000000000000</v>
      </c>
      <c r="V1859" s="197"/>
      <c r="W1859" s="75">
        <f t="shared" si="146"/>
        <v>0</v>
      </c>
      <c r="AE1859" s="479"/>
    </row>
    <row r="1860" spans="1:31" s="75" customFormat="1" ht="13.5" x14ac:dyDescent="0.2">
      <c r="A1860" s="211">
        <v>1857</v>
      </c>
      <c r="B1860" s="212" t="s">
        <v>6600</v>
      </c>
      <c r="C1860" s="213" t="s">
        <v>6600</v>
      </c>
      <c r="D1860" s="213" t="s">
        <v>6600</v>
      </c>
      <c r="E1860" s="213" t="s">
        <v>6600</v>
      </c>
      <c r="F1860" s="213" t="s">
        <v>6600</v>
      </c>
      <c r="G1860" s="214" t="s">
        <v>6600</v>
      </c>
      <c r="H1860" s="208" t="str">
        <f>IF(Input!F$4="GMH_OECC",J1860,IF(Input!F$4="GMH_XOEC",L1860,IF(Input!F$4="GMH_Korea",N1860,IF(Input!F$4="GMH_EU",P1860,IF(Input!F$4="Skysuper",#REF!,IF(Input!F$4="SkyII",#REF!,IF(Input!F$4="XO-8000",#REF!, "FALSE")))))))</f>
        <v>00</v>
      </c>
      <c r="I1860" s="209">
        <f>IF(Input!F$4="GMH_OECC",K1860,IF(Input!F$4="GMH_XOEC",M1860,IF(Input!F$4="GMH_Korea",O1860,IF(Input!F$4="GMH_EU",Q1860,IF(Input!F$4="Skysuper",#REF!,IF(Input!F$4="SkyII",#REF!,IF(Input!F$4="XO-8000",#REF!, "FALSE")))))))</f>
        <v>0</v>
      </c>
      <c r="J1860" s="210" t="s">
        <v>10359</v>
      </c>
      <c r="K1860" s="268">
        <v>0</v>
      </c>
      <c r="L1860" s="270" t="s">
        <v>10359</v>
      </c>
      <c r="M1860" s="270">
        <v>0</v>
      </c>
      <c r="N1860" s="270" t="s">
        <v>10359</v>
      </c>
      <c r="O1860" s="270">
        <v>0</v>
      </c>
      <c r="P1860" s="270" t="s">
        <v>10359</v>
      </c>
      <c r="Q1860" s="270">
        <v>0</v>
      </c>
      <c r="R1860" s="74"/>
      <c r="S1860" s="75" t="str">
        <f t="shared" si="147"/>
        <v>0000</v>
      </c>
      <c r="T1860" s="75" t="str">
        <f t="shared" ref="T1860:T1923" si="148">CONCATENATE(S1860,S1861,S1862,S1863,S1864,S1865,S1866,S1867)</f>
        <v>00000000000000000000000000000000</v>
      </c>
      <c r="V1860" s="197"/>
      <c r="W1860" s="75">
        <f t="shared" si="146"/>
        <v>0</v>
      </c>
      <c r="AE1860" s="479"/>
    </row>
    <row r="1861" spans="1:31" s="75" customFormat="1" ht="13.5" x14ac:dyDescent="0.2">
      <c r="A1861" s="211">
        <v>1858</v>
      </c>
      <c r="B1861" s="212" t="s">
        <v>6600</v>
      </c>
      <c r="C1861" s="213" t="s">
        <v>6600</v>
      </c>
      <c r="D1861" s="213" t="s">
        <v>6600</v>
      </c>
      <c r="E1861" s="213" t="s">
        <v>6600</v>
      </c>
      <c r="F1861" s="213" t="s">
        <v>6600</v>
      </c>
      <c r="G1861" s="214" t="s">
        <v>6600</v>
      </c>
      <c r="H1861" s="208" t="str">
        <f>IF(Input!F$4="GMH_OECC",J1861,IF(Input!F$4="GMH_XOEC",L1861,IF(Input!F$4="GMH_Korea",N1861,IF(Input!F$4="GMH_EU",P1861,IF(Input!F$4="Skysuper",#REF!,IF(Input!F$4="SkyII",#REF!,IF(Input!F$4="XO-8000",#REF!, "FALSE")))))))</f>
        <v>00</v>
      </c>
      <c r="I1861" s="209">
        <f>IF(Input!F$4="GMH_OECC",K1861,IF(Input!F$4="GMH_XOEC",M1861,IF(Input!F$4="GMH_Korea",O1861,IF(Input!F$4="GMH_EU",Q1861,IF(Input!F$4="Skysuper",#REF!,IF(Input!F$4="SkyII",#REF!,IF(Input!F$4="XO-8000",#REF!, "FALSE")))))))</f>
        <v>0</v>
      </c>
      <c r="J1861" s="210" t="s">
        <v>10359</v>
      </c>
      <c r="K1861" s="268">
        <v>0</v>
      </c>
      <c r="L1861" s="270" t="s">
        <v>10359</v>
      </c>
      <c r="M1861" s="270">
        <v>0</v>
      </c>
      <c r="N1861" s="270" t="s">
        <v>10359</v>
      </c>
      <c r="O1861" s="270">
        <v>0</v>
      </c>
      <c r="P1861" s="270" t="s">
        <v>10359</v>
      </c>
      <c r="Q1861" s="270">
        <v>0</v>
      </c>
      <c r="R1861" s="74"/>
      <c r="S1861" s="75" t="str">
        <f t="shared" si="147"/>
        <v>0000</v>
      </c>
      <c r="T1861" s="75" t="str">
        <f t="shared" si="148"/>
        <v>00000000000000000000000000000000</v>
      </c>
      <c r="V1861" s="197"/>
      <c r="W1861" s="75">
        <f t="shared" si="146"/>
        <v>0</v>
      </c>
      <c r="AE1861" s="479"/>
    </row>
    <row r="1862" spans="1:31" s="75" customFormat="1" ht="13.5" x14ac:dyDescent="0.2">
      <c r="A1862" s="211">
        <v>1859</v>
      </c>
      <c r="B1862" s="212" t="s">
        <v>6600</v>
      </c>
      <c r="C1862" s="213" t="s">
        <v>6600</v>
      </c>
      <c r="D1862" s="213" t="s">
        <v>6600</v>
      </c>
      <c r="E1862" s="213" t="s">
        <v>6600</v>
      </c>
      <c r="F1862" s="213" t="s">
        <v>6600</v>
      </c>
      <c r="G1862" s="214" t="s">
        <v>6600</v>
      </c>
      <c r="H1862" s="208" t="str">
        <f>IF(Input!F$4="GMH_OECC",J1862,IF(Input!F$4="GMH_XOEC",L1862,IF(Input!F$4="GMH_Korea",N1862,IF(Input!F$4="GMH_EU",P1862,IF(Input!F$4="Skysuper",#REF!,IF(Input!F$4="SkyII",#REF!,IF(Input!F$4="XO-8000",#REF!, "FALSE")))))))</f>
        <v>00</v>
      </c>
      <c r="I1862" s="209">
        <f>IF(Input!F$4="GMH_OECC",K1862,IF(Input!F$4="GMH_XOEC",M1862,IF(Input!F$4="GMH_Korea",O1862,IF(Input!F$4="GMH_EU",Q1862,IF(Input!F$4="Skysuper",#REF!,IF(Input!F$4="SkyII",#REF!,IF(Input!F$4="XO-8000",#REF!, "FALSE")))))))</f>
        <v>0</v>
      </c>
      <c r="J1862" s="210" t="s">
        <v>10359</v>
      </c>
      <c r="K1862" s="268">
        <v>0</v>
      </c>
      <c r="L1862" s="270" t="s">
        <v>10359</v>
      </c>
      <c r="M1862" s="270">
        <v>0</v>
      </c>
      <c r="N1862" s="270" t="s">
        <v>10359</v>
      </c>
      <c r="O1862" s="270">
        <v>0</v>
      </c>
      <c r="P1862" s="270" t="s">
        <v>10359</v>
      </c>
      <c r="Q1862" s="270">
        <v>0</v>
      </c>
      <c r="R1862" s="74"/>
      <c r="S1862" s="75" t="str">
        <f t="shared" si="147"/>
        <v>0000</v>
      </c>
      <c r="T1862" s="75" t="str">
        <f t="shared" si="148"/>
        <v>00000000000000000000000000000000</v>
      </c>
      <c r="V1862" s="197"/>
      <c r="W1862" s="75">
        <f t="shared" ref="W1862:W1925" si="149">HEX2DEC(RIGHT(S1862,2))+HEX2DEC(RIGHT(S1863,2))+HEX2DEC(RIGHT(S1864,2))+HEX2DEC(RIGHT(S1865,2))+HEX2DEC(LEFT(S1862,2))+HEX2DEC(LEFT(S1863,2))+HEX2DEC(LEFT(S1864,2))+HEX2DEC(LEFT(S1865,2))+HEX2DEC(RIGHT(S1866,2))+HEX2DEC(RIGHT(S1867,2))+HEX2DEC(RIGHT(S1868,2))+HEX2DEC(RIGHT(S1869,2))+HEX2DEC(LEFT(S1866,2))+HEX2DEC(LEFT(S1867,2))+HEX2DEC(LEFT(S1868,2))+HEX2DEC(LEFT(S1869,2))</f>
        <v>0</v>
      </c>
      <c r="AE1862" s="479"/>
    </row>
    <row r="1863" spans="1:31" s="75" customFormat="1" ht="13.5" x14ac:dyDescent="0.2">
      <c r="A1863" s="211">
        <v>1860</v>
      </c>
      <c r="B1863" s="212" t="s">
        <v>6600</v>
      </c>
      <c r="C1863" s="213" t="s">
        <v>6600</v>
      </c>
      <c r="D1863" s="213" t="s">
        <v>6600</v>
      </c>
      <c r="E1863" s="213" t="s">
        <v>6600</v>
      </c>
      <c r="F1863" s="213" t="s">
        <v>6600</v>
      </c>
      <c r="G1863" s="214" t="s">
        <v>6600</v>
      </c>
      <c r="H1863" s="208" t="str">
        <f>IF(Input!F$4="GMH_OECC",J1863,IF(Input!F$4="GMH_XOEC",L1863,IF(Input!F$4="GMH_Korea",N1863,IF(Input!F$4="GMH_EU",P1863,IF(Input!F$4="Skysuper",#REF!,IF(Input!F$4="SkyII",#REF!,IF(Input!F$4="XO-8000",#REF!, "FALSE")))))))</f>
        <v>00</v>
      </c>
      <c r="I1863" s="209">
        <f>IF(Input!F$4="GMH_OECC",K1863,IF(Input!F$4="GMH_XOEC",M1863,IF(Input!F$4="GMH_Korea",O1863,IF(Input!F$4="GMH_EU",Q1863,IF(Input!F$4="Skysuper",#REF!,IF(Input!F$4="SkyII",#REF!,IF(Input!F$4="XO-8000",#REF!, "FALSE")))))))</f>
        <v>0</v>
      </c>
      <c r="J1863" s="210" t="s">
        <v>10359</v>
      </c>
      <c r="K1863" s="268">
        <v>0</v>
      </c>
      <c r="L1863" s="270" t="s">
        <v>10359</v>
      </c>
      <c r="M1863" s="270">
        <v>0</v>
      </c>
      <c r="N1863" s="270" t="s">
        <v>10359</v>
      </c>
      <c r="O1863" s="270">
        <v>0</v>
      </c>
      <c r="P1863" s="270" t="s">
        <v>10359</v>
      </c>
      <c r="Q1863" s="270">
        <v>0</v>
      </c>
      <c r="R1863" s="74"/>
      <c r="S1863" s="75" t="str">
        <f t="shared" si="147"/>
        <v>0000</v>
      </c>
      <c r="T1863" s="75" t="str">
        <f t="shared" si="148"/>
        <v>00000000000000000000000000000000</v>
      </c>
      <c r="V1863" s="197"/>
      <c r="W1863" s="75">
        <f t="shared" si="149"/>
        <v>0</v>
      </c>
      <c r="AE1863" s="479"/>
    </row>
    <row r="1864" spans="1:31" s="75" customFormat="1" ht="13.5" x14ac:dyDescent="0.2">
      <c r="A1864" s="211">
        <v>1861</v>
      </c>
      <c r="B1864" s="212" t="s">
        <v>6600</v>
      </c>
      <c r="C1864" s="213" t="s">
        <v>6600</v>
      </c>
      <c r="D1864" s="213" t="s">
        <v>6600</v>
      </c>
      <c r="E1864" s="213" t="s">
        <v>6600</v>
      </c>
      <c r="F1864" s="213" t="s">
        <v>6600</v>
      </c>
      <c r="G1864" s="214" t="s">
        <v>6600</v>
      </c>
      <c r="H1864" s="208" t="str">
        <f>IF(Input!F$4="GMH_OECC",J1864,IF(Input!F$4="GMH_XOEC",L1864,IF(Input!F$4="GMH_Korea",N1864,IF(Input!F$4="GMH_EU",P1864,IF(Input!F$4="Skysuper",#REF!,IF(Input!F$4="SkyII",#REF!,IF(Input!F$4="XO-8000",#REF!, "FALSE")))))))</f>
        <v>00</v>
      </c>
      <c r="I1864" s="209">
        <f>IF(Input!F$4="GMH_OECC",K1864,IF(Input!F$4="GMH_XOEC",M1864,IF(Input!F$4="GMH_Korea",O1864,IF(Input!F$4="GMH_EU",Q1864,IF(Input!F$4="Skysuper",#REF!,IF(Input!F$4="SkyII",#REF!,IF(Input!F$4="XO-8000",#REF!, "FALSE")))))))</f>
        <v>0</v>
      </c>
      <c r="J1864" s="210" t="s">
        <v>10359</v>
      </c>
      <c r="K1864" s="268">
        <v>0</v>
      </c>
      <c r="L1864" s="270" t="s">
        <v>10359</v>
      </c>
      <c r="M1864" s="270">
        <v>0</v>
      </c>
      <c r="N1864" s="270" t="s">
        <v>10359</v>
      </c>
      <c r="O1864" s="270">
        <v>0</v>
      </c>
      <c r="P1864" s="270" t="s">
        <v>10359</v>
      </c>
      <c r="Q1864" s="270">
        <v>0</v>
      </c>
      <c r="R1864" s="74"/>
      <c r="S1864" s="75" t="str">
        <f t="shared" si="147"/>
        <v>0000</v>
      </c>
      <c r="T1864" s="75" t="str">
        <f t="shared" si="148"/>
        <v>00000000000000000000000000000000</v>
      </c>
      <c r="V1864" s="197"/>
      <c r="W1864" s="75">
        <f t="shared" si="149"/>
        <v>0</v>
      </c>
      <c r="AE1864" s="479"/>
    </row>
    <row r="1865" spans="1:31" s="75" customFormat="1" ht="13.5" x14ac:dyDescent="0.2">
      <c r="A1865" s="211">
        <v>1862</v>
      </c>
      <c r="B1865" s="212" t="s">
        <v>6600</v>
      </c>
      <c r="C1865" s="213" t="s">
        <v>6600</v>
      </c>
      <c r="D1865" s="213" t="s">
        <v>6600</v>
      </c>
      <c r="E1865" s="213" t="s">
        <v>6600</v>
      </c>
      <c r="F1865" s="213" t="s">
        <v>6600</v>
      </c>
      <c r="G1865" s="214" t="s">
        <v>6600</v>
      </c>
      <c r="H1865" s="208" t="str">
        <f>IF(Input!F$4="GMH_OECC",J1865,IF(Input!F$4="GMH_XOEC",L1865,IF(Input!F$4="GMH_Korea",N1865,IF(Input!F$4="GMH_EU",P1865,IF(Input!F$4="Skysuper",#REF!,IF(Input!F$4="SkyII",#REF!,IF(Input!F$4="XO-8000",#REF!, "FALSE")))))))</f>
        <v>00</v>
      </c>
      <c r="I1865" s="209">
        <f>IF(Input!F$4="GMH_OECC",K1865,IF(Input!F$4="GMH_XOEC",M1865,IF(Input!F$4="GMH_Korea",O1865,IF(Input!F$4="GMH_EU",Q1865,IF(Input!F$4="Skysuper",#REF!,IF(Input!F$4="SkyII",#REF!,IF(Input!F$4="XO-8000",#REF!, "FALSE")))))))</f>
        <v>0</v>
      </c>
      <c r="J1865" s="210" t="s">
        <v>10359</v>
      </c>
      <c r="K1865" s="268">
        <v>0</v>
      </c>
      <c r="L1865" s="270" t="s">
        <v>10359</v>
      </c>
      <c r="M1865" s="270">
        <v>0</v>
      </c>
      <c r="N1865" s="270" t="s">
        <v>10359</v>
      </c>
      <c r="O1865" s="270">
        <v>0</v>
      </c>
      <c r="P1865" s="270" t="s">
        <v>10359</v>
      </c>
      <c r="Q1865" s="270">
        <v>0</v>
      </c>
      <c r="R1865" s="74"/>
      <c r="S1865" s="75" t="str">
        <f t="shared" si="147"/>
        <v>0000</v>
      </c>
      <c r="T1865" s="75" t="str">
        <f t="shared" si="148"/>
        <v>00000000000000000000000000000000</v>
      </c>
      <c r="V1865" s="197"/>
      <c r="W1865" s="75">
        <f t="shared" si="149"/>
        <v>0</v>
      </c>
      <c r="AE1865" s="479"/>
    </row>
    <row r="1866" spans="1:31" s="75" customFormat="1" ht="13.5" x14ac:dyDescent="0.2">
      <c r="A1866" s="211">
        <v>1863</v>
      </c>
      <c r="B1866" s="212" t="s">
        <v>6600</v>
      </c>
      <c r="C1866" s="213" t="s">
        <v>6600</v>
      </c>
      <c r="D1866" s="213" t="s">
        <v>6600</v>
      </c>
      <c r="E1866" s="213" t="s">
        <v>6600</v>
      </c>
      <c r="F1866" s="213" t="s">
        <v>6600</v>
      </c>
      <c r="G1866" s="214" t="s">
        <v>6600</v>
      </c>
      <c r="H1866" s="208" t="str">
        <f>IF(Input!F$4="GMH_OECC",J1866,IF(Input!F$4="GMH_XOEC",L1866,IF(Input!F$4="GMH_Korea",N1866,IF(Input!F$4="GMH_EU",P1866,IF(Input!F$4="Skysuper",#REF!,IF(Input!F$4="SkyII",#REF!,IF(Input!F$4="XO-8000",#REF!, "FALSE")))))))</f>
        <v>00</v>
      </c>
      <c r="I1866" s="209">
        <f>IF(Input!F$4="GMH_OECC",K1866,IF(Input!F$4="GMH_XOEC",M1866,IF(Input!F$4="GMH_Korea",O1866,IF(Input!F$4="GMH_EU",Q1866,IF(Input!F$4="Skysuper",#REF!,IF(Input!F$4="SkyII",#REF!,IF(Input!F$4="XO-8000",#REF!, "FALSE")))))))</f>
        <v>0</v>
      </c>
      <c r="J1866" s="210" t="s">
        <v>10359</v>
      </c>
      <c r="K1866" s="268">
        <v>0</v>
      </c>
      <c r="L1866" s="270" t="s">
        <v>10359</v>
      </c>
      <c r="M1866" s="270">
        <v>0</v>
      </c>
      <c r="N1866" s="270" t="s">
        <v>10359</v>
      </c>
      <c r="O1866" s="270">
        <v>0</v>
      </c>
      <c r="P1866" s="270" t="s">
        <v>10359</v>
      </c>
      <c r="Q1866" s="270">
        <v>0</v>
      </c>
      <c r="R1866" s="74"/>
      <c r="S1866" s="75" t="str">
        <f t="shared" si="147"/>
        <v>0000</v>
      </c>
      <c r="T1866" s="75" t="str">
        <f t="shared" si="148"/>
        <v>00000000000000000000000000000000</v>
      </c>
      <c r="V1866" s="197"/>
      <c r="W1866" s="75">
        <f t="shared" si="149"/>
        <v>0</v>
      </c>
      <c r="AE1866" s="479"/>
    </row>
    <row r="1867" spans="1:31" s="75" customFormat="1" ht="13.5" x14ac:dyDescent="0.2">
      <c r="A1867" s="211">
        <v>1864</v>
      </c>
      <c r="B1867" s="212" t="s">
        <v>6600</v>
      </c>
      <c r="C1867" s="213" t="s">
        <v>6600</v>
      </c>
      <c r="D1867" s="213" t="s">
        <v>6600</v>
      </c>
      <c r="E1867" s="213" t="s">
        <v>6600</v>
      </c>
      <c r="F1867" s="213" t="s">
        <v>6600</v>
      </c>
      <c r="G1867" s="214" t="s">
        <v>6600</v>
      </c>
      <c r="H1867" s="208" t="str">
        <f>IF(Input!F$4="GMH_OECC",J1867,IF(Input!F$4="GMH_XOEC",L1867,IF(Input!F$4="GMH_Korea",N1867,IF(Input!F$4="GMH_EU",P1867,IF(Input!F$4="Skysuper",#REF!,IF(Input!F$4="SkyII",#REF!,IF(Input!F$4="XO-8000",#REF!, "FALSE")))))))</f>
        <v>00</v>
      </c>
      <c r="I1867" s="209">
        <f>IF(Input!F$4="GMH_OECC",K1867,IF(Input!F$4="GMH_XOEC",M1867,IF(Input!F$4="GMH_Korea",O1867,IF(Input!F$4="GMH_EU",Q1867,IF(Input!F$4="Skysuper",#REF!,IF(Input!F$4="SkyII",#REF!,IF(Input!F$4="XO-8000",#REF!, "FALSE")))))))</f>
        <v>0</v>
      </c>
      <c r="J1867" s="210" t="s">
        <v>10359</v>
      </c>
      <c r="K1867" s="268">
        <v>0</v>
      </c>
      <c r="L1867" s="270" t="s">
        <v>10359</v>
      </c>
      <c r="M1867" s="270">
        <v>0</v>
      </c>
      <c r="N1867" s="270" t="s">
        <v>10359</v>
      </c>
      <c r="O1867" s="270">
        <v>0</v>
      </c>
      <c r="P1867" s="270" t="s">
        <v>10359</v>
      </c>
      <c r="Q1867" s="270">
        <v>0</v>
      </c>
      <c r="R1867" s="74"/>
      <c r="S1867" s="75" t="str">
        <f t="shared" si="147"/>
        <v>0000</v>
      </c>
      <c r="T1867" s="75" t="str">
        <f t="shared" si="148"/>
        <v>00000000000000000000000000000000</v>
      </c>
      <c r="V1867" s="197"/>
      <c r="W1867" s="75">
        <f t="shared" si="149"/>
        <v>0</v>
      </c>
      <c r="AE1867" s="479"/>
    </row>
    <row r="1868" spans="1:31" s="75" customFormat="1" ht="13.5" x14ac:dyDescent="0.2">
      <c r="A1868" s="211">
        <v>1865</v>
      </c>
      <c r="B1868" s="212" t="s">
        <v>6600</v>
      </c>
      <c r="C1868" s="213" t="s">
        <v>6600</v>
      </c>
      <c r="D1868" s="213" t="s">
        <v>6600</v>
      </c>
      <c r="E1868" s="213" t="s">
        <v>6600</v>
      </c>
      <c r="F1868" s="213" t="s">
        <v>6600</v>
      </c>
      <c r="G1868" s="214" t="s">
        <v>6600</v>
      </c>
      <c r="H1868" s="208" t="str">
        <f>IF(Input!F$4="GMH_OECC",J1868,IF(Input!F$4="GMH_XOEC",L1868,IF(Input!F$4="GMH_Korea",N1868,IF(Input!F$4="GMH_EU",P1868,IF(Input!F$4="Skysuper",#REF!,IF(Input!F$4="SkyII",#REF!,IF(Input!F$4="XO-8000",#REF!, "FALSE")))))))</f>
        <v>00</v>
      </c>
      <c r="I1868" s="209">
        <f>IF(Input!F$4="GMH_OECC",K1868,IF(Input!F$4="GMH_XOEC",M1868,IF(Input!F$4="GMH_Korea",O1868,IF(Input!F$4="GMH_EU",Q1868,IF(Input!F$4="Skysuper",#REF!,IF(Input!F$4="SkyII",#REF!,IF(Input!F$4="XO-8000",#REF!, "FALSE")))))))</f>
        <v>0</v>
      </c>
      <c r="J1868" s="210" t="s">
        <v>10359</v>
      </c>
      <c r="K1868" s="268">
        <v>0</v>
      </c>
      <c r="L1868" s="270" t="s">
        <v>10359</v>
      </c>
      <c r="M1868" s="270">
        <v>0</v>
      </c>
      <c r="N1868" s="270" t="s">
        <v>10359</v>
      </c>
      <c r="O1868" s="270">
        <v>0</v>
      </c>
      <c r="P1868" s="270" t="s">
        <v>10359</v>
      </c>
      <c r="Q1868" s="270">
        <v>0</v>
      </c>
      <c r="R1868" s="74"/>
      <c r="S1868" s="75" t="str">
        <f t="shared" si="147"/>
        <v>0000</v>
      </c>
      <c r="T1868" s="75" t="str">
        <f t="shared" si="148"/>
        <v>00000000000000000000000000000000</v>
      </c>
      <c r="V1868" s="197"/>
      <c r="W1868" s="75">
        <f t="shared" si="149"/>
        <v>0</v>
      </c>
      <c r="AE1868" s="479"/>
    </row>
    <row r="1869" spans="1:31" s="75" customFormat="1" ht="13.5" x14ac:dyDescent="0.2">
      <c r="A1869" s="211">
        <v>1866</v>
      </c>
      <c r="B1869" s="212" t="s">
        <v>6600</v>
      </c>
      <c r="C1869" s="213" t="s">
        <v>6600</v>
      </c>
      <c r="D1869" s="213" t="s">
        <v>6600</v>
      </c>
      <c r="E1869" s="213" t="s">
        <v>6600</v>
      </c>
      <c r="F1869" s="213" t="s">
        <v>6600</v>
      </c>
      <c r="G1869" s="214" t="s">
        <v>6600</v>
      </c>
      <c r="H1869" s="208" t="str">
        <f>IF(Input!F$4="GMH_OECC",J1869,IF(Input!F$4="GMH_XOEC",L1869,IF(Input!F$4="GMH_Korea",N1869,IF(Input!F$4="GMH_EU",P1869,IF(Input!F$4="Skysuper",#REF!,IF(Input!F$4="SkyII",#REF!,IF(Input!F$4="XO-8000",#REF!, "FALSE")))))))</f>
        <v>00</v>
      </c>
      <c r="I1869" s="209">
        <f>IF(Input!F$4="GMH_OECC",K1869,IF(Input!F$4="GMH_XOEC",M1869,IF(Input!F$4="GMH_Korea",O1869,IF(Input!F$4="GMH_EU",Q1869,IF(Input!F$4="Skysuper",#REF!,IF(Input!F$4="SkyII",#REF!,IF(Input!F$4="XO-8000",#REF!, "FALSE")))))))</f>
        <v>0</v>
      </c>
      <c r="J1869" s="210" t="s">
        <v>10359</v>
      </c>
      <c r="K1869" s="268">
        <v>0</v>
      </c>
      <c r="L1869" s="270" t="s">
        <v>10359</v>
      </c>
      <c r="M1869" s="270">
        <v>0</v>
      </c>
      <c r="N1869" s="270" t="s">
        <v>10359</v>
      </c>
      <c r="O1869" s="270">
        <v>0</v>
      </c>
      <c r="P1869" s="270" t="s">
        <v>10359</v>
      </c>
      <c r="Q1869" s="270">
        <v>0</v>
      </c>
      <c r="R1869" s="74"/>
      <c r="S1869" s="75" t="str">
        <f t="shared" si="147"/>
        <v>0000</v>
      </c>
      <c r="T1869" s="75" t="str">
        <f t="shared" si="148"/>
        <v>00000000000000000000000000000000</v>
      </c>
      <c r="V1869" s="197"/>
      <c r="W1869" s="75">
        <f t="shared" si="149"/>
        <v>0</v>
      </c>
      <c r="AE1869" s="479"/>
    </row>
    <row r="1870" spans="1:31" s="75" customFormat="1" ht="13.5" x14ac:dyDescent="0.2">
      <c r="A1870" s="211">
        <v>1867</v>
      </c>
      <c r="B1870" s="212" t="s">
        <v>6600</v>
      </c>
      <c r="C1870" s="213" t="s">
        <v>6600</v>
      </c>
      <c r="D1870" s="213" t="s">
        <v>6600</v>
      </c>
      <c r="E1870" s="213" t="s">
        <v>6600</v>
      </c>
      <c r="F1870" s="213" t="s">
        <v>6600</v>
      </c>
      <c r="G1870" s="214" t="s">
        <v>6600</v>
      </c>
      <c r="H1870" s="208" t="str">
        <f>IF(Input!F$4="GMH_OECC",J1870,IF(Input!F$4="GMH_XOEC",L1870,IF(Input!F$4="GMH_Korea",N1870,IF(Input!F$4="GMH_EU",P1870,IF(Input!F$4="Skysuper",#REF!,IF(Input!F$4="SkyII",#REF!,IF(Input!F$4="XO-8000",#REF!, "FALSE")))))))</f>
        <v>00</v>
      </c>
      <c r="I1870" s="209">
        <f>IF(Input!F$4="GMH_OECC",K1870,IF(Input!F$4="GMH_XOEC",M1870,IF(Input!F$4="GMH_Korea",O1870,IF(Input!F$4="GMH_EU",Q1870,IF(Input!F$4="Skysuper",#REF!,IF(Input!F$4="SkyII",#REF!,IF(Input!F$4="XO-8000",#REF!, "FALSE")))))))</f>
        <v>0</v>
      </c>
      <c r="J1870" s="210" t="s">
        <v>10359</v>
      </c>
      <c r="K1870" s="268">
        <v>0</v>
      </c>
      <c r="L1870" s="270" t="s">
        <v>10359</v>
      </c>
      <c r="M1870" s="270">
        <v>0</v>
      </c>
      <c r="N1870" s="270" t="s">
        <v>10359</v>
      </c>
      <c r="O1870" s="270">
        <v>0</v>
      </c>
      <c r="P1870" s="270" t="s">
        <v>10359</v>
      </c>
      <c r="Q1870" s="270">
        <v>0</v>
      </c>
      <c r="R1870" s="74"/>
      <c r="S1870" s="75" t="str">
        <f t="shared" si="147"/>
        <v>0000</v>
      </c>
      <c r="T1870" s="75" t="str">
        <f t="shared" si="148"/>
        <v>00000000000000000000000000000000</v>
      </c>
      <c r="V1870" s="197"/>
      <c r="W1870" s="75">
        <f t="shared" si="149"/>
        <v>0</v>
      </c>
      <c r="AE1870" s="479"/>
    </row>
    <row r="1871" spans="1:31" s="75" customFormat="1" ht="13.5" x14ac:dyDescent="0.2">
      <c r="A1871" s="211">
        <v>1868</v>
      </c>
      <c r="B1871" s="212" t="s">
        <v>6600</v>
      </c>
      <c r="C1871" s="213" t="s">
        <v>6600</v>
      </c>
      <c r="D1871" s="213" t="s">
        <v>6600</v>
      </c>
      <c r="E1871" s="213" t="s">
        <v>6600</v>
      </c>
      <c r="F1871" s="213" t="s">
        <v>6600</v>
      </c>
      <c r="G1871" s="214" t="s">
        <v>6600</v>
      </c>
      <c r="H1871" s="208" t="str">
        <f>IF(Input!F$4="GMH_OECC",J1871,IF(Input!F$4="GMH_XOEC",L1871,IF(Input!F$4="GMH_Korea",N1871,IF(Input!F$4="GMH_EU",P1871,IF(Input!F$4="Skysuper",#REF!,IF(Input!F$4="SkyII",#REF!,IF(Input!F$4="XO-8000",#REF!, "FALSE")))))))</f>
        <v>00</v>
      </c>
      <c r="I1871" s="209">
        <f>IF(Input!F$4="GMH_OECC",K1871,IF(Input!F$4="GMH_XOEC",M1871,IF(Input!F$4="GMH_Korea",O1871,IF(Input!F$4="GMH_EU",Q1871,IF(Input!F$4="Skysuper",#REF!,IF(Input!F$4="SkyII",#REF!,IF(Input!F$4="XO-8000",#REF!, "FALSE")))))))</f>
        <v>0</v>
      </c>
      <c r="J1871" s="210" t="s">
        <v>10359</v>
      </c>
      <c r="K1871" s="268">
        <v>0</v>
      </c>
      <c r="L1871" s="270" t="s">
        <v>10359</v>
      </c>
      <c r="M1871" s="270">
        <v>0</v>
      </c>
      <c r="N1871" s="270" t="s">
        <v>10359</v>
      </c>
      <c r="O1871" s="270">
        <v>0</v>
      </c>
      <c r="P1871" s="270" t="s">
        <v>10359</v>
      </c>
      <c r="Q1871" s="270">
        <v>0</v>
      </c>
      <c r="R1871" s="74"/>
      <c r="S1871" s="75" t="str">
        <f t="shared" si="147"/>
        <v>0000</v>
      </c>
      <c r="T1871" s="75" t="str">
        <f t="shared" si="148"/>
        <v>00000000000000000000000000000000</v>
      </c>
      <c r="V1871" s="197"/>
      <c r="W1871" s="75">
        <f t="shared" si="149"/>
        <v>0</v>
      </c>
      <c r="AE1871" s="479"/>
    </row>
    <row r="1872" spans="1:31" s="75" customFormat="1" ht="13.5" x14ac:dyDescent="0.2">
      <c r="A1872" s="211">
        <v>1869</v>
      </c>
      <c r="B1872" s="212" t="s">
        <v>6600</v>
      </c>
      <c r="C1872" s="213" t="s">
        <v>6600</v>
      </c>
      <c r="D1872" s="213" t="s">
        <v>6600</v>
      </c>
      <c r="E1872" s="213" t="s">
        <v>6600</v>
      </c>
      <c r="F1872" s="213" t="s">
        <v>6600</v>
      </c>
      <c r="G1872" s="214" t="s">
        <v>6600</v>
      </c>
      <c r="H1872" s="208" t="str">
        <f>IF(Input!F$4="GMH_OECC",J1872,IF(Input!F$4="GMH_XOEC",L1872,IF(Input!F$4="GMH_Korea",N1872,IF(Input!F$4="GMH_EU",P1872,IF(Input!F$4="Skysuper",#REF!,IF(Input!F$4="SkyII",#REF!,IF(Input!F$4="XO-8000",#REF!, "FALSE")))))))</f>
        <v>00</v>
      </c>
      <c r="I1872" s="209">
        <f>IF(Input!F$4="GMH_OECC",K1872,IF(Input!F$4="GMH_XOEC",M1872,IF(Input!F$4="GMH_Korea",O1872,IF(Input!F$4="GMH_EU",Q1872,IF(Input!F$4="Skysuper",#REF!,IF(Input!F$4="SkyII",#REF!,IF(Input!F$4="XO-8000",#REF!, "FALSE")))))))</f>
        <v>0</v>
      </c>
      <c r="J1872" s="210" t="s">
        <v>10359</v>
      </c>
      <c r="K1872" s="268">
        <v>0</v>
      </c>
      <c r="L1872" s="270" t="s">
        <v>10359</v>
      </c>
      <c r="M1872" s="270">
        <v>0</v>
      </c>
      <c r="N1872" s="270" t="s">
        <v>10359</v>
      </c>
      <c r="O1872" s="270">
        <v>0</v>
      </c>
      <c r="P1872" s="270" t="s">
        <v>10359</v>
      </c>
      <c r="Q1872" s="270">
        <v>0</v>
      </c>
      <c r="R1872" s="74"/>
      <c r="S1872" s="75" t="str">
        <f t="shared" si="147"/>
        <v>0000</v>
      </c>
      <c r="T1872" s="75" t="str">
        <f t="shared" si="148"/>
        <v>00000000000000000000000000000000</v>
      </c>
      <c r="V1872" s="197"/>
      <c r="W1872" s="75">
        <f t="shared" si="149"/>
        <v>0</v>
      </c>
      <c r="AE1872" s="479"/>
    </row>
    <row r="1873" spans="1:31" s="75" customFormat="1" ht="13.5" x14ac:dyDescent="0.2">
      <c r="A1873" s="211">
        <v>1870</v>
      </c>
      <c r="B1873" s="212" t="s">
        <v>6600</v>
      </c>
      <c r="C1873" s="213" t="s">
        <v>6600</v>
      </c>
      <c r="D1873" s="213" t="s">
        <v>6600</v>
      </c>
      <c r="E1873" s="213" t="s">
        <v>6600</v>
      </c>
      <c r="F1873" s="213" t="s">
        <v>6600</v>
      </c>
      <c r="G1873" s="214" t="s">
        <v>6600</v>
      </c>
      <c r="H1873" s="208" t="str">
        <f>IF(Input!F$4="GMH_OECC",J1873,IF(Input!F$4="GMH_XOEC",L1873,IF(Input!F$4="GMH_Korea",N1873,IF(Input!F$4="GMH_EU",P1873,IF(Input!F$4="Skysuper",#REF!,IF(Input!F$4="SkyII",#REF!,IF(Input!F$4="XO-8000",#REF!, "FALSE")))))))</f>
        <v>00</v>
      </c>
      <c r="I1873" s="209">
        <f>IF(Input!F$4="GMH_OECC",K1873,IF(Input!F$4="GMH_XOEC",M1873,IF(Input!F$4="GMH_Korea",O1873,IF(Input!F$4="GMH_EU",Q1873,IF(Input!F$4="Skysuper",#REF!,IF(Input!F$4="SkyII",#REF!,IF(Input!F$4="XO-8000",#REF!, "FALSE")))))))</f>
        <v>0</v>
      </c>
      <c r="J1873" s="210" t="s">
        <v>10359</v>
      </c>
      <c r="K1873" s="268">
        <v>0</v>
      </c>
      <c r="L1873" s="270" t="s">
        <v>10359</v>
      </c>
      <c r="M1873" s="270">
        <v>0</v>
      </c>
      <c r="N1873" s="270" t="s">
        <v>10359</v>
      </c>
      <c r="O1873" s="270">
        <v>0</v>
      </c>
      <c r="P1873" s="270" t="s">
        <v>10359</v>
      </c>
      <c r="Q1873" s="270">
        <v>0</v>
      </c>
      <c r="R1873" s="74"/>
      <c r="S1873" s="75" t="str">
        <f t="shared" si="147"/>
        <v>0000</v>
      </c>
      <c r="T1873" s="75" t="str">
        <f t="shared" si="148"/>
        <v>00000000000000000000000000000000</v>
      </c>
      <c r="V1873" s="197"/>
      <c r="W1873" s="75">
        <f t="shared" si="149"/>
        <v>0</v>
      </c>
      <c r="AE1873" s="479"/>
    </row>
    <row r="1874" spans="1:31" s="75" customFormat="1" ht="13.5" x14ac:dyDescent="0.2">
      <c r="A1874" s="211">
        <v>1871</v>
      </c>
      <c r="B1874" s="212" t="s">
        <v>6600</v>
      </c>
      <c r="C1874" s="213" t="s">
        <v>6600</v>
      </c>
      <c r="D1874" s="213" t="s">
        <v>6600</v>
      </c>
      <c r="E1874" s="213" t="s">
        <v>6600</v>
      </c>
      <c r="F1874" s="213" t="s">
        <v>6600</v>
      </c>
      <c r="G1874" s="214" t="s">
        <v>6600</v>
      </c>
      <c r="H1874" s="208" t="str">
        <f>IF(Input!F$4="GMH_OECC",J1874,IF(Input!F$4="GMH_XOEC",L1874,IF(Input!F$4="GMH_Korea",N1874,IF(Input!F$4="GMH_EU",P1874,IF(Input!F$4="Skysuper",#REF!,IF(Input!F$4="SkyII",#REF!,IF(Input!F$4="XO-8000",#REF!, "FALSE")))))))</f>
        <v>00</v>
      </c>
      <c r="I1874" s="209">
        <f>IF(Input!F$4="GMH_OECC",K1874,IF(Input!F$4="GMH_XOEC",M1874,IF(Input!F$4="GMH_Korea",O1874,IF(Input!F$4="GMH_EU",Q1874,IF(Input!F$4="Skysuper",#REF!,IF(Input!F$4="SkyII",#REF!,IF(Input!F$4="XO-8000",#REF!, "FALSE")))))))</f>
        <v>0</v>
      </c>
      <c r="J1874" s="210" t="s">
        <v>10359</v>
      </c>
      <c r="K1874" s="268">
        <v>0</v>
      </c>
      <c r="L1874" s="270" t="s">
        <v>10359</v>
      </c>
      <c r="M1874" s="270">
        <v>0</v>
      </c>
      <c r="N1874" s="270" t="s">
        <v>10359</v>
      </c>
      <c r="O1874" s="270">
        <v>0</v>
      </c>
      <c r="P1874" s="270" t="s">
        <v>10359</v>
      </c>
      <c r="Q1874" s="270">
        <v>0</v>
      </c>
      <c r="R1874" s="74"/>
      <c r="S1874" s="75" t="str">
        <f t="shared" si="147"/>
        <v>0000</v>
      </c>
      <c r="T1874" s="75" t="str">
        <f t="shared" si="148"/>
        <v>00000000000000000000000000000000</v>
      </c>
      <c r="V1874" s="197"/>
      <c r="W1874" s="75">
        <f t="shared" si="149"/>
        <v>0</v>
      </c>
      <c r="AE1874" s="479"/>
    </row>
    <row r="1875" spans="1:31" s="75" customFormat="1" ht="13.5" x14ac:dyDescent="0.2">
      <c r="A1875" s="211">
        <v>1872</v>
      </c>
      <c r="B1875" s="212" t="s">
        <v>6600</v>
      </c>
      <c r="C1875" s="213" t="s">
        <v>6600</v>
      </c>
      <c r="D1875" s="213" t="s">
        <v>6600</v>
      </c>
      <c r="E1875" s="213" t="s">
        <v>6600</v>
      </c>
      <c r="F1875" s="213" t="s">
        <v>6600</v>
      </c>
      <c r="G1875" s="214" t="s">
        <v>6600</v>
      </c>
      <c r="H1875" s="208" t="str">
        <f>IF(Input!F$4="GMH_OECC",J1875,IF(Input!F$4="GMH_XOEC",L1875,IF(Input!F$4="GMH_Korea",N1875,IF(Input!F$4="GMH_EU",P1875,IF(Input!F$4="Skysuper",#REF!,IF(Input!F$4="SkyII",#REF!,IF(Input!F$4="XO-8000",#REF!, "FALSE")))))))</f>
        <v>00</v>
      </c>
      <c r="I1875" s="209">
        <f>IF(Input!F$4="GMH_OECC",K1875,IF(Input!F$4="GMH_XOEC",M1875,IF(Input!F$4="GMH_Korea",O1875,IF(Input!F$4="GMH_EU",Q1875,IF(Input!F$4="Skysuper",#REF!,IF(Input!F$4="SkyII",#REF!,IF(Input!F$4="XO-8000",#REF!, "FALSE")))))))</f>
        <v>0</v>
      </c>
      <c r="J1875" s="210" t="s">
        <v>10359</v>
      </c>
      <c r="K1875" s="268">
        <v>0</v>
      </c>
      <c r="L1875" s="270" t="s">
        <v>10359</v>
      </c>
      <c r="M1875" s="270">
        <v>0</v>
      </c>
      <c r="N1875" s="270" t="s">
        <v>10359</v>
      </c>
      <c r="O1875" s="270">
        <v>0</v>
      </c>
      <c r="P1875" s="270" t="s">
        <v>10359</v>
      </c>
      <c r="Q1875" s="270">
        <v>0</v>
      </c>
      <c r="R1875" s="74"/>
      <c r="S1875" s="75" t="str">
        <f t="shared" si="147"/>
        <v>0000</v>
      </c>
      <c r="T1875" s="75" t="str">
        <f t="shared" si="148"/>
        <v>00000000000000000000000000000000</v>
      </c>
      <c r="V1875" s="197"/>
      <c r="W1875" s="75">
        <f t="shared" si="149"/>
        <v>0</v>
      </c>
      <c r="AE1875" s="479"/>
    </row>
    <row r="1876" spans="1:31" s="75" customFormat="1" ht="13.5" x14ac:dyDescent="0.2">
      <c r="A1876" s="211">
        <v>1873</v>
      </c>
      <c r="B1876" s="212" t="s">
        <v>6600</v>
      </c>
      <c r="C1876" s="213" t="s">
        <v>6600</v>
      </c>
      <c r="D1876" s="213" t="s">
        <v>6600</v>
      </c>
      <c r="E1876" s="213" t="s">
        <v>6600</v>
      </c>
      <c r="F1876" s="213" t="s">
        <v>6600</v>
      </c>
      <c r="G1876" s="214" t="s">
        <v>6600</v>
      </c>
      <c r="H1876" s="208" t="str">
        <f>IF(Input!F$4="GMH_OECC",J1876,IF(Input!F$4="GMH_XOEC",L1876,IF(Input!F$4="GMH_Korea",N1876,IF(Input!F$4="GMH_EU",P1876,IF(Input!F$4="Skysuper",#REF!,IF(Input!F$4="SkyII",#REF!,IF(Input!F$4="XO-8000",#REF!, "FALSE")))))))</f>
        <v>00</v>
      </c>
      <c r="I1876" s="209">
        <f>IF(Input!F$4="GMH_OECC",K1876,IF(Input!F$4="GMH_XOEC",M1876,IF(Input!F$4="GMH_Korea",O1876,IF(Input!F$4="GMH_EU",Q1876,IF(Input!F$4="Skysuper",#REF!,IF(Input!F$4="SkyII",#REF!,IF(Input!F$4="XO-8000",#REF!, "FALSE")))))))</f>
        <v>0</v>
      </c>
      <c r="J1876" s="210" t="s">
        <v>10359</v>
      </c>
      <c r="K1876" s="268">
        <v>0</v>
      </c>
      <c r="L1876" s="270" t="s">
        <v>10359</v>
      </c>
      <c r="M1876" s="270">
        <v>0</v>
      </c>
      <c r="N1876" s="270" t="s">
        <v>10359</v>
      </c>
      <c r="O1876" s="270">
        <v>0</v>
      </c>
      <c r="P1876" s="270" t="s">
        <v>10359</v>
      </c>
      <c r="Q1876" s="270">
        <v>0</v>
      </c>
      <c r="R1876" s="74"/>
      <c r="S1876" s="75" t="str">
        <f t="shared" si="147"/>
        <v>0000</v>
      </c>
      <c r="T1876" s="75" t="str">
        <f t="shared" si="148"/>
        <v>00000000000000000000000000000000</v>
      </c>
      <c r="V1876" s="197"/>
      <c r="W1876" s="75">
        <f t="shared" si="149"/>
        <v>0</v>
      </c>
      <c r="AE1876" s="479"/>
    </row>
    <row r="1877" spans="1:31" s="75" customFormat="1" ht="13.5" x14ac:dyDescent="0.2">
      <c r="A1877" s="211">
        <v>1874</v>
      </c>
      <c r="B1877" s="212" t="s">
        <v>6600</v>
      </c>
      <c r="C1877" s="213" t="s">
        <v>6600</v>
      </c>
      <c r="D1877" s="213" t="s">
        <v>6600</v>
      </c>
      <c r="E1877" s="213" t="s">
        <v>6600</v>
      </c>
      <c r="F1877" s="213" t="s">
        <v>6600</v>
      </c>
      <c r="G1877" s="214" t="s">
        <v>6600</v>
      </c>
      <c r="H1877" s="208" t="str">
        <f>IF(Input!F$4="GMH_OECC",J1877,IF(Input!F$4="GMH_XOEC",L1877,IF(Input!F$4="GMH_Korea",N1877,IF(Input!F$4="GMH_EU",P1877,IF(Input!F$4="Skysuper",#REF!,IF(Input!F$4="SkyII",#REF!,IF(Input!F$4="XO-8000",#REF!, "FALSE")))))))</f>
        <v>00</v>
      </c>
      <c r="I1877" s="209">
        <f>IF(Input!F$4="GMH_OECC",K1877,IF(Input!F$4="GMH_XOEC",M1877,IF(Input!F$4="GMH_Korea",O1877,IF(Input!F$4="GMH_EU",Q1877,IF(Input!F$4="Skysuper",#REF!,IF(Input!F$4="SkyII",#REF!,IF(Input!F$4="XO-8000",#REF!, "FALSE")))))))</f>
        <v>0</v>
      </c>
      <c r="J1877" s="210" t="s">
        <v>10359</v>
      </c>
      <c r="K1877" s="268">
        <v>0</v>
      </c>
      <c r="L1877" s="270" t="s">
        <v>10359</v>
      </c>
      <c r="M1877" s="270">
        <v>0</v>
      </c>
      <c r="N1877" s="270" t="s">
        <v>10359</v>
      </c>
      <c r="O1877" s="270">
        <v>0</v>
      </c>
      <c r="P1877" s="270" t="s">
        <v>10359</v>
      </c>
      <c r="Q1877" s="270">
        <v>0</v>
      </c>
      <c r="R1877" s="74"/>
      <c r="S1877" s="75" t="str">
        <f t="shared" si="147"/>
        <v>0000</v>
      </c>
      <c r="T1877" s="75" t="str">
        <f t="shared" si="148"/>
        <v>00000000000000000000000000000000</v>
      </c>
      <c r="V1877" s="197"/>
      <c r="W1877" s="75">
        <f t="shared" si="149"/>
        <v>0</v>
      </c>
      <c r="AE1877" s="479"/>
    </row>
    <row r="1878" spans="1:31" s="75" customFormat="1" ht="13.5" x14ac:dyDescent="0.2">
      <c r="A1878" s="211">
        <v>1875</v>
      </c>
      <c r="B1878" s="212" t="s">
        <v>6600</v>
      </c>
      <c r="C1878" s="213" t="s">
        <v>6600</v>
      </c>
      <c r="D1878" s="213" t="s">
        <v>6600</v>
      </c>
      <c r="E1878" s="213" t="s">
        <v>6600</v>
      </c>
      <c r="F1878" s="213" t="s">
        <v>6600</v>
      </c>
      <c r="G1878" s="214" t="s">
        <v>6600</v>
      </c>
      <c r="H1878" s="208" t="str">
        <f>IF(Input!F$4="GMH_OECC",J1878,IF(Input!F$4="GMH_XOEC",L1878,IF(Input!F$4="GMH_Korea",N1878,IF(Input!F$4="GMH_EU",P1878,IF(Input!F$4="Skysuper",#REF!,IF(Input!F$4="SkyII",#REF!,IF(Input!F$4="XO-8000",#REF!, "FALSE")))))))</f>
        <v>00</v>
      </c>
      <c r="I1878" s="209">
        <f>IF(Input!F$4="GMH_OECC",K1878,IF(Input!F$4="GMH_XOEC",M1878,IF(Input!F$4="GMH_Korea",O1878,IF(Input!F$4="GMH_EU",Q1878,IF(Input!F$4="Skysuper",#REF!,IF(Input!F$4="SkyII",#REF!,IF(Input!F$4="XO-8000",#REF!, "FALSE")))))))</f>
        <v>0</v>
      </c>
      <c r="J1878" s="210" t="s">
        <v>10359</v>
      </c>
      <c r="K1878" s="268">
        <v>0</v>
      </c>
      <c r="L1878" s="270" t="s">
        <v>10359</v>
      </c>
      <c r="M1878" s="270">
        <v>0</v>
      </c>
      <c r="N1878" s="270" t="s">
        <v>10359</v>
      </c>
      <c r="O1878" s="270">
        <v>0</v>
      </c>
      <c r="P1878" s="270" t="s">
        <v>10359</v>
      </c>
      <c r="Q1878" s="270">
        <v>0</v>
      </c>
      <c r="R1878" s="74"/>
      <c r="S1878" s="75" t="str">
        <f t="shared" si="147"/>
        <v>0000</v>
      </c>
      <c r="T1878" s="75" t="str">
        <f t="shared" si="148"/>
        <v>00000000000000000000000000000000</v>
      </c>
      <c r="V1878" s="197"/>
      <c r="W1878" s="75">
        <f t="shared" si="149"/>
        <v>0</v>
      </c>
      <c r="AE1878" s="479"/>
    </row>
    <row r="1879" spans="1:31" s="75" customFormat="1" ht="13.5" x14ac:dyDescent="0.2">
      <c r="A1879" s="211">
        <v>1876</v>
      </c>
      <c r="B1879" s="212" t="s">
        <v>6600</v>
      </c>
      <c r="C1879" s="213" t="s">
        <v>6600</v>
      </c>
      <c r="D1879" s="213" t="s">
        <v>6600</v>
      </c>
      <c r="E1879" s="213" t="s">
        <v>6600</v>
      </c>
      <c r="F1879" s="213" t="s">
        <v>6600</v>
      </c>
      <c r="G1879" s="214" t="s">
        <v>6600</v>
      </c>
      <c r="H1879" s="208" t="str">
        <f>IF(Input!F$4="GMH_OECC",J1879,IF(Input!F$4="GMH_XOEC",L1879,IF(Input!F$4="GMH_Korea",N1879,IF(Input!F$4="GMH_EU",P1879,IF(Input!F$4="Skysuper",#REF!,IF(Input!F$4="SkyII",#REF!,IF(Input!F$4="XO-8000",#REF!, "FALSE")))))))</f>
        <v>00</v>
      </c>
      <c r="I1879" s="209">
        <f>IF(Input!F$4="GMH_OECC",K1879,IF(Input!F$4="GMH_XOEC",M1879,IF(Input!F$4="GMH_Korea",O1879,IF(Input!F$4="GMH_EU",Q1879,IF(Input!F$4="Skysuper",#REF!,IF(Input!F$4="SkyII",#REF!,IF(Input!F$4="XO-8000",#REF!, "FALSE")))))))</f>
        <v>0</v>
      </c>
      <c r="J1879" s="210" t="s">
        <v>10359</v>
      </c>
      <c r="K1879" s="268">
        <v>0</v>
      </c>
      <c r="L1879" s="270" t="s">
        <v>10359</v>
      </c>
      <c r="M1879" s="270">
        <v>0</v>
      </c>
      <c r="N1879" s="270" t="s">
        <v>10359</v>
      </c>
      <c r="O1879" s="270">
        <v>0</v>
      </c>
      <c r="P1879" s="270" t="s">
        <v>10359</v>
      </c>
      <c r="Q1879" s="270">
        <v>0</v>
      </c>
      <c r="R1879" s="74"/>
      <c r="S1879" s="75" t="str">
        <f t="shared" si="147"/>
        <v>0000</v>
      </c>
      <c r="T1879" s="75" t="str">
        <f t="shared" si="148"/>
        <v>00000000000000000000000000000000</v>
      </c>
      <c r="V1879" s="197"/>
      <c r="W1879" s="75">
        <f t="shared" si="149"/>
        <v>0</v>
      </c>
      <c r="AE1879" s="479"/>
    </row>
    <row r="1880" spans="1:31" s="75" customFormat="1" ht="13.5" x14ac:dyDescent="0.2">
      <c r="A1880" s="211">
        <v>1877</v>
      </c>
      <c r="B1880" s="212" t="s">
        <v>6600</v>
      </c>
      <c r="C1880" s="213" t="s">
        <v>6600</v>
      </c>
      <c r="D1880" s="213" t="s">
        <v>6600</v>
      </c>
      <c r="E1880" s="213" t="s">
        <v>6600</v>
      </c>
      <c r="F1880" s="213" t="s">
        <v>6600</v>
      </c>
      <c r="G1880" s="214" t="s">
        <v>6600</v>
      </c>
      <c r="H1880" s="208" t="str">
        <f>IF(Input!F$4="GMH_OECC",J1880,IF(Input!F$4="GMH_XOEC",L1880,IF(Input!F$4="GMH_Korea",N1880,IF(Input!F$4="GMH_EU",P1880,IF(Input!F$4="Skysuper",#REF!,IF(Input!F$4="SkyII",#REF!,IF(Input!F$4="XO-8000",#REF!, "FALSE")))))))</f>
        <v>00</v>
      </c>
      <c r="I1880" s="209">
        <f>IF(Input!F$4="GMH_OECC",K1880,IF(Input!F$4="GMH_XOEC",M1880,IF(Input!F$4="GMH_Korea",O1880,IF(Input!F$4="GMH_EU",Q1880,IF(Input!F$4="Skysuper",#REF!,IF(Input!F$4="SkyII",#REF!,IF(Input!F$4="XO-8000",#REF!, "FALSE")))))))</f>
        <v>0</v>
      </c>
      <c r="J1880" s="210" t="s">
        <v>10359</v>
      </c>
      <c r="K1880" s="268">
        <v>0</v>
      </c>
      <c r="L1880" s="270" t="s">
        <v>10359</v>
      </c>
      <c r="M1880" s="270">
        <v>0</v>
      </c>
      <c r="N1880" s="270" t="s">
        <v>10359</v>
      </c>
      <c r="O1880" s="270">
        <v>0</v>
      </c>
      <c r="P1880" s="270" t="s">
        <v>10359</v>
      </c>
      <c r="Q1880" s="270">
        <v>0</v>
      </c>
      <c r="R1880" s="74"/>
      <c r="S1880" s="75" t="str">
        <f t="shared" si="147"/>
        <v>0000</v>
      </c>
      <c r="T1880" s="75" t="str">
        <f t="shared" si="148"/>
        <v>00000000000000000000000000000000</v>
      </c>
      <c r="V1880" s="197"/>
      <c r="W1880" s="75">
        <f t="shared" si="149"/>
        <v>0</v>
      </c>
      <c r="AE1880" s="479"/>
    </row>
    <row r="1881" spans="1:31" s="75" customFormat="1" ht="13.5" x14ac:dyDescent="0.2">
      <c r="A1881" s="211">
        <v>1878</v>
      </c>
      <c r="B1881" s="212" t="s">
        <v>6600</v>
      </c>
      <c r="C1881" s="213" t="s">
        <v>6600</v>
      </c>
      <c r="D1881" s="213" t="s">
        <v>6600</v>
      </c>
      <c r="E1881" s="213" t="s">
        <v>6600</v>
      </c>
      <c r="F1881" s="213" t="s">
        <v>6600</v>
      </c>
      <c r="G1881" s="214" t="s">
        <v>6600</v>
      </c>
      <c r="H1881" s="208" t="str">
        <f>IF(Input!F$4="GMH_OECC",J1881,IF(Input!F$4="GMH_XOEC",L1881,IF(Input!F$4="GMH_Korea",N1881,IF(Input!F$4="GMH_EU",P1881,IF(Input!F$4="Skysuper",#REF!,IF(Input!F$4="SkyII",#REF!,IF(Input!F$4="XO-8000",#REF!, "FALSE")))))))</f>
        <v>00</v>
      </c>
      <c r="I1881" s="209">
        <f>IF(Input!F$4="GMH_OECC",K1881,IF(Input!F$4="GMH_XOEC",M1881,IF(Input!F$4="GMH_Korea",O1881,IF(Input!F$4="GMH_EU",Q1881,IF(Input!F$4="Skysuper",#REF!,IF(Input!F$4="SkyII",#REF!,IF(Input!F$4="XO-8000",#REF!, "FALSE")))))))</f>
        <v>0</v>
      </c>
      <c r="J1881" s="210" t="s">
        <v>10359</v>
      </c>
      <c r="K1881" s="268">
        <v>0</v>
      </c>
      <c r="L1881" s="270" t="s">
        <v>10359</v>
      </c>
      <c r="M1881" s="270">
        <v>0</v>
      </c>
      <c r="N1881" s="270" t="s">
        <v>10359</v>
      </c>
      <c r="O1881" s="270">
        <v>0</v>
      </c>
      <c r="P1881" s="270" t="s">
        <v>10359</v>
      </c>
      <c r="Q1881" s="270">
        <v>0</v>
      </c>
      <c r="R1881" s="74"/>
      <c r="S1881" s="75" t="str">
        <f t="shared" si="147"/>
        <v>0000</v>
      </c>
      <c r="T1881" s="75" t="str">
        <f t="shared" si="148"/>
        <v>00000000000000000000000000000000</v>
      </c>
      <c r="V1881" s="197"/>
      <c r="W1881" s="75">
        <f t="shared" si="149"/>
        <v>0</v>
      </c>
      <c r="AE1881" s="479"/>
    </row>
    <row r="1882" spans="1:31" s="75" customFormat="1" ht="13.5" x14ac:dyDescent="0.2">
      <c r="A1882" s="211">
        <v>1879</v>
      </c>
      <c r="B1882" s="212" t="s">
        <v>6600</v>
      </c>
      <c r="C1882" s="213" t="s">
        <v>6600</v>
      </c>
      <c r="D1882" s="213" t="s">
        <v>6600</v>
      </c>
      <c r="E1882" s="213" t="s">
        <v>6600</v>
      </c>
      <c r="F1882" s="213" t="s">
        <v>6600</v>
      </c>
      <c r="G1882" s="214" t="s">
        <v>6600</v>
      </c>
      <c r="H1882" s="208" t="str">
        <f>IF(Input!F$4="GMH_OECC",J1882,IF(Input!F$4="GMH_XOEC",L1882,IF(Input!F$4="GMH_Korea",N1882,IF(Input!F$4="GMH_EU",P1882,IF(Input!F$4="Skysuper",#REF!,IF(Input!F$4="SkyII",#REF!,IF(Input!F$4="XO-8000",#REF!, "FALSE")))))))</f>
        <v>00</v>
      </c>
      <c r="I1882" s="209">
        <f>IF(Input!F$4="GMH_OECC",K1882,IF(Input!F$4="GMH_XOEC",M1882,IF(Input!F$4="GMH_Korea",O1882,IF(Input!F$4="GMH_EU",Q1882,IF(Input!F$4="Skysuper",#REF!,IF(Input!F$4="SkyII",#REF!,IF(Input!F$4="XO-8000",#REF!, "FALSE")))))))</f>
        <v>0</v>
      </c>
      <c r="J1882" s="210" t="s">
        <v>10359</v>
      </c>
      <c r="K1882" s="268">
        <v>0</v>
      </c>
      <c r="L1882" s="270" t="s">
        <v>10359</v>
      </c>
      <c r="M1882" s="270">
        <v>0</v>
      </c>
      <c r="N1882" s="270" t="s">
        <v>10359</v>
      </c>
      <c r="O1882" s="270">
        <v>0</v>
      </c>
      <c r="P1882" s="270" t="s">
        <v>10359</v>
      </c>
      <c r="Q1882" s="270">
        <v>0</v>
      </c>
      <c r="R1882" s="74"/>
      <c r="S1882" s="75" t="str">
        <f t="shared" si="147"/>
        <v>0000</v>
      </c>
      <c r="T1882" s="75" t="str">
        <f t="shared" si="148"/>
        <v>00000000000000000000000000000000</v>
      </c>
      <c r="V1882" s="197"/>
      <c r="W1882" s="75">
        <f t="shared" si="149"/>
        <v>0</v>
      </c>
      <c r="AE1882" s="479"/>
    </row>
    <row r="1883" spans="1:31" s="75" customFormat="1" ht="13.5" x14ac:dyDescent="0.2">
      <c r="A1883" s="211">
        <v>1880</v>
      </c>
      <c r="B1883" s="212" t="s">
        <v>6600</v>
      </c>
      <c r="C1883" s="213" t="s">
        <v>6600</v>
      </c>
      <c r="D1883" s="213" t="s">
        <v>6600</v>
      </c>
      <c r="E1883" s="213" t="s">
        <v>6600</v>
      </c>
      <c r="F1883" s="213" t="s">
        <v>6600</v>
      </c>
      <c r="G1883" s="214" t="s">
        <v>6600</v>
      </c>
      <c r="H1883" s="208" t="str">
        <f>IF(Input!F$4="GMH_OECC",J1883,IF(Input!F$4="GMH_XOEC",L1883,IF(Input!F$4="GMH_Korea",N1883,IF(Input!F$4="GMH_EU",P1883,IF(Input!F$4="Skysuper",#REF!,IF(Input!F$4="SkyII",#REF!,IF(Input!F$4="XO-8000",#REF!, "FALSE")))))))</f>
        <v>00</v>
      </c>
      <c r="I1883" s="209">
        <f>IF(Input!F$4="GMH_OECC",K1883,IF(Input!F$4="GMH_XOEC",M1883,IF(Input!F$4="GMH_Korea",O1883,IF(Input!F$4="GMH_EU",Q1883,IF(Input!F$4="Skysuper",#REF!,IF(Input!F$4="SkyII",#REF!,IF(Input!F$4="XO-8000",#REF!, "FALSE")))))))</f>
        <v>0</v>
      </c>
      <c r="J1883" s="210" t="s">
        <v>10359</v>
      </c>
      <c r="K1883" s="268">
        <v>0</v>
      </c>
      <c r="L1883" s="270" t="s">
        <v>10359</v>
      </c>
      <c r="M1883" s="270">
        <v>0</v>
      </c>
      <c r="N1883" s="270" t="s">
        <v>10359</v>
      </c>
      <c r="O1883" s="270">
        <v>0</v>
      </c>
      <c r="P1883" s="270" t="s">
        <v>10359</v>
      </c>
      <c r="Q1883" s="270">
        <v>0</v>
      </c>
      <c r="R1883" s="74"/>
      <c r="S1883" s="75" t="str">
        <f t="shared" si="147"/>
        <v>0000</v>
      </c>
      <c r="T1883" s="75" t="str">
        <f t="shared" si="148"/>
        <v>00000000000000000000000000000000</v>
      </c>
      <c r="V1883" s="197"/>
      <c r="W1883" s="75">
        <f t="shared" si="149"/>
        <v>0</v>
      </c>
      <c r="AE1883" s="479"/>
    </row>
    <row r="1884" spans="1:31" s="75" customFormat="1" ht="13.5" x14ac:dyDescent="0.2">
      <c r="A1884" s="211">
        <v>1881</v>
      </c>
      <c r="B1884" s="212" t="s">
        <v>6600</v>
      </c>
      <c r="C1884" s="213" t="s">
        <v>6600</v>
      </c>
      <c r="D1884" s="213" t="s">
        <v>6600</v>
      </c>
      <c r="E1884" s="213" t="s">
        <v>6600</v>
      </c>
      <c r="F1884" s="213" t="s">
        <v>6600</v>
      </c>
      <c r="G1884" s="214" t="s">
        <v>6600</v>
      </c>
      <c r="H1884" s="208" t="str">
        <f>IF(Input!F$4="GMH_OECC",J1884,IF(Input!F$4="GMH_XOEC",L1884,IF(Input!F$4="GMH_Korea",N1884,IF(Input!F$4="GMH_EU",P1884,IF(Input!F$4="Skysuper",#REF!,IF(Input!F$4="SkyII",#REF!,IF(Input!F$4="XO-8000",#REF!, "FALSE")))))))</f>
        <v>00</v>
      </c>
      <c r="I1884" s="209">
        <f>IF(Input!F$4="GMH_OECC",K1884,IF(Input!F$4="GMH_XOEC",M1884,IF(Input!F$4="GMH_Korea",O1884,IF(Input!F$4="GMH_EU",Q1884,IF(Input!F$4="Skysuper",#REF!,IF(Input!F$4="SkyII",#REF!,IF(Input!F$4="XO-8000",#REF!, "FALSE")))))))</f>
        <v>0</v>
      </c>
      <c r="J1884" s="210" t="s">
        <v>10359</v>
      </c>
      <c r="K1884" s="268">
        <v>0</v>
      </c>
      <c r="L1884" s="270" t="s">
        <v>10359</v>
      </c>
      <c r="M1884" s="270">
        <v>0</v>
      </c>
      <c r="N1884" s="270" t="s">
        <v>10359</v>
      </c>
      <c r="O1884" s="270">
        <v>0</v>
      </c>
      <c r="P1884" s="270" t="s">
        <v>10359</v>
      </c>
      <c r="Q1884" s="270">
        <v>0</v>
      </c>
      <c r="R1884" s="74"/>
      <c r="S1884" s="75" t="str">
        <f t="shared" si="147"/>
        <v>0000</v>
      </c>
      <c r="T1884" s="75" t="str">
        <f t="shared" si="148"/>
        <v>00000000000000000000000000000000</v>
      </c>
      <c r="V1884" s="197"/>
      <c r="W1884" s="75">
        <f t="shared" si="149"/>
        <v>0</v>
      </c>
      <c r="AE1884" s="479"/>
    </row>
    <row r="1885" spans="1:31" s="75" customFormat="1" ht="13.5" x14ac:dyDescent="0.2">
      <c r="A1885" s="211">
        <v>1882</v>
      </c>
      <c r="B1885" s="212" t="s">
        <v>6600</v>
      </c>
      <c r="C1885" s="213" t="s">
        <v>6600</v>
      </c>
      <c r="D1885" s="213" t="s">
        <v>6600</v>
      </c>
      <c r="E1885" s="213" t="s">
        <v>6600</v>
      </c>
      <c r="F1885" s="213" t="s">
        <v>6600</v>
      </c>
      <c r="G1885" s="214" t="s">
        <v>6600</v>
      </c>
      <c r="H1885" s="208" t="str">
        <f>IF(Input!F$4="GMH_OECC",J1885,IF(Input!F$4="GMH_XOEC",L1885,IF(Input!F$4="GMH_Korea",N1885,IF(Input!F$4="GMH_EU",P1885,IF(Input!F$4="Skysuper",#REF!,IF(Input!F$4="SkyII",#REF!,IF(Input!F$4="XO-8000",#REF!, "FALSE")))))))</f>
        <v>00</v>
      </c>
      <c r="I1885" s="209">
        <f>IF(Input!F$4="GMH_OECC",K1885,IF(Input!F$4="GMH_XOEC",M1885,IF(Input!F$4="GMH_Korea",O1885,IF(Input!F$4="GMH_EU",Q1885,IF(Input!F$4="Skysuper",#REF!,IF(Input!F$4="SkyII",#REF!,IF(Input!F$4="XO-8000",#REF!, "FALSE")))))))</f>
        <v>0</v>
      </c>
      <c r="J1885" s="210" t="s">
        <v>10359</v>
      </c>
      <c r="K1885" s="268">
        <v>0</v>
      </c>
      <c r="L1885" s="270" t="s">
        <v>10359</v>
      </c>
      <c r="M1885" s="270">
        <v>0</v>
      </c>
      <c r="N1885" s="270" t="s">
        <v>10359</v>
      </c>
      <c r="O1885" s="270">
        <v>0</v>
      </c>
      <c r="P1885" s="270" t="s">
        <v>10359</v>
      </c>
      <c r="Q1885" s="270">
        <v>0</v>
      </c>
      <c r="R1885" s="74"/>
      <c r="S1885" s="75" t="str">
        <f t="shared" si="147"/>
        <v>0000</v>
      </c>
      <c r="T1885" s="75" t="str">
        <f t="shared" si="148"/>
        <v>00000000000000000000000000000000</v>
      </c>
      <c r="V1885" s="197"/>
      <c r="W1885" s="75">
        <f t="shared" si="149"/>
        <v>0</v>
      </c>
      <c r="AE1885" s="479"/>
    </row>
    <row r="1886" spans="1:31" s="75" customFormat="1" ht="13.5" x14ac:dyDescent="0.2">
      <c r="A1886" s="211">
        <v>1883</v>
      </c>
      <c r="B1886" s="212" t="s">
        <v>6600</v>
      </c>
      <c r="C1886" s="213" t="s">
        <v>6600</v>
      </c>
      <c r="D1886" s="213" t="s">
        <v>6600</v>
      </c>
      <c r="E1886" s="213" t="s">
        <v>6600</v>
      </c>
      <c r="F1886" s="213" t="s">
        <v>6600</v>
      </c>
      <c r="G1886" s="214" t="s">
        <v>6600</v>
      </c>
      <c r="H1886" s="208" t="str">
        <f>IF(Input!F$4="GMH_OECC",J1886,IF(Input!F$4="GMH_XOEC",L1886,IF(Input!F$4="GMH_Korea",N1886,IF(Input!F$4="GMH_EU",P1886,IF(Input!F$4="Skysuper",#REF!,IF(Input!F$4="SkyII",#REF!,IF(Input!F$4="XO-8000",#REF!, "FALSE")))))))</f>
        <v>00</v>
      </c>
      <c r="I1886" s="209">
        <f>IF(Input!F$4="GMH_OECC",K1886,IF(Input!F$4="GMH_XOEC",M1886,IF(Input!F$4="GMH_Korea",O1886,IF(Input!F$4="GMH_EU",Q1886,IF(Input!F$4="Skysuper",#REF!,IF(Input!F$4="SkyII",#REF!,IF(Input!F$4="XO-8000",#REF!, "FALSE")))))))</f>
        <v>0</v>
      </c>
      <c r="J1886" s="210" t="s">
        <v>10359</v>
      </c>
      <c r="K1886" s="268">
        <v>0</v>
      </c>
      <c r="L1886" s="270" t="s">
        <v>10359</v>
      </c>
      <c r="M1886" s="270">
        <v>0</v>
      </c>
      <c r="N1886" s="270" t="s">
        <v>10359</v>
      </c>
      <c r="O1886" s="270">
        <v>0</v>
      </c>
      <c r="P1886" s="270" t="s">
        <v>10359</v>
      </c>
      <c r="Q1886" s="270">
        <v>0</v>
      </c>
      <c r="R1886" s="74"/>
      <c r="S1886" s="75" t="str">
        <f t="shared" si="147"/>
        <v>0000</v>
      </c>
      <c r="T1886" s="75" t="str">
        <f t="shared" si="148"/>
        <v>00000000000000000000000000000000</v>
      </c>
      <c r="V1886" s="197"/>
      <c r="W1886" s="75">
        <f t="shared" si="149"/>
        <v>0</v>
      </c>
      <c r="AE1886" s="479"/>
    </row>
    <row r="1887" spans="1:31" s="75" customFormat="1" ht="13.5" x14ac:dyDescent="0.2">
      <c r="A1887" s="211">
        <v>1884</v>
      </c>
      <c r="B1887" s="212" t="s">
        <v>6600</v>
      </c>
      <c r="C1887" s="213" t="s">
        <v>6600</v>
      </c>
      <c r="D1887" s="213" t="s">
        <v>6600</v>
      </c>
      <c r="E1887" s="213" t="s">
        <v>6600</v>
      </c>
      <c r="F1887" s="213" t="s">
        <v>6600</v>
      </c>
      <c r="G1887" s="214" t="s">
        <v>6600</v>
      </c>
      <c r="H1887" s="208" t="str">
        <f>IF(Input!F$4="GMH_OECC",J1887,IF(Input!F$4="GMH_XOEC",L1887,IF(Input!F$4="GMH_Korea",N1887,IF(Input!F$4="GMH_EU",P1887,IF(Input!F$4="Skysuper",#REF!,IF(Input!F$4="SkyII",#REF!,IF(Input!F$4="XO-8000",#REF!, "FALSE")))))))</f>
        <v>00</v>
      </c>
      <c r="I1887" s="209">
        <f>IF(Input!F$4="GMH_OECC",K1887,IF(Input!F$4="GMH_XOEC",M1887,IF(Input!F$4="GMH_Korea",O1887,IF(Input!F$4="GMH_EU",Q1887,IF(Input!F$4="Skysuper",#REF!,IF(Input!F$4="SkyII",#REF!,IF(Input!F$4="XO-8000",#REF!, "FALSE")))))))</f>
        <v>0</v>
      </c>
      <c r="J1887" s="210" t="s">
        <v>10359</v>
      </c>
      <c r="K1887" s="268">
        <v>0</v>
      </c>
      <c r="L1887" s="270" t="s">
        <v>10359</v>
      </c>
      <c r="M1887" s="270">
        <v>0</v>
      </c>
      <c r="N1887" s="270" t="s">
        <v>10359</v>
      </c>
      <c r="O1887" s="270">
        <v>0</v>
      </c>
      <c r="P1887" s="270" t="s">
        <v>10359</v>
      </c>
      <c r="Q1887" s="270">
        <v>0</v>
      </c>
      <c r="R1887" s="74"/>
      <c r="S1887" s="75" t="str">
        <f t="shared" si="147"/>
        <v>0000</v>
      </c>
      <c r="T1887" s="75" t="str">
        <f t="shared" si="148"/>
        <v>00000000000000000000000000000000</v>
      </c>
      <c r="V1887" s="197"/>
      <c r="W1887" s="75">
        <f t="shared" si="149"/>
        <v>0</v>
      </c>
      <c r="AE1887" s="479"/>
    </row>
    <row r="1888" spans="1:31" s="75" customFormat="1" ht="13.5" x14ac:dyDescent="0.2">
      <c r="A1888" s="211">
        <v>1885</v>
      </c>
      <c r="B1888" s="212" t="s">
        <v>6600</v>
      </c>
      <c r="C1888" s="213" t="s">
        <v>6600</v>
      </c>
      <c r="D1888" s="213" t="s">
        <v>6600</v>
      </c>
      <c r="E1888" s="213" t="s">
        <v>6600</v>
      </c>
      <c r="F1888" s="213" t="s">
        <v>6600</v>
      </c>
      <c r="G1888" s="214" t="s">
        <v>6600</v>
      </c>
      <c r="H1888" s="208" t="str">
        <f>IF(Input!F$4="GMH_OECC",J1888,IF(Input!F$4="GMH_XOEC",L1888,IF(Input!F$4="GMH_Korea",N1888,IF(Input!F$4="GMH_EU",P1888,IF(Input!F$4="Skysuper",#REF!,IF(Input!F$4="SkyII",#REF!,IF(Input!F$4="XO-8000",#REF!, "FALSE")))))))</f>
        <v>00</v>
      </c>
      <c r="I1888" s="209">
        <f>IF(Input!F$4="GMH_OECC",K1888,IF(Input!F$4="GMH_XOEC",M1888,IF(Input!F$4="GMH_Korea",O1888,IF(Input!F$4="GMH_EU",Q1888,IF(Input!F$4="Skysuper",#REF!,IF(Input!F$4="SkyII",#REF!,IF(Input!F$4="XO-8000",#REF!, "FALSE")))))))</f>
        <v>0</v>
      </c>
      <c r="J1888" s="210" t="s">
        <v>10359</v>
      </c>
      <c r="K1888" s="268">
        <v>0</v>
      </c>
      <c r="L1888" s="270" t="s">
        <v>10359</v>
      </c>
      <c r="M1888" s="270">
        <v>0</v>
      </c>
      <c r="N1888" s="270" t="s">
        <v>10359</v>
      </c>
      <c r="O1888" s="270">
        <v>0</v>
      </c>
      <c r="P1888" s="270" t="s">
        <v>10359</v>
      </c>
      <c r="Q1888" s="270">
        <v>0</v>
      </c>
      <c r="R1888" s="74"/>
      <c r="S1888" s="75" t="str">
        <f t="shared" si="147"/>
        <v>0000</v>
      </c>
      <c r="T1888" s="75" t="str">
        <f t="shared" si="148"/>
        <v>00000000000000000000000000000000</v>
      </c>
      <c r="V1888" s="197"/>
      <c r="W1888" s="75">
        <f t="shared" si="149"/>
        <v>0</v>
      </c>
      <c r="AE1888" s="479"/>
    </row>
    <row r="1889" spans="1:31" s="75" customFormat="1" ht="13.5" x14ac:dyDescent="0.2">
      <c r="A1889" s="211">
        <v>1886</v>
      </c>
      <c r="B1889" s="212" t="s">
        <v>6600</v>
      </c>
      <c r="C1889" s="213" t="s">
        <v>6600</v>
      </c>
      <c r="D1889" s="213" t="s">
        <v>6600</v>
      </c>
      <c r="E1889" s="213" t="s">
        <v>6600</v>
      </c>
      <c r="F1889" s="213" t="s">
        <v>6600</v>
      </c>
      <c r="G1889" s="214" t="s">
        <v>6600</v>
      </c>
      <c r="H1889" s="208" t="str">
        <f>IF(Input!F$4="GMH_OECC",J1889,IF(Input!F$4="GMH_XOEC",L1889,IF(Input!F$4="GMH_Korea",N1889,IF(Input!F$4="GMH_EU",P1889,IF(Input!F$4="Skysuper",#REF!,IF(Input!F$4="SkyII",#REF!,IF(Input!F$4="XO-8000",#REF!, "FALSE")))))))</f>
        <v>00</v>
      </c>
      <c r="I1889" s="209">
        <f>IF(Input!F$4="GMH_OECC",K1889,IF(Input!F$4="GMH_XOEC",M1889,IF(Input!F$4="GMH_Korea",O1889,IF(Input!F$4="GMH_EU",Q1889,IF(Input!F$4="Skysuper",#REF!,IF(Input!F$4="SkyII",#REF!,IF(Input!F$4="XO-8000",#REF!, "FALSE")))))))</f>
        <v>0</v>
      </c>
      <c r="J1889" s="210" t="s">
        <v>10359</v>
      </c>
      <c r="K1889" s="268">
        <v>0</v>
      </c>
      <c r="L1889" s="270" t="s">
        <v>10359</v>
      </c>
      <c r="M1889" s="270">
        <v>0</v>
      </c>
      <c r="N1889" s="270" t="s">
        <v>10359</v>
      </c>
      <c r="O1889" s="270">
        <v>0</v>
      </c>
      <c r="P1889" s="270" t="s">
        <v>10359</v>
      </c>
      <c r="Q1889" s="270">
        <v>0</v>
      </c>
      <c r="R1889" s="74"/>
      <c r="S1889" s="75" t="str">
        <f t="shared" si="147"/>
        <v>0000</v>
      </c>
      <c r="T1889" s="75" t="str">
        <f t="shared" si="148"/>
        <v>00000000000000000000000000000000</v>
      </c>
      <c r="V1889" s="197"/>
      <c r="W1889" s="75">
        <f t="shared" si="149"/>
        <v>0</v>
      </c>
      <c r="AE1889" s="479"/>
    </row>
    <row r="1890" spans="1:31" s="75" customFormat="1" ht="13.5" x14ac:dyDescent="0.2">
      <c r="A1890" s="211">
        <v>1887</v>
      </c>
      <c r="B1890" s="212" t="s">
        <v>6600</v>
      </c>
      <c r="C1890" s="213" t="s">
        <v>6600</v>
      </c>
      <c r="D1890" s="213" t="s">
        <v>6600</v>
      </c>
      <c r="E1890" s="213" t="s">
        <v>6600</v>
      </c>
      <c r="F1890" s="213" t="s">
        <v>6600</v>
      </c>
      <c r="G1890" s="214" t="s">
        <v>6600</v>
      </c>
      <c r="H1890" s="208" t="str">
        <f>IF(Input!F$4="GMH_OECC",J1890,IF(Input!F$4="GMH_XOEC",L1890,IF(Input!F$4="GMH_Korea",N1890,IF(Input!F$4="GMH_EU",P1890,IF(Input!F$4="Skysuper",#REF!,IF(Input!F$4="SkyII",#REF!,IF(Input!F$4="XO-8000",#REF!, "FALSE")))))))</f>
        <v>00</v>
      </c>
      <c r="I1890" s="209">
        <f>IF(Input!F$4="GMH_OECC",K1890,IF(Input!F$4="GMH_XOEC",M1890,IF(Input!F$4="GMH_Korea",O1890,IF(Input!F$4="GMH_EU",Q1890,IF(Input!F$4="Skysuper",#REF!,IF(Input!F$4="SkyII",#REF!,IF(Input!F$4="XO-8000",#REF!, "FALSE")))))))</f>
        <v>0</v>
      </c>
      <c r="J1890" s="210" t="s">
        <v>10359</v>
      </c>
      <c r="K1890" s="268">
        <v>0</v>
      </c>
      <c r="L1890" s="270" t="s">
        <v>10359</v>
      </c>
      <c r="M1890" s="270">
        <v>0</v>
      </c>
      <c r="N1890" s="270" t="s">
        <v>10359</v>
      </c>
      <c r="O1890" s="270">
        <v>0</v>
      </c>
      <c r="P1890" s="270" t="s">
        <v>10359</v>
      </c>
      <c r="Q1890" s="270">
        <v>0</v>
      </c>
      <c r="R1890" s="74"/>
      <c r="S1890" s="75" t="str">
        <f t="shared" si="147"/>
        <v>0000</v>
      </c>
      <c r="T1890" s="75" t="str">
        <f t="shared" si="148"/>
        <v>00000000000000000000000000000000</v>
      </c>
      <c r="V1890" s="197"/>
      <c r="W1890" s="75">
        <f t="shared" si="149"/>
        <v>0</v>
      </c>
      <c r="AE1890" s="479"/>
    </row>
    <row r="1891" spans="1:31" s="75" customFormat="1" ht="13.5" x14ac:dyDescent="0.2">
      <c r="A1891" s="211">
        <v>1888</v>
      </c>
      <c r="B1891" s="212" t="s">
        <v>6600</v>
      </c>
      <c r="C1891" s="213" t="s">
        <v>6600</v>
      </c>
      <c r="D1891" s="213" t="s">
        <v>6600</v>
      </c>
      <c r="E1891" s="213" t="s">
        <v>6600</v>
      </c>
      <c r="F1891" s="213" t="s">
        <v>6600</v>
      </c>
      <c r="G1891" s="214" t="s">
        <v>6600</v>
      </c>
      <c r="H1891" s="208" t="str">
        <f>IF(Input!F$4="GMH_OECC",J1891,IF(Input!F$4="GMH_XOEC",L1891,IF(Input!F$4="GMH_Korea",N1891,IF(Input!F$4="GMH_EU",P1891,IF(Input!F$4="Skysuper",#REF!,IF(Input!F$4="SkyII",#REF!,IF(Input!F$4="XO-8000",#REF!, "FALSE")))))))</f>
        <v>00</v>
      </c>
      <c r="I1891" s="209">
        <f>IF(Input!F$4="GMH_OECC",K1891,IF(Input!F$4="GMH_XOEC",M1891,IF(Input!F$4="GMH_Korea",O1891,IF(Input!F$4="GMH_EU",Q1891,IF(Input!F$4="Skysuper",#REF!,IF(Input!F$4="SkyII",#REF!,IF(Input!F$4="XO-8000",#REF!, "FALSE")))))))</f>
        <v>0</v>
      </c>
      <c r="J1891" s="210" t="s">
        <v>10359</v>
      </c>
      <c r="K1891" s="268">
        <v>0</v>
      </c>
      <c r="L1891" s="270" t="s">
        <v>10359</v>
      </c>
      <c r="M1891" s="270">
        <v>0</v>
      </c>
      <c r="N1891" s="270" t="s">
        <v>10359</v>
      </c>
      <c r="O1891" s="270">
        <v>0</v>
      </c>
      <c r="P1891" s="270" t="s">
        <v>10359</v>
      </c>
      <c r="Q1891" s="270">
        <v>0</v>
      </c>
      <c r="R1891" s="74"/>
      <c r="S1891" s="75" t="str">
        <f t="shared" si="147"/>
        <v>0000</v>
      </c>
      <c r="T1891" s="75" t="str">
        <f t="shared" si="148"/>
        <v>00000000000000000000000000000000</v>
      </c>
      <c r="V1891" s="197"/>
      <c r="W1891" s="75">
        <f t="shared" si="149"/>
        <v>0</v>
      </c>
      <c r="AE1891" s="479"/>
    </row>
    <row r="1892" spans="1:31" s="75" customFormat="1" ht="13.5" x14ac:dyDescent="0.2">
      <c r="A1892" s="211">
        <v>1889</v>
      </c>
      <c r="B1892" s="212" t="s">
        <v>6600</v>
      </c>
      <c r="C1892" s="213" t="s">
        <v>6600</v>
      </c>
      <c r="D1892" s="213" t="s">
        <v>6600</v>
      </c>
      <c r="E1892" s="213" t="s">
        <v>6600</v>
      </c>
      <c r="F1892" s="213" t="s">
        <v>6600</v>
      </c>
      <c r="G1892" s="214" t="s">
        <v>6600</v>
      </c>
      <c r="H1892" s="208" t="str">
        <f>IF(Input!F$4="GMH_OECC",J1892,IF(Input!F$4="GMH_XOEC",L1892,IF(Input!F$4="GMH_Korea",N1892,IF(Input!F$4="GMH_EU",P1892,IF(Input!F$4="Skysuper",#REF!,IF(Input!F$4="SkyII",#REF!,IF(Input!F$4="XO-8000",#REF!, "FALSE")))))))</f>
        <v>00</v>
      </c>
      <c r="I1892" s="209">
        <f>IF(Input!F$4="GMH_OECC",K1892,IF(Input!F$4="GMH_XOEC",M1892,IF(Input!F$4="GMH_Korea",O1892,IF(Input!F$4="GMH_EU",Q1892,IF(Input!F$4="Skysuper",#REF!,IF(Input!F$4="SkyII",#REF!,IF(Input!F$4="XO-8000",#REF!, "FALSE")))))))</f>
        <v>0</v>
      </c>
      <c r="J1892" s="210" t="s">
        <v>10359</v>
      </c>
      <c r="K1892" s="268">
        <v>0</v>
      </c>
      <c r="L1892" s="270" t="s">
        <v>10359</v>
      </c>
      <c r="M1892" s="270">
        <v>0</v>
      </c>
      <c r="N1892" s="270" t="s">
        <v>10359</v>
      </c>
      <c r="O1892" s="270">
        <v>0</v>
      </c>
      <c r="P1892" s="270" t="s">
        <v>10359</v>
      </c>
      <c r="Q1892" s="270">
        <v>0</v>
      </c>
      <c r="R1892" s="74"/>
      <c r="S1892" s="75" t="str">
        <f t="shared" si="147"/>
        <v>0000</v>
      </c>
      <c r="T1892" s="75" t="str">
        <f t="shared" si="148"/>
        <v>00000000000000000000000000000000</v>
      </c>
      <c r="V1892" s="197"/>
      <c r="W1892" s="75">
        <f t="shared" si="149"/>
        <v>0</v>
      </c>
      <c r="AE1892" s="479"/>
    </row>
    <row r="1893" spans="1:31" s="75" customFormat="1" ht="13.5" x14ac:dyDescent="0.2">
      <c r="A1893" s="211">
        <v>1890</v>
      </c>
      <c r="B1893" s="212" t="s">
        <v>6600</v>
      </c>
      <c r="C1893" s="213" t="s">
        <v>6600</v>
      </c>
      <c r="D1893" s="213" t="s">
        <v>6600</v>
      </c>
      <c r="E1893" s="213" t="s">
        <v>6600</v>
      </c>
      <c r="F1893" s="213" t="s">
        <v>6600</v>
      </c>
      <c r="G1893" s="214" t="s">
        <v>6600</v>
      </c>
      <c r="H1893" s="208" t="str">
        <f>IF(Input!F$4="GMH_OECC",J1893,IF(Input!F$4="GMH_XOEC",L1893,IF(Input!F$4="GMH_Korea",N1893,IF(Input!F$4="GMH_EU",P1893,IF(Input!F$4="Skysuper",#REF!,IF(Input!F$4="SkyII",#REF!,IF(Input!F$4="XO-8000",#REF!, "FALSE")))))))</f>
        <v>00</v>
      </c>
      <c r="I1893" s="209">
        <f>IF(Input!F$4="GMH_OECC",K1893,IF(Input!F$4="GMH_XOEC",M1893,IF(Input!F$4="GMH_Korea",O1893,IF(Input!F$4="GMH_EU",Q1893,IF(Input!F$4="Skysuper",#REF!,IF(Input!F$4="SkyII",#REF!,IF(Input!F$4="XO-8000",#REF!, "FALSE")))))))</f>
        <v>0</v>
      </c>
      <c r="J1893" s="210" t="s">
        <v>10359</v>
      </c>
      <c r="K1893" s="268">
        <v>0</v>
      </c>
      <c r="L1893" s="270" t="s">
        <v>10359</v>
      </c>
      <c r="M1893" s="270">
        <v>0</v>
      </c>
      <c r="N1893" s="270" t="s">
        <v>10359</v>
      </c>
      <c r="O1893" s="270">
        <v>0</v>
      </c>
      <c r="P1893" s="270" t="s">
        <v>10359</v>
      </c>
      <c r="Q1893" s="270">
        <v>0</v>
      </c>
      <c r="R1893" s="74"/>
      <c r="S1893" s="75" t="str">
        <f t="shared" si="147"/>
        <v>0000</v>
      </c>
      <c r="T1893" s="75" t="str">
        <f t="shared" si="148"/>
        <v>00000000000000000000000000000000</v>
      </c>
      <c r="V1893" s="197"/>
      <c r="W1893" s="75">
        <f t="shared" si="149"/>
        <v>0</v>
      </c>
      <c r="AE1893" s="479"/>
    </row>
    <row r="1894" spans="1:31" s="75" customFormat="1" ht="13.5" x14ac:dyDescent="0.2">
      <c r="A1894" s="211">
        <v>1891</v>
      </c>
      <c r="B1894" s="212" t="s">
        <v>6600</v>
      </c>
      <c r="C1894" s="213" t="s">
        <v>6600</v>
      </c>
      <c r="D1894" s="213" t="s">
        <v>6600</v>
      </c>
      <c r="E1894" s="213" t="s">
        <v>6600</v>
      </c>
      <c r="F1894" s="213" t="s">
        <v>6600</v>
      </c>
      <c r="G1894" s="214" t="s">
        <v>6600</v>
      </c>
      <c r="H1894" s="208" t="str">
        <f>IF(Input!F$4="GMH_OECC",J1894,IF(Input!F$4="GMH_XOEC",L1894,IF(Input!F$4="GMH_Korea",N1894,IF(Input!F$4="GMH_EU",P1894,IF(Input!F$4="Skysuper",#REF!,IF(Input!F$4="SkyII",#REF!,IF(Input!F$4="XO-8000",#REF!, "FALSE")))))))</f>
        <v>00</v>
      </c>
      <c r="I1894" s="209">
        <f>IF(Input!F$4="GMH_OECC",K1894,IF(Input!F$4="GMH_XOEC",M1894,IF(Input!F$4="GMH_Korea",O1894,IF(Input!F$4="GMH_EU",Q1894,IF(Input!F$4="Skysuper",#REF!,IF(Input!F$4="SkyII",#REF!,IF(Input!F$4="XO-8000",#REF!, "FALSE")))))))</f>
        <v>0</v>
      </c>
      <c r="J1894" s="210" t="s">
        <v>10359</v>
      </c>
      <c r="K1894" s="268">
        <v>0</v>
      </c>
      <c r="L1894" s="270" t="s">
        <v>10359</v>
      </c>
      <c r="M1894" s="270">
        <v>0</v>
      </c>
      <c r="N1894" s="270" t="s">
        <v>10359</v>
      </c>
      <c r="O1894" s="270">
        <v>0</v>
      </c>
      <c r="P1894" s="270" t="s">
        <v>10359</v>
      </c>
      <c r="Q1894" s="270">
        <v>0</v>
      </c>
      <c r="R1894" s="74"/>
      <c r="S1894" s="75" t="str">
        <f t="shared" si="147"/>
        <v>0000</v>
      </c>
      <c r="T1894" s="75" t="str">
        <f t="shared" si="148"/>
        <v>00000000000000000000000000000000</v>
      </c>
      <c r="V1894" s="197"/>
      <c r="W1894" s="75">
        <f t="shared" si="149"/>
        <v>0</v>
      </c>
      <c r="AE1894" s="479"/>
    </row>
    <row r="1895" spans="1:31" s="75" customFormat="1" ht="13.5" x14ac:dyDescent="0.2">
      <c r="A1895" s="211">
        <v>1892</v>
      </c>
      <c r="B1895" s="212" t="s">
        <v>6600</v>
      </c>
      <c r="C1895" s="213" t="s">
        <v>6600</v>
      </c>
      <c r="D1895" s="213" t="s">
        <v>6600</v>
      </c>
      <c r="E1895" s="213" t="s">
        <v>6600</v>
      </c>
      <c r="F1895" s="213" t="s">
        <v>6600</v>
      </c>
      <c r="G1895" s="214" t="s">
        <v>6600</v>
      </c>
      <c r="H1895" s="208" t="str">
        <f>IF(Input!F$4="GMH_OECC",J1895,IF(Input!F$4="GMH_XOEC",L1895,IF(Input!F$4="GMH_Korea",N1895,IF(Input!F$4="GMH_EU",P1895,IF(Input!F$4="Skysuper",#REF!,IF(Input!F$4="SkyII",#REF!,IF(Input!F$4="XO-8000",#REF!, "FALSE")))))))</f>
        <v>00</v>
      </c>
      <c r="I1895" s="209">
        <f>IF(Input!F$4="GMH_OECC",K1895,IF(Input!F$4="GMH_XOEC",M1895,IF(Input!F$4="GMH_Korea",O1895,IF(Input!F$4="GMH_EU",Q1895,IF(Input!F$4="Skysuper",#REF!,IF(Input!F$4="SkyII",#REF!,IF(Input!F$4="XO-8000",#REF!, "FALSE")))))))</f>
        <v>0</v>
      </c>
      <c r="J1895" s="210" t="s">
        <v>10359</v>
      </c>
      <c r="K1895" s="268">
        <v>0</v>
      </c>
      <c r="L1895" s="270" t="s">
        <v>10359</v>
      </c>
      <c r="M1895" s="270">
        <v>0</v>
      </c>
      <c r="N1895" s="270" t="s">
        <v>10359</v>
      </c>
      <c r="O1895" s="270">
        <v>0</v>
      </c>
      <c r="P1895" s="270" t="s">
        <v>10359</v>
      </c>
      <c r="Q1895" s="270">
        <v>0</v>
      </c>
      <c r="R1895" s="74"/>
      <c r="S1895" s="75" t="str">
        <f t="shared" si="147"/>
        <v>0000</v>
      </c>
      <c r="T1895" s="75" t="str">
        <f t="shared" si="148"/>
        <v>00000000000000000000000000000000</v>
      </c>
      <c r="V1895" s="197"/>
      <c r="W1895" s="75">
        <f t="shared" si="149"/>
        <v>0</v>
      </c>
      <c r="AE1895" s="479"/>
    </row>
    <row r="1896" spans="1:31" s="75" customFormat="1" ht="13.5" x14ac:dyDescent="0.2">
      <c r="A1896" s="211">
        <v>1893</v>
      </c>
      <c r="B1896" s="212" t="s">
        <v>6600</v>
      </c>
      <c r="C1896" s="213" t="s">
        <v>6600</v>
      </c>
      <c r="D1896" s="213" t="s">
        <v>6600</v>
      </c>
      <c r="E1896" s="213" t="s">
        <v>6600</v>
      </c>
      <c r="F1896" s="213" t="s">
        <v>6600</v>
      </c>
      <c r="G1896" s="214" t="s">
        <v>6600</v>
      </c>
      <c r="H1896" s="208" t="str">
        <f>IF(Input!F$4="GMH_OECC",J1896,IF(Input!F$4="GMH_XOEC",L1896,IF(Input!F$4="GMH_Korea",N1896,IF(Input!F$4="GMH_EU",P1896,IF(Input!F$4="Skysuper",#REF!,IF(Input!F$4="SkyII",#REF!,IF(Input!F$4="XO-8000",#REF!, "FALSE")))))))</f>
        <v>00</v>
      </c>
      <c r="I1896" s="209">
        <f>IF(Input!F$4="GMH_OECC",K1896,IF(Input!F$4="GMH_XOEC",M1896,IF(Input!F$4="GMH_Korea",O1896,IF(Input!F$4="GMH_EU",Q1896,IF(Input!F$4="Skysuper",#REF!,IF(Input!F$4="SkyII",#REF!,IF(Input!F$4="XO-8000",#REF!, "FALSE")))))))</f>
        <v>0</v>
      </c>
      <c r="J1896" s="210" t="s">
        <v>10359</v>
      </c>
      <c r="K1896" s="268">
        <v>0</v>
      </c>
      <c r="L1896" s="270" t="s">
        <v>10359</v>
      </c>
      <c r="M1896" s="270">
        <v>0</v>
      </c>
      <c r="N1896" s="270" t="s">
        <v>10359</v>
      </c>
      <c r="O1896" s="270">
        <v>0</v>
      </c>
      <c r="P1896" s="270" t="s">
        <v>10359</v>
      </c>
      <c r="Q1896" s="270">
        <v>0</v>
      </c>
      <c r="R1896" s="74"/>
      <c r="S1896" s="75" t="str">
        <f t="shared" si="147"/>
        <v>0000</v>
      </c>
      <c r="T1896" s="75" t="str">
        <f t="shared" si="148"/>
        <v>00000000000000000000000000000000</v>
      </c>
      <c r="V1896" s="197"/>
      <c r="W1896" s="75">
        <f t="shared" si="149"/>
        <v>0</v>
      </c>
      <c r="AE1896" s="479"/>
    </row>
    <row r="1897" spans="1:31" s="75" customFormat="1" ht="13.5" x14ac:dyDescent="0.2">
      <c r="A1897" s="211">
        <v>1894</v>
      </c>
      <c r="B1897" s="212" t="s">
        <v>6600</v>
      </c>
      <c r="C1897" s="213" t="s">
        <v>6600</v>
      </c>
      <c r="D1897" s="213" t="s">
        <v>6600</v>
      </c>
      <c r="E1897" s="213" t="s">
        <v>6600</v>
      </c>
      <c r="F1897" s="213" t="s">
        <v>6600</v>
      </c>
      <c r="G1897" s="214" t="s">
        <v>6600</v>
      </c>
      <c r="H1897" s="208" t="str">
        <f>IF(Input!F$4="GMH_OECC",J1897,IF(Input!F$4="GMH_XOEC",L1897,IF(Input!F$4="GMH_Korea",N1897,IF(Input!F$4="GMH_EU",P1897,IF(Input!F$4="Skysuper",#REF!,IF(Input!F$4="SkyII",#REF!,IF(Input!F$4="XO-8000",#REF!, "FALSE")))))))</f>
        <v>00</v>
      </c>
      <c r="I1897" s="209">
        <f>IF(Input!F$4="GMH_OECC",K1897,IF(Input!F$4="GMH_XOEC",M1897,IF(Input!F$4="GMH_Korea",O1897,IF(Input!F$4="GMH_EU",Q1897,IF(Input!F$4="Skysuper",#REF!,IF(Input!F$4="SkyII",#REF!,IF(Input!F$4="XO-8000",#REF!, "FALSE")))))))</f>
        <v>0</v>
      </c>
      <c r="J1897" s="210" t="s">
        <v>10359</v>
      </c>
      <c r="K1897" s="268">
        <v>0</v>
      </c>
      <c r="L1897" s="270" t="s">
        <v>10359</v>
      </c>
      <c r="M1897" s="270">
        <v>0</v>
      </c>
      <c r="N1897" s="270" t="s">
        <v>10359</v>
      </c>
      <c r="O1897" s="270">
        <v>0</v>
      </c>
      <c r="P1897" s="270" t="s">
        <v>10359</v>
      </c>
      <c r="Q1897" s="270">
        <v>0</v>
      </c>
      <c r="R1897" s="74"/>
      <c r="S1897" s="75" t="str">
        <f t="shared" si="147"/>
        <v>0000</v>
      </c>
      <c r="T1897" s="75" t="str">
        <f t="shared" si="148"/>
        <v>00000000000000000000000000000000</v>
      </c>
      <c r="V1897" s="197"/>
      <c r="W1897" s="75">
        <f t="shared" si="149"/>
        <v>0</v>
      </c>
      <c r="AE1897" s="479"/>
    </row>
    <row r="1898" spans="1:31" s="75" customFormat="1" ht="13.5" x14ac:dyDescent="0.2">
      <c r="A1898" s="211">
        <v>1895</v>
      </c>
      <c r="B1898" s="212" t="s">
        <v>6600</v>
      </c>
      <c r="C1898" s="213" t="s">
        <v>6600</v>
      </c>
      <c r="D1898" s="213" t="s">
        <v>6600</v>
      </c>
      <c r="E1898" s="213" t="s">
        <v>6600</v>
      </c>
      <c r="F1898" s="213" t="s">
        <v>6600</v>
      </c>
      <c r="G1898" s="214" t="s">
        <v>6600</v>
      </c>
      <c r="H1898" s="208" t="str">
        <f>IF(Input!F$4="GMH_OECC",J1898,IF(Input!F$4="GMH_XOEC",L1898,IF(Input!F$4="GMH_Korea",N1898,IF(Input!F$4="GMH_EU",P1898,IF(Input!F$4="Skysuper",#REF!,IF(Input!F$4="SkyII",#REF!,IF(Input!F$4="XO-8000",#REF!, "FALSE")))))))</f>
        <v>00</v>
      </c>
      <c r="I1898" s="209">
        <f>IF(Input!F$4="GMH_OECC",K1898,IF(Input!F$4="GMH_XOEC",M1898,IF(Input!F$4="GMH_Korea",O1898,IF(Input!F$4="GMH_EU",Q1898,IF(Input!F$4="Skysuper",#REF!,IF(Input!F$4="SkyII",#REF!,IF(Input!F$4="XO-8000",#REF!, "FALSE")))))))</f>
        <v>0</v>
      </c>
      <c r="J1898" s="210" t="s">
        <v>10359</v>
      </c>
      <c r="K1898" s="268">
        <v>0</v>
      </c>
      <c r="L1898" s="270" t="s">
        <v>10359</v>
      </c>
      <c r="M1898" s="270">
        <v>0</v>
      </c>
      <c r="N1898" s="270" t="s">
        <v>10359</v>
      </c>
      <c r="O1898" s="270">
        <v>0</v>
      </c>
      <c r="P1898" s="270" t="s">
        <v>10359</v>
      </c>
      <c r="Q1898" s="270">
        <v>0</v>
      </c>
      <c r="R1898" s="74"/>
      <c r="S1898" s="75" t="str">
        <f t="shared" si="147"/>
        <v>0000</v>
      </c>
      <c r="T1898" s="75" t="str">
        <f t="shared" si="148"/>
        <v>00000000000000000000000000000000</v>
      </c>
      <c r="V1898" s="197"/>
      <c r="W1898" s="75">
        <f t="shared" si="149"/>
        <v>0</v>
      </c>
      <c r="AE1898" s="479"/>
    </row>
    <row r="1899" spans="1:31" s="75" customFormat="1" ht="13.5" x14ac:dyDescent="0.2">
      <c r="A1899" s="211">
        <v>1896</v>
      </c>
      <c r="B1899" s="212" t="s">
        <v>6600</v>
      </c>
      <c r="C1899" s="213" t="s">
        <v>6600</v>
      </c>
      <c r="D1899" s="213" t="s">
        <v>6600</v>
      </c>
      <c r="E1899" s="213" t="s">
        <v>6600</v>
      </c>
      <c r="F1899" s="213" t="s">
        <v>6600</v>
      </c>
      <c r="G1899" s="214" t="s">
        <v>6600</v>
      </c>
      <c r="H1899" s="208" t="str">
        <f>IF(Input!F$4="GMH_OECC",J1899,IF(Input!F$4="GMH_XOEC",L1899,IF(Input!F$4="GMH_Korea",N1899,IF(Input!F$4="GMH_EU",P1899,IF(Input!F$4="Skysuper",#REF!,IF(Input!F$4="SkyII",#REF!,IF(Input!F$4="XO-8000",#REF!, "FALSE")))))))</f>
        <v>00</v>
      </c>
      <c r="I1899" s="209">
        <f>IF(Input!F$4="GMH_OECC",K1899,IF(Input!F$4="GMH_XOEC",M1899,IF(Input!F$4="GMH_Korea",O1899,IF(Input!F$4="GMH_EU",Q1899,IF(Input!F$4="Skysuper",#REF!,IF(Input!F$4="SkyII",#REF!,IF(Input!F$4="XO-8000",#REF!, "FALSE")))))))</f>
        <v>0</v>
      </c>
      <c r="J1899" s="210" t="s">
        <v>10359</v>
      </c>
      <c r="K1899" s="268">
        <v>0</v>
      </c>
      <c r="L1899" s="270" t="s">
        <v>10359</v>
      </c>
      <c r="M1899" s="270">
        <v>0</v>
      </c>
      <c r="N1899" s="270" t="s">
        <v>10359</v>
      </c>
      <c r="O1899" s="270">
        <v>0</v>
      </c>
      <c r="P1899" s="270" t="s">
        <v>10359</v>
      </c>
      <c r="Q1899" s="270">
        <v>0</v>
      </c>
      <c r="R1899" s="74"/>
      <c r="S1899" s="75" t="str">
        <f t="shared" si="147"/>
        <v>0000</v>
      </c>
      <c r="T1899" s="75" t="str">
        <f t="shared" si="148"/>
        <v>00000000000000000000000000000000</v>
      </c>
      <c r="V1899" s="197"/>
      <c r="W1899" s="75">
        <f t="shared" si="149"/>
        <v>0</v>
      </c>
      <c r="AE1899" s="479"/>
    </row>
    <row r="1900" spans="1:31" s="75" customFormat="1" ht="13.5" x14ac:dyDescent="0.2">
      <c r="A1900" s="211">
        <v>1897</v>
      </c>
      <c r="B1900" s="212" t="s">
        <v>6600</v>
      </c>
      <c r="C1900" s="213" t="s">
        <v>6600</v>
      </c>
      <c r="D1900" s="213" t="s">
        <v>6600</v>
      </c>
      <c r="E1900" s="213" t="s">
        <v>6600</v>
      </c>
      <c r="F1900" s="213" t="s">
        <v>6600</v>
      </c>
      <c r="G1900" s="214" t="s">
        <v>6600</v>
      </c>
      <c r="H1900" s="208" t="str">
        <f>IF(Input!F$4="GMH_OECC",J1900,IF(Input!F$4="GMH_XOEC",L1900,IF(Input!F$4="GMH_Korea",N1900,IF(Input!F$4="GMH_EU",P1900,IF(Input!F$4="Skysuper",#REF!,IF(Input!F$4="SkyII",#REF!,IF(Input!F$4="XO-8000",#REF!, "FALSE")))))))</f>
        <v>00</v>
      </c>
      <c r="I1900" s="209">
        <f>IF(Input!F$4="GMH_OECC",K1900,IF(Input!F$4="GMH_XOEC",M1900,IF(Input!F$4="GMH_Korea",O1900,IF(Input!F$4="GMH_EU",Q1900,IF(Input!F$4="Skysuper",#REF!,IF(Input!F$4="SkyII",#REF!,IF(Input!F$4="XO-8000",#REF!, "FALSE")))))))</f>
        <v>0</v>
      </c>
      <c r="J1900" s="210" t="s">
        <v>10359</v>
      </c>
      <c r="K1900" s="268">
        <v>0</v>
      </c>
      <c r="L1900" s="270" t="s">
        <v>10359</v>
      </c>
      <c r="M1900" s="270">
        <v>0</v>
      </c>
      <c r="N1900" s="270" t="s">
        <v>10359</v>
      </c>
      <c r="O1900" s="270">
        <v>0</v>
      </c>
      <c r="P1900" s="270" t="s">
        <v>10359</v>
      </c>
      <c r="Q1900" s="270">
        <v>0</v>
      </c>
      <c r="R1900" s="74"/>
      <c r="S1900" s="75" t="str">
        <f t="shared" si="147"/>
        <v>0000</v>
      </c>
      <c r="T1900" s="75" t="str">
        <f t="shared" si="148"/>
        <v>00000000000000000000000000000000</v>
      </c>
      <c r="V1900" s="197"/>
      <c r="W1900" s="75">
        <f t="shared" si="149"/>
        <v>0</v>
      </c>
      <c r="AE1900" s="479"/>
    </row>
    <row r="1901" spans="1:31" s="75" customFormat="1" ht="13.5" x14ac:dyDescent="0.2">
      <c r="A1901" s="211">
        <v>1898</v>
      </c>
      <c r="B1901" s="212" t="s">
        <v>6600</v>
      </c>
      <c r="C1901" s="213" t="s">
        <v>6600</v>
      </c>
      <c r="D1901" s="213" t="s">
        <v>6600</v>
      </c>
      <c r="E1901" s="213" t="s">
        <v>6600</v>
      </c>
      <c r="F1901" s="213" t="s">
        <v>6600</v>
      </c>
      <c r="G1901" s="214" t="s">
        <v>6600</v>
      </c>
      <c r="H1901" s="208" t="str">
        <f>IF(Input!F$4="GMH_OECC",J1901,IF(Input!F$4="GMH_XOEC",L1901,IF(Input!F$4="GMH_Korea",N1901,IF(Input!F$4="GMH_EU",P1901,IF(Input!F$4="Skysuper",#REF!,IF(Input!F$4="SkyII",#REF!,IF(Input!F$4="XO-8000",#REF!, "FALSE")))))))</f>
        <v>00</v>
      </c>
      <c r="I1901" s="209">
        <f>IF(Input!F$4="GMH_OECC",K1901,IF(Input!F$4="GMH_XOEC",M1901,IF(Input!F$4="GMH_Korea",O1901,IF(Input!F$4="GMH_EU",Q1901,IF(Input!F$4="Skysuper",#REF!,IF(Input!F$4="SkyII",#REF!,IF(Input!F$4="XO-8000",#REF!, "FALSE")))))))</f>
        <v>0</v>
      </c>
      <c r="J1901" s="210" t="s">
        <v>10359</v>
      </c>
      <c r="K1901" s="268">
        <v>0</v>
      </c>
      <c r="L1901" s="270" t="s">
        <v>10359</v>
      </c>
      <c r="M1901" s="270">
        <v>0</v>
      </c>
      <c r="N1901" s="270" t="s">
        <v>10359</v>
      </c>
      <c r="O1901" s="270">
        <v>0</v>
      </c>
      <c r="P1901" s="270" t="s">
        <v>10359</v>
      </c>
      <c r="Q1901" s="270">
        <v>0</v>
      </c>
      <c r="R1901" s="74"/>
      <c r="S1901" s="75" t="str">
        <f t="shared" si="147"/>
        <v>0000</v>
      </c>
      <c r="T1901" s="75" t="str">
        <f t="shared" si="148"/>
        <v>00000000000000000000000000000000</v>
      </c>
      <c r="V1901" s="197"/>
      <c r="W1901" s="75">
        <f t="shared" si="149"/>
        <v>0</v>
      </c>
      <c r="AE1901" s="479"/>
    </row>
    <row r="1902" spans="1:31" s="75" customFormat="1" ht="13.5" x14ac:dyDescent="0.2">
      <c r="A1902" s="211">
        <v>1899</v>
      </c>
      <c r="B1902" s="212" t="s">
        <v>6600</v>
      </c>
      <c r="C1902" s="213" t="s">
        <v>6600</v>
      </c>
      <c r="D1902" s="213" t="s">
        <v>6600</v>
      </c>
      <c r="E1902" s="213" t="s">
        <v>6600</v>
      </c>
      <c r="F1902" s="213" t="s">
        <v>6600</v>
      </c>
      <c r="G1902" s="214" t="s">
        <v>6600</v>
      </c>
      <c r="H1902" s="208" t="str">
        <f>IF(Input!F$4="GMH_OECC",J1902,IF(Input!F$4="GMH_XOEC",L1902,IF(Input!F$4="GMH_Korea",N1902,IF(Input!F$4="GMH_EU",P1902,IF(Input!F$4="Skysuper",#REF!,IF(Input!F$4="SkyII",#REF!,IF(Input!F$4="XO-8000",#REF!, "FALSE")))))))</f>
        <v>00</v>
      </c>
      <c r="I1902" s="209">
        <f>IF(Input!F$4="GMH_OECC",K1902,IF(Input!F$4="GMH_XOEC",M1902,IF(Input!F$4="GMH_Korea",O1902,IF(Input!F$4="GMH_EU",Q1902,IF(Input!F$4="Skysuper",#REF!,IF(Input!F$4="SkyII",#REF!,IF(Input!F$4="XO-8000",#REF!, "FALSE")))))))</f>
        <v>0</v>
      </c>
      <c r="J1902" s="210" t="s">
        <v>10359</v>
      </c>
      <c r="K1902" s="268">
        <v>0</v>
      </c>
      <c r="L1902" s="270" t="s">
        <v>10359</v>
      </c>
      <c r="M1902" s="270">
        <v>0</v>
      </c>
      <c r="N1902" s="270" t="s">
        <v>10359</v>
      </c>
      <c r="O1902" s="270">
        <v>0</v>
      </c>
      <c r="P1902" s="270" t="s">
        <v>10359</v>
      </c>
      <c r="Q1902" s="270">
        <v>0</v>
      </c>
      <c r="R1902" s="74"/>
      <c r="S1902" s="75" t="str">
        <f t="shared" si="147"/>
        <v>0000</v>
      </c>
      <c r="T1902" s="75" t="str">
        <f t="shared" si="148"/>
        <v>00000000000000000000000000000000</v>
      </c>
      <c r="V1902" s="197"/>
      <c r="W1902" s="75">
        <f t="shared" si="149"/>
        <v>0</v>
      </c>
      <c r="AE1902" s="479"/>
    </row>
    <row r="1903" spans="1:31" s="75" customFormat="1" ht="13.5" x14ac:dyDescent="0.2">
      <c r="A1903" s="211">
        <v>1900</v>
      </c>
      <c r="B1903" s="212" t="s">
        <v>6600</v>
      </c>
      <c r="C1903" s="213" t="s">
        <v>6600</v>
      </c>
      <c r="D1903" s="213" t="s">
        <v>6600</v>
      </c>
      <c r="E1903" s="213" t="s">
        <v>6600</v>
      </c>
      <c r="F1903" s="213" t="s">
        <v>6600</v>
      </c>
      <c r="G1903" s="214" t="s">
        <v>6600</v>
      </c>
      <c r="H1903" s="208" t="str">
        <f>IF(Input!F$4="GMH_OECC",J1903,IF(Input!F$4="GMH_XOEC",L1903,IF(Input!F$4="GMH_Korea",N1903,IF(Input!F$4="GMH_EU",P1903,IF(Input!F$4="Skysuper",#REF!,IF(Input!F$4="SkyII",#REF!,IF(Input!F$4="XO-8000",#REF!, "FALSE")))))))</f>
        <v>00</v>
      </c>
      <c r="I1903" s="209">
        <f>IF(Input!F$4="GMH_OECC",K1903,IF(Input!F$4="GMH_XOEC",M1903,IF(Input!F$4="GMH_Korea",O1903,IF(Input!F$4="GMH_EU",Q1903,IF(Input!F$4="Skysuper",#REF!,IF(Input!F$4="SkyII",#REF!,IF(Input!F$4="XO-8000",#REF!, "FALSE")))))))</f>
        <v>0</v>
      </c>
      <c r="J1903" s="210" t="s">
        <v>10359</v>
      </c>
      <c r="K1903" s="268">
        <v>0</v>
      </c>
      <c r="L1903" s="270" t="s">
        <v>10359</v>
      </c>
      <c r="M1903" s="270">
        <v>0</v>
      </c>
      <c r="N1903" s="270" t="s">
        <v>10359</v>
      </c>
      <c r="O1903" s="270">
        <v>0</v>
      </c>
      <c r="P1903" s="270" t="s">
        <v>10359</v>
      </c>
      <c r="Q1903" s="270">
        <v>0</v>
      </c>
      <c r="R1903" s="74"/>
      <c r="S1903" s="75" t="str">
        <f t="shared" si="147"/>
        <v>0000</v>
      </c>
      <c r="T1903" s="75" t="str">
        <f t="shared" si="148"/>
        <v>00000000000000000000000000000000</v>
      </c>
      <c r="V1903" s="197"/>
      <c r="W1903" s="75">
        <f t="shared" si="149"/>
        <v>0</v>
      </c>
      <c r="AE1903" s="479"/>
    </row>
    <row r="1904" spans="1:31" s="75" customFormat="1" ht="13.5" x14ac:dyDescent="0.2">
      <c r="A1904" s="211">
        <v>1901</v>
      </c>
      <c r="B1904" s="212" t="s">
        <v>6600</v>
      </c>
      <c r="C1904" s="213" t="s">
        <v>6600</v>
      </c>
      <c r="D1904" s="213" t="s">
        <v>6600</v>
      </c>
      <c r="E1904" s="213" t="s">
        <v>6600</v>
      </c>
      <c r="F1904" s="213" t="s">
        <v>6600</v>
      </c>
      <c r="G1904" s="214" t="s">
        <v>6600</v>
      </c>
      <c r="H1904" s="208" t="str">
        <f>IF(Input!F$4="GMH_OECC",J1904,IF(Input!F$4="GMH_XOEC",L1904,IF(Input!F$4="GMH_Korea",N1904,IF(Input!F$4="GMH_EU",P1904,IF(Input!F$4="Skysuper",#REF!,IF(Input!F$4="SkyII",#REF!,IF(Input!F$4="XO-8000",#REF!, "FALSE")))))))</f>
        <v>00</v>
      </c>
      <c r="I1904" s="209">
        <f>IF(Input!F$4="GMH_OECC",K1904,IF(Input!F$4="GMH_XOEC",M1904,IF(Input!F$4="GMH_Korea",O1904,IF(Input!F$4="GMH_EU",Q1904,IF(Input!F$4="Skysuper",#REF!,IF(Input!F$4="SkyII",#REF!,IF(Input!F$4="XO-8000",#REF!, "FALSE")))))))</f>
        <v>0</v>
      </c>
      <c r="J1904" s="210" t="s">
        <v>10359</v>
      </c>
      <c r="K1904" s="268">
        <v>0</v>
      </c>
      <c r="L1904" s="270" t="s">
        <v>10359</v>
      </c>
      <c r="M1904" s="270">
        <v>0</v>
      </c>
      <c r="N1904" s="270" t="s">
        <v>10359</v>
      </c>
      <c r="O1904" s="270">
        <v>0</v>
      </c>
      <c r="P1904" s="270" t="s">
        <v>10359</v>
      </c>
      <c r="Q1904" s="270">
        <v>0</v>
      </c>
      <c r="R1904" s="74"/>
      <c r="S1904" s="75" t="str">
        <f t="shared" si="147"/>
        <v>0000</v>
      </c>
      <c r="T1904" s="75" t="str">
        <f t="shared" si="148"/>
        <v>00000000000000000000000000000000</v>
      </c>
      <c r="V1904" s="197"/>
      <c r="W1904" s="75">
        <f t="shared" si="149"/>
        <v>0</v>
      </c>
      <c r="AE1904" s="479"/>
    </row>
    <row r="1905" spans="1:31" s="75" customFormat="1" ht="13.5" x14ac:dyDescent="0.2">
      <c r="A1905" s="211">
        <v>1902</v>
      </c>
      <c r="B1905" s="212" t="s">
        <v>6600</v>
      </c>
      <c r="C1905" s="213" t="s">
        <v>6600</v>
      </c>
      <c r="D1905" s="213" t="s">
        <v>6600</v>
      </c>
      <c r="E1905" s="213" t="s">
        <v>6600</v>
      </c>
      <c r="F1905" s="213" t="s">
        <v>6600</v>
      </c>
      <c r="G1905" s="214" t="s">
        <v>6600</v>
      </c>
      <c r="H1905" s="208" t="str">
        <f>IF(Input!F$4="GMH_OECC",J1905,IF(Input!F$4="GMH_XOEC",L1905,IF(Input!F$4="GMH_Korea",N1905,IF(Input!F$4="GMH_EU",P1905,IF(Input!F$4="Skysuper",#REF!,IF(Input!F$4="SkyII",#REF!,IF(Input!F$4="XO-8000",#REF!, "FALSE")))))))</f>
        <v>00</v>
      </c>
      <c r="I1905" s="209">
        <f>IF(Input!F$4="GMH_OECC",K1905,IF(Input!F$4="GMH_XOEC",M1905,IF(Input!F$4="GMH_Korea",O1905,IF(Input!F$4="GMH_EU",Q1905,IF(Input!F$4="Skysuper",#REF!,IF(Input!F$4="SkyII",#REF!,IF(Input!F$4="XO-8000",#REF!, "FALSE")))))))</f>
        <v>0</v>
      </c>
      <c r="J1905" s="210" t="s">
        <v>10359</v>
      </c>
      <c r="K1905" s="268">
        <v>0</v>
      </c>
      <c r="L1905" s="270" t="s">
        <v>10359</v>
      </c>
      <c r="M1905" s="270">
        <v>0</v>
      </c>
      <c r="N1905" s="270" t="s">
        <v>10359</v>
      </c>
      <c r="O1905" s="270">
        <v>0</v>
      </c>
      <c r="P1905" s="270" t="s">
        <v>10359</v>
      </c>
      <c r="Q1905" s="270">
        <v>0</v>
      </c>
      <c r="R1905" s="74"/>
      <c r="S1905" s="75" t="str">
        <f t="shared" si="147"/>
        <v>0000</v>
      </c>
      <c r="T1905" s="75" t="str">
        <f t="shared" si="148"/>
        <v>00000000000000000000000000000000</v>
      </c>
      <c r="V1905" s="197"/>
      <c r="W1905" s="75">
        <f t="shared" si="149"/>
        <v>0</v>
      </c>
      <c r="AE1905" s="479"/>
    </row>
    <row r="1906" spans="1:31" s="75" customFormat="1" ht="13.5" x14ac:dyDescent="0.2">
      <c r="A1906" s="211">
        <v>1903</v>
      </c>
      <c r="B1906" s="212" t="s">
        <v>6600</v>
      </c>
      <c r="C1906" s="213" t="s">
        <v>6600</v>
      </c>
      <c r="D1906" s="213" t="s">
        <v>6600</v>
      </c>
      <c r="E1906" s="213" t="s">
        <v>6600</v>
      </c>
      <c r="F1906" s="213" t="s">
        <v>6600</v>
      </c>
      <c r="G1906" s="214" t="s">
        <v>6600</v>
      </c>
      <c r="H1906" s="208" t="str">
        <f>IF(Input!F$4="GMH_OECC",J1906,IF(Input!F$4="GMH_XOEC",L1906,IF(Input!F$4="GMH_Korea",N1906,IF(Input!F$4="GMH_EU",P1906,IF(Input!F$4="Skysuper",#REF!,IF(Input!F$4="SkyII",#REF!,IF(Input!F$4="XO-8000",#REF!, "FALSE")))))))</f>
        <v>00</v>
      </c>
      <c r="I1906" s="209">
        <f>IF(Input!F$4="GMH_OECC",K1906,IF(Input!F$4="GMH_XOEC",M1906,IF(Input!F$4="GMH_Korea",O1906,IF(Input!F$4="GMH_EU",Q1906,IF(Input!F$4="Skysuper",#REF!,IF(Input!F$4="SkyII",#REF!,IF(Input!F$4="XO-8000",#REF!, "FALSE")))))))</f>
        <v>0</v>
      </c>
      <c r="J1906" s="210" t="s">
        <v>10359</v>
      </c>
      <c r="K1906" s="268">
        <v>0</v>
      </c>
      <c r="L1906" s="270" t="s">
        <v>10359</v>
      </c>
      <c r="M1906" s="270">
        <v>0</v>
      </c>
      <c r="N1906" s="270" t="s">
        <v>10359</v>
      </c>
      <c r="O1906" s="270">
        <v>0</v>
      </c>
      <c r="P1906" s="270" t="s">
        <v>10359</v>
      </c>
      <c r="Q1906" s="270">
        <v>0</v>
      </c>
      <c r="R1906" s="74"/>
      <c r="S1906" s="75" t="str">
        <f t="shared" si="147"/>
        <v>0000</v>
      </c>
      <c r="T1906" s="75" t="str">
        <f t="shared" si="148"/>
        <v>00000000000000000000000000000000</v>
      </c>
      <c r="V1906" s="197"/>
      <c r="W1906" s="75">
        <f t="shared" si="149"/>
        <v>0</v>
      </c>
      <c r="AE1906" s="479"/>
    </row>
    <row r="1907" spans="1:31" s="75" customFormat="1" ht="13.5" x14ac:dyDescent="0.2">
      <c r="A1907" s="211">
        <v>1904</v>
      </c>
      <c r="B1907" s="212" t="s">
        <v>6600</v>
      </c>
      <c r="C1907" s="213" t="s">
        <v>6600</v>
      </c>
      <c r="D1907" s="213" t="s">
        <v>6600</v>
      </c>
      <c r="E1907" s="213" t="s">
        <v>6600</v>
      </c>
      <c r="F1907" s="213" t="s">
        <v>6600</v>
      </c>
      <c r="G1907" s="214" t="s">
        <v>6600</v>
      </c>
      <c r="H1907" s="208" t="str">
        <f>IF(Input!F$4="GMH_OECC",J1907,IF(Input!F$4="GMH_XOEC",L1907,IF(Input!F$4="GMH_Korea",N1907,IF(Input!F$4="GMH_EU",P1907,IF(Input!F$4="Skysuper",#REF!,IF(Input!F$4="SkyII",#REF!,IF(Input!F$4="XO-8000",#REF!, "FALSE")))))))</f>
        <v>00</v>
      </c>
      <c r="I1907" s="209">
        <f>IF(Input!F$4="GMH_OECC",K1907,IF(Input!F$4="GMH_XOEC",M1907,IF(Input!F$4="GMH_Korea",O1907,IF(Input!F$4="GMH_EU",Q1907,IF(Input!F$4="Skysuper",#REF!,IF(Input!F$4="SkyII",#REF!,IF(Input!F$4="XO-8000",#REF!, "FALSE")))))))</f>
        <v>0</v>
      </c>
      <c r="J1907" s="210" t="s">
        <v>10359</v>
      </c>
      <c r="K1907" s="268">
        <v>0</v>
      </c>
      <c r="L1907" s="270" t="s">
        <v>10359</v>
      </c>
      <c r="M1907" s="270">
        <v>0</v>
      </c>
      <c r="N1907" s="270" t="s">
        <v>10359</v>
      </c>
      <c r="O1907" s="270">
        <v>0</v>
      </c>
      <c r="P1907" s="270" t="s">
        <v>10359</v>
      </c>
      <c r="Q1907" s="270">
        <v>0</v>
      </c>
      <c r="R1907" s="74"/>
      <c r="S1907" s="75" t="str">
        <f t="shared" si="147"/>
        <v>0000</v>
      </c>
      <c r="T1907" s="75" t="str">
        <f t="shared" si="148"/>
        <v>00000000000000000000000000000000</v>
      </c>
      <c r="V1907" s="197"/>
      <c r="W1907" s="75">
        <f t="shared" si="149"/>
        <v>0</v>
      </c>
      <c r="AE1907" s="479"/>
    </row>
    <row r="1908" spans="1:31" s="75" customFormat="1" ht="13.5" x14ac:dyDescent="0.2">
      <c r="A1908" s="211">
        <v>1905</v>
      </c>
      <c r="B1908" s="212" t="s">
        <v>6600</v>
      </c>
      <c r="C1908" s="213" t="s">
        <v>6600</v>
      </c>
      <c r="D1908" s="213" t="s">
        <v>6600</v>
      </c>
      <c r="E1908" s="213" t="s">
        <v>6600</v>
      </c>
      <c r="F1908" s="213" t="s">
        <v>6600</v>
      </c>
      <c r="G1908" s="214" t="s">
        <v>6600</v>
      </c>
      <c r="H1908" s="208" t="str">
        <f>IF(Input!F$4="GMH_OECC",J1908,IF(Input!F$4="GMH_XOEC",L1908,IF(Input!F$4="GMH_Korea",N1908,IF(Input!F$4="GMH_EU",P1908,IF(Input!F$4="Skysuper",#REF!,IF(Input!F$4="SkyII",#REF!,IF(Input!F$4="XO-8000",#REF!, "FALSE")))))))</f>
        <v>00</v>
      </c>
      <c r="I1908" s="209">
        <f>IF(Input!F$4="GMH_OECC",K1908,IF(Input!F$4="GMH_XOEC",M1908,IF(Input!F$4="GMH_Korea",O1908,IF(Input!F$4="GMH_EU",Q1908,IF(Input!F$4="Skysuper",#REF!,IF(Input!F$4="SkyII",#REF!,IF(Input!F$4="XO-8000",#REF!, "FALSE")))))))</f>
        <v>0</v>
      </c>
      <c r="J1908" s="210" t="s">
        <v>10359</v>
      </c>
      <c r="K1908" s="268">
        <v>0</v>
      </c>
      <c r="L1908" s="270" t="s">
        <v>10359</v>
      </c>
      <c r="M1908" s="270">
        <v>0</v>
      </c>
      <c r="N1908" s="270" t="s">
        <v>10359</v>
      </c>
      <c r="O1908" s="270">
        <v>0</v>
      </c>
      <c r="P1908" s="270" t="s">
        <v>10359</v>
      </c>
      <c r="Q1908" s="270">
        <v>0</v>
      </c>
      <c r="R1908" s="74"/>
      <c r="S1908" s="75" t="str">
        <f t="shared" ref="S1908:S1971" si="150">"0"&amp;DEC2HEX(2^(I1908-1))&amp;IF(LEN(DEC2HEX(H1908))=2,DEC2HEX(H1908),"0"&amp;DEC2HEX(H1908))</f>
        <v>0000</v>
      </c>
      <c r="T1908" s="75" t="str">
        <f t="shared" si="148"/>
        <v>00000000000000000000000000000000</v>
      </c>
      <c r="V1908" s="197"/>
      <c r="W1908" s="75">
        <f t="shared" si="149"/>
        <v>0</v>
      </c>
      <c r="AE1908" s="479"/>
    </row>
    <row r="1909" spans="1:31" s="75" customFormat="1" ht="13.5" x14ac:dyDescent="0.2">
      <c r="A1909" s="211">
        <v>1906</v>
      </c>
      <c r="B1909" s="212" t="s">
        <v>6600</v>
      </c>
      <c r="C1909" s="213" t="s">
        <v>6600</v>
      </c>
      <c r="D1909" s="213" t="s">
        <v>6600</v>
      </c>
      <c r="E1909" s="213" t="s">
        <v>6600</v>
      </c>
      <c r="F1909" s="213" t="s">
        <v>6600</v>
      </c>
      <c r="G1909" s="214" t="s">
        <v>6600</v>
      </c>
      <c r="H1909" s="208" t="str">
        <f>IF(Input!F$4="GMH_OECC",J1909,IF(Input!F$4="GMH_XOEC",L1909,IF(Input!F$4="GMH_Korea",N1909,IF(Input!F$4="GMH_EU",P1909,IF(Input!F$4="Skysuper",#REF!,IF(Input!F$4="SkyII",#REF!,IF(Input!F$4="XO-8000",#REF!, "FALSE")))))))</f>
        <v>00</v>
      </c>
      <c r="I1909" s="209">
        <f>IF(Input!F$4="GMH_OECC",K1909,IF(Input!F$4="GMH_XOEC",M1909,IF(Input!F$4="GMH_Korea",O1909,IF(Input!F$4="GMH_EU",Q1909,IF(Input!F$4="Skysuper",#REF!,IF(Input!F$4="SkyII",#REF!,IF(Input!F$4="XO-8000",#REF!, "FALSE")))))))</f>
        <v>0</v>
      </c>
      <c r="J1909" s="210" t="s">
        <v>10359</v>
      </c>
      <c r="K1909" s="268">
        <v>0</v>
      </c>
      <c r="L1909" s="270" t="s">
        <v>10359</v>
      </c>
      <c r="M1909" s="270">
        <v>0</v>
      </c>
      <c r="N1909" s="270" t="s">
        <v>10359</v>
      </c>
      <c r="O1909" s="270">
        <v>0</v>
      </c>
      <c r="P1909" s="270" t="s">
        <v>10359</v>
      </c>
      <c r="Q1909" s="270">
        <v>0</v>
      </c>
      <c r="R1909" s="74"/>
      <c r="S1909" s="75" t="str">
        <f t="shared" si="150"/>
        <v>0000</v>
      </c>
      <c r="T1909" s="75" t="str">
        <f t="shared" si="148"/>
        <v>00000000000000000000000000000000</v>
      </c>
      <c r="V1909" s="197"/>
      <c r="W1909" s="75">
        <f t="shared" si="149"/>
        <v>0</v>
      </c>
      <c r="AE1909" s="479"/>
    </row>
    <row r="1910" spans="1:31" s="75" customFormat="1" ht="13.5" x14ac:dyDescent="0.2">
      <c r="A1910" s="211">
        <v>1907</v>
      </c>
      <c r="B1910" s="212" t="s">
        <v>6600</v>
      </c>
      <c r="C1910" s="213" t="s">
        <v>6600</v>
      </c>
      <c r="D1910" s="213" t="s">
        <v>6600</v>
      </c>
      <c r="E1910" s="213" t="s">
        <v>6600</v>
      </c>
      <c r="F1910" s="213" t="s">
        <v>6600</v>
      </c>
      <c r="G1910" s="214" t="s">
        <v>6600</v>
      </c>
      <c r="H1910" s="208" t="str">
        <f>IF(Input!F$4="GMH_OECC",J1910,IF(Input!F$4="GMH_XOEC",L1910,IF(Input!F$4="GMH_Korea",N1910,IF(Input!F$4="GMH_EU",P1910,IF(Input!F$4="Skysuper",#REF!,IF(Input!F$4="SkyII",#REF!,IF(Input!F$4="XO-8000",#REF!, "FALSE")))))))</f>
        <v>00</v>
      </c>
      <c r="I1910" s="209">
        <f>IF(Input!F$4="GMH_OECC",K1910,IF(Input!F$4="GMH_XOEC",M1910,IF(Input!F$4="GMH_Korea",O1910,IF(Input!F$4="GMH_EU",Q1910,IF(Input!F$4="Skysuper",#REF!,IF(Input!F$4="SkyII",#REF!,IF(Input!F$4="XO-8000",#REF!, "FALSE")))))))</f>
        <v>0</v>
      </c>
      <c r="J1910" s="210" t="s">
        <v>10359</v>
      </c>
      <c r="K1910" s="268">
        <v>0</v>
      </c>
      <c r="L1910" s="270" t="s">
        <v>10359</v>
      </c>
      <c r="M1910" s="270">
        <v>0</v>
      </c>
      <c r="N1910" s="270" t="s">
        <v>10359</v>
      </c>
      <c r="O1910" s="270">
        <v>0</v>
      </c>
      <c r="P1910" s="270" t="s">
        <v>10359</v>
      </c>
      <c r="Q1910" s="270">
        <v>0</v>
      </c>
      <c r="R1910" s="74"/>
      <c r="S1910" s="75" t="str">
        <f t="shared" si="150"/>
        <v>0000</v>
      </c>
      <c r="T1910" s="75" t="str">
        <f t="shared" si="148"/>
        <v>00000000000000000000000000000000</v>
      </c>
      <c r="V1910" s="197"/>
      <c r="W1910" s="75">
        <f t="shared" si="149"/>
        <v>0</v>
      </c>
      <c r="AE1910" s="479"/>
    </row>
    <row r="1911" spans="1:31" s="75" customFormat="1" ht="13.5" x14ac:dyDescent="0.2">
      <c r="A1911" s="211">
        <v>1908</v>
      </c>
      <c r="B1911" s="212" t="s">
        <v>6600</v>
      </c>
      <c r="C1911" s="213" t="s">
        <v>6600</v>
      </c>
      <c r="D1911" s="213" t="s">
        <v>6600</v>
      </c>
      <c r="E1911" s="213" t="s">
        <v>6600</v>
      </c>
      <c r="F1911" s="213" t="s">
        <v>6600</v>
      </c>
      <c r="G1911" s="214" t="s">
        <v>6600</v>
      </c>
      <c r="H1911" s="208" t="str">
        <f>IF(Input!F$4="GMH_OECC",J1911,IF(Input!F$4="GMH_XOEC",L1911,IF(Input!F$4="GMH_Korea",N1911,IF(Input!F$4="GMH_EU",P1911,IF(Input!F$4="Skysuper",#REF!,IF(Input!F$4="SkyII",#REF!,IF(Input!F$4="XO-8000",#REF!, "FALSE")))))))</f>
        <v>00</v>
      </c>
      <c r="I1911" s="209">
        <f>IF(Input!F$4="GMH_OECC",K1911,IF(Input!F$4="GMH_XOEC",M1911,IF(Input!F$4="GMH_Korea",O1911,IF(Input!F$4="GMH_EU",Q1911,IF(Input!F$4="Skysuper",#REF!,IF(Input!F$4="SkyII",#REF!,IF(Input!F$4="XO-8000",#REF!, "FALSE")))))))</f>
        <v>0</v>
      </c>
      <c r="J1911" s="210" t="s">
        <v>10359</v>
      </c>
      <c r="K1911" s="268">
        <v>0</v>
      </c>
      <c r="L1911" s="270" t="s">
        <v>10359</v>
      </c>
      <c r="M1911" s="270">
        <v>0</v>
      </c>
      <c r="N1911" s="270" t="s">
        <v>10359</v>
      </c>
      <c r="O1911" s="270">
        <v>0</v>
      </c>
      <c r="P1911" s="270" t="s">
        <v>10359</v>
      </c>
      <c r="Q1911" s="270">
        <v>0</v>
      </c>
      <c r="R1911" s="74"/>
      <c r="S1911" s="75" t="str">
        <f t="shared" si="150"/>
        <v>0000</v>
      </c>
      <c r="T1911" s="75" t="str">
        <f t="shared" si="148"/>
        <v>00000000000000000000000000000000</v>
      </c>
      <c r="V1911" s="197"/>
      <c r="W1911" s="75">
        <f t="shared" si="149"/>
        <v>0</v>
      </c>
      <c r="AE1911" s="479"/>
    </row>
    <row r="1912" spans="1:31" s="75" customFormat="1" ht="13.5" x14ac:dyDescent="0.2">
      <c r="A1912" s="211">
        <v>1909</v>
      </c>
      <c r="B1912" s="212" t="s">
        <v>6600</v>
      </c>
      <c r="C1912" s="213" t="s">
        <v>6600</v>
      </c>
      <c r="D1912" s="213" t="s">
        <v>6600</v>
      </c>
      <c r="E1912" s="213" t="s">
        <v>6600</v>
      </c>
      <c r="F1912" s="213" t="s">
        <v>6600</v>
      </c>
      <c r="G1912" s="214" t="s">
        <v>6600</v>
      </c>
      <c r="H1912" s="208" t="str">
        <f>IF(Input!F$4="GMH_OECC",J1912,IF(Input!F$4="GMH_XOEC",L1912,IF(Input!F$4="GMH_Korea",N1912,IF(Input!F$4="GMH_EU",P1912,IF(Input!F$4="Skysuper",#REF!,IF(Input!F$4="SkyII",#REF!,IF(Input!F$4="XO-8000",#REF!, "FALSE")))))))</f>
        <v>00</v>
      </c>
      <c r="I1912" s="209">
        <f>IF(Input!F$4="GMH_OECC",K1912,IF(Input!F$4="GMH_XOEC",M1912,IF(Input!F$4="GMH_Korea",O1912,IF(Input!F$4="GMH_EU",Q1912,IF(Input!F$4="Skysuper",#REF!,IF(Input!F$4="SkyII",#REF!,IF(Input!F$4="XO-8000",#REF!, "FALSE")))))))</f>
        <v>0</v>
      </c>
      <c r="J1912" s="210" t="s">
        <v>10359</v>
      </c>
      <c r="K1912" s="268">
        <v>0</v>
      </c>
      <c r="L1912" s="270" t="s">
        <v>10359</v>
      </c>
      <c r="M1912" s="270">
        <v>0</v>
      </c>
      <c r="N1912" s="270" t="s">
        <v>10359</v>
      </c>
      <c r="O1912" s="270">
        <v>0</v>
      </c>
      <c r="P1912" s="270" t="s">
        <v>10359</v>
      </c>
      <c r="Q1912" s="270">
        <v>0</v>
      </c>
      <c r="R1912" s="74"/>
      <c r="S1912" s="75" t="str">
        <f t="shared" si="150"/>
        <v>0000</v>
      </c>
      <c r="T1912" s="75" t="str">
        <f t="shared" si="148"/>
        <v>00000000000000000000000000000000</v>
      </c>
      <c r="V1912" s="197"/>
      <c r="W1912" s="75">
        <f t="shared" si="149"/>
        <v>0</v>
      </c>
      <c r="AE1912" s="479"/>
    </row>
    <row r="1913" spans="1:31" s="75" customFormat="1" ht="13.5" x14ac:dyDescent="0.2">
      <c r="A1913" s="211">
        <v>1910</v>
      </c>
      <c r="B1913" s="212" t="s">
        <v>6600</v>
      </c>
      <c r="C1913" s="213" t="s">
        <v>6600</v>
      </c>
      <c r="D1913" s="213" t="s">
        <v>6600</v>
      </c>
      <c r="E1913" s="213" t="s">
        <v>6600</v>
      </c>
      <c r="F1913" s="213" t="s">
        <v>6600</v>
      </c>
      <c r="G1913" s="214" t="s">
        <v>6600</v>
      </c>
      <c r="H1913" s="208" t="str">
        <f>IF(Input!F$4="GMH_OECC",J1913,IF(Input!F$4="GMH_XOEC",L1913,IF(Input!F$4="GMH_Korea",N1913,IF(Input!F$4="GMH_EU",P1913,IF(Input!F$4="Skysuper",#REF!,IF(Input!F$4="SkyII",#REF!,IF(Input!F$4="XO-8000",#REF!, "FALSE")))))))</f>
        <v>00</v>
      </c>
      <c r="I1913" s="209">
        <f>IF(Input!F$4="GMH_OECC",K1913,IF(Input!F$4="GMH_XOEC",M1913,IF(Input!F$4="GMH_Korea",O1913,IF(Input!F$4="GMH_EU",Q1913,IF(Input!F$4="Skysuper",#REF!,IF(Input!F$4="SkyII",#REF!,IF(Input!F$4="XO-8000",#REF!, "FALSE")))))))</f>
        <v>0</v>
      </c>
      <c r="J1913" s="210" t="s">
        <v>10359</v>
      </c>
      <c r="K1913" s="268">
        <v>0</v>
      </c>
      <c r="L1913" s="270" t="s">
        <v>10359</v>
      </c>
      <c r="M1913" s="270">
        <v>0</v>
      </c>
      <c r="N1913" s="270" t="s">
        <v>10359</v>
      </c>
      <c r="O1913" s="270">
        <v>0</v>
      </c>
      <c r="P1913" s="270" t="s">
        <v>10359</v>
      </c>
      <c r="Q1913" s="270">
        <v>0</v>
      </c>
      <c r="R1913" s="74"/>
      <c r="S1913" s="75" t="str">
        <f t="shared" si="150"/>
        <v>0000</v>
      </c>
      <c r="T1913" s="75" t="str">
        <f t="shared" si="148"/>
        <v>00000000000000000000000000000000</v>
      </c>
      <c r="V1913" s="197"/>
      <c r="W1913" s="75">
        <f t="shared" si="149"/>
        <v>0</v>
      </c>
      <c r="AE1913" s="479"/>
    </row>
    <row r="1914" spans="1:31" s="75" customFormat="1" ht="13.5" x14ac:dyDescent="0.2">
      <c r="A1914" s="211">
        <v>1911</v>
      </c>
      <c r="B1914" s="212" t="s">
        <v>6600</v>
      </c>
      <c r="C1914" s="213" t="s">
        <v>6600</v>
      </c>
      <c r="D1914" s="213" t="s">
        <v>6600</v>
      </c>
      <c r="E1914" s="213" t="s">
        <v>6600</v>
      </c>
      <c r="F1914" s="213" t="s">
        <v>6600</v>
      </c>
      <c r="G1914" s="214" t="s">
        <v>6600</v>
      </c>
      <c r="H1914" s="208" t="str">
        <f>IF(Input!F$4="GMH_OECC",J1914,IF(Input!F$4="GMH_XOEC",L1914,IF(Input!F$4="GMH_Korea",N1914,IF(Input!F$4="GMH_EU",P1914,IF(Input!F$4="Skysuper",#REF!,IF(Input!F$4="SkyII",#REF!,IF(Input!F$4="XO-8000",#REF!, "FALSE")))))))</f>
        <v>00</v>
      </c>
      <c r="I1914" s="209">
        <f>IF(Input!F$4="GMH_OECC",K1914,IF(Input!F$4="GMH_XOEC",M1914,IF(Input!F$4="GMH_Korea",O1914,IF(Input!F$4="GMH_EU",Q1914,IF(Input!F$4="Skysuper",#REF!,IF(Input!F$4="SkyII",#REF!,IF(Input!F$4="XO-8000",#REF!, "FALSE")))))))</f>
        <v>0</v>
      </c>
      <c r="J1914" s="210" t="s">
        <v>10359</v>
      </c>
      <c r="K1914" s="268">
        <v>0</v>
      </c>
      <c r="L1914" s="270" t="s">
        <v>10359</v>
      </c>
      <c r="M1914" s="270">
        <v>0</v>
      </c>
      <c r="N1914" s="270" t="s">
        <v>10359</v>
      </c>
      <c r="O1914" s="270">
        <v>0</v>
      </c>
      <c r="P1914" s="270" t="s">
        <v>10359</v>
      </c>
      <c r="Q1914" s="270">
        <v>0</v>
      </c>
      <c r="R1914" s="74"/>
      <c r="S1914" s="75" t="str">
        <f t="shared" si="150"/>
        <v>0000</v>
      </c>
      <c r="T1914" s="75" t="str">
        <f t="shared" si="148"/>
        <v>00000000000000000000000000000000</v>
      </c>
      <c r="V1914" s="197"/>
      <c r="W1914" s="75">
        <f t="shared" si="149"/>
        <v>0</v>
      </c>
      <c r="AE1914" s="479"/>
    </row>
    <row r="1915" spans="1:31" s="75" customFormat="1" ht="13.5" x14ac:dyDescent="0.2">
      <c r="A1915" s="211">
        <v>1912</v>
      </c>
      <c r="B1915" s="212" t="s">
        <v>6600</v>
      </c>
      <c r="C1915" s="213" t="s">
        <v>6600</v>
      </c>
      <c r="D1915" s="213" t="s">
        <v>6600</v>
      </c>
      <c r="E1915" s="213" t="s">
        <v>6600</v>
      </c>
      <c r="F1915" s="213" t="s">
        <v>6600</v>
      </c>
      <c r="G1915" s="214" t="s">
        <v>6600</v>
      </c>
      <c r="H1915" s="208" t="str">
        <f>IF(Input!F$4="GMH_OECC",J1915,IF(Input!F$4="GMH_XOEC",L1915,IF(Input!F$4="GMH_Korea",N1915,IF(Input!F$4="GMH_EU",P1915,IF(Input!F$4="Skysuper",#REF!,IF(Input!F$4="SkyII",#REF!,IF(Input!F$4="XO-8000",#REF!, "FALSE")))))))</f>
        <v>00</v>
      </c>
      <c r="I1915" s="209">
        <f>IF(Input!F$4="GMH_OECC",K1915,IF(Input!F$4="GMH_XOEC",M1915,IF(Input!F$4="GMH_Korea",O1915,IF(Input!F$4="GMH_EU",Q1915,IF(Input!F$4="Skysuper",#REF!,IF(Input!F$4="SkyII",#REF!,IF(Input!F$4="XO-8000",#REF!, "FALSE")))))))</f>
        <v>0</v>
      </c>
      <c r="J1915" s="210" t="s">
        <v>10359</v>
      </c>
      <c r="K1915" s="268">
        <v>0</v>
      </c>
      <c r="L1915" s="270" t="s">
        <v>10359</v>
      </c>
      <c r="M1915" s="270">
        <v>0</v>
      </c>
      <c r="N1915" s="270" t="s">
        <v>10359</v>
      </c>
      <c r="O1915" s="270">
        <v>0</v>
      </c>
      <c r="P1915" s="270" t="s">
        <v>10359</v>
      </c>
      <c r="Q1915" s="270">
        <v>0</v>
      </c>
      <c r="R1915" s="74"/>
      <c r="S1915" s="75" t="str">
        <f t="shared" si="150"/>
        <v>0000</v>
      </c>
      <c r="T1915" s="75" t="str">
        <f t="shared" si="148"/>
        <v>00000000000000000000000000000000</v>
      </c>
      <c r="V1915" s="197"/>
      <c r="W1915" s="75">
        <f t="shared" si="149"/>
        <v>0</v>
      </c>
      <c r="AE1915" s="479"/>
    </row>
    <row r="1916" spans="1:31" s="75" customFormat="1" ht="13.5" x14ac:dyDescent="0.2">
      <c r="A1916" s="211">
        <v>1913</v>
      </c>
      <c r="B1916" s="212" t="s">
        <v>6600</v>
      </c>
      <c r="C1916" s="213" t="s">
        <v>6600</v>
      </c>
      <c r="D1916" s="213" t="s">
        <v>6600</v>
      </c>
      <c r="E1916" s="213" t="s">
        <v>6600</v>
      </c>
      <c r="F1916" s="213" t="s">
        <v>6600</v>
      </c>
      <c r="G1916" s="214" t="s">
        <v>6600</v>
      </c>
      <c r="H1916" s="208" t="str">
        <f>IF(Input!F$4="GMH_OECC",J1916,IF(Input!F$4="GMH_XOEC",L1916,IF(Input!F$4="GMH_Korea",N1916,IF(Input!F$4="GMH_EU",P1916,IF(Input!F$4="Skysuper",#REF!,IF(Input!F$4="SkyII",#REF!,IF(Input!F$4="XO-8000",#REF!, "FALSE")))))))</f>
        <v>00</v>
      </c>
      <c r="I1916" s="209">
        <f>IF(Input!F$4="GMH_OECC",K1916,IF(Input!F$4="GMH_XOEC",M1916,IF(Input!F$4="GMH_Korea",O1916,IF(Input!F$4="GMH_EU",Q1916,IF(Input!F$4="Skysuper",#REF!,IF(Input!F$4="SkyII",#REF!,IF(Input!F$4="XO-8000",#REF!, "FALSE")))))))</f>
        <v>0</v>
      </c>
      <c r="J1916" s="210" t="s">
        <v>10359</v>
      </c>
      <c r="K1916" s="268">
        <v>0</v>
      </c>
      <c r="L1916" s="270" t="s">
        <v>10359</v>
      </c>
      <c r="M1916" s="270">
        <v>0</v>
      </c>
      <c r="N1916" s="270" t="s">
        <v>10359</v>
      </c>
      <c r="O1916" s="270">
        <v>0</v>
      </c>
      <c r="P1916" s="270" t="s">
        <v>10359</v>
      </c>
      <c r="Q1916" s="270">
        <v>0</v>
      </c>
      <c r="R1916" s="74"/>
      <c r="S1916" s="75" t="str">
        <f t="shared" si="150"/>
        <v>0000</v>
      </c>
      <c r="T1916" s="75" t="str">
        <f t="shared" si="148"/>
        <v>00000000000000000000000000000000</v>
      </c>
      <c r="V1916" s="197"/>
      <c r="W1916" s="75">
        <f t="shared" si="149"/>
        <v>0</v>
      </c>
      <c r="AE1916" s="479"/>
    </row>
    <row r="1917" spans="1:31" s="75" customFormat="1" ht="13.5" x14ac:dyDescent="0.2">
      <c r="A1917" s="211">
        <v>1914</v>
      </c>
      <c r="B1917" s="212" t="s">
        <v>6600</v>
      </c>
      <c r="C1917" s="213" t="s">
        <v>6600</v>
      </c>
      <c r="D1917" s="213" t="s">
        <v>6600</v>
      </c>
      <c r="E1917" s="213" t="s">
        <v>6600</v>
      </c>
      <c r="F1917" s="213" t="s">
        <v>6600</v>
      </c>
      <c r="G1917" s="214" t="s">
        <v>6600</v>
      </c>
      <c r="H1917" s="208" t="str">
        <f>IF(Input!F$4="GMH_OECC",J1917,IF(Input!F$4="GMH_XOEC",L1917,IF(Input!F$4="GMH_Korea",N1917,IF(Input!F$4="GMH_EU",P1917,IF(Input!F$4="Skysuper",#REF!,IF(Input!F$4="SkyII",#REF!,IF(Input!F$4="XO-8000",#REF!, "FALSE")))))))</f>
        <v>00</v>
      </c>
      <c r="I1917" s="209">
        <f>IF(Input!F$4="GMH_OECC",K1917,IF(Input!F$4="GMH_XOEC",M1917,IF(Input!F$4="GMH_Korea",O1917,IF(Input!F$4="GMH_EU",Q1917,IF(Input!F$4="Skysuper",#REF!,IF(Input!F$4="SkyII",#REF!,IF(Input!F$4="XO-8000",#REF!, "FALSE")))))))</f>
        <v>0</v>
      </c>
      <c r="J1917" s="210" t="s">
        <v>10359</v>
      </c>
      <c r="K1917" s="268">
        <v>0</v>
      </c>
      <c r="L1917" s="270" t="s">
        <v>10359</v>
      </c>
      <c r="M1917" s="270">
        <v>0</v>
      </c>
      <c r="N1917" s="270" t="s">
        <v>10359</v>
      </c>
      <c r="O1917" s="270">
        <v>0</v>
      </c>
      <c r="P1917" s="270" t="s">
        <v>10359</v>
      </c>
      <c r="Q1917" s="270">
        <v>0</v>
      </c>
      <c r="R1917" s="74"/>
      <c r="S1917" s="75" t="str">
        <f t="shared" si="150"/>
        <v>0000</v>
      </c>
      <c r="T1917" s="75" t="str">
        <f t="shared" si="148"/>
        <v>00000000000000000000000000000000</v>
      </c>
      <c r="V1917" s="197"/>
      <c r="W1917" s="75">
        <f t="shared" si="149"/>
        <v>0</v>
      </c>
      <c r="AE1917" s="479"/>
    </row>
    <row r="1918" spans="1:31" s="75" customFormat="1" ht="13.5" x14ac:dyDescent="0.2">
      <c r="A1918" s="211">
        <v>1915</v>
      </c>
      <c r="B1918" s="212" t="s">
        <v>6600</v>
      </c>
      <c r="C1918" s="213" t="s">
        <v>6600</v>
      </c>
      <c r="D1918" s="213" t="s">
        <v>6600</v>
      </c>
      <c r="E1918" s="213" t="s">
        <v>6600</v>
      </c>
      <c r="F1918" s="213" t="s">
        <v>6600</v>
      </c>
      <c r="G1918" s="214" t="s">
        <v>6600</v>
      </c>
      <c r="H1918" s="208" t="str">
        <f>IF(Input!F$4="GMH_OECC",J1918,IF(Input!F$4="GMH_XOEC",L1918,IF(Input!F$4="GMH_Korea",N1918,IF(Input!F$4="GMH_EU",P1918,IF(Input!F$4="Skysuper",#REF!,IF(Input!F$4="SkyII",#REF!,IF(Input!F$4="XO-8000",#REF!, "FALSE")))))))</f>
        <v>00</v>
      </c>
      <c r="I1918" s="209">
        <f>IF(Input!F$4="GMH_OECC",K1918,IF(Input!F$4="GMH_XOEC",M1918,IF(Input!F$4="GMH_Korea",O1918,IF(Input!F$4="GMH_EU",Q1918,IF(Input!F$4="Skysuper",#REF!,IF(Input!F$4="SkyII",#REF!,IF(Input!F$4="XO-8000",#REF!, "FALSE")))))))</f>
        <v>0</v>
      </c>
      <c r="J1918" s="210" t="s">
        <v>10359</v>
      </c>
      <c r="K1918" s="268">
        <v>0</v>
      </c>
      <c r="L1918" s="270" t="s">
        <v>10359</v>
      </c>
      <c r="M1918" s="270">
        <v>0</v>
      </c>
      <c r="N1918" s="270" t="s">
        <v>10359</v>
      </c>
      <c r="O1918" s="270">
        <v>0</v>
      </c>
      <c r="P1918" s="270" t="s">
        <v>10359</v>
      </c>
      <c r="Q1918" s="270">
        <v>0</v>
      </c>
      <c r="R1918" s="74"/>
      <c r="S1918" s="75" t="str">
        <f t="shared" si="150"/>
        <v>0000</v>
      </c>
      <c r="T1918" s="75" t="str">
        <f t="shared" si="148"/>
        <v>00000000000000000000000000000000</v>
      </c>
      <c r="V1918" s="197"/>
      <c r="W1918" s="75">
        <f t="shared" si="149"/>
        <v>0</v>
      </c>
      <c r="AE1918" s="479"/>
    </row>
    <row r="1919" spans="1:31" s="75" customFormat="1" ht="13.5" x14ac:dyDescent="0.2">
      <c r="A1919" s="211">
        <v>1916</v>
      </c>
      <c r="B1919" s="212" t="s">
        <v>6600</v>
      </c>
      <c r="C1919" s="213" t="s">
        <v>6600</v>
      </c>
      <c r="D1919" s="213" t="s">
        <v>6600</v>
      </c>
      <c r="E1919" s="213" t="s">
        <v>6600</v>
      </c>
      <c r="F1919" s="213" t="s">
        <v>6600</v>
      </c>
      <c r="G1919" s="214" t="s">
        <v>6600</v>
      </c>
      <c r="H1919" s="208" t="str">
        <f>IF(Input!F$4="GMH_OECC",J1919,IF(Input!F$4="GMH_XOEC",L1919,IF(Input!F$4="GMH_Korea",N1919,IF(Input!F$4="GMH_EU",P1919,IF(Input!F$4="Skysuper",#REF!,IF(Input!F$4="SkyII",#REF!,IF(Input!F$4="XO-8000",#REF!, "FALSE")))))))</f>
        <v>00</v>
      </c>
      <c r="I1919" s="209">
        <f>IF(Input!F$4="GMH_OECC",K1919,IF(Input!F$4="GMH_XOEC",M1919,IF(Input!F$4="GMH_Korea",O1919,IF(Input!F$4="GMH_EU",Q1919,IF(Input!F$4="Skysuper",#REF!,IF(Input!F$4="SkyII",#REF!,IF(Input!F$4="XO-8000",#REF!, "FALSE")))))))</f>
        <v>0</v>
      </c>
      <c r="J1919" s="210" t="s">
        <v>10359</v>
      </c>
      <c r="K1919" s="268">
        <v>0</v>
      </c>
      <c r="L1919" s="270" t="s">
        <v>10359</v>
      </c>
      <c r="M1919" s="270">
        <v>0</v>
      </c>
      <c r="N1919" s="270" t="s">
        <v>10359</v>
      </c>
      <c r="O1919" s="270">
        <v>0</v>
      </c>
      <c r="P1919" s="270" t="s">
        <v>10359</v>
      </c>
      <c r="Q1919" s="270">
        <v>0</v>
      </c>
      <c r="R1919" s="74"/>
      <c r="S1919" s="75" t="str">
        <f t="shared" si="150"/>
        <v>0000</v>
      </c>
      <c r="T1919" s="75" t="str">
        <f t="shared" si="148"/>
        <v>00000000000000000000000000000000</v>
      </c>
      <c r="V1919" s="197"/>
      <c r="W1919" s="75">
        <f t="shared" si="149"/>
        <v>0</v>
      </c>
      <c r="AE1919" s="479"/>
    </row>
    <row r="1920" spans="1:31" s="75" customFormat="1" ht="13.5" x14ac:dyDescent="0.2">
      <c r="A1920" s="211">
        <v>1917</v>
      </c>
      <c r="B1920" s="212" t="s">
        <v>6600</v>
      </c>
      <c r="C1920" s="213" t="s">
        <v>6600</v>
      </c>
      <c r="D1920" s="213" t="s">
        <v>6600</v>
      </c>
      <c r="E1920" s="213" t="s">
        <v>6600</v>
      </c>
      <c r="F1920" s="213" t="s">
        <v>6600</v>
      </c>
      <c r="G1920" s="214" t="s">
        <v>6600</v>
      </c>
      <c r="H1920" s="208" t="str">
        <f>IF(Input!F$4="GMH_OECC",J1920,IF(Input!F$4="GMH_XOEC",L1920,IF(Input!F$4="GMH_Korea",N1920,IF(Input!F$4="GMH_EU",P1920,IF(Input!F$4="Skysuper",#REF!,IF(Input!F$4="SkyII",#REF!,IF(Input!F$4="XO-8000",#REF!, "FALSE")))))))</f>
        <v>00</v>
      </c>
      <c r="I1920" s="209">
        <f>IF(Input!F$4="GMH_OECC",K1920,IF(Input!F$4="GMH_XOEC",M1920,IF(Input!F$4="GMH_Korea",O1920,IF(Input!F$4="GMH_EU",Q1920,IF(Input!F$4="Skysuper",#REF!,IF(Input!F$4="SkyII",#REF!,IF(Input!F$4="XO-8000",#REF!, "FALSE")))))))</f>
        <v>0</v>
      </c>
      <c r="J1920" s="210" t="s">
        <v>10359</v>
      </c>
      <c r="K1920" s="268">
        <v>0</v>
      </c>
      <c r="L1920" s="270" t="s">
        <v>10359</v>
      </c>
      <c r="M1920" s="270">
        <v>0</v>
      </c>
      <c r="N1920" s="270" t="s">
        <v>10359</v>
      </c>
      <c r="O1920" s="270">
        <v>0</v>
      </c>
      <c r="P1920" s="270" t="s">
        <v>10359</v>
      </c>
      <c r="Q1920" s="270">
        <v>0</v>
      </c>
      <c r="R1920" s="74"/>
      <c r="S1920" s="75" t="str">
        <f t="shared" si="150"/>
        <v>0000</v>
      </c>
      <c r="T1920" s="75" t="str">
        <f t="shared" si="148"/>
        <v>00000000000000000000000000000000</v>
      </c>
      <c r="V1920" s="197"/>
      <c r="W1920" s="75">
        <f t="shared" si="149"/>
        <v>0</v>
      </c>
      <c r="AE1920" s="479"/>
    </row>
    <row r="1921" spans="1:31" s="75" customFormat="1" ht="13.5" x14ac:dyDescent="0.2">
      <c r="A1921" s="211">
        <v>1918</v>
      </c>
      <c r="B1921" s="212" t="s">
        <v>6600</v>
      </c>
      <c r="C1921" s="213" t="s">
        <v>6600</v>
      </c>
      <c r="D1921" s="213" t="s">
        <v>6600</v>
      </c>
      <c r="E1921" s="213" t="s">
        <v>6600</v>
      </c>
      <c r="F1921" s="213" t="s">
        <v>6600</v>
      </c>
      <c r="G1921" s="214" t="s">
        <v>6600</v>
      </c>
      <c r="H1921" s="208" t="str">
        <f>IF(Input!F$4="GMH_OECC",J1921,IF(Input!F$4="GMH_XOEC",L1921,IF(Input!F$4="GMH_Korea",N1921,IF(Input!F$4="GMH_EU",P1921,IF(Input!F$4="Skysuper",#REF!,IF(Input!F$4="SkyII",#REF!,IF(Input!F$4="XO-8000",#REF!, "FALSE")))))))</f>
        <v>00</v>
      </c>
      <c r="I1921" s="209">
        <f>IF(Input!F$4="GMH_OECC",K1921,IF(Input!F$4="GMH_XOEC",M1921,IF(Input!F$4="GMH_Korea",O1921,IF(Input!F$4="GMH_EU",Q1921,IF(Input!F$4="Skysuper",#REF!,IF(Input!F$4="SkyII",#REF!,IF(Input!F$4="XO-8000",#REF!, "FALSE")))))))</f>
        <v>0</v>
      </c>
      <c r="J1921" s="210" t="s">
        <v>10359</v>
      </c>
      <c r="K1921" s="268">
        <v>0</v>
      </c>
      <c r="L1921" s="270" t="s">
        <v>10359</v>
      </c>
      <c r="M1921" s="270">
        <v>0</v>
      </c>
      <c r="N1921" s="270" t="s">
        <v>10359</v>
      </c>
      <c r="O1921" s="270">
        <v>0</v>
      </c>
      <c r="P1921" s="270" t="s">
        <v>10359</v>
      </c>
      <c r="Q1921" s="270">
        <v>0</v>
      </c>
      <c r="R1921" s="74"/>
      <c r="S1921" s="75" t="str">
        <f t="shared" si="150"/>
        <v>0000</v>
      </c>
      <c r="T1921" s="75" t="str">
        <f t="shared" si="148"/>
        <v>00000000000000000000000000000000</v>
      </c>
      <c r="V1921" s="197"/>
      <c r="W1921" s="75">
        <f t="shared" si="149"/>
        <v>0</v>
      </c>
      <c r="AE1921" s="479"/>
    </row>
    <row r="1922" spans="1:31" s="75" customFormat="1" ht="13.5" x14ac:dyDescent="0.2">
      <c r="A1922" s="211">
        <v>1919</v>
      </c>
      <c r="B1922" s="212" t="s">
        <v>6600</v>
      </c>
      <c r="C1922" s="213" t="s">
        <v>6600</v>
      </c>
      <c r="D1922" s="213" t="s">
        <v>6600</v>
      </c>
      <c r="E1922" s="213" t="s">
        <v>6600</v>
      </c>
      <c r="F1922" s="213" t="s">
        <v>6600</v>
      </c>
      <c r="G1922" s="214" t="s">
        <v>6600</v>
      </c>
      <c r="H1922" s="208" t="str">
        <f>IF(Input!F$4="GMH_OECC",J1922,IF(Input!F$4="GMH_XOEC",L1922,IF(Input!F$4="GMH_Korea",N1922,IF(Input!F$4="GMH_EU",P1922,IF(Input!F$4="Skysuper",#REF!,IF(Input!F$4="SkyII",#REF!,IF(Input!F$4="XO-8000",#REF!, "FALSE")))))))</f>
        <v>00</v>
      </c>
      <c r="I1922" s="209">
        <f>IF(Input!F$4="GMH_OECC",K1922,IF(Input!F$4="GMH_XOEC",M1922,IF(Input!F$4="GMH_Korea",O1922,IF(Input!F$4="GMH_EU",Q1922,IF(Input!F$4="Skysuper",#REF!,IF(Input!F$4="SkyII",#REF!,IF(Input!F$4="XO-8000",#REF!, "FALSE")))))))</f>
        <v>0</v>
      </c>
      <c r="J1922" s="210" t="s">
        <v>10359</v>
      </c>
      <c r="K1922" s="268">
        <v>0</v>
      </c>
      <c r="L1922" s="270" t="s">
        <v>10359</v>
      </c>
      <c r="M1922" s="270">
        <v>0</v>
      </c>
      <c r="N1922" s="270" t="s">
        <v>10359</v>
      </c>
      <c r="O1922" s="270">
        <v>0</v>
      </c>
      <c r="P1922" s="270" t="s">
        <v>10359</v>
      </c>
      <c r="Q1922" s="270">
        <v>0</v>
      </c>
      <c r="R1922" s="74"/>
      <c r="S1922" s="75" t="str">
        <f t="shared" si="150"/>
        <v>0000</v>
      </c>
      <c r="T1922" s="75" t="str">
        <f t="shared" si="148"/>
        <v>00000000000000000000000000000000</v>
      </c>
      <c r="V1922" s="197"/>
      <c r="W1922" s="75">
        <f t="shared" si="149"/>
        <v>0</v>
      </c>
      <c r="AE1922" s="479"/>
    </row>
    <row r="1923" spans="1:31" s="75" customFormat="1" ht="13.5" x14ac:dyDescent="0.2">
      <c r="A1923" s="211">
        <v>1920</v>
      </c>
      <c r="B1923" s="212" t="s">
        <v>6600</v>
      </c>
      <c r="C1923" s="213" t="s">
        <v>6600</v>
      </c>
      <c r="D1923" s="213" t="s">
        <v>6600</v>
      </c>
      <c r="E1923" s="213" t="s">
        <v>6600</v>
      </c>
      <c r="F1923" s="213" t="s">
        <v>6600</v>
      </c>
      <c r="G1923" s="214" t="s">
        <v>6600</v>
      </c>
      <c r="H1923" s="208" t="str">
        <f>IF(Input!F$4="GMH_OECC",J1923,IF(Input!F$4="GMH_XOEC",L1923,IF(Input!F$4="GMH_Korea",N1923,IF(Input!F$4="GMH_EU",P1923,IF(Input!F$4="Skysuper",#REF!,IF(Input!F$4="SkyII",#REF!,IF(Input!F$4="XO-8000",#REF!, "FALSE")))))))</f>
        <v>00</v>
      </c>
      <c r="I1923" s="209">
        <f>IF(Input!F$4="GMH_OECC",K1923,IF(Input!F$4="GMH_XOEC",M1923,IF(Input!F$4="GMH_Korea",O1923,IF(Input!F$4="GMH_EU",Q1923,IF(Input!F$4="Skysuper",#REF!,IF(Input!F$4="SkyII",#REF!,IF(Input!F$4="XO-8000",#REF!, "FALSE")))))))</f>
        <v>0</v>
      </c>
      <c r="J1923" s="210" t="s">
        <v>10359</v>
      </c>
      <c r="K1923" s="268">
        <v>0</v>
      </c>
      <c r="L1923" s="270" t="s">
        <v>10359</v>
      </c>
      <c r="M1923" s="270">
        <v>0</v>
      </c>
      <c r="N1923" s="270" t="s">
        <v>10359</v>
      </c>
      <c r="O1923" s="270">
        <v>0</v>
      </c>
      <c r="P1923" s="270" t="s">
        <v>10359</v>
      </c>
      <c r="Q1923" s="270">
        <v>0</v>
      </c>
      <c r="R1923" s="74"/>
      <c r="S1923" s="75" t="str">
        <f t="shared" si="150"/>
        <v>0000</v>
      </c>
      <c r="T1923" s="75" t="str">
        <f t="shared" si="148"/>
        <v>00000000000000000000000000000000</v>
      </c>
      <c r="V1923" s="197"/>
      <c r="W1923" s="75">
        <f t="shared" si="149"/>
        <v>0</v>
      </c>
      <c r="AE1923" s="479"/>
    </row>
    <row r="1924" spans="1:31" s="75" customFormat="1" ht="13.5" x14ac:dyDescent="0.2">
      <c r="A1924" s="211">
        <v>1921</v>
      </c>
      <c r="B1924" s="212" t="s">
        <v>6600</v>
      </c>
      <c r="C1924" s="213" t="s">
        <v>6600</v>
      </c>
      <c r="D1924" s="213" t="s">
        <v>6600</v>
      </c>
      <c r="E1924" s="213" t="s">
        <v>6600</v>
      </c>
      <c r="F1924" s="213" t="s">
        <v>6600</v>
      </c>
      <c r="G1924" s="214" t="s">
        <v>6600</v>
      </c>
      <c r="H1924" s="208" t="str">
        <f>IF(Input!F$4="GMH_OECC",J1924,IF(Input!F$4="GMH_XOEC",L1924,IF(Input!F$4="GMH_Korea",N1924,IF(Input!F$4="GMH_EU",P1924,IF(Input!F$4="Skysuper",#REF!,IF(Input!F$4="SkyII",#REF!,IF(Input!F$4="XO-8000",#REF!, "FALSE")))))))</f>
        <v>00</v>
      </c>
      <c r="I1924" s="209">
        <f>IF(Input!F$4="GMH_OECC",K1924,IF(Input!F$4="GMH_XOEC",M1924,IF(Input!F$4="GMH_Korea",O1924,IF(Input!F$4="GMH_EU",Q1924,IF(Input!F$4="Skysuper",#REF!,IF(Input!F$4="SkyII",#REF!,IF(Input!F$4="XO-8000",#REF!, "FALSE")))))))</f>
        <v>0</v>
      </c>
      <c r="J1924" s="210" t="s">
        <v>10359</v>
      </c>
      <c r="K1924" s="268">
        <v>0</v>
      </c>
      <c r="L1924" s="270" t="s">
        <v>10359</v>
      </c>
      <c r="M1924" s="270">
        <v>0</v>
      </c>
      <c r="N1924" s="270" t="s">
        <v>10359</v>
      </c>
      <c r="O1924" s="270">
        <v>0</v>
      </c>
      <c r="P1924" s="270" t="s">
        <v>10359</v>
      </c>
      <c r="Q1924" s="270">
        <v>0</v>
      </c>
      <c r="R1924" s="74"/>
      <c r="S1924" s="75" t="str">
        <f t="shared" si="150"/>
        <v>0000</v>
      </c>
      <c r="T1924" s="75" t="str">
        <f t="shared" ref="T1924:T1987" si="151">CONCATENATE(S1924,S1925,S1926,S1927,S1928,S1929,S1930,S1931)</f>
        <v>00000000000000000000000000000000</v>
      </c>
      <c r="V1924" s="197"/>
      <c r="W1924" s="75">
        <f t="shared" si="149"/>
        <v>0</v>
      </c>
      <c r="AE1924" s="479"/>
    </row>
    <row r="1925" spans="1:31" s="75" customFormat="1" ht="13.5" x14ac:dyDescent="0.2">
      <c r="A1925" s="211">
        <v>1922</v>
      </c>
      <c r="B1925" s="212" t="s">
        <v>6600</v>
      </c>
      <c r="C1925" s="213" t="s">
        <v>6600</v>
      </c>
      <c r="D1925" s="213" t="s">
        <v>6600</v>
      </c>
      <c r="E1925" s="213" t="s">
        <v>6600</v>
      </c>
      <c r="F1925" s="213" t="s">
        <v>6600</v>
      </c>
      <c r="G1925" s="214" t="s">
        <v>6600</v>
      </c>
      <c r="H1925" s="208" t="str">
        <f>IF(Input!F$4="GMH_OECC",J1925,IF(Input!F$4="GMH_XOEC",L1925,IF(Input!F$4="GMH_Korea",N1925,IF(Input!F$4="GMH_EU",P1925,IF(Input!F$4="Skysuper",#REF!,IF(Input!F$4="SkyII",#REF!,IF(Input!F$4="XO-8000",#REF!, "FALSE")))))))</f>
        <v>00</v>
      </c>
      <c r="I1925" s="209">
        <f>IF(Input!F$4="GMH_OECC",K1925,IF(Input!F$4="GMH_XOEC",M1925,IF(Input!F$4="GMH_Korea",O1925,IF(Input!F$4="GMH_EU",Q1925,IF(Input!F$4="Skysuper",#REF!,IF(Input!F$4="SkyII",#REF!,IF(Input!F$4="XO-8000",#REF!, "FALSE")))))))</f>
        <v>0</v>
      </c>
      <c r="J1925" s="210" t="s">
        <v>10359</v>
      </c>
      <c r="K1925" s="268">
        <v>0</v>
      </c>
      <c r="L1925" s="270" t="s">
        <v>10359</v>
      </c>
      <c r="M1925" s="270">
        <v>0</v>
      </c>
      <c r="N1925" s="270" t="s">
        <v>10359</v>
      </c>
      <c r="O1925" s="270">
        <v>0</v>
      </c>
      <c r="P1925" s="270" t="s">
        <v>10359</v>
      </c>
      <c r="Q1925" s="270">
        <v>0</v>
      </c>
      <c r="R1925" s="74"/>
      <c r="S1925" s="75" t="str">
        <f t="shared" si="150"/>
        <v>0000</v>
      </c>
      <c r="T1925" s="75" t="str">
        <f t="shared" si="151"/>
        <v>00000000000000000000000000000000</v>
      </c>
      <c r="V1925" s="197"/>
      <c r="W1925" s="75">
        <f t="shared" si="149"/>
        <v>0</v>
      </c>
      <c r="AE1925" s="479"/>
    </row>
    <row r="1926" spans="1:31" s="75" customFormat="1" ht="13.5" x14ac:dyDescent="0.2">
      <c r="A1926" s="211">
        <v>1923</v>
      </c>
      <c r="B1926" s="212" t="s">
        <v>6600</v>
      </c>
      <c r="C1926" s="213" t="s">
        <v>6600</v>
      </c>
      <c r="D1926" s="213" t="s">
        <v>6600</v>
      </c>
      <c r="E1926" s="213" t="s">
        <v>6600</v>
      </c>
      <c r="F1926" s="213" t="s">
        <v>6600</v>
      </c>
      <c r="G1926" s="214" t="s">
        <v>6600</v>
      </c>
      <c r="H1926" s="208" t="str">
        <f>IF(Input!F$4="GMH_OECC",J1926,IF(Input!F$4="GMH_XOEC",L1926,IF(Input!F$4="GMH_Korea",N1926,IF(Input!F$4="GMH_EU",P1926,IF(Input!F$4="Skysuper",#REF!,IF(Input!F$4="SkyII",#REF!,IF(Input!F$4="XO-8000",#REF!, "FALSE")))))))</f>
        <v>00</v>
      </c>
      <c r="I1926" s="209">
        <f>IF(Input!F$4="GMH_OECC",K1926,IF(Input!F$4="GMH_XOEC",M1926,IF(Input!F$4="GMH_Korea",O1926,IF(Input!F$4="GMH_EU",Q1926,IF(Input!F$4="Skysuper",#REF!,IF(Input!F$4="SkyII",#REF!,IF(Input!F$4="XO-8000",#REF!, "FALSE")))))))</f>
        <v>0</v>
      </c>
      <c r="J1926" s="210" t="s">
        <v>10359</v>
      </c>
      <c r="K1926" s="268">
        <v>0</v>
      </c>
      <c r="L1926" s="270" t="s">
        <v>10359</v>
      </c>
      <c r="M1926" s="270">
        <v>0</v>
      </c>
      <c r="N1926" s="270" t="s">
        <v>10359</v>
      </c>
      <c r="O1926" s="270">
        <v>0</v>
      </c>
      <c r="P1926" s="270" t="s">
        <v>10359</v>
      </c>
      <c r="Q1926" s="270">
        <v>0</v>
      </c>
      <c r="R1926" s="74"/>
      <c r="S1926" s="75" t="str">
        <f t="shared" si="150"/>
        <v>0000</v>
      </c>
      <c r="T1926" s="75" t="str">
        <f t="shared" si="151"/>
        <v>00000000000000000000000000000000</v>
      </c>
      <c r="V1926" s="197"/>
      <c r="W1926" s="75">
        <f t="shared" ref="W1926:W1989" si="152">HEX2DEC(RIGHT(S1926,2))+HEX2DEC(RIGHT(S1927,2))+HEX2DEC(RIGHT(S1928,2))+HEX2DEC(RIGHT(S1929,2))+HEX2DEC(LEFT(S1926,2))+HEX2DEC(LEFT(S1927,2))+HEX2DEC(LEFT(S1928,2))+HEX2DEC(LEFT(S1929,2))+HEX2DEC(RIGHT(S1930,2))+HEX2DEC(RIGHT(S1931,2))+HEX2DEC(RIGHT(S1932,2))+HEX2DEC(RIGHT(S1933,2))+HEX2DEC(LEFT(S1930,2))+HEX2DEC(LEFT(S1931,2))+HEX2DEC(LEFT(S1932,2))+HEX2DEC(LEFT(S1933,2))</f>
        <v>0</v>
      </c>
      <c r="AE1926" s="479"/>
    </row>
    <row r="1927" spans="1:31" s="75" customFormat="1" ht="13.5" x14ac:dyDescent="0.2">
      <c r="A1927" s="211">
        <v>1924</v>
      </c>
      <c r="B1927" s="212" t="s">
        <v>6600</v>
      </c>
      <c r="C1927" s="213" t="s">
        <v>6600</v>
      </c>
      <c r="D1927" s="213" t="s">
        <v>6600</v>
      </c>
      <c r="E1927" s="213" t="s">
        <v>6600</v>
      </c>
      <c r="F1927" s="213" t="s">
        <v>6600</v>
      </c>
      <c r="G1927" s="214" t="s">
        <v>6600</v>
      </c>
      <c r="H1927" s="208" t="str">
        <f>IF(Input!F$4="GMH_OECC",J1927,IF(Input!F$4="GMH_XOEC",L1927,IF(Input!F$4="GMH_Korea",N1927,IF(Input!F$4="GMH_EU",P1927,IF(Input!F$4="Skysuper",#REF!,IF(Input!F$4="SkyII",#REF!,IF(Input!F$4="XO-8000",#REF!, "FALSE")))))))</f>
        <v>00</v>
      </c>
      <c r="I1927" s="209">
        <f>IF(Input!F$4="GMH_OECC",K1927,IF(Input!F$4="GMH_XOEC",M1927,IF(Input!F$4="GMH_Korea",O1927,IF(Input!F$4="GMH_EU",Q1927,IF(Input!F$4="Skysuper",#REF!,IF(Input!F$4="SkyII",#REF!,IF(Input!F$4="XO-8000",#REF!, "FALSE")))))))</f>
        <v>0</v>
      </c>
      <c r="J1927" s="210" t="s">
        <v>10359</v>
      </c>
      <c r="K1927" s="268">
        <v>0</v>
      </c>
      <c r="L1927" s="270" t="s">
        <v>10359</v>
      </c>
      <c r="M1927" s="270">
        <v>0</v>
      </c>
      <c r="N1927" s="270" t="s">
        <v>10359</v>
      </c>
      <c r="O1927" s="270">
        <v>0</v>
      </c>
      <c r="P1927" s="270" t="s">
        <v>10359</v>
      </c>
      <c r="Q1927" s="270">
        <v>0</v>
      </c>
      <c r="R1927" s="74"/>
      <c r="S1927" s="75" t="str">
        <f t="shared" si="150"/>
        <v>0000</v>
      </c>
      <c r="T1927" s="75" t="str">
        <f t="shared" si="151"/>
        <v>00000000000000000000000000000000</v>
      </c>
      <c r="V1927" s="197"/>
      <c r="W1927" s="75">
        <f t="shared" si="152"/>
        <v>0</v>
      </c>
      <c r="AE1927" s="479"/>
    </row>
    <row r="1928" spans="1:31" s="75" customFormat="1" ht="13.5" x14ac:dyDescent="0.2">
      <c r="A1928" s="211">
        <v>1925</v>
      </c>
      <c r="B1928" s="212" t="s">
        <v>6600</v>
      </c>
      <c r="C1928" s="213" t="s">
        <v>6600</v>
      </c>
      <c r="D1928" s="213" t="s">
        <v>6600</v>
      </c>
      <c r="E1928" s="213" t="s">
        <v>6600</v>
      </c>
      <c r="F1928" s="213" t="s">
        <v>6600</v>
      </c>
      <c r="G1928" s="214" t="s">
        <v>6600</v>
      </c>
      <c r="H1928" s="208" t="str">
        <f>IF(Input!F$4="GMH_OECC",J1928,IF(Input!F$4="GMH_XOEC",L1928,IF(Input!F$4="GMH_Korea",N1928,IF(Input!F$4="GMH_EU",P1928,IF(Input!F$4="Skysuper",#REF!,IF(Input!F$4="SkyII",#REF!,IF(Input!F$4="XO-8000",#REF!, "FALSE")))))))</f>
        <v>00</v>
      </c>
      <c r="I1928" s="209">
        <f>IF(Input!F$4="GMH_OECC",K1928,IF(Input!F$4="GMH_XOEC",M1928,IF(Input!F$4="GMH_Korea",O1928,IF(Input!F$4="GMH_EU",Q1928,IF(Input!F$4="Skysuper",#REF!,IF(Input!F$4="SkyII",#REF!,IF(Input!F$4="XO-8000",#REF!, "FALSE")))))))</f>
        <v>0</v>
      </c>
      <c r="J1928" s="210" t="s">
        <v>10359</v>
      </c>
      <c r="K1928" s="268">
        <v>0</v>
      </c>
      <c r="L1928" s="270" t="s">
        <v>10359</v>
      </c>
      <c r="M1928" s="270">
        <v>0</v>
      </c>
      <c r="N1928" s="270" t="s">
        <v>10359</v>
      </c>
      <c r="O1928" s="270">
        <v>0</v>
      </c>
      <c r="P1928" s="270" t="s">
        <v>10359</v>
      </c>
      <c r="Q1928" s="270">
        <v>0</v>
      </c>
      <c r="R1928" s="74"/>
      <c r="S1928" s="75" t="str">
        <f t="shared" si="150"/>
        <v>0000</v>
      </c>
      <c r="T1928" s="75" t="str">
        <f t="shared" si="151"/>
        <v>00000000000000000000000000000000</v>
      </c>
      <c r="V1928" s="197"/>
      <c r="W1928" s="75">
        <f t="shared" si="152"/>
        <v>0</v>
      </c>
      <c r="AE1928" s="479"/>
    </row>
    <row r="1929" spans="1:31" s="75" customFormat="1" ht="13.5" x14ac:dyDescent="0.2">
      <c r="A1929" s="211">
        <v>1926</v>
      </c>
      <c r="B1929" s="212" t="s">
        <v>6600</v>
      </c>
      <c r="C1929" s="213" t="s">
        <v>6600</v>
      </c>
      <c r="D1929" s="213" t="s">
        <v>6600</v>
      </c>
      <c r="E1929" s="213" t="s">
        <v>6600</v>
      </c>
      <c r="F1929" s="213" t="s">
        <v>6600</v>
      </c>
      <c r="G1929" s="214" t="s">
        <v>6600</v>
      </c>
      <c r="H1929" s="208" t="str">
        <f>IF(Input!F$4="GMH_OECC",J1929,IF(Input!F$4="GMH_XOEC",L1929,IF(Input!F$4="GMH_Korea",N1929,IF(Input!F$4="GMH_EU",P1929,IF(Input!F$4="Skysuper",#REF!,IF(Input!F$4="SkyII",#REF!,IF(Input!F$4="XO-8000",#REF!, "FALSE")))))))</f>
        <v>00</v>
      </c>
      <c r="I1929" s="209">
        <f>IF(Input!F$4="GMH_OECC",K1929,IF(Input!F$4="GMH_XOEC",M1929,IF(Input!F$4="GMH_Korea",O1929,IF(Input!F$4="GMH_EU",Q1929,IF(Input!F$4="Skysuper",#REF!,IF(Input!F$4="SkyII",#REF!,IF(Input!F$4="XO-8000",#REF!, "FALSE")))))))</f>
        <v>0</v>
      </c>
      <c r="J1929" s="210" t="s">
        <v>10359</v>
      </c>
      <c r="K1929" s="268">
        <v>0</v>
      </c>
      <c r="L1929" s="270" t="s">
        <v>10359</v>
      </c>
      <c r="M1929" s="270">
        <v>0</v>
      </c>
      <c r="N1929" s="270" t="s">
        <v>10359</v>
      </c>
      <c r="O1929" s="270">
        <v>0</v>
      </c>
      <c r="P1929" s="270" t="s">
        <v>10359</v>
      </c>
      <c r="Q1929" s="270">
        <v>0</v>
      </c>
      <c r="R1929" s="74"/>
      <c r="S1929" s="75" t="str">
        <f t="shared" si="150"/>
        <v>0000</v>
      </c>
      <c r="T1929" s="75" t="str">
        <f t="shared" si="151"/>
        <v>00000000000000000000000000000000</v>
      </c>
      <c r="V1929" s="197"/>
      <c r="W1929" s="75">
        <f t="shared" si="152"/>
        <v>0</v>
      </c>
      <c r="AE1929" s="479"/>
    </row>
    <row r="1930" spans="1:31" s="75" customFormat="1" ht="13.5" x14ac:dyDescent="0.2">
      <c r="A1930" s="211">
        <v>1927</v>
      </c>
      <c r="B1930" s="212" t="s">
        <v>6600</v>
      </c>
      <c r="C1930" s="213" t="s">
        <v>6600</v>
      </c>
      <c r="D1930" s="213" t="s">
        <v>6600</v>
      </c>
      <c r="E1930" s="213" t="s">
        <v>6600</v>
      </c>
      <c r="F1930" s="213" t="s">
        <v>6600</v>
      </c>
      <c r="G1930" s="214" t="s">
        <v>6600</v>
      </c>
      <c r="H1930" s="208" t="str">
        <f>IF(Input!F$4="GMH_OECC",J1930,IF(Input!F$4="GMH_XOEC",L1930,IF(Input!F$4="GMH_Korea",N1930,IF(Input!F$4="GMH_EU",P1930,IF(Input!F$4="Skysuper",#REF!,IF(Input!F$4="SkyII",#REF!,IF(Input!F$4="XO-8000",#REF!, "FALSE")))))))</f>
        <v>00</v>
      </c>
      <c r="I1930" s="209">
        <f>IF(Input!F$4="GMH_OECC",K1930,IF(Input!F$4="GMH_XOEC",M1930,IF(Input!F$4="GMH_Korea",O1930,IF(Input!F$4="GMH_EU",Q1930,IF(Input!F$4="Skysuper",#REF!,IF(Input!F$4="SkyII",#REF!,IF(Input!F$4="XO-8000",#REF!, "FALSE")))))))</f>
        <v>0</v>
      </c>
      <c r="J1930" s="210" t="s">
        <v>10359</v>
      </c>
      <c r="K1930" s="268">
        <v>0</v>
      </c>
      <c r="L1930" s="270" t="s">
        <v>10359</v>
      </c>
      <c r="M1930" s="270">
        <v>0</v>
      </c>
      <c r="N1930" s="270" t="s">
        <v>10359</v>
      </c>
      <c r="O1930" s="270">
        <v>0</v>
      </c>
      <c r="P1930" s="270" t="s">
        <v>10359</v>
      </c>
      <c r="Q1930" s="270">
        <v>0</v>
      </c>
      <c r="R1930" s="74"/>
      <c r="S1930" s="75" t="str">
        <f t="shared" si="150"/>
        <v>0000</v>
      </c>
      <c r="T1930" s="75" t="str">
        <f t="shared" si="151"/>
        <v>00000000000000000000000000000000</v>
      </c>
      <c r="V1930" s="197"/>
      <c r="W1930" s="75">
        <f t="shared" si="152"/>
        <v>0</v>
      </c>
      <c r="AE1930" s="479"/>
    </row>
    <row r="1931" spans="1:31" s="75" customFormat="1" ht="13.5" x14ac:dyDescent="0.2">
      <c r="A1931" s="211">
        <v>1928</v>
      </c>
      <c r="B1931" s="212" t="s">
        <v>6600</v>
      </c>
      <c r="C1931" s="213" t="s">
        <v>6600</v>
      </c>
      <c r="D1931" s="213" t="s">
        <v>6600</v>
      </c>
      <c r="E1931" s="213" t="s">
        <v>6600</v>
      </c>
      <c r="F1931" s="213" t="s">
        <v>6600</v>
      </c>
      <c r="G1931" s="214" t="s">
        <v>6600</v>
      </c>
      <c r="H1931" s="208" t="str">
        <f>IF(Input!F$4="GMH_OECC",J1931,IF(Input!F$4="GMH_XOEC",L1931,IF(Input!F$4="GMH_Korea",N1931,IF(Input!F$4="GMH_EU",P1931,IF(Input!F$4="Skysuper",#REF!,IF(Input!F$4="SkyII",#REF!,IF(Input!F$4="XO-8000",#REF!, "FALSE")))))))</f>
        <v>00</v>
      </c>
      <c r="I1931" s="209">
        <f>IF(Input!F$4="GMH_OECC",K1931,IF(Input!F$4="GMH_XOEC",M1931,IF(Input!F$4="GMH_Korea",O1931,IF(Input!F$4="GMH_EU",Q1931,IF(Input!F$4="Skysuper",#REF!,IF(Input!F$4="SkyII",#REF!,IF(Input!F$4="XO-8000",#REF!, "FALSE")))))))</f>
        <v>0</v>
      </c>
      <c r="J1931" s="210" t="s">
        <v>10359</v>
      </c>
      <c r="K1931" s="268">
        <v>0</v>
      </c>
      <c r="L1931" s="270" t="s">
        <v>10359</v>
      </c>
      <c r="M1931" s="270">
        <v>0</v>
      </c>
      <c r="N1931" s="270" t="s">
        <v>10359</v>
      </c>
      <c r="O1931" s="270">
        <v>0</v>
      </c>
      <c r="P1931" s="270" t="s">
        <v>10359</v>
      </c>
      <c r="Q1931" s="270">
        <v>0</v>
      </c>
      <c r="R1931" s="74"/>
      <c r="S1931" s="75" t="str">
        <f t="shared" si="150"/>
        <v>0000</v>
      </c>
      <c r="T1931" s="75" t="str">
        <f t="shared" si="151"/>
        <v>00000000000000000000000000000000</v>
      </c>
      <c r="V1931" s="197"/>
      <c r="W1931" s="75">
        <f t="shared" si="152"/>
        <v>0</v>
      </c>
      <c r="AE1931" s="479"/>
    </row>
    <row r="1932" spans="1:31" s="75" customFormat="1" ht="13.5" x14ac:dyDescent="0.2">
      <c r="A1932" s="211">
        <v>1929</v>
      </c>
      <c r="B1932" s="212" t="s">
        <v>6600</v>
      </c>
      <c r="C1932" s="213" t="s">
        <v>6600</v>
      </c>
      <c r="D1932" s="213" t="s">
        <v>6600</v>
      </c>
      <c r="E1932" s="213" t="s">
        <v>6600</v>
      </c>
      <c r="F1932" s="213" t="s">
        <v>6600</v>
      </c>
      <c r="G1932" s="214" t="s">
        <v>6600</v>
      </c>
      <c r="H1932" s="208" t="str">
        <f>IF(Input!F$4="GMH_OECC",J1932,IF(Input!F$4="GMH_XOEC",L1932,IF(Input!F$4="GMH_Korea",N1932,IF(Input!F$4="GMH_EU",P1932,IF(Input!F$4="Skysuper",#REF!,IF(Input!F$4="SkyII",#REF!,IF(Input!F$4="XO-8000",#REF!, "FALSE")))))))</f>
        <v>00</v>
      </c>
      <c r="I1932" s="209">
        <f>IF(Input!F$4="GMH_OECC",K1932,IF(Input!F$4="GMH_XOEC",M1932,IF(Input!F$4="GMH_Korea",O1932,IF(Input!F$4="GMH_EU",Q1932,IF(Input!F$4="Skysuper",#REF!,IF(Input!F$4="SkyII",#REF!,IF(Input!F$4="XO-8000",#REF!, "FALSE")))))))</f>
        <v>0</v>
      </c>
      <c r="J1932" s="210" t="s">
        <v>10359</v>
      </c>
      <c r="K1932" s="268">
        <v>0</v>
      </c>
      <c r="L1932" s="270" t="s">
        <v>10359</v>
      </c>
      <c r="M1932" s="270">
        <v>0</v>
      </c>
      <c r="N1932" s="270" t="s">
        <v>10359</v>
      </c>
      <c r="O1932" s="270">
        <v>0</v>
      </c>
      <c r="P1932" s="270" t="s">
        <v>10359</v>
      </c>
      <c r="Q1932" s="270">
        <v>0</v>
      </c>
      <c r="R1932" s="74"/>
      <c r="S1932" s="75" t="str">
        <f t="shared" si="150"/>
        <v>0000</v>
      </c>
      <c r="T1932" s="75" t="str">
        <f t="shared" si="151"/>
        <v>00000000000000000000000000000000</v>
      </c>
      <c r="V1932" s="197"/>
      <c r="W1932" s="75">
        <f t="shared" si="152"/>
        <v>0</v>
      </c>
      <c r="AE1932" s="479"/>
    </row>
    <row r="1933" spans="1:31" s="75" customFormat="1" ht="13.5" x14ac:dyDescent="0.2">
      <c r="A1933" s="211">
        <v>1930</v>
      </c>
      <c r="B1933" s="212" t="s">
        <v>6600</v>
      </c>
      <c r="C1933" s="213" t="s">
        <v>6600</v>
      </c>
      <c r="D1933" s="213" t="s">
        <v>6600</v>
      </c>
      <c r="E1933" s="213" t="s">
        <v>6600</v>
      </c>
      <c r="F1933" s="213" t="s">
        <v>6600</v>
      </c>
      <c r="G1933" s="214" t="s">
        <v>6600</v>
      </c>
      <c r="H1933" s="208" t="str">
        <f>IF(Input!F$4="GMH_OECC",J1933,IF(Input!F$4="GMH_XOEC",L1933,IF(Input!F$4="GMH_Korea",N1933,IF(Input!F$4="GMH_EU",P1933,IF(Input!F$4="Skysuper",#REF!,IF(Input!F$4="SkyII",#REF!,IF(Input!F$4="XO-8000",#REF!, "FALSE")))))))</f>
        <v>00</v>
      </c>
      <c r="I1933" s="209">
        <f>IF(Input!F$4="GMH_OECC",K1933,IF(Input!F$4="GMH_XOEC",M1933,IF(Input!F$4="GMH_Korea",O1933,IF(Input!F$4="GMH_EU",Q1933,IF(Input!F$4="Skysuper",#REF!,IF(Input!F$4="SkyII",#REF!,IF(Input!F$4="XO-8000",#REF!, "FALSE")))))))</f>
        <v>0</v>
      </c>
      <c r="J1933" s="210" t="s">
        <v>10359</v>
      </c>
      <c r="K1933" s="268">
        <v>0</v>
      </c>
      <c r="L1933" s="270" t="s">
        <v>10359</v>
      </c>
      <c r="M1933" s="270">
        <v>0</v>
      </c>
      <c r="N1933" s="270" t="s">
        <v>10359</v>
      </c>
      <c r="O1933" s="270">
        <v>0</v>
      </c>
      <c r="P1933" s="270" t="s">
        <v>10359</v>
      </c>
      <c r="Q1933" s="270">
        <v>0</v>
      </c>
      <c r="R1933" s="74"/>
      <c r="S1933" s="75" t="str">
        <f t="shared" si="150"/>
        <v>0000</v>
      </c>
      <c r="T1933" s="75" t="str">
        <f t="shared" si="151"/>
        <v>00000000000000000000000000000000</v>
      </c>
      <c r="V1933" s="197"/>
      <c r="W1933" s="75">
        <f t="shared" si="152"/>
        <v>0</v>
      </c>
      <c r="AE1933" s="479"/>
    </row>
    <row r="1934" spans="1:31" s="75" customFormat="1" ht="13.5" x14ac:dyDescent="0.2">
      <c r="A1934" s="211">
        <v>1931</v>
      </c>
      <c r="B1934" s="212" t="s">
        <v>6600</v>
      </c>
      <c r="C1934" s="213" t="s">
        <v>6600</v>
      </c>
      <c r="D1934" s="213" t="s">
        <v>6600</v>
      </c>
      <c r="E1934" s="213" t="s">
        <v>6600</v>
      </c>
      <c r="F1934" s="213" t="s">
        <v>6600</v>
      </c>
      <c r="G1934" s="214" t="s">
        <v>6600</v>
      </c>
      <c r="H1934" s="208" t="str">
        <f>IF(Input!F$4="GMH_OECC",J1934,IF(Input!F$4="GMH_XOEC",L1934,IF(Input!F$4="GMH_Korea",N1934,IF(Input!F$4="GMH_EU",P1934,IF(Input!F$4="Skysuper",#REF!,IF(Input!F$4="SkyII",#REF!,IF(Input!F$4="XO-8000",#REF!, "FALSE")))))))</f>
        <v>00</v>
      </c>
      <c r="I1934" s="209">
        <f>IF(Input!F$4="GMH_OECC",K1934,IF(Input!F$4="GMH_XOEC",M1934,IF(Input!F$4="GMH_Korea",O1934,IF(Input!F$4="GMH_EU",Q1934,IF(Input!F$4="Skysuper",#REF!,IF(Input!F$4="SkyII",#REF!,IF(Input!F$4="XO-8000",#REF!, "FALSE")))))))</f>
        <v>0</v>
      </c>
      <c r="J1934" s="210" t="s">
        <v>10359</v>
      </c>
      <c r="K1934" s="268">
        <v>0</v>
      </c>
      <c r="L1934" s="270" t="s">
        <v>10359</v>
      </c>
      <c r="M1934" s="270">
        <v>0</v>
      </c>
      <c r="N1934" s="270" t="s">
        <v>10359</v>
      </c>
      <c r="O1934" s="270">
        <v>0</v>
      </c>
      <c r="P1934" s="270" t="s">
        <v>10359</v>
      </c>
      <c r="Q1934" s="270">
        <v>0</v>
      </c>
      <c r="R1934" s="74"/>
      <c r="S1934" s="75" t="str">
        <f t="shared" si="150"/>
        <v>0000</v>
      </c>
      <c r="T1934" s="75" t="str">
        <f t="shared" si="151"/>
        <v>00000000000000000000000000000000</v>
      </c>
      <c r="V1934" s="197"/>
      <c r="W1934" s="75">
        <f t="shared" si="152"/>
        <v>0</v>
      </c>
      <c r="AE1934" s="479"/>
    </row>
    <row r="1935" spans="1:31" s="75" customFormat="1" ht="13.5" x14ac:dyDescent="0.2">
      <c r="A1935" s="211">
        <v>1932</v>
      </c>
      <c r="B1935" s="212" t="s">
        <v>6600</v>
      </c>
      <c r="C1935" s="213" t="s">
        <v>6600</v>
      </c>
      <c r="D1935" s="213" t="s">
        <v>6600</v>
      </c>
      <c r="E1935" s="213" t="s">
        <v>6600</v>
      </c>
      <c r="F1935" s="213" t="s">
        <v>6600</v>
      </c>
      <c r="G1935" s="214" t="s">
        <v>6600</v>
      </c>
      <c r="H1935" s="208" t="str">
        <f>IF(Input!F$4="GMH_OECC",J1935,IF(Input!F$4="GMH_XOEC",L1935,IF(Input!F$4="GMH_Korea",N1935,IF(Input!F$4="GMH_EU",P1935,IF(Input!F$4="Skysuper",#REF!,IF(Input!F$4="SkyII",#REF!,IF(Input!F$4="XO-8000",#REF!, "FALSE")))))))</f>
        <v>00</v>
      </c>
      <c r="I1935" s="209">
        <f>IF(Input!F$4="GMH_OECC",K1935,IF(Input!F$4="GMH_XOEC",M1935,IF(Input!F$4="GMH_Korea",O1935,IF(Input!F$4="GMH_EU",Q1935,IF(Input!F$4="Skysuper",#REF!,IF(Input!F$4="SkyII",#REF!,IF(Input!F$4="XO-8000",#REF!, "FALSE")))))))</f>
        <v>0</v>
      </c>
      <c r="J1935" s="210" t="s">
        <v>10359</v>
      </c>
      <c r="K1935" s="268">
        <v>0</v>
      </c>
      <c r="L1935" s="270" t="s">
        <v>10359</v>
      </c>
      <c r="M1935" s="270">
        <v>0</v>
      </c>
      <c r="N1935" s="270" t="s">
        <v>10359</v>
      </c>
      <c r="O1935" s="270">
        <v>0</v>
      </c>
      <c r="P1935" s="270" t="s">
        <v>10359</v>
      </c>
      <c r="Q1935" s="270">
        <v>0</v>
      </c>
      <c r="R1935" s="74"/>
      <c r="S1935" s="75" t="str">
        <f t="shared" si="150"/>
        <v>0000</v>
      </c>
      <c r="T1935" s="75" t="str">
        <f t="shared" si="151"/>
        <v>00000000000000000000000000000000</v>
      </c>
      <c r="V1935" s="197"/>
      <c r="W1935" s="75">
        <f t="shared" si="152"/>
        <v>0</v>
      </c>
      <c r="AE1935" s="479"/>
    </row>
    <row r="1936" spans="1:31" s="75" customFormat="1" ht="13.5" x14ac:dyDescent="0.2">
      <c r="A1936" s="211">
        <v>1933</v>
      </c>
      <c r="B1936" s="212" t="s">
        <v>6600</v>
      </c>
      <c r="C1936" s="213" t="s">
        <v>6600</v>
      </c>
      <c r="D1936" s="213" t="s">
        <v>6600</v>
      </c>
      <c r="E1936" s="213" t="s">
        <v>6600</v>
      </c>
      <c r="F1936" s="213" t="s">
        <v>6600</v>
      </c>
      <c r="G1936" s="214" t="s">
        <v>6600</v>
      </c>
      <c r="H1936" s="208" t="str">
        <f>IF(Input!F$4="GMH_OECC",J1936,IF(Input!F$4="GMH_XOEC",L1936,IF(Input!F$4="GMH_Korea",N1936,IF(Input!F$4="GMH_EU",P1936,IF(Input!F$4="Skysuper",#REF!,IF(Input!F$4="SkyII",#REF!,IF(Input!F$4="XO-8000",#REF!, "FALSE")))))))</f>
        <v>00</v>
      </c>
      <c r="I1936" s="209">
        <f>IF(Input!F$4="GMH_OECC",K1936,IF(Input!F$4="GMH_XOEC",M1936,IF(Input!F$4="GMH_Korea",O1936,IF(Input!F$4="GMH_EU",Q1936,IF(Input!F$4="Skysuper",#REF!,IF(Input!F$4="SkyII",#REF!,IF(Input!F$4="XO-8000",#REF!, "FALSE")))))))</f>
        <v>0</v>
      </c>
      <c r="J1936" s="210" t="s">
        <v>10359</v>
      </c>
      <c r="K1936" s="268">
        <v>0</v>
      </c>
      <c r="L1936" s="270" t="s">
        <v>10359</v>
      </c>
      <c r="M1936" s="270">
        <v>0</v>
      </c>
      <c r="N1936" s="270" t="s">
        <v>10359</v>
      </c>
      <c r="O1936" s="270">
        <v>0</v>
      </c>
      <c r="P1936" s="270" t="s">
        <v>10359</v>
      </c>
      <c r="Q1936" s="270">
        <v>0</v>
      </c>
      <c r="R1936" s="74"/>
      <c r="S1936" s="75" t="str">
        <f t="shared" si="150"/>
        <v>0000</v>
      </c>
      <c r="T1936" s="75" t="str">
        <f t="shared" si="151"/>
        <v>00000000000000000000000000000000</v>
      </c>
      <c r="V1936" s="197"/>
      <c r="W1936" s="75">
        <f t="shared" si="152"/>
        <v>0</v>
      </c>
      <c r="AE1936" s="479"/>
    </row>
    <row r="1937" spans="1:31" s="75" customFormat="1" ht="13.5" x14ac:dyDescent="0.2">
      <c r="A1937" s="211">
        <v>1934</v>
      </c>
      <c r="B1937" s="212" t="s">
        <v>6600</v>
      </c>
      <c r="C1937" s="213" t="s">
        <v>6600</v>
      </c>
      <c r="D1937" s="213" t="s">
        <v>6600</v>
      </c>
      <c r="E1937" s="213" t="s">
        <v>6600</v>
      </c>
      <c r="F1937" s="213" t="s">
        <v>6600</v>
      </c>
      <c r="G1937" s="214" t="s">
        <v>6600</v>
      </c>
      <c r="H1937" s="208" t="str">
        <f>IF(Input!F$4="GMH_OECC",J1937,IF(Input!F$4="GMH_XOEC",L1937,IF(Input!F$4="GMH_Korea",N1937,IF(Input!F$4="GMH_EU",P1937,IF(Input!F$4="Skysuper",#REF!,IF(Input!F$4="SkyII",#REF!,IF(Input!F$4="XO-8000",#REF!, "FALSE")))))))</f>
        <v>00</v>
      </c>
      <c r="I1937" s="209">
        <f>IF(Input!F$4="GMH_OECC",K1937,IF(Input!F$4="GMH_XOEC",M1937,IF(Input!F$4="GMH_Korea",O1937,IF(Input!F$4="GMH_EU",Q1937,IF(Input!F$4="Skysuper",#REF!,IF(Input!F$4="SkyII",#REF!,IF(Input!F$4="XO-8000",#REF!, "FALSE")))))))</f>
        <v>0</v>
      </c>
      <c r="J1937" s="210" t="s">
        <v>10359</v>
      </c>
      <c r="K1937" s="268">
        <v>0</v>
      </c>
      <c r="L1937" s="270" t="s">
        <v>10359</v>
      </c>
      <c r="M1937" s="270">
        <v>0</v>
      </c>
      <c r="N1937" s="270" t="s">
        <v>10359</v>
      </c>
      <c r="O1937" s="270">
        <v>0</v>
      </c>
      <c r="P1937" s="270" t="s">
        <v>10359</v>
      </c>
      <c r="Q1937" s="270">
        <v>0</v>
      </c>
      <c r="R1937" s="74"/>
      <c r="S1937" s="75" t="str">
        <f t="shared" si="150"/>
        <v>0000</v>
      </c>
      <c r="T1937" s="75" t="str">
        <f t="shared" si="151"/>
        <v>00000000000000000000000000000000</v>
      </c>
      <c r="V1937" s="197"/>
      <c r="W1937" s="75">
        <f t="shared" si="152"/>
        <v>0</v>
      </c>
      <c r="AE1937" s="479"/>
    </row>
    <row r="1938" spans="1:31" s="75" customFormat="1" ht="13.5" x14ac:dyDescent="0.2">
      <c r="A1938" s="211">
        <v>1935</v>
      </c>
      <c r="B1938" s="212" t="s">
        <v>6600</v>
      </c>
      <c r="C1938" s="213" t="s">
        <v>6600</v>
      </c>
      <c r="D1938" s="213" t="s">
        <v>6600</v>
      </c>
      <c r="E1938" s="213" t="s">
        <v>6600</v>
      </c>
      <c r="F1938" s="213" t="s">
        <v>6600</v>
      </c>
      <c r="G1938" s="214" t="s">
        <v>6600</v>
      </c>
      <c r="H1938" s="208" t="str">
        <f>IF(Input!F$4="GMH_OECC",J1938,IF(Input!F$4="GMH_XOEC",L1938,IF(Input!F$4="GMH_Korea",N1938,IF(Input!F$4="GMH_EU",P1938,IF(Input!F$4="Skysuper",#REF!,IF(Input!F$4="SkyII",#REF!,IF(Input!F$4="XO-8000",#REF!, "FALSE")))))))</f>
        <v>00</v>
      </c>
      <c r="I1938" s="209">
        <f>IF(Input!F$4="GMH_OECC",K1938,IF(Input!F$4="GMH_XOEC",M1938,IF(Input!F$4="GMH_Korea",O1938,IF(Input!F$4="GMH_EU",Q1938,IF(Input!F$4="Skysuper",#REF!,IF(Input!F$4="SkyII",#REF!,IF(Input!F$4="XO-8000",#REF!, "FALSE")))))))</f>
        <v>0</v>
      </c>
      <c r="J1938" s="210" t="s">
        <v>10359</v>
      </c>
      <c r="K1938" s="268">
        <v>0</v>
      </c>
      <c r="L1938" s="270" t="s">
        <v>10359</v>
      </c>
      <c r="M1938" s="270">
        <v>0</v>
      </c>
      <c r="N1938" s="270" t="s">
        <v>10359</v>
      </c>
      <c r="O1938" s="270">
        <v>0</v>
      </c>
      <c r="P1938" s="270" t="s">
        <v>10359</v>
      </c>
      <c r="Q1938" s="270">
        <v>0</v>
      </c>
      <c r="R1938" s="74"/>
      <c r="S1938" s="75" t="str">
        <f t="shared" si="150"/>
        <v>0000</v>
      </c>
      <c r="T1938" s="75" t="str">
        <f t="shared" si="151"/>
        <v>00000000000000000000000000000000</v>
      </c>
      <c r="V1938" s="197"/>
      <c r="W1938" s="75">
        <f t="shared" si="152"/>
        <v>0</v>
      </c>
      <c r="AE1938" s="479"/>
    </row>
    <row r="1939" spans="1:31" s="75" customFormat="1" ht="13.5" x14ac:dyDescent="0.2">
      <c r="A1939" s="211">
        <v>1936</v>
      </c>
      <c r="B1939" s="212" t="s">
        <v>6600</v>
      </c>
      <c r="C1939" s="213" t="s">
        <v>6600</v>
      </c>
      <c r="D1939" s="213" t="s">
        <v>6600</v>
      </c>
      <c r="E1939" s="213" t="s">
        <v>6600</v>
      </c>
      <c r="F1939" s="213" t="s">
        <v>6600</v>
      </c>
      <c r="G1939" s="214" t="s">
        <v>6600</v>
      </c>
      <c r="H1939" s="208" t="str">
        <f>IF(Input!F$4="GMH_OECC",J1939,IF(Input!F$4="GMH_XOEC",L1939,IF(Input!F$4="GMH_Korea",N1939,IF(Input!F$4="GMH_EU",P1939,IF(Input!F$4="Skysuper",#REF!,IF(Input!F$4="SkyII",#REF!,IF(Input!F$4="XO-8000",#REF!, "FALSE")))))))</f>
        <v>00</v>
      </c>
      <c r="I1939" s="209">
        <f>IF(Input!F$4="GMH_OECC",K1939,IF(Input!F$4="GMH_XOEC",M1939,IF(Input!F$4="GMH_Korea",O1939,IF(Input!F$4="GMH_EU",Q1939,IF(Input!F$4="Skysuper",#REF!,IF(Input!F$4="SkyII",#REF!,IF(Input!F$4="XO-8000",#REF!, "FALSE")))))))</f>
        <v>0</v>
      </c>
      <c r="J1939" s="210" t="s">
        <v>10359</v>
      </c>
      <c r="K1939" s="268">
        <v>0</v>
      </c>
      <c r="L1939" s="270" t="s">
        <v>10359</v>
      </c>
      <c r="M1939" s="270">
        <v>0</v>
      </c>
      <c r="N1939" s="270" t="s">
        <v>10359</v>
      </c>
      <c r="O1939" s="270">
        <v>0</v>
      </c>
      <c r="P1939" s="270" t="s">
        <v>10359</v>
      </c>
      <c r="Q1939" s="270">
        <v>0</v>
      </c>
      <c r="R1939" s="74"/>
      <c r="S1939" s="75" t="str">
        <f t="shared" si="150"/>
        <v>0000</v>
      </c>
      <c r="T1939" s="75" t="str">
        <f t="shared" si="151"/>
        <v>00000000000000000000000000000000</v>
      </c>
      <c r="V1939" s="197"/>
      <c r="W1939" s="75">
        <f t="shared" si="152"/>
        <v>0</v>
      </c>
      <c r="AE1939" s="479"/>
    </row>
    <row r="1940" spans="1:31" s="75" customFormat="1" ht="13.5" x14ac:dyDescent="0.2">
      <c r="A1940" s="211">
        <v>1937</v>
      </c>
      <c r="B1940" s="212" t="s">
        <v>6600</v>
      </c>
      <c r="C1940" s="213" t="s">
        <v>6600</v>
      </c>
      <c r="D1940" s="213" t="s">
        <v>6600</v>
      </c>
      <c r="E1940" s="213" t="s">
        <v>6600</v>
      </c>
      <c r="F1940" s="213" t="s">
        <v>6600</v>
      </c>
      <c r="G1940" s="214" t="s">
        <v>6600</v>
      </c>
      <c r="H1940" s="208" t="str">
        <f>IF(Input!F$4="GMH_OECC",J1940,IF(Input!F$4="GMH_XOEC",L1940,IF(Input!F$4="GMH_Korea",N1940,IF(Input!F$4="GMH_EU",P1940,IF(Input!F$4="Skysuper",#REF!,IF(Input!F$4="SkyII",#REF!,IF(Input!F$4="XO-8000",#REF!, "FALSE")))))))</f>
        <v>00</v>
      </c>
      <c r="I1940" s="209">
        <f>IF(Input!F$4="GMH_OECC",K1940,IF(Input!F$4="GMH_XOEC",M1940,IF(Input!F$4="GMH_Korea",O1940,IF(Input!F$4="GMH_EU",Q1940,IF(Input!F$4="Skysuper",#REF!,IF(Input!F$4="SkyII",#REF!,IF(Input!F$4="XO-8000",#REF!, "FALSE")))))))</f>
        <v>0</v>
      </c>
      <c r="J1940" s="210" t="s">
        <v>10359</v>
      </c>
      <c r="K1940" s="268">
        <v>0</v>
      </c>
      <c r="L1940" s="270" t="s">
        <v>10359</v>
      </c>
      <c r="M1940" s="270">
        <v>0</v>
      </c>
      <c r="N1940" s="270" t="s">
        <v>10359</v>
      </c>
      <c r="O1940" s="270">
        <v>0</v>
      </c>
      <c r="P1940" s="270" t="s">
        <v>10359</v>
      </c>
      <c r="Q1940" s="270">
        <v>0</v>
      </c>
      <c r="R1940" s="74"/>
      <c r="S1940" s="75" t="str">
        <f t="shared" si="150"/>
        <v>0000</v>
      </c>
      <c r="T1940" s="75" t="str">
        <f t="shared" si="151"/>
        <v>00000000000000000000000000000000</v>
      </c>
      <c r="V1940" s="197"/>
      <c r="W1940" s="75">
        <f t="shared" si="152"/>
        <v>0</v>
      </c>
      <c r="AE1940" s="479"/>
    </row>
    <row r="1941" spans="1:31" s="75" customFormat="1" ht="13.5" x14ac:dyDescent="0.2">
      <c r="A1941" s="211">
        <v>1938</v>
      </c>
      <c r="B1941" s="212" t="s">
        <v>6600</v>
      </c>
      <c r="C1941" s="213" t="s">
        <v>6600</v>
      </c>
      <c r="D1941" s="213" t="s">
        <v>6600</v>
      </c>
      <c r="E1941" s="213" t="s">
        <v>6600</v>
      </c>
      <c r="F1941" s="213" t="s">
        <v>6600</v>
      </c>
      <c r="G1941" s="214" t="s">
        <v>6600</v>
      </c>
      <c r="H1941" s="208" t="str">
        <f>IF(Input!F$4="GMH_OECC",J1941,IF(Input!F$4="GMH_XOEC",L1941,IF(Input!F$4="GMH_Korea",N1941,IF(Input!F$4="GMH_EU",P1941,IF(Input!F$4="Skysuper",#REF!,IF(Input!F$4="SkyII",#REF!,IF(Input!F$4="XO-8000",#REF!, "FALSE")))))))</f>
        <v>00</v>
      </c>
      <c r="I1941" s="209">
        <f>IF(Input!F$4="GMH_OECC",K1941,IF(Input!F$4="GMH_XOEC",M1941,IF(Input!F$4="GMH_Korea",O1941,IF(Input!F$4="GMH_EU",Q1941,IF(Input!F$4="Skysuper",#REF!,IF(Input!F$4="SkyII",#REF!,IF(Input!F$4="XO-8000",#REF!, "FALSE")))))))</f>
        <v>0</v>
      </c>
      <c r="J1941" s="210" t="s">
        <v>10359</v>
      </c>
      <c r="K1941" s="268">
        <v>0</v>
      </c>
      <c r="L1941" s="270" t="s">
        <v>10359</v>
      </c>
      <c r="M1941" s="270">
        <v>0</v>
      </c>
      <c r="N1941" s="270" t="s">
        <v>10359</v>
      </c>
      <c r="O1941" s="270">
        <v>0</v>
      </c>
      <c r="P1941" s="270" t="s">
        <v>10359</v>
      </c>
      <c r="Q1941" s="270">
        <v>0</v>
      </c>
      <c r="R1941" s="74"/>
      <c r="S1941" s="75" t="str">
        <f t="shared" si="150"/>
        <v>0000</v>
      </c>
      <c r="T1941" s="75" t="str">
        <f t="shared" si="151"/>
        <v>00000000000000000000000000000000</v>
      </c>
      <c r="V1941" s="197"/>
      <c r="W1941" s="75">
        <f t="shared" si="152"/>
        <v>0</v>
      </c>
      <c r="AE1941" s="479"/>
    </row>
    <row r="1942" spans="1:31" s="75" customFormat="1" ht="13.5" x14ac:dyDescent="0.2">
      <c r="A1942" s="211">
        <v>1939</v>
      </c>
      <c r="B1942" s="212" t="s">
        <v>6600</v>
      </c>
      <c r="C1942" s="213" t="s">
        <v>6600</v>
      </c>
      <c r="D1942" s="213" t="s">
        <v>6600</v>
      </c>
      <c r="E1942" s="213" t="s">
        <v>6600</v>
      </c>
      <c r="F1942" s="213" t="s">
        <v>6600</v>
      </c>
      <c r="G1942" s="214" t="s">
        <v>6600</v>
      </c>
      <c r="H1942" s="208" t="str">
        <f>IF(Input!F$4="GMH_OECC",J1942,IF(Input!F$4="GMH_XOEC",L1942,IF(Input!F$4="GMH_Korea",N1942,IF(Input!F$4="GMH_EU",P1942,IF(Input!F$4="Skysuper",#REF!,IF(Input!F$4="SkyII",#REF!,IF(Input!F$4="XO-8000",#REF!, "FALSE")))))))</f>
        <v>00</v>
      </c>
      <c r="I1942" s="209">
        <f>IF(Input!F$4="GMH_OECC",K1942,IF(Input!F$4="GMH_XOEC",M1942,IF(Input!F$4="GMH_Korea",O1942,IF(Input!F$4="GMH_EU",Q1942,IF(Input!F$4="Skysuper",#REF!,IF(Input!F$4="SkyII",#REF!,IF(Input!F$4="XO-8000",#REF!, "FALSE")))))))</f>
        <v>0</v>
      </c>
      <c r="J1942" s="210" t="s">
        <v>10359</v>
      </c>
      <c r="K1942" s="268">
        <v>0</v>
      </c>
      <c r="L1942" s="270" t="s">
        <v>10359</v>
      </c>
      <c r="M1942" s="270">
        <v>0</v>
      </c>
      <c r="N1942" s="270" t="s">
        <v>10359</v>
      </c>
      <c r="O1942" s="270">
        <v>0</v>
      </c>
      <c r="P1942" s="270" t="s">
        <v>10359</v>
      </c>
      <c r="Q1942" s="270">
        <v>0</v>
      </c>
      <c r="R1942" s="74"/>
      <c r="S1942" s="75" t="str">
        <f t="shared" si="150"/>
        <v>0000</v>
      </c>
      <c r="T1942" s="75" t="str">
        <f t="shared" si="151"/>
        <v>00000000000000000000000000000000</v>
      </c>
      <c r="V1942" s="197"/>
      <c r="W1942" s="75">
        <f t="shared" si="152"/>
        <v>0</v>
      </c>
      <c r="AE1942" s="479"/>
    </row>
    <row r="1943" spans="1:31" s="75" customFormat="1" ht="13.5" x14ac:dyDescent="0.2">
      <c r="A1943" s="211">
        <v>1940</v>
      </c>
      <c r="B1943" s="212" t="s">
        <v>6600</v>
      </c>
      <c r="C1943" s="213" t="s">
        <v>6600</v>
      </c>
      <c r="D1943" s="213" t="s">
        <v>6600</v>
      </c>
      <c r="E1943" s="213" t="s">
        <v>6600</v>
      </c>
      <c r="F1943" s="213" t="s">
        <v>6600</v>
      </c>
      <c r="G1943" s="214" t="s">
        <v>6600</v>
      </c>
      <c r="H1943" s="208" t="str">
        <f>IF(Input!F$4="GMH_OECC",J1943,IF(Input!F$4="GMH_XOEC",L1943,IF(Input!F$4="GMH_Korea",N1943,IF(Input!F$4="GMH_EU",P1943,IF(Input!F$4="Skysuper",#REF!,IF(Input!F$4="SkyII",#REF!,IF(Input!F$4="XO-8000",#REF!, "FALSE")))))))</f>
        <v>00</v>
      </c>
      <c r="I1943" s="209">
        <f>IF(Input!F$4="GMH_OECC",K1943,IF(Input!F$4="GMH_XOEC",M1943,IF(Input!F$4="GMH_Korea",O1943,IF(Input!F$4="GMH_EU",Q1943,IF(Input!F$4="Skysuper",#REF!,IF(Input!F$4="SkyII",#REF!,IF(Input!F$4="XO-8000",#REF!, "FALSE")))))))</f>
        <v>0</v>
      </c>
      <c r="J1943" s="210" t="s">
        <v>10359</v>
      </c>
      <c r="K1943" s="268">
        <v>0</v>
      </c>
      <c r="L1943" s="270" t="s">
        <v>10359</v>
      </c>
      <c r="M1943" s="270">
        <v>0</v>
      </c>
      <c r="N1943" s="270" t="s">
        <v>10359</v>
      </c>
      <c r="O1943" s="270">
        <v>0</v>
      </c>
      <c r="P1943" s="270" t="s">
        <v>10359</v>
      </c>
      <c r="Q1943" s="270">
        <v>0</v>
      </c>
      <c r="R1943" s="74"/>
      <c r="S1943" s="75" t="str">
        <f t="shared" si="150"/>
        <v>0000</v>
      </c>
      <c r="T1943" s="75" t="str">
        <f t="shared" si="151"/>
        <v>00000000000000000000000000000000</v>
      </c>
      <c r="V1943" s="197"/>
      <c r="W1943" s="75">
        <f t="shared" si="152"/>
        <v>0</v>
      </c>
      <c r="AE1943" s="479"/>
    </row>
    <row r="1944" spans="1:31" s="75" customFormat="1" ht="13.5" x14ac:dyDescent="0.2">
      <c r="A1944" s="211">
        <v>1941</v>
      </c>
      <c r="B1944" s="212" t="s">
        <v>6600</v>
      </c>
      <c r="C1944" s="213" t="s">
        <v>6600</v>
      </c>
      <c r="D1944" s="213" t="s">
        <v>6600</v>
      </c>
      <c r="E1944" s="213" t="s">
        <v>6600</v>
      </c>
      <c r="F1944" s="213" t="s">
        <v>6600</v>
      </c>
      <c r="G1944" s="214" t="s">
        <v>6600</v>
      </c>
      <c r="H1944" s="208" t="str">
        <f>IF(Input!F$4="GMH_OECC",J1944,IF(Input!F$4="GMH_XOEC",L1944,IF(Input!F$4="GMH_Korea",N1944,IF(Input!F$4="GMH_EU",P1944,IF(Input!F$4="Skysuper",#REF!,IF(Input!F$4="SkyII",#REF!,IF(Input!F$4="XO-8000",#REF!, "FALSE")))))))</f>
        <v>00</v>
      </c>
      <c r="I1944" s="209">
        <f>IF(Input!F$4="GMH_OECC",K1944,IF(Input!F$4="GMH_XOEC",M1944,IF(Input!F$4="GMH_Korea",O1944,IF(Input!F$4="GMH_EU",Q1944,IF(Input!F$4="Skysuper",#REF!,IF(Input!F$4="SkyII",#REF!,IF(Input!F$4="XO-8000",#REF!, "FALSE")))))))</f>
        <v>0</v>
      </c>
      <c r="J1944" s="210" t="s">
        <v>10359</v>
      </c>
      <c r="K1944" s="268">
        <v>0</v>
      </c>
      <c r="L1944" s="270" t="s">
        <v>10359</v>
      </c>
      <c r="M1944" s="270">
        <v>0</v>
      </c>
      <c r="N1944" s="270" t="s">
        <v>10359</v>
      </c>
      <c r="O1944" s="270">
        <v>0</v>
      </c>
      <c r="P1944" s="270" t="s">
        <v>10359</v>
      </c>
      <c r="Q1944" s="270">
        <v>0</v>
      </c>
      <c r="R1944" s="74"/>
      <c r="S1944" s="75" t="str">
        <f t="shared" si="150"/>
        <v>0000</v>
      </c>
      <c r="T1944" s="75" t="str">
        <f t="shared" si="151"/>
        <v>00000000000000000000000000000000</v>
      </c>
      <c r="V1944" s="197"/>
      <c r="W1944" s="75">
        <f t="shared" si="152"/>
        <v>0</v>
      </c>
      <c r="AE1944" s="479"/>
    </row>
    <row r="1945" spans="1:31" s="75" customFormat="1" ht="13.5" x14ac:dyDescent="0.2">
      <c r="A1945" s="211">
        <v>1942</v>
      </c>
      <c r="B1945" s="212" t="s">
        <v>6600</v>
      </c>
      <c r="C1945" s="213" t="s">
        <v>6600</v>
      </c>
      <c r="D1945" s="213" t="s">
        <v>6600</v>
      </c>
      <c r="E1945" s="213" t="s">
        <v>6600</v>
      </c>
      <c r="F1945" s="213" t="s">
        <v>6600</v>
      </c>
      <c r="G1945" s="214" t="s">
        <v>6600</v>
      </c>
      <c r="H1945" s="208" t="str">
        <f>IF(Input!F$4="GMH_OECC",J1945,IF(Input!F$4="GMH_XOEC",L1945,IF(Input!F$4="GMH_Korea",N1945,IF(Input!F$4="GMH_EU",P1945,IF(Input!F$4="Skysuper",#REF!,IF(Input!F$4="SkyII",#REF!,IF(Input!F$4="XO-8000",#REF!, "FALSE")))))))</f>
        <v>00</v>
      </c>
      <c r="I1945" s="209">
        <f>IF(Input!F$4="GMH_OECC",K1945,IF(Input!F$4="GMH_XOEC",M1945,IF(Input!F$4="GMH_Korea",O1945,IF(Input!F$4="GMH_EU",Q1945,IF(Input!F$4="Skysuper",#REF!,IF(Input!F$4="SkyII",#REF!,IF(Input!F$4="XO-8000",#REF!, "FALSE")))))))</f>
        <v>0</v>
      </c>
      <c r="J1945" s="210" t="s">
        <v>10359</v>
      </c>
      <c r="K1945" s="268">
        <v>0</v>
      </c>
      <c r="L1945" s="270" t="s">
        <v>10359</v>
      </c>
      <c r="M1945" s="270">
        <v>0</v>
      </c>
      <c r="N1945" s="270" t="s">
        <v>10359</v>
      </c>
      <c r="O1945" s="270">
        <v>0</v>
      </c>
      <c r="P1945" s="270" t="s">
        <v>10359</v>
      </c>
      <c r="Q1945" s="270">
        <v>0</v>
      </c>
      <c r="R1945" s="74"/>
      <c r="S1945" s="75" t="str">
        <f t="shared" si="150"/>
        <v>0000</v>
      </c>
      <c r="T1945" s="75" t="str">
        <f t="shared" si="151"/>
        <v>00000000000000000000000000000000</v>
      </c>
      <c r="V1945" s="197"/>
      <c r="W1945" s="75">
        <f t="shared" si="152"/>
        <v>0</v>
      </c>
      <c r="AE1945" s="479"/>
    </row>
    <row r="1946" spans="1:31" s="75" customFormat="1" ht="13.5" x14ac:dyDescent="0.2">
      <c r="A1946" s="211">
        <v>1943</v>
      </c>
      <c r="B1946" s="212" t="s">
        <v>6600</v>
      </c>
      <c r="C1946" s="213" t="s">
        <v>6600</v>
      </c>
      <c r="D1946" s="213" t="s">
        <v>6600</v>
      </c>
      <c r="E1946" s="213" t="s">
        <v>6600</v>
      </c>
      <c r="F1946" s="213" t="s">
        <v>6600</v>
      </c>
      <c r="G1946" s="214" t="s">
        <v>6600</v>
      </c>
      <c r="H1946" s="208" t="str">
        <f>IF(Input!F$4="GMH_OECC",J1946,IF(Input!F$4="GMH_XOEC",L1946,IF(Input!F$4="GMH_Korea",N1946,IF(Input!F$4="GMH_EU",P1946,IF(Input!F$4="Skysuper",#REF!,IF(Input!F$4="SkyII",#REF!,IF(Input!F$4="XO-8000",#REF!, "FALSE")))))))</f>
        <v>00</v>
      </c>
      <c r="I1946" s="209">
        <f>IF(Input!F$4="GMH_OECC",K1946,IF(Input!F$4="GMH_XOEC",M1946,IF(Input!F$4="GMH_Korea",O1946,IF(Input!F$4="GMH_EU",Q1946,IF(Input!F$4="Skysuper",#REF!,IF(Input!F$4="SkyII",#REF!,IF(Input!F$4="XO-8000",#REF!, "FALSE")))))))</f>
        <v>0</v>
      </c>
      <c r="J1946" s="210" t="s">
        <v>10359</v>
      </c>
      <c r="K1946" s="268">
        <v>0</v>
      </c>
      <c r="L1946" s="270" t="s">
        <v>10359</v>
      </c>
      <c r="M1946" s="270">
        <v>0</v>
      </c>
      <c r="N1946" s="270" t="s">
        <v>10359</v>
      </c>
      <c r="O1946" s="270">
        <v>0</v>
      </c>
      <c r="P1946" s="270" t="s">
        <v>10359</v>
      </c>
      <c r="Q1946" s="270">
        <v>0</v>
      </c>
      <c r="R1946" s="74"/>
      <c r="S1946" s="75" t="str">
        <f t="shared" si="150"/>
        <v>0000</v>
      </c>
      <c r="T1946" s="75" t="str">
        <f t="shared" si="151"/>
        <v>00000000000000000000000000000000</v>
      </c>
      <c r="V1946" s="197"/>
      <c r="W1946" s="75">
        <f t="shared" si="152"/>
        <v>0</v>
      </c>
      <c r="AE1946" s="479"/>
    </row>
    <row r="1947" spans="1:31" s="75" customFormat="1" ht="13.5" x14ac:dyDescent="0.2">
      <c r="A1947" s="211">
        <v>1944</v>
      </c>
      <c r="B1947" s="212" t="s">
        <v>6600</v>
      </c>
      <c r="C1947" s="213" t="s">
        <v>6600</v>
      </c>
      <c r="D1947" s="213" t="s">
        <v>6600</v>
      </c>
      <c r="E1947" s="213" t="s">
        <v>6600</v>
      </c>
      <c r="F1947" s="213" t="s">
        <v>6600</v>
      </c>
      <c r="G1947" s="214" t="s">
        <v>6600</v>
      </c>
      <c r="H1947" s="208" t="str">
        <f>IF(Input!F$4="GMH_OECC",J1947,IF(Input!F$4="GMH_XOEC",L1947,IF(Input!F$4="GMH_Korea",N1947,IF(Input!F$4="GMH_EU",P1947,IF(Input!F$4="Skysuper",#REF!,IF(Input!F$4="SkyII",#REF!,IF(Input!F$4="XO-8000",#REF!, "FALSE")))))))</f>
        <v>00</v>
      </c>
      <c r="I1947" s="209">
        <f>IF(Input!F$4="GMH_OECC",K1947,IF(Input!F$4="GMH_XOEC",M1947,IF(Input!F$4="GMH_Korea",O1947,IF(Input!F$4="GMH_EU",Q1947,IF(Input!F$4="Skysuper",#REF!,IF(Input!F$4="SkyII",#REF!,IF(Input!F$4="XO-8000",#REF!, "FALSE")))))))</f>
        <v>0</v>
      </c>
      <c r="J1947" s="210" t="s">
        <v>10359</v>
      </c>
      <c r="K1947" s="268">
        <v>0</v>
      </c>
      <c r="L1947" s="270" t="s">
        <v>10359</v>
      </c>
      <c r="M1947" s="270">
        <v>0</v>
      </c>
      <c r="N1947" s="270" t="s">
        <v>10359</v>
      </c>
      <c r="O1947" s="270">
        <v>0</v>
      </c>
      <c r="P1947" s="270" t="s">
        <v>10359</v>
      </c>
      <c r="Q1947" s="270">
        <v>0</v>
      </c>
      <c r="R1947" s="74"/>
      <c r="S1947" s="75" t="str">
        <f t="shared" si="150"/>
        <v>0000</v>
      </c>
      <c r="T1947" s="75" t="str">
        <f t="shared" si="151"/>
        <v>00000000000000000000000000000000</v>
      </c>
      <c r="V1947" s="197"/>
      <c r="W1947" s="75">
        <f t="shared" si="152"/>
        <v>0</v>
      </c>
      <c r="AE1947" s="479"/>
    </row>
    <row r="1948" spans="1:31" s="75" customFormat="1" ht="13.5" x14ac:dyDescent="0.2">
      <c r="A1948" s="211">
        <v>1945</v>
      </c>
      <c r="B1948" s="212" t="s">
        <v>6600</v>
      </c>
      <c r="C1948" s="213" t="s">
        <v>6600</v>
      </c>
      <c r="D1948" s="213" t="s">
        <v>6600</v>
      </c>
      <c r="E1948" s="213" t="s">
        <v>6600</v>
      </c>
      <c r="F1948" s="213" t="s">
        <v>6600</v>
      </c>
      <c r="G1948" s="214" t="s">
        <v>6600</v>
      </c>
      <c r="H1948" s="208" t="str">
        <f>IF(Input!F$4="GMH_OECC",J1948,IF(Input!F$4="GMH_XOEC",L1948,IF(Input!F$4="GMH_Korea",N1948,IF(Input!F$4="GMH_EU",P1948,IF(Input!F$4="Skysuper",#REF!,IF(Input!F$4="SkyII",#REF!,IF(Input!F$4="XO-8000",#REF!, "FALSE")))))))</f>
        <v>00</v>
      </c>
      <c r="I1948" s="209">
        <f>IF(Input!F$4="GMH_OECC",K1948,IF(Input!F$4="GMH_XOEC",M1948,IF(Input!F$4="GMH_Korea",O1948,IF(Input!F$4="GMH_EU",Q1948,IF(Input!F$4="Skysuper",#REF!,IF(Input!F$4="SkyII",#REF!,IF(Input!F$4="XO-8000",#REF!, "FALSE")))))))</f>
        <v>0</v>
      </c>
      <c r="J1948" s="210" t="s">
        <v>10359</v>
      </c>
      <c r="K1948" s="268">
        <v>0</v>
      </c>
      <c r="L1948" s="270" t="s">
        <v>10359</v>
      </c>
      <c r="M1948" s="270">
        <v>0</v>
      </c>
      <c r="N1948" s="270" t="s">
        <v>10359</v>
      </c>
      <c r="O1948" s="270">
        <v>0</v>
      </c>
      <c r="P1948" s="270" t="s">
        <v>10359</v>
      </c>
      <c r="Q1948" s="270">
        <v>0</v>
      </c>
      <c r="R1948" s="74"/>
      <c r="S1948" s="75" t="str">
        <f t="shared" si="150"/>
        <v>0000</v>
      </c>
      <c r="T1948" s="75" t="str">
        <f t="shared" si="151"/>
        <v>00000000000000000000000000000000</v>
      </c>
      <c r="V1948" s="197"/>
      <c r="W1948" s="75">
        <f t="shared" si="152"/>
        <v>0</v>
      </c>
      <c r="AE1948" s="479"/>
    </row>
    <row r="1949" spans="1:31" s="75" customFormat="1" ht="13.5" x14ac:dyDescent="0.2">
      <c r="A1949" s="211">
        <v>1946</v>
      </c>
      <c r="B1949" s="212" t="s">
        <v>6600</v>
      </c>
      <c r="C1949" s="213" t="s">
        <v>6600</v>
      </c>
      <c r="D1949" s="213" t="s">
        <v>6600</v>
      </c>
      <c r="E1949" s="213" t="s">
        <v>6600</v>
      </c>
      <c r="F1949" s="213" t="s">
        <v>6600</v>
      </c>
      <c r="G1949" s="214" t="s">
        <v>6600</v>
      </c>
      <c r="H1949" s="208" t="str">
        <f>IF(Input!F$4="GMH_OECC",J1949,IF(Input!F$4="GMH_XOEC",L1949,IF(Input!F$4="GMH_Korea",N1949,IF(Input!F$4="GMH_EU",P1949,IF(Input!F$4="Skysuper",#REF!,IF(Input!F$4="SkyII",#REF!,IF(Input!F$4="XO-8000",#REF!, "FALSE")))))))</f>
        <v>00</v>
      </c>
      <c r="I1949" s="209">
        <f>IF(Input!F$4="GMH_OECC",K1949,IF(Input!F$4="GMH_XOEC",M1949,IF(Input!F$4="GMH_Korea",O1949,IF(Input!F$4="GMH_EU",Q1949,IF(Input!F$4="Skysuper",#REF!,IF(Input!F$4="SkyII",#REF!,IF(Input!F$4="XO-8000",#REF!, "FALSE")))))))</f>
        <v>0</v>
      </c>
      <c r="J1949" s="210" t="s">
        <v>10359</v>
      </c>
      <c r="K1949" s="268">
        <v>0</v>
      </c>
      <c r="L1949" s="270" t="s">
        <v>10359</v>
      </c>
      <c r="M1949" s="270">
        <v>0</v>
      </c>
      <c r="N1949" s="270" t="s">
        <v>10359</v>
      </c>
      <c r="O1949" s="270">
        <v>0</v>
      </c>
      <c r="P1949" s="270" t="s">
        <v>10359</v>
      </c>
      <c r="Q1949" s="270">
        <v>0</v>
      </c>
      <c r="R1949" s="74"/>
      <c r="S1949" s="75" t="str">
        <f t="shared" si="150"/>
        <v>0000</v>
      </c>
      <c r="T1949" s="75" t="str">
        <f t="shared" si="151"/>
        <v>00000000000000000000000000000000</v>
      </c>
      <c r="V1949" s="197"/>
      <c r="W1949" s="75">
        <f t="shared" si="152"/>
        <v>0</v>
      </c>
      <c r="AE1949" s="479"/>
    </row>
    <row r="1950" spans="1:31" s="75" customFormat="1" ht="13.5" x14ac:dyDescent="0.2">
      <c r="A1950" s="211">
        <v>1947</v>
      </c>
      <c r="B1950" s="212" t="s">
        <v>6600</v>
      </c>
      <c r="C1950" s="213" t="s">
        <v>6600</v>
      </c>
      <c r="D1950" s="213" t="s">
        <v>6600</v>
      </c>
      <c r="E1950" s="213" t="s">
        <v>6600</v>
      </c>
      <c r="F1950" s="213" t="s">
        <v>6600</v>
      </c>
      <c r="G1950" s="214" t="s">
        <v>6600</v>
      </c>
      <c r="H1950" s="208" t="str">
        <f>IF(Input!F$4="GMH_OECC",J1950,IF(Input!F$4="GMH_XOEC",L1950,IF(Input!F$4="GMH_Korea",N1950,IF(Input!F$4="GMH_EU",P1950,IF(Input!F$4="Skysuper",#REF!,IF(Input!F$4="SkyII",#REF!,IF(Input!F$4="XO-8000",#REF!, "FALSE")))))))</f>
        <v>00</v>
      </c>
      <c r="I1950" s="209">
        <f>IF(Input!F$4="GMH_OECC",K1950,IF(Input!F$4="GMH_XOEC",M1950,IF(Input!F$4="GMH_Korea",O1950,IF(Input!F$4="GMH_EU",Q1950,IF(Input!F$4="Skysuper",#REF!,IF(Input!F$4="SkyII",#REF!,IF(Input!F$4="XO-8000",#REF!, "FALSE")))))))</f>
        <v>0</v>
      </c>
      <c r="J1950" s="210" t="s">
        <v>10359</v>
      </c>
      <c r="K1950" s="268">
        <v>0</v>
      </c>
      <c r="L1950" s="270" t="s">
        <v>10359</v>
      </c>
      <c r="M1950" s="270">
        <v>0</v>
      </c>
      <c r="N1950" s="270" t="s">
        <v>10359</v>
      </c>
      <c r="O1950" s="270">
        <v>0</v>
      </c>
      <c r="P1950" s="270" t="s">
        <v>10359</v>
      </c>
      <c r="Q1950" s="270">
        <v>0</v>
      </c>
      <c r="R1950" s="74"/>
      <c r="S1950" s="75" t="str">
        <f t="shared" si="150"/>
        <v>0000</v>
      </c>
      <c r="T1950" s="75" t="str">
        <f t="shared" si="151"/>
        <v>00000000000000000000000000000000</v>
      </c>
      <c r="V1950" s="197"/>
      <c r="W1950" s="75">
        <f t="shared" si="152"/>
        <v>0</v>
      </c>
      <c r="AE1950" s="479"/>
    </row>
    <row r="1951" spans="1:31" s="75" customFormat="1" ht="13.5" x14ac:dyDescent="0.2">
      <c r="A1951" s="211">
        <v>1948</v>
      </c>
      <c r="B1951" s="212" t="s">
        <v>6600</v>
      </c>
      <c r="C1951" s="213" t="s">
        <v>6600</v>
      </c>
      <c r="D1951" s="213" t="s">
        <v>6600</v>
      </c>
      <c r="E1951" s="213" t="s">
        <v>6600</v>
      </c>
      <c r="F1951" s="213" t="s">
        <v>6600</v>
      </c>
      <c r="G1951" s="214" t="s">
        <v>6600</v>
      </c>
      <c r="H1951" s="208" t="str">
        <f>IF(Input!F$4="GMH_OECC",J1951,IF(Input!F$4="GMH_XOEC",L1951,IF(Input!F$4="GMH_Korea",N1951,IF(Input!F$4="GMH_EU",P1951,IF(Input!F$4="Skysuper",#REF!,IF(Input!F$4="SkyII",#REF!,IF(Input!F$4="XO-8000",#REF!, "FALSE")))))))</f>
        <v>00</v>
      </c>
      <c r="I1951" s="209">
        <f>IF(Input!F$4="GMH_OECC",K1951,IF(Input!F$4="GMH_XOEC",M1951,IF(Input!F$4="GMH_Korea",O1951,IF(Input!F$4="GMH_EU",Q1951,IF(Input!F$4="Skysuper",#REF!,IF(Input!F$4="SkyII",#REF!,IF(Input!F$4="XO-8000",#REF!, "FALSE")))))))</f>
        <v>0</v>
      </c>
      <c r="J1951" s="210" t="s">
        <v>10359</v>
      </c>
      <c r="K1951" s="268">
        <v>0</v>
      </c>
      <c r="L1951" s="270" t="s">
        <v>10359</v>
      </c>
      <c r="M1951" s="270">
        <v>0</v>
      </c>
      <c r="N1951" s="270" t="s">
        <v>10359</v>
      </c>
      <c r="O1951" s="270">
        <v>0</v>
      </c>
      <c r="P1951" s="270" t="s">
        <v>10359</v>
      </c>
      <c r="Q1951" s="270">
        <v>0</v>
      </c>
      <c r="R1951" s="74"/>
      <c r="S1951" s="75" t="str">
        <f t="shared" si="150"/>
        <v>0000</v>
      </c>
      <c r="T1951" s="75" t="str">
        <f t="shared" si="151"/>
        <v>00000000000000000000000000000000</v>
      </c>
      <c r="V1951" s="197"/>
      <c r="W1951" s="75">
        <f t="shared" si="152"/>
        <v>0</v>
      </c>
      <c r="AE1951" s="479"/>
    </row>
    <row r="1952" spans="1:31" s="75" customFormat="1" ht="13.5" x14ac:dyDescent="0.2">
      <c r="A1952" s="211">
        <v>1949</v>
      </c>
      <c r="B1952" s="212" t="s">
        <v>6600</v>
      </c>
      <c r="C1952" s="213" t="s">
        <v>6600</v>
      </c>
      <c r="D1952" s="213" t="s">
        <v>6600</v>
      </c>
      <c r="E1952" s="213" t="s">
        <v>6600</v>
      </c>
      <c r="F1952" s="213" t="s">
        <v>6600</v>
      </c>
      <c r="G1952" s="214" t="s">
        <v>6600</v>
      </c>
      <c r="H1952" s="208" t="str">
        <f>IF(Input!F$4="GMH_OECC",J1952,IF(Input!F$4="GMH_XOEC",L1952,IF(Input!F$4="GMH_Korea",N1952,IF(Input!F$4="GMH_EU",P1952,IF(Input!F$4="Skysuper",#REF!,IF(Input!F$4="SkyII",#REF!,IF(Input!F$4="XO-8000",#REF!, "FALSE")))))))</f>
        <v>00</v>
      </c>
      <c r="I1952" s="209">
        <f>IF(Input!F$4="GMH_OECC",K1952,IF(Input!F$4="GMH_XOEC",M1952,IF(Input!F$4="GMH_Korea",O1952,IF(Input!F$4="GMH_EU",Q1952,IF(Input!F$4="Skysuper",#REF!,IF(Input!F$4="SkyII",#REF!,IF(Input!F$4="XO-8000",#REF!, "FALSE")))))))</f>
        <v>0</v>
      </c>
      <c r="J1952" s="210" t="s">
        <v>10359</v>
      </c>
      <c r="K1952" s="268">
        <v>0</v>
      </c>
      <c r="L1952" s="270" t="s">
        <v>10359</v>
      </c>
      <c r="M1952" s="270">
        <v>0</v>
      </c>
      <c r="N1952" s="270" t="s">
        <v>10359</v>
      </c>
      <c r="O1952" s="270">
        <v>0</v>
      </c>
      <c r="P1952" s="270" t="s">
        <v>10359</v>
      </c>
      <c r="Q1952" s="270">
        <v>0</v>
      </c>
      <c r="R1952" s="74"/>
      <c r="S1952" s="75" t="str">
        <f t="shared" si="150"/>
        <v>0000</v>
      </c>
      <c r="T1952" s="75" t="str">
        <f t="shared" si="151"/>
        <v>00000000000000000000000000000000</v>
      </c>
      <c r="V1952" s="197"/>
      <c r="W1952" s="75">
        <f t="shared" si="152"/>
        <v>0</v>
      </c>
      <c r="AE1952" s="479"/>
    </row>
    <row r="1953" spans="1:31" s="75" customFormat="1" ht="13.5" x14ac:dyDescent="0.2">
      <c r="A1953" s="211">
        <v>1950</v>
      </c>
      <c r="B1953" s="212" t="s">
        <v>6600</v>
      </c>
      <c r="C1953" s="213" t="s">
        <v>6600</v>
      </c>
      <c r="D1953" s="213" t="s">
        <v>6600</v>
      </c>
      <c r="E1953" s="213" t="s">
        <v>6600</v>
      </c>
      <c r="F1953" s="213" t="s">
        <v>6600</v>
      </c>
      <c r="G1953" s="214" t="s">
        <v>6600</v>
      </c>
      <c r="H1953" s="208" t="str">
        <f>IF(Input!F$4="GMH_OECC",J1953,IF(Input!F$4="GMH_XOEC",L1953,IF(Input!F$4="GMH_Korea",N1953,IF(Input!F$4="GMH_EU",P1953,IF(Input!F$4="Skysuper",#REF!,IF(Input!F$4="SkyII",#REF!,IF(Input!F$4="XO-8000",#REF!, "FALSE")))))))</f>
        <v>00</v>
      </c>
      <c r="I1953" s="209">
        <f>IF(Input!F$4="GMH_OECC",K1953,IF(Input!F$4="GMH_XOEC",M1953,IF(Input!F$4="GMH_Korea",O1953,IF(Input!F$4="GMH_EU",Q1953,IF(Input!F$4="Skysuper",#REF!,IF(Input!F$4="SkyII",#REF!,IF(Input!F$4="XO-8000",#REF!, "FALSE")))))))</f>
        <v>0</v>
      </c>
      <c r="J1953" s="210" t="s">
        <v>10359</v>
      </c>
      <c r="K1953" s="268">
        <v>0</v>
      </c>
      <c r="L1953" s="270" t="s">
        <v>10359</v>
      </c>
      <c r="M1953" s="270">
        <v>0</v>
      </c>
      <c r="N1953" s="270" t="s">
        <v>10359</v>
      </c>
      <c r="O1953" s="270">
        <v>0</v>
      </c>
      <c r="P1953" s="270" t="s">
        <v>10359</v>
      </c>
      <c r="Q1953" s="270">
        <v>0</v>
      </c>
      <c r="R1953" s="74"/>
      <c r="S1953" s="75" t="str">
        <f t="shared" si="150"/>
        <v>0000</v>
      </c>
      <c r="T1953" s="75" t="str">
        <f t="shared" si="151"/>
        <v>00000000000000000000000000000000</v>
      </c>
      <c r="V1953" s="197"/>
      <c r="W1953" s="75">
        <f t="shared" si="152"/>
        <v>0</v>
      </c>
      <c r="AE1953" s="479"/>
    </row>
    <row r="1954" spans="1:31" s="75" customFormat="1" ht="13.5" x14ac:dyDescent="0.2">
      <c r="A1954" s="211">
        <v>1951</v>
      </c>
      <c r="B1954" s="212" t="s">
        <v>6600</v>
      </c>
      <c r="C1954" s="213" t="s">
        <v>6600</v>
      </c>
      <c r="D1954" s="213" t="s">
        <v>6600</v>
      </c>
      <c r="E1954" s="213" t="s">
        <v>6600</v>
      </c>
      <c r="F1954" s="213" t="s">
        <v>6600</v>
      </c>
      <c r="G1954" s="214" t="s">
        <v>6600</v>
      </c>
      <c r="H1954" s="208" t="str">
        <f>IF(Input!F$4="GMH_OECC",J1954,IF(Input!F$4="GMH_XOEC",L1954,IF(Input!F$4="GMH_Korea",N1954,IF(Input!F$4="GMH_EU",P1954,IF(Input!F$4="Skysuper",#REF!,IF(Input!F$4="SkyII",#REF!,IF(Input!F$4="XO-8000",#REF!, "FALSE")))))))</f>
        <v>00</v>
      </c>
      <c r="I1954" s="209">
        <f>IF(Input!F$4="GMH_OECC",K1954,IF(Input!F$4="GMH_XOEC",M1954,IF(Input!F$4="GMH_Korea",O1954,IF(Input!F$4="GMH_EU",Q1954,IF(Input!F$4="Skysuper",#REF!,IF(Input!F$4="SkyII",#REF!,IF(Input!F$4="XO-8000",#REF!, "FALSE")))))))</f>
        <v>0</v>
      </c>
      <c r="J1954" s="210" t="s">
        <v>10359</v>
      </c>
      <c r="K1954" s="268">
        <v>0</v>
      </c>
      <c r="L1954" s="270" t="s">
        <v>10359</v>
      </c>
      <c r="M1954" s="270">
        <v>0</v>
      </c>
      <c r="N1954" s="270" t="s">
        <v>10359</v>
      </c>
      <c r="O1954" s="270">
        <v>0</v>
      </c>
      <c r="P1954" s="270" t="s">
        <v>10359</v>
      </c>
      <c r="Q1954" s="270">
        <v>0</v>
      </c>
      <c r="R1954" s="74"/>
      <c r="S1954" s="75" t="str">
        <f t="shared" si="150"/>
        <v>0000</v>
      </c>
      <c r="T1954" s="75" t="str">
        <f t="shared" si="151"/>
        <v>00000000000000000000000000000000</v>
      </c>
      <c r="V1954" s="197"/>
      <c r="W1954" s="75">
        <f t="shared" si="152"/>
        <v>0</v>
      </c>
      <c r="AE1954" s="479"/>
    </row>
    <row r="1955" spans="1:31" s="75" customFormat="1" ht="13.5" x14ac:dyDescent="0.2">
      <c r="A1955" s="211">
        <v>1952</v>
      </c>
      <c r="B1955" s="212" t="s">
        <v>6600</v>
      </c>
      <c r="C1955" s="213" t="s">
        <v>6600</v>
      </c>
      <c r="D1955" s="213" t="s">
        <v>6600</v>
      </c>
      <c r="E1955" s="213" t="s">
        <v>6600</v>
      </c>
      <c r="F1955" s="213" t="s">
        <v>6600</v>
      </c>
      <c r="G1955" s="214" t="s">
        <v>6600</v>
      </c>
      <c r="H1955" s="208" t="str">
        <f>IF(Input!F$4="GMH_OECC",J1955,IF(Input!F$4="GMH_XOEC",L1955,IF(Input!F$4="GMH_Korea",N1955,IF(Input!F$4="GMH_EU",P1955,IF(Input!F$4="Skysuper",#REF!,IF(Input!F$4="SkyII",#REF!,IF(Input!F$4="XO-8000",#REF!, "FALSE")))))))</f>
        <v>00</v>
      </c>
      <c r="I1955" s="209">
        <f>IF(Input!F$4="GMH_OECC",K1955,IF(Input!F$4="GMH_XOEC",M1955,IF(Input!F$4="GMH_Korea",O1955,IF(Input!F$4="GMH_EU",Q1955,IF(Input!F$4="Skysuper",#REF!,IF(Input!F$4="SkyII",#REF!,IF(Input!F$4="XO-8000",#REF!, "FALSE")))))))</f>
        <v>0</v>
      </c>
      <c r="J1955" s="210" t="s">
        <v>10359</v>
      </c>
      <c r="K1955" s="268">
        <v>0</v>
      </c>
      <c r="L1955" s="270" t="s">
        <v>10359</v>
      </c>
      <c r="M1955" s="270">
        <v>0</v>
      </c>
      <c r="N1955" s="270" t="s">
        <v>10359</v>
      </c>
      <c r="O1955" s="270">
        <v>0</v>
      </c>
      <c r="P1955" s="270" t="s">
        <v>10359</v>
      </c>
      <c r="Q1955" s="270">
        <v>0</v>
      </c>
      <c r="R1955" s="74"/>
      <c r="S1955" s="75" t="str">
        <f t="shared" si="150"/>
        <v>0000</v>
      </c>
      <c r="T1955" s="75" t="str">
        <f t="shared" si="151"/>
        <v>00000000000000000000000000000000</v>
      </c>
      <c r="V1955" s="197"/>
      <c r="W1955" s="75">
        <f t="shared" si="152"/>
        <v>0</v>
      </c>
      <c r="AE1955" s="479"/>
    </row>
    <row r="1956" spans="1:31" s="75" customFormat="1" ht="13.5" x14ac:dyDescent="0.2">
      <c r="A1956" s="211">
        <v>1953</v>
      </c>
      <c r="B1956" s="212" t="s">
        <v>6600</v>
      </c>
      <c r="C1956" s="213" t="s">
        <v>6600</v>
      </c>
      <c r="D1956" s="213" t="s">
        <v>6600</v>
      </c>
      <c r="E1956" s="213" t="s">
        <v>6600</v>
      </c>
      <c r="F1956" s="213" t="s">
        <v>6600</v>
      </c>
      <c r="G1956" s="214" t="s">
        <v>6600</v>
      </c>
      <c r="H1956" s="208" t="str">
        <f>IF(Input!F$4="GMH_OECC",J1956,IF(Input!F$4="GMH_XOEC",L1956,IF(Input!F$4="GMH_Korea",N1956,IF(Input!F$4="GMH_EU",P1956,IF(Input!F$4="Skysuper",#REF!,IF(Input!F$4="SkyII",#REF!,IF(Input!F$4="XO-8000",#REF!, "FALSE")))))))</f>
        <v>00</v>
      </c>
      <c r="I1956" s="209">
        <f>IF(Input!F$4="GMH_OECC",K1956,IF(Input!F$4="GMH_XOEC",M1956,IF(Input!F$4="GMH_Korea",O1956,IF(Input!F$4="GMH_EU",Q1956,IF(Input!F$4="Skysuper",#REF!,IF(Input!F$4="SkyII",#REF!,IF(Input!F$4="XO-8000",#REF!, "FALSE")))))))</f>
        <v>0</v>
      </c>
      <c r="J1956" s="210" t="s">
        <v>10359</v>
      </c>
      <c r="K1956" s="268">
        <v>0</v>
      </c>
      <c r="L1956" s="270" t="s">
        <v>10359</v>
      </c>
      <c r="M1956" s="270">
        <v>0</v>
      </c>
      <c r="N1956" s="270" t="s">
        <v>10359</v>
      </c>
      <c r="O1956" s="270">
        <v>0</v>
      </c>
      <c r="P1956" s="270" t="s">
        <v>10359</v>
      </c>
      <c r="Q1956" s="270">
        <v>0</v>
      </c>
      <c r="R1956" s="74"/>
      <c r="S1956" s="75" t="str">
        <f t="shared" si="150"/>
        <v>0000</v>
      </c>
      <c r="T1956" s="75" t="str">
        <f t="shared" si="151"/>
        <v>00000000000000000000000000000000</v>
      </c>
      <c r="V1956" s="197"/>
      <c r="W1956" s="75">
        <f t="shared" si="152"/>
        <v>0</v>
      </c>
      <c r="AE1956" s="479"/>
    </row>
    <row r="1957" spans="1:31" s="75" customFormat="1" ht="13.5" x14ac:dyDescent="0.2">
      <c r="A1957" s="211">
        <v>1954</v>
      </c>
      <c r="B1957" s="212" t="s">
        <v>6600</v>
      </c>
      <c r="C1957" s="213" t="s">
        <v>6600</v>
      </c>
      <c r="D1957" s="213" t="s">
        <v>6600</v>
      </c>
      <c r="E1957" s="213" t="s">
        <v>6600</v>
      </c>
      <c r="F1957" s="213" t="s">
        <v>6600</v>
      </c>
      <c r="G1957" s="214" t="s">
        <v>6600</v>
      </c>
      <c r="H1957" s="208" t="str">
        <f>IF(Input!F$4="GMH_OECC",J1957,IF(Input!F$4="GMH_XOEC",L1957,IF(Input!F$4="GMH_Korea",N1957,IF(Input!F$4="GMH_EU",P1957,IF(Input!F$4="Skysuper",#REF!,IF(Input!F$4="SkyII",#REF!,IF(Input!F$4="XO-8000",#REF!, "FALSE")))))))</f>
        <v>00</v>
      </c>
      <c r="I1957" s="209">
        <f>IF(Input!F$4="GMH_OECC",K1957,IF(Input!F$4="GMH_XOEC",M1957,IF(Input!F$4="GMH_Korea",O1957,IF(Input!F$4="GMH_EU",Q1957,IF(Input!F$4="Skysuper",#REF!,IF(Input!F$4="SkyII",#REF!,IF(Input!F$4="XO-8000",#REF!, "FALSE")))))))</f>
        <v>0</v>
      </c>
      <c r="J1957" s="210" t="s">
        <v>10359</v>
      </c>
      <c r="K1957" s="268">
        <v>0</v>
      </c>
      <c r="L1957" s="270" t="s">
        <v>10359</v>
      </c>
      <c r="M1957" s="270">
        <v>0</v>
      </c>
      <c r="N1957" s="270" t="s">
        <v>10359</v>
      </c>
      <c r="O1957" s="270">
        <v>0</v>
      </c>
      <c r="P1957" s="270" t="s">
        <v>10359</v>
      </c>
      <c r="Q1957" s="270">
        <v>0</v>
      </c>
      <c r="R1957" s="74"/>
      <c r="S1957" s="75" t="str">
        <f t="shared" si="150"/>
        <v>0000</v>
      </c>
      <c r="T1957" s="75" t="str">
        <f t="shared" si="151"/>
        <v>00000000000000000000000000000000</v>
      </c>
      <c r="V1957" s="197"/>
      <c r="W1957" s="75">
        <f t="shared" si="152"/>
        <v>0</v>
      </c>
      <c r="AE1957" s="479"/>
    </row>
    <row r="1958" spans="1:31" s="75" customFormat="1" ht="13.5" x14ac:dyDescent="0.2">
      <c r="A1958" s="211">
        <v>1955</v>
      </c>
      <c r="B1958" s="212" t="s">
        <v>6600</v>
      </c>
      <c r="C1958" s="213" t="s">
        <v>6600</v>
      </c>
      <c r="D1958" s="213" t="s">
        <v>6600</v>
      </c>
      <c r="E1958" s="213" t="s">
        <v>6600</v>
      </c>
      <c r="F1958" s="213" t="s">
        <v>6600</v>
      </c>
      <c r="G1958" s="214" t="s">
        <v>6600</v>
      </c>
      <c r="H1958" s="208" t="str">
        <f>IF(Input!F$4="GMH_OECC",J1958,IF(Input!F$4="GMH_XOEC",L1958,IF(Input!F$4="GMH_Korea",N1958,IF(Input!F$4="GMH_EU",P1958,IF(Input!F$4="Skysuper",#REF!,IF(Input!F$4="SkyII",#REF!,IF(Input!F$4="XO-8000",#REF!, "FALSE")))))))</f>
        <v>00</v>
      </c>
      <c r="I1958" s="209">
        <f>IF(Input!F$4="GMH_OECC",K1958,IF(Input!F$4="GMH_XOEC",M1958,IF(Input!F$4="GMH_Korea",O1958,IF(Input!F$4="GMH_EU",Q1958,IF(Input!F$4="Skysuper",#REF!,IF(Input!F$4="SkyII",#REF!,IF(Input!F$4="XO-8000",#REF!, "FALSE")))))))</f>
        <v>0</v>
      </c>
      <c r="J1958" s="210" t="s">
        <v>10359</v>
      </c>
      <c r="K1958" s="268">
        <v>0</v>
      </c>
      <c r="L1958" s="270" t="s">
        <v>10359</v>
      </c>
      <c r="M1958" s="270">
        <v>0</v>
      </c>
      <c r="N1958" s="270" t="s">
        <v>10359</v>
      </c>
      <c r="O1958" s="270">
        <v>0</v>
      </c>
      <c r="P1958" s="270" t="s">
        <v>10359</v>
      </c>
      <c r="Q1958" s="270">
        <v>0</v>
      </c>
      <c r="R1958" s="74"/>
      <c r="S1958" s="75" t="str">
        <f t="shared" si="150"/>
        <v>0000</v>
      </c>
      <c r="T1958" s="75" t="str">
        <f t="shared" si="151"/>
        <v>00000000000000000000000000000000</v>
      </c>
      <c r="V1958" s="197"/>
      <c r="W1958" s="75">
        <f t="shared" si="152"/>
        <v>0</v>
      </c>
      <c r="AE1958" s="479"/>
    </row>
    <row r="1959" spans="1:31" s="75" customFormat="1" ht="13.5" x14ac:dyDescent="0.2">
      <c r="A1959" s="211">
        <v>1956</v>
      </c>
      <c r="B1959" s="212" t="s">
        <v>6600</v>
      </c>
      <c r="C1959" s="213" t="s">
        <v>6600</v>
      </c>
      <c r="D1959" s="213" t="s">
        <v>6600</v>
      </c>
      <c r="E1959" s="213" t="s">
        <v>6600</v>
      </c>
      <c r="F1959" s="213" t="s">
        <v>6600</v>
      </c>
      <c r="G1959" s="214" t="s">
        <v>6600</v>
      </c>
      <c r="H1959" s="208" t="str">
        <f>IF(Input!F$4="GMH_OECC",J1959,IF(Input!F$4="GMH_XOEC",L1959,IF(Input!F$4="GMH_Korea",N1959,IF(Input!F$4="GMH_EU",P1959,IF(Input!F$4="Skysuper",#REF!,IF(Input!F$4="SkyII",#REF!,IF(Input!F$4="XO-8000",#REF!, "FALSE")))))))</f>
        <v>00</v>
      </c>
      <c r="I1959" s="209">
        <f>IF(Input!F$4="GMH_OECC",K1959,IF(Input!F$4="GMH_XOEC",M1959,IF(Input!F$4="GMH_Korea",O1959,IF(Input!F$4="GMH_EU",Q1959,IF(Input!F$4="Skysuper",#REF!,IF(Input!F$4="SkyII",#REF!,IF(Input!F$4="XO-8000",#REF!, "FALSE")))))))</f>
        <v>0</v>
      </c>
      <c r="J1959" s="210" t="s">
        <v>10359</v>
      </c>
      <c r="K1959" s="268">
        <v>0</v>
      </c>
      <c r="L1959" s="270" t="s">
        <v>10359</v>
      </c>
      <c r="M1959" s="270">
        <v>0</v>
      </c>
      <c r="N1959" s="270" t="s">
        <v>10359</v>
      </c>
      <c r="O1959" s="270">
        <v>0</v>
      </c>
      <c r="P1959" s="270" t="s">
        <v>10359</v>
      </c>
      <c r="Q1959" s="270">
        <v>0</v>
      </c>
      <c r="R1959" s="74"/>
      <c r="S1959" s="75" t="str">
        <f t="shared" si="150"/>
        <v>0000</v>
      </c>
      <c r="T1959" s="75" t="str">
        <f t="shared" si="151"/>
        <v>00000000000000000000000000000000</v>
      </c>
      <c r="V1959" s="197"/>
      <c r="W1959" s="75">
        <f t="shared" si="152"/>
        <v>0</v>
      </c>
      <c r="AE1959" s="479"/>
    </row>
    <row r="1960" spans="1:31" s="75" customFormat="1" ht="13.5" x14ac:dyDescent="0.2">
      <c r="A1960" s="211">
        <v>1957</v>
      </c>
      <c r="B1960" s="212" t="s">
        <v>6600</v>
      </c>
      <c r="C1960" s="213" t="s">
        <v>6600</v>
      </c>
      <c r="D1960" s="213" t="s">
        <v>6600</v>
      </c>
      <c r="E1960" s="213" t="s">
        <v>6600</v>
      </c>
      <c r="F1960" s="213" t="s">
        <v>6600</v>
      </c>
      <c r="G1960" s="214" t="s">
        <v>6600</v>
      </c>
      <c r="H1960" s="208" t="str">
        <f>IF(Input!F$4="GMH_OECC",J1960,IF(Input!F$4="GMH_XOEC",L1960,IF(Input!F$4="GMH_Korea",N1960,IF(Input!F$4="GMH_EU",P1960,IF(Input!F$4="Skysuper",#REF!,IF(Input!F$4="SkyII",#REF!,IF(Input!F$4="XO-8000",#REF!, "FALSE")))))))</f>
        <v>00</v>
      </c>
      <c r="I1960" s="209">
        <f>IF(Input!F$4="GMH_OECC",K1960,IF(Input!F$4="GMH_XOEC",M1960,IF(Input!F$4="GMH_Korea",O1960,IF(Input!F$4="GMH_EU",Q1960,IF(Input!F$4="Skysuper",#REF!,IF(Input!F$4="SkyII",#REF!,IF(Input!F$4="XO-8000",#REF!, "FALSE")))))))</f>
        <v>0</v>
      </c>
      <c r="J1960" s="210" t="s">
        <v>10359</v>
      </c>
      <c r="K1960" s="268">
        <v>0</v>
      </c>
      <c r="L1960" s="270" t="s">
        <v>10359</v>
      </c>
      <c r="M1960" s="270">
        <v>0</v>
      </c>
      <c r="N1960" s="270" t="s">
        <v>10359</v>
      </c>
      <c r="O1960" s="270">
        <v>0</v>
      </c>
      <c r="P1960" s="270" t="s">
        <v>10359</v>
      </c>
      <c r="Q1960" s="270">
        <v>0</v>
      </c>
      <c r="R1960" s="74"/>
      <c r="S1960" s="75" t="str">
        <f t="shared" si="150"/>
        <v>0000</v>
      </c>
      <c r="T1960" s="75" t="str">
        <f t="shared" si="151"/>
        <v>00000000000000000000000000000000</v>
      </c>
      <c r="V1960" s="197"/>
      <c r="W1960" s="75">
        <f t="shared" si="152"/>
        <v>0</v>
      </c>
      <c r="AE1960" s="479"/>
    </row>
    <row r="1961" spans="1:31" s="75" customFormat="1" ht="13.5" x14ac:dyDescent="0.2">
      <c r="A1961" s="211">
        <v>1958</v>
      </c>
      <c r="B1961" s="212" t="s">
        <v>6600</v>
      </c>
      <c r="C1961" s="213" t="s">
        <v>6600</v>
      </c>
      <c r="D1961" s="213" t="s">
        <v>6600</v>
      </c>
      <c r="E1961" s="213" t="s">
        <v>6600</v>
      </c>
      <c r="F1961" s="213" t="s">
        <v>6600</v>
      </c>
      <c r="G1961" s="214" t="s">
        <v>6600</v>
      </c>
      <c r="H1961" s="208" t="str">
        <f>IF(Input!F$4="GMH_OECC",J1961,IF(Input!F$4="GMH_XOEC",L1961,IF(Input!F$4="GMH_Korea",N1961,IF(Input!F$4="GMH_EU",P1961,IF(Input!F$4="Skysuper",#REF!,IF(Input!F$4="SkyII",#REF!,IF(Input!F$4="XO-8000",#REF!, "FALSE")))))))</f>
        <v>00</v>
      </c>
      <c r="I1961" s="209">
        <f>IF(Input!F$4="GMH_OECC",K1961,IF(Input!F$4="GMH_XOEC",M1961,IF(Input!F$4="GMH_Korea",O1961,IF(Input!F$4="GMH_EU",Q1961,IF(Input!F$4="Skysuper",#REF!,IF(Input!F$4="SkyII",#REF!,IF(Input!F$4="XO-8000",#REF!, "FALSE")))))))</f>
        <v>0</v>
      </c>
      <c r="J1961" s="210" t="s">
        <v>10359</v>
      </c>
      <c r="K1961" s="268">
        <v>0</v>
      </c>
      <c r="L1961" s="270" t="s">
        <v>10359</v>
      </c>
      <c r="M1961" s="270">
        <v>0</v>
      </c>
      <c r="N1961" s="270" t="s">
        <v>10359</v>
      </c>
      <c r="O1961" s="270">
        <v>0</v>
      </c>
      <c r="P1961" s="270" t="s">
        <v>10359</v>
      </c>
      <c r="Q1961" s="270">
        <v>0</v>
      </c>
      <c r="R1961" s="74"/>
      <c r="S1961" s="75" t="str">
        <f t="shared" si="150"/>
        <v>0000</v>
      </c>
      <c r="T1961" s="75" t="str">
        <f t="shared" si="151"/>
        <v>00000000000000000000000000000000</v>
      </c>
      <c r="V1961" s="197"/>
      <c r="W1961" s="75">
        <f t="shared" si="152"/>
        <v>0</v>
      </c>
      <c r="AE1961" s="479"/>
    </row>
    <row r="1962" spans="1:31" s="75" customFormat="1" ht="13.5" x14ac:dyDescent="0.2">
      <c r="A1962" s="211">
        <v>1959</v>
      </c>
      <c r="B1962" s="212" t="s">
        <v>6600</v>
      </c>
      <c r="C1962" s="213" t="s">
        <v>6600</v>
      </c>
      <c r="D1962" s="213" t="s">
        <v>6600</v>
      </c>
      <c r="E1962" s="213" t="s">
        <v>6600</v>
      </c>
      <c r="F1962" s="213" t="s">
        <v>6600</v>
      </c>
      <c r="G1962" s="214" t="s">
        <v>6600</v>
      </c>
      <c r="H1962" s="208" t="str">
        <f>IF(Input!F$4="GMH_OECC",J1962,IF(Input!F$4="GMH_XOEC",L1962,IF(Input!F$4="GMH_Korea",N1962,IF(Input!F$4="GMH_EU",P1962,IF(Input!F$4="Skysuper",#REF!,IF(Input!F$4="SkyII",#REF!,IF(Input!F$4="XO-8000",#REF!, "FALSE")))))))</f>
        <v>00</v>
      </c>
      <c r="I1962" s="209">
        <f>IF(Input!F$4="GMH_OECC",K1962,IF(Input!F$4="GMH_XOEC",M1962,IF(Input!F$4="GMH_Korea",O1962,IF(Input!F$4="GMH_EU",Q1962,IF(Input!F$4="Skysuper",#REF!,IF(Input!F$4="SkyII",#REF!,IF(Input!F$4="XO-8000",#REF!, "FALSE")))))))</f>
        <v>0</v>
      </c>
      <c r="J1962" s="210" t="s">
        <v>10359</v>
      </c>
      <c r="K1962" s="268">
        <v>0</v>
      </c>
      <c r="L1962" s="270" t="s">
        <v>10359</v>
      </c>
      <c r="M1962" s="270">
        <v>0</v>
      </c>
      <c r="N1962" s="270" t="s">
        <v>10359</v>
      </c>
      <c r="O1962" s="270">
        <v>0</v>
      </c>
      <c r="P1962" s="270" t="s">
        <v>10359</v>
      </c>
      <c r="Q1962" s="270">
        <v>0</v>
      </c>
      <c r="R1962" s="74"/>
      <c r="S1962" s="75" t="str">
        <f t="shared" si="150"/>
        <v>0000</v>
      </c>
      <c r="T1962" s="75" t="str">
        <f t="shared" si="151"/>
        <v>00000000000000000000000000000000</v>
      </c>
      <c r="V1962" s="197"/>
      <c r="W1962" s="75">
        <f t="shared" si="152"/>
        <v>0</v>
      </c>
      <c r="AE1962" s="479"/>
    </row>
    <row r="1963" spans="1:31" s="75" customFormat="1" ht="13.5" x14ac:dyDescent="0.2">
      <c r="A1963" s="211">
        <v>1960</v>
      </c>
      <c r="B1963" s="212" t="s">
        <v>6600</v>
      </c>
      <c r="C1963" s="213" t="s">
        <v>6600</v>
      </c>
      <c r="D1963" s="213" t="s">
        <v>6600</v>
      </c>
      <c r="E1963" s="213" t="s">
        <v>6600</v>
      </c>
      <c r="F1963" s="213" t="s">
        <v>6600</v>
      </c>
      <c r="G1963" s="214" t="s">
        <v>6600</v>
      </c>
      <c r="H1963" s="208" t="str">
        <f>IF(Input!F$4="GMH_OECC",J1963,IF(Input!F$4="GMH_XOEC",L1963,IF(Input!F$4="GMH_Korea",N1963,IF(Input!F$4="GMH_EU",P1963,IF(Input!F$4="Skysuper",#REF!,IF(Input!F$4="SkyII",#REF!,IF(Input!F$4="XO-8000",#REF!, "FALSE")))))))</f>
        <v>00</v>
      </c>
      <c r="I1963" s="209">
        <f>IF(Input!F$4="GMH_OECC",K1963,IF(Input!F$4="GMH_XOEC",M1963,IF(Input!F$4="GMH_Korea",O1963,IF(Input!F$4="GMH_EU",Q1963,IF(Input!F$4="Skysuper",#REF!,IF(Input!F$4="SkyII",#REF!,IF(Input!F$4="XO-8000",#REF!, "FALSE")))))))</f>
        <v>0</v>
      </c>
      <c r="J1963" s="210" t="s">
        <v>10359</v>
      </c>
      <c r="K1963" s="268">
        <v>0</v>
      </c>
      <c r="L1963" s="270" t="s">
        <v>10359</v>
      </c>
      <c r="M1963" s="270">
        <v>0</v>
      </c>
      <c r="N1963" s="270" t="s">
        <v>10359</v>
      </c>
      <c r="O1963" s="270">
        <v>0</v>
      </c>
      <c r="P1963" s="270" t="s">
        <v>10359</v>
      </c>
      <c r="Q1963" s="270">
        <v>0</v>
      </c>
      <c r="R1963" s="74"/>
      <c r="S1963" s="75" t="str">
        <f t="shared" si="150"/>
        <v>0000</v>
      </c>
      <c r="T1963" s="75" t="str">
        <f t="shared" si="151"/>
        <v>00000000000000000000000000000000</v>
      </c>
      <c r="V1963" s="197"/>
      <c r="W1963" s="75">
        <f t="shared" si="152"/>
        <v>0</v>
      </c>
      <c r="AE1963" s="479"/>
    </row>
    <row r="1964" spans="1:31" s="75" customFormat="1" ht="13.5" x14ac:dyDescent="0.2">
      <c r="A1964" s="211">
        <v>1961</v>
      </c>
      <c r="B1964" s="212" t="s">
        <v>6600</v>
      </c>
      <c r="C1964" s="213" t="s">
        <v>6600</v>
      </c>
      <c r="D1964" s="213" t="s">
        <v>6600</v>
      </c>
      <c r="E1964" s="213" t="s">
        <v>6600</v>
      </c>
      <c r="F1964" s="213" t="s">
        <v>6600</v>
      </c>
      <c r="G1964" s="214" t="s">
        <v>6600</v>
      </c>
      <c r="H1964" s="208" t="str">
        <f>IF(Input!F$4="GMH_OECC",J1964,IF(Input!F$4="GMH_XOEC",L1964,IF(Input!F$4="GMH_Korea",N1964,IF(Input!F$4="GMH_EU",P1964,IF(Input!F$4="Skysuper",#REF!,IF(Input!F$4="SkyII",#REF!,IF(Input!F$4="XO-8000",#REF!, "FALSE")))))))</f>
        <v>00</v>
      </c>
      <c r="I1964" s="209">
        <f>IF(Input!F$4="GMH_OECC",K1964,IF(Input!F$4="GMH_XOEC",M1964,IF(Input!F$4="GMH_Korea",O1964,IF(Input!F$4="GMH_EU",Q1964,IF(Input!F$4="Skysuper",#REF!,IF(Input!F$4="SkyII",#REF!,IF(Input!F$4="XO-8000",#REF!, "FALSE")))))))</f>
        <v>0</v>
      </c>
      <c r="J1964" s="210" t="s">
        <v>10359</v>
      </c>
      <c r="K1964" s="268">
        <v>0</v>
      </c>
      <c r="L1964" s="270" t="s">
        <v>10359</v>
      </c>
      <c r="M1964" s="270">
        <v>0</v>
      </c>
      <c r="N1964" s="270" t="s">
        <v>10359</v>
      </c>
      <c r="O1964" s="270">
        <v>0</v>
      </c>
      <c r="P1964" s="270" t="s">
        <v>10359</v>
      </c>
      <c r="Q1964" s="270">
        <v>0</v>
      </c>
      <c r="R1964" s="74"/>
      <c r="S1964" s="75" t="str">
        <f t="shared" si="150"/>
        <v>0000</v>
      </c>
      <c r="T1964" s="75" t="str">
        <f t="shared" si="151"/>
        <v>00000000000000000000000000000000</v>
      </c>
      <c r="V1964" s="197"/>
      <c r="W1964" s="75">
        <f t="shared" si="152"/>
        <v>0</v>
      </c>
      <c r="AE1964" s="479"/>
    </row>
    <row r="1965" spans="1:31" s="75" customFormat="1" ht="13.5" x14ac:dyDescent="0.2">
      <c r="A1965" s="211">
        <v>1962</v>
      </c>
      <c r="B1965" s="212" t="s">
        <v>6600</v>
      </c>
      <c r="C1965" s="213" t="s">
        <v>6600</v>
      </c>
      <c r="D1965" s="213" t="s">
        <v>6600</v>
      </c>
      <c r="E1965" s="213" t="s">
        <v>6600</v>
      </c>
      <c r="F1965" s="213" t="s">
        <v>6600</v>
      </c>
      <c r="G1965" s="214" t="s">
        <v>6600</v>
      </c>
      <c r="H1965" s="208" t="str">
        <f>IF(Input!F$4="GMH_OECC",J1965,IF(Input!F$4="GMH_XOEC",L1965,IF(Input!F$4="GMH_Korea",N1965,IF(Input!F$4="GMH_EU",P1965,IF(Input!F$4="Skysuper",#REF!,IF(Input!F$4="SkyII",#REF!,IF(Input!F$4="XO-8000",#REF!, "FALSE")))))))</f>
        <v>00</v>
      </c>
      <c r="I1965" s="209">
        <f>IF(Input!F$4="GMH_OECC",K1965,IF(Input!F$4="GMH_XOEC",M1965,IF(Input!F$4="GMH_Korea",O1965,IF(Input!F$4="GMH_EU",Q1965,IF(Input!F$4="Skysuper",#REF!,IF(Input!F$4="SkyII",#REF!,IF(Input!F$4="XO-8000",#REF!, "FALSE")))))))</f>
        <v>0</v>
      </c>
      <c r="J1965" s="210" t="s">
        <v>10359</v>
      </c>
      <c r="K1965" s="268">
        <v>0</v>
      </c>
      <c r="L1965" s="270" t="s">
        <v>10359</v>
      </c>
      <c r="M1965" s="270">
        <v>0</v>
      </c>
      <c r="N1965" s="270" t="s">
        <v>10359</v>
      </c>
      <c r="O1965" s="270">
        <v>0</v>
      </c>
      <c r="P1965" s="270" t="s">
        <v>10359</v>
      </c>
      <c r="Q1965" s="270">
        <v>0</v>
      </c>
      <c r="R1965" s="74"/>
      <c r="S1965" s="75" t="str">
        <f t="shared" si="150"/>
        <v>0000</v>
      </c>
      <c r="T1965" s="75" t="str">
        <f t="shared" si="151"/>
        <v>00000000000000000000000000000000</v>
      </c>
      <c r="V1965" s="197"/>
      <c r="W1965" s="75">
        <f t="shared" si="152"/>
        <v>0</v>
      </c>
      <c r="AE1965" s="479"/>
    </row>
    <row r="1966" spans="1:31" s="75" customFormat="1" ht="13.5" x14ac:dyDescent="0.2">
      <c r="A1966" s="211">
        <v>1963</v>
      </c>
      <c r="B1966" s="212" t="s">
        <v>6600</v>
      </c>
      <c r="C1966" s="213" t="s">
        <v>6600</v>
      </c>
      <c r="D1966" s="213" t="s">
        <v>6600</v>
      </c>
      <c r="E1966" s="213" t="s">
        <v>6600</v>
      </c>
      <c r="F1966" s="213" t="s">
        <v>6600</v>
      </c>
      <c r="G1966" s="214" t="s">
        <v>6600</v>
      </c>
      <c r="H1966" s="208" t="str">
        <f>IF(Input!F$4="GMH_OECC",J1966,IF(Input!F$4="GMH_XOEC",L1966,IF(Input!F$4="GMH_Korea",N1966,IF(Input!F$4="GMH_EU",P1966,IF(Input!F$4="Skysuper",#REF!,IF(Input!F$4="SkyII",#REF!,IF(Input!F$4="XO-8000",#REF!, "FALSE")))))))</f>
        <v>00</v>
      </c>
      <c r="I1966" s="209">
        <f>IF(Input!F$4="GMH_OECC",K1966,IF(Input!F$4="GMH_XOEC",M1966,IF(Input!F$4="GMH_Korea",O1966,IF(Input!F$4="GMH_EU",Q1966,IF(Input!F$4="Skysuper",#REF!,IF(Input!F$4="SkyII",#REF!,IF(Input!F$4="XO-8000",#REF!, "FALSE")))))))</f>
        <v>0</v>
      </c>
      <c r="J1966" s="210" t="s">
        <v>10359</v>
      </c>
      <c r="K1966" s="268">
        <v>0</v>
      </c>
      <c r="L1966" s="270" t="s">
        <v>10359</v>
      </c>
      <c r="M1966" s="270">
        <v>0</v>
      </c>
      <c r="N1966" s="270" t="s">
        <v>10359</v>
      </c>
      <c r="O1966" s="270">
        <v>0</v>
      </c>
      <c r="P1966" s="270" t="s">
        <v>10359</v>
      </c>
      <c r="Q1966" s="270">
        <v>0</v>
      </c>
      <c r="R1966" s="74"/>
      <c r="S1966" s="75" t="str">
        <f t="shared" si="150"/>
        <v>0000</v>
      </c>
      <c r="T1966" s="75" t="str">
        <f t="shared" si="151"/>
        <v>00000000000000000000000000000000</v>
      </c>
      <c r="V1966" s="197"/>
      <c r="W1966" s="75">
        <f t="shared" si="152"/>
        <v>0</v>
      </c>
      <c r="AE1966" s="479"/>
    </row>
    <row r="1967" spans="1:31" s="75" customFormat="1" ht="13.5" x14ac:dyDescent="0.2">
      <c r="A1967" s="211">
        <v>1964</v>
      </c>
      <c r="B1967" s="212" t="s">
        <v>6600</v>
      </c>
      <c r="C1967" s="213" t="s">
        <v>6600</v>
      </c>
      <c r="D1967" s="213" t="s">
        <v>6600</v>
      </c>
      <c r="E1967" s="213" t="s">
        <v>6600</v>
      </c>
      <c r="F1967" s="213" t="s">
        <v>6600</v>
      </c>
      <c r="G1967" s="214" t="s">
        <v>6600</v>
      </c>
      <c r="H1967" s="208" t="str">
        <f>IF(Input!F$4="GMH_OECC",J1967,IF(Input!F$4="GMH_XOEC",L1967,IF(Input!F$4="GMH_Korea",N1967,IF(Input!F$4="GMH_EU",P1967,IF(Input!F$4="Skysuper",#REF!,IF(Input!F$4="SkyII",#REF!,IF(Input!F$4="XO-8000",#REF!, "FALSE")))))))</f>
        <v>00</v>
      </c>
      <c r="I1967" s="209">
        <f>IF(Input!F$4="GMH_OECC",K1967,IF(Input!F$4="GMH_XOEC",M1967,IF(Input!F$4="GMH_Korea",O1967,IF(Input!F$4="GMH_EU",Q1967,IF(Input!F$4="Skysuper",#REF!,IF(Input!F$4="SkyII",#REF!,IF(Input!F$4="XO-8000",#REF!, "FALSE")))))))</f>
        <v>0</v>
      </c>
      <c r="J1967" s="210" t="s">
        <v>10359</v>
      </c>
      <c r="K1967" s="268">
        <v>0</v>
      </c>
      <c r="L1967" s="270" t="s">
        <v>10359</v>
      </c>
      <c r="M1967" s="270">
        <v>0</v>
      </c>
      <c r="N1967" s="270" t="s">
        <v>10359</v>
      </c>
      <c r="O1967" s="270">
        <v>0</v>
      </c>
      <c r="P1967" s="270" t="s">
        <v>10359</v>
      </c>
      <c r="Q1967" s="270">
        <v>0</v>
      </c>
      <c r="R1967" s="74"/>
      <c r="S1967" s="75" t="str">
        <f t="shared" si="150"/>
        <v>0000</v>
      </c>
      <c r="T1967" s="75" t="str">
        <f t="shared" si="151"/>
        <v>00000000000000000000000000000000</v>
      </c>
      <c r="V1967" s="197"/>
      <c r="W1967" s="75">
        <f t="shared" si="152"/>
        <v>0</v>
      </c>
      <c r="AE1967" s="479"/>
    </row>
    <row r="1968" spans="1:31" s="75" customFormat="1" ht="13.5" x14ac:dyDescent="0.2">
      <c r="A1968" s="211">
        <v>1965</v>
      </c>
      <c r="B1968" s="212" t="s">
        <v>6600</v>
      </c>
      <c r="C1968" s="213" t="s">
        <v>6600</v>
      </c>
      <c r="D1968" s="213" t="s">
        <v>6600</v>
      </c>
      <c r="E1968" s="213" t="s">
        <v>6600</v>
      </c>
      <c r="F1968" s="213" t="s">
        <v>6600</v>
      </c>
      <c r="G1968" s="214" t="s">
        <v>6600</v>
      </c>
      <c r="H1968" s="208" t="str">
        <f>IF(Input!F$4="GMH_OECC",J1968,IF(Input!F$4="GMH_XOEC",L1968,IF(Input!F$4="GMH_Korea",N1968,IF(Input!F$4="GMH_EU",P1968,IF(Input!F$4="Skysuper",#REF!,IF(Input!F$4="SkyII",#REF!,IF(Input!F$4="XO-8000",#REF!, "FALSE")))))))</f>
        <v>00</v>
      </c>
      <c r="I1968" s="209">
        <f>IF(Input!F$4="GMH_OECC",K1968,IF(Input!F$4="GMH_XOEC",M1968,IF(Input!F$4="GMH_Korea",O1968,IF(Input!F$4="GMH_EU",Q1968,IF(Input!F$4="Skysuper",#REF!,IF(Input!F$4="SkyII",#REF!,IF(Input!F$4="XO-8000",#REF!, "FALSE")))))))</f>
        <v>0</v>
      </c>
      <c r="J1968" s="210" t="s">
        <v>10359</v>
      </c>
      <c r="K1968" s="268">
        <v>0</v>
      </c>
      <c r="L1968" s="270" t="s">
        <v>10359</v>
      </c>
      <c r="M1968" s="270">
        <v>0</v>
      </c>
      <c r="N1968" s="270" t="s">
        <v>10359</v>
      </c>
      <c r="O1968" s="270">
        <v>0</v>
      </c>
      <c r="P1968" s="270" t="s">
        <v>10359</v>
      </c>
      <c r="Q1968" s="270">
        <v>0</v>
      </c>
      <c r="R1968" s="74"/>
      <c r="S1968" s="75" t="str">
        <f t="shared" si="150"/>
        <v>0000</v>
      </c>
      <c r="T1968" s="75" t="str">
        <f t="shared" si="151"/>
        <v>00000000000000000000000000000000</v>
      </c>
      <c r="V1968" s="197"/>
      <c r="W1968" s="75">
        <f t="shared" si="152"/>
        <v>0</v>
      </c>
      <c r="AE1968" s="479"/>
    </row>
    <row r="1969" spans="1:31" s="75" customFormat="1" ht="13.5" x14ac:dyDescent="0.2">
      <c r="A1969" s="211">
        <v>1966</v>
      </c>
      <c r="B1969" s="212" t="s">
        <v>6600</v>
      </c>
      <c r="C1969" s="213" t="s">
        <v>6600</v>
      </c>
      <c r="D1969" s="213" t="s">
        <v>6600</v>
      </c>
      <c r="E1969" s="213" t="s">
        <v>6600</v>
      </c>
      <c r="F1969" s="213" t="s">
        <v>6600</v>
      </c>
      <c r="G1969" s="214" t="s">
        <v>6600</v>
      </c>
      <c r="H1969" s="208" t="str">
        <f>IF(Input!F$4="GMH_OECC",J1969,IF(Input!F$4="GMH_XOEC",L1969,IF(Input!F$4="GMH_Korea",N1969,IF(Input!F$4="GMH_EU",P1969,IF(Input!F$4="Skysuper",#REF!,IF(Input!F$4="SkyII",#REF!,IF(Input!F$4="XO-8000",#REF!, "FALSE")))))))</f>
        <v>00</v>
      </c>
      <c r="I1969" s="209">
        <f>IF(Input!F$4="GMH_OECC",K1969,IF(Input!F$4="GMH_XOEC",M1969,IF(Input!F$4="GMH_Korea",O1969,IF(Input!F$4="GMH_EU",Q1969,IF(Input!F$4="Skysuper",#REF!,IF(Input!F$4="SkyII",#REF!,IF(Input!F$4="XO-8000",#REF!, "FALSE")))))))</f>
        <v>0</v>
      </c>
      <c r="J1969" s="210" t="s">
        <v>10359</v>
      </c>
      <c r="K1969" s="268">
        <v>0</v>
      </c>
      <c r="L1969" s="270" t="s">
        <v>10359</v>
      </c>
      <c r="M1969" s="270">
        <v>0</v>
      </c>
      <c r="N1969" s="270" t="s">
        <v>10359</v>
      </c>
      <c r="O1969" s="270">
        <v>0</v>
      </c>
      <c r="P1969" s="270" t="s">
        <v>10359</v>
      </c>
      <c r="Q1969" s="270">
        <v>0</v>
      </c>
      <c r="R1969" s="74"/>
      <c r="S1969" s="75" t="str">
        <f t="shared" si="150"/>
        <v>0000</v>
      </c>
      <c r="T1969" s="75" t="str">
        <f t="shared" si="151"/>
        <v>00000000000000000000000000000000</v>
      </c>
      <c r="V1969" s="197"/>
      <c r="W1969" s="75">
        <f t="shared" si="152"/>
        <v>0</v>
      </c>
      <c r="AE1969" s="479"/>
    </row>
    <row r="1970" spans="1:31" s="75" customFormat="1" ht="13.5" x14ac:dyDescent="0.2">
      <c r="A1970" s="211">
        <v>1967</v>
      </c>
      <c r="B1970" s="212" t="s">
        <v>6600</v>
      </c>
      <c r="C1970" s="213" t="s">
        <v>6600</v>
      </c>
      <c r="D1970" s="213" t="s">
        <v>6600</v>
      </c>
      <c r="E1970" s="213" t="s">
        <v>6600</v>
      </c>
      <c r="F1970" s="213" t="s">
        <v>6600</v>
      </c>
      <c r="G1970" s="214" t="s">
        <v>6600</v>
      </c>
      <c r="H1970" s="208" t="str">
        <f>IF(Input!F$4="GMH_OECC",J1970,IF(Input!F$4="GMH_XOEC",L1970,IF(Input!F$4="GMH_Korea",N1970,IF(Input!F$4="GMH_EU",P1970,IF(Input!F$4="Skysuper",#REF!,IF(Input!F$4="SkyII",#REF!,IF(Input!F$4="XO-8000",#REF!, "FALSE")))))))</f>
        <v>00</v>
      </c>
      <c r="I1970" s="209">
        <f>IF(Input!F$4="GMH_OECC",K1970,IF(Input!F$4="GMH_XOEC",M1970,IF(Input!F$4="GMH_Korea",O1970,IF(Input!F$4="GMH_EU",Q1970,IF(Input!F$4="Skysuper",#REF!,IF(Input!F$4="SkyII",#REF!,IF(Input!F$4="XO-8000",#REF!, "FALSE")))))))</f>
        <v>0</v>
      </c>
      <c r="J1970" s="210" t="s">
        <v>10359</v>
      </c>
      <c r="K1970" s="268">
        <v>0</v>
      </c>
      <c r="L1970" s="270" t="s">
        <v>10359</v>
      </c>
      <c r="M1970" s="270">
        <v>0</v>
      </c>
      <c r="N1970" s="270" t="s">
        <v>10359</v>
      </c>
      <c r="O1970" s="270">
        <v>0</v>
      </c>
      <c r="P1970" s="270" t="s">
        <v>10359</v>
      </c>
      <c r="Q1970" s="270">
        <v>0</v>
      </c>
      <c r="R1970" s="74"/>
      <c r="S1970" s="75" t="str">
        <f t="shared" si="150"/>
        <v>0000</v>
      </c>
      <c r="T1970" s="75" t="str">
        <f t="shared" si="151"/>
        <v>00000000000000000000000000000000</v>
      </c>
      <c r="V1970" s="197"/>
      <c r="W1970" s="75">
        <f t="shared" si="152"/>
        <v>0</v>
      </c>
      <c r="AE1970" s="479"/>
    </row>
    <row r="1971" spans="1:31" s="75" customFormat="1" ht="13.5" x14ac:dyDescent="0.2">
      <c r="A1971" s="211">
        <v>1968</v>
      </c>
      <c r="B1971" s="212" t="s">
        <v>6600</v>
      </c>
      <c r="C1971" s="213" t="s">
        <v>6600</v>
      </c>
      <c r="D1971" s="213" t="s">
        <v>6600</v>
      </c>
      <c r="E1971" s="213" t="s">
        <v>6600</v>
      </c>
      <c r="F1971" s="213" t="s">
        <v>6600</v>
      </c>
      <c r="G1971" s="214" t="s">
        <v>6600</v>
      </c>
      <c r="H1971" s="208" t="str">
        <f>IF(Input!F$4="GMH_OECC",J1971,IF(Input!F$4="GMH_XOEC",L1971,IF(Input!F$4="GMH_Korea",N1971,IF(Input!F$4="GMH_EU",P1971,IF(Input!F$4="Skysuper",#REF!,IF(Input!F$4="SkyII",#REF!,IF(Input!F$4="XO-8000",#REF!, "FALSE")))))))</f>
        <v>00</v>
      </c>
      <c r="I1971" s="209">
        <f>IF(Input!F$4="GMH_OECC",K1971,IF(Input!F$4="GMH_XOEC",M1971,IF(Input!F$4="GMH_Korea",O1971,IF(Input!F$4="GMH_EU",Q1971,IF(Input!F$4="Skysuper",#REF!,IF(Input!F$4="SkyII",#REF!,IF(Input!F$4="XO-8000",#REF!, "FALSE")))))))</f>
        <v>0</v>
      </c>
      <c r="J1971" s="210" t="s">
        <v>10359</v>
      </c>
      <c r="K1971" s="268">
        <v>0</v>
      </c>
      <c r="L1971" s="270" t="s">
        <v>10359</v>
      </c>
      <c r="M1971" s="270">
        <v>0</v>
      </c>
      <c r="N1971" s="270" t="s">
        <v>10359</v>
      </c>
      <c r="O1971" s="270">
        <v>0</v>
      </c>
      <c r="P1971" s="270" t="s">
        <v>10359</v>
      </c>
      <c r="Q1971" s="270">
        <v>0</v>
      </c>
      <c r="R1971" s="74"/>
      <c r="S1971" s="75" t="str">
        <f t="shared" si="150"/>
        <v>0000</v>
      </c>
      <c r="T1971" s="75" t="str">
        <f t="shared" si="151"/>
        <v>00000000000000000000000000000000</v>
      </c>
      <c r="V1971" s="197"/>
      <c r="W1971" s="75">
        <f t="shared" si="152"/>
        <v>0</v>
      </c>
      <c r="AE1971" s="479"/>
    </row>
    <row r="1972" spans="1:31" s="75" customFormat="1" ht="13.5" x14ac:dyDescent="0.2">
      <c r="A1972" s="211">
        <v>1969</v>
      </c>
      <c r="B1972" s="212" t="s">
        <v>6600</v>
      </c>
      <c r="C1972" s="213" t="s">
        <v>6600</v>
      </c>
      <c r="D1972" s="213" t="s">
        <v>6600</v>
      </c>
      <c r="E1972" s="213" t="s">
        <v>6600</v>
      </c>
      <c r="F1972" s="213" t="s">
        <v>6600</v>
      </c>
      <c r="G1972" s="214" t="s">
        <v>6600</v>
      </c>
      <c r="H1972" s="208" t="str">
        <f>IF(Input!F$4="GMH_OECC",J1972,IF(Input!F$4="GMH_XOEC",L1972,IF(Input!F$4="GMH_Korea",N1972,IF(Input!F$4="GMH_EU",P1972,IF(Input!F$4="Skysuper",#REF!,IF(Input!F$4="SkyII",#REF!,IF(Input!F$4="XO-8000",#REF!, "FALSE")))))))</f>
        <v>00</v>
      </c>
      <c r="I1972" s="209">
        <f>IF(Input!F$4="GMH_OECC",K1972,IF(Input!F$4="GMH_XOEC",M1972,IF(Input!F$4="GMH_Korea",O1972,IF(Input!F$4="GMH_EU",Q1972,IF(Input!F$4="Skysuper",#REF!,IF(Input!F$4="SkyII",#REF!,IF(Input!F$4="XO-8000",#REF!, "FALSE")))))))</f>
        <v>0</v>
      </c>
      <c r="J1972" s="210" t="s">
        <v>10359</v>
      </c>
      <c r="K1972" s="268">
        <v>0</v>
      </c>
      <c r="L1972" s="270" t="s">
        <v>10359</v>
      </c>
      <c r="M1972" s="270">
        <v>0</v>
      </c>
      <c r="N1972" s="270" t="s">
        <v>10359</v>
      </c>
      <c r="O1972" s="270">
        <v>0</v>
      </c>
      <c r="P1972" s="270" t="s">
        <v>10359</v>
      </c>
      <c r="Q1972" s="270">
        <v>0</v>
      </c>
      <c r="R1972" s="74"/>
      <c r="S1972" s="75" t="str">
        <f t="shared" ref="S1972:S2035" si="153">"0"&amp;DEC2HEX(2^(I1972-1))&amp;IF(LEN(DEC2HEX(H1972))=2,DEC2HEX(H1972),"0"&amp;DEC2HEX(H1972))</f>
        <v>0000</v>
      </c>
      <c r="T1972" s="75" t="str">
        <f t="shared" si="151"/>
        <v>00000000000000000000000000000000</v>
      </c>
      <c r="V1972" s="197"/>
      <c r="W1972" s="75">
        <f t="shared" si="152"/>
        <v>0</v>
      </c>
      <c r="AE1972" s="479"/>
    </row>
    <row r="1973" spans="1:31" s="75" customFormat="1" ht="13.5" x14ac:dyDescent="0.2">
      <c r="A1973" s="211">
        <v>1970</v>
      </c>
      <c r="B1973" s="212" t="s">
        <v>6600</v>
      </c>
      <c r="C1973" s="213" t="s">
        <v>6600</v>
      </c>
      <c r="D1973" s="213" t="s">
        <v>6600</v>
      </c>
      <c r="E1973" s="213" t="s">
        <v>6600</v>
      </c>
      <c r="F1973" s="213" t="s">
        <v>6600</v>
      </c>
      <c r="G1973" s="214" t="s">
        <v>6600</v>
      </c>
      <c r="H1973" s="208" t="str">
        <f>IF(Input!F$4="GMH_OECC",J1973,IF(Input!F$4="GMH_XOEC",L1973,IF(Input!F$4="GMH_Korea",N1973,IF(Input!F$4="GMH_EU",P1973,IF(Input!F$4="Skysuper",#REF!,IF(Input!F$4="SkyII",#REF!,IF(Input!F$4="XO-8000",#REF!, "FALSE")))))))</f>
        <v>00</v>
      </c>
      <c r="I1973" s="209">
        <f>IF(Input!F$4="GMH_OECC",K1973,IF(Input!F$4="GMH_XOEC",M1973,IF(Input!F$4="GMH_Korea",O1973,IF(Input!F$4="GMH_EU",Q1973,IF(Input!F$4="Skysuper",#REF!,IF(Input!F$4="SkyII",#REF!,IF(Input!F$4="XO-8000",#REF!, "FALSE")))))))</f>
        <v>0</v>
      </c>
      <c r="J1973" s="210" t="s">
        <v>10359</v>
      </c>
      <c r="K1973" s="268">
        <v>0</v>
      </c>
      <c r="L1973" s="270" t="s">
        <v>10359</v>
      </c>
      <c r="M1973" s="270">
        <v>0</v>
      </c>
      <c r="N1973" s="270" t="s">
        <v>10359</v>
      </c>
      <c r="O1973" s="270">
        <v>0</v>
      </c>
      <c r="P1973" s="270" t="s">
        <v>10359</v>
      </c>
      <c r="Q1973" s="270">
        <v>0</v>
      </c>
      <c r="R1973" s="74"/>
      <c r="S1973" s="75" t="str">
        <f t="shared" si="153"/>
        <v>0000</v>
      </c>
      <c r="T1973" s="75" t="str">
        <f t="shared" si="151"/>
        <v>00000000000000000000000000000000</v>
      </c>
      <c r="V1973" s="197"/>
      <c r="W1973" s="75">
        <f t="shared" si="152"/>
        <v>0</v>
      </c>
      <c r="AE1973" s="479"/>
    </row>
    <row r="1974" spans="1:31" s="75" customFormat="1" ht="13.5" x14ac:dyDescent="0.2">
      <c r="A1974" s="211">
        <v>1971</v>
      </c>
      <c r="B1974" s="212" t="s">
        <v>6600</v>
      </c>
      <c r="C1974" s="213" t="s">
        <v>6600</v>
      </c>
      <c r="D1974" s="213" t="s">
        <v>6600</v>
      </c>
      <c r="E1974" s="213" t="s">
        <v>6600</v>
      </c>
      <c r="F1974" s="213" t="s">
        <v>6600</v>
      </c>
      <c r="G1974" s="214" t="s">
        <v>6600</v>
      </c>
      <c r="H1974" s="208" t="str">
        <f>IF(Input!F$4="GMH_OECC",J1974,IF(Input!F$4="GMH_XOEC",L1974,IF(Input!F$4="GMH_Korea",N1974,IF(Input!F$4="GMH_EU",P1974,IF(Input!F$4="Skysuper",#REF!,IF(Input!F$4="SkyII",#REF!,IF(Input!F$4="XO-8000",#REF!, "FALSE")))))))</f>
        <v>00</v>
      </c>
      <c r="I1974" s="209">
        <f>IF(Input!F$4="GMH_OECC",K1974,IF(Input!F$4="GMH_XOEC",M1974,IF(Input!F$4="GMH_Korea",O1974,IF(Input!F$4="GMH_EU",Q1974,IF(Input!F$4="Skysuper",#REF!,IF(Input!F$4="SkyII",#REF!,IF(Input!F$4="XO-8000",#REF!, "FALSE")))))))</f>
        <v>0</v>
      </c>
      <c r="J1974" s="210" t="s">
        <v>10359</v>
      </c>
      <c r="K1974" s="268">
        <v>0</v>
      </c>
      <c r="L1974" s="270" t="s">
        <v>10359</v>
      </c>
      <c r="M1974" s="270">
        <v>0</v>
      </c>
      <c r="N1974" s="270" t="s">
        <v>10359</v>
      </c>
      <c r="O1974" s="270">
        <v>0</v>
      </c>
      <c r="P1974" s="270" t="s">
        <v>10359</v>
      </c>
      <c r="Q1974" s="270">
        <v>0</v>
      </c>
      <c r="R1974" s="74"/>
      <c r="S1974" s="75" t="str">
        <f t="shared" si="153"/>
        <v>0000</v>
      </c>
      <c r="T1974" s="75" t="str">
        <f t="shared" si="151"/>
        <v>00000000000000000000000000000000</v>
      </c>
      <c r="V1974" s="197"/>
      <c r="W1974" s="75">
        <f t="shared" si="152"/>
        <v>0</v>
      </c>
      <c r="AE1974" s="479"/>
    </row>
    <row r="1975" spans="1:31" s="75" customFormat="1" ht="13.5" x14ac:dyDescent="0.2">
      <c r="A1975" s="211">
        <v>1972</v>
      </c>
      <c r="B1975" s="212" t="s">
        <v>6600</v>
      </c>
      <c r="C1975" s="213" t="s">
        <v>6600</v>
      </c>
      <c r="D1975" s="213" t="s">
        <v>6600</v>
      </c>
      <c r="E1975" s="213" t="s">
        <v>6600</v>
      </c>
      <c r="F1975" s="213" t="s">
        <v>6600</v>
      </c>
      <c r="G1975" s="214" t="s">
        <v>6600</v>
      </c>
      <c r="H1975" s="208" t="str">
        <f>IF(Input!F$4="GMH_OECC",J1975,IF(Input!F$4="GMH_XOEC",L1975,IF(Input!F$4="GMH_Korea",N1975,IF(Input!F$4="GMH_EU",P1975,IF(Input!F$4="Skysuper",#REF!,IF(Input!F$4="SkyII",#REF!,IF(Input!F$4="XO-8000",#REF!, "FALSE")))))))</f>
        <v>00</v>
      </c>
      <c r="I1975" s="209">
        <f>IF(Input!F$4="GMH_OECC",K1975,IF(Input!F$4="GMH_XOEC",M1975,IF(Input!F$4="GMH_Korea",O1975,IF(Input!F$4="GMH_EU",Q1975,IF(Input!F$4="Skysuper",#REF!,IF(Input!F$4="SkyII",#REF!,IF(Input!F$4="XO-8000",#REF!, "FALSE")))))))</f>
        <v>0</v>
      </c>
      <c r="J1975" s="210" t="s">
        <v>10359</v>
      </c>
      <c r="K1975" s="268">
        <v>0</v>
      </c>
      <c r="L1975" s="270" t="s">
        <v>10359</v>
      </c>
      <c r="M1975" s="270">
        <v>0</v>
      </c>
      <c r="N1975" s="270" t="s">
        <v>10359</v>
      </c>
      <c r="O1975" s="270">
        <v>0</v>
      </c>
      <c r="P1975" s="270" t="s">
        <v>10359</v>
      </c>
      <c r="Q1975" s="270">
        <v>0</v>
      </c>
      <c r="R1975" s="74"/>
      <c r="S1975" s="75" t="str">
        <f t="shared" si="153"/>
        <v>0000</v>
      </c>
      <c r="T1975" s="75" t="str">
        <f t="shared" si="151"/>
        <v>00000000000000000000000000000000</v>
      </c>
      <c r="V1975" s="197"/>
      <c r="W1975" s="75">
        <f t="shared" si="152"/>
        <v>0</v>
      </c>
      <c r="AE1975" s="479"/>
    </row>
    <row r="1976" spans="1:31" s="75" customFormat="1" ht="13.5" x14ac:dyDescent="0.2">
      <c r="A1976" s="211">
        <v>1973</v>
      </c>
      <c r="B1976" s="212" t="s">
        <v>6600</v>
      </c>
      <c r="C1976" s="213" t="s">
        <v>6600</v>
      </c>
      <c r="D1976" s="213" t="s">
        <v>6600</v>
      </c>
      <c r="E1976" s="213" t="s">
        <v>6600</v>
      </c>
      <c r="F1976" s="213" t="s">
        <v>6600</v>
      </c>
      <c r="G1976" s="214" t="s">
        <v>6600</v>
      </c>
      <c r="H1976" s="208" t="str">
        <f>IF(Input!F$4="GMH_OECC",J1976,IF(Input!F$4="GMH_XOEC",L1976,IF(Input!F$4="GMH_Korea",N1976,IF(Input!F$4="GMH_EU",P1976,IF(Input!F$4="Skysuper",#REF!,IF(Input!F$4="SkyII",#REF!,IF(Input!F$4="XO-8000",#REF!, "FALSE")))))))</f>
        <v>00</v>
      </c>
      <c r="I1976" s="209">
        <f>IF(Input!F$4="GMH_OECC",K1976,IF(Input!F$4="GMH_XOEC",M1976,IF(Input!F$4="GMH_Korea",O1976,IF(Input!F$4="GMH_EU",Q1976,IF(Input!F$4="Skysuper",#REF!,IF(Input!F$4="SkyII",#REF!,IF(Input!F$4="XO-8000",#REF!, "FALSE")))))))</f>
        <v>0</v>
      </c>
      <c r="J1976" s="210" t="s">
        <v>10359</v>
      </c>
      <c r="K1976" s="268">
        <v>0</v>
      </c>
      <c r="L1976" s="270" t="s">
        <v>10359</v>
      </c>
      <c r="M1976" s="270">
        <v>0</v>
      </c>
      <c r="N1976" s="270" t="s">
        <v>10359</v>
      </c>
      <c r="O1976" s="270">
        <v>0</v>
      </c>
      <c r="P1976" s="270" t="s">
        <v>10359</v>
      </c>
      <c r="Q1976" s="270">
        <v>0</v>
      </c>
      <c r="R1976" s="74"/>
      <c r="S1976" s="75" t="str">
        <f t="shared" si="153"/>
        <v>0000</v>
      </c>
      <c r="T1976" s="75" t="str">
        <f t="shared" si="151"/>
        <v>00000000000000000000000000000000</v>
      </c>
      <c r="V1976" s="197"/>
      <c r="W1976" s="75">
        <f t="shared" si="152"/>
        <v>0</v>
      </c>
      <c r="AE1976" s="479"/>
    </row>
    <row r="1977" spans="1:31" s="75" customFormat="1" ht="13.5" x14ac:dyDescent="0.2">
      <c r="A1977" s="211">
        <v>1974</v>
      </c>
      <c r="B1977" s="212" t="s">
        <v>6600</v>
      </c>
      <c r="C1977" s="213" t="s">
        <v>6600</v>
      </c>
      <c r="D1977" s="213" t="s">
        <v>6600</v>
      </c>
      <c r="E1977" s="213" t="s">
        <v>6600</v>
      </c>
      <c r="F1977" s="213" t="s">
        <v>6600</v>
      </c>
      <c r="G1977" s="214" t="s">
        <v>6600</v>
      </c>
      <c r="H1977" s="208" t="str">
        <f>IF(Input!F$4="GMH_OECC",J1977,IF(Input!F$4="GMH_XOEC",L1977,IF(Input!F$4="GMH_Korea",N1977,IF(Input!F$4="GMH_EU",P1977,IF(Input!F$4="Skysuper",#REF!,IF(Input!F$4="SkyII",#REF!,IF(Input!F$4="XO-8000",#REF!, "FALSE")))))))</f>
        <v>00</v>
      </c>
      <c r="I1977" s="209">
        <f>IF(Input!F$4="GMH_OECC",K1977,IF(Input!F$4="GMH_XOEC",M1977,IF(Input!F$4="GMH_Korea",O1977,IF(Input!F$4="GMH_EU",Q1977,IF(Input!F$4="Skysuper",#REF!,IF(Input!F$4="SkyII",#REF!,IF(Input!F$4="XO-8000",#REF!, "FALSE")))))))</f>
        <v>0</v>
      </c>
      <c r="J1977" s="210" t="s">
        <v>10359</v>
      </c>
      <c r="K1977" s="268">
        <v>0</v>
      </c>
      <c r="L1977" s="270" t="s">
        <v>10359</v>
      </c>
      <c r="M1977" s="270">
        <v>0</v>
      </c>
      <c r="N1977" s="270" t="s">
        <v>10359</v>
      </c>
      <c r="O1977" s="270">
        <v>0</v>
      </c>
      <c r="P1977" s="270" t="s">
        <v>10359</v>
      </c>
      <c r="Q1977" s="270">
        <v>0</v>
      </c>
      <c r="R1977" s="74"/>
      <c r="S1977" s="75" t="str">
        <f t="shared" si="153"/>
        <v>0000</v>
      </c>
      <c r="T1977" s="75" t="str">
        <f t="shared" si="151"/>
        <v>00000000000000000000000000000000</v>
      </c>
      <c r="V1977" s="197"/>
      <c r="W1977" s="75">
        <f t="shared" si="152"/>
        <v>0</v>
      </c>
      <c r="AE1977" s="479"/>
    </row>
    <row r="1978" spans="1:31" s="75" customFormat="1" ht="13.5" x14ac:dyDescent="0.2">
      <c r="A1978" s="211">
        <v>1975</v>
      </c>
      <c r="B1978" s="212" t="s">
        <v>6600</v>
      </c>
      <c r="C1978" s="213" t="s">
        <v>6600</v>
      </c>
      <c r="D1978" s="213" t="s">
        <v>6600</v>
      </c>
      <c r="E1978" s="213" t="s">
        <v>6600</v>
      </c>
      <c r="F1978" s="213" t="s">
        <v>6600</v>
      </c>
      <c r="G1978" s="214" t="s">
        <v>6600</v>
      </c>
      <c r="H1978" s="208" t="str">
        <f>IF(Input!F$4="GMH_OECC",J1978,IF(Input!F$4="GMH_XOEC",L1978,IF(Input!F$4="GMH_Korea",N1978,IF(Input!F$4="GMH_EU",P1978,IF(Input!F$4="Skysuper",#REF!,IF(Input!F$4="SkyII",#REF!,IF(Input!F$4="XO-8000",#REF!, "FALSE")))))))</f>
        <v>00</v>
      </c>
      <c r="I1978" s="209">
        <f>IF(Input!F$4="GMH_OECC",K1978,IF(Input!F$4="GMH_XOEC",M1978,IF(Input!F$4="GMH_Korea",O1978,IF(Input!F$4="GMH_EU",Q1978,IF(Input!F$4="Skysuper",#REF!,IF(Input!F$4="SkyII",#REF!,IF(Input!F$4="XO-8000",#REF!, "FALSE")))))))</f>
        <v>0</v>
      </c>
      <c r="J1978" s="210" t="s">
        <v>10359</v>
      </c>
      <c r="K1978" s="268">
        <v>0</v>
      </c>
      <c r="L1978" s="270" t="s">
        <v>10359</v>
      </c>
      <c r="M1978" s="270">
        <v>0</v>
      </c>
      <c r="N1978" s="270" t="s">
        <v>10359</v>
      </c>
      <c r="O1978" s="270">
        <v>0</v>
      </c>
      <c r="P1978" s="270" t="s">
        <v>10359</v>
      </c>
      <c r="Q1978" s="270">
        <v>0</v>
      </c>
      <c r="R1978" s="74"/>
      <c r="S1978" s="75" t="str">
        <f t="shared" si="153"/>
        <v>0000</v>
      </c>
      <c r="T1978" s="75" t="str">
        <f t="shared" si="151"/>
        <v>00000000000000000000000000000000</v>
      </c>
      <c r="V1978" s="197"/>
      <c r="W1978" s="75">
        <f t="shared" si="152"/>
        <v>0</v>
      </c>
      <c r="AE1978" s="479"/>
    </row>
    <row r="1979" spans="1:31" s="75" customFormat="1" ht="13.5" x14ac:dyDescent="0.2">
      <c r="A1979" s="211">
        <v>1976</v>
      </c>
      <c r="B1979" s="212" t="s">
        <v>6600</v>
      </c>
      <c r="C1979" s="213" t="s">
        <v>6600</v>
      </c>
      <c r="D1979" s="213" t="s">
        <v>6600</v>
      </c>
      <c r="E1979" s="213" t="s">
        <v>6600</v>
      </c>
      <c r="F1979" s="213" t="s">
        <v>6600</v>
      </c>
      <c r="G1979" s="214" t="s">
        <v>6600</v>
      </c>
      <c r="H1979" s="208" t="str">
        <f>IF(Input!F$4="GMH_OECC",J1979,IF(Input!F$4="GMH_XOEC",L1979,IF(Input!F$4="GMH_Korea",N1979,IF(Input!F$4="GMH_EU",P1979,IF(Input!F$4="Skysuper",#REF!,IF(Input!F$4="SkyII",#REF!,IF(Input!F$4="XO-8000",#REF!, "FALSE")))))))</f>
        <v>00</v>
      </c>
      <c r="I1979" s="209">
        <f>IF(Input!F$4="GMH_OECC",K1979,IF(Input!F$4="GMH_XOEC",M1979,IF(Input!F$4="GMH_Korea",O1979,IF(Input!F$4="GMH_EU",Q1979,IF(Input!F$4="Skysuper",#REF!,IF(Input!F$4="SkyII",#REF!,IF(Input!F$4="XO-8000",#REF!, "FALSE")))))))</f>
        <v>0</v>
      </c>
      <c r="J1979" s="210" t="s">
        <v>10359</v>
      </c>
      <c r="K1979" s="268">
        <v>0</v>
      </c>
      <c r="L1979" s="270" t="s">
        <v>10359</v>
      </c>
      <c r="M1979" s="270">
        <v>0</v>
      </c>
      <c r="N1979" s="270" t="s">
        <v>10359</v>
      </c>
      <c r="O1979" s="270">
        <v>0</v>
      </c>
      <c r="P1979" s="270" t="s">
        <v>10359</v>
      </c>
      <c r="Q1979" s="270">
        <v>0</v>
      </c>
      <c r="R1979" s="74"/>
      <c r="S1979" s="75" t="str">
        <f t="shared" si="153"/>
        <v>0000</v>
      </c>
      <c r="T1979" s="75" t="str">
        <f t="shared" si="151"/>
        <v>00000000000000000000000000000000</v>
      </c>
      <c r="V1979" s="197"/>
      <c r="W1979" s="75">
        <f t="shared" si="152"/>
        <v>0</v>
      </c>
      <c r="AE1979" s="479"/>
    </row>
    <row r="1980" spans="1:31" s="75" customFormat="1" ht="13.5" x14ac:dyDescent="0.2">
      <c r="A1980" s="211">
        <v>1977</v>
      </c>
      <c r="B1980" s="212" t="s">
        <v>6600</v>
      </c>
      <c r="C1980" s="213" t="s">
        <v>6600</v>
      </c>
      <c r="D1980" s="213" t="s">
        <v>6600</v>
      </c>
      <c r="E1980" s="213" t="s">
        <v>6600</v>
      </c>
      <c r="F1980" s="213" t="s">
        <v>6600</v>
      </c>
      <c r="G1980" s="214" t="s">
        <v>6600</v>
      </c>
      <c r="H1980" s="208" t="str">
        <f>IF(Input!F$4="GMH_OECC",J1980,IF(Input!F$4="GMH_XOEC",L1980,IF(Input!F$4="GMH_Korea",N1980,IF(Input!F$4="GMH_EU",P1980,IF(Input!F$4="Skysuper",#REF!,IF(Input!F$4="SkyII",#REF!,IF(Input!F$4="XO-8000",#REF!, "FALSE")))))))</f>
        <v>00</v>
      </c>
      <c r="I1980" s="209">
        <f>IF(Input!F$4="GMH_OECC",K1980,IF(Input!F$4="GMH_XOEC",M1980,IF(Input!F$4="GMH_Korea",O1980,IF(Input!F$4="GMH_EU",Q1980,IF(Input!F$4="Skysuper",#REF!,IF(Input!F$4="SkyII",#REF!,IF(Input!F$4="XO-8000",#REF!, "FALSE")))))))</f>
        <v>0</v>
      </c>
      <c r="J1980" s="210" t="s">
        <v>10359</v>
      </c>
      <c r="K1980" s="268">
        <v>0</v>
      </c>
      <c r="L1980" s="270" t="s">
        <v>10359</v>
      </c>
      <c r="M1980" s="270">
        <v>0</v>
      </c>
      <c r="N1980" s="270" t="s">
        <v>10359</v>
      </c>
      <c r="O1980" s="270">
        <v>0</v>
      </c>
      <c r="P1980" s="270" t="s">
        <v>10359</v>
      </c>
      <c r="Q1980" s="270">
        <v>0</v>
      </c>
      <c r="R1980" s="74"/>
      <c r="S1980" s="75" t="str">
        <f t="shared" si="153"/>
        <v>0000</v>
      </c>
      <c r="T1980" s="75" t="str">
        <f t="shared" si="151"/>
        <v>00000000000000000000000000000000</v>
      </c>
      <c r="V1980" s="197"/>
      <c r="W1980" s="75">
        <f t="shared" si="152"/>
        <v>0</v>
      </c>
      <c r="AE1980" s="479"/>
    </row>
    <row r="1981" spans="1:31" s="75" customFormat="1" ht="13.5" x14ac:dyDescent="0.2">
      <c r="A1981" s="211">
        <v>1978</v>
      </c>
      <c r="B1981" s="212" t="s">
        <v>6600</v>
      </c>
      <c r="C1981" s="213" t="s">
        <v>6600</v>
      </c>
      <c r="D1981" s="213" t="s">
        <v>6600</v>
      </c>
      <c r="E1981" s="213" t="s">
        <v>6600</v>
      </c>
      <c r="F1981" s="213" t="s">
        <v>6600</v>
      </c>
      <c r="G1981" s="214" t="s">
        <v>6600</v>
      </c>
      <c r="H1981" s="208" t="str">
        <f>IF(Input!F$4="GMH_OECC",J1981,IF(Input!F$4="GMH_XOEC",L1981,IF(Input!F$4="GMH_Korea",N1981,IF(Input!F$4="GMH_EU",P1981,IF(Input!F$4="Skysuper",#REF!,IF(Input!F$4="SkyII",#REF!,IF(Input!F$4="XO-8000",#REF!, "FALSE")))))))</f>
        <v>00</v>
      </c>
      <c r="I1981" s="209">
        <f>IF(Input!F$4="GMH_OECC",K1981,IF(Input!F$4="GMH_XOEC",M1981,IF(Input!F$4="GMH_Korea",O1981,IF(Input!F$4="GMH_EU",Q1981,IF(Input!F$4="Skysuper",#REF!,IF(Input!F$4="SkyII",#REF!,IF(Input!F$4="XO-8000",#REF!, "FALSE")))))))</f>
        <v>0</v>
      </c>
      <c r="J1981" s="210" t="s">
        <v>10359</v>
      </c>
      <c r="K1981" s="268">
        <v>0</v>
      </c>
      <c r="L1981" s="270" t="s">
        <v>10359</v>
      </c>
      <c r="M1981" s="270">
        <v>0</v>
      </c>
      <c r="N1981" s="270" t="s">
        <v>10359</v>
      </c>
      <c r="O1981" s="270">
        <v>0</v>
      </c>
      <c r="P1981" s="270" t="s">
        <v>10359</v>
      </c>
      <c r="Q1981" s="270">
        <v>0</v>
      </c>
      <c r="R1981" s="74"/>
      <c r="S1981" s="75" t="str">
        <f t="shared" si="153"/>
        <v>0000</v>
      </c>
      <c r="T1981" s="75" t="str">
        <f t="shared" si="151"/>
        <v>00000000000000000000000000000000</v>
      </c>
      <c r="V1981" s="197"/>
      <c r="W1981" s="75">
        <f t="shared" si="152"/>
        <v>0</v>
      </c>
      <c r="AE1981" s="479"/>
    </row>
    <row r="1982" spans="1:31" s="75" customFormat="1" ht="13.5" x14ac:dyDescent="0.2">
      <c r="A1982" s="211">
        <v>1979</v>
      </c>
      <c r="B1982" s="212" t="s">
        <v>6600</v>
      </c>
      <c r="C1982" s="213" t="s">
        <v>6600</v>
      </c>
      <c r="D1982" s="213" t="s">
        <v>6600</v>
      </c>
      <c r="E1982" s="213" t="s">
        <v>6600</v>
      </c>
      <c r="F1982" s="213" t="s">
        <v>6600</v>
      </c>
      <c r="G1982" s="214" t="s">
        <v>6600</v>
      </c>
      <c r="H1982" s="208" t="str">
        <f>IF(Input!F$4="GMH_OECC",J1982,IF(Input!F$4="GMH_XOEC",L1982,IF(Input!F$4="GMH_Korea",N1982,IF(Input!F$4="GMH_EU",P1982,IF(Input!F$4="Skysuper",#REF!,IF(Input!F$4="SkyII",#REF!,IF(Input!F$4="XO-8000",#REF!, "FALSE")))))))</f>
        <v>00</v>
      </c>
      <c r="I1982" s="209">
        <f>IF(Input!F$4="GMH_OECC",K1982,IF(Input!F$4="GMH_XOEC",M1982,IF(Input!F$4="GMH_Korea",O1982,IF(Input!F$4="GMH_EU",Q1982,IF(Input!F$4="Skysuper",#REF!,IF(Input!F$4="SkyII",#REF!,IF(Input!F$4="XO-8000",#REF!, "FALSE")))))))</f>
        <v>0</v>
      </c>
      <c r="J1982" s="210" t="s">
        <v>10359</v>
      </c>
      <c r="K1982" s="268">
        <v>0</v>
      </c>
      <c r="L1982" s="270" t="s">
        <v>10359</v>
      </c>
      <c r="M1982" s="270">
        <v>0</v>
      </c>
      <c r="N1982" s="270" t="s">
        <v>10359</v>
      </c>
      <c r="O1982" s="270">
        <v>0</v>
      </c>
      <c r="P1982" s="270" t="s">
        <v>10359</v>
      </c>
      <c r="Q1982" s="270">
        <v>0</v>
      </c>
      <c r="R1982" s="74"/>
      <c r="S1982" s="75" t="str">
        <f t="shared" si="153"/>
        <v>0000</v>
      </c>
      <c r="T1982" s="75" t="str">
        <f t="shared" si="151"/>
        <v>00000000000000000000000000000000</v>
      </c>
      <c r="V1982" s="197"/>
      <c r="W1982" s="75">
        <f t="shared" si="152"/>
        <v>0</v>
      </c>
      <c r="AE1982" s="479"/>
    </row>
    <row r="1983" spans="1:31" s="75" customFormat="1" ht="13.5" x14ac:dyDescent="0.2">
      <c r="A1983" s="211">
        <v>1980</v>
      </c>
      <c r="B1983" s="212" t="s">
        <v>6600</v>
      </c>
      <c r="C1983" s="213" t="s">
        <v>6600</v>
      </c>
      <c r="D1983" s="213" t="s">
        <v>6600</v>
      </c>
      <c r="E1983" s="213" t="s">
        <v>6600</v>
      </c>
      <c r="F1983" s="213" t="s">
        <v>6600</v>
      </c>
      <c r="G1983" s="214" t="s">
        <v>6600</v>
      </c>
      <c r="H1983" s="208" t="str">
        <f>IF(Input!F$4="GMH_OECC",J1983,IF(Input!F$4="GMH_XOEC",L1983,IF(Input!F$4="GMH_Korea",N1983,IF(Input!F$4="GMH_EU",P1983,IF(Input!F$4="Skysuper",#REF!,IF(Input!F$4="SkyII",#REF!,IF(Input!F$4="XO-8000",#REF!, "FALSE")))))))</f>
        <v>00</v>
      </c>
      <c r="I1983" s="209">
        <f>IF(Input!F$4="GMH_OECC",K1983,IF(Input!F$4="GMH_XOEC",M1983,IF(Input!F$4="GMH_Korea",O1983,IF(Input!F$4="GMH_EU",Q1983,IF(Input!F$4="Skysuper",#REF!,IF(Input!F$4="SkyII",#REF!,IF(Input!F$4="XO-8000",#REF!, "FALSE")))))))</f>
        <v>0</v>
      </c>
      <c r="J1983" s="210" t="s">
        <v>10359</v>
      </c>
      <c r="K1983" s="268">
        <v>0</v>
      </c>
      <c r="L1983" s="270" t="s">
        <v>10359</v>
      </c>
      <c r="M1983" s="270">
        <v>0</v>
      </c>
      <c r="N1983" s="270" t="s">
        <v>10359</v>
      </c>
      <c r="O1983" s="270">
        <v>0</v>
      </c>
      <c r="P1983" s="270" t="s">
        <v>10359</v>
      </c>
      <c r="Q1983" s="270">
        <v>0</v>
      </c>
      <c r="R1983" s="74"/>
      <c r="S1983" s="75" t="str">
        <f t="shared" si="153"/>
        <v>0000</v>
      </c>
      <c r="T1983" s="75" t="str">
        <f t="shared" si="151"/>
        <v>00000000000000000000000000000000</v>
      </c>
      <c r="V1983" s="197"/>
      <c r="W1983" s="75">
        <f t="shared" si="152"/>
        <v>0</v>
      </c>
      <c r="AE1983" s="479"/>
    </row>
    <row r="1984" spans="1:31" s="75" customFormat="1" ht="13.5" x14ac:dyDescent="0.2">
      <c r="A1984" s="211">
        <v>1981</v>
      </c>
      <c r="B1984" s="212" t="s">
        <v>6600</v>
      </c>
      <c r="C1984" s="213" t="s">
        <v>6600</v>
      </c>
      <c r="D1984" s="213" t="s">
        <v>6600</v>
      </c>
      <c r="E1984" s="213" t="s">
        <v>6600</v>
      </c>
      <c r="F1984" s="213" t="s">
        <v>6600</v>
      </c>
      <c r="G1984" s="214" t="s">
        <v>6600</v>
      </c>
      <c r="H1984" s="208" t="str">
        <f>IF(Input!F$4="GMH_OECC",J1984,IF(Input!F$4="GMH_XOEC",L1984,IF(Input!F$4="GMH_Korea",N1984,IF(Input!F$4="GMH_EU",P1984,IF(Input!F$4="Skysuper",#REF!,IF(Input!F$4="SkyII",#REF!,IF(Input!F$4="XO-8000",#REF!, "FALSE")))))))</f>
        <v>00</v>
      </c>
      <c r="I1984" s="209">
        <f>IF(Input!F$4="GMH_OECC",K1984,IF(Input!F$4="GMH_XOEC",M1984,IF(Input!F$4="GMH_Korea",O1984,IF(Input!F$4="GMH_EU",Q1984,IF(Input!F$4="Skysuper",#REF!,IF(Input!F$4="SkyII",#REF!,IF(Input!F$4="XO-8000",#REF!, "FALSE")))))))</f>
        <v>0</v>
      </c>
      <c r="J1984" s="210" t="s">
        <v>10359</v>
      </c>
      <c r="K1984" s="268">
        <v>0</v>
      </c>
      <c r="L1984" s="270" t="s">
        <v>10359</v>
      </c>
      <c r="M1984" s="270">
        <v>0</v>
      </c>
      <c r="N1984" s="270" t="s">
        <v>10359</v>
      </c>
      <c r="O1984" s="270">
        <v>0</v>
      </c>
      <c r="P1984" s="270" t="s">
        <v>10359</v>
      </c>
      <c r="Q1984" s="270">
        <v>0</v>
      </c>
      <c r="R1984" s="74"/>
      <c r="S1984" s="75" t="str">
        <f t="shared" si="153"/>
        <v>0000</v>
      </c>
      <c r="T1984" s="75" t="str">
        <f t="shared" si="151"/>
        <v>00000000000000000000000000000000</v>
      </c>
      <c r="V1984" s="197"/>
      <c r="W1984" s="75">
        <f t="shared" si="152"/>
        <v>0</v>
      </c>
      <c r="AE1984" s="479"/>
    </row>
    <row r="1985" spans="1:31" s="75" customFormat="1" ht="13.5" x14ac:dyDescent="0.2">
      <c r="A1985" s="211">
        <v>1982</v>
      </c>
      <c r="B1985" s="212" t="s">
        <v>6600</v>
      </c>
      <c r="C1985" s="213" t="s">
        <v>6600</v>
      </c>
      <c r="D1985" s="213" t="s">
        <v>6600</v>
      </c>
      <c r="E1985" s="213" t="s">
        <v>6600</v>
      </c>
      <c r="F1985" s="213" t="s">
        <v>6600</v>
      </c>
      <c r="G1985" s="214" t="s">
        <v>6600</v>
      </c>
      <c r="H1985" s="208" t="str">
        <f>IF(Input!F$4="GMH_OECC",J1985,IF(Input!F$4="GMH_XOEC",L1985,IF(Input!F$4="GMH_Korea",N1985,IF(Input!F$4="GMH_EU",P1985,IF(Input!F$4="Skysuper",#REF!,IF(Input!F$4="SkyII",#REF!,IF(Input!F$4="XO-8000",#REF!, "FALSE")))))))</f>
        <v>00</v>
      </c>
      <c r="I1985" s="209">
        <f>IF(Input!F$4="GMH_OECC",K1985,IF(Input!F$4="GMH_XOEC",M1985,IF(Input!F$4="GMH_Korea",O1985,IF(Input!F$4="GMH_EU",Q1985,IF(Input!F$4="Skysuper",#REF!,IF(Input!F$4="SkyII",#REF!,IF(Input!F$4="XO-8000",#REF!, "FALSE")))))))</f>
        <v>0</v>
      </c>
      <c r="J1985" s="210" t="s">
        <v>10359</v>
      </c>
      <c r="K1985" s="268">
        <v>0</v>
      </c>
      <c r="L1985" s="270" t="s">
        <v>10359</v>
      </c>
      <c r="M1985" s="270">
        <v>0</v>
      </c>
      <c r="N1985" s="270" t="s">
        <v>10359</v>
      </c>
      <c r="O1985" s="270">
        <v>0</v>
      </c>
      <c r="P1985" s="270" t="s">
        <v>10359</v>
      </c>
      <c r="Q1985" s="270">
        <v>0</v>
      </c>
      <c r="R1985" s="74"/>
      <c r="S1985" s="75" t="str">
        <f t="shared" si="153"/>
        <v>0000</v>
      </c>
      <c r="T1985" s="75" t="str">
        <f t="shared" si="151"/>
        <v>00000000000000000000000000000000</v>
      </c>
      <c r="V1985" s="197"/>
      <c r="W1985" s="75">
        <f t="shared" si="152"/>
        <v>0</v>
      </c>
      <c r="AE1985" s="479"/>
    </row>
    <row r="1986" spans="1:31" s="75" customFormat="1" ht="13.5" x14ac:dyDescent="0.2">
      <c r="A1986" s="211">
        <v>1983</v>
      </c>
      <c r="B1986" s="212" t="s">
        <v>6600</v>
      </c>
      <c r="C1986" s="213" t="s">
        <v>6600</v>
      </c>
      <c r="D1986" s="213" t="s">
        <v>6600</v>
      </c>
      <c r="E1986" s="213" t="s">
        <v>6600</v>
      </c>
      <c r="F1986" s="213" t="s">
        <v>6600</v>
      </c>
      <c r="G1986" s="214" t="s">
        <v>6600</v>
      </c>
      <c r="H1986" s="208" t="str">
        <f>IF(Input!F$4="GMH_OECC",J1986,IF(Input!F$4="GMH_XOEC",L1986,IF(Input!F$4="GMH_Korea",N1986,IF(Input!F$4="GMH_EU",P1986,IF(Input!F$4="Skysuper",#REF!,IF(Input!F$4="SkyII",#REF!,IF(Input!F$4="XO-8000",#REF!, "FALSE")))))))</f>
        <v>00</v>
      </c>
      <c r="I1986" s="209">
        <f>IF(Input!F$4="GMH_OECC",K1986,IF(Input!F$4="GMH_XOEC",M1986,IF(Input!F$4="GMH_Korea",O1986,IF(Input!F$4="GMH_EU",Q1986,IF(Input!F$4="Skysuper",#REF!,IF(Input!F$4="SkyII",#REF!,IF(Input!F$4="XO-8000",#REF!, "FALSE")))))))</f>
        <v>0</v>
      </c>
      <c r="J1986" s="210" t="s">
        <v>10359</v>
      </c>
      <c r="K1986" s="268">
        <v>0</v>
      </c>
      <c r="L1986" s="270" t="s">
        <v>10359</v>
      </c>
      <c r="M1986" s="270">
        <v>0</v>
      </c>
      <c r="N1986" s="270" t="s">
        <v>10359</v>
      </c>
      <c r="O1986" s="270">
        <v>0</v>
      </c>
      <c r="P1986" s="270" t="s">
        <v>10359</v>
      </c>
      <c r="Q1986" s="270">
        <v>0</v>
      </c>
      <c r="R1986" s="74"/>
      <c r="S1986" s="75" t="str">
        <f t="shared" si="153"/>
        <v>0000</v>
      </c>
      <c r="T1986" s="75" t="str">
        <f t="shared" si="151"/>
        <v>00000000000000000000000000000000</v>
      </c>
      <c r="V1986" s="197"/>
      <c r="W1986" s="75">
        <f t="shared" si="152"/>
        <v>0</v>
      </c>
      <c r="AE1986" s="479"/>
    </row>
    <row r="1987" spans="1:31" s="75" customFormat="1" ht="13.5" x14ac:dyDescent="0.2">
      <c r="A1987" s="211">
        <v>1984</v>
      </c>
      <c r="B1987" s="212" t="s">
        <v>6600</v>
      </c>
      <c r="C1987" s="213" t="s">
        <v>6600</v>
      </c>
      <c r="D1987" s="213" t="s">
        <v>6600</v>
      </c>
      <c r="E1987" s="213" t="s">
        <v>6600</v>
      </c>
      <c r="F1987" s="213" t="s">
        <v>6600</v>
      </c>
      <c r="G1987" s="214" t="s">
        <v>6600</v>
      </c>
      <c r="H1987" s="208" t="str">
        <f>IF(Input!F$4="GMH_OECC",J1987,IF(Input!F$4="GMH_XOEC",L1987,IF(Input!F$4="GMH_Korea",N1987,IF(Input!F$4="GMH_EU",P1987,IF(Input!F$4="Skysuper",#REF!,IF(Input!F$4="SkyII",#REF!,IF(Input!F$4="XO-8000",#REF!, "FALSE")))))))</f>
        <v>00</v>
      </c>
      <c r="I1987" s="209">
        <f>IF(Input!F$4="GMH_OECC",K1987,IF(Input!F$4="GMH_XOEC",M1987,IF(Input!F$4="GMH_Korea",O1987,IF(Input!F$4="GMH_EU",Q1987,IF(Input!F$4="Skysuper",#REF!,IF(Input!F$4="SkyII",#REF!,IF(Input!F$4="XO-8000",#REF!, "FALSE")))))))</f>
        <v>0</v>
      </c>
      <c r="J1987" s="210" t="s">
        <v>10359</v>
      </c>
      <c r="K1987" s="268">
        <v>0</v>
      </c>
      <c r="L1987" s="270" t="s">
        <v>10359</v>
      </c>
      <c r="M1987" s="270">
        <v>0</v>
      </c>
      <c r="N1987" s="270" t="s">
        <v>10359</v>
      </c>
      <c r="O1987" s="270">
        <v>0</v>
      </c>
      <c r="P1987" s="270" t="s">
        <v>10359</v>
      </c>
      <c r="Q1987" s="270">
        <v>0</v>
      </c>
      <c r="R1987" s="74"/>
      <c r="S1987" s="75" t="str">
        <f t="shared" si="153"/>
        <v>0000</v>
      </c>
      <c r="T1987" s="75" t="str">
        <f t="shared" si="151"/>
        <v>00000000000000000000000000000000</v>
      </c>
      <c r="V1987" s="197"/>
      <c r="W1987" s="75">
        <f t="shared" si="152"/>
        <v>0</v>
      </c>
      <c r="AE1987" s="479"/>
    </row>
    <row r="1988" spans="1:31" s="75" customFormat="1" ht="13.5" x14ac:dyDescent="0.2">
      <c r="A1988" s="211">
        <v>1985</v>
      </c>
      <c r="B1988" s="212" t="s">
        <v>6600</v>
      </c>
      <c r="C1988" s="213" t="s">
        <v>6600</v>
      </c>
      <c r="D1988" s="213" t="s">
        <v>6600</v>
      </c>
      <c r="E1988" s="213" t="s">
        <v>6600</v>
      </c>
      <c r="F1988" s="213" t="s">
        <v>6600</v>
      </c>
      <c r="G1988" s="214" t="s">
        <v>6600</v>
      </c>
      <c r="H1988" s="208" t="str">
        <f>IF(Input!F$4="GMH_OECC",J1988,IF(Input!F$4="GMH_XOEC",L1988,IF(Input!F$4="GMH_Korea",N1988,IF(Input!F$4="GMH_EU",P1988,IF(Input!F$4="Skysuper",#REF!,IF(Input!F$4="SkyII",#REF!,IF(Input!F$4="XO-8000",#REF!, "FALSE")))))))</f>
        <v>00</v>
      </c>
      <c r="I1988" s="209">
        <f>IF(Input!F$4="GMH_OECC",K1988,IF(Input!F$4="GMH_XOEC",M1988,IF(Input!F$4="GMH_Korea",O1988,IF(Input!F$4="GMH_EU",Q1988,IF(Input!F$4="Skysuper",#REF!,IF(Input!F$4="SkyII",#REF!,IF(Input!F$4="XO-8000",#REF!, "FALSE")))))))</f>
        <v>0</v>
      </c>
      <c r="J1988" s="210" t="s">
        <v>10359</v>
      </c>
      <c r="K1988" s="268">
        <v>0</v>
      </c>
      <c r="L1988" s="270" t="s">
        <v>10359</v>
      </c>
      <c r="M1988" s="270">
        <v>0</v>
      </c>
      <c r="N1988" s="270" t="s">
        <v>10359</v>
      </c>
      <c r="O1988" s="270">
        <v>0</v>
      </c>
      <c r="P1988" s="270" t="s">
        <v>10359</v>
      </c>
      <c r="Q1988" s="270">
        <v>0</v>
      </c>
      <c r="R1988" s="74"/>
      <c r="S1988" s="75" t="str">
        <f t="shared" si="153"/>
        <v>0000</v>
      </c>
      <c r="T1988" s="75" t="str">
        <f t="shared" ref="T1988:T2051" si="154">CONCATENATE(S1988,S1989,S1990,S1991,S1992,S1993,S1994,S1995)</f>
        <v>00000000000000000000000000000000</v>
      </c>
      <c r="V1988" s="197"/>
      <c r="W1988" s="75">
        <f t="shared" si="152"/>
        <v>0</v>
      </c>
      <c r="AE1988" s="479"/>
    </row>
    <row r="1989" spans="1:31" s="75" customFormat="1" ht="13.5" x14ac:dyDescent="0.2">
      <c r="A1989" s="211">
        <v>1986</v>
      </c>
      <c r="B1989" s="212" t="s">
        <v>6600</v>
      </c>
      <c r="C1989" s="213" t="s">
        <v>6600</v>
      </c>
      <c r="D1989" s="213" t="s">
        <v>6600</v>
      </c>
      <c r="E1989" s="213" t="s">
        <v>6600</v>
      </c>
      <c r="F1989" s="213" t="s">
        <v>6600</v>
      </c>
      <c r="G1989" s="214" t="s">
        <v>6600</v>
      </c>
      <c r="H1989" s="208" t="str">
        <f>IF(Input!F$4="GMH_OECC",J1989,IF(Input!F$4="GMH_XOEC",L1989,IF(Input!F$4="GMH_Korea",N1989,IF(Input!F$4="GMH_EU",P1989,IF(Input!F$4="Skysuper",#REF!,IF(Input!F$4="SkyII",#REF!,IF(Input!F$4="XO-8000",#REF!, "FALSE")))))))</f>
        <v>00</v>
      </c>
      <c r="I1989" s="209">
        <f>IF(Input!F$4="GMH_OECC",K1989,IF(Input!F$4="GMH_XOEC",M1989,IF(Input!F$4="GMH_Korea",O1989,IF(Input!F$4="GMH_EU",Q1989,IF(Input!F$4="Skysuper",#REF!,IF(Input!F$4="SkyII",#REF!,IF(Input!F$4="XO-8000",#REF!, "FALSE")))))))</f>
        <v>0</v>
      </c>
      <c r="J1989" s="210" t="s">
        <v>10359</v>
      </c>
      <c r="K1989" s="268">
        <v>0</v>
      </c>
      <c r="L1989" s="270" t="s">
        <v>10359</v>
      </c>
      <c r="M1989" s="270">
        <v>0</v>
      </c>
      <c r="N1989" s="270" t="s">
        <v>10359</v>
      </c>
      <c r="O1989" s="270">
        <v>0</v>
      </c>
      <c r="P1989" s="270" t="s">
        <v>10359</v>
      </c>
      <c r="Q1989" s="270">
        <v>0</v>
      </c>
      <c r="R1989" s="74"/>
      <c r="S1989" s="75" t="str">
        <f t="shared" si="153"/>
        <v>0000</v>
      </c>
      <c r="T1989" s="75" t="str">
        <f t="shared" si="154"/>
        <v>00000000000000000000000000000000</v>
      </c>
      <c r="V1989" s="197"/>
      <c r="W1989" s="75">
        <f t="shared" si="152"/>
        <v>0</v>
      </c>
      <c r="AE1989" s="479"/>
    </row>
    <row r="1990" spans="1:31" s="75" customFormat="1" ht="13.5" x14ac:dyDescent="0.2">
      <c r="A1990" s="211">
        <v>1987</v>
      </c>
      <c r="B1990" s="212" t="s">
        <v>6600</v>
      </c>
      <c r="C1990" s="213" t="s">
        <v>6600</v>
      </c>
      <c r="D1990" s="213" t="s">
        <v>6600</v>
      </c>
      <c r="E1990" s="213" t="s">
        <v>6600</v>
      </c>
      <c r="F1990" s="213" t="s">
        <v>6600</v>
      </c>
      <c r="G1990" s="214" t="s">
        <v>6600</v>
      </c>
      <c r="H1990" s="208" t="str">
        <f>IF(Input!F$4="GMH_OECC",J1990,IF(Input!F$4="GMH_XOEC",L1990,IF(Input!F$4="GMH_Korea",N1990,IF(Input!F$4="GMH_EU",P1990,IF(Input!F$4="Skysuper",#REF!,IF(Input!F$4="SkyII",#REF!,IF(Input!F$4="XO-8000",#REF!, "FALSE")))))))</f>
        <v>00</v>
      </c>
      <c r="I1990" s="209">
        <f>IF(Input!F$4="GMH_OECC",K1990,IF(Input!F$4="GMH_XOEC",M1990,IF(Input!F$4="GMH_Korea",O1990,IF(Input!F$4="GMH_EU",Q1990,IF(Input!F$4="Skysuper",#REF!,IF(Input!F$4="SkyII",#REF!,IF(Input!F$4="XO-8000",#REF!, "FALSE")))))))</f>
        <v>0</v>
      </c>
      <c r="J1990" s="210" t="s">
        <v>10359</v>
      </c>
      <c r="K1990" s="268">
        <v>0</v>
      </c>
      <c r="L1990" s="270" t="s">
        <v>10359</v>
      </c>
      <c r="M1990" s="270">
        <v>0</v>
      </c>
      <c r="N1990" s="270" t="s">
        <v>10359</v>
      </c>
      <c r="O1990" s="270">
        <v>0</v>
      </c>
      <c r="P1990" s="270" t="s">
        <v>10359</v>
      </c>
      <c r="Q1990" s="270">
        <v>0</v>
      </c>
      <c r="R1990" s="74"/>
      <c r="S1990" s="75" t="str">
        <f t="shared" si="153"/>
        <v>0000</v>
      </c>
      <c r="T1990" s="75" t="str">
        <f t="shared" si="154"/>
        <v>00000000000000000000000000000000</v>
      </c>
      <c r="V1990" s="197"/>
      <c r="W1990" s="75">
        <f t="shared" ref="W1990:W2053" si="155">HEX2DEC(RIGHT(S1990,2))+HEX2DEC(RIGHT(S1991,2))+HEX2DEC(RIGHT(S1992,2))+HEX2DEC(RIGHT(S1993,2))+HEX2DEC(LEFT(S1990,2))+HEX2DEC(LEFT(S1991,2))+HEX2DEC(LEFT(S1992,2))+HEX2DEC(LEFT(S1993,2))+HEX2DEC(RIGHT(S1994,2))+HEX2DEC(RIGHT(S1995,2))+HEX2DEC(RIGHT(S1996,2))+HEX2DEC(RIGHT(S1997,2))+HEX2DEC(LEFT(S1994,2))+HEX2DEC(LEFT(S1995,2))+HEX2DEC(LEFT(S1996,2))+HEX2DEC(LEFT(S1997,2))</f>
        <v>0</v>
      </c>
      <c r="AE1990" s="479"/>
    </row>
    <row r="1991" spans="1:31" s="75" customFormat="1" ht="13.5" x14ac:dyDescent="0.2">
      <c r="A1991" s="211">
        <v>1988</v>
      </c>
      <c r="B1991" s="212" t="s">
        <v>6600</v>
      </c>
      <c r="C1991" s="213" t="s">
        <v>6600</v>
      </c>
      <c r="D1991" s="213" t="s">
        <v>6600</v>
      </c>
      <c r="E1991" s="213" t="s">
        <v>6600</v>
      </c>
      <c r="F1991" s="213" t="s">
        <v>6600</v>
      </c>
      <c r="G1991" s="214" t="s">
        <v>6600</v>
      </c>
      <c r="H1991" s="208" t="str">
        <f>IF(Input!F$4="GMH_OECC",J1991,IF(Input!F$4="GMH_XOEC",L1991,IF(Input!F$4="GMH_Korea",N1991,IF(Input!F$4="GMH_EU",P1991,IF(Input!F$4="Skysuper",#REF!,IF(Input!F$4="SkyII",#REF!,IF(Input!F$4="XO-8000",#REF!, "FALSE")))))))</f>
        <v>00</v>
      </c>
      <c r="I1991" s="209">
        <f>IF(Input!F$4="GMH_OECC",K1991,IF(Input!F$4="GMH_XOEC",M1991,IF(Input!F$4="GMH_Korea",O1991,IF(Input!F$4="GMH_EU",Q1991,IF(Input!F$4="Skysuper",#REF!,IF(Input!F$4="SkyII",#REF!,IF(Input!F$4="XO-8000",#REF!, "FALSE")))))))</f>
        <v>0</v>
      </c>
      <c r="J1991" s="210" t="s">
        <v>10359</v>
      </c>
      <c r="K1991" s="268">
        <v>0</v>
      </c>
      <c r="L1991" s="270" t="s">
        <v>10359</v>
      </c>
      <c r="M1991" s="270">
        <v>0</v>
      </c>
      <c r="N1991" s="270" t="s">
        <v>10359</v>
      </c>
      <c r="O1991" s="270">
        <v>0</v>
      </c>
      <c r="P1991" s="270" t="s">
        <v>10359</v>
      </c>
      <c r="Q1991" s="270">
        <v>0</v>
      </c>
      <c r="R1991" s="74"/>
      <c r="S1991" s="75" t="str">
        <f t="shared" si="153"/>
        <v>0000</v>
      </c>
      <c r="T1991" s="75" t="str">
        <f t="shared" si="154"/>
        <v>00000000000000000000000000000000</v>
      </c>
      <c r="V1991" s="197"/>
      <c r="W1991" s="75">
        <f t="shared" si="155"/>
        <v>0</v>
      </c>
      <c r="AE1991" s="479"/>
    </row>
    <row r="1992" spans="1:31" s="75" customFormat="1" ht="13.5" x14ac:dyDescent="0.2">
      <c r="A1992" s="211">
        <v>1989</v>
      </c>
      <c r="B1992" s="212" t="s">
        <v>6600</v>
      </c>
      <c r="C1992" s="213" t="s">
        <v>6600</v>
      </c>
      <c r="D1992" s="213" t="s">
        <v>6600</v>
      </c>
      <c r="E1992" s="213" t="s">
        <v>6600</v>
      </c>
      <c r="F1992" s="213" t="s">
        <v>6600</v>
      </c>
      <c r="G1992" s="214" t="s">
        <v>6600</v>
      </c>
      <c r="H1992" s="208" t="str">
        <f>IF(Input!F$4="GMH_OECC",J1992,IF(Input!F$4="GMH_XOEC",L1992,IF(Input!F$4="GMH_Korea",N1992,IF(Input!F$4="GMH_EU",P1992,IF(Input!F$4="Skysuper",#REF!,IF(Input!F$4="SkyII",#REF!,IF(Input!F$4="XO-8000",#REF!, "FALSE")))))))</f>
        <v>00</v>
      </c>
      <c r="I1992" s="209">
        <f>IF(Input!F$4="GMH_OECC",K1992,IF(Input!F$4="GMH_XOEC",M1992,IF(Input!F$4="GMH_Korea",O1992,IF(Input!F$4="GMH_EU",Q1992,IF(Input!F$4="Skysuper",#REF!,IF(Input!F$4="SkyII",#REF!,IF(Input!F$4="XO-8000",#REF!, "FALSE")))))))</f>
        <v>0</v>
      </c>
      <c r="J1992" s="210" t="s">
        <v>10359</v>
      </c>
      <c r="K1992" s="268">
        <v>0</v>
      </c>
      <c r="L1992" s="270" t="s">
        <v>10359</v>
      </c>
      <c r="M1992" s="270">
        <v>0</v>
      </c>
      <c r="N1992" s="270" t="s">
        <v>10359</v>
      </c>
      <c r="O1992" s="270">
        <v>0</v>
      </c>
      <c r="P1992" s="270" t="s">
        <v>10359</v>
      </c>
      <c r="Q1992" s="270">
        <v>0</v>
      </c>
      <c r="R1992" s="74"/>
      <c r="S1992" s="75" t="str">
        <f t="shared" si="153"/>
        <v>0000</v>
      </c>
      <c r="T1992" s="75" t="str">
        <f t="shared" si="154"/>
        <v>00000000000000000000000000000000</v>
      </c>
      <c r="V1992" s="197"/>
      <c r="W1992" s="75">
        <f t="shared" si="155"/>
        <v>0</v>
      </c>
      <c r="AE1992" s="479"/>
    </row>
    <row r="1993" spans="1:31" s="75" customFormat="1" ht="13.5" x14ac:dyDescent="0.2">
      <c r="A1993" s="211">
        <v>1990</v>
      </c>
      <c r="B1993" s="212" t="s">
        <v>6600</v>
      </c>
      <c r="C1993" s="213" t="s">
        <v>6600</v>
      </c>
      <c r="D1993" s="213" t="s">
        <v>6600</v>
      </c>
      <c r="E1993" s="213" t="s">
        <v>6600</v>
      </c>
      <c r="F1993" s="213" t="s">
        <v>6600</v>
      </c>
      <c r="G1993" s="214" t="s">
        <v>6600</v>
      </c>
      <c r="H1993" s="208" t="str">
        <f>IF(Input!F$4="GMH_OECC",J1993,IF(Input!F$4="GMH_XOEC",L1993,IF(Input!F$4="GMH_Korea",N1993,IF(Input!F$4="GMH_EU",P1993,IF(Input!F$4="Skysuper",#REF!,IF(Input!F$4="SkyII",#REF!,IF(Input!F$4="XO-8000",#REF!, "FALSE")))))))</f>
        <v>00</v>
      </c>
      <c r="I1993" s="209">
        <f>IF(Input!F$4="GMH_OECC",K1993,IF(Input!F$4="GMH_XOEC",M1993,IF(Input!F$4="GMH_Korea",O1993,IF(Input!F$4="GMH_EU",Q1993,IF(Input!F$4="Skysuper",#REF!,IF(Input!F$4="SkyII",#REF!,IF(Input!F$4="XO-8000",#REF!, "FALSE")))))))</f>
        <v>0</v>
      </c>
      <c r="J1993" s="210" t="s">
        <v>10359</v>
      </c>
      <c r="K1993" s="268">
        <v>0</v>
      </c>
      <c r="L1993" s="270" t="s">
        <v>10359</v>
      </c>
      <c r="M1993" s="270">
        <v>0</v>
      </c>
      <c r="N1993" s="270" t="s">
        <v>10359</v>
      </c>
      <c r="O1993" s="270">
        <v>0</v>
      </c>
      <c r="P1993" s="270" t="s">
        <v>10359</v>
      </c>
      <c r="Q1993" s="270">
        <v>0</v>
      </c>
      <c r="R1993" s="74"/>
      <c r="S1993" s="75" t="str">
        <f t="shared" si="153"/>
        <v>0000</v>
      </c>
      <c r="T1993" s="75" t="str">
        <f t="shared" si="154"/>
        <v>00000000000000000000000000000000</v>
      </c>
      <c r="V1993" s="197"/>
      <c r="W1993" s="75">
        <f t="shared" si="155"/>
        <v>0</v>
      </c>
      <c r="AE1993" s="479"/>
    </row>
    <row r="1994" spans="1:31" s="75" customFormat="1" ht="13.5" x14ac:dyDescent="0.2">
      <c r="A1994" s="211">
        <v>1991</v>
      </c>
      <c r="B1994" s="212" t="s">
        <v>6600</v>
      </c>
      <c r="C1994" s="213" t="s">
        <v>6600</v>
      </c>
      <c r="D1994" s="213" t="s">
        <v>6600</v>
      </c>
      <c r="E1994" s="213" t="s">
        <v>6600</v>
      </c>
      <c r="F1994" s="213" t="s">
        <v>6600</v>
      </c>
      <c r="G1994" s="214" t="s">
        <v>6600</v>
      </c>
      <c r="H1994" s="208" t="str">
        <f>IF(Input!F$4="GMH_OECC",J1994,IF(Input!F$4="GMH_XOEC",L1994,IF(Input!F$4="GMH_Korea",N1994,IF(Input!F$4="GMH_EU",P1994,IF(Input!F$4="Skysuper",#REF!,IF(Input!F$4="SkyII",#REF!,IF(Input!F$4="XO-8000",#REF!, "FALSE")))))))</f>
        <v>00</v>
      </c>
      <c r="I1994" s="209">
        <f>IF(Input!F$4="GMH_OECC",K1994,IF(Input!F$4="GMH_XOEC",M1994,IF(Input!F$4="GMH_Korea",O1994,IF(Input!F$4="GMH_EU",Q1994,IF(Input!F$4="Skysuper",#REF!,IF(Input!F$4="SkyII",#REF!,IF(Input!F$4="XO-8000",#REF!, "FALSE")))))))</f>
        <v>0</v>
      </c>
      <c r="J1994" s="210" t="s">
        <v>10359</v>
      </c>
      <c r="K1994" s="268">
        <v>0</v>
      </c>
      <c r="L1994" s="270" t="s">
        <v>10359</v>
      </c>
      <c r="M1994" s="270">
        <v>0</v>
      </c>
      <c r="N1994" s="270" t="s">
        <v>10359</v>
      </c>
      <c r="O1994" s="270">
        <v>0</v>
      </c>
      <c r="P1994" s="270" t="s">
        <v>10359</v>
      </c>
      <c r="Q1994" s="270">
        <v>0</v>
      </c>
      <c r="R1994" s="74"/>
      <c r="S1994" s="75" t="str">
        <f t="shared" si="153"/>
        <v>0000</v>
      </c>
      <c r="T1994" s="75" t="str">
        <f t="shared" si="154"/>
        <v>00000000000000000000000000000000</v>
      </c>
      <c r="V1994" s="197"/>
      <c r="W1994" s="75">
        <f t="shared" si="155"/>
        <v>0</v>
      </c>
      <c r="AE1994" s="479"/>
    </row>
    <row r="1995" spans="1:31" s="75" customFormat="1" ht="13.5" x14ac:dyDescent="0.2">
      <c r="A1995" s="211">
        <v>1992</v>
      </c>
      <c r="B1995" s="212" t="s">
        <v>6600</v>
      </c>
      <c r="C1995" s="213" t="s">
        <v>6600</v>
      </c>
      <c r="D1995" s="213" t="s">
        <v>6600</v>
      </c>
      <c r="E1995" s="213" t="s">
        <v>6600</v>
      </c>
      <c r="F1995" s="213" t="s">
        <v>6600</v>
      </c>
      <c r="G1995" s="214" t="s">
        <v>6600</v>
      </c>
      <c r="H1995" s="208" t="str">
        <f>IF(Input!F$4="GMH_OECC",J1995,IF(Input!F$4="GMH_XOEC",L1995,IF(Input!F$4="GMH_Korea",N1995,IF(Input!F$4="GMH_EU",P1995,IF(Input!F$4="Skysuper",#REF!,IF(Input!F$4="SkyII",#REF!,IF(Input!F$4="XO-8000",#REF!, "FALSE")))))))</f>
        <v>00</v>
      </c>
      <c r="I1995" s="209">
        <f>IF(Input!F$4="GMH_OECC",K1995,IF(Input!F$4="GMH_XOEC",M1995,IF(Input!F$4="GMH_Korea",O1995,IF(Input!F$4="GMH_EU",Q1995,IF(Input!F$4="Skysuper",#REF!,IF(Input!F$4="SkyII",#REF!,IF(Input!F$4="XO-8000",#REF!, "FALSE")))))))</f>
        <v>0</v>
      </c>
      <c r="J1995" s="210" t="s">
        <v>10359</v>
      </c>
      <c r="K1995" s="268">
        <v>0</v>
      </c>
      <c r="L1995" s="270" t="s">
        <v>10359</v>
      </c>
      <c r="M1995" s="270">
        <v>0</v>
      </c>
      <c r="N1995" s="270" t="s">
        <v>10359</v>
      </c>
      <c r="O1995" s="270">
        <v>0</v>
      </c>
      <c r="P1995" s="270" t="s">
        <v>10359</v>
      </c>
      <c r="Q1995" s="270">
        <v>0</v>
      </c>
      <c r="R1995" s="74"/>
      <c r="S1995" s="75" t="str">
        <f t="shared" si="153"/>
        <v>0000</v>
      </c>
      <c r="T1995" s="75" t="str">
        <f t="shared" si="154"/>
        <v>00000000000000000000000000000000</v>
      </c>
      <c r="V1995" s="197"/>
      <c r="W1995" s="75">
        <f t="shared" si="155"/>
        <v>0</v>
      </c>
      <c r="AE1995" s="479"/>
    </row>
    <row r="1996" spans="1:31" s="75" customFormat="1" ht="13.5" x14ac:dyDescent="0.2">
      <c r="A1996" s="211">
        <v>1993</v>
      </c>
      <c r="B1996" s="212" t="s">
        <v>6600</v>
      </c>
      <c r="C1996" s="213" t="s">
        <v>6600</v>
      </c>
      <c r="D1996" s="213" t="s">
        <v>6600</v>
      </c>
      <c r="E1996" s="213" t="s">
        <v>6600</v>
      </c>
      <c r="F1996" s="213" t="s">
        <v>6600</v>
      </c>
      <c r="G1996" s="214" t="s">
        <v>6600</v>
      </c>
      <c r="H1996" s="208" t="str">
        <f>IF(Input!F$4="GMH_OECC",J1996,IF(Input!F$4="GMH_XOEC",L1996,IF(Input!F$4="GMH_Korea",N1996,IF(Input!F$4="GMH_EU",P1996,IF(Input!F$4="Skysuper",#REF!,IF(Input!F$4="SkyII",#REF!,IF(Input!F$4="XO-8000",#REF!, "FALSE")))))))</f>
        <v>00</v>
      </c>
      <c r="I1996" s="209">
        <f>IF(Input!F$4="GMH_OECC",K1996,IF(Input!F$4="GMH_XOEC",M1996,IF(Input!F$4="GMH_Korea",O1996,IF(Input!F$4="GMH_EU",Q1996,IF(Input!F$4="Skysuper",#REF!,IF(Input!F$4="SkyII",#REF!,IF(Input!F$4="XO-8000",#REF!, "FALSE")))))))</f>
        <v>0</v>
      </c>
      <c r="J1996" s="210" t="s">
        <v>10359</v>
      </c>
      <c r="K1996" s="268">
        <v>0</v>
      </c>
      <c r="L1996" s="270" t="s">
        <v>10359</v>
      </c>
      <c r="M1996" s="270">
        <v>0</v>
      </c>
      <c r="N1996" s="270" t="s">
        <v>10359</v>
      </c>
      <c r="O1996" s="270">
        <v>0</v>
      </c>
      <c r="P1996" s="270" t="s">
        <v>10359</v>
      </c>
      <c r="Q1996" s="270">
        <v>0</v>
      </c>
      <c r="R1996" s="74"/>
      <c r="S1996" s="75" t="str">
        <f t="shared" si="153"/>
        <v>0000</v>
      </c>
      <c r="T1996" s="75" t="str">
        <f t="shared" si="154"/>
        <v>00000000000000000000000000000000</v>
      </c>
      <c r="V1996" s="197"/>
      <c r="W1996" s="75">
        <f t="shared" si="155"/>
        <v>0</v>
      </c>
      <c r="AE1996" s="479"/>
    </row>
    <row r="1997" spans="1:31" s="75" customFormat="1" ht="13.5" x14ac:dyDescent="0.2">
      <c r="A1997" s="211">
        <v>1994</v>
      </c>
      <c r="B1997" s="212" t="s">
        <v>6600</v>
      </c>
      <c r="C1997" s="213" t="s">
        <v>6600</v>
      </c>
      <c r="D1997" s="213" t="s">
        <v>6600</v>
      </c>
      <c r="E1997" s="213" t="s">
        <v>6600</v>
      </c>
      <c r="F1997" s="213" t="s">
        <v>6600</v>
      </c>
      <c r="G1997" s="214" t="s">
        <v>6600</v>
      </c>
      <c r="H1997" s="208" t="str">
        <f>IF(Input!F$4="GMH_OECC",J1997,IF(Input!F$4="GMH_XOEC",L1997,IF(Input!F$4="GMH_Korea",N1997,IF(Input!F$4="GMH_EU",P1997,IF(Input!F$4="Skysuper",#REF!,IF(Input!F$4="SkyII",#REF!,IF(Input!F$4="XO-8000",#REF!, "FALSE")))))))</f>
        <v>00</v>
      </c>
      <c r="I1997" s="209">
        <f>IF(Input!F$4="GMH_OECC",K1997,IF(Input!F$4="GMH_XOEC",M1997,IF(Input!F$4="GMH_Korea",O1997,IF(Input!F$4="GMH_EU",Q1997,IF(Input!F$4="Skysuper",#REF!,IF(Input!F$4="SkyII",#REF!,IF(Input!F$4="XO-8000",#REF!, "FALSE")))))))</f>
        <v>0</v>
      </c>
      <c r="J1997" s="210" t="s">
        <v>10359</v>
      </c>
      <c r="K1997" s="268">
        <v>0</v>
      </c>
      <c r="L1997" s="270" t="s">
        <v>10359</v>
      </c>
      <c r="M1997" s="270">
        <v>0</v>
      </c>
      <c r="N1997" s="270" t="s">
        <v>10359</v>
      </c>
      <c r="O1997" s="270">
        <v>0</v>
      </c>
      <c r="P1997" s="270" t="s">
        <v>10359</v>
      </c>
      <c r="Q1997" s="270">
        <v>0</v>
      </c>
      <c r="R1997" s="74"/>
      <c r="S1997" s="75" t="str">
        <f t="shared" si="153"/>
        <v>0000</v>
      </c>
      <c r="T1997" s="75" t="str">
        <f t="shared" si="154"/>
        <v>00000000000000000000000000000000</v>
      </c>
      <c r="V1997" s="197"/>
      <c r="W1997" s="75">
        <f t="shared" si="155"/>
        <v>0</v>
      </c>
      <c r="AE1997" s="479"/>
    </row>
    <row r="1998" spans="1:31" s="75" customFormat="1" ht="13.5" x14ac:dyDescent="0.2">
      <c r="A1998" s="211">
        <v>1995</v>
      </c>
      <c r="B1998" s="212" t="s">
        <v>6600</v>
      </c>
      <c r="C1998" s="213" t="s">
        <v>6600</v>
      </c>
      <c r="D1998" s="213" t="s">
        <v>6600</v>
      </c>
      <c r="E1998" s="213" t="s">
        <v>6600</v>
      </c>
      <c r="F1998" s="213" t="s">
        <v>6600</v>
      </c>
      <c r="G1998" s="214" t="s">
        <v>6600</v>
      </c>
      <c r="H1998" s="208" t="str">
        <f>IF(Input!F$4="GMH_OECC",J1998,IF(Input!F$4="GMH_XOEC",L1998,IF(Input!F$4="GMH_Korea",N1998,IF(Input!F$4="GMH_EU",P1998,IF(Input!F$4="Skysuper",#REF!,IF(Input!F$4="SkyII",#REF!,IF(Input!F$4="XO-8000",#REF!, "FALSE")))))))</f>
        <v>00</v>
      </c>
      <c r="I1998" s="209">
        <f>IF(Input!F$4="GMH_OECC",K1998,IF(Input!F$4="GMH_XOEC",M1998,IF(Input!F$4="GMH_Korea",O1998,IF(Input!F$4="GMH_EU",Q1998,IF(Input!F$4="Skysuper",#REF!,IF(Input!F$4="SkyII",#REF!,IF(Input!F$4="XO-8000",#REF!, "FALSE")))))))</f>
        <v>0</v>
      </c>
      <c r="J1998" s="210" t="s">
        <v>10359</v>
      </c>
      <c r="K1998" s="268">
        <v>0</v>
      </c>
      <c r="L1998" s="270" t="s">
        <v>10359</v>
      </c>
      <c r="M1998" s="270">
        <v>0</v>
      </c>
      <c r="N1998" s="270" t="s">
        <v>10359</v>
      </c>
      <c r="O1998" s="270">
        <v>0</v>
      </c>
      <c r="P1998" s="270" t="s">
        <v>10359</v>
      </c>
      <c r="Q1998" s="270">
        <v>0</v>
      </c>
      <c r="R1998" s="74"/>
      <c r="S1998" s="75" t="str">
        <f t="shared" si="153"/>
        <v>0000</v>
      </c>
      <c r="T1998" s="75" t="str">
        <f t="shared" si="154"/>
        <v>00000000000000000000000000000000</v>
      </c>
      <c r="V1998" s="197"/>
      <c r="W1998" s="75">
        <f t="shared" si="155"/>
        <v>0</v>
      </c>
      <c r="AE1998" s="479"/>
    </row>
    <row r="1999" spans="1:31" s="75" customFormat="1" ht="13.5" x14ac:dyDescent="0.2">
      <c r="A1999" s="211">
        <v>1996</v>
      </c>
      <c r="B1999" s="212" t="s">
        <v>6600</v>
      </c>
      <c r="C1999" s="213" t="s">
        <v>6600</v>
      </c>
      <c r="D1999" s="213" t="s">
        <v>6600</v>
      </c>
      <c r="E1999" s="213" t="s">
        <v>6600</v>
      </c>
      <c r="F1999" s="213" t="s">
        <v>6600</v>
      </c>
      <c r="G1999" s="214" t="s">
        <v>6600</v>
      </c>
      <c r="H1999" s="208" t="str">
        <f>IF(Input!F$4="GMH_OECC",J1999,IF(Input!F$4="GMH_XOEC",L1999,IF(Input!F$4="GMH_Korea",N1999,IF(Input!F$4="GMH_EU",P1999,IF(Input!F$4="Skysuper",#REF!,IF(Input!F$4="SkyII",#REF!,IF(Input!F$4="XO-8000",#REF!, "FALSE")))))))</f>
        <v>00</v>
      </c>
      <c r="I1999" s="209">
        <f>IF(Input!F$4="GMH_OECC",K1999,IF(Input!F$4="GMH_XOEC",M1999,IF(Input!F$4="GMH_Korea",O1999,IF(Input!F$4="GMH_EU",Q1999,IF(Input!F$4="Skysuper",#REF!,IF(Input!F$4="SkyII",#REF!,IF(Input!F$4="XO-8000",#REF!, "FALSE")))))))</f>
        <v>0</v>
      </c>
      <c r="J1999" s="210" t="s">
        <v>10359</v>
      </c>
      <c r="K1999" s="268">
        <v>0</v>
      </c>
      <c r="L1999" s="270" t="s">
        <v>10359</v>
      </c>
      <c r="M1999" s="270">
        <v>0</v>
      </c>
      <c r="N1999" s="270" t="s">
        <v>10359</v>
      </c>
      <c r="O1999" s="270">
        <v>0</v>
      </c>
      <c r="P1999" s="270" t="s">
        <v>10359</v>
      </c>
      <c r="Q1999" s="270">
        <v>0</v>
      </c>
      <c r="R1999" s="74"/>
      <c r="S1999" s="75" t="str">
        <f t="shared" si="153"/>
        <v>0000</v>
      </c>
      <c r="T1999" s="75" t="str">
        <f t="shared" si="154"/>
        <v>00000000000000000000000000000000</v>
      </c>
      <c r="V1999" s="197"/>
      <c r="W1999" s="75">
        <f t="shared" si="155"/>
        <v>0</v>
      </c>
      <c r="AE1999" s="479"/>
    </row>
    <row r="2000" spans="1:31" s="75" customFormat="1" ht="13.5" x14ac:dyDescent="0.2">
      <c r="A2000" s="211">
        <v>1997</v>
      </c>
      <c r="B2000" s="212" t="s">
        <v>6600</v>
      </c>
      <c r="C2000" s="213" t="s">
        <v>6600</v>
      </c>
      <c r="D2000" s="213" t="s">
        <v>6600</v>
      </c>
      <c r="E2000" s="213" t="s">
        <v>6600</v>
      </c>
      <c r="F2000" s="213" t="s">
        <v>6600</v>
      </c>
      <c r="G2000" s="214" t="s">
        <v>6600</v>
      </c>
      <c r="H2000" s="208" t="str">
        <f>IF(Input!F$4="GMH_OECC",J2000,IF(Input!F$4="GMH_XOEC",L2000,IF(Input!F$4="GMH_Korea",N2000,IF(Input!F$4="GMH_EU",P2000,IF(Input!F$4="Skysuper",#REF!,IF(Input!F$4="SkyII",#REF!,IF(Input!F$4="XO-8000",#REF!, "FALSE")))))))</f>
        <v>00</v>
      </c>
      <c r="I2000" s="209">
        <f>IF(Input!F$4="GMH_OECC",K2000,IF(Input!F$4="GMH_XOEC",M2000,IF(Input!F$4="GMH_Korea",O2000,IF(Input!F$4="GMH_EU",Q2000,IF(Input!F$4="Skysuper",#REF!,IF(Input!F$4="SkyII",#REF!,IF(Input!F$4="XO-8000",#REF!, "FALSE")))))))</f>
        <v>0</v>
      </c>
      <c r="J2000" s="210" t="s">
        <v>10359</v>
      </c>
      <c r="K2000" s="268">
        <v>0</v>
      </c>
      <c r="L2000" s="270" t="s">
        <v>10359</v>
      </c>
      <c r="M2000" s="270">
        <v>0</v>
      </c>
      <c r="N2000" s="270" t="s">
        <v>10359</v>
      </c>
      <c r="O2000" s="270">
        <v>0</v>
      </c>
      <c r="P2000" s="270" t="s">
        <v>10359</v>
      </c>
      <c r="Q2000" s="270">
        <v>0</v>
      </c>
      <c r="R2000" s="74"/>
      <c r="S2000" s="75" t="str">
        <f t="shared" si="153"/>
        <v>0000</v>
      </c>
      <c r="T2000" s="75" t="str">
        <f t="shared" si="154"/>
        <v>00000000000000000000000000000000</v>
      </c>
      <c r="V2000" s="197"/>
      <c r="W2000" s="75">
        <f t="shared" si="155"/>
        <v>0</v>
      </c>
      <c r="AE2000" s="479"/>
    </row>
    <row r="2001" spans="1:31" s="75" customFormat="1" ht="13.5" x14ac:dyDescent="0.2">
      <c r="A2001" s="211">
        <v>1998</v>
      </c>
      <c r="B2001" s="212" t="s">
        <v>6600</v>
      </c>
      <c r="C2001" s="213" t="s">
        <v>6600</v>
      </c>
      <c r="D2001" s="213" t="s">
        <v>6600</v>
      </c>
      <c r="E2001" s="213" t="s">
        <v>6600</v>
      </c>
      <c r="F2001" s="213" t="s">
        <v>6600</v>
      </c>
      <c r="G2001" s="214" t="s">
        <v>6600</v>
      </c>
      <c r="H2001" s="208" t="str">
        <f>IF(Input!F$4="GMH_OECC",J2001,IF(Input!F$4="GMH_XOEC",L2001,IF(Input!F$4="GMH_Korea",N2001,IF(Input!F$4="GMH_EU",P2001,IF(Input!F$4="Skysuper",#REF!,IF(Input!F$4="SkyII",#REF!,IF(Input!F$4="XO-8000",#REF!, "FALSE")))))))</f>
        <v>00</v>
      </c>
      <c r="I2001" s="209">
        <f>IF(Input!F$4="GMH_OECC",K2001,IF(Input!F$4="GMH_XOEC",M2001,IF(Input!F$4="GMH_Korea",O2001,IF(Input!F$4="GMH_EU",Q2001,IF(Input!F$4="Skysuper",#REF!,IF(Input!F$4="SkyII",#REF!,IF(Input!F$4="XO-8000",#REF!, "FALSE")))))))</f>
        <v>0</v>
      </c>
      <c r="J2001" s="210" t="s">
        <v>10359</v>
      </c>
      <c r="K2001" s="268">
        <v>0</v>
      </c>
      <c r="L2001" s="270" t="s">
        <v>10359</v>
      </c>
      <c r="M2001" s="270">
        <v>0</v>
      </c>
      <c r="N2001" s="270" t="s">
        <v>10359</v>
      </c>
      <c r="O2001" s="270">
        <v>0</v>
      </c>
      <c r="P2001" s="270" t="s">
        <v>10359</v>
      </c>
      <c r="Q2001" s="270">
        <v>0</v>
      </c>
      <c r="R2001" s="74"/>
      <c r="S2001" s="75" t="str">
        <f t="shared" si="153"/>
        <v>0000</v>
      </c>
      <c r="T2001" s="75" t="str">
        <f t="shared" si="154"/>
        <v>00000000000000000000000000000000</v>
      </c>
      <c r="V2001" s="197"/>
      <c r="W2001" s="75">
        <f t="shared" si="155"/>
        <v>0</v>
      </c>
      <c r="AE2001" s="479"/>
    </row>
    <row r="2002" spans="1:31" s="75" customFormat="1" ht="13.5" x14ac:dyDescent="0.2">
      <c r="A2002" s="211">
        <v>1999</v>
      </c>
      <c r="B2002" s="212" t="s">
        <v>6600</v>
      </c>
      <c r="C2002" s="213" t="s">
        <v>6600</v>
      </c>
      <c r="D2002" s="213" t="s">
        <v>6600</v>
      </c>
      <c r="E2002" s="213" t="s">
        <v>6600</v>
      </c>
      <c r="F2002" s="213" t="s">
        <v>6600</v>
      </c>
      <c r="G2002" s="214" t="s">
        <v>6600</v>
      </c>
      <c r="H2002" s="208" t="str">
        <f>IF(Input!F$4="GMH_OECC",J2002,IF(Input!F$4="GMH_XOEC",L2002,IF(Input!F$4="GMH_Korea",N2002,IF(Input!F$4="GMH_EU",P2002,IF(Input!F$4="Skysuper",#REF!,IF(Input!F$4="SkyII",#REF!,IF(Input!F$4="XO-8000",#REF!, "FALSE")))))))</f>
        <v>00</v>
      </c>
      <c r="I2002" s="209">
        <f>IF(Input!F$4="GMH_OECC",K2002,IF(Input!F$4="GMH_XOEC",M2002,IF(Input!F$4="GMH_Korea",O2002,IF(Input!F$4="GMH_EU",Q2002,IF(Input!F$4="Skysuper",#REF!,IF(Input!F$4="SkyII",#REF!,IF(Input!F$4="XO-8000",#REF!, "FALSE")))))))</f>
        <v>0</v>
      </c>
      <c r="J2002" s="210" t="s">
        <v>10359</v>
      </c>
      <c r="K2002" s="268">
        <v>0</v>
      </c>
      <c r="L2002" s="270" t="s">
        <v>10359</v>
      </c>
      <c r="M2002" s="270">
        <v>0</v>
      </c>
      <c r="N2002" s="270" t="s">
        <v>10359</v>
      </c>
      <c r="O2002" s="270">
        <v>0</v>
      </c>
      <c r="P2002" s="270" t="s">
        <v>10359</v>
      </c>
      <c r="Q2002" s="270">
        <v>0</v>
      </c>
      <c r="R2002" s="74"/>
      <c r="S2002" s="75" t="str">
        <f t="shared" si="153"/>
        <v>0000</v>
      </c>
      <c r="T2002" s="75" t="str">
        <f t="shared" si="154"/>
        <v>00000000000000000000000000000000</v>
      </c>
      <c r="V2002" s="197"/>
      <c r="W2002" s="75">
        <f t="shared" si="155"/>
        <v>0</v>
      </c>
      <c r="AE2002" s="479"/>
    </row>
    <row r="2003" spans="1:31" s="75" customFormat="1" ht="13.5" x14ac:dyDescent="0.2">
      <c r="A2003" s="211">
        <v>2000</v>
      </c>
      <c r="B2003" s="212" t="s">
        <v>6600</v>
      </c>
      <c r="C2003" s="213" t="s">
        <v>6600</v>
      </c>
      <c r="D2003" s="213" t="s">
        <v>6600</v>
      </c>
      <c r="E2003" s="213" t="s">
        <v>6600</v>
      </c>
      <c r="F2003" s="213" t="s">
        <v>6600</v>
      </c>
      <c r="G2003" s="214" t="s">
        <v>6600</v>
      </c>
      <c r="H2003" s="208" t="str">
        <f>IF(Input!F$4="GMH_OECC",J2003,IF(Input!F$4="GMH_XOEC",L2003,IF(Input!F$4="GMH_Korea",N2003,IF(Input!F$4="GMH_EU",P2003,IF(Input!F$4="Skysuper",#REF!,IF(Input!F$4="SkyII",#REF!,IF(Input!F$4="XO-8000",#REF!, "FALSE")))))))</f>
        <v>00</v>
      </c>
      <c r="I2003" s="209">
        <f>IF(Input!F$4="GMH_OECC",K2003,IF(Input!F$4="GMH_XOEC",M2003,IF(Input!F$4="GMH_Korea",O2003,IF(Input!F$4="GMH_EU",Q2003,IF(Input!F$4="Skysuper",#REF!,IF(Input!F$4="SkyII",#REF!,IF(Input!F$4="XO-8000",#REF!, "FALSE")))))))</f>
        <v>0</v>
      </c>
      <c r="J2003" s="210" t="s">
        <v>10359</v>
      </c>
      <c r="K2003" s="268">
        <v>0</v>
      </c>
      <c r="L2003" s="270" t="s">
        <v>10359</v>
      </c>
      <c r="M2003" s="270">
        <v>0</v>
      </c>
      <c r="N2003" s="270" t="s">
        <v>10359</v>
      </c>
      <c r="O2003" s="270">
        <v>0</v>
      </c>
      <c r="P2003" s="270" t="s">
        <v>10359</v>
      </c>
      <c r="Q2003" s="270">
        <v>0</v>
      </c>
      <c r="R2003" s="74"/>
      <c r="S2003" s="75" t="str">
        <f t="shared" si="153"/>
        <v>0000</v>
      </c>
      <c r="T2003" s="75" t="str">
        <f t="shared" si="154"/>
        <v>00000000000000000000000000000000</v>
      </c>
      <c r="V2003" s="197"/>
      <c r="W2003" s="75">
        <f t="shared" si="155"/>
        <v>0</v>
      </c>
      <c r="AE2003" s="479"/>
    </row>
    <row r="2004" spans="1:31" s="75" customFormat="1" ht="13.5" x14ac:dyDescent="0.2">
      <c r="A2004" s="211">
        <v>2001</v>
      </c>
      <c r="B2004" s="212" t="s">
        <v>6600</v>
      </c>
      <c r="C2004" s="213" t="s">
        <v>6600</v>
      </c>
      <c r="D2004" s="213" t="s">
        <v>6600</v>
      </c>
      <c r="E2004" s="213" t="s">
        <v>6600</v>
      </c>
      <c r="F2004" s="213" t="s">
        <v>6600</v>
      </c>
      <c r="G2004" s="214" t="s">
        <v>6600</v>
      </c>
      <c r="H2004" s="208" t="str">
        <f>IF(Input!F$4="GMH_OECC",J2004,IF(Input!F$4="GMH_XOEC",L2004,IF(Input!F$4="GMH_Korea",N2004,IF(Input!F$4="GMH_EU",P2004,IF(Input!F$4="Skysuper",#REF!,IF(Input!F$4="SkyII",#REF!,IF(Input!F$4="XO-8000",#REF!, "FALSE")))))))</f>
        <v>00</v>
      </c>
      <c r="I2004" s="209">
        <f>IF(Input!F$4="GMH_OECC",K2004,IF(Input!F$4="GMH_XOEC",M2004,IF(Input!F$4="GMH_Korea",O2004,IF(Input!F$4="GMH_EU",Q2004,IF(Input!F$4="Skysuper",#REF!,IF(Input!F$4="SkyII",#REF!,IF(Input!F$4="XO-8000",#REF!, "FALSE")))))))</f>
        <v>0</v>
      </c>
      <c r="J2004" s="210" t="s">
        <v>10359</v>
      </c>
      <c r="K2004" s="268">
        <v>0</v>
      </c>
      <c r="L2004" s="270" t="s">
        <v>10359</v>
      </c>
      <c r="M2004" s="270">
        <v>0</v>
      </c>
      <c r="N2004" s="270" t="s">
        <v>10359</v>
      </c>
      <c r="O2004" s="270">
        <v>0</v>
      </c>
      <c r="P2004" s="270" t="s">
        <v>10359</v>
      </c>
      <c r="Q2004" s="270">
        <v>0</v>
      </c>
      <c r="R2004" s="74"/>
      <c r="S2004" s="75" t="str">
        <f t="shared" si="153"/>
        <v>0000</v>
      </c>
      <c r="T2004" s="75" t="str">
        <f t="shared" si="154"/>
        <v>00000000000000000000000000000000</v>
      </c>
      <c r="V2004" s="197"/>
      <c r="W2004" s="75">
        <f t="shared" si="155"/>
        <v>0</v>
      </c>
      <c r="AE2004" s="479"/>
    </row>
    <row r="2005" spans="1:31" s="75" customFormat="1" ht="13.5" x14ac:dyDescent="0.2">
      <c r="A2005" s="211">
        <v>2002</v>
      </c>
      <c r="B2005" s="212" t="s">
        <v>6600</v>
      </c>
      <c r="C2005" s="213" t="s">
        <v>6600</v>
      </c>
      <c r="D2005" s="213" t="s">
        <v>6600</v>
      </c>
      <c r="E2005" s="213" t="s">
        <v>6600</v>
      </c>
      <c r="F2005" s="213" t="s">
        <v>6600</v>
      </c>
      <c r="G2005" s="214" t="s">
        <v>6600</v>
      </c>
      <c r="H2005" s="208" t="str">
        <f>IF(Input!F$4="GMH_OECC",J2005,IF(Input!F$4="GMH_XOEC",L2005,IF(Input!F$4="GMH_Korea",N2005,IF(Input!F$4="GMH_EU",P2005,IF(Input!F$4="Skysuper",#REF!,IF(Input!F$4="SkyII",#REF!,IF(Input!F$4="XO-8000",#REF!, "FALSE")))))))</f>
        <v>00</v>
      </c>
      <c r="I2005" s="209">
        <f>IF(Input!F$4="GMH_OECC",K2005,IF(Input!F$4="GMH_XOEC",M2005,IF(Input!F$4="GMH_Korea",O2005,IF(Input!F$4="GMH_EU",Q2005,IF(Input!F$4="Skysuper",#REF!,IF(Input!F$4="SkyII",#REF!,IF(Input!F$4="XO-8000",#REF!, "FALSE")))))))</f>
        <v>0</v>
      </c>
      <c r="J2005" s="210" t="s">
        <v>10359</v>
      </c>
      <c r="K2005" s="268">
        <v>0</v>
      </c>
      <c r="L2005" s="270" t="s">
        <v>10359</v>
      </c>
      <c r="M2005" s="270">
        <v>0</v>
      </c>
      <c r="N2005" s="270" t="s">
        <v>10359</v>
      </c>
      <c r="O2005" s="270">
        <v>0</v>
      </c>
      <c r="P2005" s="270" t="s">
        <v>10359</v>
      </c>
      <c r="Q2005" s="270">
        <v>0</v>
      </c>
      <c r="R2005" s="74"/>
      <c r="S2005" s="75" t="str">
        <f t="shared" si="153"/>
        <v>0000</v>
      </c>
      <c r="T2005" s="75" t="str">
        <f t="shared" si="154"/>
        <v>00000000000000000000000000000000</v>
      </c>
      <c r="V2005" s="197"/>
      <c r="W2005" s="75">
        <f t="shared" si="155"/>
        <v>0</v>
      </c>
      <c r="AE2005" s="479"/>
    </row>
    <row r="2006" spans="1:31" s="75" customFormat="1" ht="13.5" x14ac:dyDescent="0.2">
      <c r="A2006" s="211">
        <v>2003</v>
      </c>
      <c r="B2006" s="212" t="s">
        <v>6600</v>
      </c>
      <c r="C2006" s="213" t="s">
        <v>6600</v>
      </c>
      <c r="D2006" s="213" t="s">
        <v>6600</v>
      </c>
      <c r="E2006" s="213" t="s">
        <v>6600</v>
      </c>
      <c r="F2006" s="213" t="s">
        <v>6600</v>
      </c>
      <c r="G2006" s="214" t="s">
        <v>6600</v>
      </c>
      <c r="H2006" s="208" t="str">
        <f>IF(Input!F$4="GMH_OECC",J2006,IF(Input!F$4="GMH_XOEC",L2006,IF(Input!F$4="GMH_Korea",N2006,IF(Input!F$4="GMH_EU",P2006,IF(Input!F$4="Skysuper",#REF!,IF(Input!F$4="SkyII",#REF!,IF(Input!F$4="XO-8000",#REF!, "FALSE")))))))</f>
        <v>00</v>
      </c>
      <c r="I2006" s="209">
        <f>IF(Input!F$4="GMH_OECC",K2006,IF(Input!F$4="GMH_XOEC",M2006,IF(Input!F$4="GMH_Korea",O2006,IF(Input!F$4="GMH_EU",Q2006,IF(Input!F$4="Skysuper",#REF!,IF(Input!F$4="SkyII",#REF!,IF(Input!F$4="XO-8000",#REF!, "FALSE")))))))</f>
        <v>0</v>
      </c>
      <c r="J2006" s="210" t="s">
        <v>10359</v>
      </c>
      <c r="K2006" s="268">
        <v>0</v>
      </c>
      <c r="L2006" s="270" t="s">
        <v>10359</v>
      </c>
      <c r="M2006" s="270">
        <v>0</v>
      </c>
      <c r="N2006" s="270" t="s">
        <v>10359</v>
      </c>
      <c r="O2006" s="270">
        <v>0</v>
      </c>
      <c r="P2006" s="270" t="s">
        <v>10359</v>
      </c>
      <c r="Q2006" s="270">
        <v>0</v>
      </c>
      <c r="R2006" s="74"/>
      <c r="S2006" s="75" t="str">
        <f t="shared" si="153"/>
        <v>0000</v>
      </c>
      <c r="T2006" s="75" t="str">
        <f t="shared" si="154"/>
        <v>00000000000000000000000000000000</v>
      </c>
      <c r="V2006" s="197"/>
      <c r="W2006" s="75">
        <f t="shared" si="155"/>
        <v>0</v>
      </c>
      <c r="AE2006" s="479"/>
    </row>
    <row r="2007" spans="1:31" s="75" customFormat="1" ht="13.5" x14ac:dyDescent="0.2">
      <c r="A2007" s="211">
        <v>2004</v>
      </c>
      <c r="B2007" s="212" t="s">
        <v>6600</v>
      </c>
      <c r="C2007" s="213" t="s">
        <v>6600</v>
      </c>
      <c r="D2007" s="213" t="s">
        <v>6600</v>
      </c>
      <c r="E2007" s="213" t="s">
        <v>6600</v>
      </c>
      <c r="F2007" s="213" t="s">
        <v>6600</v>
      </c>
      <c r="G2007" s="214" t="s">
        <v>6600</v>
      </c>
      <c r="H2007" s="208" t="str">
        <f>IF(Input!F$4="GMH_OECC",J2007,IF(Input!F$4="GMH_XOEC",L2007,IF(Input!F$4="GMH_Korea",N2007,IF(Input!F$4="GMH_EU",P2007,IF(Input!F$4="Skysuper",#REF!,IF(Input!F$4="SkyII",#REF!,IF(Input!F$4="XO-8000",#REF!, "FALSE")))))))</f>
        <v>00</v>
      </c>
      <c r="I2007" s="209">
        <f>IF(Input!F$4="GMH_OECC",K2007,IF(Input!F$4="GMH_XOEC",M2007,IF(Input!F$4="GMH_Korea",O2007,IF(Input!F$4="GMH_EU",Q2007,IF(Input!F$4="Skysuper",#REF!,IF(Input!F$4="SkyII",#REF!,IF(Input!F$4="XO-8000",#REF!, "FALSE")))))))</f>
        <v>0</v>
      </c>
      <c r="J2007" s="210" t="s">
        <v>10359</v>
      </c>
      <c r="K2007" s="268">
        <v>0</v>
      </c>
      <c r="L2007" s="270" t="s">
        <v>10359</v>
      </c>
      <c r="M2007" s="270">
        <v>0</v>
      </c>
      <c r="N2007" s="270" t="s">
        <v>10359</v>
      </c>
      <c r="O2007" s="270">
        <v>0</v>
      </c>
      <c r="P2007" s="270" t="s">
        <v>10359</v>
      </c>
      <c r="Q2007" s="270">
        <v>0</v>
      </c>
      <c r="R2007" s="74"/>
      <c r="S2007" s="75" t="str">
        <f t="shared" si="153"/>
        <v>0000</v>
      </c>
      <c r="T2007" s="75" t="str">
        <f t="shared" si="154"/>
        <v>00000000000000000000000000000000</v>
      </c>
      <c r="V2007" s="197"/>
      <c r="W2007" s="75">
        <f t="shared" si="155"/>
        <v>0</v>
      </c>
      <c r="AE2007" s="479"/>
    </row>
    <row r="2008" spans="1:31" s="75" customFormat="1" ht="13.5" x14ac:dyDescent="0.2">
      <c r="A2008" s="211">
        <v>2005</v>
      </c>
      <c r="B2008" s="212" t="s">
        <v>6600</v>
      </c>
      <c r="C2008" s="213" t="s">
        <v>6600</v>
      </c>
      <c r="D2008" s="213" t="s">
        <v>6600</v>
      </c>
      <c r="E2008" s="213" t="s">
        <v>6600</v>
      </c>
      <c r="F2008" s="213" t="s">
        <v>6600</v>
      </c>
      <c r="G2008" s="214" t="s">
        <v>6600</v>
      </c>
      <c r="H2008" s="208" t="str">
        <f>IF(Input!F$4="GMH_OECC",J2008,IF(Input!F$4="GMH_XOEC",L2008,IF(Input!F$4="GMH_Korea",N2008,IF(Input!F$4="GMH_EU",P2008,IF(Input!F$4="Skysuper",#REF!,IF(Input!F$4="SkyII",#REF!,IF(Input!F$4="XO-8000",#REF!, "FALSE")))))))</f>
        <v>00</v>
      </c>
      <c r="I2008" s="209">
        <f>IF(Input!F$4="GMH_OECC",K2008,IF(Input!F$4="GMH_XOEC",M2008,IF(Input!F$4="GMH_Korea",O2008,IF(Input!F$4="GMH_EU",Q2008,IF(Input!F$4="Skysuper",#REF!,IF(Input!F$4="SkyII",#REF!,IF(Input!F$4="XO-8000",#REF!, "FALSE")))))))</f>
        <v>0</v>
      </c>
      <c r="J2008" s="210" t="s">
        <v>10359</v>
      </c>
      <c r="K2008" s="268">
        <v>0</v>
      </c>
      <c r="L2008" s="270" t="s">
        <v>10359</v>
      </c>
      <c r="M2008" s="270">
        <v>0</v>
      </c>
      <c r="N2008" s="270" t="s">
        <v>10359</v>
      </c>
      <c r="O2008" s="270">
        <v>0</v>
      </c>
      <c r="P2008" s="270" t="s">
        <v>10359</v>
      </c>
      <c r="Q2008" s="270">
        <v>0</v>
      </c>
      <c r="R2008" s="74"/>
      <c r="S2008" s="75" t="str">
        <f t="shared" si="153"/>
        <v>0000</v>
      </c>
      <c r="T2008" s="75" t="str">
        <f t="shared" si="154"/>
        <v>00000000000000000000000000000000</v>
      </c>
      <c r="V2008" s="197"/>
      <c r="W2008" s="75">
        <f t="shared" si="155"/>
        <v>0</v>
      </c>
      <c r="AE2008" s="479"/>
    </row>
    <row r="2009" spans="1:31" s="75" customFormat="1" ht="13.5" x14ac:dyDescent="0.2">
      <c r="A2009" s="211">
        <v>2006</v>
      </c>
      <c r="B2009" s="212" t="s">
        <v>6600</v>
      </c>
      <c r="C2009" s="213" t="s">
        <v>6600</v>
      </c>
      <c r="D2009" s="213" t="s">
        <v>6600</v>
      </c>
      <c r="E2009" s="213" t="s">
        <v>6600</v>
      </c>
      <c r="F2009" s="213" t="s">
        <v>6600</v>
      </c>
      <c r="G2009" s="214" t="s">
        <v>6600</v>
      </c>
      <c r="H2009" s="208" t="str">
        <f>IF(Input!F$4="GMH_OECC",J2009,IF(Input!F$4="GMH_XOEC",L2009,IF(Input!F$4="GMH_Korea",N2009,IF(Input!F$4="GMH_EU",P2009,IF(Input!F$4="Skysuper",#REF!,IF(Input!F$4="SkyII",#REF!,IF(Input!F$4="XO-8000",#REF!, "FALSE")))))))</f>
        <v>00</v>
      </c>
      <c r="I2009" s="209">
        <f>IF(Input!F$4="GMH_OECC",K2009,IF(Input!F$4="GMH_XOEC",M2009,IF(Input!F$4="GMH_Korea",O2009,IF(Input!F$4="GMH_EU",Q2009,IF(Input!F$4="Skysuper",#REF!,IF(Input!F$4="SkyII",#REF!,IF(Input!F$4="XO-8000",#REF!, "FALSE")))))))</f>
        <v>0</v>
      </c>
      <c r="J2009" s="210" t="s">
        <v>10359</v>
      </c>
      <c r="K2009" s="268">
        <v>0</v>
      </c>
      <c r="L2009" s="270" t="s">
        <v>10359</v>
      </c>
      <c r="M2009" s="270">
        <v>0</v>
      </c>
      <c r="N2009" s="270" t="s">
        <v>10359</v>
      </c>
      <c r="O2009" s="270">
        <v>0</v>
      </c>
      <c r="P2009" s="270" t="s">
        <v>10359</v>
      </c>
      <c r="Q2009" s="270">
        <v>0</v>
      </c>
      <c r="R2009" s="74"/>
      <c r="S2009" s="75" t="str">
        <f t="shared" si="153"/>
        <v>0000</v>
      </c>
      <c r="T2009" s="75" t="str">
        <f t="shared" si="154"/>
        <v>00000000000000000000000000000000</v>
      </c>
      <c r="V2009" s="197"/>
      <c r="W2009" s="75">
        <f t="shared" si="155"/>
        <v>0</v>
      </c>
      <c r="AE2009" s="479"/>
    </row>
    <row r="2010" spans="1:31" s="75" customFormat="1" ht="13.5" x14ac:dyDescent="0.2">
      <c r="A2010" s="211">
        <v>2007</v>
      </c>
      <c r="B2010" s="212" t="s">
        <v>6600</v>
      </c>
      <c r="C2010" s="213" t="s">
        <v>6600</v>
      </c>
      <c r="D2010" s="213" t="s">
        <v>6600</v>
      </c>
      <c r="E2010" s="213" t="s">
        <v>6600</v>
      </c>
      <c r="F2010" s="213" t="s">
        <v>6600</v>
      </c>
      <c r="G2010" s="214" t="s">
        <v>6600</v>
      </c>
      <c r="H2010" s="208" t="str">
        <f>IF(Input!F$4="GMH_OECC",J2010,IF(Input!F$4="GMH_XOEC",L2010,IF(Input!F$4="GMH_Korea",N2010,IF(Input!F$4="GMH_EU",P2010,IF(Input!F$4="Skysuper",#REF!,IF(Input!F$4="SkyII",#REF!,IF(Input!F$4="XO-8000",#REF!, "FALSE")))))))</f>
        <v>00</v>
      </c>
      <c r="I2010" s="209">
        <f>IF(Input!F$4="GMH_OECC",K2010,IF(Input!F$4="GMH_XOEC",M2010,IF(Input!F$4="GMH_Korea",O2010,IF(Input!F$4="GMH_EU",Q2010,IF(Input!F$4="Skysuper",#REF!,IF(Input!F$4="SkyII",#REF!,IF(Input!F$4="XO-8000",#REF!, "FALSE")))))))</f>
        <v>0</v>
      </c>
      <c r="J2010" s="210" t="s">
        <v>10359</v>
      </c>
      <c r="K2010" s="268">
        <v>0</v>
      </c>
      <c r="L2010" s="270" t="s">
        <v>10359</v>
      </c>
      <c r="M2010" s="270">
        <v>0</v>
      </c>
      <c r="N2010" s="270" t="s">
        <v>10359</v>
      </c>
      <c r="O2010" s="270">
        <v>0</v>
      </c>
      <c r="P2010" s="270" t="s">
        <v>10359</v>
      </c>
      <c r="Q2010" s="270">
        <v>0</v>
      </c>
      <c r="R2010" s="74"/>
      <c r="S2010" s="75" t="str">
        <f t="shared" si="153"/>
        <v>0000</v>
      </c>
      <c r="T2010" s="75" t="str">
        <f t="shared" si="154"/>
        <v>00000000000000000000000000000000</v>
      </c>
      <c r="V2010" s="197"/>
      <c r="W2010" s="75">
        <f t="shared" si="155"/>
        <v>0</v>
      </c>
      <c r="AE2010" s="479"/>
    </row>
    <row r="2011" spans="1:31" s="75" customFormat="1" ht="13.5" x14ac:dyDescent="0.2">
      <c r="A2011" s="211">
        <v>2008</v>
      </c>
      <c r="B2011" s="212" t="s">
        <v>6600</v>
      </c>
      <c r="C2011" s="213" t="s">
        <v>6600</v>
      </c>
      <c r="D2011" s="213" t="s">
        <v>6600</v>
      </c>
      <c r="E2011" s="213" t="s">
        <v>6600</v>
      </c>
      <c r="F2011" s="213" t="s">
        <v>6600</v>
      </c>
      <c r="G2011" s="214" t="s">
        <v>6600</v>
      </c>
      <c r="H2011" s="208" t="str">
        <f>IF(Input!F$4="GMH_OECC",J2011,IF(Input!F$4="GMH_XOEC",L2011,IF(Input!F$4="GMH_Korea",N2011,IF(Input!F$4="GMH_EU",P2011,IF(Input!F$4="Skysuper",#REF!,IF(Input!F$4="SkyII",#REF!,IF(Input!F$4="XO-8000",#REF!, "FALSE")))))))</f>
        <v>00</v>
      </c>
      <c r="I2011" s="209">
        <f>IF(Input!F$4="GMH_OECC",K2011,IF(Input!F$4="GMH_XOEC",M2011,IF(Input!F$4="GMH_Korea",O2011,IF(Input!F$4="GMH_EU",Q2011,IF(Input!F$4="Skysuper",#REF!,IF(Input!F$4="SkyII",#REF!,IF(Input!F$4="XO-8000",#REF!, "FALSE")))))))</f>
        <v>0</v>
      </c>
      <c r="J2011" s="210" t="s">
        <v>10359</v>
      </c>
      <c r="K2011" s="268">
        <v>0</v>
      </c>
      <c r="L2011" s="270" t="s">
        <v>10359</v>
      </c>
      <c r="M2011" s="270">
        <v>0</v>
      </c>
      <c r="N2011" s="270" t="s">
        <v>10359</v>
      </c>
      <c r="O2011" s="270">
        <v>0</v>
      </c>
      <c r="P2011" s="270" t="s">
        <v>10359</v>
      </c>
      <c r="Q2011" s="270">
        <v>0</v>
      </c>
      <c r="R2011" s="74"/>
      <c r="S2011" s="75" t="str">
        <f t="shared" si="153"/>
        <v>0000</v>
      </c>
      <c r="T2011" s="75" t="str">
        <f t="shared" si="154"/>
        <v>00000000000000000000000000000000</v>
      </c>
      <c r="V2011" s="197"/>
      <c r="W2011" s="75">
        <f t="shared" si="155"/>
        <v>0</v>
      </c>
      <c r="AE2011" s="479"/>
    </row>
    <row r="2012" spans="1:31" s="75" customFormat="1" ht="13.5" x14ac:dyDescent="0.2">
      <c r="A2012" s="211">
        <v>2009</v>
      </c>
      <c r="B2012" s="212" t="s">
        <v>6600</v>
      </c>
      <c r="C2012" s="213" t="s">
        <v>6600</v>
      </c>
      <c r="D2012" s="213" t="s">
        <v>6600</v>
      </c>
      <c r="E2012" s="213" t="s">
        <v>6600</v>
      </c>
      <c r="F2012" s="213" t="s">
        <v>6600</v>
      </c>
      <c r="G2012" s="214" t="s">
        <v>6600</v>
      </c>
      <c r="H2012" s="208" t="str">
        <f>IF(Input!F$4="GMH_OECC",J2012,IF(Input!F$4="GMH_XOEC",L2012,IF(Input!F$4="GMH_Korea",N2012,IF(Input!F$4="GMH_EU",P2012,IF(Input!F$4="Skysuper",#REF!,IF(Input!F$4="SkyII",#REF!,IF(Input!F$4="XO-8000",#REF!, "FALSE")))))))</f>
        <v>00</v>
      </c>
      <c r="I2012" s="209">
        <f>IF(Input!F$4="GMH_OECC",K2012,IF(Input!F$4="GMH_XOEC",M2012,IF(Input!F$4="GMH_Korea",O2012,IF(Input!F$4="GMH_EU",Q2012,IF(Input!F$4="Skysuper",#REF!,IF(Input!F$4="SkyII",#REF!,IF(Input!F$4="XO-8000",#REF!, "FALSE")))))))</f>
        <v>0</v>
      </c>
      <c r="J2012" s="210" t="s">
        <v>10359</v>
      </c>
      <c r="K2012" s="268">
        <v>0</v>
      </c>
      <c r="L2012" s="270" t="s">
        <v>10359</v>
      </c>
      <c r="M2012" s="270">
        <v>0</v>
      </c>
      <c r="N2012" s="270" t="s">
        <v>10359</v>
      </c>
      <c r="O2012" s="270">
        <v>0</v>
      </c>
      <c r="P2012" s="270" t="s">
        <v>10359</v>
      </c>
      <c r="Q2012" s="270">
        <v>0</v>
      </c>
      <c r="R2012" s="74"/>
      <c r="S2012" s="75" t="str">
        <f t="shared" si="153"/>
        <v>0000</v>
      </c>
      <c r="T2012" s="75" t="str">
        <f t="shared" si="154"/>
        <v>00000000000000000000000000000000</v>
      </c>
      <c r="V2012" s="197"/>
      <c r="W2012" s="75">
        <f t="shared" si="155"/>
        <v>0</v>
      </c>
      <c r="AE2012" s="479"/>
    </row>
    <row r="2013" spans="1:31" s="75" customFormat="1" ht="13.5" x14ac:dyDescent="0.2">
      <c r="A2013" s="211">
        <v>2010</v>
      </c>
      <c r="B2013" s="212" t="s">
        <v>6600</v>
      </c>
      <c r="C2013" s="213" t="s">
        <v>6600</v>
      </c>
      <c r="D2013" s="213" t="s">
        <v>6600</v>
      </c>
      <c r="E2013" s="213" t="s">
        <v>6600</v>
      </c>
      <c r="F2013" s="213" t="s">
        <v>6600</v>
      </c>
      <c r="G2013" s="214" t="s">
        <v>6600</v>
      </c>
      <c r="H2013" s="208" t="str">
        <f>IF(Input!F$4="GMH_OECC",J2013,IF(Input!F$4="GMH_XOEC",L2013,IF(Input!F$4="GMH_Korea",N2013,IF(Input!F$4="GMH_EU",P2013,IF(Input!F$4="Skysuper",#REF!,IF(Input!F$4="SkyII",#REF!,IF(Input!F$4="XO-8000",#REF!, "FALSE")))))))</f>
        <v>00</v>
      </c>
      <c r="I2013" s="209">
        <f>IF(Input!F$4="GMH_OECC",K2013,IF(Input!F$4="GMH_XOEC",M2013,IF(Input!F$4="GMH_Korea",O2013,IF(Input!F$4="GMH_EU",Q2013,IF(Input!F$4="Skysuper",#REF!,IF(Input!F$4="SkyII",#REF!,IF(Input!F$4="XO-8000",#REF!, "FALSE")))))))</f>
        <v>0</v>
      </c>
      <c r="J2013" s="210" t="s">
        <v>10359</v>
      </c>
      <c r="K2013" s="268">
        <v>0</v>
      </c>
      <c r="L2013" s="270" t="s">
        <v>10359</v>
      </c>
      <c r="M2013" s="270">
        <v>0</v>
      </c>
      <c r="N2013" s="270" t="s">
        <v>10359</v>
      </c>
      <c r="O2013" s="270">
        <v>0</v>
      </c>
      <c r="P2013" s="270" t="s">
        <v>10359</v>
      </c>
      <c r="Q2013" s="270">
        <v>0</v>
      </c>
      <c r="R2013" s="74"/>
      <c r="S2013" s="75" t="str">
        <f t="shared" si="153"/>
        <v>0000</v>
      </c>
      <c r="T2013" s="75" t="str">
        <f t="shared" si="154"/>
        <v>00000000000000000000000000000000</v>
      </c>
      <c r="V2013" s="197"/>
      <c r="W2013" s="75">
        <f t="shared" si="155"/>
        <v>0</v>
      </c>
      <c r="AE2013" s="479"/>
    </row>
    <row r="2014" spans="1:31" s="75" customFormat="1" ht="13.5" x14ac:dyDescent="0.2">
      <c r="A2014" s="211">
        <v>2011</v>
      </c>
      <c r="B2014" s="212" t="s">
        <v>6600</v>
      </c>
      <c r="C2014" s="213" t="s">
        <v>6600</v>
      </c>
      <c r="D2014" s="213" t="s">
        <v>6600</v>
      </c>
      <c r="E2014" s="213" t="s">
        <v>6600</v>
      </c>
      <c r="F2014" s="213" t="s">
        <v>6600</v>
      </c>
      <c r="G2014" s="214" t="s">
        <v>6600</v>
      </c>
      <c r="H2014" s="208" t="str">
        <f>IF(Input!F$4="GMH_OECC",J2014,IF(Input!F$4="GMH_XOEC",L2014,IF(Input!F$4="GMH_Korea",N2014,IF(Input!F$4="GMH_EU",P2014,IF(Input!F$4="Skysuper",#REF!,IF(Input!F$4="SkyII",#REF!,IF(Input!F$4="XO-8000",#REF!, "FALSE")))))))</f>
        <v>00</v>
      </c>
      <c r="I2014" s="209">
        <f>IF(Input!F$4="GMH_OECC",K2014,IF(Input!F$4="GMH_XOEC",M2014,IF(Input!F$4="GMH_Korea",O2014,IF(Input!F$4="GMH_EU",Q2014,IF(Input!F$4="Skysuper",#REF!,IF(Input!F$4="SkyII",#REF!,IF(Input!F$4="XO-8000",#REF!, "FALSE")))))))</f>
        <v>0</v>
      </c>
      <c r="J2014" s="210" t="s">
        <v>10359</v>
      </c>
      <c r="K2014" s="268">
        <v>0</v>
      </c>
      <c r="L2014" s="270" t="s">
        <v>10359</v>
      </c>
      <c r="M2014" s="270">
        <v>0</v>
      </c>
      <c r="N2014" s="270" t="s">
        <v>10359</v>
      </c>
      <c r="O2014" s="270">
        <v>0</v>
      </c>
      <c r="P2014" s="270" t="s">
        <v>10359</v>
      </c>
      <c r="Q2014" s="270">
        <v>0</v>
      </c>
      <c r="R2014" s="74"/>
      <c r="S2014" s="75" t="str">
        <f t="shared" si="153"/>
        <v>0000</v>
      </c>
      <c r="T2014" s="75" t="str">
        <f t="shared" si="154"/>
        <v>00000000000000000000000000000000</v>
      </c>
      <c r="V2014" s="197"/>
      <c r="W2014" s="75">
        <f t="shared" si="155"/>
        <v>0</v>
      </c>
      <c r="AE2014" s="479"/>
    </row>
    <row r="2015" spans="1:31" s="75" customFormat="1" ht="13.5" x14ac:dyDescent="0.2">
      <c r="A2015" s="211">
        <v>2012</v>
      </c>
      <c r="B2015" s="212" t="s">
        <v>6600</v>
      </c>
      <c r="C2015" s="213" t="s">
        <v>6600</v>
      </c>
      <c r="D2015" s="213" t="s">
        <v>6600</v>
      </c>
      <c r="E2015" s="213" t="s">
        <v>6600</v>
      </c>
      <c r="F2015" s="213" t="s">
        <v>6600</v>
      </c>
      <c r="G2015" s="214" t="s">
        <v>6600</v>
      </c>
      <c r="H2015" s="208" t="str">
        <f>IF(Input!F$4="GMH_OECC",J2015,IF(Input!F$4="GMH_XOEC",L2015,IF(Input!F$4="GMH_Korea",N2015,IF(Input!F$4="GMH_EU",P2015,IF(Input!F$4="Skysuper",#REF!,IF(Input!F$4="SkyII",#REF!,IF(Input!F$4="XO-8000",#REF!, "FALSE")))))))</f>
        <v>00</v>
      </c>
      <c r="I2015" s="209">
        <f>IF(Input!F$4="GMH_OECC",K2015,IF(Input!F$4="GMH_XOEC",M2015,IF(Input!F$4="GMH_Korea",O2015,IF(Input!F$4="GMH_EU",Q2015,IF(Input!F$4="Skysuper",#REF!,IF(Input!F$4="SkyII",#REF!,IF(Input!F$4="XO-8000",#REF!, "FALSE")))))))</f>
        <v>0</v>
      </c>
      <c r="J2015" s="210" t="s">
        <v>10359</v>
      </c>
      <c r="K2015" s="268">
        <v>0</v>
      </c>
      <c r="L2015" s="270" t="s">
        <v>10359</v>
      </c>
      <c r="M2015" s="270">
        <v>0</v>
      </c>
      <c r="N2015" s="270" t="s">
        <v>10359</v>
      </c>
      <c r="O2015" s="270">
        <v>0</v>
      </c>
      <c r="P2015" s="270" t="s">
        <v>10359</v>
      </c>
      <c r="Q2015" s="270">
        <v>0</v>
      </c>
      <c r="R2015" s="74"/>
      <c r="S2015" s="75" t="str">
        <f t="shared" si="153"/>
        <v>0000</v>
      </c>
      <c r="T2015" s="75" t="str">
        <f t="shared" si="154"/>
        <v>00000000000000000000000000000000</v>
      </c>
      <c r="V2015" s="197"/>
      <c r="W2015" s="75">
        <f t="shared" si="155"/>
        <v>0</v>
      </c>
      <c r="AE2015" s="479"/>
    </row>
    <row r="2016" spans="1:31" s="75" customFormat="1" ht="13.5" x14ac:dyDescent="0.2">
      <c r="A2016" s="211">
        <v>2013</v>
      </c>
      <c r="B2016" s="212" t="s">
        <v>6600</v>
      </c>
      <c r="C2016" s="213" t="s">
        <v>6600</v>
      </c>
      <c r="D2016" s="213" t="s">
        <v>6600</v>
      </c>
      <c r="E2016" s="213" t="s">
        <v>6600</v>
      </c>
      <c r="F2016" s="213" t="s">
        <v>6600</v>
      </c>
      <c r="G2016" s="214" t="s">
        <v>6600</v>
      </c>
      <c r="H2016" s="208" t="str">
        <f>IF(Input!F$4="GMH_OECC",J2016,IF(Input!F$4="GMH_XOEC",L2016,IF(Input!F$4="GMH_Korea",N2016,IF(Input!F$4="GMH_EU",P2016,IF(Input!F$4="Skysuper",#REF!,IF(Input!F$4="SkyII",#REF!,IF(Input!F$4="XO-8000",#REF!, "FALSE")))))))</f>
        <v>00</v>
      </c>
      <c r="I2016" s="209">
        <f>IF(Input!F$4="GMH_OECC",K2016,IF(Input!F$4="GMH_XOEC",M2016,IF(Input!F$4="GMH_Korea",O2016,IF(Input!F$4="GMH_EU",Q2016,IF(Input!F$4="Skysuper",#REF!,IF(Input!F$4="SkyII",#REF!,IF(Input!F$4="XO-8000",#REF!, "FALSE")))))))</f>
        <v>0</v>
      </c>
      <c r="J2016" s="210" t="s">
        <v>10359</v>
      </c>
      <c r="K2016" s="268">
        <v>0</v>
      </c>
      <c r="L2016" s="270" t="s">
        <v>10359</v>
      </c>
      <c r="M2016" s="270">
        <v>0</v>
      </c>
      <c r="N2016" s="270" t="s">
        <v>10359</v>
      </c>
      <c r="O2016" s="270">
        <v>0</v>
      </c>
      <c r="P2016" s="270" t="s">
        <v>10359</v>
      </c>
      <c r="Q2016" s="270">
        <v>0</v>
      </c>
      <c r="R2016" s="74"/>
      <c r="S2016" s="75" t="str">
        <f t="shared" si="153"/>
        <v>0000</v>
      </c>
      <c r="T2016" s="75" t="str">
        <f t="shared" si="154"/>
        <v>00000000000000000000000000000000</v>
      </c>
      <c r="V2016" s="197"/>
      <c r="W2016" s="75">
        <f t="shared" si="155"/>
        <v>0</v>
      </c>
      <c r="AE2016" s="479"/>
    </row>
    <row r="2017" spans="1:31" s="75" customFormat="1" ht="13.5" x14ac:dyDescent="0.2">
      <c r="A2017" s="211">
        <v>2014</v>
      </c>
      <c r="B2017" s="212" t="s">
        <v>6600</v>
      </c>
      <c r="C2017" s="213" t="s">
        <v>6600</v>
      </c>
      <c r="D2017" s="213" t="s">
        <v>6600</v>
      </c>
      <c r="E2017" s="213" t="s">
        <v>6600</v>
      </c>
      <c r="F2017" s="213" t="s">
        <v>6600</v>
      </c>
      <c r="G2017" s="214" t="s">
        <v>6600</v>
      </c>
      <c r="H2017" s="208" t="str">
        <f>IF(Input!F$4="GMH_OECC",J2017,IF(Input!F$4="GMH_XOEC",L2017,IF(Input!F$4="GMH_Korea",N2017,IF(Input!F$4="GMH_EU",P2017,IF(Input!F$4="Skysuper",#REF!,IF(Input!F$4="SkyII",#REF!,IF(Input!F$4="XO-8000",#REF!, "FALSE")))))))</f>
        <v>00</v>
      </c>
      <c r="I2017" s="209">
        <f>IF(Input!F$4="GMH_OECC",K2017,IF(Input!F$4="GMH_XOEC",M2017,IF(Input!F$4="GMH_Korea",O2017,IF(Input!F$4="GMH_EU",Q2017,IF(Input!F$4="Skysuper",#REF!,IF(Input!F$4="SkyII",#REF!,IF(Input!F$4="XO-8000",#REF!, "FALSE")))))))</f>
        <v>0</v>
      </c>
      <c r="J2017" s="210" t="s">
        <v>10359</v>
      </c>
      <c r="K2017" s="268">
        <v>0</v>
      </c>
      <c r="L2017" s="270" t="s">
        <v>10359</v>
      </c>
      <c r="M2017" s="270">
        <v>0</v>
      </c>
      <c r="N2017" s="270" t="s">
        <v>10359</v>
      </c>
      <c r="O2017" s="270">
        <v>0</v>
      </c>
      <c r="P2017" s="270" t="s">
        <v>10359</v>
      </c>
      <c r="Q2017" s="270">
        <v>0</v>
      </c>
      <c r="R2017" s="74"/>
      <c r="S2017" s="75" t="str">
        <f t="shared" si="153"/>
        <v>0000</v>
      </c>
      <c r="T2017" s="75" t="str">
        <f t="shared" si="154"/>
        <v>00000000000000000000000000000000</v>
      </c>
      <c r="V2017" s="197"/>
      <c r="W2017" s="75">
        <f t="shared" si="155"/>
        <v>0</v>
      </c>
      <c r="AE2017" s="479"/>
    </row>
    <row r="2018" spans="1:31" s="75" customFormat="1" ht="13.5" x14ac:dyDescent="0.2">
      <c r="A2018" s="211">
        <v>2015</v>
      </c>
      <c r="B2018" s="212" t="s">
        <v>6600</v>
      </c>
      <c r="C2018" s="213" t="s">
        <v>6600</v>
      </c>
      <c r="D2018" s="213" t="s">
        <v>6600</v>
      </c>
      <c r="E2018" s="213" t="s">
        <v>6600</v>
      </c>
      <c r="F2018" s="213" t="s">
        <v>6600</v>
      </c>
      <c r="G2018" s="214" t="s">
        <v>6600</v>
      </c>
      <c r="H2018" s="208" t="str">
        <f>IF(Input!F$4="GMH_OECC",J2018,IF(Input!F$4="GMH_XOEC",L2018,IF(Input!F$4="GMH_Korea",N2018,IF(Input!F$4="GMH_EU",P2018,IF(Input!F$4="Skysuper",#REF!,IF(Input!F$4="SkyII",#REF!,IF(Input!F$4="XO-8000",#REF!, "FALSE")))))))</f>
        <v>00</v>
      </c>
      <c r="I2018" s="209">
        <f>IF(Input!F$4="GMH_OECC",K2018,IF(Input!F$4="GMH_XOEC",M2018,IF(Input!F$4="GMH_Korea",O2018,IF(Input!F$4="GMH_EU",Q2018,IF(Input!F$4="Skysuper",#REF!,IF(Input!F$4="SkyII",#REF!,IF(Input!F$4="XO-8000",#REF!, "FALSE")))))))</f>
        <v>0</v>
      </c>
      <c r="J2018" s="210" t="s">
        <v>10359</v>
      </c>
      <c r="K2018" s="268">
        <v>0</v>
      </c>
      <c r="L2018" s="270" t="s">
        <v>10359</v>
      </c>
      <c r="M2018" s="270">
        <v>0</v>
      </c>
      <c r="N2018" s="270" t="s">
        <v>10359</v>
      </c>
      <c r="O2018" s="270">
        <v>0</v>
      </c>
      <c r="P2018" s="270" t="s">
        <v>10359</v>
      </c>
      <c r="Q2018" s="270">
        <v>0</v>
      </c>
      <c r="R2018" s="74"/>
      <c r="S2018" s="75" t="str">
        <f t="shared" si="153"/>
        <v>0000</v>
      </c>
      <c r="T2018" s="75" t="str">
        <f t="shared" si="154"/>
        <v>00000000000000000000000000000000</v>
      </c>
      <c r="V2018" s="197"/>
      <c r="W2018" s="75">
        <f t="shared" si="155"/>
        <v>0</v>
      </c>
      <c r="AE2018" s="479"/>
    </row>
    <row r="2019" spans="1:31" s="75" customFormat="1" ht="13.5" x14ac:dyDescent="0.2">
      <c r="A2019" s="211">
        <v>2016</v>
      </c>
      <c r="B2019" s="212" t="s">
        <v>6600</v>
      </c>
      <c r="C2019" s="213" t="s">
        <v>6600</v>
      </c>
      <c r="D2019" s="213" t="s">
        <v>6600</v>
      </c>
      <c r="E2019" s="213" t="s">
        <v>6600</v>
      </c>
      <c r="F2019" s="213" t="s">
        <v>6600</v>
      </c>
      <c r="G2019" s="214" t="s">
        <v>6600</v>
      </c>
      <c r="H2019" s="208" t="str">
        <f>IF(Input!F$4="GMH_OECC",J2019,IF(Input!F$4="GMH_XOEC",L2019,IF(Input!F$4="GMH_Korea",N2019,IF(Input!F$4="GMH_EU",P2019,IF(Input!F$4="Skysuper",#REF!,IF(Input!F$4="SkyII",#REF!,IF(Input!F$4="XO-8000",#REF!, "FALSE")))))))</f>
        <v>00</v>
      </c>
      <c r="I2019" s="209">
        <f>IF(Input!F$4="GMH_OECC",K2019,IF(Input!F$4="GMH_XOEC",M2019,IF(Input!F$4="GMH_Korea",O2019,IF(Input!F$4="GMH_EU",Q2019,IF(Input!F$4="Skysuper",#REF!,IF(Input!F$4="SkyII",#REF!,IF(Input!F$4="XO-8000",#REF!, "FALSE")))))))</f>
        <v>0</v>
      </c>
      <c r="J2019" s="210" t="s">
        <v>10359</v>
      </c>
      <c r="K2019" s="268">
        <v>0</v>
      </c>
      <c r="L2019" s="270" t="s">
        <v>10359</v>
      </c>
      <c r="M2019" s="270">
        <v>0</v>
      </c>
      <c r="N2019" s="270" t="s">
        <v>10359</v>
      </c>
      <c r="O2019" s="270">
        <v>0</v>
      </c>
      <c r="P2019" s="270" t="s">
        <v>10359</v>
      </c>
      <c r="Q2019" s="270">
        <v>0</v>
      </c>
      <c r="R2019" s="74"/>
      <c r="S2019" s="75" t="str">
        <f t="shared" si="153"/>
        <v>0000</v>
      </c>
      <c r="T2019" s="75" t="str">
        <f t="shared" si="154"/>
        <v>00000000000000000000000000000000</v>
      </c>
      <c r="V2019" s="197"/>
      <c r="W2019" s="75">
        <f t="shared" si="155"/>
        <v>0</v>
      </c>
      <c r="AE2019" s="479"/>
    </row>
    <row r="2020" spans="1:31" s="75" customFormat="1" ht="13.5" x14ac:dyDescent="0.2">
      <c r="A2020" s="211">
        <v>2017</v>
      </c>
      <c r="B2020" s="212" t="s">
        <v>6600</v>
      </c>
      <c r="C2020" s="213" t="s">
        <v>6600</v>
      </c>
      <c r="D2020" s="213" t="s">
        <v>6600</v>
      </c>
      <c r="E2020" s="213" t="s">
        <v>6600</v>
      </c>
      <c r="F2020" s="213" t="s">
        <v>6600</v>
      </c>
      <c r="G2020" s="214" t="s">
        <v>6600</v>
      </c>
      <c r="H2020" s="208" t="str">
        <f>IF(Input!F$4="GMH_OECC",J2020,IF(Input!F$4="GMH_XOEC",L2020,IF(Input!F$4="GMH_Korea",N2020,IF(Input!F$4="GMH_EU",P2020,IF(Input!F$4="Skysuper",#REF!,IF(Input!F$4="SkyII",#REF!,IF(Input!F$4="XO-8000",#REF!, "FALSE")))))))</f>
        <v>00</v>
      </c>
      <c r="I2020" s="209">
        <f>IF(Input!F$4="GMH_OECC",K2020,IF(Input!F$4="GMH_XOEC",M2020,IF(Input!F$4="GMH_Korea",O2020,IF(Input!F$4="GMH_EU",Q2020,IF(Input!F$4="Skysuper",#REF!,IF(Input!F$4="SkyII",#REF!,IF(Input!F$4="XO-8000",#REF!, "FALSE")))))))</f>
        <v>0</v>
      </c>
      <c r="J2020" s="210" t="s">
        <v>10359</v>
      </c>
      <c r="K2020" s="268">
        <v>0</v>
      </c>
      <c r="L2020" s="270" t="s">
        <v>10359</v>
      </c>
      <c r="M2020" s="270">
        <v>0</v>
      </c>
      <c r="N2020" s="270" t="s">
        <v>10359</v>
      </c>
      <c r="O2020" s="270">
        <v>0</v>
      </c>
      <c r="P2020" s="270" t="s">
        <v>10359</v>
      </c>
      <c r="Q2020" s="270">
        <v>0</v>
      </c>
      <c r="R2020" s="74"/>
      <c r="S2020" s="75" t="str">
        <f t="shared" si="153"/>
        <v>0000</v>
      </c>
      <c r="T2020" s="75" t="str">
        <f t="shared" si="154"/>
        <v>00000000000000000000000000000000</v>
      </c>
      <c r="V2020" s="197"/>
      <c r="W2020" s="75">
        <f t="shared" si="155"/>
        <v>0</v>
      </c>
      <c r="AE2020" s="479"/>
    </row>
    <row r="2021" spans="1:31" s="75" customFormat="1" ht="13.5" x14ac:dyDescent="0.2">
      <c r="A2021" s="211">
        <v>2018</v>
      </c>
      <c r="B2021" s="212" t="s">
        <v>6600</v>
      </c>
      <c r="C2021" s="213" t="s">
        <v>6600</v>
      </c>
      <c r="D2021" s="213" t="s">
        <v>6600</v>
      </c>
      <c r="E2021" s="213" t="s">
        <v>6600</v>
      </c>
      <c r="F2021" s="213" t="s">
        <v>6600</v>
      </c>
      <c r="G2021" s="214" t="s">
        <v>6600</v>
      </c>
      <c r="H2021" s="208" t="str">
        <f>IF(Input!F$4="GMH_OECC",J2021,IF(Input!F$4="GMH_XOEC",L2021,IF(Input!F$4="GMH_Korea",N2021,IF(Input!F$4="GMH_EU",P2021,IF(Input!F$4="Skysuper",#REF!,IF(Input!F$4="SkyII",#REF!,IF(Input!F$4="XO-8000",#REF!, "FALSE")))))))</f>
        <v>00</v>
      </c>
      <c r="I2021" s="209">
        <f>IF(Input!F$4="GMH_OECC",K2021,IF(Input!F$4="GMH_XOEC",M2021,IF(Input!F$4="GMH_Korea",O2021,IF(Input!F$4="GMH_EU",Q2021,IF(Input!F$4="Skysuper",#REF!,IF(Input!F$4="SkyII",#REF!,IF(Input!F$4="XO-8000",#REF!, "FALSE")))))))</f>
        <v>0</v>
      </c>
      <c r="J2021" s="210" t="s">
        <v>10359</v>
      </c>
      <c r="K2021" s="268">
        <v>0</v>
      </c>
      <c r="L2021" s="270" t="s">
        <v>10359</v>
      </c>
      <c r="M2021" s="270">
        <v>0</v>
      </c>
      <c r="N2021" s="270" t="s">
        <v>10359</v>
      </c>
      <c r="O2021" s="270">
        <v>0</v>
      </c>
      <c r="P2021" s="270" t="s">
        <v>10359</v>
      </c>
      <c r="Q2021" s="270">
        <v>0</v>
      </c>
      <c r="R2021" s="74"/>
      <c r="S2021" s="75" t="str">
        <f t="shared" si="153"/>
        <v>0000</v>
      </c>
      <c r="T2021" s="75" t="str">
        <f t="shared" si="154"/>
        <v>00000000000000000000000000000000</v>
      </c>
      <c r="V2021" s="197"/>
      <c r="W2021" s="75">
        <f t="shared" si="155"/>
        <v>0</v>
      </c>
      <c r="AE2021" s="479"/>
    </row>
    <row r="2022" spans="1:31" s="75" customFormat="1" ht="13.5" x14ac:dyDescent="0.2">
      <c r="A2022" s="211">
        <v>2019</v>
      </c>
      <c r="B2022" s="212" t="s">
        <v>6600</v>
      </c>
      <c r="C2022" s="213" t="s">
        <v>6600</v>
      </c>
      <c r="D2022" s="213" t="s">
        <v>6600</v>
      </c>
      <c r="E2022" s="213" t="s">
        <v>6600</v>
      </c>
      <c r="F2022" s="213" t="s">
        <v>6600</v>
      </c>
      <c r="G2022" s="214" t="s">
        <v>6600</v>
      </c>
      <c r="H2022" s="208" t="str">
        <f>IF(Input!F$4="GMH_OECC",J2022,IF(Input!F$4="GMH_XOEC",L2022,IF(Input!F$4="GMH_Korea",N2022,IF(Input!F$4="GMH_EU",P2022,IF(Input!F$4="Skysuper",#REF!,IF(Input!F$4="SkyII",#REF!,IF(Input!F$4="XO-8000",#REF!, "FALSE")))))))</f>
        <v>00</v>
      </c>
      <c r="I2022" s="209">
        <f>IF(Input!F$4="GMH_OECC",K2022,IF(Input!F$4="GMH_XOEC",M2022,IF(Input!F$4="GMH_Korea",O2022,IF(Input!F$4="GMH_EU",Q2022,IF(Input!F$4="Skysuper",#REF!,IF(Input!F$4="SkyII",#REF!,IF(Input!F$4="XO-8000",#REF!, "FALSE")))))))</f>
        <v>0</v>
      </c>
      <c r="J2022" s="210" t="s">
        <v>10359</v>
      </c>
      <c r="K2022" s="268">
        <v>0</v>
      </c>
      <c r="L2022" s="270" t="s">
        <v>10359</v>
      </c>
      <c r="M2022" s="270">
        <v>0</v>
      </c>
      <c r="N2022" s="270" t="s">
        <v>10359</v>
      </c>
      <c r="O2022" s="270">
        <v>0</v>
      </c>
      <c r="P2022" s="270" t="s">
        <v>10359</v>
      </c>
      <c r="Q2022" s="270">
        <v>0</v>
      </c>
      <c r="R2022" s="74"/>
      <c r="S2022" s="75" t="str">
        <f t="shared" si="153"/>
        <v>0000</v>
      </c>
      <c r="T2022" s="75" t="str">
        <f t="shared" si="154"/>
        <v>00000000000000000000000000000000</v>
      </c>
      <c r="V2022" s="197"/>
      <c r="W2022" s="75">
        <f t="shared" si="155"/>
        <v>0</v>
      </c>
      <c r="AE2022" s="479"/>
    </row>
    <row r="2023" spans="1:31" s="75" customFormat="1" ht="13.5" x14ac:dyDescent="0.2">
      <c r="A2023" s="211">
        <v>2020</v>
      </c>
      <c r="B2023" s="212" t="s">
        <v>6600</v>
      </c>
      <c r="C2023" s="213" t="s">
        <v>6600</v>
      </c>
      <c r="D2023" s="213" t="s">
        <v>6600</v>
      </c>
      <c r="E2023" s="213" t="s">
        <v>6600</v>
      </c>
      <c r="F2023" s="213" t="s">
        <v>6600</v>
      </c>
      <c r="G2023" s="214" t="s">
        <v>6600</v>
      </c>
      <c r="H2023" s="208" t="str">
        <f>IF(Input!F$4="GMH_OECC",J2023,IF(Input!F$4="GMH_XOEC",L2023,IF(Input!F$4="GMH_Korea",N2023,IF(Input!F$4="GMH_EU",P2023,IF(Input!F$4="Skysuper",#REF!,IF(Input!F$4="SkyII",#REF!,IF(Input!F$4="XO-8000",#REF!, "FALSE")))))))</f>
        <v>00</v>
      </c>
      <c r="I2023" s="209">
        <f>IF(Input!F$4="GMH_OECC",K2023,IF(Input!F$4="GMH_XOEC",M2023,IF(Input!F$4="GMH_Korea",O2023,IF(Input!F$4="GMH_EU",Q2023,IF(Input!F$4="Skysuper",#REF!,IF(Input!F$4="SkyII",#REF!,IF(Input!F$4="XO-8000",#REF!, "FALSE")))))))</f>
        <v>0</v>
      </c>
      <c r="J2023" s="210" t="s">
        <v>10359</v>
      </c>
      <c r="K2023" s="268">
        <v>0</v>
      </c>
      <c r="L2023" s="270" t="s">
        <v>10359</v>
      </c>
      <c r="M2023" s="270">
        <v>0</v>
      </c>
      <c r="N2023" s="270" t="s">
        <v>10359</v>
      </c>
      <c r="O2023" s="270">
        <v>0</v>
      </c>
      <c r="P2023" s="270" t="s">
        <v>10359</v>
      </c>
      <c r="Q2023" s="270">
        <v>0</v>
      </c>
      <c r="R2023" s="74"/>
      <c r="S2023" s="75" t="str">
        <f t="shared" si="153"/>
        <v>0000</v>
      </c>
      <c r="T2023" s="75" t="str">
        <f t="shared" si="154"/>
        <v>00000000000000000000000000000000</v>
      </c>
      <c r="V2023" s="197"/>
      <c r="W2023" s="75">
        <f t="shared" si="155"/>
        <v>0</v>
      </c>
      <c r="AE2023" s="479"/>
    </row>
    <row r="2024" spans="1:31" s="75" customFormat="1" ht="13.5" x14ac:dyDescent="0.2">
      <c r="A2024" s="211">
        <v>2021</v>
      </c>
      <c r="B2024" s="212" t="s">
        <v>6600</v>
      </c>
      <c r="C2024" s="213" t="s">
        <v>6600</v>
      </c>
      <c r="D2024" s="213" t="s">
        <v>6600</v>
      </c>
      <c r="E2024" s="213" t="s">
        <v>6600</v>
      </c>
      <c r="F2024" s="213" t="s">
        <v>6600</v>
      </c>
      <c r="G2024" s="214" t="s">
        <v>6600</v>
      </c>
      <c r="H2024" s="208" t="str">
        <f>IF(Input!F$4="GMH_OECC",J2024,IF(Input!F$4="GMH_XOEC",L2024,IF(Input!F$4="GMH_Korea",N2024,IF(Input!F$4="GMH_EU",P2024,IF(Input!F$4="Skysuper",#REF!,IF(Input!F$4="SkyII",#REF!,IF(Input!F$4="XO-8000",#REF!, "FALSE")))))))</f>
        <v>00</v>
      </c>
      <c r="I2024" s="209">
        <f>IF(Input!F$4="GMH_OECC",K2024,IF(Input!F$4="GMH_XOEC",M2024,IF(Input!F$4="GMH_Korea",O2024,IF(Input!F$4="GMH_EU",Q2024,IF(Input!F$4="Skysuper",#REF!,IF(Input!F$4="SkyII",#REF!,IF(Input!F$4="XO-8000",#REF!, "FALSE")))))))</f>
        <v>0</v>
      </c>
      <c r="J2024" s="210" t="s">
        <v>10359</v>
      </c>
      <c r="K2024" s="268">
        <v>0</v>
      </c>
      <c r="L2024" s="270" t="s">
        <v>10359</v>
      </c>
      <c r="M2024" s="270">
        <v>0</v>
      </c>
      <c r="N2024" s="270" t="s">
        <v>10359</v>
      </c>
      <c r="O2024" s="270">
        <v>0</v>
      </c>
      <c r="P2024" s="270" t="s">
        <v>10359</v>
      </c>
      <c r="Q2024" s="270">
        <v>0</v>
      </c>
      <c r="R2024" s="74"/>
      <c r="S2024" s="75" t="str">
        <f t="shared" si="153"/>
        <v>0000</v>
      </c>
      <c r="T2024" s="75" t="str">
        <f t="shared" si="154"/>
        <v>00000000000000000000000000000000</v>
      </c>
      <c r="V2024" s="197"/>
      <c r="W2024" s="75">
        <f t="shared" si="155"/>
        <v>0</v>
      </c>
      <c r="AE2024" s="479"/>
    </row>
    <row r="2025" spans="1:31" s="75" customFormat="1" ht="13.5" x14ac:dyDescent="0.2">
      <c r="A2025" s="211">
        <v>2022</v>
      </c>
      <c r="B2025" s="212" t="s">
        <v>6600</v>
      </c>
      <c r="C2025" s="213" t="s">
        <v>6600</v>
      </c>
      <c r="D2025" s="213" t="s">
        <v>6600</v>
      </c>
      <c r="E2025" s="213" t="s">
        <v>6600</v>
      </c>
      <c r="F2025" s="213" t="s">
        <v>6600</v>
      </c>
      <c r="G2025" s="214" t="s">
        <v>6600</v>
      </c>
      <c r="H2025" s="208" t="str">
        <f>IF(Input!F$4="GMH_OECC",J2025,IF(Input!F$4="GMH_XOEC",L2025,IF(Input!F$4="GMH_Korea",N2025,IF(Input!F$4="GMH_EU",P2025,IF(Input!F$4="Skysuper",#REF!,IF(Input!F$4="SkyII",#REF!,IF(Input!F$4="XO-8000",#REF!, "FALSE")))))))</f>
        <v>00</v>
      </c>
      <c r="I2025" s="209">
        <f>IF(Input!F$4="GMH_OECC",K2025,IF(Input!F$4="GMH_XOEC",M2025,IF(Input!F$4="GMH_Korea",O2025,IF(Input!F$4="GMH_EU",Q2025,IF(Input!F$4="Skysuper",#REF!,IF(Input!F$4="SkyII",#REF!,IF(Input!F$4="XO-8000",#REF!, "FALSE")))))))</f>
        <v>0</v>
      </c>
      <c r="J2025" s="210" t="s">
        <v>10359</v>
      </c>
      <c r="K2025" s="268">
        <v>0</v>
      </c>
      <c r="L2025" s="270" t="s">
        <v>10359</v>
      </c>
      <c r="M2025" s="270">
        <v>0</v>
      </c>
      <c r="N2025" s="270" t="s">
        <v>10359</v>
      </c>
      <c r="O2025" s="270">
        <v>0</v>
      </c>
      <c r="P2025" s="270" t="s">
        <v>10359</v>
      </c>
      <c r="Q2025" s="270">
        <v>0</v>
      </c>
      <c r="R2025" s="74"/>
      <c r="S2025" s="75" t="str">
        <f t="shared" si="153"/>
        <v>0000</v>
      </c>
      <c r="T2025" s="75" t="str">
        <f t="shared" si="154"/>
        <v>00000000000000000000000000000000</v>
      </c>
      <c r="V2025" s="197"/>
      <c r="W2025" s="75">
        <f t="shared" si="155"/>
        <v>0</v>
      </c>
      <c r="AE2025" s="479"/>
    </row>
    <row r="2026" spans="1:31" s="75" customFormat="1" ht="13.5" x14ac:dyDescent="0.2">
      <c r="A2026" s="211">
        <v>2023</v>
      </c>
      <c r="B2026" s="212" t="s">
        <v>6600</v>
      </c>
      <c r="C2026" s="213" t="s">
        <v>6600</v>
      </c>
      <c r="D2026" s="213" t="s">
        <v>6600</v>
      </c>
      <c r="E2026" s="213" t="s">
        <v>6600</v>
      </c>
      <c r="F2026" s="213" t="s">
        <v>6600</v>
      </c>
      <c r="G2026" s="214" t="s">
        <v>6600</v>
      </c>
      <c r="H2026" s="208" t="str">
        <f>IF(Input!F$4="GMH_OECC",J2026,IF(Input!F$4="GMH_XOEC",L2026,IF(Input!F$4="GMH_Korea",N2026,IF(Input!F$4="GMH_EU",P2026,IF(Input!F$4="Skysuper",#REF!,IF(Input!F$4="SkyII",#REF!,IF(Input!F$4="XO-8000",#REF!, "FALSE")))))))</f>
        <v>00</v>
      </c>
      <c r="I2026" s="209">
        <f>IF(Input!F$4="GMH_OECC",K2026,IF(Input!F$4="GMH_XOEC",M2026,IF(Input!F$4="GMH_Korea",O2026,IF(Input!F$4="GMH_EU",Q2026,IF(Input!F$4="Skysuper",#REF!,IF(Input!F$4="SkyII",#REF!,IF(Input!F$4="XO-8000",#REF!, "FALSE")))))))</f>
        <v>0</v>
      </c>
      <c r="J2026" s="210" t="s">
        <v>10359</v>
      </c>
      <c r="K2026" s="268">
        <v>0</v>
      </c>
      <c r="L2026" s="270" t="s">
        <v>10359</v>
      </c>
      <c r="M2026" s="270">
        <v>0</v>
      </c>
      <c r="N2026" s="270" t="s">
        <v>10359</v>
      </c>
      <c r="O2026" s="270">
        <v>0</v>
      </c>
      <c r="P2026" s="270" t="s">
        <v>10359</v>
      </c>
      <c r="Q2026" s="270">
        <v>0</v>
      </c>
      <c r="R2026" s="74"/>
      <c r="S2026" s="75" t="str">
        <f t="shared" si="153"/>
        <v>0000</v>
      </c>
      <c r="T2026" s="75" t="str">
        <f t="shared" si="154"/>
        <v>00000000000000000000000000000000</v>
      </c>
      <c r="V2026" s="197"/>
      <c r="W2026" s="75">
        <f t="shared" si="155"/>
        <v>0</v>
      </c>
      <c r="AE2026" s="479"/>
    </row>
    <row r="2027" spans="1:31" s="75" customFormat="1" ht="13.5" x14ac:dyDescent="0.2">
      <c r="A2027" s="211">
        <v>2024</v>
      </c>
      <c r="B2027" s="212" t="s">
        <v>6600</v>
      </c>
      <c r="C2027" s="213" t="s">
        <v>6600</v>
      </c>
      <c r="D2027" s="213" t="s">
        <v>6600</v>
      </c>
      <c r="E2027" s="213" t="s">
        <v>6600</v>
      </c>
      <c r="F2027" s="213" t="s">
        <v>6600</v>
      </c>
      <c r="G2027" s="214" t="s">
        <v>6600</v>
      </c>
      <c r="H2027" s="208" t="str">
        <f>IF(Input!F$4="GMH_OECC",J2027,IF(Input!F$4="GMH_XOEC",L2027,IF(Input!F$4="GMH_Korea",N2027,IF(Input!F$4="GMH_EU",P2027,IF(Input!F$4="Skysuper",#REF!,IF(Input!F$4="SkyII",#REF!,IF(Input!F$4="XO-8000",#REF!, "FALSE")))))))</f>
        <v>00</v>
      </c>
      <c r="I2027" s="209">
        <f>IF(Input!F$4="GMH_OECC",K2027,IF(Input!F$4="GMH_XOEC",M2027,IF(Input!F$4="GMH_Korea",O2027,IF(Input!F$4="GMH_EU",Q2027,IF(Input!F$4="Skysuper",#REF!,IF(Input!F$4="SkyII",#REF!,IF(Input!F$4="XO-8000",#REF!, "FALSE")))))))</f>
        <v>0</v>
      </c>
      <c r="J2027" s="210" t="s">
        <v>10359</v>
      </c>
      <c r="K2027" s="268">
        <v>0</v>
      </c>
      <c r="L2027" s="270" t="s">
        <v>10359</v>
      </c>
      <c r="M2027" s="270">
        <v>0</v>
      </c>
      <c r="N2027" s="270" t="s">
        <v>10359</v>
      </c>
      <c r="O2027" s="270">
        <v>0</v>
      </c>
      <c r="P2027" s="270" t="s">
        <v>10359</v>
      </c>
      <c r="Q2027" s="270">
        <v>0</v>
      </c>
      <c r="R2027" s="74"/>
      <c r="S2027" s="75" t="str">
        <f t="shared" si="153"/>
        <v>0000</v>
      </c>
      <c r="T2027" s="75" t="str">
        <f t="shared" si="154"/>
        <v>00000000000000000000000000000000</v>
      </c>
      <c r="V2027" s="197"/>
      <c r="W2027" s="75">
        <f t="shared" si="155"/>
        <v>0</v>
      </c>
      <c r="AE2027" s="479"/>
    </row>
    <row r="2028" spans="1:31" s="75" customFormat="1" ht="13.5" x14ac:dyDescent="0.2">
      <c r="A2028" s="211">
        <v>2025</v>
      </c>
      <c r="B2028" s="212" t="s">
        <v>6600</v>
      </c>
      <c r="C2028" s="213" t="s">
        <v>6600</v>
      </c>
      <c r="D2028" s="213" t="s">
        <v>6600</v>
      </c>
      <c r="E2028" s="213" t="s">
        <v>6600</v>
      </c>
      <c r="F2028" s="213" t="s">
        <v>6600</v>
      </c>
      <c r="G2028" s="214" t="s">
        <v>6600</v>
      </c>
      <c r="H2028" s="208" t="str">
        <f>IF(Input!F$4="GMH_OECC",J2028,IF(Input!F$4="GMH_XOEC",L2028,IF(Input!F$4="GMH_Korea",N2028,IF(Input!F$4="GMH_EU",P2028,IF(Input!F$4="Skysuper",#REF!,IF(Input!F$4="SkyII",#REF!,IF(Input!F$4="XO-8000",#REF!, "FALSE")))))))</f>
        <v>00</v>
      </c>
      <c r="I2028" s="209">
        <f>IF(Input!F$4="GMH_OECC",K2028,IF(Input!F$4="GMH_XOEC",M2028,IF(Input!F$4="GMH_Korea",O2028,IF(Input!F$4="GMH_EU",Q2028,IF(Input!F$4="Skysuper",#REF!,IF(Input!F$4="SkyII",#REF!,IF(Input!F$4="XO-8000",#REF!, "FALSE")))))))</f>
        <v>0</v>
      </c>
      <c r="J2028" s="210" t="s">
        <v>10359</v>
      </c>
      <c r="K2028" s="268">
        <v>0</v>
      </c>
      <c r="L2028" s="270" t="s">
        <v>10359</v>
      </c>
      <c r="M2028" s="270">
        <v>0</v>
      </c>
      <c r="N2028" s="270" t="s">
        <v>10359</v>
      </c>
      <c r="O2028" s="270">
        <v>0</v>
      </c>
      <c r="P2028" s="270" t="s">
        <v>10359</v>
      </c>
      <c r="Q2028" s="270">
        <v>0</v>
      </c>
      <c r="R2028" s="74"/>
      <c r="S2028" s="75" t="str">
        <f t="shared" si="153"/>
        <v>0000</v>
      </c>
      <c r="T2028" s="75" t="str">
        <f t="shared" si="154"/>
        <v>00000000000000000000000000000000</v>
      </c>
      <c r="V2028" s="197"/>
      <c r="W2028" s="75">
        <f t="shared" si="155"/>
        <v>0</v>
      </c>
      <c r="AE2028" s="479"/>
    </row>
    <row r="2029" spans="1:31" s="75" customFormat="1" ht="13.5" x14ac:dyDescent="0.2">
      <c r="A2029" s="211">
        <v>2026</v>
      </c>
      <c r="B2029" s="212" t="s">
        <v>6600</v>
      </c>
      <c r="C2029" s="213" t="s">
        <v>6600</v>
      </c>
      <c r="D2029" s="213" t="s">
        <v>6600</v>
      </c>
      <c r="E2029" s="213" t="s">
        <v>6600</v>
      </c>
      <c r="F2029" s="213" t="s">
        <v>6600</v>
      </c>
      <c r="G2029" s="214" t="s">
        <v>6600</v>
      </c>
      <c r="H2029" s="208" t="str">
        <f>IF(Input!F$4="GMH_OECC",J2029,IF(Input!F$4="GMH_XOEC",L2029,IF(Input!F$4="GMH_Korea",N2029,IF(Input!F$4="GMH_EU",P2029,IF(Input!F$4="Skysuper",#REF!,IF(Input!F$4="SkyII",#REF!,IF(Input!F$4="XO-8000",#REF!, "FALSE")))))))</f>
        <v>00</v>
      </c>
      <c r="I2029" s="209">
        <f>IF(Input!F$4="GMH_OECC",K2029,IF(Input!F$4="GMH_XOEC",M2029,IF(Input!F$4="GMH_Korea",O2029,IF(Input!F$4="GMH_EU",Q2029,IF(Input!F$4="Skysuper",#REF!,IF(Input!F$4="SkyII",#REF!,IF(Input!F$4="XO-8000",#REF!, "FALSE")))))))</f>
        <v>0</v>
      </c>
      <c r="J2029" s="210" t="s">
        <v>10359</v>
      </c>
      <c r="K2029" s="268">
        <v>0</v>
      </c>
      <c r="L2029" s="270" t="s">
        <v>10359</v>
      </c>
      <c r="M2029" s="270">
        <v>0</v>
      </c>
      <c r="N2029" s="270" t="s">
        <v>10359</v>
      </c>
      <c r="O2029" s="270">
        <v>0</v>
      </c>
      <c r="P2029" s="270" t="s">
        <v>10359</v>
      </c>
      <c r="Q2029" s="270">
        <v>0</v>
      </c>
      <c r="R2029" s="74"/>
      <c r="S2029" s="75" t="str">
        <f t="shared" si="153"/>
        <v>0000</v>
      </c>
      <c r="T2029" s="75" t="str">
        <f t="shared" si="154"/>
        <v>00000000000000000000000000000000</v>
      </c>
      <c r="V2029" s="197"/>
      <c r="W2029" s="75">
        <f t="shared" si="155"/>
        <v>0</v>
      </c>
      <c r="AE2029" s="479"/>
    </row>
    <row r="2030" spans="1:31" s="75" customFormat="1" ht="13.5" x14ac:dyDescent="0.2">
      <c r="A2030" s="211">
        <v>2027</v>
      </c>
      <c r="B2030" s="212" t="s">
        <v>6600</v>
      </c>
      <c r="C2030" s="213" t="s">
        <v>6600</v>
      </c>
      <c r="D2030" s="213" t="s">
        <v>6600</v>
      </c>
      <c r="E2030" s="213" t="s">
        <v>6600</v>
      </c>
      <c r="F2030" s="213" t="s">
        <v>6600</v>
      </c>
      <c r="G2030" s="214" t="s">
        <v>6600</v>
      </c>
      <c r="H2030" s="208" t="str">
        <f>IF(Input!F$4="GMH_OECC",J2030,IF(Input!F$4="GMH_XOEC",L2030,IF(Input!F$4="GMH_Korea",N2030,IF(Input!F$4="GMH_EU",P2030,IF(Input!F$4="Skysuper",#REF!,IF(Input!F$4="SkyII",#REF!,IF(Input!F$4="XO-8000",#REF!, "FALSE")))))))</f>
        <v>00</v>
      </c>
      <c r="I2030" s="209">
        <f>IF(Input!F$4="GMH_OECC",K2030,IF(Input!F$4="GMH_XOEC",M2030,IF(Input!F$4="GMH_Korea",O2030,IF(Input!F$4="GMH_EU",Q2030,IF(Input!F$4="Skysuper",#REF!,IF(Input!F$4="SkyII",#REF!,IF(Input!F$4="XO-8000",#REF!, "FALSE")))))))</f>
        <v>0</v>
      </c>
      <c r="J2030" s="210" t="s">
        <v>10359</v>
      </c>
      <c r="K2030" s="268">
        <v>0</v>
      </c>
      <c r="L2030" s="270" t="s">
        <v>10359</v>
      </c>
      <c r="M2030" s="270">
        <v>0</v>
      </c>
      <c r="N2030" s="270" t="s">
        <v>10359</v>
      </c>
      <c r="O2030" s="270">
        <v>0</v>
      </c>
      <c r="P2030" s="270" t="s">
        <v>10359</v>
      </c>
      <c r="Q2030" s="270">
        <v>0</v>
      </c>
      <c r="R2030" s="74"/>
      <c r="S2030" s="75" t="str">
        <f t="shared" si="153"/>
        <v>0000</v>
      </c>
      <c r="T2030" s="75" t="str">
        <f t="shared" si="154"/>
        <v>00000000000000000000000000000000</v>
      </c>
      <c r="V2030" s="197"/>
      <c r="W2030" s="75">
        <f t="shared" si="155"/>
        <v>0</v>
      </c>
      <c r="AE2030" s="479"/>
    </row>
    <row r="2031" spans="1:31" s="75" customFormat="1" ht="13.5" x14ac:dyDescent="0.2">
      <c r="A2031" s="211">
        <v>2028</v>
      </c>
      <c r="B2031" s="212" t="s">
        <v>6600</v>
      </c>
      <c r="C2031" s="213" t="s">
        <v>6600</v>
      </c>
      <c r="D2031" s="213" t="s">
        <v>6600</v>
      </c>
      <c r="E2031" s="213" t="s">
        <v>6600</v>
      </c>
      <c r="F2031" s="213" t="s">
        <v>6600</v>
      </c>
      <c r="G2031" s="214" t="s">
        <v>6600</v>
      </c>
      <c r="H2031" s="208" t="str">
        <f>IF(Input!F$4="GMH_OECC",J2031,IF(Input!F$4="GMH_XOEC",L2031,IF(Input!F$4="GMH_Korea",N2031,IF(Input!F$4="GMH_EU",P2031,IF(Input!F$4="Skysuper",#REF!,IF(Input!F$4="SkyII",#REF!,IF(Input!F$4="XO-8000",#REF!, "FALSE")))))))</f>
        <v>00</v>
      </c>
      <c r="I2031" s="209">
        <f>IF(Input!F$4="GMH_OECC",K2031,IF(Input!F$4="GMH_XOEC",M2031,IF(Input!F$4="GMH_Korea",O2031,IF(Input!F$4="GMH_EU",Q2031,IF(Input!F$4="Skysuper",#REF!,IF(Input!F$4="SkyII",#REF!,IF(Input!F$4="XO-8000",#REF!, "FALSE")))))))</f>
        <v>0</v>
      </c>
      <c r="J2031" s="210" t="s">
        <v>10359</v>
      </c>
      <c r="K2031" s="268">
        <v>0</v>
      </c>
      <c r="L2031" s="270" t="s">
        <v>10359</v>
      </c>
      <c r="M2031" s="270">
        <v>0</v>
      </c>
      <c r="N2031" s="270" t="s">
        <v>10359</v>
      </c>
      <c r="O2031" s="270">
        <v>0</v>
      </c>
      <c r="P2031" s="270" t="s">
        <v>10359</v>
      </c>
      <c r="Q2031" s="270">
        <v>0</v>
      </c>
      <c r="R2031" s="74"/>
      <c r="S2031" s="75" t="str">
        <f t="shared" si="153"/>
        <v>0000</v>
      </c>
      <c r="T2031" s="75" t="str">
        <f t="shared" si="154"/>
        <v>00000000000000000000000000000000</v>
      </c>
      <c r="V2031" s="197"/>
      <c r="W2031" s="75">
        <f t="shared" si="155"/>
        <v>0</v>
      </c>
      <c r="AE2031" s="479"/>
    </row>
    <row r="2032" spans="1:31" s="75" customFormat="1" ht="13.5" x14ac:dyDescent="0.2">
      <c r="A2032" s="211">
        <v>2029</v>
      </c>
      <c r="B2032" s="212" t="s">
        <v>6600</v>
      </c>
      <c r="C2032" s="213" t="s">
        <v>6600</v>
      </c>
      <c r="D2032" s="213" t="s">
        <v>6600</v>
      </c>
      <c r="E2032" s="213" t="s">
        <v>6600</v>
      </c>
      <c r="F2032" s="213" t="s">
        <v>6600</v>
      </c>
      <c r="G2032" s="214" t="s">
        <v>6600</v>
      </c>
      <c r="H2032" s="208" t="str">
        <f>IF(Input!F$4="GMH_OECC",J2032,IF(Input!F$4="GMH_XOEC",L2032,IF(Input!F$4="GMH_Korea",N2032,IF(Input!F$4="GMH_EU",P2032,IF(Input!F$4="Skysuper",#REF!,IF(Input!F$4="SkyII",#REF!,IF(Input!F$4="XO-8000",#REF!, "FALSE")))))))</f>
        <v>00</v>
      </c>
      <c r="I2032" s="209">
        <f>IF(Input!F$4="GMH_OECC",K2032,IF(Input!F$4="GMH_XOEC",M2032,IF(Input!F$4="GMH_Korea",O2032,IF(Input!F$4="GMH_EU",Q2032,IF(Input!F$4="Skysuper",#REF!,IF(Input!F$4="SkyII",#REF!,IF(Input!F$4="XO-8000",#REF!, "FALSE")))))))</f>
        <v>0</v>
      </c>
      <c r="J2032" s="210" t="s">
        <v>10359</v>
      </c>
      <c r="K2032" s="268">
        <v>0</v>
      </c>
      <c r="L2032" s="270" t="s">
        <v>10359</v>
      </c>
      <c r="M2032" s="270">
        <v>0</v>
      </c>
      <c r="N2032" s="270" t="s">
        <v>10359</v>
      </c>
      <c r="O2032" s="270">
        <v>0</v>
      </c>
      <c r="P2032" s="270" t="s">
        <v>10359</v>
      </c>
      <c r="Q2032" s="270">
        <v>0</v>
      </c>
      <c r="R2032" s="74"/>
      <c r="S2032" s="75" t="str">
        <f t="shared" si="153"/>
        <v>0000</v>
      </c>
      <c r="T2032" s="75" t="str">
        <f t="shared" si="154"/>
        <v>00000000000000000000000000000000</v>
      </c>
      <c r="V2032" s="197"/>
      <c r="W2032" s="75">
        <f t="shared" si="155"/>
        <v>0</v>
      </c>
      <c r="AE2032" s="479"/>
    </row>
    <row r="2033" spans="1:31" s="75" customFormat="1" ht="13.5" x14ac:dyDescent="0.2">
      <c r="A2033" s="211">
        <v>2030</v>
      </c>
      <c r="B2033" s="212" t="s">
        <v>6600</v>
      </c>
      <c r="C2033" s="213" t="s">
        <v>6600</v>
      </c>
      <c r="D2033" s="213" t="s">
        <v>6600</v>
      </c>
      <c r="E2033" s="213" t="s">
        <v>6600</v>
      </c>
      <c r="F2033" s="213" t="s">
        <v>6600</v>
      </c>
      <c r="G2033" s="214" t="s">
        <v>6600</v>
      </c>
      <c r="H2033" s="208" t="str">
        <f>IF(Input!F$4="GMH_OECC",J2033,IF(Input!F$4="GMH_XOEC",L2033,IF(Input!F$4="GMH_Korea",N2033,IF(Input!F$4="GMH_EU",P2033,IF(Input!F$4="Skysuper",#REF!,IF(Input!F$4="SkyII",#REF!,IF(Input!F$4="XO-8000",#REF!, "FALSE")))))))</f>
        <v>00</v>
      </c>
      <c r="I2033" s="209">
        <f>IF(Input!F$4="GMH_OECC",K2033,IF(Input!F$4="GMH_XOEC",M2033,IF(Input!F$4="GMH_Korea",O2033,IF(Input!F$4="GMH_EU",Q2033,IF(Input!F$4="Skysuper",#REF!,IF(Input!F$4="SkyII",#REF!,IF(Input!F$4="XO-8000",#REF!, "FALSE")))))))</f>
        <v>0</v>
      </c>
      <c r="J2033" s="210" t="s">
        <v>10359</v>
      </c>
      <c r="K2033" s="268">
        <v>0</v>
      </c>
      <c r="L2033" s="270" t="s">
        <v>10359</v>
      </c>
      <c r="M2033" s="270">
        <v>0</v>
      </c>
      <c r="N2033" s="270" t="s">
        <v>10359</v>
      </c>
      <c r="O2033" s="270">
        <v>0</v>
      </c>
      <c r="P2033" s="270" t="s">
        <v>10359</v>
      </c>
      <c r="Q2033" s="270">
        <v>0</v>
      </c>
      <c r="R2033" s="74"/>
      <c r="S2033" s="75" t="str">
        <f t="shared" si="153"/>
        <v>0000</v>
      </c>
      <c r="T2033" s="75" t="str">
        <f t="shared" si="154"/>
        <v>00000000000000000000000000000000</v>
      </c>
      <c r="V2033" s="197"/>
      <c r="W2033" s="75">
        <f t="shared" si="155"/>
        <v>0</v>
      </c>
      <c r="AE2033" s="479"/>
    </row>
    <row r="2034" spans="1:31" s="75" customFormat="1" ht="13.5" x14ac:dyDescent="0.2">
      <c r="A2034" s="211">
        <v>2031</v>
      </c>
      <c r="B2034" s="212" t="s">
        <v>6600</v>
      </c>
      <c r="C2034" s="213" t="s">
        <v>6600</v>
      </c>
      <c r="D2034" s="213" t="s">
        <v>6600</v>
      </c>
      <c r="E2034" s="213" t="s">
        <v>6600</v>
      </c>
      <c r="F2034" s="213" t="s">
        <v>6600</v>
      </c>
      <c r="G2034" s="214" t="s">
        <v>6600</v>
      </c>
      <c r="H2034" s="208" t="str">
        <f>IF(Input!F$4="GMH_OECC",J2034,IF(Input!F$4="GMH_XOEC",L2034,IF(Input!F$4="GMH_Korea",N2034,IF(Input!F$4="GMH_EU",P2034,IF(Input!F$4="Skysuper",#REF!,IF(Input!F$4="SkyII",#REF!,IF(Input!F$4="XO-8000",#REF!, "FALSE")))))))</f>
        <v>00</v>
      </c>
      <c r="I2034" s="209">
        <f>IF(Input!F$4="GMH_OECC",K2034,IF(Input!F$4="GMH_XOEC",M2034,IF(Input!F$4="GMH_Korea",O2034,IF(Input!F$4="GMH_EU",Q2034,IF(Input!F$4="Skysuper",#REF!,IF(Input!F$4="SkyII",#REF!,IF(Input!F$4="XO-8000",#REF!, "FALSE")))))))</f>
        <v>0</v>
      </c>
      <c r="J2034" s="210" t="s">
        <v>10359</v>
      </c>
      <c r="K2034" s="268">
        <v>0</v>
      </c>
      <c r="L2034" s="270" t="s">
        <v>10359</v>
      </c>
      <c r="M2034" s="270">
        <v>0</v>
      </c>
      <c r="N2034" s="270" t="s">
        <v>10359</v>
      </c>
      <c r="O2034" s="270">
        <v>0</v>
      </c>
      <c r="P2034" s="270" t="s">
        <v>10359</v>
      </c>
      <c r="Q2034" s="270">
        <v>0</v>
      </c>
      <c r="R2034" s="74"/>
      <c r="S2034" s="75" t="str">
        <f t="shared" si="153"/>
        <v>0000</v>
      </c>
      <c r="T2034" s="75" t="str">
        <f t="shared" si="154"/>
        <v>00000000000000000000000000000000</v>
      </c>
      <c r="V2034" s="197"/>
      <c r="W2034" s="75">
        <f t="shared" si="155"/>
        <v>0</v>
      </c>
      <c r="AE2034" s="479"/>
    </row>
    <row r="2035" spans="1:31" s="75" customFormat="1" ht="13.5" x14ac:dyDescent="0.2">
      <c r="A2035" s="211">
        <v>2032</v>
      </c>
      <c r="B2035" s="212" t="s">
        <v>6600</v>
      </c>
      <c r="C2035" s="213" t="s">
        <v>6600</v>
      </c>
      <c r="D2035" s="213" t="s">
        <v>6600</v>
      </c>
      <c r="E2035" s="213" t="s">
        <v>6600</v>
      </c>
      <c r="F2035" s="213" t="s">
        <v>6600</v>
      </c>
      <c r="G2035" s="214" t="s">
        <v>6600</v>
      </c>
      <c r="H2035" s="208" t="str">
        <f>IF(Input!F$4="GMH_OECC",J2035,IF(Input!F$4="GMH_XOEC",L2035,IF(Input!F$4="GMH_Korea",N2035,IF(Input!F$4="GMH_EU",P2035,IF(Input!F$4="Skysuper",#REF!,IF(Input!F$4="SkyII",#REF!,IF(Input!F$4="XO-8000",#REF!, "FALSE")))))))</f>
        <v>00</v>
      </c>
      <c r="I2035" s="209">
        <f>IF(Input!F$4="GMH_OECC",K2035,IF(Input!F$4="GMH_XOEC",M2035,IF(Input!F$4="GMH_Korea",O2035,IF(Input!F$4="GMH_EU",Q2035,IF(Input!F$4="Skysuper",#REF!,IF(Input!F$4="SkyII",#REF!,IF(Input!F$4="XO-8000",#REF!, "FALSE")))))))</f>
        <v>0</v>
      </c>
      <c r="J2035" s="210" t="s">
        <v>10359</v>
      </c>
      <c r="K2035" s="268">
        <v>0</v>
      </c>
      <c r="L2035" s="270" t="s">
        <v>10359</v>
      </c>
      <c r="M2035" s="270">
        <v>0</v>
      </c>
      <c r="N2035" s="270" t="s">
        <v>10359</v>
      </c>
      <c r="O2035" s="270">
        <v>0</v>
      </c>
      <c r="P2035" s="270" t="s">
        <v>10359</v>
      </c>
      <c r="Q2035" s="270">
        <v>0</v>
      </c>
      <c r="R2035" s="74"/>
      <c r="S2035" s="75" t="str">
        <f t="shared" si="153"/>
        <v>0000</v>
      </c>
      <c r="T2035" s="75" t="str">
        <f t="shared" si="154"/>
        <v>00000000000000000000000000000000</v>
      </c>
      <c r="V2035" s="197"/>
      <c r="W2035" s="75">
        <f t="shared" si="155"/>
        <v>0</v>
      </c>
      <c r="AE2035" s="479"/>
    </row>
    <row r="2036" spans="1:31" s="75" customFormat="1" ht="13.5" x14ac:dyDescent="0.2">
      <c r="A2036" s="211">
        <v>2033</v>
      </c>
      <c r="B2036" s="212" t="s">
        <v>6600</v>
      </c>
      <c r="C2036" s="213" t="s">
        <v>6600</v>
      </c>
      <c r="D2036" s="213" t="s">
        <v>6600</v>
      </c>
      <c r="E2036" s="213" t="s">
        <v>6600</v>
      </c>
      <c r="F2036" s="213" t="s">
        <v>6600</v>
      </c>
      <c r="G2036" s="214" t="s">
        <v>6600</v>
      </c>
      <c r="H2036" s="208" t="str">
        <f>IF(Input!F$4="GMH_OECC",J2036,IF(Input!F$4="GMH_XOEC",L2036,IF(Input!F$4="GMH_Korea",N2036,IF(Input!F$4="GMH_EU",P2036,IF(Input!F$4="Skysuper",#REF!,IF(Input!F$4="SkyII",#REF!,IF(Input!F$4="XO-8000",#REF!, "FALSE")))))))</f>
        <v>00</v>
      </c>
      <c r="I2036" s="209">
        <f>IF(Input!F$4="GMH_OECC",K2036,IF(Input!F$4="GMH_XOEC",M2036,IF(Input!F$4="GMH_Korea",O2036,IF(Input!F$4="GMH_EU",Q2036,IF(Input!F$4="Skysuper",#REF!,IF(Input!F$4="SkyII",#REF!,IF(Input!F$4="XO-8000",#REF!, "FALSE")))))))</f>
        <v>0</v>
      </c>
      <c r="J2036" s="210" t="s">
        <v>10359</v>
      </c>
      <c r="K2036" s="268">
        <v>0</v>
      </c>
      <c r="L2036" s="270" t="s">
        <v>10359</v>
      </c>
      <c r="M2036" s="270">
        <v>0</v>
      </c>
      <c r="N2036" s="270" t="s">
        <v>10359</v>
      </c>
      <c r="O2036" s="270">
        <v>0</v>
      </c>
      <c r="P2036" s="270" t="s">
        <v>10359</v>
      </c>
      <c r="Q2036" s="270">
        <v>0</v>
      </c>
      <c r="R2036" s="74"/>
      <c r="S2036" s="75" t="str">
        <f t="shared" ref="S2036:S2099" si="156">"0"&amp;DEC2HEX(2^(I2036-1))&amp;IF(LEN(DEC2HEX(H2036))=2,DEC2HEX(H2036),"0"&amp;DEC2HEX(H2036))</f>
        <v>0000</v>
      </c>
      <c r="T2036" s="75" t="str">
        <f t="shared" si="154"/>
        <v>00000000000000000000000000000000</v>
      </c>
      <c r="V2036" s="197"/>
      <c r="W2036" s="75">
        <f t="shared" si="155"/>
        <v>0</v>
      </c>
      <c r="AE2036" s="479"/>
    </row>
    <row r="2037" spans="1:31" s="75" customFormat="1" ht="13.5" x14ac:dyDescent="0.2">
      <c r="A2037" s="211">
        <v>2034</v>
      </c>
      <c r="B2037" s="212" t="s">
        <v>6600</v>
      </c>
      <c r="C2037" s="213" t="s">
        <v>6600</v>
      </c>
      <c r="D2037" s="213" t="s">
        <v>6600</v>
      </c>
      <c r="E2037" s="213" t="s">
        <v>6600</v>
      </c>
      <c r="F2037" s="213" t="s">
        <v>6600</v>
      </c>
      <c r="G2037" s="214" t="s">
        <v>6600</v>
      </c>
      <c r="H2037" s="208" t="str">
        <f>IF(Input!F$4="GMH_OECC",J2037,IF(Input!F$4="GMH_XOEC",L2037,IF(Input!F$4="GMH_Korea",N2037,IF(Input!F$4="GMH_EU",P2037,IF(Input!F$4="Skysuper",#REF!,IF(Input!F$4="SkyII",#REF!,IF(Input!F$4="XO-8000",#REF!, "FALSE")))))))</f>
        <v>00</v>
      </c>
      <c r="I2037" s="209">
        <f>IF(Input!F$4="GMH_OECC",K2037,IF(Input!F$4="GMH_XOEC",M2037,IF(Input!F$4="GMH_Korea",O2037,IF(Input!F$4="GMH_EU",Q2037,IF(Input!F$4="Skysuper",#REF!,IF(Input!F$4="SkyII",#REF!,IF(Input!F$4="XO-8000",#REF!, "FALSE")))))))</f>
        <v>0</v>
      </c>
      <c r="J2037" s="210" t="s">
        <v>10359</v>
      </c>
      <c r="K2037" s="268">
        <v>0</v>
      </c>
      <c r="L2037" s="270" t="s">
        <v>10359</v>
      </c>
      <c r="M2037" s="270">
        <v>0</v>
      </c>
      <c r="N2037" s="270" t="s">
        <v>10359</v>
      </c>
      <c r="O2037" s="270">
        <v>0</v>
      </c>
      <c r="P2037" s="270" t="s">
        <v>10359</v>
      </c>
      <c r="Q2037" s="270">
        <v>0</v>
      </c>
      <c r="R2037" s="74"/>
      <c r="S2037" s="75" t="str">
        <f t="shared" si="156"/>
        <v>0000</v>
      </c>
      <c r="T2037" s="75" t="str">
        <f t="shared" si="154"/>
        <v>00000000000000000000000000000000</v>
      </c>
      <c r="V2037" s="197"/>
      <c r="W2037" s="75">
        <f t="shared" si="155"/>
        <v>0</v>
      </c>
      <c r="AE2037" s="479"/>
    </row>
    <row r="2038" spans="1:31" s="75" customFormat="1" ht="13.5" x14ac:dyDescent="0.2">
      <c r="A2038" s="211">
        <v>2035</v>
      </c>
      <c r="B2038" s="212" t="s">
        <v>6600</v>
      </c>
      <c r="C2038" s="213" t="s">
        <v>6600</v>
      </c>
      <c r="D2038" s="213" t="s">
        <v>6600</v>
      </c>
      <c r="E2038" s="213" t="s">
        <v>6600</v>
      </c>
      <c r="F2038" s="213" t="s">
        <v>6600</v>
      </c>
      <c r="G2038" s="214" t="s">
        <v>6600</v>
      </c>
      <c r="H2038" s="208" t="str">
        <f>IF(Input!F$4="GMH_OECC",J2038,IF(Input!F$4="GMH_XOEC",L2038,IF(Input!F$4="GMH_Korea",N2038,IF(Input!F$4="GMH_EU",P2038,IF(Input!F$4="Skysuper",#REF!,IF(Input!F$4="SkyII",#REF!,IF(Input!F$4="XO-8000",#REF!, "FALSE")))))))</f>
        <v>00</v>
      </c>
      <c r="I2038" s="209">
        <f>IF(Input!F$4="GMH_OECC",K2038,IF(Input!F$4="GMH_XOEC",M2038,IF(Input!F$4="GMH_Korea",O2038,IF(Input!F$4="GMH_EU",Q2038,IF(Input!F$4="Skysuper",#REF!,IF(Input!F$4="SkyII",#REF!,IF(Input!F$4="XO-8000",#REF!, "FALSE")))))))</f>
        <v>0</v>
      </c>
      <c r="J2038" s="210" t="s">
        <v>10359</v>
      </c>
      <c r="K2038" s="268">
        <v>0</v>
      </c>
      <c r="L2038" s="270" t="s">
        <v>10359</v>
      </c>
      <c r="M2038" s="270">
        <v>0</v>
      </c>
      <c r="N2038" s="270" t="s">
        <v>10359</v>
      </c>
      <c r="O2038" s="270">
        <v>0</v>
      </c>
      <c r="P2038" s="270" t="s">
        <v>10359</v>
      </c>
      <c r="Q2038" s="270">
        <v>0</v>
      </c>
      <c r="R2038" s="74"/>
      <c r="S2038" s="75" t="str">
        <f t="shared" si="156"/>
        <v>0000</v>
      </c>
      <c r="T2038" s="75" t="str">
        <f t="shared" si="154"/>
        <v>00000000000000000000000000000000</v>
      </c>
      <c r="V2038" s="197"/>
      <c r="W2038" s="75">
        <f t="shared" si="155"/>
        <v>0</v>
      </c>
      <c r="AE2038" s="479"/>
    </row>
    <row r="2039" spans="1:31" s="75" customFormat="1" ht="13.5" x14ac:dyDescent="0.2">
      <c r="A2039" s="211">
        <v>2036</v>
      </c>
      <c r="B2039" s="212" t="s">
        <v>6600</v>
      </c>
      <c r="C2039" s="213" t="s">
        <v>6600</v>
      </c>
      <c r="D2039" s="213" t="s">
        <v>6600</v>
      </c>
      <c r="E2039" s="213" t="s">
        <v>6600</v>
      </c>
      <c r="F2039" s="213" t="s">
        <v>6600</v>
      </c>
      <c r="G2039" s="214" t="s">
        <v>6600</v>
      </c>
      <c r="H2039" s="208" t="str">
        <f>IF(Input!F$4="GMH_OECC",J2039,IF(Input!F$4="GMH_XOEC",L2039,IF(Input!F$4="GMH_Korea",N2039,IF(Input!F$4="GMH_EU",P2039,IF(Input!F$4="Skysuper",#REF!,IF(Input!F$4="SkyII",#REF!,IF(Input!F$4="XO-8000",#REF!, "FALSE")))))))</f>
        <v>00</v>
      </c>
      <c r="I2039" s="209">
        <f>IF(Input!F$4="GMH_OECC",K2039,IF(Input!F$4="GMH_XOEC",M2039,IF(Input!F$4="GMH_Korea",O2039,IF(Input!F$4="GMH_EU",Q2039,IF(Input!F$4="Skysuper",#REF!,IF(Input!F$4="SkyII",#REF!,IF(Input!F$4="XO-8000",#REF!, "FALSE")))))))</f>
        <v>0</v>
      </c>
      <c r="J2039" s="210" t="s">
        <v>10359</v>
      </c>
      <c r="K2039" s="268">
        <v>0</v>
      </c>
      <c r="L2039" s="270" t="s">
        <v>10359</v>
      </c>
      <c r="M2039" s="270">
        <v>0</v>
      </c>
      <c r="N2039" s="270" t="s">
        <v>10359</v>
      </c>
      <c r="O2039" s="270">
        <v>0</v>
      </c>
      <c r="P2039" s="270" t="s">
        <v>10359</v>
      </c>
      <c r="Q2039" s="270">
        <v>0</v>
      </c>
      <c r="R2039" s="74"/>
      <c r="S2039" s="75" t="str">
        <f t="shared" si="156"/>
        <v>0000</v>
      </c>
      <c r="T2039" s="75" t="str">
        <f t="shared" si="154"/>
        <v>00000000000000000000000000000000</v>
      </c>
      <c r="V2039" s="197"/>
      <c r="W2039" s="75">
        <f t="shared" si="155"/>
        <v>0</v>
      </c>
      <c r="AE2039" s="479"/>
    </row>
    <row r="2040" spans="1:31" s="75" customFormat="1" ht="13.5" x14ac:dyDescent="0.2">
      <c r="A2040" s="211">
        <v>2037</v>
      </c>
      <c r="B2040" s="212" t="s">
        <v>6600</v>
      </c>
      <c r="C2040" s="213" t="s">
        <v>6600</v>
      </c>
      <c r="D2040" s="213" t="s">
        <v>6600</v>
      </c>
      <c r="E2040" s="213" t="s">
        <v>6600</v>
      </c>
      <c r="F2040" s="213" t="s">
        <v>6600</v>
      </c>
      <c r="G2040" s="214" t="s">
        <v>6600</v>
      </c>
      <c r="H2040" s="208" t="str">
        <f>IF(Input!F$4="GMH_OECC",J2040,IF(Input!F$4="GMH_XOEC",L2040,IF(Input!F$4="GMH_Korea",N2040,IF(Input!F$4="GMH_EU",P2040,IF(Input!F$4="Skysuper",#REF!,IF(Input!F$4="SkyII",#REF!,IF(Input!F$4="XO-8000",#REF!, "FALSE")))))))</f>
        <v>00</v>
      </c>
      <c r="I2040" s="209">
        <f>IF(Input!F$4="GMH_OECC",K2040,IF(Input!F$4="GMH_XOEC",M2040,IF(Input!F$4="GMH_Korea",O2040,IF(Input!F$4="GMH_EU",Q2040,IF(Input!F$4="Skysuper",#REF!,IF(Input!F$4="SkyII",#REF!,IF(Input!F$4="XO-8000",#REF!, "FALSE")))))))</f>
        <v>0</v>
      </c>
      <c r="J2040" s="210" t="s">
        <v>10359</v>
      </c>
      <c r="K2040" s="268">
        <v>0</v>
      </c>
      <c r="L2040" s="270" t="s">
        <v>10359</v>
      </c>
      <c r="M2040" s="270">
        <v>0</v>
      </c>
      <c r="N2040" s="270" t="s">
        <v>10359</v>
      </c>
      <c r="O2040" s="270">
        <v>0</v>
      </c>
      <c r="P2040" s="270" t="s">
        <v>10359</v>
      </c>
      <c r="Q2040" s="270">
        <v>0</v>
      </c>
      <c r="R2040" s="74"/>
      <c r="S2040" s="75" t="str">
        <f t="shared" si="156"/>
        <v>0000</v>
      </c>
      <c r="T2040" s="75" t="str">
        <f t="shared" si="154"/>
        <v>00000000000000000000000000000000</v>
      </c>
      <c r="V2040" s="197"/>
      <c r="W2040" s="75">
        <f t="shared" si="155"/>
        <v>0</v>
      </c>
      <c r="AE2040" s="479"/>
    </row>
    <row r="2041" spans="1:31" s="75" customFormat="1" ht="13.5" x14ac:dyDescent="0.2">
      <c r="A2041" s="211">
        <v>2038</v>
      </c>
      <c r="B2041" s="212" t="s">
        <v>6600</v>
      </c>
      <c r="C2041" s="213" t="s">
        <v>6600</v>
      </c>
      <c r="D2041" s="213" t="s">
        <v>6600</v>
      </c>
      <c r="E2041" s="213" t="s">
        <v>6600</v>
      </c>
      <c r="F2041" s="213" t="s">
        <v>6600</v>
      </c>
      <c r="G2041" s="214" t="s">
        <v>6600</v>
      </c>
      <c r="H2041" s="208" t="str">
        <f>IF(Input!F$4="GMH_OECC",J2041,IF(Input!F$4="GMH_XOEC",L2041,IF(Input!F$4="GMH_Korea",N2041,IF(Input!F$4="GMH_EU",P2041,IF(Input!F$4="Skysuper",#REF!,IF(Input!F$4="SkyII",#REF!,IF(Input!F$4="XO-8000",#REF!, "FALSE")))))))</f>
        <v>00</v>
      </c>
      <c r="I2041" s="209">
        <f>IF(Input!F$4="GMH_OECC",K2041,IF(Input!F$4="GMH_XOEC",M2041,IF(Input!F$4="GMH_Korea",O2041,IF(Input!F$4="GMH_EU",Q2041,IF(Input!F$4="Skysuper",#REF!,IF(Input!F$4="SkyII",#REF!,IF(Input!F$4="XO-8000",#REF!, "FALSE")))))))</f>
        <v>0</v>
      </c>
      <c r="J2041" s="210" t="s">
        <v>10359</v>
      </c>
      <c r="K2041" s="268">
        <v>0</v>
      </c>
      <c r="L2041" s="270" t="s">
        <v>10359</v>
      </c>
      <c r="M2041" s="270">
        <v>0</v>
      </c>
      <c r="N2041" s="270" t="s">
        <v>10359</v>
      </c>
      <c r="O2041" s="270">
        <v>0</v>
      </c>
      <c r="P2041" s="270" t="s">
        <v>10359</v>
      </c>
      <c r="Q2041" s="270">
        <v>0</v>
      </c>
      <c r="R2041" s="74"/>
      <c r="S2041" s="75" t="str">
        <f t="shared" si="156"/>
        <v>0000</v>
      </c>
      <c r="T2041" s="75" t="str">
        <f t="shared" si="154"/>
        <v>00000000000000000000000000000000</v>
      </c>
      <c r="V2041" s="197"/>
      <c r="W2041" s="75">
        <f t="shared" si="155"/>
        <v>0</v>
      </c>
      <c r="AE2041" s="479"/>
    </row>
    <row r="2042" spans="1:31" s="75" customFormat="1" ht="13.5" x14ac:dyDescent="0.2">
      <c r="A2042" s="211">
        <v>2039</v>
      </c>
      <c r="B2042" s="212" t="s">
        <v>6600</v>
      </c>
      <c r="C2042" s="213" t="s">
        <v>6600</v>
      </c>
      <c r="D2042" s="213" t="s">
        <v>6600</v>
      </c>
      <c r="E2042" s="213" t="s">
        <v>6600</v>
      </c>
      <c r="F2042" s="213" t="s">
        <v>6600</v>
      </c>
      <c r="G2042" s="214" t="s">
        <v>6600</v>
      </c>
      <c r="H2042" s="208" t="str">
        <f>IF(Input!F$4="GMH_OECC",J2042,IF(Input!F$4="GMH_XOEC",L2042,IF(Input!F$4="GMH_Korea",N2042,IF(Input!F$4="GMH_EU",P2042,IF(Input!F$4="Skysuper",#REF!,IF(Input!F$4="SkyII",#REF!,IF(Input!F$4="XO-8000",#REF!, "FALSE")))))))</f>
        <v>00</v>
      </c>
      <c r="I2042" s="209">
        <f>IF(Input!F$4="GMH_OECC",K2042,IF(Input!F$4="GMH_XOEC",M2042,IF(Input!F$4="GMH_Korea",O2042,IF(Input!F$4="GMH_EU",Q2042,IF(Input!F$4="Skysuper",#REF!,IF(Input!F$4="SkyII",#REF!,IF(Input!F$4="XO-8000",#REF!, "FALSE")))))))</f>
        <v>0</v>
      </c>
      <c r="J2042" s="210" t="s">
        <v>10359</v>
      </c>
      <c r="K2042" s="268">
        <v>0</v>
      </c>
      <c r="L2042" s="270" t="s">
        <v>10359</v>
      </c>
      <c r="M2042" s="270">
        <v>0</v>
      </c>
      <c r="N2042" s="270" t="s">
        <v>10359</v>
      </c>
      <c r="O2042" s="270">
        <v>0</v>
      </c>
      <c r="P2042" s="270" t="s">
        <v>10359</v>
      </c>
      <c r="Q2042" s="270">
        <v>0</v>
      </c>
      <c r="R2042" s="74"/>
      <c r="S2042" s="75" t="str">
        <f t="shared" si="156"/>
        <v>0000</v>
      </c>
      <c r="T2042" s="75" t="str">
        <f t="shared" si="154"/>
        <v>00000000000000000000000000000000</v>
      </c>
      <c r="V2042" s="197"/>
      <c r="W2042" s="75">
        <f t="shared" si="155"/>
        <v>0</v>
      </c>
      <c r="AE2042" s="479"/>
    </row>
    <row r="2043" spans="1:31" s="75" customFormat="1" ht="13.5" x14ac:dyDescent="0.2">
      <c r="A2043" s="211">
        <v>2040</v>
      </c>
      <c r="B2043" s="212" t="s">
        <v>6600</v>
      </c>
      <c r="C2043" s="213" t="s">
        <v>6600</v>
      </c>
      <c r="D2043" s="213" t="s">
        <v>6600</v>
      </c>
      <c r="E2043" s="213" t="s">
        <v>6600</v>
      </c>
      <c r="F2043" s="213" t="s">
        <v>6600</v>
      </c>
      <c r="G2043" s="214" t="s">
        <v>6600</v>
      </c>
      <c r="H2043" s="208" t="str">
        <f>IF(Input!F$4="GMH_OECC",J2043,IF(Input!F$4="GMH_XOEC",L2043,IF(Input!F$4="GMH_Korea",N2043,IF(Input!F$4="GMH_EU",P2043,IF(Input!F$4="Skysuper",#REF!,IF(Input!F$4="SkyII",#REF!,IF(Input!F$4="XO-8000",#REF!, "FALSE")))))))</f>
        <v>00</v>
      </c>
      <c r="I2043" s="209">
        <f>IF(Input!F$4="GMH_OECC",K2043,IF(Input!F$4="GMH_XOEC",M2043,IF(Input!F$4="GMH_Korea",O2043,IF(Input!F$4="GMH_EU",Q2043,IF(Input!F$4="Skysuper",#REF!,IF(Input!F$4="SkyII",#REF!,IF(Input!F$4="XO-8000",#REF!, "FALSE")))))))</f>
        <v>0</v>
      </c>
      <c r="J2043" s="210" t="s">
        <v>10359</v>
      </c>
      <c r="K2043" s="268">
        <v>0</v>
      </c>
      <c r="L2043" s="270" t="s">
        <v>10359</v>
      </c>
      <c r="M2043" s="270">
        <v>0</v>
      </c>
      <c r="N2043" s="270" t="s">
        <v>10359</v>
      </c>
      <c r="O2043" s="270">
        <v>0</v>
      </c>
      <c r="P2043" s="270" t="s">
        <v>10359</v>
      </c>
      <c r="Q2043" s="270">
        <v>0</v>
      </c>
      <c r="R2043" s="74"/>
      <c r="S2043" s="75" t="str">
        <f t="shared" si="156"/>
        <v>0000</v>
      </c>
      <c r="T2043" s="75" t="str">
        <f t="shared" si="154"/>
        <v>00000000000000000000000000000000</v>
      </c>
      <c r="V2043" s="197"/>
      <c r="W2043" s="75">
        <f t="shared" si="155"/>
        <v>0</v>
      </c>
      <c r="AE2043" s="479"/>
    </row>
    <row r="2044" spans="1:31" s="75" customFormat="1" ht="13.5" x14ac:dyDescent="0.2">
      <c r="A2044" s="211">
        <v>2041</v>
      </c>
      <c r="B2044" s="212" t="s">
        <v>6600</v>
      </c>
      <c r="C2044" s="213" t="s">
        <v>6600</v>
      </c>
      <c r="D2044" s="213" t="s">
        <v>6600</v>
      </c>
      <c r="E2044" s="213" t="s">
        <v>6600</v>
      </c>
      <c r="F2044" s="213" t="s">
        <v>6600</v>
      </c>
      <c r="G2044" s="214" t="s">
        <v>6600</v>
      </c>
      <c r="H2044" s="208" t="str">
        <f>IF(Input!F$4="GMH_OECC",J2044,IF(Input!F$4="GMH_XOEC",L2044,IF(Input!F$4="GMH_Korea",N2044,IF(Input!F$4="GMH_EU",P2044,IF(Input!F$4="Skysuper",#REF!,IF(Input!F$4="SkyII",#REF!,IF(Input!F$4="XO-8000",#REF!, "FALSE")))))))</f>
        <v>00</v>
      </c>
      <c r="I2044" s="209">
        <f>IF(Input!F$4="GMH_OECC",K2044,IF(Input!F$4="GMH_XOEC",M2044,IF(Input!F$4="GMH_Korea",O2044,IF(Input!F$4="GMH_EU",Q2044,IF(Input!F$4="Skysuper",#REF!,IF(Input!F$4="SkyII",#REF!,IF(Input!F$4="XO-8000",#REF!, "FALSE")))))))</f>
        <v>0</v>
      </c>
      <c r="J2044" s="210" t="s">
        <v>10359</v>
      </c>
      <c r="K2044" s="268">
        <v>0</v>
      </c>
      <c r="L2044" s="270" t="s">
        <v>10359</v>
      </c>
      <c r="M2044" s="270">
        <v>0</v>
      </c>
      <c r="N2044" s="270" t="s">
        <v>10359</v>
      </c>
      <c r="O2044" s="270">
        <v>0</v>
      </c>
      <c r="P2044" s="270" t="s">
        <v>10359</v>
      </c>
      <c r="Q2044" s="270">
        <v>0</v>
      </c>
      <c r="R2044" s="74"/>
      <c r="S2044" s="75" t="str">
        <f t="shared" si="156"/>
        <v>0000</v>
      </c>
      <c r="T2044" s="75" t="str">
        <f t="shared" si="154"/>
        <v>00000000000000000000000000000000</v>
      </c>
      <c r="V2044" s="197"/>
      <c r="W2044" s="75">
        <f t="shared" si="155"/>
        <v>0</v>
      </c>
      <c r="AE2044" s="479"/>
    </row>
    <row r="2045" spans="1:31" s="75" customFormat="1" ht="13.5" x14ac:dyDescent="0.2">
      <c r="A2045" s="211">
        <v>2042</v>
      </c>
      <c r="B2045" s="212" t="s">
        <v>6600</v>
      </c>
      <c r="C2045" s="213" t="s">
        <v>6600</v>
      </c>
      <c r="D2045" s="213" t="s">
        <v>6600</v>
      </c>
      <c r="E2045" s="213" t="s">
        <v>6600</v>
      </c>
      <c r="F2045" s="213" t="s">
        <v>6600</v>
      </c>
      <c r="G2045" s="214" t="s">
        <v>6600</v>
      </c>
      <c r="H2045" s="208" t="str">
        <f>IF(Input!F$4="GMH_OECC",J2045,IF(Input!F$4="GMH_XOEC",L2045,IF(Input!F$4="GMH_Korea",N2045,IF(Input!F$4="GMH_EU",P2045,IF(Input!F$4="Skysuper",#REF!,IF(Input!F$4="SkyII",#REF!,IF(Input!F$4="XO-8000",#REF!, "FALSE")))))))</f>
        <v>00</v>
      </c>
      <c r="I2045" s="209">
        <f>IF(Input!F$4="GMH_OECC",K2045,IF(Input!F$4="GMH_XOEC",M2045,IF(Input!F$4="GMH_Korea",O2045,IF(Input!F$4="GMH_EU",Q2045,IF(Input!F$4="Skysuper",#REF!,IF(Input!F$4="SkyII",#REF!,IF(Input!F$4="XO-8000",#REF!, "FALSE")))))))</f>
        <v>0</v>
      </c>
      <c r="J2045" s="210" t="s">
        <v>10359</v>
      </c>
      <c r="K2045" s="268">
        <v>0</v>
      </c>
      <c r="L2045" s="270" t="s">
        <v>10359</v>
      </c>
      <c r="M2045" s="270">
        <v>0</v>
      </c>
      <c r="N2045" s="270" t="s">
        <v>10359</v>
      </c>
      <c r="O2045" s="270">
        <v>0</v>
      </c>
      <c r="P2045" s="270" t="s">
        <v>10359</v>
      </c>
      <c r="Q2045" s="270">
        <v>0</v>
      </c>
      <c r="R2045" s="74"/>
      <c r="S2045" s="75" t="str">
        <f t="shared" si="156"/>
        <v>0000</v>
      </c>
      <c r="T2045" s="75" t="str">
        <f t="shared" si="154"/>
        <v>00000000000000000000000000000000</v>
      </c>
      <c r="V2045" s="197"/>
      <c r="W2045" s="75">
        <f t="shared" si="155"/>
        <v>0</v>
      </c>
      <c r="AE2045" s="479"/>
    </row>
    <row r="2046" spans="1:31" s="75" customFormat="1" ht="13.5" x14ac:dyDescent="0.2">
      <c r="A2046" s="211">
        <v>2043</v>
      </c>
      <c r="B2046" s="212" t="s">
        <v>6600</v>
      </c>
      <c r="C2046" s="213" t="s">
        <v>6600</v>
      </c>
      <c r="D2046" s="213" t="s">
        <v>6600</v>
      </c>
      <c r="E2046" s="213" t="s">
        <v>6600</v>
      </c>
      <c r="F2046" s="213" t="s">
        <v>6600</v>
      </c>
      <c r="G2046" s="214" t="s">
        <v>6600</v>
      </c>
      <c r="H2046" s="208" t="str">
        <f>IF(Input!F$4="GMH_OECC",J2046,IF(Input!F$4="GMH_XOEC",L2046,IF(Input!F$4="GMH_Korea",N2046,IF(Input!F$4="GMH_EU",P2046,IF(Input!F$4="Skysuper",#REF!,IF(Input!F$4="SkyII",#REF!,IF(Input!F$4="XO-8000",#REF!, "FALSE")))))))</f>
        <v>00</v>
      </c>
      <c r="I2046" s="209">
        <f>IF(Input!F$4="GMH_OECC",K2046,IF(Input!F$4="GMH_XOEC",M2046,IF(Input!F$4="GMH_Korea",O2046,IF(Input!F$4="GMH_EU",Q2046,IF(Input!F$4="Skysuper",#REF!,IF(Input!F$4="SkyII",#REF!,IF(Input!F$4="XO-8000",#REF!, "FALSE")))))))</f>
        <v>0</v>
      </c>
      <c r="J2046" s="210" t="s">
        <v>10359</v>
      </c>
      <c r="K2046" s="268">
        <v>0</v>
      </c>
      <c r="L2046" s="270" t="s">
        <v>10359</v>
      </c>
      <c r="M2046" s="270">
        <v>0</v>
      </c>
      <c r="N2046" s="270" t="s">
        <v>10359</v>
      </c>
      <c r="O2046" s="270">
        <v>0</v>
      </c>
      <c r="P2046" s="270" t="s">
        <v>10359</v>
      </c>
      <c r="Q2046" s="270">
        <v>0</v>
      </c>
      <c r="R2046" s="74"/>
      <c r="S2046" s="75" t="str">
        <f t="shared" si="156"/>
        <v>0000</v>
      </c>
      <c r="T2046" s="75" t="str">
        <f t="shared" si="154"/>
        <v>00000000000000000000000000000000</v>
      </c>
      <c r="V2046" s="197"/>
      <c r="W2046" s="75">
        <f t="shared" si="155"/>
        <v>0</v>
      </c>
      <c r="AE2046" s="479"/>
    </row>
    <row r="2047" spans="1:31" s="75" customFormat="1" ht="13.5" x14ac:dyDescent="0.2">
      <c r="A2047" s="211">
        <v>2044</v>
      </c>
      <c r="B2047" s="212" t="s">
        <v>6600</v>
      </c>
      <c r="C2047" s="213" t="s">
        <v>6600</v>
      </c>
      <c r="D2047" s="213" t="s">
        <v>6600</v>
      </c>
      <c r="E2047" s="213" t="s">
        <v>6600</v>
      </c>
      <c r="F2047" s="213" t="s">
        <v>6600</v>
      </c>
      <c r="G2047" s="214" t="s">
        <v>6600</v>
      </c>
      <c r="H2047" s="208" t="str">
        <f>IF(Input!F$4="GMH_OECC",J2047,IF(Input!F$4="GMH_XOEC",L2047,IF(Input!F$4="GMH_Korea",N2047,IF(Input!F$4="GMH_EU",P2047,IF(Input!F$4="Skysuper",#REF!,IF(Input!F$4="SkyII",#REF!,IF(Input!F$4="XO-8000",#REF!, "FALSE")))))))</f>
        <v>00</v>
      </c>
      <c r="I2047" s="209">
        <f>IF(Input!F$4="GMH_OECC",K2047,IF(Input!F$4="GMH_XOEC",M2047,IF(Input!F$4="GMH_Korea",O2047,IF(Input!F$4="GMH_EU",Q2047,IF(Input!F$4="Skysuper",#REF!,IF(Input!F$4="SkyII",#REF!,IF(Input!F$4="XO-8000",#REF!, "FALSE")))))))</f>
        <v>0</v>
      </c>
      <c r="J2047" s="210" t="s">
        <v>10359</v>
      </c>
      <c r="K2047" s="268">
        <v>0</v>
      </c>
      <c r="L2047" s="270" t="s">
        <v>10359</v>
      </c>
      <c r="M2047" s="270">
        <v>0</v>
      </c>
      <c r="N2047" s="270" t="s">
        <v>10359</v>
      </c>
      <c r="O2047" s="270">
        <v>0</v>
      </c>
      <c r="P2047" s="270" t="s">
        <v>10359</v>
      </c>
      <c r="Q2047" s="270">
        <v>0</v>
      </c>
      <c r="R2047" s="74"/>
      <c r="S2047" s="75" t="str">
        <f t="shared" si="156"/>
        <v>0000</v>
      </c>
      <c r="T2047" s="75" t="str">
        <f t="shared" si="154"/>
        <v>00000000000000000000000000000000</v>
      </c>
      <c r="V2047" s="197"/>
      <c r="W2047" s="75">
        <f t="shared" si="155"/>
        <v>0</v>
      </c>
      <c r="AE2047" s="479"/>
    </row>
    <row r="2048" spans="1:31" s="75" customFormat="1" ht="13.5" x14ac:dyDescent="0.2">
      <c r="A2048" s="211">
        <v>2045</v>
      </c>
      <c r="B2048" s="212" t="s">
        <v>6600</v>
      </c>
      <c r="C2048" s="213" t="s">
        <v>6600</v>
      </c>
      <c r="D2048" s="213" t="s">
        <v>6600</v>
      </c>
      <c r="E2048" s="213" t="s">
        <v>6600</v>
      </c>
      <c r="F2048" s="213" t="s">
        <v>6600</v>
      </c>
      <c r="G2048" s="214" t="s">
        <v>6600</v>
      </c>
      <c r="H2048" s="208" t="str">
        <f>IF(Input!F$4="GMH_OECC",J2048,IF(Input!F$4="GMH_XOEC",L2048,IF(Input!F$4="GMH_Korea",N2048,IF(Input!F$4="GMH_EU",P2048,IF(Input!F$4="Skysuper",#REF!,IF(Input!F$4="SkyII",#REF!,IF(Input!F$4="XO-8000",#REF!, "FALSE")))))))</f>
        <v>00</v>
      </c>
      <c r="I2048" s="209">
        <f>IF(Input!F$4="GMH_OECC",K2048,IF(Input!F$4="GMH_XOEC",M2048,IF(Input!F$4="GMH_Korea",O2048,IF(Input!F$4="GMH_EU",Q2048,IF(Input!F$4="Skysuper",#REF!,IF(Input!F$4="SkyII",#REF!,IF(Input!F$4="XO-8000",#REF!, "FALSE")))))))</f>
        <v>0</v>
      </c>
      <c r="J2048" s="210" t="s">
        <v>10359</v>
      </c>
      <c r="K2048" s="268">
        <v>0</v>
      </c>
      <c r="L2048" s="270" t="s">
        <v>10359</v>
      </c>
      <c r="M2048" s="270">
        <v>0</v>
      </c>
      <c r="N2048" s="270" t="s">
        <v>10359</v>
      </c>
      <c r="O2048" s="270">
        <v>0</v>
      </c>
      <c r="P2048" s="270" t="s">
        <v>10359</v>
      </c>
      <c r="Q2048" s="270">
        <v>0</v>
      </c>
      <c r="R2048" s="74"/>
      <c r="S2048" s="75" t="str">
        <f t="shared" si="156"/>
        <v>0000</v>
      </c>
      <c r="T2048" s="75" t="str">
        <f t="shared" si="154"/>
        <v>00000000000000000000000000000000</v>
      </c>
      <c r="V2048" s="197"/>
      <c r="W2048" s="75">
        <f t="shared" si="155"/>
        <v>0</v>
      </c>
      <c r="AE2048" s="479"/>
    </row>
    <row r="2049" spans="1:31" s="75" customFormat="1" ht="13.5" x14ac:dyDescent="0.2">
      <c r="A2049" s="211">
        <v>2046</v>
      </c>
      <c r="B2049" s="212" t="s">
        <v>6600</v>
      </c>
      <c r="C2049" s="213" t="s">
        <v>6600</v>
      </c>
      <c r="D2049" s="213" t="s">
        <v>6600</v>
      </c>
      <c r="E2049" s="213" t="s">
        <v>6600</v>
      </c>
      <c r="F2049" s="213" t="s">
        <v>6600</v>
      </c>
      <c r="G2049" s="214" t="s">
        <v>6600</v>
      </c>
      <c r="H2049" s="208" t="str">
        <f>IF(Input!F$4="GMH_OECC",J2049,IF(Input!F$4="GMH_XOEC",L2049,IF(Input!F$4="GMH_Korea",N2049,IF(Input!F$4="GMH_EU",P2049,IF(Input!F$4="Skysuper",#REF!,IF(Input!F$4="SkyII",#REF!,IF(Input!F$4="XO-8000",#REF!, "FALSE")))))))</f>
        <v>00</v>
      </c>
      <c r="I2049" s="209">
        <f>IF(Input!F$4="GMH_OECC",K2049,IF(Input!F$4="GMH_XOEC",M2049,IF(Input!F$4="GMH_Korea",O2049,IF(Input!F$4="GMH_EU",Q2049,IF(Input!F$4="Skysuper",#REF!,IF(Input!F$4="SkyII",#REF!,IF(Input!F$4="XO-8000",#REF!, "FALSE")))))))</f>
        <v>0</v>
      </c>
      <c r="J2049" s="210" t="s">
        <v>10359</v>
      </c>
      <c r="K2049" s="268">
        <v>0</v>
      </c>
      <c r="L2049" s="270" t="s">
        <v>10359</v>
      </c>
      <c r="M2049" s="270">
        <v>0</v>
      </c>
      <c r="N2049" s="270" t="s">
        <v>10359</v>
      </c>
      <c r="O2049" s="270">
        <v>0</v>
      </c>
      <c r="P2049" s="270" t="s">
        <v>10359</v>
      </c>
      <c r="Q2049" s="270">
        <v>0</v>
      </c>
      <c r="R2049" s="74"/>
      <c r="S2049" s="75" t="str">
        <f t="shared" si="156"/>
        <v>0000</v>
      </c>
      <c r="T2049" s="75" t="str">
        <f t="shared" si="154"/>
        <v>00000000000000000000000000000000</v>
      </c>
      <c r="V2049" s="197"/>
      <c r="W2049" s="75">
        <f t="shared" si="155"/>
        <v>0</v>
      </c>
      <c r="AE2049" s="479"/>
    </row>
    <row r="2050" spans="1:31" s="75" customFormat="1" ht="13.5" x14ac:dyDescent="0.2">
      <c r="A2050" s="211">
        <v>2047</v>
      </c>
      <c r="B2050" s="212" t="s">
        <v>6600</v>
      </c>
      <c r="C2050" s="213" t="s">
        <v>6600</v>
      </c>
      <c r="D2050" s="213" t="s">
        <v>6600</v>
      </c>
      <c r="E2050" s="213" t="s">
        <v>6600</v>
      </c>
      <c r="F2050" s="213" t="s">
        <v>6600</v>
      </c>
      <c r="G2050" s="214" t="s">
        <v>6600</v>
      </c>
      <c r="H2050" s="208" t="str">
        <f>IF(Input!F$4="GMH_OECC",J2050,IF(Input!F$4="GMH_XOEC",L2050,IF(Input!F$4="GMH_Korea",N2050,IF(Input!F$4="GMH_EU",P2050,IF(Input!F$4="Skysuper",#REF!,IF(Input!F$4="SkyII",#REF!,IF(Input!F$4="XO-8000",#REF!, "FALSE")))))))</f>
        <v>00</v>
      </c>
      <c r="I2050" s="209">
        <f>IF(Input!F$4="GMH_OECC",K2050,IF(Input!F$4="GMH_XOEC",M2050,IF(Input!F$4="GMH_Korea",O2050,IF(Input!F$4="GMH_EU",Q2050,IF(Input!F$4="Skysuper",#REF!,IF(Input!F$4="SkyII",#REF!,IF(Input!F$4="XO-8000",#REF!, "FALSE")))))))</f>
        <v>0</v>
      </c>
      <c r="J2050" s="210" t="s">
        <v>10359</v>
      </c>
      <c r="K2050" s="268">
        <v>0</v>
      </c>
      <c r="L2050" s="270" t="s">
        <v>10359</v>
      </c>
      <c r="M2050" s="270">
        <v>0</v>
      </c>
      <c r="N2050" s="270" t="s">
        <v>10359</v>
      </c>
      <c r="O2050" s="270">
        <v>0</v>
      </c>
      <c r="P2050" s="270" t="s">
        <v>10359</v>
      </c>
      <c r="Q2050" s="270">
        <v>0</v>
      </c>
      <c r="R2050" s="74"/>
      <c r="S2050" s="75" t="str">
        <f t="shared" si="156"/>
        <v>0000</v>
      </c>
      <c r="T2050" s="75" t="str">
        <f t="shared" si="154"/>
        <v>00000000000000000000000000000000</v>
      </c>
      <c r="V2050" s="197"/>
      <c r="W2050" s="75">
        <f t="shared" si="155"/>
        <v>0</v>
      </c>
      <c r="AE2050" s="479"/>
    </row>
    <row r="2051" spans="1:31" s="75" customFormat="1" ht="13.5" x14ac:dyDescent="0.2">
      <c r="A2051" s="211">
        <v>2048</v>
      </c>
      <c r="B2051" s="212" t="s">
        <v>6600</v>
      </c>
      <c r="C2051" s="213" t="s">
        <v>6600</v>
      </c>
      <c r="D2051" s="213" t="s">
        <v>6600</v>
      </c>
      <c r="E2051" s="213" t="s">
        <v>6600</v>
      </c>
      <c r="F2051" s="213" t="s">
        <v>6600</v>
      </c>
      <c r="G2051" s="214" t="s">
        <v>6600</v>
      </c>
      <c r="H2051" s="208" t="str">
        <f>IF(Input!F$4="GMH_OECC",J2051,IF(Input!F$4="GMH_XOEC",L2051,IF(Input!F$4="GMH_Korea",N2051,IF(Input!F$4="GMH_EU",P2051,IF(Input!F$4="Skysuper",#REF!,IF(Input!F$4="SkyII",#REF!,IF(Input!F$4="XO-8000",#REF!, "FALSE")))))))</f>
        <v>00</v>
      </c>
      <c r="I2051" s="209">
        <f>IF(Input!F$4="GMH_OECC",K2051,IF(Input!F$4="GMH_XOEC",M2051,IF(Input!F$4="GMH_Korea",O2051,IF(Input!F$4="GMH_EU",Q2051,IF(Input!F$4="Skysuper",#REF!,IF(Input!F$4="SkyII",#REF!,IF(Input!F$4="XO-8000",#REF!, "FALSE")))))))</f>
        <v>0</v>
      </c>
      <c r="J2051" s="210" t="s">
        <v>10359</v>
      </c>
      <c r="K2051" s="268">
        <v>0</v>
      </c>
      <c r="L2051" s="270" t="s">
        <v>10359</v>
      </c>
      <c r="M2051" s="270">
        <v>0</v>
      </c>
      <c r="N2051" s="270" t="s">
        <v>10359</v>
      </c>
      <c r="O2051" s="270">
        <v>0</v>
      </c>
      <c r="P2051" s="270" t="s">
        <v>10359</v>
      </c>
      <c r="Q2051" s="270">
        <v>0</v>
      </c>
      <c r="R2051" s="74"/>
      <c r="S2051" s="75" t="str">
        <f t="shared" si="156"/>
        <v>0000</v>
      </c>
      <c r="T2051" s="75" t="str">
        <f t="shared" si="154"/>
        <v>00000000000000000000000000000000</v>
      </c>
      <c r="V2051" s="197"/>
      <c r="W2051" s="75">
        <f t="shared" si="155"/>
        <v>0</v>
      </c>
      <c r="AE2051" s="479"/>
    </row>
    <row r="2052" spans="1:31" s="75" customFormat="1" ht="13.5" x14ac:dyDescent="0.2">
      <c r="A2052" s="211">
        <v>2049</v>
      </c>
      <c r="B2052" s="212" t="s">
        <v>6600</v>
      </c>
      <c r="C2052" s="213" t="s">
        <v>6600</v>
      </c>
      <c r="D2052" s="213" t="s">
        <v>6600</v>
      </c>
      <c r="E2052" s="213" t="s">
        <v>6600</v>
      </c>
      <c r="F2052" s="213" t="s">
        <v>6600</v>
      </c>
      <c r="G2052" s="214" t="s">
        <v>6600</v>
      </c>
      <c r="H2052" s="208" t="str">
        <f>IF(Input!F$4="GMH_OECC",J2052,IF(Input!F$4="GMH_XOEC",L2052,IF(Input!F$4="GMH_Korea",N2052,IF(Input!F$4="GMH_EU",P2052,IF(Input!F$4="Skysuper",#REF!,IF(Input!F$4="SkyII",#REF!,IF(Input!F$4="XO-8000",#REF!, "FALSE")))))))</f>
        <v>00</v>
      </c>
      <c r="I2052" s="209">
        <f>IF(Input!F$4="GMH_OECC",K2052,IF(Input!F$4="GMH_XOEC",M2052,IF(Input!F$4="GMH_Korea",O2052,IF(Input!F$4="GMH_EU",Q2052,IF(Input!F$4="Skysuper",#REF!,IF(Input!F$4="SkyII",#REF!,IF(Input!F$4="XO-8000",#REF!, "FALSE")))))))</f>
        <v>0</v>
      </c>
      <c r="J2052" s="210" t="s">
        <v>10359</v>
      </c>
      <c r="K2052" s="268">
        <v>0</v>
      </c>
      <c r="L2052" s="270" t="s">
        <v>10359</v>
      </c>
      <c r="M2052" s="270">
        <v>0</v>
      </c>
      <c r="N2052" s="270" t="s">
        <v>10359</v>
      </c>
      <c r="O2052" s="270">
        <v>0</v>
      </c>
      <c r="P2052" s="270" t="s">
        <v>10359</v>
      </c>
      <c r="Q2052" s="270">
        <v>0</v>
      </c>
      <c r="R2052" s="74"/>
      <c r="S2052" s="75" t="str">
        <f t="shared" si="156"/>
        <v>0000</v>
      </c>
      <c r="T2052" s="75" t="str">
        <f t="shared" ref="T2052:T2115" si="157">CONCATENATE(S2052,S2053,S2054,S2055,S2056,S2057,S2058,S2059)</f>
        <v>00000000000000000000000000000000</v>
      </c>
      <c r="V2052" s="197"/>
      <c r="W2052" s="75">
        <f t="shared" si="155"/>
        <v>0</v>
      </c>
      <c r="AE2052" s="479"/>
    </row>
    <row r="2053" spans="1:31" s="75" customFormat="1" ht="13.5" x14ac:dyDescent="0.2">
      <c r="A2053" s="211">
        <v>2050</v>
      </c>
      <c r="B2053" s="212" t="s">
        <v>6600</v>
      </c>
      <c r="C2053" s="213" t="s">
        <v>6600</v>
      </c>
      <c r="D2053" s="213" t="s">
        <v>6600</v>
      </c>
      <c r="E2053" s="213" t="s">
        <v>6600</v>
      </c>
      <c r="F2053" s="213" t="s">
        <v>6600</v>
      </c>
      <c r="G2053" s="214" t="s">
        <v>6600</v>
      </c>
      <c r="H2053" s="208" t="str">
        <f>IF(Input!F$4="GMH_OECC",J2053,IF(Input!F$4="GMH_XOEC",L2053,IF(Input!F$4="GMH_Korea",N2053,IF(Input!F$4="GMH_EU",P2053,IF(Input!F$4="Skysuper",#REF!,IF(Input!F$4="SkyII",#REF!,IF(Input!F$4="XO-8000",#REF!, "FALSE")))))))</f>
        <v>00</v>
      </c>
      <c r="I2053" s="209">
        <f>IF(Input!F$4="GMH_OECC",K2053,IF(Input!F$4="GMH_XOEC",M2053,IF(Input!F$4="GMH_Korea",O2053,IF(Input!F$4="GMH_EU",Q2053,IF(Input!F$4="Skysuper",#REF!,IF(Input!F$4="SkyII",#REF!,IF(Input!F$4="XO-8000",#REF!, "FALSE")))))))</f>
        <v>0</v>
      </c>
      <c r="J2053" s="210" t="s">
        <v>10359</v>
      </c>
      <c r="K2053" s="268">
        <v>0</v>
      </c>
      <c r="L2053" s="270" t="s">
        <v>10359</v>
      </c>
      <c r="M2053" s="270">
        <v>0</v>
      </c>
      <c r="N2053" s="270" t="s">
        <v>10359</v>
      </c>
      <c r="O2053" s="270">
        <v>0</v>
      </c>
      <c r="P2053" s="270" t="s">
        <v>10359</v>
      </c>
      <c r="Q2053" s="270">
        <v>0</v>
      </c>
      <c r="R2053" s="74"/>
      <c r="S2053" s="75" t="str">
        <f t="shared" si="156"/>
        <v>0000</v>
      </c>
      <c r="T2053" s="75" t="str">
        <f t="shared" si="157"/>
        <v>00000000000000000000000000000000</v>
      </c>
      <c r="V2053" s="197"/>
      <c r="W2053" s="75">
        <f t="shared" si="155"/>
        <v>0</v>
      </c>
      <c r="AE2053" s="479"/>
    </row>
    <row r="2054" spans="1:31" s="75" customFormat="1" ht="13.5" x14ac:dyDescent="0.2">
      <c r="A2054" s="211">
        <v>2051</v>
      </c>
      <c r="B2054" s="212" t="s">
        <v>6600</v>
      </c>
      <c r="C2054" s="213" t="s">
        <v>6600</v>
      </c>
      <c r="D2054" s="213" t="s">
        <v>6600</v>
      </c>
      <c r="E2054" s="213" t="s">
        <v>6600</v>
      </c>
      <c r="F2054" s="213" t="s">
        <v>6600</v>
      </c>
      <c r="G2054" s="214" t="s">
        <v>6600</v>
      </c>
      <c r="H2054" s="208" t="str">
        <f>IF(Input!F$4="GMH_OECC",J2054,IF(Input!F$4="GMH_XOEC",L2054,IF(Input!F$4="GMH_Korea",N2054,IF(Input!F$4="GMH_EU",P2054,IF(Input!F$4="Skysuper",#REF!,IF(Input!F$4="SkyII",#REF!,IF(Input!F$4="XO-8000",#REF!, "FALSE")))))))</f>
        <v>00</v>
      </c>
      <c r="I2054" s="209">
        <f>IF(Input!F$4="GMH_OECC",K2054,IF(Input!F$4="GMH_XOEC",M2054,IF(Input!F$4="GMH_Korea",O2054,IF(Input!F$4="GMH_EU",Q2054,IF(Input!F$4="Skysuper",#REF!,IF(Input!F$4="SkyII",#REF!,IF(Input!F$4="XO-8000",#REF!, "FALSE")))))))</f>
        <v>0</v>
      </c>
      <c r="J2054" s="210" t="s">
        <v>10359</v>
      </c>
      <c r="K2054" s="268">
        <v>0</v>
      </c>
      <c r="L2054" s="270" t="s">
        <v>10359</v>
      </c>
      <c r="M2054" s="270">
        <v>0</v>
      </c>
      <c r="N2054" s="270" t="s">
        <v>10359</v>
      </c>
      <c r="O2054" s="270">
        <v>0</v>
      </c>
      <c r="P2054" s="270" t="s">
        <v>10359</v>
      </c>
      <c r="Q2054" s="270">
        <v>0</v>
      </c>
      <c r="R2054" s="74"/>
      <c r="S2054" s="75" t="str">
        <f t="shared" si="156"/>
        <v>0000</v>
      </c>
      <c r="T2054" s="75" t="str">
        <f t="shared" si="157"/>
        <v>00000000000000000000000000000000</v>
      </c>
      <c r="V2054" s="197"/>
      <c r="W2054" s="75">
        <f t="shared" ref="W2054:W2117" si="158">HEX2DEC(RIGHT(S2054,2))+HEX2DEC(RIGHT(S2055,2))+HEX2DEC(RIGHT(S2056,2))+HEX2DEC(RIGHT(S2057,2))+HEX2DEC(LEFT(S2054,2))+HEX2DEC(LEFT(S2055,2))+HEX2DEC(LEFT(S2056,2))+HEX2DEC(LEFT(S2057,2))+HEX2DEC(RIGHT(S2058,2))+HEX2DEC(RIGHT(S2059,2))+HEX2DEC(RIGHT(S2060,2))+HEX2DEC(RIGHT(S2061,2))+HEX2DEC(LEFT(S2058,2))+HEX2DEC(LEFT(S2059,2))+HEX2DEC(LEFT(S2060,2))+HEX2DEC(LEFT(S2061,2))</f>
        <v>0</v>
      </c>
      <c r="AE2054" s="479"/>
    </row>
    <row r="2055" spans="1:31" s="75" customFormat="1" ht="13.5" x14ac:dyDescent="0.2">
      <c r="A2055" s="211">
        <v>2052</v>
      </c>
      <c r="B2055" s="212" t="s">
        <v>6600</v>
      </c>
      <c r="C2055" s="213" t="s">
        <v>6600</v>
      </c>
      <c r="D2055" s="213" t="s">
        <v>6600</v>
      </c>
      <c r="E2055" s="213" t="s">
        <v>6600</v>
      </c>
      <c r="F2055" s="213" t="s">
        <v>6600</v>
      </c>
      <c r="G2055" s="214" t="s">
        <v>6600</v>
      </c>
      <c r="H2055" s="208" t="str">
        <f>IF(Input!F$4="GMH_OECC",J2055,IF(Input!F$4="GMH_XOEC",L2055,IF(Input!F$4="GMH_Korea",N2055,IF(Input!F$4="GMH_EU",P2055,IF(Input!F$4="Skysuper",#REF!,IF(Input!F$4="SkyII",#REF!,IF(Input!F$4="XO-8000",#REF!, "FALSE")))))))</f>
        <v>00</v>
      </c>
      <c r="I2055" s="209">
        <f>IF(Input!F$4="GMH_OECC",K2055,IF(Input!F$4="GMH_XOEC",M2055,IF(Input!F$4="GMH_Korea",O2055,IF(Input!F$4="GMH_EU",Q2055,IF(Input!F$4="Skysuper",#REF!,IF(Input!F$4="SkyII",#REF!,IF(Input!F$4="XO-8000",#REF!, "FALSE")))))))</f>
        <v>0</v>
      </c>
      <c r="J2055" s="210" t="s">
        <v>10359</v>
      </c>
      <c r="K2055" s="268">
        <v>0</v>
      </c>
      <c r="L2055" s="270" t="s">
        <v>10359</v>
      </c>
      <c r="M2055" s="270">
        <v>0</v>
      </c>
      <c r="N2055" s="270" t="s">
        <v>10359</v>
      </c>
      <c r="O2055" s="270">
        <v>0</v>
      </c>
      <c r="P2055" s="270" t="s">
        <v>10359</v>
      </c>
      <c r="Q2055" s="270">
        <v>0</v>
      </c>
      <c r="R2055" s="74"/>
      <c r="S2055" s="75" t="str">
        <f t="shared" si="156"/>
        <v>0000</v>
      </c>
      <c r="T2055" s="75" t="str">
        <f t="shared" si="157"/>
        <v>00000000000000000000000000000000</v>
      </c>
      <c r="V2055" s="197"/>
      <c r="W2055" s="75">
        <f t="shared" si="158"/>
        <v>0</v>
      </c>
      <c r="AE2055" s="479"/>
    </row>
    <row r="2056" spans="1:31" s="75" customFormat="1" ht="13.5" x14ac:dyDescent="0.2">
      <c r="A2056" s="211">
        <v>2053</v>
      </c>
      <c r="B2056" s="212" t="s">
        <v>6600</v>
      </c>
      <c r="C2056" s="213" t="s">
        <v>6600</v>
      </c>
      <c r="D2056" s="213" t="s">
        <v>6600</v>
      </c>
      <c r="E2056" s="213" t="s">
        <v>6600</v>
      </c>
      <c r="F2056" s="213" t="s">
        <v>6600</v>
      </c>
      <c r="G2056" s="214" t="s">
        <v>6600</v>
      </c>
      <c r="H2056" s="208" t="str">
        <f>IF(Input!F$4="GMH_OECC",J2056,IF(Input!F$4="GMH_XOEC",L2056,IF(Input!F$4="GMH_Korea",N2056,IF(Input!F$4="GMH_EU",P2056,IF(Input!F$4="Skysuper",#REF!,IF(Input!F$4="SkyII",#REF!,IF(Input!F$4="XO-8000",#REF!, "FALSE")))))))</f>
        <v>00</v>
      </c>
      <c r="I2056" s="209">
        <f>IF(Input!F$4="GMH_OECC",K2056,IF(Input!F$4="GMH_XOEC",M2056,IF(Input!F$4="GMH_Korea",O2056,IF(Input!F$4="GMH_EU",Q2056,IF(Input!F$4="Skysuper",#REF!,IF(Input!F$4="SkyII",#REF!,IF(Input!F$4="XO-8000",#REF!, "FALSE")))))))</f>
        <v>0</v>
      </c>
      <c r="J2056" s="210" t="s">
        <v>10359</v>
      </c>
      <c r="K2056" s="268">
        <v>0</v>
      </c>
      <c r="L2056" s="270" t="s">
        <v>10359</v>
      </c>
      <c r="M2056" s="270">
        <v>0</v>
      </c>
      <c r="N2056" s="270" t="s">
        <v>10359</v>
      </c>
      <c r="O2056" s="270">
        <v>0</v>
      </c>
      <c r="P2056" s="270" t="s">
        <v>10359</v>
      </c>
      <c r="Q2056" s="270">
        <v>0</v>
      </c>
      <c r="R2056" s="74"/>
      <c r="S2056" s="75" t="str">
        <f t="shared" si="156"/>
        <v>0000</v>
      </c>
      <c r="T2056" s="75" t="str">
        <f t="shared" si="157"/>
        <v>00000000000000000000000000000000</v>
      </c>
      <c r="V2056" s="197"/>
      <c r="W2056" s="75">
        <f t="shared" si="158"/>
        <v>0</v>
      </c>
      <c r="AE2056" s="479"/>
    </row>
    <row r="2057" spans="1:31" s="75" customFormat="1" ht="13.5" x14ac:dyDescent="0.2">
      <c r="A2057" s="211">
        <v>2054</v>
      </c>
      <c r="B2057" s="212" t="s">
        <v>6600</v>
      </c>
      <c r="C2057" s="213" t="s">
        <v>6600</v>
      </c>
      <c r="D2057" s="213" t="s">
        <v>6600</v>
      </c>
      <c r="E2057" s="213" t="s">
        <v>6600</v>
      </c>
      <c r="F2057" s="213" t="s">
        <v>6600</v>
      </c>
      <c r="G2057" s="214" t="s">
        <v>6600</v>
      </c>
      <c r="H2057" s="208" t="str">
        <f>IF(Input!F$4="GMH_OECC",J2057,IF(Input!F$4="GMH_XOEC",L2057,IF(Input!F$4="GMH_Korea",N2057,IF(Input!F$4="GMH_EU",P2057,IF(Input!F$4="Skysuper",#REF!,IF(Input!F$4="SkyII",#REF!,IF(Input!F$4="XO-8000",#REF!, "FALSE")))))))</f>
        <v>00</v>
      </c>
      <c r="I2057" s="209">
        <f>IF(Input!F$4="GMH_OECC",K2057,IF(Input!F$4="GMH_XOEC",M2057,IF(Input!F$4="GMH_Korea",O2057,IF(Input!F$4="GMH_EU",Q2057,IF(Input!F$4="Skysuper",#REF!,IF(Input!F$4="SkyII",#REF!,IF(Input!F$4="XO-8000",#REF!, "FALSE")))))))</f>
        <v>0</v>
      </c>
      <c r="J2057" s="210" t="s">
        <v>10359</v>
      </c>
      <c r="K2057" s="268">
        <v>0</v>
      </c>
      <c r="L2057" s="270" t="s">
        <v>10359</v>
      </c>
      <c r="M2057" s="270">
        <v>0</v>
      </c>
      <c r="N2057" s="270" t="s">
        <v>10359</v>
      </c>
      <c r="O2057" s="270">
        <v>0</v>
      </c>
      <c r="P2057" s="270" t="s">
        <v>10359</v>
      </c>
      <c r="Q2057" s="270">
        <v>0</v>
      </c>
      <c r="R2057" s="74"/>
      <c r="S2057" s="75" t="str">
        <f t="shared" si="156"/>
        <v>0000</v>
      </c>
      <c r="T2057" s="75" t="str">
        <f t="shared" si="157"/>
        <v>00000000000000000000000000000000</v>
      </c>
      <c r="V2057" s="197"/>
      <c r="W2057" s="75">
        <f t="shared" si="158"/>
        <v>0</v>
      </c>
      <c r="AE2057" s="479"/>
    </row>
    <row r="2058" spans="1:31" s="75" customFormat="1" ht="13.5" x14ac:dyDescent="0.2">
      <c r="A2058" s="211">
        <v>2055</v>
      </c>
      <c r="B2058" s="212" t="s">
        <v>6600</v>
      </c>
      <c r="C2058" s="213" t="s">
        <v>6600</v>
      </c>
      <c r="D2058" s="213" t="s">
        <v>6600</v>
      </c>
      <c r="E2058" s="213" t="s">
        <v>6600</v>
      </c>
      <c r="F2058" s="213" t="s">
        <v>6600</v>
      </c>
      <c r="G2058" s="214" t="s">
        <v>6600</v>
      </c>
      <c r="H2058" s="208" t="str">
        <f>IF(Input!F$4="GMH_OECC",J2058,IF(Input!F$4="GMH_XOEC",L2058,IF(Input!F$4="GMH_Korea",N2058,IF(Input!F$4="GMH_EU",P2058,IF(Input!F$4="Skysuper",#REF!,IF(Input!F$4="SkyII",#REF!,IF(Input!F$4="XO-8000",#REF!, "FALSE")))))))</f>
        <v>00</v>
      </c>
      <c r="I2058" s="209">
        <f>IF(Input!F$4="GMH_OECC",K2058,IF(Input!F$4="GMH_XOEC",M2058,IF(Input!F$4="GMH_Korea",O2058,IF(Input!F$4="GMH_EU",Q2058,IF(Input!F$4="Skysuper",#REF!,IF(Input!F$4="SkyII",#REF!,IF(Input!F$4="XO-8000",#REF!, "FALSE")))))))</f>
        <v>0</v>
      </c>
      <c r="J2058" s="210" t="s">
        <v>10359</v>
      </c>
      <c r="K2058" s="268">
        <v>0</v>
      </c>
      <c r="L2058" s="270" t="s">
        <v>10359</v>
      </c>
      <c r="M2058" s="270">
        <v>0</v>
      </c>
      <c r="N2058" s="270" t="s">
        <v>10359</v>
      </c>
      <c r="O2058" s="270">
        <v>0</v>
      </c>
      <c r="P2058" s="270" t="s">
        <v>10359</v>
      </c>
      <c r="Q2058" s="270">
        <v>0</v>
      </c>
      <c r="R2058" s="74"/>
      <c r="S2058" s="75" t="str">
        <f t="shared" si="156"/>
        <v>0000</v>
      </c>
      <c r="T2058" s="75" t="str">
        <f t="shared" si="157"/>
        <v>00000000000000000000000000000000</v>
      </c>
      <c r="V2058" s="197"/>
      <c r="W2058" s="75">
        <f t="shared" si="158"/>
        <v>0</v>
      </c>
      <c r="AE2058" s="479"/>
    </row>
    <row r="2059" spans="1:31" s="75" customFormat="1" ht="13.5" x14ac:dyDescent="0.2">
      <c r="A2059" s="211">
        <v>2056</v>
      </c>
      <c r="B2059" s="212" t="s">
        <v>6600</v>
      </c>
      <c r="C2059" s="213" t="s">
        <v>6600</v>
      </c>
      <c r="D2059" s="213" t="s">
        <v>6600</v>
      </c>
      <c r="E2059" s="213" t="s">
        <v>6600</v>
      </c>
      <c r="F2059" s="213" t="s">
        <v>6600</v>
      </c>
      <c r="G2059" s="214" t="s">
        <v>6600</v>
      </c>
      <c r="H2059" s="208" t="str">
        <f>IF(Input!F$4="GMH_OECC",J2059,IF(Input!F$4="GMH_XOEC",L2059,IF(Input!F$4="GMH_Korea",N2059,IF(Input!F$4="GMH_EU",P2059,IF(Input!F$4="Skysuper",#REF!,IF(Input!F$4="SkyII",#REF!,IF(Input!F$4="XO-8000",#REF!, "FALSE")))))))</f>
        <v>00</v>
      </c>
      <c r="I2059" s="209">
        <f>IF(Input!F$4="GMH_OECC",K2059,IF(Input!F$4="GMH_XOEC",M2059,IF(Input!F$4="GMH_Korea",O2059,IF(Input!F$4="GMH_EU",Q2059,IF(Input!F$4="Skysuper",#REF!,IF(Input!F$4="SkyII",#REF!,IF(Input!F$4="XO-8000",#REF!, "FALSE")))))))</f>
        <v>0</v>
      </c>
      <c r="J2059" s="210" t="s">
        <v>10359</v>
      </c>
      <c r="K2059" s="268">
        <v>0</v>
      </c>
      <c r="L2059" s="270" t="s">
        <v>10359</v>
      </c>
      <c r="M2059" s="270">
        <v>0</v>
      </c>
      <c r="N2059" s="270" t="s">
        <v>10359</v>
      </c>
      <c r="O2059" s="270">
        <v>0</v>
      </c>
      <c r="P2059" s="270" t="s">
        <v>10359</v>
      </c>
      <c r="Q2059" s="270">
        <v>0</v>
      </c>
      <c r="R2059" s="74"/>
      <c r="S2059" s="75" t="str">
        <f t="shared" si="156"/>
        <v>0000</v>
      </c>
      <c r="T2059" s="75" t="str">
        <f t="shared" si="157"/>
        <v>00000000000000000000000000000000</v>
      </c>
      <c r="V2059" s="197"/>
      <c r="W2059" s="75">
        <f t="shared" si="158"/>
        <v>0</v>
      </c>
      <c r="AE2059" s="479"/>
    </row>
    <row r="2060" spans="1:31" s="75" customFormat="1" ht="13.5" x14ac:dyDescent="0.2">
      <c r="A2060" s="211">
        <v>2057</v>
      </c>
      <c r="B2060" s="212" t="s">
        <v>6600</v>
      </c>
      <c r="C2060" s="213" t="s">
        <v>6600</v>
      </c>
      <c r="D2060" s="213" t="s">
        <v>6600</v>
      </c>
      <c r="E2060" s="213" t="s">
        <v>6600</v>
      </c>
      <c r="F2060" s="213" t="s">
        <v>6600</v>
      </c>
      <c r="G2060" s="214" t="s">
        <v>6600</v>
      </c>
      <c r="H2060" s="208" t="str">
        <f>IF(Input!F$4="GMH_OECC",J2060,IF(Input!F$4="GMH_XOEC",L2060,IF(Input!F$4="GMH_Korea",N2060,IF(Input!F$4="GMH_EU",P2060,IF(Input!F$4="Skysuper",#REF!,IF(Input!F$4="SkyII",#REF!,IF(Input!F$4="XO-8000",#REF!, "FALSE")))))))</f>
        <v>00</v>
      </c>
      <c r="I2060" s="209">
        <f>IF(Input!F$4="GMH_OECC",K2060,IF(Input!F$4="GMH_XOEC",M2060,IF(Input!F$4="GMH_Korea",O2060,IF(Input!F$4="GMH_EU",Q2060,IF(Input!F$4="Skysuper",#REF!,IF(Input!F$4="SkyII",#REF!,IF(Input!F$4="XO-8000",#REF!, "FALSE")))))))</f>
        <v>0</v>
      </c>
      <c r="J2060" s="210" t="s">
        <v>10359</v>
      </c>
      <c r="K2060" s="268">
        <v>0</v>
      </c>
      <c r="L2060" s="270" t="s">
        <v>10359</v>
      </c>
      <c r="M2060" s="270">
        <v>0</v>
      </c>
      <c r="N2060" s="270" t="s">
        <v>10359</v>
      </c>
      <c r="O2060" s="270">
        <v>0</v>
      </c>
      <c r="P2060" s="270" t="s">
        <v>10359</v>
      </c>
      <c r="Q2060" s="270">
        <v>0</v>
      </c>
      <c r="R2060" s="74"/>
      <c r="S2060" s="75" t="str">
        <f t="shared" si="156"/>
        <v>0000</v>
      </c>
      <c r="T2060" s="75" t="str">
        <f t="shared" si="157"/>
        <v>00000000000000000000000000000000</v>
      </c>
      <c r="V2060" s="197"/>
      <c r="W2060" s="75">
        <f t="shared" si="158"/>
        <v>0</v>
      </c>
      <c r="AE2060" s="479"/>
    </row>
    <row r="2061" spans="1:31" s="75" customFormat="1" ht="13.5" x14ac:dyDescent="0.2">
      <c r="A2061" s="211">
        <v>2058</v>
      </c>
      <c r="B2061" s="212" t="s">
        <v>6600</v>
      </c>
      <c r="C2061" s="213" t="s">
        <v>6600</v>
      </c>
      <c r="D2061" s="213" t="s">
        <v>6600</v>
      </c>
      <c r="E2061" s="213" t="s">
        <v>6600</v>
      </c>
      <c r="F2061" s="213" t="s">
        <v>6600</v>
      </c>
      <c r="G2061" s="214" t="s">
        <v>6600</v>
      </c>
      <c r="H2061" s="208" t="str">
        <f>IF(Input!F$4="GMH_OECC",J2061,IF(Input!F$4="GMH_XOEC",L2061,IF(Input!F$4="GMH_Korea",N2061,IF(Input!F$4="GMH_EU",P2061,IF(Input!F$4="Skysuper",#REF!,IF(Input!F$4="SkyII",#REF!,IF(Input!F$4="XO-8000",#REF!, "FALSE")))))))</f>
        <v>00</v>
      </c>
      <c r="I2061" s="209">
        <f>IF(Input!F$4="GMH_OECC",K2061,IF(Input!F$4="GMH_XOEC",M2061,IF(Input!F$4="GMH_Korea",O2061,IF(Input!F$4="GMH_EU",Q2061,IF(Input!F$4="Skysuper",#REF!,IF(Input!F$4="SkyII",#REF!,IF(Input!F$4="XO-8000",#REF!, "FALSE")))))))</f>
        <v>0</v>
      </c>
      <c r="J2061" s="210" t="s">
        <v>10359</v>
      </c>
      <c r="K2061" s="268">
        <v>0</v>
      </c>
      <c r="L2061" s="270" t="s">
        <v>10359</v>
      </c>
      <c r="M2061" s="270">
        <v>0</v>
      </c>
      <c r="N2061" s="270" t="s">
        <v>10359</v>
      </c>
      <c r="O2061" s="270">
        <v>0</v>
      </c>
      <c r="P2061" s="270" t="s">
        <v>10359</v>
      </c>
      <c r="Q2061" s="270">
        <v>0</v>
      </c>
      <c r="R2061" s="74"/>
      <c r="S2061" s="75" t="str">
        <f t="shared" si="156"/>
        <v>0000</v>
      </c>
      <c r="T2061" s="75" t="str">
        <f t="shared" si="157"/>
        <v>00000000000000000000000000000000</v>
      </c>
      <c r="V2061" s="197"/>
      <c r="W2061" s="75">
        <f t="shared" si="158"/>
        <v>0</v>
      </c>
      <c r="AE2061" s="479"/>
    </row>
    <row r="2062" spans="1:31" s="75" customFormat="1" ht="13.5" x14ac:dyDescent="0.2">
      <c r="A2062" s="211">
        <v>2059</v>
      </c>
      <c r="B2062" s="212" t="s">
        <v>6600</v>
      </c>
      <c r="C2062" s="213" t="s">
        <v>6600</v>
      </c>
      <c r="D2062" s="213" t="s">
        <v>6600</v>
      </c>
      <c r="E2062" s="213" t="s">
        <v>6600</v>
      </c>
      <c r="F2062" s="213" t="s">
        <v>6600</v>
      </c>
      <c r="G2062" s="214" t="s">
        <v>6600</v>
      </c>
      <c r="H2062" s="208" t="str">
        <f>IF(Input!F$4="GMH_OECC",J2062,IF(Input!F$4="GMH_XOEC",L2062,IF(Input!F$4="GMH_Korea",N2062,IF(Input!F$4="GMH_EU",P2062,IF(Input!F$4="Skysuper",#REF!,IF(Input!F$4="SkyII",#REF!,IF(Input!F$4="XO-8000",#REF!, "FALSE")))))))</f>
        <v>00</v>
      </c>
      <c r="I2062" s="209">
        <f>IF(Input!F$4="GMH_OECC",K2062,IF(Input!F$4="GMH_XOEC",M2062,IF(Input!F$4="GMH_Korea",O2062,IF(Input!F$4="GMH_EU",Q2062,IF(Input!F$4="Skysuper",#REF!,IF(Input!F$4="SkyII",#REF!,IF(Input!F$4="XO-8000",#REF!, "FALSE")))))))</f>
        <v>0</v>
      </c>
      <c r="J2062" s="210" t="s">
        <v>10359</v>
      </c>
      <c r="K2062" s="268">
        <v>0</v>
      </c>
      <c r="L2062" s="270" t="s">
        <v>10359</v>
      </c>
      <c r="M2062" s="270">
        <v>0</v>
      </c>
      <c r="N2062" s="270" t="s">
        <v>10359</v>
      </c>
      <c r="O2062" s="270">
        <v>0</v>
      </c>
      <c r="P2062" s="270" t="s">
        <v>10359</v>
      </c>
      <c r="Q2062" s="270">
        <v>0</v>
      </c>
      <c r="R2062" s="74"/>
      <c r="S2062" s="75" t="str">
        <f t="shared" si="156"/>
        <v>0000</v>
      </c>
      <c r="T2062" s="75" t="str">
        <f t="shared" si="157"/>
        <v>00000000000000000000000000000000</v>
      </c>
      <c r="V2062" s="197"/>
      <c r="W2062" s="75">
        <f t="shared" si="158"/>
        <v>0</v>
      </c>
      <c r="AE2062" s="479"/>
    </row>
    <row r="2063" spans="1:31" s="75" customFormat="1" ht="13.5" x14ac:dyDescent="0.2">
      <c r="A2063" s="211">
        <v>2060</v>
      </c>
      <c r="B2063" s="212" t="s">
        <v>6600</v>
      </c>
      <c r="C2063" s="213" t="s">
        <v>6600</v>
      </c>
      <c r="D2063" s="213" t="s">
        <v>6600</v>
      </c>
      <c r="E2063" s="213" t="s">
        <v>6600</v>
      </c>
      <c r="F2063" s="213" t="s">
        <v>6600</v>
      </c>
      <c r="G2063" s="214" t="s">
        <v>6600</v>
      </c>
      <c r="H2063" s="208" t="str">
        <f>IF(Input!F$4="GMH_OECC",J2063,IF(Input!F$4="GMH_XOEC",L2063,IF(Input!F$4="GMH_Korea",N2063,IF(Input!F$4="GMH_EU",P2063,IF(Input!F$4="Skysuper",#REF!,IF(Input!F$4="SkyII",#REF!,IF(Input!F$4="XO-8000",#REF!, "FALSE")))))))</f>
        <v>00</v>
      </c>
      <c r="I2063" s="209">
        <f>IF(Input!F$4="GMH_OECC",K2063,IF(Input!F$4="GMH_XOEC",M2063,IF(Input!F$4="GMH_Korea",O2063,IF(Input!F$4="GMH_EU",Q2063,IF(Input!F$4="Skysuper",#REF!,IF(Input!F$4="SkyII",#REF!,IF(Input!F$4="XO-8000",#REF!, "FALSE")))))))</f>
        <v>0</v>
      </c>
      <c r="J2063" s="210" t="s">
        <v>10359</v>
      </c>
      <c r="K2063" s="268">
        <v>0</v>
      </c>
      <c r="L2063" s="270" t="s">
        <v>10359</v>
      </c>
      <c r="M2063" s="270">
        <v>0</v>
      </c>
      <c r="N2063" s="270" t="s">
        <v>10359</v>
      </c>
      <c r="O2063" s="270">
        <v>0</v>
      </c>
      <c r="P2063" s="270" t="s">
        <v>10359</v>
      </c>
      <c r="Q2063" s="270">
        <v>0</v>
      </c>
      <c r="R2063" s="74"/>
      <c r="S2063" s="75" t="str">
        <f t="shared" si="156"/>
        <v>0000</v>
      </c>
      <c r="T2063" s="75" t="str">
        <f t="shared" si="157"/>
        <v>00000000000000000000000000000000</v>
      </c>
      <c r="V2063" s="197"/>
      <c r="W2063" s="75">
        <f t="shared" si="158"/>
        <v>0</v>
      </c>
      <c r="AE2063" s="479"/>
    </row>
    <row r="2064" spans="1:31" s="75" customFormat="1" ht="13.5" x14ac:dyDescent="0.2">
      <c r="A2064" s="211">
        <v>2061</v>
      </c>
      <c r="B2064" s="212" t="s">
        <v>6600</v>
      </c>
      <c r="C2064" s="213" t="s">
        <v>6600</v>
      </c>
      <c r="D2064" s="213" t="s">
        <v>6600</v>
      </c>
      <c r="E2064" s="213" t="s">
        <v>6600</v>
      </c>
      <c r="F2064" s="213" t="s">
        <v>6600</v>
      </c>
      <c r="G2064" s="214" t="s">
        <v>6600</v>
      </c>
      <c r="H2064" s="208" t="str">
        <f>IF(Input!F$4="GMH_OECC",J2064,IF(Input!F$4="GMH_XOEC",L2064,IF(Input!F$4="GMH_Korea",N2064,IF(Input!F$4="GMH_EU",P2064,IF(Input!F$4="Skysuper",#REF!,IF(Input!F$4="SkyII",#REF!,IF(Input!F$4="XO-8000",#REF!, "FALSE")))))))</f>
        <v>00</v>
      </c>
      <c r="I2064" s="209">
        <f>IF(Input!F$4="GMH_OECC",K2064,IF(Input!F$4="GMH_XOEC",M2064,IF(Input!F$4="GMH_Korea",O2064,IF(Input!F$4="GMH_EU",Q2064,IF(Input!F$4="Skysuper",#REF!,IF(Input!F$4="SkyII",#REF!,IF(Input!F$4="XO-8000",#REF!, "FALSE")))))))</f>
        <v>0</v>
      </c>
      <c r="J2064" s="210" t="s">
        <v>10359</v>
      </c>
      <c r="K2064" s="268">
        <v>0</v>
      </c>
      <c r="L2064" s="270" t="s">
        <v>10359</v>
      </c>
      <c r="M2064" s="270">
        <v>0</v>
      </c>
      <c r="N2064" s="270" t="s">
        <v>10359</v>
      </c>
      <c r="O2064" s="270">
        <v>0</v>
      </c>
      <c r="P2064" s="270" t="s">
        <v>10359</v>
      </c>
      <c r="Q2064" s="270">
        <v>0</v>
      </c>
      <c r="R2064" s="74"/>
      <c r="S2064" s="75" t="str">
        <f t="shared" si="156"/>
        <v>0000</v>
      </c>
      <c r="T2064" s="75" t="str">
        <f t="shared" si="157"/>
        <v>00000000000000000000000000000000</v>
      </c>
      <c r="V2064" s="197"/>
      <c r="W2064" s="75">
        <f t="shared" si="158"/>
        <v>0</v>
      </c>
      <c r="AE2064" s="479"/>
    </row>
    <row r="2065" spans="1:31" s="75" customFormat="1" ht="13.5" x14ac:dyDescent="0.2">
      <c r="A2065" s="211">
        <v>2062</v>
      </c>
      <c r="B2065" s="212" t="s">
        <v>6600</v>
      </c>
      <c r="C2065" s="213" t="s">
        <v>6600</v>
      </c>
      <c r="D2065" s="213" t="s">
        <v>6600</v>
      </c>
      <c r="E2065" s="213" t="s">
        <v>6600</v>
      </c>
      <c r="F2065" s="213" t="s">
        <v>6600</v>
      </c>
      <c r="G2065" s="214" t="s">
        <v>6600</v>
      </c>
      <c r="H2065" s="208" t="str">
        <f>IF(Input!F$4="GMH_OECC",J2065,IF(Input!F$4="GMH_XOEC",L2065,IF(Input!F$4="GMH_Korea",N2065,IF(Input!F$4="GMH_EU",P2065,IF(Input!F$4="Skysuper",#REF!,IF(Input!F$4="SkyII",#REF!,IF(Input!F$4="XO-8000",#REF!, "FALSE")))))))</f>
        <v>00</v>
      </c>
      <c r="I2065" s="209">
        <f>IF(Input!F$4="GMH_OECC",K2065,IF(Input!F$4="GMH_XOEC",M2065,IF(Input!F$4="GMH_Korea",O2065,IF(Input!F$4="GMH_EU",Q2065,IF(Input!F$4="Skysuper",#REF!,IF(Input!F$4="SkyII",#REF!,IF(Input!F$4="XO-8000",#REF!, "FALSE")))))))</f>
        <v>0</v>
      </c>
      <c r="J2065" s="210" t="s">
        <v>10359</v>
      </c>
      <c r="K2065" s="268">
        <v>0</v>
      </c>
      <c r="L2065" s="270" t="s">
        <v>10359</v>
      </c>
      <c r="M2065" s="270">
        <v>0</v>
      </c>
      <c r="N2065" s="270" t="s">
        <v>10359</v>
      </c>
      <c r="O2065" s="270">
        <v>0</v>
      </c>
      <c r="P2065" s="270" t="s">
        <v>10359</v>
      </c>
      <c r="Q2065" s="270">
        <v>0</v>
      </c>
      <c r="R2065" s="74"/>
      <c r="S2065" s="75" t="str">
        <f t="shared" si="156"/>
        <v>0000</v>
      </c>
      <c r="T2065" s="75" t="str">
        <f t="shared" si="157"/>
        <v>00000000000000000000000000000000</v>
      </c>
      <c r="V2065" s="197"/>
      <c r="W2065" s="75">
        <f t="shared" si="158"/>
        <v>0</v>
      </c>
      <c r="AE2065" s="479"/>
    </row>
    <row r="2066" spans="1:31" s="75" customFormat="1" ht="13.5" x14ac:dyDescent="0.2">
      <c r="A2066" s="211">
        <v>2063</v>
      </c>
      <c r="B2066" s="212" t="s">
        <v>6600</v>
      </c>
      <c r="C2066" s="213" t="s">
        <v>6600</v>
      </c>
      <c r="D2066" s="213" t="s">
        <v>6600</v>
      </c>
      <c r="E2066" s="213" t="s">
        <v>6600</v>
      </c>
      <c r="F2066" s="213" t="s">
        <v>6600</v>
      </c>
      <c r="G2066" s="214" t="s">
        <v>6600</v>
      </c>
      <c r="H2066" s="208" t="str">
        <f>IF(Input!F$4="GMH_OECC",J2066,IF(Input!F$4="GMH_XOEC",L2066,IF(Input!F$4="GMH_Korea",N2066,IF(Input!F$4="GMH_EU",P2066,IF(Input!F$4="Skysuper",#REF!,IF(Input!F$4="SkyII",#REF!,IF(Input!F$4="XO-8000",#REF!, "FALSE")))))))</f>
        <v>00</v>
      </c>
      <c r="I2066" s="209">
        <f>IF(Input!F$4="GMH_OECC",K2066,IF(Input!F$4="GMH_XOEC",M2066,IF(Input!F$4="GMH_Korea",O2066,IF(Input!F$4="GMH_EU",Q2066,IF(Input!F$4="Skysuper",#REF!,IF(Input!F$4="SkyII",#REF!,IF(Input!F$4="XO-8000",#REF!, "FALSE")))))))</f>
        <v>0</v>
      </c>
      <c r="J2066" s="210" t="s">
        <v>10359</v>
      </c>
      <c r="K2066" s="268">
        <v>0</v>
      </c>
      <c r="L2066" s="270" t="s">
        <v>10359</v>
      </c>
      <c r="M2066" s="270">
        <v>0</v>
      </c>
      <c r="N2066" s="270" t="s">
        <v>10359</v>
      </c>
      <c r="O2066" s="270">
        <v>0</v>
      </c>
      <c r="P2066" s="270" t="s">
        <v>10359</v>
      </c>
      <c r="Q2066" s="270">
        <v>0</v>
      </c>
      <c r="R2066" s="74"/>
      <c r="S2066" s="75" t="str">
        <f t="shared" si="156"/>
        <v>0000</v>
      </c>
      <c r="T2066" s="75" t="str">
        <f t="shared" si="157"/>
        <v>00000000000000000000000000000000</v>
      </c>
      <c r="V2066" s="197"/>
      <c r="W2066" s="75">
        <f t="shared" si="158"/>
        <v>0</v>
      </c>
      <c r="AE2066" s="479"/>
    </row>
    <row r="2067" spans="1:31" s="75" customFormat="1" ht="13.5" x14ac:dyDescent="0.2">
      <c r="A2067" s="211">
        <v>2064</v>
      </c>
      <c r="B2067" s="212" t="s">
        <v>6600</v>
      </c>
      <c r="C2067" s="213" t="s">
        <v>6600</v>
      </c>
      <c r="D2067" s="213" t="s">
        <v>6600</v>
      </c>
      <c r="E2067" s="213" t="s">
        <v>6600</v>
      </c>
      <c r="F2067" s="213" t="s">
        <v>6600</v>
      </c>
      <c r="G2067" s="214" t="s">
        <v>6600</v>
      </c>
      <c r="H2067" s="208" t="str">
        <f>IF(Input!F$4="GMH_OECC",J2067,IF(Input!F$4="GMH_XOEC",L2067,IF(Input!F$4="GMH_Korea",N2067,IF(Input!F$4="GMH_EU",P2067,IF(Input!F$4="Skysuper",#REF!,IF(Input!F$4="SkyII",#REF!,IF(Input!F$4="XO-8000",#REF!, "FALSE")))))))</f>
        <v>00</v>
      </c>
      <c r="I2067" s="209">
        <f>IF(Input!F$4="GMH_OECC",K2067,IF(Input!F$4="GMH_XOEC",M2067,IF(Input!F$4="GMH_Korea",O2067,IF(Input!F$4="GMH_EU",Q2067,IF(Input!F$4="Skysuper",#REF!,IF(Input!F$4="SkyII",#REF!,IF(Input!F$4="XO-8000",#REF!, "FALSE")))))))</f>
        <v>0</v>
      </c>
      <c r="J2067" s="210" t="s">
        <v>10359</v>
      </c>
      <c r="K2067" s="268">
        <v>0</v>
      </c>
      <c r="L2067" s="270" t="s">
        <v>10359</v>
      </c>
      <c r="M2067" s="270">
        <v>0</v>
      </c>
      <c r="N2067" s="270" t="s">
        <v>10359</v>
      </c>
      <c r="O2067" s="270">
        <v>0</v>
      </c>
      <c r="P2067" s="270" t="s">
        <v>10359</v>
      </c>
      <c r="Q2067" s="270">
        <v>0</v>
      </c>
      <c r="R2067" s="74"/>
      <c r="S2067" s="75" t="str">
        <f t="shared" si="156"/>
        <v>0000</v>
      </c>
      <c r="T2067" s="75" t="str">
        <f t="shared" si="157"/>
        <v>00000000000000000000000000000000</v>
      </c>
      <c r="V2067" s="197"/>
      <c r="W2067" s="75">
        <f t="shared" si="158"/>
        <v>0</v>
      </c>
      <c r="AE2067" s="479"/>
    </row>
    <row r="2068" spans="1:31" s="75" customFormat="1" ht="13.5" x14ac:dyDescent="0.2">
      <c r="A2068" s="211">
        <v>2065</v>
      </c>
      <c r="B2068" s="212" t="s">
        <v>6600</v>
      </c>
      <c r="C2068" s="213" t="s">
        <v>6600</v>
      </c>
      <c r="D2068" s="213" t="s">
        <v>6600</v>
      </c>
      <c r="E2068" s="213" t="s">
        <v>6600</v>
      </c>
      <c r="F2068" s="213" t="s">
        <v>6600</v>
      </c>
      <c r="G2068" s="214" t="s">
        <v>6600</v>
      </c>
      <c r="H2068" s="208" t="str">
        <f>IF(Input!F$4="GMH_OECC",J2068,IF(Input!F$4="GMH_XOEC",L2068,IF(Input!F$4="GMH_Korea",N2068,IF(Input!F$4="GMH_EU",P2068,IF(Input!F$4="Skysuper",#REF!,IF(Input!F$4="SkyII",#REF!,IF(Input!F$4="XO-8000",#REF!, "FALSE")))))))</f>
        <v>00</v>
      </c>
      <c r="I2068" s="209">
        <f>IF(Input!F$4="GMH_OECC",K2068,IF(Input!F$4="GMH_XOEC",M2068,IF(Input!F$4="GMH_Korea",O2068,IF(Input!F$4="GMH_EU",Q2068,IF(Input!F$4="Skysuper",#REF!,IF(Input!F$4="SkyII",#REF!,IF(Input!F$4="XO-8000",#REF!, "FALSE")))))))</f>
        <v>0</v>
      </c>
      <c r="J2068" s="210" t="s">
        <v>10359</v>
      </c>
      <c r="K2068" s="268">
        <v>0</v>
      </c>
      <c r="L2068" s="270" t="s">
        <v>10359</v>
      </c>
      <c r="M2068" s="270">
        <v>0</v>
      </c>
      <c r="N2068" s="270" t="s">
        <v>10359</v>
      </c>
      <c r="O2068" s="270">
        <v>0</v>
      </c>
      <c r="P2068" s="270" t="s">
        <v>10359</v>
      </c>
      <c r="Q2068" s="270">
        <v>0</v>
      </c>
      <c r="R2068" s="74"/>
      <c r="S2068" s="75" t="str">
        <f t="shared" si="156"/>
        <v>0000</v>
      </c>
      <c r="T2068" s="75" t="str">
        <f t="shared" si="157"/>
        <v>00000000000000000000000000000000</v>
      </c>
      <c r="V2068" s="197"/>
      <c r="W2068" s="75">
        <f t="shared" si="158"/>
        <v>0</v>
      </c>
      <c r="AE2068" s="479"/>
    </row>
    <row r="2069" spans="1:31" s="75" customFormat="1" ht="13.5" x14ac:dyDescent="0.2">
      <c r="A2069" s="211">
        <v>2066</v>
      </c>
      <c r="B2069" s="212" t="s">
        <v>6600</v>
      </c>
      <c r="C2069" s="213" t="s">
        <v>6600</v>
      </c>
      <c r="D2069" s="213" t="s">
        <v>6600</v>
      </c>
      <c r="E2069" s="213" t="s">
        <v>6600</v>
      </c>
      <c r="F2069" s="213" t="s">
        <v>6600</v>
      </c>
      <c r="G2069" s="214" t="s">
        <v>6600</v>
      </c>
      <c r="H2069" s="208" t="str">
        <f>IF(Input!F$4="GMH_OECC",J2069,IF(Input!F$4="GMH_XOEC",L2069,IF(Input!F$4="GMH_Korea",N2069,IF(Input!F$4="GMH_EU",P2069,IF(Input!F$4="Skysuper",#REF!,IF(Input!F$4="SkyII",#REF!,IF(Input!F$4="XO-8000",#REF!, "FALSE")))))))</f>
        <v>00</v>
      </c>
      <c r="I2069" s="209">
        <f>IF(Input!F$4="GMH_OECC",K2069,IF(Input!F$4="GMH_XOEC",M2069,IF(Input!F$4="GMH_Korea",O2069,IF(Input!F$4="GMH_EU",Q2069,IF(Input!F$4="Skysuper",#REF!,IF(Input!F$4="SkyII",#REF!,IF(Input!F$4="XO-8000",#REF!, "FALSE")))))))</f>
        <v>0</v>
      </c>
      <c r="J2069" s="210" t="s">
        <v>10359</v>
      </c>
      <c r="K2069" s="268">
        <v>0</v>
      </c>
      <c r="L2069" s="270" t="s">
        <v>10359</v>
      </c>
      <c r="M2069" s="270">
        <v>0</v>
      </c>
      <c r="N2069" s="270" t="s">
        <v>10359</v>
      </c>
      <c r="O2069" s="270">
        <v>0</v>
      </c>
      <c r="P2069" s="270" t="s">
        <v>10359</v>
      </c>
      <c r="Q2069" s="270">
        <v>0</v>
      </c>
      <c r="R2069" s="74"/>
      <c r="S2069" s="75" t="str">
        <f t="shared" si="156"/>
        <v>0000</v>
      </c>
      <c r="T2069" s="75" t="str">
        <f t="shared" si="157"/>
        <v>00000000000000000000000000000000</v>
      </c>
      <c r="V2069" s="197"/>
      <c r="W2069" s="75">
        <f t="shared" si="158"/>
        <v>0</v>
      </c>
      <c r="AE2069" s="479"/>
    </row>
    <row r="2070" spans="1:31" s="75" customFormat="1" ht="13.5" x14ac:dyDescent="0.2">
      <c r="A2070" s="211">
        <v>2067</v>
      </c>
      <c r="B2070" s="212" t="s">
        <v>6600</v>
      </c>
      <c r="C2070" s="213" t="s">
        <v>6600</v>
      </c>
      <c r="D2070" s="213" t="s">
        <v>6600</v>
      </c>
      <c r="E2070" s="213" t="s">
        <v>6600</v>
      </c>
      <c r="F2070" s="213" t="s">
        <v>6600</v>
      </c>
      <c r="G2070" s="214" t="s">
        <v>6600</v>
      </c>
      <c r="H2070" s="208" t="str">
        <f>IF(Input!F$4="GMH_OECC",J2070,IF(Input!F$4="GMH_XOEC",L2070,IF(Input!F$4="GMH_Korea",N2070,IF(Input!F$4="GMH_EU",P2070,IF(Input!F$4="Skysuper",#REF!,IF(Input!F$4="SkyII",#REF!,IF(Input!F$4="XO-8000",#REF!, "FALSE")))))))</f>
        <v>00</v>
      </c>
      <c r="I2070" s="209">
        <f>IF(Input!F$4="GMH_OECC",K2070,IF(Input!F$4="GMH_XOEC",M2070,IF(Input!F$4="GMH_Korea",O2070,IF(Input!F$4="GMH_EU",Q2070,IF(Input!F$4="Skysuper",#REF!,IF(Input!F$4="SkyII",#REF!,IF(Input!F$4="XO-8000",#REF!, "FALSE")))))))</f>
        <v>0</v>
      </c>
      <c r="J2070" s="210" t="s">
        <v>10359</v>
      </c>
      <c r="K2070" s="268">
        <v>0</v>
      </c>
      <c r="L2070" s="270" t="s">
        <v>10359</v>
      </c>
      <c r="M2070" s="270">
        <v>0</v>
      </c>
      <c r="N2070" s="270" t="s">
        <v>10359</v>
      </c>
      <c r="O2070" s="270">
        <v>0</v>
      </c>
      <c r="P2070" s="270" t="s">
        <v>10359</v>
      </c>
      <c r="Q2070" s="270">
        <v>0</v>
      </c>
      <c r="R2070" s="74"/>
      <c r="S2070" s="75" t="str">
        <f t="shared" si="156"/>
        <v>0000</v>
      </c>
      <c r="T2070" s="75" t="str">
        <f t="shared" si="157"/>
        <v>00000000000000000000000000000000</v>
      </c>
      <c r="V2070" s="197"/>
      <c r="W2070" s="75">
        <f t="shared" si="158"/>
        <v>0</v>
      </c>
      <c r="AE2070" s="479"/>
    </row>
    <row r="2071" spans="1:31" s="75" customFormat="1" ht="13.5" x14ac:dyDescent="0.2">
      <c r="A2071" s="211">
        <v>2068</v>
      </c>
      <c r="B2071" s="212" t="s">
        <v>6600</v>
      </c>
      <c r="C2071" s="213" t="s">
        <v>6600</v>
      </c>
      <c r="D2071" s="213" t="s">
        <v>6600</v>
      </c>
      <c r="E2071" s="213" t="s">
        <v>6600</v>
      </c>
      <c r="F2071" s="213" t="s">
        <v>6600</v>
      </c>
      <c r="G2071" s="214" t="s">
        <v>6600</v>
      </c>
      <c r="H2071" s="208" t="str">
        <f>IF(Input!F$4="GMH_OECC",J2071,IF(Input!F$4="GMH_XOEC",L2071,IF(Input!F$4="GMH_Korea",N2071,IF(Input!F$4="GMH_EU",P2071,IF(Input!F$4="Skysuper",#REF!,IF(Input!F$4="SkyII",#REF!,IF(Input!F$4="XO-8000",#REF!, "FALSE")))))))</f>
        <v>00</v>
      </c>
      <c r="I2071" s="209">
        <f>IF(Input!F$4="GMH_OECC",K2071,IF(Input!F$4="GMH_XOEC",M2071,IF(Input!F$4="GMH_Korea",O2071,IF(Input!F$4="GMH_EU",Q2071,IF(Input!F$4="Skysuper",#REF!,IF(Input!F$4="SkyII",#REF!,IF(Input!F$4="XO-8000",#REF!, "FALSE")))))))</f>
        <v>0</v>
      </c>
      <c r="J2071" s="210" t="s">
        <v>10359</v>
      </c>
      <c r="K2071" s="268">
        <v>0</v>
      </c>
      <c r="L2071" s="270" t="s">
        <v>10359</v>
      </c>
      <c r="M2071" s="270">
        <v>0</v>
      </c>
      <c r="N2071" s="270" t="s">
        <v>10359</v>
      </c>
      <c r="O2071" s="270">
        <v>0</v>
      </c>
      <c r="P2071" s="270" t="s">
        <v>10359</v>
      </c>
      <c r="Q2071" s="270">
        <v>0</v>
      </c>
      <c r="R2071" s="74"/>
      <c r="S2071" s="75" t="str">
        <f t="shared" si="156"/>
        <v>0000</v>
      </c>
      <c r="T2071" s="75" t="str">
        <f t="shared" si="157"/>
        <v>00000000000000000000000000000000</v>
      </c>
      <c r="V2071" s="197"/>
      <c r="W2071" s="75">
        <f t="shared" si="158"/>
        <v>0</v>
      </c>
      <c r="AE2071" s="479"/>
    </row>
    <row r="2072" spans="1:31" s="75" customFormat="1" ht="13.5" x14ac:dyDescent="0.2">
      <c r="A2072" s="211">
        <v>2069</v>
      </c>
      <c r="B2072" s="212" t="s">
        <v>6600</v>
      </c>
      <c r="C2072" s="213" t="s">
        <v>6600</v>
      </c>
      <c r="D2072" s="213" t="s">
        <v>6600</v>
      </c>
      <c r="E2072" s="213" t="s">
        <v>6600</v>
      </c>
      <c r="F2072" s="213" t="s">
        <v>6600</v>
      </c>
      <c r="G2072" s="214" t="s">
        <v>6600</v>
      </c>
      <c r="H2072" s="208" t="str">
        <f>IF(Input!F$4="GMH_OECC",J2072,IF(Input!F$4="GMH_XOEC",L2072,IF(Input!F$4="GMH_Korea",N2072,IF(Input!F$4="GMH_EU",P2072,IF(Input!F$4="Skysuper",#REF!,IF(Input!F$4="SkyII",#REF!,IF(Input!F$4="XO-8000",#REF!, "FALSE")))))))</f>
        <v>00</v>
      </c>
      <c r="I2072" s="209">
        <f>IF(Input!F$4="GMH_OECC",K2072,IF(Input!F$4="GMH_XOEC",M2072,IF(Input!F$4="GMH_Korea",O2072,IF(Input!F$4="GMH_EU",Q2072,IF(Input!F$4="Skysuper",#REF!,IF(Input!F$4="SkyII",#REF!,IF(Input!F$4="XO-8000",#REF!, "FALSE")))))))</f>
        <v>0</v>
      </c>
      <c r="J2072" s="210" t="s">
        <v>10359</v>
      </c>
      <c r="K2072" s="268">
        <v>0</v>
      </c>
      <c r="L2072" s="270" t="s">
        <v>10359</v>
      </c>
      <c r="M2072" s="270">
        <v>0</v>
      </c>
      <c r="N2072" s="270" t="s">
        <v>10359</v>
      </c>
      <c r="O2072" s="270">
        <v>0</v>
      </c>
      <c r="P2072" s="270" t="s">
        <v>10359</v>
      </c>
      <c r="Q2072" s="270">
        <v>0</v>
      </c>
      <c r="R2072" s="74"/>
      <c r="S2072" s="75" t="str">
        <f t="shared" si="156"/>
        <v>0000</v>
      </c>
      <c r="T2072" s="75" t="str">
        <f t="shared" si="157"/>
        <v>00000000000000000000000000000000</v>
      </c>
      <c r="V2072" s="197"/>
      <c r="W2072" s="75">
        <f t="shared" si="158"/>
        <v>0</v>
      </c>
      <c r="AE2072" s="479"/>
    </row>
    <row r="2073" spans="1:31" s="75" customFormat="1" ht="13.5" x14ac:dyDescent="0.2">
      <c r="A2073" s="211">
        <v>2070</v>
      </c>
      <c r="B2073" s="212" t="s">
        <v>6600</v>
      </c>
      <c r="C2073" s="213" t="s">
        <v>6600</v>
      </c>
      <c r="D2073" s="213" t="s">
        <v>6600</v>
      </c>
      <c r="E2073" s="213" t="s">
        <v>6600</v>
      </c>
      <c r="F2073" s="213" t="s">
        <v>6600</v>
      </c>
      <c r="G2073" s="214" t="s">
        <v>6600</v>
      </c>
      <c r="H2073" s="208" t="str">
        <f>IF(Input!F$4="GMH_OECC",J2073,IF(Input!F$4="GMH_XOEC",L2073,IF(Input!F$4="GMH_Korea",N2073,IF(Input!F$4="GMH_EU",P2073,IF(Input!F$4="Skysuper",#REF!,IF(Input!F$4="SkyII",#REF!,IF(Input!F$4="XO-8000",#REF!, "FALSE")))))))</f>
        <v>00</v>
      </c>
      <c r="I2073" s="209">
        <f>IF(Input!F$4="GMH_OECC",K2073,IF(Input!F$4="GMH_XOEC",M2073,IF(Input!F$4="GMH_Korea",O2073,IF(Input!F$4="GMH_EU",Q2073,IF(Input!F$4="Skysuper",#REF!,IF(Input!F$4="SkyII",#REF!,IF(Input!F$4="XO-8000",#REF!, "FALSE")))))))</f>
        <v>0</v>
      </c>
      <c r="J2073" s="210" t="s">
        <v>10359</v>
      </c>
      <c r="K2073" s="268">
        <v>0</v>
      </c>
      <c r="L2073" s="270" t="s">
        <v>10359</v>
      </c>
      <c r="M2073" s="270">
        <v>0</v>
      </c>
      <c r="N2073" s="270" t="s">
        <v>10359</v>
      </c>
      <c r="O2073" s="270">
        <v>0</v>
      </c>
      <c r="P2073" s="270" t="s">
        <v>10359</v>
      </c>
      <c r="Q2073" s="270">
        <v>0</v>
      </c>
      <c r="R2073" s="74"/>
      <c r="S2073" s="75" t="str">
        <f t="shared" si="156"/>
        <v>0000</v>
      </c>
      <c r="T2073" s="75" t="str">
        <f t="shared" si="157"/>
        <v>00000000000000000000000000000000</v>
      </c>
      <c r="V2073" s="197"/>
      <c r="W2073" s="75">
        <f t="shared" si="158"/>
        <v>0</v>
      </c>
      <c r="AE2073" s="479"/>
    </row>
    <row r="2074" spans="1:31" s="75" customFormat="1" ht="13.5" x14ac:dyDescent="0.2">
      <c r="A2074" s="211">
        <v>2071</v>
      </c>
      <c r="B2074" s="212" t="s">
        <v>6600</v>
      </c>
      <c r="C2074" s="213" t="s">
        <v>6600</v>
      </c>
      <c r="D2074" s="213" t="s">
        <v>6600</v>
      </c>
      <c r="E2074" s="213" t="s">
        <v>6600</v>
      </c>
      <c r="F2074" s="213" t="s">
        <v>6600</v>
      </c>
      <c r="G2074" s="214" t="s">
        <v>6600</v>
      </c>
      <c r="H2074" s="208" t="str">
        <f>IF(Input!F$4="GMH_OECC",J2074,IF(Input!F$4="GMH_XOEC",L2074,IF(Input!F$4="GMH_Korea",N2074,IF(Input!F$4="GMH_EU",P2074,IF(Input!F$4="Skysuper",#REF!,IF(Input!F$4="SkyII",#REF!,IF(Input!F$4="XO-8000",#REF!, "FALSE")))))))</f>
        <v>00</v>
      </c>
      <c r="I2074" s="209">
        <f>IF(Input!F$4="GMH_OECC",K2074,IF(Input!F$4="GMH_XOEC",M2074,IF(Input!F$4="GMH_Korea",O2074,IF(Input!F$4="GMH_EU",Q2074,IF(Input!F$4="Skysuper",#REF!,IF(Input!F$4="SkyII",#REF!,IF(Input!F$4="XO-8000",#REF!, "FALSE")))))))</f>
        <v>0</v>
      </c>
      <c r="J2074" s="210" t="s">
        <v>10359</v>
      </c>
      <c r="K2074" s="268">
        <v>0</v>
      </c>
      <c r="L2074" s="270" t="s">
        <v>10359</v>
      </c>
      <c r="M2074" s="270">
        <v>0</v>
      </c>
      <c r="N2074" s="270" t="s">
        <v>10359</v>
      </c>
      <c r="O2074" s="270">
        <v>0</v>
      </c>
      <c r="P2074" s="270" t="s">
        <v>10359</v>
      </c>
      <c r="Q2074" s="270">
        <v>0</v>
      </c>
      <c r="R2074" s="74"/>
      <c r="S2074" s="75" t="str">
        <f t="shared" si="156"/>
        <v>0000</v>
      </c>
      <c r="T2074" s="75" t="str">
        <f t="shared" si="157"/>
        <v>00000000000000000000000000000000</v>
      </c>
      <c r="V2074" s="197"/>
      <c r="W2074" s="75">
        <f t="shared" si="158"/>
        <v>0</v>
      </c>
      <c r="AE2074" s="479"/>
    </row>
    <row r="2075" spans="1:31" s="75" customFormat="1" ht="13.5" x14ac:dyDescent="0.2">
      <c r="A2075" s="211">
        <v>2072</v>
      </c>
      <c r="B2075" s="212" t="s">
        <v>6600</v>
      </c>
      <c r="C2075" s="213" t="s">
        <v>6600</v>
      </c>
      <c r="D2075" s="213" t="s">
        <v>6600</v>
      </c>
      <c r="E2075" s="213" t="s">
        <v>6600</v>
      </c>
      <c r="F2075" s="213" t="s">
        <v>6600</v>
      </c>
      <c r="G2075" s="214" t="s">
        <v>6600</v>
      </c>
      <c r="H2075" s="208" t="str">
        <f>IF(Input!F$4="GMH_OECC",J2075,IF(Input!F$4="GMH_XOEC",L2075,IF(Input!F$4="GMH_Korea",N2075,IF(Input!F$4="GMH_EU",P2075,IF(Input!F$4="Skysuper",#REF!,IF(Input!F$4="SkyII",#REF!,IF(Input!F$4="XO-8000",#REF!, "FALSE")))))))</f>
        <v>00</v>
      </c>
      <c r="I2075" s="209">
        <f>IF(Input!F$4="GMH_OECC",K2075,IF(Input!F$4="GMH_XOEC",M2075,IF(Input!F$4="GMH_Korea",O2075,IF(Input!F$4="GMH_EU",Q2075,IF(Input!F$4="Skysuper",#REF!,IF(Input!F$4="SkyII",#REF!,IF(Input!F$4="XO-8000",#REF!, "FALSE")))))))</f>
        <v>0</v>
      </c>
      <c r="J2075" s="210" t="s">
        <v>10359</v>
      </c>
      <c r="K2075" s="268">
        <v>0</v>
      </c>
      <c r="L2075" s="270" t="s">
        <v>10359</v>
      </c>
      <c r="M2075" s="270">
        <v>0</v>
      </c>
      <c r="N2075" s="270" t="s">
        <v>10359</v>
      </c>
      <c r="O2075" s="270">
        <v>0</v>
      </c>
      <c r="P2075" s="270" t="s">
        <v>10359</v>
      </c>
      <c r="Q2075" s="270">
        <v>0</v>
      </c>
      <c r="R2075" s="74"/>
      <c r="S2075" s="75" t="str">
        <f t="shared" si="156"/>
        <v>0000</v>
      </c>
      <c r="T2075" s="75" t="str">
        <f t="shared" si="157"/>
        <v>00000000000000000000000000000000</v>
      </c>
      <c r="V2075" s="197"/>
      <c r="W2075" s="75">
        <f t="shared" si="158"/>
        <v>0</v>
      </c>
      <c r="AE2075" s="479"/>
    </row>
    <row r="2076" spans="1:31" s="75" customFormat="1" ht="13.5" x14ac:dyDescent="0.2">
      <c r="A2076" s="211">
        <v>2073</v>
      </c>
      <c r="B2076" s="212" t="s">
        <v>6600</v>
      </c>
      <c r="C2076" s="213" t="s">
        <v>6600</v>
      </c>
      <c r="D2076" s="213" t="s">
        <v>6600</v>
      </c>
      <c r="E2076" s="213" t="s">
        <v>6600</v>
      </c>
      <c r="F2076" s="213" t="s">
        <v>6600</v>
      </c>
      <c r="G2076" s="214" t="s">
        <v>6600</v>
      </c>
      <c r="H2076" s="208" t="str">
        <f>IF(Input!F$4="GMH_OECC",J2076,IF(Input!F$4="GMH_XOEC",L2076,IF(Input!F$4="GMH_Korea",N2076,IF(Input!F$4="GMH_EU",P2076,IF(Input!F$4="Skysuper",#REF!,IF(Input!F$4="SkyII",#REF!,IF(Input!F$4="XO-8000",#REF!, "FALSE")))))))</f>
        <v>00</v>
      </c>
      <c r="I2076" s="209">
        <f>IF(Input!F$4="GMH_OECC",K2076,IF(Input!F$4="GMH_XOEC",M2076,IF(Input!F$4="GMH_Korea",O2076,IF(Input!F$4="GMH_EU",Q2076,IF(Input!F$4="Skysuper",#REF!,IF(Input!F$4="SkyII",#REF!,IF(Input!F$4="XO-8000",#REF!, "FALSE")))))))</f>
        <v>0</v>
      </c>
      <c r="J2076" s="210" t="s">
        <v>10359</v>
      </c>
      <c r="K2076" s="268">
        <v>0</v>
      </c>
      <c r="L2076" s="270" t="s">
        <v>10359</v>
      </c>
      <c r="M2076" s="270">
        <v>0</v>
      </c>
      <c r="N2076" s="270" t="s">
        <v>10359</v>
      </c>
      <c r="O2076" s="270">
        <v>0</v>
      </c>
      <c r="P2076" s="270" t="s">
        <v>10359</v>
      </c>
      <c r="Q2076" s="270">
        <v>0</v>
      </c>
      <c r="R2076" s="74"/>
      <c r="S2076" s="75" t="str">
        <f t="shared" si="156"/>
        <v>0000</v>
      </c>
      <c r="T2076" s="75" t="str">
        <f t="shared" si="157"/>
        <v>00000000000000000000000000000000</v>
      </c>
      <c r="V2076" s="197"/>
      <c r="W2076" s="75">
        <f t="shared" si="158"/>
        <v>0</v>
      </c>
      <c r="AE2076" s="479"/>
    </row>
    <row r="2077" spans="1:31" s="75" customFormat="1" ht="13.5" x14ac:dyDescent="0.2">
      <c r="A2077" s="211">
        <v>2074</v>
      </c>
      <c r="B2077" s="212" t="s">
        <v>6600</v>
      </c>
      <c r="C2077" s="213" t="s">
        <v>6600</v>
      </c>
      <c r="D2077" s="213" t="s">
        <v>6600</v>
      </c>
      <c r="E2077" s="213" t="s">
        <v>6600</v>
      </c>
      <c r="F2077" s="213" t="s">
        <v>6600</v>
      </c>
      <c r="G2077" s="214" t="s">
        <v>6600</v>
      </c>
      <c r="H2077" s="208" t="str">
        <f>IF(Input!F$4="GMH_OECC",J2077,IF(Input!F$4="GMH_XOEC",L2077,IF(Input!F$4="GMH_Korea",N2077,IF(Input!F$4="GMH_EU",P2077,IF(Input!F$4="Skysuper",#REF!,IF(Input!F$4="SkyII",#REF!,IF(Input!F$4="XO-8000",#REF!, "FALSE")))))))</f>
        <v>00</v>
      </c>
      <c r="I2077" s="209">
        <f>IF(Input!F$4="GMH_OECC",K2077,IF(Input!F$4="GMH_XOEC",M2077,IF(Input!F$4="GMH_Korea",O2077,IF(Input!F$4="GMH_EU",Q2077,IF(Input!F$4="Skysuper",#REF!,IF(Input!F$4="SkyII",#REF!,IF(Input!F$4="XO-8000",#REF!, "FALSE")))))))</f>
        <v>0</v>
      </c>
      <c r="J2077" s="210" t="s">
        <v>10359</v>
      </c>
      <c r="K2077" s="268">
        <v>0</v>
      </c>
      <c r="L2077" s="270" t="s">
        <v>10359</v>
      </c>
      <c r="M2077" s="270">
        <v>0</v>
      </c>
      <c r="N2077" s="270" t="s">
        <v>10359</v>
      </c>
      <c r="O2077" s="270">
        <v>0</v>
      </c>
      <c r="P2077" s="270" t="s">
        <v>10359</v>
      </c>
      <c r="Q2077" s="270">
        <v>0</v>
      </c>
      <c r="R2077" s="74"/>
      <c r="S2077" s="75" t="str">
        <f t="shared" si="156"/>
        <v>0000</v>
      </c>
      <c r="T2077" s="75" t="str">
        <f t="shared" si="157"/>
        <v>00000000000000000000000000000000</v>
      </c>
      <c r="V2077" s="197"/>
      <c r="W2077" s="75">
        <f t="shared" si="158"/>
        <v>0</v>
      </c>
      <c r="AE2077" s="479"/>
    </row>
    <row r="2078" spans="1:31" s="75" customFormat="1" ht="13.5" x14ac:dyDescent="0.2">
      <c r="A2078" s="211">
        <v>2075</v>
      </c>
      <c r="B2078" s="212" t="s">
        <v>6600</v>
      </c>
      <c r="C2078" s="213" t="s">
        <v>6600</v>
      </c>
      <c r="D2078" s="213" t="s">
        <v>6600</v>
      </c>
      <c r="E2078" s="213" t="s">
        <v>6600</v>
      </c>
      <c r="F2078" s="213" t="s">
        <v>6600</v>
      </c>
      <c r="G2078" s="214" t="s">
        <v>6600</v>
      </c>
      <c r="H2078" s="208" t="str">
        <f>IF(Input!F$4="GMH_OECC",J2078,IF(Input!F$4="GMH_XOEC",L2078,IF(Input!F$4="GMH_Korea",N2078,IF(Input!F$4="GMH_EU",P2078,IF(Input!F$4="Skysuper",#REF!,IF(Input!F$4="SkyII",#REF!,IF(Input!F$4="XO-8000",#REF!, "FALSE")))))))</f>
        <v>00</v>
      </c>
      <c r="I2078" s="209">
        <f>IF(Input!F$4="GMH_OECC",K2078,IF(Input!F$4="GMH_XOEC",M2078,IF(Input!F$4="GMH_Korea",O2078,IF(Input!F$4="GMH_EU",Q2078,IF(Input!F$4="Skysuper",#REF!,IF(Input!F$4="SkyII",#REF!,IF(Input!F$4="XO-8000",#REF!, "FALSE")))))))</f>
        <v>0</v>
      </c>
      <c r="J2078" s="210" t="s">
        <v>10359</v>
      </c>
      <c r="K2078" s="268">
        <v>0</v>
      </c>
      <c r="L2078" s="270" t="s">
        <v>10359</v>
      </c>
      <c r="M2078" s="270">
        <v>0</v>
      </c>
      <c r="N2078" s="270" t="s">
        <v>10359</v>
      </c>
      <c r="O2078" s="270">
        <v>0</v>
      </c>
      <c r="P2078" s="270" t="s">
        <v>10359</v>
      </c>
      <c r="Q2078" s="270">
        <v>0</v>
      </c>
      <c r="R2078" s="74"/>
      <c r="S2078" s="75" t="str">
        <f t="shared" si="156"/>
        <v>0000</v>
      </c>
      <c r="T2078" s="75" t="str">
        <f t="shared" si="157"/>
        <v>00000000000000000000000000000000</v>
      </c>
      <c r="V2078" s="197"/>
      <c r="W2078" s="75">
        <f t="shared" si="158"/>
        <v>0</v>
      </c>
      <c r="AE2078" s="479"/>
    </row>
    <row r="2079" spans="1:31" s="75" customFormat="1" ht="13.5" x14ac:dyDescent="0.2">
      <c r="A2079" s="211">
        <v>2076</v>
      </c>
      <c r="B2079" s="212" t="s">
        <v>6600</v>
      </c>
      <c r="C2079" s="213" t="s">
        <v>6600</v>
      </c>
      <c r="D2079" s="213" t="s">
        <v>6600</v>
      </c>
      <c r="E2079" s="213" t="s">
        <v>6600</v>
      </c>
      <c r="F2079" s="213" t="s">
        <v>6600</v>
      </c>
      <c r="G2079" s="214" t="s">
        <v>6600</v>
      </c>
      <c r="H2079" s="208" t="str">
        <f>IF(Input!F$4="GMH_OECC",J2079,IF(Input!F$4="GMH_XOEC",L2079,IF(Input!F$4="GMH_Korea",N2079,IF(Input!F$4="GMH_EU",P2079,IF(Input!F$4="Skysuper",#REF!,IF(Input!F$4="SkyII",#REF!,IF(Input!F$4="XO-8000",#REF!, "FALSE")))))))</f>
        <v>00</v>
      </c>
      <c r="I2079" s="209">
        <f>IF(Input!F$4="GMH_OECC",K2079,IF(Input!F$4="GMH_XOEC",M2079,IF(Input!F$4="GMH_Korea",O2079,IF(Input!F$4="GMH_EU",Q2079,IF(Input!F$4="Skysuper",#REF!,IF(Input!F$4="SkyII",#REF!,IF(Input!F$4="XO-8000",#REF!, "FALSE")))))))</f>
        <v>0</v>
      </c>
      <c r="J2079" s="210" t="s">
        <v>10359</v>
      </c>
      <c r="K2079" s="268">
        <v>0</v>
      </c>
      <c r="L2079" s="270" t="s">
        <v>10359</v>
      </c>
      <c r="M2079" s="270">
        <v>0</v>
      </c>
      <c r="N2079" s="270" t="s">
        <v>10359</v>
      </c>
      <c r="O2079" s="270">
        <v>0</v>
      </c>
      <c r="P2079" s="270" t="s">
        <v>10359</v>
      </c>
      <c r="Q2079" s="270">
        <v>0</v>
      </c>
      <c r="R2079" s="74"/>
      <c r="S2079" s="75" t="str">
        <f t="shared" si="156"/>
        <v>0000</v>
      </c>
      <c r="T2079" s="75" t="str">
        <f t="shared" si="157"/>
        <v>00000000000000000000000000000000</v>
      </c>
      <c r="V2079" s="197"/>
      <c r="W2079" s="75">
        <f t="shared" si="158"/>
        <v>0</v>
      </c>
      <c r="AE2079" s="479"/>
    </row>
    <row r="2080" spans="1:31" s="75" customFormat="1" ht="13.5" x14ac:dyDescent="0.2">
      <c r="A2080" s="211">
        <v>2077</v>
      </c>
      <c r="B2080" s="212" t="s">
        <v>6600</v>
      </c>
      <c r="C2080" s="213" t="s">
        <v>6600</v>
      </c>
      <c r="D2080" s="213" t="s">
        <v>6600</v>
      </c>
      <c r="E2080" s="213" t="s">
        <v>6600</v>
      </c>
      <c r="F2080" s="213" t="s">
        <v>6600</v>
      </c>
      <c r="G2080" s="214" t="s">
        <v>6600</v>
      </c>
      <c r="H2080" s="208" t="str">
        <f>IF(Input!F$4="GMH_OECC",J2080,IF(Input!F$4="GMH_XOEC",L2080,IF(Input!F$4="GMH_Korea",N2080,IF(Input!F$4="GMH_EU",P2080,IF(Input!F$4="Skysuper",#REF!,IF(Input!F$4="SkyII",#REF!,IF(Input!F$4="XO-8000",#REF!, "FALSE")))))))</f>
        <v>00</v>
      </c>
      <c r="I2080" s="209">
        <f>IF(Input!F$4="GMH_OECC",K2080,IF(Input!F$4="GMH_XOEC",M2080,IF(Input!F$4="GMH_Korea",O2080,IF(Input!F$4="GMH_EU",Q2080,IF(Input!F$4="Skysuper",#REF!,IF(Input!F$4="SkyII",#REF!,IF(Input!F$4="XO-8000",#REF!, "FALSE")))))))</f>
        <v>0</v>
      </c>
      <c r="J2080" s="210" t="s">
        <v>10359</v>
      </c>
      <c r="K2080" s="268">
        <v>0</v>
      </c>
      <c r="L2080" s="270" t="s">
        <v>10359</v>
      </c>
      <c r="M2080" s="270">
        <v>0</v>
      </c>
      <c r="N2080" s="270" t="s">
        <v>10359</v>
      </c>
      <c r="O2080" s="270">
        <v>0</v>
      </c>
      <c r="P2080" s="270" t="s">
        <v>10359</v>
      </c>
      <c r="Q2080" s="270">
        <v>0</v>
      </c>
      <c r="R2080" s="74"/>
      <c r="S2080" s="75" t="str">
        <f t="shared" si="156"/>
        <v>0000</v>
      </c>
      <c r="T2080" s="75" t="str">
        <f t="shared" si="157"/>
        <v>00000000000000000000000000000000</v>
      </c>
      <c r="V2080" s="197"/>
      <c r="W2080" s="75">
        <f t="shared" si="158"/>
        <v>0</v>
      </c>
      <c r="AE2080" s="479"/>
    </row>
    <row r="2081" spans="1:31" s="75" customFormat="1" ht="13.5" x14ac:dyDescent="0.2">
      <c r="A2081" s="211">
        <v>2078</v>
      </c>
      <c r="B2081" s="212" t="s">
        <v>6600</v>
      </c>
      <c r="C2081" s="213" t="s">
        <v>6600</v>
      </c>
      <c r="D2081" s="213" t="s">
        <v>6600</v>
      </c>
      <c r="E2081" s="213" t="s">
        <v>6600</v>
      </c>
      <c r="F2081" s="213" t="s">
        <v>6600</v>
      </c>
      <c r="G2081" s="214" t="s">
        <v>6600</v>
      </c>
      <c r="H2081" s="208" t="str">
        <f>IF(Input!F$4="GMH_OECC",J2081,IF(Input!F$4="GMH_XOEC",L2081,IF(Input!F$4="GMH_Korea",N2081,IF(Input!F$4="GMH_EU",P2081,IF(Input!F$4="Skysuper",#REF!,IF(Input!F$4="SkyII",#REF!,IF(Input!F$4="XO-8000",#REF!, "FALSE")))))))</f>
        <v>00</v>
      </c>
      <c r="I2081" s="209">
        <f>IF(Input!F$4="GMH_OECC",K2081,IF(Input!F$4="GMH_XOEC",M2081,IF(Input!F$4="GMH_Korea",O2081,IF(Input!F$4="GMH_EU",Q2081,IF(Input!F$4="Skysuper",#REF!,IF(Input!F$4="SkyII",#REF!,IF(Input!F$4="XO-8000",#REF!, "FALSE")))))))</f>
        <v>0</v>
      </c>
      <c r="J2081" s="210" t="s">
        <v>10359</v>
      </c>
      <c r="K2081" s="268">
        <v>0</v>
      </c>
      <c r="L2081" s="270" t="s">
        <v>10359</v>
      </c>
      <c r="M2081" s="270">
        <v>0</v>
      </c>
      <c r="N2081" s="270" t="s">
        <v>10359</v>
      </c>
      <c r="O2081" s="270">
        <v>0</v>
      </c>
      <c r="P2081" s="270" t="s">
        <v>10359</v>
      </c>
      <c r="Q2081" s="270">
        <v>0</v>
      </c>
      <c r="R2081" s="74"/>
      <c r="S2081" s="75" t="str">
        <f t="shared" si="156"/>
        <v>0000</v>
      </c>
      <c r="T2081" s="75" t="str">
        <f t="shared" si="157"/>
        <v>00000000000000000000000000000000</v>
      </c>
      <c r="V2081" s="197"/>
      <c r="W2081" s="75">
        <f t="shared" si="158"/>
        <v>0</v>
      </c>
      <c r="AE2081" s="479"/>
    </row>
    <row r="2082" spans="1:31" s="75" customFormat="1" ht="13.5" x14ac:dyDescent="0.2">
      <c r="A2082" s="211">
        <v>2079</v>
      </c>
      <c r="B2082" s="212" t="s">
        <v>6600</v>
      </c>
      <c r="C2082" s="213" t="s">
        <v>6600</v>
      </c>
      <c r="D2082" s="213" t="s">
        <v>6600</v>
      </c>
      <c r="E2082" s="213" t="s">
        <v>6600</v>
      </c>
      <c r="F2082" s="213" t="s">
        <v>6600</v>
      </c>
      <c r="G2082" s="214" t="s">
        <v>6600</v>
      </c>
      <c r="H2082" s="208" t="str">
        <f>IF(Input!F$4="GMH_OECC",J2082,IF(Input!F$4="GMH_XOEC",L2082,IF(Input!F$4="GMH_Korea",N2082,IF(Input!F$4="GMH_EU",P2082,IF(Input!F$4="Skysuper",#REF!,IF(Input!F$4="SkyII",#REF!,IF(Input!F$4="XO-8000",#REF!, "FALSE")))))))</f>
        <v>00</v>
      </c>
      <c r="I2082" s="209">
        <f>IF(Input!F$4="GMH_OECC",K2082,IF(Input!F$4="GMH_XOEC",M2082,IF(Input!F$4="GMH_Korea",O2082,IF(Input!F$4="GMH_EU",Q2082,IF(Input!F$4="Skysuper",#REF!,IF(Input!F$4="SkyII",#REF!,IF(Input!F$4="XO-8000",#REF!, "FALSE")))))))</f>
        <v>0</v>
      </c>
      <c r="J2082" s="210" t="s">
        <v>10359</v>
      </c>
      <c r="K2082" s="268">
        <v>0</v>
      </c>
      <c r="L2082" s="270" t="s">
        <v>10359</v>
      </c>
      <c r="M2082" s="270">
        <v>0</v>
      </c>
      <c r="N2082" s="270" t="s">
        <v>10359</v>
      </c>
      <c r="O2082" s="270">
        <v>0</v>
      </c>
      <c r="P2082" s="270" t="s">
        <v>10359</v>
      </c>
      <c r="Q2082" s="270">
        <v>0</v>
      </c>
      <c r="R2082" s="74"/>
      <c r="S2082" s="75" t="str">
        <f t="shared" si="156"/>
        <v>0000</v>
      </c>
      <c r="T2082" s="75" t="str">
        <f t="shared" si="157"/>
        <v>00000000000000000000000000000000</v>
      </c>
      <c r="V2082" s="197"/>
      <c r="W2082" s="75">
        <f t="shared" si="158"/>
        <v>0</v>
      </c>
      <c r="AE2082" s="479"/>
    </row>
    <row r="2083" spans="1:31" s="75" customFormat="1" ht="13.5" x14ac:dyDescent="0.2">
      <c r="A2083" s="211">
        <v>2080</v>
      </c>
      <c r="B2083" s="212" t="s">
        <v>6600</v>
      </c>
      <c r="C2083" s="213" t="s">
        <v>6600</v>
      </c>
      <c r="D2083" s="213" t="s">
        <v>6600</v>
      </c>
      <c r="E2083" s="213" t="s">
        <v>6600</v>
      </c>
      <c r="F2083" s="213" t="s">
        <v>6600</v>
      </c>
      <c r="G2083" s="214" t="s">
        <v>6600</v>
      </c>
      <c r="H2083" s="208" t="str">
        <f>IF(Input!F$4="GMH_OECC",J2083,IF(Input!F$4="GMH_XOEC",L2083,IF(Input!F$4="GMH_Korea",N2083,IF(Input!F$4="GMH_EU",P2083,IF(Input!F$4="Skysuper",#REF!,IF(Input!F$4="SkyII",#REF!,IF(Input!F$4="XO-8000",#REF!, "FALSE")))))))</f>
        <v>00</v>
      </c>
      <c r="I2083" s="209">
        <f>IF(Input!F$4="GMH_OECC",K2083,IF(Input!F$4="GMH_XOEC",M2083,IF(Input!F$4="GMH_Korea",O2083,IF(Input!F$4="GMH_EU",Q2083,IF(Input!F$4="Skysuper",#REF!,IF(Input!F$4="SkyII",#REF!,IF(Input!F$4="XO-8000",#REF!, "FALSE")))))))</f>
        <v>0</v>
      </c>
      <c r="J2083" s="210" t="s">
        <v>10359</v>
      </c>
      <c r="K2083" s="268">
        <v>0</v>
      </c>
      <c r="L2083" s="270" t="s">
        <v>10359</v>
      </c>
      <c r="M2083" s="270">
        <v>0</v>
      </c>
      <c r="N2083" s="270" t="s">
        <v>10359</v>
      </c>
      <c r="O2083" s="270">
        <v>0</v>
      </c>
      <c r="P2083" s="270" t="s">
        <v>10359</v>
      </c>
      <c r="Q2083" s="270">
        <v>0</v>
      </c>
      <c r="R2083" s="74"/>
      <c r="S2083" s="75" t="str">
        <f t="shared" si="156"/>
        <v>0000</v>
      </c>
      <c r="T2083" s="75" t="str">
        <f t="shared" si="157"/>
        <v>00000000000000000000000000000000</v>
      </c>
      <c r="V2083" s="197"/>
      <c r="W2083" s="75">
        <f t="shared" si="158"/>
        <v>0</v>
      </c>
      <c r="AE2083" s="479"/>
    </row>
    <row r="2084" spans="1:31" s="75" customFormat="1" ht="13.5" x14ac:dyDescent="0.2">
      <c r="A2084" s="211">
        <v>2081</v>
      </c>
      <c r="B2084" s="212" t="s">
        <v>6600</v>
      </c>
      <c r="C2084" s="213" t="s">
        <v>6600</v>
      </c>
      <c r="D2084" s="213" t="s">
        <v>6600</v>
      </c>
      <c r="E2084" s="213" t="s">
        <v>6600</v>
      </c>
      <c r="F2084" s="213" t="s">
        <v>6600</v>
      </c>
      <c r="G2084" s="214" t="s">
        <v>6600</v>
      </c>
      <c r="H2084" s="208" t="str">
        <f>IF(Input!F$4="GMH_OECC",J2084,IF(Input!F$4="GMH_XOEC",L2084,IF(Input!F$4="GMH_Korea",N2084,IF(Input!F$4="GMH_EU",P2084,IF(Input!F$4="Skysuper",#REF!,IF(Input!F$4="SkyII",#REF!,IF(Input!F$4="XO-8000",#REF!, "FALSE")))))))</f>
        <v>00</v>
      </c>
      <c r="I2084" s="209">
        <f>IF(Input!F$4="GMH_OECC",K2084,IF(Input!F$4="GMH_XOEC",M2084,IF(Input!F$4="GMH_Korea",O2084,IF(Input!F$4="GMH_EU",Q2084,IF(Input!F$4="Skysuper",#REF!,IF(Input!F$4="SkyII",#REF!,IF(Input!F$4="XO-8000",#REF!, "FALSE")))))))</f>
        <v>0</v>
      </c>
      <c r="J2084" s="210" t="s">
        <v>10359</v>
      </c>
      <c r="K2084" s="268">
        <v>0</v>
      </c>
      <c r="L2084" s="270" t="s">
        <v>10359</v>
      </c>
      <c r="M2084" s="270">
        <v>0</v>
      </c>
      <c r="N2084" s="270" t="s">
        <v>10359</v>
      </c>
      <c r="O2084" s="270">
        <v>0</v>
      </c>
      <c r="P2084" s="270" t="s">
        <v>10359</v>
      </c>
      <c r="Q2084" s="270">
        <v>0</v>
      </c>
      <c r="R2084" s="74"/>
      <c r="S2084" s="75" t="str">
        <f t="shared" si="156"/>
        <v>0000</v>
      </c>
      <c r="T2084" s="75" t="str">
        <f t="shared" si="157"/>
        <v>00000000000000000000000000000000</v>
      </c>
      <c r="V2084" s="197"/>
      <c r="W2084" s="75">
        <f t="shared" si="158"/>
        <v>0</v>
      </c>
      <c r="AE2084" s="479"/>
    </row>
    <row r="2085" spans="1:31" s="75" customFormat="1" ht="13.5" x14ac:dyDescent="0.2">
      <c r="A2085" s="211">
        <v>2082</v>
      </c>
      <c r="B2085" s="212" t="s">
        <v>6600</v>
      </c>
      <c r="C2085" s="213" t="s">
        <v>6600</v>
      </c>
      <c r="D2085" s="213" t="s">
        <v>6600</v>
      </c>
      <c r="E2085" s="213" t="s">
        <v>6600</v>
      </c>
      <c r="F2085" s="213" t="s">
        <v>6600</v>
      </c>
      <c r="G2085" s="214" t="s">
        <v>6600</v>
      </c>
      <c r="H2085" s="208" t="str">
        <f>IF(Input!F$4="GMH_OECC",J2085,IF(Input!F$4="GMH_XOEC",L2085,IF(Input!F$4="GMH_Korea",N2085,IF(Input!F$4="GMH_EU",P2085,IF(Input!F$4="Skysuper",#REF!,IF(Input!F$4="SkyII",#REF!,IF(Input!F$4="XO-8000",#REF!, "FALSE")))))))</f>
        <v>00</v>
      </c>
      <c r="I2085" s="209">
        <f>IF(Input!F$4="GMH_OECC",K2085,IF(Input!F$4="GMH_XOEC",M2085,IF(Input!F$4="GMH_Korea",O2085,IF(Input!F$4="GMH_EU",Q2085,IF(Input!F$4="Skysuper",#REF!,IF(Input!F$4="SkyII",#REF!,IF(Input!F$4="XO-8000",#REF!, "FALSE")))))))</f>
        <v>0</v>
      </c>
      <c r="J2085" s="210" t="s">
        <v>10359</v>
      </c>
      <c r="K2085" s="268">
        <v>0</v>
      </c>
      <c r="L2085" s="270" t="s">
        <v>10359</v>
      </c>
      <c r="M2085" s="270">
        <v>0</v>
      </c>
      <c r="N2085" s="270" t="s">
        <v>10359</v>
      </c>
      <c r="O2085" s="270">
        <v>0</v>
      </c>
      <c r="P2085" s="270" t="s">
        <v>10359</v>
      </c>
      <c r="Q2085" s="270">
        <v>0</v>
      </c>
      <c r="R2085" s="74"/>
      <c r="S2085" s="75" t="str">
        <f t="shared" si="156"/>
        <v>0000</v>
      </c>
      <c r="T2085" s="75" t="str">
        <f t="shared" si="157"/>
        <v>00000000000000000000000000000000</v>
      </c>
      <c r="V2085" s="197"/>
      <c r="W2085" s="75">
        <f t="shared" si="158"/>
        <v>0</v>
      </c>
      <c r="AE2085" s="479"/>
    </row>
    <row r="2086" spans="1:31" s="75" customFormat="1" ht="13.5" x14ac:dyDescent="0.2">
      <c r="A2086" s="211">
        <v>2083</v>
      </c>
      <c r="B2086" s="212" t="s">
        <v>6600</v>
      </c>
      <c r="C2086" s="213" t="s">
        <v>6600</v>
      </c>
      <c r="D2086" s="213" t="s">
        <v>6600</v>
      </c>
      <c r="E2086" s="213" t="s">
        <v>6600</v>
      </c>
      <c r="F2086" s="213" t="s">
        <v>6600</v>
      </c>
      <c r="G2086" s="214" t="s">
        <v>6600</v>
      </c>
      <c r="H2086" s="208" t="str">
        <f>IF(Input!F$4="GMH_OECC",J2086,IF(Input!F$4="GMH_XOEC",L2086,IF(Input!F$4="GMH_Korea",N2086,IF(Input!F$4="GMH_EU",P2086,IF(Input!F$4="Skysuper",#REF!,IF(Input!F$4="SkyII",#REF!,IF(Input!F$4="XO-8000",#REF!, "FALSE")))))))</f>
        <v>00</v>
      </c>
      <c r="I2086" s="209">
        <f>IF(Input!F$4="GMH_OECC",K2086,IF(Input!F$4="GMH_XOEC",M2086,IF(Input!F$4="GMH_Korea",O2086,IF(Input!F$4="GMH_EU",Q2086,IF(Input!F$4="Skysuper",#REF!,IF(Input!F$4="SkyII",#REF!,IF(Input!F$4="XO-8000",#REF!, "FALSE")))))))</f>
        <v>0</v>
      </c>
      <c r="J2086" s="210" t="s">
        <v>10359</v>
      </c>
      <c r="K2086" s="268">
        <v>0</v>
      </c>
      <c r="L2086" s="270" t="s">
        <v>10359</v>
      </c>
      <c r="M2086" s="270">
        <v>0</v>
      </c>
      <c r="N2086" s="270" t="s">
        <v>10359</v>
      </c>
      <c r="O2086" s="270">
        <v>0</v>
      </c>
      <c r="P2086" s="270" t="s">
        <v>10359</v>
      </c>
      <c r="Q2086" s="270">
        <v>0</v>
      </c>
      <c r="R2086" s="74"/>
      <c r="S2086" s="75" t="str">
        <f t="shared" si="156"/>
        <v>0000</v>
      </c>
      <c r="T2086" s="75" t="str">
        <f t="shared" si="157"/>
        <v>00000000000000000000000000000000</v>
      </c>
      <c r="V2086" s="197"/>
      <c r="W2086" s="75">
        <f t="shared" si="158"/>
        <v>0</v>
      </c>
      <c r="AE2086" s="479"/>
    </row>
    <row r="2087" spans="1:31" s="75" customFormat="1" ht="13.5" x14ac:dyDescent="0.2">
      <c r="A2087" s="211">
        <v>2084</v>
      </c>
      <c r="B2087" s="212" t="s">
        <v>6600</v>
      </c>
      <c r="C2087" s="213" t="s">
        <v>6600</v>
      </c>
      <c r="D2087" s="213" t="s">
        <v>6600</v>
      </c>
      <c r="E2087" s="213" t="s">
        <v>6600</v>
      </c>
      <c r="F2087" s="213" t="s">
        <v>6600</v>
      </c>
      <c r="G2087" s="214" t="s">
        <v>6600</v>
      </c>
      <c r="H2087" s="208" t="str">
        <f>IF(Input!F$4="GMH_OECC",J2087,IF(Input!F$4="GMH_XOEC",L2087,IF(Input!F$4="GMH_Korea",N2087,IF(Input!F$4="GMH_EU",P2087,IF(Input!F$4="Skysuper",#REF!,IF(Input!F$4="SkyII",#REF!,IF(Input!F$4="XO-8000",#REF!, "FALSE")))))))</f>
        <v>00</v>
      </c>
      <c r="I2087" s="209">
        <f>IF(Input!F$4="GMH_OECC",K2087,IF(Input!F$4="GMH_XOEC",M2087,IF(Input!F$4="GMH_Korea",O2087,IF(Input!F$4="GMH_EU",Q2087,IF(Input!F$4="Skysuper",#REF!,IF(Input!F$4="SkyII",#REF!,IF(Input!F$4="XO-8000",#REF!, "FALSE")))))))</f>
        <v>0</v>
      </c>
      <c r="J2087" s="210" t="s">
        <v>10359</v>
      </c>
      <c r="K2087" s="268">
        <v>0</v>
      </c>
      <c r="L2087" s="270" t="s">
        <v>10359</v>
      </c>
      <c r="M2087" s="270">
        <v>0</v>
      </c>
      <c r="N2087" s="270" t="s">
        <v>10359</v>
      </c>
      <c r="O2087" s="270">
        <v>0</v>
      </c>
      <c r="P2087" s="270" t="s">
        <v>10359</v>
      </c>
      <c r="Q2087" s="270">
        <v>0</v>
      </c>
      <c r="R2087" s="74"/>
      <c r="S2087" s="75" t="str">
        <f t="shared" si="156"/>
        <v>0000</v>
      </c>
      <c r="T2087" s="75" t="str">
        <f t="shared" si="157"/>
        <v>00000000000000000000000000000000</v>
      </c>
      <c r="V2087" s="197"/>
      <c r="W2087" s="75">
        <f t="shared" si="158"/>
        <v>0</v>
      </c>
      <c r="AE2087" s="479"/>
    </row>
    <row r="2088" spans="1:31" s="75" customFormat="1" ht="13.5" x14ac:dyDescent="0.2">
      <c r="A2088" s="211">
        <v>2085</v>
      </c>
      <c r="B2088" s="212" t="s">
        <v>6600</v>
      </c>
      <c r="C2088" s="213" t="s">
        <v>6600</v>
      </c>
      <c r="D2088" s="213" t="s">
        <v>6600</v>
      </c>
      <c r="E2088" s="213" t="s">
        <v>6600</v>
      </c>
      <c r="F2088" s="213" t="s">
        <v>6600</v>
      </c>
      <c r="G2088" s="214" t="s">
        <v>6600</v>
      </c>
      <c r="H2088" s="208" t="str">
        <f>IF(Input!F$4="GMH_OECC",J2088,IF(Input!F$4="GMH_XOEC",L2088,IF(Input!F$4="GMH_Korea",N2088,IF(Input!F$4="GMH_EU",P2088,IF(Input!F$4="Skysuper",#REF!,IF(Input!F$4="SkyII",#REF!,IF(Input!F$4="XO-8000",#REF!, "FALSE")))))))</f>
        <v>00</v>
      </c>
      <c r="I2088" s="209">
        <f>IF(Input!F$4="GMH_OECC",K2088,IF(Input!F$4="GMH_XOEC",M2088,IF(Input!F$4="GMH_Korea",O2088,IF(Input!F$4="GMH_EU",Q2088,IF(Input!F$4="Skysuper",#REF!,IF(Input!F$4="SkyII",#REF!,IF(Input!F$4="XO-8000",#REF!, "FALSE")))))))</f>
        <v>0</v>
      </c>
      <c r="J2088" s="210" t="s">
        <v>10359</v>
      </c>
      <c r="K2088" s="268">
        <v>0</v>
      </c>
      <c r="L2088" s="270" t="s">
        <v>10359</v>
      </c>
      <c r="M2088" s="270">
        <v>0</v>
      </c>
      <c r="N2088" s="270" t="s">
        <v>10359</v>
      </c>
      <c r="O2088" s="270">
        <v>0</v>
      </c>
      <c r="P2088" s="270" t="s">
        <v>10359</v>
      </c>
      <c r="Q2088" s="270">
        <v>0</v>
      </c>
      <c r="R2088" s="74"/>
      <c r="S2088" s="75" t="str">
        <f t="shared" si="156"/>
        <v>0000</v>
      </c>
      <c r="T2088" s="75" t="str">
        <f t="shared" si="157"/>
        <v>00000000000000000000000000000000</v>
      </c>
      <c r="V2088" s="197"/>
      <c r="W2088" s="75">
        <f t="shared" si="158"/>
        <v>0</v>
      </c>
      <c r="AE2088" s="479"/>
    </row>
    <row r="2089" spans="1:31" s="75" customFormat="1" ht="13.5" x14ac:dyDescent="0.2">
      <c r="A2089" s="211">
        <v>2086</v>
      </c>
      <c r="B2089" s="212" t="s">
        <v>6600</v>
      </c>
      <c r="C2089" s="213" t="s">
        <v>6600</v>
      </c>
      <c r="D2089" s="213" t="s">
        <v>6600</v>
      </c>
      <c r="E2089" s="213" t="s">
        <v>6600</v>
      </c>
      <c r="F2089" s="213" t="s">
        <v>6600</v>
      </c>
      <c r="G2089" s="214" t="s">
        <v>6600</v>
      </c>
      <c r="H2089" s="208" t="str">
        <f>IF(Input!F$4="GMH_OECC",J2089,IF(Input!F$4="GMH_XOEC",L2089,IF(Input!F$4="GMH_Korea",N2089,IF(Input!F$4="GMH_EU",P2089,IF(Input!F$4="Skysuper",#REF!,IF(Input!F$4="SkyII",#REF!,IF(Input!F$4="XO-8000",#REF!, "FALSE")))))))</f>
        <v>00</v>
      </c>
      <c r="I2089" s="209">
        <f>IF(Input!F$4="GMH_OECC",K2089,IF(Input!F$4="GMH_XOEC",M2089,IF(Input!F$4="GMH_Korea",O2089,IF(Input!F$4="GMH_EU",Q2089,IF(Input!F$4="Skysuper",#REF!,IF(Input!F$4="SkyII",#REF!,IF(Input!F$4="XO-8000",#REF!, "FALSE")))))))</f>
        <v>0</v>
      </c>
      <c r="J2089" s="210" t="s">
        <v>10359</v>
      </c>
      <c r="K2089" s="268">
        <v>0</v>
      </c>
      <c r="L2089" s="270" t="s">
        <v>10359</v>
      </c>
      <c r="M2089" s="270">
        <v>0</v>
      </c>
      <c r="N2089" s="270" t="s">
        <v>10359</v>
      </c>
      <c r="O2089" s="270">
        <v>0</v>
      </c>
      <c r="P2089" s="270" t="s">
        <v>10359</v>
      </c>
      <c r="Q2089" s="270">
        <v>0</v>
      </c>
      <c r="R2089" s="74"/>
      <c r="S2089" s="75" t="str">
        <f t="shared" si="156"/>
        <v>0000</v>
      </c>
      <c r="T2089" s="75" t="str">
        <f t="shared" si="157"/>
        <v>00000000000000000000000000000000</v>
      </c>
      <c r="V2089" s="197"/>
      <c r="W2089" s="75">
        <f t="shared" si="158"/>
        <v>0</v>
      </c>
      <c r="AE2089" s="479"/>
    </row>
    <row r="2090" spans="1:31" s="75" customFormat="1" ht="13.5" x14ac:dyDescent="0.2">
      <c r="A2090" s="211">
        <v>2087</v>
      </c>
      <c r="B2090" s="212" t="s">
        <v>6600</v>
      </c>
      <c r="C2090" s="213" t="s">
        <v>6600</v>
      </c>
      <c r="D2090" s="213" t="s">
        <v>6600</v>
      </c>
      <c r="E2090" s="213" t="s">
        <v>6600</v>
      </c>
      <c r="F2090" s="213" t="s">
        <v>6600</v>
      </c>
      <c r="G2090" s="214" t="s">
        <v>6600</v>
      </c>
      <c r="H2090" s="208" t="str">
        <f>IF(Input!F$4="GMH_OECC",J2090,IF(Input!F$4="GMH_XOEC",L2090,IF(Input!F$4="GMH_Korea",N2090,IF(Input!F$4="GMH_EU",P2090,IF(Input!F$4="Skysuper",#REF!,IF(Input!F$4="SkyII",#REF!,IF(Input!F$4="XO-8000",#REF!, "FALSE")))))))</f>
        <v>00</v>
      </c>
      <c r="I2090" s="209">
        <f>IF(Input!F$4="GMH_OECC",K2090,IF(Input!F$4="GMH_XOEC",M2090,IF(Input!F$4="GMH_Korea",O2090,IF(Input!F$4="GMH_EU",Q2090,IF(Input!F$4="Skysuper",#REF!,IF(Input!F$4="SkyII",#REF!,IF(Input!F$4="XO-8000",#REF!, "FALSE")))))))</f>
        <v>0</v>
      </c>
      <c r="J2090" s="210" t="s">
        <v>10359</v>
      </c>
      <c r="K2090" s="268">
        <v>0</v>
      </c>
      <c r="L2090" s="270" t="s">
        <v>10359</v>
      </c>
      <c r="M2090" s="270">
        <v>0</v>
      </c>
      <c r="N2090" s="270" t="s">
        <v>10359</v>
      </c>
      <c r="O2090" s="270">
        <v>0</v>
      </c>
      <c r="P2090" s="270" t="s">
        <v>10359</v>
      </c>
      <c r="Q2090" s="270">
        <v>0</v>
      </c>
      <c r="R2090" s="74"/>
      <c r="S2090" s="75" t="str">
        <f t="shared" si="156"/>
        <v>0000</v>
      </c>
      <c r="T2090" s="75" t="str">
        <f t="shared" si="157"/>
        <v>00000000000000000000000000000000</v>
      </c>
      <c r="V2090" s="197"/>
      <c r="W2090" s="75">
        <f t="shared" si="158"/>
        <v>0</v>
      </c>
      <c r="AE2090" s="479"/>
    </row>
    <row r="2091" spans="1:31" s="75" customFormat="1" ht="13.5" x14ac:dyDescent="0.2">
      <c r="A2091" s="211">
        <v>2088</v>
      </c>
      <c r="B2091" s="212" t="s">
        <v>6600</v>
      </c>
      <c r="C2091" s="213" t="s">
        <v>6600</v>
      </c>
      <c r="D2091" s="213" t="s">
        <v>6600</v>
      </c>
      <c r="E2091" s="213" t="s">
        <v>6600</v>
      </c>
      <c r="F2091" s="213" t="s">
        <v>6600</v>
      </c>
      <c r="G2091" s="214" t="s">
        <v>6600</v>
      </c>
      <c r="H2091" s="208" t="str">
        <f>IF(Input!F$4="GMH_OECC",J2091,IF(Input!F$4="GMH_XOEC",L2091,IF(Input!F$4="GMH_Korea",N2091,IF(Input!F$4="GMH_EU",P2091,IF(Input!F$4="Skysuper",#REF!,IF(Input!F$4="SkyII",#REF!,IF(Input!F$4="XO-8000",#REF!, "FALSE")))))))</f>
        <v>00</v>
      </c>
      <c r="I2091" s="209">
        <f>IF(Input!F$4="GMH_OECC",K2091,IF(Input!F$4="GMH_XOEC",M2091,IF(Input!F$4="GMH_Korea",O2091,IF(Input!F$4="GMH_EU",Q2091,IF(Input!F$4="Skysuper",#REF!,IF(Input!F$4="SkyII",#REF!,IF(Input!F$4="XO-8000",#REF!, "FALSE")))))))</f>
        <v>0</v>
      </c>
      <c r="J2091" s="210" t="s">
        <v>10359</v>
      </c>
      <c r="K2091" s="268">
        <v>0</v>
      </c>
      <c r="L2091" s="270" t="s">
        <v>10359</v>
      </c>
      <c r="M2091" s="270">
        <v>0</v>
      </c>
      <c r="N2091" s="270" t="s">
        <v>10359</v>
      </c>
      <c r="O2091" s="270">
        <v>0</v>
      </c>
      <c r="P2091" s="270" t="s">
        <v>10359</v>
      </c>
      <c r="Q2091" s="270">
        <v>0</v>
      </c>
      <c r="R2091" s="74"/>
      <c r="S2091" s="75" t="str">
        <f t="shared" si="156"/>
        <v>0000</v>
      </c>
      <c r="T2091" s="75" t="str">
        <f t="shared" si="157"/>
        <v>00000000000000000000000000000000</v>
      </c>
      <c r="V2091" s="197"/>
      <c r="W2091" s="75">
        <f t="shared" si="158"/>
        <v>0</v>
      </c>
      <c r="AE2091" s="479"/>
    </row>
    <row r="2092" spans="1:31" s="75" customFormat="1" ht="13.5" x14ac:dyDescent="0.2">
      <c r="A2092" s="211">
        <v>2089</v>
      </c>
      <c r="B2092" s="212" t="s">
        <v>6600</v>
      </c>
      <c r="C2092" s="213" t="s">
        <v>6600</v>
      </c>
      <c r="D2092" s="213" t="s">
        <v>6600</v>
      </c>
      <c r="E2092" s="213" t="s">
        <v>6600</v>
      </c>
      <c r="F2092" s="213" t="s">
        <v>6600</v>
      </c>
      <c r="G2092" s="214" t="s">
        <v>6600</v>
      </c>
      <c r="H2092" s="208" t="str">
        <f>IF(Input!F$4="GMH_OECC",J2092,IF(Input!F$4="GMH_XOEC",L2092,IF(Input!F$4="GMH_Korea",N2092,IF(Input!F$4="GMH_EU",P2092,IF(Input!F$4="Skysuper",#REF!,IF(Input!F$4="SkyII",#REF!,IF(Input!F$4="XO-8000",#REF!, "FALSE")))))))</f>
        <v>00</v>
      </c>
      <c r="I2092" s="209">
        <f>IF(Input!F$4="GMH_OECC",K2092,IF(Input!F$4="GMH_XOEC",M2092,IF(Input!F$4="GMH_Korea",O2092,IF(Input!F$4="GMH_EU",Q2092,IF(Input!F$4="Skysuper",#REF!,IF(Input!F$4="SkyII",#REF!,IF(Input!F$4="XO-8000",#REF!, "FALSE")))))))</f>
        <v>0</v>
      </c>
      <c r="J2092" s="210" t="s">
        <v>10359</v>
      </c>
      <c r="K2092" s="268">
        <v>0</v>
      </c>
      <c r="L2092" s="270" t="s">
        <v>10359</v>
      </c>
      <c r="M2092" s="270">
        <v>0</v>
      </c>
      <c r="N2092" s="270" t="s">
        <v>10359</v>
      </c>
      <c r="O2092" s="270">
        <v>0</v>
      </c>
      <c r="P2092" s="270" t="s">
        <v>10359</v>
      </c>
      <c r="Q2092" s="270">
        <v>0</v>
      </c>
      <c r="R2092" s="74"/>
      <c r="S2092" s="75" t="str">
        <f t="shared" si="156"/>
        <v>0000</v>
      </c>
      <c r="T2092" s="75" t="str">
        <f t="shared" si="157"/>
        <v>00000000000000000000000000000000</v>
      </c>
      <c r="V2092" s="197"/>
      <c r="W2092" s="75">
        <f t="shared" si="158"/>
        <v>0</v>
      </c>
      <c r="AE2092" s="479"/>
    </row>
    <row r="2093" spans="1:31" s="75" customFormat="1" ht="13.5" x14ac:dyDescent="0.2">
      <c r="A2093" s="211">
        <v>2090</v>
      </c>
      <c r="B2093" s="212" t="s">
        <v>6600</v>
      </c>
      <c r="C2093" s="213" t="s">
        <v>6600</v>
      </c>
      <c r="D2093" s="213" t="s">
        <v>6600</v>
      </c>
      <c r="E2093" s="213" t="s">
        <v>6600</v>
      </c>
      <c r="F2093" s="213" t="s">
        <v>6600</v>
      </c>
      <c r="G2093" s="214" t="s">
        <v>6600</v>
      </c>
      <c r="H2093" s="208" t="str">
        <f>IF(Input!F$4="GMH_OECC",J2093,IF(Input!F$4="GMH_XOEC",L2093,IF(Input!F$4="GMH_Korea",N2093,IF(Input!F$4="GMH_EU",P2093,IF(Input!F$4="Skysuper",#REF!,IF(Input!F$4="SkyII",#REF!,IF(Input!F$4="XO-8000",#REF!, "FALSE")))))))</f>
        <v>00</v>
      </c>
      <c r="I2093" s="209">
        <f>IF(Input!F$4="GMH_OECC",K2093,IF(Input!F$4="GMH_XOEC",M2093,IF(Input!F$4="GMH_Korea",O2093,IF(Input!F$4="GMH_EU",Q2093,IF(Input!F$4="Skysuper",#REF!,IF(Input!F$4="SkyII",#REF!,IF(Input!F$4="XO-8000",#REF!, "FALSE")))))))</f>
        <v>0</v>
      </c>
      <c r="J2093" s="210" t="s">
        <v>10359</v>
      </c>
      <c r="K2093" s="268">
        <v>0</v>
      </c>
      <c r="L2093" s="270" t="s">
        <v>10359</v>
      </c>
      <c r="M2093" s="270">
        <v>0</v>
      </c>
      <c r="N2093" s="270" t="s">
        <v>10359</v>
      </c>
      <c r="O2093" s="270">
        <v>0</v>
      </c>
      <c r="P2093" s="270" t="s">
        <v>10359</v>
      </c>
      <c r="Q2093" s="270">
        <v>0</v>
      </c>
      <c r="R2093" s="74"/>
      <c r="S2093" s="75" t="str">
        <f t="shared" si="156"/>
        <v>0000</v>
      </c>
      <c r="T2093" s="75" t="str">
        <f t="shared" si="157"/>
        <v>00000000000000000000000000000000</v>
      </c>
      <c r="V2093" s="197"/>
      <c r="W2093" s="75">
        <f t="shared" si="158"/>
        <v>0</v>
      </c>
      <c r="AE2093" s="479"/>
    </row>
    <row r="2094" spans="1:31" s="75" customFormat="1" ht="13.5" x14ac:dyDescent="0.2">
      <c r="A2094" s="211">
        <v>2091</v>
      </c>
      <c r="B2094" s="212" t="s">
        <v>6600</v>
      </c>
      <c r="C2094" s="213" t="s">
        <v>6600</v>
      </c>
      <c r="D2094" s="213" t="s">
        <v>6600</v>
      </c>
      <c r="E2094" s="213" t="s">
        <v>6600</v>
      </c>
      <c r="F2094" s="213" t="s">
        <v>6600</v>
      </c>
      <c r="G2094" s="214" t="s">
        <v>6600</v>
      </c>
      <c r="H2094" s="208" t="str">
        <f>IF(Input!F$4="GMH_OECC",J2094,IF(Input!F$4="GMH_XOEC",L2094,IF(Input!F$4="GMH_Korea",N2094,IF(Input!F$4="GMH_EU",P2094,IF(Input!F$4="Skysuper",#REF!,IF(Input!F$4="SkyII",#REF!,IF(Input!F$4="XO-8000",#REF!, "FALSE")))))))</f>
        <v>00</v>
      </c>
      <c r="I2094" s="209">
        <f>IF(Input!F$4="GMH_OECC",K2094,IF(Input!F$4="GMH_XOEC",M2094,IF(Input!F$4="GMH_Korea",O2094,IF(Input!F$4="GMH_EU",Q2094,IF(Input!F$4="Skysuper",#REF!,IF(Input!F$4="SkyII",#REF!,IF(Input!F$4="XO-8000",#REF!, "FALSE")))))))</f>
        <v>0</v>
      </c>
      <c r="J2094" s="210" t="s">
        <v>10359</v>
      </c>
      <c r="K2094" s="268">
        <v>0</v>
      </c>
      <c r="L2094" s="270" t="s">
        <v>10359</v>
      </c>
      <c r="M2094" s="270">
        <v>0</v>
      </c>
      <c r="N2094" s="270" t="s">
        <v>10359</v>
      </c>
      <c r="O2094" s="270">
        <v>0</v>
      </c>
      <c r="P2094" s="270" t="s">
        <v>10359</v>
      </c>
      <c r="Q2094" s="270">
        <v>0</v>
      </c>
      <c r="R2094" s="74"/>
      <c r="S2094" s="75" t="str">
        <f t="shared" si="156"/>
        <v>0000</v>
      </c>
      <c r="T2094" s="75" t="str">
        <f t="shared" si="157"/>
        <v>00000000000000000000000000000000</v>
      </c>
      <c r="V2094" s="197"/>
      <c r="W2094" s="75">
        <f t="shared" si="158"/>
        <v>0</v>
      </c>
      <c r="AE2094" s="479"/>
    </row>
    <row r="2095" spans="1:31" s="75" customFormat="1" ht="13.5" x14ac:dyDescent="0.2">
      <c r="A2095" s="211">
        <v>2092</v>
      </c>
      <c r="B2095" s="212" t="s">
        <v>6600</v>
      </c>
      <c r="C2095" s="213" t="s">
        <v>6600</v>
      </c>
      <c r="D2095" s="213" t="s">
        <v>6600</v>
      </c>
      <c r="E2095" s="213" t="s">
        <v>6600</v>
      </c>
      <c r="F2095" s="213" t="s">
        <v>6600</v>
      </c>
      <c r="G2095" s="214" t="s">
        <v>6600</v>
      </c>
      <c r="H2095" s="208" t="str">
        <f>IF(Input!F$4="GMH_OECC",J2095,IF(Input!F$4="GMH_XOEC",L2095,IF(Input!F$4="GMH_Korea",N2095,IF(Input!F$4="GMH_EU",P2095,IF(Input!F$4="Skysuper",#REF!,IF(Input!F$4="SkyII",#REF!,IF(Input!F$4="XO-8000",#REF!, "FALSE")))))))</f>
        <v>00</v>
      </c>
      <c r="I2095" s="209">
        <f>IF(Input!F$4="GMH_OECC",K2095,IF(Input!F$4="GMH_XOEC",M2095,IF(Input!F$4="GMH_Korea",O2095,IF(Input!F$4="GMH_EU",Q2095,IF(Input!F$4="Skysuper",#REF!,IF(Input!F$4="SkyII",#REF!,IF(Input!F$4="XO-8000",#REF!, "FALSE")))))))</f>
        <v>0</v>
      </c>
      <c r="J2095" s="210" t="s">
        <v>10359</v>
      </c>
      <c r="K2095" s="268">
        <v>0</v>
      </c>
      <c r="L2095" s="270" t="s">
        <v>10359</v>
      </c>
      <c r="M2095" s="270">
        <v>0</v>
      </c>
      <c r="N2095" s="270" t="s">
        <v>10359</v>
      </c>
      <c r="O2095" s="270">
        <v>0</v>
      </c>
      <c r="P2095" s="270" t="s">
        <v>10359</v>
      </c>
      <c r="Q2095" s="270">
        <v>0</v>
      </c>
      <c r="R2095" s="74"/>
      <c r="S2095" s="75" t="str">
        <f t="shared" si="156"/>
        <v>0000</v>
      </c>
      <c r="T2095" s="75" t="str">
        <f t="shared" si="157"/>
        <v>00000000000000000000000000000000</v>
      </c>
      <c r="V2095" s="197"/>
      <c r="W2095" s="75">
        <f t="shared" si="158"/>
        <v>0</v>
      </c>
      <c r="AE2095" s="479"/>
    </row>
    <row r="2096" spans="1:31" s="75" customFormat="1" ht="13.5" x14ac:dyDescent="0.2">
      <c r="A2096" s="211">
        <v>2093</v>
      </c>
      <c r="B2096" s="212" t="s">
        <v>6600</v>
      </c>
      <c r="C2096" s="213" t="s">
        <v>6600</v>
      </c>
      <c r="D2096" s="213" t="s">
        <v>6600</v>
      </c>
      <c r="E2096" s="213" t="s">
        <v>6600</v>
      </c>
      <c r="F2096" s="213" t="s">
        <v>6600</v>
      </c>
      <c r="G2096" s="214" t="s">
        <v>6600</v>
      </c>
      <c r="H2096" s="208" t="str">
        <f>IF(Input!F$4="GMH_OECC",J2096,IF(Input!F$4="GMH_XOEC",L2096,IF(Input!F$4="GMH_Korea",N2096,IF(Input!F$4="GMH_EU",P2096,IF(Input!F$4="Skysuper",#REF!,IF(Input!F$4="SkyII",#REF!,IF(Input!F$4="XO-8000",#REF!, "FALSE")))))))</f>
        <v>00</v>
      </c>
      <c r="I2096" s="209">
        <f>IF(Input!F$4="GMH_OECC",K2096,IF(Input!F$4="GMH_XOEC",M2096,IF(Input!F$4="GMH_Korea",O2096,IF(Input!F$4="GMH_EU",Q2096,IF(Input!F$4="Skysuper",#REF!,IF(Input!F$4="SkyII",#REF!,IF(Input!F$4="XO-8000",#REF!, "FALSE")))))))</f>
        <v>0</v>
      </c>
      <c r="J2096" s="210" t="s">
        <v>10359</v>
      </c>
      <c r="K2096" s="268">
        <v>0</v>
      </c>
      <c r="L2096" s="270" t="s">
        <v>10359</v>
      </c>
      <c r="M2096" s="270">
        <v>0</v>
      </c>
      <c r="N2096" s="270" t="s">
        <v>10359</v>
      </c>
      <c r="O2096" s="270">
        <v>0</v>
      </c>
      <c r="P2096" s="270" t="s">
        <v>10359</v>
      </c>
      <c r="Q2096" s="270">
        <v>0</v>
      </c>
      <c r="R2096" s="74"/>
      <c r="S2096" s="75" t="str">
        <f t="shared" si="156"/>
        <v>0000</v>
      </c>
      <c r="T2096" s="75" t="str">
        <f t="shared" si="157"/>
        <v>00000000000000000000000000000000</v>
      </c>
      <c r="V2096" s="197"/>
      <c r="W2096" s="75">
        <f t="shared" si="158"/>
        <v>0</v>
      </c>
      <c r="AE2096" s="479"/>
    </row>
    <row r="2097" spans="1:31" s="75" customFormat="1" ht="13.5" x14ac:dyDescent="0.2">
      <c r="A2097" s="211">
        <v>2094</v>
      </c>
      <c r="B2097" s="212" t="s">
        <v>6600</v>
      </c>
      <c r="C2097" s="213" t="s">
        <v>6600</v>
      </c>
      <c r="D2097" s="213" t="s">
        <v>6600</v>
      </c>
      <c r="E2097" s="213" t="s">
        <v>6600</v>
      </c>
      <c r="F2097" s="213" t="s">
        <v>6600</v>
      </c>
      <c r="G2097" s="214" t="s">
        <v>6600</v>
      </c>
      <c r="H2097" s="208" t="str">
        <f>IF(Input!F$4="GMH_OECC",J2097,IF(Input!F$4="GMH_XOEC",L2097,IF(Input!F$4="GMH_Korea",N2097,IF(Input!F$4="GMH_EU",P2097,IF(Input!F$4="Skysuper",#REF!,IF(Input!F$4="SkyII",#REF!,IF(Input!F$4="XO-8000",#REF!, "FALSE")))))))</f>
        <v>00</v>
      </c>
      <c r="I2097" s="209">
        <f>IF(Input!F$4="GMH_OECC",K2097,IF(Input!F$4="GMH_XOEC",M2097,IF(Input!F$4="GMH_Korea",O2097,IF(Input!F$4="GMH_EU",Q2097,IF(Input!F$4="Skysuper",#REF!,IF(Input!F$4="SkyII",#REF!,IF(Input!F$4="XO-8000",#REF!, "FALSE")))))))</f>
        <v>0</v>
      </c>
      <c r="J2097" s="210" t="s">
        <v>10359</v>
      </c>
      <c r="K2097" s="268">
        <v>0</v>
      </c>
      <c r="L2097" s="270" t="s">
        <v>10359</v>
      </c>
      <c r="M2097" s="270">
        <v>0</v>
      </c>
      <c r="N2097" s="270" t="s">
        <v>10359</v>
      </c>
      <c r="O2097" s="270">
        <v>0</v>
      </c>
      <c r="P2097" s="270" t="s">
        <v>10359</v>
      </c>
      <c r="Q2097" s="270">
        <v>0</v>
      </c>
      <c r="R2097" s="74"/>
      <c r="S2097" s="75" t="str">
        <f t="shared" si="156"/>
        <v>0000</v>
      </c>
      <c r="T2097" s="75" t="str">
        <f t="shared" si="157"/>
        <v>00000000000000000000000000000000</v>
      </c>
      <c r="V2097" s="197"/>
      <c r="W2097" s="75">
        <f t="shared" si="158"/>
        <v>0</v>
      </c>
      <c r="AE2097" s="479"/>
    </row>
    <row r="2098" spans="1:31" s="75" customFormat="1" ht="13.5" x14ac:dyDescent="0.2">
      <c r="A2098" s="211">
        <v>2095</v>
      </c>
      <c r="B2098" s="212" t="s">
        <v>6600</v>
      </c>
      <c r="C2098" s="213" t="s">
        <v>6600</v>
      </c>
      <c r="D2098" s="213" t="s">
        <v>6600</v>
      </c>
      <c r="E2098" s="213" t="s">
        <v>6600</v>
      </c>
      <c r="F2098" s="213" t="s">
        <v>6600</v>
      </c>
      <c r="G2098" s="214" t="s">
        <v>6600</v>
      </c>
      <c r="H2098" s="208" t="str">
        <f>IF(Input!F$4="GMH_OECC",J2098,IF(Input!F$4="GMH_XOEC",L2098,IF(Input!F$4="GMH_Korea",N2098,IF(Input!F$4="GMH_EU",P2098,IF(Input!F$4="Skysuper",#REF!,IF(Input!F$4="SkyII",#REF!,IF(Input!F$4="XO-8000",#REF!, "FALSE")))))))</f>
        <v>00</v>
      </c>
      <c r="I2098" s="209">
        <f>IF(Input!F$4="GMH_OECC",K2098,IF(Input!F$4="GMH_XOEC",M2098,IF(Input!F$4="GMH_Korea",O2098,IF(Input!F$4="GMH_EU",Q2098,IF(Input!F$4="Skysuper",#REF!,IF(Input!F$4="SkyII",#REF!,IF(Input!F$4="XO-8000",#REF!, "FALSE")))))))</f>
        <v>0</v>
      </c>
      <c r="J2098" s="210" t="s">
        <v>10359</v>
      </c>
      <c r="K2098" s="268">
        <v>0</v>
      </c>
      <c r="L2098" s="270" t="s">
        <v>10359</v>
      </c>
      <c r="M2098" s="270">
        <v>0</v>
      </c>
      <c r="N2098" s="270" t="s">
        <v>10359</v>
      </c>
      <c r="O2098" s="270">
        <v>0</v>
      </c>
      <c r="P2098" s="270" t="s">
        <v>10359</v>
      </c>
      <c r="Q2098" s="270">
        <v>0</v>
      </c>
      <c r="R2098" s="74"/>
      <c r="S2098" s="75" t="str">
        <f t="shared" si="156"/>
        <v>0000</v>
      </c>
      <c r="T2098" s="75" t="str">
        <f t="shared" si="157"/>
        <v>00000000000000000000000000000000</v>
      </c>
      <c r="V2098" s="197"/>
      <c r="W2098" s="75">
        <f t="shared" si="158"/>
        <v>0</v>
      </c>
      <c r="AE2098" s="479"/>
    </row>
    <row r="2099" spans="1:31" s="75" customFormat="1" ht="13.5" x14ac:dyDescent="0.2">
      <c r="A2099" s="211">
        <v>2096</v>
      </c>
      <c r="B2099" s="212" t="s">
        <v>6600</v>
      </c>
      <c r="C2099" s="213" t="s">
        <v>6600</v>
      </c>
      <c r="D2099" s="213" t="s">
        <v>6600</v>
      </c>
      <c r="E2099" s="213" t="s">
        <v>6600</v>
      </c>
      <c r="F2099" s="213" t="s">
        <v>6600</v>
      </c>
      <c r="G2099" s="214" t="s">
        <v>6600</v>
      </c>
      <c r="H2099" s="208" t="str">
        <f>IF(Input!F$4="GMH_OECC",J2099,IF(Input!F$4="GMH_XOEC",L2099,IF(Input!F$4="GMH_Korea",N2099,IF(Input!F$4="GMH_EU",P2099,IF(Input!F$4="Skysuper",#REF!,IF(Input!F$4="SkyII",#REF!,IF(Input!F$4="XO-8000",#REF!, "FALSE")))))))</f>
        <v>00</v>
      </c>
      <c r="I2099" s="209">
        <f>IF(Input!F$4="GMH_OECC",K2099,IF(Input!F$4="GMH_XOEC",M2099,IF(Input!F$4="GMH_Korea",O2099,IF(Input!F$4="GMH_EU",Q2099,IF(Input!F$4="Skysuper",#REF!,IF(Input!F$4="SkyII",#REF!,IF(Input!F$4="XO-8000",#REF!, "FALSE")))))))</f>
        <v>0</v>
      </c>
      <c r="J2099" s="210" t="s">
        <v>10359</v>
      </c>
      <c r="K2099" s="268">
        <v>0</v>
      </c>
      <c r="L2099" s="270" t="s">
        <v>10359</v>
      </c>
      <c r="M2099" s="270">
        <v>0</v>
      </c>
      <c r="N2099" s="270" t="s">
        <v>10359</v>
      </c>
      <c r="O2099" s="270">
        <v>0</v>
      </c>
      <c r="P2099" s="270" t="s">
        <v>10359</v>
      </c>
      <c r="Q2099" s="270">
        <v>0</v>
      </c>
      <c r="R2099" s="74"/>
      <c r="S2099" s="75" t="str">
        <f t="shared" si="156"/>
        <v>0000</v>
      </c>
      <c r="T2099" s="75" t="str">
        <f t="shared" si="157"/>
        <v>00000000000000000000000000000000</v>
      </c>
      <c r="V2099" s="197"/>
      <c r="W2099" s="75">
        <f t="shared" si="158"/>
        <v>0</v>
      </c>
      <c r="AE2099" s="479"/>
    </row>
    <row r="2100" spans="1:31" s="75" customFormat="1" ht="13.5" x14ac:dyDescent="0.2">
      <c r="A2100" s="211">
        <v>2097</v>
      </c>
      <c r="B2100" s="212" t="s">
        <v>6600</v>
      </c>
      <c r="C2100" s="213" t="s">
        <v>6600</v>
      </c>
      <c r="D2100" s="213" t="s">
        <v>6600</v>
      </c>
      <c r="E2100" s="213" t="s">
        <v>6600</v>
      </c>
      <c r="F2100" s="213" t="s">
        <v>6600</v>
      </c>
      <c r="G2100" s="214" t="s">
        <v>6600</v>
      </c>
      <c r="H2100" s="208" t="str">
        <f>IF(Input!F$4="GMH_OECC",J2100,IF(Input!F$4="GMH_XOEC",L2100,IF(Input!F$4="GMH_Korea",N2100,IF(Input!F$4="GMH_EU",P2100,IF(Input!F$4="Skysuper",#REF!,IF(Input!F$4="SkyII",#REF!,IF(Input!F$4="XO-8000",#REF!, "FALSE")))))))</f>
        <v>00</v>
      </c>
      <c r="I2100" s="209">
        <f>IF(Input!F$4="GMH_OECC",K2100,IF(Input!F$4="GMH_XOEC",M2100,IF(Input!F$4="GMH_Korea",O2100,IF(Input!F$4="GMH_EU",Q2100,IF(Input!F$4="Skysuper",#REF!,IF(Input!F$4="SkyII",#REF!,IF(Input!F$4="XO-8000",#REF!, "FALSE")))))))</f>
        <v>0</v>
      </c>
      <c r="J2100" s="210" t="s">
        <v>10359</v>
      </c>
      <c r="K2100" s="268">
        <v>0</v>
      </c>
      <c r="L2100" s="270" t="s">
        <v>10359</v>
      </c>
      <c r="M2100" s="270">
        <v>0</v>
      </c>
      <c r="N2100" s="270" t="s">
        <v>10359</v>
      </c>
      <c r="O2100" s="270">
        <v>0</v>
      </c>
      <c r="P2100" s="270" t="s">
        <v>10359</v>
      </c>
      <c r="Q2100" s="270">
        <v>0</v>
      </c>
      <c r="R2100" s="74"/>
      <c r="S2100" s="75" t="str">
        <f t="shared" ref="S2100:S2163" si="159">"0"&amp;DEC2HEX(2^(I2100-1))&amp;IF(LEN(DEC2HEX(H2100))=2,DEC2HEX(H2100),"0"&amp;DEC2HEX(H2100))</f>
        <v>0000</v>
      </c>
      <c r="T2100" s="75" t="str">
        <f t="shared" si="157"/>
        <v>00000000000000000000000000000000</v>
      </c>
      <c r="V2100" s="197"/>
      <c r="W2100" s="75">
        <f t="shared" si="158"/>
        <v>0</v>
      </c>
      <c r="AE2100" s="479"/>
    </row>
    <row r="2101" spans="1:31" s="75" customFormat="1" ht="13.5" x14ac:dyDescent="0.2">
      <c r="A2101" s="211">
        <v>2098</v>
      </c>
      <c r="B2101" s="212" t="s">
        <v>6600</v>
      </c>
      <c r="C2101" s="213" t="s">
        <v>6600</v>
      </c>
      <c r="D2101" s="213" t="s">
        <v>6600</v>
      </c>
      <c r="E2101" s="213" t="s">
        <v>6600</v>
      </c>
      <c r="F2101" s="213" t="s">
        <v>6600</v>
      </c>
      <c r="G2101" s="214" t="s">
        <v>6600</v>
      </c>
      <c r="H2101" s="208" t="str">
        <f>IF(Input!F$4="GMH_OECC",J2101,IF(Input!F$4="GMH_XOEC",L2101,IF(Input!F$4="GMH_Korea",N2101,IF(Input!F$4="GMH_EU",P2101,IF(Input!F$4="Skysuper",#REF!,IF(Input!F$4="SkyII",#REF!,IF(Input!F$4="XO-8000",#REF!, "FALSE")))))))</f>
        <v>00</v>
      </c>
      <c r="I2101" s="209">
        <f>IF(Input!F$4="GMH_OECC",K2101,IF(Input!F$4="GMH_XOEC",M2101,IF(Input!F$4="GMH_Korea",O2101,IF(Input!F$4="GMH_EU",Q2101,IF(Input!F$4="Skysuper",#REF!,IF(Input!F$4="SkyII",#REF!,IF(Input!F$4="XO-8000",#REF!, "FALSE")))))))</f>
        <v>0</v>
      </c>
      <c r="J2101" s="210" t="s">
        <v>10359</v>
      </c>
      <c r="K2101" s="268">
        <v>0</v>
      </c>
      <c r="L2101" s="270" t="s">
        <v>10359</v>
      </c>
      <c r="M2101" s="270">
        <v>0</v>
      </c>
      <c r="N2101" s="270" t="s">
        <v>10359</v>
      </c>
      <c r="O2101" s="270">
        <v>0</v>
      </c>
      <c r="P2101" s="270" t="s">
        <v>10359</v>
      </c>
      <c r="Q2101" s="270">
        <v>0</v>
      </c>
      <c r="R2101" s="74"/>
      <c r="S2101" s="75" t="str">
        <f t="shared" si="159"/>
        <v>0000</v>
      </c>
      <c r="T2101" s="75" t="str">
        <f t="shared" si="157"/>
        <v>00000000000000000000000000000000</v>
      </c>
      <c r="V2101" s="197"/>
      <c r="W2101" s="75">
        <f t="shared" si="158"/>
        <v>0</v>
      </c>
      <c r="AE2101" s="479"/>
    </row>
    <row r="2102" spans="1:31" s="75" customFormat="1" ht="13.5" x14ac:dyDescent="0.2">
      <c r="A2102" s="211">
        <v>2099</v>
      </c>
      <c r="B2102" s="212" t="s">
        <v>6600</v>
      </c>
      <c r="C2102" s="213" t="s">
        <v>6600</v>
      </c>
      <c r="D2102" s="213" t="s">
        <v>6600</v>
      </c>
      <c r="E2102" s="213" t="s">
        <v>6600</v>
      </c>
      <c r="F2102" s="213" t="s">
        <v>6600</v>
      </c>
      <c r="G2102" s="214" t="s">
        <v>6600</v>
      </c>
      <c r="H2102" s="208" t="str">
        <f>IF(Input!F$4="GMH_OECC",J2102,IF(Input!F$4="GMH_XOEC",L2102,IF(Input!F$4="GMH_Korea",N2102,IF(Input!F$4="GMH_EU",P2102,IF(Input!F$4="Skysuper",#REF!,IF(Input!F$4="SkyII",#REF!,IF(Input!F$4="XO-8000",#REF!, "FALSE")))))))</f>
        <v>00</v>
      </c>
      <c r="I2102" s="209">
        <f>IF(Input!F$4="GMH_OECC",K2102,IF(Input!F$4="GMH_XOEC",M2102,IF(Input!F$4="GMH_Korea",O2102,IF(Input!F$4="GMH_EU",Q2102,IF(Input!F$4="Skysuper",#REF!,IF(Input!F$4="SkyII",#REF!,IF(Input!F$4="XO-8000",#REF!, "FALSE")))))))</f>
        <v>0</v>
      </c>
      <c r="J2102" s="210" t="s">
        <v>10359</v>
      </c>
      <c r="K2102" s="268">
        <v>0</v>
      </c>
      <c r="L2102" s="270" t="s">
        <v>10359</v>
      </c>
      <c r="M2102" s="270">
        <v>0</v>
      </c>
      <c r="N2102" s="270" t="s">
        <v>10359</v>
      </c>
      <c r="O2102" s="270">
        <v>0</v>
      </c>
      <c r="P2102" s="270" t="s">
        <v>10359</v>
      </c>
      <c r="Q2102" s="270">
        <v>0</v>
      </c>
      <c r="R2102" s="74"/>
      <c r="S2102" s="75" t="str">
        <f t="shared" si="159"/>
        <v>0000</v>
      </c>
      <c r="T2102" s="75" t="str">
        <f t="shared" si="157"/>
        <v>00000000000000000000000000000000</v>
      </c>
      <c r="V2102" s="197"/>
      <c r="W2102" s="75">
        <f t="shared" si="158"/>
        <v>0</v>
      </c>
      <c r="AE2102" s="479"/>
    </row>
    <row r="2103" spans="1:31" s="75" customFormat="1" ht="13.5" x14ac:dyDescent="0.2">
      <c r="A2103" s="211">
        <v>2100</v>
      </c>
      <c r="B2103" s="212" t="s">
        <v>6600</v>
      </c>
      <c r="C2103" s="213" t="s">
        <v>6600</v>
      </c>
      <c r="D2103" s="213" t="s">
        <v>6600</v>
      </c>
      <c r="E2103" s="213" t="s">
        <v>6600</v>
      </c>
      <c r="F2103" s="213" t="s">
        <v>6600</v>
      </c>
      <c r="G2103" s="214" t="s">
        <v>6600</v>
      </c>
      <c r="H2103" s="208" t="str">
        <f>IF(Input!F$4="GMH_OECC",J2103,IF(Input!F$4="GMH_XOEC",L2103,IF(Input!F$4="GMH_Korea",N2103,IF(Input!F$4="GMH_EU",P2103,IF(Input!F$4="Skysuper",#REF!,IF(Input!F$4="SkyII",#REF!,IF(Input!F$4="XO-8000",#REF!, "FALSE")))))))</f>
        <v>00</v>
      </c>
      <c r="I2103" s="209">
        <f>IF(Input!F$4="GMH_OECC",K2103,IF(Input!F$4="GMH_XOEC",M2103,IF(Input!F$4="GMH_Korea",O2103,IF(Input!F$4="GMH_EU",Q2103,IF(Input!F$4="Skysuper",#REF!,IF(Input!F$4="SkyII",#REF!,IF(Input!F$4="XO-8000",#REF!, "FALSE")))))))</f>
        <v>0</v>
      </c>
      <c r="J2103" s="210" t="s">
        <v>10359</v>
      </c>
      <c r="K2103" s="268">
        <v>0</v>
      </c>
      <c r="L2103" s="270" t="s">
        <v>10359</v>
      </c>
      <c r="M2103" s="270">
        <v>0</v>
      </c>
      <c r="N2103" s="270" t="s">
        <v>10359</v>
      </c>
      <c r="O2103" s="270">
        <v>0</v>
      </c>
      <c r="P2103" s="270" t="s">
        <v>10359</v>
      </c>
      <c r="Q2103" s="270">
        <v>0</v>
      </c>
      <c r="R2103" s="74"/>
      <c r="S2103" s="75" t="str">
        <f t="shared" si="159"/>
        <v>0000</v>
      </c>
      <c r="T2103" s="75" t="str">
        <f t="shared" si="157"/>
        <v>00000000000000000000000000000000</v>
      </c>
      <c r="V2103" s="197"/>
      <c r="W2103" s="75">
        <f t="shared" si="158"/>
        <v>0</v>
      </c>
      <c r="AE2103" s="479"/>
    </row>
    <row r="2104" spans="1:31" s="75" customFormat="1" ht="13.5" x14ac:dyDescent="0.2">
      <c r="A2104" s="211">
        <v>2101</v>
      </c>
      <c r="B2104" s="212" t="s">
        <v>6600</v>
      </c>
      <c r="C2104" s="213" t="s">
        <v>6600</v>
      </c>
      <c r="D2104" s="213" t="s">
        <v>6600</v>
      </c>
      <c r="E2104" s="213" t="s">
        <v>6600</v>
      </c>
      <c r="F2104" s="213" t="s">
        <v>6600</v>
      </c>
      <c r="G2104" s="214" t="s">
        <v>6600</v>
      </c>
      <c r="H2104" s="208" t="str">
        <f>IF(Input!F$4="GMH_OECC",J2104,IF(Input!F$4="GMH_XOEC",L2104,IF(Input!F$4="GMH_Korea",N2104,IF(Input!F$4="GMH_EU",P2104,IF(Input!F$4="Skysuper",#REF!,IF(Input!F$4="SkyII",#REF!,IF(Input!F$4="XO-8000",#REF!, "FALSE")))))))</f>
        <v>00</v>
      </c>
      <c r="I2104" s="209">
        <f>IF(Input!F$4="GMH_OECC",K2104,IF(Input!F$4="GMH_XOEC",M2104,IF(Input!F$4="GMH_Korea",O2104,IF(Input!F$4="GMH_EU",Q2104,IF(Input!F$4="Skysuper",#REF!,IF(Input!F$4="SkyII",#REF!,IF(Input!F$4="XO-8000",#REF!, "FALSE")))))))</f>
        <v>0</v>
      </c>
      <c r="J2104" s="210" t="s">
        <v>10359</v>
      </c>
      <c r="K2104" s="268">
        <v>0</v>
      </c>
      <c r="L2104" s="270" t="s">
        <v>10359</v>
      </c>
      <c r="M2104" s="270">
        <v>0</v>
      </c>
      <c r="N2104" s="270" t="s">
        <v>10359</v>
      </c>
      <c r="O2104" s="270">
        <v>0</v>
      </c>
      <c r="P2104" s="270" t="s">
        <v>10359</v>
      </c>
      <c r="Q2104" s="270">
        <v>0</v>
      </c>
      <c r="R2104" s="74"/>
      <c r="S2104" s="75" t="str">
        <f t="shared" si="159"/>
        <v>0000</v>
      </c>
      <c r="T2104" s="75" t="str">
        <f t="shared" si="157"/>
        <v>00000000000000000000000000000000</v>
      </c>
      <c r="V2104" s="197"/>
      <c r="W2104" s="75">
        <f t="shared" si="158"/>
        <v>0</v>
      </c>
      <c r="AE2104" s="479"/>
    </row>
    <row r="2105" spans="1:31" s="75" customFormat="1" ht="13.5" x14ac:dyDescent="0.2">
      <c r="A2105" s="211">
        <v>2102</v>
      </c>
      <c r="B2105" s="212" t="s">
        <v>6600</v>
      </c>
      <c r="C2105" s="213" t="s">
        <v>6600</v>
      </c>
      <c r="D2105" s="213" t="s">
        <v>6600</v>
      </c>
      <c r="E2105" s="213" t="s">
        <v>6600</v>
      </c>
      <c r="F2105" s="213" t="s">
        <v>6600</v>
      </c>
      <c r="G2105" s="214" t="s">
        <v>6600</v>
      </c>
      <c r="H2105" s="208" t="str">
        <f>IF(Input!F$4="GMH_OECC",J2105,IF(Input!F$4="GMH_XOEC",L2105,IF(Input!F$4="GMH_Korea",N2105,IF(Input!F$4="GMH_EU",P2105,IF(Input!F$4="Skysuper",#REF!,IF(Input!F$4="SkyII",#REF!,IF(Input!F$4="XO-8000",#REF!, "FALSE")))))))</f>
        <v>00</v>
      </c>
      <c r="I2105" s="209">
        <f>IF(Input!F$4="GMH_OECC",K2105,IF(Input!F$4="GMH_XOEC",M2105,IF(Input!F$4="GMH_Korea",O2105,IF(Input!F$4="GMH_EU",Q2105,IF(Input!F$4="Skysuper",#REF!,IF(Input!F$4="SkyII",#REF!,IF(Input!F$4="XO-8000",#REF!, "FALSE")))))))</f>
        <v>0</v>
      </c>
      <c r="J2105" s="210" t="s">
        <v>10359</v>
      </c>
      <c r="K2105" s="268">
        <v>0</v>
      </c>
      <c r="L2105" s="270" t="s">
        <v>10359</v>
      </c>
      <c r="M2105" s="270">
        <v>0</v>
      </c>
      <c r="N2105" s="270" t="s">
        <v>10359</v>
      </c>
      <c r="O2105" s="270">
        <v>0</v>
      </c>
      <c r="P2105" s="270" t="s">
        <v>10359</v>
      </c>
      <c r="Q2105" s="270">
        <v>0</v>
      </c>
      <c r="R2105" s="74"/>
      <c r="S2105" s="75" t="str">
        <f t="shared" si="159"/>
        <v>0000</v>
      </c>
      <c r="T2105" s="75" t="str">
        <f t="shared" si="157"/>
        <v>00000000000000000000000000000000</v>
      </c>
      <c r="V2105" s="197"/>
      <c r="W2105" s="75">
        <f t="shared" si="158"/>
        <v>0</v>
      </c>
      <c r="AE2105" s="479"/>
    </row>
    <row r="2106" spans="1:31" s="75" customFormat="1" ht="13.5" x14ac:dyDescent="0.2">
      <c r="A2106" s="211">
        <v>2103</v>
      </c>
      <c r="B2106" s="212" t="s">
        <v>6600</v>
      </c>
      <c r="C2106" s="213" t="s">
        <v>6600</v>
      </c>
      <c r="D2106" s="213" t="s">
        <v>6600</v>
      </c>
      <c r="E2106" s="213" t="s">
        <v>6600</v>
      </c>
      <c r="F2106" s="213" t="s">
        <v>6600</v>
      </c>
      <c r="G2106" s="214" t="s">
        <v>6600</v>
      </c>
      <c r="H2106" s="208" t="str">
        <f>IF(Input!F$4="GMH_OECC",J2106,IF(Input!F$4="GMH_XOEC",L2106,IF(Input!F$4="GMH_Korea",N2106,IF(Input!F$4="GMH_EU",P2106,IF(Input!F$4="Skysuper",#REF!,IF(Input!F$4="SkyII",#REF!,IF(Input!F$4="XO-8000",#REF!, "FALSE")))))))</f>
        <v>00</v>
      </c>
      <c r="I2106" s="209">
        <f>IF(Input!F$4="GMH_OECC",K2106,IF(Input!F$4="GMH_XOEC",M2106,IF(Input!F$4="GMH_Korea",O2106,IF(Input!F$4="GMH_EU",Q2106,IF(Input!F$4="Skysuper",#REF!,IF(Input!F$4="SkyII",#REF!,IF(Input!F$4="XO-8000",#REF!, "FALSE")))))))</f>
        <v>0</v>
      </c>
      <c r="J2106" s="210" t="s">
        <v>10359</v>
      </c>
      <c r="K2106" s="268">
        <v>0</v>
      </c>
      <c r="L2106" s="270" t="s">
        <v>10359</v>
      </c>
      <c r="M2106" s="270">
        <v>0</v>
      </c>
      <c r="N2106" s="270" t="s">
        <v>10359</v>
      </c>
      <c r="O2106" s="270">
        <v>0</v>
      </c>
      <c r="P2106" s="270" t="s">
        <v>10359</v>
      </c>
      <c r="Q2106" s="270">
        <v>0</v>
      </c>
      <c r="R2106" s="74"/>
      <c r="S2106" s="75" t="str">
        <f t="shared" si="159"/>
        <v>0000</v>
      </c>
      <c r="T2106" s="75" t="str">
        <f t="shared" si="157"/>
        <v>00000000000000000000000000000000</v>
      </c>
      <c r="V2106" s="197"/>
      <c r="W2106" s="75">
        <f t="shared" si="158"/>
        <v>0</v>
      </c>
      <c r="AE2106" s="479"/>
    </row>
    <row r="2107" spans="1:31" s="75" customFormat="1" ht="13.5" x14ac:dyDescent="0.2">
      <c r="A2107" s="211">
        <v>2104</v>
      </c>
      <c r="B2107" s="212" t="s">
        <v>6600</v>
      </c>
      <c r="C2107" s="213" t="s">
        <v>6600</v>
      </c>
      <c r="D2107" s="213" t="s">
        <v>6600</v>
      </c>
      <c r="E2107" s="213" t="s">
        <v>6600</v>
      </c>
      <c r="F2107" s="213" t="s">
        <v>6600</v>
      </c>
      <c r="G2107" s="214" t="s">
        <v>6600</v>
      </c>
      <c r="H2107" s="208" t="str">
        <f>IF(Input!F$4="GMH_OECC",J2107,IF(Input!F$4="GMH_XOEC",L2107,IF(Input!F$4="GMH_Korea",N2107,IF(Input!F$4="GMH_EU",P2107,IF(Input!F$4="Skysuper",#REF!,IF(Input!F$4="SkyII",#REF!,IF(Input!F$4="XO-8000",#REF!, "FALSE")))))))</f>
        <v>00</v>
      </c>
      <c r="I2107" s="209">
        <f>IF(Input!F$4="GMH_OECC",K2107,IF(Input!F$4="GMH_XOEC",M2107,IF(Input!F$4="GMH_Korea",O2107,IF(Input!F$4="GMH_EU",Q2107,IF(Input!F$4="Skysuper",#REF!,IF(Input!F$4="SkyII",#REF!,IF(Input!F$4="XO-8000",#REF!, "FALSE")))))))</f>
        <v>0</v>
      </c>
      <c r="J2107" s="210" t="s">
        <v>10359</v>
      </c>
      <c r="K2107" s="268">
        <v>0</v>
      </c>
      <c r="L2107" s="270" t="s">
        <v>10359</v>
      </c>
      <c r="M2107" s="270">
        <v>0</v>
      </c>
      <c r="N2107" s="270" t="s">
        <v>10359</v>
      </c>
      <c r="O2107" s="270">
        <v>0</v>
      </c>
      <c r="P2107" s="270" t="s">
        <v>10359</v>
      </c>
      <c r="Q2107" s="270">
        <v>0</v>
      </c>
      <c r="R2107" s="74"/>
      <c r="S2107" s="75" t="str">
        <f t="shared" si="159"/>
        <v>0000</v>
      </c>
      <c r="T2107" s="75" t="str">
        <f t="shared" si="157"/>
        <v>00000000000000000000000000000000</v>
      </c>
      <c r="V2107" s="197"/>
      <c r="W2107" s="75">
        <f t="shared" si="158"/>
        <v>0</v>
      </c>
      <c r="AE2107" s="479"/>
    </row>
    <row r="2108" spans="1:31" s="75" customFormat="1" ht="13.5" x14ac:dyDescent="0.2">
      <c r="A2108" s="211">
        <v>2105</v>
      </c>
      <c r="B2108" s="212" t="s">
        <v>6600</v>
      </c>
      <c r="C2108" s="213" t="s">
        <v>6600</v>
      </c>
      <c r="D2108" s="213" t="s">
        <v>6600</v>
      </c>
      <c r="E2108" s="213" t="s">
        <v>6600</v>
      </c>
      <c r="F2108" s="213" t="s">
        <v>6600</v>
      </c>
      <c r="G2108" s="214" t="s">
        <v>6600</v>
      </c>
      <c r="H2108" s="208" t="str">
        <f>IF(Input!F$4="GMH_OECC",J2108,IF(Input!F$4="GMH_XOEC",L2108,IF(Input!F$4="GMH_Korea",N2108,IF(Input!F$4="GMH_EU",P2108,IF(Input!F$4="Skysuper",#REF!,IF(Input!F$4="SkyII",#REF!,IF(Input!F$4="XO-8000",#REF!, "FALSE")))))))</f>
        <v>00</v>
      </c>
      <c r="I2108" s="209">
        <f>IF(Input!F$4="GMH_OECC",K2108,IF(Input!F$4="GMH_XOEC",M2108,IF(Input!F$4="GMH_Korea",O2108,IF(Input!F$4="GMH_EU",Q2108,IF(Input!F$4="Skysuper",#REF!,IF(Input!F$4="SkyII",#REF!,IF(Input!F$4="XO-8000",#REF!, "FALSE")))))))</f>
        <v>0</v>
      </c>
      <c r="J2108" s="210" t="s">
        <v>10359</v>
      </c>
      <c r="K2108" s="268">
        <v>0</v>
      </c>
      <c r="L2108" s="270" t="s">
        <v>10359</v>
      </c>
      <c r="M2108" s="270">
        <v>0</v>
      </c>
      <c r="N2108" s="270" t="s">
        <v>10359</v>
      </c>
      <c r="O2108" s="270">
        <v>0</v>
      </c>
      <c r="P2108" s="270" t="s">
        <v>10359</v>
      </c>
      <c r="Q2108" s="270">
        <v>0</v>
      </c>
      <c r="R2108" s="74"/>
      <c r="S2108" s="75" t="str">
        <f t="shared" si="159"/>
        <v>0000</v>
      </c>
      <c r="T2108" s="75" t="str">
        <f t="shared" si="157"/>
        <v>00000000000000000000000000000000</v>
      </c>
      <c r="V2108" s="197"/>
      <c r="W2108" s="75">
        <f t="shared" si="158"/>
        <v>0</v>
      </c>
      <c r="AE2108" s="479"/>
    </row>
    <row r="2109" spans="1:31" s="75" customFormat="1" ht="13.5" x14ac:dyDescent="0.2">
      <c r="A2109" s="211">
        <v>2106</v>
      </c>
      <c r="B2109" s="212" t="s">
        <v>6600</v>
      </c>
      <c r="C2109" s="213" t="s">
        <v>6600</v>
      </c>
      <c r="D2109" s="213" t="s">
        <v>6600</v>
      </c>
      <c r="E2109" s="213" t="s">
        <v>6600</v>
      </c>
      <c r="F2109" s="213" t="s">
        <v>6600</v>
      </c>
      <c r="G2109" s="214" t="s">
        <v>6600</v>
      </c>
      <c r="H2109" s="208" t="str">
        <f>IF(Input!F$4="GMH_OECC",J2109,IF(Input!F$4="GMH_XOEC",L2109,IF(Input!F$4="GMH_Korea",N2109,IF(Input!F$4="GMH_EU",P2109,IF(Input!F$4="Skysuper",#REF!,IF(Input!F$4="SkyII",#REF!,IF(Input!F$4="XO-8000",#REF!, "FALSE")))))))</f>
        <v>00</v>
      </c>
      <c r="I2109" s="209">
        <f>IF(Input!F$4="GMH_OECC",K2109,IF(Input!F$4="GMH_XOEC",M2109,IF(Input!F$4="GMH_Korea",O2109,IF(Input!F$4="GMH_EU",Q2109,IF(Input!F$4="Skysuper",#REF!,IF(Input!F$4="SkyII",#REF!,IF(Input!F$4="XO-8000",#REF!, "FALSE")))))))</f>
        <v>0</v>
      </c>
      <c r="J2109" s="210" t="s">
        <v>10359</v>
      </c>
      <c r="K2109" s="268">
        <v>0</v>
      </c>
      <c r="L2109" s="270" t="s">
        <v>10359</v>
      </c>
      <c r="M2109" s="270">
        <v>0</v>
      </c>
      <c r="N2109" s="270" t="s">
        <v>10359</v>
      </c>
      <c r="O2109" s="270">
        <v>0</v>
      </c>
      <c r="P2109" s="270" t="s">
        <v>10359</v>
      </c>
      <c r="Q2109" s="270">
        <v>0</v>
      </c>
      <c r="R2109" s="74"/>
      <c r="S2109" s="75" t="str">
        <f t="shared" si="159"/>
        <v>0000</v>
      </c>
      <c r="T2109" s="75" t="str">
        <f t="shared" si="157"/>
        <v>00000000000000000000000000000000</v>
      </c>
      <c r="V2109" s="197"/>
      <c r="W2109" s="75">
        <f t="shared" si="158"/>
        <v>0</v>
      </c>
      <c r="AE2109" s="479"/>
    </row>
    <row r="2110" spans="1:31" s="75" customFormat="1" ht="13.5" x14ac:dyDescent="0.2">
      <c r="A2110" s="211">
        <v>2107</v>
      </c>
      <c r="B2110" s="212" t="s">
        <v>6600</v>
      </c>
      <c r="C2110" s="213" t="s">
        <v>6600</v>
      </c>
      <c r="D2110" s="213" t="s">
        <v>6600</v>
      </c>
      <c r="E2110" s="213" t="s">
        <v>6600</v>
      </c>
      <c r="F2110" s="213" t="s">
        <v>6600</v>
      </c>
      <c r="G2110" s="214" t="s">
        <v>6600</v>
      </c>
      <c r="H2110" s="208" t="str">
        <f>IF(Input!F$4="GMH_OECC",J2110,IF(Input!F$4="GMH_XOEC",L2110,IF(Input!F$4="GMH_Korea",N2110,IF(Input!F$4="GMH_EU",P2110,IF(Input!F$4="Skysuper",#REF!,IF(Input!F$4="SkyII",#REF!,IF(Input!F$4="XO-8000",#REF!, "FALSE")))))))</f>
        <v>00</v>
      </c>
      <c r="I2110" s="209">
        <f>IF(Input!F$4="GMH_OECC",K2110,IF(Input!F$4="GMH_XOEC",M2110,IF(Input!F$4="GMH_Korea",O2110,IF(Input!F$4="GMH_EU",Q2110,IF(Input!F$4="Skysuper",#REF!,IF(Input!F$4="SkyII",#REF!,IF(Input!F$4="XO-8000",#REF!, "FALSE")))))))</f>
        <v>0</v>
      </c>
      <c r="J2110" s="210" t="s">
        <v>10359</v>
      </c>
      <c r="K2110" s="268">
        <v>0</v>
      </c>
      <c r="L2110" s="270" t="s">
        <v>10359</v>
      </c>
      <c r="M2110" s="270">
        <v>0</v>
      </c>
      <c r="N2110" s="270" t="s">
        <v>10359</v>
      </c>
      <c r="O2110" s="270">
        <v>0</v>
      </c>
      <c r="P2110" s="270" t="s">
        <v>10359</v>
      </c>
      <c r="Q2110" s="270">
        <v>0</v>
      </c>
      <c r="R2110" s="74"/>
      <c r="S2110" s="75" t="str">
        <f t="shared" si="159"/>
        <v>0000</v>
      </c>
      <c r="T2110" s="75" t="str">
        <f t="shared" si="157"/>
        <v>00000000000000000000000000000000</v>
      </c>
      <c r="V2110" s="197"/>
      <c r="W2110" s="75">
        <f t="shared" si="158"/>
        <v>0</v>
      </c>
      <c r="AE2110" s="479"/>
    </row>
    <row r="2111" spans="1:31" s="75" customFormat="1" ht="13.5" x14ac:dyDescent="0.2">
      <c r="A2111" s="211">
        <v>2108</v>
      </c>
      <c r="B2111" s="212" t="s">
        <v>6600</v>
      </c>
      <c r="C2111" s="213" t="s">
        <v>6600</v>
      </c>
      <c r="D2111" s="213" t="s">
        <v>6600</v>
      </c>
      <c r="E2111" s="213" t="s">
        <v>6600</v>
      </c>
      <c r="F2111" s="213" t="s">
        <v>6600</v>
      </c>
      <c r="G2111" s="214" t="s">
        <v>6600</v>
      </c>
      <c r="H2111" s="208" t="str">
        <f>IF(Input!F$4="GMH_OECC",J2111,IF(Input!F$4="GMH_XOEC",L2111,IF(Input!F$4="GMH_Korea",N2111,IF(Input!F$4="GMH_EU",P2111,IF(Input!F$4="Skysuper",#REF!,IF(Input!F$4="SkyII",#REF!,IF(Input!F$4="XO-8000",#REF!, "FALSE")))))))</f>
        <v>00</v>
      </c>
      <c r="I2111" s="209">
        <f>IF(Input!F$4="GMH_OECC",K2111,IF(Input!F$4="GMH_XOEC",M2111,IF(Input!F$4="GMH_Korea",O2111,IF(Input!F$4="GMH_EU",Q2111,IF(Input!F$4="Skysuper",#REF!,IF(Input!F$4="SkyII",#REF!,IF(Input!F$4="XO-8000",#REF!, "FALSE")))))))</f>
        <v>0</v>
      </c>
      <c r="J2111" s="210" t="s">
        <v>10359</v>
      </c>
      <c r="K2111" s="268">
        <v>0</v>
      </c>
      <c r="L2111" s="270" t="s">
        <v>10359</v>
      </c>
      <c r="M2111" s="270">
        <v>0</v>
      </c>
      <c r="N2111" s="270" t="s">
        <v>10359</v>
      </c>
      <c r="O2111" s="270">
        <v>0</v>
      </c>
      <c r="P2111" s="270" t="s">
        <v>10359</v>
      </c>
      <c r="Q2111" s="270">
        <v>0</v>
      </c>
      <c r="R2111" s="74"/>
      <c r="S2111" s="75" t="str">
        <f t="shared" si="159"/>
        <v>0000</v>
      </c>
      <c r="T2111" s="75" t="str">
        <f t="shared" si="157"/>
        <v>00000000000000000000000000000000</v>
      </c>
      <c r="V2111" s="197"/>
      <c r="W2111" s="75">
        <f t="shared" si="158"/>
        <v>0</v>
      </c>
      <c r="AE2111" s="479"/>
    </row>
    <row r="2112" spans="1:31" s="75" customFormat="1" ht="13.5" x14ac:dyDescent="0.2">
      <c r="A2112" s="211">
        <v>2109</v>
      </c>
      <c r="B2112" s="212" t="s">
        <v>6600</v>
      </c>
      <c r="C2112" s="213" t="s">
        <v>6600</v>
      </c>
      <c r="D2112" s="213" t="s">
        <v>6600</v>
      </c>
      <c r="E2112" s="213" t="s">
        <v>6600</v>
      </c>
      <c r="F2112" s="213" t="s">
        <v>6600</v>
      </c>
      <c r="G2112" s="214" t="s">
        <v>6600</v>
      </c>
      <c r="H2112" s="208" t="str">
        <f>IF(Input!F$4="GMH_OECC",J2112,IF(Input!F$4="GMH_XOEC",L2112,IF(Input!F$4="GMH_Korea",N2112,IF(Input!F$4="GMH_EU",P2112,IF(Input!F$4="Skysuper",#REF!,IF(Input!F$4="SkyII",#REF!,IF(Input!F$4="XO-8000",#REF!, "FALSE")))))))</f>
        <v>00</v>
      </c>
      <c r="I2112" s="209">
        <f>IF(Input!F$4="GMH_OECC",K2112,IF(Input!F$4="GMH_XOEC",M2112,IF(Input!F$4="GMH_Korea",O2112,IF(Input!F$4="GMH_EU",Q2112,IF(Input!F$4="Skysuper",#REF!,IF(Input!F$4="SkyII",#REF!,IF(Input!F$4="XO-8000",#REF!, "FALSE")))))))</f>
        <v>0</v>
      </c>
      <c r="J2112" s="210" t="s">
        <v>10359</v>
      </c>
      <c r="K2112" s="268">
        <v>0</v>
      </c>
      <c r="L2112" s="270" t="s">
        <v>10359</v>
      </c>
      <c r="M2112" s="270">
        <v>0</v>
      </c>
      <c r="N2112" s="270" t="s">
        <v>10359</v>
      </c>
      <c r="O2112" s="270">
        <v>0</v>
      </c>
      <c r="P2112" s="270" t="s">
        <v>10359</v>
      </c>
      <c r="Q2112" s="270">
        <v>0</v>
      </c>
      <c r="R2112" s="74"/>
      <c r="S2112" s="75" t="str">
        <f t="shared" si="159"/>
        <v>0000</v>
      </c>
      <c r="T2112" s="75" t="str">
        <f t="shared" si="157"/>
        <v>00000000000000000000000000000000</v>
      </c>
      <c r="V2112" s="197"/>
      <c r="W2112" s="75">
        <f t="shared" si="158"/>
        <v>0</v>
      </c>
      <c r="AE2112" s="479"/>
    </row>
    <row r="2113" spans="1:31" s="75" customFormat="1" ht="13.5" x14ac:dyDescent="0.2">
      <c r="A2113" s="211">
        <v>2110</v>
      </c>
      <c r="B2113" s="212" t="s">
        <v>6600</v>
      </c>
      <c r="C2113" s="213" t="s">
        <v>6600</v>
      </c>
      <c r="D2113" s="213" t="s">
        <v>6600</v>
      </c>
      <c r="E2113" s="213" t="s">
        <v>6600</v>
      </c>
      <c r="F2113" s="213" t="s">
        <v>6600</v>
      </c>
      <c r="G2113" s="214" t="s">
        <v>6600</v>
      </c>
      <c r="H2113" s="208" t="str">
        <f>IF(Input!F$4="GMH_OECC",J2113,IF(Input!F$4="GMH_XOEC",L2113,IF(Input!F$4="GMH_Korea",N2113,IF(Input!F$4="GMH_EU",P2113,IF(Input!F$4="Skysuper",#REF!,IF(Input!F$4="SkyII",#REF!,IF(Input!F$4="XO-8000",#REF!, "FALSE")))))))</f>
        <v>00</v>
      </c>
      <c r="I2113" s="209">
        <f>IF(Input!F$4="GMH_OECC",K2113,IF(Input!F$4="GMH_XOEC",M2113,IF(Input!F$4="GMH_Korea",O2113,IF(Input!F$4="GMH_EU",Q2113,IF(Input!F$4="Skysuper",#REF!,IF(Input!F$4="SkyII",#REF!,IF(Input!F$4="XO-8000",#REF!, "FALSE")))))))</f>
        <v>0</v>
      </c>
      <c r="J2113" s="210" t="s">
        <v>10359</v>
      </c>
      <c r="K2113" s="268">
        <v>0</v>
      </c>
      <c r="L2113" s="270" t="s">
        <v>10359</v>
      </c>
      <c r="M2113" s="270">
        <v>0</v>
      </c>
      <c r="N2113" s="270" t="s">
        <v>10359</v>
      </c>
      <c r="O2113" s="270">
        <v>0</v>
      </c>
      <c r="P2113" s="270" t="s">
        <v>10359</v>
      </c>
      <c r="Q2113" s="270">
        <v>0</v>
      </c>
      <c r="R2113" s="74"/>
      <c r="S2113" s="75" t="str">
        <f t="shared" si="159"/>
        <v>0000</v>
      </c>
      <c r="T2113" s="75" t="str">
        <f t="shared" si="157"/>
        <v>00000000000000000000000000000000</v>
      </c>
      <c r="V2113" s="197"/>
      <c r="W2113" s="75">
        <f t="shared" si="158"/>
        <v>0</v>
      </c>
      <c r="AE2113" s="479"/>
    </row>
    <row r="2114" spans="1:31" s="75" customFormat="1" ht="13.5" x14ac:dyDescent="0.2">
      <c r="A2114" s="211">
        <v>2111</v>
      </c>
      <c r="B2114" s="212" t="s">
        <v>6600</v>
      </c>
      <c r="C2114" s="213" t="s">
        <v>6600</v>
      </c>
      <c r="D2114" s="213" t="s">
        <v>6600</v>
      </c>
      <c r="E2114" s="213" t="s">
        <v>6600</v>
      </c>
      <c r="F2114" s="213" t="s">
        <v>6600</v>
      </c>
      <c r="G2114" s="214" t="s">
        <v>6600</v>
      </c>
      <c r="H2114" s="208" t="str">
        <f>IF(Input!F$4="GMH_OECC",J2114,IF(Input!F$4="GMH_XOEC",L2114,IF(Input!F$4="GMH_Korea",N2114,IF(Input!F$4="GMH_EU",P2114,IF(Input!F$4="Skysuper",#REF!,IF(Input!F$4="SkyII",#REF!,IF(Input!F$4="XO-8000",#REF!, "FALSE")))))))</f>
        <v>00</v>
      </c>
      <c r="I2114" s="209">
        <f>IF(Input!F$4="GMH_OECC",K2114,IF(Input!F$4="GMH_XOEC",M2114,IF(Input!F$4="GMH_Korea",O2114,IF(Input!F$4="GMH_EU",Q2114,IF(Input!F$4="Skysuper",#REF!,IF(Input!F$4="SkyII",#REF!,IF(Input!F$4="XO-8000",#REF!, "FALSE")))))))</f>
        <v>0</v>
      </c>
      <c r="J2114" s="210" t="s">
        <v>10359</v>
      </c>
      <c r="K2114" s="268">
        <v>0</v>
      </c>
      <c r="L2114" s="270" t="s">
        <v>10359</v>
      </c>
      <c r="M2114" s="270">
        <v>0</v>
      </c>
      <c r="N2114" s="270" t="s">
        <v>10359</v>
      </c>
      <c r="O2114" s="270">
        <v>0</v>
      </c>
      <c r="P2114" s="270" t="s">
        <v>10359</v>
      </c>
      <c r="Q2114" s="270">
        <v>0</v>
      </c>
      <c r="R2114" s="74"/>
      <c r="S2114" s="75" t="str">
        <f t="shared" si="159"/>
        <v>0000</v>
      </c>
      <c r="T2114" s="75" t="str">
        <f t="shared" si="157"/>
        <v>00000000000000000000000000000000</v>
      </c>
      <c r="V2114" s="197"/>
      <c r="W2114" s="75">
        <f t="shared" si="158"/>
        <v>0</v>
      </c>
      <c r="AE2114" s="479"/>
    </row>
    <row r="2115" spans="1:31" s="75" customFormat="1" ht="13.5" x14ac:dyDescent="0.2">
      <c r="A2115" s="211">
        <v>2112</v>
      </c>
      <c r="B2115" s="212" t="s">
        <v>6600</v>
      </c>
      <c r="C2115" s="213" t="s">
        <v>6600</v>
      </c>
      <c r="D2115" s="213" t="s">
        <v>6600</v>
      </c>
      <c r="E2115" s="213" t="s">
        <v>6600</v>
      </c>
      <c r="F2115" s="213" t="s">
        <v>6600</v>
      </c>
      <c r="G2115" s="214" t="s">
        <v>6600</v>
      </c>
      <c r="H2115" s="208" t="str">
        <f>IF(Input!F$4="GMH_OECC",J2115,IF(Input!F$4="GMH_XOEC",L2115,IF(Input!F$4="GMH_Korea",N2115,IF(Input!F$4="GMH_EU",P2115,IF(Input!F$4="Skysuper",#REF!,IF(Input!F$4="SkyII",#REF!,IF(Input!F$4="XO-8000",#REF!, "FALSE")))))))</f>
        <v>00</v>
      </c>
      <c r="I2115" s="209">
        <f>IF(Input!F$4="GMH_OECC",K2115,IF(Input!F$4="GMH_XOEC",M2115,IF(Input!F$4="GMH_Korea",O2115,IF(Input!F$4="GMH_EU",Q2115,IF(Input!F$4="Skysuper",#REF!,IF(Input!F$4="SkyII",#REF!,IF(Input!F$4="XO-8000",#REF!, "FALSE")))))))</f>
        <v>0</v>
      </c>
      <c r="J2115" s="210" t="s">
        <v>10359</v>
      </c>
      <c r="K2115" s="268">
        <v>0</v>
      </c>
      <c r="L2115" s="270" t="s">
        <v>10359</v>
      </c>
      <c r="M2115" s="270">
        <v>0</v>
      </c>
      <c r="N2115" s="270" t="s">
        <v>10359</v>
      </c>
      <c r="O2115" s="270">
        <v>0</v>
      </c>
      <c r="P2115" s="270" t="s">
        <v>10359</v>
      </c>
      <c r="Q2115" s="270">
        <v>0</v>
      </c>
      <c r="R2115" s="74"/>
      <c r="S2115" s="75" t="str">
        <f t="shared" si="159"/>
        <v>0000</v>
      </c>
      <c r="T2115" s="75" t="str">
        <f t="shared" si="157"/>
        <v>00000000000000000000000000000000</v>
      </c>
      <c r="V2115" s="197"/>
      <c r="W2115" s="75">
        <f t="shared" si="158"/>
        <v>0</v>
      </c>
      <c r="AE2115" s="479"/>
    </row>
    <row r="2116" spans="1:31" s="75" customFormat="1" ht="13.5" x14ac:dyDescent="0.2">
      <c r="A2116" s="211">
        <v>2113</v>
      </c>
      <c r="B2116" s="212" t="s">
        <v>6600</v>
      </c>
      <c r="C2116" s="213" t="s">
        <v>6600</v>
      </c>
      <c r="D2116" s="213" t="s">
        <v>6600</v>
      </c>
      <c r="E2116" s="213" t="s">
        <v>6600</v>
      </c>
      <c r="F2116" s="213" t="s">
        <v>6600</v>
      </c>
      <c r="G2116" s="214" t="s">
        <v>6600</v>
      </c>
      <c r="H2116" s="208" t="str">
        <f>IF(Input!F$4="GMH_OECC",J2116,IF(Input!F$4="GMH_XOEC",L2116,IF(Input!F$4="GMH_Korea",N2116,IF(Input!F$4="GMH_EU",P2116,IF(Input!F$4="Skysuper",#REF!,IF(Input!F$4="SkyII",#REF!,IF(Input!F$4="XO-8000",#REF!, "FALSE")))))))</f>
        <v>00</v>
      </c>
      <c r="I2116" s="209">
        <f>IF(Input!F$4="GMH_OECC",K2116,IF(Input!F$4="GMH_XOEC",M2116,IF(Input!F$4="GMH_Korea",O2116,IF(Input!F$4="GMH_EU",Q2116,IF(Input!F$4="Skysuper",#REF!,IF(Input!F$4="SkyII",#REF!,IF(Input!F$4="XO-8000",#REF!, "FALSE")))))))</f>
        <v>0</v>
      </c>
      <c r="J2116" s="210" t="s">
        <v>10359</v>
      </c>
      <c r="K2116" s="268">
        <v>0</v>
      </c>
      <c r="L2116" s="270" t="s">
        <v>10359</v>
      </c>
      <c r="M2116" s="270">
        <v>0</v>
      </c>
      <c r="N2116" s="270" t="s">
        <v>10359</v>
      </c>
      <c r="O2116" s="270">
        <v>0</v>
      </c>
      <c r="P2116" s="270" t="s">
        <v>10359</v>
      </c>
      <c r="Q2116" s="270">
        <v>0</v>
      </c>
      <c r="R2116" s="74"/>
      <c r="S2116" s="75" t="str">
        <f t="shared" si="159"/>
        <v>0000</v>
      </c>
      <c r="T2116" s="75" t="str">
        <f t="shared" ref="T2116:T2179" si="160">CONCATENATE(S2116,S2117,S2118,S2119,S2120,S2121,S2122,S2123)</f>
        <v>00000000000000000000000000000000</v>
      </c>
      <c r="V2116" s="197"/>
      <c r="W2116" s="75">
        <f t="shared" si="158"/>
        <v>0</v>
      </c>
      <c r="AE2116" s="479"/>
    </row>
    <row r="2117" spans="1:31" s="75" customFormat="1" ht="13.5" x14ac:dyDescent="0.2">
      <c r="A2117" s="211">
        <v>2114</v>
      </c>
      <c r="B2117" s="212" t="s">
        <v>6600</v>
      </c>
      <c r="C2117" s="213" t="s">
        <v>6600</v>
      </c>
      <c r="D2117" s="213" t="s">
        <v>6600</v>
      </c>
      <c r="E2117" s="213" t="s">
        <v>6600</v>
      </c>
      <c r="F2117" s="213" t="s">
        <v>6600</v>
      </c>
      <c r="G2117" s="214" t="s">
        <v>6600</v>
      </c>
      <c r="H2117" s="208" t="str">
        <f>IF(Input!F$4="GMH_OECC",J2117,IF(Input!F$4="GMH_XOEC",L2117,IF(Input!F$4="GMH_Korea",N2117,IF(Input!F$4="GMH_EU",P2117,IF(Input!F$4="Skysuper",#REF!,IF(Input!F$4="SkyII",#REF!,IF(Input!F$4="XO-8000",#REF!, "FALSE")))))))</f>
        <v>00</v>
      </c>
      <c r="I2117" s="209">
        <f>IF(Input!F$4="GMH_OECC",K2117,IF(Input!F$4="GMH_XOEC",M2117,IF(Input!F$4="GMH_Korea",O2117,IF(Input!F$4="GMH_EU",Q2117,IF(Input!F$4="Skysuper",#REF!,IF(Input!F$4="SkyII",#REF!,IF(Input!F$4="XO-8000",#REF!, "FALSE")))))))</f>
        <v>0</v>
      </c>
      <c r="J2117" s="210" t="s">
        <v>10359</v>
      </c>
      <c r="K2117" s="268">
        <v>0</v>
      </c>
      <c r="L2117" s="270" t="s">
        <v>10359</v>
      </c>
      <c r="M2117" s="270">
        <v>0</v>
      </c>
      <c r="N2117" s="270" t="s">
        <v>10359</v>
      </c>
      <c r="O2117" s="270">
        <v>0</v>
      </c>
      <c r="P2117" s="270" t="s">
        <v>10359</v>
      </c>
      <c r="Q2117" s="270">
        <v>0</v>
      </c>
      <c r="R2117" s="74"/>
      <c r="S2117" s="75" t="str">
        <f t="shared" si="159"/>
        <v>0000</v>
      </c>
      <c r="T2117" s="75" t="str">
        <f t="shared" si="160"/>
        <v>00000000000000000000000000000000</v>
      </c>
      <c r="V2117" s="197"/>
      <c r="W2117" s="75">
        <f t="shared" si="158"/>
        <v>0</v>
      </c>
      <c r="AE2117" s="479"/>
    </row>
    <row r="2118" spans="1:31" s="75" customFormat="1" ht="13.5" x14ac:dyDescent="0.2">
      <c r="A2118" s="211">
        <v>2115</v>
      </c>
      <c r="B2118" s="212" t="s">
        <v>6600</v>
      </c>
      <c r="C2118" s="213" t="s">
        <v>6600</v>
      </c>
      <c r="D2118" s="213" t="s">
        <v>6600</v>
      </c>
      <c r="E2118" s="213" t="s">
        <v>6600</v>
      </c>
      <c r="F2118" s="213" t="s">
        <v>6600</v>
      </c>
      <c r="G2118" s="214" t="s">
        <v>6600</v>
      </c>
      <c r="H2118" s="208" t="str">
        <f>IF(Input!F$4="GMH_OECC",J2118,IF(Input!F$4="GMH_XOEC",L2118,IF(Input!F$4="GMH_Korea",N2118,IF(Input!F$4="GMH_EU",P2118,IF(Input!F$4="Skysuper",#REF!,IF(Input!F$4="SkyII",#REF!,IF(Input!F$4="XO-8000",#REF!, "FALSE")))))))</f>
        <v>00</v>
      </c>
      <c r="I2118" s="209">
        <f>IF(Input!F$4="GMH_OECC",K2118,IF(Input!F$4="GMH_XOEC",M2118,IF(Input!F$4="GMH_Korea",O2118,IF(Input!F$4="GMH_EU",Q2118,IF(Input!F$4="Skysuper",#REF!,IF(Input!F$4="SkyII",#REF!,IF(Input!F$4="XO-8000",#REF!, "FALSE")))))))</f>
        <v>0</v>
      </c>
      <c r="J2118" s="210" t="s">
        <v>10359</v>
      </c>
      <c r="K2118" s="268">
        <v>0</v>
      </c>
      <c r="L2118" s="270" t="s">
        <v>10359</v>
      </c>
      <c r="M2118" s="270">
        <v>0</v>
      </c>
      <c r="N2118" s="270" t="s">
        <v>10359</v>
      </c>
      <c r="O2118" s="270">
        <v>0</v>
      </c>
      <c r="P2118" s="270" t="s">
        <v>10359</v>
      </c>
      <c r="Q2118" s="270">
        <v>0</v>
      </c>
      <c r="R2118" s="74"/>
      <c r="S2118" s="75" t="str">
        <f t="shared" si="159"/>
        <v>0000</v>
      </c>
      <c r="T2118" s="75" t="str">
        <f t="shared" si="160"/>
        <v>00000000000000000000000000000000</v>
      </c>
      <c r="V2118" s="197"/>
      <c r="W2118" s="75">
        <f t="shared" ref="W2118:W2181" si="161">HEX2DEC(RIGHT(S2118,2))+HEX2DEC(RIGHT(S2119,2))+HEX2DEC(RIGHT(S2120,2))+HEX2DEC(RIGHT(S2121,2))+HEX2DEC(LEFT(S2118,2))+HEX2DEC(LEFT(S2119,2))+HEX2DEC(LEFT(S2120,2))+HEX2DEC(LEFT(S2121,2))+HEX2DEC(RIGHT(S2122,2))+HEX2DEC(RIGHT(S2123,2))+HEX2DEC(RIGHT(S2124,2))+HEX2DEC(RIGHT(S2125,2))+HEX2DEC(LEFT(S2122,2))+HEX2DEC(LEFT(S2123,2))+HEX2DEC(LEFT(S2124,2))+HEX2DEC(LEFT(S2125,2))</f>
        <v>0</v>
      </c>
      <c r="AE2118" s="479"/>
    </row>
    <row r="2119" spans="1:31" s="75" customFormat="1" ht="13.5" x14ac:dyDescent="0.2">
      <c r="A2119" s="211">
        <v>2116</v>
      </c>
      <c r="B2119" s="212" t="s">
        <v>6600</v>
      </c>
      <c r="C2119" s="213" t="s">
        <v>6600</v>
      </c>
      <c r="D2119" s="213" t="s">
        <v>6600</v>
      </c>
      <c r="E2119" s="213" t="s">
        <v>6600</v>
      </c>
      <c r="F2119" s="213" t="s">
        <v>6600</v>
      </c>
      <c r="G2119" s="214" t="s">
        <v>6600</v>
      </c>
      <c r="H2119" s="208" t="str">
        <f>IF(Input!F$4="GMH_OECC",J2119,IF(Input!F$4="GMH_XOEC",L2119,IF(Input!F$4="GMH_Korea",N2119,IF(Input!F$4="GMH_EU",P2119,IF(Input!F$4="Skysuper",#REF!,IF(Input!F$4="SkyII",#REF!,IF(Input!F$4="XO-8000",#REF!, "FALSE")))))))</f>
        <v>00</v>
      </c>
      <c r="I2119" s="209">
        <f>IF(Input!F$4="GMH_OECC",K2119,IF(Input!F$4="GMH_XOEC",M2119,IF(Input!F$4="GMH_Korea",O2119,IF(Input!F$4="GMH_EU",Q2119,IF(Input!F$4="Skysuper",#REF!,IF(Input!F$4="SkyII",#REF!,IF(Input!F$4="XO-8000",#REF!, "FALSE")))))))</f>
        <v>0</v>
      </c>
      <c r="J2119" s="210" t="s">
        <v>10359</v>
      </c>
      <c r="K2119" s="268">
        <v>0</v>
      </c>
      <c r="L2119" s="270" t="s">
        <v>10359</v>
      </c>
      <c r="M2119" s="270">
        <v>0</v>
      </c>
      <c r="N2119" s="270" t="s">
        <v>10359</v>
      </c>
      <c r="O2119" s="270">
        <v>0</v>
      </c>
      <c r="P2119" s="270" t="s">
        <v>10359</v>
      </c>
      <c r="Q2119" s="270">
        <v>0</v>
      </c>
      <c r="R2119" s="74"/>
      <c r="S2119" s="75" t="str">
        <f t="shared" si="159"/>
        <v>0000</v>
      </c>
      <c r="T2119" s="75" t="str">
        <f t="shared" si="160"/>
        <v>00000000000000000000000000000000</v>
      </c>
      <c r="V2119" s="197"/>
      <c r="W2119" s="75">
        <f t="shared" si="161"/>
        <v>0</v>
      </c>
      <c r="AE2119" s="479"/>
    </row>
    <row r="2120" spans="1:31" s="75" customFormat="1" ht="13.5" x14ac:dyDescent="0.2">
      <c r="A2120" s="211">
        <v>2117</v>
      </c>
      <c r="B2120" s="212" t="s">
        <v>6600</v>
      </c>
      <c r="C2120" s="213" t="s">
        <v>6600</v>
      </c>
      <c r="D2120" s="213" t="s">
        <v>6600</v>
      </c>
      <c r="E2120" s="213" t="s">
        <v>6600</v>
      </c>
      <c r="F2120" s="213" t="s">
        <v>6600</v>
      </c>
      <c r="G2120" s="214" t="s">
        <v>6600</v>
      </c>
      <c r="H2120" s="208" t="str">
        <f>IF(Input!F$4="GMH_OECC",J2120,IF(Input!F$4="GMH_XOEC",L2120,IF(Input!F$4="GMH_Korea",N2120,IF(Input!F$4="GMH_EU",P2120,IF(Input!F$4="Skysuper",#REF!,IF(Input!F$4="SkyII",#REF!,IF(Input!F$4="XO-8000",#REF!, "FALSE")))))))</f>
        <v>00</v>
      </c>
      <c r="I2120" s="209">
        <f>IF(Input!F$4="GMH_OECC",K2120,IF(Input!F$4="GMH_XOEC",M2120,IF(Input!F$4="GMH_Korea",O2120,IF(Input!F$4="GMH_EU",Q2120,IF(Input!F$4="Skysuper",#REF!,IF(Input!F$4="SkyII",#REF!,IF(Input!F$4="XO-8000",#REF!, "FALSE")))))))</f>
        <v>0</v>
      </c>
      <c r="J2120" s="210" t="s">
        <v>10359</v>
      </c>
      <c r="K2120" s="268">
        <v>0</v>
      </c>
      <c r="L2120" s="270" t="s">
        <v>10359</v>
      </c>
      <c r="M2120" s="270">
        <v>0</v>
      </c>
      <c r="N2120" s="270" t="s">
        <v>10359</v>
      </c>
      <c r="O2120" s="270">
        <v>0</v>
      </c>
      <c r="P2120" s="270" t="s">
        <v>10359</v>
      </c>
      <c r="Q2120" s="270">
        <v>0</v>
      </c>
      <c r="R2120" s="74"/>
      <c r="S2120" s="75" t="str">
        <f t="shared" si="159"/>
        <v>0000</v>
      </c>
      <c r="T2120" s="75" t="str">
        <f t="shared" si="160"/>
        <v>00000000000000000000000000000000</v>
      </c>
      <c r="V2120" s="197"/>
      <c r="W2120" s="75">
        <f t="shared" si="161"/>
        <v>0</v>
      </c>
      <c r="AE2120" s="479"/>
    </row>
    <row r="2121" spans="1:31" s="75" customFormat="1" ht="13.5" x14ac:dyDescent="0.2">
      <c r="A2121" s="211">
        <v>2118</v>
      </c>
      <c r="B2121" s="212" t="s">
        <v>6600</v>
      </c>
      <c r="C2121" s="213" t="s">
        <v>6600</v>
      </c>
      <c r="D2121" s="213" t="s">
        <v>6600</v>
      </c>
      <c r="E2121" s="213" t="s">
        <v>6600</v>
      </c>
      <c r="F2121" s="213" t="s">
        <v>6600</v>
      </c>
      <c r="G2121" s="214" t="s">
        <v>6600</v>
      </c>
      <c r="H2121" s="208" t="str">
        <f>IF(Input!F$4="GMH_OECC",J2121,IF(Input!F$4="GMH_XOEC",L2121,IF(Input!F$4="GMH_Korea",N2121,IF(Input!F$4="GMH_EU",P2121,IF(Input!F$4="Skysuper",#REF!,IF(Input!F$4="SkyII",#REF!,IF(Input!F$4="XO-8000",#REF!, "FALSE")))))))</f>
        <v>00</v>
      </c>
      <c r="I2121" s="209">
        <f>IF(Input!F$4="GMH_OECC",K2121,IF(Input!F$4="GMH_XOEC",M2121,IF(Input!F$4="GMH_Korea",O2121,IF(Input!F$4="GMH_EU",Q2121,IF(Input!F$4="Skysuper",#REF!,IF(Input!F$4="SkyII",#REF!,IF(Input!F$4="XO-8000",#REF!, "FALSE")))))))</f>
        <v>0</v>
      </c>
      <c r="J2121" s="210" t="s">
        <v>10359</v>
      </c>
      <c r="K2121" s="268">
        <v>0</v>
      </c>
      <c r="L2121" s="270" t="s">
        <v>10359</v>
      </c>
      <c r="M2121" s="270">
        <v>0</v>
      </c>
      <c r="N2121" s="270" t="s">
        <v>10359</v>
      </c>
      <c r="O2121" s="270">
        <v>0</v>
      </c>
      <c r="P2121" s="270" t="s">
        <v>10359</v>
      </c>
      <c r="Q2121" s="270">
        <v>0</v>
      </c>
      <c r="R2121" s="74"/>
      <c r="S2121" s="75" t="str">
        <f t="shared" si="159"/>
        <v>0000</v>
      </c>
      <c r="T2121" s="75" t="str">
        <f t="shared" si="160"/>
        <v>00000000000000000000000000000000</v>
      </c>
      <c r="V2121" s="197"/>
      <c r="W2121" s="75">
        <f t="shared" si="161"/>
        <v>0</v>
      </c>
      <c r="AE2121" s="479"/>
    </row>
    <row r="2122" spans="1:31" s="75" customFormat="1" ht="13.5" x14ac:dyDescent="0.2">
      <c r="A2122" s="211">
        <v>2119</v>
      </c>
      <c r="B2122" s="212" t="s">
        <v>6600</v>
      </c>
      <c r="C2122" s="213" t="s">
        <v>6600</v>
      </c>
      <c r="D2122" s="213" t="s">
        <v>6600</v>
      </c>
      <c r="E2122" s="213" t="s">
        <v>6600</v>
      </c>
      <c r="F2122" s="213" t="s">
        <v>6600</v>
      </c>
      <c r="G2122" s="214" t="s">
        <v>6600</v>
      </c>
      <c r="H2122" s="208" t="str">
        <f>IF(Input!F$4="GMH_OECC",J2122,IF(Input!F$4="GMH_XOEC",L2122,IF(Input!F$4="GMH_Korea",N2122,IF(Input!F$4="GMH_EU",P2122,IF(Input!F$4="Skysuper",#REF!,IF(Input!F$4="SkyII",#REF!,IF(Input!F$4="XO-8000",#REF!, "FALSE")))))))</f>
        <v>00</v>
      </c>
      <c r="I2122" s="209">
        <f>IF(Input!F$4="GMH_OECC",K2122,IF(Input!F$4="GMH_XOEC",M2122,IF(Input!F$4="GMH_Korea",O2122,IF(Input!F$4="GMH_EU",Q2122,IF(Input!F$4="Skysuper",#REF!,IF(Input!F$4="SkyII",#REF!,IF(Input!F$4="XO-8000",#REF!, "FALSE")))))))</f>
        <v>0</v>
      </c>
      <c r="J2122" s="210" t="s">
        <v>10359</v>
      </c>
      <c r="K2122" s="268">
        <v>0</v>
      </c>
      <c r="L2122" s="270" t="s">
        <v>10359</v>
      </c>
      <c r="M2122" s="270">
        <v>0</v>
      </c>
      <c r="N2122" s="270" t="s">
        <v>10359</v>
      </c>
      <c r="O2122" s="270">
        <v>0</v>
      </c>
      <c r="P2122" s="270" t="s">
        <v>10359</v>
      </c>
      <c r="Q2122" s="270">
        <v>0</v>
      </c>
      <c r="R2122" s="74"/>
      <c r="S2122" s="75" t="str">
        <f t="shared" si="159"/>
        <v>0000</v>
      </c>
      <c r="T2122" s="75" t="str">
        <f t="shared" si="160"/>
        <v>00000000000000000000000000000000</v>
      </c>
      <c r="V2122" s="197"/>
      <c r="W2122" s="75">
        <f t="shared" si="161"/>
        <v>0</v>
      </c>
      <c r="AE2122" s="479"/>
    </row>
    <row r="2123" spans="1:31" s="75" customFormat="1" ht="13.5" x14ac:dyDescent="0.2">
      <c r="A2123" s="211">
        <v>2120</v>
      </c>
      <c r="B2123" s="212" t="s">
        <v>6600</v>
      </c>
      <c r="C2123" s="213" t="s">
        <v>6600</v>
      </c>
      <c r="D2123" s="213" t="s">
        <v>6600</v>
      </c>
      <c r="E2123" s="213" t="s">
        <v>6600</v>
      </c>
      <c r="F2123" s="213" t="s">
        <v>6600</v>
      </c>
      <c r="G2123" s="214" t="s">
        <v>6600</v>
      </c>
      <c r="H2123" s="208" t="str">
        <f>IF(Input!F$4="GMH_OECC",J2123,IF(Input!F$4="GMH_XOEC",L2123,IF(Input!F$4="GMH_Korea",N2123,IF(Input!F$4="GMH_EU",P2123,IF(Input!F$4="Skysuper",#REF!,IF(Input!F$4="SkyII",#REF!,IF(Input!F$4="XO-8000",#REF!, "FALSE")))))))</f>
        <v>00</v>
      </c>
      <c r="I2123" s="209">
        <f>IF(Input!F$4="GMH_OECC",K2123,IF(Input!F$4="GMH_XOEC",M2123,IF(Input!F$4="GMH_Korea",O2123,IF(Input!F$4="GMH_EU",Q2123,IF(Input!F$4="Skysuper",#REF!,IF(Input!F$4="SkyII",#REF!,IF(Input!F$4="XO-8000",#REF!, "FALSE")))))))</f>
        <v>0</v>
      </c>
      <c r="J2123" s="210" t="s">
        <v>10359</v>
      </c>
      <c r="K2123" s="268">
        <v>0</v>
      </c>
      <c r="L2123" s="270" t="s">
        <v>10359</v>
      </c>
      <c r="M2123" s="270">
        <v>0</v>
      </c>
      <c r="N2123" s="270" t="s">
        <v>10359</v>
      </c>
      <c r="O2123" s="270">
        <v>0</v>
      </c>
      <c r="P2123" s="270" t="s">
        <v>10359</v>
      </c>
      <c r="Q2123" s="270">
        <v>0</v>
      </c>
      <c r="R2123" s="74"/>
      <c r="S2123" s="75" t="str">
        <f t="shared" si="159"/>
        <v>0000</v>
      </c>
      <c r="T2123" s="75" t="str">
        <f t="shared" si="160"/>
        <v>00000000000000000000000000000000</v>
      </c>
      <c r="V2123" s="197"/>
      <c r="W2123" s="75">
        <f t="shared" si="161"/>
        <v>0</v>
      </c>
      <c r="AE2123" s="479"/>
    </row>
    <row r="2124" spans="1:31" s="75" customFormat="1" ht="13.5" x14ac:dyDescent="0.2">
      <c r="A2124" s="211">
        <v>2121</v>
      </c>
      <c r="B2124" s="212" t="s">
        <v>6600</v>
      </c>
      <c r="C2124" s="213" t="s">
        <v>6600</v>
      </c>
      <c r="D2124" s="213" t="s">
        <v>6600</v>
      </c>
      <c r="E2124" s="213" t="s">
        <v>6600</v>
      </c>
      <c r="F2124" s="213" t="s">
        <v>6600</v>
      </c>
      <c r="G2124" s="214" t="s">
        <v>6600</v>
      </c>
      <c r="H2124" s="208" t="str">
        <f>IF(Input!F$4="GMH_OECC",J2124,IF(Input!F$4="GMH_XOEC",L2124,IF(Input!F$4="GMH_Korea",N2124,IF(Input!F$4="GMH_EU",P2124,IF(Input!F$4="Skysuper",#REF!,IF(Input!F$4="SkyII",#REF!,IF(Input!F$4="XO-8000",#REF!, "FALSE")))))))</f>
        <v>00</v>
      </c>
      <c r="I2124" s="209">
        <f>IF(Input!F$4="GMH_OECC",K2124,IF(Input!F$4="GMH_XOEC",M2124,IF(Input!F$4="GMH_Korea",O2124,IF(Input!F$4="GMH_EU",Q2124,IF(Input!F$4="Skysuper",#REF!,IF(Input!F$4="SkyII",#REF!,IF(Input!F$4="XO-8000",#REF!, "FALSE")))))))</f>
        <v>0</v>
      </c>
      <c r="J2124" s="210" t="s">
        <v>10359</v>
      </c>
      <c r="K2124" s="268">
        <v>0</v>
      </c>
      <c r="L2124" s="270" t="s">
        <v>10359</v>
      </c>
      <c r="M2124" s="270">
        <v>0</v>
      </c>
      <c r="N2124" s="270" t="s">
        <v>10359</v>
      </c>
      <c r="O2124" s="270">
        <v>0</v>
      </c>
      <c r="P2124" s="270" t="s">
        <v>10359</v>
      </c>
      <c r="Q2124" s="270">
        <v>0</v>
      </c>
      <c r="R2124" s="74"/>
      <c r="S2124" s="75" t="str">
        <f t="shared" si="159"/>
        <v>0000</v>
      </c>
      <c r="T2124" s="75" t="str">
        <f t="shared" si="160"/>
        <v>00000000000000000000000000000000</v>
      </c>
      <c r="V2124" s="197"/>
      <c r="W2124" s="75">
        <f t="shared" si="161"/>
        <v>0</v>
      </c>
      <c r="AE2124" s="479"/>
    </row>
    <row r="2125" spans="1:31" s="75" customFormat="1" ht="13.5" x14ac:dyDescent="0.2">
      <c r="A2125" s="211">
        <v>2122</v>
      </c>
      <c r="B2125" s="212" t="s">
        <v>6600</v>
      </c>
      <c r="C2125" s="213" t="s">
        <v>6600</v>
      </c>
      <c r="D2125" s="213" t="s">
        <v>6600</v>
      </c>
      <c r="E2125" s="213" t="s">
        <v>6600</v>
      </c>
      <c r="F2125" s="213" t="s">
        <v>6600</v>
      </c>
      <c r="G2125" s="214" t="s">
        <v>6600</v>
      </c>
      <c r="H2125" s="208" t="str">
        <f>IF(Input!F$4="GMH_OECC",J2125,IF(Input!F$4="GMH_XOEC",L2125,IF(Input!F$4="GMH_Korea",N2125,IF(Input!F$4="GMH_EU",P2125,IF(Input!F$4="Skysuper",#REF!,IF(Input!F$4="SkyII",#REF!,IF(Input!F$4="XO-8000",#REF!, "FALSE")))))))</f>
        <v>00</v>
      </c>
      <c r="I2125" s="209">
        <f>IF(Input!F$4="GMH_OECC",K2125,IF(Input!F$4="GMH_XOEC",M2125,IF(Input!F$4="GMH_Korea",O2125,IF(Input!F$4="GMH_EU",Q2125,IF(Input!F$4="Skysuper",#REF!,IF(Input!F$4="SkyII",#REF!,IF(Input!F$4="XO-8000",#REF!, "FALSE")))))))</f>
        <v>0</v>
      </c>
      <c r="J2125" s="210" t="s">
        <v>10359</v>
      </c>
      <c r="K2125" s="268">
        <v>0</v>
      </c>
      <c r="L2125" s="270" t="s">
        <v>10359</v>
      </c>
      <c r="M2125" s="270">
        <v>0</v>
      </c>
      <c r="N2125" s="270" t="s">
        <v>10359</v>
      </c>
      <c r="O2125" s="270">
        <v>0</v>
      </c>
      <c r="P2125" s="270" t="s">
        <v>10359</v>
      </c>
      <c r="Q2125" s="270">
        <v>0</v>
      </c>
      <c r="R2125" s="74"/>
      <c r="S2125" s="75" t="str">
        <f t="shared" si="159"/>
        <v>0000</v>
      </c>
      <c r="T2125" s="75" t="str">
        <f t="shared" si="160"/>
        <v>00000000000000000000000000000000</v>
      </c>
      <c r="V2125" s="197"/>
      <c r="W2125" s="75">
        <f t="shared" si="161"/>
        <v>0</v>
      </c>
      <c r="AE2125" s="479"/>
    </row>
    <row r="2126" spans="1:31" s="75" customFormat="1" ht="13.5" x14ac:dyDescent="0.2">
      <c r="A2126" s="211">
        <v>2123</v>
      </c>
      <c r="B2126" s="212" t="s">
        <v>6600</v>
      </c>
      <c r="C2126" s="213" t="s">
        <v>6600</v>
      </c>
      <c r="D2126" s="213" t="s">
        <v>6600</v>
      </c>
      <c r="E2126" s="213" t="s">
        <v>6600</v>
      </c>
      <c r="F2126" s="213" t="s">
        <v>6600</v>
      </c>
      <c r="G2126" s="214" t="s">
        <v>6600</v>
      </c>
      <c r="H2126" s="208" t="str">
        <f>IF(Input!F$4="GMH_OECC",J2126,IF(Input!F$4="GMH_XOEC",L2126,IF(Input!F$4="GMH_Korea",N2126,IF(Input!F$4="GMH_EU",P2126,IF(Input!F$4="Skysuper",#REF!,IF(Input!F$4="SkyII",#REF!,IF(Input!F$4="XO-8000",#REF!, "FALSE")))))))</f>
        <v>00</v>
      </c>
      <c r="I2126" s="209">
        <f>IF(Input!F$4="GMH_OECC",K2126,IF(Input!F$4="GMH_XOEC",M2126,IF(Input!F$4="GMH_Korea",O2126,IF(Input!F$4="GMH_EU",Q2126,IF(Input!F$4="Skysuper",#REF!,IF(Input!F$4="SkyII",#REF!,IF(Input!F$4="XO-8000",#REF!, "FALSE")))))))</f>
        <v>0</v>
      </c>
      <c r="J2126" s="210" t="s">
        <v>10359</v>
      </c>
      <c r="K2126" s="268">
        <v>0</v>
      </c>
      <c r="L2126" s="270" t="s">
        <v>10359</v>
      </c>
      <c r="M2126" s="270">
        <v>0</v>
      </c>
      <c r="N2126" s="270" t="s">
        <v>10359</v>
      </c>
      <c r="O2126" s="270">
        <v>0</v>
      </c>
      <c r="P2126" s="270" t="s">
        <v>10359</v>
      </c>
      <c r="Q2126" s="270">
        <v>0</v>
      </c>
      <c r="R2126" s="74"/>
      <c r="S2126" s="75" t="str">
        <f t="shared" si="159"/>
        <v>0000</v>
      </c>
      <c r="T2126" s="75" t="str">
        <f t="shared" si="160"/>
        <v>00000000000000000000000000000000</v>
      </c>
      <c r="V2126" s="197"/>
      <c r="W2126" s="75">
        <f t="shared" si="161"/>
        <v>0</v>
      </c>
      <c r="AE2126" s="479"/>
    </row>
    <row r="2127" spans="1:31" s="75" customFormat="1" ht="13.5" x14ac:dyDescent="0.2">
      <c r="A2127" s="211">
        <v>2124</v>
      </c>
      <c r="B2127" s="212" t="s">
        <v>6600</v>
      </c>
      <c r="C2127" s="213" t="s">
        <v>6600</v>
      </c>
      <c r="D2127" s="213" t="s">
        <v>6600</v>
      </c>
      <c r="E2127" s="213" t="s">
        <v>6600</v>
      </c>
      <c r="F2127" s="213" t="s">
        <v>6600</v>
      </c>
      <c r="G2127" s="214" t="s">
        <v>6600</v>
      </c>
      <c r="H2127" s="208" t="str">
        <f>IF(Input!F$4="GMH_OECC",J2127,IF(Input!F$4="GMH_XOEC",L2127,IF(Input!F$4="GMH_Korea",N2127,IF(Input!F$4="GMH_EU",P2127,IF(Input!F$4="Skysuper",#REF!,IF(Input!F$4="SkyII",#REF!,IF(Input!F$4="XO-8000",#REF!, "FALSE")))))))</f>
        <v>00</v>
      </c>
      <c r="I2127" s="209">
        <f>IF(Input!F$4="GMH_OECC",K2127,IF(Input!F$4="GMH_XOEC",M2127,IF(Input!F$4="GMH_Korea",O2127,IF(Input!F$4="GMH_EU",Q2127,IF(Input!F$4="Skysuper",#REF!,IF(Input!F$4="SkyII",#REF!,IF(Input!F$4="XO-8000",#REF!, "FALSE")))))))</f>
        <v>0</v>
      </c>
      <c r="J2127" s="210" t="s">
        <v>10359</v>
      </c>
      <c r="K2127" s="268">
        <v>0</v>
      </c>
      <c r="L2127" s="270" t="s">
        <v>10359</v>
      </c>
      <c r="M2127" s="270">
        <v>0</v>
      </c>
      <c r="N2127" s="270" t="s">
        <v>10359</v>
      </c>
      <c r="O2127" s="270">
        <v>0</v>
      </c>
      <c r="P2127" s="270" t="s">
        <v>10359</v>
      </c>
      <c r="Q2127" s="270">
        <v>0</v>
      </c>
      <c r="R2127" s="74"/>
      <c r="S2127" s="75" t="str">
        <f t="shared" si="159"/>
        <v>0000</v>
      </c>
      <c r="T2127" s="75" t="str">
        <f t="shared" si="160"/>
        <v>00000000000000000000000000000000</v>
      </c>
      <c r="V2127" s="197"/>
      <c r="W2127" s="75">
        <f t="shared" si="161"/>
        <v>0</v>
      </c>
      <c r="AE2127" s="479"/>
    </row>
    <row r="2128" spans="1:31" s="75" customFormat="1" ht="13.5" x14ac:dyDescent="0.2">
      <c r="A2128" s="211">
        <v>2125</v>
      </c>
      <c r="B2128" s="212" t="s">
        <v>6600</v>
      </c>
      <c r="C2128" s="213" t="s">
        <v>6600</v>
      </c>
      <c r="D2128" s="213" t="s">
        <v>6600</v>
      </c>
      <c r="E2128" s="213" t="s">
        <v>6600</v>
      </c>
      <c r="F2128" s="213" t="s">
        <v>6600</v>
      </c>
      <c r="G2128" s="214" t="s">
        <v>6600</v>
      </c>
      <c r="H2128" s="208" t="str">
        <f>IF(Input!F$4="GMH_OECC",J2128,IF(Input!F$4="GMH_XOEC",L2128,IF(Input!F$4="GMH_Korea",N2128,IF(Input!F$4="GMH_EU",P2128,IF(Input!F$4="Skysuper",#REF!,IF(Input!F$4="SkyII",#REF!,IF(Input!F$4="XO-8000",#REF!, "FALSE")))))))</f>
        <v>00</v>
      </c>
      <c r="I2128" s="209">
        <f>IF(Input!F$4="GMH_OECC",K2128,IF(Input!F$4="GMH_XOEC",M2128,IF(Input!F$4="GMH_Korea",O2128,IF(Input!F$4="GMH_EU",Q2128,IF(Input!F$4="Skysuper",#REF!,IF(Input!F$4="SkyII",#REF!,IF(Input!F$4="XO-8000",#REF!, "FALSE")))))))</f>
        <v>0</v>
      </c>
      <c r="J2128" s="210" t="s">
        <v>10359</v>
      </c>
      <c r="K2128" s="268">
        <v>0</v>
      </c>
      <c r="L2128" s="270" t="s">
        <v>10359</v>
      </c>
      <c r="M2128" s="270">
        <v>0</v>
      </c>
      <c r="N2128" s="270" t="s">
        <v>10359</v>
      </c>
      <c r="O2128" s="270">
        <v>0</v>
      </c>
      <c r="P2128" s="270" t="s">
        <v>10359</v>
      </c>
      <c r="Q2128" s="270">
        <v>0</v>
      </c>
      <c r="R2128" s="74"/>
      <c r="S2128" s="75" t="str">
        <f t="shared" si="159"/>
        <v>0000</v>
      </c>
      <c r="T2128" s="75" t="str">
        <f t="shared" si="160"/>
        <v>00000000000000000000000000000000</v>
      </c>
      <c r="V2128" s="197"/>
      <c r="W2128" s="75">
        <f t="shared" si="161"/>
        <v>0</v>
      </c>
      <c r="AE2128" s="479"/>
    </row>
    <row r="2129" spans="1:31" s="75" customFormat="1" ht="13.5" x14ac:dyDescent="0.2">
      <c r="A2129" s="211">
        <v>2126</v>
      </c>
      <c r="B2129" s="212" t="s">
        <v>6600</v>
      </c>
      <c r="C2129" s="213" t="s">
        <v>6600</v>
      </c>
      <c r="D2129" s="213" t="s">
        <v>6600</v>
      </c>
      <c r="E2129" s="213" t="s">
        <v>6600</v>
      </c>
      <c r="F2129" s="213" t="s">
        <v>6600</v>
      </c>
      <c r="G2129" s="214" t="s">
        <v>6600</v>
      </c>
      <c r="H2129" s="208" t="str">
        <f>IF(Input!F$4="GMH_OECC",J2129,IF(Input!F$4="GMH_XOEC",L2129,IF(Input!F$4="GMH_Korea",N2129,IF(Input!F$4="GMH_EU",P2129,IF(Input!F$4="Skysuper",#REF!,IF(Input!F$4="SkyII",#REF!,IF(Input!F$4="XO-8000",#REF!, "FALSE")))))))</f>
        <v>00</v>
      </c>
      <c r="I2129" s="209">
        <f>IF(Input!F$4="GMH_OECC",K2129,IF(Input!F$4="GMH_XOEC",M2129,IF(Input!F$4="GMH_Korea",O2129,IF(Input!F$4="GMH_EU",Q2129,IF(Input!F$4="Skysuper",#REF!,IF(Input!F$4="SkyII",#REF!,IF(Input!F$4="XO-8000",#REF!, "FALSE")))))))</f>
        <v>0</v>
      </c>
      <c r="J2129" s="210" t="s">
        <v>10359</v>
      </c>
      <c r="K2129" s="268">
        <v>0</v>
      </c>
      <c r="L2129" s="270" t="s">
        <v>10359</v>
      </c>
      <c r="M2129" s="270">
        <v>0</v>
      </c>
      <c r="N2129" s="270" t="s">
        <v>10359</v>
      </c>
      <c r="O2129" s="270">
        <v>0</v>
      </c>
      <c r="P2129" s="270" t="s">
        <v>10359</v>
      </c>
      <c r="Q2129" s="270">
        <v>0</v>
      </c>
      <c r="R2129" s="74"/>
      <c r="S2129" s="75" t="str">
        <f t="shared" si="159"/>
        <v>0000</v>
      </c>
      <c r="T2129" s="75" t="str">
        <f t="shared" si="160"/>
        <v>00000000000000000000000000000000</v>
      </c>
      <c r="V2129" s="197"/>
      <c r="W2129" s="75">
        <f t="shared" si="161"/>
        <v>0</v>
      </c>
      <c r="AE2129" s="479"/>
    </row>
    <row r="2130" spans="1:31" s="75" customFormat="1" ht="13.5" x14ac:dyDescent="0.2">
      <c r="A2130" s="211">
        <v>2127</v>
      </c>
      <c r="B2130" s="212" t="s">
        <v>6600</v>
      </c>
      <c r="C2130" s="213" t="s">
        <v>6600</v>
      </c>
      <c r="D2130" s="213" t="s">
        <v>6600</v>
      </c>
      <c r="E2130" s="213" t="s">
        <v>6600</v>
      </c>
      <c r="F2130" s="213" t="s">
        <v>6600</v>
      </c>
      <c r="G2130" s="214" t="s">
        <v>6600</v>
      </c>
      <c r="H2130" s="208" t="str">
        <f>IF(Input!F$4="GMH_OECC",J2130,IF(Input!F$4="GMH_XOEC",L2130,IF(Input!F$4="GMH_Korea",N2130,IF(Input!F$4="GMH_EU",P2130,IF(Input!F$4="Skysuper",#REF!,IF(Input!F$4="SkyII",#REF!,IF(Input!F$4="XO-8000",#REF!, "FALSE")))))))</f>
        <v>00</v>
      </c>
      <c r="I2130" s="209">
        <f>IF(Input!F$4="GMH_OECC",K2130,IF(Input!F$4="GMH_XOEC",M2130,IF(Input!F$4="GMH_Korea",O2130,IF(Input!F$4="GMH_EU",Q2130,IF(Input!F$4="Skysuper",#REF!,IF(Input!F$4="SkyII",#REF!,IF(Input!F$4="XO-8000",#REF!, "FALSE")))))))</f>
        <v>0</v>
      </c>
      <c r="J2130" s="210" t="s">
        <v>10359</v>
      </c>
      <c r="K2130" s="268">
        <v>0</v>
      </c>
      <c r="L2130" s="270" t="s">
        <v>10359</v>
      </c>
      <c r="M2130" s="270">
        <v>0</v>
      </c>
      <c r="N2130" s="270" t="s">
        <v>10359</v>
      </c>
      <c r="O2130" s="270">
        <v>0</v>
      </c>
      <c r="P2130" s="270" t="s">
        <v>10359</v>
      </c>
      <c r="Q2130" s="270">
        <v>0</v>
      </c>
      <c r="R2130" s="74"/>
      <c r="S2130" s="75" t="str">
        <f t="shared" si="159"/>
        <v>0000</v>
      </c>
      <c r="T2130" s="75" t="str">
        <f t="shared" si="160"/>
        <v>00000000000000000000000000000000</v>
      </c>
      <c r="V2130" s="197"/>
      <c r="W2130" s="75">
        <f t="shared" si="161"/>
        <v>0</v>
      </c>
      <c r="AE2130" s="479"/>
    </row>
    <row r="2131" spans="1:31" s="75" customFormat="1" ht="13.5" x14ac:dyDescent="0.2">
      <c r="A2131" s="211">
        <v>2128</v>
      </c>
      <c r="B2131" s="212" t="s">
        <v>6600</v>
      </c>
      <c r="C2131" s="213" t="s">
        <v>6600</v>
      </c>
      <c r="D2131" s="213" t="s">
        <v>6600</v>
      </c>
      <c r="E2131" s="213" t="s">
        <v>6600</v>
      </c>
      <c r="F2131" s="213" t="s">
        <v>6600</v>
      </c>
      <c r="G2131" s="214" t="s">
        <v>6600</v>
      </c>
      <c r="H2131" s="208" t="str">
        <f>IF(Input!F$4="GMH_OECC",J2131,IF(Input!F$4="GMH_XOEC",L2131,IF(Input!F$4="GMH_Korea",N2131,IF(Input!F$4="GMH_EU",P2131,IF(Input!F$4="Skysuper",#REF!,IF(Input!F$4="SkyII",#REF!,IF(Input!F$4="XO-8000",#REF!, "FALSE")))))))</f>
        <v>00</v>
      </c>
      <c r="I2131" s="209">
        <f>IF(Input!F$4="GMH_OECC",K2131,IF(Input!F$4="GMH_XOEC",M2131,IF(Input!F$4="GMH_Korea",O2131,IF(Input!F$4="GMH_EU",Q2131,IF(Input!F$4="Skysuper",#REF!,IF(Input!F$4="SkyII",#REF!,IF(Input!F$4="XO-8000",#REF!, "FALSE")))))))</f>
        <v>0</v>
      </c>
      <c r="J2131" s="210" t="s">
        <v>10359</v>
      </c>
      <c r="K2131" s="268">
        <v>0</v>
      </c>
      <c r="L2131" s="270" t="s">
        <v>10359</v>
      </c>
      <c r="M2131" s="270">
        <v>0</v>
      </c>
      <c r="N2131" s="270" t="s">
        <v>10359</v>
      </c>
      <c r="O2131" s="270">
        <v>0</v>
      </c>
      <c r="P2131" s="270" t="s">
        <v>10359</v>
      </c>
      <c r="Q2131" s="270">
        <v>0</v>
      </c>
      <c r="R2131" s="74"/>
      <c r="S2131" s="75" t="str">
        <f t="shared" si="159"/>
        <v>0000</v>
      </c>
      <c r="T2131" s="75" t="str">
        <f t="shared" si="160"/>
        <v>00000000000000000000000000000000</v>
      </c>
      <c r="V2131" s="197"/>
      <c r="W2131" s="75">
        <f t="shared" si="161"/>
        <v>0</v>
      </c>
      <c r="AE2131" s="479"/>
    </row>
    <row r="2132" spans="1:31" s="75" customFormat="1" ht="13.5" x14ac:dyDescent="0.2">
      <c r="A2132" s="211">
        <v>2129</v>
      </c>
      <c r="B2132" s="212" t="s">
        <v>6600</v>
      </c>
      <c r="C2132" s="213" t="s">
        <v>6600</v>
      </c>
      <c r="D2132" s="213" t="s">
        <v>6600</v>
      </c>
      <c r="E2132" s="213" t="s">
        <v>6600</v>
      </c>
      <c r="F2132" s="213" t="s">
        <v>6600</v>
      </c>
      <c r="G2132" s="214" t="s">
        <v>6600</v>
      </c>
      <c r="H2132" s="208" t="str">
        <f>IF(Input!F$4="GMH_OECC",J2132,IF(Input!F$4="GMH_XOEC",L2132,IF(Input!F$4="GMH_Korea",N2132,IF(Input!F$4="GMH_EU",P2132,IF(Input!F$4="Skysuper",#REF!,IF(Input!F$4="SkyII",#REF!,IF(Input!F$4="XO-8000",#REF!, "FALSE")))))))</f>
        <v>00</v>
      </c>
      <c r="I2132" s="209">
        <f>IF(Input!F$4="GMH_OECC",K2132,IF(Input!F$4="GMH_XOEC",M2132,IF(Input!F$4="GMH_Korea",O2132,IF(Input!F$4="GMH_EU",Q2132,IF(Input!F$4="Skysuper",#REF!,IF(Input!F$4="SkyII",#REF!,IF(Input!F$4="XO-8000",#REF!, "FALSE")))))))</f>
        <v>0</v>
      </c>
      <c r="J2132" s="210" t="s">
        <v>10359</v>
      </c>
      <c r="K2132" s="268">
        <v>0</v>
      </c>
      <c r="L2132" s="270" t="s">
        <v>10359</v>
      </c>
      <c r="M2132" s="270">
        <v>0</v>
      </c>
      <c r="N2132" s="270" t="s">
        <v>10359</v>
      </c>
      <c r="O2132" s="270">
        <v>0</v>
      </c>
      <c r="P2132" s="270" t="s">
        <v>10359</v>
      </c>
      <c r="Q2132" s="270">
        <v>0</v>
      </c>
      <c r="R2132" s="74"/>
      <c r="S2132" s="75" t="str">
        <f t="shared" si="159"/>
        <v>0000</v>
      </c>
      <c r="T2132" s="75" t="str">
        <f t="shared" si="160"/>
        <v>00000000000000000000000000000000</v>
      </c>
      <c r="V2132" s="197"/>
      <c r="W2132" s="75">
        <f t="shared" si="161"/>
        <v>0</v>
      </c>
      <c r="AE2132" s="479"/>
    </row>
    <row r="2133" spans="1:31" s="75" customFormat="1" ht="13.5" x14ac:dyDescent="0.2">
      <c r="A2133" s="211">
        <v>2130</v>
      </c>
      <c r="B2133" s="212" t="s">
        <v>6600</v>
      </c>
      <c r="C2133" s="213" t="s">
        <v>6600</v>
      </c>
      <c r="D2133" s="213" t="s">
        <v>6600</v>
      </c>
      <c r="E2133" s="213" t="s">
        <v>6600</v>
      </c>
      <c r="F2133" s="213" t="s">
        <v>6600</v>
      </c>
      <c r="G2133" s="214" t="s">
        <v>6600</v>
      </c>
      <c r="H2133" s="208" t="str">
        <f>IF(Input!F$4="GMH_OECC",J2133,IF(Input!F$4="GMH_XOEC",L2133,IF(Input!F$4="GMH_Korea",N2133,IF(Input!F$4="GMH_EU",P2133,IF(Input!F$4="Skysuper",#REF!,IF(Input!F$4="SkyII",#REF!,IF(Input!F$4="XO-8000",#REF!, "FALSE")))))))</f>
        <v>00</v>
      </c>
      <c r="I2133" s="209">
        <f>IF(Input!F$4="GMH_OECC",K2133,IF(Input!F$4="GMH_XOEC",M2133,IF(Input!F$4="GMH_Korea",O2133,IF(Input!F$4="GMH_EU",Q2133,IF(Input!F$4="Skysuper",#REF!,IF(Input!F$4="SkyII",#REF!,IF(Input!F$4="XO-8000",#REF!, "FALSE")))))))</f>
        <v>0</v>
      </c>
      <c r="J2133" s="210" t="s">
        <v>10359</v>
      </c>
      <c r="K2133" s="268">
        <v>0</v>
      </c>
      <c r="L2133" s="270" t="s">
        <v>10359</v>
      </c>
      <c r="M2133" s="270">
        <v>0</v>
      </c>
      <c r="N2133" s="270" t="s">
        <v>10359</v>
      </c>
      <c r="O2133" s="270">
        <v>0</v>
      </c>
      <c r="P2133" s="270" t="s">
        <v>10359</v>
      </c>
      <c r="Q2133" s="270">
        <v>0</v>
      </c>
      <c r="R2133" s="74"/>
      <c r="S2133" s="75" t="str">
        <f t="shared" si="159"/>
        <v>0000</v>
      </c>
      <c r="T2133" s="75" t="str">
        <f t="shared" si="160"/>
        <v>00000000000000000000000000000000</v>
      </c>
      <c r="V2133" s="197"/>
      <c r="W2133" s="75">
        <f t="shared" si="161"/>
        <v>0</v>
      </c>
      <c r="AE2133" s="479"/>
    </row>
    <row r="2134" spans="1:31" s="75" customFormat="1" ht="13.5" x14ac:dyDescent="0.2">
      <c r="A2134" s="211">
        <v>2131</v>
      </c>
      <c r="B2134" s="212" t="s">
        <v>6600</v>
      </c>
      <c r="C2134" s="213" t="s">
        <v>6600</v>
      </c>
      <c r="D2134" s="213" t="s">
        <v>6600</v>
      </c>
      <c r="E2134" s="213" t="s">
        <v>6600</v>
      </c>
      <c r="F2134" s="213" t="s">
        <v>6600</v>
      </c>
      <c r="G2134" s="214" t="s">
        <v>6600</v>
      </c>
      <c r="H2134" s="208" t="str">
        <f>IF(Input!F$4="GMH_OECC",J2134,IF(Input!F$4="GMH_XOEC",L2134,IF(Input!F$4="GMH_Korea",N2134,IF(Input!F$4="GMH_EU",P2134,IF(Input!F$4="Skysuper",#REF!,IF(Input!F$4="SkyII",#REF!,IF(Input!F$4="XO-8000",#REF!, "FALSE")))))))</f>
        <v>00</v>
      </c>
      <c r="I2134" s="209">
        <f>IF(Input!F$4="GMH_OECC",K2134,IF(Input!F$4="GMH_XOEC",M2134,IF(Input!F$4="GMH_Korea",O2134,IF(Input!F$4="GMH_EU",Q2134,IF(Input!F$4="Skysuper",#REF!,IF(Input!F$4="SkyII",#REF!,IF(Input!F$4="XO-8000",#REF!, "FALSE")))))))</f>
        <v>0</v>
      </c>
      <c r="J2134" s="210" t="s">
        <v>10359</v>
      </c>
      <c r="K2134" s="268">
        <v>0</v>
      </c>
      <c r="L2134" s="270" t="s">
        <v>10359</v>
      </c>
      <c r="M2134" s="270">
        <v>0</v>
      </c>
      <c r="N2134" s="270" t="s">
        <v>10359</v>
      </c>
      <c r="O2134" s="270">
        <v>0</v>
      </c>
      <c r="P2134" s="270" t="s">
        <v>10359</v>
      </c>
      <c r="Q2134" s="270">
        <v>0</v>
      </c>
      <c r="R2134" s="74"/>
      <c r="S2134" s="75" t="str">
        <f t="shared" si="159"/>
        <v>0000</v>
      </c>
      <c r="T2134" s="75" t="str">
        <f t="shared" si="160"/>
        <v>00000000000000000000000000000000</v>
      </c>
      <c r="V2134" s="197"/>
      <c r="W2134" s="75">
        <f t="shared" si="161"/>
        <v>0</v>
      </c>
      <c r="AE2134" s="479"/>
    </row>
    <row r="2135" spans="1:31" s="75" customFormat="1" ht="13.5" x14ac:dyDescent="0.2">
      <c r="A2135" s="211">
        <v>2132</v>
      </c>
      <c r="B2135" s="212" t="s">
        <v>6600</v>
      </c>
      <c r="C2135" s="213" t="s">
        <v>6600</v>
      </c>
      <c r="D2135" s="213" t="s">
        <v>6600</v>
      </c>
      <c r="E2135" s="213" t="s">
        <v>6600</v>
      </c>
      <c r="F2135" s="213" t="s">
        <v>6600</v>
      </c>
      <c r="G2135" s="214" t="s">
        <v>6600</v>
      </c>
      <c r="H2135" s="208" t="str">
        <f>IF(Input!F$4="GMH_OECC",J2135,IF(Input!F$4="GMH_XOEC",L2135,IF(Input!F$4="GMH_Korea",N2135,IF(Input!F$4="GMH_EU",P2135,IF(Input!F$4="Skysuper",#REF!,IF(Input!F$4="SkyII",#REF!,IF(Input!F$4="XO-8000",#REF!, "FALSE")))))))</f>
        <v>00</v>
      </c>
      <c r="I2135" s="209">
        <f>IF(Input!F$4="GMH_OECC",K2135,IF(Input!F$4="GMH_XOEC",M2135,IF(Input!F$4="GMH_Korea",O2135,IF(Input!F$4="GMH_EU",Q2135,IF(Input!F$4="Skysuper",#REF!,IF(Input!F$4="SkyII",#REF!,IF(Input!F$4="XO-8000",#REF!, "FALSE")))))))</f>
        <v>0</v>
      </c>
      <c r="J2135" s="210" t="s">
        <v>10359</v>
      </c>
      <c r="K2135" s="268">
        <v>0</v>
      </c>
      <c r="L2135" s="270" t="s">
        <v>10359</v>
      </c>
      <c r="M2135" s="270">
        <v>0</v>
      </c>
      <c r="N2135" s="270" t="s">
        <v>10359</v>
      </c>
      <c r="O2135" s="270">
        <v>0</v>
      </c>
      <c r="P2135" s="270" t="s">
        <v>10359</v>
      </c>
      <c r="Q2135" s="270">
        <v>0</v>
      </c>
      <c r="R2135" s="74"/>
      <c r="S2135" s="75" t="str">
        <f t="shared" si="159"/>
        <v>0000</v>
      </c>
      <c r="T2135" s="75" t="str">
        <f t="shared" si="160"/>
        <v>00000000000000000000000000000000</v>
      </c>
      <c r="V2135" s="197"/>
      <c r="W2135" s="75">
        <f t="shared" si="161"/>
        <v>0</v>
      </c>
      <c r="AE2135" s="479"/>
    </row>
    <row r="2136" spans="1:31" s="75" customFormat="1" ht="13.5" x14ac:dyDescent="0.2">
      <c r="A2136" s="211">
        <v>2133</v>
      </c>
      <c r="B2136" s="212" t="s">
        <v>6600</v>
      </c>
      <c r="C2136" s="213" t="s">
        <v>6600</v>
      </c>
      <c r="D2136" s="213" t="s">
        <v>6600</v>
      </c>
      <c r="E2136" s="213" t="s">
        <v>6600</v>
      </c>
      <c r="F2136" s="213" t="s">
        <v>6600</v>
      </c>
      <c r="G2136" s="214" t="s">
        <v>6600</v>
      </c>
      <c r="H2136" s="208" t="str">
        <f>IF(Input!F$4="GMH_OECC",J2136,IF(Input!F$4="GMH_XOEC",L2136,IF(Input!F$4="GMH_Korea",N2136,IF(Input!F$4="GMH_EU",P2136,IF(Input!F$4="Skysuper",#REF!,IF(Input!F$4="SkyII",#REF!,IF(Input!F$4="XO-8000",#REF!, "FALSE")))))))</f>
        <v>00</v>
      </c>
      <c r="I2136" s="209">
        <f>IF(Input!F$4="GMH_OECC",K2136,IF(Input!F$4="GMH_XOEC",M2136,IF(Input!F$4="GMH_Korea",O2136,IF(Input!F$4="GMH_EU",Q2136,IF(Input!F$4="Skysuper",#REF!,IF(Input!F$4="SkyII",#REF!,IF(Input!F$4="XO-8000",#REF!, "FALSE")))))))</f>
        <v>0</v>
      </c>
      <c r="J2136" s="210" t="s">
        <v>10359</v>
      </c>
      <c r="K2136" s="268">
        <v>0</v>
      </c>
      <c r="L2136" s="270" t="s">
        <v>10359</v>
      </c>
      <c r="M2136" s="270">
        <v>0</v>
      </c>
      <c r="N2136" s="270" t="s">
        <v>10359</v>
      </c>
      <c r="O2136" s="270">
        <v>0</v>
      </c>
      <c r="P2136" s="270" t="s">
        <v>10359</v>
      </c>
      <c r="Q2136" s="270">
        <v>0</v>
      </c>
      <c r="R2136" s="74"/>
      <c r="S2136" s="75" t="str">
        <f t="shared" si="159"/>
        <v>0000</v>
      </c>
      <c r="T2136" s="75" t="str">
        <f t="shared" si="160"/>
        <v>00000000000000000000000000000000</v>
      </c>
      <c r="V2136" s="197"/>
      <c r="W2136" s="75">
        <f t="shared" si="161"/>
        <v>0</v>
      </c>
      <c r="AE2136" s="479"/>
    </row>
    <row r="2137" spans="1:31" s="75" customFormat="1" ht="13.5" x14ac:dyDescent="0.2">
      <c r="A2137" s="211">
        <v>2134</v>
      </c>
      <c r="B2137" s="212" t="s">
        <v>6600</v>
      </c>
      <c r="C2137" s="213" t="s">
        <v>6600</v>
      </c>
      <c r="D2137" s="213" t="s">
        <v>6600</v>
      </c>
      <c r="E2137" s="213" t="s">
        <v>6600</v>
      </c>
      <c r="F2137" s="213" t="s">
        <v>6600</v>
      </c>
      <c r="G2137" s="214" t="s">
        <v>6600</v>
      </c>
      <c r="H2137" s="208" t="str">
        <f>IF(Input!F$4="GMH_OECC",J2137,IF(Input!F$4="GMH_XOEC",L2137,IF(Input!F$4="GMH_Korea",N2137,IF(Input!F$4="GMH_EU",P2137,IF(Input!F$4="Skysuper",#REF!,IF(Input!F$4="SkyII",#REF!,IF(Input!F$4="XO-8000",#REF!, "FALSE")))))))</f>
        <v>00</v>
      </c>
      <c r="I2137" s="209">
        <f>IF(Input!F$4="GMH_OECC",K2137,IF(Input!F$4="GMH_XOEC",M2137,IF(Input!F$4="GMH_Korea",O2137,IF(Input!F$4="GMH_EU",Q2137,IF(Input!F$4="Skysuper",#REF!,IF(Input!F$4="SkyII",#REF!,IF(Input!F$4="XO-8000",#REF!, "FALSE")))))))</f>
        <v>0</v>
      </c>
      <c r="J2137" s="210" t="s">
        <v>10359</v>
      </c>
      <c r="K2137" s="268">
        <v>0</v>
      </c>
      <c r="L2137" s="270" t="s">
        <v>10359</v>
      </c>
      <c r="M2137" s="270">
        <v>0</v>
      </c>
      <c r="N2137" s="270" t="s">
        <v>10359</v>
      </c>
      <c r="O2137" s="270">
        <v>0</v>
      </c>
      <c r="P2137" s="270" t="s">
        <v>10359</v>
      </c>
      <c r="Q2137" s="270">
        <v>0</v>
      </c>
      <c r="R2137" s="74"/>
      <c r="S2137" s="75" t="str">
        <f t="shared" si="159"/>
        <v>0000</v>
      </c>
      <c r="T2137" s="75" t="str">
        <f t="shared" si="160"/>
        <v>00000000000000000000000000000000</v>
      </c>
      <c r="V2137" s="197"/>
      <c r="W2137" s="75">
        <f t="shared" si="161"/>
        <v>0</v>
      </c>
      <c r="AE2137" s="479"/>
    </row>
    <row r="2138" spans="1:31" s="75" customFormat="1" ht="13.5" x14ac:dyDescent="0.2">
      <c r="A2138" s="211">
        <v>2135</v>
      </c>
      <c r="B2138" s="212" t="s">
        <v>6600</v>
      </c>
      <c r="C2138" s="213" t="s">
        <v>6600</v>
      </c>
      <c r="D2138" s="213" t="s">
        <v>6600</v>
      </c>
      <c r="E2138" s="213" t="s">
        <v>6600</v>
      </c>
      <c r="F2138" s="213" t="s">
        <v>6600</v>
      </c>
      <c r="G2138" s="214" t="s">
        <v>6600</v>
      </c>
      <c r="H2138" s="208" t="str">
        <f>IF(Input!F$4="GMH_OECC",J2138,IF(Input!F$4="GMH_XOEC",L2138,IF(Input!F$4="GMH_Korea",N2138,IF(Input!F$4="GMH_EU",P2138,IF(Input!F$4="Skysuper",#REF!,IF(Input!F$4="SkyII",#REF!,IF(Input!F$4="XO-8000",#REF!, "FALSE")))))))</f>
        <v>00</v>
      </c>
      <c r="I2138" s="209">
        <f>IF(Input!F$4="GMH_OECC",K2138,IF(Input!F$4="GMH_XOEC",M2138,IF(Input!F$4="GMH_Korea",O2138,IF(Input!F$4="GMH_EU",Q2138,IF(Input!F$4="Skysuper",#REF!,IF(Input!F$4="SkyII",#REF!,IF(Input!F$4="XO-8000",#REF!, "FALSE")))))))</f>
        <v>0</v>
      </c>
      <c r="J2138" s="210" t="s">
        <v>10359</v>
      </c>
      <c r="K2138" s="268">
        <v>0</v>
      </c>
      <c r="L2138" s="270" t="s">
        <v>10359</v>
      </c>
      <c r="M2138" s="270">
        <v>0</v>
      </c>
      <c r="N2138" s="270" t="s">
        <v>10359</v>
      </c>
      <c r="O2138" s="270">
        <v>0</v>
      </c>
      <c r="P2138" s="270" t="s">
        <v>10359</v>
      </c>
      <c r="Q2138" s="270">
        <v>0</v>
      </c>
      <c r="R2138" s="74"/>
      <c r="S2138" s="75" t="str">
        <f t="shared" si="159"/>
        <v>0000</v>
      </c>
      <c r="T2138" s="75" t="str">
        <f t="shared" si="160"/>
        <v>00000000000000000000000000000000</v>
      </c>
      <c r="V2138" s="197"/>
      <c r="W2138" s="75">
        <f t="shared" si="161"/>
        <v>0</v>
      </c>
      <c r="AE2138" s="479"/>
    </row>
    <row r="2139" spans="1:31" s="75" customFormat="1" ht="13.5" x14ac:dyDescent="0.2">
      <c r="A2139" s="211">
        <v>2136</v>
      </c>
      <c r="B2139" s="212" t="s">
        <v>6600</v>
      </c>
      <c r="C2139" s="213" t="s">
        <v>6600</v>
      </c>
      <c r="D2139" s="213" t="s">
        <v>6600</v>
      </c>
      <c r="E2139" s="213" t="s">
        <v>6600</v>
      </c>
      <c r="F2139" s="213" t="s">
        <v>6600</v>
      </c>
      <c r="G2139" s="214" t="s">
        <v>6600</v>
      </c>
      <c r="H2139" s="208" t="str">
        <f>IF(Input!F$4="GMH_OECC",J2139,IF(Input!F$4="GMH_XOEC",L2139,IF(Input!F$4="GMH_Korea",N2139,IF(Input!F$4="GMH_EU",P2139,IF(Input!F$4="Skysuper",#REF!,IF(Input!F$4="SkyII",#REF!,IF(Input!F$4="XO-8000",#REF!, "FALSE")))))))</f>
        <v>00</v>
      </c>
      <c r="I2139" s="209">
        <f>IF(Input!F$4="GMH_OECC",K2139,IF(Input!F$4="GMH_XOEC",M2139,IF(Input!F$4="GMH_Korea",O2139,IF(Input!F$4="GMH_EU",Q2139,IF(Input!F$4="Skysuper",#REF!,IF(Input!F$4="SkyII",#REF!,IF(Input!F$4="XO-8000",#REF!, "FALSE")))))))</f>
        <v>0</v>
      </c>
      <c r="J2139" s="210" t="s">
        <v>10359</v>
      </c>
      <c r="K2139" s="268">
        <v>0</v>
      </c>
      <c r="L2139" s="270" t="s">
        <v>10359</v>
      </c>
      <c r="M2139" s="270">
        <v>0</v>
      </c>
      <c r="N2139" s="270" t="s">
        <v>10359</v>
      </c>
      <c r="O2139" s="270">
        <v>0</v>
      </c>
      <c r="P2139" s="270" t="s">
        <v>10359</v>
      </c>
      <c r="Q2139" s="270">
        <v>0</v>
      </c>
      <c r="R2139" s="74"/>
      <c r="S2139" s="75" t="str">
        <f t="shared" si="159"/>
        <v>0000</v>
      </c>
      <c r="T2139" s="75" t="str">
        <f t="shared" si="160"/>
        <v>00000000000000000000000000000000</v>
      </c>
      <c r="V2139" s="197"/>
      <c r="W2139" s="75">
        <f t="shared" si="161"/>
        <v>0</v>
      </c>
      <c r="AE2139" s="479"/>
    </row>
    <row r="2140" spans="1:31" s="75" customFormat="1" ht="13.5" x14ac:dyDescent="0.2">
      <c r="A2140" s="211">
        <v>2137</v>
      </c>
      <c r="B2140" s="212" t="s">
        <v>6600</v>
      </c>
      <c r="C2140" s="213" t="s">
        <v>6600</v>
      </c>
      <c r="D2140" s="213" t="s">
        <v>6600</v>
      </c>
      <c r="E2140" s="213" t="s">
        <v>6600</v>
      </c>
      <c r="F2140" s="213" t="s">
        <v>6600</v>
      </c>
      <c r="G2140" s="214" t="s">
        <v>6600</v>
      </c>
      <c r="H2140" s="208" t="str">
        <f>IF(Input!F$4="GMH_OECC",J2140,IF(Input!F$4="GMH_XOEC",L2140,IF(Input!F$4="GMH_Korea",N2140,IF(Input!F$4="GMH_EU",P2140,IF(Input!F$4="Skysuper",#REF!,IF(Input!F$4="SkyII",#REF!,IF(Input!F$4="XO-8000",#REF!, "FALSE")))))))</f>
        <v>00</v>
      </c>
      <c r="I2140" s="209">
        <f>IF(Input!F$4="GMH_OECC",K2140,IF(Input!F$4="GMH_XOEC",M2140,IF(Input!F$4="GMH_Korea",O2140,IF(Input!F$4="GMH_EU",Q2140,IF(Input!F$4="Skysuper",#REF!,IF(Input!F$4="SkyII",#REF!,IF(Input!F$4="XO-8000",#REF!, "FALSE")))))))</f>
        <v>0</v>
      </c>
      <c r="J2140" s="210" t="s">
        <v>10359</v>
      </c>
      <c r="K2140" s="268">
        <v>0</v>
      </c>
      <c r="L2140" s="270" t="s">
        <v>10359</v>
      </c>
      <c r="M2140" s="270">
        <v>0</v>
      </c>
      <c r="N2140" s="270" t="s">
        <v>10359</v>
      </c>
      <c r="O2140" s="270">
        <v>0</v>
      </c>
      <c r="P2140" s="270" t="s">
        <v>10359</v>
      </c>
      <c r="Q2140" s="270">
        <v>0</v>
      </c>
      <c r="R2140" s="74"/>
      <c r="S2140" s="75" t="str">
        <f t="shared" si="159"/>
        <v>0000</v>
      </c>
      <c r="T2140" s="75" t="str">
        <f t="shared" si="160"/>
        <v>00000000000000000000000000000000</v>
      </c>
      <c r="V2140" s="197"/>
      <c r="W2140" s="75">
        <f t="shared" si="161"/>
        <v>0</v>
      </c>
      <c r="AE2140" s="479"/>
    </row>
    <row r="2141" spans="1:31" s="75" customFormat="1" ht="13.5" x14ac:dyDescent="0.2">
      <c r="A2141" s="211">
        <v>2138</v>
      </c>
      <c r="B2141" s="212" t="s">
        <v>6600</v>
      </c>
      <c r="C2141" s="213" t="s">
        <v>6600</v>
      </c>
      <c r="D2141" s="213" t="s">
        <v>6600</v>
      </c>
      <c r="E2141" s="213" t="s">
        <v>6600</v>
      </c>
      <c r="F2141" s="213" t="s">
        <v>6600</v>
      </c>
      <c r="G2141" s="214" t="s">
        <v>6600</v>
      </c>
      <c r="H2141" s="208" t="str">
        <f>IF(Input!F$4="GMH_OECC",J2141,IF(Input!F$4="GMH_XOEC",L2141,IF(Input!F$4="GMH_Korea",N2141,IF(Input!F$4="GMH_EU",P2141,IF(Input!F$4="Skysuper",#REF!,IF(Input!F$4="SkyII",#REF!,IF(Input!F$4="XO-8000",#REF!, "FALSE")))))))</f>
        <v>00</v>
      </c>
      <c r="I2141" s="209">
        <f>IF(Input!F$4="GMH_OECC",K2141,IF(Input!F$4="GMH_XOEC",M2141,IF(Input!F$4="GMH_Korea",O2141,IF(Input!F$4="GMH_EU",Q2141,IF(Input!F$4="Skysuper",#REF!,IF(Input!F$4="SkyII",#REF!,IF(Input!F$4="XO-8000",#REF!, "FALSE")))))))</f>
        <v>0</v>
      </c>
      <c r="J2141" s="210" t="s">
        <v>10359</v>
      </c>
      <c r="K2141" s="268">
        <v>0</v>
      </c>
      <c r="L2141" s="270" t="s">
        <v>10359</v>
      </c>
      <c r="M2141" s="270">
        <v>0</v>
      </c>
      <c r="N2141" s="270" t="s">
        <v>10359</v>
      </c>
      <c r="O2141" s="270">
        <v>0</v>
      </c>
      <c r="P2141" s="270" t="s">
        <v>10359</v>
      </c>
      <c r="Q2141" s="270">
        <v>0</v>
      </c>
      <c r="R2141" s="74"/>
      <c r="S2141" s="75" t="str">
        <f t="shared" si="159"/>
        <v>0000</v>
      </c>
      <c r="T2141" s="75" t="str">
        <f t="shared" si="160"/>
        <v>00000000000000000000000000000000</v>
      </c>
      <c r="V2141" s="197"/>
      <c r="W2141" s="75">
        <f t="shared" si="161"/>
        <v>0</v>
      </c>
      <c r="AE2141" s="479"/>
    </row>
    <row r="2142" spans="1:31" s="75" customFormat="1" ht="13.5" x14ac:dyDescent="0.2">
      <c r="A2142" s="211">
        <v>2139</v>
      </c>
      <c r="B2142" s="212" t="s">
        <v>6600</v>
      </c>
      <c r="C2142" s="213" t="s">
        <v>6600</v>
      </c>
      <c r="D2142" s="213" t="s">
        <v>6600</v>
      </c>
      <c r="E2142" s="213" t="s">
        <v>6600</v>
      </c>
      <c r="F2142" s="213" t="s">
        <v>6600</v>
      </c>
      <c r="G2142" s="214" t="s">
        <v>6600</v>
      </c>
      <c r="H2142" s="208" t="str">
        <f>IF(Input!F$4="GMH_OECC",J2142,IF(Input!F$4="GMH_XOEC",L2142,IF(Input!F$4="GMH_Korea",N2142,IF(Input!F$4="GMH_EU",P2142,IF(Input!F$4="Skysuper",#REF!,IF(Input!F$4="SkyII",#REF!,IF(Input!F$4="XO-8000",#REF!, "FALSE")))))))</f>
        <v>00</v>
      </c>
      <c r="I2142" s="209">
        <f>IF(Input!F$4="GMH_OECC",K2142,IF(Input!F$4="GMH_XOEC",M2142,IF(Input!F$4="GMH_Korea",O2142,IF(Input!F$4="GMH_EU",Q2142,IF(Input!F$4="Skysuper",#REF!,IF(Input!F$4="SkyII",#REF!,IF(Input!F$4="XO-8000",#REF!, "FALSE")))))))</f>
        <v>0</v>
      </c>
      <c r="J2142" s="210" t="s">
        <v>10359</v>
      </c>
      <c r="K2142" s="268">
        <v>0</v>
      </c>
      <c r="L2142" s="270" t="s">
        <v>10359</v>
      </c>
      <c r="M2142" s="270">
        <v>0</v>
      </c>
      <c r="N2142" s="270" t="s">
        <v>10359</v>
      </c>
      <c r="O2142" s="270">
        <v>0</v>
      </c>
      <c r="P2142" s="270" t="s">
        <v>10359</v>
      </c>
      <c r="Q2142" s="270">
        <v>0</v>
      </c>
      <c r="R2142" s="74"/>
      <c r="S2142" s="75" t="str">
        <f t="shared" si="159"/>
        <v>0000</v>
      </c>
      <c r="T2142" s="75" t="str">
        <f t="shared" si="160"/>
        <v>00000000000000000000000000000000</v>
      </c>
      <c r="V2142" s="197"/>
      <c r="W2142" s="75">
        <f t="shared" si="161"/>
        <v>0</v>
      </c>
      <c r="AE2142" s="479"/>
    </row>
    <row r="2143" spans="1:31" s="75" customFormat="1" ht="13.5" x14ac:dyDescent="0.2">
      <c r="A2143" s="211">
        <v>2140</v>
      </c>
      <c r="B2143" s="212" t="s">
        <v>6600</v>
      </c>
      <c r="C2143" s="213" t="s">
        <v>6600</v>
      </c>
      <c r="D2143" s="213" t="s">
        <v>6600</v>
      </c>
      <c r="E2143" s="213" t="s">
        <v>6600</v>
      </c>
      <c r="F2143" s="213" t="s">
        <v>6600</v>
      </c>
      <c r="G2143" s="214" t="s">
        <v>6600</v>
      </c>
      <c r="H2143" s="208" t="str">
        <f>IF(Input!F$4="GMH_OECC",J2143,IF(Input!F$4="GMH_XOEC",L2143,IF(Input!F$4="GMH_Korea",N2143,IF(Input!F$4="GMH_EU",P2143,IF(Input!F$4="Skysuper",#REF!,IF(Input!F$4="SkyII",#REF!,IF(Input!F$4="XO-8000",#REF!, "FALSE")))))))</f>
        <v>00</v>
      </c>
      <c r="I2143" s="209">
        <f>IF(Input!F$4="GMH_OECC",K2143,IF(Input!F$4="GMH_XOEC",M2143,IF(Input!F$4="GMH_Korea",O2143,IF(Input!F$4="GMH_EU",Q2143,IF(Input!F$4="Skysuper",#REF!,IF(Input!F$4="SkyII",#REF!,IF(Input!F$4="XO-8000",#REF!, "FALSE")))))))</f>
        <v>0</v>
      </c>
      <c r="J2143" s="210" t="s">
        <v>10359</v>
      </c>
      <c r="K2143" s="268">
        <v>0</v>
      </c>
      <c r="L2143" s="270" t="s">
        <v>10359</v>
      </c>
      <c r="M2143" s="270">
        <v>0</v>
      </c>
      <c r="N2143" s="270" t="s">
        <v>10359</v>
      </c>
      <c r="O2143" s="270">
        <v>0</v>
      </c>
      <c r="P2143" s="270" t="s">
        <v>10359</v>
      </c>
      <c r="Q2143" s="270">
        <v>0</v>
      </c>
      <c r="R2143" s="74"/>
      <c r="S2143" s="75" t="str">
        <f t="shared" si="159"/>
        <v>0000</v>
      </c>
      <c r="T2143" s="75" t="str">
        <f t="shared" si="160"/>
        <v>00000000000000000000000000000000</v>
      </c>
      <c r="V2143" s="197"/>
      <c r="W2143" s="75">
        <f t="shared" si="161"/>
        <v>0</v>
      </c>
      <c r="AE2143" s="479"/>
    </row>
    <row r="2144" spans="1:31" s="75" customFormat="1" ht="13.5" x14ac:dyDescent="0.2">
      <c r="A2144" s="211">
        <v>2141</v>
      </c>
      <c r="B2144" s="212" t="s">
        <v>6600</v>
      </c>
      <c r="C2144" s="213" t="s">
        <v>6600</v>
      </c>
      <c r="D2144" s="213" t="s">
        <v>6600</v>
      </c>
      <c r="E2144" s="213" t="s">
        <v>6600</v>
      </c>
      <c r="F2144" s="213" t="s">
        <v>6600</v>
      </c>
      <c r="G2144" s="214" t="s">
        <v>6600</v>
      </c>
      <c r="H2144" s="208" t="str">
        <f>IF(Input!F$4="GMH_OECC",J2144,IF(Input!F$4="GMH_XOEC",L2144,IF(Input!F$4="GMH_Korea",N2144,IF(Input!F$4="GMH_EU",P2144,IF(Input!F$4="Skysuper",#REF!,IF(Input!F$4="SkyII",#REF!,IF(Input!F$4="XO-8000",#REF!, "FALSE")))))))</f>
        <v>00</v>
      </c>
      <c r="I2144" s="209">
        <f>IF(Input!F$4="GMH_OECC",K2144,IF(Input!F$4="GMH_XOEC",M2144,IF(Input!F$4="GMH_Korea",O2144,IF(Input!F$4="GMH_EU",Q2144,IF(Input!F$4="Skysuper",#REF!,IF(Input!F$4="SkyII",#REF!,IF(Input!F$4="XO-8000",#REF!, "FALSE")))))))</f>
        <v>0</v>
      </c>
      <c r="J2144" s="210" t="s">
        <v>10359</v>
      </c>
      <c r="K2144" s="268">
        <v>0</v>
      </c>
      <c r="L2144" s="270" t="s">
        <v>10359</v>
      </c>
      <c r="M2144" s="270">
        <v>0</v>
      </c>
      <c r="N2144" s="270" t="s">
        <v>10359</v>
      </c>
      <c r="O2144" s="270">
        <v>0</v>
      </c>
      <c r="P2144" s="270" t="s">
        <v>10359</v>
      </c>
      <c r="Q2144" s="270">
        <v>0</v>
      </c>
      <c r="R2144" s="74"/>
      <c r="S2144" s="75" t="str">
        <f t="shared" si="159"/>
        <v>0000</v>
      </c>
      <c r="T2144" s="75" t="str">
        <f t="shared" si="160"/>
        <v>00000000000000000000000000000000</v>
      </c>
      <c r="V2144" s="197"/>
      <c r="W2144" s="75">
        <f t="shared" si="161"/>
        <v>0</v>
      </c>
      <c r="AE2144" s="479"/>
    </row>
    <row r="2145" spans="1:31" s="75" customFormat="1" ht="13.5" x14ac:dyDescent="0.2">
      <c r="A2145" s="211">
        <v>2142</v>
      </c>
      <c r="B2145" s="212" t="s">
        <v>6600</v>
      </c>
      <c r="C2145" s="213" t="s">
        <v>6600</v>
      </c>
      <c r="D2145" s="213" t="s">
        <v>6600</v>
      </c>
      <c r="E2145" s="213" t="s">
        <v>6600</v>
      </c>
      <c r="F2145" s="213" t="s">
        <v>6600</v>
      </c>
      <c r="G2145" s="214" t="s">
        <v>6600</v>
      </c>
      <c r="H2145" s="208" t="str">
        <f>IF(Input!F$4="GMH_OECC",J2145,IF(Input!F$4="GMH_XOEC",L2145,IF(Input!F$4="GMH_Korea",N2145,IF(Input!F$4="GMH_EU",P2145,IF(Input!F$4="Skysuper",#REF!,IF(Input!F$4="SkyII",#REF!,IF(Input!F$4="XO-8000",#REF!, "FALSE")))))))</f>
        <v>00</v>
      </c>
      <c r="I2145" s="209">
        <f>IF(Input!F$4="GMH_OECC",K2145,IF(Input!F$4="GMH_XOEC",M2145,IF(Input!F$4="GMH_Korea",O2145,IF(Input!F$4="GMH_EU",Q2145,IF(Input!F$4="Skysuper",#REF!,IF(Input!F$4="SkyII",#REF!,IF(Input!F$4="XO-8000",#REF!, "FALSE")))))))</f>
        <v>0</v>
      </c>
      <c r="J2145" s="210" t="s">
        <v>10359</v>
      </c>
      <c r="K2145" s="268">
        <v>0</v>
      </c>
      <c r="L2145" s="270" t="s">
        <v>10359</v>
      </c>
      <c r="M2145" s="270">
        <v>0</v>
      </c>
      <c r="N2145" s="270" t="s">
        <v>10359</v>
      </c>
      <c r="O2145" s="270">
        <v>0</v>
      </c>
      <c r="P2145" s="270" t="s">
        <v>10359</v>
      </c>
      <c r="Q2145" s="270">
        <v>0</v>
      </c>
      <c r="R2145" s="74"/>
      <c r="S2145" s="75" t="str">
        <f t="shared" si="159"/>
        <v>0000</v>
      </c>
      <c r="T2145" s="75" t="str">
        <f t="shared" si="160"/>
        <v>00000000000000000000000000000000</v>
      </c>
      <c r="V2145" s="197"/>
      <c r="W2145" s="75">
        <f t="shared" si="161"/>
        <v>0</v>
      </c>
      <c r="AE2145" s="479"/>
    </row>
    <row r="2146" spans="1:31" s="75" customFormat="1" ht="13.5" x14ac:dyDescent="0.2">
      <c r="A2146" s="211">
        <v>2143</v>
      </c>
      <c r="B2146" s="212" t="s">
        <v>6600</v>
      </c>
      <c r="C2146" s="213" t="s">
        <v>6600</v>
      </c>
      <c r="D2146" s="213" t="s">
        <v>6600</v>
      </c>
      <c r="E2146" s="213" t="s">
        <v>6600</v>
      </c>
      <c r="F2146" s="213" t="s">
        <v>6600</v>
      </c>
      <c r="G2146" s="214" t="s">
        <v>6600</v>
      </c>
      <c r="H2146" s="208" t="str">
        <f>IF(Input!F$4="GMH_OECC",J2146,IF(Input!F$4="GMH_XOEC",L2146,IF(Input!F$4="GMH_Korea",N2146,IF(Input!F$4="GMH_EU",P2146,IF(Input!F$4="Skysuper",#REF!,IF(Input!F$4="SkyII",#REF!,IF(Input!F$4="XO-8000",#REF!, "FALSE")))))))</f>
        <v>00</v>
      </c>
      <c r="I2146" s="209">
        <f>IF(Input!F$4="GMH_OECC",K2146,IF(Input!F$4="GMH_XOEC",M2146,IF(Input!F$4="GMH_Korea",O2146,IF(Input!F$4="GMH_EU",Q2146,IF(Input!F$4="Skysuper",#REF!,IF(Input!F$4="SkyII",#REF!,IF(Input!F$4="XO-8000",#REF!, "FALSE")))))))</f>
        <v>0</v>
      </c>
      <c r="J2146" s="210" t="s">
        <v>10359</v>
      </c>
      <c r="K2146" s="268">
        <v>0</v>
      </c>
      <c r="L2146" s="270" t="s">
        <v>10359</v>
      </c>
      <c r="M2146" s="270">
        <v>0</v>
      </c>
      <c r="N2146" s="270" t="s">
        <v>10359</v>
      </c>
      <c r="O2146" s="270">
        <v>0</v>
      </c>
      <c r="P2146" s="270" t="s">
        <v>10359</v>
      </c>
      <c r="Q2146" s="270">
        <v>0</v>
      </c>
      <c r="R2146" s="74"/>
      <c r="S2146" s="75" t="str">
        <f t="shared" si="159"/>
        <v>0000</v>
      </c>
      <c r="T2146" s="75" t="str">
        <f t="shared" si="160"/>
        <v>00000000000000000000000000000000</v>
      </c>
      <c r="V2146" s="197"/>
      <c r="W2146" s="75">
        <f t="shared" si="161"/>
        <v>0</v>
      </c>
      <c r="AE2146" s="479"/>
    </row>
    <row r="2147" spans="1:31" s="75" customFormat="1" ht="13.5" x14ac:dyDescent="0.2">
      <c r="A2147" s="211">
        <v>2144</v>
      </c>
      <c r="B2147" s="212" t="s">
        <v>6600</v>
      </c>
      <c r="C2147" s="213" t="s">
        <v>6600</v>
      </c>
      <c r="D2147" s="213" t="s">
        <v>6600</v>
      </c>
      <c r="E2147" s="213" t="s">
        <v>6600</v>
      </c>
      <c r="F2147" s="213" t="s">
        <v>6600</v>
      </c>
      <c r="G2147" s="214" t="s">
        <v>6600</v>
      </c>
      <c r="H2147" s="208" t="str">
        <f>IF(Input!F$4="GMH_OECC",J2147,IF(Input!F$4="GMH_XOEC",L2147,IF(Input!F$4="GMH_Korea",N2147,IF(Input!F$4="GMH_EU",P2147,IF(Input!F$4="Skysuper",#REF!,IF(Input!F$4="SkyII",#REF!,IF(Input!F$4="XO-8000",#REF!, "FALSE")))))))</f>
        <v>00</v>
      </c>
      <c r="I2147" s="209">
        <f>IF(Input!F$4="GMH_OECC",K2147,IF(Input!F$4="GMH_XOEC",M2147,IF(Input!F$4="GMH_Korea",O2147,IF(Input!F$4="GMH_EU",Q2147,IF(Input!F$4="Skysuper",#REF!,IF(Input!F$4="SkyII",#REF!,IF(Input!F$4="XO-8000",#REF!, "FALSE")))))))</f>
        <v>0</v>
      </c>
      <c r="J2147" s="210" t="s">
        <v>10359</v>
      </c>
      <c r="K2147" s="268">
        <v>0</v>
      </c>
      <c r="L2147" s="270" t="s">
        <v>10359</v>
      </c>
      <c r="M2147" s="270">
        <v>0</v>
      </c>
      <c r="N2147" s="270" t="s">
        <v>10359</v>
      </c>
      <c r="O2147" s="270">
        <v>0</v>
      </c>
      <c r="P2147" s="270" t="s">
        <v>10359</v>
      </c>
      <c r="Q2147" s="270">
        <v>0</v>
      </c>
      <c r="R2147" s="74"/>
      <c r="S2147" s="75" t="str">
        <f t="shared" si="159"/>
        <v>0000</v>
      </c>
      <c r="T2147" s="75" t="str">
        <f t="shared" si="160"/>
        <v>00000000000000000000000000000000</v>
      </c>
      <c r="V2147" s="197"/>
      <c r="W2147" s="75">
        <f t="shared" si="161"/>
        <v>0</v>
      </c>
      <c r="AE2147" s="479"/>
    </row>
    <row r="2148" spans="1:31" s="75" customFormat="1" ht="13.5" x14ac:dyDescent="0.2">
      <c r="A2148" s="211">
        <v>2145</v>
      </c>
      <c r="B2148" s="212" t="s">
        <v>6600</v>
      </c>
      <c r="C2148" s="213" t="s">
        <v>6600</v>
      </c>
      <c r="D2148" s="213" t="s">
        <v>6600</v>
      </c>
      <c r="E2148" s="213" t="s">
        <v>6600</v>
      </c>
      <c r="F2148" s="213" t="s">
        <v>6600</v>
      </c>
      <c r="G2148" s="214" t="s">
        <v>6600</v>
      </c>
      <c r="H2148" s="208" t="str">
        <f>IF(Input!F$4="GMH_OECC",J2148,IF(Input!F$4="GMH_XOEC",L2148,IF(Input!F$4="GMH_Korea",N2148,IF(Input!F$4="GMH_EU",P2148,IF(Input!F$4="Skysuper",#REF!,IF(Input!F$4="SkyII",#REF!,IF(Input!F$4="XO-8000",#REF!, "FALSE")))))))</f>
        <v>00</v>
      </c>
      <c r="I2148" s="209">
        <f>IF(Input!F$4="GMH_OECC",K2148,IF(Input!F$4="GMH_XOEC",M2148,IF(Input!F$4="GMH_Korea",O2148,IF(Input!F$4="GMH_EU",Q2148,IF(Input!F$4="Skysuper",#REF!,IF(Input!F$4="SkyII",#REF!,IF(Input!F$4="XO-8000",#REF!, "FALSE")))))))</f>
        <v>0</v>
      </c>
      <c r="J2148" s="210" t="s">
        <v>10359</v>
      </c>
      <c r="K2148" s="268">
        <v>0</v>
      </c>
      <c r="L2148" s="270" t="s">
        <v>10359</v>
      </c>
      <c r="M2148" s="270">
        <v>0</v>
      </c>
      <c r="N2148" s="270" t="s">
        <v>10359</v>
      </c>
      <c r="O2148" s="270">
        <v>0</v>
      </c>
      <c r="P2148" s="270" t="s">
        <v>10359</v>
      </c>
      <c r="Q2148" s="270">
        <v>0</v>
      </c>
      <c r="R2148" s="74"/>
      <c r="S2148" s="75" t="str">
        <f t="shared" si="159"/>
        <v>0000</v>
      </c>
      <c r="T2148" s="75" t="str">
        <f t="shared" si="160"/>
        <v>00000000000000000000000000000000</v>
      </c>
      <c r="V2148" s="197"/>
      <c r="W2148" s="75">
        <f t="shared" si="161"/>
        <v>0</v>
      </c>
      <c r="AE2148" s="479"/>
    </row>
    <row r="2149" spans="1:31" s="75" customFormat="1" ht="13.5" x14ac:dyDescent="0.2">
      <c r="A2149" s="211">
        <v>2146</v>
      </c>
      <c r="B2149" s="212" t="s">
        <v>6600</v>
      </c>
      <c r="C2149" s="213" t="s">
        <v>6600</v>
      </c>
      <c r="D2149" s="213" t="s">
        <v>6600</v>
      </c>
      <c r="E2149" s="213" t="s">
        <v>6600</v>
      </c>
      <c r="F2149" s="213" t="s">
        <v>6600</v>
      </c>
      <c r="G2149" s="214" t="s">
        <v>6600</v>
      </c>
      <c r="H2149" s="208" t="str">
        <f>IF(Input!F$4="GMH_OECC",J2149,IF(Input!F$4="GMH_XOEC",L2149,IF(Input!F$4="GMH_Korea",N2149,IF(Input!F$4="GMH_EU",P2149,IF(Input!F$4="Skysuper",#REF!,IF(Input!F$4="SkyII",#REF!,IF(Input!F$4="XO-8000",#REF!, "FALSE")))))))</f>
        <v>00</v>
      </c>
      <c r="I2149" s="209">
        <f>IF(Input!F$4="GMH_OECC",K2149,IF(Input!F$4="GMH_XOEC",M2149,IF(Input!F$4="GMH_Korea",O2149,IF(Input!F$4="GMH_EU",Q2149,IF(Input!F$4="Skysuper",#REF!,IF(Input!F$4="SkyII",#REF!,IF(Input!F$4="XO-8000",#REF!, "FALSE")))))))</f>
        <v>0</v>
      </c>
      <c r="J2149" s="210" t="s">
        <v>10359</v>
      </c>
      <c r="K2149" s="268">
        <v>0</v>
      </c>
      <c r="L2149" s="270" t="s">
        <v>10359</v>
      </c>
      <c r="M2149" s="270">
        <v>0</v>
      </c>
      <c r="N2149" s="270" t="s">
        <v>10359</v>
      </c>
      <c r="O2149" s="270">
        <v>0</v>
      </c>
      <c r="P2149" s="270" t="s">
        <v>10359</v>
      </c>
      <c r="Q2149" s="270">
        <v>0</v>
      </c>
      <c r="R2149" s="74"/>
      <c r="S2149" s="75" t="str">
        <f t="shared" si="159"/>
        <v>0000</v>
      </c>
      <c r="T2149" s="75" t="str">
        <f t="shared" si="160"/>
        <v>00000000000000000000000000000000</v>
      </c>
      <c r="V2149" s="197"/>
      <c r="W2149" s="75">
        <f t="shared" si="161"/>
        <v>0</v>
      </c>
      <c r="AE2149" s="479"/>
    </row>
    <row r="2150" spans="1:31" s="75" customFormat="1" ht="13.5" x14ac:dyDescent="0.2">
      <c r="A2150" s="211">
        <v>2147</v>
      </c>
      <c r="B2150" s="212" t="s">
        <v>6600</v>
      </c>
      <c r="C2150" s="213" t="s">
        <v>6600</v>
      </c>
      <c r="D2150" s="213" t="s">
        <v>6600</v>
      </c>
      <c r="E2150" s="213" t="s">
        <v>6600</v>
      </c>
      <c r="F2150" s="213" t="s">
        <v>6600</v>
      </c>
      <c r="G2150" s="214" t="s">
        <v>6600</v>
      </c>
      <c r="H2150" s="208" t="str">
        <f>IF(Input!F$4="GMH_OECC",J2150,IF(Input!F$4="GMH_XOEC",L2150,IF(Input!F$4="GMH_Korea",N2150,IF(Input!F$4="GMH_EU",P2150,IF(Input!F$4="Skysuper",#REF!,IF(Input!F$4="SkyII",#REF!,IF(Input!F$4="XO-8000",#REF!, "FALSE")))))))</f>
        <v>00</v>
      </c>
      <c r="I2150" s="209">
        <f>IF(Input!F$4="GMH_OECC",K2150,IF(Input!F$4="GMH_XOEC",M2150,IF(Input!F$4="GMH_Korea",O2150,IF(Input!F$4="GMH_EU",Q2150,IF(Input!F$4="Skysuper",#REF!,IF(Input!F$4="SkyII",#REF!,IF(Input!F$4="XO-8000",#REF!, "FALSE")))))))</f>
        <v>0</v>
      </c>
      <c r="J2150" s="210" t="s">
        <v>10359</v>
      </c>
      <c r="K2150" s="268">
        <v>0</v>
      </c>
      <c r="L2150" s="270" t="s">
        <v>10359</v>
      </c>
      <c r="M2150" s="270">
        <v>0</v>
      </c>
      <c r="N2150" s="270" t="s">
        <v>10359</v>
      </c>
      <c r="O2150" s="270">
        <v>0</v>
      </c>
      <c r="P2150" s="270" t="s">
        <v>10359</v>
      </c>
      <c r="Q2150" s="270">
        <v>0</v>
      </c>
      <c r="R2150" s="74"/>
      <c r="S2150" s="75" t="str">
        <f t="shared" si="159"/>
        <v>0000</v>
      </c>
      <c r="T2150" s="75" t="str">
        <f t="shared" si="160"/>
        <v>00000000000000000000000000000000</v>
      </c>
      <c r="V2150" s="197"/>
      <c r="W2150" s="75">
        <f t="shared" si="161"/>
        <v>0</v>
      </c>
      <c r="AE2150" s="479"/>
    </row>
    <row r="2151" spans="1:31" s="75" customFormat="1" ht="13.5" x14ac:dyDescent="0.2">
      <c r="A2151" s="211">
        <v>2148</v>
      </c>
      <c r="B2151" s="212" t="s">
        <v>6600</v>
      </c>
      <c r="C2151" s="213" t="s">
        <v>6600</v>
      </c>
      <c r="D2151" s="213" t="s">
        <v>6600</v>
      </c>
      <c r="E2151" s="213" t="s">
        <v>6600</v>
      </c>
      <c r="F2151" s="213" t="s">
        <v>6600</v>
      </c>
      <c r="G2151" s="214" t="s">
        <v>6600</v>
      </c>
      <c r="H2151" s="208" t="str">
        <f>IF(Input!F$4="GMH_OECC",J2151,IF(Input!F$4="GMH_XOEC",L2151,IF(Input!F$4="GMH_Korea",N2151,IF(Input!F$4="GMH_EU",P2151,IF(Input!F$4="Skysuper",#REF!,IF(Input!F$4="SkyII",#REF!,IF(Input!F$4="XO-8000",#REF!, "FALSE")))))))</f>
        <v>00</v>
      </c>
      <c r="I2151" s="209">
        <f>IF(Input!F$4="GMH_OECC",K2151,IF(Input!F$4="GMH_XOEC",M2151,IF(Input!F$4="GMH_Korea",O2151,IF(Input!F$4="GMH_EU",Q2151,IF(Input!F$4="Skysuper",#REF!,IF(Input!F$4="SkyII",#REF!,IF(Input!F$4="XO-8000",#REF!, "FALSE")))))))</f>
        <v>0</v>
      </c>
      <c r="J2151" s="210" t="s">
        <v>10359</v>
      </c>
      <c r="K2151" s="268">
        <v>0</v>
      </c>
      <c r="L2151" s="270" t="s">
        <v>10359</v>
      </c>
      <c r="M2151" s="270">
        <v>0</v>
      </c>
      <c r="N2151" s="270" t="s">
        <v>10359</v>
      </c>
      <c r="O2151" s="270">
        <v>0</v>
      </c>
      <c r="P2151" s="270" t="s">
        <v>10359</v>
      </c>
      <c r="Q2151" s="270">
        <v>0</v>
      </c>
      <c r="R2151" s="74"/>
      <c r="S2151" s="75" t="str">
        <f t="shared" si="159"/>
        <v>0000</v>
      </c>
      <c r="T2151" s="75" t="str">
        <f t="shared" si="160"/>
        <v>00000000000000000000000000000000</v>
      </c>
      <c r="V2151" s="197"/>
      <c r="W2151" s="75">
        <f t="shared" si="161"/>
        <v>0</v>
      </c>
      <c r="AE2151" s="479"/>
    </row>
    <row r="2152" spans="1:31" s="75" customFormat="1" ht="13.5" x14ac:dyDescent="0.2">
      <c r="A2152" s="211">
        <v>2149</v>
      </c>
      <c r="B2152" s="212" t="s">
        <v>6600</v>
      </c>
      <c r="C2152" s="213" t="s">
        <v>6600</v>
      </c>
      <c r="D2152" s="213" t="s">
        <v>6600</v>
      </c>
      <c r="E2152" s="213" t="s">
        <v>6600</v>
      </c>
      <c r="F2152" s="213" t="s">
        <v>6600</v>
      </c>
      <c r="G2152" s="214" t="s">
        <v>6600</v>
      </c>
      <c r="H2152" s="208" t="str">
        <f>IF(Input!F$4="GMH_OECC",J2152,IF(Input!F$4="GMH_XOEC",L2152,IF(Input!F$4="GMH_Korea",N2152,IF(Input!F$4="GMH_EU",P2152,IF(Input!F$4="Skysuper",#REF!,IF(Input!F$4="SkyII",#REF!,IF(Input!F$4="XO-8000",#REF!, "FALSE")))))))</f>
        <v>00</v>
      </c>
      <c r="I2152" s="209">
        <f>IF(Input!F$4="GMH_OECC",K2152,IF(Input!F$4="GMH_XOEC",M2152,IF(Input!F$4="GMH_Korea",O2152,IF(Input!F$4="GMH_EU",Q2152,IF(Input!F$4="Skysuper",#REF!,IF(Input!F$4="SkyII",#REF!,IF(Input!F$4="XO-8000",#REF!, "FALSE")))))))</f>
        <v>0</v>
      </c>
      <c r="J2152" s="210" t="s">
        <v>10359</v>
      </c>
      <c r="K2152" s="268">
        <v>0</v>
      </c>
      <c r="L2152" s="270" t="s">
        <v>10359</v>
      </c>
      <c r="M2152" s="270">
        <v>0</v>
      </c>
      <c r="N2152" s="270" t="s">
        <v>10359</v>
      </c>
      <c r="O2152" s="270">
        <v>0</v>
      </c>
      <c r="P2152" s="270" t="s">
        <v>10359</v>
      </c>
      <c r="Q2152" s="270">
        <v>0</v>
      </c>
      <c r="R2152" s="74"/>
      <c r="S2152" s="75" t="str">
        <f t="shared" si="159"/>
        <v>0000</v>
      </c>
      <c r="T2152" s="75" t="str">
        <f t="shared" si="160"/>
        <v>00000000000000000000000000000000</v>
      </c>
      <c r="V2152" s="197"/>
      <c r="W2152" s="75">
        <f t="shared" si="161"/>
        <v>0</v>
      </c>
      <c r="AE2152" s="479"/>
    </row>
    <row r="2153" spans="1:31" s="75" customFormat="1" ht="13.5" x14ac:dyDescent="0.2">
      <c r="A2153" s="211">
        <v>2150</v>
      </c>
      <c r="B2153" s="212" t="s">
        <v>6600</v>
      </c>
      <c r="C2153" s="213" t="s">
        <v>6600</v>
      </c>
      <c r="D2153" s="213" t="s">
        <v>6600</v>
      </c>
      <c r="E2153" s="213" t="s">
        <v>6600</v>
      </c>
      <c r="F2153" s="213" t="s">
        <v>6600</v>
      </c>
      <c r="G2153" s="214" t="s">
        <v>6600</v>
      </c>
      <c r="H2153" s="208" t="str">
        <f>IF(Input!F$4="GMH_OECC",J2153,IF(Input!F$4="GMH_XOEC",L2153,IF(Input!F$4="GMH_Korea",N2153,IF(Input!F$4="GMH_EU",P2153,IF(Input!F$4="Skysuper",#REF!,IF(Input!F$4="SkyII",#REF!,IF(Input!F$4="XO-8000",#REF!, "FALSE")))))))</f>
        <v>00</v>
      </c>
      <c r="I2153" s="209">
        <f>IF(Input!F$4="GMH_OECC",K2153,IF(Input!F$4="GMH_XOEC",M2153,IF(Input!F$4="GMH_Korea",O2153,IF(Input!F$4="GMH_EU",Q2153,IF(Input!F$4="Skysuper",#REF!,IF(Input!F$4="SkyII",#REF!,IF(Input!F$4="XO-8000",#REF!, "FALSE")))))))</f>
        <v>0</v>
      </c>
      <c r="J2153" s="210" t="s">
        <v>10359</v>
      </c>
      <c r="K2153" s="268">
        <v>0</v>
      </c>
      <c r="L2153" s="270" t="s">
        <v>10359</v>
      </c>
      <c r="M2153" s="270">
        <v>0</v>
      </c>
      <c r="N2153" s="270" t="s">
        <v>10359</v>
      </c>
      <c r="O2153" s="270">
        <v>0</v>
      </c>
      <c r="P2153" s="270" t="s">
        <v>10359</v>
      </c>
      <c r="Q2153" s="270">
        <v>0</v>
      </c>
      <c r="R2153" s="74"/>
      <c r="S2153" s="75" t="str">
        <f t="shared" si="159"/>
        <v>0000</v>
      </c>
      <c r="T2153" s="75" t="str">
        <f t="shared" si="160"/>
        <v>00000000000000000000000000000000</v>
      </c>
      <c r="V2153" s="197"/>
      <c r="W2153" s="75">
        <f t="shared" si="161"/>
        <v>0</v>
      </c>
      <c r="AE2153" s="479"/>
    </row>
    <row r="2154" spans="1:31" s="75" customFormat="1" ht="13.5" x14ac:dyDescent="0.2">
      <c r="A2154" s="211">
        <v>2151</v>
      </c>
      <c r="B2154" s="212" t="s">
        <v>6600</v>
      </c>
      <c r="C2154" s="213" t="s">
        <v>6600</v>
      </c>
      <c r="D2154" s="213" t="s">
        <v>6600</v>
      </c>
      <c r="E2154" s="213" t="s">
        <v>6600</v>
      </c>
      <c r="F2154" s="213" t="s">
        <v>6600</v>
      </c>
      <c r="G2154" s="214" t="s">
        <v>6600</v>
      </c>
      <c r="H2154" s="208" t="str">
        <f>IF(Input!F$4="GMH_OECC",J2154,IF(Input!F$4="GMH_XOEC",L2154,IF(Input!F$4="GMH_Korea",N2154,IF(Input!F$4="GMH_EU",P2154,IF(Input!F$4="Skysuper",#REF!,IF(Input!F$4="SkyII",#REF!,IF(Input!F$4="XO-8000",#REF!, "FALSE")))))))</f>
        <v>00</v>
      </c>
      <c r="I2154" s="209">
        <f>IF(Input!F$4="GMH_OECC",K2154,IF(Input!F$4="GMH_XOEC",M2154,IF(Input!F$4="GMH_Korea",O2154,IF(Input!F$4="GMH_EU",Q2154,IF(Input!F$4="Skysuper",#REF!,IF(Input!F$4="SkyII",#REF!,IF(Input!F$4="XO-8000",#REF!, "FALSE")))))))</f>
        <v>0</v>
      </c>
      <c r="J2154" s="210" t="s">
        <v>10359</v>
      </c>
      <c r="K2154" s="268">
        <v>0</v>
      </c>
      <c r="L2154" s="270" t="s">
        <v>10359</v>
      </c>
      <c r="M2154" s="270">
        <v>0</v>
      </c>
      <c r="N2154" s="270" t="s">
        <v>10359</v>
      </c>
      <c r="O2154" s="270">
        <v>0</v>
      </c>
      <c r="P2154" s="270" t="s">
        <v>10359</v>
      </c>
      <c r="Q2154" s="270">
        <v>0</v>
      </c>
      <c r="R2154" s="74"/>
      <c r="S2154" s="75" t="str">
        <f t="shared" si="159"/>
        <v>0000</v>
      </c>
      <c r="T2154" s="75" t="str">
        <f t="shared" si="160"/>
        <v>00000000000000000000000000000000</v>
      </c>
      <c r="V2154" s="197"/>
      <c r="W2154" s="75">
        <f t="shared" si="161"/>
        <v>0</v>
      </c>
      <c r="AE2154" s="479"/>
    </row>
    <row r="2155" spans="1:31" s="75" customFormat="1" ht="13.5" x14ac:dyDescent="0.2">
      <c r="A2155" s="211">
        <v>2152</v>
      </c>
      <c r="B2155" s="212" t="s">
        <v>6600</v>
      </c>
      <c r="C2155" s="213" t="s">
        <v>6600</v>
      </c>
      <c r="D2155" s="213" t="s">
        <v>6600</v>
      </c>
      <c r="E2155" s="213" t="s">
        <v>6600</v>
      </c>
      <c r="F2155" s="213" t="s">
        <v>6600</v>
      </c>
      <c r="G2155" s="214" t="s">
        <v>6600</v>
      </c>
      <c r="H2155" s="208" t="str">
        <f>IF(Input!F$4="GMH_OECC",J2155,IF(Input!F$4="GMH_XOEC",L2155,IF(Input!F$4="GMH_Korea",N2155,IF(Input!F$4="GMH_EU",P2155,IF(Input!F$4="Skysuper",#REF!,IF(Input!F$4="SkyII",#REF!,IF(Input!F$4="XO-8000",#REF!, "FALSE")))))))</f>
        <v>00</v>
      </c>
      <c r="I2155" s="209">
        <f>IF(Input!F$4="GMH_OECC",K2155,IF(Input!F$4="GMH_XOEC",M2155,IF(Input!F$4="GMH_Korea",O2155,IF(Input!F$4="GMH_EU",Q2155,IF(Input!F$4="Skysuper",#REF!,IF(Input!F$4="SkyII",#REF!,IF(Input!F$4="XO-8000",#REF!, "FALSE")))))))</f>
        <v>0</v>
      </c>
      <c r="J2155" s="210" t="s">
        <v>10359</v>
      </c>
      <c r="K2155" s="268">
        <v>0</v>
      </c>
      <c r="L2155" s="270" t="s">
        <v>10359</v>
      </c>
      <c r="M2155" s="270">
        <v>0</v>
      </c>
      <c r="N2155" s="270" t="s">
        <v>10359</v>
      </c>
      <c r="O2155" s="270">
        <v>0</v>
      </c>
      <c r="P2155" s="270" t="s">
        <v>10359</v>
      </c>
      <c r="Q2155" s="270">
        <v>0</v>
      </c>
      <c r="R2155" s="74"/>
      <c r="S2155" s="75" t="str">
        <f t="shared" si="159"/>
        <v>0000</v>
      </c>
      <c r="T2155" s="75" t="str">
        <f t="shared" si="160"/>
        <v>00000000000000000000000000000000</v>
      </c>
      <c r="V2155" s="197"/>
      <c r="W2155" s="75">
        <f t="shared" si="161"/>
        <v>0</v>
      </c>
      <c r="AE2155" s="479"/>
    </row>
    <row r="2156" spans="1:31" s="75" customFormat="1" ht="13.5" x14ac:dyDescent="0.2">
      <c r="A2156" s="211">
        <v>2153</v>
      </c>
      <c r="B2156" s="212" t="s">
        <v>6600</v>
      </c>
      <c r="C2156" s="213" t="s">
        <v>6600</v>
      </c>
      <c r="D2156" s="213" t="s">
        <v>6600</v>
      </c>
      <c r="E2156" s="213" t="s">
        <v>6600</v>
      </c>
      <c r="F2156" s="213" t="s">
        <v>6600</v>
      </c>
      <c r="G2156" s="214" t="s">
        <v>6600</v>
      </c>
      <c r="H2156" s="208" t="str">
        <f>IF(Input!F$4="GMH_OECC",J2156,IF(Input!F$4="GMH_XOEC",L2156,IF(Input!F$4="GMH_Korea",N2156,IF(Input!F$4="GMH_EU",P2156,IF(Input!F$4="Skysuper",#REF!,IF(Input!F$4="SkyII",#REF!,IF(Input!F$4="XO-8000",#REF!, "FALSE")))))))</f>
        <v>00</v>
      </c>
      <c r="I2156" s="209">
        <f>IF(Input!F$4="GMH_OECC",K2156,IF(Input!F$4="GMH_XOEC",M2156,IF(Input!F$4="GMH_Korea",O2156,IF(Input!F$4="GMH_EU",Q2156,IF(Input!F$4="Skysuper",#REF!,IF(Input!F$4="SkyII",#REF!,IF(Input!F$4="XO-8000",#REF!, "FALSE")))))))</f>
        <v>0</v>
      </c>
      <c r="J2156" s="210" t="s">
        <v>10359</v>
      </c>
      <c r="K2156" s="268">
        <v>0</v>
      </c>
      <c r="L2156" s="270" t="s">
        <v>10359</v>
      </c>
      <c r="M2156" s="270">
        <v>0</v>
      </c>
      <c r="N2156" s="270" t="s">
        <v>10359</v>
      </c>
      <c r="O2156" s="270">
        <v>0</v>
      </c>
      <c r="P2156" s="270" t="s">
        <v>10359</v>
      </c>
      <c r="Q2156" s="270">
        <v>0</v>
      </c>
      <c r="R2156" s="74"/>
      <c r="S2156" s="75" t="str">
        <f t="shared" si="159"/>
        <v>0000</v>
      </c>
      <c r="T2156" s="75" t="str">
        <f t="shared" si="160"/>
        <v>00000000000000000000000000000000</v>
      </c>
      <c r="V2156" s="197"/>
      <c r="W2156" s="75">
        <f t="shared" si="161"/>
        <v>0</v>
      </c>
      <c r="AE2156" s="479"/>
    </row>
    <row r="2157" spans="1:31" s="75" customFormat="1" ht="13.5" x14ac:dyDescent="0.2">
      <c r="A2157" s="211">
        <v>2154</v>
      </c>
      <c r="B2157" s="212" t="s">
        <v>6600</v>
      </c>
      <c r="C2157" s="213" t="s">
        <v>6600</v>
      </c>
      <c r="D2157" s="213" t="s">
        <v>6600</v>
      </c>
      <c r="E2157" s="213" t="s">
        <v>6600</v>
      </c>
      <c r="F2157" s="213" t="s">
        <v>6600</v>
      </c>
      <c r="G2157" s="214" t="s">
        <v>6600</v>
      </c>
      <c r="H2157" s="208" t="str">
        <f>IF(Input!F$4="GMH_OECC",J2157,IF(Input!F$4="GMH_XOEC",L2157,IF(Input!F$4="GMH_Korea",N2157,IF(Input!F$4="GMH_EU",P2157,IF(Input!F$4="Skysuper",#REF!,IF(Input!F$4="SkyII",#REF!,IF(Input!F$4="XO-8000",#REF!, "FALSE")))))))</f>
        <v>00</v>
      </c>
      <c r="I2157" s="209">
        <f>IF(Input!F$4="GMH_OECC",K2157,IF(Input!F$4="GMH_XOEC",M2157,IF(Input!F$4="GMH_Korea",O2157,IF(Input!F$4="GMH_EU",Q2157,IF(Input!F$4="Skysuper",#REF!,IF(Input!F$4="SkyII",#REF!,IF(Input!F$4="XO-8000",#REF!, "FALSE")))))))</f>
        <v>0</v>
      </c>
      <c r="J2157" s="210" t="s">
        <v>10359</v>
      </c>
      <c r="K2157" s="268">
        <v>0</v>
      </c>
      <c r="L2157" s="270" t="s">
        <v>10359</v>
      </c>
      <c r="M2157" s="270">
        <v>0</v>
      </c>
      <c r="N2157" s="270" t="s">
        <v>10359</v>
      </c>
      <c r="O2157" s="270">
        <v>0</v>
      </c>
      <c r="P2157" s="270" t="s">
        <v>10359</v>
      </c>
      <c r="Q2157" s="270">
        <v>0</v>
      </c>
      <c r="R2157" s="74"/>
      <c r="S2157" s="75" t="str">
        <f t="shared" si="159"/>
        <v>0000</v>
      </c>
      <c r="T2157" s="75" t="str">
        <f t="shared" si="160"/>
        <v>00000000000000000000000000000000</v>
      </c>
      <c r="V2157" s="197"/>
      <c r="W2157" s="75">
        <f t="shared" si="161"/>
        <v>0</v>
      </c>
      <c r="AE2157" s="479"/>
    </row>
    <row r="2158" spans="1:31" s="75" customFormat="1" ht="13.5" x14ac:dyDescent="0.2">
      <c r="A2158" s="211">
        <v>2155</v>
      </c>
      <c r="B2158" s="212" t="s">
        <v>6600</v>
      </c>
      <c r="C2158" s="213" t="s">
        <v>6600</v>
      </c>
      <c r="D2158" s="213" t="s">
        <v>6600</v>
      </c>
      <c r="E2158" s="213" t="s">
        <v>6600</v>
      </c>
      <c r="F2158" s="213" t="s">
        <v>6600</v>
      </c>
      <c r="G2158" s="214" t="s">
        <v>6600</v>
      </c>
      <c r="H2158" s="208" t="str">
        <f>IF(Input!F$4="GMH_OECC",J2158,IF(Input!F$4="GMH_XOEC",L2158,IF(Input!F$4="GMH_Korea",N2158,IF(Input!F$4="GMH_EU",P2158,IF(Input!F$4="Skysuper",#REF!,IF(Input!F$4="SkyII",#REF!,IF(Input!F$4="XO-8000",#REF!, "FALSE")))))))</f>
        <v>00</v>
      </c>
      <c r="I2158" s="209">
        <f>IF(Input!F$4="GMH_OECC",K2158,IF(Input!F$4="GMH_XOEC",M2158,IF(Input!F$4="GMH_Korea",O2158,IF(Input!F$4="GMH_EU",Q2158,IF(Input!F$4="Skysuper",#REF!,IF(Input!F$4="SkyII",#REF!,IF(Input!F$4="XO-8000",#REF!, "FALSE")))))))</f>
        <v>0</v>
      </c>
      <c r="J2158" s="210" t="s">
        <v>10359</v>
      </c>
      <c r="K2158" s="268">
        <v>0</v>
      </c>
      <c r="L2158" s="270" t="s">
        <v>10359</v>
      </c>
      <c r="M2158" s="270">
        <v>0</v>
      </c>
      <c r="N2158" s="270" t="s">
        <v>10359</v>
      </c>
      <c r="O2158" s="270">
        <v>0</v>
      </c>
      <c r="P2158" s="270" t="s">
        <v>10359</v>
      </c>
      <c r="Q2158" s="270">
        <v>0</v>
      </c>
      <c r="R2158" s="74"/>
      <c r="S2158" s="75" t="str">
        <f t="shared" si="159"/>
        <v>0000</v>
      </c>
      <c r="T2158" s="75" t="str">
        <f t="shared" si="160"/>
        <v>00000000000000000000000000000000</v>
      </c>
      <c r="V2158" s="197"/>
      <c r="W2158" s="75">
        <f t="shared" si="161"/>
        <v>0</v>
      </c>
      <c r="AE2158" s="479"/>
    </row>
    <row r="2159" spans="1:31" s="75" customFormat="1" ht="13.5" x14ac:dyDescent="0.2">
      <c r="A2159" s="211">
        <v>2156</v>
      </c>
      <c r="B2159" s="212" t="s">
        <v>6600</v>
      </c>
      <c r="C2159" s="213" t="s">
        <v>6600</v>
      </c>
      <c r="D2159" s="213" t="s">
        <v>6600</v>
      </c>
      <c r="E2159" s="213" t="s">
        <v>6600</v>
      </c>
      <c r="F2159" s="213" t="s">
        <v>6600</v>
      </c>
      <c r="G2159" s="214" t="s">
        <v>6600</v>
      </c>
      <c r="H2159" s="208" t="str">
        <f>IF(Input!F$4="GMH_OECC",J2159,IF(Input!F$4="GMH_XOEC",L2159,IF(Input!F$4="GMH_Korea",N2159,IF(Input!F$4="GMH_EU",P2159,IF(Input!F$4="Skysuper",#REF!,IF(Input!F$4="SkyII",#REF!,IF(Input!F$4="XO-8000",#REF!, "FALSE")))))))</f>
        <v>00</v>
      </c>
      <c r="I2159" s="209">
        <f>IF(Input!F$4="GMH_OECC",K2159,IF(Input!F$4="GMH_XOEC",M2159,IF(Input!F$4="GMH_Korea",O2159,IF(Input!F$4="GMH_EU",Q2159,IF(Input!F$4="Skysuper",#REF!,IF(Input!F$4="SkyII",#REF!,IF(Input!F$4="XO-8000",#REF!, "FALSE")))))))</f>
        <v>0</v>
      </c>
      <c r="J2159" s="210" t="s">
        <v>10359</v>
      </c>
      <c r="K2159" s="268">
        <v>0</v>
      </c>
      <c r="L2159" s="270" t="s">
        <v>10359</v>
      </c>
      <c r="M2159" s="270">
        <v>0</v>
      </c>
      <c r="N2159" s="270" t="s">
        <v>10359</v>
      </c>
      <c r="O2159" s="270">
        <v>0</v>
      </c>
      <c r="P2159" s="270" t="s">
        <v>10359</v>
      </c>
      <c r="Q2159" s="270">
        <v>0</v>
      </c>
      <c r="R2159" s="74"/>
      <c r="S2159" s="75" t="str">
        <f t="shared" si="159"/>
        <v>0000</v>
      </c>
      <c r="T2159" s="75" t="str">
        <f t="shared" si="160"/>
        <v>00000000000000000000000000000000</v>
      </c>
      <c r="V2159" s="197"/>
      <c r="W2159" s="75">
        <f t="shared" si="161"/>
        <v>0</v>
      </c>
      <c r="AE2159" s="479"/>
    </row>
    <row r="2160" spans="1:31" s="75" customFormat="1" ht="13.5" x14ac:dyDescent="0.2">
      <c r="A2160" s="211">
        <v>2157</v>
      </c>
      <c r="B2160" s="212" t="s">
        <v>6600</v>
      </c>
      <c r="C2160" s="213" t="s">
        <v>6600</v>
      </c>
      <c r="D2160" s="213" t="s">
        <v>6600</v>
      </c>
      <c r="E2160" s="213" t="s">
        <v>6600</v>
      </c>
      <c r="F2160" s="213" t="s">
        <v>6600</v>
      </c>
      <c r="G2160" s="214" t="s">
        <v>6600</v>
      </c>
      <c r="H2160" s="208" t="str">
        <f>IF(Input!F$4="GMH_OECC",J2160,IF(Input!F$4="GMH_XOEC",L2160,IF(Input!F$4="GMH_Korea",N2160,IF(Input!F$4="GMH_EU",P2160,IF(Input!F$4="Skysuper",#REF!,IF(Input!F$4="SkyII",#REF!,IF(Input!F$4="XO-8000",#REF!, "FALSE")))))))</f>
        <v>00</v>
      </c>
      <c r="I2160" s="209">
        <f>IF(Input!F$4="GMH_OECC",K2160,IF(Input!F$4="GMH_XOEC",M2160,IF(Input!F$4="GMH_Korea",O2160,IF(Input!F$4="GMH_EU",Q2160,IF(Input!F$4="Skysuper",#REF!,IF(Input!F$4="SkyII",#REF!,IF(Input!F$4="XO-8000",#REF!, "FALSE")))))))</f>
        <v>0</v>
      </c>
      <c r="J2160" s="210" t="s">
        <v>10359</v>
      </c>
      <c r="K2160" s="268">
        <v>0</v>
      </c>
      <c r="L2160" s="270" t="s">
        <v>10359</v>
      </c>
      <c r="M2160" s="270">
        <v>0</v>
      </c>
      <c r="N2160" s="270" t="s">
        <v>10359</v>
      </c>
      <c r="O2160" s="270">
        <v>0</v>
      </c>
      <c r="P2160" s="270" t="s">
        <v>10359</v>
      </c>
      <c r="Q2160" s="270">
        <v>0</v>
      </c>
      <c r="R2160" s="74"/>
      <c r="S2160" s="75" t="str">
        <f t="shared" si="159"/>
        <v>0000</v>
      </c>
      <c r="T2160" s="75" t="str">
        <f t="shared" si="160"/>
        <v>00000000000000000000000000000000</v>
      </c>
      <c r="V2160" s="197"/>
      <c r="W2160" s="75">
        <f t="shared" si="161"/>
        <v>0</v>
      </c>
      <c r="AE2160" s="479"/>
    </row>
    <row r="2161" spans="1:31" s="75" customFormat="1" ht="13.5" x14ac:dyDescent="0.2">
      <c r="A2161" s="211">
        <v>2158</v>
      </c>
      <c r="B2161" s="212" t="s">
        <v>6600</v>
      </c>
      <c r="C2161" s="213" t="s">
        <v>6600</v>
      </c>
      <c r="D2161" s="213" t="s">
        <v>6600</v>
      </c>
      <c r="E2161" s="213" t="s">
        <v>6600</v>
      </c>
      <c r="F2161" s="213" t="s">
        <v>6600</v>
      </c>
      <c r="G2161" s="214" t="s">
        <v>6600</v>
      </c>
      <c r="H2161" s="208" t="str">
        <f>IF(Input!F$4="GMH_OECC",J2161,IF(Input!F$4="GMH_XOEC",L2161,IF(Input!F$4="GMH_Korea",N2161,IF(Input!F$4="GMH_EU",P2161,IF(Input!F$4="Skysuper",#REF!,IF(Input!F$4="SkyII",#REF!,IF(Input!F$4="XO-8000",#REF!, "FALSE")))))))</f>
        <v>00</v>
      </c>
      <c r="I2161" s="209">
        <f>IF(Input!F$4="GMH_OECC",K2161,IF(Input!F$4="GMH_XOEC",M2161,IF(Input!F$4="GMH_Korea",O2161,IF(Input!F$4="GMH_EU",Q2161,IF(Input!F$4="Skysuper",#REF!,IF(Input!F$4="SkyII",#REF!,IF(Input!F$4="XO-8000",#REF!, "FALSE")))))))</f>
        <v>0</v>
      </c>
      <c r="J2161" s="210" t="s">
        <v>10359</v>
      </c>
      <c r="K2161" s="268">
        <v>0</v>
      </c>
      <c r="L2161" s="270" t="s">
        <v>10359</v>
      </c>
      <c r="M2161" s="270">
        <v>0</v>
      </c>
      <c r="N2161" s="270" t="s">
        <v>10359</v>
      </c>
      <c r="O2161" s="270">
        <v>0</v>
      </c>
      <c r="P2161" s="270" t="s">
        <v>10359</v>
      </c>
      <c r="Q2161" s="270">
        <v>0</v>
      </c>
      <c r="R2161" s="74"/>
      <c r="S2161" s="75" t="str">
        <f t="shared" si="159"/>
        <v>0000</v>
      </c>
      <c r="T2161" s="75" t="str">
        <f t="shared" si="160"/>
        <v>00000000000000000000000000000000</v>
      </c>
      <c r="V2161" s="197"/>
      <c r="W2161" s="75">
        <f t="shared" si="161"/>
        <v>0</v>
      </c>
      <c r="AE2161" s="479"/>
    </row>
    <row r="2162" spans="1:31" s="75" customFormat="1" ht="13.5" x14ac:dyDescent="0.2">
      <c r="A2162" s="211">
        <v>2159</v>
      </c>
      <c r="B2162" s="212" t="s">
        <v>6600</v>
      </c>
      <c r="C2162" s="213" t="s">
        <v>6600</v>
      </c>
      <c r="D2162" s="213" t="s">
        <v>6600</v>
      </c>
      <c r="E2162" s="213" t="s">
        <v>6600</v>
      </c>
      <c r="F2162" s="213" t="s">
        <v>6600</v>
      </c>
      <c r="G2162" s="214" t="s">
        <v>6600</v>
      </c>
      <c r="H2162" s="208" t="str">
        <f>IF(Input!F$4="GMH_OECC",J2162,IF(Input!F$4="GMH_XOEC",L2162,IF(Input!F$4="GMH_Korea",N2162,IF(Input!F$4="GMH_EU",P2162,IF(Input!F$4="Skysuper",#REF!,IF(Input!F$4="SkyII",#REF!,IF(Input!F$4="XO-8000",#REF!, "FALSE")))))))</f>
        <v>00</v>
      </c>
      <c r="I2162" s="209">
        <f>IF(Input!F$4="GMH_OECC",K2162,IF(Input!F$4="GMH_XOEC",M2162,IF(Input!F$4="GMH_Korea",O2162,IF(Input!F$4="GMH_EU",Q2162,IF(Input!F$4="Skysuper",#REF!,IF(Input!F$4="SkyII",#REF!,IF(Input!F$4="XO-8000",#REF!, "FALSE")))))))</f>
        <v>0</v>
      </c>
      <c r="J2162" s="210" t="s">
        <v>10359</v>
      </c>
      <c r="K2162" s="268">
        <v>0</v>
      </c>
      <c r="L2162" s="270" t="s">
        <v>10359</v>
      </c>
      <c r="M2162" s="270">
        <v>0</v>
      </c>
      <c r="N2162" s="270" t="s">
        <v>10359</v>
      </c>
      <c r="O2162" s="270">
        <v>0</v>
      </c>
      <c r="P2162" s="270" t="s">
        <v>10359</v>
      </c>
      <c r="Q2162" s="270">
        <v>0</v>
      </c>
      <c r="R2162" s="74"/>
      <c r="S2162" s="75" t="str">
        <f t="shared" si="159"/>
        <v>0000</v>
      </c>
      <c r="T2162" s="75" t="str">
        <f t="shared" si="160"/>
        <v>00000000000000000000000000000000</v>
      </c>
      <c r="V2162" s="197"/>
      <c r="W2162" s="75">
        <f t="shared" si="161"/>
        <v>0</v>
      </c>
      <c r="AE2162" s="479"/>
    </row>
    <row r="2163" spans="1:31" s="75" customFormat="1" ht="13.5" x14ac:dyDescent="0.2">
      <c r="A2163" s="211">
        <v>2160</v>
      </c>
      <c r="B2163" s="212" t="s">
        <v>6600</v>
      </c>
      <c r="C2163" s="213" t="s">
        <v>6600</v>
      </c>
      <c r="D2163" s="213" t="s">
        <v>6600</v>
      </c>
      <c r="E2163" s="213" t="s">
        <v>6600</v>
      </c>
      <c r="F2163" s="213" t="s">
        <v>6600</v>
      </c>
      <c r="G2163" s="214" t="s">
        <v>6600</v>
      </c>
      <c r="H2163" s="208" t="str">
        <f>IF(Input!F$4="GMH_OECC",J2163,IF(Input!F$4="GMH_XOEC",L2163,IF(Input!F$4="GMH_Korea",N2163,IF(Input!F$4="GMH_EU",P2163,IF(Input!F$4="Skysuper",#REF!,IF(Input!F$4="SkyII",#REF!,IF(Input!F$4="XO-8000",#REF!, "FALSE")))))))</f>
        <v>00</v>
      </c>
      <c r="I2163" s="209">
        <f>IF(Input!F$4="GMH_OECC",K2163,IF(Input!F$4="GMH_XOEC",M2163,IF(Input!F$4="GMH_Korea",O2163,IF(Input!F$4="GMH_EU",Q2163,IF(Input!F$4="Skysuper",#REF!,IF(Input!F$4="SkyII",#REF!,IF(Input!F$4="XO-8000",#REF!, "FALSE")))))))</f>
        <v>0</v>
      </c>
      <c r="J2163" s="210" t="s">
        <v>10359</v>
      </c>
      <c r="K2163" s="268">
        <v>0</v>
      </c>
      <c r="L2163" s="270" t="s">
        <v>10359</v>
      </c>
      <c r="M2163" s="270">
        <v>0</v>
      </c>
      <c r="N2163" s="270" t="s">
        <v>10359</v>
      </c>
      <c r="O2163" s="270">
        <v>0</v>
      </c>
      <c r="P2163" s="270" t="s">
        <v>10359</v>
      </c>
      <c r="Q2163" s="270">
        <v>0</v>
      </c>
      <c r="R2163" s="74"/>
      <c r="S2163" s="75" t="str">
        <f t="shared" si="159"/>
        <v>0000</v>
      </c>
      <c r="T2163" s="75" t="str">
        <f t="shared" si="160"/>
        <v>00000000000000000000000000000000</v>
      </c>
      <c r="V2163" s="197"/>
      <c r="W2163" s="75">
        <f t="shared" si="161"/>
        <v>0</v>
      </c>
      <c r="AE2163" s="479"/>
    </row>
    <row r="2164" spans="1:31" s="75" customFormat="1" ht="13.5" x14ac:dyDescent="0.2">
      <c r="A2164" s="211">
        <v>2161</v>
      </c>
      <c r="B2164" s="212" t="s">
        <v>6600</v>
      </c>
      <c r="C2164" s="213" t="s">
        <v>6600</v>
      </c>
      <c r="D2164" s="213" t="s">
        <v>6600</v>
      </c>
      <c r="E2164" s="213" t="s">
        <v>6600</v>
      </c>
      <c r="F2164" s="213" t="s">
        <v>6600</v>
      </c>
      <c r="G2164" s="214" t="s">
        <v>6600</v>
      </c>
      <c r="H2164" s="208" t="str">
        <f>IF(Input!F$4="GMH_OECC",J2164,IF(Input!F$4="GMH_XOEC",L2164,IF(Input!F$4="GMH_Korea",N2164,IF(Input!F$4="GMH_EU",P2164,IF(Input!F$4="Skysuper",#REF!,IF(Input!F$4="SkyII",#REF!,IF(Input!F$4="XO-8000",#REF!, "FALSE")))))))</f>
        <v>00</v>
      </c>
      <c r="I2164" s="209">
        <f>IF(Input!F$4="GMH_OECC",K2164,IF(Input!F$4="GMH_XOEC",M2164,IF(Input!F$4="GMH_Korea",O2164,IF(Input!F$4="GMH_EU",Q2164,IF(Input!F$4="Skysuper",#REF!,IF(Input!F$4="SkyII",#REF!,IF(Input!F$4="XO-8000",#REF!, "FALSE")))))))</f>
        <v>0</v>
      </c>
      <c r="J2164" s="210" t="s">
        <v>10359</v>
      </c>
      <c r="K2164" s="268">
        <v>0</v>
      </c>
      <c r="L2164" s="270" t="s">
        <v>10359</v>
      </c>
      <c r="M2164" s="270">
        <v>0</v>
      </c>
      <c r="N2164" s="270" t="s">
        <v>10359</v>
      </c>
      <c r="O2164" s="270">
        <v>0</v>
      </c>
      <c r="P2164" s="270" t="s">
        <v>10359</v>
      </c>
      <c r="Q2164" s="270">
        <v>0</v>
      </c>
      <c r="R2164" s="74"/>
      <c r="S2164" s="75" t="str">
        <f t="shared" ref="S2164:S2227" si="162">"0"&amp;DEC2HEX(2^(I2164-1))&amp;IF(LEN(DEC2HEX(H2164))=2,DEC2HEX(H2164),"0"&amp;DEC2HEX(H2164))</f>
        <v>0000</v>
      </c>
      <c r="T2164" s="75" t="str">
        <f t="shared" si="160"/>
        <v>00000000000000000000000000000000</v>
      </c>
      <c r="V2164" s="197"/>
      <c r="W2164" s="75">
        <f t="shared" si="161"/>
        <v>0</v>
      </c>
      <c r="AE2164" s="479"/>
    </row>
    <row r="2165" spans="1:31" s="75" customFormat="1" ht="13.5" x14ac:dyDescent="0.2">
      <c r="A2165" s="211">
        <v>2162</v>
      </c>
      <c r="B2165" s="212" t="s">
        <v>6600</v>
      </c>
      <c r="C2165" s="213" t="s">
        <v>6600</v>
      </c>
      <c r="D2165" s="213" t="s">
        <v>6600</v>
      </c>
      <c r="E2165" s="213" t="s">
        <v>6600</v>
      </c>
      <c r="F2165" s="213" t="s">
        <v>6600</v>
      </c>
      <c r="G2165" s="214" t="s">
        <v>6600</v>
      </c>
      <c r="H2165" s="208" t="str">
        <f>IF(Input!F$4="GMH_OECC",J2165,IF(Input!F$4="GMH_XOEC",L2165,IF(Input!F$4="GMH_Korea",N2165,IF(Input!F$4="GMH_EU",P2165,IF(Input!F$4="Skysuper",#REF!,IF(Input!F$4="SkyII",#REF!,IF(Input!F$4="XO-8000",#REF!, "FALSE")))))))</f>
        <v>00</v>
      </c>
      <c r="I2165" s="209">
        <f>IF(Input!F$4="GMH_OECC",K2165,IF(Input!F$4="GMH_XOEC",M2165,IF(Input!F$4="GMH_Korea",O2165,IF(Input!F$4="GMH_EU",Q2165,IF(Input!F$4="Skysuper",#REF!,IF(Input!F$4="SkyII",#REF!,IF(Input!F$4="XO-8000",#REF!, "FALSE")))))))</f>
        <v>0</v>
      </c>
      <c r="J2165" s="210" t="s">
        <v>10359</v>
      </c>
      <c r="K2165" s="268">
        <v>0</v>
      </c>
      <c r="L2165" s="270" t="s">
        <v>10359</v>
      </c>
      <c r="M2165" s="270">
        <v>0</v>
      </c>
      <c r="N2165" s="270" t="s">
        <v>10359</v>
      </c>
      <c r="O2165" s="270">
        <v>0</v>
      </c>
      <c r="P2165" s="270" t="s">
        <v>10359</v>
      </c>
      <c r="Q2165" s="270">
        <v>0</v>
      </c>
      <c r="R2165" s="74"/>
      <c r="S2165" s="75" t="str">
        <f t="shared" si="162"/>
        <v>0000</v>
      </c>
      <c r="T2165" s="75" t="str">
        <f t="shared" si="160"/>
        <v>00000000000000000000000000000000</v>
      </c>
      <c r="V2165" s="197"/>
      <c r="W2165" s="75">
        <f t="shared" si="161"/>
        <v>0</v>
      </c>
      <c r="AE2165" s="479"/>
    </row>
    <row r="2166" spans="1:31" s="75" customFormat="1" ht="13.5" x14ac:dyDescent="0.2">
      <c r="A2166" s="211">
        <v>2163</v>
      </c>
      <c r="B2166" s="212" t="s">
        <v>6600</v>
      </c>
      <c r="C2166" s="213" t="s">
        <v>6600</v>
      </c>
      <c r="D2166" s="213" t="s">
        <v>6600</v>
      </c>
      <c r="E2166" s="213" t="s">
        <v>6600</v>
      </c>
      <c r="F2166" s="213" t="s">
        <v>6600</v>
      </c>
      <c r="G2166" s="214" t="s">
        <v>6600</v>
      </c>
      <c r="H2166" s="208" t="str">
        <f>IF(Input!F$4="GMH_OECC",J2166,IF(Input!F$4="GMH_XOEC",L2166,IF(Input!F$4="GMH_Korea",N2166,IF(Input!F$4="GMH_EU",P2166,IF(Input!F$4="Skysuper",#REF!,IF(Input!F$4="SkyII",#REF!,IF(Input!F$4="XO-8000",#REF!, "FALSE")))))))</f>
        <v>00</v>
      </c>
      <c r="I2166" s="209">
        <f>IF(Input!F$4="GMH_OECC",K2166,IF(Input!F$4="GMH_XOEC",M2166,IF(Input!F$4="GMH_Korea",O2166,IF(Input!F$4="GMH_EU",Q2166,IF(Input!F$4="Skysuper",#REF!,IF(Input!F$4="SkyII",#REF!,IF(Input!F$4="XO-8000",#REF!, "FALSE")))))))</f>
        <v>0</v>
      </c>
      <c r="J2166" s="210" t="s">
        <v>10359</v>
      </c>
      <c r="K2166" s="268">
        <v>0</v>
      </c>
      <c r="L2166" s="270" t="s">
        <v>10359</v>
      </c>
      <c r="M2166" s="270">
        <v>0</v>
      </c>
      <c r="N2166" s="270" t="s">
        <v>10359</v>
      </c>
      <c r="O2166" s="270">
        <v>0</v>
      </c>
      <c r="P2166" s="270" t="s">
        <v>10359</v>
      </c>
      <c r="Q2166" s="270">
        <v>0</v>
      </c>
      <c r="R2166" s="74"/>
      <c r="S2166" s="75" t="str">
        <f t="shared" si="162"/>
        <v>0000</v>
      </c>
      <c r="T2166" s="75" t="str">
        <f t="shared" si="160"/>
        <v>00000000000000000000000000000000</v>
      </c>
      <c r="V2166" s="197"/>
      <c r="W2166" s="75">
        <f t="shared" si="161"/>
        <v>0</v>
      </c>
      <c r="AE2166" s="479"/>
    </row>
    <row r="2167" spans="1:31" s="75" customFormat="1" ht="13.5" x14ac:dyDescent="0.2">
      <c r="A2167" s="211">
        <v>2164</v>
      </c>
      <c r="B2167" s="212" t="s">
        <v>6600</v>
      </c>
      <c r="C2167" s="213" t="s">
        <v>6600</v>
      </c>
      <c r="D2167" s="213" t="s">
        <v>6600</v>
      </c>
      <c r="E2167" s="213" t="s">
        <v>6600</v>
      </c>
      <c r="F2167" s="213" t="s">
        <v>6600</v>
      </c>
      <c r="G2167" s="214" t="s">
        <v>6600</v>
      </c>
      <c r="H2167" s="208" t="str">
        <f>IF(Input!F$4="GMH_OECC",J2167,IF(Input!F$4="GMH_XOEC",L2167,IF(Input!F$4="GMH_Korea",N2167,IF(Input!F$4="GMH_EU",P2167,IF(Input!F$4="Skysuper",#REF!,IF(Input!F$4="SkyII",#REF!,IF(Input!F$4="XO-8000",#REF!, "FALSE")))))))</f>
        <v>00</v>
      </c>
      <c r="I2167" s="209">
        <f>IF(Input!F$4="GMH_OECC",K2167,IF(Input!F$4="GMH_XOEC",M2167,IF(Input!F$4="GMH_Korea",O2167,IF(Input!F$4="GMH_EU",Q2167,IF(Input!F$4="Skysuper",#REF!,IF(Input!F$4="SkyII",#REF!,IF(Input!F$4="XO-8000",#REF!, "FALSE")))))))</f>
        <v>0</v>
      </c>
      <c r="J2167" s="210" t="s">
        <v>10359</v>
      </c>
      <c r="K2167" s="268">
        <v>0</v>
      </c>
      <c r="L2167" s="270" t="s">
        <v>10359</v>
      </c>
      <c r="M2167" s="270">
        <v>0</v>
      </c>
      <c r="N2167" s="270" t="s">
        <v>10359</v>
      </c>
      <c r="O2167" s="270">
        <v>0</v>
      </c>
      <c r="P2167" s="270" t="s">
        <v>10359</v>
      </c>
      <c r="Q2167" s="270">
        <v>0</v>
      </c>
      <c r="R2167" s="74"/>
      <c r="S2167" s="75" t="str">
        <f t="shared" si="162"/>
        <v>0000</v>
      </c>
      <c r="T2167" s="75" t="str">
        <f t="shared" si="160"/>
        <v>00000000000000000000000000000000</v>
      </c>
      <c r="V2167" s="197"/>
      <c r="W2167" s="75">
        <f t="shared" si="161"/>
        <v>0</v>
      </c>
      <c r="AE2167" s="479"/>
    </row>
    <row r="2168" spans="1:31" s="75" customFormat="1" ht="13.5" x14ac:dyDescent="0.2">
      <c r="A2168" s="211">
        <v>2165</v>
      </c>
      <c r="B2168" s="212" t="s">
        <v>6600</v>
      </c>
      <c r="C2168" s="213" t="s">
        <v>6600</v>
      </c>
      <c r="D2168" s="213" t="s">
        <v>6600</v>
      </c>
      <c r="E2168" s="213" t="s">
        <v>6600</v>
      </c>
      <c r="F2168" s="213" t="s">
        <v>6600</v>
      </c>
      <c r="G2168" s="214" t="s">
        <v>6600</v>
      </c>
      <c r="H2168" s="208" t="str">
        <f>IF(Input!F$4="GMH_OECC",J2168,IF(Input!F$4="GMH_XOEC",L2168,IF(Input!F$4="GMH_Korea",N2168,IF(Input!F$4="GMH_EU",P2168,IF(Input!F$4="Skysuper",#REF!,IF(Input!F$4="SkyII",#REF!,IF(Input!F$4="XO-8000",#REF!, "FALSE")))))))</f>
        <v>00</v>
      </c>
      <c r="I2168" s="209">
        <f>IF(Input!F$4="GMH_OECC",K2168,IF(Input!F$4="GMH_XOEC",M2168,IF(Input!F$4="GMH_Korea",O2168,IF(Input!F$4="GMH_EU",Q2168,IF(Input!F$4="Skysuper",#REF!,IF(Input!F$4="SkyII",#REF!,IF(Input!F$4="XO-8000",#REF!, "FALSE")))))))</f>
        <v>0</v>
      </c>
      <c r="J2168" s="210" t="s">
        <v>10359</v>
      </c>
      <c r="K2168" s="268">
        <v>0</v>
      </c>
      <c r="L2168" s="270" t="s">
        <v>10359</v>
      </c>
      <c r="M2168" s="270">
        <v>0</v>
      </c>
      <c r="N2168" s="270" t="s">
        <v>10359</v>
      </c>
      <c r="O2168" s="270">
        <v>0</v>
      </c>
      <c r="P2168" s="270" t="s">
        <v>10359</v>
      </c>
      <c r="Q2168" s="270">
        <v>0</v>
      </c>
      <c r="R2168" s="74"/>
      <c r="S2168" s="75" t="str">
        <f t="shared" si="162"/>
        <v>0000</v>
      </c>
      <c r="T2168" s="75" t="str">
        <f t="shared" si="160"/>
        <v>00000000000000000000000000000000</v>
      </c>
      <c r="V2168" s="197"/>
      <c r="W2168" s="75">
        <f t="shared" si="161"/>
        <v>0</v>
      </c>
      <c r="AE2168" s="479"/>
    </row>
    <row r="2169" spans="1:31" s="75" customFormat="1" ht="13.5" x14ac:dyDescent="0.2">
      <c r="A2169" s="211">
        <v>2166</v>
      </c>
      <c r="B2169" s="212" t="s">
        <v>6600</v>
      </c>
      <c r="C2169" s="213" t="s">
        <v>6600</v>
      </c>
      <c r="D2169" s="213" t="s">
        <v>6600</v>
      </c>
      <c r="E2169" s="213" t="s">
        <v>6600</v>
      </c>
      <c r="F2169" s="213" t="s">
        <v>6600</v>
      </c>
      <c r="G2169" s="214" t="s">
        <v>6600</v>
      </c>
      <c r="H2169" s="208" t="str">
        <f>IF(Input!F$4="GMH_OECC",J2169,IF(Input!F$4="GMH_XOEC",L2169,IF(Input!F$4="GMH_Korea",N2169,IF(Input!F$4="GMH_EU",P2169,IF(Input!F$4="Skysuper",#REF!,IF(Input!F$4="SkyII",#REF!,IF(Input!F$4="XO-8000",#REF!, "FALSE")))))))</f>
        <v>00</v>
      </c>
      <c r="I2169" s="209">
        <f>IF(Input!F$4="GMH_OECC",K2169,IF(Input!F$4="GMH_XOEC",M2169,IF(Input!F$4="GMH_Korea",O2169,IF(Input!F$4="GMH_EU",Q2169,IF(Input!F$4="Skysuper",#REF!,IF(Input!F$4="SkyII",#REF!,IF(Input!F$4="XO-8000",#REF!, "FALSE")))))))</f>
        <v>0</v>
      </c>
      <c r="J2169" s="210" t="s">
        <v>10359</v>
      </c>
      <c r="K2169" s="268">
        <v>0</v>
      </c>
      <c r="L2169" s="270" t="s">
        <v>10359</v>
      </c>
      <c r="M2169" s="270">
        <v>0</v>
      </c>
      <c r="N2169" s="270" t="s">
        <v>10359</v>
      </c>
      <c r="O2169" s="270">
        <v>0</v>
      </c>
      <c r="P2169" s="270" t="s">
        <v>10359</v>
      </c>
      <c r="Q2169" s="270">
        <v>0</v>
      </c>
      <c r="R2169" s="74"/>
      <c r="S2169" s="75" t="str">
        <f t="shared" si="162"/>
        <v>0000</v>
      </c>
      <c r="T2169" s="75" t="str">
        <f t="shared" si="160"/>
        <v>00000000000000000000000000000000</v>
      </c>
      <c r="V2169" s="197"/>
      <c r="W2169" s="75">
        <f t="shared" si="161"/>
        <v>0</v>
      </c>
      <c r="AE2169" s="479"/>
    </row>
    <row r="2170" spans="1:31" s="75" customFormat="1" ht="13.5" x14ac:dyDescent="0.2">
      <c r="A2170" s="211">
        <v>2167</v>
      </c>
      <c r="B2170" s="212" t="s">
        <v>6600</v>
      </c>
      <c r="C2170" s="213" t="s">
        <v>6600</v>
      </c>
      <c r="D2170" s="213" t="s">
        <v>6600</v>
      </c>
      <c r="E2170" s="213" t="s">
        <v>6600</v>
      </c>
      <c r="F2170" s="213" t="s">
        <v>6600</v>
      </c>
      <c r="G2170" s="214" t="s">
        <v>6600</v>
      </c>
      <c r="H2170" s="208" t="str">
        <f>IF(Input!F$4="GMH_OECC",J2170,IF(Input!F$4="GMH_XOEC",L2170,IF(Input!F$4="GMH_Korea",N2170,IF(Input!F$4="GMH_EU",P2170,IF(Input!F$4="Skysuper",#REF!,IF(Input!F$4="SkyII",#REF!,IF(Input!F$4="XO-8000",#REF!, "FALSE")))))))</f>
        <v>00</v>
      </c>
      <c r="I2170" s="209">
        <f>IF(Input!F$4="GMH_OECC",K2170,IF(Input!F$4="GMH_XOEC",M2170,IF(Input!F$4="GMH_Korea",O2170,IF(Input!F$4="GMH_EU",Q2170,IF(Input!F$4="Skysuper",#REF!,IF(Input!F$4="SkyII",#REF!,IF(Input!F$4="XO-8000",#REF!, "FALSE")))))))</f>
        <v>0</v>
      </c>
      <c r="J2170" s="210" t="s">
        <v>10359</v>
      </c>
      <c r="K2170" s="268">
        <v>0</v>
      </c>
      <c r="L2170" s="270" t="s">
        <v>10359</v>
      </c>
      <c r="M2170" s="270">
        <v>0</v>
      </c>
      <c r="N2170" s="270" t="s">
        <v>10359</v>
      </c>
      <c r="O2170" s="270">
        <v>0</v>
      </c>
      <c r="P2170" s="270" t="s">
        <v>10359</v>
      </c>
      <c r="Q2170" s="270">
        <v>0</v>
      </c>
      <c r="R2170" s="74"/>
      <c r="S2170" s="75" t="str">
        <f t="shared" si="162"/>
        <v>0000</v>
      </c>
      <c r="T2170" s="75" t="str">
        <f t="shared" si="160"/>
        <v>00000000000000000000000000000000</v>
      </c>
      <c r="V2170" s="197"/>
      <c r="W2170" s="75">
        <f t="shared" si="161"/>
        <v>0</v>
      </c>
      <c r="AE2170" s="479"/>
    </row>
    <row r="2171" spans="1:31" s="75" customFormat="1" ht="13.5" x14ac:dyDescent="0.2">
      <c r="A2171" s="211">
        <v>2168</v>
      </c>
      <c r="B2171" s="212" t="s">
        <v>6600</v>
      </c>
      <c r="C2171" s="213" t="s">
        <v>6600</v>
      </c>
      <c r="D2171" s="213" t="s">
        <v>6600</v>
      </c>
      <c r="E2171" s="213" t="s">
        <v>6600</v>
      </c>
      <c r="F2171" s="213" t="s">
        <v>6600</v>
      </c>
      <c r="G2171" s="214" t="s">
        <v>6600</v>
      </c>
      <c r="H2171" s="208" t="str">
        <f>IF(Input!F$4="GMH_OECC",J2171,IF(Input!F$4="GMH_XOEC",L2171,IF(Input!F$4="GMH_Korea",N2171,IF(Input!F$4="GMH_EU",P2171,IF(Input!F$4="Skysuper",#REF!,IF(Input!F$4="SkyII",#REF!,IF(Input!F$4="XO-8000",#REF!, "FALSE")))))))</f>
        <v>00</v>
      </c>
      <c r="I2171" s="209">
        <f>IF(Input!F$4="GMH_OECC",K2171,IF(Input!F$4="GMH_XOEC",M2171,IF(Input!F$4="GMH_Korea",O2171,IF(Input!F$4="GMH_EU",Q2171,IF(Input!F$4="Skysuper",#REF!,IF(Input!F$4="SkyII",#REF!,IF(Input!F$4="XO-8000",#REF!, "FALSE")))))))</f>
        <v>0</v>
      </c>
      <c r="J2171" s="210" t="s">
        <v>10359</v>
      </c>
      <c r="K2171" s="268">
        <v>0</v>
      </c>
      <c r="L2171" s="270" t="s">
        <v>10359</v>
      </c>
      <c r="M2171" s="270">
        <v>0</v>
      </c>
      <c r="N2171" s="270" t="s">
        <v>10359</v>
      </c>
      <c r="O2171" s="270">
        <v>0</v>
      </c>
      <c r="P2171" s="270" t="s">
        <v>10359</v>
      </c>
      <c r="Q2171" s="270">
        <v>0</v>
      </c>
      <c r="R2171" s="74"/>
      <c r="S2171" s="75" t="str">
        <f t="shared" si="162"/>
        <v>0000</v>
      </c>
      <c r="T2171" s="75" t="str">
        <f t="shared" si="160"/>
        <v>00000000000000000000000000000000</v>
      </c>
      <c r="V2171" s="197"/>
      <c r="W2171" s="75">
        <f t="shared" si="161"/>
        <v>0</v>
      </c>
      <c r="AE2171" s="479"/>
    </row>
    <row r="2172" spans="1:31" s="75" customFormat="1" ht="13.5" x14ac:dyDescent="0.2">
      <c r="A2172" s="211">
        <v>2169</v>
      </c>
      <c r="B2172" s="212" t="s">
        <v>6600</v>
      </c>
      <c r="C2172" s="213" t="s">
        <v>6600</v>
      </c>
      <c r="D2172" s="213" t="s">
        <v>6600</v>
      </c>
      <c r="E2172" s="213" t="s">
        <v>6600</v>
      </c>
      <c r="F2172" s="213" t="s">
        <v>6600</v>
      </c>
      <c r="G2172" s="214" t="s">
        <v>6600</v>
      </c>
      <c r="H2172" s="208" t="str">
        <f>IF(Input!F$4="GMH_OECC",J2172,IF(Input!F$4="GMH_XOEC",L2172,IF(Input!F$4="GMH_Korea",N2172,IF(Input!F$4="GMH_EU",P2172,IF(Input!F$4="Skysuper",#REF!,IF(Input!F$4="SkyII",#REF!,IF(Input!F$4="XO-8000",#REF!, "FALSE")))))))</f>
        <v>00</v>
      </c>
      <c r="I2172" s="209">
        <f>IF(Input!F$4="GMH_OECC",K2172,IF(Input!F$4="GMH_XOEC",M2172,IF(Input!F$4="GMH_Korea",O2172,IF(Input!F$4="GMH_EU",Q2172,IF(Input!F$4="Skysuper",#REF!,IF(Input!F$4="SkyII",#REF!,IF(Input!F$4="XO-8000",#REF!, "FALSE")))))))</f>
        <v>0</v>
      </c>
      <c r="J2172" s="210" t="s">
        <v>10359</v>
      </c>
      <c r="K2172" s="268">
        <v>0</v>
      </c>
      <c r="L2172" s="270" t="s">
        <v>10359</v>
      </c>
      <c r="M2172" s="270">
        <v>0</v>
      </c>
      <c r="N2172" s="270" t="s">
        <v>10359</v>
      </c>
      <c r="O2172" s="270">
        <v>0</v>
      </c>
      <c r="P2172" s="270" t="s">
        <v>10359</v>
      </c>
      <c r="Q2172" s="270">
        <v>0</v>
      </c>
      <c r="R2172" s="74"/>
      <c r="S2172" s="75" t="str">
        <f t="shared" si="162"/>
        <v>0000</v>
      </c>
      <c r="T2172" s="75" t="str">
        <f t="shared" si="160"/>
        <v>00000000000000000000000000000000</v>
      </c>
      <c r="V2172" s="197"/>
      <c r="W2172" s="75">
        <f t="shared" si="161"/>
        <v>0</v>
      </c>
      <c r="AE2172" s="479"/>
    </row>
    <row r="2173" spans="1:31" s="75" customFormat="1" ht="13.5" x14ac:dyDescent="0.2">
      <c r="A2173" s="211">
        <v>2170</v>
      </c>
      <c r="B2173" s="212" t="s">
        <v>6600</v>
      </c>
      <c r="C2173" s="213" t="s">
        <v>6600</v>
      </c>
      <c r="D2173" s="213" t="s">
        <v>6600</v>
      </c>
      <c r="E2173" s="213" t="s">
        <v>6600</v>
      </c>
      <c r="F2173" s="213" t="s">
        <v>6600</v>
      </c>
      <c r="G2173" s="214" t="s">
        <v>6600</v>
      </c>
      <c r="H2173" s="208" t="str">
        <f>IF(Input!F$4="GMH_OECC",J2173,IF(Input!F$4="GMH_XOEC",L2173,IF(Input!F$4="GMH_Korea",N2173,IF(Input!F$4="GMH_EU",P2173,IF(Input!F$4="Skysuper",#REF!,IF(Input!F$4="SkyII",#REF!,IF(Input!F$4="XO-8000",#REF!, "FALSE")))))))</f>
        <v>00</v>
      </c>
      <c r="I2173" s="209">
        <f>IF(Input!F$4="GMH_OECC",K2173,IF(Input!F$4="GMH_XOEC",M2173,IF(Input!F$4="GMH_Korea",O2173,IF(Input!F$4="GMH_EU",Q2173,IF(Input!F$4="Skysuper",#REF!,IF(Input!F$4="SkyII",#REF!,IF(Input!F$4="XO-8000",#REF!, "FALSE")))))))</f>
        <v>0</v>
      </c>
      <c r="J2173" s="210" t="s">
        <v>10359</v>
      </c>
      <c r="K2173" s="268">
        <v>0</v>
      </c>
      <c r="L2173" s="270" t="s">
        <v>10359</v>
      </c>
      <c r="M2173" s="270">
        <v>0</v>
      </c>
      <c r="N2173" s="270" t="s">
        <v>10359</v>
      </c>
      <c r="O2173" s="270">
        <v>0</v>
      </c>
      <c r="P2173" s="270" t="s">
        <v>10359</v>
      </c>
      <c r="Q2173" s="270">
        <v>0</v>
      </c>
      <c r="R2173" s="74"/>
      <c r="S2173" s="75" t="str">
        <f t="shared" si="162"/>
        <v>0000</v>
      </c>
      <c r="T2173" s="75" t="str">
        <f t="shared" si="160"/>
        <v>00000000000000000000000000000000</v>
      </c>
      <c r="V2173" s="197"/>
      <c r="W2173" s="75">
        <f t="shared" si="161"/>
        <v>0</v>
      </c>
      <c r="AE2173" s="479"/>
    </row>
    <row r="2174" spans="1:31" s="75" customFormat="1" ht="13.5" x14ac:dyDescent="0.2">
      <c r="A2174" s="211">
        <v>2171</v>
      </c>
      <c r="B2174" s="212" t="s">
        <v>6600</v>
      </c>
      <c r="C2174" s="213" t="s">
        <v>6600</v>
      </c>
      <c r="D2174" s="213" t="s">
        <v>6600</v>
      </c>
      <c r="E2174" s="213" t="s">
        <v>6600</v>
      </c>
      <c r="F2174" s="213" t="s">
        <v>6600</v>
      </c>
      <c r="G2174" s="214" t="s">
        <v>6600</v>
      </c>
      <c r="H2174" s="208" t="str">
        <f>IF(Input!F$4="GMH_OECC",J2174,IF(Input!F$4="GMH_XOEC",L2174,IF(Input!F$4="GMH_Korea",N2174,IF(Input!F$4="GMH_EU",P2174,IF(Input!F$4="Skysuper",#REF!,IF(Input!F$4="SkyII",#REF!,IF(Input!F$4="XO-8000",#REF!, "FALSE")))))))</f>
        <v>00</v>
      </c>
      <c r="I2174" s="209">
        <f>IF(Input!F$4="GMH_OECC",K2174,IF(Input!F$4="GMH_XOEC",M2174,IF(Input!F$4="GMH_Korea",O2174,IF(Input!F$4="GMH_EU",Q2174,IF(Input!F$4="Skysuper",#REF!,IF(Input!F$4="SkyII",#REF!,IF(Input!F$4="XO-8000",#REF!, "FALSE")))))))</f>
        <v>0</v>
      </c>
      <c r="J2174" s="210" t="s">
        <v>10359</v>
      </c>
      <c r="K2174" s="268">
        <v>0</v>
      </c>
      <c r="L2174" s="270" t="s">
        <v>10359</v>
      </c>
      <c r="M2174" s="270">
        <v>0</v>
      </c>
      <c r="N2174" s="270" t="s">
        <v>10359</v>
      </c>
      <c r="O2174" s="270">
        <v>0</v>
      </c>
      <c r="P2174" s="270" t="s">
        <v>10359</v>
      </c>
      <c r="Q2174" s="270">
        <v>0</v>
      </c>
      <c r="R2174" s="74"/>
      <c r="S2174" s="75" t="str">
        <f t="shared" si="162"/>
        <v>0000</v>
      </c>
      <c r="T2174" s="75" t="str">
        <f t="shared" si="160"/>
        <v>00000000000000000000000000000000</v>
      </c>
      <c r="V2174" s="197"/>
      <c r="W2174" s="75">
        <f t="shared" si="161"/>
        <v>0</v>
      </c>
      <c r="AE2174" s="479"/>
    </row>
    <row r="2175" spans="1:31" s="75" customFormat="1" ht="13.5" x14ac:dyDescent="0.2">
      <c r="A2175" s="211">
        <v>2172</v>
      </c>
      <c r="B2175" s="212" t="s">
        <v>6600</v>
      </c>
      <c r="C2175" s="213" t="s">
        <v>6600</v>
      </c>
      <c r="D2175" s="213" t="s">
        <v>6600</v>
      </c>
      <c r="E2175" s="213" t="s">
        <v>6600</v>
      </c>
      <c r="F2175" s="213" t="s">
        <v>6600</v>
      </c>
      <c r="G2175" s="214" t="s">
        <v>6600</v>
      </c>
      <c r="H2175" s="208" t="str">
        <f>IF(Input!F$4="GMH_OECC",J2175,IF(Input!F$4="GMH_XOEC",L2175,IF(Input!F$4="GMH_Korea",N2175,IF(Input!F$4="GMH_EU",P2175,IF(Input!F$4="Skysuper",#REF!,IF(Input!F$4="SkyII",#REF!,IF(Input!F$4="XO-8000",#REF!, "FALSE")))))))</f>
        <v>00</v>
      </c>
      <c r="I2175" s="209">
        <f>IF(Input!F$4="GMH_OECC",K2175,IF(Input!F$4="GMH_XOEC",M2175,IF(Input!F$4="GMH_Korea",O2175,IF(Input!F$4="GMH_EU",Q2175,IF(Input!F$4="Skysuper",#REF!,IF(Input!F$4="SkyII",#REF!,IF(Input!F$4="XO-8000",#REF!, "FALSE")))))))</f>
        <v>0</v>
      </c>
      <c r="J2175" s="210" t="s">
        <v>10359</v>
      </c>
      <c r="K2175" s="268">
        <v>0</v>
      </c>
      <c r="L2175" s="270" t="s">
        <v>10359</v>
      </c>
      <c r="M2175" s="270">
        <v>0</v>
      </c>
      <c r="N2175" s="270" t="s">
        <v>10359</v>
      </c>
      <c r="O2175" s="270">
        <v>0</v>
      </c>
      <c r="P2175" s="270" t="s">
        <v>10359</v>
      </c>
      <c r="Q2175" s="270">
        <v>0</v>
      </c>
      <c r="R2175" s="74"/>
      <c r="S2175" s="75" t="str">
        <f t="shared" si="162"/>
        <v>0000</v>
      </c>
      <c r="T2175" s="75" t="str">
        <f t="shared" si="160"/>
        <v>00000000000000000000000000000000</v>
      </c>
      <c r="V2175" s="197"/>
      <c r="W2175" s="75">
        <f t="shared" si="161"/>
        <v>0</v>
      </c>
      <c r="AE2175" s="479"/>
    </row>
    <row r="2176" spans="1:31" s="75" customFormat="1" ht="13.5" x14ac:dyDescent="0.2">
      <c r="A2176" s="211">
        <v>2173</v>
      </c>
      <c r="B2176" s="212" t="s">
        <v>6600</v>
      </c>
      <c r="C2176" s="213" t="s">
        <v>6600</v>
      </c>
      <c r="D2176" s="213" t="s">
        <v>6600</v>
      </c>
      <c r="E2176" s="213" t="s">
        <v>6600</v>
      </c>
      <c r="F2176" s="213" t="s">
        <v>6600</v>
      </c>
      <c r="G2176" s="214" t="s">
        <v>6600</v>
      </c>
      <c r="H2176" s="208" t="str">
        <f>IF(Input!F$4="GMH_OECC",J2176,IF(Input!F$4="GMH_XOEC",L2176,IF(Input!F$4="GMH_Korea",N2176,IF(Input!F$4="GMH_EU",P2176,IF(Input!F$4="Skysuper",#REF!,IF(Input!F$4="SkyII",#REF!,IF(Input!F$4="XO-8000",#REF!, "FALSE")))))))</f>
        <v>00</v>
      </c>
      <c r="I2176" s="209">
        <f>IF(Input!F$4="GMH_OECC",K2176,IF(Input!F$4="GMH_XOEC",M2176,IF(Input!F$4="GMH_Korea",O2176,IF(Input!F$4="GMH_EU",Q2176,IF(Input!F$4="Skysuper",#REF!,IF(Input!F$4="SkyII",#REF!,IF(Input!F$4="XO-8000",#REF!, "FALSE")))))))</f>
        <v>0</v>
      </c>
      <c r="J2176" s="210" t="s">
        <v>10359</v>
      </c>
      <c r="K2176" s="268">
        <v>0</v>
      </c>
      <c r="L2176" s="270" t="s">
        <v>10359</v>
      </c>
      <c r="M2176" s="270">
        <v>0</v>
      </c>
      <c r="N2176" s="270" t="s">
        <v>10359</v>
      </c>
      <c r="O2176" s="270">
        <v>0</v>
      </c>
      <c r="P2176" s="270" t="s">
        <v>10359</v>
      </c>
      <c r="Q2176" s="270">
        <v>0</v>
      </c>
      <c r="R2176" s="74"/>
      <c r="S2176" s="75" t="str">
        <f t="shared" si="162"/>
        <v>0000</v>
      </c>
      <c r="T2176" s="75" t="str">
        <f t="shared" si="160"/>
        <v>00000000000000000000000000000000</v>
      </c>
      <c r="V2176" s="197"/>
      <c r="W2176" s="75">
        <f t="shared" si="161"/>
        <v>0</v>
      </c>
      <c r="AE2176" s="479"/>
    </row>
    <row r="2177" spans="1:31" s="75" customFormat="1" ht="13.5" x14ac:dyDescent="0.2">
      <c r="A2177" s="211">
        <v>2174</v>
      </c>
      <c r="B2177" s="212" t="s">
        <v>6600</v>
      </c>
      <c r="C2177" s="213" t="s">
        <v>6600</v>
      </c>
      <c r="D2177" s="213" t="s">
        <v>6600</v>
      </c>
      <c r="E2177" s="213" t="s">
        <v>6600</v>
      </c>
      <c r="F2177" s="213" t="s">
        <v>6600</v>
      </c>
      <c r="G2177" s="214" t="s">
        <v>6600</v>
      </c>
      <c r="H2177" s="208" t="str">
        <f>IF(Input!F$4="GMH_OECC",J2177,IF(Input!F$4="GMH_XOEC",L2177,IF(Input!F$4="GMH_Korea",N2177,IF(Input!F$4="GMH_EU",P2177,IF(Input!F$4="Skysuper",#REF!,IF(Input!F$4="SkyII",#REF!,IF(Input!F$4="XO-8000",#REF!, "FALSE")))))))</f>
        <v>00</v>
      </c>
      <c r="I2177" s="209">
        <f>IF(Input!F$4="GMH_OECC",K2177,IF(Input!F$4="GMH_XOEC",M2177,IF(Input!F$4="GMH_Korea",O2177,IF(Input!F$4="GMH_EU",Q2177,IF(Input!F$4="Skysuper",#REF!,IF(Input!F$4="SkyII",#REF!,IF(Input!F$4="XO-8000",#REF!, "FALSE")))))))</f>
        <v>0</v>
      </c>
      <c r="J2177" s="210" t="s">
        <v>10359</v>
      </c>
      <c r="K2177" s="268">
        <v>0</v>
      </c>
      <c r="L2177" s="270" t="s">
        <v>10359</v>
      </c>
      <c r="M2177" s="270">
        <v>0</v>
      </c>
      <c r="N2177" s="270" t="s">
        <v>10359</v>
      </c>
      <c r="O2177" s="270">
        <v>0</v>
      </c>
      <c r="P2177" s="270" t="s">
        <v>10359</v>
      </c>
      <c r="Q2177" s="270">
        <v>0</v>
      </c>
      <c r="R2177" s="74"/>
      <c r="S2177" s="75" t="str">
        <f t="shared" si="162"/>
        <v>0000</v>
      </c>
      <c r="T2177" s="75" t="str">
        <f t="shared" si="160"/>
        <v>00000000000000000000000000000000</v>
      </c>
      <c r="V2177" s="197"/>
      <c r="W2177" s="75">
        <f t="shared" si="161"/>
        <v>0</v>
      </c>
      <c r="AE2177" s="479"/>
    </row>
    <row r="2178" spans="1:31" s="75" customFormat="1" ht="13.5" x14ac:dyDescent="0.2">
      <c r="A2178" s="211">
        <v>2175</v>
      </c>
      <c r="B2178" s="212" t="s">
        <v>6600</v>
      </c>
      <c r="C2178" s="213" t="s">
        <v>6600</v>
      </c>
      <c r="D2178" s="213" t="s">
        <v>6600</v>
      </c>
      <c r="E2178" s="213" t="s">
        <v>6600</v>
      </c>
      <c r="F2178" s="213" t="s">
        <v>6600</v>
      </c>
      <c r="G2178" s="214" t="s">
        <v>6600</v>
      </c>
      <c r="H2178" s="208" t="str">
        <f>IF(Input!F$4="GMH_OECC",J2178,IF(Input!F$4="GMH_XOEC",L2178,IF(Input!F$4="GMH_Korea",N2178,IF(Input!F$4="GMH_EU",P2178,IF(Input!F$4="Skysuper",#REF!,IF(Input!F$4="SkyII",#REF!,IF(Input!F$4="XO-8000",#REF!, "FALSE")))))))</f>
        <v>00</v>
      </c>
      <c r="I2178" s="209">
        <f>IF(Input!F$4="GMH_OECC",K2178,IF(Input!F$4="GMH_XOEC",M2178,IF(Input!F$4="GMH_Korea",O2178,IF(Input!F$4="GMH_EU",Q2178,IF(Input!F$4="Skysuper",#REF!,IF(Input!F$4="SkyII",#REF!,IF(Input!F$4="XO-8000",#REF!, "FALSE")))))))</f>
        <v>0</v>
      </c>
      <c r="J2178" s="210" t="s">
        <v>10359</v>
      </c>
      <c r="K2178" s="268">
        <v>0</v>
      </c>
      <c r="L2178" s="270" t="s">
        <v>10359</v>
      </c>
      <c r="M2178" s="270">
        <v>0</v>
      </c>
      <c r="N2178" s="270" t="s">
        <v>10359</v>
      </c>
      <c r="O2178" s="270">
        <v>0</v>
      </c>
      <c r="P2178" s="270" t="s">
        <v>10359</v>
      </c>
      <c r="Q2178" s="270">
        <v>0</v>
      </c>
      <c r="R2178" s="74"/>
      <c r="S2178" s="75" t="str">
        <f t="shared" si="162"/>
        <v>0000</v>
      </c>
      <c r="T2178" s="75" t="str">
        <f t="shared" si="160"/>
        <v>00000000000000000000000000000000</v>
      </c>
      <c r="V2178" s="197"/>
      <c r="W2178" s="75">
        <f t="shared" si="161"/>
        <v>0</v>
      </c>
      <c r="AE2178" s="479"/>
    </row>
    <row r="2179" spans="1:31" s="75" customFormat="1" ht="13.5" x14ac:dyDescent="0.2">
      <c r="A2179" s="211">
        <v>2176</v>
      </c>
      <c r="B2179" s="212" t="s">
        <v>6600</v>
      </c>
      <c r="C2179" s="213" t="s">
        <v>6600</v>
      </c>
      <c r="D2179" s="213" t="s">
        <v>6600</v>
      </c>
      <c r="E2179" s="213" t="s">
        <v>6600</v>
      </c>
      <c r="F2179" s="213" t="s">
        <v>6600</v>
      </c>
      <c r="G2179" s="214" t="s">
        <v>6600</v>
      </c>
      <c r="H2179" s="208" t="str">
        <f>IF(Input!F$4="GMH_OECC",J2179,IF(Input!F$4="GMH_XOEC",L2179,IF(Input!F$4="GMH_Korea",N2179,IF(Input!F$4="GMH_EU",P2179,IF(Input!F$4="Skysuper",#REF!,IF(Input!F$4="SkyII",#REF!,IF(Input!F$4="XO-8000",#REF!, "FALSE")))))))</f>
        <v>00</v>
      </c>
      <c r="I2179" s="209">
        <f>IF(Input!F$4="GMH_OECC",K2179,IF(Input!F$4="GMH_XOEC",M2179,IF(Input!F$4="GMH_Korea",O2179,IF(Input!F$4="GMH_EU",Q2179,IF(Input!F$4="Skysuper",#REF!,IF(Input!F$4="SkyII",#REF!,IF(Input!F$4="XO-8000",#REF!, "FALSE")))))))</f>
        <v>0</v>
      </c>
      <c r="J2179" s="210" t="s">
        <v>10359</v>
      </c>
      <c r="K2179" s="268">
        <v>0</v>
      </c>
      <c r="L2179" s="270" t="s">
        <v>10359</v>
      </c>
      <c r="M2179" s="270">
        <v>0</v>
      </c>
      <c r="N2179" s="270" t="s">
        <v>10359</v>
      </c>
      <c r="O2179" s="270">
        <v>0</v>
      </c>
      <c r="P2179" s="270" t="s">
        <v>10359</v>
      </c>
      <c r="Q2179" s="270">
        <v>0</v>
      </c>
      <c r="R2179" s="74"/>
      <c r="S2179" s="75" t="str">
        <f t="shared" si="162"/>
        <v>0000</v>
      </c>
      <c r="T2179" s="75" t="str">
        <f t="shared" si="160"/>
        <v>00000000000000000000000000000000</v>
      </c>
      <c r="V2179" s="197"/>
      <c r="W2179" s="75">
        <f t="shared" si="161"/>
        <v>0</v>
      </c>
      <c r="AE2179" s="479"/>
    </row>
    <row r="2180" spans="1:31" s="75" customFormat="1" ht="13.5" x14ac:dyDescent="0.2">
      <c r="A2180" s="211">
        <v>2177</v>
      </c>
      <c r="B2180" s="212" t="s">
        <v>6600</v>
      </c>
      <c r="C2180" s="213" t="s">
        <v>6600</v>
      </c>
      <c r="D2180" s="213" t="s">
        <v>6600</v>
      </c>
      <c r="E2180" s="213" t="s">
        <v>6600</v>
      </c>
      <c r="F2180" s="213" t="s">
        <v>6600</v>
      </c>
      <c r="G2180" s="214" t="s">
        <v>6600</v>
      </c>
      <c r="H2180" s="208" t="str">
        <f>IF(Input!F$4="GMH_OECC",J2180,IF(Input!F$4="GMH_XOEC",L2180,IF(Input!F$4="GMH_Korea",N2180,IF(Input!F$4="GMH_EU",P2180,IF(Input!F$4="Skysuper",#REF!,IF(Input!F$4="SkyII",#REF!,IF(Input!F$4="XO-8000",#REF!, "FALSE")))))))</f>
        <v>00</v>
      </c>
      <c r="I2180" s="209">
        <f>IF(Input!F$4="GMH_OECC",K2180,IF(Input!F$4="GMH_XOEC",M2180,IF(Input!F$4="GMH_Korea",O2180,IF(Input!F$4="GMH_EU",Q2180,IF(Input!F$4="Skysuper",#REF!,IF(Input!F$4="SkyII",#REF!,IF(Input!F$4="XO-8000",#REF!, "FALSE")))))))</f>
        <v>0</v>
      </c>
      <c r="J2180" s="210" t="s">
        <v>10359</v>
      </c>
      <c r="K2180" s="268">
        <v>0</v>
      </c>
      <c r="L2180" s="270" t="s">
        <v>10359</v>
      </c>
      <c r="M2180" s="270">
        <v>0</v>
      </c>
      <c r="N2180" s="270" t="s">
        <v>10359</v>
      </c>
      <c r="O2180" s="270">
        <v>0</v>
      </c>
      <c r="P2180" s="270" t="s">
        <v>10359</v>
      </c>
      <c r="Q2180" s="270">
        <v>0</v>
      </c>
      <c r="R2180" s="74"/>
      <c r="S2180" s="75" t="str">
        <f t="shared" si="162"/>
        <v>0000</v>
      </c>
      <c r="T2180" s="75" t="str">
        <f t="shared" ref="T2180:T2243" si="163">CONCATENATE(S2180,S2181,S2182,S2183,S2184,S2185,S2186,S2187)</f>
        <v>00000000000000000000000000000000</v>
      </c>
      <c r="V2180" s="197"/>
      <c r="W2180" s="75">
        <f t="shared" si="161"/>
        <v>0</v>
      </c>
      <c r="AE2180" s="479"/>
    </row>
    <row r="2181" spans="1:31" s="75" customFormat="1" ht="13.5" x14ac:dyDescent="0.2">
      <c r="A2181" s="211">
        <v>2178</v>
      </c>
      <c r="B2181" s="212" t="s">
        <v>6600</v>
      </c>
      <c r="C2181" s="213" t="s">
        <v>6600</v>
      </c>
      <c r="D2181" s="213" t="s">
        <v>6600</v>
      </c>
      <c r="E2181" s="213" t="s">
        <v>6600</v>
      </c>
      <c r="F2181" s="213" t="s">
        <v>6600</v>
      </c>
      <c r="G2181" s="214" t="s">
        <v>6600</v>
      </c>
      <c r="H2181" s="208" t="str">
        <f>IF(Input!F$4="GMH_OECC",J2181,IF(Input!F$4="GMH_XOEC",L2181,IF(Input!F$4="GMH_Korea",N2181,IF(Input!F$4="GMH_EU",P2181,IF(Input!F$4="Skysuper",#REF!,IF(Input!F$4="SkyII",#REF!,IF(Input!F$4="XO-8000",#REF!, "FALSE")))))))</f>
        <v>00</v>
      </c>
      <c r="I2181" s="209">
        <f>IF(Input!F$4="GMH_OECC",K2181,IF(Input!F$4="GMH_XOEC",M2181,IF(Input!F$4="GMH_Korea",O2181,IF(Input!F$4="GMH_EU",Q2181,IF(Input!F$4="Skysuper",#REF!,IF(Input!F$4="SkyII",#REF!,IF(Input!F$4="XO-8000",#REF!, "FALSE")))))))</f>
        <v>0</v>
      </c>
      <c r="J2181" s="210" t="s">
        <v>10359</v>
      </c>
      <c r="K2181" s="268">
        <v>0</v>
      </c>
      <c r="L2181" s="270" t="s">
        <v>10359</v>
      </c>
      <c r="M2181" s="270">
        <v>0</v>
      </c>
      <c r="N2181" s="270" t="s">
        <v>10359</v>
      </c>
      <c r="O2181" s="270">
        <v>0</v>
      </c>
      <c r="P2181" s="270" t="s">
        <v>10359</v>
      </c>
      <c r="Q2181" s="270">
        <v>0</v>
      </c>
      <c r="R2181" s="74"/>
      <c r="S2181" s="75" t="str">
        <f t="shared" si="162"/>
        <v>0000</v>
      </c>
      <c r="T2181" s="75" t="str">
        <f t="shared" si="163"/>
        <v>00000000000000000000000000000000</v>
      </c>
      <c r="V2181" s="197"/>
      <c r="W2181" s="75">
        <f t="shared" si="161"/>
        <v>0</v>
      </c>
      <c r="AE2181" s="479"/>
    </row>
    <row r="2182" spans="1:31" s="75" customFormat="1" ht="13.5" x14ac:dyDescent="0.2">
      <c r="A2182" s="211">
        <v>2179</v>
      </c>
      <c r="B2182" s="212" t="s">
        <v>6600</v>
      </c>
      <c r="C2182" s="213" t="s">
        <v>6600</v>
      </c>
      <c r="D2182" s="213" t="s">
        <v>6600</v>
      </c>
      <c r="E2182" s="213" t="s">
        <v>6600</v>
      </c>
      <c r="F2182" s="213" t="s">
        <v>6600</v>
      </c>
      <c r="G2182" s="214" t="s">
        <v>6600</v>
      </c>
      <c r="H2182" s="208" t="str">
        <f>IF(Input!F$4="GMH_OECC",J2182,IF(Input!F$4="GMH_XOEC",L2182,IF(Input!F$4="GMH_Korea",N2182,IF(Input!F$4="GMH_EU",P2182,IF(Input!F$4="Skysuper",#REF!,IF(Input!F$4="SkyII",#REF!,IF(Input!F$4="XO-8000",#REF!, "FALSE")))))))</f>
        <v>00</v>
      </c>
      <c r="I2182" s="209">
        <f>IF(Input!F$4="GMH_OECC",K2182,IF(Input!F$4="GMH_XOEC",M2182,IF(Input!F$4="GMH_Korea",O2182,IF(Input!F$4="GMH_EU",Q2182,IF(Input!F$4="Skysuper",#REF!,IF(Input!F$4="SkyII",#REF!,IF(Input!F$4="XO-8000",#REF!, "FALSE")))))))</f>
        <v>0</v>
      </c>
      <c r="J2182" s="210" t="s">
        <v>10359</v>
      </c>
      <c r="K2182" s="268">
        <v>0</v>
      </c>
      <c r="L2182" s="270" t="s">
        <v>10359</v>
      </c>
      <c r="M2182" s="270">
        <v>0</v>
      </c>
      <c r="N2182" s="270" t="s">
        <v>10359</v>
      </c>
      <c r="O2182" s="270">
        <v>0</v>
      </c>
      <c r="P2182" s="270" t="s">
        <v>10359</v>
      </c>
      <c r="Q2182" s="270">
        <v>0</v>
      </c>
      <c r="R2182" s="74"/>
      <c r="S2182" s="75" t="str">
        <f t="shared" si="162"/>
        <v>0000</v>
      </c>
      <c r="T2182" s="75" t="str">
        <f t="shared" si="163"/>
        <v>00000000000000000000000000000000</v>
      </c>
      <c r="V2182" s="197"/>
      <c r="W2182" s="75">
        <f t="shared" ref="W2182:W2245" si="164">HEX2DEC(RIGHT(S2182,2))+HEX2DEC(RIGHT(S2183,2))+HEX2DEC(RIGHT(S2184,2))+HEX2DEC(RIGHT(S2185,2))+HEX2DEC(LEFT(S2182,2))+HEX2DEC(LEFT(S2183,2))+HEX2DEC(LEFT(S2184,2))+HEX2DEC(LEFT(S2185,2))+HEX2DEC(RIGHT(S2186,2))+HEX2DEC(RIGHT(S2187,2))+HEX2DEC(RIGHT(S2188,2))+HEX2DEC(RIGHT(S2189,2))+HEX2DEC(LEFT(S2186,2))+HEX2DEC(LEFT(S2187,2))+HEX2DEC(LEFT(S2188,2))+HEX2DEC(LEFT(S2189,2))</f>
        <v>0</v>
      </c>
      <c r="AE2182" s="479"/>
    </row>
    <row r="2183" spans="1:31" s="75" customFormat="1" ht="13.5" x14ac:dyDescent="0.2">
      <c r="A2183" s="211">
        <v>2180</v>
      </c>
      <c r="B2183" s="212" t="s">
        <v>6600</v>
      </c>
      <c r="C2183" s="213" t="s">
        <v>6600</v>
      </c>
      <c r="D2183" s="213" t="s">
        <v>6600</v>
      </c>
      <c r="E2183" s="213" t="s">
        <v>6600</v>
      </c>
      <c r="F2183" s="213" t="s">
        <v>6600</v>
      </c>
      <c r="G2183" s="214" t="s">
        <v>6600</v>
      </c>
      <c r="H2183" s="208" t="str">
        <f>IF(Input!F$4="GMH_OECC",J2183,IF(Input!F$4="GMH_XOEC",L2183,IF(Input!F$4="GMH_Korea",N2183,IF(Input!F$4="GMH_EU",P2183,IF(Input!F$4="Skysuper",#REF!,IF(Input!F$4="SkyII",#REF!,IF(Input!F$4="XO-8000",#REF!, "FALSE")))))))</f>
        <v>00</v>
      </c>
      <c r="I2183" s="209">
        <f>IF(Input!F$4="GMH_OECC",K2183,IF(Input!F$4="GMH_XOEC",M2183,IF(Input!F$4="GMH_Korea",O2183,IF(Input!F$4="GMH_EU",Q2183,IF(Input!F$4="Skysuper",#REF!,IF(Input!F$4="SkyII",#REF!,IF(Input!F$4="XO-8000",#REF!, "FALSE")))))))</f>
        <v>0</v>
      </c>
      <c r="J2183" s="210" t="s">
        <v>10359</v>
      </c>
      <c r="K2183" s="268">
        <v>0</v>
      </c>
      <c r="L2183" s="270" t="s">
        <v>10359</v>
      </c>
      <c r="M2183" s="270">
        <v>0</v>
      </c>
      <c r="N2183" s="270" t="s">
        <v>10359</v>
      </c>
      <c r="O2183" s="270">
        <v>0</v>
      </c>
      <c r="P2183" s="270" t="s">
        <v>10359</v>
      </c>
      <c r="Q2183" s="270">
        <v>0</v>
      </c>
      <c r="R2183" s="74"/>
      <c r="S2183" s="75" t="str">
        <f t="shared" si="162"/>
        <v>0000</v>
      </c>
      <c r="T2183" s="75" t="str">
        <f t="shared" si="163"/>
        <v>00000000000000000000000000000000</v>
      </c>
      <c r="V2183" s="197"/>
      <c r="W2183" s="75">
        <f t="shared" si="164"/>
        <v>0</v>
      </c>
      <c r="AE2183" s="479"/>
    </row>
    <row r="2184" spans="1:31" s="75" customFormat="1" ht="13.5" x14ac:dyDescent="0.2">
      <c r="A2184" s="211">
        <v>2181</v>
      </c>
      <c r="B2184" s="212" t="s">
        <v>6600</v>
      </c>
      <c r="C2184" s="213" t="s">
        <v>6600</v>
      </c>
      <c r="D2184" s="213" t="s">
        <v>6600</v>
      </c>
      <c r="E2184" s="213" t="s">
        <v>6600</v>
      </c>
      <c r="F2184" s="213" t="s">
        <v>6600</v>
      </c>
      <c r="G2184" s="214" t="s">
        <v>6600</v>
      </c>
      <c r="H2184" s="208" t="str">
        <f>IF(Input!F$4="GMH_OECC",J2184,IF(Input!F$4="GMH_XOEC",L2184,IF(Input!F$4="GMH_Korea",N2184,IF(Input!F$4="GMH_EU",P2184,IF(Input!F$4="Skysuper",#REF!,IF(Input!F$4="SkyII",#REF!,IF(Input!F$4="XO-8000",#REF!, "FALSE")))))))</f>
        <v>00</v>
      </c>
      <c r="I2184" s="209">
        <f>IF(Input!F$4="GMH_OECC",K2184,IF(Input!F$4="GMH_XOEC",M2184,IF(Input!F$4="GMH_Korea",O2184,IF(Input!F$4="GMH_EU",Q2184,IF(Input!F$4="Skysuper",#REF!,IF(Input!F$4="SkyII",#REF!,IF(Input!F$4="XO-8000",#REF!, "FALSE")))))))</f>
        <v>0</v>
      </c>
      <c r="J2184" s="210" t="s">
        <v>10359</v>
      </c>
      <c r="K2184" s="268">
        <v>0</v>
      </c>
      <c r="L2184" s="270" t="s">
        <v>10359</v>
      </c>
      <c r="M2184" s="270">
        <v>0</v>
      </c>
      <c r="N2184" s="270" t="s">
        <v>10359</v>
      </c>
      <c r="O2184" s="270">
        <v>0</v>
      </c>
      <c r="P2184" s="270" t="s">
        <v>10359</v>
      </c>
      <c r="Q2184" s="270">
        <v>0</v>
      </c>
      <c r="R2184" s="74"/>
      <c r="S2184" s="75" t="str">
        <f t="shared" si="162"/>
        <v>0000</v>
      </c>
      <c r="T2184" s="75" t="str">
        <f t="shared" si="163"/>
        <v>00000000000000000000000000000000</v>
      </c>
      <c r="V2184" s="197"/>
      <c r="W2184" s="75">
        <f t="shared" si="164"/>
        <v>0</v>
      </c>
      <c r="AE2184" s="479"/>
    </row>
    <row r="2185" spans="1:31" s="75" customFormat="1" ht="13.5" x14ac:dyDescent="0.2">
      <c r="A2185" s="211">
        <v>2182</v>
      </c>
      <c r="B2185" s="212" t="s">
        <v>6600</v>
      </c>
      <c r="C2185" s="213" t="s">
        <v>6600</v>
      </c>
      <c r="D2185" s="213" t="s">
        <v>6600</v>
      </c>
      <c r="E2185" s="213" t="s">
        <v>6600</v>
      </c>
      <c r="F2185" s="213" t="s">
        <v>6600</v>
      </c>
      <c r="G2185" s="214" t="s">
        <v>6600</v>
      </c>
      <c r="H2185" s="208" t="str">
        <f>IF(Input!F$4="GMH_OECC",J2185,IF(Input!F$4="GMH_XOEC",L2185,IF(Input!F$4="GMH_Korea",N2185,IF(Input!F$4="GMH_EU",P2185,IF(Input!F$4="Skysuper",#REF!,IF(Input!F$4="SkyII",#REF!,IF(Input!F$4="XO-8000",#REF!, "FALSE")))))))</f>
        <v>00</v>
      </c>
      <c r="I2185" s="209">
        <f>IF(Input!F$4="GMH_OECC",K2185,IF(Input!F$4="GMH_XOEC",M2185,IF(Input!F$4="GMH_Korea",O2185,IF(Input!F$4="GMH_EU",Q2185,IF(Input!F$4="Skysuper",#REF!,IF(Input!F$4="SkyII",#REF!,IF(Input!F$4="XO-8000",#REF!, "FALSE")))))))</f>
        <v>0</v>
      </c>
      <c r="J2185" s="210" t="s">
        <v>10359</v>
      </c>
      <c r="K2185" s="268">
        <v>0</v>
      </c>
      <c r="L2185" s="270" t="s">
        <v>10359</v>
      </c>
      <c r="M2185" s="270">
        <v>0</v>
      </c>
      <c r="N2185" s="270" t="s">
        <v>10359</v>
      </c>
      <c r="O2185" s="270">
        <v>0</v>
      </c>
      <c r="P2185" s="270" t="s">
        <v>10359</v>
      </c>
      <c r="Q2185" s="270">
        <v>0</v>
      </c>
      <c r="R2185" s="74"/>
      <c r="S2185" s="75" t="str">
        <f t="shared" si="162"/>
        <v>0000</v>
      </c>
      <c r="T2185" s="75" t="str">
        <f t="shared" si="163"/>
        <v>00000000000000000000000000000000</v>
      </c>
      <c r="V2185" s="197"/>
      <c r="W2185" s="75">
        <f t="shared" si="164"/>
        <v>0</v>
      </c>
      <c r="AE2185" s="479"/>
    </row>
    <row r="2186" spans="1:31" s="75" customFormat="1" ht="13.5" x14ac:dyDescent="0.2">
      <c r="A2186" s="211">
        <v>2183</v>
      </c>
      <c r="B2186" s="212" t="s">
        <v>6600</v>
      </c>
      <c r="C2186" s="213" t="s">
        <v>6600</v>
      </c>
      <c r="D2186" s="213" t="s">
        <v>6600</v>
      </c>
      <c r="E2186" s="213" t="s">
        <v>6600</v>
      </c>
      <c r="F2186" s="213" t="s">
        <v>6600</v>
      </c>
      <c r="G2186" s="214" t="s">
        <v>6600</v>
      </c>
      <c r="H2186" s="208" t="str">
        <f>IF(Input!F$4="GMH_OECC",J2186,IF(Input!F$4="GMH_XOEC",L2186,IF(Input!F$4="GMH_Korea",N2186,IF(Input!F$4="GMH_EU",P2186,IF(Input!F$4="Skysuper",#REF!,IF(Input!F$4="SkyII",#REF!,IF(Input!F$4="XO-8000",#REF!, "FALSE")))))))</f>
        <v>00</v>
      </c>
      <c r="I2186" s="209">
        <f>IF(Input!F$4="GMH_OECC",K2186,IF(Input!F$4="GMH_XOEC",M2186,IF(Input!F$4="GMH_Korea",O2186,IF(Input!F$4="GMH_EU",Q2186,IF(Input!F$4="Skysuper",#REF!,IF(Input!F$4="SkyII",#REF!,IF(Input!F$4="XO-8000",#REF!, "FALSE")))))))</f>
        <v>0</v>
      </c>
      <c r="J2186" s="210" t="s">
        <v>10359</v>
      </c>
      <c r="K2186" s="268">
        <v>0</v>
      </c>
      <c r="L2186" s="270" t="s">
        <v>10359</v>
      </c>
      <c r="M2186" s="270">
        <v>0</v>
      </c>
      <c r="N2186" s="270" t="s">
        <v>10359</v>
      </c>
      <c r="O2186" s="270">
        <v>0</v>
      </c>
      <c r="P2186" s="270" t="s">
        <v>10359</v>
      </c>
      <c r="Q2186" s="270">
        <v>0</v>
      </c>
      <c r="R2186" s="74"/>
      <c r="S2186" s="75" t="str">
        <f t="shared" si="162"/>
        <v>0000</v>
      </c>
      <c r="T2186" s="75" t="str">
        <f t="shared" si="163"/>
        <v>00000000000000000000000000000000</v>
      </c>
      <c r="V2186" s="197"/>
      <c r="W2186" s="75">
        <f t="shared" si="164"/>
        <v>0</v>
      </c>
      <c r="AE2186" s="479"/>
    </row>
    <row r="2187" spans="1:31" s="75" customFormat="1" ht="13.5" x14ac:dyDescent="0.2">
      <c r="A2187" s="211">
        <v>2184</v>
      </c>
      <c r="B2187" s="212" t="s">
        <v>6600</v>
      </c>
      <c r="C2187" s="213" t="s">
        <v>6600</v>
      </c>
      <c r="D2187" s="213" t="s">
        <v>6600</v>
      </c>
      <c r="E2187" s="213" t="s">
        <v>6600</v>
      </c>
      <c r="F2187" s="213" t="s">
        <v>6600</v>
      </c>
      <c r="G2187" s="214" t="s">
        <v>6600</v>
      </c>
      <c r="H2187" s="208" t="str">
        <f>IF(Input!F$4="GMH_OECC",J2187,IF(Input!F$4="GMH_XOEC",L2187,IF(Input!F$4="GMH_Korea",N2187,IF(Input!F$4="GMH_EU",P2187,IF(Input!F$4="Skysuper",#REF!,IF(Input!F$4="SkyII",#REF!,IF(Input!F$4="XO-8000",#REF!, "FALSE")))))))</f>
        <v>00</v>
      </c>
      <c r="I2187" s="209">
        <f>IF(Input!F$4="GMH_OECC",K2187,IF(Input!F$4="GMH_XOEC",M2187,IF(Input!F$4="GMH_Korea",O2187,IF(Input!F$4="GMH_EU",Q2187,IF(Input!F$4="Skysuper",#REF!,IF(Input!F$4="SkyII",#REF!,IF(Input!F$4="XO-8000",#REF!, "FALSE")))))))</f>
        <v>0</v>
      </c>
      <c r="J2187" s="210" t="s">
        <v>10359</v>
      </c>
      <c r="K2187" s="268">
        <v>0</v>
      </c>
      <c r="L2187" s="270" t="s">
        <v>10359</v>
      </c>
      <c r="M2187" s="270">
        <v>0</v>
      </c>
      <c r="N2187" s="270" t="s">
        <v>10359</v>
      </c>
      <c r="O2187" s="270">
        <v>0</v>
      </c>
      <c r="P2187" s="270" t="s">
        <v>10359</v>
      </c>
      <c r="Q2187" s="270">
        <v>0</v>
      </c>
      <c r="R2187" s="74"/>
      <c r="S2187" s="75" t="str">
        <f t="shared" si="162"/>
        <v>0000</v>
      </c>
      <c r="T2187" s="75" t="str">
        <f t="shared" si="163"/>
        <v>00000000000000000000000000000000</v>
      </c>
      <c r="V2187" s="197"/>
      <c r="W2187" s="75">
        <f t="shared" si="164"/>
        <v>0</v>
      </c>
      <c r="AE2187" s="479"/>
    </row>
    <row r="2188" spans="1:31" s="75" customFormat="1" ht="13.5" x14ac:dyDescent="0.2">
      <c r="A2188" s="211">
        <v>2185</v>
      </c>
      <c r="B2188" s="212" t="s">
        <v>6600</v>
      </c>
      <c r="C2188" s="213" t="s">
        <v>6600</v>
      </c>
      <c r="D2188" s="213" t="s">
        <v>6600</v>
      </c>
      <c r="E2188" s="213" t="s">
        <v>6600</v>
      </c>
      <c r="F2188" s="213" t="s">
        <v>6600</v>
      </c>
      <c r="G2188" s="214" t="s">
        <v>6600</v>
      </c>
      <c r="H2188" s="208" t="str">
        <f>IF(Input!F$4="GMH_OECC",J2188,IF(Input!F$4="GMH_XOEC",L2188,IF(Input!F$4="GMH_Korea",N2188,IF(Input!F$4="GMH_EU",P2188,IF(Input!F$4="Skysuper",#REF!,IF(Input!F$4="SkyII",#REF!,IF(Input!F$4="XO-8000",#REF!, "FALSE")))))))</f>
        <v>00</v>
      </c>
      <c r="I2188" s="209">
        <f>IF(Input!F$4="GMH_OECC",K2188,IF(Input!F$4="GMH_XOEC",M2188,IF(Input!F$4="GMH_Korea",O2188,IF(Input!F$4="GMH_EU",Q2188,IF(Input!F$4="Skysuper",#REF!,IF(Input!F$4="SkyII",#REF!,IF(Input!F$4="XO-8000",#REF!, "FALSE")))))))</f>
        <v>0</v>
      </c>
      <c r="J2188" s="210" t="s">
        <v>10359</v>
      </c>
      <c r="K2188" s="268">
        <v>0</v>
      </c>
      <c r="L2188" s="270" t="s">
        <v>10359</v>
      </c>
      <c r="M2188" s="270">
        <v>0</v>
      </c>
      <c r="N2188" s="270" t="s">
        <v>10359</v>
      </c>
      <c r="O2188" s="270">
        <v>0</v>
      </c>
      <c r="P2188" s="270" t="s">
        <v>10359</v>
      </c>
      <c r="Q2188" s="270">
        <v>0</v>
      </c>
      <c r="R2188" s="74"/>
      <c r="S2188" s="75" t="str">
        <f t="shared" si="162"/>
        <v>0000</v>
      </c>
      <c r="T2188" s="75" t="str">
        <f t="shared" si="163"/>
        <v>00000000000000000000000000000000</v>
      </c>
      <c r="V2188" s="197"/>
      <c r="W2188" s="75">
        <f t="shared" si="164"/>
        <v>0</v>
      </c>
      <c r="AE2188" s="479"/>
    </row>
    <row r="2189" spans="1:31" s="75" customFormat="1" ht="13.5" x14ac:dyDescent="0.2">
      <c r="A2189" s="211">
        <v>2186</v>
      </c>
      <c r="B2189" s="212" t="s">
        <v>6600</v>
      </c>
      <c r="C2189" s="213" t="s">
        <v>6600</v>
      </c>
      <c r="D2189" s="213" t="s">
        <v>6600</v>
      </c>
      <c r="E2189" s="213" t="s">
        <v>6600</v>
      </c>
      <c r="F2189" s="213" t="s">
        <v>6600</v>
      </c>
      <c r="G2189" s="214" t="s">
        <v>6600</v>
      </c>
      <c r="H2189" s="208" t="str">
        <f>IF(Input!F$4="GMH_OECC",J2189,IF(Input!F$4="GMH_XOEC",L2189,IF(Input!F$4="GMH_Korea",N2189,IF(Input!F$4="GMH_EU",P2189,IF(Input!F$4="Skysuper",#REF!,IF(Input!F$4="SkyII",#REF!,IF(Input!F$4="XO-8000",#REF!, "FALSE")))))))</f>
        <v>00</v>
      </c>
      <c r="I2189" s="209">
        <f>IF(Input!F$4="GMH_OECC",K2189,IF(Input!F$4="GMH_XOEC",M2189,IF(Input!F$4="GMH_Korea",O2189,IF(Input!F$4="GMH_EU",Q2189,IF(Input!F$4="Skysuper",#REF!,IF(Input!F$4="SkyII",#REF!,IF(Input!F$4="XO-8000",#REF!, "FALSE")))))))</f>
        <v>0</v>
      </c>
      <c r="J2189" s="210" t="s">
        <v>10359</v>
      </c>
      <c r="K2189" s="268">
        <v>0</v>
      </c>
      <c r="L2189" s="270" t="s">
        <v>10359</v>
      </c>
      <c r="M2189" s="270">
        <v>0</v>
      </c>
      <c r="N2189" s="270" t="s">
        <v>10359</v>
      </c>
      <c r="O2189" s="270">
        <v>0</v>
      </c>
      <c r="P2189" s="270" t="s">
        <v>10359</v>
      </c>
      <c r="Q2189" s="270">
        <v>0</v>
      </c>
      <c r="R2189" s="74"/>
      <c r="S2189" s="75" t="str">
        <f t="shared" si="162"/>
        <v>0000</v>
      </c>
      <c r="T2189" s="75" t="str">
        <f t="shared" si="163"/>
        <v>00000000000000000000000000000000</v>
      </c>
      <c r="V2189" s="197"/>
      <c r="W2189" s="75">
        <f t="shared" si="164"/>
        <v>0</v>
      </c>
      <c r="AE2189" s="479"/>
    </row>
    <row r="2190" spans="1:31" s="75" customFormat="1" ht="13.5" x14ac:dyDescent="0.2">
      <c r="A2190" s="211">
        <v>2187</v>
      </c>
      <c r="B2190" s="212" t="s">
        <v>6600</v>
      </c>
      <c r="C2190" s="213" t="s">
        <v>6600</v>
      </c>
      <c r="D2190" s="213" t="s">
        <v>6600</v>
      </c>
      <c r="E2190" s="213" t="s">
        <v>6600</v>
      </c>
      <c r="F2190" s="213" t="s">
        <v>6600</v>
      </c>
      <c r="G2190" s="214" t="s">
        <v>6600</v>
      </c>
      <c r="H2190" s="208" t="str">
        <f>IF(Input!F$4="GMH_OECC",J2190,IF(Input!F$4="GMH_XOEC",L2190,IF(Input!F$4="GMH_Korea",N2190,IF(Input!F$4="GMH_EU",P2190,IF(Input!F$4="Skysuper",#REF!,IF(Input!F$4="SkyII",#REF!,IF(Input!F$4="XO-8000",#REF!, "FALSE")))))))</f>
        <v>00</v>
      </c>
      <c r="I2190" s="209">
        <f>IF(Input!F$4="GMH_OECC",K2190,IF(Input!F$4="GMH_XOEC",M2190,IF(Input!F$4="GMH_Korea",O2190,IF(Input!F$4="GMH_EU",Q2190,IF(Input!F$4="Skysuper",#REF!,IF(Input!F$4="SkyII",#REF!,IF(Input!F$4="XO-8000",#REF!, "FALSE")))))))</f>
        <v>0</v>
      </c>
      <c r="J2190" s="210" t="s">
        <v>10359</v>
      </c>
      <c r="K2190" s="268">
        <v>0</v>
      </c>
      <c r="L2190" s="270" t="s">
        <v>10359</v>
      </c>
      <c r="M2190" s="270">
        <v>0</v>
      </c>
      <c r="N2190" s="270" t="s">
        <v>10359</v>
      </c>
      <c r="O2190" s="270">
        <v>0</v>
      </c>
      <c r="P2190" s="270" t="s">
        <v>10359</v>
      </c>
      <c r="Q2190" s="270">
        <v>0</v>
      </c>
      <c r="R2190" s="74"/>
      <c r="S2190" s="75" t="str">
        <f t="shared" si="162"/>
        <v>0000</v>
      </c>
      <c r="T2190" s="75" t="str">
        <f t="shared" si="163"/>
        <v>00000000000000000000000000000000</v>
      </c>
      <c r="V2190" s="197"/>
      <c r="W2190" s="75">
        <f t="shared" si="164"/>
        <v>0</v>
      </c>
      <c r="AE2190" s="479"/>
    </row>
    <row r="2191" spans="1:31" s="75" customFormat="1" ht="13.5" x14ac:dyDescent="0.2">
      <c r="A2191" s="211">
        <v>2188</v>
      </c>
      <c r="B2191" s="212" t="s">
        <v>6600</v>
      </c>
      <c r="C2191" s="213" t="s">
        <v>6600</v>
      </c>
      <c r="D2191" s="213" t="s">
        <v>6600</v>
      </c>
      <c r="E2191" s="213" t="s">
        <v>6600</v>
      </c>
      <c r="F2191" s="213" t="s">
        <v>6600</v>
      </c>
      <c r="G2191" s="214" t="s">
        <v>6600</v>
      </c>
      <c r="H2191" s="208" t="str">
        <f>IF(Input!F$4="GMH_OECC",J2191,IF(Input!F$4="GMH_XOEC",L2191,IF(Input!F$4="GMH_Korea",N2191,IF(Input!F$4="GMH_EU",P2191,IF(Input!F$4="Skysuper",#REF!,IF(Input!F$4="SkyII",#REF!,IF(Input!F$4="XO-8000",#REF!, "FALSE")))))))</f>
        <v>00</v>
      </c>
      <c r="I2191" s="209">
        <f>IF(Input!F$4="GMH_OECC",K2191,IF(Input!F$4="GMH_XOEC",M2191,IF(Input!F$4="GMH_Korea",O2191,IF(Input!F$4="GMH_EU",Q2191,IF(Input!F$4="Skysuper",#REF!,IF(Input!F$4="SkyII",#REF!,IF(Input!F$4="XO-8000",#REF!, "FALSE")))))))</f>
        <v>0</v>
      </c>
      <c r="J2191" s="210" t="s">
        <v>10359</v>
      </c>
      <c r="K2191" s="268">
        <v>0</v>
      </c>
      <c r="L2191" s="270" t="s">
        <v>10359</v>
      </c>
      <c r="M2191" s="270">
        <v>0</v>
      </c>
      <c r="N2191" s="270" t="s">
        <v>10359</v>
      </c>
      <c r="O2191" s="270">
        <v>0</v>
      </c>
      <c r="P2191" s="270" t="s">
        <v>10359</v>
      </c>
      <c r="Q2191" s="270">
        <v>0</v>
      </c>
      <c r="R2191" s="74"/>
      <c r="S2191" s="75" t="str">
        <f t="shared" si="162"/>
        <v>0000</v>
      </c>
      <c r="T2191" s="75" t="str">
        <f t="shared" si="163"/>
        <v>00000000000000000000000000000000</v>
      </c>
      <c r="V2191" s="197"/>
      <c r="W2191" s="75">
        <f t="shared" si="164"/>
        <v>0</v>
      </c>
      <c r="AE2191" s="479"/>
    </row>
    <row r="2192" spans="1:31" s="75" customFormat="1" ht="13.5" x14ac:dyDescent="0.2">
      <c r="A2192" s="211">
        <v>2189</v>
      </c>
      <c r="B2192" s="212" t="s">
        <v>6600</v>
      </c>
      <c r="C2192" s="213" t="s">
        <v>6600</v>
      </c>
      <c r="D2192" s="213" t="s">
        <v>6600</v>
      </c>
      <c r="E2192" s="213" t="s">
        <v>6600</v>
      </c>
      <c r="F2192" s="213" t="s">
        <v>6600</v>
      </c>
      <c r="G2192" s="214" t="s">
        <v>6600</v>
      </c>
      <c r="H2192" s="208" t="str">
        <f>IF(Input!F$4="GMH_OECC",J2192,IF(Input!F$4="GMH_XOEC",L2192,IF(Input!F$4="GMH_Korea",N2192,IF(Input!F$4="GMH_EU",P2192,IF(Input!F$4="Skysuper",#REF!,IF(Input!F$4="SkyII",#REF!,IF(Input!F$4="XO-8000",#REF!, "FALSE")))))))</f>
        <v>00</v>
      </c>
      <c r="I2192" s="209">
        <f>IF(Input!F$4="GMH_OECC",K2192,IF(Input!F$4="GMH_XOEC",M2192,IF(Input!F$4="GMH_Korea",O2192,IF(Input!F$4="GMH_EU",Q2192,IF(Input!F$4="Skysuper",#REF!,IF(Input!F$4="SkyII",#REF!,IF(Input!F$4="XO-8000",#REF!, "FALSE")))))))</f>
        <v>0</v>
      </c>
      <c r="J2192" s="210" t="s">
        <v>10359</v>
      </c>
      <c r="K2192" s="268">
        <v>0</v>
      </c>
      <c r="L2192" s="270" t="s">
        <v>10359</v>
      </c>
      <c r="M2192" s="270">
        <v>0</v>
      </c>
      <c r="N2192" s="270" t="s">
        <v>10359</v>
      </c>
      <c r="O2192" s="270">
        <v>0</v>
      </c>
      <c r="P2192" s="270" t="s">
        <v>10359</v>
      </c>
      <c r="Q2192" s="270">
        <v>0</v>
      </c>
      <c r="R2192" s="74"/>
      <c r="S2192" s="75" t="str">
        <f t="shared" si="162"/>
        <v>0000</v>
      </c>
      <c r="T2192" s="75" t="str">
        <f t="shared" si="163"/>
        <v>00000000000000000000000000000000</v>
      </c>
      <c r="V2192" s="197"/>
      <c r="W2192" s="75">
        <f t="shared" si="164"/>
        <v>0</v>
      </c>
      <c r="AE2192" s="479"/>
    </row>
    <row r="2193" spans="1:31" s="75" customFormat="1" ht="13.5" x14ac:dyDescent="0.2">
      <c r="A2193" s="211">
        <v>2190</v>
      </c>
      <c r="B2193" s="212" t="s">
        <v>6600</v>
      </c>
      <c r="C2193" s="213" t="s">
        <v>6600</v>
      </c>
      <c r="D2193" s="213" t="s">
        <v>6600</v>
      </c>
      <c r="E2193" s="213" t="s">
        <v>6600</v>
      </c>
      <c r="F2193" s="213" t="s">
        <v>6600</v>
      </c>
      <c r="G2193" s="214" t="s">
        <v>6600</v>
      </c>
      <c r="H2193" s="208" t="str">
        <f>IF(Input!F$4="GMH_OECC",J2193,IF(Input!F$4="GMH_XOEC",L2193,IF(Input!F$4="GMH_Korea",N2193,IF(Input!F$4="GMH_EU",P2193,IF(Input!F$4="Skysuper",#REF!,IF(Input!F$4="SkyII",#REF!,IF(Input!F$4="XO-8000",#REF!, "FALSE")))))))</f>
        <v>00</v>
      </c>
      <c r="I2193" s="209">
        <f>IF(Input!F$4="GMH_OECC",K2193,IF(Input!F$4="GMH_XOEC",M2193,IF(Input!F$4="GMH_Korea",O2193,IF(Input!F$4="GMH_EU",Q2193,IF(Input!F$4="Skysuper",#REF!,IF(Input!F$4="SkyII",#REF!,IF(Input!F$4="XO-8000",#REF!, "FALSE")))))))</f>
        <v>0</v>
      </c>
      <c r="J2193" s="210" t="s">
        <v>10359</v>
      </c>
      <c r="K2193" s="268">
        <v>0</v>
      </c>
      <c r="L2193" s="270" t="s">
        <v>10359</v>
      </c>
      <c r="M2193" s="270">
        <v>0</v>
      </c>
      <c r="N2193" s="270" t="s">
        <v>10359</v>
      </c>
      <c r="O2193" s="270">
        <v>0</v>
      </c>
      <c r="P2193" s="270" t="s">
        <v>10359</v>
      </c>
      <c r="Q2193" s="270">
        <v>0</v>
      </c>
      <c r="R2193" s="74"/>
      <c r="S2193" s="75" t="str">
        <f t="shared" si="162"/>
        <v>0000</v>
      </c>
      <c r="T2193" s="75" t="str">
        <f t="shared" si="163"/>
        <v>00000000000000000000000000000000</v>
      </c>
      <c r="V2193" s="197"/>
      <c r="W2193" s="75">
        <f t="shared" si="164"/>
        <v>0</v>
      </c>
      <c r="AE2193" s="479"/>
    </row>
    <row r="2194" spans="1:31" s="75" customFormat="1" ht="13.5" x14ac:dyDescent="0.2">
      <c r="A2194" s="211">
        <v>2191</v>
      </c>
      <c r="B2194" s="212" t="s">
        <v>6600</v>
      </c>
      <c r="C2194" s="213" t="s">
        <v>6600</v>
      </c>
      <c r="D2194" s="213" t="s">
        <v>6600</v>
      </c>
      <c r="E2194" s="213" t="s">
        <v>6600</v>
      </c>
      <c r="F2194" s="213" t="s">
        <v>6600</v>
      </c>
      <c r="G2194" s="214" t="s">
        <v>6600</v>
      </c>
      <c r="H2194" s="208" t="str">
        <f>IF(Input!F$4="GMH_OECC",J2194,IF(Input!F$4="GMH_XOEC",L2194,IF(Input!F$4="GMH_Korea",N2194,IF(Input!F$4="GMH_EU",P2194,IF(Input!F$4="Skysuper",#REF!,IF(Input!F$4="SkyII",#REF!,IF(Input!F$4="XO-8000",#REF!, "FALSE")))))))</f>
        <v>00</v>
      </c>
      <c r="I2194" s="209">
        <f>IF(Input!F$4="GMH_OECC",K2194,IF(Input!F$4="GMH_XOEC",M2194,IF(Input!F$4="GMH_Korea",O2194,IF(Input!F$4="GMH_EU",Q2194,IF(Input!F$4="Skysuper",#REF!,IF(Input!F$4="SkyII",#REF!,IF(Input!F$4="XO-8000",#REF!, "FALSE")))))))</f>
        <v>0</v>
      </c>
      <c r="J2194" s="210" t="s">
        <v>10359</v>
      </c>
      <c r="K2194" s="268">
        <v>0</v>
      </c>
      <c r="L2194" s="270" t="s">
        <v>10359</v>
      </c>
      <c r="M2194" s="270">
        <v>0</v>
      </c>
      <c r="N2194" s="270" t="s">
        <v>10359</v>
      </c>
      <c r="O2194" s="270">
        <v>0</v>
      </c>
      <c r="P2194" s="270" t="s">
        <v>10359</v>
      </c>
      <c r="Q2194" s="270">
        <v>0</v>
      </c>
      <c r="R2194" s="74"/>
      <c r="S2194" s="75" t="str">
        <f t="shared" si="162"/>
        <v>0000</v>
      </c>
      <c r="T2194" s="75" t="str">
        <f t="shared" si="163"/>
        <v>00000000000000000000000000000000</v>
      </c>
      <c r="V2194" s="197"/>
      <c r="W2194" s="75">
        <f t="shared" si="164"/>
        <v>0</v>
      </c>
      <c r="AE2194" s="479"/>
    </row>
    <row r="2195" spans="1:31" s="75" customFormat="1" ht="13.5" x14ac:dyDescent="0.2">
      <c r="A2195" s="211">
        <v>2192</v>
      </c>
      <c r="B2195" s="212" t="s">
        <v>6600</v>
      </c>
      <c r="C2195" s="213" t="s">
        <v>6600</v>
      </c>
      <c r="D2195" s="213" t="s">
        <v>6600</v>
      </c>
      <c r="E2195" s="213" t="s">
        <v>6600</v>
      </c>
      <c r="F2195" s="213" t="s">
        <v>6600</v>
      </c>
      <c r="G2195" s="214" t="s">
        <v>6600</v>
      </c>
      <c r="H2195" s="208" t="str">
        <f>IF(Input!F$4="GMH_OECC",J2195,IF(Input!F$4="GMH_XOEC",L2195,IF(Input!F$4="GMH_Korea",N2195,IF(Input!F$4="GMH_EU",P2195,IF(Input!F$4="Skysuper",#REF!,IF(Input!F$4="SkyII",#REF!,IF(Input!F$4="XO-8000",#REF!, "FALSE")))))))</f>
        <v>00</v>
      </c>
      <c r="I2195" s="209">
        <f>IF(Input!F$4="GMH_OECC",K2195,IF(Input!F$4="GMH_XOEC",M2195,IF(Input!F$4="GMH_Korea",O2195,IF(Input!F$4="GMH_EU",Q2195,IF(Input!F$4="Skysuper",#REF!,IF(Input!F$4="SkyII",#REF!,IF(Input!F$4="XO-8000",#REF!, "FALSE")))))))</f>
        <v>0</v>
      </c>
      <c r="J2195" s="210" t="s">
        <v>10359</v>
      </c>
      <c r="K2195" s="268">
        <v>0</v>
      </c>
      <c r="L2195" s="270" t="s">
        <v>10359</v>
      </c>
      <c r="M2195" s="270">
        <v>0</v>
      </c>
      <c r="N2195" s="270" t="s">
        <v>10359</v>
      </c>
      <c r="O2195" s="270">
        <v>0</v>
      </c>
      <c r="P2195" s="270" t="s">
        <v>10359</v>
      </c>
      <c r="Q2195" s="270">
        <v>0</v>
      </c>
      <c r="R2195" s="74"/>
      <c r="S2195" s="75" t="str">
        <f t="shared" si="162"/>
        <v>0000</v>
      </c>
      <c r="T2195" s="75" t="str">
        <f t="shared" si="163"/>
        <v>00000000000000000000000000000000</v>
      </c>
      <c r="V2195" s="197"/>
      <c r="W2195" s="75">
        <f t="shared" si="164"/>
        <v>0</v>
      </c>
      <c r="AE2195" s="479"/>
    </row>
    <row r="2196" spans="1:31" s="75" customFormat="1" ht="13.5" x14ac:dyDescent="0.2">
      <c r="A2196" s="211">
        <v>2193</v>
      </c>
      <c r="B2196" s="212" t="s">
        <v>6600</v>
      </c>
      <c r="C2196" s="213" t="s">
        <v>6600</v>
      </c>
      <c r="D2196" s="213" t="s">
        <v>6600</v>
      </c>
      <c r="E2196" s="213" t="s">
        <v>6600</v>
      </c>
      <c r="F2196" s="213" t="s">
        <v>6600</v>
      </c>
      <c r="G2196" s="214" t="s">
        <v>6600</v>
      </c>
      <c r="H2196" s="208" t="str">
        <f>IF(Input!F$4="GMH_OECC",J2196,IF(Input!F$4="GMH_XOEC",L2196,IF(Input!F$4="GMH_Korea",N2196,IF(Input!F$4="GMH_EU",P2196,IF(Input!F$4="Skysuper",#REF!,IF(Input!F$4="SkyII",#REF!,IF(Input!F$4="XO-8000",#REF!, "FALSE")))))))</f>
        <v>00</v>
      </c>
      <c r="I2196" s="209">
        <f>IF(Input!F$4="GMH_OECC",K2196,IF(Input!F$4="GMH_XOEC",M2196,IF(Input!F$4="GMH_Korea",O2196,IF(Input!F$4="GMH_EU",Q2196,IF(Input!F$4="Skysuper",#REF!,IF(Input!F$4="SkyII",#REF!,IF(Input!F$4="XO-8000",#REF!, "FALSE")))))))</f>
        <v>0</v>
      </c>
      <c r="J2196" s="210" t="s">
        <v>10359</v>
      </c>
      <c r="K2196" s="268">
        <v>0</v>
      </c>
      <c r="L2196" s="270" t="s">
        <v>10359</v>
      </c>
      <c r="M2196" s="270">
        <v>0</v>
      </c>
      <c r="N2196" s="270" t="s">
        <v>10359</v>
      </c>
      <c r="O2196" s="270">
        <v>0</v>
      </c>
      <c r="P2196" s="270" t="s">
        <v>10359</v>
      </c>
      <c r="Q2196" s="270">
        <v>0</v>
      </c>
      <c r="R2196" s="74"/>
      <c r="S2196" s="75" t="str">
        <f t="shared" si="162"/>
        <v>0000</v>
      </c>
      <c r="T2196" s="75" t="str">
        <f t="shared" si="163"/>
        <v>00000000000000000000000000000000</v>
      </c>
      <c r="V2196" s="197"/>
      <c r="W2196" s="75">
        <f t="shared" si="164"/>
        <v>0</v>
      </c>
      <c r="AE2196" s="479"/>
    </row>
    <row r="2197" spans="1:31" s="75" customFormat="1" ht="13.5" x14ac:dyDescent="0.2">
      <c r="A2197" s="211">
        <v>2194</v>
      </c>
      <c r="B2197" s="212" t="s">
        <v>6600</v>
      </c>
      <c r="C2197" s="213" t="s">
        <v>6600</v>
      </c>
      <c r="D2197" s="213" t="s">
        <v>6600</v>
      </c>
      <c r="E2197" s="213" t="s">
        <v>6600</v>
      </c>
      <c r="F2197" s="213" t="s">
        <v>6600</v>
      </c>
      <c r="G2197" s="214" t="s">
        <v>6600</v>
      </c>
      <c r="H2197" s="208" t="str">
        <f>IF(Input!F$4="GMH_OECC",J2197,IF(Input!F$4="GMH_XOEC",L2197,IF(Input!F$4="GMH_Korea",N2197,IF(Input!F$4="GMH_EU",P2197,IF(Input!F$4="Skysuper",#REF!,IF(Input!F$4="SkyII",#REF!,IF(Input!F$4="XO-8000",#REF!, "FALSE")))))))</f>
        <v>00</v>
      </c>
      <c r="I2197" s="209">
        <f>IF(Input!F$4="GMH_OECC",K2197,IF(Input!F$4="GMH_XOEC",M2197,IF(Input!F$4="GMH_Korea",O2197,IF(Input!F$4="GMH_EU",Q2197,IF(Input!F$4="Skysuper",#REF!,IF(Input!F$4="SkyII",#REF!,IF(Input!F$4="XO-8000",#REF!, "FALSE")))))))</f>
        <v>0</v>
      </c>
      <c r="J2197" s="210" t="s">
        <v>10359</v>
      </c>
      <c r="K2197" s="268">
        <v>0</v>
      </c>
      <c r="L2197" s="270" t="s">
        <v>10359</v>
      </c>
      <c r="M2197" s="270">
        <v>0</v>
      </c>
      <c r="N2197" s="270" t="s">
        <v>10359</v>
      </c>
      <c r="O2197" s="270">
        <v>0</v>
      </c>
      <c r="P2197" s="270" t="s">
        <v>10359</v>
      </c>
      <c r="Q2197" s="270">
        <v>0</v>
      </c>
      <c r="R2197" s="74"/>
      <c r="S2197" s="75" t="str">
        <f t="shared" si="162"/>
        <v>0000</v>
      </c>
      <c r="T2197" s="75" t="str">
        <f t="shared" si="163"/>
        <v>00000000000000000000000000000000</v>
      </c>
      <c r="V2197" s="197"/>
      <c r="W2197" s="75">
        <f t="shared" si="164"/>
        <v>0</v>
      </c>
      <c r="AE2197" s="479"/>
    </row>
    <row r="2198" spans="1:31" s="75" customFormat="1" ht="13.5" x14ac:dyDescent="0.2">
      <c r="A2198" s="211">
        <v>2195</v>
      </c>
      <c r="B2198" s="212" t="s">
        <v>6600</v>
      </c>
      <c r="C2198" s="213" t="s">
        <v>6600</v>
      </c>
      <c r="D2198" s="213" t="s">
        <v>6600</v>
      </c>
      <c r="E2198" s="213" t="s">
        <v>6600</v>
      </c>
      <c r="F2198" s="213" t="s">
        <v>6600</v>
      </c>
      <c r="G2198" s="214" t="s">
        <v>6600</v>
      </c>
      <c r="H2198" s="208" t="str">
        <f>IF(Input!F$4="GMH_OECC",J2198,IF(Input!F$4="GMH_XOEC",L2198,IF(Input!F$4="GMH_Korea",N2198,IF(Input!F$4="GMH_EU",P2198,IF(Input!F$4="Skysuper",#REF!,IF(Input!F$4="SkyII",#REF!,IF(Input!F$4="XO-8000",#REF!, "FALSE")))))))</f>
        <v>00</v>
      </c>
      <c r="I2198" s="209">
        <f>IF(Input!F$4="GMH_OECC",K2198,IF(Input!F$4="GMH_XOEC",M2198,IF(Input!F$4="GMH_Korea",O2198,IF(Input!F$4="GMH_EU",Q2198,IF(Input!F$4="Skysuper",#REF!,IF(Input!F$4="SkyII",#REF!,IF(Input!F$4="XO-8000",#REF!, "FALSE")))))))</f>
        <v>0</v>
      </c>
      <c r="J2198" s="210" t="s">
        <v>10359</v>
      </c>
      <c r="K2198" s="268">
        <v>0</v>
      </c>
      <c r="L2198" s="270" t="s">
        <v>10359</v>
      </c>
      <c r="M2198" s="270">
        <v>0</v>
      </c>
      <c r="N2198" s="270" t="s">
        <v>10359</v>
      </c>
      <c r="O2198" s="270">
        <v>0</v>
      </c>
      <c r="P2198" s="270" t="s">
        <v>10359</v>
      </c>
      <c r="Q2198" s="270">
        <v>0</v>
      </c>
      <c r="R2198" s="74"/>
      <c r="S2198" s="75" t="str">
        <f t="shared" si="162"/>
        <v>0000</v>
      </c>
      <c r="T2198" s="75" t="str">
        <f t="shared" si="163"/>
        <v>00000000000000000000000000000000</v>
      </c>
      <c r="V2198" s="197"/>
      <c r="W2198" s="75">
        <f t="shared" si="164"/>
        <v>0</v>
      </c>
      <c r="AE2198" s="479"/>
    </row>
    <row r="2199" spans="1:31" s="75" customFormat="1" ht="13.5" x14ac:dyDescent="0.2">
      <c r="A2199" s="211">
        <v>2196</v>
      </c>
      <c r="B2199" s="212" t="s">
        <v>6600</v>
      </c>
      <c r="C2199" s="213" t="s">
        <v>6600</v>
      </c>
      <c r="D2199" s="213" t="s">
        <v>6600</v>
      </c>
      <c r="E2199" s="213" t="s">
        <v>6600</v>
      </c>
      <c r="F2199" s="213" t="s">
        <v>6600</v>
      </c>
      <c r="G2199" s="214" t="s">
        <v>6600</v>
      </c>
      <c r="H2199" s="208" t="str">
        <f>IF(Input!F$4="GMH_OECC",J2199,IF(Input!F$4="GMH_XOEC",L2199,IF(Input!F$4="GMH_Korea",N2199,IF(Input!F$4="GMH_EU",P2199,IF(Input!F$4="Skysuper",#REF!,IF(Input!F$4="SkyII",#REF!,IF(Input!F$4="XO-8000",#REF!, "FALSE")))))))</f>
        <v>00</v>
      </c>
      <c r="I2199" s="209">
        <f>IF(Input!F$4="GMH_OECC",K2199,IF(Input!F$4="GMH_XOEC",M2199,IF(Input!F$4="GMH_Korea",O2199,IF(Input!F$4="GMH_EU",Q2199,IF(Input!F$4="Skysuper",#REF!,IF(Input!F$4="SkyII",#REF!,IF(Input!F$4="XO-8000",#REF!, "FALSE")))))))</f>
        <v>0</v>
      </c>
      <c r="J2199" s="210" t="s">
        <v>10359</v>
      </c>
      <c r="K2199" s="268">
        <v>0</v>
      </c>
      <c r="L2199" s="270" t="s">
        <v>10359</v>
      </c>
      <c r="M2199" s="270">
        <v>0</v>
      </c>
      <c r="N2199" s="270" t="s">
        <v>10359</v>
      </c>
      <c r="O2199" s="270">
        <v>0</v>
      </c>
      <c r="P2199" s="270" t="s">
        <v>10359</v>
      </c>
      <c r="Q2199" s="270">
        <v>0</v>
      </c>
      <c r="R2199" s="74"/>
      <c r="S2199" s="75" t="str">
        <f t="shared" si="162"/>
        <v>0000</v>
      </c>
      <c r="T2199" s="75" t="str">
        <f t="shared" si="163"/>
        <v>00000000000000000000000000000000</v>
      </c>
      <c r="V2199" s="197"/>
      <c r="W2199" s="75">
        <f t="shared" si="164"/>
        <v>0</v>
      </c>
      <c r="AE2199" s="479"/>
    </row>
    <row r="2200" spans="1:31" s="75" customFormat="1" ht="13.5" x14ac:dyDescent="0.2">
      <c r="A2200" s="211">
        <v>2197</v>
      </c>
      <c r="B2200" s="212" t="s">
        <v>6600</v>
      </c>
      <c r="C2200" s="213" t="s">
        <v>6600</v>
      </c>
      <c r="D2200" s="213" t="s">
        <v>6600</v>
      </c>
      <c r="E2200" s="213" t="s">
        <v>6600</v>
      </c>
      <c r="F2200" s="213" t="s">
        <v>6600</v>
      </c>
      <c r="G2200" s="214" t="s">
        <v>6600</v>
      </c>
      <c r="H2200" s="208" t="str">
        <f>IF(Input!F$4="GMH_OECC",J2200,IF(Input!F$4="GMH_XOEC",L2200,IF(Input!F$4="GMH_Korea",N2200,IF(Input!F$4="GMH_EU",P2200,IF(Input!F$4="Skysuper",#REF!,IF(Input!F$4="SkyII",#REF!,IF(Input!F$4="XO-8000",#REF!, "FALSE")))))))</f>
        <v>00</v>
      </c>
      <c r="I2200" s="209">
        <f>IF(Input!F$4="GMH_OECC",K2200,IF(Input!F$4="GMH_XOEC",M2200,IF(Input!F$4="GMH_Korea",O2200,IF(Input!F$4="GMH_EU",Q2200,IF(Input!F$4="Skysuper",#REF!,IF(Input!F$4="SkyII",#REF!,IF(Input!F$4="XO-8000",#REF!, "FALSE")))))))</f>
        <v>0</v>
      </c>
      <c r="J2200" s="210" t="s">
        <v>10359</v>
      </c>
      <c r="K2200" s="268">
        <v>0</v>
      </c>
      <c r="L2200" s="270" t="s">
        <v>10359</v>
      </c>
      <c r="M2200" s="270">
        <v>0</v>
      </c>
      <c r="N2200" s="270" t="s">
        <v>10359</v>
      </c>
      <c r="O2200" s="270">
        <v>0</v>
      </c>
      <c r="P2200" s="270" t="s">
        <v>10359</v>
      </c>
      <c r="Q2200" s="270">
        <v>0</v>
      </c>
      <c r="R2200" s="74"/>
      <c r="S2200" s="75" t="str">
        <f t="shared" si="162"/>
        <v>0000</v>
      </c>
      <c r="T2200" s="75" t="str">
        <f t="shared" si="163"/>
        <v>00000000000000000000000000000000</v>
      </c>
      <c r="V2200" s="197"/>
      <c r="W2200" s="75">
        <f t="shared" si="164"/>
        <v>0</v>
      </c>
      <c r="AE2200" s="479"/>
    </row>
    <row r="2201" spans="1:31" s="75" customFormat="1" ht="13.5" x14ac:dyDescent="0.2">
      <c r="A2201" s="211">
        <v>2198</v>
      </c>
      <c r="B2201" s="212" t="s">
        <v>6600</v>
      </c>
      <c r="C2201" s="213" t="s">
        <v>6600</v>
      </c>
      <c r="D2201" s="213" t="s">
        <v>6600</v>
      </c>
      <c r="E2201" s="213" t="s">
        <v>6600</v>
      </c>
      <c r="F2201" s="213" t="s">
        <v>6600</v>
      </c>
      <c r="G2201" s="214" t="s">
        <v>6600</v>
      </c>
      <c r="H2201" s="208" t="str">
        <f>IF(Input!F$4="GMH_OECC",J2201,IF(Input!F$4="GMH_XOEC",L2201,IF(Input!F$4="GMH_Korea",N2201,IF(Input!F$4="GMH_EU",P2201,IF(Input!F$4="Skysuper",#REF!,IF(Input!F$4="SkyII",#REF!,IF(Input!F$4="XO-8000",#REF!, "FALSE")))))))</f>
        <v>00</v>
      </c>
      <c r="I2201" s="209">
        <f>IF(Input!F$4="GMH_OECC",K2201,IF(Input!F$4="GMH_XOEC",M2201,IF(Input!F$4="GMH_Korea",O2201,IF(Input!F$4="GMH_EU",Q2201,IF(Input!F$4="Skysuper",#REF!,IF(Input!F$4="SkyII",#REF!,IF(Input!F$4="XO-8000",#REF!, "FALSE")))))))</f>
        <v>0</v>
      </c>
      <c r="J2201" s="210" t="s">
        <v>10359</v>
      </c>
      <c r="K2201" s="268">
        <v>0</v>
      </c>
      <c r="L2201" s="270" t="s">
        <v>10359</v>
      </c>
      <c r="M2201" s="270">
        <v>0</v>
      </c>
      <c r="N2201" s="270" t="s">
        <v>10359</v>
      </c>
      <c r="O2201" s="270">
        <v>0</v>
      </c>
      <c r="P2201" s="270" t="s">
        <v>10359</v>
      </c>
      <c r="Q2201" s="270">
        <v>0</v>
      </c>
      <c r="R2201" s="74"/>
      <c r="S2201" s="75" t="str">
        <f t="shared" si="162"/>
        <v>0000</v>
      </c>
      <c r="T2201" s="75" t="str">
        <f t="shared" si="163"/>
        <v>00000000000000000000000000000000</v>
      </c>
      <c r="V2201" s="197"/>
      <c r="W2201" s="75">
        <f t="shared" si="164"/>
        <v>0</v>
      </c>
      <c r="AE2201" s="479"/>
    </row>
    <row r="2202" spans="1:31" s="75" customFormat="1" ht="13.5" x14ac:dyDescent="0.2">
      <c r="A2202" s="211">
        <v>2199</v>
      </c>
      <c r="B2202" s="212" t="s">
        <v>6600</v>
      </c>
      <c r="C2202" s="213" t="s">
        <v>6600</v>
      </c>
      <c r="D2202" s="213" t="s">
        <v>6600</v>
      </c>
      <c r="E2202" s="213" t="s">
        <v>6600</v>
      </c>
      <c r="F2202" s="213" t="s">
        <v>6600</v>
      </c>
      <c r="G2202" s="214" t="s">
        <v>6600</v>
      </c>
      <c r="H2202" s="208" t="str">
        <f>IF(Input!F$4="GMH_OECC",J2202,IF(Input!F$4="GMH_XOEC",L2202,IF(Input!F$4="GMH_Korea",N2202,IF(Input!F$4="GMH_EU",P2202,IF(Input!F$4="Skysuper",#REF!,IF(Input!F$4="SkyII",#REF!,IF(Input!F$4="XO-8000",#REF!, "FALSE")))))))</f>
        <v>00</v>
      </c>
      <c r="I2202" s="209">
        <f>IF(Input!F$4="GMH_OECC",K2202,IF(Input!F$4="GMH_XOEC",M2202,IF(Input!F$4="GMH_Korea",O2202,IF(Input!F$4="GMH_EU",Q2202,IF(Input!F$4="Skysuper",#REF!,IF(Input!F$4="SkyII",#REF!,IF(Input!F$4="XO-8000",#REF!, "FALSE")))))))</f>
        <v>0</v>
      </c>
      <c r="J2202" s="210" t="s">
        <v>10359</v>
      </c>
      <c r="K2202" s="268">
        <v>0</v>
      </c>
      <c r="L2202" s="270" t="s">
        <v>10359</v>
      </c>
      <c r="M2202" s="270">
        <v>0</v>
      </c>
      <c r="N2202" s="270" t="s">
        <v>10359</v>
      </c>
      <c r="O2202" s="270">
        <v>0</v>
      </c>
      <c r="P2202" s="270" t="s">
        <v>10359</v>
      </c>
      <c r="Q2202" s="270">
        <v>0</v>
      </c>
      <c r="R2202" s="74"/>
      <c r="S2202" s="75" t="str">
        <f t="shared" si="162"/>
        <v>0000</v>
      </c>
      <c r="T2202" s="75" t="str">
        <f t="shared" si="163"/>
        <v>00000000000000000000000000000000</v>
      </c>
      <c r="V2202" s="197"/>
      <c r="W2202" s="75">
        <f t="shared" si="164"/>
        <v>0</v>
      </c>
      <c r="AE2202" s="479"/>
    </row>
    <row r="2203" spans="1:31" s="75" customFormat="1" ht="13.5" x14ac:dyDescent="0.2">
      <c r="A2203" s="211">
        <v>2200</v>
      </c>
      <c r="B2203" s="212" t="s">
        <v>6600</v>
      </c>
      <c r="C2203" s="213" t="s">
        <v>6600</v>
      </c>
      <c r="D2203" s="213" t="s">
        <v>6600</v>
      </c>
      <c r="E2203" s="213" t="s">
        <v>6600</v>
      </c>
      <c r="F2203" s="213" t="s">
        <v>6600</v>
      </c>
      <c r="G2203" s="214" t="s">
        <v>6600</v>
      </c>
      <c r="H2203" s="208" t="str">
        <f>IF(Input!F$4="GMH_OECC",J2203,IF(Input!F$4="GMH_XOEC",L2203,IF(Input!F$4="GMH_Korea",N2203,IF(Input!F$4="GMH_EU",P2203,IF(Input!F$4="Skysuper",#REF!,IF(Input!F$4="SkyII",#REF!,IF(Input!F$4="XO-8000",#REF!, "FALSE")))))))</f>
        <v>00</v>
      </c>
      <c r="I2203" s="209">
        <f>IF(Input!F$4="GMH_OECC",K2203,IF(Input!F$4="GMH_XOEC",M2203,IF(Input!F$4="GMH_Korea",O2203,IF(Input!F$4="GMH_EU",Q2203,IF(Input!F$4="Skysuper",#REF!,IF(Input!F$4="SkyII",#REF!,IF(Input!F$4="XO-8000",#REF!, "FALSE")))))))</f>
        <v>0</v>
      </c>
      <c r="J2203" s="210" t="s">
        <v>10359</v>
      </c>
      <c r="K2203" s="268">
        <v>0</v>
      </c>
      <c r="L2203" s="270" t="s">
        <v>10359</v>
      </c>
      <c r="M2203" s="270">
        <v>0</v>
      </c>
      <c r="N2203" s="270" t="s">
        <v>10359</v>
      </c>
      <c r="O2203" s="270">
        <v>0</v>
      </c>
      <c r="P2203" s="270" t="s">
        <v>10359</v>
      </c>
      <c r="Q2203" s="270">
        <v>0</v>
      </c>
      <c r="R2203" s="74"/>
      <c r="S2203" s="75" t="str">
        <f t="shared" si="162"/>
        <v>0000</v>
      </c>
      <c r="T2203" s="75" t="str">
        <f t="shared" si="163"/>
        <v>00000000000000000000000000000000</v>
      </c>
      <c r="V2203" s="197"/>
      <c r="W2203" s="75">
        <f t="shared" si="164"/>
        <v>0</v>
      </c>
      <c r="AE2203" s="479"/>
    </row>
    <row r="2204" spans="1:31" s="75" customFormat="1" ht="13.5" x14ac:dyDescent="0.2">
      <c r="A2204" s="211">
        <v>2201</v>
      </c>
      <c r="B2204" s="212" t="s">
        <v>6600</v>
      </c>
      <c r="C2204" s="213" t="s">
        <v>6600</v>
      </c>
      <c r="D2204" s="213" t="s">
        <v>6600</v>
      </c>
      <c r="E2204" s="213" t="s">
        <v>6600</v>
      </c>
      <c r="F2204" s="213" t="s">
        <v>6600</v>
      </c>
      <c r="G2204" s="214" t="s">
        <v>6600</v>
      </c>
      <c r="H2204" s="208" t="str">
        <f>IF(Input!F$4="GMH_OECC",J2204,IF(Input!F$4="GMH_XOEC",L2204,IF(Input!F$4="GMH_Korea",N2204,IF(Input!F$4="GMH_EU",P2204,IF(Input!F$4="Skysuper",#REF!,IF(Input!F$4="SkyII",#REF!,IF(Input!F$4="XO-8000",#REF!, "FALSE")))))))</f>
        <v>00</v>
      </c>
      <c r="I2204" s="209">
        <f>IF(Input!F$4="GMH_OECC",K2204,IF(Input!F$4="GMH_XOEC",M2204,IF(Input!F$4="GMH_Korea",O2204,IF(Input!F$4="GMH_EU",Q2204,IF(Input!F$4="Skysuper",#REF!,IF(Input!F$4="SkyII",#REF!,IF(Input!F$4="XO-8000",#REF!, "FALSE")))))))</f>
        <v>0</v>
      </c>
      <c r="J2204" s="210" t="s">
        <v>10359</v>
      </c>
      <c r="K2204" s="268">
        <v>0</v>
      </c>
      <c r="L2204" s="270" t="s">
        <v>10359</v>
      </c>
      <c r="M2204" s="270">
        <v>0</v>
      </c>
      <c r="N2204" s="270" t="s">
        <v>10359</v>
      </c>
      <c r="O2204" s="270">
        <v>0</v>
      </c>
      <c r="P2204" s="270" t="s">
        <v>10359</v>
      </c>
      <c r="Q2204" s="270">
        <v>0</v>
      </c>
      <c r="R2204" s="74"/>
      <c r="S2204" s="75" t="str">
        <f t="shared" si="162"/>
        <v>0000</v>
      </c>
      <c r="T2204" s="75" t="str">
        <f t="shared" si="163"/>
        <v>00000000000000000000000000000000</v>
      </c>
      <c r="V2204" s="197"/>
      <c r="W2204" s="75">
        <f t="shared" si="164"/>
        <v>0</v>
      </c>
      <c r="AE2204" s="479"/>
    </row>
    <row r="2205" spans="1:31" s="75" customFormat="1" ht="13.5" x14ac:dyDescent="0.2">
      <c r="A2205" s="211">
        <v>2202</v>
      </c>
      <c r="B2205" s="212" t="s">
        <v>6600</v>
      </c>
      <c r="C2205" s="213" t="s">
        <v>6600</v>
      </c>
      <c r="D2205" s="213" t="s">
        <v>6600</v>
      </c>
      <c r="E2205" s="213" t="s">
        <v>6600</v>
      </c>
      <c r="F2205" s="213" t="s">
        <v>6600</v>
      </c>
      <c r="G2205" s="214" t="s">
        <v>6600</v>
      </c>
      <c r="H2205" s="208" t="str">
        <f>IF(Input!F$4="GMH_OECC",J2205,IF(Input!F$4="GMH_XOEC",L2205,IF(Input!F$4="GMH_Korea",N2205,IF(Input!F$4="GMH_EU",P2205,IF(Input!F$4="Skysuper",#REF!,IF(Input!F$4="SkyII",#REF!,IF(Input!F$4="XO-8000",#REF!, "FALSE")))))))</f>
        <v>00</v>
      </c>
      <c r="I2205" s="209">
        <f>IF(Input!F$4="GMH_OECC",K2205,IF(Input!F$4="GMH_XOEC",M2205,IF(Input!F$4="GMH_Korea",O2205,IF(Input!F$4="GMH_EU",Q2205,IF(Input!F$4="Skysuper",#REF!,IF(Input!F$4="SkyII",#REF!,IF(Input!F$4="XO-8000",#REF!, "FALSE")))))))</f>
        <v>0</v>
      </c>
      <c r="J2205" s="210" t="s">
        <v>10359</v>
      </c>
      <c r="K2205" s="268">
        <v>0</v>
      </c>
      <c r="L2205" s="270" t="s">
        <v>10359</v>
      </c>
      <c r="M2205" s="270">
        <v>0</v>
      </c>
      <c r="N2205" s="270" t="s">
        <v>10359</v>
      </c>
      <c r="O2205" s="270">
        <v>0</v>
      </c>
      <c r="P2205" s="270" t="s">
        <v>10359</v>
      </c>
      <c r="Q2205" s="270">
        <v>0</v>
      </c>
      <c r="R2205" s="74"/>
      <c r="S2205" s="75" t="str">
        <f t="shared" si="162"/>
        <v>0000</v>
      </c>
      <c r="T2205" s="75" t="str">
        <f t="shared" si="163"/>
        <v>00000000000000000000000000000000</v>
      </c>
      <c r="V2205" s="197"/>
      <c r="W2205" s="75">
        <f t="shared" si="164"/>
        <v>0</v>
      </c>
      <c r="AE2205" s="479"/>
    </row>
    <row r="2206" spans="1:31" s="75" customFormat="1" ht="13.5" x14ac:dyDescent="0.2">
      <c r="A2206" s="211">
        <v>2203</v>
      </c>
      <c r="B2206" s="212" t="s">
        <v>6600</v>
      </c>
      <c r="C2206" s="213" t="s">
        <v>6600</v>
      </c>
      <c r="D2206" s="213" t="s">
        <v>6600</v>
      </c>
      <c r="E2206" s="213" t="s">
        <v>6600</v>
      </c>
      <c r="F2206" s="213" t="s">
        <v>6600</v>
      </c>
      <c r="G2206" s="214" t="s">
        <v>6600</v>
      </c>
      <c r="H2206" s="208" t="str">
        <f>IF(Input!F$4="GMH_OECC",J2206,IF(Input!F$4="GMH_XOEC",L2206,IF(Input!F$4="GMH_Korea",N2206,IF(Input!F$4="GMH_EU",P2206,IF(Input!F$4="Skysuper",#REF!,IF(Input!F$4="SkyII",#REF!,IF(Input!F$4="XO-8000",#REF!, "FALSE")))))))</f>
        <v>00</v>
      </c>
      <c r="I2206" s="209">
        <f>IF(Input!F$4="GMH_OECC",K2206,IF(Input!F$4="GMH_XOEC",M2206,IF(Input!F$4="GMH_Korea",O2206,IF(Input!F$4="GMH_EU",Q2206,IF(Input!F$4="Skysuper",#REF!,IF(Input!F$4="SkyII",#REF!,IF(Input!F$4="XO-8000",#REF!, "FALSE")))))))</f>
        <v>0</v>
      </c>
      <c r="J2206" s="210" t="s">
        <v>10359</v>
      </c>
      <c r="K2206" s="268">
        <v>0</v>
      </c>
      <c r="L2206" s="270" t="s">
        <v>10359</v>
      </c>
      <c r="M2206" s="270">
        <v>0</v>
      </c>
      <c r="N2206" s="270" t="s">
        <v>10359</v>
      </c>
      <c r="O2206" s="270">
        <v>0</v>
      </c>
      <c r="P2206" s="270" t="s">
        <v>10359</v>
      </c>
      <c r="Q2206" s="270">
        <v>0</v>
      </c>
      <c r="R2206" s="74"/>
      <c r="S2206" s="75" t="str">
        <f t="shared" si="162"/>
        <v>0000</v>
      </c>
      <c r="T2206" s="75" t="str">
        <f t="shared" si="163"/>
        <v>00000000000000000000000000000000</v>
      </c>
      <c r="V2206" s="197"/>
      <c r="W2206" s="75">
        <f t="shared" si="164"/>
        <v>0</v>
      </c>
      <c r="AE2206" s="479"/>
    </row>
    <row r="2207" spans="1:31" s="75" customFormat="1" ht="13.5" x14ac:dyDescent="0.2">
      <c r="A2207" s="211">
        <v>2204</v>
      </c>
      <c r="B2207" s="212" t="s">
        <v>6600</v>
      </c>
      <c r="C2207" s="213" t="s">
        <v>6600</v>
      </c>
      <c r="D2207" s="213" t="s">
        <v>6600</v>
      </c>
      <c r="E2207" s="213" t="s">
        <v>6600</v>
      </c>
      <c r="F2207" s="213" t="s">
        <v>6600</v>
      </c>
      <c r="G2207" s="214" t="s">
        <v>6600</v>
      </c>
      <c r="H2207" s="208" t="str">
        <f>IF(Input!F$4="GMH_OECC",J2207,IF(Input!F$4="GMH_XOEC",L2207,IF(Input!F$4="GMH_Korea",N2207,IF(Input!F$4="GMH_EU",P2207,IF(Input!F$4="Skysuper",#REF!,IF(Input!F$4="SkyII",#REF!,IF(Input!F$4="XO-8000",#REF!, "FALSE")))))))</f>
        <v>00</v>
      </c>
      <c r="I2207" s="209">
        <f>IF(Input!F$4="GMH_OECC",K2207,IF(Input!F$4="GMH_XOEC",M2207,IF(Input!F$4="GMH_Korea",O2207,IF(Input!F$4="GMH_EU",Q2207,IF(Input!F$4="Skysuper",#REF!,IF(Input!F$4="SkyII",#REF!,IF(Input!F$4="XO-8000",#REF!, "FALSE")))))))</f>
        <v>0</v>
      </c>
      <c r="J2207" s="210" t="s">
        <v>10359</v>
      </c>
      <c r="K2207" s="268">
        <v>0</v>
      </c>
      <c r="L2207" s="270" t="s">
        <v>10359</v>
      </c>
      <c r="M2207" s="270">
        <v>0</v>
      </c>
      <c r="N2207" s="270" t="s">
        <v>10359</v>
      </c>
      <c r="O2207" s="270">
        <v>0</v>
      </c>
      <c r="P2207" s="270" t="s">
        <v>10359</v>
      </c>
      <c r="Q2207" s="270">
        <v>0</v>
      </c>
      <c r="R2207" s="74"/>
      <c r="S2207" s="75" t="str">
        <f t="shared" si="162"/>
        <v>0000</v>
      </c>
      <c r="T2207" s="75" t="str">
        <f t="shared" si="163"/>
        <v>00000000000000000000000000000000</v>
      </c>
      <c r="V2207" s="197"/>
      <c r="W2207" s="75">
        <f t="shared" si="164"/>
        <v>0</v>
      </c>
      <c r="AE2207" s="479"/>
    </row>
    <row r="2208" spans="1:31" s="75" customFormat="1" ht="13.5" x14ac:dyDescent="0.2">
      <c r="A2208" s="211">
        <v>2205</v>
      </c>
      <c r="B2208" s="212" t="s">
        <v>6600</v>
      </c>
      <c r="C2208" s="213" t="s">
        <v>6600</v>
      </c>
      <c r="D2208" s="213" t="s">
        <v>6600</v>
      </c>
      <c r="E2208" s="213" t="s">
        <v>6600</v>
      </c>
      <c r="F2208" s="213" t="s">
        <v>6600</v>
      </c>
      <c r="G2208" s="214" t="s">
        <v>6600</v>
      </c>
      <c r="H2208" s="208" t="str">
        <f>IF(Input!F$4="GMH_OECC",J2208,IF(Input!F$4="GMH_XOEC",L2208,IF(Input!F$4="GMH_Korea",N2208,IF(Input!F$4="GMH_EU",P2208,IF(Input!F$4="Skysuper",#REF!,IF(Input!F$4="SkyII",#REF!,IF(Input!F$4="XO-8000",#REF!, "FALSE")))))))</f>
        <v>00</v>
      </c>
      <c r="I2208" s="209">
        <f>IF(Input!F$4="GMH_OECC",K2208,IF(Input!F$4="GMH_XOEC",M2208,IF(Input!F$4="GMH_Korea",O2208,IF(Input!F$4="GMH_EU",Q2208,IF(Input!F$4="Skysuper",#REF!,IF(Input!F$4="SkyII",#REF!,IF(Input!F$4="XO-8000",#REF!, "FALSE")))))))</f>
        <v>0</v>
      </c>
      <c r="J2208" s="210" t="s">
        <v>10359</v>
      </c>
      <c r="K2208" s="268">
        <v>0</v>
      </c>
      <c r="L2208" s="270" t="s">
        <v>10359</v>
      </c>
      <c r="M2208" s="270">
        <v>0</v>
      </c>
      <c r="N2208" s="270" t="s">
        <v>10359</v>
      </c>
      <c r="O2208" s="270">
        <v>0</v>
      </c>
      <c r="P2208" s="270" t="s">
        <v>10359</v>
      </c>
      <c r="Q2208" s="270">
        <v>0</v>
      </c>
      <c r="R2208" s="74"/>
      <c r="S2208" s="75" t="str">
        <f t="shared" si="162"/>
        <v>0000</v>
      </c>
      <c r="T2208" s="75" t="str">
        <f t="shared" si="163"/>
        <v>00000000000000000000000000000000</v>
      </c>
      <c r="V2208" s="197"/>
      <c r="W2208" s="75">
        <f t="shared" si="164"/>
        <v>0</v>
      </c>
      <c r="AE2208" s="479"/>
    </row>
    <row r="2209" spans="1:31" s="75" customFormat="1" ht="13.5" x14ac:dyDescent="0.2">
      <c r="A2209" s="211">
        <v>2206</v>
      </c>
      <c r="B2209" s="212" t="s">
        <v>6600</v>
      </c>
      <c r="C2209" s="213" t="s">
        <v>6600</v>
      </c>
      <c r="D2209" s="213" t="s">
        <v>6600</v>
      </c>
      <c r="E2209" s="213" t="s">
        <v>6600</v>
      </c>
      <c r="F2209" s="213" t="s">
        <v>6600</v>
      </c>
      <c r="G2209" s="214" t="s">
        <v>6600</v>
      </c>
      <c r="H2209" s="208" t="str">
        <f>IF(Input!F$4="GMH_OECC",J2209,IF(Input!F$4="GMH_XOEC",L2209,IF(Input!F$4="GMH_Korea",N2209,IF(Input!F$4="GMH_EU",P2209,IF(Input!F$4="Skysuper",#REF!,IF(Input!F$4="SkyII",#REF!,IF(Input!F$4="XO-8000",#REF!, "FALSE")))))))</f>
        <v>00</v>
      </c>
      <c r="I2209" s="209">
        <f>IF(Input!F$4="GMH_OECC",K2209,IF(Input!F$4="GMH_XOEC",M2209,IF(Input!F$4="GMH_Korea",O2209,IF(Input!F$4="GMH_EU",Q2209,IF(Input!F$4="Skysuper",#REF!,IF(Input!F$4="SkyII",#REF!,IF(Input!F$4="XO-8000",#REF!, "FALSE")))))))</f>
        <v>0</v>
      </c>
      <c r="J2209" s="210" t="s">
        <v>10359</v>
      </c>
      <c r="K2209" s="268">
        <v>0</v>
      </c>
      <c r="L2209" s="270" t="s">
        <v>10359</v>
      </c>
      <c r="M2209" s="270">
        <v>0</v>
      </c>
      <c r="N2209" s="270" t="s">
        <v>10359</v>
      </c>
      <c r="O2209" s="270">
        <v>0</v>
      </c>
      <c r="P2209" s="270" t="s">
        <v>10359</v>
      </c>
      <c r="Q2209" s="270">
        <v>0</v>
      </c>
      <c r="R2209" s="74"/>
      <c r="S2209" s="75" t="str">
        <f t="shared" si="162"/>
        <v>0000</v>
      </c>
      <c r="T2209" s="75" t="str">
        <f t="shared" si="163"/>
        <v>00000000000000000000000000000000</v>
      </c>
      <c r="V2209" s="197"/>
      <c r="W2209" s="75">
        <f t="shared" si="164"/>
        <v>0</v>
      </c>
      <c r="AE2209" s="479"/>
    </row>
    <row r="2210" spans="1:31" s="75" customFormat="1" ht="13.5" x14ac:dyDescent="0.2">
      <c r="A2210" s="211">
        <v>2207</v>
      </c>
      <c r="B2210" s="212" t="s">
        <v>6600</v>
      </c>
      <c r="C2210" s="213" t="s">
        <v>6600</v>
      </c>
      <c r="D2210" s="213" t="s">
        <v>6600</v>
      </c>
      <c r="E2210" s="213" t="s">
        <v>6600</v>
      </c>
      <c r="F2210" s="213" t="s">
        <v>6600</v>
      </c>
      <c r="G2210" s="214" t="s">
        <v>6600</v>
      </c>
      <c r="H2210" s="208" t="str">
        <f>IF(Input!F$4="GMH_OECC",J2210,IF(Input!F$4="GMH_XOEC",L2210,IF(Input!F$4="GMH_Korea",N2210,IF(Input!F$4="GMH_EU",P2210,IF(Input!F$4="Skysuper",#REF!,IF(Input!F$4="SkyII",#REF!,IF(Input!F$4="XO-8000",#REF!, "FALSE")))))))</f>
        <v>00</v>
      </c>
      <c r="I2210" s="209">
        <f>IF(Input!F$4="GMH_OECC",K2210,IF(Input!F$4="GMH_XOEC",M2210,IF(Input!F$4="GMH_Korea",O2210,IF(Input!F$4="GMH_EU",Q2210,IF(Input!F$4="Skysuper",#REF!,IF(Input!F$4="SkyII",#REF!,IF(Input!F$4="XO-8000",#REF!, "FALSE")))))))</f>
        <v>0</v>
      </c>
      <c r="J2210" s="210" t="s">
        <v>10359</v>
      </c>
      <c r="K2210" s="268">
        <v>0</v>
      </c>
      <c r="L2210" s="270" t="s">
        <v>10359</v>
      </c>
      <c r="M2210" s="270">
        <v>0</v>
      </c>
      <c r="N2210" s="270" t="s">
        <v>10359</v>
      </c>
      <c r="O2210" s="270">
        <v>0</v>
      </c>
      <c r="P2210" s="270" t="s">
        <v>10359</v>
      </c>
      <c r="Q2210" s="270">
        <v>0</v>
      </c>
      <c r="R2210" s="74"/>
      <c r="S2210" s="75" t="str">
        <f t="shared" si="162"/>
        <v>0000</v>
      </c>
      <c r="T2210" s="75" t="str">
        <f t="shared" si="163"/>
        <v>00000000000000000000000000000000</v>
      </c>
      <c r="V2210" s="197"/>
      <c r="W2210" s="75">
        <f t="shared" si="164"/>
        <v>0</v>
      </c>
      <c r="AE2210" s="479"/>
    </row>
    <row r="2211" spans="1:31" s="75" customFormat="1" ht="13.5" x14ac:dyDescent="0.2">
      <c r="A2211" s="211">
        <v>2208</v>
      </c>
      <c r="B2211" s="212" t="s">
        <v>6600</v>
      </c>
      <c r="C2211" s="213" t="s">
        <v>6600</v>
      </c>
      <c r="D2211" s="213" t="s">
        <v>6600</v>
      </c>
      <c r="E2211" s="213" t="s">
        <v>6600</v>
      </c>
      <c r="F2211" s="213" t="s">
        <v>6600</v>
      </c>
      <c r="G2211" s="214" t="s">
        <v>6600</v>
      </c>
      <c r="H2211" s="208" t="str">
        <f>IF(Input!F$4="GMH_OECC",J2211,IF(Input!F$4="GMH_XOEC",L2211,IF(Input!F$4="GMH_Korea",N2211,IF(Input!F$4="GMH_EU",P2211,IF(Input!F$4="Skysuper",#REF!,IF(Input!F$4="SkyII",#REF!,IF(Input!F$4="XO-8000",#REF!, "FALSE")))))))</f>
        <v>00</v>
      </c>
      <c r="I2211" s="209">
        <f>IF(Input!F$4="GMH_OECC",K2211,IF(Input!F$4="GMH_XOEC",M2211,IF(Input!F$4="GMH_Korea",O2211,IF(Input!F$4="GMH_EU",Q2211,IF(Input!F$4="Skysuper",#REF!,IF(Input!F$4="SkyII",#REF!,IF(Input!F$4="XO-8000",#REF!, "FALSE")))))))</f>
        <v>0</v>
      </c>
      <c r="J2211" s="210" t="s">
        <v>10359</v>
      </c>
      <c r="K2211" s="268">
        <v>0</v>
      </c>
      <c r="L2211" s="270" t="s">
        <v>10359</v>
      </c>
      <c r="M2211" s="270">
        <v>0</v>
      </c>
      <c r="N2211" s="270" t="s">
        <v>10359</v>
      </c>
      <c r="O2211" s="270">
        <v>0</v>
      </c>
      <c r="P2211" s="270" t="s">
        <v>10359</v>
      </c>
      <c r="Q2211" s="270">
        <v>0</v>
      </c>
      <c r="R2211" s="74"/>
      <c r="S2211" s="75" t="str">
        <f t="shared" si="162"/>
        <v>0000</v>
      </c>
      <c r="T2211" s="75" t="str">
        <f t="shared" si="163"/>
        <v>00000000000000000000000000000000</v>
      </c>
      <c r="V2211" s="197"/>
      <c r="W2211" s="75">
        <f t="shared" si="164"/>
        <v>0</v>
      </c>
      <c r="AE2211" s="479"/>
    </row>
    <row r="2212" spans="1:31" s="75" customFormat="1" ht="13.5" x14ac:dyDescent="0.2">
      <c r="A2212" s="211">
        <v>2209</v>
      </c>
      <c r="B2212" s="212" t="s">
        <v>6600</v>
      </c>
      <c r="C2212" s="213" t="s">
        <v>6600</v>
      </c>
      <c r="D2212" s="213" t="s">
        <v>6600</v>
      </c>
      <c r="E2212" s="213" t="s">
        <v>6600</v>
      </c>
      <c r="F2212" s="213" t="s">
        <v>6600</v>
      </c>
      <c r="G2212" s="214" t="s">
        <v>6600</v>
      </c>
      <c r="H2212" s="208" t="str">
        <f>IF(Input!F$4="GMH_OECC",J2212,IF(Input!F$4="GMH_XOEC",L2212,IF(Input!F$4="GMH_Korea",N2212,IF(Input!F$4="GMH_EU",P2212,IF(Input!F$4="Skysuper",#REF!,IF(Input!F$4="SkyII",#REF!,IF(Input!F$4="XO-8000",#REF!, "FALSE")))))))</f>
        <v>00</v>
      </c>
      <c r="I2212" s="209">
        <f>IF(Input!F$4="GMH_OECC",K2212,IF(Input!F$4="GMH_XOEC",M2212,IF(Input!F$4="GMH_Korea",O2212,IF(Input!F$4="GMH_EU",Q2212,IF(Input!F$4="Skysuper",#REF!,IF(Input!F$4="SkyII",#REF!,IF(Input!F$4="XO-8000",#REF!, "FALSE")))))))</f>
        <v>0</v>
      </c>
      <c r="J2212" s="210" t="s">
        <v>10359</v>
      </c>
      <c r="K2212" s="268">
        <v>0</v>
      </c>
      <c r="L2212" s="270" t="s">
        <v>10359</v>
      </c>
      <c r="M2212" s="270">
        <v>0</v>
      </c>
      <c r="N2212" s="270" t="s">
        <v>10359</v>
      </c>
      <c r="O2212" s="270">
        <v>0</v>
      </c>
      <c r="P2212" s="270" t="s">
        <v>10359</v>
      </c>
      <c r="Q2212" s="270">
        <v>0</v>
      </c>
      <c r="R2212" s="74"/>
      <c r="S2212" s="75" t="str">
        <f t="shared" si="162"/>
        <v>0000</v>
      </c>
      <c r="T2212" s="75" t="str">
        <f t="shared" si="163"/>
        <v>00000000000000000000000000000000</v>
      </c>
      <c r="V2212" s="197"/>
      <c r="W2212" s="75">
        <f t="shared" si="164"/>
        <v>0</v>
      </c>
      <c r="AE2212" s="479"/>
    </row>
    <row r="2213" spans="1:31" s="75" customFormat="1" ht="13.5" x14ac:dyDescent="0.2">
      <c r="A2213" s="211">
        <v>2210</v>
      </c>
      <c r="B2213" s="212" t="s">
        <v>6600</v>
      </c>
      <c r="C2213" s="213" t="s">
        <v>6600</v>
      </c>
      <c r="D2213" s="213" t="s">
        <v>6600</v>
      </c>
      <c r="E2213" s="213" t="s">
        <v>6600</v>
      </c>
      <c r="F2213" s="213" t="s">
        <v>6600</v>
      </c>
      <c r="G2213" s="214" t="s">
        <v>6600</v>
      </c>
      <c r="H2213" s="208" t="str">
        <f>IF(Input!F$4="GMH_OECC",J2213,IF(Input!F$4="GMH_XOEC",L2213,IF(Input!F$4="GMH_Korea",N2213,IF(Input!F$4="GMH_EU",P2213,IF(Input!F$4="Skysuper",#REF!,IF(Input!F$4="SkyII",#REF!,IF(Input!F$4="XO-8000",#REF!, "FALSE")))))))</f>
        <v>00</v>
      </c>
      <c r="I2213" s="209">
        <f>IF(Input!F$4="GMH_OECC",K2213,IF(Input!F$4="GMH_XOEC",M2213,IF(Input!F$4="GMH_Korea",O2213,IF(Input!F$4="GMH_EU",Q2213,IF(Input!F$4="Skysuper",#REF!,IF(Input!F$4="SkyII",#REF!,IF(Input!F$4="XO-8000",#REF!, "FALSE")))))))</f>
        <v>0</v>
      </c>
      <c r="J2213" s="210" t="s">
        <v>10359</v>
      </c>
      <c r="K2213" s="268">
        <v>0</v>
      </c>
      <c r="L2213" s="270" t="s">
        <v>10359</v>
      </c>
      <c r="M2213" s="270">
        <v>0</v>
      </c>
      <c r="N2213" s="270" t="s">
        <v>10359</v>
      </c>
      <c r="O2213" s="270">
        <v>0</v>
      </c>
      <c r="P2213" s="270" t="s">
        <v>10359</v>
      </c>
      <c r="Q2213" s="270">
        <v>0</v>
      </c>
      <c r="R2213" s="74"/>
      <c r="S2213" s="75" t="str">
        <f t="shared" si="162"/>
        <v>0000</v>
      </c>
      <c r="T2213" s="75" t="str">
        <f t="shared" si="163"/>
        <v>00000000000000000000000000000000</v>
      </c>
      <c r="V2213" s="197"/>
      <c r="W2213" s="75">
        <f t="shared" si="164"/>
        <v>0</v>
      </c>
      <c r="AE2213" s="479"/>
    </row>
    <row r="2214" spans="1:31" s="75" customFormat="1" ht="13.5" x14ac:dyDescent="0.2">
      <c r="A2214" s="211">
        <v>2211</v>
      </c>
      <c r="B2214" s="212" t="s">
        <v>6600</v>
      </c>
      <c r="C2214" s="213" t="s">
        <v>6600</v>
      </c>
      <c r="D2214" s="213" t="s">
        <v>6600</v>
      </c>
      <c r="E2214" s="213" t="s">
        <v>6600</v>
      </c>
      <c r="F2214" s="213" t="s">
        <v>6600</v>
      </c>
      <c r="G2214" s="214" t="s">
        <v>6600</v>
      </c>
      <c r="H2214" s="208" t="str">
        <f>IF(Input!F$4="GMH_OECC",J2214,IF(Input!F$4="GMH_XOEC",L2214,IF(Input!F$4="GMH_Korea",N2214,IF(Input!F$4="GMH_EU",P2214,IF(Input!F$4="Skysuper",#REF!,IF(Input!F$4="SkyII",#REF!,IF(Input!F$4="XO-8000",#REF!, "FALSE")))))))</f>
        <v>00</v>
      </c>
      <c r="I2214" s="209">
        <f>IF(Input!F$4="GMH_OECC",K2214,IF(Input!F$4="GMH_XOEC",M2214,IF(Input!F$4="GMH_Korea",O2214,IF(Input!F$4="GMH_EU",Q2214,IF(Input!F$4="Skysuper",#REF!,IF(Input!F$4="SkyII",#REF!,IF(Input!F$4="XO-8000",#REF!, "FALSE")))))))</f>
        <v>0</v>
      </c>
      <c r="J2214" s="210" t="s">
        <v>10359</v>
      </c>
      <c r="K2214" s="268">
        <v>0</v>
      </c>
      <c r="L2214" s="270" t="s">
        <v>10359</v>
      </c>
      <c r="M2214" s="270">
        <v>0</v>
      </c>
      <c r="N2214" s="270" t="s">
        <v>10359</v>
      </c>
      <c r="O2214" s="270">
        <v>0</v>
      </c>
      <c r="P2214" s="270" t="s">
        <v>10359</v>
      </c>
      <c r="Q2214" s="270">
        <v>0</v>
      </c>
      <c r="R2214" s="74"/>
      <c r="S2214" s="75" t="str">
        <f t="shared" si="162"/>
        <v>0000</v>
      </c>
      <c r="T2214" s="75" t="str">
        <f t="shared" si="163"/>
        <v>00000000000000000000000000000000</v>
      </c>
      <c r="V2214" s="197"/>
      <c r="W2214" s="75">
        <f t="shared" si="164"/>
        <v>0</v>
      </c>
      <c r="AE2214" s="479"/>
    </row>
    <row r="2215" spans="1:31" s="75" customFormat="1" ht="13.5" x14ac:dyDescent="0.2">
      <c r="A2215" s="211">
        <v>2212</v>
      </c>
      <c r="B2215" s="212" t="s">
        <v>6600</v>
      </c>
      <c r="C2215" s="213" t="s">
        <v>6600</v>
      </c>
      <c r="D2215" s="213" t="s">
        <v>6600</v>
      </c>
      <c r="E2215" s="213" t="s">
        <v>6600</v>
      </c>
      <c r="F2215" s="213" t="s">
        <v>6600</v>
      </c>
      <c r="G2215" s="214" t="s">
        <v>6600</v>
      </c>
      <c r="H2215" s="208" t="str">
        <f>IF(Input!F$4="GMH_OECC",J2215,IF(Input!F$4="GMH_XOEC",L2215,IF(Input!F$4="GMH_Korea",N2215,IF(Input!F$4="GMH_EU",P2215,IF(Input!F$4="Skysuper",#REF!,IF(Input!F$4="SkyII",#REF!,IF(Input!F$4="XO-8000",#REF!, "FALSE")))))))</f>
        <v>00</v>
      </c>
      <c r="I2215" s="209">
        <f>IF(Input!F$4="GMH_OECC",K2215,IF(Input!F$4="GMH_XOEC",M2215,IF(Input!F$4="GMH_Korea",O2215,IF(Input!F$4="GMH_EU",Q2215,IF(Input!F$4="Skysuper",#REF!,IF(Input!F$4="SkyII",#REF!,IF(Input!F$4="XO-8000",#REF!, "FALSE")))))))</f>
        <v>0</v>
      </c>
      <c r="J2215" s="210" t="s">
        <v>10359</v>
      </c>
      <c r="K2215" s="268">
        <v>0</v>
      </c>
      <c r="L2215" s="270" t="s">
        <v>10359</v>
      </c>
      <c r="M2215" s="270">
        <v>0</v>
      </c>
      <c r="N2215" s="270" t="s">
        <v>10359</v>
      </c>
      <c r="O2215" s="270">
        <v>0</v>
      </c>
      <c r="P2215" s="270" t="s">
        <v>10359</v>
      </c>
      <c r="Q2215" s="270">
        <v>0</v>
      </c>
      <c r="R2215" s="74"/>
      <c r="S2215" s="75" t="str">
        <f t="shared" si="162"/>
        <v>0000</v>
      </c>
      <c r="T2215" s="75" t="str">
        <f t="shared" si="163"/>
        <v>00000000000000000000000000000000</v>
      </c>
      <c r="V2215" s="197"/>
      <c r="W2215" s="75">
        <f t="shared" si="164"/>
        <v>0</v>
      </c>
      <c r="AE2215" s="479"/>
    </row>
    <row r="2216" spans="1:31" s="75" customFormat="1" ht="13.5" x14ac:dyDescent="0.2">
      <c r="A2216" s="211">
        <v>2213</v>
      </c>
      <c r="B2216" s="212" t="s">
        <v>6600</v>
      </c>
      <c r="C2216" s="213" t="s">
        <v>6600</v>
      </c>
      <c r="D2216" s="213" t="s">
        <v>6600</v>
      </c>
      <c r="E2216" s="213" t="s">
        <v>6600</v>
      </c>
      <c r="F2216" s="213" t="s">
        <v>6600</v>
      </c>
      <c r="G2216" s="214" t="s">
        <v>6600</v>
      </c>
      <c r="H2216" s="208" t="str">
        <f>IF(Input!F$4="GMH_OECC",J2216,IF(Input!F$4="GMH_XOEC",L2216,IF(Input!F$4="GMH_Korea",N2216,IF(Input!F$4="GMH_EU",P2216,IF(Input!F$4="Skysuper",#REF!,IF(Input!F$4="SkyII",#REF!,IF(Input!F$4="XO-8000",#REF!, "FALSE")))))))</f>
        <v>00</v>
      </c>
      <c r="I2216" s="209">
        <f>IF(Input!F$4="GMH_OECC",K2216,IF(Input!F$4="GMH_XOEC",M2216,IF(Input!F$4="GMH_Korea",O2216,IF(Input!F$4="GMH_EU",Q2216,IF(Input!F$4="Skysuper",#REF!,IF(Input!F$4="SkyII",#REF!,IF(Input!F$4="XO-8000",#REF!, "FALSE")))))))</f>
        <v>0</v>
      </c>
      <c r="J2216" s="210" t="s">
        <v>10359</v>
      </c>
      <c r="K2216" s="268">
        <v>0</v>
      </c>
      <c r="L2216" s="270" t="s">
        <v>10359</v>
      </c>
      <c r="M2216" s="270">
        <v>0</v>
      </c>
      <c r="N2216" s="270" t="s">
        <v>10359</v>
      </c>
      <c r="O2216" s="270">
        <v>0</v>
      </c>
      <c r="P2216" s="270" t="s">
        <v>10359</v>
      </c>
      <c r="Q2216" s="270">
        <v>0</v>
      </c>
      <c r="R2216" s="74"/>
      <c r="S2216" s="75" t="str">
        <f t="shared" si="162"/>
        <v>0000</v>
      </c>
      <c r="T2216" s="75" t="str">
        <f t="shared" si="163"/>
        <v>00000000000000000000000000000000</v>
      </c>
      <c r="V2216" s="197"/>
      <c r="W2216" s="75">
        <f t="shared" si="164"/>
        <v>0</v>
      </c>
      <c r="AE2216" s="479"/>
    </row>
    <row r="2217" spans="1:31" s="75" customFormat="1" ht="13.5" x14ac:dyDescent="0.2">
      <c r="A2217" s="211">
        <v>2214</v>
      </c>
      <c r="B2217" s="212" t="s">
        <v>6600</v>
      </c>
      <c r="C2217" s="213" t="s">
        <v>6600</v>
      </c>
      <c r="D2217" s="213" t="s">
        <v>6600</v>
      </c>
      <c r="E2217" s="213" t="s">
        <v>6600</v>
      </c>
      <c r="F2217" s="213" t="s">
        <v>6600</v>
      </c>
      <c r="G2217" s="214" t="s">
        <v>6600</v>
      </c>
      <c r="H2217" s="208" t="str">
        <f>IF(Input!F$4="GMH_OECC",J2217,IF(Input!F$4="GMH_XOEC",L2217,IF(Input!F$4="GMH_Korea",N2217,IF(Input!F$4="GMH_EU",P2217,IF(Input!F$4="Skysuper",#REF!,IF(Input!F$4="SkyII",#REF!,IF(Input!F$4="XO-8000",#REF!, "FALSE")))))))</f>
        <v>00</v>
      </c>
      <c r="I2217" s="209">
        <f>IF(Input!F$4="GMH_OECC",K2217,IF(Input!F$4="GMH_XOEC",M2217,IF(Input!F$4="GMH_Korea",O2217,IF(Input!F$4="GMH_EU",Q2217,IF(Input!F$4="Skysuper",#REF!,IF(Input!F$4="SkyII",#REF!,IF(Input!F$4="XO-8000",#REF!, "FALSE")))))))</f>
        <v>0</v>
      </c>
      <c r="J2217" s="210" t="s">
        <v>10359</v>
      </c>
      <c r="K2217" s="268">
        <v>0</v>
      </c>
      <c r="L2217" s="270" t="s">
        <v>10359</v>
      </c>
      <c r="M2217" s="270">
        <v>0</v>
      </c>
      <c r="N2217" s="270" t="s">
        <v>10359</v>
      </c>
      <c r="O2217" s="270">
        <v>0</v>
      </c>
      <c r="P2217" s="270" t="s">
        <v>10359</v>
      </c>
      <c r="Q2217" s="270">
        <v>0</v>
      </c>
      <c r="R2217" s="74"/>
      <c r="S2217" s="75" t="str">
        <f t="shared" si="162"/>
        <v>0000</v>
      </c>
      <c r="T2217" s="75" t="str">
        <f t="shared" si="163"/>
        <v>00000000000000000000000000000000</v>
      </c>
      <c r="V2217" s="197"/>
      <c r="W2217" s="75">
        <f t="shared" si="164"/>
        <v>0</v>
      </c>
      <c r="AE2217" s="479"/>
    </row>
    <row r="2218" spans="1:31" s="75" customFormat="1" ht="13.5" x14ac:dyDescent="0.2">
      <c r="A2218" s="211">
        <v>2215</v>
      </c>
      <c r="B2218" s="212" t="s">
        <v>6600</v>
      </c>
      <c r="C2218" s="213" t="s">
        <v>6600</v>
      </c>
      <c r="D2218" s="213" t="s">
        <v>6600</v>
      </c>
      <c r="E2218" s="213" t="s">
        <v>6600</v>
      </c>
      <c r="F2218" s="213" t="s">
        <v>6600</v>
      </c>
      <c r="G2218" s="214" t="s">
        <v>6600</v>
      </c>
      <c r="H2218" s="208" t="str">
        <f>IF(Input!F$4="GMH_OECC",J2218,IF(Input!F$4="GMH_XOEC",L2218,IF(Input!F$4="GMH_Korea",N2218,IF(Input!F$4="GMH_EU",P2218,IF(Input!F$4="Skysuper",#REF!,IF(Input!F$4="SkyII",#REF!,IF(Input!F$4="XO-8000",#REF!, "FALSE")))))))</f>
        <v>00</v>
      </c>
      <c r="I2218" s="209">
        <f>IF(Input!F$4="GMH_OECC",K2218,IF(Input!F$4="GMH_XOEC",M2218,IF(Input!F$4="GMH_Korea",O2218,IF(Input!F$4="GMH_EU",Q2218,IF(Input!F$4="Skysuper",#REF!,IF(Input!F$4="SkyII",#REF!,IF(Input!F$4="XO-8000",#REF!, "FALSE")))))))</f>
        <v>0</v>
      </c>
      <c r="J2218" s="210" t="s">
        <v>10359</v>
      </c>
      <c r="K2218" s="268">
        <v>0</v>
      </c>
      <c r="L2218" s="270" t="s">
        <v>10359</v>
      </c>
      <c r="M2218" s="270">
        <v>0</v>
      </c>
      <c r="N2218" s="270" t="s">
        <v>10359</v>
      </c>
      <c r="O2218" s="270">
        <v>0</v>
      </c>
      <c r="P2218" s="270" t="s">
        <v>10359</v>
      </c>
      <c r="Q2218" s="270">
        <v>0</v>
      </c>
      <c r="R2218" s="74"/>
      <c r="S2218" s="75" t="str">
        <f t="shared" si="162"/>
        <v>0000</v>
      </c>
      <c r="T2218" s="75" t="str">
        <f t="shared" si="163"/>
        <v>00000000000000000000000000000000</v>
      </c>
      <c r="V2218" s="197"/>
      <c r="W2218" s="75">
        <f t="shared" si="164"/>
        <v>0</v>
      </c>
      <c r="AE2218" s="479"/>
    </row>
    <row r="2219" spans="1:31" s="75" customFormat="1" ht="13.5" x14ac:dyDescent="0.2">
      <c r="A2219" s="211">
        <v>2216</v>
      </c>
      <c r="B2219" s="212" t="s">
        <v>6600</v>
      </c>
      <c r="C2219" s="213" t="s">
        <v>6600</v>
      </c>
      <c r="D2219" s="213" t="s">
        <v>6600</v>
      </c>
      <c r="E2219" s="213" t="s">
        <v>6600</v>
      </c>
      <c r="F2219" s="213" t="s">
        <v>6600</v>
      </c>
      <c r="G2219" s="214" t="s">
        <v>6600</v>
      </c>
      <c r="H2219" s="208" t="str">
        <f>IF(Input!F$4="GMH_OECC",J2219,IF(Input!F$4="GMH_XOEC",L2219,IF(Input!F$4="GMH_Korea",N2219,IF(Input!F$4="GMH_EU",P2219,IF(Input!F$4="Skysuper",#REF!,IF(Input!F$4="SkyII",#REF!,IF(Input!F$4="XO-8000",#REF!, "FALSE")))))))</f>
        <v>00</v>
      </c>
      <c r="I2219" s="209">
        <f>IF(Input!F$4="GMH_OECC",K2219,IF(Input!F$4="GMH_XOEC",M2219,IF(Input!F$4="GMH_Korea",O2219,IF(Input!F$4="GMH_EU",Q2219,IF(Input!F$4="Skysuper",#REF!,IF(Input!F$4="SkyII",#REF!,IF(Input!F$4="XO-8000",#REF!, "FALSE")))))))</f>
        <v>0</v>
      </c>
      <c r="J2219" s="210" t="s">
        <v>10359</v>
      </c>
      <c r="K2219" s="268">
        <v>0</v>
      </c>
      <c r="L2219" s="270" t="s">
        <v>10359</v>
      </c>
      <c r="M2219" s="270">
        <v>0</v>
      </c>
      <c r="N2219" s="270" t="s">
        <v>10359</v>
      </c>
      <c r="O2219" s="270">
        <v>0</v>
      </c>
      <c r="P2219" s="270" t="s">
        <v>10359</v>
      </c>
      <c r="Q2219" s="270">
        <v>0</v>
      </c>
      <c r="R2219" s="74"/>
      <c r="S2219" s="75" t="str">
        <f t="shared" si="162"/>
        <v>0000</v>
      </c>
      <c r="T2219" s="75" t="str">
        <f t="shared" si="163"/>
        <v>00000000000000000000000000000000</v>
      </c>
      <c r="V2219" s="197"/>
      <c r="W2219" s="75">
        <f t="shared" si="164"/>
        <v>0</v>
      </c>
      <c r="AE2219" s="479"/>
    </row>
    <row r="2220" spans="1:31" s="75" customFormat="1" ht="13.5" x14ac:dyDescent="0.2">
      <c r="A2220" s="211">
        <v>2217</v>
      </c>
      <c r="B2220" s="212" t="s">
        <v>6600</v>
      </c>
      <c r="C2220" s="213" t="s">
        <v>6600</v>
      </c>
      <c r="D2220" s="213" t="s">
        <v>6600</v>
      </c>
      <c r="E2220" s="213" t="s">
        <v>6600</v>
      </c>
      <c r="F2220" s="213" t="s">
        <v>6600</v>
      </c>
      <c r="G2220" s="214" t="s">
        <v>6600</v>
      </c>
      <c r="H2220" s="208" t="str">
        <f>IF(Input!F$4="GMH_OECC",J2220,IF(Input!F$4="GMH_XOEC",L2220,IF(Input!F$4="GMH_Korea",N2220,IF(Input!F$4="GMH_EU",P2220,IF(Input!F$4="Skysuper",#REF!,IF(Input!F$4="SkyII",#REF!,IF(Input!F$4="XO-8000",#REF!, "FALSE")))))))</f>
        <v>00</v>
      </c>
      <c r="I2220" s="209">
        <f>IF(Input!F$4="GMH_OECC",K2220,IF(Input!F$4="GMH_XOEC",M2220,IF(Input!F$4="GMH_Korea",O2220,IF(Input!F$4="GMH_EU",Q2220,IF(Input!F$4="Skysuper",#REF!,IF(Input!F$4="SkyII",#REF!,IF(Input!F$4="XO-8000",#REF!, "FALSE")))))))</f>
        <v>0</v>
      </c>
      <c r="J2220" s="210" t="s">
        <v>10359</v>
      </c>
      <c r="K2220" s="268">
        <v>0</v>
      </c>
      <c r="L2220" s="270" t="s">
        <v>10359</v>
      </c>
      <c r="M2220" s="270">
        <v>0</v>
      </c>
      <c r="N2220" s="270" t="s">
        <v>10359</v>
      </c>
      <c r="O2220" s="270">
        <v>0</v>
      </c>
      <c r="P2220" s="270" t="s">
        <v>10359</v>
      </c>
      <c r="Q2220" s="270">
        <v>0</v>
      </c>
      <c r="R2220" s="74"/>
      <c r="S2220" s="75" t="str">
        <f t="shared" si="162"/>
        <v>0000</v>
      </c>
      <c r="T2220" s="75" t="str">
        <f t="shared" si="163"/>
        <v>00000000000000000000000000000000</v>
      </c>
      <c r="V2220" s="197"/>
      <c r="W2220" s="75">
        <f t="shared" si="164"/>
        <v>0</v>
      </c>
      <c r="AE2220" s="479"/>
    </row>
    <row r="2221" spans="1:31" s="75" customFormat="1" ht="13.5" x14ac:dyDescent="0.2">
      <c r="A2221" s="211">
        <v>2218</v>
      </c>
      <c r="B2221" s="212" t="s">
        <v>6600</v>
      </c>
      <c r="C2221" s="213" t="s">
        <v>6600</v>
      </c>
      <c r="D2221" s="213" t="s">
        <v>6600</v>
      </c>
      <c r="E2221" s="213" t="s">
        <v>6600</v>
      </c>
      <c r="F2221" s="213" t="s">
        <v>6600</v>
      </c>
      <c r="G2221" s="214" t="s">
        <v>6600</v>
      </c>
      <c r="H2221" s="208" t="str">
        <f>IF(Input!F$4="GMH_OECC",J2221,IF(Input!F$4="GMH_XOEC",L2221,IF(Input!F$4="GMH_Korea",N2221,IF(Input!F$4="GMH_EU",P2221,IF(Input!F$4="Skysuper",#REF!,IF(Input!F$4="SkyII",#REF!,IF(Input!F$4="XO-8000",#REF!, "FALSE")))))))</f>
        <v>00</v>
      </c>
      <c r="I2221" s="209">
        <f>IF(Input!F$4="GMH_OECC",K2221,IF(Input!F$4="GMH_XOEC",M2221,IF(Input!F$4="GMH_Korea",O2221,IF(Input!F$4="GMH_EU",Q2221,IF(Input!F$4="Skysuper",#REF!,IF(Input!F$4="SkyII",#REF!,IF(Input!F$4="XO-8000",#REF!, "FALSE")))))))</f>
        <v>0</v>
      </c>
      <c r="J2221" s="210" t="s">
        <v>10359</v>
      </c>
      <c r="K2221" s="268">
        <v>0</v>
      </c>
      <c r="L2221" s="270" t="s">
        <v>10359</v>
      </c>
      <c r="M2221" s="270">
        <v>0</v>
      </c>
      <c r="N2221" s="270" t="s">
        <v>10359</v>
      </c>
      <c r="O2221" s="270">
        <v>0</v>
      </c>
      <c r="P2221" s="270" t="s">
        <v>10359</v>
      </c>
      <c r="Q2221" s="270">
        <v>0</v>
      </c>
      <c r="R2221" s="74"/>
      <c r="S2221" s="75" t="str">
        <f t="shared" si="162"/>
        <v>0000</v>
      </c>
      <c r="T2221" s="75" t="str">
        <f t="shared" si="163"/>
        <v>00000000000000000000000000000000</v>
      </c>
      <c r="V2221" s="197"/>
      <c r="W2221" s="75">
        <f t="shared" si="164"/>
        <v>0</v>
      </c>
      <c r="AE2221" s="479"/>
    </row>
    <row r="2222" spans="1:31" s="75" customFormat="1" ht="13.5" x14ac:dyDescent="0.2">
      <c r="A2222" s="211">
        <v>2219</v>
      </c>
      <c r="B2222" s="212" t="s">
        <v>6600</v>
      </c>
      <c r="C2222" s="213" t="s">
        <v>6600</v>
      </c>
      <c r="D2222" s="213" t="s">
        <v>6600</v>
      </c>
      <c r="E2222" s="213" t="s">
        <v>6600</v>
      </c>
      <c r="F2222" s="213" t="s">
        <v>6600</v>
      </c>
      <c r="G2222" s="214" t="s">
        <v>6600</v>
      </c>
      <c r="H2222" s="208" t="str">
        <f>IF(Input!F$4="GMH_OECC",J2222,IF(Input!F$4="GMH_XOEC",L2222,IF(Input!F$4="GMH_Korea",N2222,IF(Input!F$4="GMH_EU",P2222,IF(Input!F$4="Skysuper",#REF!,IF(Input!F$4="SkyII",#REF!,IF(Input!F$4="XO-8000",#REF!, "FALSE")))))))</f>
        <v>00</v>
      </c>
      <c r="I2222" s="209">
        <f>IF(Input!F$4="GMH_OECC",K2222,IF(Input!F$4="GMH_XOEC",M2222,IF(Input!F$4="GMH_Korea",O2222,IF(Input!F$4="GMH_EU",Q2222,IF(Input!F$4="Skysuper",#REF!,IF(Input!F$4="SkyII",#REF!,IF(Input!F$4="XO-8000",#REF!, "FALSE")))))))</f>
        <v>0</v>
      </c>
      <c r="J2222" s="210" t="s">
        <v>10359</v>
      </c>
      <c r="K2222" s="268">
        <v>0</v>
      </c>
      <c r="L2222" s="270" t="s">
        <v>10359</v>
      </c>
      <c r="M2222" s="270">
        <v>0</v>
      </c>
      <c r="N2222" s="270" t="s">
        <v>10359</v>
      </c>
      <c r="O2222" s="270">
        <v>0</v>
      </c>
      <c r="P2222" s="270" t="s">
        <v>10359</v>
      </c>
      <c r="Q2222" s="270">
        <v>0</v>
      </c>
      <c r="R2222" s="74"/>
      <c r="S2222" s="75" t="str">
        <f t="shared" si="162"/>
        <v>0000</v>
      </c>
      <c r="T2222" s="75" t="str">
        <f t="shared" si="163"/>
        <v>00000000000000000000000000000000</v>
      </c>
      <c r="V2222" s="197"/>
      <c r="W2222" s="75">
        <f t="shared" si="164"/>
        <v>0</v>
      </c>
      <c r="AE2222" s="479"/>
    </row>
    <row r="2223" spans="1:31" s="75" customFormat="1" ht="13.5" x14ac:dyDescent="0.2">
      <c r="A2223" s="211">
        <v>2220</v>
      </c>
      <c r="B2223" s="212" t="s">
        <v>6600</v>
      </c>
      <c r="C2223" s="213" t="s">
        <v>6600</v>
      </c>
      <c r="D2223" s="213" t="s">
        <v>6600</v>
      </c>
      <c r="E2223" s="213" t="s">
        <v>6600</v>
      </c>
      <c r="F2223" s="213" t="s">
        <v>6600</v>
      </c>
      <c r="G2223" s="214" t="s">
        <v>6600</v>
      </c>
      <c r="H2223" s="208" t="str">
        <f>IF(Input!F$4="GMH_OECC",J2223,IF(Input!F$4="GMH_XOEC",L2223,IF(Input!F$4="GMH_Korea",N2223,IF(Input!F$4="GMH_EU",P2223,IF(Input!F$4="Skysuper",#REF!,IF(Input!F$4="SkyII",#REF!,IF(Input!F$4="XO-8000",#REF!, "FALSE")))))))</f>
        <v>00</v>
      </c>
      <c r="I2223" s="209">
        <f>IF(Input!F$4="GMH_OECC",K2223,IF(Input!F$4="GMH_XOEC",M2223,IF(Input!F$4="GMH_Korea",O2223,IF(Input!F$4="GMH_EU",Q2223,IF(Input!F$4="Skysuper",#REF!,IF(Input!F$4="SkyII",#REF!,IF(Input!F$4="XO-8000",#REF!, "FALSE")))))))</f>
        <v>0</v>
      </c>
      <c r="J2223" s="210" t="s">
        <v>10359</v>
      </c>
      <c r="K2223" s="268">
        <v>0</v>
      </c>
      <c r="L2223" s="270" t="s">
        <v>10359</v>
      </c>
      <c r="M2223" s="270">
        <v>0</v>
      </c>
      <c r="N2223" s="270" t="s">
        <v>10359</v>
      </c>
      <c r="O2223" s="270">
        <v>0</v>
      </c>
      <c r="P2223" s="270" t="s">
        <v>10359</v>
      </c>
      <c r="Q2223" s="270">
        <v>0</v>
      </c>
      <c r="R2223" s="74"/>
      <c r="S2223" s="75" t="str">
        <f t="shared" si="162"/>
        <v>0000</v>
      </c>
      <c r="T2223" s="75" t="str">
        <f t="shared" si="163"/>
        <v>00000000000000000000000000000000</v>
      </c>
      <c r="V2223" s="197"/>
      <c r="W2223" s="75">
        <f t="shared" si="164"/>
        <v>0</v>
      </c>
      <c r="AE2223" s="479"/>
    </row>
    <row r="2224" spans="1:31" s="75" customFormat="1" ht="13.5" x14ac:dyDescent="0.2">
      <c r="A2224" s="211">
        <v>2221</v>
      </c>
      <c r="B2224" s="212" t="s">
        <v>6600</v>
      </c>
      <c r="C2224" s="213" t="s">
        <v>6600</v>
      </c>
      <c r="D2224" s="213" t="s">
        <v>6600</v>
      </c>
      <c r="E2224" s="213" t="s">
        <v>6600</v>
      </c>
      <c r="F2224" s="213" t="s">
        <v>6600</v>
      </c>
      <c r="G2224" s="214" t="s">
        <v>6600</v>
      </c>
      <c r="H2224" s="208" t="str">
        <f>IF(Input!F$4="GMH_OECC",J2224,IF(Input!F$4="GMH_XOEC",L2224,IF(Input!F$4="GMH_Korea",N2224,IF(Input!F$4="GMH_EU",P2224,IF(Input!F$4="Skysuper",#REF!,IF(Input!F$4="SkyII",#REF!,IF(Input!F$4="XO-8000",#REF!, "FALSE")))))))</f>
        <v>00</v>
      </c>
      <c r="I2224" s="209">
        <f>IF(Input!F$4="GMH_OECC",K2224,IF(Input!F$4="GMH_XOEC",M2224,IF(Input!F$4="GMH_Korea",O2224,IF(Input!F$4="GMH_EU",Q2224,IF(Input!F$4="Skysuper",#REF!,IF(Input!F$4="SkyII",#REF!,IF(Input!F$4="XO-8000",#REF!, "FALSE")))))))</f>
        <v>0</v>
      </c>
      <c r="J2224" s="210" t="s">
        <v>10359</v>
      </c>
      <c r="K2224" s="268">
        <v>0</v>
      </c>
      <c r="L2224" s="270" t="s">
        <v>10359</v>
      </c>
      <c r="M2224" s="270">
        <v>0</v>
      </c>
      <c r="N2224" s="270" t="s">
        <v>10359</v>
      </c>
      <c r="O2224" s="270">
        <v>0</v>
      </c>
      <c r="P2224" s="270" t="s">
        <v>10359</v>
      </c>
      <c r="Q2224" s="270">
        <v>0</v>
      </c>
      <c r="R2224" s="74"/>
      <c r="S2224" s="75" t="str">
        <f t="shared" si="162"/>
        <v>0000</v>
      </c>
      <c r="T2224" s="75" t="str">
        <f t="shared" si="163"/>
        <v>00000000000000000000000000000000</v>
      </c>
      <c r="V2224" s="197"/>
      <c r="W2224" s="75">
        <f t="shared" si="164"/>
        <v>0</v>
      </c>
      <c r="AE2224" s="479"/>
    </row>
    <row r="2225" spans="1:31" s="75" customFormat="1" ht="13.5" x14ac:dyDescent="0.2">
      <c r="A2225" s="211">
        <v>2222</v>
      </c>
      <c r="B2225" s="212" t="s">
        <v>6600</v>
      </c>
      <c r="C2225" s="213" t="s">
        <v>6600</v>
      </c>
      <c r="D2225" s="213" t="s">
        <v>6600</v>
      </c>
      <c r="E2225" s="213" t="s">
        <v>6600</v>
      </c>
      <c r="F2225" s="213" t="s">
        <v>6600</v>
      </c>
      <c r="G2225" s="214" t="s">
        <v>6600</v>
      </c>
      <c r="H2225" s="208" t="str">
        <f>IF(Input!F$4="GMH_OECC",J2225,IF(Input!F$4="GMH_XOEC",L2225,IF(Input!F$4="GMH_Korea",N2225,IF(Input!F$4="GMH_EU",P2225,IF(Input!F$4="Skysuper",#REF!,IF(Input!F$4="SkyII",#REF!,IF(Input!F$4="XO-8000",#REF!, "FALSE")))))))</f>
        <v>00</v>
      </c>
      <c r="I2225" s="209">
        <f>IF(Input!F$4="GMH_OECC",K2225,IF(Input!F$4="GMH_XOEC",M2225,IF(Input!F$4="GMH_Korea",O2225,IF(Input!F$4="GMH_EU",Q2225,IF(Input!F$4="Skysuper",#REF!,IF(Input!F$4="SkyII",#REF!,IF(Input!F$4="XO-8000",#REF!, "FALSE")))))))</f>
        <v>0</v>
      </c>
      <c r="J2225" s="210" t="s">
        <v>10359</v>
      </c>
      <c r="K2225" s="268">
        <v>0</v>
      </c>
      <c r="L2225" s="270" t="s">
        <v>10359</v>
      </c>
      <c r="M2225" s="270">
        <v>0</v>
      </c>
      <c r="N2225" s="270" t="s">
        <v>10359</v>
      </c>
      <c r="O2225" s="270">
        <v>0</v>
      </c>
      <c r="P2225" s="270" t="s">
        <v>10359</v>
      </c>
      <c r="Q2225" s="270">
        <v>0</v>
      </c>
      <c r="R2225" s="74"/>
      <c r="S2225" s="75" t="str">
        <f t="shared" si="162"/>
        <v>0000</v>
      </c>
      <c r="T2225" s="75" t="str">
        <f t="shared" si="163"/>
        <v>00000000000000000000000000000000</v>
      </c>
      <c r="V2225" s="197"/>
      <c r="W2225" s="75">
        <f t="shared" si="164"/>
        <v>0</v>
      </c>
      <c r="AE2225" s="479"/>
    </row>
    <row r="2226" spans="1:31" s="75" customFormat="1" ht="13.5" x14ac:dyDescent="0.2">
      <c r="A2226" s="211">
        <v>2223</v>
      </c>
      <c r="B2226" s="212" t="s">
        <v>6600</v>
      </c>
      <c r="C2226" s="213" t="s">
        <v>6600</v>
      </c>
      <c r="D2226" s="213" t="s">
        <v>6600</v>
      </c>
      <c r="E2226" s="213" t="s">
        <v>6600</v>
      </c>
      <c r="F2226" s="213" t="s">
        <v>6600</v>
      </c>
      <c r="G2226" s="214" t="s">
        <v>6600</v>
      </c>
      <c r="H2226" s="208" t="str">
        <f>IF(Input!F$4="GMH_OECC",J2226,IF(Input!F$4="GMH_XOEC",L2226,IF(Input!F$4="GMH_Korea",N2226,IF(Input!F$4="GMH_EU",P2226,IF(Input!F$4="Skysuper",#REF!,IF(Input!F$4="SkyII",#REF!,IF(Input!F$4="XO-8000",#REF!, "FALSE")))))))</f>
        <v>00</v>
      </c>
      <c r="I2226" s="209">
        <f>IF(Input!F$4="GMH_OECC",K2226,IF(Input!F$4="GMH_XOEC",M2226,IF(Input!F$4="GMH_Korea",O2226,IF(Input!F$4="GMH_EU",Q2226,IF(Input!F$4="Skysuper",#REF!,IF(Input!F$4="SkyII",#REF!,IF(Input!F$4="XO-8000",#REF!, "FALSE")))))))</f>
        <v>0</v>
      </c>
      <c r="J2226" s="210" t="s">
        <v>10359</v>
      </c>
      <c r="K2226" s="268">
        <v>0</v>
      </c>
      <c r="L2226" s="270" t="s">
        <v>10359</v>
      </c>
      <c r="M2226" s="270">
        <v>0</v>
      </c>
      <c r="N2226" s="270" t="s">
        <v>10359</v>
      </c>
      <c r="O2226" s="270">
        <v>0</v>
      </c>
      <c r="P2226" s="270" t="s">
        <v>10359</v>
      </c>
      <c r="Q2226" s="270">
        <v>0</v>
      </c>
      <c r="R2226" s="74"/>
      <c r="S2226" s="75" t="str">
        <f t="shared" si="162"/>
        <v>0000</v>
      </c>
      <c r="T2226" s="75" t="str">
        <f t="shared" si="163"/>
        <v>00000000000000000000000000000000</v>
      </c>
      <c r="V2226" s="197"/>
      <c r="W2226" s="75">
        <f t="shared" si="164"/>
        <v>0</v>
      </c>
      <c r="AE2226" s="479"/>
    </row>
    <row r="2227" spans="1:31" s="75" customFormat="1" ht="13.5" x14ac:dyDescent="0.2">
      <c r="A2227" s="211">
        <v>2224</v>
      </c>
      <c r="B2227" s="212" t="s">
        <v>6600</v>
      </c>
      <c r="C2227" s="213" t="s">
        <v>6600</v>
      </c>
      <c r="D2227" s="213" t="s">
        <v>6600</v>
      </c>
      <c r="E2227" s="213" t="s">
        <v>6600</v>
      </c>
      <c r="F2227" s="213" t="s">
        <v>6600</v>
      </c>
      <c r="G2227" s="214" t="s">
        <v>6600</v>
      </c>
      <c r="H2227" s="208" t="str">
        <f>IF(Input!F$4="GMH_OECC",J2227,IF(Input!F$4="GMH_XOEC",L2227,IF(Input!F$4="GMH_Korea",N2227,IF(Input!F$4="GMH_EU",P2227,IF(Input!F$4="Skysuper",#REF!,IF(Input!F$4="SkyII",#REF!,IF(Input!F$4="XO-8000",#REF!, "FALSE")))))))</f>
        <v>00</v>
      </c>
      <c r="I2227" s="209">
        <f>IF(Input!F$4="GMH_OECC",K2227,IF(Input!F$4="GMH_XOEC",M2227,IF(Input!F$4="GMH_Korea",O2227,IF(Input!F$4="GMH_EU",Q2227,IF(Input!F$4="Skysuper",#REF!,IF(Input!F$4="SkyII",#REF!,IF(Input!F$4="XO-8000",#REF!, "FALSE")))))))</f>
        <v>0</v>
      </c>
      <c r="J2227" s="210" t="s">
        <v>10359</v>
      </c>
      <c r="K2227" s="268">
        <v>0</v>
      </c>
      <c r="L2227" s="270" t="s">
        <v>10359</v>
      </c>
      <c r="M2227" s="270">
        <v>0</v>
      </c>
      <c r="N2227" s="270" t="s">
        <v>10359</v>
      </c>
      <c r="O2227" s="270">
        <v>0</v>
      </c>
      <c r="P2227" s="270" t="s">
        <v>10359</v>
      </c>
      <c r="Q2227" s="270">
        <v>0</v>
      </c>
      <c r="R2227" s="74"/>
      <c r="S2227" s="75" t="str">
        <f t="shared" si="162"/>
        <v>0000</v>
      </c>
      <c r="T2227" s="75" t="str">
        <f t="shared" si="163"/>
        <v>00000000000000000000000000000000</v>
      </c>
      <c r="V2227" s="197"/>
      <c r="W2227" s="75">
        <f t="shared" si="164"/>
        <v>0</v>
      </c>
      <c r="AE2227" s="479"/>
    </row>
    <row r="2228" spans="1:31" s="75" customFormat="1" ht="13.5" x14ac:dyDescent="0.2">
      <c r="A2228" s="211">
        <v>2225</v>
      </c>
      <c r="B2228" s="212" t="s">
        <v>6600</v>
      </c>
      <c r="C2228" s="213" t="s">
        <v>6600</v>
      </c>
      <c r="D2228" s="213" t="s">
        <v>6600</v>
      </c>
      <c r="E2228" s="213" t="s">
        <v>6600</v>
      </c>
      <c r="F2228" s="213" t="s">
        <v>6600</v>
      </c>
      <c r="G2228" s="214" t="s">
        <v>6600</v>
      </c>
      <c r="H2228" s="208" t="str">
        <f>IF(Input!F$4="GMH_OECC",J2228,IF(Input!F$4="GMH_XOEC",L2228,IF(Input!F$4="GMH_Korea",N2228,IF(Input!F$4="GMH_EU",P2228,IF(Input!F$4="Skysuper",#REF!,IF(Input!F$4="SkyII",#REF!,IF(Input!F$4="XO-8000",#REF!, "FALSE")))))))</f>
        <v>00</v>
      </c>
      <c r="I2228" s="209">
        <f>IF(Input!F$4="GMH_OECC",K2228,IF(Input!F$4="GMH_XOEC",M2228,IF(Input!F$4="GMH_Korea",O2228,IF(Input!F$4="GMH_EU",Q2228,IF(Input!F$4="Skysuper",#REF!,IF(Input!F$4="SkyII",#REF!,IF(Input!F$4="XO-8000",#REF!, "FALSE")))))))</f>
        <v>0</v>
      </c>
      <c r="J2228" s="210" t="s">
        <v>10359</v>
      </c>
      <c r="K2228" s="268">
        <v>0</v>
      </c>
      <c r="L2228" s="270" t="s">
        <v>10359</v>
      </c>
      <c r="M2228" s="270">
        <v>0</v>
      </c>
      <c r="N2228" s="270" t="s">
        <v>10359</v>
      </c>
      <c r="O2228" s="270">
        <v>0</v>
      </c>
      <c r="P2228" s="270" t="s">
        <v>10359</v>
      </c>
      <c r="Q2228" s="270">
        <v>0</v>
      </c>
      <c r="R2228" s="74"/>
      <c r="S2228" s="75" t="str">
        <f t="shared" ref="S2228:S2291" si="165">"0"&amp;DEC2HEX(2^(I2228-1))&amp;IF(LEN(DEC2HEX(H2228))=2,DEC2HEX(H2228),"0"&amp;DEC2HEX(H2228))</f>
        <v>0000</v>
      </c>
      <c r="T2228" s="75" t="str">
        <f t="shared" si="163"/>
        <v>00000000000000000000000000000000</v>
      </c>
      <c r="V2228" s="197"/>
      <c r="W2228" s="75">
        <f t="shared" si="164"/>
        <v>0</v>
      </c>
      <c r="AE2228" s="479"/>
    </row>
    <row r="2229" spans="1:31" s="75" customFormat="1" ht="13.5" x14ac:dyDescent="0.2">
      <c r="A2229" s="211">
        <v>2226</v>
      </c>
      <c r="B2229" s="212" t="s">
        <v>6600</v>
      </c>
      <c r="C2229" s="213" t="s">
        <v>6600</v>
      </c>
      <c r="D2229" s="213" t="s">
        <v>6600</v>
      </c>
      <c r="E2229" s="213" t="s">
        <v>6600</v>
      </c>
      <c r="F2229" s="213" t="s">
        <v>6600</v>
      </c>
      <c r="G2229" s="214" t="s">
        <v>6600</v>
      </c>
      <c r="H2229" s="208" t="str">
        <f>IF(Input!F$4="GMH_OECC",J2229,IF(Input!F$4="GMH_XOEC",L2229,IF(Input!F$4="GMH_Korea",N2229,IF(Input!F$4="GMH_EU",P2229,IF(Input!F$4="Skysuper",#REF!,IF(Input!F$4="SkyII",#REF!,IF(Input!F$4="XO-8000",#REF!, "FALSE")))))))</f>
        <v>00</v>
      </c>
      <c r="I2229" s="209">
        <f>IF(Input!F$4="GMH_OECC",K2229,IF(Input!F$4="GMH_XOEC",M2229,IF(Input!F$4="GMH_Korea",O2229,IF(Input!F$4="GMH_EU",Q2229,IF(Input!F$4="Skysuper",#REF!,IF(Input!F$4="SkyII",#REF!,IF(Input!F$4="XO-8000",#REF!, "FALSE")))))))</f>
        <v>0</v>
      </c>
      <c r="J2229" s="210" t="s">
        <v>10359</v>
      </c>
      <c r="K2229" s="268">
        <v>0</v>
      </c>
      <c r="L2229" s="270" t="s">
        <v>10359</v>
      </c>
      <c r="M2229" s="270">
        <v>0</v>
      </c>
      <c r="N2229" s="270" t="s">
        <v>10359</v>
      </c>
      <c r="O2229" s="270">
        <v>0</v>
      </c>
      <c r="P2229" s="270" t="s">
        <v>10359</v>
      </c>
      <c r="Q2229" s="270">
        <v>0</v>
      </c>
      <c r="R2229" s="74"/>
      <c r="S2229" s="75" t="str">
        <f t="shared" si="165"/>
        <v>0000</v>
      </c>
      <c r="T2229" s="75" t="str">
        <f t="shared" si="163"/>
        <v>00000000000000000000000000000000</v>
      </c>
      <c r="V2229" s="197"/>
      <c r="W2229" s="75">
        <f t="shared" si="164"/>
        <v>0</v>
      </c>
      <c r="AE2229" s="479"/>
    </row>
    <row r="2230" spans="1:31" s="75" customFormat="1" ht="13.5" x14ac:dyDescent="0.2">
      <c r="A2230" s="211">
        <v>2227</v>
      </c>
      <c r="B2230" s="212" t="s">
        <v>6600</v>
      </c>
      <c r="C2230" s="213" t="s">
        <v>6600</v>
      </c>
      <c r="D2230" s="213" t="s">
        <v>6600</v>
      </c>
      <c r="E2230" s="213" t="s">
        <v>6600</v>
      </c>
      <c r="F2230" s="213" t="s">
        <v>6600</v>
      </c>
      <c r="G2230" s="214" t="s">
        <v>6600</v>
      </c>
      <c r="H2230" s="208" t="str">
        <f>IF(Input!F$4="GMH_OECC",J2230,IF(Input!F$4="GMH_XOEC",L2230,IF(Input!F$4="GMH_Korea",N2230,IF(Input!F$4="GMH_EU",P2230,IF(Input!F$4="Skysuper",#REF!,IF(Input!F$4="SkyII",#REF!,IF(Input!F$4="XO-8000",#REF!, "FALSE")))))))</f>
        <v>00</v>
      </c>
      <c r="I2230" s="209">
        <f>IF(Input!F$4="GMH_OECC",K2230,IF(Input!F$4="GMH_XOEC",M2230,IF(Input!F$4="GMH_Korea",O2230,IF(Input!F$4="GMH_EU",Q2230,IF(Input!F$4="Skysuper",#REF!,IF(Input!F$4="SkyII",#REF!,IF(Input!F$4="XO-8000",#REF!, "FALSE")))))))</f>
        <v>0</v>
      </c>
      <c r="J2230" s="210" t="s">
        <v>10359</v>
      </c>
      <c r="K2230" s="268">
        <v>0</v>
      </c>
      <c r="L2230" s="270" t="s">
        <v>10359</v>
      </c>
      <c r="M2230" s="270">
        <v>0</v>
      </c>
      <c r="N2230" s="270" t="s">
        <v>10359</v>
      </c>
      <c r="O2230" s="270">
        <v>0</v>
      </c>
      <c r="P2230" s="270" t="s">
        <v>10359</v>
      </c>
      <c r="Q2230" s="270">
        <v>0</v>
      </c>
      <c r="R2230" s="74"/>
      <c r="S2230" s="75" t="str">
        <f t="shared" si="165"/>
        <v>0000</v>
      </c>
      <c r="T2230" s="75" t="str">
        <f t="shared" si="163"/>
        <v>00000000000000000000000000000000</v>
      </c>
      <c r="V2230" s="197"/>
      <c r="W2230" s="75">
        <f t="shared" si="164"/>
        <v>0</v>
      </c>
      <c r="AE2230" s="479"/>
    </row>
    <row r="2231" spans="1:31" s="75" customFormat="1" ht="13.5" x14ac:dyDescent="0.2">
      <c r="A2231" s="211">
        <v>2228</v>
      </c>
      <c r="B2231" s="212" t="s">
        <v>6600</v>
      </c>
      <c r="C2231" s="213" t="s">
        <v>6600</v>
      </c>
      <c r="D2231" s="213" t="s">
        <v>6600</v>
      </c>
      <c r="E2231" s="213" t="s">
        <v>6600</v>
      </c>
      <c r="F2231" s="213" t="s">
        <v>6600</v>
      </c>
      <c r="G2231" s="214" t="s">
        <v>6600</v>
      </c>
      <c r="H2231" s="208" t="str">
        <f>IF(Input!F$4="GMH_OECC",J2231,IF(Input!F$4="GMH_XOEC",L2231,IF(Input!F$4="GMH_Korea",N2231,IF(Input!F$4="GMH_EU",P2231,IF(Input!F$4="Skysuper",#REF!,IF(Input!F$4="SkyII",#REF!,IF(Input!F$4="XO-8000",#REF!, "FALSE")))))))</f>
        <v>00</v>
      </c>
      <c r="I2231" s="209">
        <f>IF(Input!F$4="GMH_OECC",K2231,IF(Input!F$4="GMH_XOEC",M2231,IF(Input!F$4="GMH_Korea",O2231,IF(Input!F$4="GMH_EU",Q2231,IF(Input!F$4="Skysuper",#REF!,IF(Input!F$4="SkyII",#REF!,IF(Input!F$4="XO-8000",#REF!, "FALSE")))))))</f>
        <v>0</v>
      </c>
      <c r="J2231" s="210" t="s">
        <v>10359</v>
      </c>
      <c r="K2231" s="268">
        <v>0</v>
      </c>
      <c r="L2231" s="270" t="s">
        <v>10359</v>
      </c>
      <c r="M2231" s="270">
        <v>0</v>
      </c>
      <c r="N2231" s="270" t="s">
        <v>10359</v>
      </c>
      <c r="O2231" s="270">
        <v>0</v>
      </c>
      <c r="P2231" s="270" t="s">
        <v>10359</v>
      </c>
      <c r="Q2231" s="270">
        <v>0</v>
      </c>
      <c r="R2231" s="74"/>
      <c r="S2231" s="75" t="str">
        <f t="shared" si="165"/>
        <v>0000</v>
      </c>
      <c r="T2231" s="75" t="str">
        <f t="shared" si="163"/>
        <v>00000000000000000000000000000000</v>
      </c>
      <c r="V2231" s="197"/>
      <c r="W2231" s="75">
        <f t="shared" si="164"/>
        <v>0</v>
      </c>
      <c r="AE2231" s="479"/>
    </row>
    <row r="2232" spans="1:31" s="75" customFormat="1" ht="13.5" x14ac:dyDescent="0.2">
      <c r="A2232" s="211">
        <v>2229</v>
      </c>
      <c r="B2232" s="212" t="s">
        <v>6600</v>
      </c>
      <c r="C2232" s="213" t="s">
        <v>6600</v>
      </c>
      <c r="D2232" s="213" t="s">
        <v>6600</v>
      </c>
      <c r="E2232" s="213" t="s">
        <v>6600</v>
      </c>
      <c r="F2232" s="213" t="s">
        <v>6600</v>
      </c>
      <c r="G2232" s="214" t="s">
        <v>6600</v>
      </c>
      <c r="H2232" s="208" t="str">
        <f>IF(Input!F$4="GMH_OECC",J2232,IF(Input!F$4="GMH_XOEC",L2232,IF(Input!F$4="GMH_Korea",N2232,IF(Input!F$4="GMH_EU",P2232,IF(Input!F$4="Skysuper",#REF!,IF(Input!F$4="SkyII",#REF!,IF(Input!F$4="XO-8000",#REF!, "FALSE")))))))</f>
        <v>00</v>
      </c>
      <c r="I2232" s="209">
        <f>IF(Input!F$4="GMH_OECC",K2232,IF(Input!F$4="GMH_XOEC",M2232,IF(Input!F$4="GMH_Korea",O2232,IF(Input!F$4="GMH_EU",Q2232,IF(Input!F$4="Skysuper",#REF!,IF(Input!F$4="SkyII",#REF!,IF(Input!F$4="XO-8000",#REF!, "FALSE")))))))</f>
        <v>0</v>
      </c>
      <c r="J2232" s="210" t="s">
        <v>10359</v>
      </c>
      <c r="K2232" s="268">
        <v>0</v>
      </c>
      <c r="L2232" s="270" t="s">
        <v>10359</v>
      </c>
      <c r="M2232" s="270">
        <v>0</v>
      </c>
      <c r="N2232" s="270" t="s">
        <v>10359</v>
      </c>
      <c r="O2232" s="270">
        <v>0</v>
      </c>
      <c r="P2232" s="270" t="s">
        <v>10359</v>
      </c>
      <c r="Q2232" s="270">
        <v>0</v>
      </c>
      <c r="R2232" s="74"/>
      <c r="S2232" s="75" t="str">
        <f t="shared" si="165"/>
        <v>0000</v>
      </c>
      <c r="T2232" s="75" t="str">
        <f t="shared" si="163"/>
        <v>00000000000000000000000000000000</v>
      </c>
      <c r="V2232" s="197"/>
      <c r="W2232" s="75">
        <f t="shared" si="164"/>
        <v>0</v>
      </c>
      <c r="AE2232" s="479"/>
    </row>
    <row r="2233" spans="1:31" s="75" customFormat="1" ht="13.5" x14ac:dyDescent="0.2">
      <c r="A2233" s="211">
        <v>2230</v>
      </c>
      <c r="B2233" s="212" t="s">
        <v>6600</v>
      </c>
      <c r="C2233" s="213" t="s">
        <v>6600</v>
      </c>
      <c r="D2233" s="213" t="s">
        <v>6600</v>
      </c>
      <c r="E2233" s="213" t="s">
        <v>6600</v>
      </c>
      <c r="F2233" s="213" t="s">
        <v>6600</v>
      </c>
      <c r="G2233" s="214" t="s">
        <v>6600</v>
      </c>
      <c r="H2233" s="208" t="str">
        <f>IF(Input!F$4="GMH_OECC",J2233,IF(Input!F$4="GMH_XOEC",L2233,IF(Input!F$4="GMH_Korea",N2233,IF(Input!F$4="GMH_EU",P2233,IF(Input!F$4="Skysuper",#REF!,IF(Input!F$4="SkyII",#REF!,IF(Input!F$4="XO-8000",#REF!, "FALSE")))))))</f>
        <v>00</v>
      </c>
      <c r="I2233" s="209">
        <f>IF(Input!F$4="GMH_OECC",K2233,IF(Input!F$4="GMH_XOEC",M2233,IF(Input!F$4="GMH_Korea",O2233,IF(Input!F$4="GMH_EU",Q2233,IF(Input!F$4="Skysuper",#REF!,IF(Input!F$4="SkyII",#REF!,IF(Input!F$4="XO-8000",#REF!, "FALSE")))))))</f>
        <v>0</v>
      </c>
      <c r="J2233" s="210" t="s">
        <v>10359</v>
      </c>
      <c r="K2233" s="268">
        <v>0</v>
      </c>
      <c r="L2233" s="270" t="s">
        <v>10359</v>
      </c>
      <c r="M2233" s="270">
        <v>0</v>
      </c>
      <c r="N2233" s="270" t="s">
        <v>10359</v>
      </c>
      <c r="O2233" s="270">
        <v>0</v>
      </c>
      <c r="P2233" s="270" t="s">
        <v>10359</v>
      </c>
      <c r="Q2233" s="270">
        <v>0</v>
      </c>
      <c r="R2233" s="74"/>
      <c r="S2233" s="75" t="str">
        <f t="shared" si="165"/>
        <v>0000</v>
      </c>
      <c r="T2233" s="75" t="str">
        <f t="shared" si="163"/>
        <v>00000000000000000000000000000000</v>
      </c>
      <c r="V2233" s="197"/>
      <c r="W2233" s="75">
        <f t="shared" si="164"/>
        <v>0</v>
      </c>
      <c r="AE2233" s="479"/>
    </row>
    <row r="2234" spans="1:31" s="75" customFormat="1" ht="13.5" x14ac:dyDescent="0.2">
      <c r="A2234" s="211">
        <v>2231</v>
      </c>
      <c r="B2234" s="212" t="s">
        <v>6600</v>
      </c>
      <c r="C2234" s="213" t="s">
        <v>6600</v>
      </c>
      <c r="D2234" s="213" t="s">
        <v>6600</v>
      </c>
      <c r="E2234" s="213" t="s">
        <v>6600</v>
      </c>
      <c r="F2234" s="213" t="s">
        <v>6600</v>
      </c>
      <c r="G2234" s="214" t="s">
        <v>6600</v>
      </c>
      <c r="H2234" s="208" t="str">
        <f>IF(Input!F$4="GMH_OECC",J2234,IF(Input!F$4="GMH_XOEC",L2234,IF(Input!F$4="GMH_Korea",N2234,IF(Input!F$4="GMH_EU",P2234,IF(Input!F$4="Skysuper",#REF!,IF(Input!F$4="SkyII",#REF!,IF(Input!F$4="XO-8000",#REF!, "FALSE")))))))</f>
        <v>00</v>
      </c>
      <c r="I2234" s="209">
        <f>IF(Input!F$4="GMH_OECC",K2234,IF(Input!F$4="GMH_XOEC",M2234,IF(Input!F$4="GMH_Korea",O2234,IF(Input!F$4="GMH_EU",Q2234,IF(Input!F$4="Skysuper",#REF!,IF(Input!F$4="SkyII",#REF!,IF(Input!F$4="XO-8000",#REF!, "FALSE")))))))</f>
        <v>0</v>
      </c>
      <c r="J2234" s="210" t="s">
        <v>10359</v>
      </c>
      <c r="K2234" s="268">
        <v>0</v>
      </c>
      <c r="L2234" s="270" t="s">
        <v>10359</v>
      </c>
      <c r="M2234" s="270">
        <v>0</v>
      </c>
      <c r="N2234" s="270" t="s">
        <v>10359</v>
      </c>
      <c r="O2234" s="270">
        <v>0</v>
      </c>
      <c r="P2234" s="270" t="s">
        <v>10359</v>
      </c>
      <c r="Q2234" s="270">
        <v>0</v>
      </c>
      <c r="R2234" s="74"/>
      <c r="S2234" s="75" t="str">
        <f t="shared" si="165"/>
        <v>0000</v>
      </c>
      <c r="T2234" s="75" t="str">
        <f t="shared" si="163"/>
        <v>00000000000000000000000000000000</v>
      </c>
      <c r="V2234" s="197"/>
      <c r="W2234" s="75">
        <f t="shared" si="164"/>
        <v>0</v>
      </c>
      <c r="AE2234" s="479"/>
    </row>
    <row r="2235" spans="1:31" s="75" customFormat="1" ht="13.5" x14ac:dyDescent="0.2">
      <c r="A2235" s="211">
        <v>2232</v>
      </c>
      <c r="B2235" s="212" t="s">
        <v>6600</v>
      </c>
      <c r="C2235" s="213" t="s">
        <v>6600</v>
      </c>
      <c r="D2235" s="213" t="s">
        <v>6600</v>
      </c>
      <c r="E2235" s="213" t="s">
        <v>6600</v>
      </c>
      <c r="F2235" s="213" t="s">
        <v>6600</v>
      </c>
      <c r="G2235" s="214" t="s">
        <v>6600</v>
      </c>
      <c r="H2235" s="208" t="str">
        <f>IF(Input!F$4="GMH_OECC",J2235,IF(Input!F$4="GMH_XOEC",L2235,IF(Input!F$4="GMH_Korea",N2235,IF(Input!F$4="GMH_EU",P2235,IF(Input!F$4="Skysuper",#REF!,IF(Input!F$4="SkyII",#REF!,IF(Input!F$4="XO-8000",#REF!, "FALSE")))))))</f>
        <v>00</v>
      </c>
      <c r="I2235" s="209">
        <f>IF(Input!F$4="GMH_OECC",K2235,IF(Input!F$4="GMH_XOEC",M2235,IF(Input!F$4="GMH_Korea",O2235,IF(Input!F$4="GMH_EU",Q2235,IF(Input!F$4="Skysuper",#REF!,IF(Input!F$4="SkyII",#REF!,IF(Input!F$4="XO-8000",#REF!, "FALSE")))))))</f>
        <v>0</v>
      </c>
      <c r="J2235" s="210" t="s">
        <v>10359</v>
      </c>
      <c r="K2235" s="268">
        <v>0</v>
      </c>
      <c r="L2235" s="270" t="s">
        <v>10359</v>
      </c>
      <c r="M2235" s="270">
        <v>0</v>
      </c>
      <c r="N2235" s="270" t="s">
        <v>10359</v>
      </c>
      <c r="O2235" s="270">
        <v>0</v>
      </c>
      <c r="P2235" s="270" t="s">
        <v>10359</v>
      </c>
      <c r="Q2235" s="270">
        <v>0</v>
      </c>
      <c r="R2235" s="74"/>
      <c r="S2235" s="75" t="str">
        <f t="shared" si="165"/>
        <v>0000</v>
      </c>
      <c r="T2235" s="75" t="str">
        <f t="shared" si="163"/>
        <v>00000000000000000000000000000000</v>
      </c>
      <c r="V2235" s="197"/>
      <c r="W2235" s="75">
        <f t="shared" si="164"/>
        <v>0</v>
      </c>
      <c r="AE2235" s="479"/>
    </row>
    <row r="2236" spans="1:31" s="75" customFormat="1" ht="13.5" x14ac:dyDescent="0.2">
      <c r="A2236" s="211">
        <v>2233</v>
      </c>
      <c r="B2236" s="212" t="s">
        <v>6600</v>
      </c>
      <c r="C2236" s="213" t="s">
        <v>6600</v>
      </c>
      <c r="D2236" s="213" t="s">
        <v>6600</v>
      </c>
      <c r="E2236" s="213" t="s">
        <v>6600</v>
      </c>
      <c r="F2236" s="213" t="s">
        <v>6600</v>
      </c>
      <c r="G2236" s="214" t="s">
        <v>6600</v>
      </c>
      <c r="H2236" s="208" t="str">
        <f>IF(Input!F$4="GMH_OECC",J2236,IF(Input!F$4="GMH_XOEC",L2236,IF(Input!F$4="GMH_Korea",N2236,IF(Input!F$4="GMH_EU",P2236,IF(Input!F$4="Skysuper",#REF!,IF(Input!F$4="SkyII",#REF!,IF(Input!F$4="XO-8000",#REF!, "FALSE")))))))</f>
        <v>00</v>
      </c>
      <c r="I2236" s="209">
        <f>IF(Input!F$4="GMH_OECC",K2236,IF(Input!F$4="GMH_XOEC",M2236,IF(Input!F$4="GMH_Korea",O2236,IF(Input!F$4="GMH_EU",Q2236,IF(Input!F$4="Skysuper",#REF!,IF(Input!F$4="SkyII",#REF!,IF(Input!F$4="XO-8000",#REF!, "FALSE")))))))</f>
        <v>0</v>
      </c>
      <c r="J2236" s="210" t="s">
        <v>10359</v>
      </c>
      <c r="K2236" s="268">
        <v>0</v>
      </c>
      <c r="L2236" s="270" t="s">
        <v>10359</v>
      </c>
      <c r="M2236" s="270">
        <v>0</v>
      </c>
      <c r="N2236" s="270" t="s">
        <v>10359</v>
      </c>
      <c r="O2236" s="270">
        <v>0</v>
      </c>
      <c r="P2236" s="270" t="s">
        <v>10359</v>
      </c>
      <c r="Q2236" s="270">
        <v>0</v>
      </c>
      <c r="R2236" s="74"/>
      <c r="S2236" s="75" t="str">
        <f t="shared" si="165"/>
        <v>0000</v>
      </c>
      <c r="T2236" s="75" t="str">
        <f t="shared" si="163"/>
        <v>00000000000000000000000000000000</v>
      </c>
      <c r="V2236" s="197"/>
      <c r="W2236" s="75">
        <f t="shared" si="164"/>
        <v>0</v>
      </c>
      <c r="AE2236" s="479"/>
    </row>
    <row r="2237" spans="1:31" s="75" customFormat="1" ht="13.5" x14ac:dyDescent="0.2">
      <c r="A2237" s="211">
        <v>2234</v>
      </c>
      <c r="B2237" s="212" t="s">
        <v>6600</v>
      </c>
      <c r="C2237" s="213" t="s">
        <v>6600</v>
      </c>
      <c r="D2237" s="213" t="s">
        <v>6600</v>
      </c>
      <c r="E2237" s="213" t="s">
        <v>6600</v>
      </c>
      <c r="F2237" s="213" t="s">
        <v>6600</v>
      </c>
      <c r="G2237" s="214" t="s">
        <v>6600</v>
      </c>
      <c r="H2237" s="208" t="str">
        <f>IF(Input!F$4="GMH_OECC",J2237,IF(Input!F$4="GMH_XOEC",L2237,IF(Input!F$4="GMH_Korea",N2237,IF(Input!F$4="GMH_EU",P2237,IF(Input!F$4="Skysuper",#REF!,IF(Input!F$4="SkyII",#REF!,IF(Input!F$4="XO-8000",#REF!, "FALSE")))))))</f>
        <v>00</v>
      </c>
      <c r="I2237" s="209">
        <f>IF(Input!F$4="GMH_OECC",K2237,IF(Input!F$4="GMH_XOEC",M2237,IF(Input!F$4="GMH_Korea",O2237,IF(Input!F$4="GMH_EU",Q2237,IF(Input!F$4="Skysuper",#REF!,IF(Input!F$4="SkyII",#REF!,IF(Input!F$4="XO-8000",#REF!, "FALSE")))))))</f>
        <v>0</v>
      </c>
      <c r="J2237" s="210" t="s">
        <v>10359</v>
      </c>
      <c r="K2237" s="268">
        <v>0</v>
      </c>
      <c r="L2237" s="270" t="s">
        <v>10359</v>
      </c>
      <c r="M2237" s="270">
        <v>0</v>
      </c>
      <c r="N2237" s="270" t="s">
        <v>10359</v>
      </c>
      <c r="O2237" s="270">
        <v>0</v>
      </c>
      <c r="P2237" s="270" t="s">
        <v>10359</v>
      </c>
      <c r="Q2237" s="270">
        <v>0</v>
      </c>
      <c r="R2237" s="74"/>
      <c r="S2237" s="75" t="str">
        <f t="shared" si="165"/>
        <v>0000</v>
      </c>
      <c r="T2237" s="75" t="str">
        <f t="shared" si="163"/>
        <v>00000000000000000000000000000000</v>
      </c>
      <c r="V2237" s="197"/>
      <c r="W2237" s="75">
        <f t="shared" si="164"/>
        <v>0</v>
      </c>
      <c r="AE2237" s="479"/>
    </row>
    <row r="2238" spans="1:31" s="75" customFormat="1" ht="13.5" x14ac:dyDescent="0.2">
      <c r="A2238" s="211">
        <v>2235</v>
      </c>
      <c r="B2238" s="212" t="s">
        <v>6600</v>
      </c>
      <c r="C2238" s="213" t="s">
        <v>6600</v>
      </c>
      <c r="D2238" s="213" t="s">
        <v>6600</v>
      </c>
      <c r="E2238" s="213" t="s">
        <v>6600</v>
      </c>
      <c r="F2238" s="213" t="s">
        <v>6600</v>
      </c>
      <c r="G2238" s="214" t="s">
        <v>6600</v>
      </c>
      <c r="H2238" s="208" t="str">
        <f>IF(Input!F$4="GMH_OECC",J2238,IF(Input!F$4="GMH_XOEC",L2238,IF(Input!F$4="GMH_Korea",N2238,IF(Input!F$4="GMH_EU",P2238,IF(Input!F$4="Skysuper",#REF!,IF(Input!F$4="SkyII",#REF!,IF(Input!F$4="XO-8000",#REF!, "FALSE")))))))</f>
        <v>00</v>
      </c>
      <c r="I2238" s="209">
        <f>IF(Input!F$4="GMH_OECC",K2238,IF(Input!F$4="GMH_XOEC",M2238,IF(Input!F$4="GMH_Korea",O2238,IF(Input!F$4="GMH_EU",Q2238,IF(Input!F$4="Skysuper",#REF!,IF(Input!F$4="SkyII",#REF!,IF(Input!F$4="XO-8000",#REF!, "FALSE")))))))</f>
        <v>0</v>
      </c>
      <c r="J2238" s="210" t="s">
        <v>10359</v>
      </c>
      <c r="K2238" s="268">
        <v>0</v>
      </c>
      <c r="L2238" s="270" t="s">
        <v>10359</v>
      </c>
      <c r="M2238" s="270">
        <v>0</v>
      </c>
      <c r="N2238" s="270" t="s">
        <v>10359</v>
      </c>
      <c r="O2238" s="270">
        <v>0</v>
      </c>
      <c r="P2238" s="270" t="s">
        <v>10359</v>
      </c>
      <c r="Q2238" s="270">
        <v>0</v>
      </c>
      <c r="R2238" s="74"/>
      <c r="S2238" s="75" t="str">
        <f t="shared" si="165"/>
        <v>0000</v>
      </c>
      <c r="T2238" s="75" t="str">
        <f t="shared" si="163"/>
        <v>00000000000000000000000000000000</v>
      </c>
      <c r="V2238" s="197"/>
      <c r="W2238" s="75">
        <f t="shared" si="164"/>
        <v>0</v>
      </c>
      <c r="AE2238" s="479"/>
    </row>
    <row r="2239" spans="1:31" s="75" customFormat="1" ht="13.5" x14ac:dyDescent="0.2">
      <c r="A2239" s="211">
        <v>2236</v>
      </c>
      <c r="B2239" s="212" t="s">
        <v>6600</v>
      </c>
      <c r="C2239" s="213" t="s">
        <v>6600</v>
      </c>
      <c r="D2239" s="213" t="s">
        <v>6600</v>
      </c>
      <c r="E2239" s="213" t="s">
        <v>6600</v>
      </c>
      <c r="F2239" s="213" t="s">
        <v>6600</v>
      </c>
      <c r="G2239" s="214" t="s">
        <v>6600</v>
      </c>
      <c r="H2239" s="208" t="str">
        <f>IF(Input!F$4="GMH_OECC",J2239,IF(Input!F$4="GMH_XOEC",L2239,IF(Input!F$4="GMH_Korea",N2239,IF(Input!F$4="GMH_EU",P2239,IF(Input!F$4="Skysuper",#REF!,IF(Input!F$4="SkyII",#REF!,IF(Input!F$4="XO-8000",#REF!, "FALSE")))))))</f>
        <v>00</v>
      </c>
      <c r="I2239" s="209">
        <f>IF(Input!F$4="GMH_OECC",K2239,IF(Input!F$4="GMH_XOEC",M2239,IF(Input!F$4="GMH_Korea",O2239,IF(Input!F$4="GMH_EU",Q2239,IF(Input!F$4="Skysuper",#REF!,IF(Input!F$4="SkyII",#REF!,IF(Input!F$4="XO-8000",#REF!, "FALSE")))))))</f>
        <v>0</v>
      </c>
      <c r="J2239" s="210" t="s">
        <v>10359</v>
      </c>
      <c r="K2239" s="268">
        <v>0</v>
      </c>
      <c r="L2239" s="270" t="s">
        <v>10359</v>
      </c>
      <c r="M2239" s="270">
        <v>0</v>
      </c>
      <c r="N2239" s="270" t="s">
        <v>10359</v>
      </c>
      <c r="O2239" s="270">
        <v>0</v>
      </c>
      <c r="P2239" s="270" t="s">
        <v>10359</v>
      </c>
      <c r="Q2239" s="270">
        <v>0</v>
      </c>
      <c r="R2239" s="74"/>
      <c r="S2239" s="75" t="str">
        <f t="shared" si="165"/>
        <v>0000</v>
      </c>
      <c r="T2239" s="75" t="str">
        <f t="shared" si="163"/>
        <v>00000000000000000000000000000000</v>
      </c>
      <c r="V2239" s="197"/>
      <c r="W2239" s="75">
        <f t="shared" si="164"/>
        <v>0</v>
      </c>
      <c r="AE2239" s="479"/>
    </row>
    <row r="2240" spans="1:31" s="75" customFormat="1" ht="13.5" x14ac:dyDescent="0.2">
      <c r="A2240" s="211">
        <v>2237</v>
      </c>
      <c r="B2240" s="212" t="s">
        <v>6600</v>
      </c>
      <c r="C2240" s="213" t="s">
        <v>6600</v>
      </c>
      <c r="D2240" s="213" t="s">
        <v>6600</v>
      </c>
      <c r="E2240" s="213" t="s">
        <v>6600</v>
      </c>
      <c r="F2240" s="213" t="s">
        <v>6600</v>
      </c>
      <c r="G2240" s="214" t="s">
        <v>6600</v>
      </c>
      <c r="H2240" s="208" t="str">
        <f>IF(Input!F$4="GMH_OECC",J2240,IF(Input!F$4="GMH_XOEC",L2240,IF(Input!F$4="GMH_Korea",N2240,IF(Input!F$4="GMH_EU",P2240,IF(Input!F$4="Skysuper",#REF!,IF(Input!F$4="SkyII",#REF!,IF(Input!F$4="XO-8000",#REF!, "FALSE")))))))</f>
        <v>00</v>
      </c>
      <c r="I2240" s="209">
        <f>IF(Input!F$4="GMH_OECC",K2240,IF(Input!F$4="GMH_XOEC",M2240,IF(Input!F$4="GMH_Korea",O2240,IF(Input!F$4="GMH_EU",Q2240,IF(Input!F$4="Skysuper",#REF!,IF(Input!F$4="SkyII",#REF!,IF(Input!F$4="XO-8000",#REF!, "FALSE")))))))</f>
        <v>0</v>
      </c>
      <c r="J2240" s="210" t="s">
        <v>10359</v>
      </c>
      <c r="K2240" s="268">
        <v>0</v>
      </c>
      <c r="L2240" s="270" t="s">
        <v>10359</v>
      </c>
      <c r="M2240" s="270">
        <v>0</v>
      </c>
      <c r="N2240" s="270" t="s">
        <v>10359</v>
      </c>
      <c r="O2240" s="270">
        <v>0</v>
      </c>
      <c r="P2240" s="270" t="s">
        <v>10359</v>
      </c>
      <c r="Q2240" s="270">
        <v>0</v>
      </c>
      <c r="R2240" s="74"/>
      <c r="S2240" s="75" t="str">
        <f t="shared" si="165"/>
        <v>0000</v>
      </c>
      <c r="T2240" s="75" t="str">
        <f t="shared" si="163"/>
        <v>00000000000000000000000000000000</v>
      </c>
      <c r="V2240" s="197"/>
      <c r="W2240" s="75">
        <f t="shared" si="164"/>
        <v>0</v>
      </c>
      <c r="AE2240" s="479"/>
    </row>
    <row r="2241" spans="1:31" s="75" customFormat="1" ht="13.5" x14ac:dyDescent="0.2">
      <c r="A2241" s="211">
        <v>2238</v>
      </c>
      <c r="B2241" s="212" t="s">
        <v>6600</v>
      </c>
      <c r="C2241" s="213" t="s">
        <v>6600</v>
      </c>
      <c r="D2241" s="213" t="s">
        <v>6600</v>
      </c>
      <c r="E2241" s="213" t="s">
        <v>6600</v>
      </c>
      <c r="F2241" s="213" t="s">
        <v>6600</v>
      </c>
      <c r="G2241" s="214" t="s">
        <v>6600</v>
      </c>
      <c r="H2241" s="208" t="str">
        <f>IF(Input!F$4="GMH_OECC",J2241,IF(Input!F$4="GMH_XOEC",L2241,IF(Input!F$4="GMH_Korea",N2241,IF(Input!F$4="GMH_EU",P2241,IF(Input!F$4="Skysuper",#REF!,IF(Input!F$4="SkyII",#REF!,IF(Input!F$4="XO-8000",#REF!, "FALSE")))))))</f>
        <v>00</v>
      </c>
      <c r="I2241" s="209">
        <f>IF(Input!F$4="GMH_OECC",K2241,IF(Input!F$4="GMH_XOEC",M2241,IF(Input!F$4="GMH_Korea",O2241,IF(Input!F$4="GMH_EU",Q2241,IF(Input!F$4="Skysuper",#REF!,IF(Input!F$4="SkyII",#REF!,IF(Input!F$4="XO-8000",#REF!, "FALSE")))))))</f>
        <v>0</v>
      </c>
      <c r="J2241" s="210" t="s">
        <v>10359</v>
      </c>
      <c r="K2241" s="268">
        <v>0</v>
      </c>
      <c r="L2241" s="270" t="s">
        <v>10359</v>
      </c>
      <c r="M2241" s="270">
        <v>0</v>
      </c>
      <c r="N2241" s="270" t="s">
        <v>10359</v>
      </c>
      <c r="O2241" s="270">
        <v>0</v>
      </c>
      <c r="P2241" s="270" t="s">
        <v>10359</v>
      </c>
      <c r="Q2241" s="270">
        <v>0</v>
      </c>
      <c r="R2241" s="74"/>
      <c r="S2241" s="75" t="str">
        <f t="shared" si="165"/>
        <v>0000</v>
      </c>
      <c r="T2241" s="75" t="str">
        <f t="shared" si="163"/>
        <v>00000000000000000000000000000000</v>
      </c>
      <c r="V2241" s="197"/>
      <c r="W2241" s="75">
        <f t="shared" si="164"/>
        <v>0</v>
      </c>
      <c r="AE2241" s="479"/>
    </row>
    <row r="2242" spans="1:31" s="75" customFormat="1" ht="13.5" x14ac:dyDescent="0.2">
      <c r="A2242" s="211">
        <v>2239</v>
      </c>
      <c r="B2242" s="212" t="s">
        <v>6600</v>
      </c>
      <c r="C2242" s="213" t="s">
        <v>6600</v>
      </c>
      <c r="D2242" s="213" t="s">
        <v>6600</v>
      </c>
      <c r="E2242" s="213" t="s">
        <v>6600</v>
      </c>
      <c r="F2242" s="213" t="s">
        <v>6600</v>
      </c>
      <c r="G2242" s="214" t="s">
        <v>6600</v>
      </c>
      <c r="H2242" s="208" t="str">
        <f>IF(Input!F$4="GMH_OECC",J2242,IF(Input!F$4="GMH_XOEC",L2242,IF(Input!F$4="GMH_Korea",N2242,IF(Input!F$4="GMH_EU",P2242,IF(Input!F$4="Skysuper",#REF!,IF(Input!F$4="SkyII",#REF!,IF(Input!F$4="XO-8000",#REF!, "FALSE")))))))</f>
        <v>00</v>
      </c>
      <c r="I2242" s="209">
        <f>IF(Input!F$4="GMH_OECC",K2242,IF(Input!F$4="GMH_XOEC",M2242,IF(Input!F$4="GMH_Korea",O2242,IF(Input!F$4="GMH_EU",Q2242,IF(Input!F$4="Skysuper",#REF!,IF(Input!F$4="SkyII",#REF!,IF(Input!F$4="XO-8000",#REF!, "FALSE")))))))</f>
        <v>0</v>
      </c>
      <c r="J2242" s="210" t="s">
        <v>10359</v>
      </c>
      <c r="K2242" s="268">
        <v>0</v>
      </c>
      <c r="L2242" s="270" t="s">
        <v>10359</v>
      </c>
      <c r="M2242" s="270">
        <v>0</v>
      </c>
      <c r="N2242" s="270" t="s">
        <v>10359</v>
      </c>
      <c r="O2242" s="270">
        <v>0</v>
      </c>
      <c r="P2242" s="270" t="s">
        <v>10359</v>
      </c>
      <c r="Q2242" s="270">
        <v>0</v>
      </c>
      <c r="R2242" s="74"/>
      <c r="S2242" s="75" t="str">
        <f t="shared" si="165"/>
        <v>0000</v>
      </c>
      <c r="T2242" s="75" t="str">
        <f t="shared" si="163"/>
        <v>00000000000000000000000000000000</v>
      </c>
      <c r="V2242" s="197"/>
      <c r="W2242" s="75">
        <f t="shared" si="164"/>
        <v>0</v>
      </c>
      <c r="AE2242" s="479"/>
    </row>
    <row r="2243" spans="1:31" s="75" customFormat="1" ht="13.5" x14ac:dyDescent="0.2">
      <c r="A2243" s="211">
        <v>2240</v>
      </c>
      <c r="B2243" s="212" t="s">
        <v>6600</v>
      </c>
      <c r="C2243" s="213" t="s">
        <v>6600</v>
      </c>
      <c r="D2243" s="213" t="s">
        <v>6600</v>
      </c>
      <c r="E2243" s="213" t="s">
        <v>6600</v>
      </c>
      <c r="F2243" s="213" t="s">
        <v>6600</v>
      </c>
      <c r="G2243" s="214" t="s">
        <v>6600</v>
      </c>
      <c r="H2243" s="208" t="str">
        <f>IF(Input!F$4="GMH_OECC",J2243,IF(Input!F$4="GMH_XOEC",L2243,IF(Input!F$4="GMH_Korea",N2243,IF(Input!F$4="GMH_EU",P2243,IF(Input!F$4="Skysuper",#REF!,IF(Input!F$4="SkyII",#REF!,IF(Input!F$4="XO-8000",#REF!, "FALSE")))))))</f>
        <v>00</v>
      </c>
      <c r="I2243" s="209">
        <f>IF(Input!F$4="GMH_OECC",K2243,IF(Input!F$4="GMH_XOEC",M2243,IF(Input!F$4="GMH_Korea",O2243,IF(Input!F$4="GMH_EU",Q2243,IF(Input!F$4="Skysuper",#REF!,IF(Input!F$4="SkyII",#REF!,IF(Input!F$4="XO-8000",#REF!, "FALSE")))))))</f>
        <v>0</v>
      </c>
      <c r="J2243" s="210" t="s">
        <v>10359</v>
      </c>
      <c r="K2243" s="268">
        <v>0</v>
      </c>
      <c r="L2243" s="270" t="s">
        <v>10359</v>
      </c>
      <c r="M2243" s="270">
        <v>0</v>
      </c>
      <c r="N2243" s="270" t="s">
        <v>10359</v>
      </c>
      <c r="O2243" s="270">
        <v>0</v>
      </c>
      <c r="P2243" s="270" t="s">
        <v>10359</v>
      </c>
      <c r="Q2243" s="270">
        <v>0</v>
      </c>
      <c r="R2243" s="74"/>
      <c r="S2243" s="75" t="str">
        <f t="shared" si="165"/>
        <v>0000</v>
      </c>
      <c r="T2243" s="75" t="str">
        <f t="shared" si="163"/>
        <v>00000000000000000000000000000000</v>
      </c>
      <c r="V2243" s="197"/>
      <c r="W2243" s="75">
        <f t="shared" si="164"/>
        <v>0</v>
      </c>
      <c r="AE2243" s="479"/>
    </row>
    <row r="2244" spans="1:31" s="75" customFormat="1" ht="13.5" x14ac:dyDescent="0.2">
      <c r="A2244" s="211">
        <v>2241</v>
      </c>
      <c r="B2244" s="212" t="s">
        <v>6600</v>
      </c>
      <c r="C2244" s="213" t="s">
        <v>6600</v>
      </c>
      <c r="D2244" s="213" t="s">
        <v>6600</v>
      </c>
      <c r="E2244" s="213" t="s">
        <v>6600</v>
      </c>
      <c r="F2244" s="213" t="s">
        <v>6600</v>
      </c>
      <c r="G2244" s="214" t="s">
        <v>6600</v>
      </c>
      <c r="H2244" s="208" t="str">
        <f>IF(Input!F$4="GMH_OECC",J2244,IF(Input!F$4="GMH_XOEC",L2244,IF(Input!F$4="GMH_Korea",N2244,IF(Input!F$4="GMH_EU",P2244,IF(Input!F$4="Skysuper",#REF!,IF(Input!F$4="SkyII",#REF!,IF(Input!F$4="XO-8000",#REF!, "FALSE")))))))</f>
        <v>00</v>
      </c>
      <c r="I2244" s="209">
        <f>IF(Input!F$4="GMH_OECC",K2244,IF(Input!F$4="GMH_XOEC",M2244,IF(Input!F$4="GMH_Korea",O2244,IF(Input!F$4="GMH_EU",Q2244,IF(Input!F$4="Skysuper",#REF!,IF(Input!F$4="SkyII",#REF!,IF(Input!F$4="XO-8000",#REF!, "FALSE")))))))</f>
        <v>0</v>
      </c>
      <c r="J2244" s="210" t="s">
        <v>10359</v>
      </c>
      <c r="K2244" s="268">
        <v>0</v>
      </c>
      <c r="L2244" s="270" t="s">
        <v>10359</v>
      </c>
      <c r="M2244" s="270">
        <v>0</v>
      </c>
      <c r="N2244" s="270" t="s">
        <v>10359</v>
      </c>
      <c r="O2244" s="270">
        <v>0</v>
      </c>
      <c r="P2244" s="270" t="s">
        <v>10359</v>
      </c>
      <c r="Q2244" s="270">
        <v>0</v>
      </c>
      <c r="R2244" s="74"/>
      <c r="S2244" s="75" t="str">
        <f t="shared" si="165"/>
        <v>0000</v>
      </c>
      <c r="T2244" s="75" t="str">
        <f t="shared" ref="T2244:T2307" si="166">CONCATENATE(S2244,S2245,S2246,S2247,S2248,S2249,S2250,S2251)</f>
        <v>00000000000000000000000000000000</v>
      </c>
      <c r="V2244" s="197"/>
      <c r="W2244" s="75">
        <f t="shared" si="164"/>
        <v>0</v>
      </c>
      <c r="AE2244" s="479"/>
    </row>
    <row r="2245" spans="1:31" s="75" customFormat="1" ht="13.5" x14ac:dyDescent="0.2">
      <c r="A2245" s="211">
        <v>2242</v>
      </c>
      <c r="B2245" s="212" t="s">
        <v>6600</v>
      </c>
      <c r="C2245" s="213" t="s">
        <v>6600</v>
      </c>
      <c r="D2245" s="213" t="s">
        <v>6600</v>
      </c>
      <c r="E2245" s="213" t="s">
        <v>6600</v>
      </c>
      <c r="F2245" s="213" t="s">
        <v>6600</v>
      </c>
      <c r="G2245" s="214" t="s">
        <v>6600</v>
      </c>
      <c r="H2245" s="208" t="str">
        <f>IF(Input!F$4="GMH_OECC",J2245,IF(Input!F$4="GMH_XOEC",L2245,IF(Input!F$4="GMH_Korea",N2245,IF(Input!F$4="GMH_EU",P2245,IF(Input!F$4="Skysuper",#REF!,IF(Input!F$4="SkyII",#REF!,IF(Input!F$4="XO-8000",#REF!, "FALSE")))))))</f>
        <v>00</v>
      </c>
      <c r="I2245" s="209">
        <f>IF(Input!F$4="GMH_OECC",K2245,IF(Input!F$4="GMH_XOEC",M2245,IF(Input!F$4="GMH_Korea",O2245,IF(Input!F$4="GMH_EU",Q2245,IF(Input!F$4="Skysuper",#REF!,IF(Input!F$4="SkyII",#REF!,IF(Input!F$4="XO-8000",#REF!, "FALSE")))))))</f>
        <v>0</v>
      </c>
      <c r="J2245" s="210" t="s">
        <v>10359</v>
      </c>
      <c r="K2245" s="268">
        <v>0</v>
      </c>
      <c r="L2245" s="270" t="s">
        <v>10359</v>
      </c>
      <c r="M2245" s="270">
        <v>0</v>
      </c>
      <c r="N2245" s="270" t="s">
        <v>10359</v>
      </c>
      <c r="O2245" s="270">
        <v>0</v>
      </c>
      <c r="P2245" s="270" t="s">
        <v>10359</v>
      </c>
      <c r="Q2245" s="270">
        <v>0</v>
      </c>
      <c r="R2245" s="74"/>
      <c r="S2245" s="75" t="str">
        <f t="shared" si="165"/>
        <v>0000</v>
      </c>
      <c r="T2245" s="75" t="str">
        <f t="shared" si="166"/>
        <v>00000000000000000000000000000000</v>
      </c>
      <c r="V2245" s="197"/>
      <c r="W2245" s="75">
        <f t="shared" si="164"/>
        <v>0</v>
      </c>
      <c r="AE2245" s="479"/>
    </row>
    <row r="2246" spans="1:31" s="75" customFormat="1" ht="13.5" x14ac:dyDescent="0.2">
      <c r="A2246" s="211">
        <v>2243</v>
      </c>
      <c r="B2246" s="212" t="s">
        <v>6600</v>
      </c>
      <c r="C2246" s="213" t="s">
        <v>6600</v>
      </c>
      <c r="D2246" s="213" t="s">
        <v>6600</v>
      </c>
      <c r="E2246" s="213" t="s">
        <v>6600</v>
      </c>
      <c r="F2246" s="213" t="s">
        <v>6600</v>
      </c>
      <c r="G2246" s="214" t="s">
        <v>6600</v>
      </c>
      <c r="H2246" s="208" t="str">
        <f>IF(Input!F$4="GMH_OECC",J2246,IF(Input!F$4="GMH_XOEC",L2246,IF(Input!F$4="GMH_Korea",N2246,IF(Input!F$4="GMH_EU",P2246,IF(Input!F$4="Skysuper",#REF!,IF(Input!F$4="SkyII",#REF!,IF(Input!F$4="XO-8000",#REF!, "FALSE")))))))</f>
        <v>00</v>
      </c>
      <c r="I2246" s="209">
        <f>IF(Input!F$4="GMH_OECC",K2246,IF(Input!F$4="GMH_XOEC",M2246,IF(Input!F$4="GMH_Korea",O2246,IF(Input!F$4="GMH_EU",Q2246,IF(Input!F$4="Skysuper",#REF!,IF(Input!F$4="SkyII",#REF!,IF(Input!F$4="XO-8000",#REF!, "FALSE")))))))</f>
        <v>0</v>
      </c>
      <c r="J2246" s="210" t="s">
        <v>10359</v>
      </c>
      <c r="K2246" s="268">
        <v>0</v>
      </c>
      <c r="L2246" s="270" t="s">
        <v>10359</v>
      </c>
      <c r="M2246" s="270">
        <v>0</v>
      </c>
      <c r="N2246" s="270" t="s">
        <v>10359</v>
      </c>
      <c r="O2246" s="270">
        <v>0</v>
      </c>
      <c r="P2246" s="270" t="s">
        <v>10359</v>
      </c>
      <c r="Q2246" s="270">
        <v>0</v>
      </c>
      <c r="R2246" s="74"/>
      <c r="S2246" s="75" t="str">
        <f t="shared" si="165"/>
        <v>0000</v>
      </c>
      <c r="T2246" s="75" t="str">
        <f t="shared" si="166"/>
        <v>00000000000000000000000000000000</v>
      </c>
      <c r="V2246" s="197"/>
      <c r="W2246" s="75">
        <f t="shared" ref="W2246:W2309" si="167">HEX2DEC(RIGHT(S2246,2))+HEX2DEC(RIGHT(S2247,2))+HEX2DEC(RIGHT(S2248,2))+HEX2DEC(RIGHT(S2249,2))+HEX2DEC(LEFT(S2246,2))+HEX2DEC(LEFT(S2247,2))+HEX2DEC(LEFT(S2248,2))+HEX2DEC(LEFT(S2249,2))+HEX2DEC(RIGHT(S2250,2))+HEX2DEC(RIGHT(S2251,2))+HEX2DEC(RIGHT(S2252,2))+HEX2DEC(RIGHT(S2253,2))+HEX2DEC(LEFT(S2250,2))+HEX2DEC(LEFT(S2251,2))+HEX2DEC(LEFT(S2252,2))+HEX2DEC(LEFT(S2253,2))</f>
        <v>0</v>
      </c>
      <c r="AE2246" s="479"/>
    </row>
    <row r="2247" spans="1:31" s="75" customFormat="1" ht="13.5" x14ac:dyDescent="0.2">
      <c r="A2247" s="211">
        <v>2244</v>
      </c>
      <c r="B2247" s="212" t="s">
        <v>6600</v>
      </c>
      <c r="C2247" s="213" t="s">
        <v>6600</v>
      </c>
      <c r="D2247" s="213" t="s">
        <v>6600</v>
      </c>
      <c r="E2247" s="213" t="s">
        <v>6600</v>
      </c>
      <c r="F2247" s="213" t="s">
        <v>6600</v>
      </c>
      <c r="G2247" s="214" t="s">
        <v>6600</v>
      </c>
      <c r="H2247" s="208" t="str">
        <f>IF(Input!F$4="GMH_OECC",J2247,IF(Input!F$4="GMH_XOEC",L2247,IF(Input!F$4="GMH_Korea",N2247,IF(Input!F$4="GMH_EU",P2247,IF(Input!F$4="Skysuper",#REF!,IF(Input!F$4="SkyII",#REF!,IF(Input!F$4="XO-8000",#REF!, "FALSE")))))))</f>
        <v>00</v>
      </c>
      <c r="I2247" s="209">
        <f>IF(Input!F$4="GMH_OECC",K2247,IF(Input!F$4="GMH_XOEC",M2247,IF(Input!F$4="GMH_Korea",O2247,IF(Input!F$4="GMH_EU",Q2247,IF(Input!F$4="Skysuper",#REF!,IF(Input!F$4="SkyII",#REF!,IF(Input!F$4="XO-8000",#REF!, "FALSE")))))))</f>
        <v>0</v>
      </c>
      <c r="J2247" s="210" t="s">
        <v>10359</v>
      </c>
      <c r="K2247" s="268">
        <v>0</v>
      </c>
      <c r="L2247" s="270" t="s">
        <v>10359</v>
      </c>
      <c r="M2247" s="270">
        <v>0</v>
      </c>
      <c r="N2247" s="270" t="s">
        <v>10359</v>
      </c>
      <c r="O2247" s="270">
        <v>0</v>
      </c>
      <c r="P2247" s="270" t="s">
        <v>10359</v>
      </c>
      <c r="Q2247" s="270">
        <v>0</v>
      </c>
      <c r="R2247" s="74"/>
      <c r="S2247" s="75" t="str">
        <f t="shared" si="165"/>
        <v>0000</v>
      </c>
      <c r="T2247" s="75" t="str">
        <f t="shared" si="166"/>
        <v>00000000000000000000000000000000</v>
      </c>
      <c r="V2247" s="197"/>
      <c r="W2247" s="75">
        <f t="shared" si="167"/>
        <v>0</v>
      </c>
      <c r="AE2247" s="479"/>
    </row>
    <row r="2248" spans="1:31" s="75" customFormat="1" ht="13.5" x14ac:dyDescent="0.2">
      <c r="A2248" s="211">
        <v>2245</v>
      </c>
      <c r="B2248" s="212" t="s">
        <v>6600</v>
      </c>
      <c r="C2248" s="213" t="s">
        <v>6600</v>
      </c>
      <c r="D2248" s="213" t="s">
        <v>6600</v>
      </c>
      <c r="E2248" s="213" t="s">
        <v>6600</v>
      </c>
      <c r="F2248" s="213" t="s">
        <v>6600</v>
      </c>
      <c r="G2248" s="214" t="s">
        <v>6600</v>
      </c>
      <c r="H2248" s="208" t="str">
        <f>IF(Input!F$4="GMH_OECC",J2248,IF(Input!F$4="GMH_XOEC",L2248,IF(Input!F$4="GMH_Korea",N2248,IF(Input!F$4="GMH_EU",P2248,IF(Input!F$4="Skysuper",#REF!,IF(Input!F$4="SkyII",#REF!,IF(Input!F$4="XO-8000",#REF!, "FALSE")))))))</f>
        <v>00</v>
      </c>
      <c r="I2248" s="209">
        <f>IF(Input!F$4="GMH_OECC",K2248,IF(Input!F$4="GMH_XOEC",M2248,IF(Input!F$4="GMH_Korea",O2248,IF(Input!F$4="GMH_EU",Q2248,IF(Input!F$4="Skysuper",#REF!,IF(Input!F$4="SkyII",#REF!,IF(Input!F$4="XO-8000",#REF!, "FALSE")))))))</f>
        <v>0</v>
      </c>
      <c r="J2248" s="210" t="s">
        <v>10359</v>
      </c>
      <c r="K2248" s="268">
        <v>0</v>
      </c>
      <c r="L2248" s="270" t="s">
        <v>10359</v>
      </c>
      <c r="M2248" s="270">
        <v>0</v>
      </c>
      <c r="N2248" s="270" t="s">
        <v>10359</v>
      </c>
      <c r="O2248" s="270">
        <v>0</v>
      </c>
      <c r="P2248" s="270" t="s">
        <v>10359</v>
      </c>
      <c r="Q2248" s="270">
        <v>0</v>
      </c>
      <c r="R2248" s="74"/>
      <c r="S2248" s="75" t="str">
        <f t="shared" si="165"/>
        <v>0000</v>
      </c>
      <c r="T2248" s="75" t="str">
        <f t="shared" si="166"/>
        <v>00000000000000000000000000000000</v>
      </c>
      <c r="V2248" s="197"/>
      <c r="W2248" s="75">
        <f t="shared" si="167"/>
        <v>0</v>
      </c>
      <c r="AE2248" s="479"/>
    </row>
    <row r="2249" spans="1:31" s="75" customFormat="1" ht="13.5" x14ac:dyDescent="0.2">
      <c r="A2249" s="211">
        <v>2246</v>
      </c>
      <c r="B2249" s="212" t="s">
        <v>6600</v>
      </c>
      <c r="C2249" s="213" t="s">
        <v>6600</v>
      </c>
      <c r="D2249" s="213" t="s">
        <v>6600</v>
      </c>
      <c r="E2249" s="213" t="s">
        <v>6600</v>
      </c>
      <c r="F2249" s="213" t="s">
        <v>6600</v>
      </c>
      <c r="G2249" s="214" t="s">
        <v>6600</v>
      </c>
      <c r="H2249" s="208" t="str">
        <f>IF(Input!F$4="GMH_OECC",J2249,IF(Input!F$4="GMH_XOEC",L2249,IF(Input!F$4="GMH_Korea",N2249,IF(Input!F$4="GMH_EU",P2249,IF(Input!F$4="Skysuper",#REF!,IF(Input!F$4="SkyII",#REF!,IF(Input!F$4="XO-8000",#REF!, "FALSE")))))))</f>
        <v>00</v>
      </c>
      <c r="I2249" s="209">
        <f>IF(Input!F$4="GMH_OECC",K2249,IF(Input!F$4="GMH_XOEC",M2249,IF(Input!F$4="GMH_Korea",O2249,IF(Input!F$4="GMH_EU",Q2249,IF(Input!F$4="Skysuper",#REF!,IF(Input!F$4="SkyII",#REF!,IF(Input!F$4="XO-8000",#REF!, "FALSE")))))))</f>
        <v>0</v>
      </c>
      <c r="J2249" s="210" t="s">
        <v>10359</v>
      </c>
      <c r="K2249" s="268">
        <v>0</v>
      </c>
      <c r="L2249" s="270" t="s">
        <v>10359</v>
      </c>
      <c r="M2249" s="270">
        <v>0</v>
      </c>
      <c r="N2249" s="270" t="s">
        <v>10359</v>
      </c>
      <c r="O2249" s="270">
        <v>0</v>
      </c>
      <c r="P2249" s="270" t="s">
        <v>10359</v>
      </c>
      <c r="Q2249" s="270">
        <v>0</v>
      </c>
      <c r="R2249" s="74"/>
      <c r="S2249" s="75" t="str">
        <f t="shared" si="165"/>
        <v>0000</v>
      </c>
      <c r="T2249" s="75" t="str">
        <f t="shared" si="166"/>
        <v>00000000000000000000000000000000</v>
      </c>
      <c r="V2249" s="197"/>
      <c r="W2249" s="75">
        <f t="shared" si="167"/>
        <v>0</v>
      </c>
      <c r="AE2249" s="479"/>
    </row>
    <row r="2250" spans="1:31" s="75" customFormat="1" ht="13.5" x14ac:dyDescent="0.2">
      <c r="A2250" s="211">
        <v>2247</v>
      </c>
      <c r="B2250" s="212" t="s">
        <v>6600</v>
      </c>
      <c r="C2250" s="213" t="s">
        <v>6600</v>
      </c>
      <c r="D2250" s="213" t="s">
        <v>6600</v>
      </c>
      <c r="E2250" s="213" t="s">
        <v>6600</v>
      </c>
      <c r="F2250" s="213" t="s">
        <v>6600</v>
      </c>
      <c r="G2250" s="214" t="s">
        <v>6600</v>
      </c>
      <c r="H2250" s="208" t="str">
        <f>IF(Input!F$4="GMH_OECC",J2250,IF(Input!F$4="GMH_XOEC",L2250,IF(Input!F$4="GMH_Korea",N2250,IF(Input!F$4="GMH_EU",P2250,IF(Input!F$4="Skysuper",#REF!,IF(Input!F$4="SkyII",#REF!,IF(Input!F$4="XO-8000",#REF!, "FALSE")))))))</f>
        <v>00</v>
      </c>
      <c r="I2250" s="209">
        <f>IF(Input!F$4="GMH_OECC",K2250,IF(Input!F$4="GMH_XOEC",M2250,IF(Input!F$4="GMH_Korea",O2250,IF(Input!F$4="GMH_EU",Q2250,IF(Input!F$4="Skysuper",#REF!,IF(Input!F$4="SkyII",#REF!,IF(Input!F$4="XO-8000",#REF!, "FALSE")))))))</f>
        <v>0</v>
      </c>
      <c r="J2250" s="210" t="s">
        <v>10359</v>
      </c>
      <c r="K2250" s="268">
        <v>0</v>
      </c>
      <c r="L2250" s="270" t="s">
        <v>10359</v>
      </c>
      <c r="M2250" s="270">
        <v>0</v>
      </c>
      <c r="N2250" s="270" t="s">
        <v>10359</v>
      </c>
      <c r="O2250" s="270">
        <v>0</v>
      </c>
      <c r="P2250" s="270" t="s">
        <v>10359</v>
      </c>
      <c r="Q2250" s="270">
        <v>0</v>
      </c>
      <c r="R2250" s="74"/>
      <c r="S2250" s="75" t="str">
        <f t="shared" si="165"/>
        <v>0000</v>
      </c>
      <c r="T2250" s="75" t="str">
        <f t="shared" si="166"/>
        <v>00000000000000000000000000000000</v>
      </c>
      <c r="V2250" s="197"/>
      <c r="W2250" s="75">
        <f t="shared" si="167"/>
        <v>0</v>
      </c>
      <c r="AE2250" s="479"/>
    </row>
    <row r="2251" spans="1:31" s="75" customFormat="1" ht="13.5" x14ac:dyDescent="0.2">
      <c r="A2251" s="211">
        <v>2248</v>
      </c>
      <c r="B2251" s="212" t="s">
        <v>6600</v>
      </c>
      <c r="C2251" s="213" t="s">
        <v>6600</v>
      </c>
      <c r="D2251" s="213" t="s">
        <v>6600</v>
      </c>
      <c r="E2251" s="213" t="s">
        <v>6600</v>
      </c>
      <c r="F2251" s="213" t="s">
        <v>6600</v>
      </c>
      <c r="G2251" s="214" t="s">
        <v>6600</v>
      </c>
      <c r="H2251" s="208" t="str">
        <f>IF(Input!F$4="GMH_OECC",J2251,IF(Input!F$4="GMH_XOEC",L2251,IF(Input!F$4="GMH_Korea",N2251,IF(Input!F$4="GMH_EU",P2251,IF(Input!F$4="Skysuper",#REF!,IF(Input!F$4="SkyII",#REF!,IF(Input!F$4="XO-8000",#REF!, "FALSE")))))))</f>
        <v>00</v>
      </c>
      <c r="I2251" s="209">
        <f>IF(Input!F$4="GMH_OECC",K2251,IF(Input!F$4="GMH_XOEC",M2251,IF(Input!F$4="GMH_Korea",O2251,IF(Input!F$4="GMH_EU",Q2251,IF(Input!F$4="Skysuper",#REF!,IF(Input!F$4="SkyII",#REF!,IF(Input!F$4="XO-8000",#REF!, "FALSE")))))))</f>
        <v>0</v>
      </c>
      <c r="J2251" s="210" t="s">
        <v>10359</v>
      </c>
      <c r="K2251" s="268">
        <v>0</v>
      </c>
      <c r="L2251" s="270" t="s">
        <v>10359</v>
      </c>
      <c r="M2251" s="270">
        <v>0</v>
      </c>
      <c r="N2251" s="270" t="s">
        <v>10359</v>
      </c>
      <c r="O2251" s="270">
        <v>0</v>
      </c>
      <c r="P2251" s="270" t="s">
        <v>10359</v>
      </c>
      <c r="Q2251" s="270">
        <v>0</v>
      </c>
      <c r="R2251" s="74"/>
      <c r="S2251" s="75" t="str">
        <f t="shared" si="165"/>
        <v>0000</v>
      </c>
      <c r="T2251" s="75" t="str">
        <f t="shared" si="166"/>
        <v>00000000000000000000000000000000</v>
      </c>
      <c r="V2251" s="197"/>
      <c r="W2251" s="75">
        <f t="shared" si="167"/>
        <v>0</v>
      </c>
      <c r="AE2251" s="479"/>
    </row>
    <row r="2252" spans="1:31" s="75" customFormat="1" ht="13.5" x14ac:dyDescent="0.2">
      <c r="A2252" s="211">
        <v>2249</v>
      </c>
      <c r="B2252" s="212" t="s">
        <v>6600</v>
      </c>
      <c r="C2252" s="213" t="s">
        <v>6600</v>
      </c>
      <c r="D2252" s="213" t="s">
        <v>6600</v>
      </c>
      <c r="E2252" s="213" t="s">
        <v>6600</v>
      </c>
      <c r="F2252" s="213" t="s">
        <v>6600</v>
      </c>
      <c r="G2252" s="214" t="s">
        <v>6600</v>
      </c>
      <c r="H2252" s="208" t="str">
        <f>IF(Input!F$4="GMH_OECC",J2252,IF(Input!F$4="GMH_XOEC",L2252,IF(Input!F$4="GMH_Korea",N2252,IF(Input!F$4="GMH_EU",P2252,IF(Input!F$4="Skysuper",#REF!,IF(Input!F$4="SkyII",#REF!,IF(Input!F$4="XO-8000",#REF!, "FALSE")))))))</f>
        <v>00</v>
      </c>
      <c r="I2252" s="209">
        <f>IF(Input!F$4="GMH_OECC",K2252,IF(Input!F$4="GMH_XOEC",M2252,IF(Input!F$4="GMH_Korea",O2252,IF(Input!F$4="GMH_EU",Q2252,IF(Input!F$4="Skysuper",#REF!,IF(Input!F$4="SkyII",#REF!,IF(Input!F$4="XO-8000",#REF!, "FALSE")))))))</f>
        <v>0</v>
      </c>
      <c r="J2252" s="210" t="s">
        <v>10359</v>
      </c>
      <c r="K2252" s="268">
        <v>0</v>
      </c>
      <c r="L2252" s="270" t="s">
        <v>10359</v>
      </c>
      <c r="M2252" s="270">
        <v>0</v>
      </c>
      <c r="N2252" s="270" t="s">
        <v>10359</v>
      </c>
      <c r="O2252" s="270">
        <v>0</v>
      </c>
      <c r="P2252" s="270" t="s">
        <v>10359</v>
      </c>
      <c r="Q2252" s="270">
        <v>0</v>
      </c>
      <c r="R2252" s="74"/>
      <c r="S2252" s="75" t="str">
        <f t="shared" si="165"/>
        <v>0000</v>
      </c>
      <c r="T2252" s="75" t="str">
        <f t="shared" si="166"/>
        <v>00000000000000000000000000000000</v>
      </c>
      <c r="V2252" s="197"/>
      <c r="W2252" s="75">
        <f t="shared" si="167"/>
        <v>0</v>
      </c>
      <c r="AE2252" s="479"/>
    </row>
    <row r="2253" spans="1:31" s="75" customFormat="1" ht="13.5" x14ac:dyDescent="0.2">
      <c r="A2253" s="211">
        <v>2250</v>
      </c>
      <c r="B2253" s="212" t="s">
        <v>6600</v>
      </c>
      <c r="C2253" s="213" t="s">
        <v>6600</v>
      </c>
      <c r="D2253" s="213" t="s">
        <v>6600</v>
      </c>
      <c r="E2253" s="213" t="s">
        <v>6600</v>
      </c>
      <c r="F2253" s="213" t="s">
        <v>6600</v>
      </c>
      <c r="G2253" s="214" t="s">
        <v>6600</v>
      </c>
      <c r="H2253" s="208" t="str">
        <f>IF(Input!F$4="GMH_OECC",J2253,IF(Input!F$4="GMH_XOEC",L2253,IF(Input!F$4="GMH_Korea",N2253,IF(Input!F$4="GMH_EU",P2253,IF(Input!F$4="Skysuper",#REF!,IF(Input!F$4="SkyII",#REF!,IF(Input!F$4="XO-8000",#REF!, "FALSE")))))))</f>
        <v>00</v>
      </c>
      <c r="I2253" s="209">
        <f>IF(Input!F$4="GMH_OECC",K2253,IF(Input!F$4="GMH_XOEC",M2253,IF(Input!F$4="GMH_Korea",O2253,IF(Input!F$4="GMH_EU",Q2253,IF(Input!F$4="Skysuper",#REF!,IF(Input!F$4="SkyII",#REF!,IF(Input!F$4="XO-8000",#REF!, "FALSE")))))))</f>
        <v>0</v>
      </c>
      <c r="J2253" s="210" t="s">
        <v>10359</v>
      </c>
      <c r="K2253" s="268">
        <v>0</v>
      </c>
      <c r="L2253" s="270" t="s">
        <v>10359</v>
      </c>
      <c r="M2253" s="270">
        <v>0</v>
      </c>
      <c r="N2253" s="270" t="s">
        <v>10359</v>
      </c>
      <c r="O2253" s="270">
        <v>0</v>
      </c>
      <c r="P2253" s="270" t="s">
        <v>10359</v>
      </c>
      <c r="Q2253" s="270">
        <v>0</v>
      </c>
      <c r="R2253" s="74"/>
      <c r="S2253" s="75" t="str">
        <f t="shared" si="165"/>
        <v>0000</v>
      </c>
      <c r="T2253" s="75" t="str">
        <f t="shared" si="166"/>
        <v>00000000000000000000000000000000</v>
      </c>
      <c r="V2253" s="197"/>
      <c r="W2253" s="75">
        <f t="shared" si="167"/>
        <v>0</v>
      </c>
      <c r="AE2253" s="479"/>
    </row>
    <row r="2254" spans="1:31" s="75" customFormat="1" ht="13.5" x14ac:dyDescent="0.2">
      <c r="A2254" s="211">
        <v>2251</v>
      </c>
      <c r="B2254" s="212" t="s">
        <v>6600</v>
      </c>
      <c r="C2254" s="213" t="s">
        <v>6600</v>
      </c>
      <c r="D2254" s="213" t="s">
        <v>6600</v>
      </c>
      <c r="E2254" s="213" t="s">
        <v>6600</v>
      </c>
      <c r="F2254" s="213" t="s">
        <v>6600</v>
      </c>
      <c r="G2254" s="214" t="s">
        <v>6600</v>
      </c>
      <c r="H2254" s="208" t="str">
        <f>IF(Input!F$4="GMH_OECC",J2254,IF(Input!F$4="GMH_XOEC",L2254,IF(Input!F$4="GMH_Korea",N2254,IF(Input!F$4="GMH_EU",P2254,IF(Input!F$4="Skysuper",#REF!,IF(Input!F$4="SkyII",#REF!,IF(Input!F$4="XO-8000",#REF!, "FALSE")))))))</f>
        <v>00</v>
      </c>
      <c r="I2254" s="209">
        <f>IF(Input!F$4="GMH_OECC",K2254,IF(Input!F$4="GMH_XOEC",M2254,IF(Input!F$4="GMH_Korea",O2254,IF(Input!F$4="GMH_EU",Q2254,IF(Input!F$4="Skysuper",#REF!,IF(Input!F$4="SkyII",#REF!,IF(Input!F$4="XO-8000",#REF!, "FALSE")))))))</f>
        <v>0</v>
      </c>
      <c r="J2254" s="210" t="s">
        <v>10359</v>
      </c>
      <c r="K2254" s="268">
        <v>0</v>
      </c>
      <c r="L2254" s="270" t="s">
        <v>10359</v>
      </c>
      <c r="M2254" s="270">
        <v>0</v>
      </c>
      <c r="N2254" s="270" t="s">
        <v>10359</v>
      </c>
      <c r="O2254" s="270">
        <v>0</v>
      </c>
      <c r="P2254" s="270" t="s">
        <v>10359</v>
      </c>
      <c r="Q2254" s="270">
        <v>0</v>
      </c>
      <c r="R2254" s="74"/>
      <c r="S2254" s="75" t="str">
        <f t="shared" si="165"/>
        <v>0000</v>
      </c>
      <c r="T2254" s="75" t="str">
        <f t="shared" si="166"/>
        <v>00000000000000000000000000000000</v>
      </c>
      <c r="V2254" s="197"/>
      <c r="W2254" s="75">
        <f t="shared" si="167"/>
        <v>0</v>
      </c>
      <c r="AE2254" s="479"/>
    </row>
    <row r="2255" spans="1:31" s="75" customFormat="1" ht="13.5" x14ac:dyDescent="0.2">
      <c r="A2255" s="211">
        <v>2252</v>
      </c>
      <c r="B2255" s="212" t="s">
        <v>6600</v>
      </c>
      <c r="C2255" s="213" t="s">
        <v>6600</v>
      </c>
      <c r="D2255" s="213" t="s">
        <v>6600</v>
      </c>
      <c r="E2255" s="213" t="s">
        <v>6600</v>
      </c>
      <c r="F2255" s="213" t="s">
        <v>6600</v>
      </c>
      <c r="G2255" s="214" t="s">
        <v>6600</v>
      </c>
      <c r="H2255" s="208" t="str">
        <f>IF(Input!F$4="GMH_OECC",J2255,IF(Input!F$4="GMH_XOEC",L2255,IF(Input!F$4="GMH_Korea",N2255,IF(Input!F$4="GMH_EU",P2255,IF(Input!F$4="Skysuper",#REF!,IF(Input!F$4="SkyII",#REF!,IF(Input!F$4="XO-8000",#REF!, "FALSE")))))))</f>
        <v>00</v>
      </c>
      <c r="I2255" s="209">
        <f>IF(Input!F$4="GMH_OECC",K2255,IF(Input!F$4="GMH_XOEC",M2255,IF(Input!F$4="GMH_Korea",O2255,IF(Input!F$4="GMH_EU",Q2255,IF(Input!F$4="Skysuper",#REF!,IF(Input!F$4="SkyII",#REF!,IF(Input!F$4="XO-8000",#REF!, "FALSE")))))))</f>
        <v>0</v>
      </c>
      <c r="J2255" s="210" t="s">
        <v>10359</v>
      </c>
      <c r="K2255" s="268">
        <v>0</v>
      </c>
      <c r="L2255" s="270" t="s">
        <v>10359</v>
      </c>
      <c r="M2255" s="270">
        <v>0</v>
      </c>
      <c r="N2255" s="270" t="s">
        <v>10359</v>
      </c>
      <c r="O2255" s="270">
        <v>0</v>
      </c>
      <c r="P2255" s="270" t="s">
        <v>10359</v>
      </c>
      <c r="Q2255" s="270">
        <v>0</v>
      </c>
      <c r="R2255" s="74"/>
      <c r="S2255" s="75" t="str">
        <f t="shared" si="165"/>
        <v>0000</v>
      </c>
      <c r="T2255" s="75" t="str">
        <f t="shared" si="166"/>
        <v>00000000000000000000000000000000</v>
      </c>
      <c r="V2255" s="197"/>
      <c r="W2255" s="75">
        <f t="shared" si="167"/>
        <v>0</v>
      </c>
      <c r="AE2255" s="479"/>
    </row>
    <row r="2256" spans="1:31" s="75" customFormat="1" ht="13.5" x14ac:dyDescent="0.2">
      <c r="A2256" s="211">
        <v>2253</v>
      </c>
      <c r="B2256" s="212" t="s">
        <v>6600</v>
      </c>
      <c r="C2256" s="213" t="s">
        <v>6600</v>
      </c>
      <c r="D2256" s="213" t="s">
        <v>6600</v>
      </c>
      <c r="E2256" s="213" t="s">
        <v>6600</v>
      </c>
      <c r="F2256" s="213" t="s">
        <v>6600</v>
      </c>
      <c r="G2256" s="214" t="s">
        <v>6600</v>
      </c>
      <c r="H2256" s="208" t="str">
        <f>IF(Input!F$4="GMH_OECC",J2256,IF(Input!F$4="GMH_XOEC",L2256,IF(Input!F$4="GMH_Korea",N2256,IF(Input!F$4="GMH_EU",P2256,IF(Input!F$4="Skysuper",#REF!,IF(Input!F$4="SkyII",#REF!,IF(Input!F$4="XO-8000",#REF!, "FALSE")))))))</f>
        <v>00</v>
      </c>
      <c r="I2256" s="209">
        <f>IF(Input!F$4="GMH_OECC",K2256,IF(Input!F$4="GMH_XOEC",M2256,IF(Input!F$4="GMH_Korea",O2256,IF(Input!F$4="GMH_EU",Q2256,IF(Input!F$4="Skysuper",#REF!,IF(Input!F$4="SkyII",#REF!,IF(Input!F$4="XO-8000",#REF!, "FALSE")))))))</f>
        <v>0</v>
      </c>
      <c r="J2256" s="210" t="s">
        <v>10359</v>
      </c>
      <c r="K2256" s="268">
        <v>0</v>
      </c>
      <c r="L2256" s="270" t="s">
        <v>10359</v>
      </c>
      <c r="M2256" s="270">
        <v>0</v>
      </c>
      <c r="N2256" s="270" t="s">
        <v>10359</v>
      </c>
      <c r="O2256" s="270">
        <v>0</v>
      </c>
      <c r="P2256" s="270" t="s">
        <v>10359</v>
      </c>
      <c r="Q2256" s="270">
        <v>0</v>
      </c>
      <c r="R2256" s="74"/>
      <c r="S2256" s="75" t="str">
        <f t="shared" si="165"/>
        <v>0000</v>
      </c>
      <c r="T2256" s="75" t="str">
        <f t="shared" si="166"/>
        <v>00000000000000000000000000000000</v>
      </c>
      <c r="V2256" s="197"/>
      <c r="W2256" s="75">
        <f t="shared" si="167"/>
        <v>0</v>
      </c>
      <c r="AE2256" s="479"/>
    </row>
    <row r="2257" spans="1:31" s="75" customFormat="1" ht="13.5" x14ac:dyDescent="0.2">
      <c r="A2257" s="211">
        <v>2254</v>
      </c>
      <c r="B2257" s="212" t="s">
        <v>6600</v>
      </c>
      <c r="C2257" s="213" t="s">
        <v>6600</v>
      </c>
      <c r="D2257" s="213" t="s">
        <v>6600</v>
      </c>
      <c r="E2257" s="213" t="s">
        <v>6600</v>
      </c>
      <c r="F2257" s="213" t="s">
        <v>6600</v>
      </c>
      <c r="G2257" s="214" t="s">
        <v>6600</v>
      </c>
      <c r="H2257" s="208" t="str">
        <f>IF(Input!F$4="GMH_OECC",J2257,IF(Input!F$4="GMH_XOEC",L2257,IF(Input!F$4="GMH_Korea",N2257,IF(Input!F$4="GMH_EU",P2257,IF(Input!F$4="Skysuper",#REF!,IF(Input!F$4="SkyII",#REF!,IF(Input!F$4="XO-8000",#REF!, "FALSE")))))))</f>
        <v>00</v>
      </c>
      <c r="I2257" s="209">
        <f>IF(Input!F$4="GMH_OECC",K2257,IF(Input!F$4="GMH_XOEC",M2257,IF(Input!F$4="GMH_Korea",O2257,IF(Input!F$4="GMH_EU",Q2257,IF(Input!F$4="Skysuper",#REF!,IF(Input!F$4="SkyII",#REF!,IF(Input!F$4="XO-8000",#REF!, "FALSE")))))))</f>
        <v>0</v>
      </c>
      <c r="J2257" s="210" t="s">
        <v>10359</v>
      </c>
      <c r="K2257" s="268">
        <v>0</v>
      </c>
      <c r="L2257" s="270" t="s">
        <v>10359</v>
      </c>
      <c r="M2257" s="270">
        <v>0</v>
      </c>
      <c r="N2257" s="270" t="s">
        <v>10359</v>
      </c>
      <c r="O2257" s="270">
        <v>0</v>
      </c>
      <c r="P2257" s="270" t="s">
        <v>10359</v>
      </c>
      <c r="Q2257" s="270">
        <v>0</v>
      </c>
      <c r="R2257" s="74"/>
      <c r="S2257" s="75" t="str">
        <f t="shared" si="165"/>
        <v>0000</v>
      </c>
      <c r="T2257" s="75" t="str">
        <f t="shared" si="166"/>
        <v>00000000000000000000000000000000</v>
      </c>
      <c r="V2257" s="197"/>
      <c r="W2257" s="75">
        <f t="shared" si="167"/>
        <v>0</v>
      </c>
      <c r="AE2257" s="479"/>
    </row>
    <row r="2258" spans="1:31" s="75" customFormat="1" ht="13.5" x14ac:dyDescent="0.2">
      <c r="A2258" s="211">
        <v>2255</v>
      </c>
      <c r="B2258" s="212" t="s">
        <v>6600</v>
      </c>
      <c r="C2258" s="213" t="s">
        <v>6600</v>
      </c>
      <c r="D2258" s="213" t="s">
        <v>6600</v>
      </c>
      <c r="E2258" s="213" t="s">
        <v>6600</v>
      </c>
      <c r="F2258" s="213" t="s">
        <v>6600</v>
      </c>
      <c r="G2258" s="214" t="s">
        <v>6600</v>
      </c>
      <c r="H2258" s="208" t="str">
        <f>IF(Input!F$4="GMH_OECC",J2258,IF(Input!F$4="GMH_XOEC",L2258,IF(Input!F$4="GMH_Korea",N2258,IF(Input!F$4="GMH_EU",P2258,IF(Input!F$4="Skysuper",#REF!,IF(Input!F$4="SkyII",#REF!,IF(Input!F$4="XO-8000",#REF!, "FALSE")))))))</f>
        <v>00</v>
      </c>
      <c r="I2258" s="209">
        <f>IF(Input!F$4="GMH_OECC",K2258,IF(Input!F$4="GMH_XOEC",M2258,IF(Input!F$4="GMH_Korea",O2258,IF(Input!F$4="GMH_EU",Q2258,IF(Input!F$4="Skysuper",#REF!,IF(Input!F$4="SkyII",#REF!,IF(Input!F$4="XO-8000",#REF!, "FALSE")))))))</f>
        <v>0</v>
      </c>
      <c r="J2258" s="210" t="s">
        <v>10359</v>
      </c>
      <c r="K2258" s="268">
        <v>0</v>
      </c>
      <c r="L2258" s="270" t="s">
        <v>10359</v>
      </c>
      <c r="M2258" s="270">
        <v>0</v>
      </c>
      <c r="N2258" s="270" t="s">
        <v>10359</v>
      </c>
      <c r="O2258" s="270">
        <v>0</v>
      </c>
      <c r="P2258" s="270" t="s">
        <v>10359</v>
      </c>
      <c r="Q2258" s="270">
        <v>0</v>
      </c>
      <c r="R2258" s="74"/>
      <c r="S2258" s="75" t="str">
        <f t="shared" si="165"/>
        <v>0000</v>
      </c>
      <c r="T2258" s="75" t="str">
        <f t="shared" si="166"/>
        <v>00000000000000000000000000000000</v>
      </c>
      <c r="V2258" s="197"/>
      <c r="W2258" s="75">
        <f t="shared" si="167"/>
        <v>0</v>
      </c>
      <c r="AE2258" s="479"/>
    </row>
    <row r="2259" spans="1:31" s="75" customFormat="1" ht="13.5" x14ac:dyDescent="0.2">
      <c r="A2259" s="211">
        <v>2256</v>
      </c>
      <c r="B2259" s="212" t="s">
        <v>6600</v>
      </c>
      <c r="C2259" s="213" t="s">
        <v>6600</v>
      </c>
      <c r="D2259" s="213" t="s">
        <v>6600</v>
      </c>
      <c r="E2259" s="213" t="s">
        <v>6600</v>
      </c>
      <c r="F2259" s="213" t="s">
        <v>6600</v>
      </c>
      <c r="G2259" s="214" t="s">
        <v>6600</v>
      </c>
      <c r="H2259" s="208" t="str">
        <f>IF(Input!F$4="GMH_OECC",J2259,IF(Input!F$4="GMH_XOEC",L2259,IF(Input!F$4="GMH_Korea",N2259,IF(Input!F$4="GMH_EU",P2259,IF(Input!F$4="Skysuper",#REF!,IF(Input!F$4="SkyII",#REF!,IF(Input!F$4="XO-8000",#REF!, "FALSE")))))))</f>
        <v>00</v>
      </c>
      <c r="I2259" s="209">
        <f>IF(Input!F$4="GMH_OECC",K2259,IF(Input!F$4="GMH_XOEC",M2259,IF(Input!F$4="GMH_Korea",O2259,IF(Input!F$4="GMH_EU",Q2259,IF(Input!F$4="Skysuper",#REF!,IF(Input!F$4="SkyII",#REF!,IF(Input!F$4="XO-8000",#REF!, "FALSE")))))))</f>
        <v>0</v>
      </c>
      <c r="J2259" s="210" t="s">
        <v>10359</v>
      </c>
      <c r="K2259" s="268">
        <v>0</v>
      </c>
      <c r="L2259" s="270" t="s">
        <v>10359</v>
      </c>
      <c r="M2259" s="270">
        <v>0</v>
      </c>
      <c r="N2259" s="270" t="s">
        <v>10359</v>
      </c>
      <c r="O2259" s="270">
        <v>0</v>
      </c>
      <c r="P2259" s="270" t="s">
        <v>10359</v>
      </c>
      <c r="Q2259" s="270">
        <v>0</v>
      </c>
      <c r="R2259" s="74"/>
      <c r="S2259" s="75" t="str">
        <f t="shared" si="165"/>
        <v>0000</v>
      </c>
      <c r="T2259" s="75" t="str">
        <f t="shared" si="166"/>
        <v>00000000000000000000000000000000</v>
      </c>
      <c r="V2259" s="197"/>
      <c r="W2259" s="75">
        <f t="shared" si="167"/>
        <v>0</v>
      </c>
      <c r="AE2259" s="479"/>
    </row>
    <row r="2260" spans="1:31" s="75" customFormat="1" ht="13.5" x14ac:dyDescent="0.2">
      <c r="A2260" s="211">
        <v>2257</v>
      </c>
      <c r="B2260" s="212" t="s">
        <v>6600</v>
      </c>
      <c r="C2260" s="213" t="s">
        <v>6600</v>
      </c>
      <c r="D2260" s="213" t="s">
        <v>6600</v>
      </c>
      <c r="E2260" s="213" t="s">
        <v>6600</v>
      </c>
      <c r="F2260" s="213" t="s">
        <v>6600</v>
      </c>
      <c r="G2260" s="214" t="s">
        <v>6600</v>
      </c>
      <c r="H2260" s="208" t="str">
        <f>IF(Input!F$4="GMH_OECC",J2260,IF(Input!F$4="GMH_XOEC",L2260,IF(Input!F$4="GMH_Korea",N2260,IF(Input!F$4="GMH_EU",P2260,IF(Input!F$4="Skysuper",#REF!,IF(Input!F$4="SkyII",#REF!,IF(Input!F$4="XO-8000",#REF!, "FALSE")))))))</f>
        <v>00</v>
      </c>
      <c r="I2260" s="209">
        <f>IF(Input!F$4="GMH_OECC",K2260,IF(Input!F$4="GMH_XOEC",M2260,IF(Input!F$4="GMH_Korea",O2260,IF(Input!F$4="GMH_EU",Q2260,IF(Input!F$4="Skysuper",#REF!,IF(Input!F$4="SkyII",#REF!,IF(Input!F$4="XO-8000",#REF!, "FALSE")))))))</f>
        <v>0</v>
      </c>
      <c r="J2260" s="210" t="s">
        <v>10359</v>
      </c>
      <c r="K2260" s="268">
        <v>0</v>
      </c>
      <c r="L2260" s="270" t="s">
        <v>10359</v>
      </c>
      <c r="M2260" s="270">
        <v>0</v>
      </c>
      <c r="N2260" s="270" t="s">
        <v>10359</v>
      </c>
      <c r="O2260" s="270">
        <v>0</v>
      </c>
      <c r="P2260" s="270" t="s">
        <v>10359</v>
      </c>
      <c r="Q2260" s="270">
        <v>0</v>
      </c>
      <c r="R2260" s="74"/>
      <c r="S2260" s="75" t="str">
        <f t="shared" si="165"/>
        <v>0000</v>
      </c>
      <c r="T2260" s="75" t="str">
        <f t="shared" si="166"/>
        <v>00000000000000000000000000000000</v>
      </c>
      <c r="V2260" s="197"/>
      <c r="W2260" s="75">
        <f t="shared" si="167"/>
        <v>0</v>
      </c>
      <c r="AE2260" s="479"/>
    </row>
    <row r="2261" spans="1:31" s="75" customFormat="1" ht="13.5" x14ac:dyDescent="0.2">
      <c r="A2261" s="211">
        <v>2258</v>
      </c>
      <c r="B2261" s="212" t="s">
        <v>6600</v>
      </c>
      <c r="C2261" s="213" t="s">
        <v>6600</v>
      </c>
      <c r="D2261" s="213" t="s">
        <v>6600</v>
      </c>
      <c r="E2261" s="213" t="s">
        <v>6600</v>
      </c>
      <c r="F2261" s="213" t="s">
        <v>6600</v>
      </c>
      <c r="G2261" s="214" t="s">
        <v>6600</v>
      </c>
      <c r="H2261" s="208" t="str">
        <f>IF(Input!F$4="GMH_OECC",J2261,IF(Input!F$4="GMH_XOEC",L2261,IF(Input!F$4="GMH_Korea",N2261,IF(Input!F$4="GMH_EU",P2261,IF(Input!F$4="Skysuper",#REF!,IF(Input!F$4="SkyII",#REF!,IF(Input!F$4="XO-8000",#REF!, "FALSE")))))))</f>
        <v>00</v>
      </c>
      <c r="I2261" s="209">
        <f>IF(Input!F$4="GMH_OECC",K2261,IF(Input!F$4="GMH_XOEC",M2261,IF(Input!F$4="GMH_Korea",O2261,IF(Input!F$4="GMH_EU",Q2261,IF(Input!F$4="Skysuper",#REF!,IF(Input!F$4="SkyII",#REF!,IF(Input!F$4="XO-8000",#REF!, "FALSE")))))))</f>
        <v>0</v>
      </c>
      <c r="J2261" s="210" t="s">
        <v>10359</v>
      </c>
      <c r="K2261" s="268">
        <v>0</v>
      </c>
      <c r="L2261" s="270" t="s">
        <v>10359</v>
      </c>
      <c r="M2261" s="270">
        <v>0</v>
      </c>
      <c r="N2261" s="270" t="s">
        <v>10359</v>
      </c>
      <c r="O2261" s="270">
        <v>0</v>
      </c>
      <c r="P2261" s="270" t="s">
        <v>10359</v>
      </c>
      <c r="Q2261" s="270">
        <v>0</v>
      </c>
      <c r="R2261" s="74"/>
      <c r="S2261" s="75" t="str">
        <f t="shared" si="165"/>
        <v>0000</v>
      </c>
      <c r="T2261" s="75" t="str">
        <f t="shared" si="166"/>
        <v>00000000000000000000000000000000</v>
      </c>
      <c r="V2261" s="197"/>
      <c r="W2261" s="75">
        <f t="shared" si="167"/>
        <v>0</v>
      </c>
      <c r="AE2261" s="479"/>
    </row>
    <row r="2262" spans="1:31" s="75" customFormat="1" ht="13.5" x14ac:dyDescent="0.2">
      <c r="A2262" s="211">
        <v>2259</v>
      </c>
      <c r="B2262" s="212" t="s">
        <v>6600</v>
      </c>
      <c r="C2262" s="213" t="s">
        <v>6600</v>
      </c>
      <c r="D2262" s="213" t="s">
        <v>6600</v>
      </c>
      <c r="E2262" s="213" t="s">
        <v>6600</v>
      </c>
      <c r="F2262" s="213" t="s">
        <v>6600</v>
      </c>
      <c r="G2262" s="214" t="s">
        <v>6600</v>
      </c>
      <c r="H2262" s="208" t="str">
        <f>IF(Input!F$4="GMH_OECC",J2262,IF(Input!F$4="GMH_XOEC",L2262,IF(Input!F$4="GMH_Korea",N2262,IF(Input!F$4="GMH_EU",P2262,IF(Input!F$4="Skysuper",#REF!,IF(Input!F$4="SkyII",#REF!,IF(Input!F$4="XO-8000",#REF!, "FALSE")))))))</f>
        <v>00</v>
      </c>
      <c r="I2262" s="209">
        <f>IF(Input!F$4="GMH_OECC",K2262,IF(Input!F$4="GMH_XOEC",M2262,IF(Input!F$4="GMH_Korea",O2262,IF(Input!F$4="GMH_EU",Q2262,IF(Input!F$4="Skysuper",#REF!,IF(Input!F$4="SkyII",#REF!,IF(Input!F$4="XO-8000",#REF!, "FALSE")))))))</f>
        <v>0</v>
      </c>
      <c r="J2262" s="210" t="s">
        <v>10359</v>
      </c>
      <c r="K2262" s="268">
        <v>0</v>
      </c>
      <c r="L2262" s="270" t="s">
        <v>10359</v>
      </c>
      <c r="M2262" s="270">
        <v>0</v>
      </c>
      <c r="N2262" s="270" t="s">
        <v>10359</v>
      </c>
      <c r="O2262" s="270">
        <v>0</v>
      </c>
      <c r="P2262" s="270" t="s">
        <v>10359</v>
      </c>
      <c r="Q2262" s="270">
        <v>0</v>
      </c>
      <c r="R2262" s="74"/>
      <c r="S2262" s="75" t="str">
        <f t="shared" si="165"/>
        <v>0000</v>
      </c>
      <c r="T2262" s="75" t="str">
        <f t="shared" si="166"/>
        <v>00000000000000000000000000000000</v>
      </c>
      <c r="V2262" s="197"/>
      <c r="W2262" s="75">
        <f t="shared" si="167"/>
        <v>0</v>
      </c>
      <c r="AE2262" s="479"/>
    </row>
    <row r="2263" spans="1:31" s="75" customFormat="1" ht="13.5" x14ac:dyDescent="0.2">
      <c r="A2263" s="211">
        <v>2260</v>
      </c>
      <c r="B2263" s="212" t="s">
        <v>6600</v>
      </c>
      <c r="C2263" s="213" t="s">
        <v>6600</v>
      </c>
      <c r="D2263" s="213" t="s">
        <v>6600</v>
      </c>
      <c r="E2263" s="213" t="s">
        <v>6600</v>
      </c>
      <c r="F2263" s="213" t="s">
        <v>6600</v>
      </c>
      <c r="G2263" s="214" t="s">
        <v>6600</v>
      </c>
      <c r="H2263" s="208" t="str">
        <f>IF(Input!F$4="GMH_OECC",J2263,IF(Input!F$4="GMH_XOEC",L2263,IF(Input!F$4="GMH_Korea",N2263,IF(Input!F$4="GMH_EU",P2263,IF(Input!F$4="Skysuper",#REF!,IF(Input!F$4="SkyII",#REF!,IF(Input!F$4="XO-8000",#REF!, "FALSE")))))))</f>
        <v>00</v>
      </c>
      <c r="I2263" s="209">
        <f>IF(Input!F$4="GMH_OECC",K2263,IF(Input!F$4="GMH_XOEC",M2263,IF(Input!F$4="GMH_Korea",O2263,IF(Input!F$4="GMH_EU",Q2263,IF(Input!F$4="Skysuper",#REF!,IF(Input!F$4="SkyII",#REF!,IF(Input!F$4="XO-8000",#REF!, "FALSE")))))))</f>
        <v>0</v>
      </c>
      <c r="J2263" s="210" t="s">
        <v>10359</v>
      </c>
      <c r="K2263" s="268">
        <v>0</v>
      </c>
      <c r="L2263" s="270" t="s">
        <v>10359</v>
      </c>
      <c r="M2263" s="270">
        <v>0</v>
      </c>
      <c r="N2263" s="270" t="s">
        <v>10359</v>
      </c>
      <c r="O2263" s="270">
        <v>0</v>
      </c>
      <c r="P2263" s="270" t="s">
        <v>10359</v>
      </c>
      <c r="Q2263" s="270">
        <v>0</v>
      </c>
      <c r="R2263" s="74"/>
      <c r="S2263" s="75" t="str">
        <f t="shared" si="165"/>
        <v>0000</v>
      </c>
      <c r="T2263" s="75" t="str">
        <f t="shared" si="166"/>
        <v>00000000000000000000000000000000</v>
      </c>
      <c r="V2263" s="197"/>
      <c r="W2263" s="75">
        <f t="shared" si="167"/>
        <v>0</v>
      </c>
      <c r="AE2263" s="479"/>
    </row>
    <row r="2264" spans="1:31" s="75" customFormat="1" ht="13.5" x14ac:dyDescent="0.2">
      <c r="A2264" s="211">
        <v>2261</v>
      </c>
      <c r="B2264" s="212" t="s">
        <v>6600</v>
      </c>
      <c r="C2264" s="213" t="s">
        <v>6600</v>
      </c>
      <c r="D2264" s="213" t="s">
        <v>6600</v>
      </c>
      <c r="E2264" s="213" t="s">
        <v>6600</v>
      </c>
      <c r="F2264" s="213" t="s">
        <v>6600</v>
      </c>
      <c r="G2264" s="214" t="s">
        <v>6600</v>
      </c>
      <c r="H2264" s="208" t="str">
        <f>IF(Input!F$4="GMH_OECC",J2264,IF(Input!F$4="GMH_XOEC",L2264,IF(Input!F$4="GMH_Korea",N2264,IF(Input!F$4="GMH_EU",P2264,IF(Input!F$4="Skysuper",#REF!,IF(Input!F$4="SkyII",#REF!,IF(Input!F$4="XO-8000",#REF!, "FALSE")))))))</f>
        <v>00</v>
      </c>
      <c r="I2264" s="209">
        <f>IF(Input!F$4="GMH_OECC",K2264,IF(Input!F$4="GMH_XOEC",M2264,IF(Input!F$4="GMH_Korea",O2264,IF(Input!F$4="GMH_EU",Q2264,IF(Input!F$4="Skysuper",#REF!,IF(Input!F$4="SkyII",#REF!,IF(Input!F$4="XO-8000",#REF!, "FALSE")))))))</f>
        <v>0</v>
      </c>
      <c r="J2264" s="210" t="s">
        <v>10359</v>
      </c>
      <c r="K2264" s="268">
        <v>0</v>
      </c>
      <c r="L2264" s="270" t="s">
        <v>10359</v>
      </c>
      <c r="M2264" s="270">
        <v>0</v>
      </c>
      <c r="N2264" s="270" t="s">
        <v>10359</v>
      </c>
      <c r="O2264" s="270">
        <v>0</v>
      </c>
      <c r="P2264" s="270" t="s">
        <v>10359</v>
      </c>
      <c r="Q2264" s="270">
        <v>0</v>
      </c>
      <c r="R2264" s="74"/>
      <c r="S2264" s="75" t="str">
        <f t="shared" si="165"/>
        <v>0000</v>
      </c>
      <c r="T2264" s="75" t="str">
        <f t="shared" si="166"/>
        <v>00000000000000000000000000000000</v>
      </c>
      <c r="V2264" s="197"/>
      <c r="W2264" s="75">
        <f t="shared" si="167"/>
        <v>0</v>
      </c>
      <c r="AE2264" s="479"/>
    </row>
    <row r="2265" spans="1:31" s="75" customFormat="1" ht="13.5" x14ac:dyDescent="0.2">
      <c r="A2265" s="211">
        <v>2262</v>
      </c>
      <c r="B2265" s="212" t="s">
        <v>6600</v>
      </c>
      <c r="C2265" s="213" t="s">
        <v>6600</v>
      </c>
      <c r="D2265" s="213" t="s">
        <v>6600</v>
      </c>
      <c r="E2265" s="213" t="s">
        <v>6600</v>
      </c>
      <c r="F2265" s="213" t="s">
        <v>6600</v>
      </c>
      <c r="G2265" s="214" t="s">
        <v>6600</v>
      </c>
      <c r="H2265" s="208" t="str">
        <f>IF(Input!F$4="GMH_OECC",J2265,IF(Input!F$4="GMH_XOEC",L2265,IF(Input!F$4="GMH_Korea",N2265,IF(Input!F$4="GMH_EU",P2265,IF(Input!F$4="Skysuper",#REF!,IF(Input!F$4="SkyII",#REF!,IF(Input!F$4="XO-8000",#REF!, "FALSE")))))))</f>
        <v>00</v>
      </c>
      <c r="I2265" s="209">
        <f>IF(Input!F$4="GMH_OECC",K2265,IF(Input!F$4="GMH_XOEC",M2265,IF(Input!F$4="GMH_Korea",O2265,IF(Input!F$4="GMH_EU",Q2265,IF(Input!F$4="Skysuper",#REF!,IF(Input!F$4="SkyII",#REF!,IF(Input!F$4="XO-8000",#REF!, "FALSE")))))))</f>
        <v>0</v>
      </c>
      <c r="J2265" s="210" t="s">
        <v>10359</v>
      </c>
      <c r="K2265" s="268">
        <v>0</v>
      </c>
      <c r="L2265" s="270" t="s">
        <v>10359</v>
      </c>
      <c r="M2265" s="270">
        <v>0</v>
      </c>
      <c r="N2265" s="270" t="s">
        <v>10359</v>
      </c>
      <c r="O2265" s="270">
        <v>0</v>
      </c>
      <c r="P2265" s="270" t="s">
        <v>10359</v>
      </c>
      <c r="Q2265" s="270">
        <v>0</v>
      </c>
      <c r="R2265" s="74"/>
      <c r="S2265" s="75" t="str">
        <f t="shared" si="165"/>
        <v>0000</v>
      </c>
      <c r="T2265" s="75" t="str">
        <f t="shared" si="166"/>
        <v>00000000000000000000000000000000</v>
      </c>
      <c r="V2265" s="197"/>
      <c r="W2265" s="75">
        <f t="shared" si="167"/>
        <v>0</v>
      </c>
      <c r="AE2265" s="479"/>
    </row>
    <row r="2266" spans="1:31" s="75" customFormat="1" ht="13.5" x14ac:dyDescent="0.2">
      <c r="A2266" s="211">
        <v>2263</v>
      </c>
      <c r="B2266" s="212" t="s">
        <v>6600</v>
      </c>
      <c r="C2266" s="213" t="s">
        <v>6600</v>
      </c>
      <c r="D2266" s="213" t="s">
        <v>6600</v>
      </c>
      <c r="E2266" s="213" t="s">
        <v>6600</v>
      </c>
      <c r="F2266" s="213" t="s">
        <v>6600</v>
      </c>
      <c r="G2266" s="214" t="s">
        <v>6600</v>
      </c>
      <c r="H2266" s="208" t="str">
        <f>IF(Input!F$4="GMH_OECC",J2266,IF(Input!F$4="GMH_XOEC",L2266,IF(Input!F$4="GMH_Korea",N2266,IF(Input!F$4="GMH_EU",P2266,IF(Input!F$4="Skysuper",#REF!,IF(Input!F$4="SkyII",#REF!,IF(Input!F$4="XO-8000",#REF!, "FALSE")))))))</f>
        <v>00</v>
      </c>
      <c r="I2266" s="209">
        <f>IF(Input!F$4="GMH_OECC",K2266,IF(Input!F$4="GMH_XOEC",M2266,IF(Input!F$4="GMH_Korea",O2266,IF(Input!F$4="GMH_EU",Q2266,IF(Input!F$4="Skysuper",#REF!,IF(Input!F$4="SkyII",#REF!,IF(Input!F$4="XO-8000",#REF!, "FALSE")))))))</f>
        <v>0</v>
      </c>
      <c r="J2266" s="210" t="s">
        <v>10359</v>
      </c>
      <c r="K2266" s="268">
        <v>0</v>
      </c>
      <c r="L2266" s="270" t="s">
        <v>10359</v>
      </c>
      <c r="M2266" s="270">
        <v>0</v>
      </c>
      <c r="N2266" s="270" t="s">
        <v>10359</v>
      </c>
      <c r="O2266" s="270">
        <v>0</v>
      </c>
      <c r="P2266" s="270" t="s">
        <v>10359</v>
      </c>
      <c r="Q2266" s="270">
        <v>0</v>
      </c>
      <c r="R2266" s="74"/>
      <c r="S2266" s="75" t="str">
        <f t="shared" si="165"/>
        <v>0000</v>
      </c>
      <c r="T2266" s="75" t="str">
        <f t="shared" si="166"/>
        <v>00000000000000000000000000000000</v>
      </c>
      <c r="V2266" s="197"/>
      <c r="W2266" s="75">
        <f t="shared" si="167"/>
        <v>0</v>
      </c>
      <c r="AE2266" s="479"/>
    </row>
    <row r="2267" spans="1:31" s="75" customFormat="1" ht="13.5" x14ac:dyDescent="0.2">
      <c r="A2267" s="211">
        <v>2264</v>
      </c>
      <c r="B2267" s="212" t="s">
        <v>6600</v>
      </c>
      <c r="C2267" s="213" t="s">
        <v>6600</v>
      </c>
      <c r="D2267" s="213" t="s">
        <v>6600</v>
      </c>
      <c r="E2267" s="213" t="s">
        <v>6600</v>
      </c>
      <c r="F2267" s="213" t="s">
        <v>6600</v>
      </c>
      <c r="G2267" s="214" t="s">
        <v>6600</v>
      </c>
      <c r="H2267" s="208" t="str">
        <f>IF(Input!F$4="GMH_OECC",J2267,IF(Input!F$4="GMH_XOEC",L2267,IF(Input!F$4="GMH_Korea",N2267,IF(Input!F$4="GMH_EU",P2267,IF(Input!F$4="Skysuper",#REF!,IF(Input!F$4="SkyII",#REF!,IF(Input!F$4="XO-8000",#REF!, "FALSE")))))))</f>
        <v>00</v>
      </c>
      <c r="I2267" s="209">
        <f>IF(Input!F$4="GMH_OECC",K2267,IF(Input!F$4="GMH_XOEC",M2267,IF(Input!F$4="GMH_Korea",O2267,IF(Input!F$4="GMH_EU",Q2267,IF(Input!F$4="Skysuper",#REF!,IF(Input!F$4="SkyII",#REF!,IF(Input!F$4="XO-8000",#REF!, "FALSE")))))))</f>
        <v>0</v>
      </c>
      <c r="J2267" s="210" t="s">
        <v>10359</v>
      </c>
      <c r="K2267" s="268">
        <v>0</v>
      </c>
      <c r="L2267" s="270" t="s">
        <v>10359</v>
      </c>
      <c r="M2267" s="270">
        <v>0</v>
      </c>
      <c r="N2267" s="270" t="s">
        <v>10359</v>
      </c>
      <c r="O2267" s="270">
        <v>0</v>
      </c>
      <c r="P2267" s="270" t="s">
        <v>10359</v>
      </c>
      <c r="Q2267" s="270">
        <v>0</v>
      </c>
      <c r="R2267" s="74"/>
      <c r="S2267" s="75" t="str">
        <f t="shared" si="165"/>
        <v>0000</v>
      </c>
      <c r="T2267" s="75" t="str">
        <f t="shared" si="166"/>
        <v>00000000000000000000000000000000</v>
      </c>
      <c r="V2267" s="197"/>
      <c r="W2267" s="75">
        <f t="shared" si="167"/>
        <v>0</v>
      </c>
      <c r="AE2267" s="479"/>
    </row>
    <row r="2268" spans="1:31" s="75" customFormat="1" ht="13.5" x14ac:dyDescent="0.2">
      <c r="A2268" s="211">
        <v>2265</v>
      </c>
      <c r="B2268" s="212" t="s">
        <v>6600</v>
      </c>
      <c r="C2268" s="213" t="s">
        <v>6600</v>
      </c>
      <c r="D2268" s="213" t="s">
        <v>6600</v>
      </c>
      <c r="E2268" s="213" t="s">
        <v>6600</v>
      </c>
      <c r="F2268" s="213" t="s">
        <v>6600</v>
      </c>
      <c r="G2268" s="214" t="s">
        <v>6600</v>
      </c>
      <c r="H2268" s="208" t="str">
        <f>IF(Input!F$4="GMH_OECC",J2268,IF(Input!F$4="GMH_XOEC",L2268,IF(Input!F$4="GMH_Korea",N2268,IF(Input!F$4="GMH_EU",P2268,IF(Input!F$4="Skysuper",#REF!,IF(Input!F$4="SkyII",#REF!,IF(Input!F$4="XO-8000",#REF!, "FALSE")))))))</f>
        <v>00</v>
      </c>
      <c r="I2268" s="209">
        <f>IF(Input!F$4="GMH_OECC",K2268,IF(Input!F$4="GMH_XOEC",M2268,IF(Input!F$4="GMH_Korea",O2268,IF(Input!F$4="GMH_EU",Q2268,IF(Input!F$4="Skysuper",#REF!,IF(Input!F$4="SkyII",#REF!,IF(Input!F$4="XO-8000",#REF!, "FALSE")))))))</f>
        <v>0</v>
      </c>
      <c r="J2268" s="210" t="s">
        <v>10359</v>
      </c>
      <c r="K2268" s="268">
        <v>0</v>
      </c>
      <c r="L2268" s="270" t="s">
        <v>10359</v>
      </c>
      <c r="M2268" s="270">
        <v>0</v>
      </c>
      <c r="N2268" s="270" t="s">
        <v>10359</v>
      </c>
      <c r="O2268" s="270">
        <v>0</v>
      </c>
      <c r="P2268" s="270" t="s">
        <v>10359</v>
      </c>
      <c r="Q2268" s="270">
        <v>0</v>
      </c>
      <c r="R2268" s="74"/>
      <c r="S2268" s="75" t="str">
        <f t="shared" si="165"/>
        <v>0000</v>
      </c>
      <c r="T2268" s="75" t="str">
        <f t="shared" si="166"/>
        <v>00000000000000000000000000000000</v>
      </c>
      <c r="V2268" s="197"/>
      <c r="W2268" s="75">
        <f t="shared" si="167"/>
        <v>0</v>
      </c>
      <c r="AE2268" s="479"/>
    </row>
    <row r="2269" spans="1:31" s="75" customFormat="1" ht="13.5" x14ac:dyDescent="0.2">
      <c r="A2269" s="211">
        <v>2266</v>
      </c>
      <c r="B2269" s="212" t="s">
        <v>6600</v>
      </c>
      <c r="C2269" s="213" t="s">
        <v>6600</v>
      </c>
      <c r="D2269" s="213" t="s">
        <v>6600</v>
      </c>
      <c r="E2269" s="213" t="s">
        <v>6600</v>
      </c>
      <c r="F2269" s="213" t="s">
        <v>6600</v>
      </c>
      <c r="G2269" s="214" t="s">
        <v>6600</v>
      </c>
      <c r="H2269" s="208" t="str">
        <f>IF(Input!F$4="GMH_OECC",J2269,IF(Input!F$4="GMH_XOEC",L2269,IF(Input!F$4="GMH_Korea",N2269,IF(Input!F$4="GMH_EU",P2269,IF(Input!F$4="Skysuper",#REF!,IF(Input!F$4="SkyII",#REF!,IF(Input!F$4="XO-8000",#REF!, "FALSE")))))))</f>
        <v>00</v>
      </c>
      <c r="I2269" s="209">
        <f>IF(Input!F$4="GMH_OECC",K2269,IF(Input!F$4="GMH_XOEC",M2269,IF(Input!F$4="GMH_Korea",O2269,IF(Input!F$4="GMH_EU",Q2269,IF(Input!F$4="Skysuper",#REF!,IF(Input!F$4="SkyII",#REF!,IF(Input!F$4="XO-8000",#REF!, "FALSE")))))))</f>
        <v>0</v>
      </c>
      <c r="J2269" s="210" t="s">
        <v>10359</v>
      </c>
      <c r="K2269" s="268">
        <v>0</v>
      </c>
      <c r="L2269" s="270" t="s">
        <v>10359</v>
      </c>
      <c r="M2269" s="270">
        <v>0</v>
      </c>
      <c r="N2269" s="270" t="s">
        <v>10359</v>
      </c>
      <c r="O2269" s="270">
        <v>0</v>
      </c>
      <c r="P2269" s="270" t="s">
        <v>10359</v>
      </c>
      <c r="Q2269" s="270">
        <v>0</v>
      </c>
      <c r="R2269" s="74"/>
      <c r="S2269" s="75" t="str">
        <f t="shared" si="165"/>
        <v>0000</v>
      </c>
      <c r="T2269" s="75" t="str">
        <f t="shared" si="166"/>
        <v>00000000000000000000000000000000</v>
      </c>
      <c r="V2269" s="197"/>
      <c r="W2269" s="75">
        <f t="shared" si="167"/>
        <v>0</v>
      </c>
      <c r="AE2269" s="479"/>
    </row>
    <row r="2270" spans="1:31" s="75" customFormat="1" ht="13.5" x14ac:dyDescent="0.2">
      <c r="A2270" s="211">
        <v>2267</v>
      </c>
      <c r="B2270" s="212" t="s">
        <v>6600</v>
      </c>
      <c r="C2270" s="213" t="s">
        <v>6600</v>
      </c>
      <c r="D2270" s="213" t="s">
        <v>6600</v>
      </c>
      <c r="E2270" s="213" t="s">
        <v>6600</v>
      </c>
      <c r="F2270" s="213" t="s">
        <v>6600</v>
      </c>
      <c r="G2270" s="214" t="s">
        <v>6600</v>
      </c>
      <c r="H2270" s="208" t="str">
        <f>IF(Input!F$4="GMH_OECC",J2270,IF(Input!F$4="GMH_XOEC",L2270,IF(Input!F$4="GMH_Korea",N2270,IF(Input!F$4="GMH_EU",P2270,IF(Input!F$4="Skysuper",#REF!,IF(Input!F$4="SkyII",#REF!,IF(Input!F$4="XO-8000",#REF!, "FALSE")))))))</f>
        <v>00</v>
      </c>
      <c r="I2270" s="209">
        <f>IF(Input!F$4="GMH_OECC",K2270,IF(Input!F$4="GMH_XOEC",M2270,IF(Input!F$4="GMH_Korea",O2270,IF(Input!F$4="GMH_EU",Q2270,IF(Input!F$4="Skysuper",#REF!,IF(Input!F$4="SkyII",#REF!,IF(Input!F$4="XO-8000",#REF!, "FALSE")))))))</f>
        <v>0</v>
      </c>
      <c r="J2270" s="210" t="s">
        <v>10359</v>
      </c>
      <c r="K2270" s="268">
        <v>0</v>
      </c>
      <c r="L2270" s="270" t="s">
        <v>10359</v>
      </c>
      <c r="M2270" s="270">
        <v>0</v>
      </c>
      <c r="N2270" s="270" t="s">
        <v>10359</v>
      </c>
      <c r="O2270" s="270">
        <v>0</v>
      </c>
      <c r="P2270" s="270" t="s">
        <v>10359</v>
      </c>
      <c r="Q2270" s="270">
        <v>0</v>
      </c>
      <c r="R2270" s="74"/>
      <c r="S2270" s="75" t="str">
        <f t="shared" si="165"/>
        <v>0000</v>
      </c>
      <c r="T2270" s="75" t="str">
        <f t="shared" si="166"/>
        <v>00000000000000000000000000000000</v>
      </c>
      <c r="V2270" s="197"/>
      <c r="W2270" s="75">
        <f t="shared" si="167"/>
        <v>0</v>
      </c>
      <c r="AE2270" s="479"/>
    </row>
    <row r="2271" spans="1:31" s="75" customFormat="1" ht="13.5" x14ac:dyDescent="0.2">
      <c r="A2271" s="211">
        <v>2268</v>
      </c>
      <c r="B2271" s="212" t="s">
        <v>6600</v>
      </c>
      <c r="C2271" s="213" t="s">
        <v>6600</v>
      </c>
      <c r="D2271" s="213" t="s">
        <v>6600</v>
      </c>
      <c r="E2271" s="213" t="s">
        <v>6600</v>
      </c>
      <c r="F2271" s="213" t="s">
        <v>6600</v>
      </c>
      <c r="G2271" s="214" t="s">
        <v>6600</v>
      </c>
      <c r="H2271" s="208" t="str">
        <f>IF(Input!F$4="GMH_OECC",J2271,IF(Input!F$4="GMH_XOEC",L2271,IF(Input!F$4="GMH_Korea",N2271,IF(Input!F$4="GMH_EU",P2271,IF(Input!F$4="Skysuper",#REF!,IF(Input!F$4="SkyII",#REF!,IF(Input!F$4="XO-8000",#REF!, "FALSE")))))))</f>
        <v>00</v>
      </c>
      <c r="I2271" s="209">
        <f>IF(Input!F$4="GMH_OECC",K2271,IF(Input!F$4="GMH_XOEC",M2271,IF(Input!F$4="GMH_Korea",O2271,IF(Input!F$4="GMH_EU",Q2271,IF(Input!F$4="Skysuper",#REF!,IF(Input!F$4="SkyII",#REF!,IF(Input!F$4="XO-8000",#REF!, "FALSE")))))))</f>
        <v>0</v>
      </c>
      <c r="J2271" s="210" t="s">
        <v>10359</v>
      </c>
      <c r="K2271" s="268">
        <v>0</v>
      </c>
      <c r="L2271" s="270" t="s">
        <v>10359</v>
      </c>
      <c r="M2271" s="270">
        <v>0</v>
      </c>
      <c r="N2271" s="270" t="s">
        <v>10359</v>
      </c>
      <c r="O2271" s="270">
        <v>0</v>
      </c>
      <c r="P2271" s="270" t="s">
        <v>10359</v>
      </c>
      <c r="Q2271" s="270">
        <v>0</v>
      </c>
      <c r="R2271" s="74"/>
      <c r="S2271" s="75" t="str">
        <f t="shared" si="165"/>
        <v>0000</v>
      </c>
      <c r="T2271" s="75" t="str">
        <f t="shared" si="166"/>
        <v>00000000000000000000000000000000</v>
      </c>
      <c r="V2271" s="197"/>
      <c r="W2271" s="75">
        <f t="shared" si="167"/>
        <v>0</v>
      </c>
      <c r="AE2271" s="479"/>
    </row>
    <row r="2272" spans="1:31" s="75" customFormat="1" ht="13.5" x14ac:dyDescent="0.2">
      <c r="A2272" s="211">
        <v>2269</v>
      </c>
      <c r="B2272" s="212" t="s">
        <v>6600</v>
      </c>
      <c r="C2272" s="213" t="s">
        <v>6600</v>
      </c>
      <c r="D2272" s="213" t="s">
        <v>6600</v>
      </c>
      <c r="E2272" s="213" t="s">
        <v>6600</v>
      </c>
      <c r="F2272" s="213" t="s">
        <v>6600</v>
      </c>
      <c r="G2272" s="214" t="s">
        <v>6600</v>
      </c>
      <c r="H2272" s="208" t="str">
        <f>IF(Input!F$4="GMH_OECC",J2272,IF(Input!F$4="GMH_XOEC",L2272,IF(Input!F$4="GMH_Korea",N2272,IF(Input!F$4="GMH_EU",P2272,IF(Input!F$4="Skysuper",#REF!,IF(Input!F$4="SkyII",#REF!,IF(Input!F$4="XO-8000",#REF!, "FALSE")))))))</f>
        <v>00</v>
      </c>
      <c r="I2272" s="209">
        <f>IF(Input!F$4="GMH_OECC",K2272,IF(Input!F$4="GMH_XOEC",M2272,IF(Input!F$4="GMH_Korea",O2272,IF(Input!F$4="GMH_EU",Q2272,IF(Input!F$4="Skysuper",#REF!,IF(Input!F$4="SkyII",#REF!,IF(Input!F$4="XO-8000",#REF!, "FALSE")))))))</f>
        <v>0</v>
      </c>
      <c r="J2272" s="210" t="s">
        <v>10359</v>
      </c>
      <c r="K2272" s="268">
        <v>0</v>
      </c>
      <c r="L2272" s="270" t="s">
        <v>10359</v>
      </c>
      <c r="M2272" s="270">
        <v>0</v>
      </c>
      <c r="N2272" s="270" t="s">
        <v>10359</v>
      </c>
      <c r="O2272" s="270">
        <v>0</v>
      </c>
      <c r="P2272" s="270" t="s">
        <v>10359</v>
      </c>
      <c r="Q2272" s="270">
        <v>0</v>
      </c>
      <c r="R2272" s="74"/>
      <c r="S2272" s="75" t="str">
        <f t="shared" si="165"/>
        <v>0000</v>
      </c>
      <c r="T2272" s="75" t="str">
        <f t="shared" si="166"/>
        <v>00000000000000000000000000000000</v>
      </c>
      <c r="V2272" s="197"/>
      <c r="W2272" s="75">
        <f t="shared" si="167"/>
        <v>0</v>
      </c>
      <c r="AE2272" s="479"/>
    </row>
    <row r="2273" spans="1:31" s="75" customFormat="1" ht="13.5" x14ac:dyDescent="0.2">
      <c r="A2273" s="211">
        <v>2270</v>
      </c>
      <c r="B2273" s="212" t="s">
        <v>6600</v>
      </c>
      <c r="C2273" s="213" t="s">
        <v>6600</v>
      </c>
      <c r="D2273" s="213" t="s">
        <v>6600</v>
      </c>
      <c r="E2273" s="213" t="s">
        <v>6600</v>
      </c>
      <c r="F2273" s="213" t="s">
        <v>6600</v>
      </c>
      <c r="G2273" s="214" t="s">
        <v>6600</v>
      </c>
      <c r="H2273" s="208" t="str">
        <f>IF(Input!F$4="GMH_OECC",J2273,IF(Input!F$4="GMH_XOEC",L2273,IF(Input!F$4="GMH_Korea",N2273,IF(Input!F$4="GMH_EU",P2273,IF(Input!F$4="Skysuper",#REF!,IF(Input!F$4="SkyII",#REF!,IF(Input!F$4="XO-8000",#REF!, "FALSE")))))))</f>
        <v>00</v>
      </c>
      <c r="I2273" s="209">
        <f>IF(Input!F$4="GMH_OECC",K2273,IF(Input!F$4="GMH_XOEC",M2273,IF(Input!F$4="GMH_Korea",O2273,IF(Input!F$4="GMH_EU",Q2273,IF(Input!F$4="Skysuper",#REF!,IF(Input!F$4="SkyII",#REF!,IF(Input!F$4="XO-8000",#REF!, "FALSE")))))))</f>
        <v>0</v>
      </c>
      <c r="J2273" s="210" t="s">
        <v>10359</v>
      </c>
      <c r="K2273" s="268">
        <v>0</v>
      </c>
      <c r="L2273" s="270" t="s">
        <v>10359</v>
      </c>
      <c r="M2273" s="270">
        <v>0</v>
      </c>
      <c r="N2273" s="270" t="s">
        <v>10359</v>
      </c>
      <c r="O2273" s="270">
        <v>0</v>
      </c>
      <c r="P2273" s="270" t="s">
        <v>10359</v>
      </c>
      <c r="Q2273" s="270">
        <v>0</v>
      </c>
      <c r="R2273" s="74"/>
      <c r="S2273" s="75" t="str">
        <f t="shared" si="165"/>
        <v>0000</v>
      </c>
      <c r="T2273" s="75" t="str">
        <f t="shared" si="166"/>
        <v>00000000000000000000000000000000</v>
      </c>
      <c r="V2273" s="197"/>
      <c r="W2273" s="75">
        <f t="shared" si="167"/>
        <v>0</v>
      </c>
      <c r="AE2273" s="479"/>
    </row>
    <row r="2274" spans="1:31" s="75" customFormat="1" ht="13.5" x14ac:dyDescent="0.2">
      <c r="A2274" s="211">
        <v>2271</v>
      </c>
      <c r="B2274" s="212" t="s">
        <v>6600</v>
      </c>
      <c r="C2274" s="213" t="s">
        <v>6600</v>
      </c>
      <c r="D2274" s="213" t="s">
        <v>6600</v>
      </c>
      <c r="E2274" s="213" t="s">
        <v>6600</v>
      </c>
      <c r="F2274" s="213" t="s">
        <v>6600</v>
      </c>
      <c r="G2274" s="214" t="s">
        <v>6600</v>
      </c>
      <c r="H2274" s="208" t="str">
        <f>IF(Input!F$4="GMH_OECC",J2274,IF(Input!F$4="GMH_XOEC",L2274,IF(Input!F$4="GMH_Korea",N2274,IF(Input!F$4="GMH_EU",P2274,IF(Input!F$4="Skysuper",#REF!,IF(Input!F$4="SkyII",#REF!,IF(Input!F$4="XO-8000",#REF!, "FALSE")))))))</f>
        <v>00</v>
      </c>
      <c r="I2274" s="209">
        <f>IF(Input!F$4="GMH_OECC",K2274,IF(Input!F$4="GMH_XOEC",M2274,IF(Input!F$4="GMH_Korea",O2274,IF(Input!F$4="GMH_EU",Q2274,IF(Input!F$4="Skysuper",#REF!,IF(Input!F$4="SkyII",#REF!,IF(Input!F$4="XO-8000",#REF!, "FALSE")))))))</f>
        <v>0</v>
      </c>
      <c r="J2274" s="210" t="s">
        <v>10359</v>
      </c>
      <c r="K2274" s="268">
        <v>0</v>
      </c>
      <c r="L2274" s="270" t="s">
        <v>10359</v>
      </c>
      <c r="M2274" s="270">
        <v>0</v>
      </c>
      <c r="N2274" s="270" t="s">
        <v>10359</v>
      </c>
      <c r="O2274" s="270">
        <v>0</v>
      </c>
      <c r="P2274" s="270" t="s">
        <v>10359</v>
      </c>
      <c r="Q2274" s="270">
        <v>0</v>
      </c>
      <c r="R2274" s="74"/>
      <c r="S2274" s="75" t="str">
        <f t="shared" si="165"/>
        <v>0000</v>
      </c>
      <c r="T2274" s="75" t="str">
        <f t="shared" si="166"/>
        <v>00000000000000000000000000000000</v>
      </c>
      <c r="V2274" s="197"/>
      <c r="W2274" s="75">
        <f t="shared" si="167"/>
        <v>0</v>
      </c>
      <c r="AE2274" s="479"/>
    </row>
    <row r="2275" spans="1:31" s="75" customFormat="1" ht="13.5" x14ac:dyDescent="0.2">
      <c r="A2275" s="211">
        <v>2272</v>
      </c>
      <c r="B2275" s="212" t="s">
        <v>6600</v>
      </c>
      <c r="C2275" s="213" t="s">
        <v>6600</v>
      </c>
      <c r="D2275" s="213" t="s">
        <v>6600</v>
      </c>
      <c r="E2275" s="213" t="s">
        <v>6600</v>
      </c>
      <c r="F2275" s="213" t="s">
        <v>6600</v>
      </c>
      <c r="G2275" s="214" t="s">
        <v>6600</v>
      </c>
      <c r="H2275" s="208" t="str">
        <f>IF(Input!F$4="GMH_OECC",J2275,IF(Input!F$4="GMH_XOEC",L2275,IF(Input!F$4="GMH_Korea",N2275,IF(Input!F$4="GMH_EU",P2275,IF(Input!F$4="Skysuper",#REF!,IF(Input!F$4="SkyII",#REF!,IF(Input!F$4="XO-8000",#REF!, "FALSE")))))))</f>
        <v>00</v>
      </c>
      <c r="I2275" s="209">
        <f>IF(Input!F$4="GMH_OECC",K2275,IF(Input!F$4="GMH_XOEC",M2275,IF(Input!F$4="GMH_Korea",O2275,IF(Input!F$4="GMH_EU",Q2275,IF(Input!F$4="Skysuper",#REF!,IF(Input!F$4="SkyII",#REF!,IF(Input!F$4="XO-8000",#REF!, "FALSE")))))))</f>
        <v>0</v>
      </c>
      <c r="J2275" s="210" t="s">
        <v>10359</v>
      </c>
      <c r="K2275" s="268">
        <v>0</v>
      </c>
      <c r="L2275" s="270" t="s">
        <v>10359</v>
      </c>
      <c r="M2275" s="270">
        <v>0</v>
      </c>
      <c r="N2275" s="270" t="s">
        <v>10359</v>
      </c>
      <c r="O2275" s="270">
        <v>0</v>
      </c>
      <c r="P2275" s="270" t="s">
        <v>10359</v>
      </c>
      <c r="Q2275" s="270">
        <v>0</v>
      </c>
      <c r="R2275" s="74"/>
      <c r="S2275" s="75" t="str">
        <f t="shared" si="165"/>
        <v>0000</v>
      </c>
      <c r="T2275" s="75" t="str">
        <f t="shared" si="166"/>
        <v>00000000000000000000000000000000</v>
      </c>
      <c r="V2275" s="197"/>
      <c r="W2275" s="75">
        <f t="shared" si="167"/>
        <v>0</v>
      </c>
      <c r="AE2275" s="479"/>
    </row>
    <row r="2276" spans="1:31" s="75" customFormat="1" ht="13.5" x14ac:dyDescent="0.2">
      <c r="A2276" s="211">
        <v>2273</v>
      </c>
      <c r="B2276" s="212" t="s">
        <v>6600</v>
      </c>
      <c r="C2276" s="213" t="s">
        <v>6600</v>
      </c>
      <c r="D2276" s="213" t="s">
        <v>6600</v>
      </c>
      <c r="E2276" s="213" t="s">
        <v>6600</v>
      </c>
      <c r="F2276" s="213" t="s">
        <v>6600</v>
      </c>
      <c r="G2276" s="214" t="s">
        <v>6600</v>
      </c>
      <c r="H2276" s="208" t="str">
        <f>IF(Input!F$4="GMH_OECC",J2276,IF(Input!F$4="GMH_XOEC",L2276,IF(Input!F$4="GMH_Korea",N2276,IF(Input!F$4="GMH_EU",P2276,IF(Input!F$4="Skysuper",#REF!,IF(Input!F$4="SkyII",#REF!,IF(Input!F$4="XO-8000",#REF!, "FALSE")))))))</f>
        <v>00</v>
      </c>
      <c r="I2276" s="209">
        <f>IF(Input!F$4="GMH_OECC",K2276,IF(Input!F$4="GMH_XOEC",M2276,IF(Input!F$4="GMH_Korea",O2276,IF(Input!F$4="GMH_EU",Q2276,IF(Input!F$4="Skysuper",#REF!,IF(Input!F$4="SkyII",#REF!,IF(Input!F$4="XO-8000",#REF!, "FALSE")))))))</f>
        <v>0</v>
      </c>
      <c r="J2276" s="210" t="s">
        <v>10359</v>
      </c>
      <c r="K2276" s="268">
        <v>0</v>
      </c>
      <c r="L2276" s="270" t="s">
        <v>10359</v>
      </c>
      <c r="M2276" s="270">
        <v>0</v>
      </c>
      <c r="N2276" s="270" t="s">
        <v>10359</v>
      </c>
      <c r="O2276" s="270">
        <v>0</v>
      </c>
      <c r="P2276" s="270" t="s">
        <v>10359</v>
      </c>
      <c r="Q2276" s="270">
        <v>0</v>
      </c>
      <c r="R2276" s="74"/>
      <c r="S2276" s="75" t="str">
        <f t="shared" si="165"/>
        <v>0000</v>
      </c>
      <c r="T2276" s="75" t="str">
        <f t="shared" si="166"/>
        <v>00000000000000000000000000000000</v>
      </c>
      <c r="V2276" s="197"/>
      <c r="W2276" s="75">
        <f t="shared" si="167"/>
        <v>0</v>
      </c>
      <c r="AE2276" s="479"/>
    </row>
    <row r="2277" spans="1:31" s="75" customFormat="1" ht="13.5" x14ac:dyDescent="0.2">
      <c r="A2277" s="211">
        <v>2274</v>
      </c>
      <c r="B2277" s="212" t="s">
        <v>6600</v>
      </c>
      <c r="C2277" s="213" t="s">
        <v>6600</v>
      </c>
      <c r="D2277" s="213" t="s">
        <v>6600</v>
      </c>
      <c r="E2277" s="213" t="s">
        <v>6600</v>
      </c>
      <c r="F2277" s="213" t="s">
        <v>6600</v>
      </c>
      <c r="G2277" s="214" t="s">
        <v>6600</v>
      </c>
      <c r="H2277" s="208" t="str">
        <f>IF(Input!F$4="GMH_OECC",J2277,IF(Input!F$4="GMH_XOEC",L2277,IF(Input!F$4="GMH_Korea",N2277,IF(Input!F$4="GMH_EU",P2277,IF(Input!F$4="Skysuper",#REF!,IF(Input!F$4="SkyII",#REF!,IF(Input!F$4="XO-8000",#REF!, "FALSE")))))))</f>
        <v>00</v>
      </c>
      <c r="I2277" s="209">
        <f>IF(Input!F$4="GMH_OECC",K2277,IF(Input!F$4="GMH_XOEC",M2277,IF(Input!F$4="GMH_Korea",O2277,IF(Input!F$4="GMH_EU",Q2277,IF(Input!F$4="Skysuper",#REF!,IF(Input!F$4="SkyII",#REF!,IF(Input!F$4="XO-8000",#REF!, "FALSE")))))))</f>
        <v>0</v>
      </c>
      <c r="J2277" s="210" t="s">
        <v>10359</v>
      </c>
      <c r="K2277" s="268">
        <v>0</v>
      </c>
      <c r="L2277" s="270" t="s">
        <v>10359</v>
      </c>
      <c r="M2277" s="270">
        <v>0</v>
      </c>
      <c r="N2277" s="270" t="s">
        <v>10359</v>
      </c>
      <c r="O2277" s="270">
        <v>0</v>
      </c>
      <c r="P2277" s="270" t="s">
        <v>10359</v>
      </c>
      <c r="Q2277" s="270">
        <v>0</v>
      </c>
      <c r="R2277" s="74"/>
      <c r="S2277" s="75" t="str">
        <f t="shared" si="165"/>
        <v>0000</v>
      </c>
      <c r="T2277" s="75" t="str">
        <f t="shared" si="166"/>
        <v>00000000000000000000000000000000</v>
      </c>
      <c r="V2277" s="197"/>
      <c r="W2277" s="75">
        <f t="shared" si="167"/>
        <v>0</v>
      </c>
      <c r="AE2277" s="479"/>
    </row>
    <row r="2278" spans="1:31" s="75" customFormat="1" ht="13.5" x14ac:dyDescent="0.2">
      <c r="A2278" s="211">
        <v>2275</v>
      </c>
      <c r="B2278" s="212" t="s">
        <v>6600</v>
      </c>
      <c r="C2278" s="213" t="s">
        <v>6600</v>
      </c>
      <c r="D2278" s="213" t="s">
        <v>6600</v>
      </c>
      <c r="E2278" s="213" t="s">
        <v>6600</v>
      </c>
      <c r="F2278" s="213" t="s">
        <v>6600</v>
      </c>
      <c r="G2278" s="214" t="s">
        <v>6600</v>
      </c>
      <c r="H2278" s="208" t="str">
        <f>IF(Input!F$4="GMH_OECC",J2278,IF(Input!F$4="GMH_XOEC",L2278,IF(Input!F$4="GMH_Korea",N2278,IF(Input!F$4="GMH_EU",P2278,IF(Input!F$4="Skysuper",#REF!,IF(Input!F$4="SkyII",#REF!,IF(Input!F$4="XO-8000",#REF!, "FALSE")))))))</f>
        <v>00</v>
      </c>
      <c r="I2278" s="209">
        <f>IF(Input!F$4="GMH_OECC",K2278,IF(Input!F$4="GMH_XOEC",M2278,IF(Input!F$4="GMH_Korea",O2278,IF(Input!F$4="GMH_EU",Q2278,IF(Input!F$4="Skysuper",#REF!,IF(Input!F$4="SkyII",#REF!,IF(Input!F$4="XO-8000",#REF!, "FALSE")))))))</f>
        <v>0</v>
      </c>
      <c r="J2278" s="210" t="s">
        <v>10359</v>
      </c>
      <c r="K2278" s="268">
        <v>0</v>
      </c>
      <c r="L2278" s="270" t="s">
        <v>10359</v>
      </c>
      <c r="M2278" s="270">
        <v>0</v>
      </c>
      <c r="N2278" s="270" t="s">
        <v>10359</v>
      </c>
      <c r="O2278" s="270">
        <v>0</v>
      </c>
      <c r="P2278" s="270" t="s">
        <v>10359</v>
      </c>
      <c r="Q2278" s="270">
        <v>0</v>
      </c>
      <c r="R2278" s="74"/>
      <c r="S2278" s="75" t="str">
        <f t="shared" si="165"/>
        <v>0000</v>
      </c>
      <c r="T2278" s="75" t="str">
        <f t="shared" si="166"/>
        <v>00000000000000000000000000000000</v>
      </c>
      <c r="V2278" s="197"/>
      <c r="W2278" s="75">
        <f t="shared" si="167"/>
        <v>0</v>
      </c>
      <c r="AE2278" s="479"/>
    </row>
    <row r="2279" spans="1:31" s="75" customFormat="1" ht="13.5" x14ac:dyDescent="0.2">
      <c r="A2279" s="211">
        <v>2276</v>
      </c>
      <c r="B2279" s="212" t="s">
        <v>6600</v>
      </c>
      <c r="C2279" s="213" t="s">
        <v>6600</v>
      </c>
      <c r="D2279" s="213" t="s">
        <v>6600</v>
      </c>
      <c r="E2279" s="213" t="s">
        <v>6600</v>
      </c>
      <c r="F2279" s="213" t="s">
        <v>6600</v>
      </c>
      <c r="G2279" s="214" t="s">
        <v>6600</v>
      </c>
      <c r="H2279" s="208" t="str">
        <f>IF(Input!F$4="GMH_OECC",J2279,IF(Input!F$4="GMH_XOEC",L2279,IF(Input!F$4="GMH_Korea",N2279,IF(Input!F$4="GMH_EU",P2279,IF(Input!F$4="Skysuper",#REF!,IF(Input!F$4="SkyII",#REF!,IF(Input!F$4="XO-8000",#REF!, "FALSE")))))))</f>
        <v>00</v>
      </c>
      <c r="I2279" s="209">
        <f>IF(Input!F$4="GMH_OECC",K2279,IF(Input!F$4="GMH_XOEC",M2279,IF(Input!F$4="GMH_Korea",O2279,IF(Input!F$4="GMH_EU",Q2279,IF(Input!F$4="Skysuper",#REF!,IF(Input!F$4="SkyII",#REF!,IF(Input!F$4="XO-8000",#REF!, "FALSE")))))))</f>
        <v>0</v>
      </c>
      <c r="J2279" s="210" t="s">
        <v>10359</v>
      </c>
      <c r="K2279" s="268">
        <v>0</v>
      </c>
      <c r="L2279" s="270" t="s">
        <v>10359</v>
      </c>
      <c r="M2279" s="270">
        <v>0</v>
      </c>
      <c r="N2279" s="270" t="s">
        <v>10359</v>
      </c>
      <c r="O2279" s="270">
        <v>0</v>
      </c>
      <c r="P2279" s="270" t="s">
        <v>10359</v>
      </c>
      <c r="Q2279" s="270">
        <v>0</v>
      </c>
      <c r="R2279" s="74"/>
      <c r="S2279" s="75" t="str">
        <f t="shared" si="165"/>
        <v>0000</v>
      </c>
      <c r="T2279" s="75" t="str">
        <f t="shared" si="166"/>
        <v>00000000000000000000000000000000</v>
      </c>
      <c r="V2279" s="197"/>
      <c r="W2279" s="75">
        <f t="shared" si="167"/>
        <v>0</v>
      </c>
      <c r="AE2279" s="479"/>
    </row>
    <row r="2280" spans="1:31" s="75" customFormat="1" ht="13.5" x14ac:dyDescent="0.2">
      <c r="A2280" s="211">
        <v>2277</v>
      </c>
      <c r="B2280" s="212" t="s">
        <v>6600</v>
      </c>
      <c r="C2280" s="213" t="s">
        <v>6600</v>
      </c>
      <c r="D2280" s="213" t="s">
        <v>6600</v>
      </c>
      <c r="E2280" s="213" t="s">
        <v>6600</v>
      </c>
      <c r="F2280" s="213" t="s">
        <v>6600</v>
      </c>
      <c r="G2280" s="214" t="s">
        <v>6600</v>
      </c>
      <c r="H2280" s="208" t="str">
        <f>IF(Input!F$4="GMH_OECC",J2280,IF(Input!F$4="GMH_XOEC",L2280,IF(Input!F$4="GMH_Korea",N2280,IF(Input!F$4="GMH_EU",P2280,IF(Input!F$4="Skysuper",#REF!,IF(Input!F$4="SkyII",#REF!,IF(Input!F$4="XO-8000",#REF!, "FALSE")))))))</f>
        <v>00</v>
      </c>
      <c r="I2280" s="209">
        <f>IF(Input!F$4="GMH_OECC",K2280,IF(Input!F$4="GMH_XOEC",M2280,IF(Input!F$4="GMH_Korea",O2280,IF(Input!F$4="GMH_EU",Q2280,IF(Input!F$4="Skysuper",#REF!,IF(Input!F$4="SkyII",#REF!,IF(Input!F$4="XO-8000",#REF!, "FALSE")))))))</f>
        <v>0</v>
      </c>
      <c r="J2280" s="210" t="s">
        <v>10359</v>
      </c>
      <c r="K2280" s="268">
        <v>0</v>
      </c>
      <c r="L2280" s="270" t="s">
        <v>10359</v>
      </c>
      <c r="M2280" s="270">
        <v>0</v>
      </c>
      <c r="N2280" s="270" t="s">
        <v>10359</v>
      </c>
      <c r="O2280" s="270">
        <v>0</v>
      </c>
      <c r="P2280" s="270" t="s">
        <v>10359</v>
      </c>
      <c r="Q2280" s="270">
        <v>0</v>
      </c>
      <c r="R2280" s="74"/>
      <c r="S2280" s="75" t="str">
        <f t="shared" si="165"/>
        <v>0000</v>
      </c>
      <c r="T2280" s="75" t="str">
        <f t="shared" si="166"/>
        <v>00000000000000000000000000000000</v>
      </c>
      <c r="V2280" s="197"/>
      <c r="W2280" s="75">
        <f t="shared" si="167"/>
        <v>0</v>
      </c>
      <c r="AE2280" s="479"/>
    </row>
    <row r="2281" spans="1:31" s="75" customFormat="1" ht="13.5" x14ac:dyDescent="0.2">
      <c r="A2281" s="211">
        <v>2278</v>
      </c>
      <c r="B2281" s="212" t="s">
        <v>6600</v>
      </c>
      <c r="C2281" s="213" t="s">
        <v>6600</v>
      </c>
      <c r="D2281" s="213" t="s">
        <v>6600</v>
      </c>
      <c r="E2281" s="213" t="s">
        <v>6600</v>
      </c>
      <c r="F2281" s="213" t="s">
        <v>6600</v>
      </c>
      <c r="G2281" s="214" t="s">
        <v>6600</v>
      </c>
      <c r="H2281" s="208" t="str">
        <f>IF(Input!F$4="GMH_OECC",J2281,IF(Input!F$4="GMH_XOEC",L2281,IF(Input!F$4="GMH_Korea",N2281,IF(Input!F$4="GMH_EU",P2281,IF(Input!F$4="Skysuper",#REF!,IF(Input!F$4="SkyII",#REF!,IF(Input!F$4="XO-8000",#REF!, "FALSE")))))))</f>
        <v>00</v>
      </c>
      <c r="I2281" s="209">
        <f>IF(Input!F$4="GMH_OECC",K2281,IF(Input!F$4="GMH_XOEC",M2281,IF(Input!F$4="GMH_Korea",O2281,IF(Input!F$4="GMH_EU",Q2281,IF(Input!F$4="Skysuper",#REF!,IF(Input!F$4="SkyII",#REF!,IF(Input!F$4="XO-8000",#REF!, "FALSE")))))))</f>
        <v>0</v>
      </c>
      <c r="J2281" s="210" t="s">
        <v>10359</v>
      </c>
      <c r="K2281" s="268">
        <v>0</v>
      </c>
      <c r="L2281" s="270" t="s">
        <v>10359</v>
      </c>
      <c r="M2281" s="270">
        <v>0</v>
      </c>
      <c r="N2281" s="270" t="s">
        <v>10359</v>
      </c>
      <c r="O2281" s="270">
        <v>0</v>
      </c>
      <c r="P2281" s="270" t="s">
        <v>10359</v>
      </c>
      <c r="Q2281" s="270">
        <v>0</v>
      </c>
      <c r="R2281" s="74"/>
      <c r="S2281" s="75" t="str">
        <f t="shared" si="165"/>
        <v>0000</v>
      </c>
      <c r="T2281" s="75" t="str">
        <f t="shared" si="166"/>
        <v>00000000000000000000000000000000</v>
      </c>
      <c r="V2281" s="197"/>
      <c r="W2281" s="75">
        <f t="shared" si="167"/>
        <v>0</v>
      </c>
      <c r="AE2281" s="479"/>
    </row>
    <row r="2282" spans="1:31" s="75" customFormat="1" ht="13.5" x14ac:dyDescent="0.2">
      <c r="A2282" s="211">
        <v>2279</v>
      </c>
      <c r="B2282" s="212" t="s">
        <v>6600</v>
      </c>
      <c r="C2282" s="213" t="s">
        <v>6600</v>
      </c>
      <c r="D2282" s="213" t="s">
        <v>6600</v>
      </c>
      <c r="E2282" s="213" t="s">
        <v>6600</v>
      </c>
      <c r="F2282" s="213" t="s">
        <v>6600</v>
      </c>
      <c r="G2282" s="214" t="s">
        <v>6600</v>
      </c>
      <c r="H2282" s="208" t="str">
        <f>IF(Input!F$4="GMH_OECC",J2282,IF(Input!F$4="GMH_XOEC",L2282,IF(Input!F$4="GMH_Korea",N2282,IF(Input!F$4="GMH_EU",P2282,IF(Input!F$4="Skysuper",#REF!,IF(Input!F$4="SkyII",#REF!,IF(Input!F$4="XO-8000",#REF!, "FALSE")))))))</f>
        <v>00</v>
      </c>
      <c r="I2282" s="209">
        <f>IF(Input!F$4="GMH_OECC",K2282,IF(Input!F$4="GMH_XOEC",M2282,IF(Input!F$4="GMH_Korea",O2282,IF(Input!F$4="GMH_EU",Q2282,IF(Input!F$4="Skysuper",#REF!,IF(Input!F$4="SkyII",#REF!,IF(Input!F$4="XO-8000",#REF!, "FALSE")))))))</f>
        <v>0</v>
      </c>
      <c r="J2282" s="210" t="s">
        <v>10359</v>
      </c>
      <c r="K2282" s="268">
        <v>0</v>
      </c>
      <c r="L2282" s="270" t="s">
        <v>10359</v>
      </c>
      <c r="M2282" s="270">
        <v>0</v>
      </c>
      <c r="N2282" s="270" t="s">
        <v>10359</v>
      </c>
      <c r="O2282" s="270">
        <v>0</v>
      </c>
      <c r="P2282" s="270" t="s">
        <v>10359</v>
      </c>
      <c r="Q2282" s="270">
        <v>0</v>
      </c>
      <c r="R2282" s="74"/>
      <c r="S2282" s="75" t="str">
        <f t="shared" si="165"/>
        <v>0000</v>
      </c>
      <c r="T2282" s="75" t="str">
        <f t="shared" si="166"/>
        <v>00000000000000000000000000000000</v>
      </c>
      <c r="V2282" s="197"/>
      <c r="W2282" s="75">
        <f t="shared" si="167"/>
        <v>0</v>
      </c>
      <c r="AE2282" s="479"/>
    </row>
    <row r="2283" spans="1:31" s="75" customFormat="1" ht="13.5" x14ac:dyDescent="0.2">
      <c r="A2283" s="211">
        <v>2280</v>
      </c>
      <c r="B2283" s="212" t="s">
        <v>6600</v>
      </c>
      <c r="C2283" s="213" t="s">
        <v>6600</v>
      </c>
      <c r="D2283" s="213" t="s">
        <v>6600</v>
      </c>
      <c r="E2283" s="213" t="s">
        <v>6600</v>
      </c>
      <c r="F2283" s="213" t="s">
        <v>6600</v>
      </c>
      <c r="G2283" s="214" t="s">
        <v>6600</v>
      </c>
      <c r="H2283" s="208" t="str">
        <f>IF(Input!F$4="GMH_OECC",J2283,IF(Input!F$4="GMH_XOEC",L2283,IF(Input!F$4="GMH_Korea",N2283,IF(Input!F$4="GMH_EU",P2283,IF(Input!F$4="Skysuper",#REF!,IF(Input!F$4="SkyII",#REF!,IF(Input!F$4="XO-8000",#REF!, "FALSE")))))))</f>
        <v>00</v>
      </c>
      <c r="I2283" s="209">
        <f>IF(Input!F$4="GMH_OECC",K2283,IF(Input!F$4="GMH_XOEC",M2283,IF(Input!F$4="GMH_Korea",O2283,IF(Input!F$4="GMH_EU",Q2283,IF(Input!F$4="Skysuper",#REF!,IF(Input!F$4="SkyII",#REF!,IF(Input!F$4="XO-8000",#REF!, "FALSE")))))))</f>
        <v>0</v>
      </c>
      <c r="J2283" s="210" t="s">
        <v>10359</v>
      </c>
      <c r="K2283" s="268">
        <v>0</v>
      </c>
      <c r="L2283" s="270" t="s">
        <v>10359</v>
      </c>
      <c r="M2283" s="270">
        <v>0</v>
      </c>
      <c r="N2283" s="270" t="s">
        <v>10359</v>
      </c>
      <c r="O2283" s="270">
        <v>0</v>
      </c>
      <c r="P2283" s="270" t="s">
        <v>10359</v>
      </c>
      <c r="Q2283" s="270">
        <v>0</v>
      </c>
      <c r="R2283" s="74"/>
      <c r="S2283" s="75" t="str">
        <f t="shared" si="165"/>
        <v>0000</v>
      </c>
      <c r="T2283" s="75" t="str">
        <f t="shared" si="166"/>
        <v>00000000000000000000000000000000</v>
      </c>
      <c r="V2283" s="197"/>
      <c r="W2283" s="75">
        <f t="shared" si="167"/>
        <v>0</v>
      </c>
      <c r="AE2283" s="479"/>
    </row>
    <row r="2284" spans="1:31" s="75" customFormat="1" ht="13.5" x14ac:dyDescent="0.2">
      <c r="A2284" s="211">
        <v>2281</v>
      </c>
      <c r="B2284" s="212" t="s">
        <v>6600</v>
      </c>
      <c r="C2284" s="213" t="s">
        <v>6600</v>
      </c>
      <c r="D2284" s="213" t="s">
        <v>6600</v>
      </c>
      <c r="E2284" s="213" t="s">
        <v>6600</v>
      </c>
      <c r="F2284" s="213" t="s">
        <v>6600</v>
      </c>
      <c r="G2284" s="214" t="s">
        <v>6600</v>
      </c>
      <c r="H2284" s="208" t="str">
        <f>IF(Input!F$4="GMH_OECC",J2284,IF(Input!F$4="GMH_XOEC",L2284,IF(Input!F$4="GMH_Korea",N2284,IF(Input!F$4="GMH_EU",P2284,IF(Input!F$4="Skysuper",#REF!,IF(Input!F$4="SkyII",#REF!,IF(Input!F$4="XO-8000",#REF!, "FALSE")))))))</f>
        <v>00</v>
      </c>
      <c r="I2284" s="209">
        <f>IF(Input!F$4="GMH_OECC",K2284,IF(Input!F$4="GMH_XOEC",M2284,IF(Input!F$4="GMH_Korea",O2284,IF(Input!F$4="GMH_EU",Q2284,IF(Input!F$4="Skysuper",#REF!,IF(Input!F$4="SkyII",#REF!,IF(Input!F$4="XO-8000",#REF!, "FALSE")))))))</f>
        <v>0</v>
      </c>
      <c r="J2284" s="210" t="s">
        <v>10359</v>
      </c>
      <c r="K2284" s="268">
        <v>0</v>
      </c>
      <c r="L2284" s="270" t="s">
        <v>10359</v>
      </c>
      <c r="M2284" s="270">
        <v>0</v>
      </c>
      <c r="N2284" s="270" t="s">
        <v>10359</v>
      </c>
      <c r="O2284" s="270">
        <v>0</v>
      </c>
      <c r="P2284" s="270" t="s">
        <v>10359</v>
      </c>
      <c r="Q2284" s="270">
        <v>0</v>
      </c>
      <c r="R2284" s="74"/>
      <c r="S2284" s="75" t="str">
        <f t="shared" si="165"/>
        <v>0000</v>
      </c>
      <c r="T2284" s="75" t="str">
        <f t="shared" si="166"/>
        <v>00000000000000000000000000000000</v>
      </c>
      <c r="V2284" s="197"/>
      <c r="W2284" s="75">
        <f t="shared" si="167"/>
        <v>0</v>
      </c>
      <c r="AE2284" s="479"/>
    </row>
    <row r="2285" spans="1:31" s="75" customFormat="1" ht="13.5" x14ac:dyDescent="0.2">
      <c r="A2285" s="211">
        <v>2282</v>
      </c>
      <c r="B2285" s="212" t="s">
        <v>6600</v>
      </c>
      <c r="C2285" s="213" t="s">
        <v>6600</v>
      </c>
      <c r="D2285" s="213" t="s">
        <v>6600</v>
      </c>
      <c r="E2285" s="213" t="s">
        <v>6600</v>
      </c>
      <c r="F2285" s="213" t="s">
        <v>6600</v>
      </c>
      <c r="G2285" s="214" t="s">
        <v>6600</v>
      </c>
      <c r="H2285" s="208" t="str">
        <f>IF(Input!F$4="GMH_OECC",J2285,IF(Input!F$4="GMH_XOEC",L2285,IF(Input!F$4="GMH_Korea",N2285,IF(Input!F$4="GMH_EU",P2285,IF(Input!F$4="Skysuper",#REF!,IF(Input!F$4="SkyII",#REF!,IF(Input!F$4="XO-8000",#REF!, "FALSE")))))))</f>
        <v>00</v>
      </c>
      <c r="I2285" s="209">
        <f>IF(Input!F$4="GMH_OECC",K2285,IF(Input!F$4="GMH_XOEC",M2285,IF(Input!F$4="GMH_Korea",O2285,IF(Input!F$4="GMH_EU",Q2285,IF(Input!F$4="Skysuper",#REF!,IF(Input!F$4="SkyII",#REF!,IF(Input!F$4="XO-8000",#REF!, "FALSE")))))))</f>
        <v>0</v>
      </c>
      <c r="J2285" s="210" t="s">
        <v>10359</v>
      </c>
      <c r="K2285" s="268">
        <v>0</v>
      </c>
      <c r="L2285" s="270" t="s">
        <v>10359</v>
      </c>
      <c r="M2285" s="270">
        <v>0</v>
      </c>
      <c r="N2285" s="270" t="s">
        <v>10359</v>
      </c>
      <c r="O2285" s="270">
        <v>0</v>
      </c>
      <c r="P2285" s="270" t="s">
        <v>10359</v>
      </c>
      <c r="Q2285" s="270">
        <v>0</v>
      </c>
      <c r="R2285" s="74"/>
      <c r="S2285" s="75" t="str">
        <f t="shared" si="165"/>
        <v>0000</v>
      </c>
      <c r="T2285" s="75" t="str">
        <f t="shared" si="166"/>
        <v>00000000000000000000000000000000</v>
      </c>
      <c r="V2285" s="197"/>
      <c r="W2285" s="75">
        <f t="shared" si="167"/>
        <v>0</v>
      </c>
      <c r="AE2285" s="479"/>
    </row>
    <row r="2286" spans="1:31" s="75" customFormat="1" ht="13.5" x14ac:dyDescent="0.2">
      <c r="A2286" s="211">
        <v>2283</v>
      </c>
      <c r="B2286" s="212" t="s">
        <v>6600</v>
      </c>
      <c r="C2286" s="213" t="s">
        <v>6600</v>
      </c>
      <c r="D2286" s="213" t="s">
        <v>6600</v>
      </c>
      <c r="E2286" s="213" t="s">
        <v>6600</v>
      </c>
      <c r="F2286" s="213" t="s">
        <v>6600</v>
      </c>
      <c r="G2286" s="214" t="s">
        <v>6600</v>
      </c>
      <c r="H2286" s="208" t="str">
        <f>IF(Input!F$4="GMH_OECC",J2286,IF(Input!F$4="GMH_XOEC",L2286,IF(Input!F$4="GMH_Korea",N2286,IF(Input!F$4="GMH_EU",P2286,IF(Input!F$4="Skysuper",#REF!,IF(Input!F$4="SkyII",#REF!,IF(Input!F$4="XO-8000",#REF!, "FALSE")))))))</f>
        <v>00</v>
      </c>
      <c r="I2286" s="209">
        <f>IF(Input!F$4="GMH_OECC",K2286,IF(Input!F$4="GMH_XOEC",M2286,IF(Input!F$4="GMH_Korea",O2286,IF(Input!F$4="GMH_EU",Q2286,IF(Input!F$4="Skysuper",#REF!,IF(Input!F$4="SkyII",#REF!,IF(Input!F$4="XO-8000",#REF!, "FALSE")))))))</f>
        <v>0</v>
      </c>
      <c r="J2286" s="210" t="s">
        <v>10359</v>
      </c>
      <c r="K2286" s="268">
        <v>0</v>
      </c>
      <c r="L2286" s="270" t="s">
        <v>10359</v>
      </c>
      <c r="M2286" s="270">
        <v>0</v>
      </c>
      <c r="N2286" s="270" t="s">
        <v>10359</v>
      </c>
      <c r="O2286" s="270">
        <v>0</v>
      </c>
      <c r="P2286" s="270" t="s">
        <v>10359</v>
      </c>
      <c r="Q2286" s="270">
        <v>0</v>
      </c>
      <c r="R2286" s="74"/>
      <c r="S2286" s="75" t="str">
        <f t="shared" si="165"/>
        <v>0000</v>
      </c>
      <c r="T2286" s="75" t="str">
        <f t="shared" si="166"/>
        <v>00000000000000000000000000000000</v>
      </c>
      <c r="V2286" s="197"/>
      <c r="W2286" s="75">
        <f t="shared" si="167"/>
        <v>0</v>
      </c>
      <c r="AE2286" s="479"/>
    </row>
    <row r="2287" spans="1:31" s="75" customFormat="1" ht="13.5" x14ac:dyDescent="0.2">
      <c r="A2287" s="211">
        <v>2284</v>
      </c>
      <c r="B2287" s="212" t="s">
        <v>6600</v>
      </c>
      <c r="C2287" s="213" t="s">
        <v>6600</v>
      </c>
      <c r="D2287" s="213" t="s">
        <v>6600</v>
      </c>
      <c r="E2287" s="213" t="s">
        <v>6600</v>
      </c>
      <c r="F2287" s="213" t="s">
        <v>6600</v>
      </c>
      <c r="G2287" s="214" t="s">
        <v>6600</v>
      </c>
      <c r="H2287" s="208" t="str">
        <f>IF(Input!F$4="GMH_OECC",J2287,IF(Input!F$4="GMH_XOEC",L2287,IF(Input!F$4="GMH_Korea",N2287,IF(Input!F$4="GMH_EU",P2287,IF(Input!F$4="Skysuper",#REF!,IF(Input!F$4="SkyII",#REF!,IF(Input!F$4="XO-8000",#REF!, "FALSE")))))))</f>
        <v>00</v>
      </c>
      <c r="I2287" s="209">
        <f>IF(Input!F$4="GMH_OECC",K2287,IF(Input!F$4="GMH_XOEC",M2287,IF(Input!F$4="GMH_Korea",O2287,IF(Input!F$4="GMH_EU",Q2287,IF(Input!F$4="Skysuper",#REF!,IF(Input!F$4="SkyII",#REF!,IF(Input!F$4="XO-8000",#REF!, "FALSE")))))))</f>
        <v>0</v>
      </c>
      <c r="J2287" s="210" t="s">
        <v>10359</v>
      </c>
      <c r="K2287" s="268">
        <v>0</v>
      </c>
      <c r="L2287" s="270" t="s">
        <v>10359</v>
      </c>
      <c r="M2287" s="270">
        <v>0</v>
      </c>
      <c r="N2287" s="270" t="s">
        <v>10359</v>
      </c>
      <c r="O2287" s="270">
        <v>0</v>
      </c>
      <c r="P2287" s="270" t="s">
        <v>10359</v>
      </c>
      <c r="Q2287" s="270">
        <v>0</v>
      </c>
      <c r="R2287" s="74"/>
      <c r="S2287" s="75" t="str">
        <f t="shared" si="165"/>
        <v>0000</v>
      </c>
      <c r="T2287" s="75" t="str">
        <f t="shared" si="166"/>
        <v>00000000000000000000000000000000</v>
      </c>
      <c r="V2287" s="197"/>
      <c r="W2287" s="75">
        <f t="shared" si="167"/>
        <v>0</v>
      </c>
      <c r="AE2287" s="479"/>
    </row>
    <row r="2288" spans="1:31" s="75" customFormat="1" ht="13.5" x14ac:dyDescent="0.2">
      <c r="A2288" s="211">
        <v>2285</v>
      </c>
      <c r="B2288" s="212" t="s">
        <v>6600</v>
      </c>
      <c r="C2288" s="213" t="s">
        <v>6600</v>
      </c>
      <c r="D2288" s="213" t="s">
        <v>6600</v>
      </c>
      <c r="E2288" s="213" t="s">
        <v>6600</v>
      </c>
      <c r="F2288" s="213" t="s">
        <v>6600</v>
      </c>
      <c r="G2288" s="214" t="s">
        <v>6600</v>
      </c>
      <c r="H2288" s="208" t="str">
        <f>IF(Input!F$4="GMH_OECC",J2288,IF(Input!F$4="GMH_XOEC",L2288,IF(Input!F$4="GMH_Korea",N2288,IF(Input!F$4="GMH_EU",P2288,IF(Input!F$4="Skysuper",#REF!,IF(Input!F$4="SkyII",#REF!,IF(Input!F$4="XO-8000",#REF!, "FALSE")))))))</f>
        <v>00</v>
      </c>
      <c r="I2288" s="209">
        <f>IF(Input!F$4="GMH_OECC",K2288,IF(Input!F$4="GMH_XOEC",M2288,IF(Input!F$4="GMH_Korea",O2288,IF(Input!F$4="GMH_EU",Q2288,IF(Input!F$4="Skysuper",#REF!,IF(Input!F$4="SkyII",#REF!,IF(Input!F$4="XO-8000",#REF!, "FALSE")))))))</f>
        <v>0</v>
      </c>
      <c r="J2288" s="210" t="s">
        <v>10359</v>
      </c>
      <c r="K2288" s="268">
        <v>0</v>
      </c>
      <c r="L2288" s="270" t="s">
        <v>10359</v>
      </c>
      <c r="M2288" s="270">
        <v>0</v>
      </c>
      <c r="N2288" s="270" t="s">
        <v>10359</v>
      </c>
      <c r="O2288" s="270">
        <v>0</v>
      </c>
      <c r="P2288" s="270" t="s">
        <v>10359</v>
      </c>
      <c r="Q2288" s="270">
        <v>0</v>
      </c>
      <c r="R2288" s="74"/>
      <c r="S2288" s="75" t="str">
        <f t="shared" si="165"/>
        <v>0000</v>
      </c>
      <c r="T2288" s="75" t="str">
        <f t="shared" si="166"/>
        <v>00000000000000000000000000000000</v>
      </c>
      <c r="V2288" s="197"/>
      <c r="W2288" s="75">
        <f t="shared" si="167"/>
        <v>0</v>
      </c>
      <c r="AE2288" s="479"/>
    </row>
    <row r="2289" spans="1:31" s="75" customFormat="1" ht="13.5" x14ac:dyDescent="0.2">
      <c r="A2289" s="211">
        <v>2286</v>
      </c>
      <c r="B2289" s="212" t="s">
        <v>6600</v>
      </c>
      <c r="C2289" s="213" t="s">
        <v>6600</v>
      </c>
      <c r="D2289" s="213" t="s">
        <v>6600</v>
      </c>
      <c r="E2289" s="213" t="s">
        <v>6600</v>
      </c>
      <c r="F2289" s="213" t="s">
        <v>6600</v>
      </c>
      <c r="G2289" s="214" t="s">
        <v>6600</v>
      </c>
      <c r="H2289" s="208" t="str">
        <f>IF(Input!F$4="GMH_OECC",J2289,IF(Input!F$4="GMH_XOEC",L2289,IF(Input!F$4="GMH_Korea",N2289,IF(Input!F$4="GMH_EU",P2289,IF(Input!F$4="Skysuper",#REF!,IF(Input!F$4="SkyII",#REF!,IF(Input!F$4="XO-8000",#REF!, "FALSE")))))))</f>
        <v>00</v>
      </c>
      <c r="I2289" s="209">
        <f>IF(Input!F$4="GMH_OECC",K2289,IF(Input!F$4="GMH_XOEC",M2289,IF(Input!F$4="GMH_Korea",O2289,IF(Input!F$4="GMH_EU",Q2289,IF(Input!F$4="Skysuper",#REF!,IF(Input!F$4="SkyII",#REF!,IF(Input!F$4="XO-8000",#REF!, "FALSE")))))))</f>
        <v>0</v>
      </c>
      <c r="J2289" s="210" t="s">
        <v>10359</v>
      </c>
      <c r="K2289" s="268">
        <v>0</v>
      </c>
      <c r="L2289" s="270" t="s">
        <v>10359</v>
      </c>
      <c r="M2289" s="270">
        <v>0</v>
      </c>
      <c r="N2289" s="270" t="s">
        <v>10359</v>
      </c>
      <c r="O2289" s="270">
        <v>0</v>
      </c>
      <c r="P2289" s="270" t="s">
        <v>10359</v>
      </c>
      <c r="Q2289" s="270">
        <v>0</v>
      </c>
      <c r="R2289" s="74"/>
      <c r="S2289" s="75" t="str">
        <f t="shared" si="165"/>
        <v>0000</v>
      </c>
      <c r="T2289" s="75" t="str">
        <f t="shared" si="166"/>
        <v>00000000000000000000000000000000</v>
      </c>
      <c r="V2289" s="197"/>
      <c r="W2289" s="75">
        <f t="shared" si="167"/>
        <v>0</v>
      </c>
      <c r="AE2289" s="479"/>
    </row>
    <row r="2290" spans="1:31" s="75" customFormat="1" ht="13.5" x14ac:dyDescent="0.2">
      <c r="A2290" s="211">
        <v>2287</v>
      </c>
      <c r="B2290" s="212" t="s">
        <v>6600</v>
      </c>
      <c r="C2290" s="213" t="s">
        <v>6600</v>
      </c>
      <c r="D2290" s="213" t="s">
        <v>6600</v>
      </c>
      <c r="E2290" s="213" t="s">
        <v>6600</v>
      </c>
      <c r="F2290" s="213" t="s">
        <v>6600</v>
      </c>
      <c r="G2290" s="214" t="s">
        <v>6600</v>
      </c>
      <c r="H2290" s="208" t="str">
        <f>IF(Input!F$4="GMH_OECC",J2290,IF(Input!F$4="GMH_XOEC",L2290,IF(Input!F$4="GMH_Korea",N2290,IF(Input!F$4="GMH_EU",P2290,IF(Input!F$4="Skysuper",#REF!,IF(Input!F$4="SkyII",#REF!,IF(Input!F$4="XO-8000",#REF!, "FALSE")))))))</f>
        <v>00</v>
      </c>
      <c r="I2290" s="209">
        <f>IF(Input!F$4="GMH_OECC",K2290,IF(Input!F$4="GMH_XOEC",M2290,IF(Input!F$4="GMH_Korea",O2290,IF(Input!F$4="GMH_EU",Q2290,IF(Input!F$4="Skysuper",#REF!,IF(Input!F$4="SkyII",#REF!,IF(Input!F$4="XO-8000",#REF!, "FALSE")))))))</f>
        <v>0</v>
      </c>
      <c r="J2290" s="210" t="s">
        <v>10359</v>
      </c>
      <c r="K2290" s="268">
        <v>0</v>
      </c>
      <c r="L2290" s="270" t="s">
        <v>10359</v>
      </c>
      <c r="M2290" s="270">
        <v>0</v>
      </c>
      <c r="N2290" s="270" t="s">
        <v>10359</v>
      </c>
      <c r="O2290" s="270">
        <v>0</v>
      </c>
      <c r="P2290" s="270" t="s">
        <v>10359</v>
      </c>
      <c r="Q2290" s="270">
        <v>0</v>
      </c>
      <c r="R2290" s="74"/>
      <c r="S2290" s="75" t="str">
        <f t="shared" si="165"/>
        <v>0000</v>
      </c>
      <c r="T2290" s="75" t="str">
        <f t="shared" si="166"/>
        <v>00000000000000000000000000000000</v>
      </c>
      <c r="V2290" s="197"/>
      <c r="W2290" s="75">
        <f t="shared" si="167"/>
        <v>0</v>
      </c>
      <c r="AE2290" s="479"/>
    </row>
    <row r="2291" spans="1:31" s="75" customFormat="1" ht="13.5" x14ac:dyDescent="0.2">
      <c r="A2291" s="211">
        <v>2288</v>
      </c>
      <c r="B2291" s="212" t="s">
        <v>6600</v>
      </c>
      <c r="C2291" s="213" t="s">
        <v>6600</v>
      </c>
      <c r="D2291" s="213" t="s">
        <v>6600</v>
      </c>
      <c r="E2291" s="213" t="s">
        <v>6600</v>
      </c>
      <c r="F2291" s="213" t="s">
        <v>6600</v>
      </c>
      <c r="G2291" s="214" t="s">
        <v>6600</v>
      </c>
      <c r="H2291" s="208" t="str">
        <f>IF(Input!F$4="GMH_OECC",J2291,IF(Input!F$4="GMH_XOEC",L2291,IF(Input!F$4="GMH_Korea",N2291,IF(Input!F$4="GMH_EU",P2291,IF(Input!F$4="Skysuper",#REF!,IF(Input!F$4="SkyII",#REF!,IF(Input!F$4="XO-8000",#REF!, "FALSE")))))))</f>
        <v>00</v>
      </c>
      <c r="I2291" s="209">
        <f>IF(Input!F$4="GMH_OECC",K2291,IF(Input!F$4="GMH_XOEC",M2291,IF(Input!F$4="GMH_Korea",O2291,IF(Input!F$4="GMH_EU",Q2291,IF(Input!F$4="Skysuper",#REF!,IF(Input!F$4="SkyII",#REF!,IF(Input!F$4="XO-8000",#REF!, "FALSE")))))))</f>
        <v>0</v>
      </c>
      <c r="J2291" s="210" t="s">
        <v>10359</v>
      </c>
      <c r="K2291" s="268">
        <v>0</v>
      </c>
      <c r="L2291" s="270" t="s">
        <v>10359</v>
      </c>
      <c r="M2291" s="270">
        <v>0</v>
      </c>
      <c r="N2291" s="270" t="s">
        <v>10359</v>
      </c>
      <c r="O2291" s="270">
        <v>0</v>
      </c>
      <c r="P2291" s="270" t="s">
        <v>10359</v>
      </c>
      <c r="Q2291" s="270">
        <v>0</v>
      </c>
      <c r="R2291" s="74"/>
      <c r="S2291" s="75" t="str">
        <f t="shared" si="165"/>
        <v>0000</v>
      </c>
      <c r="T2291" s="75" t="str">
        <f t="shared" si="166"/>
        <v>00000000000000000000000000000000</v>
      </c>
      <c r="V2291" s="197"/>
      <c r="W2291" s="75">
        <f t="shared" si="167"/>
        <v>0</v>
      </c>
      <c r="AE2291" s="479"/>
    </row>
    <row r="2292" spans="1:31" s="75" customFormat="1" ht="13.5" x14ac:dyDescent="0.2">
      <c r="A2292" s="211">
        <v>2289</v>
      </c>
      <c r="B2292" s="212" t="s">
        <v>6600</v>
      </c>
      <c r="C2292" s="213" t="s">
        <v>6600</v>
      </c>
      <c r="D2292" s="213" t="s">
        <v>6600</v>
      </c>
      <c r="E2292" s="213" t="s">
        <v>6600</v>
      </c>
      <c r="F2292" s="213" t="s">
        <v>6600</v>
      </c>
      <c r="G2292" s="214" t="s">
        <v>6600</v>
      </c>
      <c r="H2292" s="208" t="str">
        <f>IF(Input!F$4="GMH_OECC",J2292,IF(Input!F$4="GMH_XOEC",L2292,IF(Input!F$4="GMH_Korea",N2292,IF(Input!F$4="GMH_EU",P2292,IF(Input!F$4="Skysuper",#REF!,IF(Input!F$4="SkyII",#REF!,IF(Input!F$4="XO-8000",#REF!, "FALSE")))))))</f>
        <v>00</v>
      </c>
      <c r="I2292" s="209">
        <f>IF(Input!F$4="GMH_OECC",K2292,IF(Input!F$4="GMH_XOEC",M2292,IF(Input!F$4="GMH_Korea",O2292,IF(Input!F$4="GMH_EU",Q2292,IF(Input!F$4="Skysuper",#REF!,IF(Input!F$4="SkyII",#REF!,IF(Input!F$4="XO-8000",#REF!, "FALSE")))))))</f>
        <v>0</v>
      </c>
      <c r="J2292" s="210" t="s">
        <v>10359</v>
      </c>
      <c r="K2292" s="268">
        <v>0</v>
      </c>
      <c r="L2292" s="270" t="s">
        <v>10359</v>
      </c>
      <c r="M2292" s="270">
        <v>0</v>
      </c>
      <c r="N2292" s="270" t="s">
        <v>10359</v>
      </c>
      <c r="O2292" s="270">
        <v>0</v>
      </c>
      <c r="P2292" s="270" t="s">
        <v>10359</v>
      </c>
      <c r="Q2292" s="270">
        <v>0</v>
      </c>
      <c r="R2292" s="74"/>
      <c r="S2292" s="75" t="str">
        <f t="shared" ref="S2292:S2355" si="168">"0"&amp;DEC2HEX(2^(I2292-1))&amp;IF(LEN(DEC2HEX(H2292))=2,DEC2HEX(H2292),"0"&amp;DEC2HEX(H2292))</f>
        <v>0000</v>
      </c>
      <c r="T2292" s="75" t="str">
        <f t="shared" si="166"/>
        <v>00000000000000000000000000000000</v>
      </c>
      <c r="V2292" s="197"/>
      <c r="W2292" s="75">
        <f t="shared" si="167"/>
        <v>0</v>
      </c>
      <c r="AE2292" s="479"/>
    </row>
    <row r="2293" spans="1:31" s="75" customFormat="1" ht="13.5" x14ac:dyDescent="0.2">
      <c r="A2293" s="211">
        <v>2290</v>
      </c>
      <c r="B2293" s="212" t="s">
        <v>6600</v>
      </c>
      <c r="C2293" s="213" t="s">
        <v>6600</v>
      </c>
      <c r="D2293" s="213" t="s">
        <v>6600</v>
      </c>
      <c r="E2293" s="213" t="s">
        <v>6600</v>
      </c>
      <c r="F2293" s="213" t="s">
        <v>6600</v>
      </c>
      <c r="G2293" s="214" t="s">
        <v>6600</v>
      </c>
      <c r="H2293" s="208" t="str">
        <f>IF(Input!F$4="GMH_OECC",J2293,IF(Input!F$4="GMH_XOEC",L2293,IF(Input!F$4="GMH_Korea",N2293,IF(Input!F$4="GMH_EU",P2293,IF(Input!F$4="Skysuper",#REF!,IF(Input!F$4="SkyII",#REF!,IF(Input!F$4="XO-8000",#REF!, "FALSE")))))))</f>
        <v>00</v>
      </c>
      <c r="I2293" s="209">
        <f>IF(Input!F$4="GMH_OECC",K2293,IF(Input!F$4="GMH_XOEC",M2293,IF(Input!F$4="GMH_Korea",O2293,IF(Input!F$4="GMH_EU",Q2293,IF(Input!F$4="Skysuper",#REF!,IF(Input!F$4="SkyII",#REF!,IF(Input!F$4="XO-8000",#REF!, "FALSE")))))))</f>
        <v>0</v>
      </c>
      <c r="J2293" s="210" t="s">
        <v>10359</v>
      </c>
      <c r="K2293" s="268">
        <v>0</v>
      </c>
      <c r="L2293" s="270" t="s">
        <v>10359</v>
      </c>
      <c r="M2293" s="270">
        <v>0</v>
      </c>
      <c r="N2293" s="270" t="s">
        <v>10359</v>
      </c>
      <c r="O2293" s="270">
        <v>0</v>
      </c>
      <c r="P2293" s="270" t="s">
        <v>10359</v>
      </c>
      <c r="Q2293" s="270">
        <v>0</v>
      </c>
      <c r="R2293" s="74"/>
      <c r="S2293" s="75" t="str">
        <f t="shared" si="168"/>
        <v>0000</v>
      </c>
      <c r="T2293" s="75" t="str">
        <f t="shared" si="166"/>
        <v>00000000000000000000000000000000</v>
      </c>
      <c r="V2293" s="197"/>
      <c r="W2293" s="75">
        <f t="shared" si="167"/>
        <v>0</v>
      </c>
      <c r="AE2293" s="479"/>
    </row>
    <row r="2294" spans="1:31" s="75" customFormat="1" ht="13.5" x14ac:dyDescent="0.2">
      <c r="A2294" s="211">
        <v>2291</v>
      </c>
      <c r="B2294" s="212" t="s">
        <v>6600</v>
      </c>
      <c r="C2294" s="213" t="s">
        <v>6600</v>
      </c>
      <c r="D2294" s="213" t="s">
        <v>6600</v>
      </c>
      <c r="E2294" s="213" t="s">
        <v>6600</v>
      </c>
      <c r="F2294" s="213" t="s">
        <v>6600</v>
      </c>
      <c r="G2294" s="214" t="s">
        <v>6600</v>
      </c>
      <c r="H2294" s="208" t="str">
        <f>IF(Input!F$4="GMH_OECC",J2294,IF(Input!F$4="GMH_XOEC",L2294,IF(Input!F$4="GMH_Korea",N2294,IF(Input!F$4="GMH_EU",P2294,IF(Input!F$4="Skysuper",#REF!,IF(Input!F$4="SkyII",#REF!,IF(Input!F$4="XO-8000",#REF!, "FALSE")))))))</f>
        <v>00</v>
      </c>
      <c r="I2294" s="209">
        <f>IF(Input!F$4="GMH_OECC",K2294,IF(Input!F$4="GMH_XOEC",M2294,IF(Input!F$4="GMH_Korea",O2294,IF(Input!F$4="GMH_EU",Q2294,IF(Input!F$4="Skysuper",#REF!,IF(Input!F$4="SkyII",#REF!,IF(Input!F$4="XO-8000",#REF!, "FALSE")))))))</f>
        <v>0</v>
      </c>
      <c r="J2294" s="210" t="s">
        <v>10359</v>
      </c>
      <c r="K2294" s="268">
        <v>0</v>
      </c>
      <c r="L2294" s="270" t="s">
        <v>10359</v>
      </c>
      <c r="M2294" s="270">
        <v>0</v>
      </c>
      <c r="N2294" s="270" t="s">
        <v>10359</v>
      </c>
      <c r="O2294" s="270">
        <v>0</v>
      </c>
      <c r="P2294" s="270" t="s">
        <v>10359</v>
      </c>
      <c r="Q2294" s="270">
        <v>0</v>
      </c>
      <c r="R2294" s="74"/>
      <c r="S2294" s="75" t="str">
        <f t="shared" si="168"/>
        <v>0000</v>
      </c>
      <c r="T2294" s="75" t="str">
        <f t="shared" si="166"/>
        <v>00000000000000000000000000000000</v>
      </c>
      <c r="V2294" s="197"/>
      <c r="W2294" s="75">
        <f t="shared" si="167"/>
        <v>0</v>
      </c>
      <c r="AE2294" s="479"/>
    </row>
    <row r="2295" spans="1:31" s="75" customFormat="1" ht="13.5" x14ac:dyDescent="0.2">
      <c r="A2295" s="211">
        <v>2292</v>
      </c>
      <c r="B2295" s="212" t="s">
        <v>6600</v>
      </c>
      <c r="C2295" s="213" t="s">
        <v>6600</v>
      </c>
      <c r="D2295" s="213" t="s">
        <v>6600</v>
      </c>
      <c r="E2295" s="213" t="s">
        <v>6600</v>
      </c>
      <c r="F2295" s="213" t="s">
        <v>6600</v>
      </c>
      <c r="G2295" s="214" t="s">
        <v>6600</v>
      </c>
      <c r="H2295" s="208" t="str">
        <f>IF(Input!F$4="GMH_OECC",J2295,IF(Input!F$4="GMH_XOEC",L2295,IF(Input!F$4="GMH_Korea",N2295,IF(Input!F$4="GMH_EU",P2295,IF(Input!F$4="Skysuper",#REF!,IF(Input!F$4="SkyII",#REF!,IF(Input!F$4="XO-8000",#REF!, "FALSE")))))))</f>
        <v>00</v>
      </c>
      <c r="I2295" s="209">
        <f>IF(Input!F$4="GMH_OECC",K2295,IF(Input!F$4="GMH_XOEC",M2295,IF(Input!F$4="GMH_Korea",O2295,IF(Input!F$4="GMH_EU",Q2295,IF(Input!F$4="Skysuper",#REF!,IF(Input!F$4="SkyII",#REF!,IF(Input!F$4="XO-8000",#REF!, "FALSE")))))))</f>
        <v>0</v>
      </c>
      <c r="J2295" s="210" t="s">
        <v>10359</v>
      </c>
      <c r="K2295" s="268">
        <v>0</v>
      </c>
      <c r="L2295" s="270" t="s">
        <v>10359</v>
      </c>
      <c r="M2295" s="270">
        <v>0</v>
      </c>
      <c r="N2295" s="270" t="s">
        <v>10359</v>
      </c>
      <c r="O2295" s="270">
        <v>0</v>
      </c>
      <c r="P2295" s="270" t="s">
        <v>10359</v>
      </c>
      <c r="Q2295" s="270">
        <v>0</v>
      </c>
      <c r="R2295" s="74"/>
      <c r="S2295" s="75" t="str">
        <f t="shared" si="168"/>
        <v>0000</v>
      </c>
      <c r="T2295" s="75" t="str">
        <f t="shared" si="166"/>
        <v>00000000000000000000000000000000</v>
      </c>
      <c r="V2295" s="197"/>
      <c r="W2295" s="75">
        <f t="shared" si="167"/>
        <v>0</v>
      </c>
      <c r="AE2295" s="479"/>
    </row>
    <row r="2296" spans="1:31" s="75" customFormat="1" ht="13.5" x14ac:dyDescent="0.2">
      <c r="A2296" s="211">
        <v>2293</v>
      </c>
      <c r="B2296" s="212" t="s">
        <v>6600</v>
      </c>
      <c r="C2296" s="213" t="s">
        <v>6600</v>
      </c>
      <c r="D2296" s="213" t="s">
        <v>6600</v>
      </c>
      <c r="E2296" s="213" t="s">
        <v>6600</v>
      </c>
      <c r="F2296" s="213" t="s">
        <v>6600</v>
      </c>
      <c r="G2296" s="214" t="s">
        <v>6600</v>
      </c>
      <c r="H2296" s="208" t="str">
        <f>IF(Input!F$4="GMH_OECC",J2296,IF(Input!F$4="GMH_XOEC",L2296,IF(Input!F$4="GMH_Korea",N2296,IF(Input!F$4="GMH_EU",P2296,IF(Input!F$4="Skysuper",#REF!,IF(Input!F$4="SkyII",#REF!,IF(Input!F$4="XO-8000",#REF!, "FALSE")))))))</f>
        <v>00</v>
      </c>
      <c r="I2296" s="209">
        <f>IF(Input!F$4="GMH_OECC",K2296,IF(Input!F$4="GMH_XOEC",M2296,IF(Input!F$4="GMH_Korea",O2296,IF(Input!F$4="GMH_EU",Q2296,IF(Input!F$4="Skysuper",#REF!,IF(Input!F$4="SkyII",#REF!,IF(Input!F$4="XO-8000",#REF!, "FALSE")))))))</f>
        <v>0</v>
      </c>
      <c r="J2296" s="210" t="s">
        <v>10359</v>
      </c>
      <c r="K2296" s="268">
        <v>0</v>
      </c>
      <c r="L2296" s="270" t="s">
        <v>10359</v>
      </c>
      <c r="M2296" s="270">
        <v>0</v>
      </c>
      <c r="N2296" s="270" t="s">
        <v>10359</v>
      </c>
      <c r="O2296" s="270">
        <v>0</v>
      </c>
      <c r="P2296" s="270" t="s">
        <v>10359</v>
      </c>
      <c r="Q2296" s="270">
        <v>0</v>
      </c>
      <c r="R2296" s="74"/>
      <c r="S2296" s="75" t="str">
        <f t="shared" si="168"/>
        <v>0000</v>
      </c>
      <c r="T2296" s="75" t="str">
        <f t="shared" si="166"/>
        <v>00000000000000000000000000000000</v>
      </c>
      <c r="V2296" s="197"/>
      <c r="W2296" s="75">
        <f t="shared" si="167"/>
        <v>0</v>
      </c>
      <c r="AE2296" s="479"/>
    </row>
    <row r="2297" spans="1:31" s="75" customFormat="1" ht="13.5" x14ac:dyDescent="0.2">
      <c r="A2297" s="211">
        <v>2294</v>
      </c>
      <c r="B2297" s="212" t="s">
        <v>6600</v>
      </c>
      <c r="C2297" s="213" t="s">
        <v>6600</v>
      </c>
      <c r="D2297" s="213" t="s">
        <v>6600</v>
      </c>
      <c r="E2297" s="213" t="s">
        <v>6600</v>
      </c>
      <c r="F2297" s="213" t="s">
        <v>6600</v>
      </c>
      <c r="G2297" s="214" t="s">
        <v>6600</v>
      </c>
      <c r="H2297" s="208" t="str">
        <f>IF(Input!F$4="GMH_OECC",J2297,IF(Input!F$4="GMH_XOEC",L2297,IF(Input!F$4="GMH_Korea",N2297,IF(Input!F$4="GMH_EU",P2297,IF(Input!F$4="Skysuper",#REF!,IF(Input!F$4="SkyII",#REF!,IF(Input!F$4="XO-8000",#REF!, "FALSE")))))))</f>
        <v>00</v>
      </c>
      <c r="I2297" s="209">
        <f>IF(Input!F$4="GMH_OECC",K2297,IF(Input!F$4="GMH_XOEC",M2297,IF(Input!F$4="GMH_Korea",O2297,IF(Input!F$4="GMH_EU",Q2297,IF(Input!F$4="Skysuper",#REF!,IF(Input!F$4="SkyII",#REF!,IF(Input!F$4="XO-8000",#REF!, "FALSE")))))))</f>
        <v>0</v>
      </c>
      <c r="J2297" s="210" t="s">
        <v>10359</v>
      </c>
      <c r="K2297" s="268">
        <v>0</v>
      </c>
      <c r="L2297" s="270" t="s">
        <v>10359</v>
      </c>
      <c r="M2297" s="270">
        <v>0</v>
      </c>
      <c r="N2297" s="270" t="s">
        <v>10359</v>
      </c>
      <c r="O2297" s="270">
        <v>0</v>
      </c>
      <c r="P2297" s="270" t="s">
        <v>10359</v>
      </c>
      <c r="Q2297" s="270">
        <v>0</v>
      </c>
      <c r="R2297" s="74"/>
      <c r="S2297" s="75" t="str">
        <f t="shared" si="168"/>
        <v>0000</v>
      </c>
      <c r="T2297" s="75" t="str">
        <f t="shared" si="166"/>
        <v>00000000000000000000000000000000</v>
      </c>
      <c r="V2297" s="197"/>
      <c r="W2297" s="75">
        <f t="shared" si="167"/>
        <v>0</v>
      </c>
      <c r="AE2297" s="479"/>
    </row>
    <row r="2298" spans="1:31" s="75" customFormat="1" ht="13.5" x14ac:dyDescent="0.2">
      <c r="A2298" s="211">
        <v>2295</v>
      </c>
      <c r="B2298" s="212" t="s">
        <v>6600</v>
      </c>
      <c r="C2298" s="213" t="s">
        <v>6600</v>
      </c>
      <c r="D2298" s="213" t="s">
        <v>6600</v>
      </c>
      <c r="E2298" s="213" t="s">
        <v>6600</v>
      </c>
      <c r="F2298" s="213" t="s">
        <v>6600</v>
      </c>
      <c r="G2298" s="214" t="s">
        <v>6600</v>
      </c>
      <c r="H2298" s="208" t="str">
        <f>IF(Input!F$4="GMH_OECC",J2298,IF(Input!F$4="GMH_XOEC",L2298,IF(Input!F$4="GMH_Korea",N2298,IF(Input!F$4="GMH_EU",P2298,IF(Input!F$4="Skysuper",#REF!,IF(Input!F$4="SkyII",#REF!,IF(Input!F$4="XO-8000",#REF!, "FALSE")))))))</f>
        <v>00</v>
      </c>
      <c r="I2298" s="209">
        <f>IF(Input!F$4="GMH_OECC",K2298,IF(Input!F$4="GMH_XOEC",M2298,IF(Input!F$4="GMH_Korea",O2298,IF(Input!F$4="GMH_EU",Q2298,IF(Input!F$4="Skysuper",#REF!,IF(Input!F$4="SkyII",#REF!,IF(Input!F$4="XO-8000",#REF!, "FALSE")))))))</f>
        <v>0</v>
      </c>
      <c r="J2298" s="210" t="s">
        <v>10359</v>
      </c>
      <c r="K2298" s="268">
        <v>0</v>
      </c>
      <c r="L2298" s="270" t="s">
        <v>10359</v>
      </c>
      <c r="M2298" s="270">
        <v>0</v>
      </c>
      <c r="N2298" s="270" t="s">
        <v>10359</v>
      </c>
      <c r="O2298" s="270">
        <v>0</v>
      </c>
      <c r="P2298" s="270" t="s">
        <v>10359</v>
      </c>
      <c r="Q2298" s="270">
        <v>0</v>
      </c>
      <c r="R2298" s="74"/>
      <c r="S2298" s="75" t="str">
        <f t="shared" si="168"/>
        <v>0000</v>
      </c>
      <c r="T2298" s="75" t="str">
        <f t="shared" si="166"/>
        <v>00000000000000000000000000000000</v>
      </c>
      <c r="V2298" s="197"/>
      <c r="W2298" s="75">
        <f t="shared" si="167"/>
        <v>0</v>
      </c>
      <c r="AE2298" s="479"/>
    </row>
    <row r="2299" spans="1:31" s="75" customFormat="1" ht="13.5" x14ac:dyDescent="0.2">
      <c r="A2299" s="211">
        <v>2296</v>
      </c>
      <c r="B2299" s="212" t="s">
        <v>6600</v>
      </c>
      <c r="C2299" s="213" t="s">
        <v>6600</v>
      </c>
      <c r="D2299" s="213" t="s">
        <v>6600</v>
      </c>
      <c r="E2299" s="213" t="s">
        <v>6600</v>
      </c>
      <c r="F2299" s="213" t="s">
        <v>6600</v>
      </c>
      <c r="G2299" s="214" t="s">
        <v>6600</v>
      </c>
      <c r="H2299" s="208" t="str">
        <f>IF(Input!F$4="GMH_OECC",J2299,IF(Input!F$4="GMH_XOEC",L2299,IF(Input!F$4="GMH_Korea",N2299,IF(Input!F$4="GMH_EU",P2299,IF(Input!F$4="Skysuper",#REF!,IF(Input!F$4="SkyII",#REF!,IF(Input!F$4="XO-8000",#REF!, "FALSE")))))))</f>
        <v>00</v>
      </c>
      <c r="I2299" s="209">
        <f>IF(Input!F$4="GMH_OECC",K2299,IF(Input!F$4="GMH_XOEC",M2299,IF(Input!F$4="GMH_Korea",O2299,IF(Input!F$4="GMH_EU",Q2299,IF(Input!F$4="Skysuper",#REF!,IF(Input!F$4="SkyII",#REF!,IF(Input!F$4="XO-8000",#REF!, "FALSE")))))))</f>
        <v>0</v>
      </c>
      <c r="J2299" s="210" t="s">
        <v>10359</v>
      </c>
      <c r="K2299" s="268">
        <v>0</v>
      </c>
      <c r="L2299" s="270" t="s">
        <v>10359</v>
      </c>
      <c r="M2299" s="270">
        <v>0</v>
      </c>
      <c r="N2299" s="270" t="s">
        <v>10359</v>
      </c>
      <c r="O2299" s="270">
        <v>0</v>
      </c>
      <c r="P2299" s="270" t="s">
        <v>10359</v>
      </c>
      <c r="Q2299" s="270">
        <v>0</v>
      </c>
      <c r="R2299" s="74"/>
      <c r="S2299" s="75" t="str">
        <f t="shared" si="168"/>
        <v>0000</v>
      </c>
      <c r="T2299" s="75" t="str">
        <f t="shared" si="166"/>
        <v>00000000000000000000000000000000</v>
      </c>
      <c r="V2299" s="197"/>
      <c r="W2299" s="75">
        <f t="shared" si="167"/>
        <v>0</v>
      </c>
      <c r="AE2299" s="479"/>
    </row>
    <row r="2300" spans="1:31" s="75" customFormat="1" ht="13.5" x14ac:dyDescent="0.2">
      <c r="A2300" s="211">
        <v>2297</v>
      </c>
      <c r="B2300" s="212" t="s">
        <v>6600</v>
      </c>
      <c r="C2300" s="213" t="s">
        <v>6600</v>
      </c>
      <c r="D2300" s="213" t="s">
        <v>6600</v>
      </c>
      <c r="E2300" s="213" t="s">
        <v>6600</v>
      </c>
      <c r="F2300" s="213" t="s">
        <v>6600</v>
      </c>
      <c r="G2300" s="214" t="s">
        <v>6600</v>
      </c>
      <c r="H2300" s="208" t="str">
        <f>IF(Input!F$4="GMH_OECC",J2300,IF(Input!F$4="GMH_XOEC",L2300,IF(Input!F$4="GMH_Korea",N2300,IF(Input!F$4="GMH_EU",P2300,IF(Input!F$4="Skysuper",#REF!,IF(Input!F$4="SkyII",#REF!,IF(Input!F$4="XO-8000",#REF!, "FALSE")))))))</f>
        <v>00</v>
      </c>
      <c r="I2300" s="209">
        <f>IF(Input!F$4="GMH_OECC",K2300,IF(Input!F$4="GMH_XOEC",M2300,IF(Input!F$4="GMH_Korea",O2300,IF(Input!F$4="GMH_EU",Q2300,IF(Input!F$4="Skysuper",#REF!,IF(Input!F$4="SkyII",#REF!,IF(Input!F$4="XO-8000",#REF!, "FALSE")))))))</f>
        <v>0</v>
      </c>
      <c r="J2300" s="210" t="s">
        <v>10359</v>
      </c>
      <c r="K2300" s="268">
        <v>0</v>
      </c>
      <c r="L2300" s="270" t="s">
        <v>10359</v>
      </c>
      <c r="M2300" s="270">
        <v>0</v>
      </c>
      <c r="N2300" s="270" t="s">
        <v>10359</v>
      </c>
      <c r="O2300" s="270">
        <v>0</v>
      </c>
      <c r="P2300" s="270" t="s">
        <v>10359</v>
      </c>
      <c r="Q2300" s="270">
        <v>0</v>
      </c>
      <c r="R2300" s="74"/>
      <c r="S2300" s="75" t="str">
        <f t="shared" si="168"/>
        <v>0000</v>
      </c>
      <c r="T2300" s="75" t="str">
        <f t="shared" si="166"/>
        <v>00000000000000000000000000000000</v>
      </c>
      <c r="V2300" s="197"/>
      <c r="W2300" s="75">
        <f t="shared" si="167"/>
        <v>0</v>
      </c>
      <c r="AE2300" s="479"/>
    </row>
    <row r="2301" spans="1:31" s="75" customFormat="1" ht="13.5" x14ac:dyDescent="0.2">
      <c r="A2301" s="211">
        <v>2298</v>
      </c>
      <c r="B2301" s="212" t="s">
        <v>6600</v>
      </c>
      <c r="C2301" s="213" t="s">
        <v>6600</v>
      </c>
      <c r="D2301" s="213" t="s">
        <v>6600</v>
      </c>
      <c r="E2301" s="213" t="s">
        <v>6600</v>
      </c>
      <c r="F2301" s="213" t="s">
        <v>6600</v>
      </c>
      <c r="G2301" s="214" t="s">
        <v>6600</v>
      </c>
      <c r="H2301" s="208" t="str">
        <f>IF(Input!F$4="GMH_OECC",J2301,IF(Input!F$4="GMH_XOEC",L2301,IF(Input!F$4="GMH_Korea",N2301,IF(Input!F$4="GMH_EU",P2301,IF(Input!F$4="Skysuper",#REF!,IF(Input!F$4="SkyII",#REF!,IF(Input!F$4="XO-8000",#REF!, "FALSE")))))))</f>
        <v>00</v>
      </c>
      <c r="I2301" s="209">
        <f>IF(Input!F$4="GMH_OECC",K2301,IF(Input!F$4="GMH_XOEC",M2301,IF(Input!F$4="GMH_Korea",O2301,IF(Input!F$4="GMH_EU",Q2301,IF(Input!F$4="Skysuper",#REF!,IF(Input!F$4="SkyII",#REF!,IF(Input!F$4="XO-8000",#REF!, "FALSE")))))))</f>
        <v>0</v>
      </c>
      <c r="J2301" s="210" t="s">
        <v>10359</v>
      </c>
      <c r="K2301" s="268">
        <v>0</v>
      </c>
      <c r="L2301" s="270" t="s">
        <v>10359</v>
      </c>
      <c r="M2301" s="270">
        <v>0</v>
      </c>
      <c r="N2301" s="270" t="s">
        <v>10359</v>
      </c>
      <c r="O2301" s="270">
        <v>0</v>
      </c>
      <c r="P2301" s="270" t="s">
        <v>10359</v>
      </c>
      <c r="Q2301" s="270">
        <v>0</v>
      </c>
      <c r="R2301" s="74"/>
      <c r="S2301" s="75" t="str">
        <f t="shared" si="168"/>
        <v>0000</v>
      </c>
      <c r="T2301" s="75" t="str">
        <f t="shared" si="166"/>
        <v>00000000000000000000000000000000</v>
      </c>
      <c r="V2301" s="197"/>
      <c r="W2301" s="75">
        <f t="shared" si="167"/>
        <v>0</v>
      </c>
      <c r="AE2301" s="479"/>
    </row>
    <row r="2302" spans="1:31" s="75" customFormat="1" ht="13.5" x14ac:dyDescent="0.2">
      <c r="A2302" s="211">
        <v>2299</v>
      </c>
      <c r="B2302" s="212" t="s">
        <v>6600</v>
      </c>
      <c r="C2302" s="213" t="s">
        <v>6600</v>
      </c>
      <c r="D2302" s="213" t="s">
        <v>6600</v>
      </c>
      <c r="E2302" s="213" t="s">
        <v>6600</v>
      </c>
      <c r="F2302" s="213" t="s">
        <v>6600</v>
      </c>
      <c r="G2302" s="214" t="s">
        <v>6600</v>
      </c>
      <c r="H2302" s="208" t="str">
        <f>IF(Input!F$4="GMH_OECC",J2302,IF(Input!F$4="GMH_XOEC",L2302,IF(Input!F$4="GMH_Korea",N2302,IF(Input!F$4="GMH_EU",P2302,IF(Input!F$4="Skysuper",#REF!,IF(Input!F$4="SkyII",#REF!,IF(Input!F$4="XO-8000",#REF!, "FALSE")))))))</f>
        <v>00</v>
      </c>
      <c r="I2302" s="209">
        <f>IF(Input!F$4="GMH_OECC",K2302,IF(Input!F$4="GMH_XOEC",M2302,IF(Input!F$4="GMH_Korea",O2302,IF(Input!F$4="GMH_EU",Q2302,IF(Input!F$4="Skysuper",#REF!,IF(Input!F$4="SkyII",#REF!,IF(Input!F$4="XO-8000",#REF!, "FALSE")))))))</f>
        <v>0</v>
      </c>
      <c r="J2302" s="210" t="s">
        <v>10359</v>
      </c>
      <c r="K2302" s="268">
        <v>0</v>
      </c>
      <c r="L2302" s="270" t="s">
        <v>10359</v>
      </c>
      <c r="M2302" s="270">
        <v>0</v>
      </c>
      <c r="N2302" s="270" t="s">
        <v>10359</v>
      </c>
      <c r="O2302" s="270">
        <v>0</v>
      </c>
      <c r="P2302" s="270" t="s">
        <v>10359</v>
      </c>
      <c r="Q2302" s="270">
        <v>0</v>
      </c>
      <c r="R2302" s="74"/>
      <c r="S2302" s="75" t="str">
        <f t="shared" si="168"/>
        <v>0000</v>
      </c>
      <c r="T2302" s="75" t="str">
        <f t="shared" si="166"/>
        <v>00000000000000000000000000000000</v>
      </c>
      <c r="V2302" s="197"/>
      <c r="W2302" s="75">
        <f t="shared" si="167"/>
        <v>0</v>
      </c>
      <c r="AE2302" s="479"/>
    </row>
    <row r="2303" spans="1:31" s="75" customFormat="1" ht="13.5" x14ac:dyDescent="0.2">
      <c r="A2303" s="211">
        <v>2300</v>
      </c>
      <c r="B2303" s="212" t="s">
        <v>6600</v>
      </c>
      <c r="C2303" s="213" t="s">
        <v>6600</v>
      </c>
      <c r="D2303" s="213" t="s">
        <v>6600</v>
      </c>
      <c r="E2303" s="213" t="s">
        <v>6600</v>
      </c>
      <c r="F2303" s="213" t="s">
        <v>6600</v>
      </c>
      <c r="G2303" s="214" t="s">
        <v>6600</v>
      </c>
      <c r="H2303" s="208" t="str">
        <f>IF(Input!F$4="GMH_OECC",J2303,IF(Input!F$4="GMH_XOEC",L2303,IF(Input!F$4="GMH_Korea",N2303,IF(Input!F$4="GMH_EU",P2303,IF(Input!F$4="Skysuper",#REF!,IF(Input!F$4="SkyII",#REF!,IF(Input!F$4="XO-8000",#REF!, "FALSE")))))))</f>
        <v>00</v>
      </c>
      <c r="I2303" s="209">
        <f>IF(Input!F$4="GMH_OECC",K2303,IF(Input!F$4="GMH_XOEC",M2303,IF(Input!F$4="GMH_Korea",O2303,IF(Input!F$4="GMH_EU",Q2303,IF(Input!F$4="Skysuper",#REF!,IF(Input!F$4="SkyII",#REF!,IF(Input!F$4="XO-8000",#REF!, "FALSE")))))))</f>
        <v>0</v>
      </c>
      <c r="J2303" s="210" t="s">
        <v>10359</v>
      </c>
      <c r="K2303" s="268">
        <v>0</v>
      </c>
      <c r="L2303" s="270" t="s">
        <v>10359</v>
      </c>
      <c r="M2303" s="270">
        <v>0</v>
      </c>
      <c r="N2303" s="270" t="s">
        <v>10359</v>
      </c>
      <c r="O2303" s="270">
        <v>0</v>
      </c>
      <c r="P2303" s="270" t="s">
        <v>10359</v>
      </c>
      <c r="Q2303" s="270">
        <v>0</v>
      </c>
      <c r="R2303" s="74"/>
      <c r="S2303" s="75" t="str">
        <f t="shared" si="168"/>
        <v>0000</v>
      </c>
      <c r="T2303" s="75" t="str">
        <f t="shared" si="166"/>
        <v>00000000000000000000000000000000</v>
      </c>
      <c r="V2303" s="197"/>
      <c r="W2303" s="75">
        <f t="shared" si="167"/>
        <v>0</v>
      </c>
      <c r="AE2303" s="479"/>
    </row>
    <row r="2304" spans="1:31" s="75" customFormat="1" ht="13.5" x14ac:dyDescent="0.2">
      <c r="A2304" s="211">
        <v>2301</v>
      </c>
      <c r="B2304" s="212" t="s">
        <v>6600</v>
      </c>
      <c r="C2304" s="213" t="s">
        <v>6600</v>
      </c>
      <c r="D2304" s="213" t="s">
        <v>6600</v>
      </c>
      <c r="E2304" s="213" t="s">
        <v>6600</v>
      </c>
      <c r="F2304" s="213" t="s">
        <v>6600</v>
      </c>
      <c r="G2304" s="214" t="s">
        <v>6600</v>
      </c>
      <c r="H2304" s="208" t="str">
        <f>IF(Input!F$4="GMH_OECC",J2304,IF(Input!F$4="GMH_XOEC",L2304,IF(Input!F$4="GMH_Korea",N2304,IF(Input!F$4="GMH_EU",P2304,IF(Input!F$4="Skysuper",#REF!,IF(Input!F$4="SkyII",#REF!,IF(Input!F$4="XO-8000",#REF!, "FALSE")))))))</f>
        <v>00</v>
      </c>
      <c r="I2304" s="209">
        <f>IF(Input!F$4="GMH_OECC",K2304,IF(Input!F$4="GMH_XOEC",M2304,IF(Input!F$4="GMH_Korea",O2304,IF(Input!F$4="GMH_EU",Q2304,IF(Input!F$4="Skysuper",#REF!,IF(Input!F$4="SkyII",#REF!,IF(Input!F$4="XO-8000",#REF!, "FALSE")))))))</f>
        <v>0</v>
      </c>
      <c r="J2304" s="210" t="s">
        <v>10359</v>
      </c>
      <c r="K2304" s="268">
        <v>0</v>
      </c>
      <c r="L2304" s="270" t="s">
        <v>10359</v>
      </c>
      <c r="M2304" s="270">
        <v>0</v>
      </c>
      <c r="N2304" s="270" t="s">
        <v>10359</v>
      </c>
      <c r="O2304" s="270">
        <v>0</v>
      </c>
      <c r="P2304" s="270" t="s">
        <v>10359</v>
      </c>
      <c r="Q2304" s="270">
        <v>0</v>
      </c>
      <c r="R2304" s="74"/>
      <c r="S2304" s="75" t="str">
        <f t="shared" si="168"/>
        <v>0000</v>
      </c>
      <c r="T2304" s="75" t="str">
        <f t="shared" si="166"/>
        <v>00000000000000000000000000000000</v>
      </c>
      <c r="V2304" s="197"/>
      <c r="W2304" s="75">
        <f t="shared" si="167"/>
        <v>0</v>
      </c>
      <c r="AE2304" s="479"/>
    </row>
    <row r="2305" spans="1:31" s="75" customFormat="1" ht="13.5" x14ac:dyDescent="0.2">
      <c r="A2305" s="211">
        <v>2302</v>
      </c>
      <c r="B2305" s="212" t="s">
        <v>6600</v>
      </c>
      <c r="C2305" s="213" t="s">
        <v>6600</v>
      </c>
      <c r="D2305" s="213" t="s">
        <v>6600</v>
      </c>
      <c r="E2305" s="213" t="s">
        <v>6600</v>
      </c>
      <c r="F2305" s="213" t="s">
        <v>6600</v>
      </c>
      <c r="G2305" s="214" t="s">
        <v>6600</v>
      </c>
      <c r="H2305" s="208" t="str">
        <f>IF(Input!F$4="GMH_OECC",J2305,IF(Input!F$4="GMH_XOEC",L2305,IF(Input!F$4="GMH_Korea",N2305,IF(Input!F$4="GMH_EU",P2305,IF(Input!F$4="Skysuper",#REF!,IF(Input!F$4="SkyII",#REF!,IF(Input!F$4="XO-8000",#REF!, "FALSE")))))))</f>
        <v>00</v>
      </c>
      <c r="I2305" s="209">
        <f>IF(Input!F$4="GMH_OECC",K2305,IF(Input!F$4="GMH_XOEC",M2305,IF(Input!F$4="GMH_Korea",O2305,IF(Input!F$4="GMH_EU",Q2305,IF(Input!F$4="Skysuper",#REF!,IF(Input!F$4="SkyII",#REF!,IF(Input!F$4="XO-8000",#REF!, "FALSE")))))))</f>
        <v>0</v>
      </c>
      <c r="J2305" s="210" t="s">
        <v>10359</v>
      </c>
      <c r="K2305" s="268">
        <v>0</v>
      </c>
      <c r="L2305" s="270" t="s">
        <v>10359</v>
      </c>
      <c r="M2305" s="270">
        <v>0</v>
      </c>
      <c r="N2305" s="270" t="s">
        <v>10359</v>
      </c>
      <c r="O2305" s="270">
        <v>0</v>
      </c>
      <c r="P2305" s="270" t="s">
        <v>10359</v>
      </c>
      <c r="Q2305" s="270">
        <v>0</v>
      </c>
      <c r="R2305" s="74"/>
      <c r="S2305" s="75" t="str">
        <f t="shared" si="168"/>
        <v>0000</v>
      </c>
      <c r="T2305" s="75" t="str">
        <f t="shared" si="166"/>
        <v>00000000000000000000000000000000</v>
      </c>
      <c r="V2305" s="197"/>
      <c r="W2305" s="75">
        <f t="shared" si="167"/>
        <v>0</v>
      </c>
      <c r="AE2305" s="479"/>
    </row>
    <row r="2306" spans="1:31" s="75" customFormat="1" ht="13.5" x14ac:dyDescent="0.2">
      <c r="A2306" s="211">
        <v>2303</v>
      </c>
      <c r="B2306" s="212" t="s">
        <v>6600</v>
      </c>
      <c r="C2306" s="213" t="s">
        <v>6600</v>
      </c>
      <c r="D2306" s="213" t="s">
        <v>6600</v>
      </c>
      <c r="E2306" s="213" t="s">
        <v>6600</v>
      </c>
      <c r="F2306" s="213" t="s">
        <v>6600</v>
      </c>
      <c r="G2306" s="214" t="s">
        <v>6600</v>
      </c>
      <c r="H2306" s="208" t="str">
        <f>IF(Input!F$4="GMH_OECC",J2306,IF(Input!F$4="GMH_XOEC",L2306,IF(Input!F$4="GMH_Korea",N2306,IF(Input!F$4="GMH_EU",P2306,IF(Input!F$4="Skysuper",#REF!,IF(Input!F$4="SkyII",#REF!,IF(Input!F$4="XO-8000",#REF!, "FALSE")))))))</f>
        <v>00</v>
      </c>
      <c r="I2306" s="209">
        <f>IF(Input!F$4="GMH_OECC",K2306,IF(Input!F$4="GMH_XOEC",M2306,IF(Input!F$4="GMH_Korea",O2306,IF(Input!F$4="GMH_EU",Q2306,IF(Input!F$4="Skysuper",#REF!,IF(Input!F$4="SkyII",#REF!,IF(Input!F$4="XO-8000",#REF!, "FALSE")))))))</f>
        <v>0</v>
      </c>
      <c r="J2306" s="210" t="s">
        <v>10359</v>
      </c>
      <c r="K2306" s="268">
        <v>0</v>
      </c>
      <c r="L2306" s="270" t="s">
        <v>10359</v>
      </c>
      <c r="M2306" s="270">
        <v>0</v>
      </c>
      <c r="N2306" s="270" t="s">
        <v>10359</v>
      </c>
      <c r="O2306" s="270">
        <v>0</v>
      </c>
      <c r="P2306" s="270" t="s">
        <v>10359</v>
      </c>
      <c r="Q2306" s="270">
        <v>0</v>
      </c>
      <c r="R2306" s="74"/>
      <c r="S2306" s="75" t="str">
        <f t="shared" si="168"/>
        <v>0000</v>
      </c>
      <c r="T2306" s="75" t="str">
        <f t="shared" si="166"/>
        <v>00000000000000000000000000000000</v>
      </c>
      <c r="V2306" s="197"/>
      <c r="W2306" s="75">
        <f t="shared" si="167"/>
        <v>0</v>
      </c>
      <c r="AE2306" s="479"/>
    </row>
    <row r="2307" spans="1:31" s="75" customFormat="1" ht="13.5" x14ac:dyDescent="0.2">
      <c r="A2307" s="211">
        <v>2304</v>
      </c>
      <c r="B2307" s="212" t="s">
        <v>6600</v>
      </c>
      <c r="C2307" s="213" t="s">
        <v>6600</v>
      </c>
      <c r="D2307" s="213" t="s">
        <v>6600</v>
      </c>
      <c r="E2307" s="213" t="s">
        <v>6600</v>
      </c>
      <c r="F2307" s="213" t="s">
        <v>6600</v>
      </c>
      <c r="G2307" s="214" t="s">
        <v>6600</v>
      </c>
      <c r="H2307" s="208" t="str">
        <f>IF(Input!F$4="GMH_OECC",J2307,IF(Input!F$4="GMH_XOEC",L2307,IF(Input!F$4="GMH_Korea",N2307,IF(Input!F$4="GMH_EU",P2307,IF(Input!F$4="Skysuper",#REF!,IF(Input!F$4="SkyII",#REF!,IF(Input!F$4="XO-8000",#REF!, "FALSE")))))))</f>
        <v>00</v>
      </c>
      <c r="I2307" s="209">
        <f>IF(Input!F$4="GMH_OECC",K2307,IF(Input!F$4="GMH_XOEC",M2307,IF(Input!F$4="GMH_Korea",O2307,IF(Input!F$4="GMH_EU",Q2307,IF(Input!F$4="Skysuper",#REF!,IF(Input!F$4="SkyII",#REF!,IF(Input!F$4="XO-8000",#REF!, "FALSE")))))))</f>
        <v>0</v>
      </c>
      <c r="J2307" s="210" t="s">
        <v>10359</v>
      </c>
      <c r="K2307" s="268">
        <v>0</v>
      </c>
      <c r="L2307" s="270" t="s">
        <v>10359</v>
      </c>
      <c r="M2307" s="270">
        <v>0</v>
      </c>
      <c r="N2307" s="270" t="s">
        <v>10359</v>
      </c>
      <c r="O2307" s="270">
        <v>0</v>
      </c>
      <c r="P2307" s="270" t="s">
        <v>10359</v>
      </c>
      <c r="Q2307" s="270">
        <v>0</v>
      </c>
      <c r="R2307" s="74"/>
      <c r="S2307" s="75" t="str">
        <f t="shared" si="168"/>
        <v>0000</v>
      </c>
      <c r="T2307" s="75" t="str">
        <f t="shared" si="166"/>
        <v>00000000000000000000000000000000</v>
      </c>
      <c r="V2307" s="197"/>
      <c r="W2307" s="75">
        <f t="shared" si="167"/>
        <v>0</v>
      </c>
      <c r="AE2307" s="479"/>
    </row>
    <row r="2308" spans="1:31" s="75" customFormat="1" ht="13.5" x14ac:dyDescent="0.2">
      <c r="A2308" s="211">
        <v>2305</v>
      </c>
      <c r="B2308" s="212" t="s">
        <v>6600</v>
      </c>
      <c r="C2308" s="213" t="s">
        <v>6600</v>
      </c>
      <c r="D2308" s="213" t="s">
        <v>6600</v>
      </c>
      <c r="E2308" s="213" t="s">
        <v>6600</v>
      </c>
      <c r="F2308" s="213" t="s">
        <v>6600</v>
      </c>
      <c r="G2308" s="214" t="s">
        <v>6600</v>
      </c>
      <c r="H2308" s="208" t="str">
        <f>IF(Input!F$4="GMH_OECC",J2308,IF(Input!F$4="GMH_XOEC",L2308,IF(Input!F$4="GMH_Korea",N2308,IF(Input!F$4="GMH_EU",P2308,IF(Input!F$4="Skysuper",#REF!,IF(Input!F$4="SkyII",#REF!,IF(Input!F$4="XO-8000",#REF!, "FALSE")))))))</f>
        <v>00</v>
      </c>
      <c r="I2308" s="209">
        <f>IF(Input!F$4="GMH_OECC",K2308,IF(Input!F$4="GMH_XOEC",M2308,IF(Input!F$4="GMH_Korea",O2308,IF(Input!F$4="GMH_EU",Q2308,IF(Input!F$4="Skysuper",#REF!,IF(Input!F$4="SkyII",#REF!,IF(Input!F$4="XO-8000",#REF!, "FALSE")))))))</f>
        <v>0</v>
      </c>
      <c r="J2308" s="210" t="s">
        <v>10359</v>
      </c>
      <c r="K2308" s="268">
        <v>0</v>
      </c>
      <c r="L2308" s="270" t="s">
        <v>10359</v>
      </c>
      <c r="M2308" s="270">
        <v>0</v>
      </c>
      <c r="N2308" s="270" t="s">
        <v>10359</v>
      </c>
      <c r="O2308" s="270">
        <v>0</v>
      </c>
      <c r="P2308" s="270" t="s">
        <v>10359</v>
      </c>
      <c r="Q2308" s="270">
        <v>0</v>
      </c>
      <c r="R2308" s="74"/>
      <c r="S2308" s="75" t="str">
        <f t="shared" si="168"/>
        <v>0000</v>
      </c>
      <c r="T2308" s="75" t="str">
        <f t="shared" ref="T2308:T2371" si="169">CONCATENATE(S2308,S2309,S2310,S2311,S2312,S2313,S2314,S2315)</f>
        <v>00000000000000000000000000000000</v>
      </c>
      <c r="V2308" s="197"/>
      <c r="W2308" s="75">
        <f t="shared" si="167"/>
        <v>0</v>
      </c>
      <c r="AE2308" s="479"/>
    </row>
    <row r="2309" spans="1:31" s="75" customFormat="1" ht="13.5" x14ac:dyDescent="0.2">
      <c r="A2309" s="211">
        <v>2306</v>
      </c>
      <c r="B2309" s="212" t="s">
        <v>6600</v>
      </c>
      <c r="C2309" s="213" t="s">
        <v>6600</v>
      </c>
      <c r="D2309" s="213" t="s">
        <v>6600</v>
      </c>
      <c r="E2309" s="213" t="s">
        <v>6600</v>
      </c>
      <c r="F2309" s="213" t="s">
        <v>6600</v>
      </c>
      <c r="G2309" s="214" t="s">
        <v>6600</v>
      </c>
      <c r="H2309" s="208" t="str">
        <f>IF(Input!F$4="GMH_OECC",J2309,IF(Input!F$4="GMH_XOEC",L2309,IF(Input!F$4="GMH_Korea",N2309,IF(Input!F$4="GMH_EU",P2309,IF(Input!F$4="Skysuper",#REF!,IF(Input!F$4="SkyII",#REF!,IF(Input!F$4="XO-8000",#REF!, "FALSE")))))))</f>
        <v>00</v>
      </c>
      <c r="I2309" s="209">
        <f>IF(Input!F$4="GMH_OECC",K2309,IF(Input!F$4="GMH_XOEC",M2309,IF(Input!F$4="GMH_Korea",O2309,IF(Input!F$4="GMH_EU",Q2309,IF(Input!F$4="Skysuper",#REF!,IF(Input!F$4="SkyII",#REF!,IF(Input!F$4="XO-8000",#REF!, "FALSE")))))))</f>
        <v>0</v>
      </c>
      <c r="J2309" s="210" t="s">
        <v>10359</v>
      </c>
      <c r="K2309" s="268">
        <v>0</v>
      </c>
      <c r="L2309" s="270" t="s">
        <v>10359</v>
      </c>
      <c r="M2309" s="270">
        <v>0</v>
      </c>
      <c r="N2309" s="270" t="s">
        <v>10359</v>
      </c>
      <c r="O2309" s="270">
        <v>0</v>
      </c>
      <c r="P2309" s="270" t="s">
        <v>10359</v>
      </c>
      <c r="Q2309" s="270">
        <v>0</v>
      </c>
      <c r="R2309" s="74"/>
      <c r="S2309" s="75" t="str">
        <f t="shared" si="168"/>
        <v>0000</v>
      </c>
      <c r="T2309" s="75" t="str">
        <f t="shared" si="169"/>
        <v>00000000000000000000000000000000</v>
      </c>
      <c r="V2309" s="197"/>
      <c r="W2309" s="75">
        <f t="shared" si="167"/>
        <v>0</v>
      </c>
      <c r="AE2309" s="479"/>
    </row>
    <row r="2310" spans="1:31" s="75" customFormat="1" ht="13.5" x14ac:dyDescent="0.2">
      <c r="A2310" s="211">
        <v>2307</v>
      </c>
      <c r="B2310" s="212" t="s">
        <v>6600</v>
      </c>
      <c r="C2310" s="213" t="s">
        <v>6600</v>
      </c>
      <c r="D2310" s="213" t="s">
        <v>6600</v>
      </c>
      <c r="E2310" s="213" t="s">
        <v>6600</v>
      </c>
      <c r="F2310" s="213" t="s">
        <v>6600</v>
      </c>
      <c r="G2310" s="214" t="s">
        <v>6600</v>
      </c>
      <c r="H2310" s="208" t="str">
        <f>IF(Input!F$4="GMH_OECC",J2310,IF(Input!F$4="GMH_XOEC",L2310,IF(Input!F$4="GMH_Korea",N2310,IF(Input!F$4="GMH_EU",P2310,IF(Input!F$4="Skysuper",#REF!,IF(Input!F$4="SkyII",#REF!,IF(Input!F$4="XO-8000",#REF!, "FALSE")))))))</f>
        <v>00</v>
      </c>
      <c r="I2310" s="209">
        <f>IF(Input!F$4="GMH_OECC",K2310,IF(Input!F$4="GMH_XOEC",M2310,IF(Input!F$4="GMH_Korea",O2310,IF(Input!F$4="GMH_EU",Q2310,IF(Input!F$4="Skysuper",#REF!,IF(Input!F$4="SkyII",#REF!,IF(Input!F$4="XO-8000",#REF!, "FALSE")))))))</f>
        <v>0</v>
      </c>
      <c r="J2310" s="210" t="s">
        <v>10359</v>
      </c>
      <c r="K2310" s="268">
        <v>0</v>
      </c>
      <c r="L2310" s="270" t="s">
        <v>10359</v>
      </c>
      <c r="M2310" s="270">
        <v>0</v>
      </c>
      <c r="N2310" s="270" t="s">
        <v>10359</v>
      </c>
      <c r="O2310" s="270">
        <v>0</v>
      </c>
      <c r="P2310" s="270" t="s">
        <v>10359</v>
      </c>
      <c r="Q2310" s="270">
        <v>0</v>
      </c>
      <c r="R2310" s="74"/>
      <c r="S2310" s="75" t="str">
        <f t="shared" si="168"/>
        <v>0000</v>
      </c>
      <c r="T2310" s="75" t="str">
        <f t="shared" si="169"/>
        <v>00000000000000000000000000000000</v>
      </c>
      <c r="V2310" s="197"/>
      <c r="W2310" s="75">
        <f t="shared" ref="W2310:W2373" si="170">HEX2DEC(RIGHT(S2310,2))+HEX2DEC(RIGHT(S2311,2))+HEX2DEC(RIGHT(S2312,2))+HEX2DEC(RIGHT(S2313,2))+HEX2DEC(LEFT(S2310,2))+HEX2DEC(LEFT(S2311,2))+HEX2DEC(LEFT(S2312,2))+HEX2DEC(LEFT(S2313,2))+HEX2DEC(RIGHT(S2314,2))+HEX2DEC(RIGHT(S2315,2))+HEX2DEC(RIGHT(S2316,2))+HEX2DEC(RIGHT(S2317,2))+HEX2DEC(LEFT(S2314,2))+HEX2DEC(LEFT(S2315,2))+HEX2DEC(LEFT(S2316,2))+HEX2DEC(LEFT(S2317,2))</f>
        <v>0</v>
      </c>
      <c r="AE2310" s="479"/>
    </row>
    <row r="2311" spans="1:31" s="75" customFormat="1" ht="13.5" x14ac:dyDescent="0.2">
      <c r="A2311" s="211">
        <v>2308</v>
      </c>
      <c r="B2311" s="212" t="s">
        <v>6600</v>
      </c>
      <c r="C2311" s="213" t="s">
        <v>6600</v>
      </c>
      <c r="D2311" s="213" t="s">
        <v>6600</v>
      </c>
      <c r="E2311" s="213" t="s">
        <v>6600</v>
      </c>
      <c r="F2311" s="213" t="s">
        <v>6600</v>
      </c>
      <c r="G2311" s="214" t="s">
        <v>6600</v>
      </c>
      <c r="H2311" s="208" t="str">
        <f>IF(Input!F$4="GMH_OECC",J2311,IF(Input!F$4="GMH_XOEC",L2311,IF(Input!F$4="GMH_Korea",N2311,IF(Input!F$4="GMH_EU",P2311,IF(Input!F$4="Skysuper",#REF!,IF(Input!F$4="SkyII",#REF!,IF(Input!F$4="XO-8000",#REF!, "FALSE")))))))</f>
        <v>00</v>
      </c>
      <c r="I2311" s="209">
        <f>IF(Input!F$4="GMH_OECC",K2311,IF(Input!F$4="GMH_XOEC",M2311,IF(Input!F$4="GMH_Korea",O2311,IF(Input!F$4="GMH_EU",Q2311,IF(Input!F$4="Skysuper",#REF!,IF(Input!F$4="SkyII",#REF!,IF(Input!F$4="XO-8000",#REF!, "FALSE")))))))</f>
        <v>0</v>
      </c>
      <c r="J2311" s="210" t="s">
        <v>10359</v>
      </c>
      <c r="K2311" s="268">
        <v>0</v>
      </c>
      <c r="L2311" s="270" t="s">
        <v>10359</v>
      </c>
      <c r="M2311" s="270">
        <v>0</v>
      </c>
      <c r="N2311" s="270" t="s">
        <v>10359</v>
      </c>
      <c r="O2311" s="270">
        <v>0</v>
      </c>
      <c r="P2311" s="270" t="s">
        <v>10359</v>
      </c>
      <c r="Q2311" s="270">
        <v>0</v>
      </c>
      <c r="R2311" s="74"/>
      <c r="S2311" s="75" t="str">
        <f t="shared" si="168"/>
        <v>0000</v>
      </c>
      <c r="T2311" s="75" t="str">
        <f t="shared" si="169"/>
        <v>00000000000000000000000000000000</v>
      </c>
      <c r="V2311" s="197"/>
      <c r="W2311" s="75">
        <f t="shared" si="170"/>
        <v>0</v>
      </c>
      <c r="AE2311" s="479"/>
    </row>
    <row r="2312" spans="1:31" s="75" customFormat="1" ht="13.5" x14ac:dyDescent="0.2">
      <c r="A2312" s="211">
        <v>2309</v>
      </c>
      <c r="B2312" s="212" t="s">
        <v>6600</v>
      </c>
      <c r="C2312" s="213" t="s">
        <v>6600</v>
      </c>
      <c r="D2312" s="213" t="s">
        <v>6600</v>
      </c>
      <c r="E2312" s="213" t="s">
        <v>6600</v>
      </c>
      <c r="F2312" s="213" t="s">
        <v>6600</v>
      </c>
      <c r="G2312" s="214" t="s">
        <v>6600</v>
      </c>
      <c r="H2312" s="208" t="str">
        <f>IF(Input!F$4="GMH_OECC",J2312,IF(Input!F$4="GMH_XOEC",L2312,IF(Input!F$4="GMH_Korea",N2312,IF(Input!F$4="GMH_EU",P2312,IF(Input!F$4="Skysuper",#REF!,IF(Input!F$4="SkyII",#REF!,IF(Input!F$4="XO-8000",#REF!, "FALSE")))))))</f>
        <v>00</v>
      </c>
      <c r="I2312" s="209">
        <f>IF(Input!F$4="GMH_OECC",K2312,IF(Input!F$4="GMH_XOEC",M2312,IF(Input!F$4="GMH_Korea",O2312,IF(Input!F$4="GMH_EU",Q2312,IF(Input!F$4="Skysuper",#REF!,IF(Input!F$4="SkyII",#REF!,IF(Input!F$4="XO-8000",#REF!, "FALSE")))))))</f>
        <v>0</v>
      </c>
      <c r="J2312" s="210" t="s">
        <v>10359</v>
      </c>
      <c r="K2312" s="268">
        <v>0</v>
      </c>
      <c r="L2312" s="270" t="s">
        <v>10359</v>
      </c>
      <c r="M2312" s="270">
        <v>0</v>
      </c>
      <c r="N2312" s="270" t="s">
        <v>10359</v>
      </c>
      <c r="O2312" s="270">
        <v>0</v>
      </c>
      <c r="P2312" s="270" t="s">
        <v>10359</v>
      </c>
      <c r="Q2312" s="270">
        <v>0</v>
      </c>
      <c r="R2312" s="74"/>
      <c r="S2312" s="75" t="str">
        <f t="shared" si="168"/>
        <v>0000</v>
      </c>
      <c r="T2312" s="75" t="str">
        <f t="shared" si="169"/>
        <v>00000000000000000000000000000000</v>
      </c>
      <c r="V2312" s="197"/>
      <c r="W2312" s="75">
        <f t="shared" si="170"/>
        <v>0</v>
      </c>
      <c r="AE2312" s="479"/>
    </row>
    <row r="2313" spans="1:31" s="75" customFormat="1" ht="13.5" x14ac:dyDescent="0.2">
      <c r="A2313" s="211">
        <v>2310</v>
      </c>
      <c r="B2313" s="212" t="s">
        <v>6600</v>
      </c>
      <c r="C2313" s="213" t="s">
        <v>6600</v>
      </c>
      <c r="D2313" s="213" t="s">
        <v>6600</v>
      </c>
      <c r="E2313" s="213" t="s">
        <v>6600</v>
      </c>
      <c r="F2313" s="213" t="s">
        <v>6600</v>
      </c>
      <c r="G2313" s="214" t="s">
        <v>6600</v>
      </c>
      <c r="H2313" s="208" t="str">
        <f>IF(Input!F$4="GMH_OECC",J2313,IF(Input!F$4="GMH_XOEC",L2313,IF(Input!F$4="GMH_Korea",N2313,IF(Input!F$4="GMH_EU",P2313,IF(Input!F$4="Skysuper",#REF!,IF(Input!F$4="SkyII",#REF!,IF(Input!F$4="XO-8000",#REF!, "FALSE")))))))</f>
        <v>00</v>
      </c>
      <c r="I2313" s="209">
        <f>IF(Input!F$4="GMH_OECC",K2313,IF(Input!F$4="GMH_XOEC",M2313,IF(Input!F$4="GMH_Korea",O2313,IF(Input!F$4="GMH_EU",Q2313,IF(Input!F$4="Skysuper",#REF!,IF(Input!F$4="SkyII",#REF!,IF(Input!F$4="XO-8000",#REF!, "FALSE")))))))</f>
        <v>0</v>
      </c>
      <c r="J2313" s="210" t="s">
        <v>10359</v>
      </c>
      <c r="K2313" s="268">
        <v>0</v>
      </c>
      <c r="L2313" s="270" t="s">
        <v>10359</v>
      </c>
      <c r="M2313" s="270">
        <v>0</v>
      </c>
      <c r="N2313" s="270" t="s">
        <v>10359</v>
      </c>
      <c r="O2313" s="270">
        <v>0</v>
      </c>
      <c r="P2313" s="270" t="s">
        <v>10359</v>
      </c>
      <c r="Q2313" s="270">
        <v>0</v>
      </c>
      <c r="R2313" s="74"/>
      <c r="S2313" s="75" t="str">
        <f t="shared" si="168"/>
        <v>0000</v>
      </c>
      <c r="T2313" s="75" t="str">
        <f t="shared" si="169"/>
        <v>00000000000000000000000000000000</v>
      </c>
      <c r="V2313" s="197"/>
      <c r="W2313" s="75">
        <f t="shared" si="170"/>
        <v>0</v>
      </c>
      <c r="AE2313" s="479"/>
    </row>
    <row r="2314" spans="1:31" s="75" customFormat="1" ht="13.5" x14ac:dyDescent="0.2">
      <c r="A2314" s="211">
        <v>2311</v>
      </c>
      <c r="B2314" s="212" t="s">
        <v>6600</v>
      </c>
      <c r="C2314" s="213" t="s">
        <v>6600</v>
      </c>
      <c r="D2314" s="213" t="s">
        <v>6600</v>
      </c>
      <c r="E2314" s="213" t="s">
        <v>6600</v>
      </c>
      <c r="F2314" s="213" t="s">
        <v>6600</v>
      </c>
      <c r="G2314" s="214" t="s">
        <v>6600</v>
      </c>
      <c r="H2314" s="208" t="str">
        <f>IF(Input!F$4="GMH_OECC",J2314,IF(Input!F$4="GMH_XOEC",L2314,IF(Input!F$4="GMH_Korea",N2314,IF(Input!F$4="GMH_EU",P2314,IF(Input!F$4="Skysuper",#REF!,IF(Input!F$4="SkyII",#REF!,IF(Input!F$4="XO-8000",#REF!, "FALSE")))))))</f>
        <v>00</v>
      </c>
      <c r="I2314" s="209">
        <f>IF(Input!F$4="GMH_OECC",K2314,IF(Input!F$4="GMH_XOEC",M2314,IF(Input!F$4="GMH_Korea",O2314,IF(Input!F$4="GMH_EU",Q2314,IF(Input!F$4="Skysuper",#REF!,IF(Input!F$4="SkyII",#REF!,IF(Input!F$4="XO-8000",#REF!, "FALSE")))))))</f>
        <v>0</v>
      </c>
      <c r="J2314" s="210" t="s">
        <v>10359</v>
      </c>
      <c r="K2314" s="268">
        <v>0</v>
      </c>
      <c r="L2314" s="270" t="s">
        <v>10359</v>
      </c>
      <c r="M2314" s="270">
        <v>0</v>
      </c>
      <c r="N2314" s="270" t="s">
        <v>10359</v>
      </c>
      <c r="O2314" s="270">
        <v>0</v>
      </c>
      <c r="P2314" s="270" t="s">
        <v>10359</v>
      </c>
      <c r="Q2314" s="270">
        <v>0</v>
      </c>
      <c r="R2314" s="74"/>
      <c r="S2314" s="75" t="str">
        <f t="shared" si="168"/>
        <v>0000</v>
      </c>
      <c r="T2314" s="75" t="str">
        <f t="shared" si="169"/>
        <v>00000000000000000000000000000000</v>
      </c>
      <c r="V2314" s="197"/>
      <c r="W2314" s="75">
        <f t="shared" si="170"/>
        <v>0</v>
      </c>
      <c r="AE2314" s="479"/>
    </row>
    <row r="2315" spans="1:31" s="75" customFormat="1" ht="13.5" x14ac:dyDescent="0.2">
      <c r="A2315" s="211">
        <v>2312</v>
      </c>
      <c r="B2315" s="212" t="s">
        <v>6600</v>
      </c>
      <c r="C2315" s="213" t="s">
        <v>6600</v>
      </c>
      <c r="D2315" s="213" t="s">
        <v>6600</v>
      </c>
      <c r="E2315" s="213" t="s">
        <v>6600</v>
      </c>
      <c r="F2315" s="213" t="s">
        <v>6600</v>
      </c>
      <c r="G2315" s="214" t="s">
        <v>6600</v>
      </c>
      <c r="H2315" s="208" t="str">
        <f>IF(Input!F$4="GMH_OECC",J2315,IF(Input!F$4="GMH_XOEC",L2315,IF(Input!F$4="GMH_Korea",N2315,IF(Input!F$4="GMH_EU",P2315,IF(Input!F$4="Skysuper",#REF!,IF(Input!F$4="SkyII",#REF!,IF(Input!F$4="XO-8000",#REF!, "FALSE")))))))</f>
        <v>00</v>
      </c>
      <c r="I2315" s="209">
        <f>IF(Input!F$4="GMH_OECC",K2315,IF(Input!F$4="GMH_XOEC",M2315,IF(Input!F$4="GMH_Korea",O2315,IF(Input!F$4="GMH_EU",Q2315,IF(Input!F$4="Skysuper",#REF!,IF(Input!F$4="SkyII",#REF!,IF(Input!F$4="XO-8000",#REF!, "FALSE")))))))</f>
        <v>0</v>
      </c>
      <c r="J2315" s="210" t="s">
        <v>10359</v>
      </c>
      <c r="K2315" s="268">
        <v>0</v>
      </c>
      <c r="L2315" s="270" t="s">
        <v>10359</v>
      </c>
      <c r="M2315" s="270">
        <v>0</v>
      </c>
      <c r="N2315" s="270" t="s">
        <v>10359</v>
      </c>
      <c r="O2315" s="270">
        <v>0</v>
      </c>
      <c r="P2315" s="270" t="s">
        <v>10359</v>
      </c>
      <c r="Q2315" s="270">
        <v>0</v>
      </c>
      <c r="R2315" s="74"/>
      <c r="S2315" s="75" t="str">
        <f t="shared" si="168"/>
        <v>0000</v>
      </c>
      <c r="T2315" s="75" t="str">
        <f t="shared" si="169"/>
        <v>00000000000000000000000000000000</v>
      </c>
      <c r="V2315" s="197"/>
      <c r="W2315" s="75">
        <f t="shared" si="170"/>
        <v>0</v>
      </c>
      <c r="AE2315" s="479"/>
    </row>
    <row r="2316" spans="1:31" s="75" customFormat="1" ht="13.5" x14ac:dyDescent="0.2">
      <c r="A2316" s="211">
        <v>2313</v>
      </c>
      <c r="B2316" s="212" t="s">
        <v>6600</v>
      </c>
      <c r="C2316" s="213" t="s">
        <v>6600</v>
      </c>
      <c r="D2316" s="213" t="s">
        <v>6600</v>
      </c>
      <c r="E2316" s="213" t="s">
        <v>6600</v>
      </c>
      <c r="F2316" s="213" t="s">
        <v>6600</v>
      </c>
      <c r="G2316" s="214" t="s">
        <v>6600</v>
      </c>
      <c r="H2316" s="208" t="str">
        <f>IF(Input!F$4="GMH_OECC",J2316,IF(Input!F$4="GMH_XOEC",L2316,IF(Input!F$4="GMH_Korea",N2316,IF(Input!F$4="GMH_EU",P2316,IF(Input!F$4="Skysuper",#REF!,IF(Input!F$4="SkyII",#REF!,IF(Input!F$4="XO-8000",#REF!, "FALSE")))))))</f>
        <v>00</v>
      </c>
      <c r="I2316" s="209">
        <f>IF(Input!F$4="GMH_OECC",K2316,IF(Input!F$4="GMH_XOEC",M2316,IF(Input!F$4="GMH_Korea",O2316,IF(Input!F$4="GMH_EU",Q2316,IF(Input!F$4="Skysuper",#REF!,IF(Input!F$4="SkyII",#REF!,IF(Input!F$4="XO-8000",#REF!, "FALSE")))))))</f>
        <v>0</v>
      </c>
      <c r="J2316" s="210" t="s">
        <v>10359</v>
      </c>
      <c r="K2316" s="268">
        <v>0</v>
      </c>
      <c r="L2316" s="270" t="s">
        <v>10359</v>
      </c>
      <c r="M2316" s="270">
        <v>0</v>
      </c>
      <c r="N2316" s="270" t="s">
        <v>10359</v>
      </c>
      <c r="O2316" s="270">
        <v>0</v>
      </c>
      <c r="P2316" s="270" t="s">
        <v>10359</v>
      </c>
      <c r="Q2316" s="270">
        <v>0</v>
      </c>
      <c r="R2316" s="74"/>
      <c r="S2316" s="75" t="str">
        <f t="shared" si="168"/>
        <v>0000</v>
      </c>
      <c r="T2316" s="75" t="str">
        <f t="shared" si="169"/>
        <v>00000000000000000000000000000000</v>
      </c>
      <c r="V2316" s="197"/>
      <c r="W2316" s="75">
        <f t="shared" si="170"/>
        <v>0</v>
      </c>
      <c r="AE2316" s="479"/>
    </row>
    <row r="2317" spans="1:31" s="75" customFormat="1" ht="13.5" x14ac:dyDescent="0.2">
      <c r="A2317" s="211">
        <v>2314</v>
      </c>
      <c r="B2317" s="212" t="s">
        <v>6600</v>
      </c>
      <c r="C2317" s="213" t="s">
        <v>6600</v>
      </c>
      <c r="D2317" s="213" t="s">
        <v>6600</v>
      </c>
      <c r="E2317" s="213" t="s">
        <v>6600</v>
      </c>
      <c r="F2317" s="213" t="s">
        <v>6600</v>
      </c>
      <c r="G2317" s="214" t="s">
        <v>6600</v>
      </c>
      <c r="H2317" s="208" t="str">
        <f>IF(Input!F$4="GMH_OECC",J2317,IF(Input!F$4="GMH_XOEC",L2317,IF(Input!F$4="GMH_Korea",N2317,IF(Input!F$4="GMH_EU",P2317,IF(Input!F$4="Skysuper",#REF!,IF(Input!F$4="SkyII",#REF!,IF(Input!F$4="XO-8000",#REF!, "FALSE")))))))</f>
        <v>00</v>
      </c>
      <c r="I2317" s="209">
        <f>IF(Input!F$4="GMH_OECC",K2317,IF(Input!F$4="GMH_XOEC",M2317,IF(Input!F$4="GMH_Korea",O2317,IF(Input!F$4="GMH_EU",Q2317,IF(Input!F$4="Skysuper",#REF!,IF(Input!F$4="SkyII",#REF!,IF(Input!F$4="XO-8000",#REF!, "FALSE")))))))</f>
        <v>0</v>
      </c>
      <c r="J2317" s="210" t="s">
        <v>10359</v>
      </c>
      <c r="K2317" s="268">
        <v>0</v>
      </c>
      <c r="L2317" s="270" t="s">
        <v>10359</v>
      </c>
      <c r="M2317" s="270">
        <v>0</v>
      </c>
      <c r="N2317" s="270" t="s">
        <v>10359</v>
      </c>
      <c r="O2317" s="270">
        <v>0</v>
      </c>
      <c r="P2317" s="270" t="s">
        <v>10359</v>
      </c>
      <c r="Q2317" s="270">
        <v>0</v>
      </c>
      <c r="R2317" s="74"/>
      <c r="S2317" s="75" t="str">
        <f t="shared" si="168"/>
        <v>0000</v>
      </c>
      <c r="T2317" s="75" t="str">
        <f t="shared" si="169"/>
        <v>00000000000000000000000000000000</v>
      </c>
      <c r="V2317" s="197"/>
      <c r="W2317" s="75">
        <f t="shared" si="170"/>
        <v>0</v>
      </c>
      <c r="AE2317" s="479"/>
    </row>
    <row r="2318" spans="1:31" s="75" customFormat="1" ht="13.5" x14ac:dyDescent="0.2">
      <c r="A2318" s="211">
        <v>2315</v>
      </c>
      <c r="B2318" s="212" t="s">
        <v>6600</v>
      </c>
      <c r="C2318" s="213" t="s">
        <v>6600</v>
      </c>
      <c r="D2318" s="213" t="s">
        <v>6600</v>
      </c>
      <c r="E2318" s="213" t="s">
        <v>6600</v>
      </c>
      <c r="F2318" s="213" t="s">
        <v>6600</v>
      </c>
      <c r="G2318" s="214" t="s">
        <v>6600</v>
      </c>
      <c r="H2318" s="208" t="str">
        <f>IF(Input!F$4="GMH_OECC",J2318,IF(Input!F$4="GMH_XOEC",L2318,IF(Input!F$4="GMH_Korea",N2318,IF(Input!F$4="GMH_EU",P2318,IF(Input!F$4="Skysuper",#REF!,IF(Input!F$4="SkyII",#REF!,IF(Input!F$4="XO-8000",#REF!, "FALSE")))))))</f>
        <v>00</v>
      </c>
      <c r="I2318" s="209">
        <f>IF(Input!F$4="GMH_OECC",K2318,IF(Input!F$4="GMH_XOEC",M2318,IF(Input!F$4="GMH_Korea",O2318,IF(Input!F$4="GMH_EU",Q2318,IF(Input!F$4="Skysuper",#REF!,IF(Input!F$4="SkyII",#REF!,IF(Input!F$4="XO-8000",#REF!, "FALSE")))))))</f>
        <v>0</v>
      </c>
      <c r="J2318" s="210" t="s">
        <v>10359</v>
      </c>
      <c r="K2318" s="268">
        <v>0</v>
      </c>
      <c r="L2318" s="270" t="s">
        <v>10359</v>
      </c>
      <c r="M2318" s="270">
        <v>0</v>
      </c>
      <c r="N2318" s="270" t="s">
        <v>10359</v>
      </c>
      <c r="O2318" s="270">
        <v>0</v>
      </c>
      <c r="P2318" s="270" t="s">
        <v>10359</v>
      </c>
      <c r="Q2318" s="270">
        <v>0</v>
      </c>
      <c r="R2318" s="74"/>
      <c r="S2318" s="75" t="str">
        <f t="shared" si="168"/>
        <v>0000</v>
      </c>
      <c r="T2318" s="75" t="str">
        <f t="shared" si="169"/>
        <v>00000000000000000000000000000000</v>
      </c>
      <c r="V2318" s="197"/>
      <c r="W2318" s="75">
        <f t="shared" si="170"/>
        <v>0</v>
      </c>
      <c r="AE2318" s="479"/>
    </row>
    <row r="2319" spans="1:31" s="75" customFormat="1" ht="13.5" x14ac:dyDescent="0.2">
      <c r="A2319" s="211">
        <v>2316</v>
      </c>
      <c r="B2319" s="212" t="s">
        <v>6600</v>
      </c>
      <c r="C2319" s="213" t="s">
        <v>6600</v>
      </c>
      <c r="D2319" s="213" t="s">
        <v>6600</v>
      </c>
      <c r="E2319" s="213" t="s">
        <v>6600</v>
      </c>
      <c r="F2319" s="213" t="s">
        <v>6600</v>
      </c>
      <c r="G2319" s="214" t="s">
        <v>6600</v>
      </c>
      <c r="H2319" s="208" t="str">
        <f>IF(Input!F$4="GMH_OECC",J2319,IF(Input!F$4="GMH_XOEC",L2319,IF(Input!F$4="GMH_Korea",N2319,IF(Input!F$4="GMH_EU",P2319,IF(Input!F$4="Skysuper",#REF!,IF(Input!F$4="SkyII",#REF!,IF(Input!F$4="XO-8000",#REF!, "FALSE")))))))</f>
        <v>00</v>
      </c>
      <c r="I2319" s="209">
        <f>IF(Input!F$4="GMH_OECC",K2319,IF(Input!F$4="GMH_XOEC",M2319,IF(Input!F$4="GMH_Korea",O2319,IF(Input!F$4="GMH_EU",Q2319,IF(Input!F$4="Skysuper",#REF!,IF(Input!F$4="SkyII",#REF!,IF(Input!F$4="XO-8000",#REF!, "FALSE")))))))</f>
        <v>0</v>
      </c>
      <c r="J2319" s="210" t="s">
        <v>10359</v>
      </c>
      <c r="K2319" s="268">
        <v>0</v>
      </c>
      <c r="L2319" s="270" t="s">
        <v>10359</v>
      </c>
      <c r="M2319" s="270">
        <v>0</v>
      </c>
      <c r="N2319" s="270" t="s">
        <v>10359</v>
      </c>
      <c r="O2319" s="270">
        <v>0</v>
      </c>
      <c r="P2319" s="270" t="s">
        <v>10359</v>
      </c>
      <c r="Q2319" s="270">
        <v>0</v>
      </c>
      <c r="R2319" s="74"/>
      <c r="S2319" s="75" t="str">
        <f t="shared" si="168"/>
        <v>0000</v>
      </c>
      <c r="T2319" s="75" t="str">
        <f t="shared" si="169"/>
        <v>00000000000000000000000000000000</v>
      </c>
      <c r="V2319" s="197"/>
      <c r="W2319" s="75">
        <f t="shared" si="170"/>
        <v>0</v>
      </c>
      <c r="AE2319" s="479"/>
    </row>
    <row r="2320" spans="1:31" s="75" customFormat="1" ht="13.5" x14ac:dyDescent="0.2">
      <c r="A2320" s="211">
        <v>2317</v>
      </c>
      <c r="B2320" s="212" t="s">
        <v>6600</v>
      </c>
      <c r="C2320" s="213" t="s">
        <v>6600</v>
      </c>
      <c r="D2320" s="213" t="s">
        <v>6600</v>
      </c>
      <c r="E2320" s="213" t="s">
        <v>6600</v>
      </c>
      <c r="F2320" s="213" t="s">
        <v>6600</v>
      </c>
      <c r="G2320" s="214" t="s">
        <v>6600</v>
      </c>
      <c r="H2320" s="208" t="str">
        <f>IF(Input!F$4="GMH_OECC",J2320,IF(Input!F$4="GMH_XOEC",L2320,IF(Input!F$4="GMH_Korea",N2320,IF(Input!F$4="GMH_EU",P2320,IF(Input!F$4="Skysuper",#REF!,IF(Input!F$4="SkyII",#REF!,IF(Input!F$4="XO-8000",#REF!, "FALSE")))))))</f>
        <v>00</v>
      </c>
      <c r="I2320" s="209">
        <f>IF(Input!F$4="GMH_OECC",K2320,IF(Input!F$4="GMH_XOEC",M2320,IF(Input!F$4="GMH_Korea",O2320,IF(Input!F$4="GMH_EU",Q2320,IF(Input!F$4="Skysuper",#REF!,IF(Input!F$4="SkyII",#REF!,IF(Input!F$4="XO-8000",#REF!, "FALSE")))))))</f>
        <v>0</v>
      </c>
      <c r="J2320" s="210" t="s">
        <v>10359</v>
      </c>
      <c r="K2320" s="268">
        <v>0</v>
      </c>
      <c r="L2320" s="270" t="s">
        <v>10359</v>
      </c>
      <c r="M2320" s="270">
        <v>0</v>
      </c>
      <c r="N2320" s="270" t="s">
        <v>10359</v>
      </c>
      <c r="O2320" s="270">
        <v>0</v>
      </c>
      <c r="P2320" s="270" t="s">
        <v>10359</v>
      </c>
      <c r="Q2320" s="270">
        <v>0</v>
      </c>
      <c r="R2320" s="74"/>
      <c r="S2320" s="75" t="str">
        <f t="shared" si="168"/>
        <v>0000</v>
      </c>
      <c r="T2320" s="75" t="str">
        <f t="shared" si="169"/>
        <v>00000000000000000000000000000000</v>
      </c>
      <c r="V2320" s="197"/>
      <c r="W2320" s="75">
        <f t="shared" si="170"/>
        <v>0</v>
      </c>
      <c r="AE2320" s="479"/>
    </row>
    <row r="2321" spans="1:31" s="75" customFormat="1" ht="13.5" x14ac:dyDescent="0.2">
      <c r="A2321" s="211">
        <v>2318</v>
      </c>
      <c r="B2321" s="212" t="s">
        <v>6600</v>
      </c>
      <c r="C2321" s="213" t="s">
        <v>6600</v>
      </c>
      <c r="D2321" s="213" t="s">
        <v>6600</v>
      </c>
      <c r="E2321" s="213" t="s">
        <v>6600</v>
      </c>
      <c r="F2321" s="213" t="s">
        <v>6600</v>
      </c>
      <c r="G2321" s="214" t="s">
        <v>6600</v>
      </c>
      <c r="H2321" s="208" t="str">
        <f>IF(Input!F$4="GMH_OECC",J2321,IF(Input!F$4="GMH_XOEC",L2321,IF(Input!F$4="GMH_Korea",N2321,IF(Input!F$4="GMH_EU",P2321,IF(Input!F$4="Skysuper",#REF!,IF(Input!F$4="SkyII",#REF!,IF(Input!F$4="XO-8000",#REF!, "FALSE")))))))</f>
        <v>00</v>
      </c>
      <c r="I2321" s="209">
        <f>IF(Input!F$4="GMH_OECC",K2321,IF(Input!F$4="GMH_XOEC",M2321,IF(Input!F$4="GMH_Korea",O2321,IF(Input!F$4="GMH_EU",Q2321,IF(Input!F$4="Skysuper",#REF!,IF(Input!F$4="SkyII",#REF!,IF(Input!F$4="XO-8000",#REF!, "FALSE")))))))</f>
        <v>0</v>
      </c>
      <c r="J2321" s="210" t="s">
        <v>10359</v>
      </c>
      <c r="K2321" s="268">
        <v>0</v>
      </c>
      <c r="L2321" s="270" t="s">
        <v>10359</v>
      </c>
      <c r="M2321" s="270">
        <v>0</v>
      </c>
      <c r="N2321" s="270" t="s">
        <v>10359</v>
      </c>
      <c r="O2321" s="270">
        <v>0</v>
      </c>
      <c r="P2321" s="270" t="s">
        <v>10359</v>
      </c>
      <c r="Q2321" s="270">
        <v>0</v>
      </c>
      <c r="R2321" s="74"/>
      <c r="S2321" s="75" t="str">
        <f t="shared" si="168"/>
        <v>0000</v>
      </c>
      <c r="T2321" s="75" t="str">
        <f t="shared" si="169"/>
        <v>00000000000000000000000000000000</v>
      </c>
      <c r="V2321" s="197"/>
      <c r="W2321" s="75">
        <f t="shared" si="170"/>
        <v>0</v>
      </c>
      <c r="AE2321" s="479"/>
    </row>
    <row r="2322" spans="1:31" s="75" customFormat="1" ht="13.5" x14ac:dyDescent="0.2">
      <c r="A2322" s="211">
        <v>2319</v>
      </c>
      <c r="B2322" s="212" t="s">
        <v>6600</v>
      </c>
      <c r="C2322" s="213" t="s">
        <v>6600</v>
      </c>
      <c r="D2322" s="213" t="s">
        <v>6600</v>
      </c>
      <c r="E2322" s="213" t="s">
        <v>6600</v>
      </c>
      <c r="F2322" s="213" t="s">
        <v>6600</v>
      </c>
      <c r="G2322" s="214" t="s">
        <v>6600</v>
      </c>
      <c r="H2322" s="208" t="str">
        <f>IF(Input!F$4="GMH_OECC",J2322,IF(Input!F$4="GMH_XOEC",L2322,IF(Input!F$4="GMH_Korea",N2322,IF(Input!F$4="GMH_EU",P2322,IF(Input!F$4="Skysuper",#REF!,IF(Input!F$4="SkyII",#REF!,IF(Input!F$4="XO-8000",#REF!, "FALSE")))))))</f>
        <v>00</v>
      </c>
      <c r="I2322" s="209">
        <f>IF(Input!F$4="GMH_OECC",K2322,IF(Input!F$4="GMH_XOEC",M2322,IF(Input!F$4="GMH_Korea",O2322,IF(Input!F$4="GMH_EU",Q2322,IF(Input!F$4="Skysuper",#REF!,IF(Input!F$4="SkyII",#REF!,IF(Input!F$4="XO-8000",#REF!, "FALSE")))))))</f>
        <v>0</v>
      </c>
      <c r="J2322" s="210" t="s">
        <v>10359</v>
      </c>
      <c r="K2322" s="268">
        <v>0</v>
      </c>
      <c r="L2322" s="270" t="s">
        <v>10359</v>
      </c>
      <c r="M2322" s="270">
        <v>0</v>
      </c>
      <c r="N2322" s="270" t="s">
        <v>10359</v>
      </c>
      <c r="O2322" s="270">
        <v>0</v>
      </c>
      <c r="P2322" s="270" t="s">
        <v>10359</v>
      </c>
      <c r="Q2322" s="270">
        <v>0</v>
      </c>
      <c r="R2322" s="74"/>
      <c r="S2322" s="75" t="str">
        <f t="shared" si="168"/>
        <v>0000</v>
      </c>
      <c r="T2322" s="75" t="str">
        <f t="shared" si="169"/>
        <v>00000000000000000000000000000000</v>
      </c>
      <c r="V2322" s="197"/>
      <c r="W2322" s="75">
        <f t="shared" si="170"/>
        <v>0</v>
      </c>
      <c r="AE2322" s="479"/>
    </row>
    <row r="2323" spans="1:31" s="75" customFormat="1" ht="13.5" x14ac:dyDescent="0.2">
      <c r="A2323" s="211">
        <v>2320</v>
      </c>
      <c r="B2323" s="212" t="s">
        <v>6600</v>
      </c>
      <c r="C2323" s="213" t="s">
        <v>6600</v>
      </c>
      <c r="D2323" s="213" t="s">
        <v>6600</v>
      </c>
      <c r="E2323" s="213" t="s">
        <v>6600</v>
      </c>
      <c r="F2323" s="213" t="s">
        <v>6600</v>
      </c>
      <c r="G2323" s="214" t="s">
        <v>6600</v>
      </c>
      <c r="H2323" s="208" t="str">
        <f>IF(Input!F$4="GMH_OECC",J2323,IF(Input!F$4="GMH_XOEC",L2323,IF(Input!F$4="GMH_Korea",N2323,IF(Input!F$4="GMH_EU",P2323,IF(Input!F$4="Skysuper",#REF!,IF(Input!F$4="SkyII",#REF!,IF(Input!F$4="XO-8000",#REF!, "FALSE")))))))</f>
        <v>00</v>
      </c>
      <c r="I2323" s="209">
        <f>IF(Input!F$4="GMH_OECC",K2323,IF(Input!F$4="GMH_XOEC",M2323,IF(Input!F$4="GMH_Korea",O2323,IF(Input!F$4="GMH_EU",Q2323,IF(Input!F$4="Skysuper",#REF!,IF(Input!F$4="SkyII",#REF!,IF(Input!F$4="XO-8000",#REF!, "FALSE")))))))</f>
        <v>0</v>
      </c>
      <c r="J2323" s="210" t="s">
        <v>10359</v>
      </c>
      <c r="K2323" s="268">
        <v>0</v>
      </c>
      <c r="L2323" s="270" t="s">
        <v>10359</v>
      </c>
      <c r="M2323" s="270">
        <v>0</v>
      </c>
      <c r="N2323" s="270" t="s">
        <v>10359</v>
      </c>
      <c r="O2323" s="270">
        <v>0</v>
      </c>
      <c r="P2323" s="270" t="s">
        <v>10359</v>
      </c>
      <c r="Q2323" s="270">
        <v>0</v>
      </c>
      <c r="R2323" s="74"/>
      <c r="S2323" s="75" t="str">
        <f t="shared" si="168"/>
        <v>0000</v>
      </c>
      <c r="T2323" s="75" t="str">
        <f t="shared" si="169"/>
        <v>00000000000000000000000000000000</v>
      </c>
      <c r="V2323" s="197"/>
      <c r="W2323" s="75">
        <f t="shared" si="170"/>
        <v>0</v>
      </c>
      <c r="AE2323" s="479"/>
    </row>
    <row r="2324" spans="1:31" s="75" customFormat="1" ht="13.5" x14ac:dyDescent="0.2">
      <c r="A2324" s="211">
        <v>2321</v>
      </c>
      <c r="B2324" s="212" t="s">
        <v>6600</v>
      </c>
      <c r="C2324" s="213" t="s">
        <v>6600</v>
      </c>
      <c r="D2324" s="213" t="s">
        <v>6600</v>
      </c>
      <c r="E2324" s="213" t="s">
        <v>6600</v>
      </c>
      <c r="F2324" s="213" t="s">
        <v>6600</v>
      </c>
      <c r="G2324" s="214" t="s">
        <v>6600</v>
      </c>
      <c r="H2324" s="208" t="str">
        <f>IF(Input!F$4="GMH_OECC",J2324,IF(Input!F$4="GMH_XOEC",L2324,IF(Input!F$4="GMH_Korea",N2324,IF(Input!F$4="GMH_EU",P2324,IF(Input!F$4="Skysuper",#REF!,IF(Input!F$4="SkyII",#REF!,IF(Input!F$4="XO-8000",#REF!, "FALSE")))))))</f>
        <v>00</v>
      </c>
      <c r="I2324" s="209">
        <f>IF(Input!F$4="GMH_OECC",K2324,IF(Input!F$4="GMH_XOEC",M2324,IF(Input!F$4="GMH_Korea",O2324,IF(Input!F$4="GMH_EU",Q2324,IF(Input!F$4="Skysuper",#REF!,IF(Input!F$4="SkyII",#REF!,IF(Input!F$4="XO-8000",#REF!, "FALSE")))))))</f>
        <v>0</v>
      </c>
      <c r="J2324" s="210" t="s">
        <v>10359</v>
      </c>
      <c r="K2324" s="268">
        <v>0</v>
      </c>
      <c r="L2324" s="270" t="s">
        <v>10359</v>
      </c>
      <c r="M2324" s="270">
        <v>0</v>
      </c>
      <c r="N2324" s="270" t="s">
        <v>10359</v>
      </c>
      <c r="O2324" s="270">
        <v>0</v>
      </c>
      <c r="P2324" s="270" t="s">
        <v>10359</v>
      </c>
      <c r="Q2324" s="270">
        <v>0</v>
      </c>
      <c r="R2324" s="74"/>
      <c r="S2324" s="75" t="str">
        <f t="shared" si="168"/>
        <v>0000</v>
      </c>
      <c r="T2324" s="75" t="str">
        <f t="shared" si="169"/>
        <v>00000000000000000000000000000000</v>
      </c>
      <c r="V2324" s="197"/>
      <c r="W2324" s="75">
        <f t="shared" si="170"/>
        <v>0</v>
      </c>
      <c r="AE2324" s="479"/>
    </row>
    <row r="2325" spans="1:31" s="75" customFormat="1" ht="13.5" x14ac:dyDescent="0.2">
      <c r="A2325" s="211">
        <v>2322</v>
      </c>
      <c r="B2325" s="212" t="s">
        <v>6600</v>
      </c>
      <c r="C2325" s="213" t="s">
        <v>6600</v>
      </c>
      <c r="D2325" s="213" t="s">
        <v>6600</v>
      </c>
      <c r="E2325" s="213" t="s">
        <v>6600</v>
      </c>
      <c r="F2325" s="213" t="s">
        <v>6600</v>
      </c>
      <c r="G2325" s="214" t="s">
        <v>6600</v>
      </c>
      <c r="H2325" s="208" t="str">
        <f>IF(Input!F$4="GMH_OECC",J2325,IF(Input!F$4="GMH_XOEC",L2325,IF(Input!F$4="GMH_Korea",N2325,IF(Input!F$4="GMH_EU",P2325,IF(Input!F$4="Skysuper",#REF!,IF(Input!F$4="SkyII",#REF!,IF(Input!F$4="XO-8000",#REF!, "FALSE")))))))</f>
        <v>00</v>
      </c>
      <c r="I2325" s="209">
        <f>IF(Input!F$4="GMH_OECC",K2325,IF(Input!F$4="GMH_XOEC",M2325,IF(Input!F$4="GMH_Korea",O2325,IF(Input!F$4="GMH_EU",Q2325,IF(Input!F$4="Skysuper",#REF!,IF(Input!F$4="SkyII",#REF!,IF(Input!F$4="XO-8000",#REF!, "FALSE")))))))</f>
        <v>0</v>
      </c>
      <c r="J2325" s="210" t="s">
        <v>10359</v>
      </c>
      <c r="K2325" s="268">
        <v>0</v>
      </c>
      <c r="L2325" s="270" t="s">
        <v>10359</v>
      </c>
      <c r="M2325" s="270">
        <v>0</v>
      </c>
      <c r="N2325" s="270" t="s">
        <v>10359</v>
      </c>
      <c r="O2325" s="270">
        <v>0</v>
      </c>
      <c r="P2325" s="270" t="s">
        <v>10359</v>
      </c>
      <c r="Q2325" s="270">
        <v>0</v>
      </c>
      <c r="R2325" s="74"/>
      <c r="S2325" s="75" t="str">
        <f t="shared" si="168"/>
        <v>0000</v>
      </c>
      <c r="T2325" s="75" t="str">
        <f t="shared" si="169"/>
        <v>00000000000000000000000000000000</v>
      </c>
      <c r="V2325" s="197"/>
      <c r="W2325" s="75">
        <f t="shared" si="170"/>
        <v>0</v>
      </c>
      <c r="AE2325" s="479"/>
    </row>
    <row r="2326" spans="1:31" s="75" customFormat="1" ht="13.5" x14ac:dyDescent="0.2">
      <c r="A2326" s="211">
        <v>2323</v>
      </c>
      <c r="B2326" s="212" t="s">
        <v>6600</v>
      </c>
      <c r="C2326" s="213" t="s">
        <v>6600</v>
      </c>
      <c r="D2326" s="213" t="s">
        <v>6600</v>
      </c>
      <c r="E2326" s="213" t="s">
        <v>6600</v>
      </c>
      <c r="F2326" s="213" t="s">
        <v>6600</v>
      </c>
      <c r="G2326" s="214" t="s">
        <v>6600</v>
      </c>
      <c r="H2326" s="208" t="str">
        <f>IF(Input!F$4="GMH_OECC",J2326,IF(Input!F$4="GMH_XOEC",L2326,IF(Input!F$4="GMH_Korea",N2326,IF(Input!F$4="GMH_EU",P2326,IF(Input!F$4="Skysuper",#REF!,IF(Input!F$4="SkyII",#REF!,IF(Input!F$4="XO-8000",#REF!, "FALSE")))))))</f>
        <v>00</v>
      </c>
      <c r="I2326" s="209">
        <f>IF(Input!F$4="GMH_OECC",K2326,IF(Input!F$4="GMH_XOEC",M2326,IF(Input!F$4="GMH_Korea",O2326,IF(Input!F$4="GMH_EU",Q2326,IF(Input!F$4="Skysuper",#REF!,IF(Input!F$4="SkyII",#REF!,IF(Input!F$4="XO-8000",#REF!, "FALSE")))))))</f>
        <v>0</v>
      </c>
      <c r="J2326" s="210" t="s">
        <v>10359</v>
      </c>
      <c r="K2326" s="268">
        <v>0</v>
      </c>
      <c r="L2326" s="270" t="s">
        <v>10359</v>
      </c>
      <c r="M2326" s="270">
        <v>0</v>
      </c>
      <c r="N2326" s="270" t="s">
        <v>10359</v>
      </c>
      <c r="O2326" s="270">
        <v>0</v>
      </c>
      <c r="P2326" s="270" t="s">
        <v>10359</v>
      </c>
      <c r="Q2326" s="270">
        <v>0</v>
      </c>
      <c r="R2326" s="74"/>
      <c r="S2326" s="75" t="str">
        <f t="shared" si="168"/>
        <v>0000</v>
      </c>
      <c r="T2326" s="75" t="str">
        <f t="shared" si="169"/>
        <v>00000000000000000000000000000000</v>
      </c>
      <c r="V2326" s="197"/>
      <c r="W2326" s="75">
        <f t="shared" si="170"/>
        <v>0</v>
      </c>
      <c r="AE2326" s="479"/>
    </row>
    <row r="2327" spans="1:31" s="75" customFormat="1" ht="13.5" x14ac:dyDescent="0.2">
      <c r="A2327" s="211">
        <v>2324</v>
      </c>
      <c r="B2327" s="212" t="s">
        <v>6600</v>
      </c>
      <c r="C2327" s="213" t="s">
        <v>6600</v>
      </c>
      <c r="D2327" s="213" t="s">
        <v>6600</v>
      </c>
      <c r="E2327" s="213" t="s">
        <v>6600</v>
      </c>
      <c r="F2327" s="213" t="s">
        <v>6600</v>
      </c>
      <c r="G2327" s="214" t="s">
        <v>6600</v>
      </c>
      <c r="H2327" s="208" t="str">
        <f>IF(Input!F$4="GMH_OECC",J2327,IF(Input!F$4="GMH_XOEC",L2327,IF(Input!F$4="GMH_Korea",N2327,IF(Input!F$4="GMH_EU",P2327,IF(Input!F$4="Skysuper",#REF!,IF(Input!F$4="SkyII",#REF!,IF(Input!F$4="XO-8000",#REF!, "FALSE")))))))</f>
        <v>00</v>
      </c>
      <c r="I2327" s="209">
        <f>IF(Input!F$4="GMH_OECC",K2327,IF(Input!F$4="GMH_XOEC",M2327,IF(Input!F$4="GMH_Korea",O2327,IF(Input!F$4="GMH_EU",Q2327,IF(Input!F$4="Skysuper",#REF!,IF(Input!F$4="SkyII",#REF!,IF(Input!F$4="XO-8000",#REF!, "FALSE")))))))</f>
        <v>0</v>
      </c>
      <c r="J2327" s="210" t="s">
        <v>10359</v>
      </c>
      <c r="K2327" s="268">
        <v>0</v>
      </c>
      <c r="L2327" s="270" t="s">
        <v>10359</v>
      </c>
      <c r="M2327" s="270">
        <v>0</v>
      </c>
      <c r="N2327" s="270" t="s">
        <v>10359</v>
      </c>
      <c r="O2327" s="270">
        <v>0</v>
      </c>
      <c r="P2327" s="270" t="s">
        <v>10359</v>
      </c>
      <c r="Q2327" s="270">
        <v>0</v>
      </c>
      <c r="R2327" s="74"/>
      <c r="S2327" s="75" t="str">
        <f t="shared" si="168"/>
        <v>0000</v>
      </c>
      <c r="T2327" s="75" t="str">
        <f t="shared" si="169"/>
        <v>00000000000000000000000000000000</v>
      </c>
      <c r="V2327" s="197"/>
      <c r="W2327" s="75">
        <f t="shared" si="170"/>
        <v>0</v>
      </c>
      <c r="AE2327" s="479"/>
    </row>
    <row r="2328" spans="1:31" s="75" customFormat="1" ht="13.5" x14ac:dyDescent="0.2">
      <c r="A2328" s="211">
        <v>2325</v>
      </c>
      <c r="B2328" s="212" t="s">
        <v>6600</v>
      </c>
      <c r="C2328" s="213" t="s">
        <v>6600</v>
      </c>
      <c r="D2328" s="213" t="s">
        <v>6600</v>
      </c>
      <c r="E2328" s="213" t="s">
        <v>6600</v>
      </c>
      <c r="F2328" s="213" t="s">
        <v>6600</v>
      </c>
      <c r="G2328" s="214" t="s">
        <v>6600</v>
      </c>
      <c r="H2328" s="208" t="str">
        <f>IF(Input!F$4="GMH_OECC",J2328,IF(Input!F$4="GMH_XOEC",L2328,IF(Input!F$4="GMH_Korea",N2328,IF(Input!F$4="GMH_EU",P2328,IF(Input!F$4="Skysuper",#REF!,IF(Input!F$4="SkyII",#REF!,IF(Input!F$4="XO-8000",#REF!, "FALSE")))))))</f>
        <v>00</v>
      </c>
      <c r="I2328" s="209">
        <f>IF(Input!F$4="GMH_OECC",K2328,IF(Input!F$4="GMH_XOEC",M2328,IF(Input!F$4="GMH_Korea",O2328,IF(Input!F$4="GMH_EU",Q2328,IF(Input!F$4="Skysuper",#REF!,IF(Input!F$4="SkyII",#REF!,IF(Input!F$4="XO-8000",#REF!, "FALSE")))))))</f>
        <v>0</v>
      </c>
      <c r="J2328" s="210" t="s">
        <v>10359</v>
      </c>
      <c r="K2328" s="268">
        <v>0</v>
      </c>
      <c r="L2328" s="270" t="s">
        <v>10359</v>
      </c>
      <c r="M2328" s="270">
        <v>0</v>
      </c>
      <c r="N2328" s="270" t="s">
        <v>10359</v>
      </c>
      <c r="O2328" s="270">
        <v>0</v>
      </c>
      <c r="P2328" s="270" t="s">
        <v>10359</v>
      </c>
      <c r="Q2328" s="270">
        <v>0</v>
      </c>
      <c r="R2328" s="74"/>
      <c r="S2328" s="75" t="str">
        <f t="shared" si="168"/>
        <v>0000</v>
      </c>
      <c r="T2328" s="75" t="str">
        <f t="shared" si="169"/>
        <v>00000000000000000000000000000000</v>
      </c>
      <c r="V2328" s="197"/>
      <c r="W2328" s="75">
        <f t="shared" si="170"/>
        <v>0</v>
      </c>
      <c r="AE2328" s="479"/>
    </row>
    <row r="2329" spans="1:31" s="75" customFormat="1" ht="13.5" x14ac:dyDescent="0.2">
      <c r="A2329" s="211">
        <v>2326</v>
      </c>
      <c r="B2329" s="212" t="s">
        <v>6600</v>
      </c>
      <c r="C2329" s="213" t="s">
        <v>6600</v>
      </c>
      <c r="D2329" s="213" t="s">
        <v>6600</v>
      </c>
      <c r="E2329" s="213" t="s">
        <v>6600</v>
      </c>
      <c r="F2329" s="213" t="s">
        <v>6600</v>
      </c>
      <c r="G2329" s="214" t="s">
        <v>6600</v>
      </c>
      <c r="H2329" s="208" t="str">
        <f>IF(Input!F$4="GMH_OECC",J2329,IF(Input!F$4="GMH_XOEC",L2329,IF(Input!F$4="GMH_Korea",N2329,IF(Input!F$4="GMH_EU",P2329,IF(Input!F$4="Skysuper",#REF!,IF(Input!F$4="SkyII",#REF!,IF(Input!F$4="XO-8000",#REF!, "FALSE")))))))</f>
        <v>00</v>
      </c>
      <c r="I2329" s="209">
        <f>IF(Input!F$4="GMH_OECC",K2329,IF(Input!F$4="GMH_XOEC",M2329,IF(Input!F$4="GMH_Korea",O2329,IF(Input!F$4="GMH_EU",Q2329,IF(Input!F$4="Skysuper",#REF!,IF(Input!F$4="SkyII",#REF!,IF(Input!F$4="XO-8000",#REF!, "FALSE")))))))</f>
        <v>0</v>
      </c>
      <c r="J2329" s="210" t="s">
        <v>10359</v>
      </c>
      <c r="K2329" s="268">
        <v>0</v>
      </c>
      <c r="L2329" s="270" t="s">
        <v>10359</v>
      </c>
      <c r="M2329" s="270">
        <v>0</v>
      </c>
      <c r="N2329" s="270" t="s">
        <v>10359</v>
      </c>
      <c r="O2329" s="270">
        <v>0</v>
      </c>
      <c r="P2329" s="270" t="s">
        <v>10359</v>
      </c>
      <c r="Q2329" s="270">
        <v>0</v>
      </c>
      <c r="R2329" s="74"/>
      <c r="S2329" s="75" t="str">
        <f t="shared" si="168"/>
        <v>0000</v>
      </c>
      <c r="T2329" s="75" t="str">
        <f t="shared" si="169"/>
        <v>00000000000000000000000000000000</v>
      </c>
      <c r="V2329" s="197"/>
      <c r="W2329" s="75">
        <f t="shared" si="170"/>
        <v>0</v>
      </c>
      <c r="AE2329" s="479"/>
    </row>
    <row r="2330" spans="1:31" s="75" customFormat="1" ht="13.5" x14ac:dyDescent="0.2">
      <c r="A2330" s="211">
        <v>2327</v>
      </c>
      <c r="B2330" s="212" t="s">
        <v>6600</v>
      </c>
      <c r="C2330" s="213" t="s">
        <v>6600</v>
      </c>
      <c r="D2330" s="213" t="s">
        <v>6600</v>
      </c>
      <c r="E2330" s="213" t="s">
        <v>6600</v>
      </c>
      <c r="F2330" s="213" t="s">
        <v>6600</v>
      </c>
      <c r="G2330" s="214" t="s">
        <v>6600</v>
      </c>
      <c r="H2330" s="208" t="str">
        <f>IF(Input!F$4="GMH_OECC",J2330,IF(Input!F$4="GMH_XOEC",L2330,IF(Input!F$4="GMH_Korea",N2330,IF(Input!F$4="GMH_EU",P2330,IF(Input!F$4="Skysuper",#REF!,IF(Input!F$4="SkyII",#REF!,IF(Input!F$4="XO-8000",#REF!, "FALSE")))))))</f>
        <v>00</v>
      </c>
      <c r="I2330" s="209">
        <f>IF(Input!F$4="GMH_OECC",K2330,IF(Input!F$4="GMH_XOEC",M2330,IF(Input!F$4="GMH_Korea",O2330,IF(Input!F$4="GMH_EU",Q2330,IF(Input!F$4="Skysuper",#REF!,IF(Input!F$4="SkyII",#REF!,IF(Input!F$4="XO-8000",#REF!, "FALSE")))))))</f>
        <v>0</v>
      </c>
      <c r="J2330" s="210" t="s">
        <v>10359</v>
      </c>
      <c r="K2330" s="268">
        <v>0</v>
      </c>
      <c r="L2330" s="270" t="s">
        <v>10359</v>
      </c>
      <c r="M2330" s="270">
        <v>0</v>
      </c>
      <c r="N2330" s="270" t="s">
        <v>10359</v>
      </c>
      <c r="O2330" s="270">
        <v>0</v>
      </c>
      <c r="P2330" s="270" t="s">
        <v>10359</v>
      </c>
      <c r="Q2330" s="270">
        <v>0</v>
      </c>
      <c r="R2330" s="74"/>
      <c r="S2330" s="75" t="str">
        <f t="shared" si="168"/>
        <v>0000</v>
      </c>
      <c r="T2330" s="75" t="str">
        <f t="shared" si="169"/>
        <v>00000000000000000000000000000000</v>
      </c>
      <c r="V2330" s="197"/>
      <c r="W2330" s="75">
        <f t="shared" si="170"/>
        <v>0</v>
      </c>
      <c r="AE2330" s="479"/>
    </row>
    <row r="2331" spans="1:31" s="75" customFormat="1" ht="13.5" x14ac:dyDescent="0.2">
      <c r="A2331" s="211">
        <v>2328</v>
      </c>
      <c r="B2331" s="212" t="s">
        <v>6600</v>
      </c>
      <c r="C2331" s="213" t="s">
        <v>6600</v>
      </c>
      <c r="D2331" s="213" t="s">
        <v>6600</v>
      </c>
      <c r="E2331" s="213" t="s">
        <v>6600</v>
      </c>
      <c r="F2331" s="213" t="s">
        <v>6600</v>
      </c>
      <c r="G2331" s="214" t="s">
        <v>6600</v>
      </c>
      <c r="H2331" s="208" t="str">
        <f>IF(Input!F$4="GMH_OECC",J2331,IF(Input!F$4="GMH_XOEC",L2331,IF(Input!F$4="GMH_Korea",N2331,IF(Input!F$4="GMH_EU",P2331,IF(Input!F$4="Skysuper",#REF!,IF(Input!F$4="SkyII",#REF!,IF(Input!F$4="XO-8000",#REF!, "FALSE")))))))</f>
        <v>00</v>
      </c>
      <c r="I2331" s="209">
        <f>IF(Input!F$4="GMH_OECC",K2331,IF(Input!F$4="GMH_XOEC",M2331,IF(Input!F$4="GMH_Korea",O2331,IF(Input!F$4="GMH_EU",Q2331,IF(Input!F$4="Skysuper",#REF!,IF(Input!F$4="SkyII",#REF!,IF(Input!F$4="XO-8000",#REF!, "FALSE")))))))</f>
        <v>0</v>
      </c>
      <c r="J2331" s="210" t="s">
        <v>10359</v>
      </c>
      <c r="K2331" s="268">
        <v>0</v>
      </c>
      <c r="L2331" s="270" t="s">
        <v>10359</v>
      </c>
      <c r="M2331" s="270">
        <v>0</v>
      </c>
      <c r="N2331" s="270" t="s">
        <v>10359</v>
      </c>
      <c r="O2331" s="270">
        <v>0</v>
      </c>
      <c r="P2331" s="270" t="s">
        <v>10359</v>
      </c>
      <c r="Q2331" s="270">
        <v>0</v>
      </c>
      <c r="R2331" s="74"/>
      <c r="S2331" s="75" t="str">
        <f t="shared" si="168"/>
        <v>0000</v>
      </c>
      <c r="T2331" s="75" t="str">
        <f t="shared" si="169"/>
        <v>00000000000000000000000000000000</v>
      </c>
      <c r="V2331" s="197"/>
      <c r="W2331" s="75">
        <f t="shared" si="170"/>
        <v>0</v>
      </c>
      <c r="AE2331" s="479"/>
    </row>
    <row r="2332" spans="1:31" s="75" customFormat="1" ht="13.5" x14ac:dyDescent="0.2">
      <c r="A2332" s="211">
        <v>2329</v>
      </c>
      <c r="B2332" s="212" t="s">
        <v>6600</v>
      </c>
      <c r="C2332" s="213" t="s">
        <v>6600</v>
      </c>
      <c r="D2332" s="213" t="s">
        <v>6600</v>
      </c>
      <c r="E2332" s="213" t="s">
        <v>6600</v>
      </c>
      <c r="F2332" s="213" t="s">
        <v>6600</v>
      </c>
      <c r="G2332" s="214" t="s">
        <v>6600</v>
      </c>
      <c r="H2332" s="208" t="str">
        <f>IF(Input!F$4="GMH_OECC",J2332,IF(Input!F$4="GMH_XOEC",L2332,IF(Input!F$4="GMH_Korea",N2332,IF(Input!F$4="GMH_EU",P2332,IF(Input!F$4="Skysuper",#REF!,IF(Input!F$4="SkyII",#REF!,IF(Input!F$4="XO-8000",#REF!, "FALSE")))))))</f>
        <v>00</v>
      </c>
      <c r="I2332" s="209">
        <f>IF(Input!F$4="GMH_OECC",K2332,IF(Input!F$4="GMH_XOEC",M2332,IF(Input!F$4="GMH_Korea",O2332,IF(Input!F$4="GMH_EU",Q2332,IF(Input!F$4="Skysuper",#REF!,IF(Input!F$4="SkyII",#REF!,IF(Input!F$4="XO-8000",#REF!, "FALSE")))))))</f>
        <v>0</v>
      </c>
      <c r="J2332" s="210" t="s">
        <v>10359</v>
      </c>
      <c r="K2332" s="268">
        <v>0</v>
      </c>
      <c r="L2332" s="270" t="s">
        <v>10359</v>
      </c>
      <c r="M2332" s="270">
        <v>0</v>
      </c>
      <c r="N2332" s="270" t="s">
        <v>10359</v>
      </c>
      <c r="O2332" s="270">
        <v>0</v>
      </c>
      <c r="P2332" s="270" t="s">
        <v>10359</v>
      </c>
      <c r="Q2332" s="270">
        <v>0</v>
      </c>
      <c r="R2332" s="74"/>
      <c r="S2332" s="75" t="str">
        <f t="shared" si="168"/>
        <v>0000</v>
      </c>
      <c r="T2332" s="75" t="str">
        <f t="shared" si="169"/>
        <v>00000000000000000000000000000000</v>
      </c>
      <c r="V2332" s="197"/>
      <c r="W2332" s="75">
        <f t="shared" si="170"/>
        <v>0</v>
      </c>
      <c r="AE2332" s="479"/>
    </row>
    <row r="2333" spans="1:31" s="75" customFormat="1" ht="13.5" x14ac:dyDescent="0.2">
      <c r="A2333" s="211">
        <v>2330</v>
      </c>
      <c r="B2333" s="212" t="s">
        <v>6600</v>
      </c>
      <c r="C2333" s="213" t="s">
        <v>6600</v>
      </c>
      <c r="D2333" s="213" t="s">
        <v>6600</v>
      </c>
      <c r="E2333" s="213" t="s">
        <v>6600</v>
      </c>
      <c r="F2333" s="213" t="s">
        <v>6600</v>
      </c>
      <c r="G2333" s="214" t="s">
        <v>6600</v>
      </c>
      <c r="H2333" s="208" t="str">
        <f>IF(Input!F$4="GMH_OECC",J2333,IF(Input!F$4="GMH_XOEC",L2333,IF(Input!F$4="GMH_Korea",N2333,IF(Input!F$4="GMH_EU",P2333,IF(Input!F$4="Skysuper",#REF!,IF(Input!F$4="SkyII",#REF!,IF(Input!F$4="XO-8000",#REF!, "FALSE")))))))</f>
        <v>00</v>
      </c>
      <c r="I2333" s="209">
        <f>IF(Input!F$4="GMH_OECC",K2333,IF(Input!F$4="GMH_XOEC",M2333,IF(Input!F$4="GMH_Korea",O2333,IF(Input!F$4="GMH_EU",Q2333,IF(Input!F$4="Skysuper",#REF!,IF(Input!F$4="SkyII",#REF!,IF(Input!F$4="XO-8000",#REF!, "FALSE")))))))</f>
        <v>0</v>
      </c>
      <c r="J2333" s="210" t="s">
        <v>10359</v>
      </c>
      <c r="K2333" s="268">
        <v>0</v>
      </c>
      <c r="L2333" s="270" t="s">
        <v>10359</v>
      </c>
      <c r="M2333" s="270">
        <v>0</v>
      </c>
      <c r="N2333" s="270" t="s">
        <v>10359</v>
      </c>
      <c r="O2333" s="270">
        <v>0</v>
      </c>
      <c r="P2333" s="270" t="s">
        <v>10359</v>
      </c>
      <c r="Q2333" s="270">
        <v>0</v>
      </c>
      <c r="R2333" s="74"/>
      <c r="S2333" s="75" t="str">
        <f t="shared" si="168"/>
        <v>0000</v>
      </c>
      <c r="T2333" s="75" t="str">
        <f t="shared" si="169"/>
        <v>00000000000000000000000000000000</v>
      </c>
      <c r="V2333" s="197"/>
      <c r="W2333" s="75">
        <f t="shared" si="170"/>
        <v>0</v>
      </c>
      <c r="AE2333" s="479"/>
    </row>
    <row r="2334" spans="1:31" s="75" customFormat="1" ht="13.5" x14ac:dyDescent="0.2">
      <c r="A2334" s="211">
        <v>2331</v>
      </c>
      <c r="B2334" s="212" t="s">
        <v>6600</v>
      </c>
      <c r="C2334" s="213" t="s">
        <v>6600</v>
      </c>
      <c r="D2334" s="213" t="s">
        <v>6600</v>
      </c>
      <c r="E2334" s="213" t="s">
        <v>6600</v>
      </c>
      <c r="F2334" s="213" t="s">
        <v>6600</v>
      </c>
      <c r="G2334" s="214" t="s">
        <v>6600</v>
      </c>
      <c r="H2334" s="208" t="str">
        <f>IF(Input!F$4="GMH_OECC",J2334,IF(Input!F$4="GMH_XOEC",L2334,IF(Input!F$4="GMH_Korea",N2334,IF(Input!F$4="GMH_EU",P2334,IF(Input!F$4="Skysuper",#REF!,IF(Input!F$4="SkyII",#REF!,IF(Input!F$4="XO-8000",#REF!, "FALSE")))))))</f>
        <v>00</v>
      </c>
      <c r="I2334" s="209">
        <f>IF(Input!F$4="GMH_OECC",K2334,IF(Input!F$4="GMH_XOEC",M2334,IF(Input!F$4="GMH_Korea",O2334,IF(Input!F$4="GMH_EU",Q2334,IF(Input!F$4="Skysuper",#REF!,IF(Input!F$4="SkyII",#REF!,IF(Input!F$4="XO-8000",#REF!, "FALSE")))))))</f>
        <v>0</v>
      </c>
      <c r="J2334" s="210" t="s">
        <v>10359</v>
      </c>
      <c r="K2334" s="268">
        <v>0</v>
      </c>
      <c r="L2334" s="270" t="s">
        <v>10359</v>
      </c>
      <c r="M2334" s="270">
        <v>0</v>
      </c>
      <c r="N2334" s="270" t="s">
        <v>10359</v>
      </c>
      <c r="O2334" s="270">
        <v>0</v>
      </c>
      <c r="P2334" s="270" t="s">
        <v>10359</v>
      </c>
      <c r="Q2334" s="270">
        <v>0</v>
      </c>
      <c r="R2334" s="74"/>
      <c r="S2334" s="75" t="str">
        <f t="shared" si="168"/>
        <v>0000</v>
      </c>
      <c r="T2334" s="75" t="str">
        <f t="shared" si="169"/>
        <v>00000000000000000000000000000000</v>
      </c>
      <c r="V2334" s="197"/>
      <c r="W2334" s="75">
        <f t="shared" si="170"/>
        <v>0</v>
      </c>
      <c r="AE2334" s="479"/>
    </row>
    <row r="2335" spans="1:31" s="75" customFormat="1" ht="13.5" x14ac:dyDescent="0.2">
      <c r="A2335" s="211">
        <v>2332</v>
      </c>
      <c r="B2335" s="212" t="s">
        <v>6600</v>
      </c>
      <c r="C2335" s="213" t="s">
        <v>6600</v>
      </c>
      <c r="D2335" s="213" t="s">
        <v>6600</v>
      </c>
      <c r="E2335" s="213" t="s">
        <v>6600</v>
      </c>
      <c r="F2335" s="213" t="s">
        <v>6600</v>
      </c>
      <c r="G2335" s="214" t="s">
        <v>6600</v>
      </c>
      <c r="H2335" s="208" t="str">
        <f>IF(Input!F$4="GMH_OECC",J2335,IF(Input!F$4="GMH_XOEC",L2335,IF(Input!F$4="GMH_Korea",N2335,IF(Input!F$4="GMH_EU",P2335,IF(Input!F$4="Skysuper",#REF!,IF(Input!F$4="SkyII",#REF!,IF(Input!F$4="XO-8000",#REF!, "FALSE")))))))</f>
        <v>00</v>
      </c>
      <c r="I2335" s="209">
        <f>IF(Input!F$4="GMH_OECC",K2335,IF(Input!F$4="GMH_XOEC",M2335,IF(Input!F$4="GMH_Korea",O2335,IF(Input!F$4="GMH_EU",Q2335,IF(Input!F$4="Skysuper",#REF!,IF(Input!F$4="SkyII",#REF!,IF(Input!F$4="XO-8000",#REF!, "FALSE")))))))</f>
        <v>0</v>
      </c>
      <c r="J2335" s="210" t="s">
        <v>10359</v>
      </c>
      <c r="K2335" s="268">
        <v>0</v>
      </c>
      <c r="L2335" s="270" t="s">
        <v>10359</v>
      </c>
      <c r="M2335" s="270">
        <v>0</v>
      </c>
      <c r="N2335" s="270" t="s">
        <v>10359</v>
      </c>
      <c r="O2335" s="270">
        <v>0</v>
      </c>
      <c r="P2335" s="270" t="s">
        <v>10359</v>
      </c>
      <c r="Q2335" s="270">
        <v>0</v>
      </c>
      <c r="R2335" s="74"/>
      <c r="S2335" s="75" t="str">
        <f t="shared" si="168"/>
        <v>0000</v>
      </c>
      <c r="T2335" s="75" t="str">
        <f t="shared" si="169"/>
        <v>00000000000000000000000000000000</v>
      </c>
      <c r="V2335" s="197"/>
      <c r="W2335" s="75">
        <f t="shared" si="170"/>
        <v>0</v>
      </c>
      <c r="AE2335" s="479"/>
    </row>
    <row r="2336" spans="1:31" s="75" customFormat="1" ht="13.5" x14ac:dyDescent="0.2">
      <c r="A2336" s="211">
        <v>2333</v>
      </c>
      <c r="B2336" s="212" t="s">
        <v>6600</v>
      </c>
      <c r="C2336" s="213" t="s">
        <v>6600</v>
      </c>
      <c r="D2336" s="213" t="s">
        <v>6600</v>
      </c>
      <c r="E2336" s="213" t="s">
        <v>6600</v>
      </c>
      <c r="F2336" s="213" t="s">
        <v>6600</v>
      </c>
      <c r="G2336" s="214" t="s">
        <v>6600</v>
      </c>
      <c r="H2336" s="208" t="str">
        <f>IF(Input!F$4="GMH_OECC",J2336,IF(Input!F$4="GMH_XOEC",L2336,IF(Input!F$4="GMH_Korea",N2336,IF(Input!F$4="GMH_EU",P2336,IF(Input!F$4="Skysuper",#REF!,IF(Input!F$4="SkyII",#REF!,IF(Input!F$4="XO-8000",#REF!, "FALSE")))))))</f>
        <v>00</v>
      </c>
      <c r="I2336" s="209">
        <f>IF(Input!F$4="GMH_OECC",K2336,IF(Input!F$4="GMH_XOEC",M2336,IF(Input!F$4="GMH_Korea",O2336,IF(Input!F$4="GMH_EU",Q2336,IF(Input!F$4="Skysuper",#REF!,IF(Input!F$4="SkyII",#REF!,IF(Input!F$4="XO-8000",#REF!, "FALSE")))))))</f>
        <v>0</v>
      </c>
      <c r="J2336" s="210" t="s">
        <v>10359</v>
      </c>
      <c r="K2336" s="268">
        <v>0</v>
      </c>
      <c r="L2336" s="270" t="s">
        <v>10359</v>
      </c>
      <c r="M2336" s="270">
        <v>0</v>
      </c>
      <c r="N2336" s="270" t="s">
        <v>10359</v>
      </c>
      <c r="O2336" s="270">
        <v>0</v>
      </c>
      <c r="P2336" s="270" t="s">
        <v>10359</v>
      </c>
      <c r="Q2336" s="270">
        <v>0</v>
      </c>
      <c r="R2336" s="74"/>
      <c r="S2336" s="75" t="str">
        <f t="shared" si="168"/>
        <v>0000</v>
      </c>
      <c r="T2336" s="75" t="str">
        <f t="shared" si="169"/>
        <v>00000000000000000000000000000000</v>
      </c>
      <c r="V2336" s="197"/>
      <c r="W2336" s="75">
        <f t="shared" si="170"/>
        <v>0</v>
      </c>
      <c r="AE2336" s="479"/>
    </row>
    <row r="2337" spans="1:31" s="75" customFormat="1" ht="13.5" x14ac:dyDescent="0.2">
      <c r="A2337" s="211">
        <v>2334</v>
      </c>
      <c r="B2337" s="212" t="s">
        <v>6600</v>
      </c>
      <c r="C2337" s="213" t="s">
        <v>6600</v>
      </c>
      <c r="D2337" s="213" t="s">
        <v>6600</v>
      </c>
      <c r="E2337" s="213" t="s">
        <v>6600</v>
      </c>
      <c r="F2337" s="213" t="s">
        <v>6600</v>
      </c>
      <c r="G2337" s="214" t="s">
        <v>6600</v>
      </c>
      <c r="H2337" s="208" t="str">
        <f>IF(Input!F$4="GMH_OECC",J2337,IF(Input!F$4="GMH_XOEC",L2337,IF(Input!F$4="GMH_Korea",N2337,IF(Input!F$4="GMH_EU",P2337,IF(Input!F$4="Skysuper",#REF!,IF(Input!F$4="SkyII",#REF!,IF(Input!F$4="XO-8000",#REF!, "FALSE")))))))</f>
        <v>00</v>
      </c>
      <c r="I2337" s="209">
        <f>IF(Input!F$4="GMH_OECC",K2337,IF(Input!F$4="GMH_XOEC",M2337,IF(Input!F$4="GMH_Korea",O2337,IF(Input!F$4="GMH_EU",Q2337,IF(Input!F$4="Skysuper",#REF!,IF(Input!F$4="SkyII",#REF!,IF(Input!F$4="XO-8000",#REF!, "FALSE")))))))</f>
        <v>0</v>
      </c>
      <c r="J2337" s="210" t="s">
        <v>10359</v>
      </c>
      <c r="K2337" s="268">
        <v>0</v>
      </c>
      <c r="L2337" s="270" t="s">
        <v>10359</v>
      </c>
      <c r="M2337" s="270">
        <v>0</v>
      </c>
      <c r="N2337" s="270" t="s">
        <v>10359</v>
      </c>
      <c r="O2337" s="270">
        <v>0</v>
      </c>
      <c r="P2337" s="270" t="s">
        <v>10359</v>
      </c>
      <c r="Q2337" s="270">
        <v>0</v>
      </c>
      <c r="R2337" s="74"/>
      <c r="S2337" s="75" t="str">
        <f t="shared" si="168"/>
        <v>0000</v>
      </c>
      <c r="T2337" s="75" t="str">
        <f t="shared" si="169"/>
        <v>00000000000000000000000000000000</v>
      </c>
      <c r="V2337" s="197"/>
      <c r="W2337" s="75">
        <f t="shared" si="170"/>
        <v>0</v>
      </c>
      <c r="AE2337" s="479"/>
    </row>
    <row r="2338" spans="1:31" s="75" customFormat="1" ht="13.5" x14ac:dyDescent="0.2">
      <c r="A2338" s="211">
        <v>2335</v>
      </c>
      <c r="B2338" s="212" t="s">
        <v>6600</v>
      </c>
      <c r="C2338" s="213" t="s">
        <v>6600</v>
      </c>
      <c r="D2338" s="213" t="s">
        <v>6600</v>
      </c>
      <c r="E2338" s="213" t="s">
        <v>6600</v>
      </c>
      <c r="F2338" s="213" t="s">
        <v>6600</v>
      </c>
      <c r="G2338" s="214" t="s">
        <v>6600</v>
      </c>
      <c r="H2338" s="208" t="str">
        <f>IF(Input!F$4="GMH_OECC",J2338,IF(Input!F$4="GMH_XOEC",L2338,IF(Input!F$4="GMH_Korea",N2338,IF(Input!F$4="GMH_EU",P2338,IF(Input!F$4="Skysuper",#REF!,IF(Input!F$4="SkyII",#REF!,IF(Input!F$4="XO-8000",#REF!, "FALSE")))))))</f>
        <v>00</v>
      </c>
      <c r="I2338" s="209">
        <f>IF(Input!F$4="GMH_OECC",K2338,IF(Input!F$4="GMH_XOEC",M2338,IF(Input!F$4="GMH_Korea",O2338,IF(Input!F$4="GMH_EU",Q2338,IF(Input!F$4="Skysuper",#REF!,IF(Input!F$4="SkyII",#REF!,IF(Input!F$4="XO-8000",#REF!, "FALSE")))))))</f>
        <v>0</v>
      </c>
      <c r="J2338" s="210" t="s">
        <v>10359</v>
      </c>
      <c r="K2338" s="268">
        <v>0</v>
      </c>
      <c r="L2338" s="270" t="s">
        <v>10359</v>
      </c>
      <c r="M2338" s="270">
        <v>0</v>
      </c>
      <c r="N2338" s="270" t="s">
        <v>10359</v>
      </c>
      <c r="O2338" s="270">
        <v>0</v>
      </c>
      <c r="P2338" s="270" t="s">
        <v>10359</v>
      </c>
      <c r="Q2338" s="270">
        <v>0</v>
      </c>
      <c r="R2338" s="74"/>
      <c r="S2338" s="75" t="str">
        <f t="shared" si="168"/>
        <v>0000</v>
      </c>
      <c r="T2338" s="75" t="str">
        <f t="shared" si="169"/>
        <v>00000000000000000000000000000000</v>
      </c>
      <c r="V2338" s="197"/>
      <c r="W2338" s="75">
        <f t="shared" si="170"/>
        <v>0</v>
      </c>
      <c r="AE2338" s="479"/>
    </row>
    <row r="2339" spans="1:31" s="75" customFormat="1" ht="13.5" x14ac:dyDescent="0.2">
      <c r="A2339" s="211">
        <v>2336</v>
      </c>
      <c r="B2339" s="212" t="s">
        <v>6600</v>
      </c>
      <c r="C2339" s="213" t="s">
        <v>6600</v>
      </c>
      <c r="D2339" s="213" t="s">
        <v>6600</v>
      </c>
      <c r="E2339" s="213" t="s">
        <v>6600</v>
      </c>
      <c r="F2339" s="213" t="s">
        <v>6600</v>
      </c>
      <c r="G2339" s="214" t="s">
        <v>6600</v>
      </c>
      <c r="H2339" s="208" t="str">
        <f>IF(Input!F$4="GMH_OECC",J2339,IF(Input!F$4="GMH_XOEC",L2339,IF(Input!F$4="GMH_Korea",N2339,IF(Input!F$4="GMH_EU",P2339,IF(Input!F$4="Skysuper",#REF!,IF(Input!F$4="SkyII",#REF!,IF(Input!F$4="XO-8000",#REF!, "FALSE")))))))</f>
        <v>00</v>
      </c>
      <c r="I2339" s="209">
        <f>IF(Input!F$4="GMH_OECC",K2339,IF(Input!F$4="GMH_XOEC",M2339,IF(Input!F$4="GMH_Korea",O2339,IF(Input!F$4="GMH_EU",Q2339,IF(Input!F$4="Skysuper",#REF!,IF(Input!F$4="SkyII",#REF!,IF(Input!F$4="XO-8000",#REF!, "FALSE")))))))</f>
        <v>0</v>
      </c>
      <c r="J2339" s="210" t="s">
        <v>10359</v>
      </c>
      <c r="K2339" s="268">
        <v>0</v>
      </c>
      <c r="L2339" s="270" t="s">
        <v>10359</v>
      </c>
      <c r="M2339" s="270">
        <v>0</v>
      </c>
      <c r="N2339" s="270" t="s">
        <v>10359</v>
      </c>
      <c r="O2339" s="270">
        <v>0</v>
      </c>
      <c r="P2339" s="270" t="s">
        <v>10359</v>
      </c>
      <c r="Q2339" s="270">
        <v>0</v>
      </c>
      <c r="R2339" s="74"/>
      <c r="S2339" s="75" t="str">
        <f t="shared" si="168"/>
        <v>0000</v>
      </c>
      <c r="T2339" s="75" t="str">
        <f t="shared" si="169"/>
        <v>00000000000000000000000000000000</v>
      </c>
      <c r="V2339" s="197"/>
      <c r="W2339" s="75">
        <f t="shared" si="170"/>
        <v>0</v>
      </c>
      <c r="AE2339" s="479"/>
    </row>
    <row r="2340" spans="1:31" s="75" customFormat="1" ht="13.5" x14ac:dyDescent="0.2">
      <c r="A2340" s="211">
        <v>2337</v>
      </c>
      <c r="B2340" s="212" t="s">
        <v>6600</v>
      </c>
      <c r="C2340" s="213" t="s">
        <v>6600</v>
      </c>
      <c r="D2340" s="213" t="s">
        <v>6600</v>
      </c>
      <c r="E2340" s="213" t="s">
        <v>6600</v>
      </c>
      <c r="F2340" s="213" t="s">
        <v>6600</v>
      </c>
      <c r="G2340" s="214" t="s">
        <v>6600</v>
      </c>
      <c r="H2340" s="208" t="str">
        <f>IF(Input!F$4="GMH_OECC",J2340,IF(Input!F$4="GMH_XOEC",L2340,IF(Input!F$4="GMH_Korea",N2340,IF(Input!F$4="GMH_EU",P2340,IF(Input!F$4="Skysuper",#REF!,IF(Input!F$4="SkyII",#REF!,IF(Input!F$4="XO-8000",#REF!, "FALSE")))))))</f>
        <v>00</v>
      </c>
      <c r="I2340" s="209">
        <f>IF(Input!F$4="GMH_OECC",K2340,IF(Input!F$4="GMH_XOEC",M2340,IF(Input!F$4="GMH_Korea",O2340,IF(Input!F$4="GMH_EU",Q2340,IF(Input!F$4="Skysuper",#REF!,IF(Input!F$4="SkyII",#REF!,IF(Input!F$4="XO-8000",#REF!, "FALSE")))))))</f>
        <v>0</v>
      </c>
      <c r="J2340" s="210" t="s">
        <v>10359</v>
      </c>
      <c r="K2340" s="268">
        <v>0</v>
      </c>
      <c r="L2340" s="270" t="s">
        <v>10359</v>
      </c>
      <c r="M2340" s="270">
        <v>0</v>
      </c>
      <c r="N2340" s="270" t="s">
        <v>10359</v>
      </c>
      <c r="O2340" s="270">
        <v>0</v>
      </c>
      <c r="P2340" s="270" t="s">
        <v>10359</v>
      </c>
      <c r="Q2340" s="270">
        <v>0</v>
      </c>
      <c r="R2340" s="74"/>
      <c r="S2340" s="75" t="str">
        <f t="shared" si="168"/>
        <v>0000</v>
      </c>
      <c r="T2340" s="75" t="str">
        <f t="shared" si="169"/>
        <v>00000000000000000000000000000000</v>
      </c>
      <c r="V2340" s="197"/>
      <c r="W2340" s="75">
        <f t="shared" si="170"/>
        <v>0</v>
      </c>
      <c r="AE2340" s="479"/>
    </row>
    <row r="2341" spans="1:31" s="75" customFormat="1" ht="13.5" x14ac:dyDescent="0.2">
      <c r="A2341" s="211">
        <v>2338</v>
      </c>
      <c r="B2341" s="212" t="s">
        <v>6600</v>
      </c>
      <c r="C2341" s="213" t="s">
        <v>6600</v>
      </c>
      <c r="D2341" s="213" t="s">
        <v>6600</v>
      </c>
      <c r="E2341" s="213" t="s">
        <v>6600</v>
      </c>
      <c r="F2341" s="213" t="s">
        <v>6600</v>
      </c>
      <c r="G2341" s="214" t="s">
        <v>6600</v>
      </c>
      <c r="H2341" s="208" t="str">
        <f>IF(Input!F$4="GMH_OECC",J2341,IF(Input!F$4="GMH_XOEC",L2341,IF(Input!F$4="GMH_Korea",N2341,IF(Input!F$4="GMH_EU",P2341,IF(Input!F$4="Skysuper",#REF!,IF(Input!F$4="SkyII",#REF!,IF(Input!F$4="XO-8000",#REF!, "FALSE")))))))</f>
        <v>00</v>
      </c>
      <c r="I2341" s="209">
        <f>IF(Input!F$4="GMH_OECC",K2341,IF(Input!F$4="GMH_XOEC",M2341,IF(Input!F$4="GMH_Korea",O2341,IF(Input!F$4="GMH_EU",Q2341,IF(Input!F$4="Skysuper",#REF!,IF(Input!F$4="SkyII",#REF!,IF(Input!F$4="XO-8000",#REF!, "FALSE")))))))</f>
        <v>0</v>
      </c>
      <c r="J2341" s="210" t="s">
        <v>10359</v>
      </c>
      <c r="K2341" s="268">
        <v>0</v>
      </c>
      <c r="L2341" s="270" t="s">
        <v>10359</v>
      </c>
      <c r="M2341" s="270">
        <v>0</v>
      </c>
      <c r="N2341" s="270" t="s">
        <v>10359</v>
      </c>
      <c r="O2341" s="270">
        <v>0</v>
      </c>
      <c r="P2341" s="270" t="s">
        <v>10359</v>
      </c>
      <c r="Q2341" s="270">
        <v>0</v>
      </c>
      <c r="R2341" s="74"/>
      <c r="S2341" s="75" t="str">
        <f t="shared" si="168"/>
        <v>0000</v>
      </c>
      <c r="T2341" s="75" t="str">
        <f t="shared" si="169"/>
        <v>00000000000000000000000000000000</v>
      </c>
      <c r="V2341" s="197"/>
      <c r="W2341" s="75">
        <f t="shared" si="170"/>
        <v>0</v>
      </c>
      <c r="AE2341" s="479"/>
    </row>
    <row r="2342" spans="1:31" s="75" customFormat="1" ht="13.5" x14ac:dyDescent="0.2">
      <c r="A2342" s="211">
        <v>2339</v>
      </c>
      <c r="B2342" s="212" t="s">
        <v>6600</v>
      </c>
      <c r="C2342" s="213" t="s">
        <v>6600</v>
      </c>
      <c r="D2342" s="213" t="s">
        <v>6600</v>
      </c>
      <c r="E2342" s="213" t="s">
        <v>6600</v>
      </c>
      <c r="F2342" s="213" t="s">
        <v>6600</v>
      </c>
      <c r="G2342" s="214" t="s">
        <v>6600</v>
      </c>
      <c r="H2342" s="208" t="str">
        <f>IF(Input!F$4="GMH_OECC",J2342,IF(Input!F$4="GMH_XOEC",L2342,IF(Input!F$4="GMH_Korea",N2342,IF(Input!F$4="GMH_EU",P2342,IF(Input!F$4="Skysuper",#REF!,IF(Input!F$4="SkyII",#REF!,IF(Input!F$4="XO-8000",#REF!, "FALSE")))))))</f>
        <v>00</v>
      </c>
      <c r="I2342" s="209">
        <f>IF(Input!F$4="GMH_OECC",K2342,IF(Input!F$4="GMH_XOEC",M2342,IF(Input!F$4="GMH_Korea",O2342,IF(Input!F$4="GMH_EU",Q2342,IF(Input!F$4="Skysuper",#REF!,IF(Input!F$4="SkyII",#REF!,IF(Input!F$4="XO-8000",#REF!, "FALSE")))))))</f>
        <v>0</v>
      </c>
      <c r="J2342" s="210" t="s">
        <v>10359</v>
      </c>
      <c r="K2342" s="268">
        <v>0</v>
      </c>
      <c r="L2342" s="270" t="s">
        <v>10359</v>
      </c>
      <c r="M2342" s="270">
        <v>0</v>
      </c>
      <c r="N2342" s="270" t="s">
        <v>10359</v>
      </c>
      <c r="O2342" s="270">
        <v>0</v>
      </c>
      <c r="P2342" s="270" t="s">
        <v>10359</v>
      </c>
      <c r="Q2342" s="270">
        <v>0</v>
      </c>
      <c r="R2342" s="74"/>
      <c r="S2342" s="75" t="str">
        <f t="shared" si="168"/>
        <v>0000</v>
      </c>
      <c r="T2342" s="75" t="str">
        <f t="shared" si="169"/>
        <v>00000000000000000000000000000000</v>
      </c>
      <c r="V2342" s="197"/>
      <c r="W2342" s="75">
        <f t="shared" si="170"/>
        <v>0</v>
      </c>
      <c r="AE2342" s="479"/>
    </row>
    <row r="2343" spans="1:31" s="75" customFormat="1" ht="13.5" x14ac:dyDescent="0.2">
      <c r="A2343" s="211">
        <v>2340</v>
      </c>
      <c r="B2343" s="212" t="s">
        <v>6600</v>
      </c>
      <c r="C2343" s="213" t="s">
        <v>6600</v>
      </c>
      <c r="D2343" s="213" t="s">
        <v>6600</v>
      </c>
      <c r="E2343" s="213" t="s">
        <v>6600</v>
      </c>
      <c r="F2343" s="213" t="s">
        <v>6600</v>
      </c>
      <c r="G2343" s="214" t="s">
        <v>6600</v>
      </c>
      <c r="H2343" s="208" t="str">
        <f>IF(Input!F$4="GMH_OECC",J2343,IF(Input!F$4="GMH_XOEC",L2343,IF(Input!F$4="GMH_Korea",N2343,IF(Input!F$4="GMH_EU",P2343,IF(Input!F$4="Skysuper",#REF!,IF(Input!F$4="SkyII",#REF!,IF(Input!F$4="XO-8000",#REF!, "FALSE")))))))</f>
        <v>00</v>
      </c>
      <c r="I2343" s="209">
        <f>IF(Input!F$4="GMH_OECC",K2343,IF(Input!F$4="GMH_XOEC",M2343,IF(Input!F$4="GMH_Korea",O2343,IF(Input!F$4="GMH_EU",Q2343,IF(Input!F$4="Skysuper",#REF!,IF(Input!F$4="SkyII",#REF!,IF(Input!F$4="XO-8000",#REF!, "FALSE")))))))</f>
        <v>0</v>
      </c>
      <c r="J2343" s="210" t="s">
        <v>10359</v>
      </c>
      <c r="K2343" s="268">
        <v>0</v>
      </c>
      <c r="L2343" s="270" t="s">
        <v>10359</v>
      </c>
      <c r="M2343" s="270">
        <v>0</v>
      </c>
      <c r="N2343" s="270" t="s">
        <v>10359</v>
      </c>
      <c r="O2343" s="270">
        <v>0</v>
      </c>
      <c r="P2343" s="270" t="s">
        <v>10359</v>
      </c>
      <c r="Q2343" s="270">
        <v>0</v>
      </c>
      <c r="R2343" s="74"/>
      <c r="S2343" s="75" t="str">
        <f t="shared" si="168"/>
        <v>0000</v>
      </c>
      <c r="T2343" s="75" t="str">
        <f t="shared" si="169"/>
        <v>00000000000000000000000000000000</v>
      </c>
      <c r="V2343" s="197"/>
      <c r="W2343" s="75">
        <f t="shared" si="170"/>
        <v>0</v>
      </c>
      <c r="AE2343" s="479"/>
    </row>
    <row r="2344" spans="1:31" s="75" customFormat="1" ht="13.5" x14ac:dyDescent="0.2">
      <c r="A2344" s="211">
        <v>2341</v>
      </c>
      <c r="B2344" s="212" t="s">
        <v>6600</v>
      </c>
      <c r="C2344" s="213" t="s">
        <v>6600</v>
      </c>
      <c r="D2344" s="213" t="s">
        <v>6600</v>
      </c>
      <c r="E2344" s="213" t="s">
        <v>6600</v>
      </c>
      <c r="F2344" s="213" t="s">
        <v>6600</v>
      </c>
      <c r="G2344" s="214" t="s">
        <v>6600</v>
      </c>
      <c r="H2344" s="208" t="str">
        <f>IF(Input!F$4="GMH_OECC",J2344,IF(Input!F$4="GMH_XOEC",L2344,IF(Input!F$4="GMH_Korea",N2344,IF(Input!F$4="GMH_EU",P2344,IF(Input!F$4="Skysuper",#REF!,IF(Input!F$4="SkyII",#REF!,IF(Input!F$4="XO-8000",#REF!, "FALSE")))))))</f>
        <v>00</v>
      </c>
      <c r="I2344" s="209">
        <f>IF(Input!F$4="GMH_OECC",K2344,IF(Input!F$4="GMH_XOEC",M2344,IF(Input!F$4="GMH_Korea",O2344,IF(Input!F$4="GMH_EU",Q2344,IF(Input!F$4="Skysuper",#REF!,IF(Input!F$4="SkyII",#REF!,IF(Input!F$4="XO-8000",#REF!, "FALSE")))))))</f>
        <v>0</v>
      </c>
      <c r="J2344" s="210" t="s">
        <v>10359</v>
      </c>
      <c r="K2344" s="268">
        <v>0</v>
      </c>
      <c r="L2344" s="270" t="s">
        <v>10359</v>
      </c>
      <c r="M2344" s="270">
        <v>0</v>
      </c>
      <c r="N2344" s="270" t="s">
        <v>10359</v>
      </c>
      <c r="O2344" s="270">
        <v>0</v>
      </c>
      <c r="P2344" s="270" t="s">
        <v>10359</v>
      </c>
      <c r="Q2344" s="270">
        <v>0</v>
      </c>
      <c r="R2344" s="74"/>
      <c r="S2344" s="75" t="str">
        <f t="shared" si="168"/>
        <v>0000</v>
      </c>
      <c r="T2344" s="75" t="str">
        <f t="shared" si="169"/>
        <v>00000000000000000000000000000000</v>
      </c>
      <c r="V2344" s="197"/>
      <c r="W2344" s="75">
        <f t="shared" si="170"/>
        <v>0</v>
      </c>
      <c r="AE2344" s="479"/>
    </row>
    <row r="2345" spans="1:31" s="75" customFormat="1" ht="13.5" x14ac:dyDescent="0.2">
      <c r="A2345" s="211">
        <v>2342</v>
      </c>
      <c r="B2345" s="212" t="s">
        <v>6600</v>
      </c>
      <c r="C2345" s="213" t="s">
        <v>6600</v>
      </c>
      <c r="D2345" s="213" t="s">
        <v>6600</v>
      </c>
      <c r="E2345" s="213" t="s">
        <v>6600</v>
      </c>
      <c r="F2345" s="213" t="s">
        <v>6600</v>
      </c>
      <c r="G2345" s="214" t="s">
        <v>6600</v>
      </c>
      <c r="H2345" s="208" t="str">
        <f>IF(Input!F$4="GMH_OECC",J2345,IF(Input!F$4="GMH_XOEC",L2345,IF(Input!F$4="GMH_Korea",N2345,IF(Input!F$4="GMH_EU",P2345,IF(Input!F$4="Skysuper",#REF!,IF(Input!F$4="SkyII",#REF!,IF(Input!F$4="XO-8000",#REF!, "FALSE")))))))</f>
        <v>00</v>
      </c>
      <c r="I2345" s="209">
        <f>IF(Input!F$4="GMH_OECC",K2345,IF(Input!F$4="GMH_XOEC",M2345,IF(Input!F$4="GMH_Korea",O2345,IF(Input!F$4="GMH_EU",Q2345,IF(Input!F$4="Skysuper",#REF!,IF(Input!F$4="SkyII",#REF!,IF(Input!F$4="XO-8000",#REF!, "FALSE")))))))</f>
        <v>0</v>
      </c>
      <c r="J2345" s="210" t="s">
        <v>10359</v>
      </c>
      <c r="K2345" s="268">
        <v>0</v>
      </c>
      <c r="L2345" s="270" t="s">
        <v>10359</v>
      </c>
      <c r="M2345" s="270">
        <v>0</v>
      </c>
      <c r="N2345" s="270" t="s">
        <v>10359</v>
      </c>
      <c r="O2345" s="270">
        <v>0</v>
      </c>
      <c r="P2345" s="270" t="s">
        <v>10359</v>
      </c>
      <c r="Q2345" s="270">
        <v>0</v>
      </c>
      <c r="R2345" s="74"/>
      <c r="S2345" s="75" t="str">
        <f t="shared" si="168"/>
        <v>0000</v>
      </c>
      <c r="T2345" s="75" t="str">
        <f t="shared" si="169"/>
        <v>00000000000000000000000000000000</v>
      </c>
      <c r="V2345" s="197"/>
      <c r="W2345" s="75">
        <f t="shared" si="170"/>
        <v>0</v>
      </c>
      <c r="AE2345" s="479"/>
    </row>
    <row r="2346" spans="1:31" s="75" customFormat="1" ht="13.5" x14ac:dyDescent="0.2">
      <c r="A2346" s="211">
        <v>2343</v>
      </c>
      <c r="B2346" s="212" t="s">
        <v>6600</v>
      </c>
      <c r="C2346" s="213" t="s">
        <v>6600</v>
      </c>
      <c r="D2346" s="213" t="s">
        <v>6600</v>
      </c>
      <c r="E2346" s="213" t="s">
        <v>6600</v>
      </c>
      <c r="F2346" s="213" t="s">
        <v>6600</v>
      </c>
      <c r="G2346" s="214" t="s">
        <v>6600</v>
      </c>
      <c r="H2346" s="208" t="str">
        <f>IF(Input!F$4="GMH_OECC",J2346,IF(Input!F$4="GMH_XOEC",L2346,IF(Input!F$4="GMH_Korea",N2346,IF(Input!F$4="GMH_EU",P2346,IF(Input!F$4="Skysuper",#REF!,IF(Input!F$4="SkyII",#REF!,IF(Input!F$4="XO-8000",#REF!, "FALSE")))))))</f>
        <v>00</v>
      </c>
      <c r="I2346" s="209">
        <f>IF(Input!F$4="GMH_OECC",K2346,IF(Input!F$4="GMH_XOEC",M2346,IF(Input!F$4="GMH_Korea",O2346,IF(Input!F$4="GMH_EU",Q2346,IF(Input!F$4="Skysuper",#REF!,IF(Input!F$4="SkyII",#REF!,IF(Input!F$4="XO-8000",#REF!, "FALSE")))))))</f>
        <v>0</v>
      </c>
      <c r="J2346" s="210" t="s">
        <v>10359</v>
      </c>
      <c r="K2346" s="268">
        <v>0</v>
      </c>
      <c r="L2346" s="270" t="s">
        <v>10359</v>
      </c>
      <c r="M2346" s="270">
        <v>0</v>
      </c>
      <c r="N2346" s="270" t="s">
        <v>10359</v>
      </c>
      <c r="O2346" s="270">
        <v>0</v>
      </c>
      <c r="P2346" s="270" t="s">
        <v>10359</v>
      </c>
      <c r="Q2346" s="270">
        <v>0</v>
      </c>
      <c r="R2346" s="74"/>
      <c r="S2346" s="75" t="str">
        <f t="shared" si="168"/>
        <v>0000</v>
      </c>
      <c r="T2346" s="75" t="str">
        <f t="shared" si="169"/>
        <v>00000000000000000000000000000000</v>
      </c>
      <c r="V2346" s="197"/>
      <c r="W2346" s="75">
        <f t="shared" si="170"/>
        <v>0</v>
      </c>
      <c r="AE2346" s="479"/>
    </row>
    <row r="2347" spans="1:31" s="75" customFormat="1" ht="13.5" x14ac:dyDescent="0.2">
      <c r="A2347" s="211">
        <v>2344</v>
      </c>
      <c r="B2347" s="212" t="s">
        <v>6600</v>
      </c>
      <c r="C2347" s="213" t="s">
        <v>6600</v>
      </c>
      <c r="D2347" s="213" t="s">
        <v>6600</v>
      </c>
      <c r="E2347" s="213" t="s">
        <v>6600</v>
      </c>
      <c r="F2347" s="213" t="s">
        <v>6600</v>
      </c>
      <c r="G2347" s="214" t="s">
        <v>6600</v>
      </c>
      <c r="H2347" s="208" t="str">
        <f>IF(Input!F$4="GMH_OECC",J2347,IF(Input!F$4="GMH_XOEC",L2347,IF(Input!F$4="GMH_Korea",N2347,IF(Input!F$4="GMH_EU",P2347,IF(Input!F$4="Skysuper",#REF!,IF(Input!F$4="SkyII",#REF!,IF(Input!F$4="XO-8000",#REF!, "FALSE")))))))</f>
        <v>00</v>
      </c>
      <c r="I2347" s="209">
        <f>IF(Input!F$4="GMH_OECC",K2347,IF(Input!F$4="GMH_XOEC",M2347,IF(Input!F$4="GMH_Korea",O2347,IF(Input!F$4="GMH_EU",Q2347,IF(Input!F$4="Skysuper",#REF!,IF(Input!F$4="SkyII",#REF!,IF(Input!F$4="XO-8000",#REF!, "FALSE")))))))</f>
        <v>0</v>
      </c>
      <c r="J2347" s="210" t="s">
        <v>10359</v>
      </c>
      <c r="K2347" s="268">
        <v>0</v>
      </c>
      <c r="L2347" s="270" t="s">
        <v>10359</v>
      </c>
      <c r="M2347" s="270">
        <v>0</v>
      </c>
      <c r="N2347" s="270" t="s">
        <v>10359</v>
      </c>
      <c r="O2347" s="270">
        <v>0</v>
      </c>
      <c r="P2347" s="270" t="s">
        <v>10359</v>
      </c>
      <c r="Q2347" s="270">
        <v>0</v>
      </c>
      <c r="R2347" s="74"/>
      <c r="S2347" s="75" t="str">
        <f t="shared" si="168"/>
        <v>0000</v>
      </c>
      <c r="T2347" s="75" t="str">
        <f t="shared" si="169"/>
        <v>00000000000000000000000000000000</v>
      </c>
      <c r="V2347" s="197"/>
      <c r="W2347" s="75">
        <f t="shared" si="170"/>
        <v>0</v>
      </c>
      <c r="AE2347" s="479"/>
    </row>
    <row r="2348" spans="1:31" s="75" customFormat="1" ht="13.5" x14ac:dyDescent="0.2">
      <c r="A2348" s="211">
        <v>2345</v>
      </c>
      <c r="B2348" s="212" t="s">
        <v>6600</v>
      </c>
      <c r="C2348" s="213" t="s">
        <v>6600</v>
      </c>
      <c r="D2348" s="213" t="s">
        <v>6600</v>
      </c>
      <c r="E2348" s="213" t="s">
        <v>6600</v>
      </c>
      <c r="F2348" s="213" t="s">
        <v>6600</v>
      </c>
      <c r="G2348" s="214" t="s">
        <v>6600</v>
      </c>
      <c r="H2348" s="208" t="str">
        <f>IF(Input!F$4="GMH_OECC",J2348,IF(Input!F$4="GMH_XOEC",L2348,IF(Input!F$4="GMH_Korea",N2348,IF(Input!F$4="GMH_EU",P2348,IF(Input!F$4="Skysuper",#REF!,IF(Input!F$4="SkyII",#REF!,IF(Input!F$4="XO-8000",#REF!, "FALSE")))))))</f>
        <v>00</v>
      </c>
      <c r="I2348" s="209">
        <f>IF(Input!F$4="GMH_OECC",K2348,IF(Input!F$4="GMH_XOEC",M2348,IF(Input!F$4="GMH_Korea",O2348,IF(Input!F$4="GMH_EU",Q2348,IF(Input!F$4="Skysuper",#REF!,IF(Input!F$4="SkyII",#REF!,IF(Input!F$4="XO-8000",#REF!, "FALSE")))))))</f>
        <v>0</v>
      </c>
      <c r="J2348" s="210" t="s">
        <v>10359</v>
      </c>
      <c r="K2348" s="268">
        <v>0</v>
      </c>
      <c r="L2348" s="270" t="s">
        <v>10359</v>
      </c>
      <c r="M2348" s="270">
        <v>0</v>
      </c>
      <c r="N2348" s="270" t="s">
        <v>10359</v>
      </c>
      <c r="O2348" s="270">
        <v>0</v>
      </c>
      <c r="P2348" s="270" t="s">
        <v>10359</v>
      </c>
      <c r="Q2348" s="270">
        <v>0</v>
      </c>
      <c r="R2348" s="74"/>
      <c r="S2348" s="75" t="str">
        <f t="shared" si="168"/>
        <v>0000</v>
      </c>
      <c r="T2348" s="75" t="str">
        <f t="shared" si="169"/>
        <v>00000000000000000000000000000000</v>
      </c>
      <c r="V2348" s="197"/>
      <c r="W2348" s="75">
        <f t="shared" si="170"/>
        <v>0</v>
      </c>
      <c r="AE2348" s="479"/>
    </row>
    <row r="2349" spans="1:31" s="75" customFormat="1" ht="13.5" x14ac:dyDescent="0.2">
      <c r="A2349" s="211">
        <v>2346</v>
      </c>
      <c r="B2349" s="212" t="s">
        <v>6600</v>
      </c>
      <c r="C2349" s="213" t="s">
        <v>6600</v>
      </c>
      <c r="D2349" s="213" t="s">
        <v>6600</v>
      </c>
      <c r="E2349" s="213" t="s">
        <v>6600</v>
      </c>
      <c r="F2349" s="213" t="s">
        <v>6600</v>
      </c>
      <c r="G2349" s="214" t="s">
        <v>6600</v>
      </c>
      <c r="H2349" s="208" t="str">
        <f>IF(Input!F$4="GMH_OECC",J2349,IF(Input!F$4="GMH_XOEC",L2349,IF(Input!F$4="GMH_Korea",N2349,IF(Input!F$4="GMH_EU",P2349,IF(Input!F$4="Skysuper",#REF!,IF(Input!F$4="SkyII",#REF!,IF(Input!F$4="XO-8000",#REF!, "FALSE")))))))</f>
        <v>00</v>
      </c>
      <c r="I2349" s="209">
        <f>IF(Input!F$4="GMH_OECC",K2349,IF(Input!F$4="GMH_XOEC",M2349,IF(Input!F$4="GMH_Korea",O2349,IF(Input!F$4="GMH_EU",Q2349,IF(Input!F$4="Skysuper",#REF!,IF(Input!F$4="SkyII",#REF!,IF(Input!F$4="XO-8000",#REF!, "FALSE")))))))</f>
        <v>0</v>
      </c>
      <c r="J2349" s="210" t="s">
        <v>10359</v>
      </c>
      <c r="K2349" s="268">
        <v>0</v>
      </c>
      <c r="L2349" s="270" t="s">
        <v>10359</v>
      </c>
      <c r="M2349" s="270">
        <v>0</v>
      </c>
      <c r="N2349" s="270" t="s">
        <v>10359</v>
      </c>
      <c r="O2349" s="270">
        <v>0</v>
      </c>
      <c r="P2349" s="270" t="s">
        <v>10359</v>
      </c>
      <c r="Q2349" s="270">
        <v>0</v>
      </c>
      <c r="R2349" s="74"/>
      <c r="S2349" s="75" t="str">
        <f t="shared" si="168"/>
        <v>0000</v>
      </c>
      <c r="T2349" s="75" t="str">
        <f t="shared" si="169"/>
        <v>00000000000000000000000000000000</v>
      </c>
      <c r="V2349" s="197"/>
      <c r="W2349" s="75">
        <f t="shared" si="170"/>
        <v>0</v>
      </c>
      <c r="AE2349" s="479"/>
    </row>
    <row r="2350" spans="1:31" s="75" customFormat="1" ht="13.5" x14ac:dyDescent="0.2">
      <c r="A2350" s="211">
        <v>2347</v>
      </c>
      <c r="B2350" s="212" t="s">
        <v>6600</v>
      </c>
      <c r="C2350" s="213" t="s">
        <v>6600</v>
      </c>
      <c r="D2350" s="213" t="s">
        <v>6600</v>
      </c>
      <c r="E2350" s="213" t="s">
        <v>6600</v>
      </c>
      <c r="F2350" s="213" t="s">
        <v>6600</v>
      </c>
      <c r="G2350" s="214" t="s">
        <v>6600</v>
      </c>
      <c r="H2350" s="208" t="str">
        <f>IF(Input!F$4="GMH_OECC",J2350,IF(Input!F$4="GMH_XOEC",L2350,IF(Input!F$4="GMH_Korea",N2350,IF(Input!F$4="GMH_EU",P2350,IF(Input!F$4="Skysuper",#REF!,IF(Input!F$4="SkyII",#REF!,IF(Input!F$4="XO-8000",#REF!, "FALSE")))))))</f>
        <v>00</v>
      </c>
      <c r="I2350" s="209">
        <f>IF(Input!F$4="GMH_OECC",K2350,IF(Input!F$4="GMH_XOEC",M2350,IF(Input!F$4="GMH_Korea",O2350,IF(Input!F$4="GMH_EU",Q2350,IF(Input!F$4="Skysuper",#REF!,IF(Input!F$4="SkyII",#REF!,IF(Input!F$4="XO-8000",#REF!, "FALSE")))))))</f>
        <v>0</v>
      </c>
      <c r="J2350" s="210" t="s">
        <v>10359</v>
      </c>
      <c r="K2350" s="268">
        <v>0</v>
      </c>
      <c r="L2350" s="270" t="s">
        <v>10359</v>
      </c>
      <c r="M2350" s="270">
        <v>0</v>
      </c>
      <c r="N2350" s="270" t="s">
        <v>10359</v>
      </c>
      <c r="O2350" s="270">
        <v>0</v>
      </c>
      <c r="P2350" s="270" t="s">
        <v>10359</v>
      </c>
      <c r="Q2350" s="270">
        <v>0</v>
      </c>
      <c r="R2350" s="74"/>
      <c r="S2350" s="75" t="str">
        <f t="shared" si="168"/>
        <v>0000</v>
      </c>
      <c r="T2350" s="75" t="str">
        <f t="shared" si="169"/>
        <v>00000000000000000000000000000000</v>
      </c>
      <c r="V2350" s="197"/>
      <c r="W2350" s="75">
        <f t="shared" si="170"/>
        <v>0</v>
      </c>
      <c r="AE2350" s="479"/>
    </row>
    <row r="2351" spans="1:31" s="75" customFormat="1" ht="13.5" x14ac:dyDescent="0.2">
      <c r="A2351" s="211">
        <v>2348</v>
      </c>
      <c r="B2351" s="212" t="s">
        <v>6600</v>
      </c>
      <c r="C2351" s="213" t="s">
        <v>6600</v>
      </c>
      <c r="D2351" s="213" t="s">
        <v>6600</v>
      </c>
      <c r="E2351" s="213" t="s">
        <v>6600</v>
      </c>
      <c r="F2351" s="213" t="s">
        <v>6600</v>
      </c>
      <c r="G2351" s="214" t="s">
        <v>6600</v>
      </c>
      <c r="H2351" s="208" t="str">
        <f>IF(Input!F$4="GMH_OECC",J2351,IF(Input!F$4="GMH_XOEC",L2351,IF(Input!F$4="GMH_Korea",N2351,IF(Input!F$4="GMH_EU",P2351,IF(Input!F$4="Skysuper",#REF!,IF(Input!F$4="SkyII",#REF!,IF(Input!F$4="XO-8000",#REF!, "FALSE")))))))</f>
        <v>00</v>
      </c>
      <c r="I2351" s="209">
        <f>IF(Input!F$4="GMH_OECC",K2351,IF(Input!F$4="GMH_XOEC",M2351,IF(Input!F$4="GMH_Korea",O2351,IF(Input!F$4="GMH_EU",Q2351,IF(Input!F$4="Skysuper",#REF!,IF(Input!F$4="SkyII",#REF!,IF(Input!F$4="XO-8000",#REF!, "FALSE")))))))</f>
        <v>0</v>
      </c>
      <c r="J2351" s="210" t="s">
        <v>10359</v>
      </c>
      <c r="K2351" s="268">
        <v>0</v>
      </c>
      <c r="L2351" s="270" t="s">
        <v>10359</v>
      </c>
      <c r="M2351" s="270">
        <v>0</v>
      </c>
      <c r="N2351" s="270" t="s">
        <v>10359</v>
      </c>
      <c r="O2351" s="270">
        <v>0</v>
      </c>
      <c r="P2351" s="270" t="s">
        <v>10359</v>
      </c>
      <c r="Q2351" s="270">
        <v>0</v>
      </c>
      <c r="R2351" s="74"/>
      <c r="S2351" s="75" t="str">
        <f t="shared" si="168"/>
        <v>0000</v>
      </c>
      <c r="T2351" s="75" t="str">
        <f t="shared" si="169"/>
        <v>00000000000000000000000000000000</v>
      </c>
      <c r="V2351" s="197"/>
      <c r="W2351" s="75">
        <f t="shared" si="170"/>
        <v>0</v>
      </c>
      <c r="AE2351" s="479"/>
    </row>
    <row r="2352" spans="1:31" s="75" customFormat="1" ht="13.5" x14ac:dyDescent="0.2">
      <c r="A2352" s="211">
        <v>2349</v>
      </c>
      <c r="B2352" s="212" t="s">
        <v>6600</v>
      </c>
      <c r="C2352" s="213" t="s">
        <v>6600</v>
      </c>
      <c r="D2352" s="213" t="s">
        <v>6600</v>
      </c>
      <c r="E2352" s="213" t="s">
        <v>6600</v>
      </c>
      <c r="F2352" s="213" t="s">
        <v>6600</v>
      </c>
      <c r="G2352" s="214" t="s">
        <v>6600</v>
      </c>
      <c r="H2352" s="208" t="str">
        <f>IF(Input!F$4="GMH_OECC",J2352,IF(Input!F$4="GMH_XOEC",L2352,IF(Input!F$4="GMH_Korea",N2352,IF(Input!F$4="GMH_EU",P2352,IF(Input!F$4="Skysuper",#REF!,IF(Input!F$4="SkyII",#REF!,IF(Input!F$4="XO-8000",#REF!, "FALSE")))))))</f>
        <v>00</v>
      </c>
      <c r="I2352" s="209">
        <f>IF(Input!F$4="GMH_OECC",K2352,IF(Input!F$4="GMH_XOEC",M2352,IF(Input!F$4="GMH_Korea",O2352,IF(Input!F$4="GMH_EU",Q2352,IF(Input!F$4="Skysuper",#REF!,IF(Input!F$4="SkyII",#REF!,IF(Input!F$4="XO-8000",#REF!, "FALSE")))))))</f>
        <v>0</v>
      </c>
      <c r="J2352" s="210" t="s">
        <v>10359</v>
      </c>
      <c r="K2352" s="268">
        <v>0</v>
      </c>
      <c r="L2352" s="270" t="s">
        <v>10359</v>
      </c>
      <c r="M2352" s="270">
        <v>0</v>
      </c>
      <c r="N2352" s="270" t="s">
        <v>10359</v>
      </c>
      <c r="O2352" s="270">
        <v>0</v>
      </c>
      <c r="P2352" s="270" t="s">
        <v>10359</v>
      </c>
      <c r="Q2352" s="270">
        <v>0</v>
      </c>
      <c r="R2352" s="74"/>
      <c r="S2352" s="75" t="str">
        <f t="shared" si="168"/>
        <v>0000</v>
      </c>
      <c r="T2352" s="75" t="str">
        <f t="shared" si="169"/>
        <v>00000000000000000000000000000000</v>
      </c>
      <c r="V2352" s="197"/>
      <c r="W2352" s="75">
        <f t="shared" si="170"/>
        <v>0</v>
      </c>
      <c r="AE2352" s="479"/>
    </row>
    <row r="2353" spans="1:31" s="75" customFormat="1" ht="13.5" x14ac:dyDescent="0.2">
      <c r="A2353" s="211">
        <v>2350</v>
      </c>
      <c r="B2353" s="212" t="s">
        <v>6600</v>
      </c>
      <c r="C2353" s="213" t="s">
        <v>6600</v>
      </c>
      <c r="D2353" s="213" t="s">
        <v>6600</v>
      </c>
      <c r="E2353" s="213" t="s">
        <v>6600</v>
      </c>
      <c r="F2353" s="213" t="s">
        <v>6600</v>
      </c>
      <c r="G2353" s="214" t="s">
        <v>6600</v>
      </c>
      <c r="H2353" s="208" t="str">
        <f>IF(Input!F$4="GMH_OECC",J2353,IF(Input!F$4="GMH_XOEC",L2353,IF(Input!F$4="GMH_Korea",N2353,IF(Input!F$4="GMH_EU",P2353,IF(Input!F$4="Skysuper",#REF!,IF(Input!F$4="SkyII",#REF!,IF(Input!F$4="XO-8000",#REF!, "FALSE")))))))</f>
        <v>00</v>
      </c>
      <c r="I2353" s="209">
        <f>IF(Input!F$4="GMH_OECC",K2353,IF(Input!F$4="GMH_XOEC",M2353,IF(Input!F$4="GMH_Korea",O2353,IF(Input!F$4="GMH_EU",Q2353,IF(Input!F$4="Skysuper",#REF!,IF(Input!F$4="SkyII",#REF!,IF(Input!F$4="XO-8000",#REF!, "FALSE")))))))</f>
        <v>0</v>
      </c>
      <c r="J2353" s="210" t="s">
        <v>10359</v>
      </c>
      <c r="K2353" s="268">
        <v>0</v>
      </c>
      <c r="L2353" s="270" t="s">
        <v>10359</v>
      </c>
      <c r="M2353" s="270">
        <v>0</v>
      </c>
      <c r="N2353" s="270" t="s">
        <v>10359</v>
      </c>
      <c r="O2353" s="270">
        <v>0</v>
      </c>
      <c r="P2353" s="270" t="s">
        <v>10359</v>
      </c>
      <c r="Q2353" s="270">
        <v>0</v>
      </c>
      <c r="R2353" s="74"/>
      <c r="S2353" s="75" t="str">
        <f t="shared" si="168"/>
        <v>0000</v>
      </c>
      <c r="T2353" s="75" t="str">
        <f t="shared" si="169"/>
        <v>00000000000000000000000000000000</v>
      </c>
      <c r="V2353" s="197"/>
      <c r="W2353" s="75">
        <f t="shared" si="170"/>
        <v>0</v>
      </c>
      <c r="AE2353" s="479"/>
    </row>
    <row r="2354" spans="1:31" s="75" customFormat="1" ht="13.5" x14ac:dyDescent="0.2">
      <c r="A2354" s="211">
        <v>2351</v>
      </c>
      <c r="B2354" s="212" t="s">
        <v>6600</v>
      </c>
      <c r="C2354" s="213" t="s">
        <v>6600</v>
      </c>
      <c r="D2354" s="213" t="s">
        <v>6600</v>
      </c>
      <c r="E2354" s="213" t="s">
        <v>6600</v>
      </c>
      <c r="F2354" s="213" t="s">
        <v>6600</v>
      </c>
      <c r="G2354" s="214" t="s">
        <v>6600</v>
      </c>
      <c r="H2354" s="208" t="str">
        <f>IF(Input!F$4="GMH_OECC",J2354,IF(Input!F$4="GMH_XOEC",L2354,IF(Input!F$4="GMH_Korea",N2354,IF(Input!F$4="GMH_EU",P2354,IF(Input!F$4="Skysuper",#REF!,IF(Input!F$4="SkyII",#REF!,IF(Input!F$4="XO-8000",#REF!, "FALSE")))))))</f>
        <v>00</v>
      </c>
      <c r="I2354" s="209">
        <f>IF(Input!F$4="GMH_OECC",K2354,IF(Input!F$4="GMH_XOEC",M2354,IF(Input!F$4="GMH_Korea",O2354,IF(Input!F$4="GMH_EU",Q2354,IF(Input!F$4="Skysuper",#REF!,IF(Input!F$4="SkyII",#REF!,IF(Input!F$4="XO-8000",#REF!, "FALSE")))))))</f>
        <v>0</v>
      </c>
      <c r="J2354" s="210" t="s">
        <v>10359</v>
      </c>
      <c r="K2354" s="268">
        <v>0</v>
      </c>
      <c r="L2354" s="270" t="s">
        <v>10359</v>
      </c>
      <c r="M2354" s="270">
        <v>0</v>
      </c>
      <c r="N2354" s="270" t="s">
        <v>10359</v>
      </c>
      <c r="O2354" s="270">
        <v>0</v>
      </c>
      <c r="P2354" s="270" t="s">
        <v>10359</v>
      </c>
      <c r="Q2354" s="270">
        <v>0</v>
      </c>
      <c r="R2354" s="74"/>
      <c r="S2354" s="75" t="str">
        <f t="shared" si="168"/>
        <v>0000</v>
      </c>
      <c r="T2354" s="75" t="str">
        <f t="shared" si="169"/>
        <v>00000000000000000000000000000000</v>
      </c>
      <c r="V2354" s="197"/>
      <c r="W2354" s="75">
        <f t="shared" si="170"/>
        <v>0</v>
      </c>
      <c r="AE2354" s="479"/>
    </row>
    <row r="2355" spans="1:31" s="75" customFormat="1" ht="13.5" x14ac:dyDescent="0.2">
      <c r="A2355" s="211">
        <v>2352</v>
      </c>
      <c r="B2355" s="212" t="s">
        <v>6600</v>
      </c>
      <c r="C2355" s="213" t="s">
        <v>6600</v>
      </c>
      <c r="D2355" s="213" t="s">
        <v>6600</v>
      </c>
      <c r="E2355" s="213" t="s">
        <v>6600</v>
      </c>
      <c r="F2355" s="213" t="s">
        <v>6600</v>
      </c>
      <c r="G2355" s="214" t="s">
        <v>6600</v>
      </c>
      <c r="H2355" s="208" t="str">
        <f>IF(Input!F$4="GMH_OECC",J2355,IF(Input!F$4="GMH_XOEC",L2355,IF(Input!F$4="GMH_Korea",N2355,IF(Input!F$4="GMH_EU",P2355,IF(Input!F$4="Skysuper",#REF!,IF(Input!F$4="SkyII",#REF!,IF(Input!F$4="XO-8000",#REF!, "FALSE")))))))</f>
        <v>00</v>
      </c>
      <c r="I2355" s="209">
        <f>IF(Input!F$4="GMH_OECC",K2355,IF(Input!F$4="GMH_XOEC",M2355,IF(Input!F$4="GMH_Korea",O2355,IF(Input!F$4="GMH_EU",Q2355,IF(Input!F$4="Skysuper",#REF!,IF(Input!F$4="SkyII",#REF!,IF(Input!F$4="XO-8000",#REF!, "FALSE")))))))</f>
        <v>0</v>
      </c>
      <c r="J2355" s="210" t="s">
        <v>10359</v>
      </c>
      <c r="K2355" s="268">
        <v>0</v>
      </c>
      <c r="L2355" s="270" t="s">
        <v>10359</v>
      </c>
      <c r="M2355" s="270">
        <v>0</v>
      </c>
      <c r="N2355" s="270" t="s">
        <v>10359</v>
      </c>
      <c r="O2355" s="270">
        <v>0</v>
      </c>
      <c r="P2355" s="270" t="s">
        <v>10359</v>
      </c>
      <c r="Q2355" s="270">
        <v>0</v>
      </c>
      <c r="R2355" s="74"/>
      <c r="S2355" s="75" t="str">
        <f t="shared" si="168"/>
        <v>0000</v>
      </c>
      <c r="T2355" s="75" t="str">
        <f t="shared" si="169"/>
        <v>00000000000000000000000000000000</v>
      </c>
      <c r="V2355" s="197"/>
      <c r="W2355" s="75">
        <f t="shared" si="170"/>
        <v>0</v>
      </c>
      <c r="AE2355" s="479"/>
    </row>
    <row r="2356" spans="1:31" s="75" customFormat="1" ht="13.5" x14ac:dyDescent="0.2">
      <c r="A2356" s="211">
        <v>2353</v>
      </c>
      <c r="B2356" s="212" t="s">
        <v>6600</v>
      </c>
      <c r="C2356" s="213" t="s">
        <v>6600</v>
      </c>
      <c r="D2356" s="213" t="s">
        <v>6600</v>
      </c>
      <c r="E2356" s="213" t="s">
        <v>6600</v>
      </c>
      <c r="F2356" s="213" t="s">
        <v>6600</v>
      </c>
      <c r="G2356" s="214" t="s">
        <v>6600</v>
      </c>
      <c r="H2356" s="208" t="str">
        <f>IF(Input!F$4="GMH_OECC",J2356,IF(Input!F$4="GMH_XOEC",L2356,IF(Input!F$4="GMH_Korea",N2356,IF(Input!F$4="GMH_EU",P2356,IF(Input!F$4="Skysuper",#REF!,IF(Input!F$4="SkyII",#REF!,IF(Input!F$4="XO-8000",#REF!, "FALSE")))))))</f>
        <v>00</v>
      </c>
      <c r="I2356" s="209">
        <f>IF(Input!F$4="GMH_OECC",K2356,IF(Input!F$4="GMH_XOEC",M2356,IF(Input!F$4="GMH_Korea",O2356,IF(Input!F$4="GMH_EU",Q2356,IF(Input!F$4="Skysuper",#REF!,IF(Input!F$4="SkyII",#REF!,IF(Input!F$4="XO-8000",#REF!, "FALSE")))))))</f>
        <v>0</v>
      </c>
      <c r="J2356" s="210" t="s">
        <v>10359</v>
      </c>
      <c r="K2356" s="268">
        <v>0</v>
      </c>
      <c r="L2356" s="270" t="s">
        <v>10359</v>
      </c>
      <c r="M2356" s="270">
        <v>0</v>
      </c>
      <c r="N2356" s="270" t="s">
        <v>10359</v>
      </c>
      <c r="O2356" s="270">
        <v>0</v>
      </c>
      <c r="P2356" s="270" t="s">
        <v>10359</v>
      </c>
      <c r="Q2356" s="270">
        <v>0</v>
      </c>
      <c r="R2356" s="74"/>
      <c r="S2356" s="75" t="str">
        <f t="shared" ref="S2356:S2419" si="171">"0"&amp;DEC2HEX(2^(I2356-1))&amp;IF(LEN(DEC2HEX(H2356))=2,DEC2HEX(H2356),"0"&amp;DEC2HEX(H2356))</f>
        <v>0000</v>
      </c>
      <c r="T2356" s="75" t="str">
        <f t="shared" si="169"/>
        <v>00000000000000000000000000000000</v>
      </c>
      <c r="V2356" s="197"/>
      <c r="W2356" s="75">
        <f t="shared" si="170"/>
        <v>0</v>
      </c>
      <c r="AE2356" s="479"/>
    </row>
    <row r="2357" spans="1:31" s="75" customFormat="1" ht="13.5" x14ac:dyDescent="0.2">
      <c r="A2357" s="211">
        <v>2354</v>
      </c>
      <c r="B2357" s="212" t="s">
        <v>6600</v>
      </c>
      <c r="C2357" s="213" t="s">
        <v>6600</v>
      </c>
      <c r="D2357" s="213" t="s">
        <v>6600</v>
      </c>
      <c r="E2357" s="213" t="s">
        <v>6600</v>
      </c>
      <c r="F2357" s="213" t="s">
        <v>6600</v>
      </c>
      <c r="G2357" s="214" t="s">
        <v>6600</v>
      </c>
      <c r="H2357" s="208" t="str">
        <f>IF(Input!F$4="GMH_OECC",J2357,IF(Input!F$4="GMH_XOEC",L2357,IF(Input!F$4="GMH_Korea",N2357,IF(Input!F$4="GMH_EU",P2357,IF(Input!F$4="Skysuper",#REF!,IF(Input!F$4="SkyII",#REF!,IF(Input!F$4="XO-8000",#REF!, "FALSE")))))))</f>
        <v>00</v>
      </c>
      <c r="I2357" s="209">
        <f>IF(Input!F$4="GMH_OECC",K2357,IF(Input!F$4="GMH_XOEC",M2357,IF(Input!F$4="GMH_Korea",O2357,IF(Input!F$4="GMH_EU",Q2357,IF(Input!F$4="Skysuper",#REF!,IF(Input!F$4="SkyII",#REF!,IF(Input!F$4="XO-8000",#REF!, "FALSE")))))))</f>
        <v>0</v>
      </c>
      <c r="J2357" s="210" t="s">
        <v>10359</v>
      </c>
      <c r="K2357" s="268">
        <v>0</v>
      </c>
      <c r="L2357" s="270" t="s">
        <v>10359</v>
      </c>
      <c r="M2357" s="270">
        <v>0</v>
      </c>
      <c r="N2357" s="270" t="s">
        <v>10359</v>
      </c>
      <c r="O2357" s="270">
        <v>0</v>
      </c>
      <c r="P2357" s="270" t="s">
        <v>10359</v>
      </c>
      <c r="Q2357" s="270">
        <v>0</v>
      </c>
      <c r="R2357" s="74"/>
      <c r="S2357" s="75" t="str">
        <f t="shared" si="171"/>
        <v>0000</v>
      </c>
      <c r="T2357" s="75" t="str">
        <f t="shared" si="169"/>
        <v>00000000000000000000000000000000</v>
      </c>
      <c r="V2357" s="197"/>
      <c r="W2357" s="75">
        <f t="shared" si="170"/>
        <v>0</v>
      </c>
      <c r="AE2357" s="479"/>
    </row>
    <row r="2358" spans="1:31" s="75" customFormat="1" ht="13.5" x14ac:dyDescent="0.2">
      <c r="A2358" s="211">
        <v>2355</v>
      </c>
      <c r="B2358" s="212" t="s">
        <v>6600</v>
      </c>
      <c r="C2358" s="213" t="s">
        <v>6600</v>
      </c>
      <c r="D2358" s="213" t="s">
        <v>6600</v>
      </c>
      <c r="E2358" s="213" t="s">
        <v>6600</v>
      </c>
      <c r="F2358" s="213" t="s">
        <v>6600</v>
      </c>
      <c r="G2358" s="214" t="s">
        <v>6600</v>
      </c>
      <c r="H2358" s="208" t="str">
        <f>IF(Input!F$4="GMH_OECC",J2358,IF(Input!F$4="GMH_XOEC",L2358,IF(Input!F$4="GMH_Korea",N2358,IF(Input!F$4="GMH_EU",P2358,IF(Input!F$4="Skysuper",#REF!,IF(Input!F$4="SkyII",#REF!,IF(Input!F$4="XO-8000",#REF!, "FALSE")))))))</f>
        <v>00</v>
      </c>
      <c r="I2358" s="209">
        <f>IF(Input!F$4="GMH_OECC",K2358,IF(Input!F$4="GMH_XOEC",M2358,IF(Input!F$4="GMH_Korea",O2358,IF(Input!F$4="GMH_EU",Q2358,IF(Input!F$4="Skysuper",#REF!,IF(Input!F$4="SkyII",#REF!,IF(Input!F$4="XO-8000",#REF!, "FALSE")))))))</f>
        <v>0</v>
      </c>
      <c r="J2358" s="210" t="s">
        <v>10359</v>
      </c>
      <c r="K2358" s="268">
        <v>0</v>
      </c>
      <c r="L2358" s="270" t="s">
        <v>10359</v>
      </c>
      <c r="M2358" s="270">
        <v>0</v>
      </c>
      <c r="N2358" s="270" t="s">
        <v>10359</v>
      </c>
      <c r="O2358" s="270">
        <v>0</v>
      </c>
      <c r="P2358" s="270" t="s">
        <v>10359</v>
      </c>
      <c r="Q2358" s="270">
        <v>0</v>
      </c>
      <c r="R2358" s="74"/>
      <c r="S2358" s="75" t="str">
        <f t="shared" si="171"/>
        <v>0000</v>
      </c>
      <c r="T2358" s="75" t="str">
        <f t="shared" si="169"/>
        <v>00000000000000000000000000000000</v>
      </c>
      <c r="V2358" s="197"/>
      <c r="W2358" s="75">
        <f t="shared" si="170"/>
        <v>0</v>
      </c>
      <c r="AE2358" s="479"/>
    </row>
    <row r="2359" spans="1:31" s="75" customFormat="1" ht="13.5" x14ac:dyDescent="0.2">
      <c r="A2359" s="211">
        <v>2356</v>
      </c>
      <c r="B2359" s="212" t="s">
        <v>6600</v>
      </c>
      <c r="C2359" s="213" t="s">
        <v>6600</v>
      </c>
      <c r="D2359" s="213" t="s">
        <v>6600</v>
      </c>
      <c r="E2359" s="213" t="s">
        <v>6600</v>
      </c>
      <c r="F2359" s="213" t="s">
        <v>6600</v>
      </c>
      <c r="G2359" s="214" t="s">
        <v>6600</v>
      </c>
      <c r="H2359" s="208" t="str">
        <f>IF(Input!F$4="GMH_OECC",J2359,IF(Input!F$4="GMH_XOEC",L2359,IF(Input!F$4="GMH_Korea",N2359,IF(Input!F$4="GMH_EU",P2359,IF(Input!F$4="Skysuper",#REF!,IF(Input!F$4="SkyII",#REF!,IF(Input!F$4="XO-8000",#REF!, "FALSE")))))))</f>
        <v>00</v>
      </c>
      <c r="I2359" s="209">
        <f>IF(Input!F$4="GMH_OECC",K2359,IF(Input!F$4="GMH_XOEC",M2359,IF(Input!F$4="GMH_Korea",O2359,IF(Input!F$4="GMH_EU",Q2359,IF(Input!F$4="Skysuper",#REF!,IF(Input!F$4="SkyII",#REF!,IF(Input!F$4="XO-8000",#REF!, "FALSE")))))))</f>
        <v>0</v>
      </c>
      <c r="J2359" s="210" t="s">
        <v>10359</v>
      </c>
      <c r="K2359" s="268">
        <v>0</v>
      </c>
      <c r="L2359" s="270" t="s">
        <v>10359</v>
      </c>
      <c r="M2359" s="270">
        <v>0</v>
      </c>
      <c r="N2359" s="270" t="s">
        <v>10359</v>
      </c>
      <c r="O2359" s="270">
        <v>0</v>
      </c>
      <c r="P2359" s="270" t="s">
        <v>10359</v>
      </c>
      <c r="Q2359" s="270">
        <v>0</v>
      </c>
      <c r="R2359" s="74"/>
      <c r="S2359" s="75" t="str">
        <f t="shared" si="171"/>
        <v>0000</v>
      </c>
      <c r="T2359" s="75" t="str">
        <f t="shared" si="169"/>
        <v>00000000000000000000000000000000</v>
      </c>
      <c r="V2359" s="197"/>
      <c r="W2359" s="75">
        <f t="shared" si="170"/>
        <v>0</v>
      </c>
      <c r="AE2359" s="479"/>
    </row>
    <row r="2360" spans="1:31" s="75" customFormat="1" ht="13.5" x14ac:dyDescent="0.2">
      <c r="A2360" s="211">
        <v>2357</v>
      </c>
      <c r="B2360" s="212" t="s">
        <v>6600</v>
      </c>
      <c r="C2360" s="213" t="s">
        <v>6600</v>
      </c>
      <c r="D2360" s="213" t="s">
        <v>6600</v>
      </c>
      <c r="E2360" s="213" t="s">
        <v>6600</v>
      </c>
      <c r="F2360" s="213" t="s">
        <v>6600</v>
      </c>
      <c r="G2360" s="214" t="s">
        <v>6600</v>
      </c>
      <c r="H2360" s="208" t="str">
        <f>IF(Input!F$4="GMH_OECC",J2360,IF(Input!F$4="GMH_XOEC",L2360,IF(Input!F$4="GMH_Korea",N2360,IF(Input!F$4="GMH_EU",P2360,IF(Input!F$4="Skysuper",#REF!,IF(Input!F$4="SkyII",#REF!,IF(Input!F$4="XO-8000",#REF!, "FALSE")))))))</f>
        <v>00</v>
      </c>
      <c r="I2360" s="209">
        <f>IF(Input!F$4="GMH_OECC",K2360,IF(Input!F$4="GMH_XOEC",M2360,IF(Input!F$4="GMH_Korea",O2360,IF(Input!F$4="GMH_EU",Q2360,IF(Input!F$4="Skysuper",#REF!,IF(Input!F$4="SkyII",#REF!,IF(Input!F$4="XO-8000",#REF!, "FALSE")))))))</f>
        <v>0</v>
      </c>
      <c r="J2360" s="210" t="s">
        <v>10359</v>
      </c>
      <c r="K2360" s="268">
        <v>0</v>
      </c>
      <c r="L2360" s="270" t="s">
        <v>10359</v>
      </c>
      <c r="M2360" s="270">
        <v>0</v>
      </c>
      <c r="N2360" s="270" t="s">
        <v>10359</v>
      </c>
      <c r="O2360" s="270">
        <v>0</v>
      </c>
      <c r="P2360" s="270" t="s">
        <v>10359</v>
      </c>
      <c r="Q2360" s="270">
        <v>0</v>
      </c>
      <c r="R2360" s="74"/>
      <c r="S2360" s="75" t="str">
        <f t="shared" si="171"/>
        <v>0000</v>
      </c>
      <c r="T2360" s="75" t="str">
        <f t="shared" si="169"/>
        <v>00000000000000000000000000000000</v>
      </c>
      <c r="V2360" s="197"/>
      <c r="W2360" s="75">
        <f t="shared" si="170"/>
        <v>0</v>
      </c>
      <c r="AE2360" s="479"/>
    </row>
    <row r="2361" spans="1:31" s="75" customFormat="1" ht="13.5" x14ac:dyDescent="0.2">
      <c r="A2361" s="211">
        <v>2358</v>
      </c>
      <c r="B2361" s="212" t="s">
        <v>6600</v>
      </c>
      <c r="C2361" s="213" t="s">
        <v>6600</v>
      </c>
      <c r="D2361" s="213" t="s">
        <v>6600</v>
      </c>
      <c r="E2361" s="213" t="s">
        <v>6600</v>
      </c>
      <c r="F2361" s="213" t="s">
        <v>6600</v>
      </c>
      <c r="G2361" s="214" t="s">
        <v>6600</v>
      </c>
      <c r="H2361" s="208" t="str">
        <f>IF(Input!F$4="GMH_OECC",J2361,IF(Input!F$4="GMH_XOEC",L2361,IF(Input!F$4="GMH_Korea",N2361,IF(Input!F$4="GMH_EU",P2361,IF(Input!F$4="Skysuper",#REF!,IF(Input!F$4="SkyII",#REF!,IF(Input!F$4="XO-8000",#REF!, "FALSE")))))))</f>
        <v>00</v>
      </c>
      <c r="I2361" s="209">
        <f>IF(Input!F$4="GMH_OECC",K2361,IF(Input!F$4="GMH_XOEC",M2361,IF(Input!F$4="GMH_Korea",O2361,IF(Input!F$4="GMH_EU",Q2361,IF(Input!F$4="Skysuper",#REF!,IF(Input!F$4="SkyII",#REF!,IF(Input!F$4="XO-8000",#REF!, "FALSE")))))))</f>
        <v>0</v>
      </c>
      <c r="J2361" s="210" t="s">
        <v>10359</v>
      </c>
      <c r="K2361" s="268">
        <v>0</v>
      </c>
      <c r="L2361" s="270" t="s">
        <v>10359</v>
      </c>
      <c r="M2361" s="270">
        <v>0</v>
      </c>
      <c r="N2361" s="270" t="s">
        <v>10359</v>
      </c>
      <c r="O2361" s="270">
        <v>0</v>
      </c>
      <c r="P2361" s="270" t="s">
        <v>10359</v>
      </c>
      <c r="Q2361" s="270">
        <v>0</v>
      </c>
      <c r="R2361" s="74"/>
      <c r="S2361" s="75" t="str">
        <f t="shared" si="171"/>
        <v>0000</v>
      </c>
      <c r="T2361" s="75" t="str">
        <f t="shared" si="169"/>
        <v>00000000000000000000000000000000</v>
      </c>
      <c r="V2361" s="197"/>
      <c r="W2361" s="75">
        <f t="shared" si="170"/>
        <v>0</v>
      </c>
      <c r="AE2361" s="479"/>
    </row>
    <row r="2362" spans="1:31" s="75" customFormat="1" ht="13.5" x14ac:dyDescent="0.2">
      <c r="A2362" s="211">
        <v>2359</v>
      </c>
      <c r="B2362" s="212" t="s">
        <v>6600</v>
      </c>
      <c r="C2362" s="213" t="s">
        <v>6600</v>
      </c>
      <c r="D2362" s="213" t="s">
        <v>6600</v>
      </c>
      <c r="E2362" s="213" t="s">
        <v>6600</v>
      </c>
      <c r="F2362" s="213" t="s">
        <v>6600</v>
      </c>
      <c r="G2362" s="214" t="s">
        <v>6600</v>
      </c>
      <c r="H2362" s="208" t="str">
        <f>IF(Input!F$4="GMH_OECC",J2362,IF(Input!F$4="GMH_XOEC",L2362,IF(Input!F$4="GMH_Korea",N2362,IF(Input!F$4="GMH_EU",P2362,IF(Input!F$4="Skysuper",#REF!,IF(Input!F$4="SkyII",#REF!,IF(Input!F$4="XO-8000",#REF!, "FALSE")))))))</f>
        <v>00</v>
      </c>
      <c r="I2362" s="209">
        <f>IF(Input!F$4="GMH_OECC",K2362,IF(Input!F$4="GMH_XOEC",M2362,IF(Input!F$4="GMH_Korea",O2362,IF(Input!F$4="GMH_EU",Q2362,IF(Input!F$4="Skysuper",#REF!,IF(Input!F$4="SkyII",#REF!,IF(Input!F$4="XO-8000",#REF!, "FALSE")))))))</f>
        <v>0</v>
      </c>
      <c r="J2362" s="210" t="s">
        <v>10359</v>
      </c>
      <c r="K2362" s="268">
        <v>0</v>
      </c>
      <c r="L2362" s="270" t="s">
        <v>10359</v>
      </c>
      <c r="M2362" s="270">
        <v>0</v>
      </c>
      <c r="N2362" s="270" t="s">
        <v>10359</v>
      </c>
      <c r="O2362" s="270">
        <v>0</v>
      </c>
      <c r="P2362" s="270" t="s">
        <v>10359</v>
      </c>
      <c r="Q2362" s="270">
        <v>0</v>
      </c>
      <c r="R2362" s="74"/>
      <c r="S2362" s="75" t="str">
        <f t="shared" si="171"/>
        <v>0000</v>
      </c>
      <c r="T2362" s="75" t="str">
        <f t="shared" si="169"/>
        <v>00000000000000000000000000000000</v>
      </c>
      <c r="V2362" s="197"/>
      <c r="W2362" s="75">
        <f t="shared" si="170"/>
        <v>0</v>
      </c>
      <c r="AE2362" s="479"/>
    </row>
    <row r="2363" spans="1:31" s="75" customFormat="1" ht="13.5" x14ac:dyDescent="0.2">
      <c r="A2363" s="211">
        <v>2360</v>
      </c>
      <c r="B2363" s="212" t="s">
        <v>6600</v>
      </c>
      <c r="C2363" s="213" t="s">
        <v>6600</v>
      </c>
      <c r="D2363" s="213" t="s">
        <v>6600</v>
      </c>
      <c r="E2363" s="213" t="s">
        <v>6600</v>
      </c>
      <c r="F2363" s="213" t="s">
        <v>6600</v>
      </c>
      <c r="G2363" s="214" t="s">
        <v>6600</v>
      </c>
      <c r="H2363" s="208" t="str">
        <f>IF(Input!F$4="GMH_OECC",J2363,IF(Input!F$4="GMH_XOEC",L2363,IF(Input!F$4="GMH_Korea",N2363,IF(Input!F$4="GMH_EU",P2363,IF(Input!F$4="Skysuper",#REF!,IF(Input!F$4="SkyII",#REF!,IF(Input!F$4="XO-8000",#REF!, "FALSE")))))))</f>
        <v>00</v>
      </c>
      <c r="I2363" s="209">
        <f>IF(Input!F$4="GMH_OECC",K2363,IF(Input!F$4="GMH_XOEC",M2363,IF(Input!F$4="GMH_Korea",O2363,IF(Input!F$4="GMH_EU",Q2363,IF(Input!F$4="Skysuper",#REF!,IF(Input!F$4="SkyII",#REF!,IF(Input!F$4="XO-8000",#REF!, "FALSE")))))))</f>
        <v>0</v>
      </c>
      <c r="J2363" s="210" t="s">
        <v>10359</v>
      </c>
      <c r="K2363" s="268">
        <v>0</v>
      </c>
      <c r="L2363" s="270" t="s">
        <v>10359</v>
      </c>
      <c r="M2363" s="270">
        <v>0</v>
      </c>
      <c r="N2363" s="270" t="s">
        <v>10359</v>
      </c>
      <c r="O2363" s="270">
        <v>0</v>
      </c>
      <c r="P2363" s="270" t="s">
        <v>10359</v>
      </c>
      <c r="Q2363" s="270">
        <v>0</v>
      </c>
      <c r="R2363" s="74"/>
      <c r="S2363" s="75" t="str">
        <f t="shared" si="171"/>
        <v>0000</v>
      </c>
      <c r="T2363" s="75" t="str">
        <f t="shared" si="169"/>
        <v>00000000000000000000000000000000</v>
      </c>
      <c r="V2363" s="197"/>
      <c r="W2363" s="75">
        <f t="shared" si="170"/>
        <v>0</v>
      </c>
      <c r="AE2363" s="479"/>
    </row>
    <row r="2364" spans="1:31" s="75" customFormat="1" ht="13.5" x14ac:dyDescent="0.2">
      <c r="A2364" s="211">
        <v>2361</v>
      </c>
      <c r="B2364" s="212" t="s">
        <v>6600</v>
      </c>
      <c r="C2364" s="213" t="s">
        <v>6600</v>
      </c>
      <c r="D2364" s="213" t="s">
        <v>6600</v>
      </c>
      <c r="E2364" s="213" t="s">
        <v>6600</v>
      </c>
      <c r="F2364" s="213" t="s">
        <v>6600</v>
      </c>
      <c r="G2364" s="214" t="s">
        <v>6600</v>
      </c>
      <c r="H2364" s="208" t="str">
        <f>IF(Input!F$4="GMH_OECC",J2364,IF(Input!F$4="GMH_XOEC",L2364,IF(Input!F$4="GMH_Korea",N2364,IF(Input!F$4="GMH_EU",P2364,IF(Input!F$4="Skysuper",#REF!,IF(Input!F$4="SkyII",#REF!,IF(Input!F$4="XO-8000",#REF!, "FALSE")))))))</f>
        <v>00</v>
      </c>
      <c r="I2364" s="209">
        <f>IF(Input!F$4="GMH_OECC",K2364,IF(Input!F$4="GMH_XOEC",M2364,IF(Input!F$4="GMH_Korea",O2364,IF(Input!F$4="GMH_EU",Q2364,IF(Input!F$4="Skysuper",#REF!,IF(Input!F$4="SkyII",#REF!,IF(Input!F$4="XO-8000",#REF!, "FALSE")))))))</f>
        <v>0</v>
      </c>
      <c r="J2364" s="210" t="s">
        <v>10359</v>
      </c>
      <c r="K2364" s="268">
        <v>0</v>
      </c>
      <c r="L2364" s="270" t="s">
        <v>10359</v>
      </c>
      <c r="M2364" s="270">
        <v>0</v>
      </c>
      <c r="N2364" s="270" t="s">
        <v>10359</v>
      </c>
      <c r="O2364" s="270">
        <v>0</v>
      </c>
      <c r="P2364" s="270" t="s">
        <v>10359</v>
      </c>
      <c r="Q2364" s="270">
        <v>0</v>
      </c>
      <c r="R2364" s="74"/>
      <c r="S2364" s="75" t="str">
        <f t="shared" si="171"/>
        <v>0000</v>
      </c>
      <c r="T2364" s="75" t="str">
        <f t="shared" si="169"/>
        <v>00000000000000000000000000000000</v>
      </c>
      <c r="V2364" s="197"/>
      <c r="W2364" s="75">
        <f t="shared" si="170"/>
        <v>0</v>
      </c>
      <c r="AE2364" s="479"/>
    </row>
    <row r="2365" spans="1:31" s="75" customFormat="1" ht="13.5" x14ac:dyDescent="0.2">
      <c r="A2365" s="211">
        <v>2362</v>
      </c>
      <c r="B2365" s="212" t="s">
        <v>6600</v>
      </c>
      <c r="C2365" s="213" t="s">
        <v>6600</v>
      </c>
      <c r="D2365" s="213" t="s">
        <v>6600</v>
      </c>
      <c r="E2365" s="213" t="s">
        <v>6600</v>
      </c>
      <c r="F2365" s="213" t="s">
        <v>6600</v>
      </c>
      <c r="G2365" s="214" t="s">
        <v>6600</v>
      </c>
      <c r="H2365" s="208" t="str">
        <f>IF(Input!F$4="GMH_OECC",J2365,IF(Input!F$4="GMH_XOEC",L2365,IF(Input!F$4="GMH_Korea",N2365,IF(Input!F$4="GMH_EU",P2365,IF(Input!F$4="Skysuper",#REF!,IF(Input!F$4="SkyII",#REF!,IF(Input!F$4="XO-8000",#REF!, "FALSE")))))))</f>
        <v>00</v>
      </c>
      <c r="I2365" s="209">
        <f>IF(Input!F$4="GMH_OECC",K2365,IF(Input!F$4="GMH_XOEC",M2365,IF(Input!F$4="GMH_Korea",O2365,IF(Input!F$4="GMH_EU",Q2365,IF(Input!F$4="Skysuper",#REF!,IF(Input!F$4="SkyII",#REF!,IF(Input!F$4="XO-8000",#REF!, "FALSE")))))))</f>
        <v>0</v>
      </c>
      <c r="J2365" s="210" t="s">
        <v>10359</v>
      </c>
      <c r="K2365" s="268">
        <v>0</v>
      </c>
      <c r="L2365" s="270" t="s">
        <v>10359</v>
      </c>
      <c r="M2365" s="270">
        <v>0</v>
      </c>
      <c r="N2365" s="270" t="s">
        <v>10359</v>
      </c>
      <c r="O2365" s="270">
        <v>0</v>
      </c>
      <c r="P2365" s="270" t="s">
        <v>10359</v>
      </c>
      <c r="Q2365" s="270">
        <v>0</v>
      </c>
      <c r="R2365" s="74"/>
      <c r="S2365" s="75" t="str">
        <f t="shared" si="171"/>
        <v>0000</v>
      </c>
      <c r="T2365" s="75" t="str">
        <f t="shared" si="169"/>
        <v>00000000000000000000000000000000</v>
      </c>
      <c r="V2365" s="197"/>
      <c r="W2365" s="75">
        <f t="shared" si="170"/>
        <v>0</v>
      </c>
      <c r="AE2365" s="479"/>
    </row>
    <row r="2366" spans="1:31" s="75" customFormat="1" ht="13.5" x14ac:dyDescent="0.2">
      <c r="A2366" s="211">
        <v>2363</v>
      </c>
      <c r="B2366" s="212" t="s">
        <v>6600</v>
      </c>
      <c r="C2366" s="213" t="s">
        <v>6600</v>
      </c>
      <c r="D2366" s="213" t="s">
        <v>6600</v>
      </c>
      <c r="E2366" s="213" t="s">
        <v>6600</v>
      </c>
      <c r="F2366" s="213" t="s">
        <v>6600</v>
      </c>
      <c r="G2366" s="214" t="s">
        <v>6600</v>
      </c>
      <c r="H2366" s="208" t="str">
        <f>IF(Input!F$4="GMH_OECC",J2366,IF(Input!F$4="GMH_XOEC",L2366,IF(Input!F$4="GMH_Korea",N2366,IF(Input!F$4="GMH_EU",P2366,IF(Input!F$4="Skysuper",#REF!,IF(Input!F$4="SkyII",#REF!,IF(Input!F$4="XO-8000",#REF!, "FALSE")))))))</f>
        <v>00</v>
      </c>
      <c r="I2366" s="209">
        <f>IF(Input!F$4="GMH_OECC",K2366,IF(Input!F$4="GMH_XOEC",M2366,IF(Input!F$4="GMH_Korea",O2366,IF(Input!F$4="GMH_EU",Q2366,IF(Input!F$4="Skysuper",#REF!,IF(Input!F$4="SkyII",#REF!,IF(Input!F$4="XO-8000",#REF!, "FALSE")))))))</f>
        <v>0</v>
      </c>
      <c r="J2366" s="210" t="s">
        <v>10359</v>
      </c>
      <c r="K2366" s="268">
        <v>0</v>
      </c>
      <c r="L2366" s="270" t="s">
        <v>10359</v>
      </c>
      <c r="M2366" s="270">
        <v>0</v>
      </c>
      <c r="N2366" s="270" t="s">
        <v>10359</v>
      </c>
      <c r="O2366" s="270">
        <v>0</v>
      </c>
      <c r="P2366" s="270" t="s">
        <v>10359</v>
      </c>
      <c r="Q2366" s="270">
        <v>0</v>
      </c>
      <c r="R2366" s="74"/>
      <c r="S2366" s="75" t="str">
        <f t="shared" si="171"/>
        <v>0000</v>
      </c>
      <c r="T2366" s="75" t="str">
        <f t="shared" si="169"/>
        <v>00000000000000000000000000000000</v>
      </c>
      <c r="V2366" s="197"/>
      <c r="W2366" s="75">
        <f t="shared" si="170"/>
        <v>0</v>
      </c>
      <c r="AE2366" s="479"/>
    </row>
    <row r="2367" spans="1:31" s="75" customFormat="1" ht="13.5" x14ac:dyDescent="0.2">
      <c r="A2367" s="211">
        <v>2364</v>
      </c>
      <c r="B2367" s="212" t="s">
        <v>6600</v>
      </c>
      <c r="C2367" s="213" t="s">
        <v>6600</v>
      </c>
      <c r="D2367" s="213" t="s">
        <v>6600</v>
      </c>
      <c r="E2367" s="213" t="s">
        <v>6600</v>
      </c>
      <c r="F2367" s="213" t="s">
        <v>6600</v>
      </c>
      <c r="G2367" s="214" t="s">
        <v>6600</v>
      </c>
      <c r="H2367" s="208" t="str">
        <f>IF(Input!F$4="GMH_OECC",J2367,IF(Input!F$4="GMH_XOEC",L2367,IF(Input!F$4="GMH_Korea",N2367,IF(Input!F$4="GMH_EU",P2367,IF(Input!F$4="Skysuper",#REF!,IF(Input!F$4="SkyII",#REF!,IF(Input!F$4="XO-8000",#REF!, "FALSE")))))))</f>
        <v>00</v>
      </c>
      <c r="I2367" s="209">
        <f>IF(Input!F$4="GMH_OECC",K2367,IF(Input!F$4="GMH_XOEC",M2367,IF(Input!F$4="GMH_Korea",O2367,IF(Input!F$4="GMH_EU",Q2367,IF(Input!F$4="Skysuper",#REF!,IF(Input!F$4="SkyII",#REF!,IF(Input!F$4="XO-8000",#REF!, "FALSE")))))))</f>
        <v>0</v>
      </c>
      <c r="J2367" s="210" t="s">
        <v>10359</v>
      </c>
      <c r="K2367" s="268">
        <v>0</v>
      </c>
      <c r="L2367" s="270" t="s">
        <v>10359</v>
      </c>
      <c r="M2367" s="270">
        <v>0</v>
      </c>
      <c r="N2367" s="270" t="s">
        <v>10359</v>
      </c>
      <c r="O2367" s="270">
        <v>0</v>
      </c>
      <c r="P2367" s="270" t="s">
        <v>10359</v>
      </c>
      <c r="Q2367" s="270">
        <v>0</v>
      </c>
      <c r="R2367" s="74"/>
      <c r="S2367" s="75" t="str">
        <f t="shared" si="171"/>
        <v>0000</v>
      </c>
      <c r="T2367" s="75" t="str">
        <f t="shared" si="169"/>
        <v>00000000000000000000000000000000</v>
      </c>
      <c r="V2367" s="197"/>
      <c r="W2367" s="75">
        <f t="shared" si="170"/>
        <v>0</v>
      </c>
      <c r="AE2367" s="479"/>
    </row>
    <row r="2368" spans="1:31" s="75" customFormat="1" ht="13.5" x14ac:dyDescent="0.2">
      <c r="A2368" s="211">
        <v>2365</v>
      </c>
      <c r="B2368" s="212" t="s">
        <v>6600</v>
      </c>
      <c r="C2368" s="213" t="s">
        <v>6600</v>
      </c>
      <c r="D2368" s="213" t="s">
        <v>6600</v>
      </c>
      <c r="E2368" s="213" t="s">
        <v>6600</v>
      </c>
      <c r="F2368" s="213" t="s">
        <v>6600</v>
      </c>
      <c r="G2368" s="214" t="s">
        <v>6600</v>
      </c>
      <c r="H2368" s="208" t="str">
        <f>IF(Input!F$4="GMH_OECC",J2368,IF(Input!F$4="GMH_XOEC",L2368,IF(Input!F$4="GMH_Korea",N2368,IF(Input!F$4="GMH_EU",P2368,IF(Input!F$4="Skysuper",#REF!,IF(Input!F$4="SkyII",#REF!,IF(Input!F$4="XO-8000",#REF!, "FALSE")))))))</f>
        <v>00</v>
      </c>
      <c r="I2368" s="209">
        <f>IF(Input!F$4="GMH_OECC",K2368,IF(Input!F$4="GMH_XOEC",M2368,IF(Input!F$4="GMH_Korea",O2368,IF(Input!F$4="GMH_EU",Q2368,IF(Input!F$4="Skysuper",#REF!,IF(Input!F$4="SkyII",#REF!,IF(Input!F$4="XO-8000",#REF!, "FALSE")))))))</f>
        <v>0</v>
      </c>
      <c r="J2368" s="210" t="s">
        <v>10359</v>
      </c>
      <c r="K2368" s="268">
        <v>0</v>
      </c>
      <c r="L2368" s="270" t="s">
        <v>10359</v>
      </c>
      <c r="M2368" s="270">
        <v>0</v>
      </c>
      <c r="N2368" s="270" t="s">
        <v>10359</v>
      </c>
      <c r="O2368" s="270">
        <v>0</v>
      </c>
      <c r="P2368" s="270" t="s">
        <v>10359</v>
      </c>
      <c r="Q2368" s="270">
        <v>0</v>
      </c>
      <c r="R2368" s="74"/>
      <c r="S2368" s="75" t="str">
        <f t="shared" si="171"/>
        <v>0000</v>
      </c>
      <c r="T2368" s="75" t="str">
        <f t="shared" si="169"/>
        <v>00000000000000000000000000000000</v>
      </c>
      <c r="V2368" s="197"/>
      <c r="W2368" s="75">
        <f t="shared" si="170"/>
        <v>0</v>
      </c>
      <c r="AE2368" s="479"/>
    </row>
    <row r="2369" spans="1:31" s="75" customFormat="1" ht="13.5" x14ac:dyDescent="0.2">
      <c r="A2369" s="211">
        <v>2366</v>
      </c>
      <c r="B2369" s="212" t="s">
        <v>6600</v>
      </c>
      <c r="C2369" s="213" t="s">
        <v>6600</v>
      </c>
      <c r="D2369" s="213" t="s">
        <v>6600</v>
      </c>
      <c r="E2369" s="213" t="s">
        <v>6600</v>
      </c>
      <c r="F2369" s="213" t="s">
        <v>6600</v>
      </c>
      <c r="G2369" s="214" t="s">
        <v>6600</v>
      </c>
      <c r="H2369" s="208" t="str">
        <f>IF(Input!F$4="GMH_OECC",J2369,IF(Input!F$4="GMH_XOEC",L2369,IF(Input!F$4="GMH_Korea",N2369,IF(Input!F$4="GMH_EU",P2369,IF(Input!F$4="Skysuper",#REF!,IF(Input!F$4="SkyII",#REF!,IF(Input!F$4="XO-8000",#REF!, "FALSE")))))))</f>
        <v>00</v>
      </c>
      <c r="I2369" s="209">
        <f>IF(Input!F$4="GMH_OECC",K2369,IF(Input!F$4="GMH_XOEC",M2369,IF(Input!F$4="GMH_Korea",O2369,IF(Input!F$4="GMH_EU",Q2369,IF(Input!F$4="Skysuper",#REF!,IF(Input!F$4="SkyII",#REF!,IF(Input!F$4="XO-8000",#REF!, "FALSE")))))))</f>
        <v>0</v>
      </c>
      <c r="J2369" s="210" t="s">
        <v>10359</v>
      </c>
      <c r="K2369" s="268">
        <v>0</v>
      </c>
      <c r="L2369" s="270" t="s">
        <v>10359</v>
      </c>
      <c r="M2369" s="270">
        <v>0</v>
      </c>
      <c r="N2369" s="270" t="s">
        <v>10359</v>
      </c>
      <c r="O2369" s="270">
        <v>0</v>
      </c>
      <c r="P2369" s="270" t="s">
        <v>10359</v>
      </c>
      <c r="Q2369" s="270">
        <v>0</v>
      </c>
      <c r="R2369" s="74"/>
      <c r="S2369" s="75" t="str">
        <f t="shared" si="171"/>
        <v>0000</v>
      </c>
      <c r="T2369" s="75" t="str">
        <f t="shared" si="169"/>
        <v>00000000000000000000000000000000</v>
      </c>
      <c r="V2369" s="197"/>
      <c r="W2369" s="75">
        <f t="shared" si="170"/>
        <v>0</v>
      </c>
      <c r="AE2369" s="479"/>
    </row>
    <row r="2370" spans="1:31" s="75" customFormat="1" ht="13.5" x14ac:dyDescent="0.2">
      <c r="A2370" s="211">
        <v>2367</v>
      </c>
      <c r="B2370" s="212" t="s">
        <v>6600</v>
      </c>
      <c r="C2370" s="213" t="s">
        <v>6600</v>
      </c>
      <c r="D2370" s="213" t="s">
        <v>6600</v>
      </c>
      <c r="E2370" s="213" t="s">
        <v>6600</v>
      </c>
      <c r="F2370" s="213" t="s">
        <v>6600</v>
      </c>
      <c r="G2370" s="214" t="s">
        <v>6600</v>
      </c>
      <c r="H2370" s="208" t="str">
        <f>IF(Input!F$4="GMH_OECC",J2370,IF(Input!F$4="GMH_XOEC",L2370,IF(Input!F$4="GMH_Korea",N2370,IF(Input!F$4="GMH_EU",P2370,IF(Input!F$4="Skysuper",#REF!,IF(Input!F$4="SkyII",#REF!,IF(Input!F$4="XO-8000",#REF!, "FALSE")))))))</f>
        <v>00</v>
      </c>
      <c r="I2370" s="209">
        <f>IF(Input!F$4="GMH_OECC",K2370,IF(Input!F$4="GMH_XOEC",M2370,IF(Input!F$4="GMH_Korea",O2370,IF(Input!F$4="GMH_EU",Q2370,IF(Input!F$4="Skysuper",#REF!,IF(Input!F$4="SkyII",#REF!,IF(Input!F$4="XO-8000",#REF!, "FALSE")))))))</f>
        <v>0</v>
      </c>
      <c r="J2370" s="210" t="s">
        <v>10359</v>
      </c>
      <c r="K2370" s="268">
        <v>0</v>
      </c>
      <c r="L2370" s="270" t="s">
        <v>10359</v>
      </c>
      <c r="M2370" s="270">
        <v>0</v>
      </c>
      <c r="N2370" s="270" t="s">
        <v>10359</v>
      </c>
      <c r="O2370" s="270">
        <v>0</v>
      </c>
      <c r="P2370" s="270" t="s">
        <v>10359</v>
      </c>
      <c r="Q2370" s="270">
        <v>0</v>
      </c>
      <c r="R2370" s="74"/>
      <c r="S2370" s="75" t="str">
        <f t="shared" si="171"/>
        <v>0000</v>
      </c>
      <c r="T2370" s="75" t="str">
        <f t="shared" si="169"/>
        <v>00000000000000000000000000000000</v>
      </c>
      <c r="V2370" s="197"/>
      <c r="W2370" s="75">
        <f t="shared" si="170"/>
        <v>0</v>
      </c>
      <c r="AE2370" s="479"/>
    </row>
    <row r="2371" spans="1:31" s="75" customFormat="1" ht="13.5" x14ac:dyDescent="0.2">
      <c r="A2371" s="211">
        <v>2368</v>
      </c>
      <c r="B2371" s="212" t="s">
        <v>6600</v>
      </c>
      <c r="C2371" s="213" t="s">
        <v>6600</v>
      </c>
      <c r="D2371" s="213" t="s">
        <v>6600</v>
      </c>
      <c r="E2371" s="213" t="s">
        <v>6600</v>
      </c>
      <c r="F2371" s="213" t="s">
        <v>6600</v>
      </c>
      <c r="G2371" s="214" t="s">
        <v>6600</v>
      </c>
      <c r="H2371" s="208" t="str">
        <f>IF(Input!F$4="GMH_OECC",J2371,IF(Input!F$4="GMH_XOEC",L2371,IF(Input!F$4="GMH_Korea",N2371,IF(Input!F$4="GMH_EU",P2371,IF(Input!F$4="Skysuper",#REF!,IF(Input!F$4="SkyII",#REF!,IF(Input!F$4="XO-8000",#REF!, "FALSE")))))))</f>
        <v>00</v>
      </c>
      <c r="I2371" s="209">
        <f>IF(Input!F$4="GMH_OECC",K2371,IF(Input!F$4="GMH_XOEC",M2371,IF(Input!F$4="GMH_Korea",O2371,IF(Input!F$4="GMH_EU",Q2371,IF(Input!F$4="Skysuper",#REF!,IF(Input!F$4="SkyII",#REF!,IF(Input!F$4="XO-8000",#REF!, "FALSE")))))))</f>
        <v>0</v>
      </c>
      <c r="J2371" s="210" t="s">
        <v>10359</v>
      </c>
      <c r="K2371" s="268">
        <v>0</v>
      </c>
      <c r="L2371" s="270" t="s">
        <v>10359</v>
      </c>
      <c r="M2371" s="270">
        <v>0</v>
      </c>
      <c r="N2371" s="270" t="s">
        <v>10359</v>
      </c>
      <c r="O2371" s="270">
        <v>0</v>
      </c>
      <c r="P2371" s="270" t="s">
        <v>10359</v>
      </c>
      <c r="Q2371" s="270">
        <v>0</v>
      </c>
      <c r="R2371" s="74"/>
      <c r="S2371" s="75" t="str">
        <f t="shared" si="171"/>
        <v>0000</v>
      </c>
      <c r="T2371" s="75" t="str">
        <f t="shared" si="169"/>
        <v>00000000000000000000000000000000</v>
      </c>
      <c r="V2371" s="197"/>
      <c r="W2371" s="75">
        <f t="shared" si="170"/>
        <v>0</v>
      </c>
      <c r="AE2371" s="479"/>
    </row>
    <row r="2372" spans="1:31" s="75" customFormat="1" ht="13.5" x14ac:dyDescent="0.2">
      <c r="A2372" s="211">
        <v>2369</v>
      </c>
      <c r="B2372" s="212" t="s">
        <v>6600</v>
      </c>
      <c r="C2372" s="213" t="s">
        <v>6600</v>
      </c>
      <c r="D2372" s="213" t="s">
        <v>6600</v>
      </c>
      <c r="E2372" s="213" t="s">
        <v>6600</v>
      </c>
      <c r="F2372" s="213" t="s">
        <v>6600</v>
      </c>
      <c r="G2372" s="214" t="s">
        <v>6600</v>
      </c>
      <c r="H2372" s="208" t="str">
        <f>IF(Input!F$4="GMH_OECC",J2372,IF(Input!F$4="GMH_XOEC",L2372,IF(Input!F$4="GMH_Korea",N2372,IF(Input!F$4="GMH_EU",P2372,IF(Input!F$4="Skysuper",#REF!,IF(Input!F$4="SkyII",#REF!,IF(Input!F$4="XO-8000",#REF!, "FALSE")))))))</f>
        <v>00</v>
      </c>
      <c r="I2372" s="209">
        <f>IF(Input!F$4="GMH_OECC",K2372,IF(Input!F$4="GMH_XOEC",M2372,IF(Input!F$4="GMH_Korea",O2372,IF(Input!F$4="GMH_EU",Q2372,IF(Input!F$4="Skysuper",#REF!,IF(Input!F$4="SkyII",#REF!,IF(Input!F$4="XO-8000",#REF!, "FALSE")))))))</f>
        <v>0</v>
      </c>
      <c r="J2372" s="210" t="s">
        <v>10359</v>
      </c>
      <c r="K2372" s="268">
        <v>0</v>
      </c>
      <c r="L2372" s="270" t="s">
        <v>10359</v>
      </c>
      <c r="M2372" s="270">
        <v>0</v>
      </c>
      <c r="N2372" s="270" t="s">
        <v>10359</v>
      </c>
      <c r="O2372" s="270">
        <v>0</v>
      </c>
      <c r="P2372" s="270" t="s">
        <v>10359</v>
      </c>
      <c r="Q2372" s="270">
        <v>0</v>
      </c>
      <c r="R2372" s="74"/>
      <c r="S2372" s="75" t="str">
        <f t="shared" si="171"/>
        <v>0000</v>
      </c>
      <c r="T2372" s="75" t="str">
        <f t="shared" ref="T2372:T2435" si="172">CONCATENATE(S2372,S2373,S2374,S2375,S2376,S2377,S2378,S2379)</f>
        <v>00000000000000000000000000000000</v>
      </c>
      <c r="V2372" s="197"/>
      <c r="W2372" s="75">
        <f t="shared" si="170"/>
        <v>0</v>
      </c>
      <c r="AE2372" s="479"/>
    </row>
    <row r="2373" spans="1:31" s="75" customFormat="1" ht="13.5" x14ac:dyDescent="0.2">
      <c r="A2373" s="211">
        <v>2370</v>
      </c>
      <c r="B2373" s="212" t="s">
        <v>6600</v>
      </c>
      <c r="C2373" s="213" t="s">
        <v>6600</v>
      </c>
      <c r="D2373" s="213" t="s">
        <v>6600</v>
      </c>
      <c r="E2373" s="213" t="s">
        <v>6600</v>
      </c>
      <c r="F2373" s="213" t="s">
        <v>6600</v>
      </c>
      <c r="G2373" s="214" t="s">
        <v>6600</v>
      </c>
      <c r="H2373" s="208" t="str">
        <f>IF(Input!F$4="GMH_OECC",J2373,IF(Input!F$4="GMH_XOEC",L2373,IF(Input!F$4="GMH_Korea",N2373,IF(Input!F$4="GMH_EU",P2373,IF(Input!F$4="Skysuper",#REF!,IF(Input!F$4="SkyII",#REF!,IF(Input!F$4="XO-8000",#REF!, "FALSE")))))))</f>
        <v>00</v>
      </c>
      <c r="I2373" s="209">
        <f>IF(Input!F$4="GMH_OECC",K2373,IF(Input!F$4="GMH_XOEC",M2373,IF(Input!F$4="GMH_Korea",O2373,IF(Input!F$4="GMH_EU",Q2373,IF(Input!F$4="Skysuper",#REF!,IF(Input!F$4="SkyII",#REF!,IF(Input!F$4="XO-8000",#REF!, "FALSE")))))))</f>
        <v>0</v>
      </c>
      <c r="J2373" s="210" t="s">
        <v>10359</v>
      </c>
      <c r="K2373" s="268">
        <v>0</v>
      </c>
      <c r="L2373" s="270" t="s">
        <v>10359</v>
      </c>
      <c r="M2373" s="270">
        <v>0</v>
      </c>
      <c r="N2373" s="270" t="s">
        <v>10359</v>
      </c>
      <c r="O2373" s="270">
        <v>0</v>
      </c>
      <c r="P2373" s="270" t="s">
        <v>10359</v>
      </c>
      <c r="Q2373" s="270">
        <v>0</v>
      </c>
      <c r="R2373" s="74"/>
      <c r="S2373" s="75" t="str">
        <f t="shared" si="171"/>
        <v>0000</v>
      </c>
      <c r="T2373" s="75" t="str">
        <f t="shared" si="172"/>
        <v>00000000000000000000000000000000</v>
      </c>
      <c r="V2373" s="197"/>
      <c r="W2373" s="75">
        <f t="shared" si="170"/>
        <v>0</v>
      </c>
      <c r="AE2373" s="479"/>
    </row>
    <row r="2374" spans="1:31" s="75" customFormat="1" ht="13.5" x14ac:dyDescent="0.2">
      <c r="A2374" s="211">
        <v>2371</v>
      </c>
      <c r="B2374" s="212" t="s">
        <v>6600</v>
      </c>
      <c r="C2374" s="213" t="s">
        <v>6600</v>
      </c>
      <c r="D2374" s="213" t="s">
        <v>6600</v>
      </c>
      <c r="E2374" s="213" t="s">
        <v>6600</v>
      </c>
      <c r="F2374" s="213" t="s">
        <v>6600</v>
      </c>
      <c r="G2374" s="214" t="s">
        <v>6600</v>
      </c>
      <c r="H2374" s="208" t="str">
        <f>IF(Input!F$4="GMH_OECC",J2374,IF(Input!F$4="GMH_XOEC",L2374,IF(Input!F$4="GMH_Korea",N2374,IF(Input!F$4="GMH_EU",P2374,IF(Input!F$4="Skysuper",#REF!,IF(Input!F$4="SkyII",#REF!,IF(Input!F$4="XO-8000",#REF!, "FALSE")))))))</f>
        <v>00</v>
      </c>
      <c r="I2374" s="209">
        <f>IF(Input!F$4="GMH_OECC",K2374,IF(Input!F$4="GMH_XOEC",M2374,IF(Input!F$4="GMH_Korea",O2374,IF(Input!F$4="GMH_EU",Q2374,IF(Input!F$4="Skysuper",#REF!,IF(Input!F$4="SkyII",#REF!,IF(Input!F$4="XO-8000",#REF!, "FALSE")))))))</f>
        <v>0</v>
      </c>
      <c r="J2374" s="210" t="s">
        <v>10359</v>
      </c>
      <c r="K2374" s="268">
        <v>0</v>
      </c>
      <c r="L2374" s="270" t="s">
        <v>10359</v>
      </c>
      <c r="M2374" s="270">
        <v>0</v>
      </c>
      <c r="N2374" s="270" t="s">
        <v>10359</v>
      </c>
      <c r="O2374" s="270">
        <v>0</v>
      </c>
      <c r="P2374" s="270" t="s">
        <v>10359</v>
      </c>
      <c r="Q2374" s="270">
        <v>0</v>
      </c>
      <c r="R2374" s="74"/>
      <c r="S2374" s="75" t="str">
        <f t="shared" si="171"/>
        <v>0000</v>
      </c>
      <c r="T2374" s="75" t="str">
        <f t="shared" si="172"/>
        <v>00000000000000000000000000000000</v>
      </c>
      <c r="V2374" s="197"/>
      <c r="W2374" s="75">
        <f t="shared" ref="W2374:W2437" si="173">HEX2DEC(RIGHT(S2374,2))+HEX2DEC(RIGHT(S2375,2))+HEX2DEC(RIGHT(S2376,2))+HEX2DEC(RIGHT(S2377,2))+HEX2DEC(LEFT(S2374,2))+HEX2DEC(LEFT(S2375,2))+HEX2DEC(LEFT(S2376,2))+HEX2DEC(LEFT(S2377,2))+HEX2DEC(RIGHT(S2378,2))+HEX2DEC(RIGHT(S2379,2))+HEX2DEC(RIGHT(S2380,2))+HEX2DEC(RIGHT(S2381,2))+HEX2DEC(LEFT(S2378,2))+HEX2DEC(LEFT(S2379,2))+HEX2DEC(LEFT(S2380,2))+HEX2DEC(LEFT(S2381,2))</f>
        <v>0</v>
      </c>
      <c r="AE2374" s="479"/>
    </row>
    <row r="2375" spans="1:31" s="75" customFormat="1" ht="13.5" x14ac:dyDescent="0.2">
      <c r="A2375" s="211">
        <v>2372</v>
      </c>
      <c r="B2375" s="212" t="s">
        <v>6600</v>
      </c>
      <c r="C2375" s="213" t="s">
        <v>6600</v>
      </c>
      <c r="D2375" s="213" t="s">
        <v>6600</v>
      </c>
      <c r="E2375" s="213" t="s">
        <v>6600</v>
      </c>
      <c r="F2375" s="213" t="s">
        <v>6600</v>
      </c>
      <c r="G2375" s="214" t="s">
        <v>6600</v>
      </c>
      <c r="H2375" s="208" t="str">
        <f>IF(Input!F$4="GMH_OECC",J2375,IF(Input!F$4="GMH_XOEC",L2375,IF(Input!F$4="GMH_Korea",N2375,IF(Input!F$4="GMH_EU",P2375,IF(Input!F$4="Skysuper",#REF!,IF(Input!F$4="SkyII",#REF!,IF(Input!F$4="XO-8000",#REF!, "FALSE")))))))</f>
        <v>00</v>
      </c>
      <c r="I2375" s="209">
        <f>IF(Input!F$4="GMH_OECC",K2375,IF(Input!F$4="GMH_XOEC",M2375,IF(Input!F$4="GMH_Korea",O2375,IF(Input!F$4="GMH_EU",Q2375,IF(Input!F$4="Skysuper",#REF!,IF(Input!F$4="SkyII",#REF!,IF(Input!F$4="XO-8000",#REF!, "FALSE")))))))</f>
        <v>0</v>
      </c>
      <c r="J2375" s="210" t="s">
        <v>10359</v>
      </c>
      <c r="K2375" s="268">
        <v>0</v>
      </c>
      <c r="L2375" s="270" t="s">
        <v>10359</v>
      </c>
      <c r="M2375" s="270">
        <v>0</v>
      </c>
      <c r="N2375" s="270" t="s">
        <v>10359</v>
      </c>
      <c r="O2375" s="270">
        <v>0</v>
      </c>
      <c r="P2375" s="270" t="s">
        <v>10359</v>
      </c>
      <c r="Q2375" s="270">
        <v>0</v>
      </c>
      <c r="R2375" s="74"/>
      <c r="S2375" s="75" t="str">
        <f t="shared" si="171"/>
        <v>0000</v>
      </c>
      <c r="T2375" s="75" t="str">
        <f t="shared" si="172"/>
        <v>00000000000000000000000000000000</v>
      </c>
      <c r="V2375" s="197"/>
      <c r="W2375" s="75">
        <f t="shared" si="173"/>
        <v>0</v>
      </c>
      <c r="AE2375" s="479"/>
    </row>
    <row r="2376" spans="1:31" s="75" customFormat="1" ht="13.5" x14ac:dyDescent="0.2">
      <c r="A2376" s="211">
        <v>2373</v>
      </c>
      <c r="B2376" s="212" t="s">
        <v>6600</v>
      </c>
      <c r="C2376" s="213" t="s">
        <v>6600</v>
      </c>
      <c r="D2376" s="213" t="s">
        <v>6600</v>
      </c>
      <c r="E2376" s="213" t="s">
        <v>6600</v>
      </c>
      <c r="F2376" s="213" t="s">
        <v>6600</v>
      </c>
      <c r="G2376" s="214" t="s">
        <v>6600</v>
      </c>
      <c r="H2376" s="208" t="str">
        <f>IF(Input!F$4="GMH_OECC",J2376,IF(Input!F$4="GMH_XOEC",L2376,IF(Input!F$4="GMH_Korea",N2376,IF(Input!F$4="GMH_EU",P2376,IF(Input!F$4="Skysuper",#REF!,IF(Input!F$4="SkyII",#REF!,IF(Input!F$4="XO-8000",#REF!, "FALSE")))))))</f>
        <v>00</v>
      </c>
      <c r="I2376" s="209">
        <f>IF(Input!F$4="GMH_OECC",K2376,IF(Input!F$4="GMH_XOEC",M2376,IF(Input!F$4="GMH_Korea",O2376,IF(Input!F$4="GMH_EU",Q2376,IF(Input!F$4="Skysuper",#REF!,IF(Input!F$4="SkyII",#REF!,IF(Input!F$4="XO-8000",#REF!, "FALSE")))))))</f>
        <v>0</v>
      </c>
      <c r="J2376" s="210" t="s">
        <v>10359</v>
      </c>
      <c r="K2376" s="268">
        <v>0</v>
      </c>
      <c r="L2376" s="270" t="s">
        <v>10359</v>
      </c>
      <c r="M2376" s="270">
        <v>0</v>
      </c>
      <c r="N2376" s="270" t="s">
        <v>10359</v>
      </c>
      <c r="O2376" s="270">
        <v>0</v>
      </c>
      <c r="P2376" s="270" t="s">
        <v>10359</v>
      </c>
      <c r="Q2376" s="270">
        <v>0</v>
      </c>
      <c r="R2376" s="74"/>
      <c r="S2376" s="75" t="str">
        <f t="shared" si="171"/>
        <v>0000</v>
      </c>
      <c r="T2376" s="75" t="str">
        <f t="shared" si="172"/>
        <v>00000000000000000000000000000000</v>
      </c>
      <c r="V2376" s="197"/>
      <c r="W2376" s="75">
        <f t="shared" si="173"/>
        <v>0</v>
      </c>
      <c r="AE2376" s="479"/>
    </row>
    <row r="2377" spans="1:31" s="75" customFormat="1" ht="13.5" x14ac:dyDescent="0.2">
      <c r="A2377" s="211">
        <v>2374</v>
      </c>
      <c r="B2377" s="212" t="s">
        <v>6600</v>
      </c>
      <c r="C2377" s="213" t="s">
        <v>6600</v>
      </c>
      <c r="D2377" s="213" t="s">
        <v>6600</v>
      </c>
      <c r="E2377" s="213" t="s">
        <v>6600</v>
      </c>
      <c r="F2377" s="213" t="s">
        <v>6600</v>
      </c>
      <c r="G2377" s="214" t="s">
        <v>6600</v>
      </c>
      <c r="H2377" s="208" t="str">
        <f>IF(Input!F$4="GMH_OECC",J2377,IF(Input!F$4="GMH_XOEC",L2377,IF(Input!F$4="GMH_Korea",N2377,IF(Input!F$4="GMH_EU",P2377,IF(Input!F$4="Skysuper",#REF!,IF(Input!F$4="SkyII",#REF!,IF(Input!F$4="XO-8000",#REF!, "FALSE")))))))</f>
        <v>00</v>
      </c>
      <c r="I2377" s="209">
        <f>IF(Input!F$4="GMH_OECC",K2377,IF(Input!F$4="GMH_XOEC",M2377,IF(Input!F$4="GMH_Korea",O2377,IF(Input!F$4="GMH_EU",Q2377,IF(Input!F$4="Skysuper",#REF!,IF(Input!F$4="SkyII",#REF!,IF(Input!F$4="XO-8000",#REF!, "FALSE")))))))</f>
        <v>0</v>
      </c>
      <c r="J2377" s="210" t="s">
        <v>10359</v>
      </c>
      <c r="K2377" s="268">
        <v>0</v>
      </c>
      <c r="L2377" s="270" t="s">
        <v>10359</v>
      </c>
      <c r="M2377" s="270">
        <v>0</v>
      </c>
      <c r="N2377" s="270" t="s">
        <v>10359</v>
      </c>
      <c r="O2377" s="270">
        <v>0</v>
      </c>
      <c r="P2377" s="270" t="s">
        <v>10359</v>
      </c>
      <c r="Q2377" s="270">
        <v>0</v>
      </c>
      <c r="R2377" s="74"/>
      <c r="S2377" s="75" t="str">
        <f t="shared" si="171"/>
        <v>0000</v>
      </c>
      <c r="T2377" s="75" t="str">
        <f t="shared" si="172"/>
        <v>00000000000000000000000000000000</v>
      </c>
      <c r="V2377" s="197"/>
      <c r="W2377" s="75">
        <f t="shared" si="173"/>
        <v>0</v>
      </c>
      <c r="AE2377" s="479"/>
    </row>
    <row r="2378" spans="1:31" s="75" customFormat="1" ht="13.5" x14ac:dyDescent="0.2">
      <c r="A2378" s="211">
        <v>2375</v>
      </c>
      <c r="B2378" s="212" t="s">
        <v>6600</v>
      </c>
      <c r="C2378" s="213" t="s">
        <v>6600</v>
      </c>
      <c r="D2378" s="213" t="s">
        <v>6600</v>
      </c>
      <c r="E2378" s="213" t="s">
        <v>6600</v>
      </c>
      <c r="F2378" s="213" t="s">
        <v>6600</v>
      </c>
      <c r="G2378" s="214" t="s">
        <v>6600</v>
      </c>
      <c r="H2378" s="208" t="str">
        <f>IF(Input!F$4="GMH_OECC",J2378,IF(Input!F$4="GMH_XOEC",L2378,IF(Input!F$4="GMH_Korea",N2378,IF(Input!F$4="GMH_EU",P2378,IF(Input!F$4="Skysuper",#REF!,IF(Input!F$4="SkyII",#REF!,IF(Input!F$4="XO-8000",#REF!, "FALSE")))))))</f>
        <v>00</v>
      </c>
      <c r="I2378" s="209">
        <f>IF(Input!F$4="GMH_OECC",K2378,IF(Input!F$4="GMH_XOEC",M2378,IF(Input!F$4="GMH_Korea",O2378,IF(Input!F$4="GMH_EU",Q2378,IF(Input!F$4="Skysuper",#REF!,IF(Input!F$4="SkyII",#REF!,IF(Input!F$4="XO-8000",#REF!, "FALSE")))))))</f>
        <v>0</v>
      </c>
      <c r="J2378" s="210" t="s">
        <v>10359</v>
      </c>
      <c r="K2378" s="268">
        <v>0</v>
      </c>
      <c r="L2378" s="270" t="s">
        <v>10359</v>
      </c>
      <c r="M2378" s="270">
        <v>0</v>
      </c>
      <c r="N2378" s="270" t="s">
        <v>10359</v>
      </c>
      <c r="O2378" s="270">
        <v>0</v>
      </c>
      <c r="P2378" s="270" t="s">
        <v>10359</v>
      </c>
      <c r="Q2378" s="270">
        <v>0</v>
      </c>
      <c r="R2378" s="74"/>
      <c r="S2378" s="75" t="str">
        <f t="shared" si="171"/>
        <v>0000</v>
      </c>
      <c r="T2378" s="75" t="str">
        <f t="shared" si="172"/>
        <v>00000000000000000000000000000000</v>
      </c>
      <c r="V2378" s="197"/>
      <c r="W2378" s="75">
        <f t="shared" si="173"/>
        <v>0</v>
      </c>
      <c r="AE2378" s="479"/>
    </row>
    <row r="2379" spans="1:31" s="75" customFormat="1" ht="13.5" x14ac:dyDescent="0.2">
      <c r="A2379" s="211">
        <v>2376</v>
      </c>
      <c r="B2379" s="212" t="s">
        <v>6600</v>
      </c>
      <c r="C2379" s="213" t="s">
        <v>6600</v>
      </c>
      <c r="D2379" s="213" t="s">
        <v>6600</v>
      </c>
      <c r="E2379" s="213" t="s">
        <v>6600</v>
      </c>
      <c r="F2379" s="213" t="s">
        <v>6600</v>
      </c>
      <c r="G2379" s="214" t="s">
        <v>6600</v>
      </c>
      <c r="H2379" s="208" t="str">
        <f>IF(Input!F$4="GMH_OECC",J2379,IF(Input!F$4="GMH_XOEC",L2379,IF(Input!F$4="GMH_Korea",N2379,IF(Input!F$4="GMH_EU",P2379,IF(Input!F$4="Skysuper",#REF!,IF(Input!F$4="SkyII",#REF!,IF(Input!F$4="XO-8000",#REF!, "FALSE")))))))</f>
        <v>00</v>
      </c>
      <c r="I2379" s="209">
        <f>IF(Input!F$4="GMH_OECC",K2379,IF(Input!F$4="GMH_XOEC",M2379,IF(Input!F$4="GMH_Korea",O2379,IF(Input!F$4="GMH_EU",Q2379,IF(Input!F$4="Skysuper",#REF!,IF(Input!F$4="SkyII",#REF!,IF(Input!F$4="XO-8000",#REF!, "FALSE")))))))</f>
        <v>0</v>
      </c>
      <c r="J2379" s="210" t="s">
        <v>10359</v>
      </c>
      <c r="K2379" s="268">
        <v>0</v>
      </c>
      <c r="L2379" s="270" t="s">
        <v>10359</v>
      </c>
      <c r="M2379" s="270">
        <v>0</v>
      </c>
      <c r="N2379" s="270" t="s">
        <v>10359</v>
      </c>
      <c r="O2379" s="270">
        <v>0</v>
      </c>
      <c r="P2379" s="270" t="s">
        <v>10359</v>
      </c>
      <c r="Q2379" s="270">
        <v>0</v>
      </c>
      <c r="R2379" s="74"/>
      <c r="S2379" s="75" t="str">
        <f t="shared" si="171"/>
        <v>0000</v>
      </c>
      <c r="T2379" s="75" t="str">
        <f t="shared" si="172"/>
        <v>00000000000000000000000000000000</v>
      </c>
      <c r="V2379" s="197"/>
      <c r="W2379" s="75">
        <f t="shared" si="173"/>
        <v>0</v>
      </c>
      <c r="AE2379" s="479"/>
    </row>
    <row r="2380" spans="1:31" s="75" customFormat="1" ht="13.5" x14ac:dyDescent="0.2">
      <c r="A2380" s="211">
        <v>2377</v>
      </c>
      <c r="B2380" s="212" t="s">
        <v>6600</v>
      </c>
      <c r="C2380" s="213" t="s">
        <v>6600</v>
      </c>
      <c r="D2380" s="213" t="s">
        <v>6600</v>
      </c>
      <c r="E2380" s="213" t="s">
        <v>6600</v>
      </c>
      <c r="F2380" s="213" t="s">
        <v>6600</v>
      </c>
      <c r="G2380" s="214" t="s">
        <v>6600</v>
      </c>
      <c r="H2380" s="208" t="str">
        <f>IF(Input!F$4="GMH_OECC",J2380,IF(Input!F$4="GMH_XOEC",L2380,IF(Input!F$4="GMH_Korea",N2380,IF(Input!F$4="GMH_EU",P2380,IF(Input!F$4="Skysuper",#REF!,IF(Input!F$4="SkyII",#REF!,IF(Input!F$4="XO-8000",#REF!, "FALSE")))))))</f>
        <v>00</v>
      </c>
      <c r="I2380" s="209">
        <f>IF(Input!F$4="GMH_OECC",K2380,IF(Input!F$4="GMH_XOEC",M2380,IF(Input!F$4="GMH_Korea",O2380,IF(Input!F$4="GMH_EU",Q2380,IF(Input!F$4="Skysuper",#REF!,IF(Input!F$4="SkyII",#REF!,IF(Input!F$4="XO-8000",#REF!, "FALSE")))))))</f>
        <v>0</v>
      </c>
      <c r="J2380" s="210" t="s">
        <v>10359</v>
      </c>
      <c r="K2380" s="268">
        <v>0</v>
      </c>
      <c r="L2380" s="270" t="s">
        <v>10359</v>
      </c>
      <c r="M2380" s="270">
        <v>0</v>
      </c>
      <c r="N2380" s="270" t="s">
        <v>10359</v>
      </c>
      <c r="O2380" s="270">
        <v>0</v>
      </c>
      <c r="P2380" s="270" t="s">
        <v>10359</v>
      </c>
      <c r="Q2380" s="270">
        <v>0</v>
      </c>
      <c r="R2380" s="74"/>
      <c r="S2380" s="75" t="str">
        <f t="shared" si="171"/>
        <v>0000</v>
      </c>
      <c r="T2380" s="75" t="str">
        <f t="shared" si="172"/>
        <v>00000000000000000000000000000000</v>
      </c>
      <c r="V2380" s="197"/>
      <c r="W2380" s="75">
        <f t="shared" si="173"/>
        <v>0</v>
      </c>
      <c r="AE2380" s="479"/>
    </row>
    <row r="2381" spans="1:31" s="75" customFormat="1" ht="13.5" x14ac:dyDescent="0.2">
      <c r="A2381" s="211">
        <v>2378</v>
      </c>
      <c r="B2381" s="212" t="s">
        <v>6600</v>
      </c>
      <c r="C2381" s="213" t="s">
        <v>6600</v>
      </c>
      <c r="D2381" s="213" t="s">
        <v>6600</v>
      </c>
      <c r="E2381" s="213" t="s">
        <v>6600</v>
      </c>
      <c r="F2381" s="213" t="s">
        <v>6600</v>
      </c>
      <c r="G2381" s="214" t="s">
        <v>6600</v>
      </c>
      <c r="H2381" s="208" t="str">
        <f>IF(Input!F$4="GMH_OECC",J2381,IF(Input!F$4="GMH_XOEC",L2381,IF(Input!F$4="GMH_Korea",N2381,IF(Input!F$4="GMH_EU",P2381,IF(Input!F$4="Skysuper",#REF!,IF(Input!F$4="SkyII",#REF!,IF(Input!F$4="XO-8000",#REF!, "FALSE")))))))</f>
        <v>00</v>
      </c>
      <c r="I2381" s="209">
        <f>IF(Input!F$4="GMH_OECC",K2381,IF(Input!F$4="GMH_XOEC",M2381,IF(Input!F$4="GMH_Korea",O2381,IF(Input!F$4="GMH_EU",Q2381,IF(Input!F$4="Skysuper",#REF!,IF(Input!F$4="SkyII",#REF!,IF(Input!F$4="XO-8000",#REF!, "FALSE")))))))</f>
        <v>0</v>
      </c>
      <c r="J2381" s="210" t="s">
        <v>10359</v>
      </c>
      <c r="K2381" s="268">
        <v>0</v>
      </c>
      <c r="L2381" s="270" t="s">
        <v>10359</v>
      </c>
      <c r="M2381" s="270">
        <v>0</v>
      </c>
      <c r="N2381" s="270" t="s">
        <v>10359</v>
      </c>
      <c r="O2381" s="270">
        <v>0</v>
      </c>
      <c r="P2381" s="270" t="s">
        <v>10359</v>
      </c>
      <c r="Q2381" s="270">
        <v>0</v>
      </c>
      <c r="R2381" s="74"/>
      <c r="S2381" s="75" t="str">
        <f t="shared" si="171"/>
        <v>0000</v>
      </c>
      <c r="T2381" s="75" t="str">
        <f t="shared" si="172"/>
        <v>00000000000000000000000000000000</v>
      </c>
      <c r="V2381" s="197"/>
      <c r="W2381" s="75">
        <f t="shared" si="173"/>
        <v>0</v>
      </c>
      <c r="AE2381" s="479"/>
    </row>
    <row r="2382" spans="1:31" s="75" customFormat="1" ht="13.5" x14ac:dyDescent="0.2">
      <c r="A2382" s="211">
        <v>2379</v>
      </c>
      <c r="B2382" s="212" t="s">
        <v>6600</v>
      </c>
      <c r="C2382" s="213" t="s">
        <v>6600</v>
      </c>
      <c r="D2382" s="213" t="s">
        <v>6600</v>
      </c>
      <c r="E2382" s="213" t="s">
        <v>6600</v>
      </c>
      <c r="F2382" s="213" t="s">
        <v>6600</v>
      </c>
      <c r="G2382" s="214" t="s">
        <v>6600</v>
      </c>
      <c r="H2382" s="208" t="str">
        <f>IF(Input!F$4="GMH_OECC",J2382,IF(Input!F$4="GMH_XOEC",L2382,IF(Input!F$4="GMH_Korea",N2382,IF(Input!F$4="GMH_EU",P2382,IF(Input!F$4="Skysuper",#REF!,IF(Input!F$4="SkyII",#REF!,IF(Input!F$4="XO-8000",#REF!, "FALSE")))))))</f>
        <v>00</v>
      </c>
      <c r="I2382" s="209">
        <f>IF(Input!F$4="GMH_OECC",K2382,IF(Input!F$4="GMH_XOEC",M2382,IF(Input!F$4="GMH_Korea",O2382,IF(Input!F$4="GMH_EU",Q2382,IF(Input!F$4="Skysuper",#REF!,IF(Input!F$4="SkyII",#REF!,IF(Input!F$4="XO-8000",#REF!, "FALSE")))))))</f>
        <v>0</v>
      </c>
      <c r="J2382" s="210" t="s">
        <v>10359</v>
      </c>
      <c r="K2382" s="268">
        <v>0</v>
      </c>
      <c r="L2382" s="270" t="s">
        <v>10359</v>
      </c>
      <c r="M2382" s="270">
        <v>0</v>
      </c>
      <c r="N2382" s="270" t="s">
        <v>10359</v>
      </c>
      <c r="O2382" s="270">
        <v>0</v>
      </c>
      <c r="P2382" s="270" t="s">
        <v>10359</v>
      </c>
      <c r="Q2382" s="270">
        <v>0</v>
      </c>
      <c r="R2382" s="74"/>
      <c r="S2382" s="75" t="str">
        <f t="shared" si="171"/>
        <v>0000</v>
      </c>
      <c r="T2382" s="75" t="str">
        <f t="shared" si="172"/>
        <v>00000000000000000000000000000000</v>
      </c>
      <c r="V2382" s="197"/>
      <c r="W2382" s="75">
        <f t="shared" si="173"/>
        <v>0</v>
      </c>
      <c r="AE2382" s="479"/>
    </row>
    <row r="2383" spans="1:31" s="75" customFormat="1" ht="13.5" x14ac:dyDescent="0.2">
      <c r="A2383" s="211">
        <v>2380</v>
      </c>
      <c r="B2383" s="212" t="s">
        <v>6600</v>
      </c>
      <c r="C2383" s="213" t="s">
        <v>6600</v>
      </c>
      <c r="D2383" s="213" t="s">
        <v>6600</v>
      </c>
      <c r="E2383" s="213" t="s">
        <v>6600</v>
      </c>
      <c r="F2383" s="213" t="s">
        <v>6600</v>
      </c>
      <c r="G2383" s="214" t="s">
        <v>6600</v>
      </c>
      <c r="H2383" s="208" t="str">
        <f>IF(Input!F$4="GMH_OECC",J2383,IF(Input!F$4="GMH_XOEC",L2383,IF(Input!F$4="GMH_Korea",N2383,IF(Input!F$4="GMH_EU",P2383,IF(Input!F$4="Skysuper",#REF!,IF(Input!F$4="SkyII",#REF!,IF(Input!F$4="XO-8000",#REF!, "FALSE")))))))</f>
        <v>00</v>
      </c>
      <c r="I2383" s="209">
        <f>IF(Input!F$4="GMH_OECC",K2383,IF(Input!F$4="GMH_XOEC",M2383,IF(Input!F$4="GMH_Korea",O2383,IF(Input!F$4="GMH_EU",Q2383,IF(Input!F$4="Skysuper",#REF!,IF(Input!F$4="SkyII",#REF!,IF(Input!F$4="XO-8000",#REF!, "FALSE")))))))</f>
        <v>0</v>
      </c>
      <c r="J2383" s="210" t="s">
        <v>10359</v>
      </c>
      <c r="K2383" s="268">
        <v>0</v>
      </c>
      <c r="L2383" s="270" t="s">
        <v>10359</v>
      </c>
      <c r="M2383" s="270">
        <v>0</v>
      </c>
      <c r="N2383" s="270" t="s">
        <v>10359</v>
      </c>
      <c r="O2383" s="270">
        <v>0</v>
      </c>
      <c r="P2383" s="270" t="s">
        <v>10359</v>
      </c>
      <c r="Q2383" s="270">
        <v>0</v>
      </c>
      <c r="R2383" s="74"/>
      <c r="S2383" s="75" t="str">
        <f t="shared" si="171"/>
        <v>0000</v>
      </c>
      <c r="T2383" s="75" t="str">
        <f t="shared" si="172"/>
        <v>00000000000000000000000000000000</v>
      </c>
      <c r="V2383" s="197"/>
      <c r="W2383" s="75">
        <f t="shared" si="173"/>
        <v>0</v>
      </c>
      <c r="AE2383" s="479"/>
    </row>
    <row r="2384" spans="1:31" s="75" customFormat="1" ht="13.5" x14ac:dyDescent="0.2">
      <c r="A2384" s="211">
        <v>2381</v>
      </c>
      <c r="B2384" s="212" t="s">
        <v>6600</v>
      </c>
      <c r="C2384" s="213" t="s">
        <v>6600</v>
      </c>
      <c r="D2384" s="213" t="s">
        <v>6600</v>
      </c>
      <c r="E2384" s="213" t="s">
        <v>6600</v>
      </c>
      <c r="F2384" s="213" t="s">
        <v>6600</v>
      </c>
      <c r="G2384" s="214" t="s">
        <v>6600</v>
      </c>
      <c r="H2384" s="208" t="str">
        <f>IF(Input!F$4="GMH_OECC",J2384,IF(Input!F$4="GMH_XOEC",L2384,IF(Input!F$4="GMH_Korea",N2384,IF(Input!F$4="GMH_EU",P2384,IF(Input!F$4="Skysuper",#REF!,IF(Input!F$4="SkyII",#REF!,IF(Input!F$4="XO-8000",#REF!, "FALSE")))))))</f>
        <v>00</v>
      </c>
      <c r="I2384" s="209">
        <f>IF(Input!F$4="GMH_OECC",K2384,IF(Input!F$4="GMH_XOEC",M2384,IF(Input!F$4="GMH_Korea",O2384,IF(Input!F$4="GMH_EU",Q2384,IF(Input!F$4="Skysuper",#REF!,IF(Input!F$4="SkyII",#REF!,IF(Input!F$4="XO-8000",#REF!, "FALSE")))))))</f>
        <v>0</v>
      </c>
      <c r="J2384" s="210" t="s">
        <v>10359</v>
      </c>
      <c r="K2384" s="268">
        <v>0</v>
      </c>
      <c r="L2384" s="270" t="s">
        <v>10359</v>
      </c>
      <c r="M2384" s="270">
        <v>0</v>
      </c>
      <c r="N2384" s="270" t="s">
        <v>10359</v>
      </c>
      <c r="O2384" s="270">
        <v>0</v>
      </c>
      <c r="P2384" s="270" t="s">
        <v>10359</v>
      </c>
      <c r="Q2384" s="270">
        <v>0</v>
      </c>
      <c r="R2384" s="74"/>
      <c r="S2384" s="75" t="str">
        <f t="shared" si="171"/>
        <v>0000</v>
      </c>
      <c r="T2384" s="75" t="str">
        <f t="shared" si="172"/>
        <v>00000000000000000000000000000000</v>
      </c>
      <c r="V2384" s="197"/>
      <c r="W2384" s="75">
        <f t="shared" si="173"/>
        <v>0</v>
      </c>
      <c r="AE2384" s="479"/>
    </row>
    <row r="2385" spans="1:31" s="75" customFormat="1" ht="13.5" x14ac:dyDescent="0.2">
      <c r="A2385" s="211">
        <v>2382</v>
      </c>
      <c r="B2385" s="212" t="s">
        <v>6600</v>
      </c>
      <c r="C2385" s="213" t="s">
        <v>6600</v>
      </c>
      <c r="D2385" s="213" t="s">
        <v>6600</v>
      </c>
      <c r="E2385" s="213" t="s">
        <v>6600</v>
      </c>
      <c r="F2385" s="213" t="s">
        <v>6600</v>
      </c>
      <c r="G2385" s="214" t="s">
        <v>6600</v>
      </c>
      <c r="H2385" s="208" t="str">
        <f>IF(Input!F$4="GMH_OECC",J2385,IF(Input!F$4="GMH_XOEC",L2385,IF(Input!F$4="GMH_Korea",N2385,IF(Input!F$4="GMH_EU",P2385,IF(Input!F$4="Skysuper",#REF!,IF(Input!F$4="SkyII",#REF!,IF(Input!F$4="XO-8000",#REF!, "FALSE")))))))</f>
        <v>00</v>
      </c>
      <c r="I2385" s="209">
        <f>IF(Input!F$4="GMH_OECC",K2385,IF(Input!F$4="GMH_XOEC",M2385,IF(Input!F$4="GMH_Korea",O2385,IF(Input!F$4="GMH_EU",Q2385,IF(Input!F$4="Skysuper",#REF!,IF(Input!F$4="SkyII",#REF!,IF(Input!F$4="XO-8000",#REF!, "FALSE")))))))</f>
        <v>0</v>
      </c>
      <c r="J2385" s="210" t="s">
        <v>10359</v>
      </c>
      <c r="K2385" s="268">
        <v>0</v>
      </c>
      <c r="L2385" s="270" t="s">
        <v>10359</v>
      </c>
      <c r="M2385" s="270">
        <v>0</v>
      </c>
      <c r="N2385" s="270" t="s">
        <v>10359</v>
      </c>
      <c r="O2385" s="270">
        <v>0</v>
      </c>
      <c r="P2385" s="270" t="s">
        <v>10359</v>
      </c>
      <c r="Q2385" s="270">
        <v>0</v>
      </c>
      <c r="R2385" s="74"/>
      <c r="S2385" s="75" t="str">
        <f t="shared" si="171"/>
        <v>0000</v>
      </c>
      <c r="T2385" s="75" t="str">
        <f t="shared" si="172"/>
        <v>00000000000000000000000000000000</v>
      </c>
      <c r="V2385" s="197"/>
      <c r="W2385" s="75">
        <f t="shared" si="173"/>
        <v>0</v>
      </c>
      <c r="AE2385" s="479"/>
    </row>
    <row r="2386" spans="1:31" s="75" customFormat="1" ht="13.5" x14ac:dyDescent="0.2">
      <c r="A2386" s="211">
        <v>2383</v>
      </c>
      <c r="B2386" s="212" t="s">
        <v>6600</v>
      </c>
      <c r="C2386" s="213" t="s">
        <v>6600</v>
      </c>
      <c r="D2386" s="213" t="s">
        <v>6600</v>
      </c>
      <c r="E2386" s="213" t="s">
        <v>6600</v>
      </c>
      <c r="F2386" s="213" t="s">
        <v>6600</v>
      </c>
      <c r="G2386" s="214" t="s">
        <v>6600</v>
      </c>
      <c r="H2386" s="208" t="str">
        <f>IF(Input!F$4="GMH_OECC",J2386,IF(Input!F$4="GMH_XOEC",L2386,IF(Input!F$4="GMH_Korea",N2386,IF(Input!F$4="GMH_EU",P2386,IF(Input!F$4="Skysuper",#REF!,IF(Input!F$4="SkyII",#REF!,IF(Input!F$4="XO-8000",#REF!, "FALSE")))))))</f>
        <v>00</v>
      </c>
      <c r="I2386" s="209">
        <f>IF(Input!F$4="GMH_OECC",K2386,IF(Input!F$4="GMH_XOEC",M2386,IF(Input!F$4="GMH_Korea",O2386,IF(Input!F$4="GMH_EU",Q2386,IF(Input!F$4="Skysuper",#REF!,IF(Input!F$4="SkyII",#REF!,IF(Input!F$4="XO-8000",#REF!, "FALSE")))))))</f>
        <v>0</v>
      </c>
      <c r="J2386" s="210" t="s">
        <v>10359</v>
      </c>
      <c r="K2386" s="268">
        <v>0</v>
      </c>
      <c r="L2386" s="270" t="s">
        <v>10359</v>
      </c>
      <c r="M2386" s="270">
        <v>0</v>
      </c>
      <c r="N2386" s="270" t="s">
        <v>10359</v>
      </c>
      <c r="O2386" s="270">
        <v>0</v>
      </c>
      <c r="P2386" s="270" t="s">
        <v>10359</v>
      </c>
      <c r="Q2386" s="270">
        <v>0</v>
      </c>
      <c r="R2386" s="74"/>
      <c r="S2386" s="75" t="str">
        <f t="shared" si="171"/>
        <v>0000</v>
      </c>
      <c r="T2386" s="75" t="str">
        <f t="shared" si="172"/>
        <v>00000000000000000000000000000000</v>
      </c>
      <c r="V2386" s="197"/>
      <c r="W2386" s="75">
        <f t="shared" si="173"/>
        <v>0</v>
      </c>
      <c r="AE2386" s="479"/>
    </row>
    <row r="2387" spans="1:31" s="75" customFormat="1" ht="13.5" x14ac:dyDescent="0.2">
      <c r="A2387" s="211">
        <v>2384</v>
      </c>
      <c r="B2387" s="212" t="s">
        <v>6600</v>
      </c>
      <c r="C2387" s="213" t="s">
        <v>6600</v>
      </c>
      <c r="D2387" s="213" t="s">
        <v>6600</v>
      </c>
      <c r="E2387" s="213" t="s">
        <v>6600</v>
      </c>
      <c r="F2387" s="213" t="s">
        <v>6600</v>
      </c>
      <c r="G2387" s="214" t="s">
        <v>6600</v>
      </c>
      <c r="H2387" s="208" t="str">
        <f>IF(Input!F$4="GMH_OECC",J2387,IF(Input!F$4="GMH_XOEC",L2387,IF(Input!F$4="GMH_Korea",N2387,IF(Input!F$4="GMH_EU",P2387,IF(Input!F$4="Skysuper",#REF!,IF(Input!F$4="SkyII",#REF!,IF(Input!F$4="XO-8000",#REF!, "FALSE")))))))</f>
        <v>00</v>
      </c>
      <c r="I2387" s="209">
        <f>IF(Input!F$4="GMH_OECC",K2387,IF(Input!F$4="GMH_XOEC",M2387,IF(Input!F$4="GMH_Korea",O2387,IF(Input!F$4="GMH_EU",Q2387,IF(Input!F$4="Skysuper",#REF!,IF(Input!F$4="SkyII",#REF!,IF(Input!F$4="XO-8000",#REF!, "FALSE")))))))</f>
        <v>0</v>
      </c>
      <c r="J2387" s="210" t="s">
        <v>10359</v>
      </c>
      <c r="K2387" s="268">
        <v>0</v>
      </c>
      <c r="L2387" s="270" t="s">
        <v>10359</v>
      </c>
      <c r="M2387" s="270">
        <v>0</v>
      </c>
      <c r="N2387" s="270" t="s">
        <v>10359</v>
      </c>
      <c r="O2387" s="270">
        <v>0</v>
      </c>
      <c r="P2387" s="270" t="s">
        <v>10359</v>
      </c>
      <c r="Q2387" s="270">
        <v>0</v>
      </c>
      <c r="R2387" s="74"/>
      <c r="S2387" s="75" t="str">
        <f t="shared" si="171"/>
        <v>0000</v>
      </c>
      <c r="T2387" s="75" t="str">
        <f t="shared" si="172"/>
        <v>00000000000000000000000000000000</v>
      </c>
      <c r="V2387" s="197"/>
      <c r="W2387" s="75">
        <f t="shared" si="173"/>
        <v>0</v>
      </c>
      <c r="AE2387" s="479"/>
    </row>
    <row r="2388" spans="1:31" s="75" customFormat="1" ht="13.5" x14ac:dyDescent="0.2">
      <c r="A2388" s="211">
        <v>2385</v>
      </c>
      <c r="B2388" s="212" t="s">
        <v>6600</v>
      </c>
      <c r="C2388" s="213" t="s">
        <v>6600</v>
      </c>
      <c r="D2388" s="213" t="s">
        <v>6600</v>
      </c>
      <c r="E2388" s="213" t="s">
        <v>6600</v>
      </c>
      <c r="F2388" s="213" t="s">
        <v>6600</v>
      </c>
      <c r="G2388" s="214" t="s">
        <v>6600</v>
      </c>
      <c r="H2388" s="208" t="str">
        <f>IF(Input!F$4="GMH_OECC",J2388,IF(Input!F$4="GMH_XOEC",L2388,IF(Input!F$4="GMH_Korea",N2388,IF(Input!F$4="GMH_EU",P2388,IF(Input!F$4="Skysuper",#REF!,IF(Input!F$4="SkyII",#REF!,IF(Input!F$4="XO-8000",#REF!, "FALSE")))))))</f>
        <v>00</v>
      </c>
      <c r="I2388" s="209">
        <f>IF(Input!F$4="GMH_OECC",K2388,IF(Input!F$4="GMH_XOEC",M2388,IF(Input!F$4="GMH_Korea",O2388,IF(Input!F$4="GMH_EU",Q2388,IF(Input!F$4="Skysuper",#REF!,IF(Input!F$4="SkyII",#REF!,IF(Input!F$4="XO-8000",#REF!, "FALSE")))))))</f>
        <v>0</v>
      </c>
      <c r="J2388" s="210" t="s">
        <v>10359</v>
      </c>
      <c r="K2388" s="268">
        <v>0</v>
      </c>
      <c r="L2388" s="270" t="s">
        <v>10359</v>
      </c>
      <c r="M2388" s="270">
        <v>0</v>
      </c>
      <c r="N2388" s="270" t="s">
        <v>10359</v>
      </c>
      <c r="O2388" s="270">
        <v>0</v>
      </c>
      <c r="P2388" s="270" t="s">
        <v>10359</v>
      </c>
      <c r="Q2388" s="270">
        <v>0</v>
      </c>
      <c r="R2388" s="74"/>
      <c r="S2388" s="75" t="str">
        <f t="shared" si="171"/>
        <v>0000</v>
      </c>
      <c r="T2388" s="75" t="str">
        <f t="shared" si="172"/>
        <v>00000000000000000000000000000000</v>
      </c>
      <c r="V2388" s="197"/>
      <c r="W2388" s="75">
        <f t="shared" si="173"/>
        <v>0</v>
      </c>
      <c r="AE2388" s="479"/>
    </row>
    <row r="2389" spans="1:31" s="75" customFormat="1" ht="13.5" x14ac:dyDescent="0.2">
      <c r="A2389" s="211">
        <v>2386</v>
      </c>
      <c r="B2389" s="212" t="s">
        <v>6600</v>
      </c>
      <c r="C2389" s="213" t="s">
        <v>6600</v>
      </c>
      <c r="D2389" s="213" t="s">
        <v>6600</v>
      </c>
      <c r="E2389" s="213" t="s">
        <v>6600</v>
      </c>
      <c r="F2389" s="213" t="s">
        <v>6600</v>
      </c>
      <c r="G2389" s="214" t="s">
        <v>6600</v>
      </c>
      <c r="H2389" s="208" t="str">
        <f>IF(Input!F$4="GMH_OECC",J2389,IF(Input!F$4="GMH_XOEC",L2389,IF(Input!F$4="GMH_Korea",N2389,IF(Input!F$4="GMH_EU",P2389,IF(Input!F$4="Skysuper",#REF!,IF(Input!F$4="SkyII",#REF!,IF(Input!F$4="XO-8000",#REF!, "FALSE")))))))</f>
        <v>00</v>
      </c>
      <c r="I2389" s="209">
        <f>IF(Input!F$4="GMH_OECC",K2389,IF(Input!F$4="GMH_XOEC",M2389,IF(Input!F$4="GMH_Korea",O2389,IF(Input!F$4="GMH_EU",Q2389,IF(Input!F$4="Skysuper",#REF!,IF(Input!F$4="SkyII",#REF!,IF(Input!F$4="XO-8000",#REF!, "FALSE")))))))</f>
        <v>0</v>
      </c>
      <c r="J2389" s="210" t="s">
        <v>10359</v>
      </c>
      <c r="K2389" s="268">
        <v>0</v>
      </c>
      <c r="L2389" s="270" t="s">
        <v>10359</v>
      </c>
      <c r="M2389" s="270">
        <v>0</v>
      </c>
      <c r="N2389" s="270" t="s">
        <v>10359</v>
      </c>
      <c r="O2389" s="270">
        <v>0</v>
      </c>
      <c r="P2389" s="270" t="s">
        <v>10359</v>
      </c>
      <c r="Q2389" s="270">
        <v>0</v>
      </c>
      <c r="R2389" s="74"/>
      <c r="S2389" s="75" t="str">
        <f t="shared" si="171"/>
        <v>0000</v>
      </c>
      <c r="T2389" s="75" t="str">
        <f t="shared" si="172"/>
        <v>00000000000000000000000000000000</v>
      </c>
      <c r="V2389" s="197"/>
      <c r="W2389" s="75">
        <f t="shared" si="173"/>
        <v>0</v>
      </c>
      <c r="AE2389" s="479"/>
    </row>
    <row r="2390" spans="1:31" s="75" customFormat="1" ht="13.5" x14ac:dyDescent="0.2">
      <c r="A2390" s="211">
        <v>2387</v>
      </c>
      <c r="B2390" s="212" t="s">
        <v>6600</v>
      </c>
      <c r="C2390" s="213" t="s">
        <v>6600</v>
      </c>
      <c r="D2390" s="213" t="s">
        <v>6600</v>
      </c>
      <c r="E2390" s="213" t="s">
        <v>6600</v>
      </c>
      <c r="F2390" s="213" t="s">
        <v>6600</v>
      </c>
      <c r="G2390" s="214" t="s">
        <v>6600</v>
      </c>
      <c r="H2390" s="208" t="str">
        <f>IF(Input!F$4="GMH_OECC",J2390,IF(Input!F$4="GMH_XOEC",L2390,IF(Input!F$4="GMH_Korea",N2390,IF(Input!F$4="GMH_EU",P2390,IF(Input!F$4="Skysuper",#REF!,IF(Input!F$4="SkyII",#REF!,IF(Input!F$4="XO-8000",#REF!, "FALSE")))))))</f>
        <v>00</v>
      </c>
      <c r="I2390" s="209">
        <f>IF(Input!F$4="GMH_OECC",K2390,IF(Input!F$4="GMH_XOEC",M2390,IF(Input!F$4="GMH_Korea",O2390,IF(Input!F$4="GMH_EU",Q2390,IF(Input!F$4="Skysuper",#REF!,IF(Input!F$4="SkyII",#REF!,IF(Input!F$4="XO-8000",#REF!, "FALSE")))))))</f>
        <v>0</v>
      </c>
      <c r="J2390" s="210" t="s">
        <v>10359</v>
      </c>
      <c r="K2390" s="268">
        <v>0</v>
      </c>
      <c r="L2390" s="270" t="s">
        <v>10359</v>
      </c>
      <c r="M2390" s="270">
        <v>0</v>
      </c>
      <c r="N2390" s="270" t="s">
        <v>10359</v>
      </c>
      <c r="O2390" s="270">
        <v>0</v>
      </c>
      <c r="P2390" s="270" t="s">
        <v>10359</v>
      </c>
      <c r="Q2390" s="270">
        <v>0</v>
      </c>
      <c r="R2390" s="74"/>
      <c r="S2390" s="75" t="str">
        <f t="shared" si="171"/>
        <v>0000</v>
      </c>
      <c r="T2390" s="75" t="str">
        <f t="shared" si="172"/>
        <v>00000000000000000000000000000000</v>
      </c>
      <c r="V2390" s="197"/>
      <c r="W2390" s="75">
        <f t="shared" si="173"/>
        <v>0</v>
      </c>
      <c r="AE2390" s="479"/>
    </row>
    <row r="2391" spans="1:31" s="75" customFormat="1" ht="13.5" x14ac:dyDescent="0.2">
      <c r="A2391" s="211">
        <v>2388</v>
      </c>
      <c r="B2391" s="212" t="s">
        <v>6600</v>
      </c>
      <c r="C2391" s="213" t="s">
        <v>6600</v>
      </c>
      <c r="D2391" s="213" t="s">
        <v>6600</v>
      </c>
      <c r="E2391" s="213" t="s">
        <v>6600</v>
      </c>
      <c r="F2391" s="213" t="s">
        <v>6600</v>
      </c>
      <c r="G2391" s="214" t="s">
        <v>6600</v>
      </c>
      <c r="H2391" s="208" t="str">
        <f>IF(Input!F$4="GMH_OECC",J2391,IF(Input!F$4="GMH_XOEC",L2391,IF(Input!F$4="GMH_Korea",N2391,IF(Input!F$4="GMH_EU",P2391,IF(Input!F$4="Skysuper",#REF!,IF(Input!F$4="SkyII",#REF!,IF(Input!F$4="XO-8000",#REF!, "FALSE")))))))</f>
        <v>00</v>
      </c>
      <c r="I2391" s="209">
        <f>IF(Input!F$4="GMH_OECC",K2391,IF(Input!F$4="GMH_XOEC",M2391,IF(Input!F$4="GMH_Korea",O2391,IF(Input!F$4="GMH_EU",Q2391,IF(Input!F$4="Skysuper",#REF!,IF(Input!F$4="SkyII",#REF!,IF(Input!F$4="XO-8000",#REF!, "FALSE")))))))</f>
        <v>0</v>
      </c>
      <c r="J2391" s="210" t="s">
        <v>10359</v>
      </c>
      <c r="K2391" s="268">
        <v>0</v>
      </c>
      <c r="L2391" s="270" t="s">
        <v>10359</v>
      </c>
      <c r="M2391" s="270">
        <v>0</v>
      </c>
      <c r="N2391" s="270" t="s">
        <v>10359</v>
      </c>
      <c r="O2391" s="270">
        <v>0</v>
      </c>
      <c r="P2391" s="270" t="s">
        <v>10359</v>
      </c>
      <c r="Q2391" s="270">
        <v>0</v>
      </c>
      <c r="R2391" s="74"/>
      <c r="S2391" s="75" t="str">
        <f t="shared" si="171"/>
        <v>0000</v>
      </c>
      <c r="T2391" s="75" t="str">
        <f t="shared" si="172"/>
        <v>00000000000000000000000000000000</v>
      </c>
      <c r="V2391" s="197"/>
      <c r="W2391" s="75">
        <f t="shared" si="173"/>
        <v>0</v>
      </c>
      <c r="AE2391" s="479"/>
    </row>
    <row r="2392" spans="1:31" s="75" customFormat="1" ht="13.5" x14ac:dyDescent="0.2">
      <c r="A2392" s="211">
        <v>2389</v>
      </c>
      <c r="B2392" s="212" t="s">
        <v>6600</v>
      </c>
      <c r="C2392" s="213" t="s">
        <v>6600</v>
      </c>
      <c r="D2392" s="213" t="s">
        <v>6600</v>
      </c>
      <c r="E2392" s="213" t="s">
        <v>6600</v>
      </c>
      <c r="F2392" s="213" t="s">
        <v>6600</v>
      </c>
      <c r="G2392" s="214" t="s">
        <v>6600</v>
      </c>
      <c r="H2392" s="208" t="str">
        <f>IF(Input!F$4="GMH_OECC",J2392,IF(Input!F$4="GMH_XOEC",L2392,IF(Input!F$4="GMH_Korea",N2392,IF(Input!F$4="GMH_EU",P2392,IF(Input!F$4="Skysuper",#REF!,IF(Input!F$4="SkyII",#REF!,IF(Input!F$4="XO-8000",#REF!, "FALSE")))))))</f>
        <v>00</v>
      </c>
      <c r="I2392" s="209">
        <f>IF(Input!F$4="GMH_OECC",K2392,IF(Input!F$4="GMH_XOEC",M2392,IF(Input!F$4="GMH_Korea",O2392,IF(Input!F$4="GMH_EU",Q2392,IF(Input!F$4="Skysuper",#REF!,IF(Input!F$4="SkyII",#REF!,IF(Input!F$4="XO-8000",#REF!, "FALSE")))))))</f>
        <v>0</v>
      </c>
      <c r="J2392" s="210" t="s">
        <v>10359</v>
      </c>
      <c r="K2392" s="268">
        <v>0</v>
      </c>
      <c r="L2392" s="270" t="s">
        <v>10359</v>
      </c>
      <c r="M2392" s="270">
        <v>0</v>
      </c>
      <c r="N2392" s="270" t="s">
        <v>10359</v>
      </c>
      <c r="O2392" s="270">
        <v>0</v>
      </c>
      <c r="P2392" s="270" t="s">
        <v>10359</v>
      </c>
      <c r="Q2392" s="270">
        <v>0</v>
      </c>
      <c r="R2392" s="74"/>
      <c r="S2392" s="75" t="str">
        <f t="shared" si="171"/>
        <v>0000</v>
      </c>
      <c r="T2392" s="75" t="str">
        <f t="shared" si="172"/>
        <v>00000000000000000000000000000000</v>
      </c>
      <c r="V2392" s="197"/>
      <c r="W2392" s="75">
        <f t="shared" si="173"/>
        <v>0</v>
      </c>
      <c r="AE2392" s="479"/>
    </row>
    <row r="2393" spans="1:31" s="75" customFormat="1" ht="13.5" x14ac:dyDescent="0.2">
      <c r="A2393" s="211">
        <v>2390</v>
      </c>
      <c r="B2393" s="212" t="s">
        <v>6600</v>
      </c>
      <c r="C2393" s="213" t="s">
        <v>6600</v>
      </c>
      <c r="D2393" s="213" t="s">
        <v>6600</v>
      </c>
      <c r="E2393" s="213" t="s">
        <v>6600</v>
      </c>
      <c r="F2393" s="213" t="s">
        <v>6600</v>
      </c>
      <c r="G2393" s="214" t="s">
        <v>6600</v>
      </c>
      <c r="H2393" s="208" t="str">
        <f>IF(Input!F$4="GMH_OECC",J2393,IF(Input!F$4="GMH_XOEC",L2393,IF(Input!F$4="GMH_Korea",N2393,IF(Input!F$4="GMH_EU",P2393,IF(Input!F$4="Skysuper",#REF!,IF(Input!F$4="SkyII",#REF!,IF(Input!F$4="XO-8000",#REF!, "FALSE")))))))</f>
        <v>00</v>
      </c>
      <c r="I2393" s="209">
        <f>IF(Input!F$4="GMH_OECC",K2393,IF(Input!F$4="GMH_XOEC",M2393,IF(Input!F$4="GMH_Korea",O2393,IF(Input!F$4="GMH_EU",Q2393,IF(Input!F$4="Skysuper",#REF!,IF(Input!F$4="SkyII",#REF!,IF(Input!F$4="XO-8000",#REF!, "FALSE")))))))</f>
        <v>0</v>
      </c>
      <c r="J2393" s="210" t="s">
        <v>10359</v>
      </c>
      <c r="K2393" s="268">
        <v>0</v>
      </c>
      <c r="L2393" s="270" t="s">
        <v>10359</v>
      </c>
      <c r="M2393" s="270">
        <v>0</v>
      </c>
      <c r="N2393" s="270" t="s">
        <v>10359</v>
      </c>
      <c r="O2393" s="270">
        <v>0</v>
      </c>
      <c r="P2393" s="270" t="s">
        <v>10359</v>
      </c>
      <c r="Q2393" s="270">
        <v>0</v>
      </c>
      <c r="R2393" s="74"/>
      <c r="S2393" s="75" t="str">
        <f t="shared" si="171"/>
        <v>0000</v>
      </c>
      <c r="T2393" s="75" t="str">
        <f t="shared" si="172"/>
        <v>00000000000000000000000000000000</v>
      </c>
      <c r="V2393" s="197"/>
      <c r="W2393" s="75">
        <f t="shared" si="173"/>
        <v>0</v>
      </c>
      <c r="AE2393" s="479"/>
    </row>
    <row r="2394" spans="1:31" s="75" customFormat="1" ht="13.5" x14ac:dyDescent="0.2">
      <c r="A2394" s="211">
        <v>2391</v>
      </c>
      <c r="B2394" s="212" t="s">
        <v>6600</v>
      </c>
      <c r="C2394" s="213" t="s">
        <v>6600</v>
      </c>
      <c r="D2394" s="213" t="s">
        <v>6600</v>
      </c>
      <c r="E2394" s="213" t="s">
        <v>6600</v>
      </c>
      <c r="F2394" s="213" t="s">
        <v>6600</v>
      </c>
      <c r="G2394" s="214" t="s">
        <v>6600</v>
      </c>
      <c r="H2394" s="208" t="str">
        <f>IF(Input!F$4="GMH_OECC",J2394,IF(Input!F$4="GMH_XOEC",L2394,IF(Input!F$4="GMH_Korea",N2394,IF(Input!F$4="GMH_EU",P2394,IF(Input!F$4="Skysuper",#REF!,IF(Input!F$4="SkyII",#REF!,IF(Input!F$4="XO-8000",#REF!, "FALSE")))))))</f>
        <v>00</v>
      </c>
      <c r="I2394" s="209">
        <f>IF(Input!F$4="GMH_OECC",K2394,IF(Input!F$4="GMH_XOEC",M2394,IF(Input!F$4="GMH_Korea",O2394,IF(Input!F$4="GMH_EU",Q2394,IF(Input!F$4="Skysuper",#REF!,IF(Input!F$4="SkyII",#REF!,IF(Input!F$4="XO-8000",#REF!, "FALSE")))))))</f>
        <v>0</v>
      </c>
      <c r="J2394" s="210" t="s">
        <v>10359</v>
      </c>
      <c r="K2394" s="268">
        <v>0</v>
      </c>
      <c r="L2394" s="270" t="s">
        <v>10359</v>
      </c>
      <c r="M2394" s="270">
        <v>0</v>
      </c>
      <c r="N2394" s="270" t="s">
        <v>10359</v>
      </c>
      <c r="O2394" s="270">
        <v>0</v>
      </c>
      <c r="P2394" s="270" t="s">
        <v>10359</v>
      </c>
      <c r="Q2394" s="270">
        <v>0</v>
      </c>
      <c r="R2394" s="74"/>
      <c r="S2394" s="75" t="str">
        <f t="shared" si="171"/>
        <v>0000</v>
      </c>
      <c r="T2394" s="75" t="str">
        <f t="shared" si="172"/>
        <v>00000000000000000000000000000000</v>
      </c>
      <c r="V2394" s="197"/>
      <c r="W2394" s="75">
        <f t="shared" si="173"/>
        <v>0</v>
      </c>
      <c r="AE2394" s="479"/>
    </row>
    <row r="2395" spans="1:31" s="75" customFormat="1" ht="13.5" x14ac:dyDescent="0.2">
      <c r="A2395" s="211">
        <v>2392</v>
      </c>
      <c r="B2395" s="212" t="s">
        <v>6600</v>
      </c>
      <c r="C2395" s="213" t="s">
        <v>6600</v>
      </c>
      <c r="D2395" s="213" t="s">
        <v>6600</v>
      </c>
      <c r="E2395" s="213" t="s">
        <v>6600</v>
      </c>
      <c r="F2395" s="213" t="s">
        <v>6600</v>
      </c>
      <c r="G2395" s="214" t="s">
        <v>6600</v>
      </c>
      <c r="H2395" s="208" t="str">
        <f>IF(Input!F$4="GMH_OECC",J2395,IF(Input!F$4="GMH_XOEC",L2395,IF(Input!F$4="GMH_Korea",N2395,IF(Input!F$4="GMH_EU",P2395,IF(Input!F$4="Skysuper",#REF!,IF(Input!F$4="SkyII",#REF!,IF(Input!F$4="XO-8000",#REF!, "FALSE")))))))</f>
        <v>00</v>
      </c>
      <c r="I2395" s="209">
        <f>IF(Input!F$4="GMH_OECC",K2395,IF(Input!F$4="GMH_XOEC",M2395,IF(Input!F$4="GMH_Korea",O2395,IF(Input!F$4="GMH_EU",Q2395,IF(Input!F$4="Skysuper",#REF!,IF(Input!F$4="SkyII",#REF!,IF(Input!F$4="XO-8000",#REF!, "FALSE")))))))</f>
        <v>0</v>
      </c>
      <c r="J2395" s="210" t="s">
        <v>10359</v>
      </c>
      <c r="K2395" s="268">
        <v>0</v>
      </c>
      <c r="L2395" s="270" t="s">
        <v>10359</v>
      </c>
      <c r="M2395" s="270">
        <v>0</v>
      </c>
      <c r="N2395" s="270" t="s">
        <v>10359</v>
      </c>
      <c r="O2395" s="270">
        <v>0</v>
      </c>
      <c r="P2395" s="270" t="s">
        <v>10359</v>
      </c>
      <c r="Q2395" s="270">
        <v>0</v>
      </c>
      <c r="R2395" s="74"/>
      <c r="S2395" s="75" t="str">
        <f t="shared" si="171"/>
        <v>0000</v>
      </c>
      <c r="T2395" s="75" t="str">
        <f t="shared" si="172"/>
        <v>00000000000000000000000000000000</v>
      </c>
      <c r="V2395" s="197"/>
      <c r="W2395" s="75">
        <f t="shared" si="173"/>
        <v>0</v>
      </c>
      <c r="AE2395" s="479"/>
    </row>
    <row r="2396" spans="1:31" s="75" customFormat="1" ht="13.5" x14ac:dyDescent="0.2">
      <c r="A2396" s="211">
        <v>2393</v>
      </c>
      <c r="B2396" s="212" t="s">
        <v>6600</v>
      </c>
      <c r="C2396" s="213" t="s">
        <v>6600</v>
      </c>
      <c r="D2396" s="213" t="s">
        <v>6600</v>
      </c>
      <c r="E2396" s="213" t="s">
        <v>6600</v>
      </c>
      <c r="F2396" s="213" t="s">
        <v>6600</v>
      </c>
      <c r="G2396" s="214" t="s">
        <v>6600</v>
      </c>
      <c r="H2396" s="208" t="str">
        <f>IF(Input!F$4="GMH_OECC",J2396,IF(Input!F$4="GMH_XOEC",L2396,IF(Input!F$4="GMH_Korea",N2396,IF(Input!F$4="GMH_EU",P2396,IF(Input!F$4="Skysuper",#REF!,IF(Input!F$4="SkyII",#REF!,IF(Input!F$4="XO-8000",#REF!, "FALSE")))))))</f>
        <v>00</v>
      </c>
      <c r="I2396" s="209">
        <f>IF(Input!F$4="GMH_OECC",K2396,IF(Input!F$4="GMH_XOEC",M2396,IF(Input!F$4="GMH_Korea",O2396,IF(Input!F$4="GMH_EU",Q2396,IF(Input!F$4="Skysuper",#REF!,IF(Input!F$4="SkyII",#REF!,IF(Input!F$4="XO-8000",#REF!, "FALSE")))))))</f>
        <v>0</v>
      </c>
      <c r="J2396" s="210" t="s">
        <v>10359</v>
      </c>
      <c r="K2396" s="268">
        <v>0</v>
      </c>
      <c r="L2396" s="270" t="s">
        <v>10359</v>
      </c>
      <c r="M2396" s="270">
        <v>0</v>
      </c>
      <c r="N2396" s="270" t="s">
        <v>10359</v>
      </c>
      <c r="O2396" s="270">
        <v>0</v>
      </c>
      <c r="P2396" s="270" t="s">
        <v>10359</v>
      </c>
      <c r="Q2396" s="270">
        <v>0</v>
      </c>
      <c r="R2396" s="74"/>
      <c r="S2396" s="75" t="str">
        <f t="shared" si="171"/>
        <v>0000</v>
      </c>
      <c r="T2396" s="75" t="str">
        <f t="shared" si="172"/>
        <v>00000000000000000000000000000000</v>
      </c>
      <c r="V2396" s="197"/>
      <c r="W2396" s="75">
        <f t="shared" si="173"/>
        <v>0</v>
      </c>
      <c r="AE2396" s="479"/>
    </row>
    <row r="2397" spans="1:31" s="75" customFormat="1" ht="13.5" x14ac:dyDescent="0.2">
      <c r="A2397" s="211">
        <v>2394</v>
      </c>
      <c r="B2397" s="212" t="s">
        <v>6600</v>
      </c>
      <c r="C2397" s="213" t="s">
        <v>6600</v>
      </c>
      <c r="D2397" s="213" t="s">
        <v>6600</v>
      </c>
      <c r="E2397" s="213" t="s">
        <v>6600</v>
      </c>
      <c r="F2397" s="213" t="s">
        <v>6600</v>
      </c>
      <c r="G2397" s="214" t="s">
        <v>6600</v>
      </c>
      <c r="H2397" s="208" t="str">
        <f>IF(Input!F$4="GMH_OECC",J2397,IF(Input!F$4="GMH_XOEC",L2397,IF(Input!F$4="GMH_Korea",N2397,IF(Input!F$4="GMH_EU",P2397,IF(Input!F$4="Skysuper",#REF!,IF(Input!F$4="SkyII",#REF!,IF(Input!F$4="XO-8000",#REF!, "FALSE")))))))</f>
        <v>00</v>
      </c>
      <c r="I2397" s="209">
        <f>IF(Input!F$4="GMH_OECC",K2397,IF(Input!F$4="GMH_XOEC",M2397,IF(Input!F$4="GMH_Korea",O2397,IF(Input!F$4="GMH_EU",Q2397,IF(Input!F$4="Skysuper",#REF!,IF(Input!F$4="SkyII",#REF!,IF(Input!F$4="XO-8000",#REF!, "FALSE")))))))</f>
        <v>0</v>
      </c>
      <c r="J2397" s="210" t="s">
        <v>10359</v>
      </c>
      <c r="K2397" s="268">
        <v>0</v>
      </c>
      <c r="L2397" s="270" t="s">
        <v>10359</v>
      </c>
      <c r="M2397" s="270">
        <v>0</v>
      </c>
      <c r="N2397" s="270" t="s">
        <v>10359</v>
      </c>
      <c r="O2397" s="270">
        <v>0</v>
      </c>
      <c r="P2397" s="270" t="s">
        <v>10359</v>
      </c>
      <c r="Q2397" s="270">
        <v>0</v>
      </c>
      <c r="R2397" s="74"/>
      <c r="S2397" s="75" t="str">
        <f t="shared" si="171"/>
        <v>0000</v>
      </c>
      <c r="T2397" s="75" t="str">
        <f t="shared" si="172"/>
        <v>00000000000000000000000000000000</v>
      </c>
      <c r="V2397" s="197"/>
      <c r="W2397" s="75">
        <f t="shared" si="173"/>
        <v>0</v>
      </c>
      <c r="AE2397" s="479"/>
    </row>
    <row r="2398" spans="1:31" s="75" customFormat="1" ht="13.5" x14ac:dyDescent="0.2">
      <c r="A2398" s="211">
        <v>2395</v>
      </c>
      <c r="B2398" s="212" t="s">
        <v>6600</v>
      </c>
      <c r="C2398" s="213" t="s">
        <v>6600</v>
      </c>
      <c r="D2398" s="213" t="s">
        <v>6600</v>
      </c>
      <c r="E2398" s="213" t="s">
        <v>6600</v>
      </c>
      <c r="F2398" s="213" t="s">
        <v>6600</v>
      </c>
      <c r="G2398" s="214" t="s">
        <v>6600</v>
      </c>
      <c r="H2398" s="208" t="str">
        <f>IF(Input!F$4="GMH_OECC",J2398,IF(Input!F$4="GMH_XOEC",L2398,IF(Input!F$4="GMH_Korea",N2398,IF(Input!F$4="GMH_EU",P2398,IF(Input!F$4="Skysuper",#REF!,IF(Input!F$4="SkyII",#REF!,IF(Input!F$4="XO-8000",#REF!, "FALSE")))))))</f>
        <v>00</v>
      </c>
      <c r="I2398" s="209">
        <f>IF(Input!F$4="GMH_OECC",K2398,IF(Input!F$4="GMH_XOEC",M2398,IF(Input!F$4="GMH_Korea",O2398,IF(Input!F$4="GMH_EU",Q2398,IF(Input!F$4="Skysuper",#REF!,IF(Input!F$4="SkyII",#REF!,IF(Input!F$4="XO-8000",#REF!, "FALSE")))))))</f>
        <v>0</v>
      </c>
      <c r="J2398" s="210" t="s">
        <v>10359</v>
      </c>
      <c r="K2398" s="268">
        <v>0</v>
      </c>
      <c r="L2398" s="270" t="s">
        <v>10359</v>
      </c>
      <c r="M2398" s="270">
        <v>0</v>
      </c>
      <c r="N2398" s="270" t="s">
        <v>10359</v>
      </c>
      <c r="O2398" s="270">
        <v>0</v>
      </c>
      <c r="P2398" s="270" t="s">
        <v>10359</v>
      </c>
      <c r="Q2398" s="270">
        <v>0</v>
      </c>
      <c r="R2398" s="74"/>
      <c r="S2398" s="75" t="str">
        <f t="shared" si="171"/>
        <v>0000</v>
      </c>
      <c r="T2398" s="75" t="str">
        <f t="shared" si="172"/>
        <v>00000000000000000000000000000000</v>
      </c>
      <c r="V2398" s="197"/>
      <c r="W2398" s="75">
        <f t="shared" si="173"/>
        <v>0</v>
      </c>
      <c r="AE2398" s="479"/>
    </row>
    <row r="2399" spans="1:31" s="75" customFormat="1" ht="13.5" x14ac:dyDescent="0.2">
      <c r="A2399" s="211">
        <v>2396</v>
      </c>
      <c r="B2399" s="212" t="s">
        <v>6600</v>
      </c>
      <c r="C2399" s="213" t="s">
        <v>6600</v>
      </c>
      <c r="D2399" s="213" t="s">
        <v>6600</v>
      </c>
      <c r="E2399" s="213" t="s">
        <v>6600</v>
      </c>
      <c r="F2399" s="213" t="s">
        <v>6600</v>
      </c>
      <c r="G2399" s="214" t="s">
        <v>6600</v>
      </c>
      <c r="H2399" s="208" t="str">
        <f>IF(Input!F$4="GMH_OECC",J2399,IF(Input!F$4="GMH_XOEC",L2399,IF(Input!F$4="GMH_Korea",N2399,IF(Input!F$4="GMH_EU",P2399,IF(Input!F$4="Skysuper",#REF!,IF(Input!F$4="SkyII",#REF!,IF(Input!F$4="XO-8000",#REF!, "FALSE")))))))</f>
        <v>00</v>
      </c>
      <c r="I2399" s="209">
        <f>IF(Input!F$4="GMH_OECC",K2399,IF(Input!F$4="GMH_XOEC",M2399,IF(Input!F$4="GMH_Korea",O2399,IF(Input!F$4="GMH_EU",Q2399,IF(Input!F$4="Skysuper",#REF!,IF(Input!F$4="SkyII",#REF!,IF(Input!F$4="XO-8000",#REF!, "FALSE")))))))</f>
        <v>0</v>
      </c>
      <c r="J2399" s="210" t="s">
        <v>10359</v>
      </c>
      <c r="K2399" s="268">
        <v>0</v>
      </c>
      <c r="L2399" s="270" t="s">
        <v>10359</v>
      </c>
      <c r="M2399" s="270">
        <v>0</v>
      </c>
      <c r="N2399" s="270" t="s">
        <v>10359</v>
      </c>
      <c r="O2399" s="270">
        <v>0</v>
      </c>
      <c r="P2399" s="270" t="s">
        <v>10359</v>
      </c>
      <c r="Q2399" s="270">
        <v>0</v>
      </c>
      <c r="R2399" s="74"/>
      <c r="S2399" s="75" t="str">
        <f t="shared" si="171"/>
        <v>0000</v>
      </c>
      <c r="T2399" s="75" t="str">
        <f t="shared" si="172"/>
        <v>00000000000000000000000000000000</v>
      </c>
      <c r="V2399" s="197"/>
      <c r="W2399" s="75">
        <f t="shared" si="173"/>
        <v>0</v>
      </c>
      <c r="AE2399" s="479"/>
    </row>
    <row r="2400" spans="1:31" s="75" customFormat="1" ht="13.5" x14ac:dyDescent="0.2">
      <c r="A2400" s="211">
        <v>2397</v>
      </c>
      <c r="B2400" s="212" t="s">
        <v>6600</v>
      </c>
      <c r="C2400" s="213" t="s">
        <v>6600</v>
      </c>
      <c r="D2400" s="213" t="s">
        <v>6600</v>
      </c>
      <c r="E2400" s="213" t="s">
        <v>6600</v>
      </c>
      <c r="F2400" s="213" t="s">
        <v>6600</v>
      </c>
      <c r="G2400" s="214" t="s">
        <v>6600</v>
      </c>
      <c r="H2400" s="208" t="str">
        <f>IF(Input!F$4="GMH_OECC",J2400,IF(Input!F$4="GMH_XOEC",L2400,IF(Input!F$4="GMH_Korea",N2400,IF(Input!F$4="GMH_EU",P2400,IF(Input!F$4="Skysuper",#REF!,IF(Input!F$4="SkyII",#REF!,IF(Input!F$4="XO-8000",#REF!, "FALSE")))))))</f>
        <v>00</v>
      </c>
      <c r="I2400" s="209">
        <f>IF(Input!F$4="GMH_OECC",K2400,IF(Input!F$4="GMH_XOEC",M2400,IF(Input!F$4="GMH_Korea",O2400,IF(Input!F$4="GMH_EU",Q2400,IF(Input!F$4="Skysuper",#REF!,IF(Input!F$4="SkyII",#REF!,IF(Input!F$4="XO-8000",#REF!, "FALSE")))))))</f>
        <v>0</v>
      </c>
      <c r="J2400" s="210" t="s">
        <v>10359</v>
      </c>
      <c r="K2400" s="268">
        <v>0</v>
      </c>
      <c r="L2400" s="270" t="s">
        <v>10359</v>
      </c>
      <c r="M2400" s="270">
        <v>0</v>
      </c>
      <c r="N2400" s="270" t="s">
        <v>10359</v>
      </c>
      <c r="O2400" s="270">
        <v>0</v>
      </c>
      <c r="P2400" s="270" t="s">
        <v>10359</v>
      </c>
      <c r="Q2400" s="270">
        <v>0</v>
      </c>
      <c r="R2400" s="74"/>
      <c r="S2400" s="75" t="str">
        <f t="shared" si="171"/>
        <v>0000</v>
      </c>
      <c r="T2400" s="75" t="str">
        <f t="shared" si="172"/>
        <v>00000000000000000000000000000000</v>
      </c>
      <c r="V2400" s="197"/>
      <c r="W2400" s="75">
        <f t="shared" si="173"/>
        <v>0</v>
      </c>
      <c r="AE2400" s="479"/>
    </row>
    <row r="2401" spans="1:31" s="75" customFormat="1" ht="13.5" x14ac:dyDescent="0.2">
      <c r="A2401" s="211">
        <v>2398</v>
      </c>
      <c r="B2401" s="212" t="s">
        <v>6600</v>
      </c>
      <c r="C2401" s="213" t="s">
        <v>6600</v>
      </c>
      <c r="D2401" s="213" t="s">
        <v>6600</v>
      </c>
      <c r="E2401" s="213" t="s">
        <v>6600</v>
      </c>
      <c r="F2401" s="213" t="s">
        <v>6600</v>
      </c>
      <c r="G2401" s="214" t="s">
        <v>6600</v>
      </c>
      <c r="H2401" s="208" t="str">
        <f>IF(Input!F$4="GMH_OECC",J2401,IF(Input!F$4="GMH_XOEC",L2401,IF(Input!F$4="GMH_Korea",N2401,IF(Input!F$4="GMH_EU",P2401,IF(Input!F$4="Skysuper",#REF!,IF(Input!F$4="SkyII",#REF!,IF(Input!F$4="XO-8000",#REF!, "FALSE")))))))</f>
        <v>00</v>
      </c>
      <c r="I2401" s="209">
        <f>IF(Input!F$4="GMH_OECC",K2401,IF(Input!F$4="GMH_XOEC",M2401,IF(Input!F$4="GMH_Korea",O2401,IF(Input!F$4="GMH_EU",Q2401,IF(Input!F$4="Skysuper",#REF!,IF(Input!F$4="SkyII",#REF!,IF(Input!F$4="XO-8000",#REF!, "FALSE")))))))</f>
        <v>0</v>
      </c>
      <c r="J2401" s="210" t="s">
        <v>10359</v>
      </c>
      <c r="K2401" s="268">
        <v>0</v>
      </c>
      <c r="L2401" s="270" t="s">
        <v>10359</v>
      </c>
      <c r="M2401" s="270">
        <v>0</v>
      </c>
      <c r="N2401" s="270" t="s">
        <v>10359</v>
      </c>
      <c r="O2401" s="270">
        <v>0</v>
      </c>
      <c r="P2401" s="270" t="s">
        <v>10359</v>
      </c>
      <c r="Q2401" s="270">
        <v>0</v>
      </c>
      <c r="R2401" s="74"/>
      <c r="S2401" s="75" t="str">
        <f t="shared" si="171"/>
        <v>0000</v>
      </c>
      <c r="T2401" s="75" t="str">
        <f t="shared" si="172"/>
        <v>00000000000000000000000000000000</v>
      </c>
      <c r="V2401" s="197"/>
      <c r="W2401" s="75">
        <f t="shared" si="173"/>
        <v>0</v>
      </c>
      <c r="AE2401" s="479"/>
    </row>
    <row r="2402" spans="1:31" s="75" customFormat="1" ht="13.5" x14ac:dyDescent="0.2">
      <c r="A2402" s="211">
        <v>2399</v>
      </c>
      <c r="B2402" s="212" t="s">
        <v>6600</v>
      </c>
      <c r="C2402" s="213" t="s">
        <v>6600</v>
      </c>
      <c r="D2402" s="213" t="s">
        <v>6600</v>
      </c>
      <c r="E2402" s="213" t="s">
        <v>6600</v>
      </c>
      <c r="F2402" s="213" t="s">
        <v>6600</v>
      </c>
      <c r="G2402" s="214" t="s">
        <v>6600</v>
      </c>
      <c r="H2402" s="208" t="str">
        <f>IF(Input!F$4="GMH_OECC",J2402,IF(Input!F$4="GMH_XOEC",L2402,IF(Input!F$4="GMH_Korea",N2402,IF(Input!F$4="GMH_EU",P2402,IF(Input!F$4="Skysuper",#REF!,IF(Input!F$4="SkyII",#REF!,IF(Input!F$4="XO-8000",#REF!, "FALSE")))))))</f>
        <v>00</v>
      </c>
      <c r="I2402" s="209">
        <f>IF(Input!F$4="GMH_OECC",K2402,IF(Input!F$4="GMH_XOEC",M2402,IF(Input!F$4="GMH_Korea",O2402,IF(Input!F$4="GMH_EU",Q2402,IF(Input!F$4="Skysuper",#REF!,IF(Input!F$4="SkyII",#REF!,IF(Input!F$4="XO-8000",#REF!, "FALSE")))))))</f>
        <v>0</v>
      </c>
      <c r="J2402" s="210" t="s">
        <v>10359</v>
      </c>
      <c r="K2402" s="268">
        <v>0</v>
      </c>
      <c r="L2402" s="270" t="s">
        <v>10359</v>
      </c>
      <c r="M2402" s="270">
        <v>0</v>
      </c>
      <c r="N2402" s="270" t="s">
        <v>10359</v>
      </c>
      <c r="O2402" s="270">
        <v>0</v>
      </c>
      <c r="P2402" s="270" t="s">
        <v>10359</v>
      </c>
      <c r="Q2402" s="270">
        <v>0</v>
      </c>
      <c r="R2402" s="74"/>
      <c r="S2402" s="75" t="str">
        <f t="shared" si="171"/>
        <v>0000</v>
      </c>
      <c r="T2402" s="75" t="str">
        <f t="shared" si="172"/>
        <v>00000000000000000000000000000000</v>
      </c>
      <c r="V2402" s="197"/>
      <c r="W2402" s="75">
        <f t="shared" si="173"/>
        <v>0</v>
      </c>
      <c r="AE2402" s="479"/>
    </row>
    <row r="2403" spans="1:31" s="75" customFormat="1" ht="13.5" x14ac:dyDescent="0.2">
      <c r="A2403" s="211">
        <v>2400</v>
      </c>
      <c r="B2403" s="212" t="s">
        <v>6600</v>
      </c>
      <c r="C2403" s="213" t="s">
        <v>6600</v>
      </c>
      <c r="D2403" s="213" t="s">
        <v>6600</v>
      </c>
      <c r="E2403" s="213" t="s">
        <v>6600</v>
      </c>
      <c r="F2403" s="213" t="s">
        <v>6600</v>
      </c>
      <c r="G2403" s="214" t="s">
        <v>6600</v>
      </c>
      <c r="H2403" s="208" t="str">
        <f>IF(Input!F$4="GMH_OECC",J2403,IF(Input!F$4="GMH_XOEC",L2403,IF(Input!F$4="GMH_Korea",N2403,IF(Input!F$4="GMH_EU",P2403,IF(Input!F$4="Skysuper",#REF!,IF(Input!F$4="SkyII",#REF!,IF(Input!F$4="XO-8000",#REF!, "FALSE")))))))</f>
        <v>00</v>
      </c>
      <c r="I2403" s="209">
        <f>IF(Input!F$4="GMH_OECC",K2403,IF(Input!F$4="GMH_XOEC",M2403,IF(Input!F$4="GMH_Korea",O2403,IF(Input!F$4="GMH_EU",Q2403,IF(Input!F$4="Skysuper",#REF!,IF(Input!F$4="SkyII",#REF!,IF(Input!F$4="XO-8000",#REF!, "FALSE")))))))</f>
        <v>0</v>
      </c>
      <c r="J2403" s="210" t="s">
        <v>10359</v>
      </c>
      <c r="K2403" s="268">
        <v>0</v>
      </c>
      <c r="L2403" s="270" t="s">
        <v>10359</v>
      </c>
      <c r="M2403" s="270">
        <v>0</v>
      </c>
      <c r="N2403" s="270" t="s">
        <v>10359</v>
      </c>
      <c r="O2403" s="270">
        <v>0</v>
      </c>
      <c r="P2403" s="270" t="s">
        <v>10359</v>
      </c>
      <c r="Q2403" s="270">
        <v>0</v>
      </c>
      <c r="R2403" s="74"/>
      <c r="S2403" s="75" t="str">
        <f t="shared" si="171"/>
        <v>0000</v>
      </c>
      <c r="T2403" s="75" t="str">
        <f t="shared" si="172"/>
        <v>00000000000000000000000000000000</v>
      </c>
      <c r="V2403" s="197"/>
      <c r="W2403" s="75">
        <f t="shared" si="173"/>
        <v>0</v>
      </c>
      <c r="AE2403" s="479"/>
    </row>
    <row r="2404" spans="1:31" s="75" customFormat="1" ht="13.5" x14ac:dyDescent="0.2">
      <c r="A2404" s="211">
        <v>2401</v>
      </c>
      <c r="B2404" s="212" t="s">
        <v>6600</v>
      </c>
      <c r="C2404" s="213" t="s">
        <v>6600</v>
      </c>
      <c r="D2404" s="213" t="s">
        <v>6600</v>
      </c>
      <c r="E2404" s="213" t="s">
        <v>6600</v>
      </c>
      <c r="F2404" s="213" t="s">
        <v>6600</v>
      </c>
      <c r="G2404" s="214" t="s">
        <v>6600</v>
      </c>
      <c r="H2404" s="208" t="str">
        <f>IF(Input!F$4="GMH_OECC",J2404,IF(Input!F$4="GMH_XOEC",L2404,IF(Input!F$4="GMH_Korea",N2404,IF(Input!F$4="GMH_EU",P2404,IF(Input!F$4="Skysuper",#REF!,IF(Input!F$4="SkyII",#REF!,IF(Input!F$4="XO-8000",#REF!, "FALSE")))))))</f>
        <v>00</v>
      </c>
      <c r="I2404" s="209">
        <f>IF(Input!F$4="GMH_OECC",K2404,IF(Input!F$4="GMH_XOEC",M2404,IF(Input!F$4="GMH_Korea",O2404,IF(Input!F$4="GMH_EU",Q2404,IF(Input!F$4="Skysuper",#REF!,IF(Input!F$4="SkyII",#REF!,IF(Input!F$4="XO-8000",#REF!, "FALSE")))))))</f>
        <v>0</v>
      </c>
      <c r="J2404" s="210" t="s">
        <v>10359</v>
      </c>
      <c r="K2404" s="268">
        <v>0</v>
      </c>
      <c r="L2404" s="270" t="s">
        <v>10359</v>
      </c>
      <c r="M2404" s="270">
        <v>0</v>
      </c>
      <c r="N2404" s="270" t="s">
        <v>10359</v>
      </c>
      <c r="O2404" s="270">
        <v>0</v>
      </c>
      <c r="P2404" s="270" t="s">
        <v>10359</v>
      </c>
      <c r="Q2404" s="270">
        <v>0</v>
      </c>
      <c r="R2404" s="74"/>
      <c r="S2404" s="75" t="str">
        <f t="shared" si="171"/>
        <v>0000</v>
      </c>
      <c r="T2404" s="75" t="str">
        <f t="shared" si="172"/>
        <v>00000000000000000000000000000000</v>
      </c>
      <c r="V2404" s="197"/>
      <c r="W2404" s="75">
        <f t="shared" si="173"/>
        <v>0</v>
      </c>
      <c r="AE2404" s="479"/>
    </row>
    <row r="2405" spans="1:31" s="75" customFormat="1" ht="13.5" x14ac:dyDescent="0.2">
      <c r="A2405" s="211">
        <v>2402</v>
      </c>
      <c r="B2405" s="212" t="s">
        <v>6600</v>
      </c>
      <c r="C2405" s="213" t="s">
        <v>6600</v>
      </c>
      <c r="D2405" s="213" t="s">
        <v>6600</v>
      </c>
      <c r="E2405" s="213" t="s">
        <v>6600</v>
      </c>
      <c r="F2405" s="213" t="s">
        <v>6600</v>
      </c>
      <c r="G2405" s="214" t="s">
        <v>6600</v>
      </c>
      <c r="H2405" s="208" t="str">
        <f>IF(Input!F$4="GMH_OECC",J2405,IF(Input!F$4="GMH_XOEC",L2405,IF(Input!F$4="GMH_Korea",N2405,IF(Input!F$4="GMH_EU",P2405,IF(Input!F$4="Skysuper",#REF!,IF(Input!F$4="SkyII",#REF!,IF(Input!F$4="XO-8000",#REF!, "FALSE")))))))</f>
        <v>00</v>
      </c>
      <c r="I2405" s="209">
        <f>IF(Input!F$4="GMH_OECC",K2405,IF(Input!F$4="GMH_XOEC",M2405,IF(Input!F$4="GMH_Korea",O2405,IF(Input!F$4="GMH_EU",Q2405,IF(Input!F$4="Skysuper",#REF!,IF(Input!F$4="SkyII",#REF!,IF(Input!F$4="XO-8000",#REF!, "FALSE")))))))</f>
        <v>0</v>
      </c>
      <c r="J2405" s="210" t="s">
        <v>10359</v>
      </c>
      <c r="K2405" s="268">
        <v>0</v>
      </c>
      <c r="L2405" s="270" t="s">
        <v>10359</v>
      </c>
      <c r="M2405" s="270">
        <v>0</v>
      </c>
      <c r="N2405" s="270" t="s">
        <v>10359</v>
      </c>
      <c r="O2405" s="270">
        <v>0</v>
      </c>
      <c r="P2405" s="270" t="s">
        <v>10359</v>
      </c>
      <c r="Q2405" s="270">
        <v>0</v>
      </c>
      <c r="R2405" s="74"/>
      <c r="S2405" s="75" t="str">
        <f t="shared" si="171"/>
        <v>0000</v>
      </c>
      <c r="T2405" s="75" t="str">
        <f t="shared" si="172"/>
        <v>00000000000000000000000000000000</v>
      </c>
      <c r="V2405" s="197"/>
      <c r="W2405" s="75">
        <f t="shared" si="173"/>
        <v>0</v>
      </c>
      <c r="AE2405" s="479"/>
    </row>
    <row r="2406" spans="1:31" s="75" customFormat="1" ht="13.5" x14ac:dyDescent="0.2">
      <c r="A2406" s="211">
        <v>2403</v>
      </c>
      <c r="B2406" s="212" t="s">
        <v>6600</v>
      </c>
      <c r="C2406" s="213" t="s">
        <v>6600</v>
      </c>
      <c r="D2406" s="213" t="s">
        <v>6600</v>
      </c>
      <c r="E2406" s="213" t="s">
        <v>6600</v>
      </c>
      <c r="F2406" s="213" t="s">
        <v>6600</v>
      </c>
      <c r="G2406" s="214" t="s">
        <v>6600</v>
      </c>
      <c r="H2406" s="208" t="str">
        <f>IF(Input!F$4="GMH_OECC",J2406,IF(Input!F$4="GMH_XOEC",L2406,IF(Input!F$4="GMH_Korea",N2406,IF(Input!F$4="GMH_EU",P2406,IF(Input!F$4="Skysuper",#REF!,IF(Input!F$4="SkyII",#REF!,IF(Input!F$4="XO-8000",#REF!, "FALSE")))))))</f>
        <v>00</v>
      </c>
      <c r="I2406" s="209">
        <f>IF(Input!F$4="GMH_OECC",K2406,IF(Input!F$4="GMH_XOEC",M2406,IF(Input!F$4="GMH_Korea",O2406,IF(Input!F$4="GMH_EU",Q2406,IF(Input!F$4="Skysuper",#REF!,IF(Input!F$4="SkyII",#REF!,IF(Input!F$4="XO-8000",#REF!, "FALSE")))))))</f>
        <v>0</v>
      </c>
      <c r="J2406" s="210" t="s">
        <v>10359</v>
      </c>
      <c r="K2406" s="268">
        <v>0</v>
      </c>
      <c r="L2406" s="270" t="s">
        <v>10359</v>
      </c>
      <c r="M2406" s="270">
        <v>0</v>
      </c>
      <c r="N2406" s="270" t="s">
        <v>10359</v>
      </c>
      <c r="O2406" s="270">
        <v>0</v>
      </c>
      <c r="P2406" s="270" t="s">
        <v>10359</v>
      </c>
      <c r="Q2406" s="270">
        <v>0</v>
      </c>
      <c r="R2406" s="74"/>
      <c r="S2406" s="75" t="str">
        <f t="shared" si="171"/>
        <v>0000</v>
      </c>
      <c r="T2406" s="75" t="str">
        <f t="shared" si="172"/>
        <v>00000000000000000000000000000000</v>
      </c>
      <c r="V2406" s="197"/>
      <c r="W2406" s="75">
        <f t="shared" si="173"/>
        <v>0</v>
      </c>
      <c r="AE2406" s="479"/>
    </row>
    <row r="2407" spans="1:31" s="75" customFormat="1" ht="13.5" x14ac:dyDescent="0.2">
      <c r="A2407" s="211">
        <v>2404</v>
      </c>
      <c r="B2407" s="212" t="s">
        <v>6600</v>
      </c>
      <c r="C2407" s="213" t="s">
        <v>6600</v>
      </c>
      <c r="D2407" s="213" t="s">
        <v>6600</v>
      </c>
      <c r="E2407" s="213" t="s">
        <v>6600</v>
      </c>
      <c r="F2407" s="213" t="s">
        <v>6600</v>
      </c>
      <c r="G2407" s="214" t="s">
        <v>6600</v>
      </c>
      <c r="H2407" s="208" t="str">
        <f>IF(Input!F$4="GMH_OECC",J2407,IF(Input!F$4="GMH_XOEC",L2407,IF(Input!F$4="GMH_Korea",N2407,IF(Input!F$4="GMH_EU",P2407,IF(Input!F$4="Skysuper",#REF!,IF(Input!F$4="SkyII",#REF!,IF(Input!F$4="XO-8000",#REF!, "FALSE")))))))</f>
        <v>00</v>
      </c>
      <c r="I2407" s="209">
        <f>IF(Input!F$4="GMH_OECC",K2407,IF(Input!F$4="GMH_XOEC",M2407,IF(Input!F$4="GMH_Korea",O2407,IF(Input!F$4="GMH_EU",Q2407,IF(Input!F$4="Skysuper",#REF!,IF(Input!F$4="SkyII",#REF!,IF(Input!F$4="XO-8000",#REF!, "FALSE")))))))</f>
        <v>0</v>
      </c>
      <c r="J2407" s="210" t="s">
        <v>10359</v>
      </c>
      <c r="K2407" s="268">
        <v>0</v>
      </c>
      <c r="L2407" s="270" t="s">
        <v>10359</v>
      </c>
      <c r="M2407" s="270">
        <v>0</v>
      </c>
      <c r="N2407" s="270" t="s">
        <v>10359</v>
      </c>
      <c r="O2407" s="270">
        <v>0</v>
      </c>
      <c r="P2407" s="270" t="s">
        <v>10359</v>
      </c>
      <c r="Q2407" s="270">
        <v>0</v>
      </c>
      <c r="R2407" s="74"/>
      <c r="S2407" s="75" t="str">
        <f t="shared" si="171"/>
        <v>0000</v>
      </c>
      <c r="T2407" s="75" t="str">
        <f t="shared" si="172"/>
        <v>00000000000000000000000000000000</v>
      </c>
      <c r="V2407" s="197"/>
      <c r="W2407" s="75">
        <f t="shared" si="173"/>
        <v>0</v>
      </c>
      <c r="AE2407" s="479"/>
    </row>
    <row r="2408" spans="1:31" s="75" customFormat="1" ht="13.5" x14ac:dyDescent="0.2">
      <c r="A2408" s="211">
        <v>2405</v>
      </c>
      <c r="B2408" s="212" t="s">
        <v>6600</v>
      </c>
      <c r="C2408" s="213" t="s">
        <v>6600</v>
      </c>
      <c r="D2408" s="213" t="s">
        <v>6600</v>
      </c>
      <c r="E2408" s="213" t="s">
        <v>6600</v>
      </c>
      <c r="F2408" s="213" t="s">
        <v>6600</v>
      </c>
      <c r="G2408" s="214" t="s">
        <v>6600</v>
      </c>
      <c r="H2408" s="208" t="str">
        <f>IF(Input!F$4="GMH_OECC",J2408,IF(Input!F$4="GMH_XOEC",L2408,IF(Input!F$4="GMH_Korea",N2408,IF(Input!F$4="GMH_EU",P2408,IF(Input!F$4="Skysuper",#REF!,IF(Input!F$4="SkyII",#REF!,IF(Input!F$4="XO-8000",#REF!, "FALSE")))))))</f>
        <v>00</v>
      </c>
      <c r="I2408" s="209">
        <f>IF(Input!F$4="GMH_OECC",K2408,IF(Input!F$4="GMH_XOEC",M2408,IF(Input!F$4="GMH_Korea",O2408,IF(Input!F$4="GMH_EU",Q2408,IF(Input!F$4="Skysuper",#REF!,IF(Input!F$4="SkyII",#REF!,IF(Input!F$4="XO-8000",#REF!, "FALSE")))))))</f>
        <v>0</v>
      </c>
      <c r="J2408" s="210" t="s">
        <v>10359</v>
      </c>
      <c r="K2408" s="268">
        <v>0</v>
      </c>
      <c r="L2408" s="270" t="s">
        <v>10359</v>
      </c>
      <c r="M2408" s="270">
        <v>0</v>
      </c>
      <c r="N2408" s="270" t="s">
        <v>10359</v>
      </c>
      <c r="O2408" s="270">
        <v>0</v>
      </c>
      <c r="P2408" s="270" t="s">
        <v>10359</v>
      </c>
      <c r="Q2408" s="270">
        <v>0</v>
      </c>
      <c r="R2408" s="74"/>
      <c r="S2408" s="75" t="str">
        <f t="shared" si="171"/>
        <v>0000</v>
      </c>
      <c r="T2408" s="75" t="str">
        <f t="shared" si="172"/>
        <v>00000000000000000000000000000000</v>
      </c>
      <c r="V2408" s="197"/>
      <c r="W2408" s="75">
        <f t="shared" si="173"/>
        <v>0</v>
      </c>
      <c r="AE2408" s="479"/>
    </row>
    <row r="2409" spans="1:31" s="75" customFormat="1" ht="13.5" x14ac:dyDescent="0.2">
      <c r="A2409" s="211">
        <v>2406</v>
      </c>
      <c r="B2409" s="212" t="s">
        <v>6600</v>
      </c>
      <c r="C2409" s="213" t="s">
        <v>6600</v>
      </c>
      <c r="D2409" s="213" t="s">
        <v>6600</v>
      </c>
      <c r="E2409" s="213" t="s">
        <v>6600</v>
      </c>
      <c r="F2409" s="213" t="s">
        <v>6600</v>
      </c>
      <c r="G2409" s="214" t="s">
        <v>6600</v>
      </c>
      <c r="H2409" s="208" t="str">
        <f>IF(Input!F$4="GMH_OECC",J2409,IF(Input!F$4="GMH_XOEC",L2409,IF(Input!F$4="GMH_Korea",N2409,IF(Input!F$4="GMH_EU",P2409,IF(Input!F$4="Skysuper",#REF!,IF(Input!F$4="SkyII",#REF!,IF(Input!F$4="XO-8000",#REF!, "FALSE")))))))</f>
        <v>00</v>
      </c>
      <c r="I2409" s="209">
        <f>IF(Input!F$4="GMH_OECC",K2409,IF(Input!F$4="GMH_XOEC",M2409,IF(Input!F$4="GMH_Korea",O2409,IF(Input!F$4="GMH_EU",Q2409,IF(Input!F$4="Skysuper",#REF!,IF(Input!F$4="SkyII",#REF!,IF(Input!F$4="XO-8000",#REF!, "FALSE")))))))</f>
        <v>0</v>
      </c>
      <c r="J2409" s="210" t="s">
        <v>10359</v>
      </c>
      <c r="K2409" s="268">
        <v>0</v>
      </c>
      <c r="L2409" s="270" t="s">
        <v>10359</v>
      </c>
      <c r="M2409" s="270">
        <v>0</v>
      </c>
      <c r="N2409" s="270" t="s">
        <v>10359</v>
      </c>
      <c r="O2409" s="270">
        <v>0</v>
      </c>
      <c r="P2409" s="270" t="s">
        <v>10359</v>
      </c>
      <c r="Q2409" s="270">
        <v>0</v>
      </c>
      <c r="R2409" s="74"/>
      <c r="S2409" s="75" t="str">
        <f t="shared" si="171"/>
        <v>0000</v>
      </c>
      <c r="T2409" s="75" t="str">
        <f t="shared" si="172"/>
        <v>00000000000000000000000000000000</v>
      </c>
      <c r="V2409" s="197"/>
      <c r="W2409" s="75">
        <f t="shared" si="173"/>
        <v>0</v>
      </c>
      <c r="AE2409" s="479"/>
    </row>
    <row r="2410" spans="1:31" s="75" customFormat="1" ht="13.5" x14ac:dyDescent="0.2">
      <c r="A2410" s="211">
        <v>2407</v>
      </c>
      <c r="B2410" s="212" t="s">
        <v>6600</v>
      </c>
      <c r="C2410" s="213" t="s">
        <v>6600</v>
      </c>
      <c r="D2410" s="213" t="s">
        <v>6600</v>
      </c>
      <c r="E2410" s="213" t="s">
        <v>6600</v>
      </c>
      <c r="F2410" s="213" t="s">
        <v>6600</v>
      </c>
      <c r="G2410" s="214" t="s">
        <v>6600</v>
      </c>
      <c r="H2410" s="208" t="str">
        <f>IF(Input!F$4="GMH_OECC",J2410,IF(Input!F$4="GMH_XOEC",L2410,IF(Input!F$4="GMH_Korea",N2410,IF(Input!F$4="GMH_EU",P2410,IF(Input!F$4="Skysuper",#REF!,IF(Input!F$4="SkyII",#REF!,IF(Input!F$4="XO-8000",#REF!, "FALSE")))))))</f>
        <v>00</v>
      </c>
      <c r="I2410" s="209">
        <f>IF(Input!F$4="GMH_OECC",K2410,IF(Input!F$4="GMH_XOEC",M2410,IF(Input!F$4="GMH_Korea",O2410,IF(Input!F$4="GMH_EU",Q2410,IF(Input!F$4="Skysuper",#REF!,IF(Input!F$4="SkyII",#REF!,IF(Input!F$4="XO-8000",#REF!, "FALSE")))))))</f>
        <v>0</v>
      </c>
      <c r="J2410" s="210" t="s">
        <v>10359</v>
      </c>
      <c r="K2410" s="268">
        <v>0</v>
      </c>
      <c r="L2410" s="270" t="s">
        <v>10359</v>
      </c>
      <c r="M2410" s="270">
        <v>0</v>
      </c>
      <c r="N2410" s="270" t="s">
        <v>10359</v>
      </c>
      <c r="O2410" s="270">
        <v>0</v>
      </c>
      <c r="P2410" s="270" t="s">
        <v>10359</v>
      </c>
      <c r="Q2410" s="270">
        <v>0</v>
      </c>
      <c r="R2410" s="74"/>
      <c r="S2410" s="75" t="str">
        <f t="shared" si="171"/>
        <v>0000</v>
      </c>
      <c r="T2410" s="75" t="str">
        <f t="shared" si="172"/>
        <v>00000000000000000000000000000000</v>
      </c>
      <c r="V2410" s="197"/>
      <c r="W2410" s="75">
        <f t="shared" si="173"/>
        <v>0</v>
      </c>
      <c r="AE2410" s="479"/>
    </row>
    <row r="2411" spans="1:31" s="75" customFormat="1" ht="13.5" x14ac:dyDescent="0.2">
      <c r="A2411" s="211">
        <v>2408</v>
      </c>
      <c r="B2411" s="212" t="s">
        <v>6600</v>
      </c>
      <c r="C2411" s="213" t="s">
        <v>6600</v>
      </c>
      <c r="D2411" s="213" t="s">
        <v>6600</v>
      </c>
      <c r="E2411" s="213" t="s">
        <v>6600</v>
      </c>
      <c r="F2411" s="213" t="s">
        <v>6600</v>
      </c>
      <c r="G2411" s="214" t="s">
        <v>6600</v>
      </c>
      <c r="H2411" s="208" t="str">
        <f>IF(Input!F$4="GMH_OECC",J2411,IF(Input!F$4="GMH_XOEC",L2411,IF(Input!F$4="GMH_Korea",N2411,IF(Input!F$4="GMH_EU",P2411,IF(Input!F$4="Skysuper",#REF!,IF(Input!F$4="SkyII",#REF!,IF(Input!F$4="XO-8000",#REF!, "FALSE")))))))</f>
        <v>00</v>
      </c>
      <c r="I2411" s="209">
        <f>IF(Input!F$4="GMH_OECC",K2411,IF(Input!F$4="GMH_XOEC",M2411,IF(Input!F$4="GMH_Korea",O2411,IF(Input!F$4="GMH_EU",Q2411,IF(Input!F$4="Skysuper",#REF!,IF(Input!F$4="SkyII",#REF!,IF(Input!F$4="XO-8000",#REF!, "FALSE")))))))</f>
        <v>0</v>
      </c>
      <c r="J2411" s="210" t="s">
        <v>10359</v>
      </c>
      <c r="K2411" s="268">
        <v>0</v>
      </c>
      <c r="L2411" s="270" t="s">
        <v>10359</v>
      </c>
      <c r="M2411" s="270">
        <v>0</v>
      </c>
      <c r="N2411" s="270" t="s">
        <v>10359</v>
      </c>
      <c r="O2411" s="270">
        <v>0</v>
      </c>
      <c r="P2411" s="270" t="s">
        <v>10359</v>
      </c>
      <c r="Q2411" s="270">
        <v>0</v>
      </c>
      <c r="R2411" s="74"/>
      <c r="S2411" s="75" t="str">
        <f t="shared" si="171"/>
        <v>0000</v>
      </c>
      <c r="T2411" s="75" t="str">
        <f t="shared" si="172"/>
        <v>00000000000000000000000000000000</v>
      </c>
      <c r="V2411" s="197"/>
      <c r="W2411" s="75">
        <f t="shared" si="173"/>
        <v>0</v>
      </c>
      <c r="AE2411" s="479"/>
    </row>
    <row r="2412" spans="1:31" s="75" customFormat="1" ht="13.5" x14ac:dyDescent="0.2">
      <c r="A2412" s="211">
        <v>2409</v>
      </c>
      <c r="B2412" s="212" t="s">
        <v>6600</v>
      </c>
      <c r="C2412" s="213" t="s">
        <v>6600</v>
      </c>
      <c r="D2412" s="213" t="s">
        <v>6600</v>
      </c>
      <c r="E2412" s="213" t="s">
        <v>6600</v>
      </c>
      <c r="F2412" s="213" t="s">
        <v>6600</v>
      </c>
      <c r="G2412" s="214" t="s">
        <v>6600</v>
      </c>
      <c r="H2412" s="208" t="str">
        <f>IF(Input!F$4="GMH_OECC",J2412,IF(Input!F$4="GMH_XOEC",L2412,IF(Input!F$4="GMH_Korea",N2412,IF(Input!F$4="GMH_EU",P2412,IF(Input!F$4="Skysuper",#REF!,IF(Input!F$4="SkyII",#REF!,IF(Input!F$4="XO-8000",#REF!, "FALSE")))))))</f>
        <v>00</v>
      </c>
      <c r="I2412" s="209">
        <f>IF(Input!F$4="GMH_OECC",K2412,IF(Input!F$4="GMH_XOEC",M2412,IF(Input!F$4="GMH_Korea",O2412,IF(Input!F$4="GMH_EU",Q2412,IF(Input!F$4="Skysuper",#REF!,IF(Input!F$4="SkyII",#REF!,IF(Input!F$4="XO-8000",#REF!, "FALSE")))))))</f>
        <v>0</v>
      </c>
      <c r="J2412" s="210" t="s">
        <v>10359</v>
      </c>
      <c r="K2412" s="268">
        <v>0</v>
      </c>
      <c r="L2412" s="270" t="s">
        <v>10359</v>
      </c>
      <c r="M2412" s="270">
        <v>0</v>
      </c>
      <c r="N2412" s="270" t="s">
        <v>10359</v>
      </c>
      <c r="O2412" s="270">
        <v>0</v>
      </c>
      <c r="P2412" s="270" t="s">
        <v>10359</v>
      </c>
      <c r="Q2412" s="270">
        <v>0</v>
      </c>
      <c r="R2412" s="74"/>
      <c r="S2412" s="75" t="str">
        <f t="shared" si="171"/>
        <v>0000</v>
      </c>
      <c r="T2412" s="75" t="str">
        <f t="shared" si="172"/>
        <v>00000000000000000000000000000000</v>
      </c>
      <c r="V2412" s="197"/>
      <c r="W2412" s="75">
        <f t="shared" si="173"/>
        <v>0</v>
      </c>
      <c r="AE2412" s="479"/>
    </row>
    <row r="2413" spans="1:31" s="75" customFormat="1" ht="13.5" x14ac:dyDescent="0.2">
      <c r="A2413" s="211">
        <v>2410</v>
      </c>
      <c r="B2413" s="212" t="s">
        <v>6600</v>
      </c>
      <c r="C2413" s="213" t="s">
        <v>6600</v>
      </c>
      <c r="D2413" s="213" t="s">
        <v>6600</v>
      </c>
      <c r="E2413" s="213" t="s">
        <v>6600</v>
      </c>
      <c r="F2413" s="213" t="s">
        <v>6600</v>
      </c>
      <c r="G2413" s="214" t="s">
        <v>6600</v>
      </c>
      <c r="H2413" s="208" t="str">
        <f>IF(Input!F$4="GMH_OECC",J2413,IF(Input!F$4="GMH_XOEC",L2413,IF(Input!F$4="GMH_Korea",N2413,IF(Input!F$4="GMH_EU",P2413,IF(Input!F$4="Skysuper",#REF!,IF(Input!F$4="SkyII",#REF!,IF(Input!F$4="XO-8000",#REF!, "FALSE")))))))</f>
        <v>00</v>
      </c>
      <c r="I2413" s="209">
        <f>IF(Input!F$4="GMH_OECC",K2413,IF(Input!F$4="GMH_XOEC",M2413,IF(Input!F$4="GMH_Korea",O2413,IF(Input!F$4="GMH_EU",Q2413,IF(Input!F$4="Skysuper",#REF!,IF(Input!F$4="SkyII",#REF!,IF(Input!F$4="XO-8000",#REF!, "FALSE")))))))</f>
        <v>0</v>
      </c>
      <c r="J2413" s="210" t="s">
        <v>10359</v>
      </c>
      <c r="K2413" s="268">
        <v>0</v>
      </c>
      <c r="L2413" s="270" t="s">
        <v>10359</v>
      </c>
      <c r="M2413" s="270">
        <v>0</v>
      </c>
      <c r="N2413" s="270" t="s">
        <v>10359</v>
      </c>
      <c r="O2413" s="270">
        <v>0</v>
      </c>
      <c r="P2413" s="270" t="s">
        <v>10359</v>
      </c>
      <c r="Q2413" s="270">
        <v>0</v>
      </c>
      <c r="R2413" s="74"/>
      <c r="S2413" s="75" t="str">
        <f t="shared" si="171"/>
        <v>0000</v>
      </c>
      <c r="T2413" s="75" t="str">
        <f t="shared" si="172"/>
        <v>00000000000000000000000000000000</v>
      </c>
      <c r="V2413" s="197"/>
      <c r="W2413" s="75">
        <f t="shared" si="173"/>
        <v>0</v>
      </c>
      <c r="AE2413" s="479"/>
    </row>
    <row r="2414" spans="1:31" s="75" customFormat="1" ht="13.5" x14ac:dyDescent="0.2">
      <c r="A2414" s="211">
        <v>2411</v>
      </c>
      <c r="B2414" s="212" t="s">
        <v>6600</v>
      </c>
      <c r="C2414" s="213" t="s">
        <v>6600</v>
      </c>
      <c r="D2414" s="213" t="s">
        <v>6600</v>
      </c>
      <c r="E2414" s="213" t="s">
        <v>6600</v>
      </c>
      <c r="F2414" s="213" t="s">
        <v>6600</v>
      </c>
      <c r="G2414" s="214" t="s">
        <v>6600</v>
      </c>
      <c r="H2414" s="208" t="str">
        <f>IF(Input!F$4="GMH_OECC",J2414,IF(Input!F$4="GMH_XOEC",L2414,IF(Input!F$4="GMH_Korea",N2414,IF(Input!F$4="GMH_EU",P2414,IF(Input!F$4="Skysuper",#REF!,IF(Input!F$4="SkyII",#REF!,IF(Input!F$4="XO-8000",#REF!, "FALSE")))))))</f>
        <v>00</v>
      </c>
      <c r="I2414" s="209">
        <f>IF(Input!F$4="GMH_OECC",K2414,IF(Input!F$4="GMH_XOEC",M2414,IF(Input!F$4="GMH_Korea",O2414,IF(Input!F$4="GMH_EU",Q2414,IF(Input!F$4="Skysuper",#REF!,IF(Input!F$4="SkyII",#REF!,IF(Input!F$4="XO-8000",#REF!, "FALSE")))))))</f>
        <v>0</v>
      </c>
      <c r="J2414" s="210" t="s">
        <v>10359</v>
      </c>
      <c r="K2414" s="268">
        <v>0</v>
      </c>
      <c r="L2414" s="270" t="s">
        <v>10359</v>
      </c>
      <c r="M2414" s="270">
        <v>0</v>
      </c>
      <c r="N2414" s="270" t="s">
        <v>10359</v>
      </c>
      <c r="O2414" s="270">
        <v>0</v>
      </c>
      <c r="P2414" s="270" t="s">
        <v>10359</v>
      </c>
      <c r="Q2414" s="270">
        <v>0</v>
      </c>
      <c r="R2414" s="74"/>
      <c r="S2414" s="75" t="str">
        <f t="shared" si="171"/>
        <v>0000</v>
      </c>
      <c r="T2414" s="75" t="str">
        <f t="shared" si="172"/>
        <v>00000000000000000000000000000000</v>
      </c>
      <c r="V2414" s="197"/>
      <c r="W2414" s="75">
        <f t="shared" si="173"/>
        <v>0</v>
      </c>
      <c r="AE2414" s="479"/>
    </row>
    <row r="2415" spans="1:31" s="75" customFormat="1" ht="13.5" x14ac:dyDescent="0.2">
      <c r="A2415" s="211">
        <v>2412</v>
      </c>
      <c r="B2415" s="212" t="s">
        <v>6600</v>
      </c>
      <c r="C2415" s="213" t="s">
        <v>6600</v>
      </c>
      <c r="D2415" s="213" t="s">
        <v>6600</v>
      </c>
      <c r="E2415" s="213" t="s">
        <v>6600</v>
      </c>
      <c r="F2415" s="213" t="s">
        <v>6600</v>
      </c>
      <c r="G2415" s="214" t="s">
        <v>6600</v>
      </c>
      <c r="H2415" s="208" t="str">
        <f>IF(Input!F$4="GMH_OECC",J2415,IF(Input!F$4="GMH_XOEC",L2415,IF(Input!F$4="GMH_Korea",N2415,IF(Input!F$4="GMH_EU",P2415,IF(Input!F$4="Skysuper",#REF!,IF(Input!F$4="SkyII",#REF!,IF(Input!F$4="XO-8000",#REF!, "FALSE")))))))</f>
        <v>00</v>
      </c>
      <c r="I2415" s="209">
        <f>IF(Input!F$4="GMH_OECC",K2415,IF(Input!F$4="GMH_XOEC",M2415,IF(Input!F$4="GMH_Korea",O2415,IF(Input!F$4="GMH_EU",Q2415,IF(Input!F$4="Skysuper",#REF!,IF(Input!F$4="SkyII",#REF!,IF(Input!F$4="XO-8000",#REF!, "FALSE")))))))</f>
        <v>0</v>
      </c>
      <c r="J2415" s="210" t="s">
        <v>10359</v>
      </c>
      <c r="K2415" s="268">
        <v>0</v>
      </c>
      <c r="L2415" s="270" t="s">
        <v>10359</v>
      </c>
      <c r="M2415" s="270">
        <v>0</v>
      </c>
      <c r="N2415" s="270" t="s">
        <v>10359</v>
      </c>
      <c r="O2415" s="270">
        <v>0</v>
      </c>
      <c r="P2415" s="270" t="s">
        <v>10359</v>
      </c>
      <c r="Q2415" s="270">
        <v>0</v>
      </c>
      <c r="R2415" s="74"/>
      <c r="S2415" s="75" t="str">
        <f t="shared" si="171"/>
        <v>0000</v>
      </c>
      <c r="T2415" s="75" t="str">
        <f t="shared" si="172"/>
        <v>00000000000000000000000000000000</v>
      </c>
      <c r="V2415" s="197"/>
      <c r="W2415" s="75">
        <f t="shared" si="173"/>
        <v>0</v>
      </c>
      <c r="AE2415" s="479"/>
    </row>
    <row r="2416" spans="1:31" s="75" customFormat="1" ht="13.5" x14ac:dyDescent="0.2">
      <c r="A2416" s="211">
        <v>2413</v>
      </c>
      <c r="B2416" s="212" t="s">
        <v>6600</v>
      </c>
      <c r="C2416" s="213" t="s">
        <v>6600</v>
      </c>
      <c r="D2416" s="213" t="s">
        <v>6600</v>
      </c>
      <c r="E2416" s="213" t="s">
        <v>6600</v>
      </c>
      <c r="F2416" s="213" t="s">
        <v>6600</v>
      </c>
      <c r="G2416" s="214" t="s">
        <v>6600</v>
      </c>
      <c r="H2416" s="208" t="str">
        <f>IF(Input!F$4="GMH_OECC",J2416,IF(Input!F$4="GMH_XOEC",L2416,IF(Input!F$4="GMH_Korea",N2416,IF(Input!F$4="GMH_EU",P2416,IF(Input!F$4="Skysuper",#REF!,IF(Input!F$4="SkyII",#REF!,IF(Input!F$4="XO-8000",#REF!, "FALSE")))))))</f>
        <v>00</v>
      </c>
      <c r="I2416" s="209">
        <f>IF(Input!F$4="GMH_OECC",K2416,IF(Input!F$4="GMH_XOEC",M2416,IF(Input!F$4="GMH_Korea",O2416,IF(Input!F$4="GMH_EU",Q2416,IF(Input!F$4="Skysuper",#REF!,IF(Input!F$4="SkyII",#REF!,IF(Input!F$4="XO-8000",#REF!, "FALSE")))))))</f>
        <v>0</v>
      </c>
      <c r="J2416" s="210" t="s">
        <v>10359</v>
      </c>
      <c r="K2416" s="268">
        <v>0</v>
      </c>
      <c r="L2416" s="270" t="s">
        <v>10359</v>
      </c>
      <c r="M2416" s="270">
        <v>0</v>
      </c>
      <c r="N2416" s="270" t="s">
        <v>10359</v>
      </c>
      <c r="O2416" s="270">
        <v>0</v>
      </c>
      <c r="P2416" s="270" t="s">
        <v>10359</v>
      </c>
      <c r="Q2416" s="270">
        <v>0</v>
      </c>
      <c r="R2416" s="74"/>
      <c r="S2416" s="75" t="str">
        <f t="shared" si="171"/>
        <v>0000</v>
      </c>
      <c r="T2416" s="75" t="str">
        <f t="shared" si="172"/>
        <v>00000000000000000000000000000000</v>
      </c>
      <c r="V2416" s="197"/>
      <c r="W2416" s="75">
        <f t="shared" si="173"/>
        <v>0</v>
      </c>
      <c r="AE2416" s="479"/>
    </row>
    <row r="2417" spans="1:31" s="75" customFormat="1" ht="13.5" x14ac:dyDescent="0.2">
      <c r="A2417" s="211">
        <v>2414</v>
      </c>
      <c r="B2417" s="212" t="s">
        <v>6600</v>
      </c>
      <c r="C2417" s="213" t="s">
        <v>6600</v>
      </c>
      <c r="D2417" s="213" t="s">
        <v>6600</v>
      </c>
      <c r="E2417" s="213" t="s">
        <v>6600</v>
      </c>
      <c r="F2417" s="213" t="s">
        <v>6600</v>
      </c>
      <c r="G2417" s="214" t="s">
        <v>6600</v>
      </c>
      <c r="H2417" s="208" t="str">
        <f>IF(Input!F$4="GMH_OECC",J2417,IF(Input!F$4="GMH_XOEC",L2417,IF(Input!F$4="GMH_Korea",N2417,IF(Input!F$4="GMH_EU",P2417,IF(Input!F$4="Skysuper",#REF!,IF(Input!F$4="SkyII",#REF!,IF(Input!F$4="XO-8000",#REF!, "FALSE")))))))</f>
        <v>00</v>
      </c>
      <c r="I2417" s="209">
        <f>IF(Input!F$4="GMH_OECC",K2417,IF(Input!F$4="GMH_XOEC",M2417,IF(Input!F$4="GMH_Korea",O2417,IF(Input!F$4="GMH_EU",Q2417,IF(Input!F$4="Skysuper",#REF!,IF(Input!F$4="SkyII",#REF!,IF(Input!F$4="XO-8000",#REF!, "FALSE")))))))</f>
        <v>0</v>
      </c>
      <c r="J2417" s="210" t="s">
        <v>10359</v>
      </c>
      <c r="K2417" s="268">
        <v>0</v>
      </c>
      <c r="L2417" s="270" t="s">
        <v>10359</v>
      </c>
      <c r="M2417" s="270">
        <v>0</v>
      </c>
      <c r="N2417" s="270" t="s">
        <v>10359</v>
      </c>
      <c r="O2417" s="270">
        <v>0</v>
      </c>
      <c r="P2417" s="270" t="s">
        <v>10359</v>
      </c>
      <c r="Q2417" s="270">
        <v>0</v>
      </c>
      <c r="R2417" s="74"/>
      <c r="S2417" s="75" t="str">
        <f t="shared" si="171"/>
        <v>0000</v>
      </c>
      <c r="T2417" s="75" t="str">
        <f t="shared" si="172"/>
        <v>00000000000000000000000000000000</v>
      </c>
      <c r="V2417" s="197"/>
      <c r="W2417" s="75">
        <f t="shared" si="173"/>
        <v>0</v>
      </c>
      <c r="AE2417" s="479"/>
    </row>
    <row r="2418" spans="1:31" s="75" customFormat="1" ht="13.5" x14ac:dyDescent="0.2">
      <c r="A2418" s="211">
        <v>2415</v>
      </c>
      <c r="B2418" s="212" t="s">
        <v>6600</v>
      </c>
      <c r="C2418" s="213" t="s">
        <v>6600</v>
      </c>
      <c r="D2418" s="213" t="s">
        <v>6600</v>
      </c>
      <c r="E2418" s="213" t="s">
        <v>6600</v>
      </c>
      <c r="F2418" s="213" t="s">
        <v>6600</v>
      </c>
      <c r="G2418" s="214" t="s">
        <v>6600</v>
      </c>
      <c r="H2418" s="208" t="str">
        <f>IF(Input!F$4="GMH_OECC",J2418,IF(Input!F$4="GMH_XOEC",L2418,IF(Input!F$4="GMH_Korea",N2418,IF(Input!F$4="GMH_EU",P2418,IF(Input!F$4="Skysuper",#REF!,IF(Input!F$4="SkyII",#REF!,IF(Input!F$4="XO-8000",#REF!, "FALSE")))))))</f>
        <v>00</v>
      </c>
      <c r="I2418" s="209">
        <f>IF(Input!F$4="GMH_OECC",K2418,IF(Input!F$4="GMH_XOEC",M2418,IF(Input!F$4="GMH_Korea",O2418,IF(Input!F$4="GMH_EU",Q2418,IF(Input!F$4="Skysuper",#REF!,IF(Input!F$4="SkyII",#REF!,IF(Input!F$4="XO-8000",#REF!, "FALSE")))))))</f>
        <v>0</v>
      </c>
      <c r="J2418" s="210" t="s">
        <v>10359</v>
      </c>
      <c r="K2418" s="268">
        <v>0</v>
      </c>
      <c r="L2418" s="270" t="s">
        <v>10359</v>
      </c>
      <c r="M2418" s="270">
        <v>0</v>
      </c>
      <c r="N2418" s="270" t="s">
        <v>10359</v>
      </c>
      <c r="O2418" s="270">
        <v>0</v>
      </c>
      <c r="P2418" s="270" t="s">
        <v>10359</v>
      </c>
      <c r="Q2418" s="270">
        <v>0</v>
      </c>
      <c r="R2418" s="74"/>
      <c r="S2418" s="75" t="str">
        <f t="shared" si="171"/>
        <v>0000</v>
      </c>
      <c r="T2418" s="75" t="str">
        <f t="shared" si="172"/>
        <v>00000000000000000000000000000000</v>
      </c>
      <c r="V2418" s="197"/>
      <c r="W2418" s="75">
        <f t="shared" si="173"/>
        <v>0</v>
      </c>
      <c r="AE2418" s="479"/>
    </row>
    <row r="2419" spans="1:31" s="75" customFormat="1" ht="13.5" x14ac:dyDescent="0.2">
      <c r="A2419" s="211">
        <v>2416</v>
      </c>
      <c r="B2419" s="212" t="s">
        <v>6600</v>
      </c>
      <c r="C2419" s="213" t="s">
        <v>6600</v>
      </c>
      <c r="D2419" s="213" t="s">
        <v>6600</v>
      </c>
      <c r="E2419" s="213" t="s">
        <v>6600</v>
      </c>
      <c r="F2419" s="213" t="s">
        <v>6600</v>
      </c>
      <c r="G2419" s="214" t="s">
        <v>6600</v>
      </c>
      <c r="H2419" s="208" t="str">
        <f>IF(Input!F$4="GMH_OECC",J2419,IF(Input!F$4="GMH_XOEC",L2419,IF(Input!F$4="GMH_Korea",N2419,IF(Input!F$4="GMH_EU",P2419,IF(Input!F$4="Skysuper",#REF!,IF(Input!F$4="SkyII",#REF!,IF(Input!F$4="XO-8000",#REF!, "FALSE")))))))</f>
        <v>00</v>
      </c>
      <c r="I2419" s="209">
        <f>IF(Input!F$4="GMH_OECC",K2419,IF(Input!F$4="GMH_XOEC",M2419,IF(Input!F$4="GMH_Korea",O2419,IF(Input!F$4="GMH_EU",Q2419,IF(Input!F$4="Skysuper",#REF!,IF(Input!F$4="SkyII",#REF!,IF(Input!F$4="XO-8000",#REF!, "FALSE")))))))</f>
        <v>0</v>
      </c>
      <c r="J2419" s="210" t="s">
        <v>10359</v>
      </c>
      <c r="K2419" s="268">
        <v>0</v>
      </c>
      <c r="L2419" s="270" t="s">
        <v>10359</v>
      </c>
      <c r="M2419" s="270">
        <v>0</v>
      </c>
      <c r="N2419" s="270" t="s">
        <v>10359</v>
      </c>
      <c r="O2419" s="270">
        <v>0</v>
      </c>
      <c r="P2419" s="270" t="s">
        <v>10359</v>
      </c>
      <c r="Q2419" s="270">
        <v>0</v>
      </c>
      <c r="R2419" s="74"/>
      <c r="S2419" s="75" t="str">
        <f t="shared" si="171"/>
        <v>0000</v>
      </c>
      <c r="T2419" s="75" t="str">
        <f t="shared" si="172"/>
        <v>00000000000000000000000000000000</v>
      </c>
      <c r="V2419" s="197"/>
      <c r="W2419" s="75">
        <f t="shared" si="173"/>
        <v>0</v>
      </c>
      <c r="AE2419" s="479"/>
    </row>
    <row r="2420" spans="1:31" s="75" customFormat="1" ht="13.5" x14ac:dyDescent="0.2">
      <c r="A2420" s="211">
        <v>2417</v>
      </c>
      <c r="B2420" s="212" t="s">
        <v>6600</v>
      </c>
      <c r="C2420" s="213" t="s">
        <v>6600</v>
      </c>
      <c r="D2420" s="213" t="s">
        <v>6600</v>
      </c>
      <c r="E2420" s="213" t="s">
        <v>6600</v>
      </c>
      <c r="F2420" s="213" t="s">
        <v>6600</v>
      </c>
      <c r="G2420" s="214" t="s">
        <v>6600</v>
      </c>
      <c r="H2420" s="208" t="str">
        <f>IF(Input!F$4="GMH_OECC",J2420,IF(Input!F$4="GMH_XOEC",L2420,IF(Input!F$4="GMH_Korea",N2420,IF(Input!F$4="GMH_EU",P2420,IF(Input!F$4="Skysuper",#REF!,IF(Input!F$4="SkyII",#REF!,IF(Input!F$4="XO-8000",#REF!, "FALSE")))))))</f>
        <v>00</v>
      </c>
      <c r="I2420" s="209">
        <f>IF(Input!F$4="GMH_OECC",K2420,IF(Input!F$4="GMH_XOEC",M2420,IF(Input!F$4="GMH_Korea",O2420,IF(Input!F$4="GMH_EU",Q2420,IF(Input!F$4="Skysuper",#REF!,IF(Input!F$4="SkyII",#REF!,IF(Input!F$4="XO-8000",#REF!, "FALSE")))))))</f>
        <v>0</v>
      </c>
      <c r="J2420" s="210" t="s">
        <v>10359</v>
      </c>
      <c r="K2420" s="268">
        <v>0</v>
      </c>
      <c r="L2420" s="270" t="s">
        <v>10359</v>
      </c>
      <c r="M2420" s="270">
        <v>0</v>
      </c>
      <c r="N2420" s="270" t="s">
        <v>10359</v>
      </c>
      <c r="O2420" s="270">
        <v>0</v>
      </c>
      <c r="P2420" s="270" t="s">
        <v>10359</v>
      </c>
      <c r="Q2420" s="270">
        <v>0</v>
      </c>
      <c r="R2420" s="74"/>
      <c r="S2420" s="75" t="str">
        <f t="shared" ref="S2420:S2483" si="174">"0"&amp;DEC2HEX(2^(I2420-1))&amp;IF(LEN(DEC2HEX(H2420))=2,DEC2HEX(H2420),"0"&amp;DEC2HEX(H2420))</f>
        <v>0000</v>
      </c>
      <c r="T2420" s="75" t="str">
        <f t="shared" si="172"/>
        <v>00000000000000000000000000000000</v>
      </c>
      <c r="V2420" s="197"/>
      <c r="W2420" s="75">
        <f t="shared" si="173"/>
        <v>0</v>
      </c>
      <c r="AE2420" s="479"/>
    </row>
    <row r="2421" spans="1:31" s="75" customFormat="1" ht="13.5" x14ac:dyDescent="0.2">
      <c r="A2421" s="211">
        <v>2418</v>
      </c>
      <c r="B2421" s="212" t="s">
        <v>6600</v>
      </c>
      <c r="C2421" s="213" t="s">
        <v>6600</v>
      </c>
      <c r="D2421" s="213" t="s">
        <v>6600</v>
      </c>
      <c r="E2421" s="213" t="s">
        <v>6600</v>
      </c>
      <c r="F2421" s="213" t="s">
        <v>6600</v>
      </c>
      <c r="G2421" s="214" t="s">
        <v>6600</v>
      </c>
      <c r="H2421" s="208" t="str">
        <f>IF(Input!F$4="GMH_OECC",J2421,IF(Input!F$4="GMH_XOEC",L2421,IF(Input!F$4="GMH_Korea",N2421,IF(Input!F$4="GMH_EU",P2421,IF(Input!F$4="Skysuper",#REF!,IF(Input!F$4="SkyII",#REF!,IF(Input!F$4="XO-8000",#REF!, "FALSE")))))))</f>
        <v>00</v>
      </c>
      <c r="I2421" s="209">
        <f>IF(Input!F$4="GMH_OECC",K2421,IF(Input!F$4="GMH_XOEC",M2421,IF(Input!F$4="GMH_Korea",O2421,IF(Input!F$4="GMH_EU",Q2421,IF(Input!F$4="Skysuper",#REF!,IF(Input!F$4="SkyII",#REF!,IF(Input!F$4="XO-8000",#REF!, "FALSE")))))))</f>
        <v>0</v>
      </c>
      <c r="J2421" s="210" t="s">
        <v>10359</v>
      </c>
      <c r="K2421" s="268">
        <v>0</v>
      </c>
      <c r="L2421" s="270" t="s">
        <v>10359</v>
      </c>
      <c r="M2421" s="270">
        <v>0</v>
      </c>
      <c r="N2421" s="270" t="s">
        <v>10359</v>
      </c>
      <c r="O2421" s="270">
        <v>0</v>
      </c>
      <c r="P2421" s="270" t="s">
        <v>10359</v>
      </c>
      <c r="Q2421" s="270">
        <v>0</v>
      </c>
      <c r="R2421" s="74"/>
      <c r="S2421" s="75" t="str">
        <f t="shared" si="174"/>
        <v>0000</v>
      </c>
      <c r="T2421" s="75" t="str">
        <f t="shared" si="172"/>
        <v>00000000000000000000000000000000</v>
      </c>
      <c r="V2421" s="197"/>
      <c r="W2421" s="75">
        <f t="shared" si="173"/>
        <v>0</v>
      </c>
      <c r="AE2421" s="479"/>
    </row>
    <row r="2422" spans="1:31" s="75" customFormat="1" ht="13.5" x14ac:dyDescent="0.2">
      <c r="A2422" s="211">
        <v>2419</v>
      </c>
      <c r="B2422" s="212" t="s">
        <v>6600</v>
      </c>
      <c r="C2422" s="213" t="s">
        <v>6600</v>
      </c>
      <c r="D2422" s="213" t="s">
        <v>6600</v>
      </c>
      <c r="E2422" s="213" t="s">
        <v>6600</v>
      </c>
      <c r="F2422" s="213" t="s">
        <v>6600</v>
      </c>
      <c r="G2422" s="214" t="s">
        <v>6600</v>
      </c>
      <c r="H2422" s="208" t="str">
        <f>IF(Input!F$4="GMH_OECC",J2422,IF(Input!F$4="GMH_XOEC",L2422,IF(Input!F$4="GMH_Korea",N2422,IF(Input!F$4="GMH_EU",P2422,IF(Input!F$4="Skysuper",#REF!,IF(Input!F$4="SkyII",#REF!,IF(Input!F$4="XO-8000",#REF!, "FALSE")))))))</f>
        <v>00</v>
      </c>
      <c r="I2422" s="209">
        <f>IF(Input!F$4="GMH_OECC",K2422,IF(Input!F$4="GMH_XOEC",M2422,IF(Input!F$4="GMH_Korea",O2422,IF(Input!F$4="GMH_EU",Q2422,IF(Input!F$4="Skysuper",#REF!,IF(Input!F$4="SkyII",#REF!,IF(Input!F$4="XO-8000",#REF!, "FALSE")))))))</f>
        <v>0</v>
      </c>
      <c r="J2422" s="210" t="s">
        <v>10359</v>
      </c>
      <c r="K2422" s="268">
        <v>0</v>
      </c>
      <c r="L2422" s="270" t="s">
        <v>10359</v>
      </c>
      <c r="M2422" s="270">
        <v>0</v>
      </c>
      <c r="N2422" s="270" t="s">
        <v>10359</v>
      </c>
      <c r="O2422" s="270">
        <v>0</v>
      </c>
      <c r="P2422" s="270" t="s">
        <v>10359</v>
      </c>
      <c r="Q2422" s="270">
        <v>0</v>
      </c>
      <c r="R2422" s="74"/>
      <c r="S2422" s="75" t="str">
        <f t="shared" si="174"/>
        <v>0000</v>
      </c>
      <c r="T2422" s="75" t="str">
        <f t="shared" si="172"/>
        <v>00000000000000000000000000000000</v>
      </c>
      <c r="V2422" s="197"/>
      <c r="W2422" s="75">
        <f t="shared" si="173"/>
        <v>0</v>
      </c>
      <c r="AE2422" s="479"/>
    </row>
    <row r="2423" spans="1:31" s="75" customFormat="1" ht="13.5" x14ac:dyDescent="0.2">
      <c r="A2423" s="211">
        <v>2420</v>
      </c>
      <c r="B2423" s="212" t="s">
        <v>6600</v>
      </c>
      <c r="C2423" s="213" t="s">
        <v>6600</v>
      </c>
      <c r="D2423" s="213" t="s">
        <v>6600</v>
      </c>
      <c r="E2423" s="213" t="s">
        <v>6600</v>
      </c>
      <c r="F2423" s="213" t="s">
        <v>6600</v>
      </c>
      <c r="G2423" s="214" t="s">
        <v>6600</v>
      </c>
      <c r="H2423" s="208" t="str">
        <f>IF(Input!F$4="GMH_OECC",J2423,IF(Input!F$4="GMH_XOEC",L2423,IF(Input!F$4="GMH_Korea",N2423,IF(Input!F$4="GMH_EU",P2423,IF(Input!F$4="Skysuper",#REF!,IF(Input!F$4="SkyII",#REF!,IF(Input!F$4="XO-8000",#REF!, "FALSE")))))))</f>
        <v>00</v>
      </c>
      <c r="I2423" s="209">
        <f>IF(Input!F$4="GMH_OECC",K2423,IF(Input!F$4="GMH_XOEC",M2423,IF(Input!F$4="GMH_Korea",O2423,IF(Input!F$4="GMH_EU",Q2423,IF(Input!F$4="Skysuper",#REF!,IF(Input!F$4="SkyII",#REF!,IF(Input!F$4="XO-8000",#REF!, "FALSE")))))))</f>
        <v>0</v>
      </c>
      <c r="J2423" s="210" t="s">
        <v>10359</v>
      </c>
      <c r="K2423" s="268">
        <v>0</v>
      </c>
      <c r="L2423" s="270" t="s">
        <v>10359</v>
      </c>
      <c r="M2423" s="270">
        <v>0</v>
      </c>
      <c r="N2423" s="270" t="s">
        <v>10359</v>
      </c>
      <c r="O2423" s="270">
        <v>0</v>
      </c>
      <c r="P2423" s="270" t="s">
        <v>10359</v>
      </c>
      <c r="Q2423" s="270">
        <v>0</v>
      </c>
      <c r="R2423" s="74"/>
      <c r="S2423" s="75" t="str">
        <f t="shared" si="174"/>
        <v>0000</v>
      </c>
      <c r="T2423" s="75" t="str">
        <f t="shared" si="172"/>
        <v>00000000000000000000000000000000</v>
      </c>
      <c r="V2423" s="197"/>
      <c r="W2423" s="75">
        <f t="shared" si="173"/>
        <v>0</v>
      </c>
      <c r="AE2423" s="479"/>
    </row>
    <row r="2424" spans="1:31" s="75" customFormat="1" ht="13.5" x14ac:dyDescent="0.2">
      <c r="A2424" s="211">
        <v>2421</v>
      </c>
      <c r="B2424" s="212" t="s">
        <v>6600</v>
      </c>
      <c r="C2424" s="213" t="s">
        <v>6600</v>
      </c>
      <c r="D2424" s="213" t="s">
        <v>6600</v>
      </c>
      <c r="E2424" s="213" t="s">
        <v>6600</v>
      </c>
      <c r="F2424" s="213" t="s">
        <v>6600</v>
      </c>
      <c r="G2424" s="214" t="s">
        <v>6600</v>
      </c>
      <c r="H2424" s="208" t="str">
        <f>IF(Input!F$4="GMH_OECC",J2424,IF(Input!F$4="GMH_XOEC",L2424,IF(Input!F$4="GMH_Korea",N2424,IF(Input!F$4="GMH_EU",P2424,IF(Input!F$4="Skysuper",#REF!,IF(Input!F$4="SkyII",#REF!,IF(Input!F$4="XO-8000",#REF!, "FALSE")))))))</f>
        <v>00</v>
      </c>
      <c r="I2424" s="209">
        <f>IF(Input!F$4="GMH_OECC",K2424,IF(Input!F$4="GMH_XOEC",M2424,IF(Input!F$4="GMH_Korea",O2424,IF(Input!F$4="GMH_EU",Q2424,IF(Input!F$4="Skysuper",#REF!,IF(Input!F$4="SkyII",#REF!,IF(Input!F$4="XO-8000",#REF!, "FALSE")))))))</f>
        <v>0</v>
      </c>
      <c r="J2424" s="210" t="s">
        <v>10359</v>
      </c>
      <c r="K2424" s="268">
        <v>0</v>
      </c>
      <c r="L2424" s="270" t="s">
        <v>10359</v>
      </c>
      <c r="M2424" s="270">
        <v>0</v>
      </c>
      <c r="N2424" s="270" t="s">
        <v>10359</v>
      </c>
      <c r="O2424" s="270">
        <v>0</v>
      </c>
      <c r="P2424" s="270" t="s">
        <v>10359</v>
      </c>
      <c r="Q2424" s="270">
        <v>0</v>
      </c>
      <c r="R2424" s="74"/>
      <c r="S2424" s="75" t="str">
        <f t="shared" si="174"/>
        <v>0000</v>
      </c>
      <c r="T2424" s="75" t="str">
        <f t="shared" si="172"/>
        <v>00000000000000000000000000000000</v>
      </c>
      <c r="V2424" s="197"/>
      <c r="W2424" s="75">
        <f t="shared" si="173"/>
        <v>0</v>
      </c>
      <c r="AE2424" s="479"/>
    </row>
    <row r="2425" spans="1:31" s="75" customFormat="1" ht="13.5" x14ac:dyDescent="0.2">
      <c r="A2425" s="211">
        <v>2422</v>
      </c>
      <c r="B2425" s="212" t="s">
        <v>6600</v>
      </c>
      <c r="C2425" s="213" t="s">
        <v>6600</v>
      </c>
      <c r="D2425" s="213" t="s">
        <v>6600</v>
      </c>
      <c r="E2425" s="213" t="s">
        <v>6600</v>
      </c>
      <c r="F2425" s="213" t="s">
        <v>6600</v>
      </c>
      <c r="G2425" s="214" t="s">
        <v>6600</v>
      </c>
      <c r="H2425" s="208" t="str">
        <f>IF(Input!F$4="GMH_OECC",J2425,IF(Input!F$4="GMH_XOEC",L2425,IF(Input!F$4="GMH_Korea",N2425,IF(Input!F$4="GMH_EU",P2425,IF(Input!F$4="Skysuper",#REF!,IF(Input!F$4="SkyII",#REF!,IF(Input!F$4="XO-8000",#REF!, "FALSE")))))))</f>
        <v>00</v>
      </c>
      <c r="I2425" s="209">
        <f>IF(Input!F$4="GMH_OECC",K2425,IF(Input!F$4="GMH_XOEC",M2425,IF(Input!F$4="GMH_Korea",O2425,IF(Input!F$4="GMH_EU",Q2425,IF(Input!F$4="Skysuper",#REF!,IF(Input!F$4="SkyII",#REF!,IF(Input!F$4="XO-8000",#REF!, "FALSE")))))))</f>
        <v>0</v>
      </c>
      <c r="J2425" s="210" t="s">
        <v>10359</v>
      </c>
      <c r="K2425" s="268">
        <v>0</v>
      </c>
      <c r="L2425" s="270" t="s">
        <v>10359</v>
      </c>
      <c r="M2425" s="270">
        <v>0</v>
      </c>
      <c r="N2425" s="270" t="s">
        <v>10359</v>
      </c>
      <c r="O2425" s="270">
        <v>0</v>
      </c>
      <c r="P2425" s="270" t="s">
        <v>10359</v>
      </c>
      <c r="Q2425" s="270">
        <v>0</v>
      </c>
      <c r="R2425" s="74"/>
      <c r="S2425" s="75" t="str">
        <f t="shared" si="174"/>
        <v>0000</v>
      </c>
      <c r="T2425" s="75" t="str">
        <f t="shared" si="172"/>
        <v>00000000000000000000000000000000</v>
      </c>
      <c r="V2425" s="197"/>
      <c r="W2425" s="75">
        <f t="shared" si="173"/>
        <v>0</v>
      </c>
      <c r="AE2425" s="479"/>
    </row>
    <row r="2426" spans="1:31" s="75" customFormat="1" ht="13.5" x14ac:dyDescent="0.2">
      <c r="A2426" s="211">
        <v>2423</v>
      </c>
      <c r="B2426" s="212" t="s">
        <v>6600</v>
      </c>
      <c r="C2426" s="213" t="s">
        <v>6600</v>
      </c>
      <c r="D2426" s="213" t="s">
        <v>6600</v>
      </c>
      <c r="E2426" s="213" t="s">
        <v>6600</v>
      </c>
      <c r="F2426" s="213" t="s">
        <v>6600</v>
      </c>
      <c r="G2426" s="214" t="s">
        <v>6600</v>
      </c>
      <c r="H2426" s="208" t="str">
        <f>IF(Input!F$4="GMH_OECC",J2426,IF(Input!F$4="GMH_XOEC",L2426,IF(Input!F$4="GMH_Korea",N2426,IF(Input!F$4="GMH_EU",P2426,IF(Input!F$4="Skysuper",#REF!,IF(Input!F$4="SkyII",#REF!,IF(Input!F$4="XO-8000",#REF!, "FALSE")))))))</f>
        <v>00</v>
      </c>
      <c r="I2426" s="209">
        <f>IF(Input!F$4="GMH_OECC",K2426,IF(Input!F$4="GMH_XOEC",M2426,IF(Input!F$4="GMH_Korea",O2426,IF(Input!F$4="GMH_EU",Q2426,IF(Input!F$4="Skysuper",#REF!,IF(Input!F$4="SkyII",#REF!,IF(Input!F$4="XO-8000",#REF!, "FALSE")))))))</f>
        <v>0</v>
      </c>
      <c r="J2426" s="210" t="s">
        <v>10359</v>
      </c>
      <c r="K2426" s="268">
        <v>0</v>
      </c>
      <c r="L2426" s="270" t="s">
        <v>10359</v>
      </c>
      <c r="M2426" s="270">
        <v>0</v>
      </c>
      <c r="N2426" s="270" t="s">
        <v>10359</v>
      </c>
      <c r="O2426" s="270">
        <v>0</v>
      </c>
      <c r="P2426" s="270" t="s">
        <v>10359</v>
      </c>
      <c r="Q2426" s="270">
        <v>0</v>
      </c>
      <c r="R2426" s="74"/>
      <c r="S2426" s="75" t="str">
        <f t="shared" si="174"/>
        <v>0000</v>
      </c>
      <c r="T2426" s="75" t="str">
        <f t="shared" si="172"/>
        <v>00000000000000000000000000000000</v>
      </c>
      <c r="V2426" s="197"/>
      <c r="W2426" s="75">
        <f t="shared" si="173"/>
        <v>0</v>
      </c>
      <c r="AE2426" s="479"/>
    </row>
    <row r="2427" spans="1:31" s="75" customFormat="1" ht="13.5" x14ac:dyDescent="0.2">
      <c r="A2427" s="211">
        <v>2424</v>
      </c>
      <c r="B2427" s="212" t="s">
        <v>6600</v>
      </c>
      <c r="C2427" s="213" t="s">
        <v>6600</v>
      </c>
      <c r="D2427" s="213" t="s">
        <v>6600</v>
      </c>
      <c r="E2427" s="213" t="s">
        <v>6600</v>
      </c>
      <c r="F2427" s="213" t="s">
        <v>6600</v>
      </c>
      <c r="G2427" s="214" t="s">
        <v>6600</v>
      </c>
      <c r="H2427" s="208" t="str">
        <f>IF(Input!F$4="GMH_OECC",J2427,IF(Input!F$4="GMH_XOEC",L2427,IF(Input!F$4="GMH_Korea",N2427,IF(Input!F$4="GMH_EU",P2427,IF(Input!F$4="Skysuper",#REF!,IF(Input!F$4="SkyII",#REF!,IF(Input!F$4="XO-8000",#REF!, "FALSE")))))))</f>
        <v>00</v>
      </c>
      <c r="I2427" s="209">
        <f>IF(Input!F$4="GMH_OECC",K2427,IF(Input!F$4="GMH_XOEC",M2427,IF(Input!F$4="GMH_Korea",O2427,IF(Input!F$4="GMH_EU",Q2427,IF(Input!F$4="Skysuper",#REF!,IF(Input!F$4="SkyII",#REF!,IF(Input!F$4="XO-8000",#REF!, "FALSE")))))))</f>
        <v>0</v>
      </c>
      <c r="J2427" s="210" t="s">
        <v>10359</v>
      </c>
      <c r="K2427" s="268">
        <v>0</v>
      </c>
      <c r="L2427" s="270" t="s">
        <v>10359</v>
      </c>
      <c r="M2427" s="270">
        <v>0</v>
      </c>
      <c r="N2427" s="270" t="s">
        <v>10359</v>
      </c>
      <c r="O2427" s="270">
        <v>0</v>
      </c>
      <c r="P2427" s="270" t="s">
        <v>10359</v>
      </c>
      <c r="Q2427" s="270">
        <v>0</v>
      </c>
      <c r="R2427" s="74"/>
      <c r="S2427" s="75" t="str">
        <f t="shared" si="174"/>
        <v>0000</v>
      </c>
      <c r="T2427" s="75" t="str">
        <f t="shared" si="172"/>
        <v>00000000000000000000000000000000</v>
      </c>
      <c r="V2427" s="197"/>
      <c r="W2427" s="75">
        <f t="shared" si="173"/>
        <v>0</v>
      </c>
      <c r="AE2427" s="479"/>
    </row>
    <row r="2428" spans="1:31" s="75" customFormat="1" ht="13.5" x14ac:dyDescent="0.2">
      <c r="A2428" s="211">
        <v>2425</v>
      </c>
      <c r="B2428" s="212" t="s">
        <v>6600</v>
      </c>
      <c r="C2428" s="213" t="s">
        <v>6600</v>
      </c>
      <c r="D2428" s="213" t="s">
        <v>6600</v>
      </c>
      <c r="E2428" s="213" t="s">
        <v>6600</v>
      </c>
      <c r="F2428" s="213" t="s">
        <v>6600</v>
      </c>
      <c r="G2428" s="214" t="s">
        <v>6600</v>
      </c>
      <c r="H2428" s="208" t="str">
        <f>IF(Input!F$4="GMH_OECC",J2428,IF(Input!F$4="GMH_XOEC",L2428,IF(Input!F$4="GMH_Korea",N2428,IF(Input!F$4="GMH_EU",P2428,IF(Input!F$4="Skysuper",#REF!,IF(Input!F$4="SkyII",#REF!,IF(Input!F$4="XO-8000",#REF!, "FALSE")))))))</f>
        <v>00</v>
      </c>
      <c r="I2428" s="209">
        <f>IF(Input!F$4="GMH_OECC",K2428,IF(Input!F$4="GMH_XOEC",M2428,IF(Input!F$4="GMH_Korea",O2428,IF(Input!F$4="GMH_EU",Q2428,IF(Input!F$4="Skysuper",#REF!,IF(Input!F$4="SkyII",#REF!,IF(Input!F$4="XO-8000",#REF!, "FALSE")))))))</f>
        <v>0</v>
      </c>
      <c r="J2428" s="210" t="s">
        <v>10359</v>
      </c>
      <c r="K2428" s="268">
        <v>0</v>
      </c>
      <c r="L2428" s="270" t="s">
        <v>10359</v>
      </c>
      <c r="M2428" s="270">
        <v>0</v>
      </c>
      <c r="N2428" s="270" t="s">
        <v>10359</v>
      </c>
      <c r="O2428" s="270">
        <v>0</v>
      </c>
      <c r="P2428" s="270" t="s">
        <v>10359</v>
      </c>
      <c r="Q2428" s="270">
        <v>0</v>
      </c>
      <c r="R2428" s="74"/>
      <c r="S2428" s="75" t="str">
        <f t="shared" si="174"/>
        <v>0000</v>
      </c>
      <c r="T2428" s="75" t="str">
        <f t="shared" si="172"/>
        <v>00000000000000000000000000000000</v>
      </c>
      <c r="V2428" s="197"/>
      <c r="W2428" s="75">
        <f t="shared" si="173"/>
        <v>0</v>
      </c>
      <c r="AE2428" s="479"/>
    </row>
    <row r="2429" spans="1:31" s="75" customFormat="1" ht="13.5" x14ac:dyDescent="0.2">
      <c r="A2429" s="211">
        <v>2426</v>
      </c>
      <c r="B2429" s="212" t="s">
        <v>6600</v>
      </c>
      <c r="C2429" s="213" t="s">
        <v>6600</v>
      </c>
      <c r="D2429" s="213" t="s">
        <v>6600</v>
      </c>
      <c r="E2429" s="213" t="s">
        <v>6600</v>
      </c>
      <c r="F2429" s="213" t="s">
        <v>6600</v>
      </c>
      <c r="G2429" s="214" t="s">
        <v>6600</v>
      </c>
      <c r="H2429" s="208" t="str">
        <f>IF(Input!F$4="GMH_OECC",J2429,IF(Input!F$4="GMH_XOEC",L2429,IF(Input!F$4="GMH_Korea",N2429,IF(Input!F$4="GMH_EU",P2429,IF(Input!F$4="Skysuper",#REF!,IF(Input!F$4="SkyII",#REF!,IF(Input!F$4="XO-8000",#REF!, "FALSE")))))))</f>
        <v>00</v>
      </c>
      <c r="I2429" s="209">
        <f>IF(Input!F$4="GMH_OECC",K2429,IF(Input!F$4="GMH_XOEC",M2429,IF(Input!F$4="GMH_Korea",O2429,IF(Input!F$4="GMH_EU",Q2429,IF(Input!F$4="Skysuper",#REF!,IF(Input!F$4="SkyII",#REF!,IF(Input!F$4="XO-8000",#REF!, "FALSE")))))))</f>
        <v>0</v>
      </c>
      <c r="J2429" s="210" t="s">
        <v>10359</v>
      </c>
      <c r="K2429" s="268">
        <v>0</v>
      </c>
      <c r="L2429" s="270" t="s">
        <v>10359</v>
      </c>
      <c r="M2429" s="270">
        <v>0</v>
      </c>
      <c r="N2429" s="270" t="s">
        <v>10359</v>
      </c>
      <c r="O2429" s="270">
        <v>0</v>
      </c>
      <c r="P2429" s="270" t="s">
        <v>10359</v>
      </c>
      <c r="Q2429" s="270">
        <v>0</v>
      </c>
      <c r="R2429" s="74"/>
      <c r="S2429" s="75" t="str">
        <f t="shared" si="174"/>
        <v>0000</v>
      </c>
      <c r="T2429" s="75" t="str">
        <f t="shared" si="172"/>
        <v>00000000000000000000000000000000</v>
      </c>
      <c r="V2429" s="197"/>
      <c r="W2429" s="75">
        <f t="shared" si="173"/>
        <v>0</v>
      </c>
      <c r="AE2429" s="479"/>
    </row>
    <row r="2430" spans="1:31" s="75" customFormat="1" ht="13.5" x14ac:dyDescent="0.2">
      <c r="A2430" s="211">
        <v>2427</v>
      </c>
      <c r="B2430" s="212" t="s">
        <v>6600</v>
      </c>
      <c r="C2430" s="213" t="s">
        <v>6600</v>
      </c>
      <c r="D2430" s="213" t="s">
        <v>6600</v>
      </c>
      <c r="E2430" s="213" t="s">
        <v>6600</v>
      </c>
      <c r="F2430" s="213" t="s">
        <v>6600</v>
      </c>
      <c r="G2430" s="214" t="s">
        <v>6600</v>
      </c>
      <c r="H2430" s="208" t="str">
        <f>IF(Input!F$4="GMH_OECC",J2430,IF(Input!F$4="GMH_XOEC",L2430,IF(Input!F$4="GMH_Korea",N2430,IF(Input!F$4="GMH_EU",P2430,IF(Input!F$4="Skysuper",#REF!,IF(Input!F$4="SkyII",#REF!,IF(Input!F$4="XO-8000",#REF!, "FALSE")))))))</f>
        <v>00</v>
      </c>
      <c r="I2430" s="209">
        <f>IF(Input!F$4="GMH_OECC",K2430,IF(Input!F$4="GMH_XOEC",M2430,IF(Input!F$4="GMH_Korea",O2430,IF(Input!F$4="GMH_EU",Q2430,IF(Input!F$4="Skysuper",#REF!,IF(Input!F$4="SkyII",#REF!,IF(Input!F$4="XO-8000",#REF!, "FALSE")))))))</f>
        <v>0</v>
      </c>
      <c r="J2430" s="210" t="s">
        <v>10359</v>
      </c>
      <c r="K2430" s="268">
        <v>0</v>
      </c>
      <c r="L2430" s="270" t="s">
        <v>10359</v>
      </c>
      <c r="M2430" s="270">
        <v>0</v>
      </c>
      <c r="N2430" s="270" t="s">
        <v>10359</v>
      </c>
      <c r="O2430" s="270">
        <v>0</v>
      </c>
      <c r="P2430" s="270" t="s">
        <v>10359</v>
      </c>
      <c r="Q2430" s="270">
        <v>0</v>
      </c>
      <c r="R2430" s="74"/>
      <c r="S2430" s="75" t="str">
        <f t="shared" si="174"/>
        <v>0000</v>
      </c>
      <c r="T2430" s="75" t="str">
        <f t="shared" si="172"/>
        <v>00000000000000000000000000000000</v>
      </c>
      <c r="V2430" s="197"/>
      <c r="W2430" s="75">
        <f t="shared" si="173"/>
        <v>0</v>
      </c>
      <c r="AE2430" s="479"/>
    </row>
    <row r="2431" spans="1:31" s="75" customFormat="1" ht="13.5" x14ac:dyDescent="0.2">
      <c r="A2431" s="211">
        <v>2428</v>
      </c>
      <c r="B2431" s="212" t="s">
        <v>6600</v>
      </c>
      <c r="C2431" s="213" t="s">
        <v>6600</v>
      </c>
      <c r="D2431" s="213" t="s">
        <v>6600</v>
      </c>
      <c r="E2431" s="213" t="s">
        <v>6600</v>
      </c>
      <c r="F2431" s="213" t="s">
        <v>6600</v>
      </c>
      <c r="G2431" s="214" t="s">
        <v>6600</v>
      </c>
      <c r="H2431" s="208" t="str">
        <f>IF(Input!F$4="GMH_OECC",J2431,IF(Input!F$4="GMH_XOEC",L2431,IF(Input!F$4="GMH_Korea",N2431,IF(Input!F$4="GMH_EU",P2431,IF(Input!F$4="Skysuper",#REF!,IF(Input!F$4="SkyII",#REF!,IF(Input!F$4="XO-8000",#REF!, "FALSE")))))))</f>
        <v>00</v>
      </c>
      <c r="I2431" s="209">
        <f>IF(Input!F$4="GMH_OECC",K2431,IF(Input!F$4="GMH_XOEC",M2431,IF(Input!F$4="GMH_Korea",O2431,IF(Input!F$4="GMH_EU",Q2431,IF(Input!F$4="Skysuper",#REF!,IF(Input!F$4="SkyII",#REF!,IF(Input!F$4="XO-8000",#REF!, "FALSE")))))))</f>
        <v>0</v>
      </c>
      <c r="J2431" s="210" t="s">
        <v>10359</v>
      </c>
      <c r="K2431" s="268">
        <v>0</v>
      </c>
      <c r="L2431" s="270" t="s">
        <v>10359</v>
      </c>
      <c r="M2431" s="270">
        <v>0</v>
      </c>
      <c r="N2431" s="270" t="s">
        <v>10359</v>
      </c>
      <c r="O2431" s="270">
        <v>0</v>
      </c>
      <c r="P2431" s="270" t="s">
        <v>10359</v>
      </c>
      <c r="Q2431" s="270">
        <v>0</v>
      </c>
      <c r="R2431" s="74"/>
      <c r="S2431" s="75" t="str">
        <f t="shared" si="174"/>
        <v>0000</v>
      </c>
      <c r="T2431" s="75" t="str">
        <f t="shared" si="172"/>
        <v>00000000000000000000000000000000</v>
      </c>
      <c r="V2431" s="197"/>
      <c r="W2431" s="75">
        <f t="shared" si="173"/>
        <v>0</v>
      </c>
      <c r="AE2431" s="479"/>
    </row>
    <row r="2432" spans="1:31" s="75" customFormat="1" ht="13.5" x14ac:dyDescent="0.2">
      <c r="A2432" s="211">
        <v>2429</v>
      </c>
      <c r="B2432" s="212" t="s">
        <v>6600</v>
      </c>
      <c r="C2432" s="213" t="s">
        <v>6600</v>
      </c>
      <c r="D2432" s="213" t="s">
        <v>6600</v>
      </c>
      <c r="E2432" s="213" t="s">
        <v>6600</v>
      </c>
      <c r="F2432" s="213" t="s">
        <v>6600</v>
      </c>
      <c r="G2432" s="214" t="s">
        <v>6600</v>
      </c>
      <c r="H2432" s="208" t="str">
        <f>IF(Input!F$4="GMH_OECC",J2432,IF(Input!F$4="GMH_XOEC",L2432,IF(Input!F$4="GMH_Korea",N2432,IF(Input!F$4="GMH_EU",P2432,IF(Input!F$4="Skysuper",#REF!,IF(Input!F$4="SkyII",#REF!,IF(Input!F$4="XO-8000",#REF!, "FALSE")))))))</f>
        <v>00</v>
      </c>
      <c r="I2432" s="209">
        <f>IF(Input!F$4="GMH_OECC",K2432,IF(Input!F$4="GMH_XOEC",M2432,IF(Input!F$4="GMH_Korea",O2432,IF(Input!F$4="GMH_EU",Q2432,IF(Input!F$4="Skysuper",#REF!,IF(Input!F$4="SkyII",#REF!,IF(Input!F$4="XO-8000",#REF!, "FALSE")))))))</f>
        <v>0</v>
      </c>
      <c r="J2432" s="210" t="s">
        <v>10359</v>
      </c>
      <c r="K2432" s="268">
        <v>0</v>
      </c>
      <c r="L2432" s="270" t="s">
        <v>10359</v>
      </c>
      <c r="M2432" s="270">
        <v>0</v>
      </c>
      <c r="N2432" s="270" t="s">
        <v>10359</v>
      </c>
      <c r="O2432" s="270">
        <v>0</v>
      </c>
      <c r="P2432" s="270" t="s">
        <v>10359</v>
      </c>
      <c r="Q2432" s="270">
        <v>0</v>
      </c>
      <c r="R2432" s="74"/>
      <c r="S2432" s="75" t="str">
        <f t="shared" si="174"/>
        <v>0000</v>
      </c>
      <c r="T2432" s="75" t="str">
        <f t="shared" si="172"/>
        <v>00000000000000000000000000000000</v>
      </c>
      <c r="V2432" s="197"/>
      <c r="W2432" s="75">
        <f t="shared" si="173"/>
        <v>0</v>
      </c>
      <c r="AE2432" s="479"/>
    </row>
    <row r="2433" spans="1:31" s="75" customFormat="1" ht="13.5" x14ac:dyDescent="0.2">
      <c r="A2433" s="211">
        <v>2430</v>
      </c>
      <c r="B2433" s="212" t="s">
        <v>6600</v>
      </c>
      <c r="C2433" s="213" t="s">
        <v>6600</v>
      </c>
      <c r="D2433" s="213" t="s">
        <v>6600</v>
      </c>
      <c r="E2433" s="213" t="s">
        <v>6600</v>
      </c>
      <c r="F2433" s="213" t="s">
        <v>6600</v>
      </c>
      <c r="G2433" s="214" t="s">
        <v>6600</v>
      </c>
      <c r="H2433" s="208" t="str">
        <f>IF(Input!F$4="GMH_OECC",J2433,IF(Input!F$4="GMH_XOEC",L2433,IF(Input!F$4="GMH_Korea",N2433,IF(Input!F$4="GMH_EU",P2433,IF(Input!F$4="Skysuper",#REF!,IF(Input!F$4="SkyII",#REF!,IF(Input!F$4="XO-8000",#REF!, "FALSE")))))))</f>
        <v>00</v>
      </c>
      <c r="I2433" s="209">
        <f>IF(Input!F$4="GMH_OECC",K2433,IF(Input!F$4="GMH_XOEC",M2433,IF(Input!F$4="GMH_Korea",O2433,IF(Input!F$4="GMH_EU",Q2433,IF(Input!F$4="Skysuper",#REF!,IF(Input!F$4="SkyII",#REF!,IF(Input!F$4="XO-8000",#REF!, "FALSE")))))))</f>
        <v>0</v>
      </c>
      <c r="J2433" s="210" t="s">
        <v>10359</v>
      </c>
      <c r="K2433" s="268">
        <v>0</v>
      </c>
      <c r="L2433" s="270" t="s">
        <v>10359</v>
      </c>
      <c r="M2433" s="270">
        <v>0</v>
      </c>
      <c r="N2433" s="270" t="s">
        <v>10359</v>
      </c>
      <c r="O2433" s="270">
        <v>0</v>
      </c>
      <c r="P2433" s="270" t="s">
        <v>10359</v>
      </c>
      <c r="Q2433" s="270">
        <v>0</v>
      </c>
      <c r="R2433" s="74"/>
      <c r="S2433" s="75" t="str">
        <f t="shared" si="174"/>
        <v>0000</v>
      </c>
      <c r="T2433" s="75" t="str">
        <f t="shared" si="172"/>
        <v>00000000000000000000000000000000</v>
      </c>
      <c r="V2433" s="197"/>
      <c r="W2433" s="75">
        <f t="shared" si="173"/>
        <v>0</v>
      </c>
      <c r="AE2433" s="479"/>
    </row>
    <row r="2434" spans="1:31" s="75" customFormat="1" ht="13.5" x14ac:dyDescent="0.2">
      <c r="A2434" s="211">
        <v>2431</v>
      </c>
      <c r="B2434" s="212" t="s">
        <v>6600</v>
      </c>
      <c r="C2434" s="213" t="s">
        <v>6600</v>
      </c>
      <c r="D2434" s="213" t="s">
        <v>6600</v>
      </c>
      <c r="E2434" s="213" t="s">
        <v>6600</v>
      </c>
      <c r="F2434" s="213" t="s">
        <v>6600</v>
      </c>
      <c r="G2434" s="214" t="s">
        <v>6600</v>
      </c>
      <c r="H2434" s="208" t="str">
        <f>IF(Input!F$4="GMH_OECC",J2434,IF(Input!F$4="GMH_XOEC",L2434,IF(Input!F$4="GMH_Korea",N2434,IF(Input!F$4="GMH_EU",P2434,IF(Input!F$4="Skysuper",#REF!,IF(Input!F$4="SkyII",#REF!,IF(Input!F$4="XO-8000",#REF!, "FALSE")))))))</f>
        <v>00</v>
      </c>
      <c r="I2434" s="209">
        <f>IF(Input!F$4="GMH_OECC",K2434,IF(Input!F$4="GMH_XOEC",M2434,IF(Input!F$4="GMH_Korea",O2434,IF(Input!F$4="GMH_EU",Q2434,IF(Input!F$4="Skysuper",#REF!,IF(Input!F$4="SkyII",#REF!,IF(Input!F$4="XO-8000",#REF!, "FALSE")))))))</f>
        <v>0</v>
      </c>
      <c r="J2434" s="210" t="s">
        <v>10359</v>
      </c>
      <c r="K2434" s="268">
        <v>0</v>
      </c>
      <c r="L2434" s="270" t="s">
        <v>10359</v>
      </c>
      <c r="M2434" s="270">
        <v>0</v>
      </c>
      <c r="N2434" s="270" t="s">
        <v>10359</v>
      </c>
      <c r="O2434" s="270">
        <v>0</v>
      </c>
      <c r="P2434" s="270" t="s">
        <v>10359</v>
      </c>
      <c r="Q2434" s="270">
        <v>0</v>
      </c>
      <c r="R2434" s="74"/>
      <c r="S2434" s="75" t="str">
        <f t="shared" si="174"/>
        <v>0000</v>
      </c>
      <c r="T2434" s="75" t="str">
        <f t="shared" si="172"/>
        <v>00000000000000000000000000000000</v>
      </c>
      <c r="V2434" s="197"/>
      <c r="W2434" s="75">
        <f t="shared" si="173"/>
        <v>0</v>
      </c>
      <c r="AE2434" s="479"/>
    </row>
    <row r="2435" spans="1:31" s="75" customFormat="1" ht="13.5" x14ac:dyDescent="0.2">
      <c r="A2435" s="211">
        <v>2432</v>
      </c>
      <c r="B2435" s="212" t="s">
        <v>6600</v>
      </c>
      <c r="C2435" s="213" t="s">
        <v>6600</v>
      </c>
      <c r="D2435" s="213" t="s">
        <v>6600</v>
      </c>
      <c r="E2435" s="213" t="s">
        <v>6600</v>
      </c>
      <c r="F2435" s="213" t="s">
        <v>6600</v>
      </c>
      <c r="G2435" s="214" t="s">
        <v>6600</v>
      </c>
      <c r="H2435" s="208" t="str">
        <f>IF(Input!F$4="GMH_OECC",J2435,IF(Input!F$4="GMH_XOEC",L2435,IF(Input!F$4="GMH_Korea",N2435,IF(Input!F$4="GMH_EU",P2435,IF(Input!F$4="Skysuper",#REF!,IF(Input!F$4="SkyII",#REF!,IF(Input!F$4="XO-8000",#REF!, "FALSE")))))))</f>
        <v>00</v>
      </c>
      <c r="I2435" s="209">
        <f>IF(Input!F$4="GMH_OECC",K2435,IF(Input!F$4="GMH_XOEC",M2435,IF(Input!F$4="GMH_Korea",O2435,IF(Input!F$4="GMH_EU",Q2435,IF(Input!F$4="Skysuper",#REF!,IF(Input!F$4="SkyII",#REF!,IF(Input!F$4="XO-8000",#REF!, "FALSE")))))))</f>
        <v>0</v>
      </c>
      <c r="J2435" s="210" t="s">
        <v>10359</v>
      </c>
      <c r="K2435" s="268">
        <v>0</v>
      </c>
      <c r="L2435" s="270" t="s">
        <v>10359</v>
      </c>
      <c r="M2435" s="270">
        <v>0</v>
      </c>
      <c r="N2435" s="270" t="s">
        <v>10359</v>
      </c>
      <c r="O2435" s="270">
        <v>0</v>
      </c>
      <c r="P2435" s="270" t="s">
        <v>10359</v>
      </c>
      <c r="Q2435" s="270">
        <v>0</v>
      </c>
      <c r="R2435" s="74"/>
      <c r="S2435" s="75" t="str">
        <f t="shared" si="174"/>
        <v>0000</v>
      </c>
      <c r="T2435" s="75" t="str">
        <f t="shared" si="172"/>
        <v>00000000000000000000000000000000</v>
      </c>
      <c r="V2435" s="197"/>
      <c r="W2435" s="75">
        <f t="shared" si="173"/>
        <v>0</v>
      </c>
      <c r="AE2435" s="479"/>
    </row>
    <row r="2436" spans="1:31" s="75" customFormat="1" ht="13.5" x14ac:dyDescent="0.2">
      <c r="A2436" s="211">
        <v>2433</v>
      </c>
      <c r="B2436" s="212" t="s">
        <v>6600</v>
      </c>
      <c r="C2436" s="213" t="s">
        <v>6600</v>
      </c>
      <c r="D2436" s="213" t="s">
        <v>6600</v>
      </c>
      <c r="E2436" s="213" t="s">
        <v>6600</v>
      </c>
      <c r="F2436" s="213" t="s">
        <v>6600</v>
      </c>
      <c r="G2436" s="214" t="s">
        <v>6600</v>
      </c>
      <c r="H2436" s="208" t="str">
        <f>IF(Input!F$4="GMH_OECC",J2436,IF(Input!F$4="GMH_XOEC",L2436,IF(Input!F$4="GMH_Korea",N2436,IF(Input!F$4="GMH_EU",P2436,IF(Input!F$4="Skysuper",#REF!,IF(Input!F$4="SkyII",#REF!,IF(Input!F$4="XO-8000",#REF!, "FALSE")))))))</f>
        <v>00</v>
      </c>
      <c r="I2436" s="209">
        <f>IF(Input!F$4="GMH_OECC",K2436,IF(Input!F$4="GMH_XOEC",M2436,IF(Input!F$4="GMH_Korea",O2436,IF(Input!F$4="GMH_EU",Q2436,IF(Input!F$4="Skysuper",#REF!,IF(Input!F$4="SkyII",#REF!,IF(Input!F$4="XO-8000",#REF!, "FALSE")))))))</f>
        <v>0</v>
      </c>
      <c r="J2436" s="210" t="s">
        <v>10359</v>
      </c>
      <c r="K2436" s="268">
        <v>0</v>
      </c>
      <c r="L2436" s="270" t="s">
        <v>10359</v>
      </c>
      <c r="M2436" s="270">
        <v>0</v>
      </c>
      <c r="N2436" s="270" t="s">
        <v>10359</v>
      </c>
      <c r="O2436" s="270">
        <v>0</v>
      </c>
      <c r="P2436" s="270" t="s">
        <v>10359</v>
      </c>
      <c r="Q2436" s="270">
        <v>0</v>
      </c>
      <c r="R2436" s="74"/>
      <c r="S2436" s="75" t="str">
        <f t="shared" si="174"/>
        <v>0000</v>
      </c>
      <c r="T2436" s="75" t="str">
        <f t="shared" ref="T2436:T2499" si="175">CONCATENATE(S2436,S2437,S2438,S2439,S2440,S2441,S2442,S2443)</f>
        <v>00000000000000000000000000000000</v>
      </c>
      <c r="V2436" s="197"/>
      <c r="W2436" s="75">
        <f t="shared" si="173"/>
        <v>0</v>
      </c>
      <c r="AE2436" s="479"/>
    </row>
    <row r="2437" spans="1:31" s="75" customFormat="1" ht="13.5" x14ac:dyDescent="0.2">
      <c r="A2437" s="211">
        <v>2434</v>
      </c>
      <c r="B2437" s="212" t="s">
        <v>6600</v>
      </c>
      <c r="C2437" s="213" t="s">
        <v>6600</v>
      </c>
      <c r="D2437" s="213" t="s">
        <v>6600</v>
      </c>
      <c r="E2437" s="213" t="s">
        <v>6600</v>
      </c>
      <c r="F2437" s="213" t="s">
        <v>6600</v>
      </c>
      <c r="G2437" s="214" t="s">
        <v>6600</v>
      </c>
      <c r="H2437" s="208" t="str">
        <f>IF(Input!F$4="GMH_OECC",J2437,IF(Input!F$4="GMH_XOEC",L2437,IF(Input!F$4="GMH_Korea",N2437,IF(Input!F$4="GMH_EU",P2437,IF(Input!F$4="Skysuper",#REF!,IF(Input!F$4="SkyII",#REF!,IF(Input!F$4="XO-8000",#REF!, "FALSE")))))))</f>
        <v>00</v>
      </c>
      <c r="I2437" s="209">
        <f>IF(Input!F$4="GMH_OECC",K2437,IF(Input!F$4="GMH_XOEC",M2437,IF(Input!F$4="GMH_Korea",O2437,IF(Input!F$4="GMH_EU",Q2437,IF(Input!F$4="Skysuper",#REF!,IF(Input!F$4="SkyII",#REF!,IF(Input!F$4="XO-8000",#REF!, "FALSE")))))))</f>
        <v>0</v>
      </c>
      <c r="J2437" s="210" t="s">
        <v>10359</v>
      </c>
      <c r="K2437" s="268">
        <v>0</v>
      </c>
      <c r="L2437" s="270" t="s">
        <v>10359</v>
      </c>
      <c r="M2437" s="270">
        <v>0</v>
      </c>
      <c r="N2437" s="270" t="s">
        <v>10359</v>
      </c>
      <c r="O2437" s="270">
        <v>0</v>
      </c>
      <c r="P2437" s="270" t="s">
        <v>10359</v>
      </c>
      <c r="Q2437" s="270">
        <v>0</v>
      </c>
      <c r="R2437" s="74"/>
      <c r="S2437" s="75" t="str">
        <f t="shared" si="174"/>
        <v>0000</v>
      </c>
      <c r="T2437" s="75" t="str">
        <f t="shared" si="175"/>
        <v>00000000000000000000000000000000</v>
      </c>
      <c r="V2437" s="197"/>
      <c r="W2437" s="75">
        <f t="shared" si="173"/>
        <v>0</v>
      </c>
      <c r="AE2437" s="479"/>
    </row>
    <row r="2438" spans="1:31" s="75" customFormat="1" ht="13.5" x14ac:dyDescent="0.2">
      <c r="A2438" s="211">
        <v>2435</v>
      </c>
      <c r="B2438" s="212" t="s">
        <v>6600</v>
      </c>
      <c r="C2438" s="213" t="s">
        <v>6600</v>
      </c>
      <c r="D2438" s="213" t="s">
        <v>6600</v>
      </c>
      <c r="E2438" s="213" t="s">
        <v>6600</v>
      </c>
      <c r="F2438" s="213" t="s">
        <v>6600</v>
      </c>
      <c r="G2438" s="214" t="s">
        <v>6600</v>
      </c>
      <c r="H2438" s="208" t="str">
        <f>IF(Input!F$4="GMH_OECC",J2438,IF(Input!F$4="GMH_XOEC",L2438,IF(Input!F$4="GMH_Korea",N2438,IF(Input!F$4="GMH_EU",P2438,IF(Input!F$4="Skysuper",#REF!,IF(Input!F$4="SkyII",#REF!,IF(Input!F$4="XO-8000",#REF!, "FALSE")))))))</f>
        <v>00</v>
      </c>
      <c r="I2438" s="209">
        <f>IF(Input!F$4="GMH_OECC",K2438,IF(Input!F$4="GMH_XOEC",M2438,IF(Input!F$4="GMH_Korea",O2438,IF(Input!F$4="GMH_EU",Q2438,IF(Input!F$4="Skysuper",#REF!,IF(Input!F$4="SkyII",#REF!,IF(Input!F$4="XO-8000",#REF!, "FALSE")))))))</f>
        <v>0</v>
      </c>
      <c r="J2438" s="210" t="s">
        <v>10359</v>
      </c>
      <c r="K2438" s="268">
        <v>0</v>
      </c>
      <c r="L2438" s="270" t="s">
        <v>10359</v>
      </c>
      <c r="M2438" s="270">
        <v>0</v>
      </c>
      <c r="N2438" s="270" t="s">
        <v>10359</v>
      </c>
      <c r="O2438" s="270">
        <v>0</v>
      </c>
      <c r="P2438" s="270" t="s">
        <v>10359</v>
      </c>
      <c r="Q2438" s="270">
        <v>0</v>
      </c>
      <c r="R2438" s="74"/>
      <c r="S2438" s="75" t="str">
        <f t="shared" si="174"/>
        <v>0000</v>
      </c>
      <c r="T2438" s="75" t="str">
        <f t="shared" si="175"/>
        <v>00000000000000000000000000000000</v>
      </c>
      <c r="V2438" s="197"/>
      <c r="W2438" s="75">
        <f t="shared" ref="W2438:W2501" si="176">HEX2DEC(RIGHT(S2438,2))+HEX2DEC(RIGHT(S2439,2))+HEX2DEC(RIGHT(S2440,2))+HEX2DEC(RIGHT(S2441,2))+HEX2DEC(LEFT(S2438,2))+HEX2DEC(LEFT(S2439,2))+HEX2DEC(LEFT(S2440,2))+HEX2DEC(LEFT(S2441,2))+HEX2DEC(RIGHT(S2442,2))+HEX2DEC(RIGHT(S2443,2))+HEX2DEC(RIGHT(S2444,2))+HEX2DEC(RIGHT(S2445,2))+HEX2DEC(LEFT(S2442,2))+HEX2DEC(LEFT(S2443,2))+HEX2DEC(LEFT(S2444,2))+HEX2DEC(LEFT(S2445,2))</f>
        <v>0</v>
      </c>
      <c r="AE2438" s="479"/>
    </row>
    <row r="2439" spans="1:31" s="75" customFormat="1" ht="13.5" x14ac:dyDescent="0.2">
      <c r="A2439" s="211">
        <v>2436</v>
      </c>
      <c r="B2439" s="212" t="s">
        <v>6600</v>
      </c>
      <c r="C2439" s="213" t="s">
        <v>6600</v>
      </c>
      <c r="D2439" s="213" t="s">
        <v>6600</v>
      </c>
      <c r="E2439" s="213" t="s">
        <v>6600</v>
      </c>
      <c r="F2439" s="213" t="s">
        <v>6600</v>
      </c>
      <c r="G2439" s="214" t="s">
        <v>6600</v>
      </c>
      <c r="H2439" s="208" t="str">
        <f>IF(Input!F$4="GMH_OECC",J2439,IF(Input!F$4="GMH_XOEC",L2439,IF(Input!F$4="GMH_Korea",N2439,IF(Input!F$4="GMH_EU",P2439,IF(Input!F$4="Skysuper",#REF!,IF(Input!F$4="SkyII",#REF!,IF(Input!F$4="XO-8000",#REF!, "FALSE")))))))</f>
        <v>00</v>
      </c>
      <c r="I2439" s="209">
        <f>IF(Input!F$4="GMH_OECC",K2439,IF(Input!F$4="GMH_XOEC",M2439,IF(Input!F$4="GMH_Korea",O2439,IF(Input!F$4="GMH_EU",Q2439,IF(Input!F$4="Skysuper",#REF!,IF(Input!F$4="SkyII",#REF!,IF(Input!F$4="XO-8000",#REF!, "FALSE")))))))</f>
        <v>0</v>
      </c>
      <c r="J2439" s="210" t="s">
        <v>10359</v>
      </c>
      <c r="K2439" s="268">
        <v>0</v>
      </c>
      <c r="L2439" s="270" t="s">
        <v>10359</v>
      </c>
      <c r="M2439" s="270">
        <v>0</v>
      </c>
      <c r="N2439" s="270" t="s">
        <v>10359</v>
      </c>
      <c r="O2439" s="270">
        <v>0</v>
      </c>
      <c r="P2439" s="270" t="s">
        <v>10359</v>
      </c>
      <c r="Q2439" s="270">
        <v>0</v>
      </c>
      <c r="R2439" s="74"/>
      <c r="S2439" s="75" t="str">
        <f t="shared" si="174"/>
        <v>0000</v>
      </c>
      <c r="T2439" s="75" t="str">
        <f t="shared" si="175"/>
        <v>00000000000000000000000000000000</v>
      </c>
      <c r="V2439" s="197"/>
      <c r="W2439" s="75">
        <f t="shared" si="176"/>
        <v>0</v>
      </c>
      <c r="AE2439" s="479"/>
    </row>
    <row r="2440" spans="1:31" s="75" customFormat="1" ht="13.5" x14ac:dyDescent="0.2">
      <c r="A2440" s="211">
        <v>2437</v>
      </c>
      <c r="B2440" s="212" t="s">
        <v>6600</v>
      </c>
      <c r="C2440" s="213" t="s">
        <v>6600</v>
      </c>
      <c r="D2440" s="213" t="s">
        <v>6600</v>
      </c>
      <c r="E2440" s="213" t="s">
        <v>6600</v>
      </c>
      <c r="F2440" s="213" t="s">
        <v>6600</v>
      </c>
      <c r="G2440" s="214" t="s">
        <v>6600</v>
      </c>
      <c r="H2440" s="208" t="str">
        <f>IF(Input!F$4="GMH_OECC",J2440,IF(Input!F$4="GMH_XOEC",L2440,IF(Input!F$4="GMH_Korea",N2440,IF(Input!F$4="GMH_EU",P2440,IF(Input!F$4="Skysuper",#REF!,IF(Input!F$4="SkyII",#REF!,IF(Input!F$4="XO-8000",#REF!, "FALSE")))))))</f>
        <v>00</v>
      </c>
      <c r="I2440" s="209">
        <f>IF(Input!F$4="GMH_OECC",K2440,IF(Input!F$4="GMH_XOEC",M2440,IF(Input!F$4="GMH_Korea",O2440,IF(Input!F$4="GMH_EU",Q2440,IF(Input!F$4="Skysuper",#REF!,IF(Input!F$4="SkyII",#REF!,IF(Input!F$4="XO-8000",#REF!, "FALSE")))))))</f>
        <v>0</v>
      </c>
      <c r="J2440" s="210" t="s">
        <v>10359</v>
      </c>
      <c r="K2440" s="268">
        <v>0</v>
      </c>
      <c r="L2440" s="270" t="s">
        <v>10359</v>
      </c>
      <c r="M2440" s="270">
        <v>0</v>
      </c>
      <c r="N2440" s="270" t="s">
        <v>10359</v>
      </c>
      <c r="O2440" s="270">
        <v>0</v>
      </c>
      <c r="P2440" s="270" t="s">
        <v>10359</v>
      </c>
      <c r="Q2440" s="270">
        <v>0</v>
      </c>
      <c r="R2440" s="74"/>
      <c r="S2440" s="75" t="str">
        <f t="shared" si="174"/>
        <v>0000</v>
      </c>
      <c r="T2440" s="75" t="str">
        <f t="shared" si="175"/>
        <v>00000000000000000000000000000000</v>
      </c>
      <c r="V2440" s="197"/>
      <c r="W2440" s="75">
        <f t="shared" si="176"/>
        <v>0</v>
      </c>
      <c r="AE2440" s="479"/>
    </row>
    <row r="2441" spans="1:31" s="75" customFormat="1" ht="13.5" x14ac:dyDescent="0.2">
      <c r="A2441" s="211">
        <v>2438</v>
      </c>
      <c r="B2441" s="212" t="s">
        <v>6600</v>
      </c>
      <c r="C2441" s="213" t="s">
        <v>6600</v>
      </c>
      <c r="D2441" s="213" t="s">
        <v>6600</v>
      </c>
      <c r="E2441" s="213" t="s">
        <v>6600</v>
      </c>
      <c r="F2441" s="213" t="s">
        <v>6600</v>
      </c>
      <c r="G2441" s="214" t="s">
        <v>6600</v>
      </c>
      <c r="H2441" s="208" t="str">
        <f>IF(Input!F$4="GMH_OECC",J2441,IF(Input!F$4="GMH_XOEC",L2441,IF(Input!F$4="GMH_Korea",N2441,IF(Input!F$4="GMH_EU",P2441,IF(Input!F$4="Skysuper",#REF!,IF(Input!F$4="SkyII",#REF!,IF(Input!F$4="XO-8000",#REF!, "FALSE")))))))</f>
        <v>00</v>
      </c>
      <c r="I2441" s="209">
        <f>IF(Input!F$4="GMH_OECC",K2441,IF(Input!F$4="GMH_XOEC",M2441,IF(Input!F$4="GMH_Korea",O2441,IF(Input!F$4="GMH_EU",Q2441,IF(Input!F$4="Skysuper",#REF!,IF(Input!F$4="SkyII",#REF!,IF(Input!F$4="XO-8000",#REF!, "FALSE")))))))</f>
        <v>0</v>
      </c>
      <c r="J2441" s="210" t="s">
        <v>10359</v>
      </c>
      <c r="K2441" s="268">
        <v>0</v>
      </c>
      <c r="L2441" s="270" t="s">
        <v>10359</v>
      </c>
      <c r="M2441" s="270">
        <v>0</v>
      </c>
      <c r="N2441" s="270" t="s">
        <v>10359</v>
      </c>
      <c r="O2441" s="270">
        <v>0</v>
      </c>
      <c r="P2441" s="270" t="s">
        <v>10359</v>
      </c>
      <c r="Q2441" s="270">
        <v>0</v>
      </c>
      <c r="R2441" s="74"/>
      <c r="S2441" s="75" t="str">
        <f t="shared" si="174"/>
        <v>0000</v>
      </c>
      <c r="T2441" s="75" t="str">
        <f t="shared" si="175"/>
        <v>00000000000000000000000000000000</v>
      </c>
      <c r="V2441" s="197"/>
      <c r="W2441" s="75">
        <f t="shared" si="176"/>
        <v>0</v>
      </c>
      <c r="AE2441" s="479"/>
    </row>
    <row r="2442" spans="1:31" s="75" customFormat="1" ht="13.5" x14ac:dyDescent="0.2">
      <c r="A2442" s="211">
        <v>2439</v>
      </c>
      <c r="B2442" s="212" t="s">
        <v>6600</v>
      </c>
      <c r="C2442" s="213" t="s">
        <v>6600</v>
      </c>
      <c r="D2442" s="213" t="s">
        <v>6600</v>
      </c>
      <c r="E2442" s="213" t="s">
        <v>6600</v>
      </c>
      <c r="F2442" s="213" t="s">
        <v>6600</v>
      </c>
      <c r="G2442" s="214" t="s">
        <v>6600</v>
      </c>
      <c r="H2442" s="208" t="str">
        <f>IF(Input!F$4="GMH_OECC",J2442,IF(Input!F$4="GMH_XOEC",L2442,IF(Input!F$4="GMH_Korea",N2442,IF(Input!F$4="GMH_EU",P2442,IF(Input!F$4="Skysuper",#REF!,IF(Input!F$4="SkyII",#REF!,IF(Input!F$4="XO-8000",#REF!, "FALSE")))))))</f>
        <v>00</v>
      </c>
      <c r="I2442" s="209">
        <f>IF(Input!F$4="GMH_OECC",K2442,IF(Input!F$4="GMH_XOEC",M2442,IF(Input!F$4="GMH_Korea",O2442,IF(Input!F$4="GMH_EU",Q2442,IF(Input!F$4="Skysuper",#REF!,IF(Input!F$4="SkyII",#REF!,IF(Input!F$4="XO-8000",#REF!, "FALSE")))))))</f>
        <v>0</v>
      </c>
      <c r="J2442" s="210" t="s">
        <v>10359</v>
      </c>
      <c r="K2442" s="268">
        <v>0</v>
      </c>
      <c r="L2442" s="270" t="s">
        <v>10359</v>
      </c>
      <c r="M2442" s="270">
        <v>0</v>
      </c>
      <c r="N2442" s="270" t="s">
        <v>10359</v>
      </c>
      <c r="O2442" s="270">
        <v>0</v>
      </c>
      <c r="P2442" s="270" t="s">
        <v>10359</v>
      </c>
      <c r="Q2442" s="270">
        <v>0</v>
      </c>
      <c r="R2442" s="74"/>
      <c r="S2442" s="75" t="str">
        <f t="shared" si="174"/>
        <v>0000</v>
      </c>
      <c r="T2442" s="75" t="str">
        <f t="shared" si="175"/>
        <v>00000000000000000000000000000000</v>
      </c>
      <c r="V2442" s="197"/>
      <c r="W2442" s="75">
        <f t="shared" si="176"/>
        <v>0</v>
      </c>
      <c r="AE2442" s="479"/>
    </row>
    <row r="2443" spans="1:31" s="75" customFormat="1" ht="13.5" x14ac:dyDescent="0.2">
      <c r="A2443" s="211">
        <v>2440</v>
      </c>
      <c r="B2443" s="212" t="s">
        <v>6600</v>
      </c>
      <c r="C2443" s="213" t="s">
        <v>6600</v>
      </c>
      <c r="D2443" s="213" t="s">
        <v>6600</v>
      </c>
      <c r="E2443" s="213" t="s">
        <v>6600</v>
      </c>
      <c r="F2443" s="213" t="s">
        <v>6600</v>
      </c>
      <c r="G2443" s="214" t="s">
        <v>6600</v>
      </c>
      <c r="H2443" s="208" t="str">
        <f>IF(Input!F$4="GMH_OECC",J2443,IF(Input!F$4="GMH_XOEC",L2443,IF(Input!F$4="GMH_Korea",N2443,IF(Input!F$4="GMH_EU",P2443,IF(Input!F$4="Skysuper",#REF!,IF(Input!F$4="SkyII",#REF!,IF(Input!F$4="XO-8000",#REF!, "FALSE")))))))</f>
        <v>00</v>
      </c>
      <c r="I2443" s="209">
        <f>IF(Input!F$4="GMH_OECC",K2443,IF(Input!F$4="GMH_XOEC",M2443,IF(Input!F$4="GMH_Korea",O2443,IF(Input!F$4="GMH_EU",Q2443,IF(Input!F$4="Skysuper",#REF!,IF(Input!F$4="SkyII",#REF!,IF(Input!F$4="XO-8000",#REF!, "FALSE")))))))</f>
        <v>0</v>
      </c>
      <c r="J2443" s="210" t="s">
        <v>10359</v>
      </c>
      <c r="K2443" s="268">
        <v>0</v>
      </c>
      <c r="L2443" s="270" t="s">
        <v>10359</v>
      </c>
      <c r="M2443" s="270">
        <v>0</v>
      </c>
      <c r="N2443" s="270" t="s">
        <v>10359</v>
      </c>
      <c r="O2443" s="270">
        <v>0</v>
      </c>
      <c r="P2443" s="270" t="s">
        <v>10359</v>
      </c>
      <c r="Q2443" s="270">
        <v>0</v>
      </c>
      <c r="R2443" s="74"/>
      <c r="S2443" s="75" t="str">
        <f t="shared" si="174"/>
        <v>0000</v>
      </c>
      <c r="T2443" s="75" t="str">
        <f t="shared" si="175"/>
        <v>00000000000000000000000000000000</v>
      </c>
      <c r="V2443" s="197"/>
      <c r="W2443" s="75">
        <f t="shared" si="176"/>
        <v>0</v>
      </c>
      <c r="AE2443" s="479"/>
    </row>
    <row r="2444" spans="1:31" s="75" customFormat="1" ht="13.5" x14ac:dyDescent="0.2">
      <c r="A2444" s="211">
        <v>2441</v>
      </c>
      <c r="B2444" s="212" t="s">
        <v>6600</v>
      </c>
      <c r="C2444" s="213" t="s">
        <v>6600</v>
      </c>
      <c r="D2444" s="213" t="s">
        <v>6600</v>
      </c>
      <c r="E2444" s="213" t="s">
        <v>6600</v>
      </c>
      <c r="F2444" s="213" t="s">
        <v>6600</v>
      </c>
      <c r="G2444" s="214" t="s">
        <v>6600</v>
      </c>
      <c r="H2444" s="208" t="str">
        <f>IF(Input!F$4="GMH_OECC",J2444,IF(Input!F$4="GMH_XOEC",L2444,IF(Input!F$4="GMH_Korea",N2444,IF(Input!F$4="GMH_EU",P2444,IF(Input!F$4="Skysuper",#REF!,IF(Input!F$4="SkyII",#REF!,IF(Input!F$4="XO-8000",#REF!, "FALSE")))))))</f>
        <v>00</v>
      </c>
      <c r="I2444" s="209">
        <f>IF(Input!F$4="GMH_OECC",K2444,IF(Input!F$4="GMH_XOEC",M2444,IF(Input!F$4="GMH_Korea",O2444,IF(Input!F$4="GMH_EU",Q2444,IF(Input!F$4="Skysuper",#REF!,IF(Input!F$4="SkyII",#REF!,IF(Input!F$4="XO-8000",#REF!, "FALSE")))))))</f>
        <v>0</v>
      </c>
      <c r="J2444" s="210" t="s">
        <v>10359</v>
      </c>
      <c r="K2444" s="268">
        <v>0</v>
      </c>
      <c r="L2444" s="270" t="s">
        <v>10359</v>
      </c>
      <c r="M2444" s="270">
        <v>0</v>
      </c>
      <c r="N2444" s="270" t="s">
        <v>10359</v>
      </c>
      <c r="O2444" s="270">
        <v>0</v>
      </c>
      <c r="P2444" s="270" t="s">
        <v>10359</v>
      </c>
      <c r="Q2444" s="270">
        <v>0</v>
      </c>
      <c r="R2444" s="74"/>
      <c r="S2444" s="75" t="str">
        <f t="shared" si="174"/>
        <v>0000</v>
      </c>
      <c r="T2444" s="75" t="str">
        <f t="shared" si="175"/>
        <v>00000000000000000000000000000000</v>
      </c>
      <c r="V2444" s="197"/>
      <c r="W2444" s="75">
        <f t="shared" si="176"/>
        <v>0</v>
      </c>
      <c r="AE2444" s="479"/>
    </row>
    <row r="2445" spans="1:31" s="75" customFormat="1" ht="13.5" x14ac:dyDescent="0.2">
      <c r="A2445" s="211">
        <v>2442</v>
      </c>
      <c r="B2445" s="212" t="s">
        <v>6600</v>
      </c>
      <c r="C2445" s="213" t="s">
        <v>6600</v>
      </c>
      <c r="D2445" s="213" t="s">
        <v>6600</v>
      </c>
      <c r="E2445" s="213" t="s">
        <v>6600</v>
      </c>
      <c r="F2445" s="213" t="s">
        <v>6600</v>
      </c>
      <c r="G2445" s="214" t="s">
        <v>6600</v>
      </c>
      <c r="H2445" s="208" t="str">
        <f>IF(Input!F$4="GMH_OECC",J2445,IF(Input!F$4="GMH_XOEC",L2445,IF(Input!F$4="GMH_Korea",N2445,IF(Input!F$4="GMH_EU",P2445,IF(Input!F$4="Skysuper",#REF!,IF(Input!F$4="SkyII",#REF!,IF(Input!F$4="XO-8000",#REF!, "FALSE")))))))</f>
        <v>00</v>
      </c>
      <c r="I2445" s="209">
        <f>IF(Input!F$4="GMH_OECC",K2445,IF(Input!F$4="GMH_XOEC",M2445,IF(Input!F$4="GMH_Korea",O2445,IF(Input!F$4="GMH_EU",Q2445,IF(Input!F$4="Skysuper",#REF!,IF(Input!F$4="SkyII",#REF!,IF(Input!F$4="XO-8000",#REF!, "FALSE")))))))</f>
        <v>0</v>
      </c>
      <c r="J2445" s="210" t="s">
        <v>10359</v>
      </c>
      <c r="K2445" s="268">
        <v>0</v>
      </c>
      <c r="L2445" s="270" t="s">
        <v>10359</v>
      </c>
      <c r="M2445" s="270">
        <v>0</v>
      </c>
      <c r="N2445" s="270" t="s">
        <v>10359</v>
      </c>
      <c r="O2445" s="270">
        <v>0</v>
      </c>
      <c r="P2445" s="270" t="s">
        <v>10359</v>
      </c>
      <c r="Q2445" s="270">
        <v>0</v>
      </c>
      <c r="R2445" s="74"/>
      <c r="S2445" s="75" t="str">
        <f t="shared" si="174"/>
        <v>0000</v>
      </c>
      <c r="T2445" s="75" t="str">
        <f t="shared" si="175"/>
        <v>00000000000000000000000000000000</v>
      </c>
      <c r="V2445" s="197"/>
      <c r="W2445" s="75">
        <f t="shared" si="176"/>
        <v>0</v>
      </c>
      <c r="AE2445" s="479"/>
    </row>
    <row r="2446" spans="1:31" s="75" customFormat="1" ht="13.5" x14ac:dyDescent="0.2">
      <c r="A2446" s="211">
        <v>2443</v>
      </c>
      <c r="B2446" s="212" t="s">
        <v>6600</v>
      </c>
      <c r="C2446" s="213" t="s">
        <v>6600</v>
      </c>
      <c r="D2446" s="213" t="s">
        <v>6600</v>
      </c>
      <c r="E2446" s="213" t="s">
        <v>6600</v>
      </c>
      <c r="F2446" s="213" t="s">
        <v>6600</v>
      </c>
      <c r="G2446" s="214" t="s">
        <v>6600</v>
      </c>
      <c r="H2446" s="208" t="str">
        <f>IF(Input!F$4="GMH_OECC",J2446,IF(Input!F$4="GMH_XOEC",L2446,IF(Input!F$4="GMH_Korea",N2446,IF(Input!F$4="GMH_EU",P2446,IF(Input!F$4="Skysuper",#REF!,IF(Input!F$4="SkyII",#REF!,IF(Input!F$4="XO-8000",#REF!, "FALSE")))))))</f>
        <v>00</v>
      </c>
      <c r="I2446" s="209">
        <f>IF(Input!F$4="GMH_OECC",K2446,IF(Input!F$4="GMH_XOEC",M2446,IF(Input!F$4="GMH_Korea",O2446,IF(Input!F$4="GMH_EU",Q2446,IF(Input!F$4="Skysuper",#REF!,IF(Input!F$4="SkyII",#REF!,IF(Input!F$4="XO-8000",#REF!, "FALSE")))))))</f>
        <v>0</v>
      </c>
      <c r="J2446" s="210" t="s">
        <v>10359</v>
      </c>
      <c r="K2446" s="268">
        <v>0</v>
      </c>
      <c r="L2446" s="270" t="s">
        <v>10359</v>
      </c>
      <c r="M2446" s="270">
        <v>0</v>
      </c>
      <c r="N2446" s="270" t="s">
        <v>10359</v>
      </c>
      <c r="O2446" s="270">
        <v>0</v>
      </c>
      <c r="P2446" s="270" t="s">
        <v>10359</v>
      </c>
      <c r="Q2446" s="270">
        <v>0</v>
      </c>
      <c r="R2446" s="74"/>
      <c r="S2446" s="75" t="str">
        <f t="shared" si="174"/>
        <v>0000</v>
      </c>
      <c r="T2446" s="75" t="str">
        <f t="shared" si="175"/>
        <v>00000000000000000000000000000000</v>
      </c>
      <c r="V2446" s="197"/>
      <c r="W2446" s="75">
        <f t="shared" si="176"/>
        <v>0</v>
      </c>
      <c r="AE2446" s="479"/>
    </row>
    <row r="2447" spans="1:31" s="75" customFormat="1" ht="13.5" x14ac:dyDescent="0.2">
      <c r="A2447" s="211">
        <v>2444</v>
      </c>
      <c r="B2447" s="212" t="s">
        <v>6600</v>
      </c>
      <c r="C2447" s="213" t="s">
        <v>6600</v>
      </c>
      <c r="D2447" s="213" t="s">
        <v>6600</v>
      </c>
      <c r="E2447" s="213" t="s">
        <v>6600</v>
      </c>
      <c r="F2447" s="213" t="s">
        <v>6600</v>
      </c>
      <c r="G2447" s="214" t="s">
        <v>6600</v>
      </c>
      <c r="H2447" s="208" t="str">
        <f>IF(Input!F$4="GMH_OECC",J2447,IF(Input!F$4="GMH_XOEC",L2447,IF(Input!F$4="GMH_Korea",N2447,IF(Input!F$4="GMH_EU",P2447,IF(Input!F$4="Skysuper",#REF!,IF(Input!F$4="SkyII",#REF!,IF(Input!F$4="XO-8000",#REF!, "FALSE")))))))</f>
        <v>00</v>
      </c>
      <c r="I2447" s="209">
        <f>IF(Input!F$4="GMH_OECC",K2447,IF(Input!F$4="GMH_XOEC",M2447,IF(Input!F$4="GMH_Korea",O2447,IF(Input!F$4="GMH_EU",Q2447,IF(Input!F$4="Skysuper",#REF!,IF(Input!F$4="SkyII",#REF!,IF(Input!F$4="XO-8000",#REF!, "FALSE")))))))</f>
        <v>0</v>
      </c>
      <c r="J2447" s="210" t="s">
        <v>10359</v>
      </c>
      <c r="K2447" s="268">
        <v>0</v>
      </c>
      <c r="L2447" s="270" t="s">
        <v>10359</v>
      </c>
      <c r="M2447" s="270">
        <v>0</v>
      </c>
      <c r="N2447" s="270" t="s">
        <v>10359</v>
      </c>
      <c r="O2447" s="270">
        <v>0</v>
      </c>
      <c r="P2447" s="270" t="s">
        <v>10359</v>
      </c>
      <c r="Q2447" s="270">
        <v>0</v>
      </c>
      <c r="R2447" s="74"/>
      <c r="S2447" s="75" t="str">
        <f t="shared" si="174"/>
        <v>0000</v>
      </c>
      <c r="T2447" s="75" t="str">
        <f t="shared" si="175"/>
        <v>00000000000000000000000000000000</v>
      </c>
      <c r="V2447" s="197"/>
      <c r="W2447" s="75">
        <f t="shared" si="176"/>
        <v>0</v>
      </c>
      <c r="AE2447" s="479"/>
    </row>
    <row r="2448" spans="1:31" s="75" customFormat="1" ht="13.5" x14ac:dyDescent="0.2">
      <c r="A2448" s="211">
        <v>2445</v>
      </c>
      <c r="B2448" s="212" t="s">
        <v>6600</v>
      </c>
      <c r="C2448" s="213" t="s">
        <v>6600</v>
      </c>
      <c r="D2448" s="213" t="s">
        <v>6600</v>
      </c>
      <c r="E2448" s="213" t="s">
        <v>6600</v>
      </c>
      <c r="F2448" s="213" t="s">
        <v>6600</v>
      </c>
      <c r="G2448" s="214" t="s">
        <v>6600</v>
      </c>
      <c r="H2448" s="208" t="str">
        <f>IF(Input!F$4="GMH_OECC",J2448,IF(Input!F$4="GMH_XOEC",L2448,IF(Input!F$4="GMH_Korea",N2448,IF(Input!F$4="GMH_EU",P2448,IF(Input!F$4="Skysuper",#REF!,IF(Input!F$4="SkyII",#REF!,IF(Input!F$4="XO-8000",#REF!, "FALSE")))))))</f>
        <v>00</v>
      </c>
      <c r="I2448" s="209">
        <f>IF(Input!F$4="GMH_OECC",K2448,IF(Input!F$4="GMH_XOEC",M2448,IF(Input!F$4="GMH_Korea",O2448,IF(Input!F$4="GMH_EU",Q2448,IF(Input!F$4="Skysuper",#REF!,IF(Input!F$4="SkyII",#REF!,IF(Input!F$4="XO-8000",#REF!, "FALSE")))))))</f>
        <v>0</v>
      </c>
      <c r="J2448" s="210" t="s">
        <v>10359</v>
      </c>
      <c r="K2448" s="268">
        <v>0</v>
      </c>
      <c r="L2448" s="270" t="s">
        <v>10359</v>
      </c>
      <c r="M2448" s="270">
        <v>0</v>
      </c>
      <c r="N2448" s="270" t="s">
        <v>10359</v>
      </c>
      <c r="O2448" s="270">
        <v>0</v>
      </c>
      <c r="P2448" s="270" t="s">
        <v>10359</v>
      </c>
      <c r="Q2448" s="270">
        <v>0</v>
      </c>
      <c r="R2448" s="74"/>
      <c r="S2448" s="75" t="str">
        <f t="shared" si="174"/>
        <v>0000</v>
      </c>
      <c r="T2448" s="75" t="str">
        <f t="shared" si="175"/>
        <v>00000000000000000000000000000000</v>
      </c>
      <c r="V2448" s="197"/>
      <c r="W2448" s="75">
        <f t="shared" si="176"/>
        <v>0</v>
      </c>
      <c r="AE2448" s="479"/>
    </row>
    <row r="2449" spans="1:31" s="75" customFormat="1" ht="13.5" x14ac:dyDescent="0.2">
      <c r="A2449" s="211">
        <v>2446</v>
      </c>
      <c r="B2449" s="212" t="s">
        <v>6600</v>
      </c>
      <c r="C2449" s="213" t="s">
        <v>6600</v>
      </c>
      <c r="D2449" s="213" t="s">
        <v>6600</v>
      </c>
      <c r="E2449" s="213" t="s">
        <v>6600</v>
      </c>
      <c r="F2449" s="213" t="s">
        <v>6600</v>
      </c>
      <c r="G2449" s="214" t="s">
        <v>6600</v>
      </c>
      <c r="H2449" s="208" t="str">
        <f>IF(Input!F$4="GMH_OECC",J2449,IF(Input!F$4="GMH_XOEC",L2449,IF(Input!F$4="GMH_Korea",N2449,IF(Input!F$4="GMH_EU",P2449,IF(Input!F$4="Skysuper",#REF!,IF(Input!F$4="SkyII",#REF!,IF(Input!F$4="XO-8000",#REF!, "FALSE")))))))</f>
        <v>00</v>
      </c>
      <c r="I2449" s="209">
        <f>IF(Input!F$4="GMH_OECC",K2449,IF(Input!F$4="GMH_XOEC",M2449,IF(Input!F$4="GMH_Korea",O2449,IF(Input!F$4="GMH_EU",Q2449,IF(Input!F$4="Skysuper",#REF!,IF(Input!F$4="SkyII",#REF!,IF(Input!F$4="XO-8000",#REF!, "FALSE")))))))</f>
        <v>0</v>
      </c>
      <c r="J2449" s="210" t="s">
        <v>10359</v>
      </c>
      <c r="K2449" s="268">
        <v>0</v>
      </c>
      <c r="L2449" s="270" t="s">
        <v>10359</v>
      </c>
      <c r="M2449" s="270">
        <v>0</v>
      </c>
      <c r="N2449" s="270" t="s">
        <v>10359</v>
      </c>
      <c r="O2449" s="270">
        <v>0</v>
      </c>
      <c r="P2449" s="270" t="s">
        <v>10359</v>
      </c>
      <c r="Q2449" s="270">
        <v>0</v>
      </c>
      <c r="R2449" s="74"/>
      <c r="S2449" s="75" t="str">
        <f t="shared" si="174"/>
        <v>0000</v>
      </c>
      <c r="T2449" s="75" t="str">
        <f t="shared" si="175"/>
        <v>00000000000000000000000000000000</v>
      </c>
      <c r="V2449" s="197"/>
      <c r="W2449" s="75">
        <f t="shared" si="176"/>
        <v>0</v>
      </c>
      <c r="AE2449" s="479"/>
    </row>
    <row r="2450" spans="1:31" s="75" customFormat="1" ht="13.5" x14ac:dyDescent="0.2">
      <c r="A2450" s="211">
        <v>2447</v>
      </c>
      <c r="B2450" s="212" t="s">
        <v>6600</v>
      </c>
      <c r="C2450" s="213" t="s">
        <v>6600</v>
      </c>
      <c r="D2450" s="213" t="s">
        <v>6600</v>
      </c>
      <c r="E2450" s="213" t="s">
        <v>6600</v>
      </c>
      <c r="F2450" s="213" t="s">
        <v>6600</v>
      </c>
      <c r="G2450" s="214" t="s">
        <v>6600</v>
      </c>
      <c r="H2450" s="208" t="str">
        <f>IF(Input!F$4="GMH_OECC",J2450,IF(Input!F$4="GMH_XOEC",L2450,IF(Input!F$4="GMH_Korea",N2450,IF(Input!F$4="GMH_EU",P2450,IF(Input!F$4="Skysuper",#REF!,IF(Input!F$4="SkyII",#REF!,IF(Input!F$4="XO-8000",#REF!, "FALSE")))))))</f>
        <v>00</v>
      </c>
      <c r="I2450" s="209">
        <f>IF(Input!F$4="GMH_OECC",K2450,IF(Input!F$4="GMH_XOEC",M2450,IF(Input!F$4="GMH_Korea",O2450,IF(Input!F$4="GMH_EU",Q2450,IF(Input!F$4="Skysuper",#REF!,IF(Input!F$4="SkyII",#REF!,IF(Input!F$4="XO-8000",#REF!, "FALSE")))))))</f>
        <v>0</v>
      </c>
      <c r="J2450" s="210" t="s">
        <v>10359</v>
      </c>
      <c r="K2450" s="268">
        <v>0</v>
      </c>
      <c r="L2450" s="270" t="s">
        <v>10359</v>
      </c>
      <c r="M2450" s="270">
        <v>0</v>
      </c>
      <c r="N2450" s="270" t="s">
        <v>10359</v>
      </c>
      <c r="O2450" s="270">
        <v>0</v>
      </c>
      <c r="P2450" s="270" t="s">
        <v>10359</v>
      </c>
      <c r="Q2450" s="270">
        <v>0</v>
      </c>
      <c r="R2450" s="74"/>
      <c r="S2450" s="75" t="str">
        <f t="shared" si="174"/>
        <v>0000</v>
      </c>
      <c r="T2450" s="75" t="str">
        <f t="shared" si="175"/>
        <v>00000000000000000000000000000000</v>
      </c>
      <c r="V2450" s="197"/>
      <c r="W2450" s="75">
        <f t="shared" si="176"/>
        <v>0</v>
      </c>
      <c r="AE2450" s="479"/>
    </row>
    <row r="2451" spans="1:31" s="75" customFormat="1" ht="13.5" x14ac:dyDescent="0.2">
      <c r="A2451" s="211">
        <v>2448</v>
      </c>
      <c r="B2451" s="212" t="s">
        <v>6600</v>
      </c>
      <c r="C2451" s="213" t="s">
        <v>6600</v>
      </c>
      <c r="D2451" s="213" t="s">
        <v>6600</v>
      </c>
      <c r="E2451" s="213" t="s">
        <v>6600</v>
      </c>
      <c r="F2451" s="213" t="s">
        <v>6600</v>
      </c>
      <c r="G2451" s="214" t="s">
        <v>6600</v>
      </c>
      <c r="H2451" s="208" t="str">
        <f>IF(Input!F$4="GMH_OECC",J2451,IF(Input!F$4="GMH_XOEC",L2451,IF(Input!F$4="GMH_Korea",N2451,IF(Input!F$4="GMH_EU",P2451,IF(Input!F$4="Skysuper",#REF!,IF(Input!F$4="SkyII",#REF!,IF(Input!F$4="XO-8000",#REF!, "FALSE")))))))</f>
        <v>00</v>
      </c>
      <c r="I2451" s="209">
        <f>IF(Input!F$4="GMH_OECC",K2451,IF(Input!F$4="GMH_XOEC",M2451,IF(Input!F$4="GMH_Korea",O2451,IF(Input!F$4="GMH_EU",Q2451,IF(Input!F$4="Skysuper",#REF!,IF(Input!F$4="SkyII",#REF!,IF(Input!F$4="XO-8000",#REF!, "FALSE")))))))</f>
        <v>0</v>
      </c>
      <c r="J2451" s="210" t="s">
        <v>10359</v>
      </c>
      <c r="K2451" s="268">
        <v>0</v>
      </c>
      <c r="L2451" s="270" t="s">
        <v>10359</v>
      </c>
      <c r="M2451" s="270">
        <v>0</v>
      </c>
      <c r="N2451" s="270" t="s">
        <v>10359</v>
      </c>
      <c r="O2451" s="270">
        <v>0</v>
      </c>
      <c r="P2451" s="270" t="s">
        <v>10359</v>
      </c>
      <c r="Q2451" s="270">
        <v>0</v>
      </c>
      <c r="R2451" s="74"/>
      <c r="S2451" s="75" t="str">
        <f t="shared" si="174"/>
        <v>0000</v>
      </c>
      <c r="T2451" s="75" t="str">
        <f t="shared" si="175"/>
        <v>00000000000000000000000000000000</v>
      </c>
      <c r="V2451" s="197"/>
      <c r="W2451" s="75">
        <f t="shared" si="176"/>
        <v>0</v>
      </c>
      <c r="AE2451" s="479"/>
    </row>
    <row r="2452" spans="1:31" s="75" customFormat="1" ht="13.5" x14ac:dyDescent="0.2">
      <c r="A2452" s="211">
        <v>2449</v>
      </c>
      <c r="B2452" s="212" t="s">
        <v>6600</v>
      </c>
      <c r="C2452" s="213" t="s">
        <v>6600</v>
      </c>
      <c r="D2452" s="213" t="s">
        <v>6600</v>
      </c>
      <c r="E2452" s="213" t="s">
        <v>6600</v>
      </c>
      <c r="F2452" s="213" t="s">
        <v>6600</v>
      </c>
      <c r="G2452" s="214" t="s">
        <v>6600</v>
      </c>
      <c r="H2452" s="208" t="str">
        <f>IF(Input!F$4="GMH_OECC",J2452,IF(Input!F$4="GMH_XOEC",L2452,IF(Input!F$4="GMH_Korea",N2452,IF(Input!F$4="GMH_EU",P2452,IF(Input!F$4="Skysuper",#REF!,IF(Input!F$4="SkyII",#REF!,IF(Input!F$4="XO-8000",#REF!, "FALSE")))))))</f>
        <v>00</v>
      </c>
      <c r="I2452" s="209">
        <f>IF(Input!F$4="GMH_OECC",K2452,IF(Input!F$4="GMH_XOEC",M2452,IF(Input!F$4="GMH_Korea",O2452,IF(Input!F$4="GMH_EU",Q2452,IF(Input!F$4="Skysuper",#REF!,IF(Input!F$4="SkyII",#REF!,IF(Input!F$4="XO-8000",#REF!, "FALSE")))))))</f>
        <v>0</v>
      </c>
      <c r="J2452" s="210" t="s">
        <v>10359</v>
      </c>
      <c r="K2452" s="268">
        <v>0</v>
      </c>
      <c r="L2452" s="270" t="s">
        <v>10359</v>
      </c>
      <c r="M2452" s="270">
        <v>0</v>
      </c>
      <c r="N2452" s="270" t="s">
        <v>10359</v>
      </c>
      <c r="O2452" s="270">
        <v>0</v>
      </c>
      <c r="P2452" s="270" t="s">
        <v>10359</v>
      </c>
      <c r="Q2452" s="270">
        <v>0</v>
      </c>
      <c r="R2452" s="74"/>
      <c r="S2452" s="75" t="str">
        <f t="shared" si="174"/>
        <v>0000</v>
      </c>
      <c r="T2452" s="75" t="str">
        <f t="shared" si="175"/>
        <v>00000000000000000000000000000000</v>
      </c>
      <c r="V2452" s="197"/>
      <c r="W2452" s="75">
        <f t="shared" si="176"/>
        <v>0</v>
      </c>
      <c r="AE2452" s="479"/>
    </row>
    <row r="2453" spans="1:31" s="75" customFormat="1" ht="13.5" x14ac:dyDescent="0.2">
      <c r="A2453" s="211">
        <v>2450</v>
      </c>
      <c r="B2453" s="212" t="s">
        <v>6600</v>
      </c>
      <c r="C2453" s="213" t="s">
        <v>6600</v>
      </c>
      <c r="D2453" s="213" t="s">
        <v>6600</v>
      </c>
      <c r="E2453" s="213" t="s">
        <v>6600</v>
      </c>
      <c r="F2453" s="213" t="s">
        <v>6600</v>
      </c>
      <c r="G2453" s="214" t="s">
        <v>6600</v>
      </c>
      <c r="H2453" s="208" t="str">
        <f>IF(Input!F$4="GMH_OECC",J2453,IF(Input!F$4="GMH_XOEC",L2453,IF(Input!F$4="GMH_Korea",N2453,IF(Input!F$4="GMH_EU",P2453,IF(Input!F$4="Skysuper",#REF!,IF(Input!F$4="SkyII",#REF!,IF(Input!F$4="XO-8000",#REF!, "FALSE")))))))</f>
        <v>00</v>
      </c>
      <c r="I2453" s="209">
        <f>IF(Input!F$4="GMH_OECC",K2453,IF(Input!F$4="GMH_XOEC",M2453,IF(Input!F$4="GMH_Korea",O2453,IF(Input!F$4="GMH_EU",Q2453,IF(Input!F$4="Skysuper",#REF!,IF(Input!F$4="SkyII",#REF!,IF(Input!F$4="XO-8000",#REF!, "FALSE")))))))</f>
        <v>0</v>
      </c>
      <c r="J2453" s="210" t="s">
        <v>10359</v>
      </c>
      <c r="K2453" s="268">
        <v>0</v>
      </c>
      <c r="L2453" s="270" t="s">
        <v>10359</v>
      </c>
      <c r="M2453" s="270">
        <v>0</v>
      </c>
      <c r="N2453" s="270" t="s">
        <v>10359</v>
      </c>
      <c r="O2453" s="270">
        <v>0</v>
      </c>
      <c r="P2453" s="270" t="s">
        <v>10359</v>
      </c>
      <c r="Q2453" s="270">
        <v>0</v>
      </c>
      <c r="R2453" s="74"/>
      <c r="S2453" s="75" t="str">
        <f t="shared" si="174"/>
        <v>0000</v>
      </c>
      <c r="T2453" s="75" t="str">
        <f t="shared" si="175"/>
        <v>00000000000000000000000000000000</v>
      </c>
      <c r="V2453" s="197"/>
      <c r="W2453" s="75">
        <f t="shared" si="176"/>
        <v>0</v>
      </c>
      <c r="AE2453" s="479"/>
    </row>
    <row r="2454" spans="1:31" s="75" customFormat="1" ht="13.5" x14ac:dyDescent="0.2">
      <c r="A2454" s="211">
        <v>2451</v>
      </c>
      <c r="B2454" s="212" t="s">
        <v>6600</v>
      </c>
      <c r="C2454" s="213" t="s">
        <v>6600</v>
      </c>
      <c r="D2454" s="213" t="s">
        <v>6600</v>
      </c>
      <c r="E2454" s="213" t="s">
        <v>6600</v>
      </c>
      <c r="F2454" s="213" t="s">
        <v>6600</v>
      </c>
      <c r="G2454" s="214" t="s">
        <v>6600</v>
      </c>
      <c r="H2454" s="208" t="str">
        <f>IF(Input!F$4="GMH_OECC",J2454,IF(Input!F$4="GMH_XOEC",L2454,IF(Input!F$4="GMH_Korea",N2454,IF(Input!F$4="GMH_EU",P2454,IF(Input!F$4="Skysuper",#REF!,IF(Input!F$4="SkyII",#REF!,IF(Input!F$4="XO-8000",#REF!, "FALSE")))))))</f>
        <v>00</v>
      </c>
      <c r="I2454" s="209">
        <f>IF(Input!F$4="GMH_OECC",K2454,IF(Input!F$4="GMH_XOEC",M2454,IF(Input!F$4="GMH_Korea",O2454,IF(Input!F$4="GMH_EU",Q2454,IF(Input!F$4="Skysuper",#REF!,IF(Input!F$4="SkyII",#REF!,IF(Input!F$4="XO-8000",#REF!, "FALSE")))))))</f>
        <v>0</v>
      </c>
      <c r="J2454" s="210" t="s">
        <v>10359</v>
      </c>
      <c r="K2454" s="268">
        <v>0</v>
      </c>
      <c r="L2454" s="270" t="s">
        <v>10359</v>
      </c>
      <c r="M2454" s="270">
        <v>0</v>
      </c>
      <c r="N2454" s="270" t="s">
        <v>10359</v>
      </c>
      <c r="O2454" s="270">
        <v>0</v>
      </c>
      <c r="P2454" s="270" t="s">
        <v>10359</v>
      </c>
      <c r="Q2454" s="270">
        <v>0</v>
      </c>
      <c r="R2454" s="74"/>
      <c r="S2454" s="75" t="str">
        <f t="shared" si="174"/>
        <v>0000</v>
      </c>
      <c r="T2454" s="75" t="str">
        <f t="shared" si="175"/>
        <v>00000000000000000000000000000000</v>
      </c>
      <c r="V2454" s="197"/>
      <c r="W2454" s="75">
        <f t="shared" si="176"/>
        <v>0</v>
      </c>
      <c r="AE2454" s="479"/>
    </row>
    <row r="2455" spans="1:31" s="75" customFormat="1" ht="13.5" x14ac:dyDescent="0.2">
      <c r="A2455" s="211">
        <v>2452</v>
      </c>
      <c r="B2455" s="212" t="s">
        <v>6600</v>
      </c>
      <c r="C2455" s="213" t="s">
        <v>6600</v>
      </c>
      <c r="D2455" s="213" t="s">
        <v>6600</v>
      </c>
      <c r="E2455" s="213" t="s">
        <v>6600</v>
      </c>
      <c r="F2455" s="213" t="s">
        <v>6600</v>
      </c>
      <c r="G2455" s="214" t="s">
        <v>6600</v>
      </c>
      <c r="H2455" s="208" t="str">
        <f>IF(Input!F$4="GMH_OECC",J2455,IF(Input!F$4="GMH_XOEC",L2455,IF(Input!F$4="GMH_Korea",N2455,IF(Input!F$4="GMH_EU",P2455,IF(Input!F$4="Skysuper",#REF!,IF(Input!F$4="SkyII",#REF!,IF(Input!F$4="XO-8000",#REF!, "FALSE")))))))</f>
        <v>00</v>
      </c>
      <c r="I2455" s="209">
        <f>IF(Input!F$4="GMH_OECC",K2455,IF(Input!F$4="GMH_XOEC",M2455,IF(Input!F$4="GMH_Korea",O2455,IF(Input!F$4="GMH_EU",Q2455,IF(Input!F$4="Skysuper",#REF!,IF(Input!F$4="SkyII",#REF!,IF(Input!F$4="XO-8000",#REF!, "FALSE")))))))</f>
        <v>0</v>
      </c>
      <c r="J2455" s="210" t="s">
        <v>10359</v>
      </c>
      <c r="K2455" s="268">
        <v>0</v>
      </c>
      <c r="L2455" s="270" t="s">
        <v>10359</v>
      </c>
      <c r="M2455" s="270">
        <v>0</v>
      </c>
      <c r="N2455" s="270" t="s">
        <v>10359</v>
      </c>
      <c r="O2455" s="270">
        <v>0</v>
      </c>
      <c r="P2455" s="270" t="s">
        <v>10359</v>
      </c>
      <c r="Q2455" s="270">
        <v>0</v>
      </c>
      <c r="R2455" s="74"/>
      <c r="S2455" s="75" t="str">
        <f t="shared" si="174"/>
        <v>0000</v>
      </c>
      <c r="T2455" s="75" t="str">
        <f t="shared" si="175"/>
        <v>00000000000000000000000000000000</v>
      </c>
      <c r="V2455" s="197"/>
      <c r="W2455" s="75">
        <f t="shared" si="176"/>
        <v>0</v>
      </c>
      <c r="AE2455" s="479"/>
    </row>
    <row r="2456" spans="1:31" s="75" customFormat="1" ht="13.5" x14ac:dyDescent="0.2">
      <c r="A2456" s="211">
        <v>2453</v>
      </c>
      <c r="B2456" s="212" t="s">
        <v>6600</v>
      </c>
      <c r="C2456" s="213" t="s">
        <v>6600</v>
      </c>
      <c r="D2456" s="213" t="s">
        <v>6600</v>
      </c>
      <c r="E2456" s="213" t="s">
        <v>6600</v>
      </c>
      <c r="F2456" s="213" t="s">
        <v>6600</v>
      </c>
      <c r="G2456" s="214" t="s">
        <v>6600</v>
      </c>
      <c r="H2456" s="208" t="str">
        <f>IF(Input!F$4="GMH_OECC",J2456,IF(Input!F$4="GMH_XOEC",L2456,IF(Input!F$4="GMH_Korea",N2456,IF(Input!F$4="GMH_EU",P2456,IF(Input!F$4="Skysuper",#REF!,IF(Input!F$4="SkyII",#REF!,IF(Input!F$4="XO-8000",#REF!, "FALSE")))))))</f>
        <v>00</v>
      </c>
      <c r="I2456" s="209">
        <f>IF(Input!F$4="GMH_OECC",K2456,IF(Input!F$4="GMH_XOEC",M2456,IF(Input!F$4="GMH_Korea",O2456,IF(Input!F$4="GMH_EU",Q2456,IF(Input!F$4="Skysuper",#REF!,IF(Input!F$4="SkyII",#REF!,IF(Input!F$4="XO-8000",#REF!, "FALSE")))))))</f>
        <v>0</v>
      </c>
      <c r="J2456" s="210" t="s">
        <v>10359</v>
      </c>
      <c r="K2456" s="268">
        <v>0</v>
      </c>
      <c r="L2456" s="270" t="s">
        <v>10359</v>
      </c>
      <c r="M2456" s="270">
        <v>0</v>
      </c>
      <c r="N2456" s="270" t="s">
        <v>10359</v>
      </c>
      <c r="O2456" s="270">
        <v>0</v>
      </c>
      <c r="P2456" s="270" t="s">
        <v>10359</v>
      </c>
      <c r="Q2456" s="270">
        <v>0</v>
      </c>
      <c r="R2456" s="74"/>
      <c r="S2456" s="75" t="str">
        <f t="shared" si="174"/>
        <v>0000</v>
      </c>
      <c r="T2456" s="75" t="str">
        <f t="shared" si="175"/>
        <v>00000000000000000000000000000000</v>
      </c>
      <c r="V2456" s="197"/>
      <c r="W2456" s="75">
        <f t="shared" si="176"/>
        <v>0</v>
      </c>
      <c r="AE2456" s="479"/>
    </row>
    <row r="2457" spans="1:31" s="75" customFormat="1" ht="13.5" x14ac:dyDescent="0.2">
      <c r="A2457" s="211">
        <v>2454</v>
      </c>
      <c r="B2457" s="212" t="s">
        <v>6600</v>
      </c>
      <c r="C2457" s="213" t="s">
        <v>6600</v>
      </c>
      <c r="D2457" s="213" t="s">
        <v>6600</v>
      </c>
      <c r="E2457" s="213" t="s">
        <v>6600</v>
      </c>
      <c r="F2457" s="213" t="s">
        <v>6600</v>
      </c>
      <c r="G2457" s="214" t="s">
        <v>6600</v>
      </c>
      <c r="H2457" s="208" t="str">
        <f>IF(Input!F$4="GMH_OECC",J2457,IF(Input!F$4="GMH_XOEC",L2457,IF(Input!F$4="GMH_Korea",N2457,IF(Input!F$4="GMH_EU",P2457,IF(Input!F$4="Skysuper",#REF!,IF(Input!F$4="SkyII",#REF!,IF(Input!F$4="XO-8000",#REF!, "FALSE")))))))</f>
        <v>00</v>
      </c>
      <c r="I2457" s="209">
        <f>IF(Input!F$4="GMH_OECC",K2457,IF(Input!F$4="GMH_XOEC",M2457,IF(Input!F$4="GMH_Korea",O2457,IF(Input!F$4="GMH_EU",Q2457,IF(Input!F$4="Skysuper",#REF!,IF(Input!F$4="SkyII",#REF!,IF(Input!F$4="XO-8000",#REF!, "FALSE")))))))</f>
        <v>0</v>
      </c>
      <c r="J2457" s="210" t="s">
        <v>10359</v>
      </c>
      <c r="K2457" s="268">
        <v>0</v>
      </c>
      <c r="L2457" s="270" t="s">
        <v>10359</v>
      </c>
      <c r="M2457" s="270">
        <v>0</v>
      </c>
      <c r="N2457" s="270" t="s">
        <v>10359</v>
      </c>
      <c r="O2457" s="270">
        <v>0</v>
      </c>
      <c r="P2457" s="270" t="s">
        <v>10359</v>
      </c>
      <c r="Q2457" s="270">
        <v>0</v>
      </c>
      <c r="R2457" s="74"/>
      <c r="S2457" s="75" t="str">
        <f t="shared" si="174"/>
        <v>0000</v>
      </c>
      <c r="T2457" s="75" t="str">
        <f t="shared" si="175"/>
        <v>00000000000000000000000000000000</v>
      </c>
      <c r="V2457" s="197"/>
      <c r="W2457" s="75">
        <f t="shared" si="176"/>
        <v>0</v>
      </c>
      <c r="AE2457" s="479"/>
    </row>
    <row r="2458" spans="1:31" s="75" customFormat="1" ht="13.5" x14ac:dyDescent="0.2">
      <c r="A2458" s="211">
        <v>2455</v>
      </c>
      <c r="B2458" s="212" t="s">
        <v>6600</v>
      </c>
      <c r="C2458" s="213" t="s">
        <v>6600</v>
      </c>
      <c r="D2458" s="213" t="s">
        <v>6600</v>
      </c>
      <c r="E2458" s="213" t="s">
        <v>6600</v>
      </c>
      <c r="F2458" s="213" t="s">
        <v>6600</v>
      </c>
      <c r="G2458" s="214" t="s">
        <v>6600</v>
      </c>
      <c r="H2458" s="208" t="str">
        <f>IF(Input!F$4="GMH_OECC",J2458,IF(Input!F$4="GMH_XOEC",L2458,IF(Input!F$4="GMH_Korea",N2458,IF(Input!F$4="GMH_EU",P2458,IF(Input!F$4="Skysuper",#REF!,IF(Input!F$4="SkyII",#REF!,IF(Input!F$4="XO-8000",#REF!, "FALSE")))))))</f>
        <v>00</v>
      </c>
      <c r="I2458" s="209">
        <f>IF(Input!F$4="GMH_OECC",K2458,IF(Input!F$4="GMH_XOEC",M2458,IF(Input!F$4="GMH_Korea",O2458,IF(Input!F$4="GMH_EU",Q2458,IF(Input!F$4="Skysuper",#REF!,IF(Input!F$4="SkyII",#REF!,IF(Input!F$4="XO-8000",#REF!, "FALSE")))))))</f>
        <v>0</v>
      </c>
      <c r="J2458" s="210" t="s">
        <v>10359</v>
      </c>
      <c r="K2458" s="268">
        <v>0</v>
      </c>
      <c r="L2458" s="270" t="s">
        <v>10359</v>
      </c>
      <c r="M2458" s="270">
        <v>0</v>
      </c>
      <c r="N2458" s="270" t="s">
        <v>10359</v>
      </c>
      <c r="O2458" s="270">
        <v>0</v>
      </c>
      <c r="P2458" s="270" t="s">
        <v>10359</v>
      </c>
      <c r="Q2458" s="270">
        <v>0</v>
      </c>
      <c r="R2458" s="74"/>
      <c r="S2458" s="75" t="str">
        <f t="shared" si="174"/>
        <v>0000</v>
      </c>
      <c r="T2458" s="75" t="str">
        <f t="shared" si="175"/>
        <v>00000000000000000000000000000000</v>
      </c>
      <c r="V2458" s="197"/>
      <c r="W2458" s="75">
        <f t="shared" si="176"/>
        <v>0</v>
      </c>
      <c r="AE2458" s="479"/>
    </row>
    <row r="2459" spans="1:31" s="75" customFormat="1" ht="13.5" x14ac:dyDescent="0.2">
      <c r="A2459" s="211">
        <v>2456</v>
      </c>
      <c r="B2459" s="212" t="s">
        <v>6600</v>
      </c>
      <c r="C2459" s="213" t="s">
        <v>6600</v>
      </c>
      <c r="D2459" s="213" t="s">
        <v>6600</v>
      </c>
      <c r="E2459" s="213" t="s">
        <v>6600</v>
      </c>
      <c r="F2459" s="213" t="s">
        <v>6600</v>
      </c>
      <c r="G2459" s="214" t="s">
        <v>6600</v>
      </c>
      <c r="H2459" s="208" t="str">
        <f>IF(Input!F$4="GMH_OECC",J2459,IF(Input!F$4="GMH_XOEC",L2459,IF(Input!F$4="GMH_Korea",N2459,IF(Input!F$4="GMH_EU",P2459,IF(Input!F$4="Skysuper",#REF!,IF(Input!F$4="SkyII",#REF!,IF(Input!F$4="XO-8000",#REF!, "FALSE")))))))</f>
        <v>00</v>
      </c>
      <c r="I2459" s="209">
        <f>IF(Input!F$4="GMH_OECC",K2459,IF(Input!F$4="GMH_XOEC",M2459,IF(Input!F$4="GMH_Korea",O2459,IF(Input!F$4="GMH_EU",Q2459,IF(Input!F$4="Skysuper",#REF!,IF(Input!F$4="SkyII",#REF!,IF(Input!F$4="XO-8000",#REF!, "FALSE")))))))</f>
        <v>0</v>
      </c>
      <c r="J2459" s="210" t="s">
        <v>10359</v>
      </c>
      <c r="K2459" s="268">
        <v>0</v>
      </c>
      <c r="L2459" s="270" t="s">
        <v>10359</v>
      </c>
      <c r="M2459" s="270">
        <v>0</v>
      </c>
      <c r="N2459" s="270" t="s">
        <v>10359</v>
      </c>
      <c r="O2459" s="270">
        <v>0</v>
      </c>
      <c r="P2459" s="270" t="s">
        <v>10359</v>
      </c>
      <c r="Q2459" s="270">
        <v>0</v>
      </c>
      <c r="R2459" s="74"/>
      <c r="S2459" s="75" t="str">
        <f t="shared" si="174"/>
        <v>0000</v>
      </c>
      <c r="T2459" s="75" t="str">
        <f t="shared" si="175"/>
        <v>00000000000000000000000000000000</v>
      </c>
      <c r="V2459" s="197"/>
      <c r="W2459" s="75">
        <f t="shared" si="176"/>
        <v>0</v>
      </c>
      <c r="AE2459" s="479"/>
    </row>
    <row r="2460" spans="1:31" s="75" customFormat="1" ht="13.5" x14ac:dyDescent="0.2">
      <c r="A2460" s="211">
        <v>2457</v>
      </c>
      <c r="B2460" s="212" t="s">
        <v>6600</v>
      </c>
      <c r="C2460" s="213" t="s">
        <v>6600</v>
      </c>
      <c r="D2460" s="213" t="s">
        <v>6600</v>
      </c>
      <c r="E2460" s="213" t="s">
        <v>6600</v>
      </c>
      <c r="F2460" s="213" t="s">
        <v>6600</v>
      </c>
      <c r="G2460" s="214" t="s">
        <v>6600</v>
      </c>
      <c r="H2460" s="208" t="str">
        <f>IF(Input!F$4="GMH_OECC",J2460,IF(Input!F$4="GMH_XOEC",L2460,IF(Input!F$4="GMH_Korea",N2460,IF(Input!F$4="GMH_EU",P2460,IF(Input!F$4="Skysuper",#REF!,IF(Input!F$4="SkyII",#REF!,IF(Input!F$4="XO-8000",#REF!, "FALSE")))))))</f>
        <v>00</v>
      </c>
      <c r="I2460" s="209">
        <f>IF(Input!F$4="GMH_OECC",K2460,IF(Input!F$4="GMH_XOEC",M2460,IF(Input!F$4="GMH_Korea",O2460,IF(Input!F$4="GMH_EU",Q2460,IF(Input!F$4="Skysuper",#REF!,IF(Input!F$4="SkyII",#REF!,IF(Input!F$4="XO-8000",#REF!, "FALSE")))))))</f>
        <v>0</v>
      </c>
      <c r="J2460" s="210" t="s">
        <v>10359</v>
      </c>
      <c r="K2460" s="268">
        <v>0</v>
      </c>
      <c r="L2460" s="270" t="s">
        <v>10359</v>
      </c>
      <c r="M2460" s="270">
        <v>0</v>
      </c>
      <c r="N2460" s="270" t="s">
        <v>10359</v>
      </c>
      <c r="O2460" s="270">
        <v>0</v>
      </c>
      <c r="P2460" s="270" t="s">
        <v>10359</v>
      </c>
      <c r="Q2460" s="270">
        <v>0</v>
      </c>
      <c r="R2460" s="74"/>
      <c r="S2460" s="75" t="str">
        <f t="shared" si="174"/>
        <v>0000</v>
      </c>
      <c r="T2460" s="75" t="str">
        <f t="shared" si="175"/>
        <v>00000000000000000000000000000000</v>
      </c>
      <c r="V2460" s="197"/>
      <c r="W2460" s="75">
        <f t="shared" si="176"/>
        <v>0</v>
      </c>
      <c r="AE2460" s="479"/>
    </row>
    <row r="2461" spans="1:31" s="75" customFormat="1" ht="13.5" x14ac:dyDescent="0.2">
      <c r="A2461" s="211">
        <v>2458</v>
      </c>
      <c r="B2461" s="212" t="s">
        <v>6600</v>
      </c>
      <c r="C2461" s="213" t="s">
        <v>6600</v>
      </c>
      <c r="D2461" s="213" t="s">
        <v>6600</v>
      </c>
      <c r="E2461" s="213" t="s">
        <v>6600</v>
      </c>
      <c r="F2461" s="213" t="s">
        <v>6600</v>
      </c>
      <c r="G2461" s="214" t="s">
        <v>6600</v>
      </c>
      <c r="H2461" s="208" t="str">
        <f>IF(Input!F$4="GMH_OECC",J2461,IF(Input!F$4="GMH_XOEC",L2461,IF(Input!F$4="GMH_Korea",N2461,IF(Input!F$4="GMH_EU",P2461,IF(Input!F$4="Skysuper",#REF!,IF(Input!F$4="SkyII",#REF!,IF(Input!F$4="XO-8000",#REF!, "FALSE")))))))</f>
        <v>00</v>
      </c>
      <c r="I2461" s="209">
        <f>IF(Input!F$4="GMH_OECC",K2461,IF(Input!F$4="GMH_XOEC",M2461,IF(Input!F$4="GMH_Korea",O2461,IF(Input!F$4="GMH_EU",Q2461,IF(Input!F$4="Skysuper",#REF!,IF(Input!F$4="SkyII",#REF!,IF(Input!F$4="XO-8000",#REF!, "FALSE")))))))</f>
        <v>0</v>
      </c>
      <c r="J2461" s="210" t="s">
        <v>10359</v>
      </c>
      <c r="K2461" s="268">
        <v>0</v>
      </c>
      <c r="L2461" s="270" t="s">
        <v>10359</v>
      </c>
      <c r="M2461" s="270">
        <v>0</v>
      </c>
      <c r="N2461" s="270" t="s">
        <v>10359</v>
      </c>
      <c r="O2461" s="270">
        <v>0</v>
      </c>
      <c r="P2461" s="270" t="s">
        <v>10359</v>
      </c>
      <c r="Q2461" s="270">
        <v>0</v>
      </c>
      <c r="R2461" s="74"/>
      <c r="S2461" s="75" t="str">
        <f t="shared" si="174"/>
        <v>0000</v>
      </c>
      <c r="T2461" s="75" t="str">
        <f t="shared" si="175"/>
        <v>00000000000000000000000000000000</v>
      </c>
      <c r="V2461" s="197"/>
      <c r="W2461" s="75">
        <f t="shared" si="176"/>
        <v>0</v>
      </c>
      <c r="AE2461" s="479"/>
    </row>
    <row r="2462" spans="1:31" s="75" customFormat="1" ht="13.5" x14ac:dyDescent="0.2">
      <c r="A2462" s="211">
        <v>2459</v>
      </c>
      <c r="B2462" s="212" t="s">
        <v>6600</v>
      </c>
      <c r="C2462" s="213" t="s">
        <v>6600</v>
      </c>
      <c r="D2462" s="213" t="s">
        <v>6600</v>
      </c>
      <c r="E2462" s="213" t="s">
        <v>6600</v>
      </c>
      <c r="F2462" s="213" t="s">
        <v>6600</v>
      </c>
      <c r="G2462" s="214" t="s">
        <v>6600</v>
      </c>
      <c r="H2462" s="208" t="str">
        <f>IF(Input!F$4="GMH_OECC",J2462,IF(Input!F$4="GMH_XOEC",L2462,IF(Input!F$4="GMH_Korea",N2462,IF(Input!F$4="GMH_EU",P2462,IF(Input!F$4="Skysuper",#REF!,IF(Input!F$4="SkyII",#REF!,IF(Input!F$4="XO-8000",#REF!, "FALSE")))))))</f>
        <v>00</v>
      </c>
      <c r="I2462" s="209">
        <f>IF(Input!F$4="GMH_OECC",K2462,IF(Input!F$4="GMH_XOEC",M2462,IF(Input!F$4="GMH_Korea",O2462,IF(Input!F$4="GMH_EU",Q2462,IF(Input!F$4="Skysuper",#REF!,IF(Input!F$4="SkyII",#REF!,IF(Input!F$4="XO-8000",#REF!, "FALSE")))))))</f>
        <v>0</v>
      </c>
      <c r="J2462" s="210" t="s">
        <v>10359</v>
      </c>
      <c r="K2462" s="268">
        <v>0</v>
      </c>
      <c r="L2462" s="270" t="s">
        <v>10359</v>
      </c>
      <c r="M2462" s="270">
        <v>0</v>
      </c>
      <c r="N2462" s="270" t="s">
        <v>10359</v>
      </c>
      <c r="O2462" s="270">
        <v>0</v>
      </c>
      <c r="P2462" s="270" t="s">
        <v>10359</v>
      </c>
      <c r="Q2462" s="270">
        <v>0</v>
      </c>
      <c r="R2462" s="74"/>
      <c r="S2462" s="75" t="str">
        <f t="shared" si="174"/>
        <v>0000</v>
      </c>
      <c r="T2462" s="75" t="str">
        <f t="shared" si="175"/>
        <v>00000000000000000000000000000000</v>
      </c>
      <c r="V2462" s="197"/>
      <c r="W2462" s="75">
        <f t="shared" si="176"/>
        <v>0</v>
      </c>
      <c r="AE2462" s="479"/>
    </row>
    <row r="2463" spans="1:31" s="75" customFormat="1" ht="13.5" x14ac:dyDescent="0.2">
      <c r="A2463" s="211">
        <v>2460</v>
      </c>
      <c r="B2463" s="212" t="s">
        <v>6600</v>
      </c>
      <c r="C2463" s="213" t="s">
        <v>6600</v>
      </c>
      <c r="D2463" s="213" t="s">
        <v>6600</v>
      </c>
      <c r="E2463" s="213" t="s">
        <v>6600</v>
      </c>
      <c r="F2463" s="213" t="s">
        <v>6600</v>
      </c>
      <c r="G2463" s="214" t="s">
        <v>6600</v>
      </c>
      <c r="H2463" s="208" t="str">
        <f>IF(Input!F$4="GMH_OECC",J2463,IF(Input!F$4="GMH_XOEC",L2463,IF(Input!F$4="GMH_Korea",N2463,IF(Input!F$4="GMH_EU",P2463,IF(Input!F$4="Skysuper",#REF!,IF(Input!F$4="SkyII",#REF!,IF(Input!F$4="XO-8000",#REF!, "FALSE")))))))</f>
        <v>00</v>
      </c>
      <c r="I2463" s="209">
        <f>IF(Input!F$4="GMH_OECC",K2463,IF(Input!F$4="GMH_XOEC",M2463,IF(Input!F$4="GMH_Korea",O2463,IF(Input!F$4="GMH_EU",Q2463,IF(Input!F$4="Skysuper",#REF!,IF(Input!F$4="SkyII",#REF!,IF(Input!F$4="XO-8000",#REF!, "FALSE")))))))</f>
        <v>0</v>
      </c>
      <c r="J2463" s="210" t="s">
        <v>10359</v>
      </c>
      <c r="K2463" s="268">
        <v>0</v>
      </c>
      <c r="L2463" s="270" t="s">
        <v>10359</v>
      </c>
      <c r="M2463" s="270">
        <v>0</v>
      </c>
      <c r="N2463" s="270" t="s">
        <v>10359</v>
      </c>
      <c r="O2463" s="270">
        <v>0</v>
      </c>
      <c r="P2463" s="270" t="s">
        <v>10359</v>
      </c>
      <c r="Q2463" s="270">
        <v>0</v>
      </c>
      <c r="R2463" s="74"/>
      <c r="S2463" s="75" t="str">
        <f t="shared" si="174"/>
        <v>0000</v>
      </c>
      <c r="T2463" s="75" t="str">
        <f t="shared" si="175"/>
        <v>00000000000000000000000000000000</v>
      </c>
      <c r="V2463" s="197"/>
      <c r="W2463" s="75">
        <f t="shared" si="176"/>
        <v>0</v>
      </c>
      <c r="AE2463" s="479"/>
    </row>
    <row r="2464" spans="1:31" s="75" customFormat="1" ht="13.5" x14ac:dyDescent="0.2">
      <c r="A2464" s="211">
        <v>2461</v>
      </c>
      <c r="B2464" s="212" t="s">
        <v>6600</v>
      </c>
      <c r="C2464" s="213" t="s">
        <v>6600</v>
      </c>
      <c r="D2464" s="213" t="s">
        <v>6600</v>
      </c>
      <c r="E2464" s="213" t="s">
        <v>6600</v>
      </c>
      <c r="F2464" s="213" t="s">
        <v>6600</v>
      </c>
      <c r="G2464" s="214" t="s">
        <v>6600</v>
      </c>
      <c r="H2464" s="208" t="str">
        <f>IF(Input!F$4="GMH_OECC",J2464,IF(Input!F$4="GMH_XOEC",L2464,IF(Input!F$4="GMH_Korea",N2464,IF(Input!F$4="GMH_EU",P2464,IF(Input!F$4="Skysuper",#REF!,IF(Input!F$4="SkyII",#REF!,IF(Input!F$4="XO-8000",#REF!, "FALSE")))))))</f>
        <v>00</v>
      </c>
      <c r="I2464" s="209">
        <f>IF(Input!F$4="GMH_OECC",K2464,IF(Input!F$4="GMH_XOEC",M2464,IF(Input!F$4="GMH_Korea",O2464,IF(Input!F$4="GMH_EU",Q2464,IF(Input!F$4="Skysuper",#REF!,IF(Input!F$4="SkyII",#REF!,IF(Input!F$4="XO-8000",#REF!, "FALSE")))))))</f>
        <v>0</v>
      </c>
      <c r="J2464" s="210" t="s">
        <v>10359</v>
      </c>
      <c r="K2464" s="268">
        <v>0</v>
      </c>
      <c r="L2464" s="270" t="s">
        <v>10359</v>
      </c>
      <c r="M2464" s="270">
        <v>0</v>
      </c>
      <c r="N2464" s="270" t="s">
        <v>10359</v>
      </c>
      <c r="O2464" s="270">
        <v>0</v>
      </c>
      <c r="P2464" s="270" t="s">
        <v>10359</v>
      </c>
      <c r="Q2464" s="270">
        <v>0</v>
      </c>
      <c r="R2464" s="74"/>
      <c r="S2464" s="75" t="str">
        <f t="shared" si="174"/>
        <v>0000</v>
      </c>
      <c r="T2464" s="75" t="str">
        <f t="shared" si="175"/>
        <v>00000000000000000000000000000000</v>
      </c>
      <c r="V2464" s="197"/>
      <c r="W2464" s="75">
        <f t="shared" si="176"/>
        <v>0</v>
      </c>
      <c r="AE2464" s="479"/>
    </row>
    <row r="2465" spans="1:31" s="75" customFormat="1" ht="13.5" x14ac:dyDescent="0.2">
      <c r="A2465" s="211">
        <v>2462</v>
      </c>
      <c r="B2465" s="212" t="s">
        <v>6600</v>
      </c>
      <c r="C2465" s="213" t="s">
        <v>6600</v>
      </c>
      <c r="D2465" s="213" t="s">
        <v>6600</v>
      </c>
      <c r="E2465" s="213" t="s">
        <v>6600</v>
      </c>
      <c r="F2465" s="213" t="s">
        <v>6600</v>
      </c>
      <c r="G2465" s="214" t="s">
        <v>6600</v>
      </c>
      <c r="H2465" s="208" t="str">
        <f>IF(Input!F$4="GMH_OECC",J2465,IF(Input!F$4="GMH_XOEC",L2465,IF(Input!F$4="GMH_Korea",N2465,IF(Input!F$4="GMH_EU",P2465,IF(Input!F$4="Skysuper",#REF!,IF(Input!F$4="SkyII",#REF!,IF(Input!F$4="XO-8000",#REF!, "FALSE")))))))</f>
        <v>00</v>
      </c>
      <c r="I2465" s="209">
        <f>IF(Input!F$4="GMH_OECC",K2465,IF(Input!F$4="GMH_XOEC",M2465,IF(Input!F$4="GMH_Korea",O2465,IF(Input!F$4="GMH_EU",Q2465,IF(Input!F$4="Skysuper",#REF!,IF(Input!F$4="SkyII",#REF!,IF(Input!F$4="XO-8000",#REF!, "FALSE")))))))</f>
        <v>0</v>
      </c>
      <c r="J2465" s="210" t="s">
        <v>10359</v>
      </c>
      <c r="K2465" s="268">
        <v>0</v>
      </c>
      <c r="L2465" s="270" t="s">
        <v>10359</v>
      </c>
      <c r="M2465" s="270">
        <v>0</v>
      </c>
      <c r="N2465" s="270" t="s">
        <v>10359</v>
      </c>
      <c r="O2465" s="270">
        <v>0</v>
      </c>
      <c r="P2465" s="270" t="s">
        <v>10359</v>
      </c>
      <c r="Q2465" s="270">
        <v>0</v>
      </c>
      <c r="R2465" s="74"/>
      <c r="S2465" s="75" t="str">
        <f t="shared" si="174"/>
        <v>0000</v>
      </c>
      <c r="T2465" s="75" t="str">
        <f t="shared" si="175"/>
        <v>00000000000000000000000000000000</v>
      </c>
      <c r="V2465" s="197"/>
      <c r="W2465" s="75">
        <f t="shared" si="176"/>
        <v>0</v>
      </c>
      <c r="AE2465" s="479"/>
    </row>
    <row r="2466" spans="1:31" s="75" customFormat="1" ht="13.5" x14ac:dyDescent="0.2">
      <c r="A2466" s="211">
        <v>2463</v>
      </c>
      <c r="B2466" s="212" t="s">
        <v>6600</v>
      </c>
      <c r="C2466" s="213" t="s">
        <v>6600</v>
      </c>
      <c r="D2466" s="213" t="s">
        <v>6600</v>
      </c>
      <c r="E2466" s="213" t="s">
        <v>6600</v>
      </c>
      <c r="F2466" s="213" t="s">
        <v>6600</v>
      </c>
      <c r="G2466" s="214" t="s">
        <v>6600</v>
      </c>
      <c r="H2466" s="208" t="str">
        <f>IF(Input!F$4="GMH_OECC",J2466,IF(Input!F$4="GMH_XOEC",L2466,IF(Input!F$4="GMH_Korea",N2466,IF(Input!F$4="GMH_EU",P2466,IF(Input!F$4="Skysuper",#REF!,IF(Input!F$4="SkyII",#REF!,IF(Input!F$4="XO-8000",#REF!, "FALSE")))))))</f>
        <v>00</v>
      </c>
      <c r="I2466" s="209">
        <f>IF(Input!F$4="GMH_OECC",K2466,IF(Input!F$4="GMH_XOEC",M2466,IF(Input!F$4="GMH_Korea",O2466,IF(Input!F$4="GMH_EU",Q2466,IF(Input!F$4="Skysuper",#REF!,IF(Input!F$4="SkyII",#REF!,IF(Input!F$4="XO-8000",#REF!, "FALSE")))))))</f>
        <v>0</v>
      </c>
      <c r="J2466" s="210" t="s">
        <v>10359</v>
      </c>
      <c r="K2466" s="268">
        <v>0</v>
      </c>
      <c r="L2466" s="270" t="s">
        <v>10359</v>
      </c>
      <c r="M2466" s="270">
        <v>0</v>
      </c>
      <c r="N2466" s="270" t="s">
        <v>10359</v>
      </c>
      <c r="O2466" s="270">
        <v>0</v>
      </c>
      <c r="P2466" s="270" t="s">
        <v>10359</v>
      </c>
      <c r="Q2466" s="270">
        <v>0</v>
      </c>
      <c r="R2466" s="74"/>
      <c r="S2466" s="75" t="str">
        <f t="shared" si="174"/>
        <v>0000</v>
      </c>
      <c r="T2466" s="75" t="str">
        <f t="shared" si="175"/>
        <v>00000000000000000000000000000000</v>
      </c>
      <c r="V2466" s="197"/>
      <c r="W2466" s="75">
        <f t="shared" si="176"/>
        <v>0</v>
      </c>
      <c r="AE2466" s="479"/>
    </row>
    <row r="2467" spans="1:31" s="75" customFormat="1" ht="13.5" x14ac:dyDescent="0.2">
      <c r="A2467" s="211">
        <v>2464</v>
      </c>
      <c r="B2467" s="212" t="s">
        <v>6600</v>
      </c>
      <c r="C2467" s="213" t="s">
        <v>6600</v>
      </c>
      <c r="D2467" s="213" t="s">
        <v>6600</v>
      </c>
      <c r="E2467" s="213" t="s">
        <v>6600</v>
      </c>
      <c r="F2467" s="213" t="s">
        <v>6600</v>
      </c>
      <c r="G2467" s="214" t="s">
        <v>6600</v>
      </c>
      <c r="H2467" s="208" t="str">
        <f>IF(Input!F$4="GMH_OECC",J2467,IF(Input!F$4="GMH_XOEC",L2467,IF(Input!F$4="GMH_Korea",N2467,IF(Input!F$4="GMH_EU",P2467,IF(Input!F$4="Skysuper",#REF!,IF(Input!F$4="SkyII",#REF!,IF(Input!F$4="XO-8000",#REF!, "FALSE")))))))</f>
        <v>00</v>
      </c>
      <c r="I2467" s="209">
        <f>IF(Input!F$4="GMH_OECC",K2467,IF(Input!F$4="GMH_XOEC",M2467,IF(Input!F$4="GMH_Korea",O2467,IF(Input!F$4="GMH_EU",Q2467,IF(Input!F$4="Skysuper",#REF!,IF(Input!F$4="SkyII",#REF!,IF(Input!F$4="XO-8000",#REF!, "FALSE")))))))</f>
        <v>0</v>
      </c>
      <c r="J2467" s="210" t="s">
        <v>10359</v>
      </c>
      <c r="K2467" s="268">
        <v>0</v>
      </c>
      <c r="L2467" s="270" t="s">
        <v>10359</v>
      </c>
      <c r="M2467" s="270">
        <v>0</v>
      </c>
      <c r="N2467" s="270" t="s">
        <v>10359</v>
      </c>
      <c r="O2467" s="270">
        <v>0</v>
      </c>
      <c r="P2467" s="270" t="s">
        <v>10359</v>
      </c>
      <c r="Q2467" s="270">
        <v>0</v>
      </c>
      <c r="R2467" s="74"/>
      <c r="S2467" s="75" t="str">
        <f t="shared" si="174"/>
        <v>0000</v>
      </c>
      <c r="T2467" s="75" t="str">
        <f t="shared" si="175"/>
        <v>00000000000000000000000000000000</v>
      </c>
      <c r="V2467" s="197"/>
      <c r="W2467" s="75">
        <f t="shared" si="176"/>
        <v>0</v>
      </c>
      <c r="AE2467" s="479"/>
    </row>
    <row r="2468" spans="1:31" s="75" customFormat="1" ht="13.5" x14ac:dyDescent="0.2">
      <c r="A2468" s="211">
        <v>2465</v>
      </c>
      <c r="B2468" s="212" t="s">
        <v>6600</v>
      </c>
      <c r="C2468" s="213" t="s">
        <v>6600</v>
      </c>
      <c r="D2468" s="213" t="s">
        <v>6600</v>
      </c>
      <c r="E2468" s="213" t="s">
        <v>6600</v>
      </c>
      <c r="F2468" s="213" t="s">
        <v>6600</v>
      </c>
      <c r="G2468" s="214" t="s">
        <v>6600</v>
      </c>
      <c r="H2468" s="208" t="str">
        <f>IF(Input!F$4="GMH_OECC",J2468,IF(Input!F$4="GMH_XOEC",L2468,IF(Input!F$4="GMH_Korea",N2468,IF(Input!F$4="GMH_EU",P2468,IF(Input!F$4="Skysuper",#REF!,IF(Input!F$4="SkyII",#REF!,IF(Input!F$4="XO-8000",#REF!, "FALSE")))))))</f>
        <v>00</v>
      </c>
      <c r="I2468" s="209">
        <f>IF(Input!F$4="GMH_OECC",K2468,IF(Input!F$4="GMH_XOEC",M2468,IF(Input!F$4="GMH_Korea",O2468,IF(Input!F$4="GMH_EU",Q2468,IF(Input!F$4="Skysuper",#REF!,IF(Input!F$4="SkyII",#REF!,IF(Input!F$4="XO-8000",#REF!, "FALSE")))))))</f>
        <v>0</v>
      </c>
      <c r="J2468" s="210" t="s">
        <v>10359</v>
      </c>
      <c r="K2468" s="268">
        <v>0</v>
      </c>
      <c r="L2468" s="270" t="s">
        <v>10359</v>
      </c>
      <c r="M2468" s="270">
        <v>0</v>
      </c>
      <c r="N2468" s="270" t="s">
        <v>10359</v>
      </c>
      <c r="O2468" s="270">
        <v>0</v>
      </c>
      <c r="P2468" s="270" t="s">
        <v>10359</v>
      </c>
      <c r="Q2468" s="270">
        <v>0</v>
      </c>
      <c r="R2468" s="74"/>
      <c r="S2468" s="75" t="str">
        <f t="shared" si="174"/>
        <v>0000</v>
      </c>
      <c r="T2468" s="75" t="str">
        <f t="shared" si="175"/>
        <v>00000000000000000000000000000000</v>
      </c>
      <c r="V2468" s="197"/>
      <c r="W2468" s="75">
        <f t="shared" si="176"/>
        <v>0</v>
      </c>
      <c r="AE2468" s="479"/>
    </row>
    <row r="2469" spans="1:31" s="75" customFormat="1" ht="13.5" x14ac:dyDescent="0.2">
      <c r="A2469" s="211">
        <v>2466</v>
      </c>
      <c r="B2469" s="212" t="s">
        <v>6600</v>
      </c>
      <c r="C2469" s="213" t="s">
        <v>6600</v>
      </c>
      <c r="D2469" s="213" t="s">
        <v>6600</v>
      </c>
      <c r="E2469" s="213" t="s">
        <v>6600</v>
      </c>
      <c r="F2469" s="213" t="s">
        <v>6600</v>
      </c>
      <c r="G2469" s="214" t="s">
        <v>6600</v>
      </c>
      <c r="H2469" s="208" t="str">
        <f>IF(Input!F$4="GMH_OECC",J2469,IF(Input!F$4="GMH_XOEC",L2469,IF(Input!F$4="GMH_Korea",N2469,IF(Input!F$4="GMH_EU",P2469,IF(Input!F$4="Skysuper",#REF!,IF(Input!F$4="SkyII",#REF!,IF(Input!F$4="XO-8000",#REF!, "FALSE")))))))</f>
        <v>00</v>
      </c>
      <c r="I2469" s="209">
        <f>IF(Input!F$4="GMH_OECC",K2469,IF(Input!F$4="GMH_XOEC",M2469,IF(Input!F$4="GMH_Korea",O2469,IF(Input!F$4="GMH_EU",Q2469,IF(Input!F$4="Skysuper",#REF!,IF(Input!F$4="SkyII",#REF!,IF(Input!F$4="XO-8000",#REF!, "FALSE")))))))</f>
        <v>0</v>
      </c>
      <c r="J2469" s="210" t="s">
        <v>10359</v>
      </c>
      <c r="K2469" s="268">
        <v>0</v>
      </c>
      <c r="L2469" s="270" t="s">
        <v>10359</v>
      </c>
      <c r="M2469" s="270">
        <v>0</v>
      </c>
      <c r="N2469" s="270" t="s">
        <v>10359</v>
      </c>
      <c r="O2469" s="270">
        <v>0</v>
      </c>
      <c r="P2469" s="270" t="s">
        <v>10359</v>
      </c>
      <c r="Q2469" s="270">
        <v>0</v>
      </c>
      <c r="R2469" s="74"/>
      <c r="S2469" s="75" t="str">
        <f t="shared" si="174"/>
        <v>0000</v>
      </c>
      <c r="T2469" s="75" t="str">
        <f t="shared" si="175"/>
        <v>00000000000000000000000000000000</v>
      </c>
      <c r="V2469" s="197"/>
      <c r="W2469" s="75">
        <f t="shared" si="176"/>
        <v>0</v>
      </c>
      <c r="AE2469" s="479"/>
    </row>
    <row r="2470" spans="1:31" s="75" customFormat="1" ht="13.5" x14ac:dyDescent="0.2">
      <c r="A2470" s="211">
        <v>2467</v>
      </c>
      <c r="B2470" s="212" t="s">
        <v>6600</v>
      </c>
      <c r="C2470" s="213" t="s">
        <v>6600</v>
      </c>
      <c r="D2470" s="213" t="s">
        <v>6600</v>
      </c>
      <c r="E2470" s="213" t="s">
        <v>6600</v>
      </c>
      <c r="F2470" s="213" t="s">
        <v>6600</v>
      </c>
      <c r="G2470" s="214" t="s">
        <v>6600</v>
      </c>
      <c r="H2470" s="208" t="str">
        <f>IF(Input!F$4="GMH_OECC",J2470,IF(Input!F$4="GMH_XOEC",L2470,IF(Input!F$4="GMH_Korea",N2470,IF(Input!F$4="GMH_EU",P2470,IF(Input!F$4="Skysuper",#REF!,IF(Input!F$4="SkyII",#REF!,IF(Input!F$4="XO-8000",#REF!, "FALSE")))))))</f>
        <v>00</v>
      </c>
      <c r="I2470" s="209">
        <f>IF(Input!F$4="GMH_OECC",K2470,IF(Input!F$4="GMH_XOEC",M2470,IF(Input!F$4="GMH_Korea",O2470,IF(Input!F$4="GMH_EU",Q2470,IF(Input!F$4="Skysuper",#REF!,IF(Input!F$4="SkyII",#REF!,IF(Input!F$4="XO-8000",#REF!, "FALSE")))))))</f>
        <v>0</v>
      </c>
      <c r="J2470" s="210" t="s">
        <v>10359</v>
      </c>
      <c r="K2470" s="268">
        <v>0</v>
      </c>
      <c r="L2470" s="270" t="s">
        <v>10359</v>
      </c>
      <c r="M2470" s="270">
        <v>0</v>
      </c>
      <c r="N2470" s="270" t="s">
        <v>10359</v>
      </c>
      <c r="O2470" s="270">
        <v>0</v>
      </c>
      <c r="P2470" s="270" t="s">
        <v>10359</v>
      </c>
      <c r="Q2470" s="270">
        <v>0</v>
      </c>
      <c r="R2470" s="74"/>
      <c r="S2470" s="75" t="str">
        <f t="shared" si="174"/>
        <v>0000</v>
      </c>
      <c r="T2470" s="75" t="str">
        <f t="shared" si="175"/>
        <v>00000000000000000000000000000000</v>
      </c>
      <c r="V2470" s="197"/>
      <c r="W2470" s="75">
        <f t="shared" si="176"/>
        <v>0</v>
      </c>
      <c r="AE2470" s="479"/>
    </row>
    <row r="2471" spans="1:31" s="75" customFormat="1" ht="13.5" x14ac:dyDescent="0.2">
      <c r="A2471" s="211">
        <v>2468</v>
      </c>
      <c r="B2471" s="212" t="s">
        <v>6600</v>
      </c>
      <c r="C2471" s="213" t="s">
        <v>6600</v>
      </c>
      <c r="D2471" s="213" t="s">
        <v>6600</v>
      </c>
      <c r="E2471" s="213" t="s">
        <v>6600</v>
      </c>
      <c r="F2471" s="213" t="s">
        <v>6600</v>
      </c>
      <c r="G2471" s="214" t="s">
        <v>6600</v>
      </c>
      <c r="H2471" s="208" t="str">
        <f>IF(Input!F$4="GMH_OECC",J2471,IF(Input!F$4="GMH_XOEC",L2471,IF(Input!F$4="GMH_Korea",N2471,IF(Input!F$4="GMH_EU",P2471,IF(Input!F$4="Skysuper",#REF!,IF(Input!F$4="SkyII",#REF!,IF(Input!F$4="XO-8000",#REF!, "FALSE")))))))</f>
        <v>00</v>
      </c>
      <c r="I2471" s="209">
        <f>IF(Input!F$4="GMH_OECC",K2471,IF(Input!F$4="GMH_XOEC",M2471,IF(Input!F$4="GMH_Korea",O2471,IF(Input!F$4="GMH_EU",Q2471,IF(Input!F$4="Skysuper",#REF!,IF(Input!F$4="SkyII",#REF!,IF(Input!F$4="XO-8000",#REF!, "FALSE")))))))</f>
        <v>0</v>
      </c>
      <c r="J2471" s="210" t="s">
        <v>10359</v>
      </c>
      <c r="K2471" s="268">
        <v>0</v>
      </c>
      <c r="L2471" s="270" t="s">
        <v>10359</v>
      </c>
      <c r="M2471" s="270">
        <v>0</v>
      </c>
      <c r="N2471" s="270" t="s">
        <v>10359</v>
      </c>
      <c r="O2471" s="270">
        <v>0</v>
      </c>
      <c r="P2471" s="270" t="s">
        <v>10359</v>
      </c>
      <c r="Q2471" s="270">
        <v>0</v>
      </c>
      <c r="R2471" s="74"/>
      <c r="S2471" s="75" t="str">
        <f t="shared" si="174"/>
        <v>0000</v>
      </c>
      <c r="T2471" s="75" t="str">
        <f t="shared" si="175"/>
        <v>00000000000000000000000000000000</v>
      </c>
      <c r="V2471" s="197"/>
      <c r="W2471" s="75">
        <f t="shared" si="176"/>
        <v>0</v>
      </c>
      <c r="AE2471" s="479"/>
    </row>
    <row r="2472" spans="1:31" s="75" customFormat="1" ht="13.5" x14ac:dyDescent="0.2">
      <c r="A2472" s="211">
        <v>2469</v>
      </c>
      <c r="B2472" s="212" t="s">
        <v>6600</v>
      </c>
      <c r="C2472" s="213" t="s">
        <v>6600</v>
      </c>
      <c r="D2472" s="213" t="s">
        <v>6600</v>
      </c>
      <c r="E2472" s="213" t="s">
        <v>6600</v>
      </c>
      <c r="F2472" s="213" t="s">
        <v>6600</v>
      </c>
      <c r="G2472" s="214" t="s">
        <v>6600</v>
      </c>
      <c r="H2472" s="208" t="str">
        <f>IF(Input!F$4="GMH_OECC",J2472,IF(Input!F$4="GMH_XOEC",L2472,IF(Input!F$4="GMH_Korea",N2472,IF(Input!F$4="GMH_EU",P2472,IF(Input!F$4="Skysuper",#REF!,IF(Input!F$4="SkyII",#REF!,IF(Input!F$4="XO-8000",#REF!, "FALSE")))))))</f>
        <v>00</v>
      </c>
      <c r="I2472" s="209">
        <f>IF(Input!F$4="GMH_OECC",K2472,IF(Input!F$4="GMH_XOEC",M2472,IF(Input!F$4="GMH_Korea",O2472,IF(Input!F$4="GMH_EU",Q2472,IF(Input!F$4="Skysuper",#REF!,IF(Input!F$4="SkyII",#REF!,IF(Input!F$4="XO-8000",#REF!, "FALSE")))))))</f>
        <v>0</v>
      </c>
      <c r="J2472" s="210" t="s">
        <v>10359</v>
      </c>
      <c r="K2472" s="268">
        <v>0</v>
      </c>
      <c r="L2472" s="270" t="s">
        <v>10359</v>
      </c>
      <c r="M2472" s="270">
        <v>0</v>
      </c>
      <c r="N2472" s="270" t="s">
        <v>10359</v>
      </c>
      <c r="O2472" s="270">
        <v>0</v>
      </c>
      <c r="P2472" s="270" t="s">
        <v>10359</v>
      </c>
      <c r="Q2472" s="270">
        <v>0</v>
      </c>
      <c r="R2472" s="74"/>
      <c r="S2472" s="75" t="str">
        <f t="shared" si="174"/>
        <v>0000</v>
      </c>
      <c r="T2472" s="75" t="str">
        <f t="shared" si="175"/>
        <v>00000000000000000000000000000000</v>
      </c>
      <c r="V2472" s="197"/>
      <c r="W2472" s="75">
        <f t="shared" si="176"/>
        <v>0</v>
      </c>
      <c r="AE2472" s="479"/>
    </row>
    <row r="2473" spans="1:31" s="75" customFormat="1" ht="13.5" x14ac:dyDescent="0.2">
      <c r="A2473" s="211">
        <v>2470</v>
      </c>
      <c r="B2473" s="212" t="s">
        <v>6600</v>
      </c>
      <c r="C2473" s="213" t="s">
        <v>6600</v>
      </c>
      <c r="D2473" s="213" t="s">
        <v>6600</v>
      </c>
      <c r="E2473" s="213" t="s">
        <v>6600</v>
      </c>
      <c r="F2473" s="213" t="s">
        <v>6600</v>
      </c>
      <c r="G2473" s="214" t="s">
        <v>6600</v>
      </c>
      <c r="H2473" s="208" t="str">
        <f>IF(Input!F$4="GMH_OECC",J2473,IF(Input!F$4="GMH_XOEC",L2473,IF(Input!F$4="GMH_Korea",N2473,IF(Input!F$4="GMH_EU",P2473,IF(Input!F$4="Skysuper",#REF!,IF(Input!F$4="SkyII",#REF!,IF(Input!F$4="XO-8000",#REF!, "FALSE")))))))</f>
        <v>00</v>
      </c>
      <c r="I2473" s="209">
        <f>IF(Input!F$4="GMH_OECC",K2473,IF(Input!F$4="GMH_XOEC",M2473,IF(Input!F$4="GMH_Korea",O2473,IF(Input!F$4="GMH_EU",Q2473,IF(Input!F$4="Skysuper",#REF!,IF(Input!F$4="SkyII",#REF!,IF(Input!F$4="XO-8000",#REF!, "FALSE")))))))</f>
        <v>0</v>
      </c>
      <c r="J2473" s="210" t="s">
        <v>10359</v>
      </c>
      <c r="K2473" s="268">
        <v>0</v>
      </c>
      <c r="L2473" s="270" t="s">
        <v>10359</v>
      </c>
      <c r="M2473" s="270">
        <v>0</v>
      </c>
      <c r="N2473" s="270" t="s">
        <v>10359</v>
      </c>
      <c r="O2473" s="270">
        <v>0</v>
      </c>
      <c r="P2473" s="270" t="s">
        <v>10359</v>
      </c>
      <c r="Q2473" s="270">
        <v>0</v>
      </c>
      <c r="R2473" s="74"/>
      <c r="S2473" s="75" t="str">
        <f t="shared" si="174"/>
        <v>0000</v>
      </c>
      <c r="T2473" s="75" t="str">
        <f t="shared" si="175"/>
        <v>00000000000000000000000000000000</v>
      </c>
      <c r="V2473" s="197"/>
      <c r="W2473" s="75">
        <f t="shared" si="176"/>
        <v>0</v>
      </c>
      <c r="AE2473" s="479"/>
    </row>
    <row r="2474" spans="1:31" s="75" customFormat="1" ht="13.5" x14ac:dyDescent="0.2">
      <c r="A2474" s="211">
        <v>2471</v>
      </c>
      <c r="B2474" s="212" t="s">
        <v>6600</v>
      </c>
      <c r="C2474" s="213" t="s">
        <v>6600</v>
      </c>
      <c r="D2474" s="213" t="s">
        <v>6600</v>
      </c>
      <c r="E2474" s="213" t="s">
        <v>6600</v>
      </c>
      <c r="F2474" s="213" t="s">
        <v>6600</v>
      </c>
      <c r="G2474" s="214" t="s">
        <v>6600</v>
      </c>
      <c r="H2474" s="208" t="str">
        <f>IF(Input!F$4="GMH_OECC",J2474,IF(Input!F$4="GMH_XOEC",L2474,IF(Input!F$4="GMH_Korea",N2474,IF(Input!F$4="GMH_EU",P2474,IF(Input!F$4="Skysuper",#REF!,IF(Input!F$4="SkyII",#REF!,IF(Input!F$4="XO-8000",#REF!, "FALSE")))))))</f>
        <v>00</v>
      </c>
      <c r="I2474" s="209">
        <f>IF(Input!F$4="GMH_OECC",K2474,IF(Input!F$4="GMH_XOEC",M2474,IF(Input!F$4="GMH_Korea",O2474,IF(Input!F$4="GMH_EU",Q2474,IF(Input!F$4="Skysuper",#REF!,IF(Input!F$4="SkyII",#REF!,IF(Input!F$4="XO-8000",#REF!, "FALSE")))))))</f>
        <v>0</v>
      </c>
      <c r="J2474" s="210" t="s">
        <v>10359</v>
      </c>
      <c r="K2474" s="268">
        <v>0</v>
      </c>
      <c r="L2474" s="270" t="s">
        <v>10359</v>
      </c>
      <c r="M2474" s="270">
        <v>0</v>
      </c>
      <c r="N2474" s="270" t="s">
        <v>10359</v>
      </c>
      <c r="O2474" s="270">
        <v>0</v>
      </c>
      <c r="P2474" s="270" t="s">
        <v>10359</v>
      </c>
      <c r="Q2474" s="270">
        <v>0</v>
      </c>
      <c r="R2474" s="74"/>
      <c r="S2474" s="75" t="str">
        <f t="shared" si="174"/>
        <v>0000</v>
      </c>
      <c r="T2474" s="75" t="str">
        <f t="shared" si="175"/>
        <v>00000000000000000000000000000000</v>
      </c>
      <c r="V2474" s="197"/>
      <c r="W2474" s="75">
        <f t="shared" si="176"/>
        <v>0</v>
      </c>
      <c r="AE2474" s="479"/>
    </row>
    <row r="2475" spans="1:31" s="75" customFormat="1" ht="13.5" x14ac:dyDescent="0.2">
      <c r="A2475" s="211">
        <v>2472</v>
      </c>
      <c r="B2475" s="212" t="s">
        <v>6600</v>
      </c>
      <c r="C2475" s="213" t="s">
        <v>6600</v>
      </c>
      <c r="D2475" s="213" t="s">
        <v>6600</v>
      </c>
      <c r="E2475" s="213" t="s">
        <v>6600</v>
      </c>
      <c r="F2475" s="213" t="s">
        <v>6600</v>
      </c>
      <c r="G2475" s="214" t="s">
        <v>6600</v>
      </c>
      <c r="H2475" s="208" t="str">
        <f>IF(Input!F$4="GMH_OECC",J2475,IF(Input!F$4="GMH_XOEC",L2475,IF(Input!F$4="GMH_Korea",N2475,IF(Input!F$4="GMH_EU",P2475,IF(Input!F$4="Skysuper",#REF!,IF(Input!F$4="SkyII",#REF!,IF(Input!F$4="XO-8000",#REF!, "FALSE")))))))</f>
        <v>00</v>
      </c>
      <c r="I2475" s="209">
        <f>IF(Input!F$4="GMH_OECC",K2475,IF(Input!F$4="GMH_XOEC",M2475,IF(Input!F$4="GMH_Korea",O2475,IF(Input!F$4="GMH_EU",Q2475,IF(Input!F$4="Skysuper",#REF!,IF(Input!F$4="SkyII",#REF!,IF(Input!F$4="XO-8000",#REF!, "FALSE")))))))</f>
        <v>0</v>
      </c>
      <c r="J2475" s="210" t="s">
        <v>10359</v>
      </c>
      <c r="K2475" s="268">
        <v>0</v>
      </c>
      <c r="L2475" s="270" t="s">
        <v>10359</v>
      </c>
      <c r="M2475" s="270">
        <v>0</v>
      </c>
      <c r="N2475" s="270" t="s">
        <v>10359</v>
      </c>
      <c r="O2475" s="270">
        <v>0</v>
      </c>
      <c r="P2475" s="270" t="s">
        <v>10359</v>
      </c>
      <c r="Q2475" s="270">
        <v>0</v>
      </c>
      <c r="R2475" s="74"/>
      <c r="S2475" s="75" t="str">
        <f t="shared" si="174"/>
        <v>0000</v>
      </c>
      <c r="T2475" s="75" t="str">
        <f t="shared" si="175"/>
        <v>00000000000000000000000000000000</v>
      </c>
      <c r="V2475" s="197"/>
      <c r="W2475" s="75">
        <f t="shared" si="176"/>
        <v>0</v>
      </c>
      <c r="AE2475" s="479"/>
    </row>
    <row r="2476" spans="1:31" s="75" customFormat="1" ht="13.5" x14ac:dyDescent="0.2">
      <c r="A2476" s="211">
        <v>2473</v>
      </c>
      <c r="B2476" s="212" t="s">
        <v>6600</v>
      </c>
      <c r="C2476" s="213" t="s">
        <v>6600</v>
      </c>
      <c r="D2476" s="213" t="s">
        <v>6600</v>
      </c>
      <c r="E2476" s="213" t="s">
        <v>6600</v>
      </c>
      <c r="F2476" s="213" t="s">
        <v>6600</v>
      </c>
      <c r="G2476" s="214" t="s">
        <v>6600</v>
      </c>
      <c r="H2476" s="208" t="str">
        <f>IF(Input!F$4="GMH_OECC",J2476,IF(Input!F$4="GMH_XOEC",L2476,IF(Input!F$4="GMH_Korea",N2476,IF(Input!F$4="GMH_EU",P2476,IF(Input!F$4="Skysuper",#REF!,IF(Input!F$4="SkyII",#REF!,IF(Input!F$4="XO-8000",#REF!, "FALSE")))))))</f>
        <v>00</v>
      </c>
      <c r="I2476" s="209">
        <f>IF(Input!F$4="GMH_OECC",K2476,IF(Input!F$4="GMH_XOEC",M2476,IF(Input!F$4="GMH_Korea",O2476,IF(Input!F$4="GMH_EU",Q2476,IF(Input!F$4="Skysuper",#REF!,IF(Input!F$4="SkyII",#REF!,IF(Input!F$4="XO-8000",#REF!, "FALSE")))))))</f>
        <v>0</v>
      </c>
      <c r="J2476" s="210" t="s">
        <v>10359</v>
      </c>
      <c r="K2476" s="268">
        <v>0</v>
      </c>
      <c r="L2476" s="270" t="s">
        <v>10359</v>
      </c>
      <c r="M2476" s="270">
        <v>0</v>
      </c>
      <c r="N2476" s="270" t="s">
        <v>10359</v>
      </c>
      <c r="O2476" s="270">
        <v>0</v>
      </c>
      <c r="P2476" s="270" t="s">
        <v>10359</v>
      </c>
      <c r="Q2476" s="270">
        <v>0</v>
      </c>
      <c r="R2476" s="74"/>
      <c r="S2476" s="75" t="str">
        <f t="shared" si="174"/>
        <v>0000</v>
      </c>
      <c r="T2476" s="75" t="str">
        <f t="shared" si="175"/>
        <v>00000000000000000000000000000000</v>
      </c>
      <c r="V2476" s="197"/>
      <c r="W2476" s="75">
        <f t="shared" si="176"/>
        <v>0</v>
      </c>
      <c r="AE2476" s="479"/>
    </row>
    <row r="2477" spans="1:31" s="75" customFormat="1" ht="13.5" x14ac:dyDescent="0.2">
      <c r="A2477" s="211">
        <v>2474</v>
      </c>
      <c r="B2477" s="212" t="s">
        <v>6600</v>
      </c>
      <c r="C2477" s="213" t="s">
        <v>6600</v>
      </c>
      <c r="D2477" s="213" t="s">
        <v>6600</v>
      </c>
      <c r="E2477" s="213" t="s">
        <v>6600</v>
      </c>
      <c r="F2477" s="213" t="s">
        <v>6600</v>
      </c>
      <c r="G2477" s="214" t="s">
        <v>6600</v>
      </c>
      <c r="H2477" s="208" t="str">
        <f>IF(Input!F$4="GMH_OECC",J2477,IF(Input!F$4="GMH_XOEC",L2477,IF(Input!F$4="GMH_Korea",N2477,IF(Input!F$4="GMH_EU",P2477,IF(Input!F$4="Skysuper",#REF!,IF(Input!F$4="SkyII",#REF!,IF(Input!F$4="XO-8000",#REF!, "FALSE")))))))</f>
        <v>00</v>
      </c>
      <c r="I2477" s="209">
        <f>IF(Input!F$4="GMH_OECC",K2477,IF(Input!F$4="GMH_XOEC",M2477,IF(Input!F$4="GMH_Korea",O2477,IF(Input!F$4="GMH_EU",Q2477,IF(Input!F$4="Skysuper",#REF!,IF(Input!F$4="SkyII",#REF!,IF(Input!F$4="XO-8000",#REF!, "FALSE")))))))</f>
        <v>0</v>
      </c>
      <c r="J2477" s="210" t="s">
        <v>10359</v>
      </c>
      <c r="K2477" s="268">
        <v>0</v>
      </c>
      <c r="L2477" s="270" t="s">
        <v>10359</v>
      </c>
      <c r="M2477" s="270">
        <v>0</v>
      </c>
      <c r="N2477" s="270" t="s">
        <v>10359</v>
      </c>
      <c r="O2477" s="270">
        <v>0</v>
      </c>
      <c r="P2477" s="270" t="s">
        <v>10359</v>
      </c>
      <c r="Q2477" s="270">
        <v>0</v>
      </c>
      <c r="R2477" s="74"/>
      <c r="S2477" s="75" t="str">
        <f t="shared" si="174"/>
        <v>0000</v>
      </c>
      <c r="T2477" s="75" t="str">
        <f t="shared" si="175"/>
        <v>00000000000000000000000000000000</v>
      </c>
      <c r="V2477" s="197"/>
      <c r="W2477" s="75">
        <f t="shared" si="176"/>
        <v>0</v>
      </c>
      <c r="AE2477" s="479"/>
    </row>
    <row r="2478" spans="1:31" s="75" customFormat="1" ht="13.5" x14ac:dyDescent="0.2">
      <c r="A2478" s="211">
        <v>2475</v>
      </c>
      <c r="B2478" s="212" t="s">
        <v>6600</v>
      </c>
      <c r="C2478" s="213" t="s">
        <v>6600</v>
      </c>
      <c r="D2478" s="213" t="s">
        <v>6600</v>
      </c>
      <c r="E2478" s="213" t="s">
        <v>6600</v>
      </c>
      <c r="F2478" s="213" t="s">
        <v>6600</v>
      </c>
      <c r="G2478" s="214" t="s">
        <v>6600</v>
      </c>
      <c r="H2478" s="208" t="str">
        <f>IF(Input!F$4="GMH_OECC",J2478,IF(Input!F$4="GMH_XOEC",L2478,IF(Input!F$4="GMH_Korea",N2478,IF(Input!F$4="GMH_EU",P2478,IF(Input!F$4="Skysuper",#REF!,IF(Input!F$4="SkyII",#REF!,IF(Input!F$4="XO-8000",#REF!, "FALSE")))))))</f>
        <v>00</v>
      </c>
      <c r="I2478" s="209">
        <f>IF(Input!F$4="GMH_OECC",K2478,IF(Input!F$4="GMH_XOEC",M2478,IF(Input!F$4="GMH_Korea",O2478,IF(Input!F$4="GMH_EU",Q2478,IF(Input!F$4="Skysuper",#REF!,IF(Input!F$4="SkyII",#REF!,IF(Input!F$4="XO-8000",#REF!, "FALSE")))))))</f>
        <v>0</v>
      </c>
      <c r="J2478" s="210" t="s">
        <v>10359</v>
      </c>
      <c r="K2478" s="268">
        <v>0</v>
      </c>
      <c r="L2478" s="270" t="s">
        <v>10359</v>
      </c>
      <c r="M2478" s="270">
        <v>0</v>
      </c>
      <c r="N2478" s="270" t="s">
        <v>10359</v>
      </c>
      <c r="O2478" s="270">
        <v>0</v>
      </c>
      <c r="P2478" s="270" t="s">
        <v>10359</v>
      </c>
      <c r="Q2478" s="270">
        <v>0</v>
      </c>
      <c r="R2478" s="74"/>
      <c r="S2478" s="75" t="str">
        <f t="shared" si="174"/>
        <v>0000</v>
      </c>
      <c r="T2478" s="75" t="str">
        <f t="shared" si="175"/>
        <v>00000000000000000000000000000000</v>
      </c>
      <c r="V2478" s="197"/>
      <c r="W2478" s="75">
        <f t="shared" si="176"/>
        <v>0</v>
      </c>
      <c r="AE2478" s="479"/>
    </row>
    <row r="2479" spans="1:31" s="75" customFormat="1" ht="13.5" x14ac:dyDescent="0.2">
      <c r="A2479" s="211">
        <v>2476</v>
      </c>
      <c r="B2479" s="212" t="s">
        <v>6600</v>
      </c>
      <c r="C2479" s="213" t="s">
        <v>6600</v>
      </c>
      <c r="D2479" s="213" t="s">
        <v>6600</v>
      </c>
      <c r="E2479" s="213" t="s">
        <v>6600</v>
      </c>
      <c r="F2479" s="213" t="s">
        <v>6600</v>
      </c>
      <c r="G2479" s="214" t="s">
        <v>6600</v>
      </c>
      <c r="H2479" s="208" t="str">
        <f>IF(Input!F$4="GMH_OECC",J2479,IF(Input!F$4="GMH_XOEC",L2479,IF(Input!F$4="GMH_Korea",N2479,IF(Input!F$4="GMH_EU",P2479,IF(Input!F$4="Skysuper",#REF!,IF(Input!F$4="SkyII",#REF!,IF(Input!F$4="XO-8000",#REF!, "FALSE")))))))</f>
        <v>00</v>
      </c>
      <c r="I2479" s="209">
        <f>IF(Input!F$4="GMH_OECC",K2479,IF(Input!F$4="GMH_XOEC",M2479,IF(Input!F$4="GMH_Korea",O2479,IF(Input!F$4="GMH_EU",Q2479,IF(Input!F$4="Skysuper",#REF!,IF(Input!F$4="SkyII",#REF!,IF(Input!F$4="XO-8000",#REF!, "FALSE")))))))</f>
        <v>0</v>
      </c>
      <c r="J2479" s="210" t="s">
        <v>10359</v>
      </c>
      <c r="K2479" s="268">
        <v>0</v>
      </c>
      <c r="L2479" s="270" t="s">
        <v>10359</v>
      </c>
      <c r="M2479" s="270">
        <v>0</v>
      </c>
      <c r="N2479" s="270" t="s">
        <v>10359</v>
      </c>
      <c r="O2479" s="270">
        <v>0</v>
      </c>
      <c r="P2479" s="270" t="s">
        <v>10359</v>
      </c>
      <c r="Q2479" s="270">
        <v>0</v>
      </c>
      <c r="R2479" s="74"/>
      <c r="S2479" s="75" t="str">
        <f t="shared" si="174"/>
        <v>0000</v>
      </c>
      <c r="T2479" s="75" t="str">
        <f t="shared" si="175"/>
        <v>00000000000000000000000000000000</v>
      </c>
      <c r="V2479" s="197"/>
      <c r="W2479" s="75">
        <f t="shared" si="176"/>
        <v>0</v>
      </c>
      <c r="AE2479" s="479"/>
    </row>
    <row r="2480" spans="1:31" s="75" customFormat="1" ht="13.5" x14ac:dyDescent="0.2">
      <c r="A2480" s="211">
        <v>2477</v>
      </c>
      <c r="B2480" s="212" t="s">
        <v>6600</v>
      </c>
      <c r="C2480" s="213" t="s">
        <v>6600</v>
      </c>
      <c r="D2480" s="213" t="s">
        <v>6600</v>
      </c>
      <c r="E2480" s="213" t="s">
        <v>6600</v>
      </c>
      <c r="F2480" s="213" t="s">
        <v>6600</v>
      </c>
      <c r="G2480" s="214" t="s">
        <v>6600</v>
      </c>
      <c r="H2480" s="208" t="str">
        <f>IF(Input!F$4="GMH_OECC",J2480,IF(Input!F$4="GMH_XOEC",L2480,IF(Input!F$4="GMH_Korea",N2480,IF(Input!F$4="GMH_EU",P2480,IF(Input!F$4="Skysuper",#REF!,IF(Input!F$4="SkyII",#REF!,IF(Input!F$4="XO-8000",#REF!, "FALSE")))))))</f>
        <v>00</v>
      </c>
      <c r="I2480" s="209">
        <f>IF(Input!F$4="GMH_OECC",K2480,IF(Input!F$4="GMH_XOEC",M2480,IF(Input!F$4="GMH_Korea",O2480,IF(Input!F$4="GMH_EU",Q2480,IF(Input!F$4="Skysuper",#REF!,IF(Input!F$4="SkyII",#REF!,IF(Input!F$4="XO-8000",#REF!, "FALSE")))))))</f>
        <v>0</v>
      </c>
      <c r="J2480" s="210" t="s">
        <v>10359</v>
      </c>
      <c r="K2480" s="268">
        <v>0</v>
      </c>
      <c r="L2480" s="270" t="s">
        <v>10359</v>
      </c>
      <c r="M2480" s="270">
        <v>0</v>
      </c>
      <c r="N2480" s="270" t="s">
        <v>10359</v>
      </c>
      <c r="O2480" s="270">
        <v>0</v>
      </c>
      <c r="P2480" s="270" t="s">
        <v>10359</v>
      </c>
      <c r="Q2480" s="270">
        <v>0</v>
      </c>
      <c r="R2480" s="74"/>
      <c r="S2480" s="75" t="str">
        <f t="shared" si="174"/>
        <v>0000</v>
      </c>
      <c r="T2480" s="75" t="str">
        <f t="shared" si="175"/>
        <v>00000000000000000000000000000000</v>
      </c>
      <c r="V2480" s="197"/>
      <c r="W2480" s="75">
        <f t="shared" si="176"/>
        <v>0</v>
      </c>
      <c r="AE2480" s="479"/>
    </row>
    <row r="2481" spans="1:31" s="75" customFormat="1" ht="13.5" x14ac:dyDescent="0.2">
      <c r="A2481" s="211">
        <v>2478</v>
      </c>
      <c r="B2481" s="212" t="s">
        <v>6600</v>
      </c>
      <c r="C2481" s="213" t="s">
        <v>6600</v>
      </c>
      <c r="D2481" s="213" t="s">
        <v>6600</v>
      </c>
      <c r="E2481" s="213" t="s">
        <v>6600</v>
      </c>
      <c r="F2481" s="213" t="s">
        <v>6600</v>
      </c>
      <c r="G2481" s="214" t="s">
        <v>6600</v>
      </c>
      <c r="H2481" s="208" t="str">
        <f>IF(Input!F$4="GMH_OECC",J2481,IF(Input!F$4="GMH_XOEC",L2481,IF(Input!F$4="GMH_Korea",N2481,IF(Input!F$4="GMH_EU",P2481,IF(Input!F$4="Skysuper",#REF!,IF(Input!F$4="SkyII",#REF!,IF(Input!F$4="XO-8000",#REF!, "FALSE")))))))</f>
        <v>00</v>
      </c>
      <c r="I2481" s="209">
        <f>IF(Input!F$4="GMH_OECC",K2481,IF(Input!F$4="GMH_XOEC",M2481,IF(Input!F$4="GMH_Korea",O2481,IF(Input!F$4="GMH_EU",Q2481,IF(Input!F$4="Skysuper",#REF!,IF(Input!F$4="SkyII",#REF!,IF(Input!F$4="XO-8000",#REF!, "FALSE")))))))</f>
        <v>0</v>
      </c>
      <c r="J2481" s="210" t="s">
        <v>10359</v>
      </c>
      <c r="K2481" s="268">
        <v>0</v>
      </c>
      <c r="L2481" s="270" t="s">
        <v>10359</v>
      </c>
      <c r="M2481" s="270">
        <v>0</v>
      </c>
      <c r="N2481" s="270" t="s">
        <v>10359</v>
      </c>
      <c r="O2481" s="270">
        <v>0</v>
      </c>
      <c r="P2481" s="270" t="s">
        <v>10359</v>
      </c>
      <c r="Q2481" s="270">
        <v>0</v>
      </c>
      <c r="R2481" s="74"/>
      <c r="S2481" s="75" t="str">
        <f t="shared" si="174"/>
        <v>0000</v>
      </c>
      <c r="T2481" s="75" t="str">
        <f t="shared" si="175"/>
        <v>00000000000000000000000000000000</v>
      </c>
      <c r="V2481" s="197"/>
      <c r="W2481" s="75">
        <f t="shared" si="176"/>
        <v>0</v>
      </c>
      <c r="AE2481" s="479"/>
    </row>
    <row r="2482" spans="1:31" s="75" customFormat="1" ht="13.5" x14ac:dyDescent="0.2">
      <c r="A2482" s="211">
        <v>2479</v>
      </c>
      <c r="B2482" s="212" t="s">
        <v>6600</v>
      </c>
      <c r="C2482" s="213" t="s">
        <v>6600</v>
      </c>
      <c r="D2482" s="213" t="s">
        <v>6600</v>
      </c>
      <c r="E2482" s="213" t="s">
        <v>6600</v>
      </c>
      <c r="F2482" s="213" t="s">
        <v>6600</v>
      </c>
      <c r="G2482" s="214" t="s">
        <v>6600</v>
      </c>
      <c r="H2482" s="208" t="str">
        <f>IF(Input!F$4="GMH_OECC",J2482,IF(Input!F$4="GMH_XOEC",L2482,IF(Input!F$4="GMH_Korea",N2482,IF(Input!F$4="GMH_EU",P2482,IF(Input!F$4="Skysuper",#REF!,IF(Input!F$4="SkyII",#REF!,IF(Input!F$4="XO-8000",#REF!, "FALSE")))))))</f>
        <v>00</v>
      </c>
      <c r="I2482" s="209">
        <f>IF(Input!F$4="GMH_OECC",K2482,IF(Input!F$4="GMH_XOEC",M2482,IF(Input!F$4="GMH_Korea",O2482,IF(Input!F$4="GMH_EU",Q2482,IF(Input!F$4="Skysuper",#REF!,IF(Input!F$4="SkyII",#REF!,IF(Input!F$4="XO-8000",#REF!, "FALSE")))))))</f>
        <v>0</v>
      </c>
      <c r="J2482" s="210" t="s">
        <v>10359</v>
      </c>
      <c r="K2482" s="268">
        <v>0</v>
      </c>
      <c r="L2482" s="270" t="s">
        <v>10359</v>
      </c>
      <c r="M2482" s="270">
        <v>0</v>
      </c>
      <c r="N2482" s="270" t="s">
        <v>10359</v>
      </c>
      <c r="O2482" s="270">
        <v>0</v>
      </c>
      <c r="P2482" s="270" t="s">
        <v>10359</v>
      </c>
      <c r="Q2482" s="270">
        <v>0</v>
      </c>
      <c r="R2482" s="74"/>
      <c r="S2482" s="75" t="str">
        <f t="shared" si="174"/>
        <v>0000</v>
      </c>
      <c r="T2482" s="75" t="str">
        <f t="shared" si="175"/>
        <v>00000000000000000000000000000000</v>
      </c>
      <c r="V2482" s="197"/>
      <c r="W2482" s="75">
        <f t="shared" si="176"/>
        <v>0</v>
      </c>
      <c r="AE2482" s="479"/>
    </row>
    <row r="2483" spans="1:31" s="75" customFormat="1" ht="13.5" x14ac:dyDescent="0.2">
      <c r="A2483" s="211">
        <v>2480</v>
      </c>
      <c r="B2483" s="212" t="s">
        <v>6600</v>
      </c>
      <c r="C2483" s="213" t="s">
        <v>6600</v>
      </c>
      <c r="D2483" s="213" t="s">
        <v>6600</v>
      </c>
      <c r="E2483" s="213" t="s">
        <v>6600</v>
      </c>
      <c r="F2483" s="213" t="s">
        <v>6600</v>
      </c>
      <c r="G2483" s="214" t="s">
        <v>6600</v>
      </c>
      <c r="H2483" s="208" t="str">
        <f>IF(Input!F$4="GMH_OECC",J2483,IF(Input!F$4="GMH_XOEC",L2483,IF(Input!F$4="GMH_Korea",N2483,IF(Input!F$4="GMH_EU",P2483,IF(Input!F$4="Skysuper",#REF!,IF(Input!F$4="SkyII",#REF!,IF(Input!F$4="XO-8000",#REF!, "FALSE")))))))</f>
        <v>00</v>
      </c>
      <c r="I2483" s="209">
        <f>IF(Input!F$4="GMH_OECC",K2483,IF(Input!F$4="GMH_XOEC",M2483,IF(Input!F$4="GMH_Korea",O2483,IF(Input!F$4="GMH_EU",Q2483,IF(Input!F$4="Skysuper",#REF!,IF(Input!F$4="SkyII",#REF!,IF(Input!F$4="XO-8000",#REF!, "FALSE")))))))</f>
        <v>0</v>
      </c>
      <c r="J2483" s="210" t="s">
        <v>10359</v>
      </c>
      <c r="K2483" s="268">
        <v>0</v>
      </c>
      <c r="L2483" s="270" t="s">
        <v>10359</v>
      </c>
      <c r="M2483" s="270">
        <v>0</v>
      </c>
      <c r="N2483" s="270" t="s">
        <v>10359</v>
      </c>
      <c r="O2483" s="270">
        <v>0</v>
      </c>
      <c r="P2483" s="270" t="s">
        <v>10359</v>
      </c>
      <c r="Q2483" s="270">
        <v>0</v>
      </c>
      <c r="R2483" s="74"/>
      <c r="S2483" s="75" t="str">
        <f t="shared" si="174"/>
        <v>0000</v>
      </c>
      <c r="T2483" s="75" t="str">
        <f t="shared" si="175"/>
        <v>00000000000000000000000000000000</v>
      </c>
      <c r="V2483" s="197"/>
      <c r="W2483" s="75">
        <f t="shared" si="176"/>
        <v>0</v>
      </c>
      <c r="AE2483" s="479"/>
    </row>
    <row r="2484" spans="1:31" s="75" customFormat="1" ht="13.5" x14ac:dyDescent="0.2">
      <c r="A2484" s="211">
        <v>2481</v>
      </c>
      <c r="B2484" s="212" t="s">
        <v>6600</v>
      </c>
      <c r="C2484" s="213" t="s">
        <v>6600</v>
      </c>
      <c r="D2484" s="213" t="s">
        <v>6600</v>
      </c>
      <c r="E2484" s="213" t="s">
        <v>6600</v>
      </c>
      <c r="F2484" s="213" t="s">
        <v>6600</v>
      </c>
      <c r="G2484" s="214" t="s">
        <v>6600</v>
      </c>
      <c r="H2484" s="208" t="str">
        <f>IF(Input!F$4="GMH_OECC",J2484,IF(Input!F$4="GMH_XOEC",L2484,IF(Input!F$4="GMH_Korea",N2484,IF(Input!F$4="GMH_EU",P2484,IF(Input!F$4="Skysuper",#REF!,IF(Input!F$4="SkyII",#REF!,IF(Input!F$4="XO-8000",#REF!, "FALSE")))))))</f>
        <v>00</v>
      </c>
      <c r="I2484" s="209">
        <f>IF(Input!F$4="GMH_OECC",K2484,IF(Input!F$4="GMH_XOEC",M2484,IF(Input!F$4="GMH_Korea",O2484,IF(Input!F$4="GMH_EU",Q2484,IF(Input!F$4="Skysuper",#REF!,IF(Input!F$4="SkyII",#REF!,IF(Input!F$4="XO-8000",#REF!, "FALSE")))))))</f>
        <v>0</v>
      </c>
      <c r="J2484" s="210" t="s">
        <v>10359</v>
      </c>
      <c r="K2484" s="268">
        <v>0</v>
      </c>
      <c r="L2484" s="270" t="s">
        <v>10359</v>
      </c>
      <c r="M2484" s="270">
        <v>0</v>
      </c>
      <c r="N2484" s="270" t="s">
        <v>10359</v>
      </c>
      <c r="O2484" s="270">
        <v>0</v>
      </c>
      <c r="P2484" s="270" t="s">
        <v>10359</v>
      </c>
      <c r="Q2484" s="270">
        <v>0</v>
      </c>
      <c r="R2484" s="74"/>
      <c r="S2484" s="75" t="str">
        <f t="shared" ref="S2484:S2547" si="177">"0"&amp;DEC2HEX(2^(I2484-1))&amp;IF(LEN(DEC2HEX(H2484))=2,DEC2HEX(H2484),"0"&amp;DEC2HEX(H2484))</f>
        <v>0000</v>
      </c>
      <c r="T2484" s="75" t="str">
        <f t="shared" si="175"/>
        <v>00000000000000000000000000000000</v>
      </c>
      <c r="V2484" s="197"/>
      <c r="W2484" s="75">
        <f t="shared" si="176"/>
        <v>0</v>
      </c>
      <c r="AE2484" s="479"/>
    </row>
    <row r="2485" spans="1:31" s="75" customFormat="1" ht="13.5" x14ac:dyDescent="0.2">
      <c r="A2485" s="211">
        <v>2482</v>
      </c>
      <c r="B2485" s="212" t="s">
        <v>6600</v>
      </c>
      <c r="C2485" s="213" t="s">
        <v>6600</v>
      </c>
      <c r="D2485" s="213" t="s">
        <v>6600</v>
      </c>
      <c r="E2485" s="213" t="s">
        <v>6600</v>
      </c>
      <c r="F2485" s="213" t="s">
        <v>6600</v>
      </c>
      <c r="G2485" s="214" t="s">
        <v>6600</v>
      </c>
      <c r="H2485" s="208" t="str">
        <f>IF(Input!F$4="GMH_OECC",J2485,IF(Input!F$4="GMH_XOEC",L2485,IF(Input!F$4="GMH_Korea",N2485,IF(Input!F$4="GMH_EU",P2485,IF(Input!F$4="Skysuper",#REF!,IF(Input!F$4="SkyII",#REF!,IF(Input!F$4="XO-8000",#REF!, "FALSE")))))))</f>
        <v>00</v>
      </c>
      <c r="I2485" s="209">
        <f>IF(Input!F$4="GMH_OECC",K2485,IF(Input!F$4="GMH_XOEC",M2485,IF(Input!F$4="GMH_Korea",O2485,IF(Input!F$4="GMH_EU",Q2485,IF(Input!F$4="Skysuper",#REF!,IF(Input!F$4="SkyII",#REF!,IF(Input!F$4="XO-8000",#REF!, "FALSE")))))))</f>
        <v>0</v>
      </c>
      <c r="J2485" s="210" t="s">
        <v>10359</v>
      </c>
      <c r="K2485" s="268">
        <v>0</v>
      </c>
      <c r="L2485" s="270" t="s">
        <v>10359</v>
      </c>
      <c r="M2485" s="270">
        <v>0</v>
      </c>
      <c r="N2485" s="270" t="s">
        <v>10359</v>
      </c>
      <c r="O2485" s="270">
        <v>0</v>
      </c>
      <c r="P2485" s="270" t="s">
        <v>10359</v>
      </c>
      <c r="Q2485" s="270">
        <v>0</v>
      </c>
      <c r="R2485" s="74"/>
      <c r="S2485" s="75" t="str">
        <f t="shared" si="177"/>
        <v>0000</v>
      </c>
      <c r="T2485" s="75" t="str">
        <f t="shared" si="175"/>
        <v>00000000000000000000000000000000</v>
      </c>
      <c r="V2485" s="197"/>
      <c r="W2485" s="75">
        <f t="shared" si="176"/>
        <v>0</v>
      </c>
      <c r="AE2485" s="479"/>
    </row>
    <row r="2486" spans="1:31" s="75" customFormat="1" ht="13.5" x14ac:dyDescent="0.2">
      <c r="A2486" s="211">
        <v>2483</v>
      </c>
      <c r="B2486" s="212" t="s">
        <v>6600</v>
      </c>
      <c r="C2486" s="213" t="s">
        <v>6600</v>
      </c>
      <c r="D2486" s="213" t="s">
        <v>6600</v>
      </c>
      <c r="E2486" s="213" t="s">
        <v>6600</v>
      </c>
      <c r="F2486" s="213" t="s">
        <v>6600</v>
      </c>
      <c r="G2486" s="214" t="s">
        <v>6600</v>
      </c>
      <c r="H2486" s="208" t="str">
        <f>IF(Input!F$4="GMH_OECC",J2486,IF(Input!F$4="GMH_XOEC",L2486,IF(Input!F$4="GMH_Korea",N2486,IF(Input!F$4="GMH_EU",P2486,IF(Input!F$4="Skysuper",#REF!,IF(Input!F$4="SkyII",#REF!,IF(Input!F$4="XO-8000",#REF!, "FALSE")))))))</f>
        <v>00</v>
      </c>
      <c r="I2486" s="209">
        <f>IF(Input!F$4="GMH_OECC",K2486,IF(Input!F$4="GMH_XOEC",M2486,IF(Input!F$4="GMH_Korea",O2486,IF(Input!F$4="GMH_EU",Q2486,IF(Input!F$4="Skysuper",#REF!,IF(Input!F$4="SkyII",#REF!,IF(Input!F$4="XO-8000",#REF!, "FALSE")))))))</f>
        <v>0</v>
      </c>
      <c r="J2486" s="210" t="s">
        <v>10359</v>
      </c>
      <c r="K2486" s="268">
        <v>0</v>
      </c>
      <c r="L2486" s="270" t="s">
        <v>10359</v>
      </c>
      <c r="M2486" s="270">
        <v>0</v>
      </c>
      <c r="N2486" s="270" t="s">
        <v>10359</v>
      </c>
      <c r="O2486" s="270">
        <v>0</v>
      </c>
      <c r="P2486" s="270" t="s">
        <v>10359</v>
      </c>
      <c r="Q2486" s="270">
        <v>0</v>
      </c>
      <c r="R2486" s="74"/>
      <c r="S2486" s="75" t="str">
        <f t="shared" si="177"/>
        <v>0000</v>
      </c>
      <c r="T2486" s="75" t="str">
        <f t="shared" si="175"/>
        <v>00000000000000000000000000000000</v>
      </c>
      <c r="V2486" s="197"/>
      <c r="W2486" s="75">
        <f t="shared" si="176"/>
        <v>0</v>
      </c>
      <c r="AE2486" s="479"/>
    </row>
    <row r="2487" spans="1:31" s="75" customFormat="1" ht="13.5" x14ac:dyDescent="0.2">
      <c r="A2487" s="211">
        <v>2484</v>
      </c>
      <c r="B2487" s="212" t="s">
        <v>6600</v>
      </c>
      <c r="C2487" s="213" t="s">
        <v>6600</v>
      </c>
      <c r="D2487" s="213" t="s">
        <v>6600</v>
      </c>
      <c r="E2487" s="213" t="s">
        <v>6600</v>
      </c>
      <c r="F2487" s="213" t="s">
        <v>6600</v>
      </c>
      <c r="G2487" s="214" t="s">
        <v>6600</v>
      </c>
      <c r="H2487" s="208" t="str">
        <f>IF(Input!F$4="GMH_OECC",J2487,IF(Input!F$4="GMH_XOEC",L2487,IF(Input!F$4="GMH_Korea",N2487,IF(Input!F$4="GMH_EU",P2487,IF(Input!F$4="Skysuper",#REF!,IF(Input!F$4="SkyII",#REF!,IF(Input!F$4="XO-8000",#REF!, "FALSE")))))))</f>
        <v>00</v>
      </c>
      <c r="I2487" s="209">
        <f>IF(Input!F$4="GMH_OECC",K2487,IF(Input!F$4="GMH_XOEC",M2487,IF(Input!F$4="GMH_Korea",O2487,IF(Input!F$4="GMH_EU",Q2487,IF(Input!F$4="Skysuper",#REF!,IF(Input!F$4="SkyII",#REF!,IF(Input!F$4="XO-8000",#REF!, "FALSE")))))))</f>
        <v>0</v>
      </c>
      <c r="J2487" s="210" t="s">
        <v>10359</v>
      </c>
      <c r="K2487" s="268">
        <v>0</v>
      </c>
      <c r="L2487" s="270" t="s">
        <v>10359</v>
      </c>
      <c r="M2487" s="270">
        <v>0</v>
      </c>
      <c r="N2487" s="270" t="s">
        <v>10359</v>
      </c>
      <c r="O2487" s="270">
        <v>0</v>
      </c>
      <c r="P2487" s="270" t="s">
        <v>10359</v>
      </c>
      <c r="Q2487" s="270">
        <v>0</v>
      </c>
      <c r="R2487" s="74"/>
      <c r="S2487" s="75" t="str">
        <f t="shared" si="177"/>
        <v>0000</v>
      </c>
      <c r="T2487" s="75" t="str">
        <f t="shared" si="175"/>
        <v>00000000000000000000000000000000</v>
      </c>
      <c r="V2487" s="197"/>
      <c r="W2487" s="75">
        <f t="shared" si="176"/>
        <v>0</v>
      </c>
      <c r="AE2487" s="479"/>
    </row>
    <row r="2488" spans="1:31" s="75" customFormat="1" ht="13.5" x14ac:dyDescent="0.2">
      <c r="A2488" s="211">
        <v>2485</v>
      </c>
      <c r="B2488" s="212" t="s">
        <v>6600</v>
      </c>
      <c r="C2488" s="213" t="s">
        <v>6600</v>
      </c>
      <c r="D2488" s="213" t="s">
        <v>6600</v>
      </c>
      <c r="E2488" s="213" t="s">
        <v>6600</v>
      </c>
      <c r="F2488" s="213" t="s">
        <v>6600</v>
      </c>
      <c r="G2488" s="214" t="s">
        <v>6600</v>
      </c>
      <c r="H2488" s="208" t="str">
        <f>IF(Input!F$4="GMH_OECC",J2488,IF(Input!F$4="GMH_XOEC",L2488,IF(Input!F$4="GMH_Korea",N2488,IF(Input!F$4="GMH_EU",P2488,IF(Input!F$4="Skysuper",#REF!,IF(Input!F$4="SkyII",#REF!,IF(Input!F$4="XO-8000",#REF!, "FALSE")))))))</f>
        <v>00</v>
      </c>
      <c r="I2488" s="209">
        <f>IF(Input!F$4="GMH_OECC",K2488,IF(Input!F$4="GMH_XOEC",M2488,IF(Input!F$4="GMH_Korea",O2488,IF(Input!F$4="GMH_EU",Q2488,IF(Input!F$4="Skysuper",#REF!,IF(Input!F$4="SkyII",#REF!,IF(Input!F$4="XO-8000",#REF!, "FALSE")))))))</f>
        <v>0</v>
      </c>
      <c r="J2488" s="210" t="s">
        <v>10359</v>
      </c>
      <c r="K2488" s="268">
        <v>0</v>
      </c>
      <c r="L2488" s="270" t="s">
        <v>10359</v>
      </c>
      <c r="M2488" s="270">
        <v>0</v>
      </c>
      <c r="N2488" s="270" t="s">
        <v>10359</v>
      </c>
      <c r="O2488" s="270">
        <v>0</v>
      </c>
      <c r="P2488" s="270" t="s">
        <v>10359</v>
      </c>
      <c r="Q2488" s="270">
        <v>0</v>
      </c>
      <c r="R2488" s="74"/>
      <c r="S2488" s="75" t="str">
        <f t="shared" si="177"/>
        <v>0000</v>
      </c>
      <c r="T2488" s="75" t="str">
        <f t="shared" si="175"/>
        <v>00000000000000000000000000000000</v>
      </c>
      <c r="V2488" s="197"/>
      <c r="W2488" s="75">
        <f t="shared" si="176"/>
        <v>0</v>
      </c>
      <c r="AE2488" s="479"/>
    </row>
    <row r="2489" spans="1:31" s="75" customFormat="1" ht="13.5" x14ac:dyDescent="0.2">
      <c r="A2489" s="211">
        <v>2486</v>
      </c>
      <c r="B2489" s="212" t="s">
        <v>6600</v>
      </c>
      <c r="C2489" s="213" t="s">
        <v>6600</v>
      </c>
      <c r="D2489" s="213" t="s">
        <v>6600</v>
      </c>
      <c r="E2489" s="213" t="s">
        <v>6600</v>
      </c>
      <c r="F2489" s="213" t="s">
        <v>6600</v>
      </c>
      <c r="G2489" s="214" t="s">
        <v>6600</v>
      </c>
      <c r="H2489" s="208" t="str">
        <f>IF(Input!F$4="GMH_OECC",J2489,IF(Input!F$4="GMH_XOEC",L2489,IF(Input!F$4="GMH_Korea",N2489,IF(Input!F$4="GMH_EU",P2489,IF(Input!F$4="Skysuper",#REF!,IF(Input!F$4="SkyII",#REF!,IF(Input!F$4="XO-8000",#REF!, "FALSE")))))))</f>
        <v>00</v>
      </c>
      <c r="I2489" s="209">
        <f>IF(Input!F$4="GMH_OECC",K2489,IF(Input!F$4="GMH_XOEC",M2489,IF(Input!F$4="GMH_Korea",O2489,IF(Input!F$4="GMH_EU",Q2489,IF(Input!F$4="Skysuper",#REF!,IF(Input!F$4="SkyII",#REF!,IF(Input!F$4="XO-8000",#REF!, "FALSE")))))))</f>
        <v>0</v>
      </c>
      <c r="J2489" s="210" t="s">
        <v>10359</v>
      </c>
      <c r="K2489" s="268">
        <v>0</v>
      </c>
      <c r="L2489" s="270" t="s">
        <v>10359</v>
      </c>
      <c r="M2489" s="270">
        <v>0</v>
      </c>
      <c r="N2489" s="270" t="s">
        <v>10359</v>
      </c>
      <c r="O2489" s="270">
        <v>0</v>
      </c>
      <c r="P2489" s="270" t="s">
        <v>10359</v>
      </c>
      <c r="Q2489" s="270">
        <v>0</v>
      </c>
      <c r="R2489" s="74"/>
      <c r="S2489" s="75" t="str">
        <f t="shared" si="177"/>
        <v>0000</v>
      </c>
      <c r="T2489" s="75" t="str">
        <f t="shared" si="175"/>
        <v>00000000000000000000000000000000</v>
      </c>
      <c r="V2489" s="197"/>
      <c r="W2489" s="75">
        <f t="shared" si="176"/>
        <v>0</v>
      </c>
      <c r="AE2489" s="479"/>
    </row>
    <row r="2490" spans="1:31" s="75" customFormat="1" ht="13.5" x14ac:dyDescent="0.2">
      <c r="A2490" s="211">
        <v>2487</v>
      </c>
      <c r="B2490" s="212" t="s">
        <v>6600</v>
      </c>
      <c r="C2490" s="213" t="s">
        <v>6600</v>
      </c>
      <c r="D2490" s="213" t="s">
        <v>6600</v>
      </c>
      <c r="E2490" s="213" t="s">
        <v>6600</v>
      </c>
      <c r="F2490" s="213" t="s">
        <v>6600</v>
      </c>
      <c r="G2490" s="214" t="s">
        <v>6600</v>
      </c>
      <c r="H2490" s="208" t="str">
        <f>IF(Input!F$4="GMH_OECC",J2490,IF(Input!F$4="GMH_XOEC",L2490,IF(Input!F$4="GMH_Korea",N2490,IF(Input!F$4="GMH_EU",P2490,IF(Input!F$4="Skysuper",#REF!,IF(Input!F$4="SkyII",#REF!,IF(Input!F$4="XO-8000",#REF!, "FALSE")))))))</f>
        <v>00</v>
      </c>
      <c r="I2490" s="209">
        <f>IF(Input!F$4="GMH_OECC",K2490,IF(Input!F$4="GMH_XOEC",M2490,IF(Input!F$4="GMH_Korea",O2490,IF(Input!F$4="GMH_EU",Q2490,IF(Input!F$4="Skysuper",#REF!,IF(Input!F$4="SkyII",#REF!,IF(Input!F$4="XO-8000",#REF!, "FALSE")))))))</f>
        <v>0</v>
      </c>
      <c r="J2490" s="210" t="s">
        <v>10359</v>
      </c>
      <c r="K2490" s="268">
        <v>0</v>
      </c>
      <c r="L2490" s="270" t="s">
        <v>10359</v>
      </c>
      <c r="M2490" s="270">
        <v>0</v>
      </c>
      <c r="N2490" s="270" t="s">
        <v>10359</v>
      </c>
      <c r="O2490" s="270">
        <v>0</v>
      </c>
      <c r="P2490" s="270" t="s">
        <v>10359</v>
      </c>
      <c r="Q2490" s="270">
        <v>0</v>
      </c>
      <c r="R2490" s="74"/>
      <c r="S2490" s="75" t="str">
        <f t="shared" si="177"/>
        <v>0000</v>
      </c>
      <c r="T2490" s="75" t="str">
        <f t="shared" si="175"/>
        <v>00000000000000000000000000000000</v>
      </c>
      <c r="V2490" s="197"/>
      <c r="W2490" s="75">
        <f t="shared" si="176"/>
        <v>0</v>
      </c>
      <c r="AE2490" s="479"/>
    </row>
    <row r="2491" spans="1:31" s="75" customFormat="1" ht="13.5" x14ac:dyDescent="0.2">
      <c r="A2491" s="211">
        <v>2488</v>
      </c>
      <c r="B2491" s="212" t="s">
        <v>6600</v>
      </c>
      <c r="C2491" s="213" t="s">
        <v>6600</v>
      </c>
      <c r="D2491" s="213" t="s">
        <v>6600</v>
      </c>
      <c r="E2491" s="213" t="s">
        <v>6600</v>
      </c>
      <c r="F2491" s="213" t="s">
        <v>6600</v>
      </c>
      <c r="G2491" s="214" t="s">
        <v>6600</v>
      </c>
      <c r="H2491" s="208" t="str">
        <f>IF(Input!F$4="GMH_OECC",J2491,IF(Input!F$4="GMH_XOEC",L2491,IF(Input!F$4="GMH_Korea",N2491,IF(Input!F$4="GMH_EU",P2491,IF(Input!F$4="Skysuper",#REF!,IF(Input!F$4="SkyII",#REF!,IF(Input!F$4="XO-8000",#REF!, "FALSE")))))))</f>
        <v>00</v>
      </c>
      <c r="I2491" s="209">
        <f>IF(Input!F$4="GMH_OECC",K2491,IF(Input!F$4="GMH_XOEC",M2491,IF(Input!F$4="GMH_Korea",O2491,IF(Input!F$4="GMH_EU",Q2491,IF(Input!F$4="Skysuper",#REF!,IF(Input!F$4="SkyII",#REF!,IF(Input!F$4="XO-8000",#REF!, "FALSE")))))))</f>
        <v>0</v>
      </c>
      <c r="J2491" s="210" t="s">
        <v>10359</v>
      </c>
      <c r="K2491" s="268">
        <v>0</v>
      </c>
      <c r="L2491" s="270" t="s">
        <v>10359</v>
      </c>
      <c r="M2491" s="270">
        <v>0</v>
      </c>
      <c r="N2491" s="270" t="s">
        <v>10359</v>
      </c>
      <c r="O2491" s="270">
        <v>0</v>
      </c>
      <c r="P2491" s="270" t="s">
        <v>10359</v>
      </c>
      <c r="Q2491" s="270">
        <v>0</v>
      </c>
      <c r="R2491" s="74"/>
      <c r="S2491" s="75" t="str">
        <f t="shared" si="177"/>
        <v>0000</v>
      </c>
      <c r="T2491" s="75" t="str">
        <f t="shared" si="175"/>
        <v>00000000000000000000000000000000</v>
      </c>
      <c r="V2491" s="197"/>
      <c r="W2491" s="75">
        <f t="shared" si="176"/>
        <v>0</v>
      </c>
      <c r="AE2491" s="479"/>
    </row>
    <row r="2492" spans="1:31" s="75" customFormat="1" ht="13.5" x14ac:dyDescent="0.2">
      <c r="A2492" s="211">
        <v>2489</v>
      </c>
      <c r="B2492" s="212" t="s">
        <v>6600</v>
      </c>
      <c r="C2492" s="213" t="s">
        <v>6600</v>
      </c>
      <c r="D2492" s="213" t="s">
        <v>6600</v>
      </c>
      <c r="E2492" s="213" t="s">
        <v>6600</v>
      </c>
      <c r="F2492" s="213" t="s">
        <v>6600</v>
      </c>
      <c r="G2492" s="214" t="s">
        <v>6600</v>
      </c>
      <c r="H2492" s="208" t="str">
        <f>IF(Input!F$4="GMH_OECC",J2492,IF(Input!F$4="GMH_XOEC",L2492,IF(Input!F$4="GMH_Korea",N2492,IF(Input!F$4="GMH_EU",P2492,IF(Input!F$4="Skysuper",#REF!,IF(Input!F$4="SkyII",#REF!,IF(Input!F$4="XO-8000",#REF!, "FALSE")))))))</f>
        <v>00</v>
      </c>
      <c r="I2492" s="209">
        <f>IF(Input!F$4="GMH_OECC",K2492,IF(Input!F$4="GMH_XOEC",M2492,IF(Input!F$4="GMH_Korea",O2492,IF(Input!F$4="GMH_EU",Q2492,IF(Input!F$4="Skysuper",#REF!,IF(Input!F$4="SkyII",#REF!,IF(Input!F$4="XO-8000",#REF!, "FALSE")))))))</f>
        <v>0</v>
      </c>
      <c r="J2492" s="210" t="s">
        <v>10359</v>
      </c>
      <c r="K2492" s="268">
        <v>0</v>
      </c>
      <c r="L2492" s="270" t="s">
        <v>10359</v>
      </c>
      <c r="M2492" s="270">
        <v>0</v>
      </c>
      <c r="N2492" s="270" t="s">
        <v>10359</v>
      </c>
      <c r="O2492" s="270">
        <v>0</v>
      </c>
      <c r="P2492" s="270" t="s">
        <v>10359</v>
      </c>
      <c r="Q2492" s="270">
        <v>0</v>
      </c>
      <c r="R2492" s="74"/>
      <c r="S2492" s="75" t="str">
        <f t="shared" si="177"/>
        <v>0000</v>
      </c>
      <c r="T2492" s="75" t="str">
        <f t="shared" si="175"/>
        <v>00000000000000000000000000000000</v>
      </c>
      <c r="V2492" s="197"/>
      <c r="W2492" s="75">
        <f t="shared" si="176"/>
        <v>0</v>
      </c>
      <c r="AE2492" s="479"/>
    </row>
    <row r="2493" spans="1:31" s="75" customFormat="1" ht="13.5" x14ac:dyDescent="0.2">
      <c r="A2493" s="211">
        <v>2490</v>
      </c>
      <c r="B2493" s="212" t="s">
        <v>6600</v>
      </c>
      <c r="C2493" s="213" t="s">
        <v>6600</v>
      </c>
      <c r="D2493" s="213" t="s">
        <v>6600</v>
      </c>
      <c r="E2493" s="213" t="s">
        <v>6600</v>
      </c>
      <c r="F2493" s="213" t="s">
        <v>6600</v>
      </c>
      <c r="G2493" s="214" t="s">
        <v>6600</v>
      </c>
      <c r="H2493" s="208" t="str">
        <f>IF(Input!F$4="GMH_OECC",J2493,IF(Input!F$4="GMH_XOEC",L2493,IF(Input!F$4="GMH_Korea",N2493,IF(Input!F$4="GMH_EU",P2493,IF(Input!F$4="Skysuper",#REF!,IF(Input!F$4="SkyII",#REF!,IF(Input!F$4="XO-8000",#REF!, "FALSE")))))))</f>
        <v>00</v>
      </c>
      <c r="I2493" s="209">
        <f>IF(Input!F$4="GMH_OECC",K2493,IF(Input!F$4="GMH_XOEC",M2493,IF(Input!F$4="GMH_Korea",O2493,IF(Input!F$4="GMH_EU",Q2493,IF(Input!F$4="Skysuper",#REF!,IF(Input!F$4="SkyII",#REF!,IF(Input!F$4="XO-8000",#REF!, "FALSE")))))))</f>
        <v>0</v>
      </c>
      <c r="J2493" s="210" t="s">
        <v>10359</v>
      </c>
      <c r="K2493" s="268">
        <v>0</v>
      </c>
      <c r="L2493" s="270" t="s">
        <v>10359</v>
      </c>
      <c r="M2493" s="270">
        <v>0</v>
      </c>
      <c r="N2493" s="270" t="s">
        <v>10359</v>
      </c>
      <c r="O2493" s="270">
        <v>0</v>
      </c>
      <c r="P2493" s="270" t="s">
        <v>10359</v>
      </c>
      <c r="Q2493" s="270">
        <v>0</v>
      </c>
      <c r="R2493" s="74"/>
      <c r="S2493" s="75" t="str">
        <f t="shared" si="177"/>
        <v>0000</v>
      </c>
      <c r="T2493" s="75" t="str">
        <f t="shared" si="175"/>
        <v>00000000000000000000000000000000</v>
      </c>
      <c r="V2493" s="197"/>
      <c r="W2493" s="75">
        <f t="shared" si="176"/>
        <v>0</v>
      </c>
      <c r="AE2493" s="479"/>
    </row>
    <row r="2494" spans="1:31" s="75" customFormat="1" ht="13.5" x14ac:dyDescent="0.2">
      <c r="A2494" s="211">
        <v>2491</v>
      </c>
      <c r="B2494" s="212" t="s">
        <v>6600</v>
      </c>
      <c r="C2494" s="213" t="s">
        <v>6600</v>
      </c>
      <c r="D2494" s="213" t="s">
        <v>6600</v>
      </c>
      <c r="E2494" s="213" t="s">
        <v>6600</v>
      </c>
      <c r="F2494" s="213" t="s">
        <v>6600</v>
      </c>
      <c r="G2494" s="214" t="s">
        <v>6600</v>
      </c>
      <c r="H2494" s="208" t="str">
        <f>IF(Input!F$4="GMH_OECC",J2494,IF(Input!F$4="GMH_XOEC",L2494,IF(Input!F$4="GMH_Korea",N2494,IF(Input!F$4="GMH_EU",P2494,IF(Input!F$4="Skysuper",#REF!,IF(Input!F$4="SkyII",#REF!,IF(Input!F$4="XO-8000",#REF!, "FALSE")))))))</f>
        <v>00</v>
      </c>
      <c r="I2494" s="209">
        <f>IF(Input!F$4="GMH_OECC",K2494,IF(Input!F$4="GMH_XOEC",M2494,IF(Input!F$4="GMH_Korea",O2494,IF(Input!F$4="GMH_EU",Q2494,IF(Input!F$4="Skysuper",#REF!,IF(Input!F$4="SkyII",#REF!,IF(Input!F$4="XO-8000",#REF!, "FALSE")))))))</f>
        <v>0</v>
      </c>
      <c r="J2494" s="210" t="s">
        <v>10359</v>
      </c>
      <c r="K2494" s="268">
        <v>0</v>
      </c>
      <c r="L2494" s="270" t="s">
        <v>10359</v>
      </c>
      <c r="M2494" s="270">
        <v>0</v>
      </c>
      <c r="N2494" s="270" t="s">
        <v>10359</v>
      </c>
      <c r="O2494" s="270">
        <v>0</v>
      </c>
      <c r="P2494" s="270" t="s">
        <v>10359</v>
      </c>
      <c r="Q2494" s="270">
        <v>0</v>
      </c>
      <c r="R2494" s="74"/>
      <c r="S2494" s="75" t="str">
        <f t="shared" si="177"/>
        <v>0000</v>
      </c>
      <c r="T2494" s="75" t="str">
        <f t="shared" si="175"/>
        <v>00000000000000000000000000000000</v>
      </c>
      <c r="V2494" s="197"/>
      <c r="W2494" s="75">
        <f t="shared" si="176"/>
        <v>0</v>
      </c>
      <c r="AE2494" s="479"/>
    </row>
    <row r="2495" spans="1:31" s="75" customFormat="1" ht="13.5" x14ac:dyDescent="0.2">
      <c r="A2495" s="211">
        <v>2492</v>
      </c>
      <c r="B2495" s="212" t="s">
        <v>6600</v>
      </c>
      <c r="C2495" s="213" t="s">
        <v>6600</v>
      </c>
      <c r="D2495" s="213" t="s">
        <v>6600</v>
      </c>
      <c r="E2495" s="213" t="s">
        <v>6600</v>
      </c>
      <c r="F2495" s="213" t="s">
        <v>6600</v>
      </c>
      <c r="G2495" s="214" t="s">
        <v>6600</v>
      </c>
      <c r="H2495" s="208" t="str">
        <f>IF(Input!F$4="GMH_OECC",J2495,IF(Input!F$4="GMH_XOEC",L2495,IF(Input!F$4="GMH_Korea",N2495,IF(Input!F$4="GMH_EU",P2495,IF(Input!F$4="Skysuper",#REF!,IF(Input!F$4="SkyII",#REF!,IF(Input!F$4="XO-8000",#REF!, "FALSE")))))))</f>
        <v>00</v>
      </c>
      <c r="I2495" s="209">
        <f>IF(Input!F$4="GMH_OECC",K2495,IF(Input!F$4="GMH_XOEC",M2495,IF(Input!F$4="GMH_Korea",O2495,IF(Input!F$4="GMH_EU",Q2495,IF(Input!F$4="Skysuper",#REF!,IF(Input!F$4="SkyII",#REF!,IF(Input!F$4="XO-8000",#REF!, "FALSE")))))))</f>
        <v>0</v>
      </c>
      <c r="J2495" s="210" t="s">
        <v>10359</v>
      </c>
      <c r="K2495" s="268">
        <v>0</v>
      </c>
      <c r="L2495" s="270" t="s">
        <v>10359</v>
      </c>
      <c r="M2495" s="270">
        <v>0</v>
      </c>
      <c r="N2495" s="270" t="s">
        <v>10359</v>
      </c>
      <c r="O2495" s="270">
        <v>0</v>
      </c>
      <c r="P2495" s="270" t="s">
        <v>10359</v>
      </c>
      <c r="Q2495" s="270">
        <v>0</v>
      </c>
      <c r="R2495" s="74"/>
      <c r="S2495" s="75" t="str">
        <f t="shared" si="177"/>
        <v>0000</v>
      </c>
      <c r="T2495" s="75" t="str">
        <f t="shared" si="175"/>
        <v>00000000000000000000000000000000</v>
      </c>
      <c r="V2495" s="197"/>
      <c r="W2495" s="75">
        <f t="shared" si="176"/>
        <v>0</v>
      </c>
      <c r="AE2495" s="479"/>
    </row>
    <row r="2496" spans="1:31" s="75" customFormat="1" ht="13.5" x14ac:dyDescent="0.2">
      <c r="A2496" s="211">
        <v>2493</v>
      </c>
      <c r="B2496" s="212" t="s">
        <v>6600</v>
      </c>
      <c r="C2496" s="213" t="s">
        <v>6600</v>
      </c>
      <c r="D2496" s="213" t="s">
        <v>6600</v>
      </c>
      <c r="E2496" s="213" t="s">
        <v>6600</v>
      </c>
      <c r="F2496" s="213" t="s">
        <v>6600</v>
      </c>
      <c r="G2496" s="214" t="s">
        <v>6600</v>
      </c>
      <c r="H2496" s="208" t="str">
        <f>IF(Input!F$4="GMH_OECC",J2496,IF(Input!F$4="GMH_XOEC",L2496,IF(Input!F$4="GMH_Korea",N2496,IF(Input!F$4="GMH_EU",P2496,IF(Input!F$4="Skysuper",#REF!,IF(Input!F$4="SkyII",#REF!,IF(Input!F$4="XO-8000",#REF!, "FALSE")))))))</f>
        <v>00</v>
      </c>
      <c r="I2496" s="209">
        <f>IF(Input!F$4="GMH_OECC",K2496,IF(Input!F$4="GMH_XOEC",M2496,IF(Input!F$4="GMH_Korea",O2496,IF(Input!F$4="GMH_EU",Q2496,IF(Input!F$4="Skysuper",#REF!,IF(Input!F$4="SkyII",#REF!,IF(Input!F$4="XO-8000",#REF!, "FALSE")))))))</f>
        <v>0</v>
      </c>
      <c r="J2496" s="210" t="s">
        <v>10359</v>
      </c>
      <c r="K2496" s="268">
        <v>0</v>
      </c>
      <c r="L2496" s="270" t="s">
        <v>10359</v>
      </c>
      <c r="M2496" s="270">
        <v>0</v>
      </c>
      <c r="N2496" s="270" t="s">
        <v>10359</v>
      </c>
      <c r="O2496" s="270">
        <v>0</v>
      </c>
      <c r="P2496" s="270" t="s">
        <v>10359</v>
      </c>
      <c r="Q2496" s="270">
        <v>0</v>
      </c>
      <c r="R2496" s="74"/>
      <c r="S2496" s="75" t="str">
        <f t="shared" si="177"/>
        <v>0000</v>
      </c>
      <c r="T2496" s="75" t="str">
        <f t="shared" si="175"/>
        <v>00000000000000000000000000000000</v>
      </c>
      <c r="V2496" s="197"/>
      <c r="W2496" s="75">
        <f t="shared" si="176"/>
        <v>0</v>
      </c>
      <c r="AE2496" s="479"/>
    </row>
    <row r="2497" spans="1:31" s="75" customFormat="1" ht="13.5" x14ac:dyDescent="0.2">
      <c r="A2497" s="211">
        <v>2494</v>
      </c>
      <c r="B2497" s="212" t="s">
        <v>6600</v>
      </c>
      <c r="C2497" s="213" t="s">
        <v>6600</v>
      </c>
      <c r="D2497" s="213" t="s">
        <v>6600</v>
      </c>
      <c r="E2497" s="213" t="s">
        <v>6600</v>
      </c>
      <c r="F2497" s="213" t="s">
        <v>6600</v>
      </c>
      <c r="G2497" s="214" t="s">
        <v>6600</v>
      </c>
      <c r="H2497" s="208" t="str">
        <f>IF(Input!F$4="GMH_OECC",J2497,IF(Input!F$4="GMH_XOEC",L2497,IF(Input!F$4="GMH_Korea",N2497,IF(Input!F$4="GMH_EU",P2497,IF(Input!F$4="Skysuper",#REF!,IF(Input!F$4="SkyII",#REF!,IF(Input!F$4="XO-8000",#REF!, "FALSE")))))))</f>
        <v>00</v>
      </c>
      <c r="I2497" s="209">
        <f>IF(Input!F$4="GMH_OECC",K2497,IF(Input!F$4="GMH_XOEC",M2497,IF(Input!F$4="GMH_Korea",O2497,IF(Input!F$4="GMH_EU",Q2497,IF(Input!F$4="Skysuper",#REF!,IF(Input!F$4="SkyII",#REF!,IF(Input!F$4="XO-8000",#REF!, "FALSE")))))))</f>
        <v>0</v>
      </c>
      <c r="J2497" s="210" t="s">
        <v>10359</v>
      </c>
      <c r="K2497" s="268">
        <v>0</v>
      </c>
      <c r="L2497" s="270" t="s">
        <v>10359</v>
      </c>
      <c r="M2497" s="270">
        <v>0</v>
      </c>
      <c r="N2497" s="270" t="s">
        <v>10359</v>
      </c>
      <c r="O2497" s="270">
        <v>0</v>
      </c>
      <c r="P2497" s="270" t="s">
        <v>10359</v>
      </c>
      <c r="Q2497" s="270">
        <v>0</v>
      </c>
      <c r="R2497" s="74"/>
      <c r="S2497" s="75" t="str">
        <f t="shared" si="177"/>
        <v>0000</v>
      </c>
      <c r="T2497" s="75" t="str">
        <f t="shared" si="175"/>
        <v>00000000000000000000000000000000</v>
      </c>
      <c r="V2497" s="197"/>
      <c r="W2497" s="75">
        <f t="shared" si="176"/>
        <v>0</v>
      </c>
      <c r="AE2497" s="479"/>
    </row>
    <row r="2498" spans="1:31" s="75" customFormat="1" ht="13.5" x14ac:dyDescent="0.2">
      <c r="A2498" s="211">
        <v>2495</v>
      </c>
      <c r="B2498" s="212" t="s">
        <v>6600</v>
      </c>
      <c r="C2498" s="213" t="s">
        <v>6600</v>
      </c>
      <c r="D2498" s="213" t="s">
        <v>6600</v>
      </c>
      <c r="E2498" s="213" t="s">
        <v>6600</v>
      </c>
      <c r="F2498" s="213" t="s">
        <v>6600</v>
      </c>
      <c r="G2498" s="214" t="s">
        <v>6600</v>
      </c>
      <c r="H2498" s="208" t="str">
        <f>IF(Input!F$4="GMH_OECC",J2498,IF(Input!F$4="GMH_XOEC",L2498,IF(Input!F$4="GMH_Korea",N2498,IF(Input!F$4="GMH_EU",P2498,IF(Input!F$4="Skysuper",#REF!,IF(Input!F$4="SkyII",#REF!,IF(Input!F$4="XO-8000",#REF!, "FALSE")))))))</f>
        <v>00</v>
      </c>
      <c r="I2498" s="209">
        <f>IF(Input!F$4="GMH_OECC",K2498,IF(Input!F$4="GMH_XOEC",M2498,IF(Input!F$4="GMH_Korea",O2498,IF(Input!F$4="GMH_EU",Q2498,IF(Input!F$4="Skysuper",#REF!,IF(Input!F$4="SkyII",#REF!,IF(Input!F$4="XO-8000",#REF!, "FALSE")))))))</f>
        <v>0</v>
      </c>
      <c r="J2498" s="210" t="s">
        <v>10359</v>
      </c>
      <c r="K2498" s="268">
        <v>0</v>
      </c>
      <c r="L2498" s="270" t="s">
        <v>10359</v>
      </c>
      <c r="M2498" s="270">
        <v>0</v>
      </c>
      <c r="N2498" s="270" t="s">
        <v>10359</v>
      </c>
      <c r="O2498" s="270">
        <v>0</v>
      </c>
      <c r="P2498" s="270" t="s">
        <v>10359</v>
      </c>
      <c r="Q2498" s="270">
        <v>0</v>
      </c>
      <c r="R2498" s="74"/>
      <c r="S2498" s="75" t="str">
        <f t="shared" si="177"/>
        <v>0000</v>
      </c>
      <c r="T2498" s="75" t="str">
        <f t="shared" si="175"/>
        <v>00000000000000000000000000000000</v>
      </c>
      <c r="V2498" s="197"/>
      <c r="W2498" s="75">
        <f t="shared" si="176"/>
        <v>0</v>
      </c>
      <c r="AE2498" s="479"/>
    </row>
    <row r="2499" spans="1:31" s="75" customFormat="1" ht="13.5" x14ac:dyDescent="0.2">
      <c r="A2499" s="211">
        <v>2496</v>
      </c>
      <c r="B2499" s="212" t="s">
        <v>6600</v>
      </c>
      <c r="C2499" s="213" t="s">
        <v>6600</v>
      </c>
      <c r="D2499" s="213" t="s">
        <v>6600</v>
      </c>
      <c r="E2499" s="213" t="s">
        <v>6600</v>
      </c>
      <c r="F2499" s="213" t="s">
        <v>6600</v>
      </c>
      <c r="G2499" s="214" t="s">
        <v>6600</v>
      </c>
      <c r="H2499" s="208" t="str">
        <f>IF(Input!F$4="GMH_OECC",J2499,IF(Input!F$4="GMH_XOEC",L2499,IF(Input!F$4="GMH_Korea",N2499,IF(Input!F$4="GMH_EU",P2499,IF(Input!F$4="Skysuper",#REF!,IF(Input!F$4="SkyII",#REF!,IF(Input!F$4="XO-8000",#REF!, "FALSE")))))))</f>
        <v>00</v>
      </c>
      <c r="I2499" s="209">
        <f>IF(Input!F$4="GMH_OECC",K2499,IF(Input!F$4="GMH_XOEC",M2499,IF(Input!F$4="GMH_Korea",O2499,IF(Input!F$4="GMH_EU",Q2499,IF(Input!F$4="Skysuper",#REF!,IF(Input!F$4="SkyII",#REF!,IF(Input!F$4="XO-8000",#REF!, "FALSE")))))))</f>
        <v>0</v>
      </c>
      <c r="J2499" s="210" t="s">
        <v>10359</v>
      </c>
      <c r="K2499" s="268">
        <v>0</v>
      </c>
      <c r="L2499" s="270" t="s">
        <v>10359</v>
      </c>
      <c r="M2499" s="270">
        <v>0</v>
      </c>
      <c r="N2499" s="270" t="s">
        <v>10359</v>
      </c>
      <c r="O2499" s="270">
        <v>0</v>
      </c>
      <c r="P2499" s="270" t="s">
        <v>10359</v>
      </c>
      <c r="Q2499" s="270">
        <v>0</v>
      </c>
      <c r="R2499" s="74"/>
      <c r="S2499" s="75" t="str">
        <f t="shared" si="177"/>
        <v>0000</v>
      </c>
      <c r="T2499" s="75" t="str">
        <f t="shared" si="175"/>
        <v>00000000000000000000000000000000</v>
      </c>
      <c r="V2499" s="197"/>
      <c r="W2499" s="75">
        <f t="shared" si="176"/>
        <v>0</v>
      </c>
      <c r="AE2499" s="479"/>
    </row>
    <row r="2500" spans="1:31" s="75" customFormat="1" ht="13.5" x14ac:dyDescent="0.2">
      <c r="A2500" s="211">
        <v>2497</v>
      </c>
      <c r="B2500" s="212" t="s">
        <v>6600</v>
      </c>
      <c r="C2500" s="213" t="s">
        <v>6600</v>
      </c>
      <c r="D2500" s="213" t="s">
        <v>6600</v>
      </c>
      <c r="E2500" s="213" t="s">
        <v>6600</v>
      </c>
      <c r="F2500" s="213" t="s">
        <v>6600</v>
      </c>
      <c r="G2500" s="214" t="s">
        <v>6600</v>
      </c>
      <c r="H2500" s="208" t="str">
        <f>IF(Input!F$4="GMH_OECC",J2500,IF(Input!F$4="GMH_XOEC",L2500,IF(Input!F$4="GMH_Korea",N2500,IF(Input!F$4="GMH_EU",P2500,IF(Input!F$4="Skysuper",#REF!,IF(Input!F$4="SkyII",#REF!,IF(Input!F$4="XO-8000",#REF!, "FALSE")))))))</f>
        <v>00</v>
      </c>
      <c r="I2500" s="209">
        <f>IF(Input!F$4="GMH_OECC",K2500,IF(Input!F$4="GMH_XOEC",M2500,IF(Input!F$4="GMH_Korea",O2500,IF(Input!F$4="GMH_EU",Q2500,IF(Input!F$4="Skysuper",#REF!,IF(Input!F$4="SkyII",#REF!,IF(Input!F$4="XO-8000",#REF!, "FALSE")))))))</f>
        <v>0</v>
      </c>
      <c r="J2500" s="210" t="s">
        <v>10359</v>
      </c>
      <c r="K2500" s="268">
        <v>0</v>
      </c>
      <c r="L2500" s="270" t="s">
        <v>10359</v>
      </c>
      <c r="M2500" s="270">
        <v>0</v>
      </c>
      <c r="N2500" s="270" t="s">
        <v>10359</v>
      </c>
      <c r="O2500" s="270">
        <v>0</v>
      </c>
      <c r="P2500" s="270" t="s">
        <v>10359</v>
      </c>
      <c r="Q2500" s="270">
        <v>0</v>
      </c>
      <c r="R2500" s="74"/>
      <c r="S2500" s="75" t="str">
        <f t="shared" si="177"/>
        <v>0000</v>
      </c>
      <c r="T2500" s="75" t="str">
        <f t="shared" ref="T2500:T2563" si="178">CONCATENATE(S2500,S2501,S2502,S2503,S2504,S2505,S2506,S2507)</f>
        <v>00000000000000000000000000000000</v>
      </c>
      <c r="V2500" s="197"/>
      <c r="W2500" s="75">
        <f t="shared" si="176"/>
        <v>0</v>
      </c>
      <c r="AE2500" s="479"/>
    </row>
    <row r="2501" spans="1:31" s="75" customFormat="1" ht="13.5" x14ac:dyDescent="0.2">
      <c r="A2501" s="211">
        <v>2498</v>
      </c>
      <c r="B2501" s="212" t="s">
        <v>6600</v>
      </c>
      <c r="C2501" s="213" t="s">
        <v>6600</v>
      </c>
      <c r="D2501" s="213" t="s">
        <v>6600</v>
      </c>
      <c r="E2501" s="213" t="s">
        <v>6600</v>
      </c>
      <c r="F2501" s="213" t="s">
        <v>6600</v>
      </c>
      <c r="G2501" s="214" t="s">
        <v>6600</v>
      </c>
      <c r="H2501" s="208" t="str">
        <f>IF(Input!F$4="GMH_OECC",J2501,IF(Input!F$4="GMH_XOEC",L2501,IF(Input!F$4="GMH_Korea",N2501,IF(Input!F$4="GMH_EU",P2501,IF(Input!F$4="Skysuper",#REF!,IF(Input!F$4="SkyII",#REF!,IF(Input!F$4="XO-8000",#REF!, "FALSE")))))))</f>
        <v>00</v>
      </c>
      <c r="I2501" s="209">
        <f>IF(Input!F$4="GMH_OECC",K2501,IF(Input!F$4="GMH_XOEC",M2501,IF(Input!F$4="GMH_Korea",O2501,IF(Input!F$4="GMH_EU",Q2501,IF(Input!F$4="Skysuper",#REF!,IF(Input!F$4="SkyII",#REF!,IF(Input!F$4="XO-8000",#REF!, "FALSE")))))))</f>
        <v>0</v>
      </c>
      <c r="J2501" s="210" t="s">
        <v>10359</v>
      </c>
      <c r="K2501" s="268">
        <v>0</v>
      </c>
      <c r="L2501" s="270" t="s">
        <v>10359</v>
      </c>
      <c r="M2501" s="270">
        <v>0</v>
      </c>
      <c r="N2501" s="270" t="s">
        <v>10359</v>
      </c>
      <c r="O2501" s="270">
        <v>0</v>
      </c>
      <c r="P2501" s="270" t="s">
        <v>10359</v>
      </c>
      <c r="Q2501" s="270">
        <v>0</v>
      </c>
      <c r="R2501" s="74"/>
      <c r="S2501" s="75" t="str">
        <f t="shared" si="177"/>
        <v>0000</v>
      </c>
      <c r="T2501" s="75" t="str">
        <f t="shared" si="178"/>
        <v>00000000000000000000000000000000</v>
      </c>
      <c r="V2501" s="197"/>
      <c r="W2501" s="75">
        <f t="shared" si="176"/>
        <v>0</v>
      </c>
      <c r="AE2501" s="479"/>
    </row>
    <row r="2502" spans="1:31" s="75" customFormat="1" ht="13.5" x14ac:dyDescent="0.2">
      <c r="A2502" s="211">
        <v>2499</v>
      </c>
      <c r="B2502" s="212" t="s">
        <v>6600</v>
      </c>
      <c r="C2502" s="213" t="s">
        <v>6600</v>
      </c>
      <c r="D2502" s="213" t="s">
        <v>6600</v>
      </c>
      <c r="E2502" s="213" t="s">
        <v>6600</v>
      </c>
      <c r="F2502" s="213" t="s">
        <v>6600</v>
      </c>
      <c r="G2502" s="214" t="s">
        <v>6600</v>
      </c>
      <c r="H2502" s="208" t="str">
        <f>IF(Input!F$4="GMH_OECC",J2502,IF(Input!F$4="GMH_XOEC",L2502,IF(Input!F$4="GMH_Korea",N2502,IF(Input!F$4="GMH_EU",P2502,IF(Input!F$4="Skysuper",#REF!,IF(Input!F$4="SkyII",#REF!,IF(Input!F$4="XO-8000",#REF!, "FALSE")))))))</f>
        <v>00</v>
      </c>
      <c r="I2502" s="209">
        <f>IF(Input!F$4="GMH_OECC",K2502,IF(Input!F$4="GMH_XOEC",M2502,IF(Input!F$4="GMH_Korea",O2502,IF(Input!F$4="GMH_EU",Q2502,IF(Input!F$4="Skysuper",#REF!,IF(Input!F$4="SkyII",#REF!,IF(Input!F$4="XO-8000",#REF!, "FALSE")))))))</f>
        <v>0</v>
      </c>
      <c r="J2502" s="210" t="s">
        <v>10359</v>
      </c>
      <c r="K2502" s="268">
        <v>0</v>
      </c>
      <c r="L2502" s="270" t="s">
        <v>10359</v>
      </c>
      <c r="M2502" s="270">
        <v>0</v>
      </c>
      <c r="N2502" s="270" t="s">
        <v>10359</v>
      </c>
      <c r="O2502" s="270">
        <v>0</v>
      </c>
      <c r="P2502" s="270" t="s">
        <v>10359</v>
      </c>
      <c r="Q2502" s="270">
        <v>0</v>
      </c>
      <c r="R2502" s="74"/>
      <c r="S2502" s="75" t="str">
        <f t="shared" si="177"/>
        <v>0000</v>
      </c>
      <c r="T2502" s="75" t="str">
        <f t="shared" si="178"/>
        <v>00000000000000000000000000000000</v>
      </c>
      <c r="V2502" s="197"/>
      <c r="W2502" s="75">
        <f t="shared" ref="W2502:W2565" si="179">HEX2DEC(RIGHT(S2502,2))+HEX2DEC(RIGHT(S2503,2))+HEX2DEC(RIGHT(S2504,2))+HEX2DEC(RIGHT(S2505,2))+HEX2DEC(LEFT(S2502,2))+HEX2DEC(LEFT(S2503,2))+HEX2DEC(LEFT(S2504,2))+HEX2DEC(LEFT(S2505,2))+HEX2DEC(RIGHT(S2506,2))+HEX2DEC(RIGHT(S2507,2))+HEX2DEC(RIGHT(S2508,2))+HEX2DEC(RIGHT(S2509,2))+HEX2DEC(LEFT(S2506,2))+HEX2DEC(LEFT(S2507,2))+HEX2DEC(LEFT(S2508,2))+HEX2DEC(LEFT(S2509,2))</f>
        <v>0</v>
      </c>
      <c r="AE2502" s="479"/>
    </row>
    <row r="2503" spans="1:31" s="75" customFormat="1" ht="13.5" x14ac:dyDescent="0.2">
      <c r="A2503" s="211">
        <v>2500</v>
      </c>
      <c r="B2503" s="212" t="s">
        <v>6600</v>
      </c>
      <c r="C2503" s="213" t="s">
        <v>6600</v>
      </c>
      <c r="D2503" s="213" t="s">
        <v>6600</v>
      </c>
      <c r="E2503" s="213" t="s">
        <v>6600</v>
      </c>
      <c r="F2503" s="213" t="s">
        <v>6600</v>
      </c>
      <c r="G2503" s="214" t="s">
        <v>6600</v>
      </c>
      <c r="H2503" s="208" t="str">
        <f>IF(Input!F$4="GMH_OECC",J2503,IF(Input!F$4="GMH_XOEC",L2503,IF(Input!F$4="GMH_Korea",N2503,IF(Input!F$4="GMH_EU",P2503,IF(Input!F$4="Skysuper",#REF!,IF(Input!F$4="SkyII",#REF!,IF(Input!F$4="XO-8000",#REF!, "FALSE")))))))</f>
        <v>00</v>
      </c>
      <c r="I2503" s="209">
        <f>IF(Input!F$4="GMH_OECC",K2503,IF(Input!F$4="GMH_XOEC",M2503,IF(Input!F$4="GMH_Korea",O2503,IF(Input!F$4="GMH_EU",Q2503,IF(Input!F$4="Skysuper",#REF!,IF(Input!F$4="SkyII",#REF!,IF(Input!F$4="XO-8000",#REF!, "FALSE")))))))</f>
        <v>0</v>
      </c>
      <c r="J2503" s="210" t="s">
        <v>10359</v>
      </c>
      <c r="K2503" s="268">
        <v>0</v>
      </c>
      <c r="L2503" s="270" t="s">
        <v>10359</v>
      </c>
      <c r="M2503" s="270">
        <v>0</v>
      </c>
      <c r="N2503" s="270" t="s">
        <v>10359</v>
      </c>
      <c r="O2503" s="270">
        <v>0</v>
      </c>
      <c r="P2503" s="270" t="s">
        <v>10359</v>
      </c>
      <c r="Q2503" s="270">
        <v>0</v>
      </c>
      <c r="R2503" s="74"/>
      <c r="S2503" s="75" t="str">
        <f t="shared" si="177"/>
        <v>0000</v>
      </c>
      <c r="T2503" s="75" t="str">
        <f t="shared" si="178"/>
        <v>00000000000000000000000000000000</v>
      </c>
      <c r="V2503" s="197"/>
      <c r="W2503" s="75">
        <f t="shared" si="179"/>
        <v>0</v>
      </c>
      <c r="AE2503" s="479"/>
    </row>
    <row r="2504" spans="1:31" s="75" customFormat="1" ht="13.5" x14ac:dyDescent="0.2">
      <c r="A2504" s="211">
        <v>2501</v>
      </c>
      <c r="B2504" s="212" t="s">
        <v>6600</v>
      </c>
      <c r="C2504" s="213" t="s">
        <v>6600</v>
      </c>
      <c r="D2504" s="213" t="s">
        <v>6600</v>
      </c>
      <c r="E2504" s="213" t="s">
        <v>6600</v>
      </c>
      <c r="F2504" s="213" t="s">
        <v>6600</v>
      </c>
      <c r="G2504" s="214" t="s">
        <v>6600</v>
      </c>
      <c r="H2504" s="208" t="str">
        <f>IF(Input!F$4="GMH_OECC",J2504,IF(Input!F$4="GMH_XOEC",L2504,IF(Input!F$4="GMH_Korea",N2504,IF(Input!F$4="GMH_EU",P2504,IF(Input!F$4="Skysuper",#REF!,IF(Input!F$4="SkyII",#REF!,IF(Input!F$4="XO-8000",#REF!, "FALSE")))))))</f>
        <v>00</v>
      </c>
      <c r="I2504" s="209">
        <f>IF(Input!F$4="GMH_OECC",K2504,IF(Input!F$4="GMH_XOEC",M2504,IF(Input!F$4="GMH_Korea",O2504,IF(Input!F$4="GMH_EU",Q2504,IF(Input!F$4="Skysuper",#REF!,IF(Input!F$4="SkyII",#REF!,IF(Input!F$4="XO-8000",#REF!, "FALSE")))))))</f>
        <v>0</v>
      </c>
      <c r="J2504" s="210" t="s">
        <v>10359</v>
      </c>
      <c r="K2504" s="268">
        <v>0</v>
      </c>
      <c r="L2504" s="270" t="s">
        <v>10359</v>
      </c>
      <c r="M2504" s="270">
        <v>0</v>
      </c>
      <c r="N2504" s="270" t="s">
        <v>10359</v>
      </c>
      <c r="O2504" s="270">
        <v>0</v>
      </c>
      <c r="P2504" s="270" t="s">
        <v>10359</v>
      </c>
      <c r="Q2504" s="270">
        <v>0</v>
      </c>
      <c r="R2504" s="74"/>
      <c r="S2504" s="75" t="str">
        <f t="shared" si="177"/>
        <v>0000</v>
      </c>
      <c r="T2504" s="75" t="str">
        <f t="shared" si="178"/>
        <v>00000000000000000000000000000000</v>
      </c>
      <c r="V2504" s="197"/>
      <c r="W2504" s="75">
        <f t="shared" si="179"/>
        <v>0</v>
      </c>
      <c r="AE2504" s="479"/>
    </row>
    <row r="2505" spans="1:31" s="75" customFormat="1" ht="13.5" x14ac:dyDescent="0.2">
      <c r="A2505" s="211">
        <v>2502</v>
      </c>
      <c r="B2505" s="212" t="s">
        <v>6600</v>
      </c>
      <c r="C2505" s="213" t="s">
        <v>6600</v>
      </c>
      <c r="D2505" s="213" t="s">
        <v>6600</v>
      </c>
      <c r="E2505" s="213" t="s">
        <v>6600</v>
      </c>
      <c r="F2505" s="213" t="s">
        <v>6600</v>
      </c>
      <c r="G2505" s="214" t="s">
        <v>6600</v>
      </c>
      <c r="H2505" s="208" t="str">
        <f>IF(Input!F$4="GMH_OECC",J2505,IF(Input!F$4="GMH_XOEC",L2505,IF(Input!F$4="GMH_Korea",N2505,IF(Input!F$4="GMH_EU",P2505,IF(Input!F$4="Skysuper",#REF!,IF(Input!F$4="SkyII",#REF!,IF(Input!F$4="XO-8000",#REF!, "FALSE")))))))</f>
        <v>00</v>
      </c>
      <c r="I2505" s="209">
        <f>IF(Input!F$4="GMH_OECC",K2505,IF(Input!F$4="GMH_XOEC",M2505,IF(Input!F$4="GMH_Korea",O2505,IF(Input!F$4="GMH_EU",Q2505,IF(Input!F$4="Skysuper",#REF!,IF(Input!F$4="SkyII",#REF!,IF(Input!F$4="XO-8000",#REF!, "FALSE")))))))</f>
        <v>0</v>
      </c>
      <c r="J2505" s="210" t="s">
        <v>10359</v>
      </c>
      <c r="K2505" s="268">
        <v>0</v>
      </c>
      <c r="L2505" s="270" t="s">
        <v>10359</v>
      </c>
      <c r="M2505" s="270">
        <v>0</v>
      </c>
      <c r="N2505" s="270" t="s">
        <v>10359</v>
      </c>
      <c r="O2505" s="270">
        <v>0</v>
      </c>
      <c r="P2505" s="270" t="s">
        <v>10359</v>
      </c>
      <c r="Q2505" s="270">
        <v>0</v>
      </c>
      <c r="R2505" s="74"/>
      <c r="S2505" s="75" t="str">
        <f t="shared" si="177"/>
        <v>0000</v>
      </c>
      <c r="T2505" s="75" t="str">
        <f t="shared" si="178"/>
        <v>00000000000000000000000000000000</v>
      </c>
      <c r="V2505" s="197"/>
      <c r="W2505" s="75">
        <f t="shared" si="179"/>
        <v>0</v>
      </c>
      <c r="AE2505" s="479"/>
    </row>
    <row r="2506" spans="1:31" s="75" customFormat="1" ht="13.5" x14ac:dyDescent="0.2">
      <c r="A2506" s="211">
        <v>2503</v>
      </c>
      <c r="B2506" s="212" t="s">
        <v>6600</v>
      </c>
      <c r="C2506" s="213" t="s">
        <v>6600</v>
      </c>
      <c r="D2506" s="213" t="s">
        <v>6600</v>
      </c>
      <c r="E2506" s="213" t="s">
        <v>6600</v>
      </c>
      <c r="F2506" s="213" t="s">
        <v>6600</v>
      </c>
      <c r="G2506" s="214" t="s">
        <v>6600</v>
      </c>
      <c r="H2506" s="208" t="str">
        <f>IF(Input!F$4="GMH_OECC",J2506,IF(Input!F$4="GMH_XOEC",L2506,IF(Input!F$4="GMH_Korea",N2506,IF(Input!F$4="GMH_EU",P2506,IF(Input!F$4="Skysuper",#REF!,IF(Input!F$4="SkyII",#REF!,IF(Input!F$4="XO-8000",#REF!, "FALSE")))))))</f>
        <v>00</v>
      </c>
      <c r="I2506" s="209">
        <f>IF(Input!F$4="GMH_OECC",K2506,IF(Input!F$4="GMH_XOEC",M2506,IF(Input!F$4="GMH_Korea",O2506,IF(Input!F$4="GMH_EU",Q2506,IF(Input!F$4="Skysuper",#REF!,IF(Input!F$4="SkyII",#REF!,IF(Input!F$4="XO-8000",#REF!, "FALSE")))))))</f>
        <v>0</v>
      </c>
      <c r="J2506" s="210" t="s">
        <v>10359</v>
      </c>
      <c r="K2506" s="268">
        <v>0</v>
      </c>
      <c r="L2506" s="270" t="s">
        <v>10359</v>
      </c>
      <c r="M2506" s="270">
        <v>0</v>
      </c>
      <c r="N2506" s="270" t="s">
        <v>10359</v>
      </c>
      <c r="O2506" s="270">
        <v>0</v>
      </c>
      <c r="P2506" s="270" t="s">
        <v>10359</v>
      </c>
      <c r="Q2506" s="270">
        <v>0</v>
      </c>
      <c r="R2506" s="74"/>
      <c r="S2506" s="75" t="str">
        <f t="shared" si="177"/>
        <v>0000</v>
      </c>
      <c r="T2506" s="75" t="str">
        <f t="shared" si="178"/>
        <v>00000000000000000000000000000000</v>
      </c>
      <c r="V2506" s="197"/>
      <c r="W2506" s="75">
        <f t="shared" si="179"/>
        <v>0</v>
      </c>
      <c r="AE2506" s="479"/>
    </row>
    <row r="2507" spans="1:31" s="75" customFormat="1" ht="13.5" x14ac:dyDescent="0.2">
      <c r="A2507" s="211">
        <v>2504</v>
      </c>
      <c r="B2507" s="212" t="s">
        <v>6600</v>
      </c>
      <c r="C2507" s="213" t="s">
        <v>6600</v>
      </c>
      <c r="D2507" s="213" t="s">
        <v>6600</v>
      </c>
      <c r="E2507" s="213" t="s">
        <v>6600</v>
      </c>
      <c r="F2507" s="213" t="s">
        <v>6600</v>
      </c>
      <c r="G2507" s="214" t="s">
        <v>6600</v>
      </c>
      <c r="H2507" s="208" t="str">
        <f>IF(Input!F$4="GMH_OECC",J2507,IF(Input!F$4="GMH_XOEC",L2507,IF(Input!F$4="GMH_Korea",N2507,IF(Input!F$4="GMH_EU",P2507,IF(Input!F$4="Skysuper",#REF!,IF(Input!F$4="SkyII",#REF!,IF(Input!F$4="XO-8000",#REF!, "FALSE")))))))</f>
        <v>00</v>
      </c>
      <c r="I2507" s="209">
        <f>IF(Input!F$4="GMH_OECC",K2507,IF(Input!F$4="GMH_XOEC",M2507,IF(Input!F$4="GMH_Korea",O2507,IF(Input!F$4="GMH_EU",Q2507,IF(Input!F$4="Skysuper",#REF!,IF(Input!F$4="SkyII",#REF!,IF(Input!F$4="XO-8000",#REF!, "FALSE")))))))</f>
        <v>0</v>
      </c>
      <c r="J2507" s="210" t="s">
        <v>10359</v>
      </c>
      <c r="K2507" s="268">
        <v>0</v>
      </c>
      <c r="L2507" s="270" t="s">
        <v>10359</v>
      </c>
      <c r="M2507" s="270">
        <v>0</v>
      </c>
      <c r="N2507" s="270" t="s">
        <v>10359</v>
      </c>
      <c r="O2507" s="270">
        <v>0</v>
      </c>
      <c r="P2507" s="270" t="s">
        <v>10359</v>
      </c>
      <c r="Q2507" s="270">
        <v>0</v>
      </c>
      <c r="R2507" s="74"/>
      <c r="S2507" s="75" t="str">
        <f t="shared" si="177"/>
        <v>0000</v>
      </c>
      <c r="T2507" s="75" t="str">
        <f t="shared" si="178"/>
        <v>00000000000000000000000000000000</v>
      </c>
      <c r="V2507" s="197"/>
      <c r="W2507" s="75">
        <f t="shared" si="179"/>
        <v>0</v>
      </c>
      <c r="AE2507" s="479"/>
    </row>
    <row r="2508" spans="1:31" s="75" customFormat="1" ht="13.5" x14ac:dyDescent="0.2">
      <c r="A2508" s="211">
        <v>2505</v>
      </c>
      <c r="B2508" s="212" t="s">
        <v>6600</v>
      </c>
      <c r="C2508" s="213" t="s">
        <v>6600</v>
      </c>
      <c r="D2508" s="213" t="s">
        <v>6600</v>
      </c>
      <c r="E2508" s="213" t="s">
        <v>6600</v>
      </c>
      <c r="F2508" s="213" t="s">
        <v>6600</v>
      </c>
      <c r="G2508" s="214" t="s">
        <v>6600</v>
      </c>
      <c r="H2508" s="208" t="str">
        <f>IF(Input!F$4="GMH_OECC",J2508,IF(Input!F$4="GMH_XOEC",L2508,IF(Input!F$4="GMH_Korea",N2508,IF(Input!F$4="GMH_EU",P2508,IF(Input!F$4="Skysuper",#REF!,IF(Input!F$4="SkyII",#REF!,IF(Input!F$4="XO-8000",#REF!, "FALSE")))))))</f>
        <v>00</v>
      </c>
      <c r="I2508" s="209">
        <f>IF(Input!F$4="GMH_OECC",K2508,IF(Input!F$4="GMH_XOEC",M2508,IF(Input!F$4="GMH_Korea",O2508,IF(Input!F$4="GMH_EU",Q2508,IF(Input!F$4="Skysuper",#REF!,IF(Input!F$4="SkyII",#REF!,IF(Input!F$4="XO-8000",#REF!, "FALSE")))))))</f>
        <v>0</v>
      </c>
      <c r="J2508" s="210" t="s">
        <v>10359</v>
      </c>
      <c r="K2508" s="268">
        <v>0</v>
      </c>
      <c r="L2508" s="270" t="s">
        <v>10359</v>
      </c>
      <c r="M2508" s="270">
        <v>0</v>
      </c>
      <c r="N2508" s="270" t="s">
        <v>10359</v>
      </c>
      <c r="O2508" s="270">
        <v>0</v>
      </c>
      <c r="P2508" s="270" t="s">
        <v>10359</v>
      </c>
      <c r="Q2508" s="270">
        <v>0</v>
      </c>
      <c r="R2508" s="74"/>
      <c r="S2508" s="75" t="str">
        <f t="shared" si="177"/>
        <v>0000</v>
      </c>
      <c r="T2508" s="75" t="str">
        <f t="shared" si="178"/>
        <v>00000000000000000000000000000000</v>
      </c>
      <c r="V2508" s="197"/>
      <c r="W2508" s="75">
        <f t="shared" si="179"/>
        <v>0</v>
      </c>
      <c r="AE2508" s="479"/>
    </row>
    <row r="2509" spans="1:31" s="75" customFormat="1" ht="13.5" x14ac:dyDescent="0.2">
      <c r="A2509" s="211">
        <v>2506</v>
      </c>
      <c r="B2509" s="212" t="s">
        <v>6600</v>
      </c>
      <c r="C2509" s="213" t="s">
        <v>6600</v>
      </c>
      <c r="D2509" s="213" t="s">
        <v>6600</v>
      </c>
      <c r="E2509" s="213" t="s">
        <v>6600</v>
      </c>
      <c r="F2509" s="213" t="s">
        <v>6600</v>
      </c>
      <c r="G2509" s="214" t="s">
        <v>6600</v>
      </c>
      <c r="H2509" s="208" t="str">
        <f>IF(Input!F$4="GMH_OECC",J2509,IF(Input!F$4="GMH_XOEC",L2509,IF(Input!F$4="GMH_Korea",N2509,IF(Input!F$4="GMH_EU",P2509,IF(Input!F$4="Skysuper",#REF!,IF(Input!F$4="SkyII",#REF!,IF(Input!F$4="XO-8000",#REF!, "FALSE")))))))</f>
        <v>00</v>
      </c>
      <c r="I2509" s="209">
        <f>IF(Input!F$4="GMH_OECC",K2509,IF(Input!F$4="GMH_XOEC",M2509,IF(Input!F$4="GMH_Korea",O2509,IF(Input!F$4="GMH_EU",Q2509,IF(Input!F$4="Skysuper",#REF!,IF(Input!F$4="SkyII",#REF!,IF(Input!F$4="XO-8000",#REF!, "FALSE")))))))</f>
        <v>0</v>
      </c>
      <c r="J2509" s="210" t="s">
        <v>10359</v>
      </c>
      <c r="K2509" s="268">
        <v>0</v>
      </c>
      <c r="L2509" s="270" t="s">
        <v>10359</v>
      </c>
      <c r="M2509" s="270">
        <v>0</v>
      </c>
      <c r="N2509" s="270" t="s">
        <v>10359</v>
      </c>
      <c r="O2509" s="270">
        <v>0</v>
      </c>
      <c r="P2509" s="270" t="s">
        <v>10359</v>
      </c>
      <c r="Q2509" s="270">
        <v>0</v>
      </c>
      <c r="R2509" s="74"/>
      <c r="S2509" s="75" t="str">
        <f t="shared" si="177"/>
        <v>0000</v>
      </c>
      <c r="T2509" s="75" t="str">
        <f t="shared" si="178"/>
        <v>00000000000000000000000000000000</v>
      </c>
      <c r="V2509" s="197"/>
      <c r="W2509" s="75">
        <f t="shared" si="179"/>
        <v>0</v>
      </c>
      <c r="AE2509" s="479"/>
    </row>
    <row r="2510" spans="1:31" s="75" customFormat="1" ht="13.5" x14ac:dyDescent="0.2">
      <c r="A2510" s="211">
        <v>2507</v>
      </c>
      <c r="B2510" s="212" t="s">
        <v>6600</v>
      </c>
      <c r="C2510" s="213" t="s">
        <v>6600</v>
      </c>
      <c r="D2510" s="213" t="s">
        <v>6600</v>
      </c>
      <c r="E2510" s="213" t="s">
        <v>6600</v>
      </c>
      <c r="F2510" s="213" t="s">
        <v>6600</v>
      </c>
      <c r="G2510" s="214" t="s">
        <v>6600</v>
      </c>
      <c r="H2510" s="208" t="str">
        <f>IF(Input!F$4="GMH_OECC",J2510,IF(Input!F$4="GMH_XOEC",L2510,IF(Input!F$4="GMH_Korea",N2510,IF(Input!F$4="GMH_EU",P2510,IF(Input!F$4="Skysuper",#REF!,IF(Input!F$4="SkyII",#REF!,IF(Input!F$4="XO-8000",#REF!, "FALSE")))))))</f>
        <v>00</v>
      </c>
      <c r="I2510" s="209">
        <f>IF(Input!F$4="GMH_OECC",K2510,IF(Input!F$4="GMH_XOEC",M2510,IF(Input!F$4="GMH_Korea",O2510,IF(Input!F$4="GMH_EU",Q2510,IF(Input!F$4="Skysuper",#REF!,IF(Input!F$4="SkyII",#REF!,IF(Input!F$4="XO-8000",#REF!, "FALSE")))))))</f>
        <v>0</v>
      </c>
      <c r="J2510" s="210" t="s">
        <v>10359</v>
      </c>
      <c r="K2510" s="268">
        <v>0</v>
      </c>
      <c r="L2510" s="270" t="s">
        <v>10359</v>
      </c>
      <c r="M2510" s="270">
        <v>0</v>
      </c>
      <c r="N2510" s="270" t="s">
        <v>10359</v>
      </c>
      <c r="O2510" s="270">
        <v>0</v>
      </c>
      <c r="P2510" s="270" t="s">
        <v>10359</v>
      </c>
      <c r="Q2510" s="270">
        <v>0</v>
      </c>
      <c r="R2510" s="74"/>
      <c r="S2510" s="75" t="str">
        <f t="shared" si="177"/>
        <v>0000</v>
      </c>
      <c r="T2510" s="75" t="str">
        <f t="shared" si="178"/>
        <v>00000000000000000000000000000000</v>
      </c>
      <c r="V2510" s="197"/>
      <c r="W2510" s="75">
        <f t="shared" si="179"/>
        <v>0</v>
      </c>
      <c r="AE2510" s="479"/>
    </row>
    <row r="2511" spans="1:31" s="75" customFormat="1" ht="13.5" x14ac:dyDescent="0.2">
      <c r="A2511" s="211">
        <v>2508</v>
      </c>
      <c r="B2511" s="212" t="s">
        <v>6600</v>
      </c>
      <c r="C2511" s="213" t="s">
        <v>6600</v>
      </c>
      <c r="D2511" s="213" t="s">
        <v>6600</v>
      </c>
      <c r="E2511" s="213" t="s">
        <v>6600</v>
      </c>
      <c r="F2511" s="213" t="s">
        <v>6600</v>
      </c>
      <c r="G2511" s="214" t="s">
        <v>6600</v>
      </c>
      <c r="H2511" s="208" t="str">
        <f>IF(Input!F$4="GMH_OECC",J2511,IF(Input!F$4="GMH_XOEC",L2511,IF(Input!F$4="GMH_Korea",N2511,IF(Input!F$4="GMH_EU",P2511,IF(Input!F$4="Skysuper",#REF!,IF(Input!F$4="SkyII",#REF!,IF(Input!F$4="XO-8000",#REF!, "FALSE")))))))</f>
        <v>00</v>
      </c>
      <c r="I2511" s="209">
        <f>IF(Input!F$4="GMH_OECC",K2511,IF(Input!F$4="GMH_XOEC",M2511,IF(Input!F$4="GMH_Korea",O2511,IF(Input!F$4="GMH_EU",Q2511,IF(Input!F$4="Skysuper",#REF!,IF(Input!F$4="SkyII",#REF!,IF(Input!F$4="XO-8000",#REF!, "FALSE")))))))</f>
        <v>0</v>
      </c>
      <c r="J2511" s="210" t="s">
        <v>10359</v>
      </c>
      <c r="K2511" s="268">
        <v>0</v>
      </c>
      <c r="L2511" s="270" t="s">
        <v>10359</v>
      </c>
      <c r="M2511" s="270">
        <v>0</v>
      </c>
      <c r="N2511" s="270" t="s">
        <v>10359</v>
      </c>
      <c r="O2511" s="270">
        <v>0</v>
      </c>
      <c r="P2511" s="270" t="s">
        <v>10359</v>
      </c>
      <c r="Q2511" s="270">
        <v>0</v>
      </c>
      <c r="R2511" s="74"/>
      <c r="S2511" s="75" t="str">
        <f t="shared" si="177"/>
        <v>0000</v>
      </c>
      <c r="T2511" s="75" t="str">
        <f t="shared" si="178"/>
        <v>00000000000000000000000000000000</v>
      </c>
      <c r="V2511" s="197"/>
      <c r="W2511" s="75">
        <f t="shared" si="179"/>
        <v>0</v>
      </c>
      <c r="AE2511" s="479"/>
    </row>
    <row r="2512" spans="1:31" s="75" customFormat="1" ht="13.5" x14ac:dyDescent="0.2">
      <c r="A2512" s="211">
        <v>2509</v>
      </c>
      <c r="B2512" s="212" t="s">
        <v>6600</v>
      </c>
      <c r="C2512" s="213" t="s">
        <v>6600</v>
      </c>
      <c r="D2512" s="213" t="s">
        <v>6600</v>
      </c>
      <c r="E2512" s="213" t="s">
        <v>6600</v>
      </c>
      <c r="F2512" s="213" t="s">
        <v>6600</v>
      </c>
      <c r="G2512" s="214" t="s">
        <v>6600</v>
      </c>
      <c r="H2512" s="208" t="str">
        <f>IF(Input!F$4="GMH_OECC",J2512,IF(Input!F$4="GMH_XOEC",L2512,IF(Input!F$4="GMH_Korea",N2512,IF(Input!F$4="GMH_EU",P2512,IF(Input!F$4="Skysuper",#REF!,IF(Input!F$4="SkyII",#REF!,IF(Input!F$4="XO-8000",#REF!, "FALSE")))))))</f>
        <v>00</v>
      </c>
      <c r="I2512" s="209">
        <f>IF(Input!F$4="GMH_OECC",K2512,IF(Input!F$4="GMH_XOEC",M2512,IF(Input!F$4="GMH_Korea",O2512,IF(Input!F$4="GMH_EU",Q2512,IF(Input!F$4="Skysuper",#REF!,IF(Input!F$4="SkyII",#REF!,IF(Input!F$4="XO-8000",#REF!, "FALSE")))))))</f>
        <v>0</v>
      </c>
      <c r="J2512" s="210" t="s">
        <v>10359</v>
      </c>
      <c r="K2512" s="268">
        <v>0</v>
      </c>
      <c r="L2512" s="270" t="s">
        <v>10359</v>
      </c>
      <c r="M2512" s="270">
        <v>0</v>
      </c>
      <c r="N2512" s="270" t="s">
        <v>10359</v>
      </c>
      <c r="O2512" s="270">
        <v>0</v>
      </c>
      <c r="P2512" s="270" t="s">
        <v>10359</v>
      </c>
      <c r="Q2512" s="270">
        <v>0</v>
      </c>
      <c r="R2512" s="74"/>
      <c r="S2512" s="75" t="str">
        <f t="shared" si="177"/>
        <v>0000</v>
      </c>
      <c r="T2512" s="75" t="str">
        <f t="shared" si="178"/>
        <v>00000000000000000000000000000000</v>
      </c>
      <c r="V2512" s="197"/>
      <c r="W2512" s="75">
        <f t="shared" si="179"/>
        <v>0</v>
      </c>
      <c r="AE2512" s="479"/>
    </row>
    <row r="2513" spans="1:31" s="75" customFormat="1" ht="13.5" x14ac:dyDescent="0.2">
      <c r="A2513" s="211">
        <v>2510</v>
      </c>
      <c r="B2513" s="212" t="s">
        <v>6600</v>
      </c>
      <c r="C2513" s="213" t="s">
        <v>6600</v>
      </c>
      <c r="D2513" s="213" t="s">
        <v>6600</v>
      </c>
      <c r="E2513" s="213" t="s">
        <v>6600</v>
      </c>
      <c r="F2513" s="213" t="s">
        <v>6600</v>
      </c>
      <c r="G2513" s="214" t="s">
        <v>6600</v>
      </c>
      <c r="H2513" s="208" t="str">
        <f>IF(Input!F$4="GMH_OECC",J2513,IF(Input!F$4="GMH_XOEC",L2513,IF(Input!F$4="GMH_Korea",N2513,IF(Input!F$4="GMH_EU",P2513,IF(Input!F$4="Skysuper",#REF!,IF(Input!F$4="SkyII",#REF!,IF(Input!F$4="XO-8000",#REF!, "FALSE")))))))</f>
        <v>00</v>
      </c>
      <c r="I2513" s="209">
        <f>IF(Input!F$4="GMH_OECC",K2513,IF(Input!F$4="GMH_XOEC",M2513,IF(Input!F$4="GMH_Korea",O2513,IF(Input!F$4="GMH_EU",Q2513,IF(Input!F$4="Skysuper",#REF!,IF(Input!F$4="SkyII",#REF!,IF(Input!F$4="XO-8000",#REF!, "FALSE")))))))</f>
        <v>0</v>
      </c>
      <c r="J2513" s="210" t="s">
        <v>10359</v>
      </c>
      <c r="K2513" s="268">
        <v>0</v>
      </c>
      <c r="L2513" s="270" t="s">
        <v>10359</v>
      </c>
      <c r="M2513" s="270">
        <v>0</v>
      </c>
      <c r="N2513" s="270" t="s">
        <v>10359</v>
      </c>
      <c r="O2513" s="270">
        <v>0</v>
      </c>
      <c r="P2513" s="270" t="s">
        <v>10359</v>
      </c>
      <c r="Q2513" s="270">
        <v>0</v>
      </c>
      <c r="R2513" s="74"/>
      <c r="S2513" s="75" t="str">
        <f t="shared" si="177"/>
        <v>0000</v>
      </c>
      <c r="T2513" s="75" t="str">
        <f t="shared" si="178"/>
        <v>00000000000000000000000000000000</v>
      </c>
      <c r="V2513" s="197"/>
      <c r="W2513" s="75">
        <f t="shared" si="179"/>
        <v>0</v>
      </c>
      <c r="AE2513" s="479"/>
    </row>
    <row r="2514" spans="1:31" s="75" customFormat="1" ht="13.5" x14ac:dyDescent="0.2">
      <c r="A2514" s="211">
        <v>2511</v>
      </c>
      <c r="B2514" s="212" t="s">
        <v>6600</v>
      </c>
      <c r="C2514" s="213" t="s">
        <v>6600</v>
      </c>
      <c r="D2514" s="213" t="s">
        <v>6600</v>
      </c>
      <c r="E2514" s="213" t="s">
        <v>6600</v>
      </c>
      <c r="F2514" s="213" t="s">
        <v>6600</v>
      </c>
      <c r="G2514" s="214" t="s">
        <v>6600</v>
      </c>
      <c r="H2514" s="208" t="str">
        <f>IF(Input!F$4="GMH_OECC",J2514,IF(Input!F$4="GMH_XOEC",L2514,IF(Input!F$4="GMH_Korea",N2514,IF(Input!F$4="GMH_EU",P2514,IF(Input!F$4="Skysuper",#REF!,IF(Input!F$4="SkyII",#REF!,IF(Input!F$4="XO-8000",#REF!, "FALSE")))))))</f>
        <v>00</v>
      </c>
      <c r="I2514" s="209">
        <f>IF(Input!F$4="GMH_OECC",K2514,IF(Input!F$4="GMH_XOEC",M2514,IF(Input!F$4="GMH_Korea",O2514,IF(Input!F$4="GMH_EU",Q2514,IF(Input!F$4="Skysuper",#REF!,IF(Input!F$4="SkyII",#REF!,IF(Input!F$4="XO-8000",#REF!, "FALSE")))))))</f>
        <v>0</v>
      </c>
      <c r="J2514" s="210" t="s">
        <v>10359</v>
      </c>
      <c r="K2514" s="268">
        <v>0</v>
      </c>
      <c r="L2514" s="270" t="s">
        <v>10359</v>
      </c>
      <c r="M2514" s="270">
        <v>0</v>
      </c>
      <c r="N2514" s="270" t="s">
        <v>10359</v>
      </c>
      <c r="O2514" s="270">
        <v>0</v>
      </c>
      <c r="P2514" s="270" t="s">
        <v>10359</v>
      </c>
      <c r="Q2514" s="270">
        <v>0</v>
      </c>
      <c r="R2514" s="74"/>
      <c r="S2514" s="75" t="str">
        <f t="shared" si="177"/>
        <v>0000</v>
      </c>
      <c r="T2514" s="75" t="str">
        <f t="shared" si="178"/>
        <v>00000000000000000000000000000000</v>
      </c>
      <c r="V2514" s="197"/>
      <c r="W2514" s="75">
        <f t="shared" si="179"/>
        <v>0</v>
      </c>
      <c r="AE2514" s="479"/>
    </row>
    <row r="2515" spans="1:31" s="75" customFormat="1" ht="13.5" x14ac:dyDescent="0.2">
      <c r="A2515" s="211">
        <v>2512</v>
      </c>
      <c r="B2515" s="212" t="s">
        <v>6600</v>
      </c>
      <c r="C2515" s="213" t="s">
        <v>6600</v>
      </c>
      <c r="D2515" s="213" t="s">
        <v>6600</v>
      </c>
      <c r="E2515" s="213" t="s">
        <v>6600</v>
      </c>
      <c r="F2515" s="213" t="s">
        <v>6600</v>
      </c>
      <c r="G2515" s="214" t="s">
        <v>6600</v>
      </c>
      <c r="H2515" s="208" t="str">
        <f>IF(Input!F$4="GMH_OECC",J2515,IF(Input!F$4="GMH_XOEC",L2515,IF(Input!F$4="GMH_Korea",N2515,IF(Input!F$4="GMH_EU",P2515,IF(Input!F$4="Skysuper",#REF!,IF(Input!F$4="SkyII",#REF!,IF(Input!F$4="XO-8000",#REF!, "FALSE")))))))</f>
        <v>00</v>
      </c>
      <c r="I2515" s="209">
        <f>IF(Input!F$4="GMH_OECC",K2515,IF(Input!F$4="GMH_XOEC",M2515,IF(Input!F$4="GMH_Korea",O2515,IF(Input!F$4="GMH_EU",Q2515,IF(Input!F$4="Skysuper",#REF!,IF(Input!F$4="SkyII",#REF!,IF(Input!F$4="XO-8000",#REF!, "FALSE")))))))</f>
        <v>0</v>
      </c>
      <c r="J2515" s="210" t="s">
        <v>10359</v>
      </c>
      <c r="K2515" s="268">
        <v>0</v>
      </c>
      <c r="L2515" s="270" t="s">
        <v>10359</v>
      </c>
      <c r="M2515" s="270">
        <v>0</v>
      </c>
      <c r="N2515" s="270" t="s">
        <v>10359</v>
      </c>
      <c r="O2515" s="270">
        <v>0</v>
      </c>
      <c r="P2515" s="270" t="s">
        <v>10359</v>
      </c>
      <c r="Q2515" s="270">
        <v>0</v>
      </c>
      <c r="R2515" s="74"/>
      <c r="S2515" s="75" t="str">
        <f t="shared" si="177"/>
        <v>0000</v>
      </c>
      <c r="T2515" s="75" t="str">
        <f t="shared" si="178"/>
        <v>00000000000000000000000000000000</v>
      </c>
      <c r="V2515" s="197"/>
      <c r="W2515" s="75">
        <f t="shared" si="179"/>
        <v>0</v>
      </c>
      <c r="AE2515" s="479"/>
    </row>
    <row r="2516" spans="1:31" s="75" customFormat="1" ht="13.5" x14ac:dyDescent="0.2">
      <c r="A2516" s="211">
        <v>2513</v>
      </c>
      <c r="B2516" s="212" t="s">
        <v>6600</v>
      </c>
      <c r="C2516" s="213" t="s">
        <v>6600</v>
      </c>
      <c r="D2516" s="213" t="s">
        <v>6600</v>
      </c>
      <c r="E2516" s="213" t="s">
        <v>6600</v>
      </c>
      <c r="F2516" s="213" t="s">
        <v>6600</v>
      </c>
      <c r="G2516" s="214" t="s">
        <v>6600</v>
      </c>
      <c r="H2516" s="208" t="str">
        <f>IF(Input!F$4="GMH_OECC",J2516,IF(Input!F$4="GMH_XOEC",L2516,IF(Input!F$4="GMH_Korea",N2516,IF(Input!F$4="GMH_EU",P2516,IF(Input!F$4="Skysuper",#REF!,IF(Input!F$4="SkyII",#REF!,IF(Input!F$4="XO-8000",#REF!, "FALSE")))))))</f>
        <v>00</v>
      </c>
      <c r="I2516" s="209">
        <f>IF(Input!F$4="GMH_OECC",K2516,IF(Input!F$4="GMH_XOEC",M2516,IF(Input!F$4="GMH_Korea",O2516,IF(Input!F$4="GMH_EU",Q2516,IF(Input!F$4="Skysuper",#REF!,IF(Input!F$4="SkyII",#REF!,IF(Input!F$4="XO-8000",#REF!, "FALSE")))))))</f>
        <v>0</v>
      </c>
      <c r="J2516" s="210" t="s">
        <v>10359</v>
      </c>
      <c r="K2516" s="268">
        <v>0</v>
      </c>
      <c r="L2516" s="270" t="s">
        <v>10359</v>
      </c>
      <c r="M2516" s="270">
        <v>0</v>
      </c>
      <c r="N2516" s="270" t="s">
        <v>10359</v>
      </c>
      <c r="O2516" s="270">
        <v>0</v>
      </c>
      <c r="P2516" s="270" t="s">
        <v>10359</v>
      </c>
      <c r="Q2516" s="270">
        <v>0</v>
      </c>
      <c r="R2516" s="74"/>
      <c r="S2516" s="75" t="str">
        <f t="shared" si="177"/>
        <v>0000</v>
      </c>
      <c r="T2516" s="75" t="str">
        <f t="shared" si="178"/>
        <v>00000000000000000000000000000000</v>
      </c>
      <c r="V2516" s="197"/>
      <c r="W2516" s="75">
        <f t="shared" si="179"/>
        <v>0</v>
      </c>
      <c r="AE2516" s="479"/>
    </row>
    <row r="2517" spans="1:31" s="75" customFormat="1" ht="13.5" x14ac:dyDescent="0.2">
      <c r="A2517" s="211">
        <v>2514</v>
      </c>
      <c r="B2517" s="212" t="s">
        <v>6600</v>
      </c>
      <c r="C2517" s="213" t="s">
        <v>6600</v>
      </c>
      <c r="D2517" s="213" t="s">
        <v>6600</v>
      </c>
      <c r="E2517" s="213" t="s">
        <v>6600</v>
      </c>
      <c r="F2517" s="213" t="s">
        <v>6600</v>
      </c>
      <c r="G2517" s="214" t="s">
        <v>6600</v>
      </c>
      <c r="H2517" s="208" t="str">
        <f>IF(Input!F$4="GMH_OECC",J2517,IF(Input!F$4="GMH_XOEC",L2517,IF(Input!F$4="GMH_Korea",N2517,IF(Input!F$4="GMH_EU",P2517,IF(Input!F$4="Skysuper",#REF!,IF(Input!F$4="SkyII",#REF!,IF(Input!F$4="XO-8000",#REF!, "FALSE")))))))</f>
        <v>00</v>
      </c>
      <c r="I2517" s="209">
        <f>IF(Input!F$4="GMH_OECC",K2517,IF(Input!F$4="GMH_XOEC",M2517,IF(Input!F$4="GMH_Korea",O2517,IF(Input!F$4="GMH_EU",Q2517,IF(Input!F$4="Skysuper",#REF!,IF(Input!F$4="SkyII",#REF!,IF(Input!F$4="XO-8000",#REF!, "FALSE")))))))</f>
        <v>0</v>
      </c>
      <c r="J2517" s="210" t="s">
        <v>10359</v>
      </c>
      <c r="K2517" s="268">
        <v>0</v>
      </c>
      <c r="L2517" s="270" t="s">
        <v>10359</v>
      </c>
      <c r="M2517" s="270">
        <v>0</v>
      </c>
      <c r="N2517" s="270" t="s">
        <v>10359</v>
      </c>
      <c r="O2517" s="270">
        <v>0</v>
      </c>
      <c r="P2517" s="270" t="s">
        <v>10359</v>
      </c>
      <c r="Q2517" s="270">
        <v>0</v>
      </c>
      <c r="R2517" s="74"/>
      <c r="S2517" s="75" t="str">
        <f t="shared" si="177"/>
        <v>0000</v>
      </c>
      <c r="T2517" s="75" t="str">
        <f t="shared" si="178"/>
        <v>00000000000000000000000000000000</v>
      </c>
      <c r="V2517" s="197"/>
      <c r="W2517" s="75">
        <f t="shared" si="179"/>
        <v>0</v>
      </c>
      <c r="AE2517" s="479"/>
    </row>
    <row r="2518" spans="1:31" s="75" customFormat="1" ht="13.5" x14ac:dyDescent="0.2">
      <c r="A2518" s="211">
        <v>2515</v>
      </c>
      <c r="B2518" s="212" t="s">
        <v>6600</v>
      </c>
      <c r="C2518" s="213" t="s">
        <v>6600</v>
      </c>
      <c r="D2518" s="213" t="s">
        <v>6600</v>
      </c>
      <c r="E2518" s="213" t="s">
        <v>6600</v>
      </c>
      <c r="F2518" s="213" t="s">
        <v>6600</v>
      </c>
      <c r="G2518" s="214" t="s">
        <v>6600</v>
      </c>
      <c r="H2518" s="208" t="str">
        <f>IF(Input!F$4="GMH_OECC",J2518,IF(Input!F$4="GMH_XOEC",L2518,IF(Input!F$4="GMH_Korea",N2518,IF(Input!F$4="GMH_EU",P2518,IF(Input!F$4="Skysuper",#REF!,IF(Input!F$4="SkyII",#REF!,IF(Input!F$4="XO-8000",#REF!, "FALSE")))))))</f>
        <v>00</v>
      </c>
      <c r="I2518" s="209">
        <f>IF(Input!F$4="GMH_OECC",K2518,IF(Input!F$4="GMH_XOEC",M2518,IF(Input!F$4="GMH_Korea",O2518,IF(Input!F$4="GMH_EU",Q2518,IF(Input!F$4="Skysuper",#REF!,IF(Input!F$4="SkyII",#REF!,IF(Input!F$4="XO-8000",#REF!, "FALSE")))))))</f>
        <v>0</v>
      </c>
      <c r="J2518" s="210" t="s">
        <v>10359</v>
      </c>
      <c r="K2518" s="268">
        <v>0</v>
      </c>
      <c r="L2518" s="270" t="s">
        <v>10359</v>
      </c>
      <c r="M2518" s="270">
        <v>0</v>
      </c>
      <c r="N2518" s="270" t="s">
        <v>10359</v>
      </c>
      <c r="O2518" s="270">
        <v>0</v>
      </c>
      <c r="P2518" s="270" t="s">
        <v>10359</v>
      </c>
      <c r="Q2518" s="270">
        <v>0</v>
      </c>
      <c r="R2518" s="74"/>
      <c r="S2518" s="75" t="str">
        <f t="shared" si="177"/>
        <v>0000</v>
      </c>
      <c r="T2518" s="75" t="str">
        <f t="shared" si="178"/>
        <v>00000000000000000000000000000000</v>
      </c>
      <c r="V2518" s="197"/>
      <c r="W2518" s="75">
        <f t="shared" si="179"/>
        <v>0</v>
      </c>
      <c r="AE2518" s="479"/>
    </row>
    <row r="2519" spans="1:31" s="75" customFormat="1" ht="13.5" x14ac:dyDescent="0.2">
      <c r="A2519" s="211">
        <v>2516</v>
      </c>
      <c r="B2519" s="212" t="s">
        <v>6600</v>
      </c>
      <c r="C2519" s="213" t="s">
        <v>6600</v>
      </c>
      <c r="D2519" s="213" t="s">
        <v>6600</v>
      </c>
      <c r="E2519" s="213" t="s">
        <v>6600</v>
      </c>
      <c r="F2519" s="213" t="s">
        <v>6600</v>
      </c>
      <c r="G2519" s="214" t="s">
        <v>6600</v>
      </c>
      <c r="H2519" s="208" t="str">
        <f>IF(Input!F$4="GMH_OECC",J2519,IF(Input!F$4="GMH_XOEC",L2519,IF(Input!F$4="GMH_Korea",N2519,IF(Input!F$4="GMH_EU",P2519,IF(Input!F$4="Skysuper",#REF!,IF(Input!F$4="SkyII",#REF!,IF(Input!F$4="XO-8000",#REF!, "FALSE")))))))</f>
        <v>00</v>
      </c>
      <c r="I2519" s="209">
        <f>IF(Input!F$4="GMH_OECC",K2519,IF(Input!F$4="GMH_XOEC",M2519,IF(Input!F$4="GMH_Korea",O2519,IF(Input!F$4="GMH_EU",Q2519,IF(Input!F$4="Skysuper",#REF!,IF(Input!F$4="SkyII",#REF!,IF(Input!F$4="XO-8000",#REF!, "FALSE")))))))</f>
        <v>0</v>
      </c>
      <c r="J2519" s="210" t="s">
        <v>10359</v>
      </c>
      <c r="K2519" s="268">
        <v>0</v>
      </c>
      <c r="L2519" s="270" t="s">
        <v>10359</v>
      </c>
      <c r="M2519" s="270">
        <v>0</v>
      </c>
      <c r="N2519" s="270" t="s">
        <v>10359</v>
      </c>
      <c r="O2519" s="270">
        <v>0</v>
      </c>
      <c r="P2519" s="270" t="s">
        <v>10359</v>
      </c>
      <c r="Q2519" s="270">
        <v>0</v>
      </c>
      <c r="R2519" s="74"/>
      <c r="S2519" s="75" t="str">
        <f t="shared" si="177"/>
        <v>0000</v>
      </c>
      <c r="T2519" s="75" t="str">
        <f t="shared" si="178"/>
        <v>00000000000000000000000000000000</v>
      </c>
      <c r="V2519" s="197"/>
      <c r="W2519" s="75">
        <f t="shared" si="179"/>
        <v>0</v>
      </c>
      <c r="AE2519" s="479"/>
    </row>
    <row r="2520" spans="1:31" s="75" customFormat="1" ht="13.5" x14ac:dyDescent="0.2">
      <c r="A2520" s="211">
        <v>2517</v>
      </c>
      <c r="B2520" s="212" t="s">
        <v>6600</v>
      </c>
      <c r="C2520" s="213" t="s">
        <v>6600</v>
      </c>
      <c r="D2520" s="213" t="s">
        <v>6600</v>
      </c>
      <c r="E2520" s="213" t="s">
        <v>6600</v>
      </c>
      <c r="F2520" s="213" t="s">
        <v>6600</v>
      </c>
      <c r="G2520" s="214" t="s">
        <v>6600</v>
      </c>
      <c r="H2520" s="208" t="str">
        <f>IF(Input!F$4="GMH_OECC",J2520,IF(Input!F$4="GMH_XOEC",L2520,IF(Input!F$4="GMH_Korea",N2520,IF(Input!F$4="GMH_EU",P2520,IF(Input!F$4="Skysuper",#REF!,IF(Input!F$4="SkyII",#REF!,IF(Input!F$4="XO-8000",#REF!, "FALSE")))))))</f>
        <v>00</v>
      </c>
      <c r="I2520" s="209">
        <f>IF(Input!F$4="GMH_OECC",K2520,IF(Input!F$4="GMH_XOEC",M2520,IF(Input!F$4="GMH_Korea",O2520,IF(Input!F$4="GMH_EU",Q2520,IF(Input!F$4="Skysuper",#REF!,IF(Input!F$4="SkyII",#REF!,IF(Input!F$4="XO-8000",#REF!, "FALSE")))))))</f>
        <v>0</v>
      </c>
      <c r="J2520" s="210" t="s">
        <v>10359</v>
      </c>
      <c r="K2520" s="268">
        <v>0</v>
      </c>
      <c r="L2520" s="270" t="s">
        <v>10359</v>
      </c>
      <c r="M2520" s="270">
        <v>0</v>
      </c>
      <c r="N2520" s="270" t="s">
        <v>10359</v>
      </c>
      <c r="O2520" s="270">
        <v>0</v>
      </c>
      <c r="P2520" s="270" t="s">
        <v>10359</v>
      </c>
      <c r="Q2520" s="270">
        <v>0</v>
      </c>
      <c r="R2520" s="74"/>
      <c r="S2520" s="75" t="str">
        <f t="shared" si="177"/>
        <v>0000</v>
      </c>
      <c r="T2520" s="75" t="str">
        <f t="shared" si="178"/>
        <v>00000000000000000000000000000000</v>
      </c>
      <c r="V2520" s="197"/>
      <c r="W2520" s="75">
        <f t="shared" si="179"/>
        <v>0</v>
      </c>
      <c r="AE2520" s="479"/>
    </row>
    <row r="2521" spans="1:31" s="75" customFormat="1" ht="13.5" x14ac:dyDescent="0.2">
      <c r="A2521" s="211">
        <v>2518</v>
      </c>
      <c r="B2521" s="212" t="s">
        <v>6600</v>
      </c>
      <c r="C2521" s="213" t="s">
        <v>6600</v>
      </c>
      <c r="D2521" s="213" t="s">
        <v>6600</v>
      </c>
      <c r="E2521" s="213" t="s">
        <v>6600</v>
      </c>
      <c r="F2521" s="213" t="s">
        <v>6600</v>
      </c>
      <c r="G2521" s="214" t="s">
        <v>6600</v>
      </c>
      <c r="H2521" s="208" t="str">
        <f>IF(Input!F$4="GMH_OECC",J2521,IF(Input!F$4="GMH_XOEC",L2521,IF(Input!F$4="GMH_Korea",N2521,IF(Input!F$4="GMH_EU",P2521,IF(Input!F$4="Skysuper",#REF!,IF(Input!F$4="SkyII",#REF!,IF(Input!F$4="XO-8000",#REF!, "FALSE")))))))</f>
        <v>00</v>
      </c>
      <c r="I2521" s="209">
        <f>IF(Input!F$4="GMH_OECC",K2521,IF(Input!F$4="GMH_XOEC",M2521,IF(Input!F$4="GMH_Korea",O2521,IF(Input!F$4="GMH_EU",Q2521,IF(Input!F$4="Skysuper",#REF!,IF(Input!F$4="SkyII",#REF!,IF(Input!F$4="XO-8000",#REF!, "FALSE")))))))</f>
        <v>0</v>
      </c>
      <c r="J2521" s="210" t="s">
        <v>10359</v>
      </c>
      <c r="K2521" s="268">
        <v>0</v>
      </c>
      <c r="L2521" s="270" t="s">
        <v>10359</v>
      </c>
      <c r="M2521" s="270">
        <v>0</v>
      </c>
      <c r="N2521" s="270" t="s">
        <v>10359</v>
      </c>
      <c r="O2521" s="270">
        <v>0</v>
      </c>
      <c r="P2521" s="270" t="s">
        <v>10359</v>
      </c>
      <c r="Q2521" s="270">
        <v>0</v>
      </c>
      <c r="R2521" s="74"/>
      <c r="S2521" s="75" t="str">
        <f t="shared" si="177"/>
        <v>0000</v>
      </c>
      <c r="T2521" s="75" t="str">
        <f t="shared" si="178"/>
        <v>00000000000000000000000000000000</v>
      </c>
      <c r="V2521" s="197"/>
      <c r="W2521" s="75">
        <f t="shared" si="179"/>
        <v>0</v>
      </c>
      <c r="AE2521" s="479"/>
    </row>
    <row r="2522" spans="1:31" s="75" customFormat="1" ht="13.5" x14ac:dyDescent="0.2">
      <c r="A2522" s="211">
        <v>2519</v>
      </c>
      <c r="B2522" s="212" t="s">
        <v>6600</v>
      </c>
      <c r="C2522" s="213" t="s">
        <v>6600</v>
      </c>
      <c r="D2522" s="213" t="s">
        <v>6600</v>
      </c>
      <c r="E2522" s="213" t="s">
        <v>6600</v>
      </c>
      <c r="F2522" s="213" t="s">
        <v>6600</v>
      </c>
      <c r="G2522" s="214" t="s">
        <v>6600</v>
      </c>
      <c r="H2522" s="208" t="str">
        <f>IF(Input!F$4="GMH_OECC",J2522,IF(Input!F$4="GMH_XOEC",L2522,IF(Input!F$4="GMH_Korea",N2522,IF(Input!F$4="GMH_EU",P2522,IF(Input!F$4="Skysuper",#REF!,IF(Input!F$4="SkyII",#REF!,IF(Input!F$4="XO-8000",#REF!, "FALSE")))))))</f>
        <v>00</v>
      </c>
      <c r="I2522" s="209">
        <f>IF(Input!F$4="GMH_OECC",K2522,IF(Input!F$4="GMH_XOEC",M2522,IF(Input!F$4="GMH_Korea",O2522,IF(Input!F$4="GMH_EU",Q2522,IF(Input!F$4="Skysuper",#REF!,IF(Input!F$4="SkyII",#REF!,IF(Input!F$4="XO-8000",#REF!, "FALSE")))))))</f>
        <v>0</v>
      </c>
      <c r="J2522" s="210" t="s">
        <v>10359</v>
      </c>
      <c r="K2522" s="268">
        <v>0</v>
      </c>
      <c r="L2522" s="270" t="s">
        <v>10359</v>
      </c>
      <c r="M2522" s="270">
        <v>0</v>
      </c>
      <c r="N2522" s="270" t="s">
        <v>10359</v>
      </c>
      <c r="O2522" s="270">
        <v>0</v>
      </c>
      <c r="P2522" s="270" t="s">
        <v>10359</v>
      </c>
      <c r="Q2522" s="270">
        <v>0</v>
      </c>
      <c r="R2522" s="74"/>
      <c r="S2522" s="75" t="str">
        <f t="shared" si="177"/>
        <v>0000</v>
      </c>
      <c r="T2522" s="75" t="str">
        <f t="shared" si="178"/>
        <v>00000000000000000000000000000000</v>
      </c>
      <c r="V2522" s="197"/>
      <c r="W2522" s="75">
        <f t="shared" si="179"/>
        <v>0</v>
      </c>
      <c r="AE2522" s="479"/>
    </row>
    <row r="2523" spans="1:31" s="75" customFormat="1" ht="13.5" x14ac:dyDescent="0.2">
      <c r="A2523" s="211">
        <v>2520</v>
      </c>
      <c r="B2523" s="212" t="s">
        <v>6600</v>
      </c>
      <c r="C2523" s="213" t="s">
        <v>6600</v>
      </c>
      <c r="D2523" s="213" t="s">
        <v>6600</v>
      </c>
      <c r="E2523" s="213" t="s">
        <v>6600</v>
      </c>
      <c r="F2523" s="213" t="s">
        <v>6600</v>
      </c>
      <c r="G2523" s="214" t="s">
        <v>6600</v>
      </c>
      <c r="H2523" s="208" t="str">
        <f>IF(Input!F$4="GMH_OECC",J2523,IF(Input!F$4="GMH_XOEC",L2523,IF(Input!F$4="GMH_Korea",N2523,IF(Input!F$4="GMH_EU",P2523,IF(Input!F$4="Skysuper",#REF!,IF(Input!F$4="SkyII",#REF!,IF(Input!F$4="XO-8000",#REF!, "FALSE")))))))</f>
        <v>00</v>
      </c>
      <c r="I2523" s="209">
        <f>IF(Input!F$4="GMH_OECC",K2523,IF(Input!F$4="GMH_XOEC",M2523,IF(Input!F$4="GMH_Korea",O2523,IF(Input!F$4="GMH_EU",Q2523,IF(Input!F$4="Skysuper",#REF!,IF(Input!F$4="SkyII",#REF!,IF(Input!F$4="XO-8000",#REF!, "FALSE")))))))</f>
        <v>0</v>
      </c>
      <c r="J2523" s="210" t="s">
        <v>10359</v>
      </c>
      <c r="K2523" s="268">
        <v>0</v>
      </c>
      <c r="L2523" s="270" t="s">
        <v>10359</v>
      </c>
      <c r="M2523" s="270">
        <v>0</v>
      </c>
      <c r="N2523" s="270" t="s">
        <v>10359</v>
      </c>
      <c r="O2523" s="270">
        <v>0</v>
      </c>
      <c r="P2523" s="270" t="s">
        <v>10359</v>
      </c>
      <c r="Q2523" s="270">
        <v>0</v>
      </c>
      <c r="R2523" s="74"/>
      <c r="S2523" s="75" t="str">
        <f t="shared" si="177"/>
        <v>0000</v>
      </c>
      <c r="T2523" s="75" t="str">
        <f t="shared" si="178"/>
        <v>00000000000000000000000000000000</v>
      </c>
      <c r="V2523" s="197"/>
      <c r="W2523" s="75">
        <f t="shared" si="179"/>
        <v>0</v>
      </c>
      <c r="AE2523" s="479"/>
    </row>
    <row r="2524" spans="1:31" s="75" customFormat="1" ht="13.5" x14ac:dyDescent="0.2">
      <c r="A2524" s="211">
        <v>2521</v>
      </c>
      <c r="B2524" s="212" t="s">
        <v>6600</v>
      </c>
      <c r="C2524" s="213" t="s">
        <v>6600</v>
      </c>
      <c r="D2524" s="213" t="s">
        <v>6600</v>
      </c>
      <c r="E2524" s="213" t="s">
        <v>6600</v>
      </c>
      <c r="F2524" s="213" t="s">
        <v>6600</v>
      </c>
      <c r="G2524" s="214" t="s">
        <v>6600</v>
      </c>
      <c r="H2524" s="208" t="str">
        <f>IF(Input!F$4="GMH_OECC",J2524,IF(Input!F$4="GMH_XOEC",L2524,IF(Input!F$4="GMH_Korea",N2524,IF(Input!F$4="GMH_EU",P2524,IF(Input!F$4="Skysuper",#REF!,IF(Input!F$4="SkyII",#REF!,IF(Input!F$4="XO-8000",#REF!, "FALSE")))))))</f>
        <v>00</v>
      </c>
      <c r="I2524" s="209">
        <f>IF(Input!F$4="GMH_OECC",K2524,IF(Input!F$4="GMH_XOEC",M2524,IF(Input!F$4="GMH_Korea",O2524,IF(Input!F$4="GMH_EU",Q2524,IF(Input!F$4="Skysuper",#REF!,IF(Input!F$4="SkyII",#REF!,IF(Input!F$4="XO-8000",#REF!, "FALSE")))))))</f>
        <v>0</v>
      </c>
      <c r="J2524" s="210" t="s">
        <v>10359</v>
      </c>
      <c r="K2524" s="268">
        <v>0</v>
      </c>
      <c r="L2524" s="270" t="s">
        <v>10359</v>
      </c>
      <c r="M2524" s="270">
        <v>0</v>
      </c>
      <c r="N2524" s="270" t="s">
        <v>10359</v>
      </c>
      <c r="O2524" s="270">
        <v>0</v>
      </c>
      <c r="P2524" s="270" t="s">
        <v>10359</v>
      </c>
      <c r="Q2524" s="270">
        <v>0</v>
      </c>
      <c r="R2524" s="74"/>
      <c r="S2524" s="75" t="str">
        <f t="shared" si="177"/>
        <v>0000</v>
      </c>
      <c r="T2524" s="75" t="str">
        <f t="shared" si="178"/>
        <v>00000000000000000000000000000000</v>
      </c>
      <c r="V2524" s="197"/>
      <c r="W2524" s="75">
        <f t="shared" si="179"/>
        <v>0</v>
      </c>
      <c r="AE2524" s="479"/>
    </row>
    <row r="2525" spans="1:31" s="75" customFormat="1" ht="13.5" x14ac:dyDescent="0.2">
      <c r="A2525" s="211">
        <v>2522</v>
      </c>
      <c r="B2525" s="212" t="s">
        <v>6600</v>
      </c>
      <c r="C2525" s="213" t="s">
        <v>6600</v>
      </c>
      <c r="D2525" s="213" t="s">
        <v>6600</v>
      </c>
      <c r="E2525" s="213" t="s">
        <v>6600</v>
      </c>
      <c r="F2525" s="213" t="s">
        <v>6600</v>
      </c>
      <c r="G2525" s="214" t="s">
        <v>6600</v>
      </c>
      <c r="H2525" s="208" t="str">
        <f>IF(Input!F$4="GMH_OECC",J2525,IF(Input!F$4="GMH_XOEC",L2525,IF(Input!F$4="GMH_Korea",N2525,IF(Input!F$4="GMH_EU",P2525,IF(Input!F$4="Skysuper",#REF!,IF(Input!F$4="SkyII",#REF!,IF(Input!F$4="XO-8000",#REF!, "FALSE")))))))</f>
        <v>00</v>
      </c>
      <c r="I2525" s="209">
        <f>IF(Input!F$4="GMH_OECC",K2525,IF(Input!F$4="GMH_XOEC",M2525,IF(Input!F$4="GMH_Korea",O2525,IF(Input!F$4="GMH_EU",Q2525,IF(Input!F$4="Skysuper",#REF!,IF(Input!F$4="SkyII",#REF!,IF(Input!F$4="XO-8000",#REF!, "FALSE")))))))</f>
        <v>0</v>
      </c>
      <c r="J2525" s="210" t="s">
        <v>10359</v>
      </c>
      <c r="K2525" s="268">
        <v>0</v>
      </c>
      <c r="L2525" s="270" t="s">
        <v>10359</v>
      </c>
      <c r="M2525" s="270">
        <v>0</v>
      </c>
      <c r="N2525" s="270" t="s">
        <v>10359</v>
      </c>
      <c r="O2525" s="270">
        <v>0</v>
      </c>
      <c r="P2525" s="270" t="s">
        <v>10359</v>
      </c>
      <c r="Q2525" s="270">
        <v>0</v>
      </c>
      <c r="R2525" s="74"/>
      <c r="S2525" s="75" t="str">
        <f t="shared" si="177"/>
        <v>0000</v>
      </c>
      <c r="T2525" s="75" t="str">
        <f t="shared" si="178"/>
        <v>00000000000000000000000000000000</v>
      </c>
      <c r="V2525" s="197"/>
      <c r="W2525" s="75">
        <f t="shared" si="179"/>
        <v>0</v>
      </c>
      <c r="AE2525" s="479"/>
    </row>
    <row r="2526" spans="1:31" s="75" customFormat="1" ht="13.5" x14ac:dyDescent="0.2">
      <c r="A2526" s="211">
        <v>2523</v>
      </c>
      <c r="B2526" s="212" t="s">
        <v>6600</v>
      </c>
      <c r="C2526" s="213" t="s">
        <v>6600</v>
      </c>
      <c r="D2526" s="213" t="s">
        <v>6600</v>
      </c>
      <c r="E2526" s="213" t="s">
        <v>6600</v>
      </c>
      <c r="F2526" s="213" t="s">
        <v>6600</v>
      </c>
      <c r="G2526" s="214" t="s">
        <v>6600</v>
      </c>
      <c r="H2526" s="208" t="str">
        <f>IF(Input!F$4="GMH_OECC",J2526,IF(Input!F$4="GMH_XOEC",L2526,IF(Input!F$4="GMH_Korea",N2526,IF(Input!F$4="GMH_EU",P2526,IF(Input!F$4="Skysuper",#REF!,IF(Input!F$4="SkyII",#REF!,IF(Input!F$4="XO-8000",#REF!, "FALSE")))))))</f>
        <v>00</v>
      </c>
      <c r="I2526" s="209">
        <f>IF(Input!F$4="GMH_OECC",K2526,IF(Input!F$4="GMH_XOEC",M2526,IF(Input!F$4="GMH_Korea",O2526,IF(Input!F$4="GMH_EU",Q2526,IF(Input!F$4="Skysuper",#REF!,IF(Input!F$4="SkyII",#REF!,IF(Input!F$4="XO-8000",#REF!, "FALSE")))))))</f>
        <v>0</v>
      </c>
      <c r="J2526" s="210" t="s">
        <v>10359</v>
      </c>
      <c r="K2526" s="268">
        <v>0</v>
      </c>
      <c r="L2526" s="270" t="s">
        <v>10359</v>
      </c>
      <c r="M2526" s="270">
        <v>0</v>
      </c>
      <c r="N2526" s="270" t="s">
        <v>10359</v>
      </c>
      <c r="O2526" s="270">
        <v>0</v>
      </c>
      <c r="P2526" s="270" t="s">
        <v>10359</v>
      </c>
      <c r="Q2526" s="270">
        <v>0</v>
      </c>
      <c r="R2526" s="74"/>
      <c r="S2526" s="75" t="str">
        <f t="shared" si="177"/>
        <v>0000</v>
      </c>
      <c r="T2526" s="75" t="str">
        <f t="shared" si="178"/>
        <v>00000000000000000000000000000000</v>
      </c>
      <c r="V2526" s="197"/>
      <c r="W2526" s="75">
        <f t="shared" si="179"/>
        <v>0</v>
      </c>
      <c r="AE2526" s="479"/>
    </row>
    <row r="2527" spans="1:31" s="75" customFormat="1" ht="13.5" x14ac:dyDescent="0.2">
      <c r="A2527" s="211">
        <v>2524</v>
      </c>
      <c r="B2527" s="212" t="s">
        <v>6600</v>
      </c>
      <c r="C2527" s="213" t="s">
        <v>6600</v>
      </c>
      <c r="D2527" s="213" t="s">
        <v>6600</v>
      </c>
      <c r="E2527" s="213" t="s">
        <v>6600</v>
      </c>
      <c r="F2527" s="213" t="s">
        <v>6600</v>
      </c>
      <c r="G2527" s="214" t="s">
        <v>6600</v>
      </c>
      <c r="H2527" s="208" t="str">
        <f>IF(Input!F$4="GMH_OECC",J2527,IF(Input!F$4="GMH_XOEC",L2527,IF(Input!F$4="GMH_Korea",N2527,IF(Input!F$4="GMH_EU",P2527,IF(Input!F$4="Skysuper",#REF!,IF(Input!F$4="SkyII",#REF!,IF(Input!F$4="XO-8000",#REF!, "FALSE")))))))</f>
        <v>00</v>
      </c>
      <c r="I2527" s="209">
        <f>IF(Input!F$4="GMH_OECC",K2527,IF(Input!F$4="GMH_XOEC",M2527,IF(Input!F$4="GMH_Korea",O2527,IF(Input!F$4="GMH_EU",Q2527,IF(Input!F$4="Skysuper",#REF!,IF(Input!F$4="SkyII",#REF!,IF(Input!F$4="XO-8000",#REF!, "FALSE")))))))</f>
        <v>0</v>
      </c>
      <c r="J2527" s="210" t="s">
        <v>10359</v>
      </c>
      <c r="K2527" s="268">
        <v>0</v>
      </c>
      <c r="L2527" s="270" t="s">
        <v>10359</v>
      </c>
      <c r="M2527" s="270">
        <v>0</v>
      </c>
      <c r="N2527" s="270" t="s">
        <v>10359</v>
      </c>
      <c r="O2527" s="270">
        <v>0</v>
      </c>
      <c r="P2527" s="270" t="s">
        <v>10359</v>
      </c>
      <c r="Q2527" s="270">
        <v>0</v>
      </c>
      <c r="R2527" s="74"/>
      <c r="S2527" s="75" t="str">
        <f t="shared" si="177"/>
        <v>0000</v>
      </c>
      <c r="T2527" s="75" t="str">
        <f t="shared" si="178"/>
        <v>00000000000000000000000000000000</v>
      </c>
      <c r="V2527" s="197"/>
      <c r="W2527" s="75">
        <f t="shared" si="179"/>
        <v>0</v>
      </c>
      <c r="AE2527" s="479"/>
    </row>
    <row r="2528" spans="1:31" s="75" customFormat="1" ht="13.5" x14ac:dyDescent="0.2">
      <c r="A2528" s="211">
        <v>2525</v>
      </c>
      <c r="B2528" s="212" t="s">
        <v>6600</v>
      </c>
      <c r="C2528" s="213" t="s">
        <v>6600</v>
      </c>
      <c r="D2528" s="213" t="s">
        <v>6600</v>
      </c>
      <c r="E2528" s="213" t="s">
        <v>6600</v>
      </c>
      <c r="F2528" s="213" t="s">
        <v>6600</v>
      </c>
      <c r="G2528" s="214" t="s">
        <v>6600</v>
      </c>
      <c r="H2528" s="208" t="str">
        <f>IF(Input!F$4="GMH_OECC",J2528,IF(Input!F$4="GMH_XOEC",L2528,IF(Input!F$4="GMH_Korea",N2528,IF(Input!F$4="GMH_EU",P2528,IF(Input!F$4="Skysuper",#REF!,IF(Input!F$4="SkyII",#REF!,IF(Input!F$4="XO-8000",#REF!, "FALSE")))))))</f>
        <v>00</v>
      </c>
      <c r="I2528" s="209">
        <f>IF(Input!F$4="GMH_OECC",K2528,IF(Input!F$4="GMH_XOEC",M2528,IF(Input!F$4="GMH_Korea",O2528,IF(Input!F$4="GMH_EU",Q2528,IF(Input!F$4="Skysuper",#REF!,IF(Input!F$4="SkyII",#REF!,IF(Input!F$4="XO-8000",#REF!, "FALSE")))))))</f>
        <v>0</v>
      </c>
      <c r="J2528" s="210" t="s">
        <v>10359</v>
      </c>
      <c r="K2528" s="268">
        <v>0</v>
      </c>
      <c r="L2528" s="270" t="s">
        <v>10359</v>
      </c>
      <c r="M2528" s="270">
        <v>0</v>
      </c>
      <c r="N2528" s="270" t="s">
        <v>10359</v>
      </c>
      <c r="O2528" s="270">
        <v>0</v>
      </c>
      <c r="P2528" s="270" t="s">
        <v>10359</v>
      </c>
      <c r="Q2528" s="270">
        <v>0</v>
      </c>
      <c r="R2528" s="74"/>
      <c r="S2528" s="75" t="str">
        <f t="shared" si="177"/>
        <v>0000</v>
      </c>
      <c r="T2528" s="75" t="str">
        <f t="shared" si="178"/>
        <v>00000000000000000000000000000000</v>
      </c>
      <c r="V2528" s="197"/>
      <c r="W2528" s="75">
        <f t="shared" si="179"/>
        <v>0</v>
      </c>
      <c r="AE2528" s="479"/>
    </row>
    <row r="2529" spans="1:31" s="75" customFormat="1" ht="13.5" x14ac:dyDescent="0.2">
      <c r="A2529" s="211">
        <v>2526</v>
      </c>
      <c r="B2529" s="212" t="s">
        <v>6600</v>
      </c>
      <c r="C2529" s="213" t="s">
        <v>6600</v>
      </c>
      <c r="D2529" s="213" t="s">
        <v>6600</v>
      </c>
      <c r="E2529" s="213" t="s">
        <v>6600</v>
      </c>
      <c r="F2529" s="213" t="s">
        <v>6600</v>
      </c>
      <c r="G2529" s="214" t="s">
        <v>6600</v>
      </c>
      <c r="H2529" s="208" t="str">
        <f>IF(Input!F$4="GMH_OECC",J2529,IF(Input!F$4="GMH_XOEC",L2529,IF(Input!F$4="GMH_Korea",N2529,IF(Input!F$4="GMH_EU",P2529,IF(Input!F$4="Skysuper",#REF!,IF(Input!F$4="SkyII",#REF!,IF(Input!F$4="XO-8000",#REF!, "FALSE")))))))</f>
        <v>00</v>
      </c>
      <c r="I2529" s="209">
        <f>IF(Input!F$4="GMH_OECC",K2529,IF(Input!F$4="GMH_XOEC",M2529,IF(Input!F$4="GMH_Korea",O2529,IF(Input!F$4="GMH_EU",Q2529,IF(Input!F$4="Skysuper",#REF!,IF(Input!F$4="SkyII",#REF!,IF(Input!F$4="XO-8000",#REF!, "FALSE")))))))</f>
        <v>0</v>
      </c>
      <c r="J2529" s="210" t="s">
        <v>10359</v>
      </c>
      <c r="K2529" s="268">
        <v>0</v>
      </c>
      <c r="L2529" s="270" t="s">
        <v>10359</v>
      </c>
      <c r="M2529" s="270">
        <v>0</v>
      </c>
      <c r="N2529" s="270" t="s">
        <v>10359</v>
      </c>
      <c r="O2529" s="270">
        <v>0</v>
      </c>
      <c r="P2529" s="270" t="s">
        <v>10359</v>
      </c>
      <c r="Q2529" s="270">
        <v>0</v>
      </c>
      <c r="R2529" s="74"/>
      <c r="S2529" s="75" t="str">
        <f t="shared" si="177"/>
        <v>0000</v>
      </c>
      <c r="T2529" s="75" t="str">
        <f t="shared" si="178"/>
        <v>00000000000000000000000000000000</v>
      </c>
      <c r="V2529" s="197"/>
      <c r="W2529" s="75">
        <f t="shared" si="179"/>
        <v>0</v>
      </c>
      <c r="AE2529" s="479"/>
    </row>
    <row r="2530" spans="1:31" s="75" customFormat="1" ht="13.5" x14ac:dyDescent="0.2">
      <c r="A2530" s="211">
        <v>2527</v>
      </c>
      <c r="B2530" s="212" t="s">
        <v>6600</v>
      </c>
      <c r="C2530" s="213" t="s">
        <v>6600</v>
      </c>
      <c r="D2530" s="213" t="s">
        <v>6600</v>
      </c>
      <c r="E2530" s="213" t="s">
        <v>6600</v>
      </c>
      <c r="F2530" s="213" t="s">
        <v>6600</v>
      </c>
      <c r="G2530" s="214" t="s">
        <v>6600</v>
      </c>
      <c r="H2530" s="208" t="str">
        <f>IF(Input!F$4="GMH_OECC",J2530,IF(Input!F$4="GMH_XOEC",L2530,IF(Input!F$4="GMH_Korea",N2530,IF(Input!F$4="GMH_EU",P2530,IF(Input!F$4="Skysuper",#REF!,IF(Input!F$4="SkyII",#REF!,IF(Input!F$4="XO-8000",#REF!, "FALSE")))))))</f>
        <v>00</v>
      </c>
      <c r="I2530" s="209">
        <f>IF(Input!F$4="GMH_OECC",K2530,IF(Input!F$4="GMH_XOEC",M2530,IF(Input!F$4="GMH_Korea",O2530,IF(Input!F$4="GMH_EU",Q2530,IF(Input!F$4="Skysuper",#REF!,IF(Input!F$4="SkyII",#REF!,IF(Input!F$4="XO-8000",#REF!, "FALSE")))))))</f>
        <v>0</v>
      </c>
      <c r="J2530" s="210" t="s">
        <v>10359</v>
      </c>
      <c r="K2530" s="268">
        <v>0</v>
      </c>
      <c r="L2530" s="270" t="s">
        <v>10359</v>
      </c>
      <c r="M2530" s="270">
        <v>0</v>
      </c>
      <c r="N2530" s="270" t="s">
        <v>10359</v>
      </c>
      <c r="O2530" s="270">
        <v>0</v>
      </c>
      <c r="P2530" s="270" t="s">
        <v>10359</v>
      </c>
      <c r="Q2530" s="270">
        <v>0</v>
      </c>
      <c r="R2530" s="74"/>
      <c r="S2530" s="75" t="str">
        <f t="shared" si="177"/>
        <v>0000</v>
      </c>
      <c r="T2530" s="75" t="str">
        <f t="shared" si="178"/>
        <v>00000000000000000000000000000000</v>
      </c>
      <c r="V2530" s="197"/>
      <c r="W2530" s="75">
        <f t="shared" si="179"/>
        <v>0</v>
      </c>
      <c r="AE2530" s="479"/>
    </row>
    <row r="2531" spans="1:31" s="75" customFormat="1" ht="13.5" x14ac:dyDescent="0.2">
      <c r="A2531" s="211">
        <v>2528</v>
      </c>
      <c r="B2531" s="212" t="s">
        <v>6600</v>
      </c>
      <c r="C2531" s="213" t="s">
        <v>6600</v>
      </c>
      <c r="D2531" s="213" t="s">
        <v>6600</v>
      </c>
      <c r="E2531" s="213" t="s">
        <v>6600</v>
      </c>
      <c r="F2531" s="213" t="s">
        <v>6600</v>
      </c>
      <c r="G2531" s="214" t="s">
        <v>6600</v>
      </c>
      <c r="H2531" s="208" t="str">
        <f>IF(Input!F$4="GMH_OECC",J2531,IF(Input!F$4="GMH_XOEC",L2531,IF(Input!F$4="GMH_Korea",N2531,IF(Input!F$4="GMH_EU",P2531,IF(Input!F$4="Skysuper",#REF!,IF(Input!F$4="SkyII",#REF!,IF(Input!F$4="XO-8000",#REF!, "FALSE")))))))</f>
        <v>00</v>
      </c>
      <c r="I2531" s="209">
        <f>IF(Input!F$4="GMH_OECC",K2531,IF(Input!F$4="GMH_XOEC",M2531,IF(Input!F$4="GMH_Korea",O2531,IF(Input!F$4="GMH_EU",Q2531,IF(Input!F$4="Skysuper",#REF!,IF(Input!F$4="SkyII",#REF!,IF(Input!F$4="XO-8000",#REF!, "FALSE")))))))</f>
        <v>0</v>
      </c>
      <c r="J2531" s="210" t="s">
        <v>10359</v>
      </c>
      <c r="K2531" s="268">
        <v>0</v>
      </c>
      <c r="L2531" s="270" t="s">
        <v>10359</v>
      </c>
      <c r="M2531" s="270">
        <v>0</v>
      </c>
      <c r="N2531" s="270" t="s">
        <v>10359</v>
      </c>
      <c r="O2531" s="270">
        <v>0</v>
      </c>
      <c r="P2531" s="270" t="s">
        <v>10359</v>
      </c>
      <c r="Q2531" s="270">
        <v>0</v>
      </c>
      <c r="R2531" s="74"/>
      <c r="S2531" s="75" t="str">
        <f t="shared" si="177"/>
        <v>0000</v>
      </c>
      <c r="T2531" s="75" t="str">
        <f t="shared" si="178"/>
        <v>00000000000000000000000000000000</v>
      </c>
      <c r="V2531" s="197"/>
      <c r="W2531" s="75">
        <f t="shared" si="179"/>
        <v>0</v>
      </c>
      <c r="AE2531" s="479"/>
    </row>
    <row r="2532" spans="1:31" s="75" customFormat="1" ht="13.5" x14ac:dyDescent="0.2">
      <c r="A2532" s="211">
        <v>2529</v>
      </c>
      <c r="B2532" s="212" t="s">
        <v>6600</v>
      </c>
      <c r="C2532" s="213" t="s">
        <v>6600</v>
      </c>
      <c r="D2532" s="213" t="s">
        <v>6600</v>
      </c>
      <c r="E2532" s="213" t="s">
        <v>6600</v>
      </c>
      <c r="F2532" s="213" t="s">
        <v>6600</v>
      </c>
      <c r="G2532" s="214" t="s">
        <v>6600</v>
      </c>
      <c r="H2532" s="208" t="str">
        <f>IF(Input!F$4="GMH_OECC",J2532,IF(Input!F$4="GMH_XOEC",L2532,IF(Input!F$4="GMH_Korea",N2532,IF(Input!F$4="GMH_EU",P2532,IF(Input!F$4="Skysuper",#REF!,IF(Input!F$4="SkyII",#REF!,IF(Input!F$4="XO-8000",#REF!, "FALSE")))))))</f>
        <v>00</v>
      </c>
      <c r="I2532" s="209">
        <f>IF(Input!F$4="GMH_OECC",K2532,IF(Input!F$4="GMH_XOEC",M2532,IF(Input!F$4="GMH_Korea",O2532,IF(Input!F$4="GMH_EU",Q2532,IF(Input!F$4="Skysuper",#REF!,IF(Input!F$4="SkyII",#REF!,IF(Input!F$4="XO-8000",#REF!, "FALSE")))))))</f>
        <v>0</v>
      </c>
      <c r="J2532" s="210" t="s">
        <v>10359</v>
      </c>
      <c r="K2532" s="268">
        <v>0</v>
      </c>
      <c r="L2532" s="270" t="s">
        <v>10359</v>
      </c>
      <c r="M2532" s="270">
        <v>0</v>
      </c>
      <c r="N2532" s="270" t="s">
        <v>10359</v>
      </c>
      <c r="O2532" s="270">
        <v>0</v>
      </c>
      <c r="P2532" s="270" t="s">
        <v>10359</v>
      </c>
      <c r="Q2532" s="270">
        <v>0</v>
      </c>
      <c r="R2532" s="74"/>
      <c r="S2532" s="75" t="str">
        <f t="shared" si="177"/>
        <v>0000</v>
      </c>
      <c r="T2532" s="75" t="str">
        <f t="shared" si="178"/>
        <v>00000000000000000000000000000000</v>
      </c>
      <c r="V2532" s="197"/>
      <c r="W2532" s="75">
        <f t="shared" si="179"/>
        <v>0</v>
      </c>
      <c r="AE2532" s="479"/>
    </row>
    <row r="2533" spans="1:31" s="75" customFormat="1" ht="13.5" x14ac:dyDescent="0.2">
      <c r="A2533" s="211">
        <v>2530</v>
      </c>
      <c r="B2533" s="212" t="s">
        <v>6600</v>
      </c>
      <c r="C2533" s="213" t="s">
        <v>6600</v>
      </c>
      <c r="D2533" s="213" t="s">
        <v>6600</v>
      </c>
      <c r="E2533" s="213" t="s">
        <v>6600</v>
      </c>
      <c r="F2533" s="213" t="s">
        <v>6600</v>
      </c>
      <c r="G2533" s="214" t="s">
        <v>6600</v>
      </c>
      <c r="H2533" s="208" t="str">
        <f>IF(Input!F$4="GMH_OECC",J2533,IF(Input!F$4="GMH_XOEC",L2533,IF(Input!F$4="GMH_Korea",N2533,IF(Input!F$4="GMH_EU",P2533,IF(Input!F$4="Skysuper",#REF!,IF(Input!F$4="SkyII",#REF!,IF(Input!F$4="XO-8000",#REF!, "FALSE")))))))</f>
        <v>00</v>
      </c>
      <c r="I2533" s="209">
        <f>IF(Input!F$4="GMH_OECC",K2533,IF(Input!F$4="GMH_XOEC",M2533,IF(Input!F$4="GMH_Korea",O2533,IF(Input!F$4="GMH_EU",Q2533,IF(Input!F$4="Skysuper",#REF!,IF(Input!F$4="SkyII",#REF!,IF(Input!F$4="XO-8000",#REF!, "FALSE")))))))</f>
        <v>0</v>
      </c>
      <c r="J2533" s="210" t="s">
        <v>10359</v>
      </c>
      <c r="K2533" s="268">
        <v>0</v>
      </c>
      <c r="L2533" s="270" t="s">
        <v>10359</v>
      </c>
      <c r="M2533" s="270">
        <v>0</v>
      </c>
      <c r="N2533" s="270" t="s">
        <v>10359</v>
      </c>
      <c r="O2533" s="270">
        <v>0</v>
      </c>
      <c r="P2533" s="270" t="s">
        <v>10359</v>
      </c>
      <c r="Q2533" s="270">
        <v>0</v>
      </c>
      <c r="R2533" s="74"/>
      <c r="S2533" s="75" t="str">
        <f t="shared" si="177"/>
        <v>0000</v>
      </c>
      <c r="T2533" s="75" t="str">
        <f t="shared" si="178"/>
        <v>00000000000000000000000000000000</v>
      </c>
      <c r="V2533" s="197"/>
      <c r="W2533" s="75">
        <f t="shared" si="179"/>
        <v>0</v>
      </c>
      <c r="AE2533" s="479"/>
    </row>
    <row r="2534" spans="1:31" s="75" customFormat="1" ht="13.5" x14ac:dyDescent="0.2">
      <c r="A2534" s="211">
        <v>2531</v>
      </c>
      <c r="B2534" s="212" t="s">
        <v>6600</v>
      </c>
      <c r="C2534" s="213" t="s">
        <v>6600</v>
      </c>
      <c r="D2534" s="213" t="s">
        <v>6600</v>
      </c>
      <c r="E2534" s="213" t="s">
        <v>6600</v>
      </c>
      <c r="F2534" s="213" t="s">
        <v>6600</v>
      </c>
      <c r="G2534" s="214" t="s">
        <v>6600</v>
      </c>
      <c r="H2534" s="208" t="str">
        <f>IF(Input!F$4="GMH_OECC",J2534,IF(Input!F$4="GMH_XOEC",L2534,IF(Input!F$4="GMH_Korea",N2534,IF(Input!F$4="GMH_EU",P2534,IF(Input!F$4="Skysuper",#REF!,IF(Input!F$4="SkyII",#REF!,IF(Input!F$4="XO-8000",#REF!, "FALSE")))))))</f>
        <v>00</v>
      </c>
      <c r="I2534" s="209">
        <f>IF(Input!F$4="GMH_OECC",K2534,IF(Input!F$4="GMH_XOEC",M2534,IF(Input!F$4="GMH_Korea",O2534,IF(Input!F$4="GMH_EU",Q2534,IF(Input!F$4="Skysuper",#REF!,IF(Input!F$4="SkyII",#REF!,IF(Input!F$4="XO-8000",#REF!, "FALSE")))))))</f>
        <v>0</v>
      </c>
      <c r="J2534" s="210" t="s">
        <v>10359</v>
      </c>
      <c r="K2534" s="268">
        <v>0</v>
      </c>
      <c r="L2534" s="270" t="s">
        <v>10359</v>
      </c>
      <c r="M2534" s="270">
        <v>0</v>
      </c>
      <c r="N2534" s="270" t="s">
        <v>10359</v>
      </c>
      <c r="O2534" s="270">
        <v>0</v>
      </c>
      <c r="P2534" s="270" t="s">
        <v>10359</v>
      </c>
      <c r="Q2534" s="270">
        <v>0</v>
      </c>
      <c r="R2534" s="74"/>
      <c r="S2534" s="75" t="str">
        <f t="shared" si="177"/>
        <v>0000</v>
      </c>
      <c r="T2534" s="75" t="str">
        <f t="shared" si="178"/>
        <v>00000000000000000000000000000000</v>
      </c>
      <c r="V2534" s="197"/>
      <c r="W2534" s="75">
        <f t="shared" si="179"/>
        <v>0</v>
      </c>
      <c r="AE2534" s="479"/>
    </row>
    <row r="2535" spans="1:31" s="75" customFormat="1" ht="13.5" x14ac:dyDescent="0.2">
      <c r="A2535" s="211">
        <v>2532</v>
      </c>
      <c r="B2535" s="212" t="s">
        <v>6600</v>
      </c>
      <c r="C2535" s="213" t="s">
        <v>6600</v>
      </c>
      <c r="D2535" s="213" t="s">
        <v>6600</v>
      </c>
      <c r="E2535" s="213" t="s">
        <v>6600</v>
      </c>
      <c r="F2535" s="213" t="s">
        <v>6600</v>
      </c>
      <c r="G2535" s="214" t="s">
        <v>6600</v>
      </c>
      <c r="H2535" s="208" t="str">
        <f>IF(Input!F$4="GMH_OECC",J2535,IF(Input!F$4="GMH_XOEC",L2535,IF(Input!F$4="GMH_Korea",N2535,IF(Input!F$4="GMH_EU",P2535,IF(Input!F$4="Skysuper",#REF!,IF(Input!F$4="SkyII",#REF!,IF(Input!F$4="XO-8000",#REF!, "FALSE")))))))</f>
        <v>00</v>
      </c>
      <c r="I2535" s="209">
        <f>IF(Input!F$4="GMH_OECC",K2535,IF(Input!F$4="GMH_XOEC",M2535,IF(Input!F$4="GMH_Korea",O2535,IF(Input!F$4="GMH_EU",Q2535,IF(Input!F$4="Skysuper",#REF!,IF(Input!F$4="SkyII",#REF!,IF(Input!F$4="XO-8000",#REF!, "FALSE")))))))</f>
        <v>0</v>
      </c>
      <c r="J2535" s="210" t="s">
        <v>10359</v>
      </c>
      <c r="K2535" s="268">
        <v>0</v>
      </c>
      <c r="L2535" s="270" t="s">
        <v>10359</v>
      </c>
      <c r="M2535" s="270">
        <v>0</v>
      </c>
      <c r="N2535" s="270" t="s">
        <v>10359</v>
      </c>
      <c r="O2535" s="270">
        <v>0</v>
      </c>
      <c r="P2535" s="270" t="s">
        <v>10359</v>
      </c>
      <c r="Q2535" s="270">
        <v>0</v>
      </c>
      <c r="R2535" s="74"/>
      <c r="S2535" s="75" t="str">
        <f t="shared" si="177"/>
        <v>0000</v>
      </c>
      <c r="T2535" s="75" t="str">
        <f t="shared" si="178"/>
        <v>00000000000000000000000000000000</v>
      </c>
      <c r="V2535" s="197"/>
      <c r="W2535" s="75">
        <f t="shared" si="179"/>
        <v>0</v>
      </c>
      <c r="AE2535" s="479"/>
    </row>
    <row r="2536" spans="1:31" s="75" customFormat="1" ht="13.5" x14ac:dyDescent="0.2">
      <c r="A2536" s="211">
        <v>2533</v>
      </c>
      <c r="B2536" s="212" t="s">
        <v>6600</v>
      </c>
      <c r="C2536" s="213" t="s">
        <v>6600</v>
      </c>
      <c r="D2536" s="213" t="s">
        <v>6600</v>
      </c>
      <c r="E2536" s="213" t="s">
        <v>6600</v>
      </c>
      <c r="F2536" s="213" t="s">
        <v>6600</v>
      </c>
      <c r="G2536" s="214" t="s">
        <v>6600</v>
      </c>
      <c r="H2536" s="208" t="str">
        <f>IF(Input!F$4="GMH_OECC",J2536,IF(Input!F$4="GMH_XOEC",L2536,IF(Input!F$4="GMH_Korea",N2536,IF(Input!F$4="GMH_EU",P2536,IF(Input!F$4="Skysuper",#REF!,IF(Input!F$4="SkyII",#REF!,IF(Input!F$4="XO-8000",#REF!, "FALSE")))))))</f>
        <v>00</v>
      </c>
      <c r="I2536" s="209">
        <f>IF(Input!F$4="GMH_OECC",K2536,IF(Input!F$4="GMH_XOEC",M2536,IF(Input!F$4="GMH_Korea",O2536,IF(Input!F$4="GMH_EU",Q2536,IF(Input!F$4="Skysuper",#REF!,IF(Input!F$4="SkyII",#REF!,IF(Input!F$4="XO-8000",#REF!, "FALSE")))))))</f>
        <v>0</v>
      </c>
      <c r="J2536" s="210" t="s">
        <v>10359</v>
      </c>
      <c r="K2536" s="268">
        <v>0</v>
      </c>
      <c r="L2536" s="270" t="s">
        <v>10359</v>
      </c>
      <c r="M2536" s="270">
        <v>0</v>
      </c>
      <c r="N2536" s="270" t="s">
        <v>10359</v>
      </c>
      <c r="O2536" s="270">
        <v>0</v>
      </c>
      <c r="P2536" s="270" t="s">
        <v>10359</v>
      </c>
      <c r="Q2536" s="270">
        <v>0</v>
      </c>
      <c r="R2536" s="74"/>
      <c r="S2536" s="75" t="str">
        <f t="shared" si="177"/>
        <v>0000</v>
      </c>
      <c r="T2536" s="75" t="str">
        <f t="shared" si="178"/>
        <v>00000000000000000000000000000000</v>
      </c>
      <c r="V2536" s="197"/>
      <c r="W2536" s="75">
        <f t="shared" si="179"/>
        <v>0</v>
      </c>
      <c r="AE2536" s="479"/>
    </row>
    <row r="2537" spans="1:31" s="75" customFormat="1" ht="13.5" x14ac:dyDescent="0.2">
      <c r="A2537" s="211">
        <v>2534</v>
      </c>
      <c r="B2537" s="212" t="s">
        <v>6600</v>
      </c>
      <c r="C2537" s="213" t="s">
        <v>6600</v>
      </c>
      <c r="D2537" s="213" t="s">
        <v>6600</v>
      </c>
      <c r="E2537" s="213" t="s">
        <v>6600</v>
      </c>
      <c r="F2537" s="213" t="s">
        <v>6600</v>
      </c>
      <c r="G2537" s="214" t="s">
        <v>6600</v>
      </c>
      <c r="H2537" s="208" t="str">
        <f>IF(Input!F$4="GMH_OECC",J2537,IF(Input!F$4="GMH_XOEC",L2537,IF(Input!F$4="GMH_Korea",N2537,IF(Input!F$4="GMH_EU",P2537,IF(Input!F$4="Skysuper",#REF!,IF(Input!F$4="SkyII",#REF!,IF(Input!F$4="XO-8000",#REF!, "FALSE")))))))</f>
        <v>00</v>
      </c>
      <c r="I2537" s="209">
        <f>IF(Input!F$4="GMH_OECC",K2537,IF(Input!F$4="GMH_XOEC",M2537,IF(Input!F$4="GMH_Korea",O2537,IF(Input!F$4="GMH_EU",Q2537,IF(Input!F$4="Skysuper",#REF!,IF(Input!F$4="SkyII",#REF!,IF(Input!F$4="XO-8000",#REF!, "FALSE")))))))</f>
        <v>0</v>
      </c>
      <c r="J2537" s="210" t="s">
        <v>10359</v>
      </c>
      <c r="K2537" s="268">
        <v>0</v>
      </c>
      <c r="L2537" s="270" t="s">
        <v>10359</v>
      </c>
      <c r="M2537" s="270">
        <v>0</v>
      </c>
      <c r="N2537" s="270" t="s">
        <v>10359</v>
      </c>
      <c r="O2537" s="270">
        <v>0</v>
      </c>
      <c r="P2537" s="270" t="s">
        <v>10359</v>
      </c>
      <c r="Q2537" s="270">
        <v>0</v>
      </c>
      <c r="R2537" s="74"/>
      <c r="S2537" s="75" t="str">
        <f t="shared" si="177"/>
        <v>0000</v>
      </c>
      <c r="T2537" s="75" t="str">
        <f t="shared" si="178"/>
        <v>00000000000000000000000000000000</v>
      </c>
      <c r="V2537" s="197"/>
      <c r="W2537" s="75">
        <f t="shared" si="179"/>
        <v>0</v>
      </c>
      <c r="AE2537" s="479"/>
    </row>
    <row r="2538" spans="1:31" s="75" customFormat="1" ht="13.5" x14ac:dyDescent="0.2">
      <c r="A2538" s="211">
        <v>2535</v>
      </c>
      <c r="B2538" s="212" t="s">
        <v>6600</v>
      </c>
      <c r="C2538" s="213" t="s">
        <v>6600</v>
      </c>
      <c r="D2538" s="213" t="s">
        <v>6600</v>
      </c>
      <c r="E2538" s="213" t="s">
        <v>6600</v>
      </c>
      <c r="F2538" s="213" t="s">
        <v>6600</v>
      </c>
      <c r="G2538" s="214" t="s">
        <v>6600</v>
      </c>
      <c r="H2538" s="208" t="str">
        <f>IF(Input!F$4="GMH_OECC",J2538,IF(Input!F$4="GMH_XOEC",L2538,IF(Input!F$4="GMH_Korea",N2538,IF(Input!F$4="GMH_EU",P2538,IF(Input!F$4="Skysuper",#REF!,IF(Input!F$4="SkyII",#REF!,IF(Input!F$4="XO-8000",#REF!, "FALSE")))))))</f>
        <v>00</v>
      </c>
      <c r="I2538" s="209">
        <f>IF(Input!F$4="GMH_OECC",K2538,IF(Input!F$4="GMH_XOEC",M2538,IF(Input!F$4="GMH_Korea",O2538,IF(Input!F$4="GMH_EU",Q2538,IF(Input!F$4="Skysuper",#REF!,IF(Input!F$4="SkyII",#REF!,IF(Input!F$4="XO-8000",#REF!, "FALSE")))))))</f>
        <v>0</v>
      </c>
      <c r="J2538" s="210" t="s">
        <v>10359</v>
      </c>
      <c r="K2538" s="268">
        <v>0</v>
      </c>
      <c r="L2538" s="270" t="s">
        <v>10359</v>
      </c>
      <c r="M2538" s="270">
        <v>0</v>
      </c>
      <c r="N2538" s="270" t="s">
        <v>10359</v>
      </c>
      <c r="O2538" s="270">
        <v>0</v>
      </c>
      <c r="P2538" s="270" t="s">
        <v>10359</v>
      </c>
      <c r="Q2538" s="270">
        <v>0</v>
      </c>
      <c r="R2538" s="74"/>
      <c r="S2538" s="75" t="str">
        <f t="shared" si="177"/>
        <v>0000</v>
      </c>
      <c r="T2538" s="75" t="str">
        <f t="shared" si="178"/>
        <v>00000000000000000000000000000000</v>
      </c>
      <c r="V2538" s="197"/>
      <c r="W2538" s="75">
        <f t="shared" si="179"/>
        <v>0</v>
      </c>
      <c r="AE2538" s="479"/>
    </row>
    <row r="2539" spans="1:31" s="75" customFormat="1" ht="13.5" x14ac:dyDescent="0.2">
      <c r="A2539" s="211">
        <v>2536</v>
      </c>
      <c r="B2539" s="212" t="s">
        <v>6600</v>
      </c>
      <c r="C2539" s="213" t="s">
        <v>6600</v>
      </c>
      <c r="D2539" s="213" t="s">
        <v>6600</v>
      </c>
      <c r="E2539" s="213" t="s">
        <v>6600</v>
      </c>
      <c r="F2539" s="213" t="s">
        <v>6600</v>
      </c>
      <c r="G2539" s="214" t="s">
        <v>6600</v>
      </c>
      <c r="H2539" s="208" t="str">
        <f>IF(Input!F$4="GMH_OECC",J2539,IF(Input!F$4="GMH_XOEC",L2539,IF(Input!F$4="GMH_Korea",N2539,IF(Input!F$4="GMH_EU",P2539,IF(Input!F$4="Skysuper",#REF!,IF(Input!F$4="SkyII",#REF!,IF(Input!F$4="XO-8000",#REF!, "FALSE")))))))</f>
        <v>00</v>
      </c>
      <c r="I2539" s="209">
        <f>IF(Input!F$4="GMH_OECC",K2539,IF(Input!F$4="GMH_XOEC",M2539,IF(Input!F$4="GMH_Korea",O2539,IF(Input!F$4="GMH_EU",Q2539,IF(Input!F$4="Skysuper",#REF!,IF(Input!F$4="SkyII",#REF!,IF(Input!F$4="XO-8000",#REF!, "FALSE")))))))</f>
        <v>0</v>
      </c>
      <c r="J2539" s="210" t="s">
        <v>10359</v>
      </c>
      <c r="K2539" s="268">
        <v>0</v>
      </c>
      <c r="L2539" s="270" t="s">
        <v>10359</v>
      </c>
      <c r="M2539" s="270">
        <v>0</v>
      </c>
      <c r="N2539" s="270" t="s">
        <v>10359</v>
      </c>
      <c r="O2539" s="270">
        <v>0</v>
      </c>
      <c r="P2539" s="270" t="s">
        <v>10359</v>
      </c>
      <c r="Q2539" s="270">
        <v>0</v>
      </c>
      <c r="R2539" s="74"/>
      <c r="S2539" s="75" t="str">
        <f t="shared" si="177"/>
        <v>0000</v>
      </c>
      <c r="T2539" s="75" t="str">
        <f t="shared" si="178"/>
        <v>00000000000000000000000000000000</v>
      </c>
      <c r="V2539" s="197"/>
      <c r="W2539" s="75">
        <f t="shared" si="179"/>
        <v>0</v>
      </c>
      <c r="AE2539" s="479"/>
    </row>
    <row r="2540" spans="1:31" s="75" customFormat="1" ht="13.5" x14ac:dyDescent="0.2">
      <c r="A2540" s="211">
        <v>2537</v>
      </c>
      <c r="B2540" s="212" t="s">
        <v>6600</v>
      </c>
      <c r="C2540" s="213" t="s">
        <v>6600</v>
      </c>
      <c r="D2540" s="213" t="s">
        <v>6600</v>
      </c>
      <c r="E2540" s="213" t="s">
        <v>6600</v>
      </c>
      <c r="F2540" s="213" t="s">
        <v>6600</v>
      </c>
      <c r="G2540" s="214" t="s">
        <v>6600</v>
      </c>
      <c r="H2540" s="208" t="str">
        <f>IF(Input!F$4="GMH_OECC",J2540,IF(Input!F$4="GMH_XOEC",L2540,IF(Input!F$4="GMH_Korea",N2540,IF(Input!F$4="GMH_EU",P2540,IF(Input!F$4="Skysuper",#REF!,IF(Input!F$4="SkyII",#REF!,IF(Input!F$4="XO-8000",#REF!, "FALSE")))))))</f>
        <v>00</v>
      </c>
      <c r="I2540" s="209">
        <f>IF(Input!F$4="GMH_OECC",K2540,IF(Input!F$4="GMH_XOEC",M2540,IF(Input!F$4="GMH_Korea",O2540,IF(Input!F$4="GMH_EU",Q2540,IF(Input!F$4="Skysuper",#REF!,IF(Input!F$4="SkyII",#REF!,IF(Input!F$4="XO-8000",#REF!, "FALSE")))))))</f>
        <v>0</v>
      </c>
      <c r="J2540" s="210" t="s">
        <v>10359</v>
      </c>
      <c r="K2540" s="268">
        <v>0</v>
      </c>
      <c r="L2540" s="270" t="s">
        <v>10359</v>
      </c>
      <c r="M2540" s="270">
        <v>0</v>
      </c>
      <c r="N2540" s="270" t="s">
        <v>10359</v>
      </c>
      <c r="O2540" s="270">
        <v>0</v>
      </c>
      <c r="P2540" s="270" t="s">
        <v>10359</v>
      </c>
      <c r="Q2540" s="270">
        <v>0</v>
      </c>
      <c r="R2540" s="74"/>
      <c r="S2540" s="75" t="str">
        <f t="shared" si="177"/>
        <v>0000</v>
      </c>
      <c r="T2540" s="75" t="str">
        <f t="shared" si="178"/>
        <v>00000000000000000000000000000000</v>
      </c>
      <c r="V2540" s="197"/>
      <c r="W2540" s="75">
        <f t="shared" si="179"/>
        <v>0</v>
      </c>
      <c r="AE2540" s="479"/>
    </row>
    <row r="2541" spans="1:31" s="75" customFormat="1" ht="13.5" x14ac:dyDescent="0.2">
      <c r="A2541" s="211">
        <v>2538</v>
      </c>
      <c r="B2541" s="212" t="s">
        <v>6600</v>
      </c>
      <c r="C2541" s="213" t="s">
        <v>6600</v>
      </c>
      <c r="D2541" s="213" t="s">
        <v>6600</v>
      </c>
      <c r="E2541" s="213" t="s">
        <v>6600</v>
      </c>
      <c r="F2541" s="213" t="s">
        <v>6600</v>
      </c>
      <c r="G2541" s="214" t="s">
        <v>6600</v>
      </c>
      <c r="H2541" s="208" t="str">
        <f>IF(Input!F$4="GMH_OECC",J2541,IF(Input!F$4="GMH_XOEC",L2541,IF(Input!F$4="GMH_Korea",N2541,IF(Input!F$4="GMH_EU",P2541,IF(Input!F$4="Skysuper",#REF!,IF(Input!F$4="SkyII",#REF!,IF(Input!F$4="XO-8000",#REF!, "FALSE")))))))</f>
        <v>00</v>
      </c>
      <c r="I2541" s="209">
        <f>IF(Input!F$4="GMH_OECC",K2541,IF(Input!F$4="GMH_XOEC",M2541,IF(Input!F$4="GMH_Korea",O2541,IF(Input!F$4="GMH_EU",Q2541,IF(Input!F$4="Skysuper",#REF!,IF(Input!F$4="SkyII",#REF!,IF(Input!F$4="XO-8000",#REF!, "FALSE")))))))</f>
        <v>0</v>
      </c>
      <c r="J2541" s="210" t="s">
        <v>10359</v>
      </c>
      <c r="K2541" s="268">
        <v>0</v>
      </c>
      <c r="L2541" s="270" t="s">
        <v>10359</v>
      </c>
      <c r="M2541" s="270">
        <v>0</v>
      </c>
      <c r="N2541" s="270" t="s">
        <v>10359</v>
      </c>
      <c r="O2541" s="270">
        <v>0</v>
      </c>
      <c r="P2541" s="270" t="s">
        <v>10359</v>
      </c>
      <c r="Q2541" s="270">
        <v>0</v>
      </c>
      <c r="R2541" s="74"/>
      <c r="S2541" s="75" t="str">
        <f t="shared" si="177"/>
        <v>0000</v>
      </c>
      <c r="T2541" s="75" t="str">
        <f t="shared" si="178"/>
        <v>00000000000000000000000000000000</v>
      </c>
      <c r="V2541" s="197"/>
      <c r="W2541" s="75">
        <f t="shared" si="179"/>
        <v>0</v>
      </c>
      <c r="AE2541" s="479"/>
    </row>
    <row r="2542" spans="1:31" s="75" customFormat="1" ht="13.5" x14ac:dyDescent="0.2">
      <c r="A2542" s="211">
        <v>2539</v>
      </c>
      <c r="B2542" s="212" t="s">
        <v>6600</v>
      </c>
      <c r="C2542" s="213" t="s">
        <v>6600</v>
      </c>
      <c r="D2542" s="213" t="s">
        <v>6600</v>
      </c>
      <c r="E2542" s="213" t="s">
        <v>6600</v>
      </c>
      <c r="F2542" s="213" t="s">
        <v>6600</v>
      </c>
      <c r="G2542" s="214" t="s">
        <v>6600</v>
      </c>
      <c r="H2542" s="208" t="str">
        <f>IF(Input!F$4="GMH_OECC",J2542,IF(Input!F$4="GMH_XOEC",L2542,IF(Input!F$4="GMH_Korea",N2542,IF(Input!F$4="GMH_EU",P2542,IF(Input!F$4="Skysuper",#REF!,IF(Input!F$4="SkyII",#REF!,IF(Input!F$4="XO-8000",#REF!, "FALSE")))))))</f>
        <v>00</v>
      </c>
      <c r="I2542" s="209">
        <f>IF(Input!F$4="GMH_OECC",K2542,IF(Input!F$4="GMH_XOEC",M2542,IF(Input!F$4="GMH_Korea",O2542,IF(Input!F$4="GMH_EU",Q2542,IF(Input!F$4="Skysuper",#REF!,IF(Input!F$4="SkyII",#REF!,IF(Input!F$4="XO-8000",#REF!, "FALSE")))))))</f>
        <v>0</v>
      </c>
      <c r="J2542" s="210" t="s">
        <v>10359</v>
      </c>
      <c r="K2542" s="268">
        <v>0</v>
      </c>
      <c r="L2542" s="270" t="s">
        <v>10359</v>
      </c>
      <c r="M2542" s="270">
        <v>0</v>
      </c>
      <c r="N2542" s="270" t="s">
        <v>10359</v>
      </c>
      <c r="O2542" s="270">
        <v>0</v>
      </c>
      <c r="P2542" s="270" t="s">
        <v>10359</v>
      </c>
      <c r="Q2542" s="270">
        <v>0</v>
      </c>
      <c r="R2542" s="74"/>
      <c r="S2542" s="75" t="str">
        <f t="shared" si="177"/>
        <v>0000</v>
      </c>
      <c r="T2542" s="75" t="str">
        <f t="shared" si="178"/>
        <v>00000000000000000000000000000000</v>
      </c>
      <c r="V2542" s="197"/>
      <c r="W2542" s="75">
        <f t="shared" si="179"/>
        <v>0</v>
      </c>
      <c r="AE2542" s="479"/>
    </row>
    <row r="2543" spans="1:31" s="75" customFormat="1" ht="13.5" x14ac:dyDescent="0.2">
      <c r="A2543" s="211">
        <v>2540</v>
      </c>
      <c r="B2543" s="212" t="s">
        <v>6600</v>
      </c>
      <c r="C2543" s="213" t="s">
        <v>6600</v>
      </c>
      <c r="D2543" s="213" t="s">
        <v>6600</v>
      </c>
      <c r="E2543" s="213" t="s">
        <v>6600</v>
      </c>
      <c r="F2543" s="213" t="s">
        <v>6600</v>
      </c>
      <c r="G2543" s="214" t="s">
        <v>6600</v>
      </c>
      <c r="H2543" s="208" t="str">
        <f>IF(Input!F$4="GMH_OECC",J2543,IF(Input!F$4="GMH_XOEC",L2543,IF(Input!F$4="GMH_Korea",N2543,IF(Input!F$4="GMH_EU",P2543,IF(Input!F$4="Skysuper",#REF!,IF(Input!F$4="SkyII",#REF!,IF(Input!F$4="XO-8000",#REF!, "FALSE")))))))</f>
        <v>00</v>
      </c>
      <c r="I2543" s="209">
        <f>IF(Input!F$4="GMH_OECC",K2543,IF(Input!F$4="GMH_XOEC",M2543,IF(Input!F$4="GMH_Korea",O2543,IF(Input!F$4="GMH_EU",Q2543,IF(Input!F$4="Skysuper",#REF!,IF(Input!F$4="SkyII",#REF!,IF(Input!F$4="XO-8000",#REF!, "FALSE")))))))</f>
        <v>0</v>
      </c>
      <c r="J2543" s="210" t="s">
        <v>10359</v>
      </c>
      <c r="K2543" s="268">
        <v>0</v>
      </c>
      <c r="L2543" s="270" t="s">
        <v>10359</v>
      </c>
      <c r="M2543" s="270">
        <v>0</v>
      </c>
      <c r="N2543" s="270" t="s">
        <v>10359</v>
      </c>
      <c r="O2543" s="270">
        <v>0</v>
      </c>
      <c r="P2543" s="270" t="s">
        <v>10359</v>
      </c>
      <c r="Q2543" s="270">
        <v>0</v>
      </c>
      <c r="R2543" s="74"/>
      <c r="S2543" s="75" t="str">
        <f t="shared" si="177"/>
        <v>0000</v>
      </c>
      <c r="T2543" s="75" t="str">
        <f t="shared" si="178"/>
        <v>00000000000000000000000000000000</v>
      </c>
      <c r="V2543" s="197"/>
      <c r="W2543" s="75">
        <f t="shared" si="179"/>
        <v>0</v>
      </c>
      <c r="AE2543" s="479"/>
    </row>
    <row r="2544" spans="1:31" s="75" customFormat="1" ht="13.5" x14ac:dyDescent="0.2">
      <c r="A2544" s="211">
        <v>2541</v>
      </c>
      <c r="B2544" s="212" t="s">
        <v>6600</v>
      </c>
      <c r="C2544" s="213" t="s">
        <v>6600</v>
      </c>
      <c r="D2544" s="213" t="s">
        <v>6600</v>
      </c>
      <c r="E2544" s="213" t="s">
        <v>6600</v>
      </c>
      <c r="F2544" s="213" t="s">
        <v>6600</v>
      </c>
      <c r="G2544" s="214" t="s">
        <v>6600</v>
      </c>
      <c r="H2544" s="208" t="str">
        <f>IF(Input!F$4="GMH_OECC",J2544,IF(Input!F$4="GMH_XOEC",L2544,IF(Input!F$4="GMH_Korea",N2544,IF(Input!F$4="GMH_EU",P2544,IF(Input!F$4="Skysuper",#REF!,IF(Input!F$4="SkyII",#REF!,IF(Input!F$4="XO-8000",#REF!, "FALSE")))))))</f>
        <v>00</v>
      </c>
      <c r="I2544" s="209">
        <f>IF(Input!F$4="GMH_OECC",K2544,IF(Input!F$4="GMH_XOEC",M2544,IF(Input!F$4="GMH_Korea",O2544,IF(Input!F$4="GMH_EU",Q2544,IF(Input!F$4="Skysuper",#REF!,IF(Input!F$4="SkyII",#REF!,IF(Input!F$4="XO-8000",#REF!, "FALSE")))))))</f>
        <v>0</v>
      </c>
      <c r="J2544" s="210" t="s">
        <v>10359</v>
      </c>
      <c r="K2544" s="268">
        <v>0</v>
      </c>
      <c r="L2544" s="270" t="s">
        <v>10359</v>
      </c>
      <c r="M2544" s="270">
        <v>0</v>
      </c>
      <c r="N2544" s="270" t="s">
        <v>10359</v>
      </c>
      <c r="O2544" s="270">
        <v>0</v>
      </c>
      <c r="P2544" s="270" t="s">
        <v>10359</v>
      </c>
      <c r="Q2544" s="270">
        <v>0</v>
      </c>
      <c r="R2544" s="74"/>
      <c r="S2544" s="75" t="str">
        <f t="shared" si="177"/>
        <v>0000</v>
      </c>
      <c r="T2544" s="75" t="str">
        <f t="shared" si="178"/>
        <v>00000000000000000000000000000000</v>
      </c>
      <c r="V2544" s="197"/>
      <c r="W2544" s="75">
        <f t="shared" si="179"/>
        <v>0</v>
      </c>
      <c r="AE2544" s="479"/>
    </row>
    <row r="2545" spans="1:31" s="75" customFormat="1" ht="13.5" x14ac:dyDescent="0.2">
      <c r="A2545" s="211">
        <v>2542</v>
      </c>
      <c r="B2545" s="212" t="s">
        <v>6600</v>
      </c>
      <c r="C2545" s="213" t="s">
        <v>6600</v>
      </c>
      <c r="D2545" s="213" t="s">
        <v>6600</v>
      </c>
      <c r="E2545" s="213" t="s">
        <v>6600</v>
      </c>
      <c r="F2545" s="213" t="s">
        <v>6600</v>
      </c>
      <c r="G2545" s="214" t="s">
        <v>6600</v>
      </c>
      <c r="H2545" s="208" t="str">
        <f>IF(Input!F$4="GMH_OECC",J2545,IF(Input!F$4="GMH_XOEC",L2545,IF(Input!F$4="GMH_Korea",N2545,IF(Input!F$4="GMH_EU",P2545,IF(Input!F$4="Skysuper",#REF!,IF(Input!F$4="SkyII",#REF!,IF(Input!F$4="XO-8000",#REF!, "FALSE")))))))</f>
        <v>00</v>
      </c>
      <c r="I2545" s="209">
        <f>IF(Input!F$4="GMH_OECC",K2545,IF(Input!F$4="GMH_XOEC",M2545,IF(Input!F$4="GMH_Korea",O2545,IF(Input!F$4="GMH_EU",Q2545,IF(Input!F$4="Skysuper",#REF!,IF(Input!F$4="SkyII",#REF!,IF(Input!F$4="XO-8000",#REF!, "FALSE")))))))</f>
        <v>0</v>
      </c>
      <c r="J2545" s="210" t="s">
        <v>10359</v>
      </c>
      <c r="K2545" s="268">
        <v>0</v>
      </c>
      <c r="L2545" s="270" t="s">
        <v>10359</v>
      </c>
      <c r="M2545" s="270">
        <v>0</v>
      </c>
      <c r="N2545" s="270" t="s">
        <v>10359</v>
      </c>
      <c r="O2545" s="270">
        <v>0</v>
      </c>
      <c r="P2545" s="270" t="s">
        <v>10359</v>
      </c>
      <c r="Q2545" s="270">
        <v>0</v>
      </c>
      <c r="R2545" s="74"/>
      <c r="S2545" s="75" t="str">
        <f t="shared" si="177"/>
        <v>0000</v>
      </c>
      <c r="T2545" s="75" t="str">
        <f t="shared" si="178"/>
        <v>00000000000000000000000000000000</v>
      </c>
      <c r="V2545" s="197"/>
      <c r="W2545" s="75">
        <f t="shared" si="179"/>
        <v>0</v>
      </c>
      <c r="AE2545" s="479"/>
    </row>
    <row r="2546" spans="1:31" s="75" customFormat="1" ht="13.5" x14ac:dyDescent="0.2">
      <c r="A2546" s="211">
        <v>2543</v>
      </c>
      <c r="B2546" s="212" t="s">
        <v>6600</v>
      </c>
      <c r="C2546" s="213" t="s">
        <v>6600</v>
      </c>
      <c r="D2546" s="213" t="s">
        <v>6600</v>
      </c>
      <c r="E2546" s="213" t="s">
        <v>6600</v>
      </c>
      <c r="F2546" s="213" t="s">
        <v>6600</v>
      </c>
      <c r="G2546" s="214" t="s">
        <v>6600</v>
      </c>
      <c r="H2546" s="208" t="str">
        <f>IF(Input!F$4="GMH_OECC",J2546,IF(Input!F$4="GMH_XOEC",L2546,IF(Input!F$4="GMH_Korea",N2546,IF(Input!F$4="GMH_EU",P2546,IF(Input!F$4="Skysuper",#REF!,IF(Input!F$4="SkyII",#REF!,IF(Input!F$4="XO-8000",#REF!, "FALSE")))))))</f>
        <v>00</v>
      </c>
      <c r="I2546" s="209">
        <f>IF(Input!F$4="GMH_OECC",K2546,IF(Input!F$4="GMH_XOEC",M2546,IF(Input!F$4="GMH_Korea",O2546,IF(Input!F$4="GMH_EU",Q2546,IF(Input!F$4="Skysuper",#REF!,IF(Input!F$4="SkyII",#REF!,IF(Input!F$4="XO-8000",#REF!, "FALSE")))))))</f>
        <v>0</v>
      </c>
      <c r="J2546" s="210" t="s">
        <v>10359</v>
      </c>
      <c r="K2546" s="268">
        <v>0</v>
      </c>
      <c r="L2546" s="270" t="s">
        <v>10359</v>
      </c>
      <c r="M2546" s="270">
        <v>0</v>
      </c>
      <c r="N2546" s="270" t="s">
        <v>10359</v>
      </c>
      <c r="O2546" s="270">
        <v>0</v>
      </c>
      <c r="P2546" s="270" t="s">
        <v>10359</v>
      </c>
      <c r="Q2546" s="270">
        <v>0</v>
      </c>
      <c r="R2546" s="74"/>
      <c r="S2546" s="75" t="str">
        <f t="shared" si="177"/>
        <v>0000</v>
      </c>
      <c r="T2546" s="75" t="str">
        <f t="shared" si="178"/>
        <v>00000000000000000000000000000000</v>
      </c>
      <c r="V2546" s="197"/>
      <c r="W2546" s="75">
        <f t="shared" si="179"/>
        <v>0</v>
      </c>
      <c r="AE2546" s="479"/>
    </row>
    <row r="2547" spans="1:31" s="75" customFormat="1" ht="13.5" x14ac:dyDescent="0.2">
      <c r="A2547" s="211">
        <v>2544</v>
      </c>
      <c r="B2547" s="212" t="s">
        <v>6600</v>
      </c>
      <c r="C2547" s="213" t="s">
        <v>6600</v>
      </c>
      <c r="D2547" s="213" t="s">
        <v>6600</v>
      </c>
      <c r="E2547" s="213" t="s">
        <v>6600</v>
      </c>
      <c r="F2547" s="213" t="s">
        <v>6600</v>
      </c>
      <c r="G2547" s="214" t="s">
        <v>6600</v>
      </c>
      <c r="H2547" s="208" t="str">
        <f>IF(Input!F$4="GMH_OECC",J2547,IF(Input!F$4="GMH_XOEC",L2547,IF(Input!F$4="GMH_Korea",N2547,IF(Input!F$4="GMH_EU",P2547,IF(Input!F$4="Skysuper",#REF!,IF(Input!F$4="SkyII",#REF!,IF(Input!F$4="XO-8000",#REF!, "FALSE")))))))</f>
        <v>00</v>
      </c>
      <c r="I2547" s="209">
        <f>IF(Input!F$4="GMH_OECC",K2547,IF(Input!F$4="GMH_XOEC",M2547,IF(Input!F$4="GMH_Korea",O2547,IF(Input!F$4="GMH_EU",Q2547,IF(Input!F$4="Skysuper",#REF!,IF(Input!F$4="SkyII",#REF!,IF(Input!F$4="XO-8000",#REF!, "FALSE")))))))</f>
        <v>0</v>
      </c>
      <c r="J2547" s="210" t="s">
        <v>10359</v>
      </c>
      <c r="K2547" s="268">
        <v>0</v>
      </c>
      <c r="L2547" s="270" t="s">
        <v>10359</v>
      </c>
      <c r="M2547" s="270">
        <v>0</v>
      </c>
      <c r="N2547" s="270" t="s">
        <v>10359</v>
      </c>
      <c r="O2547" s="270">
        <v>0</v>
      </c>
      <c r="P2547" s="270" t="s">
        <v>10359</v>
      </c>
      <c r="Q2547" s="270">
        <v>0</v>
      </c>
      <c r="R2547" s="74"/>
      <c r="S2547" s="75" t="str">
        <f t="shared" si="177"/>
        <v>0000</v>
      </c>
      <c r="T2547" s="75" t="str">
        <f t="shared" si="178"/>
        <v>00000000000000000000000000000000</v>
      </c>
      <c r="V2547" s="197"/>
      <c r="W2547" s="75">
        <f t="shared" si="179"/>
        <v>0</v>
      </c>
      <c r="AE2547" s="479"/>
    </row>
    <row r="2548" spans="1:31" s="75" customFormat="1" ht="13.5" x14ac:dyDescent="0.2">
      <c r="A2548" s="211">
        <v>2545</v>
      </c>
      <c r="B2548" s="212" t="s">
        <v>6600</v>
      </c>
      <c r="C2548" s="213" t="s">
        <v>6600</v>
      </c>
      <c r="D2548" s="213" t="s">
        <v>6600</v>
      </c>
      <c r="E2548" s="213" t="s">
        <v>6600</v>
      </c>
      <c r="F2548" s="213" t="s">
        <v>6600</v>
      </c>
      <c r="G2548" s="214" t="s">
        <v>6600</v>
      </c>
      <c r="H2548" s="208" t="str">
        <f>IF(Input!F$4="GMH_OECC",J2548,IF(Input!F$4="GMH_XOEC",L2548,IF(Input!F$4="GMH_Korea",N2548,IF(Input!F$4="GMH_EU",P2548,IF(Input!F$4="Skysuper",#REF!,IF(Input!F$4="SkyII",#REF!,IF(Input!F$4="XO-8000",#REF!, "FALSE")))))))</f>
        <v>00</v>
      </c>
      <c r="I2548" s="209">
        <f>IF(Input!F$4="GMH_OECC",K2548,IF(Input!F$4="GMH_XOEC",M2548,IF(Input!F$4="GMH_Korea",O2548,IF(Input!F$4="GMH_EU",Q2548,IF(Input!F$4="Skysuper",#REF!,IF(Input!F$4="SkyII",#REF!,IF(Input!F$4="XO-8000",#REF!, "FALSE")))))))</f>
        <v>0</v>
      </c>
      <c r="J2548" s="210" t="s">
        <v>10359</v>
      </c>
      <c r="K2548" s="268">
        <v>0</v>
      </c>
      <c r="L2548" s="270" t="s">
        <v>10359</v>
      </c>
      <c r="M2548" s="270">
        <v>0</v>
      </c>
      <c r="N2548" s="270" t="s">
        <v>10359</v>
      </c>
      <c r="O2548" s="270">
        <v>0</v>
      </c>
      <c r="P2548" s="270" t="s">
        <v>10359</v>
      </c>
      <c r="Q2548" s="270">
        <v>0</v>
      </c>
      <c r="R2548" s="74"/>
      <c r="S2548" s="75" t="str">
        <f t="shared" ref="S2548:S2611" si="180">"0"&amp;DEC2HEX(2^(I2548-1))&amp;IF(LEN(DEC2HEX(H2548))=2,DEC2HEX(H2548),"0"&amp;DEC2HEX(H2548))</f>
        <v>0000</v>
      </c>
      <c r="T2548" s="75" t="str">
        <f t="shared" si="178"/>
        <v>00000000000000000000000000000000</v>
      </c>
      <c r="V2548" s="197"/>
      <c r="W2548" s="75">
        <f t="shared" si="179"/>
        <v>0</v>
      </c>
      <c r="AE2548" s="479"/>
    </row>
    <row r="2549" spans="1:31" s="75" customFormat="1" ht="13.5" x14ac:dyDescent="0.2">
      <c r="A2549" s="211">
        <v>2546</v>
      </c>
      <c r="B2549" s="212" t="s">
        <v>6600</v>
      </c>
      <c r="C2549" s="213" t="s">
        <v>6600</v>
      </c>
      <c r="D2549" s="213" t="s">
        <v>6600</v>
      </c>
      <c r="E2549" s="213" t="s">
        <v>6600</v>
      </c>
      <c r="F2549" s="213" t="s">
        <v>6600</v>
      </c>
      <c r="G2549" s="214" t="s">
        <v>6600</v>
      </c>
      <c r="H2549" s="208" t="str">
        <f>IF(Input!F$4="GMH_OECC",J2549,IF(Input!F$4="GMH_XOEC",L2549,IF(Input!F$4="GMH_Korea",N2549,IF(Input!F$4="GMH_EU",P2549,IF(Input!F$4="Skysuper",#REF!,IF(Input!F$4="SkyII",#REF!,IF(Input!F$4="XO-8000",#REF!, "FALSE")))))))</f>
        <v>00</v>
      </c>
      <c r="I2549" s="209">
        <f>IF(Input!F$4="GMH_OECC",K2549,IF(Input!F$4="GMH_XOEC",M2549,IF(Input!F$4="GMH_Korea",O2549,IF(Input!F$4="GMH_EU",Q2549,IF(Input!F$4="Skysuper",#REF!,IF(Input!F$4="SkyII",#REF!,IF(Input!F$4="XO-8000",#REF!, "FALSE")))))))</f>
        <v>0</v>
      </c>
      <c r="J2549" s="210" t="s">
        <v>10359</v>
      </c>
      <c r="K2549" s="268">
        <v>0</v>
      </c>
      <c r="L2549" s="270" t="s">
        <v>10359</v>
      </c>
      <c r="M2549" s="270">
        <v>0</v>
      </c>
      <c r="N2549" s="270" t="s">
        <v>10359</v>
      </c>
      <c r="O2549" s="270">
        <v>0</v>
      </c>
      <c r="P2549" s="270" t="s">
        <v>10359</v>
      </c>
      <c r="Q2549" s="270">
        <v>0</v>
      </c>
      <c r="R2549" s="74"/>
      <c r="S2549" s="75" t="str">
        <f t="shared" si="180"/>
        <v>0000</v>
      </c>
      <c r="T2549" s="75" t="str">
        <f t="shared" si="178"/>
        <v>00000000000000000000000000000000</v>
      </c>
      <c r="V2549" s="197"/>
      <c r="W2549" s="75">
        <f t="shared" si="179"/>
        <v>0</v>
      </c>
      <c r="AE2549" s="479"/>
    </row>
    <row r="2550" spans="1:31" s="75" customFormat="1" ht="13.5" x14ac:dyDescent="0.2">
      <c r="A2550" s="211">
        <v>2547</v>
      </c>
      <c r="B2550" s="212" t="s">
        <v>6600</v>
      </c>
      <c r="C2550" s="213" t="s">
        <v>6600</v>
      </c>
      <c r="D2550" s="213" t="s">
        <v>6600</v>
      </c>
      <c r="E2550" s="213" t="s">
        <v>6600</v>
      </c>
      <c r="F2550" s="213" t="s">
        <v>6600</v>
      </c>
      <c r="G2550" s="214" t="s">
        <v>6600</v>
      </c>
      <c r="H2550" s="208" t="str">
        <f>IF(Input!F$4="GMH_OECC",J2550,IF(Input!F$4="GMH_XOEC",L2550,IF(Input!F$4="GMH_Korea",N2550,IF(Input!F$4="GMH_EU",P2550,IF(Input!F$4="Skysuper",#REF!,IF(Input!F$4="SkyII",#REF!,IF(Input!F$4="XO-8000",#REF!, "FALSE")))))))</f>
        <v>00</v>
      </c>
      <c r="I2550" s="209">
        <f>IF(Input!F$4="GMH_OECC",K2550,IF(Input!F$4="GMH_XOEC",M2550,IF(Input!F$4="GMH_Korea",O2550,IF(Input!F$4="GMH_EU",Q2550,IF(Input!F$4="Skysuper",#REF!,IF(Input!F$4="SkyII",#REF!,IF(Input!F$4="XO-8000",#REF!, "FALSE")))))))</f>
        <v>0</v>
      </c>
      <c r="J2550" s="210" t="s">
        <v>10359</v>
      </c>
      <c r="K2550" s="268">
        <v>0</v>
      </c>
      <c r="L2550" s="270" t="s">
        <v>10359</v>
      </c>
      <c r="M2550" s="270">
        <v>0</v>
      </c>
      <c r="N2550" s="270" t="s">
        <v>10359</v>
      </c>
      <c r="O2550" s="270">
        <v>0</v>
      </c>
      <c r="P2550" s="270" t="s">
        <v>10359</v>
      </c>
      <c r="Q2550" s="270">
        <v>0</v>
      </c>
      <c r="R2550" s="74"/>
      <c r="S2550" s="75" t="str">
        <f t="shared" si="180"/>
        <v>0000</v>
      </c>
      <c r="T2550" s="75" t="str">
        <f t="shared" si="178"/>
        <v>00000000000000000000000000000000</v>
      </c>
      <c r="V2550" s="197"/>
      <c r="W2550" s="75">
        <f t="shared" si="179"/>
        <v>0</v>
      </c>
      <c r="AE2550" s="479"/>
    </row>
    <row r="2551" spans="1:31" s="75" customFormat="1" ht="13.5" x14ac:dyDescent="0.2">
      <c r="A2551" s="211">
        <v>2548</v>
      </c>
      <c r="B2551" s="212" t="s">
        <v>6600</v>
      </c>
      <c r="C2551" s="213" t="s">
        <v>6600</v>
      </c>
      <c r="D2551" s="213" t="s">
        <v>6600</v>
      </c>
      <c r="E2551" s="213" t="s">
        <v>6600</v>
      </c>
      <c r="F2551" s="213" t="s">
        <v>6600</v>
      </c>
      <c r="G2551" s="214" t="s">
        <v>6600</v>
      </c>
      <c r="H2551" s="208" t="str">
        <f>IF(Input!F$4="GMH_OECC",J2551,IF(Input!F$4="GMH_XOEC",L2551,IF(Input!F$4="GMH_Korea",N2551,IF(Input!F$4="GMH_EU",P2551,IF(Input!F$4="Skysuper",#REF!,IF(Input!F$4="SkyII",#REF!,IF(Input!F$4="XO-8000",#REF!, "FALSE")))))))</f>
        <v>00</v>
      </c>
      <c r="I2551" s="209">
        <f>IF(Input!F$4="GMH_OECC",K2551,IF(Input!F$4="GMH_XOEC",M2551,IF(Input!F$4="GMH_Korea",O2551,IF(Input!F$4="GMH_EU",Q2551,IF(Input!F$4="Skysuper",#REF!,IF(Input!F$4="SkyII",#REF!,IF(Input!F$4="XO-8000",#REF!, "FALSE")))))))</f>
        <v>0</v>
      </c>
      <c r="J2551" s="210" t="s">
        <v>10359</v>
      </c>
      <c r="K2551" s="268">
        <v>0</v>
      </c>
      <c r="L2551" s="270" t="s">
        <v>10359</v>
      </c>
      <c r="M2551" s="270">
        <v>0</v>
      </c>
      <c r="N2551" s="270" t="s">
        <v>10359</v>
      </c>
      <c r="O2551" s="270">
        <v>0</v>
      </c>
      <c r="P2551" s="270" t="s">
        <v>10359</v>
      </c>
      <c r="Q2551" s="270">
        <v>0</v>
      </c>
      <c r="R2551" s="74"/>
      <c r="S2551" s="75" t="str">
        <f t="shared" si="180"/>
        <v>0000</v>
      </c>
      <c r="T2551" s="75" t="str">
        <f t="shared" si="178"/>
        <v>00000000000000000000000000000000</v>
      </c>
      <c r="V2551" s="197"/>
      <c r="W2551" s="75">
        <f t="shared" si="179"/>
        <v>0</v>
      </c>
      <c r="AE2551" s="479"/>
    </row>
    <row r="2552" spans="1:31" s="75" customFormat="1" ht="13.5" x14ac:dyDescent="0.2">
      <c r="A2552" s="211">
        <v>2549</v>
      </c>
      <c r="B2552" s="212" t="s">
        <v>6600</v>
      </c>
      <c r="C2552" s="213" t="s">
        <v>6600</v>
      </c>
      <c r="D2552" s="213" t="s">
        <v>6600</v>
      </c>
      <c r="E2552" s="213" t="s">
        <v>6600</v>
      </c>
      <c r="F2552" s="213" t="s">
        <v>6600</v>
      </c>
      <c r="G2552" s="214" t="s">
        <v>6600</v>
      </c>
      <c r="H2552" s="208" t="str">
        <f>IF(Input!F$4="GMH_OECC",J2552,IF(Input!F$4="GMH_XOEC",L2552,IF(Input!F$4="GMH_Korea",N2552,IF(Input!F$4="GMH_EU",P2552,IF(Input!F$4="Skysuper",#REF!,IF(Input!F$4="SkyII",#REF!,IF(Input!F$4="XO-8000",#REF!, "FALSE")))))))</f>
        <v>00</v>
      </c>
      <c r="I2552" s="209">
        <f>IF(Input!F$4="GMH_OECC",K2552,IF(Input!F$4="GMH_XOEC",M2552,IF(Input!F$4="GMH_Korea",O2552,IF(Input!F$4="GMH_EU",Q2552,IF(Input!F$4="Skysuper",#REF!,IF(Input!F$4="SkyII",#REF!,IF(Input!F$4="XO-8000",#REF!, "FALSE")))))))</f>
        <v>0</v>
      </c>
      <c r="J2552" s="210" t="s">
        <v>10359</v>
      </c>
      <c r="K2552" s="268">
        <v>0</v>
      </c>
      <c r="L2552" s="270" t="s">
        <v>10359</v>
      </c>
      <c r="M2552" s="270">
        <v>0</v>
      </c>
      <c r="N2552" s="270" t="s">
        <v>10359</v>
      </c>
      <c r="O2552" s="270">
        <v>0</v>
      </c>
      <c r="P2552" s="270" t="s">
        <v>10359</v>
      </c>
      <c r="Q2552" s="270">
        <v>0</v>
      </c>
      <c r="R2552" s="74"/>
      <c r="S2552" s="75" t="str">
        <f t="shared" si="180"/>
        <v>0000</v>
      </c>
      <c r="T2552" s="75" t="str">
        <f t="shared" si="178"/>
        <v>00000000000000000000000000000000</v>
      </c>
      <c r="V2552" s="197"/>
      <c r="W2552" s="75">
        <f t="shared" si="179"/>
        <v>0</v>
      </c>
      <c r="AE2552" s="479"/>
    </row>
    <row r="2553" spans="1:31" s="75" customFormat="1" ht="13.5" x14ac:dyDescent="0.2">
      <c r="A2553" s="211">
        <v>2550</v>
      </c>
      <c r="B2553" s="212" t="s">
        <v>6600</v>
      </c>
      <c r="C2553" s="213" t="s">
        <v>6600</v>
      </c>
      <c r="D2553" s="213" t="s">
        <v>6600</v>
      </c>
      <c r="E2553" s="213" t="s">
        <v>6600</v>
      </c>
      <c r="F2553" s="213" t="s">
        <v>6600</v>
      </c>
      <c r="G2553" s="214" t="s">
        <v>6600</v>
      </c>
      <c r="H2553" s="208" t="str">
        <f>IF(Input!F$4="GMH_OECC",J2553,IF(Input!F$4="GMH_XOEC",L2553,IF(Input!F$4="GMH_Korea",N2553,IF(Input!F$4="GMH_EU",P2553,IF(Input!F$4="Skysuper",#REF!,IF(Input!F$4="SkyII",#REF!,IF(Input!F$4="XO-8000",#REF!, "FALSE")))))))</f>
        <v>00</v>
      </c>
      <c r="I2553" s="209">
        <f>IF(Input!F$4="GMH_OECC",K2553,IF(Input!F$4="GMH_XOEC",M2553,IF(Input!F$4="GMH_Korea",O2553,IF(Input!F$4="GMH_EU",Q2553,IF(Input!F$4="Skysuper",#REF!,IF(Input!F$4="SkyII",#REF!,IF(Input!F$4="XO-8000",#REF!, "FALSE")))))))</f>
        <v>0</v>
      </c>
      <c r="J2553" s="210" t="s">
        <v>10359</v>
      </c>
      <c r="K2553" s="268">
        <v>0</v>
      </c>
      <c r="L2553" s="270" t="s">
        <v>10359</v>
      </c>
      <c r="M2553" s="270">
        <v>0</v>
      </c>
      <c r="N2553" s="270" t="s">
        <v>10359</v>
      </c>
      <c r="O2553" s="270">
        <v>0</v>
      </c>
      <c r="P2553" s="270" t="s">
        <v>10359</v>
      </c>
      <c r="Q2553" s="270">
        <v>0</v>
      </c>
      <c r="R2553" s="74"/>
      <c r="S2553" s="75" t="str">
        <f t="shared" si="180"/>
        <v>0000</v>
      </c>
      <c r="T2553" s="75" t="str">
        <f t="shared" si="178"/>
        <v>00000000000000000000000000000000</v>
      </c>
      <c r="V2553" s="197"/>
      <c r="W2553" s="75">
        <f t="shared" si="179"/>
        <v>0</v>
      </c>
      <c r="AE2553" s="479"/>
    </row>
    <row r="2554" spans="1:31" s="75" customFormat="1" ht="13.5" x14ac:dyDescent="0.2">
      <c r="A2554" s="211">
        <v>2551</v>
      </c>
      <c r="B2554" s="212" t="s">
        <v>6600</v>
      </c>
      <c r="C2554" s="213" t="s">
        <v>6600</v>
      </c>
      <c r="D2554" s="213" t="s">
        <v>6600</v>
      </c>
      <c r="E2554" s="213" t="s">
        <v>6600</v>
      </c>
      <c r="F2554" s="213" t="s">
        <v>6600</v>
      </c>
      <c r="G2554" s="214" t="s">
        <v>6600</v>
      </c>
      <c r="H2554" s="208" t="str">
        <f>IF(Input!F$4="GMH_OECC",J2554,IF(Input!F$4="GMH_XOEC",L2554,IF(Input!F$4="GMH_Korea",N2554,IF(Input!F$4="GMH_EU",P2554,IF(Input!F$4="Skysuper",#REF!,IF(Input!F$4="SkyII",#REF!,IF(Input!F$4="XO-8000",#REF!, "FALSE")))))))</f>
        <v>00</v>
      </c>
      <c r="I2554" s="209">
        <f>IF(Input!F$4="GMH_OECC",K2554,IF(Input!F$4="GMH_XOEC",M2554,IF(Input!F$4="GMH_Korea",O2554,IF(Input!F$4="GMH_EU",Q2554,IF(Input!F$4="Skysuper",#REF!,IF(Input!F$4="SkyII",#REF!,IF(Input!F$4="XO-8000",#REF!, "FALSE")))))))</f>
        <v>0</v>
      </c>
      <c r="J2554" s="210" t="s">
        <v>10359</v>
      </c>
      <c r="K2554" s="268">
        <v>0</v>
      </c>
      <c r="L2554" s="270" t="s">
        <v>10359</v>
      </c>
      <c r="M2554" s="270">
        <v>0</v>
      </c>
      <c r="N2554" s="270" t="s">
        <v>10359</v>
      </c>
      <c r="O2554" s="270">
        <v>0</v>
      </c>
      <c r="P2554" s="270" t="s">
        <v>10359</v>
      </c>
      <c r="Q2554" s="270">
        <v>0</v>
      </c>
      <c r="R2554" s="74"/>
      <c r="S2554" s="75" t="str">
        <f t="shared" si="180"/>
        <v>0000</v>
      </c>
      <c r="T2554" s="75" t="str">
        <f t="shared" si="178"/>
        <v>00000000000000000000000000000000</v>
      </c>
      <c r="V2554" s="197"/>
      <c r="W2554" s="75">
        <f t="shared" si="179"/>
        <v>0</v>
      </c>
      <c r="AE2554" s="479"/>
    </row>
    <row r="2555" spans="1:31" s="75" customFormat="1" ht="13.5" x14ac:dyDescent="0.2">
      <c r="A2555" s="211">
        <v>2552</v>
      </c>
      <c r="B2555" s="212" t="s">
        <v>6600</v>
      </c>
      <c r="C2555" s="213" t="s">
        <v>6600</v>
      </c>
      <c r="D2555" s="213" t="s">
        <v>6600</v>
      </c>
      <c r="E2555" s="213" t="s">
        <v>6600</v>
      </c>
      <c r="F2555" s="213" t="s">
        <v>6600</v>
      </c>
      <c r="G2555" s="214" t="s">
        <v>6600</v>
      </c>
      <c r="H2555" s="208" t="str">
        <f>IF(Input!F$4="GMH_OECC",J2555,IF(Input!F$4="GMH_XOEC",L2555,IF(Input!F$4="GMH_Korea",N2555,IF(Input!F$4="GMH_EU",P2555,IF(Input!F$4="Skysuper",#REF!,IF(Input!F$4="SkyII",#REF!,IF(Input!F$4="XO-8000",#REF!, "FALSE")))))))</f>
        <v>00</v>
      </c>
      <c r="I2555" s="209">
        <f>IF(Input!F$4="GMH_OECC",K2555,IF(Input!F$4="GMH_XOEC",M2555,IF(Input!F$4="GMH_Korea",O2555,IF(Input!F$4="GMH_EU",Q2555,IF(Input!F$4="Skysuper",#REF!,IF(Input!F$4="SkyII",#REF!,IF(Input!F$4="XO-8000",#REF!, "FALSE")))))))</f>
        <v>0</v>
      </c>
      <c r="J2555" s="210" t="s">
        <v>10359</v>
      </c>
      <c r="K2555" s="268">
        <v>0</v>
      </c>
      <c r="L2555" s="270" t="s">
        <v>10359</v>
      </c>
      <c r="M2555" s="270">
        <v>0</v>
      </c>
      <c r="N2555" s="270" t="s">
        <v>10359</v>
      </c>
      <c r="O2555" s="270">
        <v>0</v>
      </c>
      <c r="P2555" s="270" t="s">
        <v>10359</v>
      </c>
      <c r="Q2555" s="270">
        <v>0</v>
      </c>
      <c r="R2555" s="74"/>
      <c r="S2555" s="75" t="str">
        <f t="shared" si="180"/>
        <v>0000</v>
      </c>
      <c r="T2555" s="75" t="str">
        <f t="shared" si="178"/>
        <v>00000000000000000000000000000000</v>
      </c>
      <c r="V2555" s="197"/>
      <c r="W2555" s="75">
        <f t="shared" si="179"/>
        <v>0</v>
      </c>
      <c r="AE2555" s="479"/>
    </row>
    <row r="2556" spans="1:31" s="75" customFormat="1" ht="13.5" x14ac:dyDescent="0.2">
      <c r="A2556" s="211">
        <v>2553</v>
      </c>
      <c r="B2556" s="212" t="s">
        <v>6600</v>
      </c>
      <c r="C2556" s="213" t="s">
        <v>6600</v>
      </c>
      <c r="D2556" s="213" t="s">
        <v>6600</v>
      </c>
      <c r="E2556" s="213" t="s">
        <v>6600</v>
      </c>
      <c r="F2556" s="213" t="s">
        <v>6600</v>
      </c>
      <c r="G2556" s="214" t="s">
        <v>6600</v>
      </c>
      <c r="H2556" s="208" t="str">
        <f>IF(Input!F$4="GMH_OECC",J2556,IF(Input!F$4="GMH_XOEC",L2556,IF(Input!F$4="GMH_Korea",N2556,IF(Input!F$4="GMH_EU",P2556,IF(Input!F$4="Skysuper",#REF!,IF(Input!F$4="SkyII",#REF!,IF(Input!F$4="XO-8000",#REF!, "FALSE")))))))</f>
        <v>00</v>
      </c>
      <c r="I2556" s="209">
        <f>IF(Input!F$4="GMH_OECC",K2556,IF(Input!F$4="GMH_XOEC",M2556,IF(Input!F$4="GMH_Korea",O2556,IF(Input!F$4="GMH_EU",Q2556,IF(Input!F$4="Skysuper",#REF!,IF(Input!F$4="SkyII",#REF!,IF(Input!F$4="XO-8000",#REF!, "FALSE")))))))</f>
        <v>0</v>
      </c>
      <c r="J2556" s="210" t="s">
        <v>10359</v>
      </c>
      <c r="K2556" s="268">
        <v>0</v>
      </c>
      <c r="L2556" s="270" t="s">
        <v>10359</v>
      </c>
      <c r="M2556" s="270">
        <v>0</v>
      </c>
      <c r="N2556" s="270" t="s">
        <v>10359</v>
      </c>
      <c r="O2556" s="270">
        <v>0</v>
      </c>
      <c r="P2556" s="270" t="s">
        <v>10359</v>
      </c>
      <c r="Q2556" s="270">
        <v>0</v>
      </c>
      <c r="R2556" s="74"/>
      <c r="S2556" s="75" t="str">
        <f t="shared" si="180"/>
        <v>0000</v>
      </c>
      <c r="T2556" s="75" t="str">
        <f t="shared" si="178"/>
        <v>00000000000000000000000000000000</v>
      </c>
      <c r="V2556" s="197"/>
      <c r="W2556" s="75">
        <f t="shared" si="179"/>
        <v>0</v>
      </c>
      <c r="AE2556" s="479"/>
    </row>
    <row r="2557" spans="1:31" s="75" customFormat="1" ht="13.5" x14ac:dyDescent="0.2">
      <c r="A2557" s="211">
        <v>2554</v>
      </c>
      <c r="B2557" s="212" t="s">
        <v>6600</v>
      </c>
      <c r="C2557" s="213" t="s">
        <v>6600</v>
      </c>
      <c r="D2557" s="213" t="s">
        <v>6600</v>
      </c>
      <c r="E2557" s="213" t="s">
        <v>6600</v>
      </c>
      <c r="F2557" s="213" t="s">
        <v>6600</v>
      </c>
      <c r="G2557" s="214" t="s">
        <v>6600</v>
      </c>
      <c r="H2557" s="208" t="str">
        <f>IF(Input!F$4="GMH_OECC",J2557,IF(Input!F$4="GMH_XOEC",L2557,IF(Input!F$4="GMH_Korea",N2557,IF(Input!F$4="GMH_EU",P2557,IF(Input!F$4="Skysuper",#REF!,IF(Input!F$4="SkyII",#REF!,IF(Input!F$4="XO-8000",#REF!, "FALSE")))))))</f>
        <v>00</v>
      </c>
      <c r="I2557" s="209">
        <f>IF(Input!F$4="GMH_OECC",K2557,IF(Input!F$4="GMH_XOEC",M2557,IF(Input!F$4="GMH_Korea",O2557,IF(Input!F$4="GMH_EU",Q2557,IF(Input!F$4="Skysuper",#REF!,IF(Input!F$4="SkyII",#REF!,IF(Input!F$4="XO-8000",#REF!, "FALSE")))))))</f>
        <v>0</v>
      </c>
      <c r="J2557" s="210" t="s">
        <v>10359</v>
      </c>
      <c r="K2557" s="268">
        <v>0</v>
      </c>
      <c r="L2557" s="270" t="s">
        <v>10359</v>
      </c>
      <c r="M2557" s="270">
        <v>0</v>
      </c>
      <c r="N2557" s="270" t="s">
        <v>10359</v>
      </c>
      <c r="O2557" s="270">
        <v>0</v>
      </c>
      <c r="P2557" s="270" t="s">
        <v>10359</v>
      </c>
      <c r="Q2557" s="270">
        <v>0</v>
      </c>
      <c r="R2557" s="74"/>
      <c r="S2557" s="75" t="str">
        <f t="shared" si="180"/>
        <v>0000</v>
      </c>
      <c r="T2557" s="75" t="str">
        <f t="shared" si="178"/>
        <v>00000000000000000000000000000000</v>
      </c>
      <c r="V2557" s="197"/>
      <c r="W2557" s="75">
        <f t="shared" si="179"/>
        <v>0</v>
      </c>
      <c r="AE2557" s="479"/>
    </row>
    <row r="2558" spans="1:31" s="75" customFormat="1" ht="13.5" x14ac:dyDescent="0.2">
      <c r="A2558" s="211">
        <v>2555</v>
      </c>
      <c r="B2558" s="212" t="s">
        <v>6600</v>
      </c>
      <c r="C2558" s="213" t="s">
        <v>6600</v>
      </c>
      <c r="D2558" s="213" t="s">
        <v>6600</v>
      </c>
      <c r="E2558" s="213" t="s">
        <v>6600</v>
      </c>
      <c r="F2558" s="213" t="s">
        <v>6600</v>
      </c>
      <c r="G2558" s="214" t="s">
        <v>6600</v>
      </c>
      <c r="H2558" s="208" t="str">
        <f>IF(Input!F$4="GMH_OECC",J2558,IF(Input!F$4="GMH_XOEC",L2558,IF(Input!F$4="GMH_Korea",N2558,IF(Input!F$4="GMH_EU",P2558,IF(Input!F$4="Skysuper",#REF!,IF(Input!F$4="SkyII",#REF!,IF(Input!F$4="XO-8000",#REF!, "FALSE")))))))</f>
        <v>00</v>
      </c>
      <c r="I2558" s="209">
        <f>IF(Input!F$4="GMH_OECC",K2558,IF(Input!F$4="GMH_XOEC",M2558,IF(Input!F$4="GMH_Korea",O2558,IF(Input!F$4="GMH_EU",Q2558,IF(Input!F$4="Skysuper",#REF!,IF(Input!F$4="SkyII",#REF!,IF(Input!F$4="XO-8000",#REF!, "FALSE")))))))</f>
        <v>0</v>
      </c>
      <c r="J2558" s="210" t="s">
        <v>10359</v>
      </c>
      <c r="K2558" s="268">
        <v>0</v>
      </c>
      <c r="L2558" s="270" t="s">
        <v>10359</v>
      </c>
      <c r="M2558" s="270">
        <v>0</v>
      </c>
      <c r="N2558" s="270" t="s">
        <v>10359</v>
      </c>
      <c r="O2558" s="270">
        <v>0</v>
      </c>
      <c r="P2558" s="270" t="s">
        <v>10359</v>
      </c>
      <c r="Q2558" s="270">
        <v>0</v>
      </c>
      <c r="R2558" s="74"/>
      <c r="S2558" s="75" t="str">
        <f t="shared" si="180"/>
        <v>0000</v>
      </c>
      <c r="T2558" s="75" t="str">
        <f t="shared" si="178"/>
        <v>00000000000000000000000000000000</v>
      </c>
      <c r="V2558" s="197"/>
      <c r="W2558" s="75">
        <f t="shared" si="179"/>
        <v>0</v>
      </c>
      <c r="AE2558" s="479"/>
    </row>
    <row r="2559" spans="1:31" s="75" customFormat="1" ht="13.5" x14ac:dyDescent="0.2">
      <c r="A2559" s="211">
        <v>2556</v>
      </c>
      <c r="B2559" s="212" t="s">
        <v>6600</v>
      </c>
      <c r="C2559" s="213" t="s">
        <v>6600</v>
      </c>
      <c r="D2559" s="213" t="s">
        <v>6600</v>
      </c>
      <c r="E2559" s="213" t="s">
        <v>6600</v>
      </c>
      <c r="F2559" s="213" t="s">
        <v>6600</v>
      </c>
      <c r="G2559" s="214" t="s">
        <v>6600</v>
      </c>
      <c r="H2559" s="208" t="str">
        <f>IF(Input!F$4="GMH_OECC",J2559,IF(Input!F$4="GMH_XOEC",L2559,IF(Input!F$4="GMH_Korea",N2559,IF(Input!F$4="GMH_EU",P2559,IF(Input!F$4="Skysuper",#REF!,IF(Input!F$4="SkyII",#REF!,IF(Input!F$4="XO-8000",#REF!, "FALSE")))))))</f>
        <v>00</v>
      </c>
      <c r="I2559" s="209">
        <f>IF(Input!F$4="GMH_OECC",K2559,IF(Input!F$4="GMH_XOEC",M2559,IF(Input!F$4="GMH_Korea",O2559,IF(Input!F$4="GMH_EU",Q2559,IF(Input!F$4="Skysuper",#REF!,IF(Input!F$4="SkyII",#REF!,IF(Input!F$4="XO-8000",#REF!, "FALSE")))))))</f>
        <v>0</v>
      </c>
      <c r="J2559" s="210" t="s">
        <v>10359</v>
      </c>
      <c r="K2559" s="268">
        <v>0</v>
      </c>
      <c r="L2559" s="270" t="s">
        <v>10359</v>
      </c>
      <c r="M2559" s="270">
        <v>0</v>
      </c>
      <c r="N2559" s="270" t="s">
        <v>10359</v>
      </c>
      <c r="O2559" s="270">
        <v>0</v>
      </c>
      <c r="P2559" s="270" t="s">
        <v>10359</v>
      </c>
      <c r="Q2559" s="270">
        <v>0</v>
      </c>
      <c r="R2559" s="74"/>
      <c r="S2559" s="75" t="str">
        <f t="shared" si="180"/>
        <v>0000</v>
      </c>
      <c r="T2559" s="75" t="str">
        <f t="shared" si="178"/>
        <v>00000000000000000000000000000000</v>
      </c>
      <c r="V2559" s="197"/>
      <c r="W2559" s="75">
        <f t="shared" si="179"/>
        <v>0</v>
      </c>
      <c r="AE2559" s="479"/>
    </row>
    <row r="2560" spans="1:31" s="75" customFormat="1" ht="13.5" x14ac:dyDescent="0.2">
      <c r="A2560" s="211">
        <v>2557</v>
      </c>
      <c r="B2560" s="212" t="s">
        <v>6600</v>
      </c>
      <c r="C2560" s="213" t="s">
        <v>6600</v>
      </c>
      <c r="D2560" s="213" t="s">
        <v>6600</v>
      </c>
      <c r="E2560" s="213" t="s">
        <v>6600</v>
      </c>
      <c r="F2560" s="213" t="s">
        <v>6600</v>
      </c>
      <c r="G2560" s="214" t="s">
        <v>6600</v>
      </c>
      <c r="H2560" s="208" t="str">
        <f>IF(Input!F$4="GMH_OECC",J2560,IF(Input!F$4="GMH_XOEC",L2560,IF(Input!F$4="GMH_Korea",N2560,IF(Input!F$4="GMH_EU",P2560,IF(Input!F$4="Skysuper",#REF!,IF(Input!F$4="SkyII",#REF!,IF(Input!F$4="XO-8000",#REF!, "FALSE")))))))</f>
        <v>00</v>
      </c>
      <c r="I2560" s="209">
        <f>IF(Input!F$4="GMH_OECC",K2560,IF(Input!F$4="GMH_XOEC",M2560,IF(Input!F$4="GMH_Korea",O2560,IF(Input!F$4="GMH_EU",Q2560,IF(Input!F$4="Skysuper",#REF!,IF(Input!F$4="SkyII",#REF!,IF(Input!F$4="XO-8000",#REF!, "FALSE")))))))</f>
        <v>0</v>
      </c>
      <c r="J2560" s="210" t="s">
        <v>10359</v>
      </c>
      <c r="K2560" s="268">
        <v>0</v>
      </c>
      <c r="L2560" s="270" t="s">
        <v>10359</v>
      </c>
      <c r="M2560" s="270">
        <v>0</v>
      </c>
      <c r="N2560" s="270" t="s">
        <v>10359</v>
      </c>
      <c r="O2560" s="270">
        <v>0</v>
      </c>
      <c r="P2560" s="270" t="s">
        <v>10359</v>
      </c>
      <c r="Q2560" s="270">
        <v>0</v>
      </c>
      <c r="R2560" s="74"/>
      <c r="S2560" s="75" t="str">
        <f t="shared" si="180"/>
        <v>0000</v>
      </c>
      <c r="T2560" s="75" t="str">
        <f t="shared" si="178"/>
        <v>00000000000000000000000000000000</v>
      </c>
      <c r="V2560" s="197"/>
      <c r="W2560" s="75">
        <f t="shared" si="179"/>
        <v>0</v>
      </c>
      <c r="AE2560" s="479"/>
    </row>
    <row r="2561" spans="1:31" s="75" customFormat="1" ht="13.5" x14ac:dyDescent="0.2">
      <c r="A2561" s="211">
        <v>2558</v>
      </c>
      <c r="B2561" s="212" t="s">
        <v>6600</v>
      </c>
      <c r="C2561" s="213" t="s">
        <v>6600</v>
      </c>
      <c r="D2561" s="213" t="s">
        <v>6600</v>
      </c>
      <c r="E2561" s="213" t="s">
        <v>6600</v>
      </c>
      <c r="F2561" s="213" t="s">
        <v>6600</v>
      </c>
      <c r="G2561" s="214" t="s">
        <v>6600</v>
      </c>
      <c r="H2561" s="208" t="str">
        <f>IF(Input!F$4="GMH_OECC",J2561,IF(Input!F$4="GMH_XOEC",L2561,IF(Input!F$4="GMH_Korea",N2561,IF(Input!F$4="GMH_EU",P2561,IF(Input!F$4="Skysuper",#REF!,IF(Input!F$4="SkyII",#REF!,IF(Input!F$4="XO-8000",#REF!, "FALSE")))))))</f>
        <v>00</v>
      </c>
      <c r="I2561" s="209">
        <f>IF(Input!F$4="GMH_OECC",K2561,IF(Input!F$4="GMH_XOEC",M2561,IF(Input!F$4="GMH_Korea",O2561,IF(Input!F$4="GMH_EU",Q2561,IF(Input!F$4="Skysuper",#REF!,IF(Input!F$4="SkyII",#REF!,IF(Input!F$4="XO-8000",#REF!, "FALSE")))))))</f>
        <v>0</v>
      </c>
      <c r="J2561" s="210" t="s">
        <v>10359</v>
      </c>
      <c r="K2561" s="268">
        <v>0</v>
      </c>
      <c r="L2561" s="270" t="s">
        <v>10359</v>
      </c>
      <c r="M2561" s="270">
        <v>0</v>
      </c>
      <c r="N2561" s="270" t="s">
        <v>10359</v>
      </c>
      <c r="O2561" s="270">
        <v>0</v>
      </c>
      <c r="P2561" s="270" t="s">
        <v>10359</v>
      </c>
      <c r="Q2561" s="270">
        <v>0</v>
      </c>
      <c r="R2561" s="74"/>
      <c r="S2561" s="75" t="str">
        <f t="shared" si="180"/>
        <v>0000</v>
      </c>
      <c r="T2561" s="75" t="str">
        <f t="shared" si="178"/>
        <v>00000000000000000000000000000000</v>
      </c>
      <c r="V2561" s="197"/>
      <c r="W2561" s="75">
        <f t="shared" si="179"/>
        <v>0</v>
      </c>
      <c r="AE2561" s="479"/>
    </row>
    <row r="2562" spans="1:31" s="75" customFormat="1" ht="13.5" x14ac:dyDescent="0.2">
      <c r="A2562" s="211">
        <v>2559</v>
      </c>
      <c r="B2562" s="212" t="s">
        <v>6600</v>
      </c>
      <c r="C2562" s="213" t="s">
        <v>6600</v>
      </c>
      <c r="D2562" s="213" t="s">
        <v>6600</v>
      </c>
      <c r="E2562" s="213" t="s">
        <v>6600</v>
      </c>
      <c r="F2562" s="213" t="s">
        <v>6600</v>
      </c>
      <c r="G2562" s="214" t="s">
        <v>6600</v>
      </c>
      <c r="H2562" s="208" t="str">
        <f>IF(Input!F$4="GMH_OECC",J2562,IF(Input!F$4="GMH_XOEC",L2562,IF(Input!F$4="GMH_Korea",N2562,IF(Input!F$4="GMH_EU",P2562,IF(Input!F$4="Skysuper",#REF!,IF(Input!F$4="SkyII",#REF!,IF(Input!F$4="XO-8000",#REF!, "FALSE")))))))</f>
        <v>00</v>
      </c>
      <c r="I2562" s="209">
        <f>IF(Input!F$4="GMH_OECC",K2562,IF(Input!F$4="GMH_XOEC",M2562,IF(Input!F$4="GMH_Korea",O2562,IF(Input!F$4="GMH_EU",Q2562,IF(Input!F$4="Skysuper",#REF!,IF(Input!F$4="SkyII",#REF!,IF(Input!F$4="XO-8000",#REF!, "FALSE")))))))</f>
        <v>0</v>
      </c>
      <c r="J2562" s="210" t="s">
        <v>10359</v>
      </c>
      <c r="K2562" s="268">
        <v>0</v>
      </c>
      <c r="L2562" s="270" t="s">
        <v>10359</v>
      </c>
      <c r="M2562" s="270">
        <v>0</v>
      </c>
      <c r="N2562" s="270" t="s">
        <v>10359</v>
      </c>
      <c r="O2562" s="270">
        <v>0</v>
      </c>
      <c r="P2562" s="270" t="s">
        <v>10359</v>
      </c>
      <c r="Q2562" s="270">
        <v>0</v>
      </c>
      <c r="R2562" s="74"/>
      <c r="S2562" s="75" t="str">
        <f t="shared" si="180"/>
        <v>0000</v>
      </c>
      <c r="T2562" s="75" t="str">
        <f t="shared" si="178"/>
        <v>00000000000000000000000000000000</v>
      </c>
      <c r="V2562" s="197"/>
      <c r="W2562" s="75">
        <f t="shared" si="179"/>
        <v>0</v>
      </c>
      <c r="AE2562" s="479"/>
    </row>
    <row r="2563" spans="1:31" s="75" customFormat="1" ht="13.5" x14ac:dyDescent="0.2">
      <c r="A2563" s="211">
        <v>2560</v>
      </c>
      <c r="B2563" s="212" t="s">
        <v>6600</v>
      </c>
      <c r="C2563" s="213" t="s">
        <v>6600</v>
      </c>
      <c r="D2563" s="213" t="s">
        <v>6600</v>
      </c>
      <c r="E2563" s="213" t="s">
        <v>6600</v>
      </c>
      <c r="F2563" s="213" t="s">
        <v>6600</v>
      </c>
      <c r="G2563" s="214" t="s">
        <v>6600</v>
      </c>
      <c r="H2563" s="208" t="str">
        <f>IF(Input!F$4="GMH_OECC",J2563,IF(Input!F$4="GMH_XOEC",L2563,IF(Input!F$4="GMH_Korea",N2563,IF(Input!F$4="GMH_EU",P2563,IF(Input!F$4="Skysuper",#REF!,IF(Input!F$4="SkyII",#REF!,IF(Input!F$4="XO-8000",#REF!, "FALSE")))))))</f>
        <v>00</v>
      </c>
      <c r="I2563" s="209">
        <f>IF(Input!F$4="GMH_OECC",K2563,IF(Input!F$4="GMH_XOEC",M2563,IF(Input!F$4="GMH_Korea",O2563,IF(Input!F$4="GMH_EU",Q2563,IF(Input!F$4="Skysuper",#REF!,IF(Input!F$4="SkyII",#REF!,IF(Input!F$4="XO-8000",#REF!, "FALSE")))))))</f>
        <v>0</v>
      </c>
      <c r="J2563" s="210" t="s">
        <v>10359</v>
      </c>
      <c r="K2563" s="268">
        <v>0</v>
      </c>
      <c r="L2563" s="270" t="s">
        <v>10359</v>
      </c>
      <c r="M2563" s="270">
        <v>0</v>
      </c>
      <c r="N2563" s="270" t="s">
        <v>10359</v>
      </c>
      <c r="O2563" s="270">
        <v>0</v>
      </c>
      <c r="P2563" s="270" t="s">
        <v>10359</v>
      </c>
      <c r="Q2563" s="270">
        <v>0</v>
      </c>
      <c r="R2563" s="74"/>
      <c r="S2563" s="75" t="str">
        <f t="shared" si="180"/>
        <v>0000</v>
      </c>
      <c r="T2563" s="75" t="str">
        <f t="shared" si="178"/>
        <v>00000000000000000000000000000000</v>
      </c>
      <c r="V2563" s="197"/>
      <c r="W2563" s="75">
        <f t="shared" si="179"/>
        <v>0</v>
      </c>
      <c r="AE2563" s="479"/>
    </row>
    <row r="2564" spans="1:31" s="75" customFormat="1" ht="13.5" x14ac:dyDescent="0.2">
      <c r="A2564" s="211">
        <v>2561</v>
      </c>
      <c r="B2564" s="212" t="s">
        <v>6600</v>
      </c>
      <c r="C2564" s="213" t="s">
        <v>6600</v>
      </c>
      <c r="D2564" s="213" t="s">
        <v>6600</v>
      </c>
      <c r="E2564" s="213" t="s">
        <v>6600</v>
      </c>
      <c r="F2564" s="213" t="s">
        <v>6600</v>
      </c>
      <c r="G2564" s="214" t="s">
        <v>6600</v>
      </c>
      <c r="H2564" s="208" t="str">
        <f>IF(Input!F$4="GMH_OECC",J2564,IF(Input!F$4="GMH_XOEC",L2564,IF(Input!F$4="GMH_Korea",N2564,IF(Input!F$4="GMH_EU",P2564,IF(Input!F$4="Skysuper",#REF!,IF(Input!F$4="SkyII",#REF!,IF(Input!F$4="XO-8000",#REF!, "FALSE")))))))</f>
        <v>00</v>
      </c>
      <c r="I2564" s="209">
        <f>IF(Input!F$4="GMH_OECC",K2564,IF(Input!F$4="GMH_XOEC",M2564,IF(Input!F$4="GMH_Korea",O2564,IF(Input!F$4="GMH_EU",Q2564,IF(Input!F$4="Skysuper",#REF!,IF(Input!F$4="SkyII",#REF!,IF(Input!F$4="XO-8000",#REF!, "FALSE")))))))</f>
        <v>0</v>
      </c>
      <c r="J2564" s="210" t="s">
        <v>10359</v>
      </c>
      <c r="K2564" s="268">
        <v>0</v>
      </c>
      <c r="L2564" s="270" t="s">
        <v>10359</v>
      </c>
      <c r="M2564" s="270">
        <v>0</v>
      </c>
      <c r="N2564" s="270" t="s">
        <v>10359</v>
      </c>
      <c r="O2564" s="270">
        <v>0</v>
      </c>
      <c r="P2564" s="270" t="s">
        <v>10359</v>
      </c>
      <c r="Q2564" s="270">
        <v>0</v>
      </c>
      <c r="R2564" s="74"/>
      <c r="S2564" s="75" t="str">
        <f t="shared" si="180"/>
        <v>0000</v>
      </c>
      <c r="T2564" s="75" t="str">
        <f t="shared" ref="T2564:T2627" si="181">CONCATENATE(S2564,S2565,S2566,S2567,S2568,S2569,S2570,S2571)</f>
        <v>00000000000000000000000000000000</v>
      </c>
      <c r="V2564" s="197"/>
      <c r="W2564" s="75">
        <f t="shared" si="179"/>
        <v>0</v>
      </c>
      <c r="AE2564" s="479"/>
    </row>
    <row r="2565" spans="1:31" s="75" customFormat="1" ht="13.5" x14ac:dyDescent="0.2">
      <c r="A2565" s="211">
        <v>2562</v>
      </c>
      <c r="B2565" s="212" t="s">
        <v>6600</v>
      </c>
      <c r="C2565" s="213" t="s">
        <v>6600</v>
      </c>
      <c r="D2565" s="213" t="s">
        <v>6600</v>
      </c>
      <c r="E2565" s="213" t="s">
        <v>6600</v>
      </c>
      <c r="F2565" s="213" t="s">
        <v>6600</v>
      </c>
      <c r="G2565" s="214" t="s">
        <v>6600</v>
      </c>
      <c r="H2565" s="208" t="str">
        <f>IF(Input!F$4="GMH_OECC",J2565,IF(Input!F$4="GMH_XOEC",L2565,IF(Input!F$4="GMH_Korea",N2565,IF(Input!F$4="GMH_EU",P2565,IF(Input!F$4="Skysuper",#REF!,IF(Input!F$4="SkyII",#REF!,IF(Input!F$4="XO-8000",#REF!, "FALSE")))))))</f>
        <v>00</v>
      </c>
      <c r="I2565" s="209">
        <f>IF(Input!F$4="GMH_OECC",K2565,IF(Input!F$4="GMH_XOEC",M2565,IF(Input!F$4="GMH_Korea",O2565,IF(Input!F$4="GMH_EU",Q2565,IF(Input!F$4="Skysuper",#REF!,IF(Input!F$4="SkyII",#REF!,IF(Input!F$4="XO-8000",#REF!, "FALSE")))))))</f>
        <v>0</v>
      </c>
      <c r="J2565" s="210" t="s">
        <v>10359</v>
      </c>
      <c r="K2565" s="268">
        <v>0</v>
      </c>
      <c r="L2565" s="270" t="s">
        <v>10359</v>
      </c>
      <c r="M2565" s="270">
        <v>0</v>
      </c>
      <c r="N2565" s="270" t="s">
        <v>10359</v>
      </c>
      <c r="O2565" s="270">
        <v>0</v>
      </c>
      <c r="P2565" s="270" t="s">
        <v>10359</v>
      </c>
      <c r="Q2565" s="270">
        <v>0</v>
      </c>
      <c r="R2565" s="74"/>
      <c r="S2565" s="75" t="str">
        <f t="shared" si="180"/>
        <v>0000</v>
      </c>
      <c r="T2565" s="75" t="str">
        <f t="shared" si="181"/>
        <v>00000000000000000000000000000000</v>
      </c>
      <c r="V2565" s="197"/>
      <c r="W2565" s="75">
        <f t="shared" si="179"/>
        <v>0</v>
      </c>
      <c r="AE2565" s="479"/>
    </row>
    <row r="2566" spans="1:31" s="75" customFormat="1" ht="13.5" x14ac:dyDescent="0.2">
      <c r="A2566" s="211">
        <v>2563</v>
      </c>
      <c r="B2566" s="212" t="s">
        <v>6600</v>
      </c>
      <c r="C2566" s="213" t="s">
        <v>6600</v>
      </c>
      <c r="D2566" s="213" t="s">
        <v>6600</v>
      </c>
      <c r="E2566" s="213" t="s">
        <v>6600</v>
      </c>
      <c r="F2566" s="213" t="s">
        <v>6600</v>
      </c>
      <c r="G2566" s="214" t="s">
        <v>6600</v>
      </c>
      <c r="H2566" s="208" t="str">
        <f>IF(Input!F$4="GMH_OECC",J2566,IF(Input!F$4="GMH_XOEC",L2566,IF(Input!F$4="GMH_Korea",N2566,IF(Input!F$4="GMH_EU",P2566,IF(Input!F$4="Skysuper",#REF!,IF(Input!F$4="SkyII",#REF!,IF(Input!F$4="XO-8000",#REF!, "FALSE")))))))</f>
        <v>00</v>
      </c>
      <c r="I2566" s="209">
        <f>IF(Input!F$4="GMH_OECC",K2566,IF(Input!F$4="GMH_XOEC",M2566,IF(Input!F$4="GMH_Korea",O2566,IF(Input!F$4="GMH_EU",Q2566,IF(Input!F$4="Skysuper",#REF!,IF(Input!F$4="SkyII",#REF!,IF(Input!F$4="XO-8000",#REF!, "FALSE")))))))</f>
        <v>0</v>
      </c>
      <c r="J2566" s="210" t="s">
        <v>10359</v>
      </c>
      <c r="K2566" s="268">
        <v>0</v>
      </c>
      <c r="L2566" s="270" t="s">
        <v>10359</v>
      </c>
      <c r="M2566" s="270">
        <v>0</v>
      </c>
      <c r="N2566" s="270" t="s">
        <v>10359</v>
      </c>
      <c r="O2566" s="270">
        <v>0</v>
      </c>
      <c r="P2566" s="270" t="s">
        <v>10359</v>
      </c>
      <c r="Q2566" s="270">
        <v>0</v>
      </c>
      <c r="R2566" s="74"/>
      <c r="S2566" s="75" t="str">
        <f t="shared" si="180"/>
        <v>0000</v>
      </c>
      <c r="T2566" s="75" t="str">
        <f t="shared" si="181"/>
        <v>00000000000000000000000000000000</v>
      </c>
      <c r="V2566" s="197"/>
      <c r="W2566" s="75">
        <f t="shared" ref="W2566:W2629" si="182">HEX2DEC(RIGHT(S2566,2))+HEX2DEC(RIGHT(S2567,2))+HEX2DEC(RIGHT(S2568,2))+HEX2DEC(RIGHT(S2569,2))+HEX2DEC(LEFT(S2566,2))+HEX2DEC(LEFT(S2567,2))+HEX2DEC(LEFT(S2568,2))+HEX2DEC(LEFT(S2569,2))+HEX2DEC(RIGHT(S2570,2))+HEX2DEC(RIGHT(S2571,2))+HEX2DEC(RIGHT(S2572,2))+HEX2DEC(RIGHT(S2573,2))+HEX2DEC(LEFT(S2570,2))+HEX2DEC(LEFT(S2571,2))+HEX2DEC(LEFT(S2572,2))+HEX2DEC(LEFT(S2573,2))</f>
        <v>0</v>
      </c>
      <c r="AE2566" s="479"/>
    </row>
    <row r="2567" spans="1:31" s="75" customFormat="1" ht="13.5" x14ac:dyDescent="0.2">
      <c r="A2567" s="211">
        <v>2564</v>
      </c>
      <c r="B2567" s="212" t="s">
        <v>6600</v>
      </c>
      <c r="C2567" s="213" t="s">
        <v>6600</v>
      </c>
      <c r="D2567" s="213" t="s">
        <v>6600</v>
      </c>
      <c r="E2567" s="213" t="s">
        <v>6600</v>
      </c>
      <c r="F2567" s="213" t="s">
        <v>6600</v>
      </c>
      <c r="G2567" s="214" t="s">
        <v>6600</v>
      </c>
      <c r="H2567" s="208" t="str">
        <f>IF(Input!F$4="GMH_OECC",J2567,IF(Input!F$4="GMH_XOEC",L2567,IF(Input!F$4="GMH_Korea",N2567,IF(Input!F$4="GMH_EU",P2567,IF(Input!F$4="Skysuper",#REF!,IF(Input!F$4="SkyII",#REF!,IF(Input!F$4="XO-8000",#REF!, "FALSE")))))))</f>
        <v>00</v>
      </c>
      <c r="I2567" s="209">
        <f>IF(Input!F$4="GMH_OECC",K2567,IF(Input!F$4="GMH_XOEC",M2567,IF(Input!F$4="GMH_Korea",O2567,IF(Input!F$4="GMH_EU",Q2567,IF(Input!F$4="Skysuper",#REF!,IF(Input!F$4="SkyII",#REF!,IF(Input!F$4="XO-8000",#REF!, "FALSE")))))))</f>
        <v>0</v>
      </c>
      <c r="J2567" s="210" t="s">
        <v>10359</v>
      </c>
      <c r="K2567" s="268">
        <v>0</v>
      </c>
      <c r="L2567" s="270" t="s">
        <v>10359</v>
      </c>
      <c r="M2567" s="270">
        <v>0</v>
      </c>
      <c r="N2567" s="270" t="s">
        <v>10359</v>
      </c>
      <c r="O2567" s="270">
        <v>0</v>
      </c>
      <c r="P2567" s="270" t="s">
        <v>10359</v>
      </c>
      <c r="Q2567" s="270">
        <v>0</v>
      </c>
      <c r="R2567" s="74"/>
      <c r="S2567" s="75" t="str">
        <f t="shared" si="180"/>
        <v>0000</v>
      </c>
      <c r="T2567" s="75" t="str">
        <f t="shared" si="181"/>
        <v>00000000000000000000000000000000</v>
      </c>
      <c r="V2567" s="197"/>
      <c r="W2567" s="75">
        <f t="shared" si="182"/>
        <v>0</v>
      </c>
      <c r="AE2567" s="479"/>
    </row>
    <row r="2568" spans="1:31" s="75" customFormat="1" ht="13.5" x14ac:dyDescent="0.2">
      <c r="A2568" s="211">
        <v>2565</v>
      </c>
      <c r="B2568" s="212" t="s">
        <v>6600</v>
      </c>
      <c r="C2568" s="213" t="s">
        <v>6600</v>
      </c>
      <c r="D2568" s="213" t="s">
        <v>6600</v>
      </c>
      <c r="E2568" s="213" t="s">
        <v>6600</v>
      </c>
      <c r="F2568" s="213" t="s">
        <v>6600</v>
      </c>
      <c r="G2568" s="214" t="s">
        <v>6600</v>
      </c>
      <c r="H2568" s="208" t="str">
        <f>IF(Input!F$4="GMH_OECC",J2568,IF(Input!F$4="GMH_XOEC",L2568,IF(Input!F$4="GMH_Korea",N2568,IF(Input!F$4="GMH_EU",P2568,IF(Input!F$4="Skysuper",#REF!,IF(Input!F$4="SkyII",#REF!,IF(Input!F$4="XO-8000",#REF!, "FALSE")))))))</f>
        <v>00</v>
      </c>
      <c r="I2568" s="209">
        <f>IF(Input!F$4="GMH_OECC",K2568,IF(Input!F$4="GMH_XOEC",M2568,IF(Input!F$4="GMH_Korea",O2568,IF(Input!F$4="GMH_EU",Q2568,IF(Input!F$4="Skysuper",#REF!,IF(Input!F$4="SkyII",#REF!,IF(Input!F$4="XO-8000",#REF!, "FALSE")))))))</f>
        <v>0</v>
      </c>
      <c r="J2568" s="210" t="s">
        <v>10359</v>
      </c>
      <c r="K2568" s="268">
        <v>0</v>
      </c>
      <c r="L2568" s="270" t="s">
        <v>10359</v>
      </c>
      <c r="M2568" s="270">
        <v>0</v>
      </c>
      <c r="N2568" s="270" t="s">
        <v>10359</v>
      </c>
      <c r="O2568" s="270">
        <v>0</v>
      </c>
      <c r="P2568" s="270" t="s">
        <v>10359</v>
      </c>
      <c r="Q2568" s="270">
        <v>0</v>
      </c>
      <c r="R2568" s="74"/>
      <c r="S2568" s="75" t="str">
        <f t="shared" si="180"/>
        <v>0000</v>
      </c>
      <c r="T2568" s="75" t="str">
        <f t="shared" si="181"/>
        <v>00000000000000000000000000000000</v>
      </c>
      <c r="V2568" s="197"/>
      <c r="W2568" s="75">
        <f t="shared" si="182"/>
        <v>0</v>
      </c>
      <c r="AE2568" s="479"/>
    </row>
    <row r="2569" spans="1:31" s="75" customFormat="1" ht="13.5" x14ac:dyDescent="0.2">
      <c r="A2569" s="211">
        <v>2566</v>
      </c>
      <c r="B2569" s="212" t="s">
        <v>6600</v>
      </c>
      <c r="C2569" s="213" t="s">
        <v>6600</v>
      </c>
      <c r="D2569" s="213" t="s">
        <v>6600</v>
      </c>
      <c r="E2569" s="213" t="s">
        <v>6600</v>
      </c>
      <c r="F2569" s="213" t="s">
        <v>6600</v>
      </c>
      <c r="G2569" s="214" t="s">
        <v>6600</v>
      </c>
      <c r="H2569" s="208" t="str">
        <f>IF(Input!F$4="GMH_OECC",J2569,IF(Input!F$4="GMH_XOEC",L2569,IF(Input!F$4="GMH_Korea",N2569,IF(Input!F$4="GMH_EU",P2569,IF(Input!F$4="Skysuper",#REF!,IF(Input!F$4="SkyII",#REF!,IF(Input!F$4="XO-8000",#REF!, "FALSE")))))))</f>
        <v>00</v>
      </c>
      <c r="I2569" s="209">
        <f>IF(Input!F$4="GMH_OECC",K2569,IF(Input!F$4="GMH_XOEC",M2569,IF(Input!F$4="GMH_Korea",O2569,IF(Input!F$4="GMH_EU",Q2569,IF(Input!F$4="Skysuper",#REF!,IF(Input!F$4="SkyII",#REF!,IF(Input!F$4="XO-8000",#REF!, "FALSE")))))))</f>
        <v>0</v>
      </c>
      <c r="J2569" s="210" t="s">
        <v>10359</v>
      </c>
      <c r="K2569" s="268">
        <v>0</v>
      </c>
      <c r="L2569" s="270" t="s">
        <v>10359</v>
      </c>
      <c r="M2569" s="270">
        <v>0</v>
      </c>
      <c r="N2569" s="270" t="s">
        <v>10359</v>
      </c>
      <c r="O2569" s="270">
        <v>0</v>
      </c>
      <c r="P2569" s="270" t="s">
        <v>10359</v>
      </c>
      <c r="Q2569" s="270">
        <v>0</v>
      </c>
      <c r="R2569" s="74"/>
      <c r="S2569" s="75" t="str">
        <f t="shared" si="180"/>
        <v>0000</v>
      </c>
      <c r="T2569" s="75" t="str">
        <f t="shared" si="181"/>
        <v>00000000000000000000000000000000</v>
      </c>
      <c r="V2569" s="197"/>
      <c r="W2569" s="75">
        <f t="shared" si="182"/>
        <v>0</v>
      </c>
      <c r="AE2569" s="479"/>
    </row>
    <row r="2570" spans="1:31" s="75" customFormat="1" ht="13.5" x14ac:dyDescent="0.2">
      <c r="A2570" s="211">
        <v>2567</v>
      </c>
      <c r="B2570" s="212" t="s">
        <v>6600</v>
      </c>
      <c r="C2570" s="213" t="s">
        <v>6600</v>
      </c>
      <c r="D2570" s="213" t="s">
        <v>6600</v>
      </c>
      <c r="E2570" s="213" t="s">
        <v>6600</v>
      </c>
      <c r="F2570" s="213" t="s">
        <v>6600</v>
      </c>
      <c r="G2570" s="214" t="s">
        <v>6600</v>
      </c>
      <c r="H2570" s="208" t="str">
        <f>IF(Input!F$4="GMH_OECC",J2570,IF(Input!F$4="GMH_XOEC",L2570,IF(Input!F$4="GMH_Korea",N2570,IF(Input!F$4="GMH_EU",P2570,IF(Input!F$4="Skysuper",#REF!,IF(Input!F$4="SkyII",#REF!,IF(Input!F$4="XO-8000",#REF!, "FALSE")))))))</f>
        <v>00</v>
      </c>
      <c r="I2570" s="209">
        <f>IF(Input!F$4="GMH_OECC",K2570,IF(Input!F$4="GMH_XOEC",M2570,IF(Input!F$4="GMH_Korea",O2570,IF(Input!F$4="GMH_EU",Q2570,IF(Input!F$4="Skysuper",#REF!,IF(Input!F$4="SkyII",#REF!,IF(Input!F$4="XO-8000",#REF!, "FALSE")))))))</f>
        <v>0</v>
      </c>
      <c r="J2570" s="210" t="s">
        <v>10359</v>
      </c>
      <c r="K2570" s="268">
        <v>0</v>
      </c>
      <c r="L2570" s="270" t="s">
        <v>10359</v>
      </c>
      <c r="M2570" s="270">
        <v>0</v>
      </c>
      <c r="N2570" s="270" t="s">
        <v>10359</v>
      </c>
      <c r="O2570" s="270">
        <v>0</v>
      </c>
      <c r="P2570" s="270" t="s">
        <v>10359</v>
      </c>
      <c r="Q2570" s="270">
        <v>0</v>
      </c>
      <c r="R2570" s="74"/>
      <c r="S2570" s="75" t="str">
        <f t="shared" si="180"/>
        <v>0000</v>
      </c>
      <c r="T2570" s="75" t="str">
        <f t="shared" si="181"/>
        <v>00000000000000000000000000000000</v>
      </c>
      <c r="V2570" s="197"/>
      <c r="W2570" s="75">
        <f t="shared" si="182"/>
        <v>0</v>
      </c>
      <c r="AE2570" s="479"/>
    </row>
    <row r="2571" spans="1:31" s="75" customFormat="1" ht="13.5" x14ac:dyDescent="0.2">
      <c r="A2571" s="211">
        <v>2568</v>
      </c>
      <c r="B2571" s="212" t="s">
        <v>6600</v>
      </c>
      <c r="C2571" s="213" t="s">
        <v>6600</v>
      </c>
      <c r="D2571" s="213" t="s">
        <v>6600</v>
      </c>
      <c r="E2571" s="213" t="s">
        <v>6600</v>
      </c>
      <c r="F2571" s="213" t="s">
        <v>6600</v>
      </c>
      <c r="G2571" s="214" t="s">
        <v>6600</v>
      </c>
      <c r="H2571" s="208" t="str">
        <f>IF(Input!F$4="GMH_OECC",J2571,IF(Input!F$4="GMH_XOEC",L2571,IF(Input!F$4="GMH_Korea",N2571,IF(Input!F$4="GMH_EU",P2571,IF(Input!F$4="Skysuper",#REF!,IF(Input!F$4="SkyII",#REF!,IF(Input!F$4="XO-8000",#REF!, "FALSE")))))))</f>
        <v>00</v>
      </c>
      <c r="I2571" s="209">
        <f>IF(Input!F$4="GMH_OECC",K2571,IF(Input!F$4="GMH_XOEC",M2571,IF(Input!F$4="GMH_Korea",O2571,IF(Input!F$4="GMH_EU",Q2571,IF(Input!F$4="Skysuper",#REF!,IF(Input!F$4="SkyII",#REF!,IF(Input!F$4="XO-8000",#REF!, "FALSE")))))))</f>
        <v>0</v>
      </c>
      <c r="J2571" s="210" t="s">
        <v>10359</v>
      </c>
      <c r="K2571" s="268">
        <v>0</v>
      </c>
      <c r="L2571" s="270" t="s">
        <v>10359</v>
      </c>
      <c r="M2571" s="270">
        <v>0</v>
      </c>
      <c r="N2571" s="270" t="s">
        <v>10359</v>
      </c>
      <c r="O2571" s="270">
        <v>0</v>
      </c>
      <c r="P2571" s="270" t="s">
        <v>10359</v>
      </c>
      <c r="Q2571" s="270">
        <v>0</v>
      </c>
      <c r="R2571" s="74"/>
      <c r="S2571" s="75" t="str">
        <f t="shared" si="180"/>
        <v>0000</v>
      </c>
      <c r="T2571" s="75" t="str">
        <f t="shared" si="181"/>
        <v>00000000000000000000000000000000</v>
      </c>
      <c r="V2571" s="197"/>
      <c r="W2571" s="75">
        <f t="shared" si="182"/>
        <v>0</v>
      </c>
      <c r="AE2571" s="479"/>
    </row>
    <row r="2572" spans="1:31" s="75" customFormat="1" ht="13.5" x14ac:dyDescent="0.2">
      <c r="A2572" s="211">
        <v>2569</v>
      </c>
      <c r="B2572" s="212" t="s">
        <v>6600</v>
      </c>
      <c r="C2572" s="213" t="s">
        <v>6600</v>
      </c>
      <c r="D2572" s="213" t="s">
        <v>6600</v>
      </c>
      <c r="E2572" s="213" t="s">
        <v>6600</v>
      </c>
      <c r="F2572" s="213" t="s">
        <v>6600</v>
      </c>
      <c r="G2572" s="214" t="s">
        <v>6600</v>
      </c>
      <c r="H2572" s="208" t="str">
        <f>IF(Input!F$4="GMH_OECC",J2572,IF(Input!F$4="GMH_XOEC",L2572,IF(Input!F$4="GMH_Korea",N2572,IF(Input!F$4="GMH_EU",P2572,IF(Input!F$4="Skysuper",#REF!,IF(Input!F$4="SkyII",#REF!,IF(Input!F$4="XO-8000",#REF!, "FALSE")))))))</f>
        <v>00</v>
      </c>
      <c r="I2572" s="209">
        <f>IF(Input!F$4="GMH_OECC",K2572,IF(Input!F$4="GMH_XOEC",M2572,IF(Input!F$4="GMH_Korea",O2572,IF(Input!F$4="GMH_EU",Q2572,IF(Input!F$4="Skysuper",#REF!,IF(Input!F$4="SkyII",#REF!,IF(Input!F$4="XO-8000",#REF!, "FALSE")))))))</f>
        <v>0</v>
      </c>
      <c r="J2572" s="210" t="s">
        <v>10359</v>
      </c>
      <c r="K2572" s="268">
        <v>0</v>
      </c>
      <c r="L2572" s="270" t="s">
        <v>10359</v>
      </c>
      <c r="M2572" s="270">
        <v>0</v>
      </c>
      <c r="N2572" s="270" t="s">
        <v>10359</v>
      </c>
      <c r="O2572" s="270">
        <v>0</v>
      </c>
      <c r="P2572" s="270" t="s">
        <v>10359</v>
      </c>
      <c r="Q2572" s="270">
        <v>0</v>
      </c>
      <c r="R2572" s="74"/>
      <c r="S2572" s="75" t="str">
        <f t="shared" si="180"/>
        <v>0000</v>
      </c>
      <c r="T2572" s="75" t="str">
        <f t="shared" si="181"/>
        <v>00000000000000000000000000000000</v>
      </c>
      <c r="V2572" s="197"/>
      <c r="W2572" s="75">
        <f t="shared" si="182"/>
        <v>0</v>
      </c>
      <c r="AE2572" s="479"/>
    </row>
    <row r="2573" spans="1:31" s="75" customFormat="1" ht="13.5" x14ac:dyDescent="0.2">
      <c r="A2573" s="211">
        <v>2570</v>
      </c>
      <c r="B2573" s="212" t="s">
        <v>6600</v>
      </c>
      <c r="C2573" s="213" t="s">
        <v>6600</v>
      </c>
      <c r="D2573" s="213" t="s">
        <v>6600</v>
      </c>
      <c r="E2573" s="213" t="s">
        <v>6600</v>
      </c>
      <c r="F2573" s="213" t="s">
        <v>6600</v>
      </c>
      <c r="G2573" s="214" t="s">
        <v>6600</v>
      </c>
      <c r="H2573" s="208" t="str">
        <f>IF(Input!F$4="GMH_OECC",J2573,IF(Input!F$4="GMH_XOEC",L2573,IF(Input!F$4="GMH_Korea",N2573,IF(Input!F$4="GMH_EU",P2573,IF(Input!F$4="Skysuper",#REF!,IF(Input!F$4="SkyII",#REF!,IF(Input!F$4="XO-8000",#REF!, "FALSE")))))))</f>
        <v>00</v>
      </c>
      <c r="I2573" s="209">
        <f>IF(Input!F$4="GMH_OECC",K2573,IF(Input!F$4="GMH_XOEC",M2573,IF(Input!F$4="GMH_Korea",O2573,IF(Input!F$4="GMH_EU",Q2573,IF(Input!F$4="Skysuper",#REF!,IF(Input!F$4="SkyII",#REF!,IF(Input!F$4="XO-8000",#REF!, "FALSE")))))))</f>
        <v>0</v>
      </c>
      <c r="J2573" s="210" t="s">
        <v>10359</v>
      </c>
      <c r="K2573" s="268">
        <v>0</v>
      </c>
      <c r="L2573" s="270" t="s">
        <v>10359</v>
      </c>
      <c r="M2573" s="270">
        <v>0</v>
      </c>
      <c r="N2573" s="270" t="s">
        <v>10359</v>
      </c>
      <c r="O2573" s="270">
        <v>0</v>
      </c>
      <c r="P2573" s="270" t="s">
        <v>10359</v>
      </c>
      <c r="Q2573" s="270">
        <v>0</v>
      </c>
      <c r="R2573" s="74"/>
      <c r="S2573" s="75" t="str">
        <f t="shared" si="180"/>
        <v>0000</v>
      </c>
      <c r="T2573" s="75" t="str">
        <f t="shared" si="181"/>
        <v>00000000000000000000000000000000</v>
      </c>
      <c r="V2573" s="197"/>
      <c r="W2573" s="75">
        <f t="shared" si="182"/>
        <v>0</v>
      </c>
      <c r="AE2573" s="479"/>
    </row>
    <row r="2574" spans="1:31" s="75" customFormat="1" ht="13.5" x14ac:dyDescent="0.2">
      <c r="A2574" s="211">
        <v>2571</v>
      </c>
      <c r="B2574" s="212" t="s">
        <v>6600</v>
      </c>
      <c r="C2574" s="213" t="s">
        <v>6600</v>
      </c>
      <c r="D2574" s="213" t="s">
        <v>6600</v>
      </c>
      <c r="E2574" s="213" t="s">
        <v>6600</v>
      </c>
      <c r="F2574" s="213" t="s">
        <v>6600</v>
      </c>
      <c r="G2574" s="214" t="s">
        <v>6600</v>
      </c>
      <c r="H2574" s="208" t="str">
        <f>IF(Input!F$4="GMH_OECC",J2574,IF(Input!F$4="GMH_XOEC",L2574,IF(Input!F$4="GMH_Korea",N2574,IF(Input!F$4="GMH_EU",P2574,IF(Input!F$4="Skysuper",#REF!,IF(Input!F$4="SkyII",#REF!,IF(Input!F$4="XO-8000",#REF!, "FALSE")))))))</f>
        <v>00</v>
      </c>
      <c r="I2574" s="209">
        <f>IF(Input!F$4="GMH_OECC",K2574,IF(Input!F$4="GMH_XOEC",M2574,IF(Input!F$4="GMH_Korea",O2574,IF(Input!F$4="GMH_EU",Q2574,IF(Input!F$4="Skysuper",#REF!,IF(Input!F$4="SkyII",#REF!,IF(Input!F$4="XO-8000",#REF!, "FALSE")))))))</f>
        <v>0</v>
      </c>
      <c r="J2574" s="210" t="s">
        <v>10359</v>
      </c>
      <c r="K2574" s="268">
        <v>0</v>
      </c>
      <c r="L2574" s="270" t="s">
        <v>10359</v>
      </c>
      <c r="M2574" s="270">
        <v>0</v>
      </c>
      <c r="N2574" s="270" t="s">
        <v>10359</v>
      </c>
      <c r="O2574" s="270">
        <v>0</v>
      </c>
      <c r="P2574" s="270" t="s">
        <v>10359</v>
      </c>
      <c r="Q2574" s="270">
        <v>0</v>
      </c>
      <c r="R2574" s="74"/>
      <c r="S2574" s="75" t="str">
        <f t="shared" si="180"/>
        <v>0000</v>
      </c>
      <c r="T2574" s="75" t="str">
        <f t="shared" si="181"/>
        <v>00000000000000000000000000000000</v>
      </c>
      <c r="V2574" s="197"/>
      <c r="W2574" s="75">
        <f t="shared" si="182"/>
        <v>0</v>
      </c>
      <c r="AE2574" s="479"/>
    </row>
    <row r="2575" spans="1:31" s="75" customFormat="1" ht="13.5" x14ac:dyDescent="0.2">
      <c r="A2575" s="211">
        <v>2572</v>
      </c>
      <c r="B2575" s="212" t="s">
        <v>6600</v>
      </c>
      <c r="C2575" s="213" t="s">
        <v>6600</v>
      </c>
      <c r="D2575" s="213" t="s">
        <v>6600</v>
      </c>
      <c r="E2575" s="213" t="s">
        <v>6600</v>
      </c>
      <c r="F2575" s="213" t="s">
        <v>6600</v>
      </c>
      <c r="G2575" s="214" t="s">
        <v>6600</v>
      </c>
      <c r="H2575" s="208" t="str">
        <f>IF(Input!F$4="GMH_OECC",J2575,IF(Input!F$4="GMH_XOEC",L2575,IF(Input!F$4="GMH_Korea",N2575,IF(Input!F$4="GMH_EU",P2575,IF(Input!F$4="Skysuper",#REF!,IF(Input!F$4="SkyII",#REF!,IF(Input!F$4="XO-8000",#REF!, "FALSE")))))))</f>
        <v>00</v>
      </c>
      <c r="I2575" s="209">
        <f>IF(Input!F$4="GMH_OECC",K2575,IF(Input!F$4="GMH_XOEC",M2575,IF(Input!F$4="GMH_Korea",O2575,IF(Input!F$4="GMH_EU",Q2575,IF(Input!F$4="Skysuper",#REF!,IF(Input!F$4="SkyII",#REF!,IF(Input!F$4="XO-8000",#REF!, "FALSE")))))))</f>
        <v>0</v>
      </c>
      <c r="J2575" s="210" t="s">
        <v>10359</v>
      </c>
      <c r="K2575" s="268">
        <v>0</v>
      </c>
      <c r="L2575" s="270" t="s">
        <v>10359</v>
      </c>
      <c r="M2575" s="270">
        <v>0</v>
      </c>
      <c r="N2575" s="270" t="s">
        <v>10359</v>
      </c>
      <c r="O2575" s="270">
        <v>0</v>
      </c>
      <c r="P2575" s="270" t="s">
        <v>10359</v>
      </c>
      <c r="Q2575" s="270">
        <v>0</v>
      </c>
      <c r="R2575" s="74"/>
      <c r="S2575" s="75" t="str">
        <f t="shared" si="180"/>
        <v>0000</v>
      </c>
      <c r="T2575" s="75" t="str">
        <f t="shared" si="181"/>
        <v>00000000000000000000000000000000</v>
      </c>
      <c r="V2575" s="197"/>
      <c r="W2575" s="75">
        <f t="shared" si="182"/>
        <v>0</v>
      </c>
      <c r="AE2575" s="479"/>
    </row>
    <row r="2576" spans="1:31" s="75" customFormat="1" ht="13.5" x14ac:dyDescent="0.2">
      <c r="A2576" s="211">
        <v>2573</v>
      </c>
      <c r="B2576" s="212" t="s">
        <v>6600</v>
      </c>
      <c r="C2576" s="213" t="s">
        <v>6600</v>
      </c>
      <c r="D2576" s="213" t="s">
        <v>6600</v>
      </c>
      <c r="E2576" s="213" t="s">
        <v>6600</v>
      </c>
      <c r="F2576" s="213" t="s">
        <v>6600</v>
      </c>
      <c r="G2576" s="214" t="s">
        <v>6600</v>
      </c>
      <c r="H2576" s="208" t="str">
        <f>IF(Input!F$4="GMH_OECC",J2576,IF(Input!F$4="GMH_XOEC",L2576,IF(Input!F$4="GMH_Korea",N2576,IF(Input!F$4="GMH_EU",P2576,IF(Input!F$4="Skysuper",#REF!,IF(Input!F$4="SkyII",#REF!,IF(Input!F$4="XO-8000",#REF!, "FALSE")))))))</f>
        <v>00</v>
      </c>
      <c r="I2576" s="209">
        <f>IF(Input!F$4="GMH_OECC",K2576,IF(Input!F$4="GMH_XOEC",M2576,IF(Input!F$4="GMH_Korea",O2576,IF(Input!F$4="GMH_EU",Q2576,IF(Input!F$4="Skysuper",#REF!,IF(Input!F$4="SkyII",#REF!,IF(Input!F$4="XO-8000",#REF!, "FALSE")))))))</f>
        <v>0</v>
      </c>
      <c r="J2576" s="210" t="s">
        <v>10359</v>
      </c>
      <c r="K2576" s="268">
        <v>0</v>
      </c>
      <c r="L2576" s="270" t="s">
        <v>10359</v>
      </c>
      <c r="M2576" s="270">
        <v>0</v>
      </c>
      <c r="N2576" s="270" t="s">
        <v>10359</v>
      </c>
      <c r="O2576" s="270">
        <v>0</v>
      </c>
      <c r="P2576" s="270" t="s">
        <v>10359</v>
      </c>
      <c r="Q2576" s="270">
        <v>0</v>
      </c>
      <c r="R2576" s="74"/>
      <c r="S2576" s="75" t="str">
        <f t="shared" si="180"/>
        <v>0000</v>
      </c>
      <c r="T2576" s="75" t="str">
        <f t="shared" si="181"/>
        <v>00000000000000000000000000000000</v>
      </c>
      <c r="V2576" s="197"/>
      <c r="W2576" s="75">
        <f t="shared" si="182"/>
        <v>0</v>
      </c>
      <c r="AE2576" s="479"/>
    </row>
    <row r="2577" spans="1:31" s="75" customFormat="1" ht="13.5" x14ac:dyDescent="0.2">
      <c r="A2577" s="211">
        <v>2574</v>
      </c>
      <c r="B2577" s="212" t="s">
        <v>6600</v>
      </c>
      <c r="C2577" s="213" t="s">
        <v>6600</v>
      </c>
      <c r="D2577" s="213" t="s">
        <v>6600</v>
      </c>
      <c r="E2577" s="213" t="s">
        <v>6600</v>
      </c>
      <c r="F2577" s="213" t="s">
        <v>6600</v>
      </c>
      <c r="G2577" s="214" t="s">
        <v>6600</v>
      </c>
      <c r="H2577" s="208" t="str">
        <f>IF(Input!F$4="GMH_OECC",J2577,IF(Input!F$4="GMH_XOEC",L2577,IF(Input!F$4="GMH_Korea",N2577,IF(Input!F$4="GMH_EU",P2577,IF(Input!F$4="Skysuper",#REF!,IF(Input!F$4="SkyII",#REF!,IF(Input!F$4="XO-8000",#REF!, "FALSE")))))))</f>
        <v>00</v>
      </c>
      <c r="I2577" s="209">
        <f>IF(Input!F$4="GMH_OECC",K2577,IF(Input!F$4="GMH_XOEC",M2577,IF(Input!F$4="GMH_Korea",O2577,IF(Input!F$4="GMH_EU",Q2577,IF(Input!F$4="Skysuper",#REF!,IF(Input!F$4="SkyII",#REF!,IF(Input!F$4="XO-8000",#REF!, "FALSE")))))))</f>
        <v>0</v>
      </c>
      <c r="J2577" s="210" t="s">
        <v>10359</v>
      </c>
      <c r="K2577" s="268">
        <v>0</v>
      </c>
      <c r="L2577" s="270" t="s">
        <v>10359</v>
      </c>
      <c r="M2577" s="270">
        <v>0</v>
      </c>
      <c r="N2577" s="270" t="s">
        <v>10359</v>
      </c>
      <c r="O2577" s="270">
        <v>0</v>
      </c>
      <c r="P2577" s="270" t="s">
        <v>10359</v>
      </c>
      <c r="Q2577" s="270">
        <v>0</v>
      </c>
      <c r="R2577" s="74"/>
      <c r="S2577" s="75" t="str">
        <f t="shared" si="180"/>
        <v>0000</v>
      </c>
      <c r="T2577" s="75" t="str">
        <f t="shared" si="181"/>
        <v>00000000000000000000000000000000</v>
      </c>
      <c r="V2577" s="197"/>
      <c r="W2577" s="75">
        <f t="shared" si="182"/>
        <v>0</v>
      </c>
      <c r="AE2577" s="479"/>
    </row>
    <row r="2578" spans="1:31" s="75" customFormat="1" ht="13.5" x14ac:dyDescent="0.2">
      <c r="A2578" s="211">
        <v>2575</v>
      </c>
      <c r="B2578" s="212" t="s">
        <v>6600</v>
      </c>
      <c r="C2578" s="213" t="s">
        <v>6600</v>
      </c>
      <c r="D2578" s="213" t="s">
        <v>6600</v>
      </c>
      <c r="E2578" s="213" t="s">
        <v>6600</v>
      </c>
      <c r="F2578" s="213" t="s">
        <v>6600</v>
      </c>
      <c r="G2578" s="214" t="s">
        <v>6600</v>
      </c>
      <c r="H2578" s="208" t="str">
        <f>IF(Input!F$4="GMH_OECC",J2578,IF(Input!F$4="GMH_XOEC",L2578,IF(Input!F$4="GMH_Korea",N2578,IF(Input!F$4="GMH_EU",P2578,IF(Input!F$4="Skysuper",#REF!,IF(Input!F$4="SkyII",#REF!,IF(Input!F$4="XO-8000",#REF!, "FALSE")))))))</f>
        <v>00</v>
      </c>
      <c r="I2578" s="209">
        <f>IF(Input!F$4="GMH_OECC",K2578,IF(Input!F$4="GMH_XOEC",M2578,IF(Input!F$4="GMH_Korea",O2578,IF(Input!F$4="GMH_EU",Q2578,IF(Input!F$4="Skysuper",#REF!,IF(Input!F$4="SkyII",#REF!,IF(Input!F$4="XO-8000",#REF!, "FALSE")))))))</f>
        <v>0</v>
      </c>
      <c r="J2578" s="210" t="s">
        <v>10359</v>
      </c>
      <c r="K2578" s="268">
        <v>0</v>
      </c>
      <c r="L2578" s="270" t="s">
        <v>10359</v>
      </c>
      <c r="M2578" s="270">
        <v>0</v>
      </c>
      <c r="N2578" s="270" t="s">
        <v>10359</v>
      </c>
      <c r="O2578" s="270">
        <v>0</v>
      </c>
      <c r="P2578" s="270" t="s">
        <v>10359</v>
      </c>
      <c r="Q2578" s="270">
        <v>0</v>
      </c>
      <c r="R2578" s="74"/>
      <c r="S2578" s="75" t="str">
        <f t="shared" si="180"/>
        <v>0000</v>
      </c>
      <c r="T2578" s="75" t="str">
        <f t="shared" si="181"/>
        <v>00000000000000000000000000000000</v>
      </c>
      <c r="V2578" s="197"/>
      <c r="W2578" s="75">
        <f t="shared" si="182"/>
        <v>0</v>
      </c>
      <c r="AE2578" s="479"/>
    </row>
    <row r="2579" spans="1:31" s="75" customFormat="1" ht="13.5" x14ac:dyDescent="0.2">
      <c r="A2579" s="211">
        <v>2576</v>
      </c>
      <c r="B2579" s="212" t="s">
        <v>6600</v>
      </c>
      <c r="C2579" s="213" t="s">
        <v>6600</v>
      </c>
      <c r="D2579" s="213" t="s">
        <v>6600</v>
      </c>
      <c r="E2579" s="213" t="s">
        <v>6600</v>
      </c>
      <c r="F2579" s="213" t="s">
        <v>6600</v>
      </c>
      <c r="G2579" s="214" t="s">
        <v>6600</v>
      </c>
      <c r="H2579" s="208" t="str">
        <f>IF(Input!F$4="GMH_OECC",J2579,IF(Input!F$4="GMH_XOEC",L2579,IF(Input!F$4="GMH_Korea",N2579,IF(Input!F$4="GMH_EU",P2579,IF(Input!F$4="Skysuper",#REF!,IF(Input!F$4="SkyII",#REF!,IF(Input!F$4="XO-8000",#REF!, "FALSE")))))))</f>
        <v>00</v>
      </c>
      <c r="I2579" s="209">
        <f>IF(Input!F$4="GMH_OECC",K2579,IF(Input!F$4="GMH_XOEC",M2579,IF(Input!F$4="GMH_Korea",O2579,IF(Input!F$4="GMH_EU",Q2579,IF(Input!F$4="Skysuper",#REF!,IF(Input!F$4="SkyII",#REF!,IF(Input!F$4="XO-8000",#REF!, "FALSE")))))))</f>
        <v>0</v>
      </c>
      <c r="J2579" s="210" t="s">
        <v>10359</v>
      </c>
      <c r="K2579" s="268">
        <v>0</v>
      </c>
      <c r="L2579" s="270" t="s">
        <v>10359</v>
      </c>
      <c r="M2579" s="270">
        <v>0</v>
      </c>
      <c r="N2579" s="270" t="s">
        <v>10359</v>
      </c>
      <c r="O2579" s="270">
        <v>0</v>
      </c>
      <c r="P2579" s="270" t="s">
        <v>10359</v>
      </c>
      <c r="Q2579" s="270">
        <v>0</v>
      </c>
      <c r="R2579" s="74"/>
      <c r="S2579" s="75" t="str">
        <f t="shared" si="180"/>
        <v>0000</v>
      </c>
      <c r="T2579" s="75" t="str">
        <f t="shared" si="181"/>
        <v>00000000000000000000000000000000</v>
      </c>
      <c r="V2579" s="197"/>
      <c r="W2579" s="75">
        <f t="shared" si="182"/>
        <v>0</v>
      </c>
      <c r="AE2579" s="479"/>
    </row>
    <row r="2580" spans="1:31" s="75" customFormat="1" ht="13.5" x14ac:dyDescent="0.2">
      <c r="A2580" s="211">
        <v>2577</v>
      </c>
      <c r="B2580" s="212" t="s">
        <v>6600</v>
      </c>
      <c r="C2580" s="213" t="s">
        <v>6600</v>
      </c>
      <c r="D2580" s="213" t="s">
        <v>6600</v>
      </c>
      <c r="E2580" s="213" t="s">
        <v>6600</v>
      </c>
      <c r="F2580" s="213" t="s">
        <v>6600</v>
      </c>
      <c r="G2580" s="214" t="s">
        <v>6600</v>
      </c>
      <c r="H2580" s="208" t="str">
        <f>IF(Input!F$4="GMH_OECC",J2580,IF(Input!F$4="GMH_XOEC",L2580,IF(Input!F$4="GMH_Korea",N2580,IF(Input!F$4="GMH_EU",P2580,IF(Input!F$4="Skysuper",#REF!,IF(Input!F$4="SkyII",#REF!,IF(Input!F$4="XO-8000",#REF!, "FALSE")))))))</f>
        <v>00</v>
      </c>
      <c r="I2580" s="209">
        <f>IF(Input!F$4="GMH_OECC",K2580,IF(Input!F$4="GMH_XOEC",M2580,IF(Input!F$4="GMH_Korea",O2580,IF(Input!F$4="GMH_EU",Q2580,IF(Input!F$4="Skysuper",#REF!,IF(Input!F$4="SkyII",#REF!,IF(Input!F$4="XO-8000",#REF!, "FALSE")))))))</f>
        <v>0</v>
      </c>
      <c r="J2580" s="210" t="s">
        <v>10359</v>
      </c>
      <c r="K2580" s="268">
        <v>0</v>
      </c>
      <c r="L2580" s="270" t="s">
        <v>10359</v>
      </c>
      <c r="M2580" s="270">
        <v>0</v>
      </c>
      <c r="N2580" s="270" t="s">
        <v>10359</v>
      </c>
      <c r="O2580" s="270">
        <v>0</v>
      </c>
      <c r="P2580" s="270" t="s">
        <v>10359</v>
      </c>
      <c r="Q2580" s="270">
        <v>0</v>
      </c>
      <c r="R2580" s="74"/>
      <c r="S2580" s="75" t="str">
        <f t="shared" si="180"/>
        <v>0000</v>
      </c>
      <c r="T2580" s="75" t="str">
        <f t="shared" si="181"/>
        <v>00000000000000000000000000000000</v>
      </c>
      <c r="V2580" s="197"/>
      <c r="W2580" s="75">
        <f t="shared" si="182"/>
        <v>0</v>
      </c>
      <c r="AE2580" s="479"/>
    </row>
    <row r="2581" spans="1:31" s="75" customFormat="1" ht="13.5" x14ac:dyDescent="0.2">
      <c r="A2581" s="211">
        <v>2578</v>
      </c>
      <c r="B2581" s="212" t="s">
        <v>6600</v>
      </c>
      <c r="C2581" s="213" t="s">
        <v>6600</v>
      </c>
      <c r="D2581" s="213" t="s">
        <v>6600</v>
      </c>
      <c r="E2581" s="213" t="s">
        <v>6600</v>
      </c>
      <c r="F2581" s="213" t="s">
        <v>6600</v>
      </c>
      <c r="G2581" s="214" t="s">
        <v>6600</v>
      </c>
      <c r="H2581" s="208" t="str">
        <f>IF(Input!F$4="GMH_OECC",J2581,IF(Input!F$4="GMH_XOEC",L2581,IF(Input!F$4="GMH_Korea",N2581,IF(Input!F$4="GMH_EU",P2581,IF(Input!F$4="Skysuper",#REF!,IF(Input!F$4="SkyII",#REF!,IF(Input!F$4="XO-8000",#REF!, "FALSE")))))))</f>
        <v>00</v>
      </c>
      <c r="I2581" s="209">
        <f>IF(Input!F$4="GMH_OECC",K2581,IF(Input!F$4="GMH_XOEC",M2581,IF(Input!F$4="GMH_Korea",O2581,IF(Input!F$4="GMH_EU",Q2581,IF(Input!F$4="Skysuper",#REF!,IF(Input!F$4="SkyII",#REF!,IF(Input!F$4="XO-8000",#REF!, "FALSE")))))))</f>
        <v>0</v>
      </c>
      <c r="J2581" s="210" t="s">
        <v>10359</v>
      </c>
      <c r="K2581" s="268">
        <v>0</v>
      </c>
      <c r="L2581" s="270" t="s">
        <v>10359</v>
      </c>
      <c r="M2581" s="270">
        <v>0</v>
      </c>
      <c r="N2581" s="270" t="s">
        <v>10359</v>
      </c>
      <c r="O2581" s="270">
        <v>0</v>
      </c>
      <c r="P2581" s="270" t="s">
        <v>10359</v>
      </c>
      <c r="Q2581" s="270">
        <v>0</v>
      </c>
      <c r="R2581" s="74"/>
      <c r="S2581" s="75" t="str">
        <f t="shared" si="180"/>
        <v>0000</v>
      </c>
      <c r="T2581" s="75" t="str">
        <f t="shared" si="181"/>
        <v>00000000000000000000000000000000</v>
      </c>
      <c r="V2581" s="197"/>
      <c r="W2581" s="75">
        <f t="shared" si="182"/>
        <v>0</v>
      </c>
      <c r="AE2581" s="479"/>
    </row>
    <row r="2582" spans="1:31" s="75" customFormat="1" ht="13.5" x14ac:dyDescent="0.2">
      <c r="A2582" s="211">
        <v>2579</v>
      </c>
      <c r="B2582" s="212" t="s">
        <v>6600</v>
      </c>
      <c r="C2582" s="213" t="s">
        <v>6600</v>
      </c>
      <c r="D2582" s="213" t="s">
        <v>6600</v>
      </c>
      <c r="E2582" s="213" t="s">
        <v>6600</v>
      </c>
      <c r="F2582" s="213" t="s">
        <v>6600</v>
      </c>
      <c r="G2582" s="214" t="s">
        <v>6600</v>
      </c>
      <c r="H2582" s="208" t="str">
        <f>IF(Input!F$4="GMH_OECC",J2582,IF(Input!F$4="GMH_XOEC",L2582,IF(Input!F$4="GMH_Korea",N2582,IF(Input!F$4="GMH_EU",P2582,IF(Input!F$4="Skysuper",#REF!,IF(Input!F$4="SkyII",#REF!,IF(Input!F$4="XO-8000",#REF!, "FALSE")))))))</f>
        <v>00</v>
      </c>
      <c r="I2582" s="209">
        <f>IF(Input!F$4="GMH_OECC",K2582,IF(Input!F$4="GMH_XOEC",M2582,IF(Input!F$4="GMH_Korea",O2582,IF(Input!F$4="GMH_EU",Q2582,IF(Input!F$4="Skysuper",#REF!,IF(Input!F$4="SkyII",#REF!,IF(Input!F$4="XO-8000",#REF!, "FALSE")))))))</f>
        <v>0</v>
      </c>
      <c r="J2582" s="210" t="s">
        <v>10359</v>
      </c>
      <c r="K2582" s="268">
        <v>0</v>
      </c>
      <c r="L2582" s="270" t="s">
        <v>10359</v>
      </c>
      <c r="M2582" s="270">
        <v>0</v>
      </c>
      <c r="N2582" s="270" t="s">
        <v>10359</v>
      </c>
      <c r="O2582" s="270">
        <v>0</v>
      </c>
      <c r="P2582" s="270" t="s">
        <v>10359</v>
      </c>
      <c r="Q2582" s="270">
        <v>0</v>
      </c>
      <c r="R2582" s="74"/>
      <c r="S2582" s="75" t="str">
        <f t="shared" si="180"/>
        <v>0000</v>
      </c>
      <c r="T2582" s="75" t="str">
        <f t="shared" si="181"/>
        <v>00000000000000000000000000000000</v>
      </c>
      <c r="V2582" s="197"/>
      <c r="W2582" s="75">
        <f t="shared" si="182"/>
        <v>0</v>
      </c>
      <c r="AE2582" s="479"/>
    </row>
    <row r="2583" spans="1:31" s="75" customFormat="1" ht="13.5" x14ac:dyDescent="0.2">
      <c r="A2583" s="211">
        <v>2580</v>
      </c>
      <c r="B2583" s="212" t="s">
        <v>6600</v>
      </c>
      <c r="C2583" s="213" t="s">
        <v>6600</v>
      </c>
      <c r="D2583" s="213" t="s">
        <v>6600</v>
      </c>
      <c r="E2583" s="213" t="s">
        <v>6600</v>
      </c>
      <c r="F2583" s="213" t="s">
        <v>6600</v>
      </c>
      <c r="G2583" s="214" t="s">
        <v>6600</v>
      </c>
      <c r="H2583" s="208" t="str">
        <f>IF(Input!F$4="GMH_OECC",J2583,IF(Input!F$4="GMH_XOEC",L2583,IF(Input!F$4="GMH_Korea",N2583,IF(Input!F$4="GMH_EU",P2583,IF(Input!F$4="Skysuper",#REF!,IF(Input!F$4="SkyII",#REF!,IF(Input!F$4="XO-8000",#REF!, "FALSE")))))))</f>
        <v>00</v>
      </c>
      <c r="I2583" s="209">
        <f>IF(Input!F$4="GMH_OECC",K2583,IF(Input!F$4="GMH_XOEC",M2583,IF(Input!F$4="GMH_Korea",O2583,IF(Input!F$4="GMH_EU",Q2583,IF(Input!F$4="Skysuper",#REF!,IF(Input!F$4="SkyII",#REF!,IF(Input!F$4="XO-8000",#REF!, "FALSE")))))))</f>
        <v>0</v>
      </c>
      <c r="J2583" s="210" t="s">
        <v>10359</v>
      </c>
      <c r="K2583" s="268">
        <v>0</v>
      </c>
      <c r="L2583" s="270" t="s">
        <v>10359</v>
      </c>
      <c r="M2583" s="270">
        <v>0</v>
      </c>
      <c r="N2583" s="270" t="s">
        <v>10359</v>
      </c>
      <c r="O2583" s="270">
        <v>0</v>
      </c>
      <c r="P2583" s="270" t="s">
        <v>10359</v>
      </c>
      <c r="Q2583" s="270">
        <v>0</v>
      </c>
      <c r="R2583" s="74"/>
      <c r="S2583" s="75" t="str">
        <f t="shared" si="180"/>
        <v>0000</v>
      </c>
      <c r="T2583" s="75" t="str">
        <f t="shared" si="181"/>
        <v>00000000000000000000000000000000</v>
      </c>
      <c r="V2583" s="197"/>
      <c r="W2583" s="75">
        <f t="shared" si="182"/>
        <v>0</v>
      </c>
      <c r="AE2583" s="479"/>
    </row>
    <row r="2584" spans="1:31" s="75" customFormat="1" ht="13.5" x14ac:dyDescent="0.2">
      <c r="A2584" s="211">
        <v>2581</v>
      </c>
      <c r="B2584" s="212" t="s">
        <v>6600</v>
      </c>
      <c r="C2584" s="213" t="s">
        <v>6600</v>
      </c>
      <c r="D2584" s="213" t="s">
        <v>6600</v>
      </c>
      <c r="E2584" s="213" t="s">
        <v>6600</v>
      </c>
      <c r="F2584" s="213" t="s">
        <v>6600</v>
      </c>
      <c r="G2584" s="214" t="s">
        <v>6600</v>
      </c>
      <c r="H2584" s="208" t="str">
        <f>IF(Input!F$4="GMH_OECC",J2584,IF(Input!F$4="GMH_XOEC",L2584,IF(Input!F$4="GMH_Korea",N2584,IF(Input!F$4="GMH_EU",P2584,IF(Input!F$4="Skysuper",#REF!,IF(Input!F$4="SkyII",#REF!,IF(Input!F$4="XO-8000",#REF!, "FALSE")))))))</f>
        <v>00</v>
      </c>
      <c r="I2584" s="209">
        <f>IF(Input!F$4="GMH_OECC",K2584,IF(Input!F$4="GMH_XOEC",M2584,IF(Input!F$4="GMH_Korea",O2584,IF(Input!F$4="GMH_EU",Q2584,IF(Input!F$4="Skysuper",#REF!,IF(Input!F$4="SkyII",#REF!,IF(Input!F$4="XO-8000",#REF!, "FALSE")))))))</f>
        <v>0</v>
      </c>
      <c r="J2584" s="210" t="s">
        <v>10359</v>
      </c>
      <c r="K2584" s="268">
        <v>0</v>
      </c>
      <c r="L2584" s="270" t="s">
        <v>10359</v>
      </c>
      <c r="M2584" s="270">
        <v>0</v>
      </c>
      <c r="N2584" s="270" t="s">
        <v>10359</v>
      </c>
      <c r="O2584" s="270">
        <v>0</v>
      </c>
      <c r="P2584" s="270" t="s">
        <v>10359</v>
      </c>
      <c r="Q2584" s="270">
        <v>0</v>
      </c>
      <c r="R2584" s="74"/>
      <c r="S2584" s="75" t="str">
        <f t="shared" si="180"/>
        <v>0000</v>
      </c>
      <c r="T2584" s="75" t="str">
        <f t="shared" si="181"/>
        <v>00000000000000000000000000000000</v>
      </c>
      <c r="V2584" s="197"/>
      <c r="W2584" s="75">
        <f t="shared" si="182"/>
        <v>0</v>
      </c>
      <c r="AE2584" s="479"/>
    </row>
    <row r="2585" spans="1:31" s="75" customFormat="1" ht="13.5" x14ac:dyDescent="0.2">
      <c r="A2585" s="211">
        <v>2582</v>
      </c>
      <c r="B2585" s="212" t="s">
        <v>6600</v>
      </c>
      <c r="C2585" s="213" t="s">
        <v>6600</v>
      </c>
      <c r="D2585" s="213" t="s">
        <v>6600</v>
      </c>
      <c r="E2585" s="213" t="s">
        <v>6600</v>
      </c>
      <c r="F2585" s="213" t="s">
        <v>6600</v>
      </c>
      <c r="G2585" s="214" t="s">
        <v>6600</v>
      </c>
      <c r="H2585" s="208" t="str">
        <f>IF(Input!F$4="GMH_OECC",J2585,IF(Input!F$4="GMH_XOEC",L2585,IF(Input!F$4="GMH_Korea",N2585,IF(Input!F$4="GMH_EU",P2585,IF(Input!F$4="Skysuper",#REF!,IF(Input!F$4="SkyII",#REF!,IF(Input!F$4="XO-8000",#REF!, "FALSE")))))))</f>
        <v>00</v>
      </c>
      <c r="I2585" s="209">
        <f>IF(Input!F$4="GMH_OECC",K2585,IF(Input!F$4="GMH_XOEC",M2585,IF(Input!F$4="GMH_Korea",O2585,IF(Input!F$4="GMH_EU",Q2585,IF(Input!F$4="Skysuper",#REF!,IF(Input!F$4="SkyII",#REF!,IF(Input!F$4="XO-8000",#REF!, "FALSE")))))))</f>
        <v>0</v>
      </c>
      <c r="J2585" s="210" t="s">
        <v>10359</v>
      </c>
      <c r="K2585" s="268">
        <v>0</v>
      </c>
      <c r="L2585" s="270" t="s">
        <v>10359</v>
      </c>
      <c r="M2585" s="270">
        <v>0</v>
      </c>
      <c r="N2585" s="270" t="s">
        <v>10359</v>
      </c>
      <c r="O2585" s="270">
        <v>0</v>
      </c>
      <c r="P2585" s="270" t="s">
        <v>10359</v>
      </c>
      <c r="Q2585" s="270">
        <v>0</v>
      </c>
      <c r="R2585" s="74"/>
      <c r="S2585" s="75" t="str">
        <f t="shared" si="180"/>
        <v>0000</v>
      </c>
      <c r="T2585" s="75" t="str">
        <f t="shared" si="181"/>
        <v>00000000000000000000000000000000</v>
      </c>
      <c r="V2585" s="197"/>
      <c r="W2585" s="75">
        <f t="shared" si="182"/>
        <v>0</v>
      </c>
      <c r="AE2585" s="479"/>
    </row>
    <row r="2586" spans="1:31" s="75" customFormat="1" ht="13.5" x14ac:dyDescent="0.2">
      <c r="A2586" s="211">
        <v>2583</v>
      </c>
      <c r="B2586" s="212" t="s">
        <v>6600</v>
      </c>
      <c r="C2586" s="213" t="s">
        <v>6600</v>
      </c>
      <c r="D2586" s="213" t="s">
        <v>6600</v>
      </c>
      <c r="E2586" s="213" t="s">
        <v>6600</v>
      </c>
      <c r="F2586" s="213" t="s">
        <v>6600</v>
      </c>
      <c r="G2586" s="214" t="s">
        <v>6600</v>
      </c>
      <c r="H2586" s="208" t="str">
        <f>IF(Input!F$4="GMH_OECC",J2586,IF(Input!F$4="GMH_XOEC",L2586,IF(Input!F$4="GMH_Korea",N2586,IF(Input!F$4="GMH_EU",P2586,IF(Input!F$4="Skysuper",#REF!,IF(Input!F$4="SkyII",#REF!,IF(Input!F$4="XO-8000",#REF!, "FALSE")))))))</f>
        <v>00</v>
      </c>
      <c r="I2586" s="209">
        <f>IF(Input!F$4="GMH_OECC",K2586,IF(Input!F$4="GMH_XOEC",M2586,IF(Input!F$4="GMH_Korea",O2586,IF(Input!F$4="GMH_EU",Q2586,IF(Input!F$4="Skysuper",#REF!,IF(Input!F$4="SkyII",#REF!,IF(Input!F$4="XO-8000",#REF!, "FALSE")))))))</f>
        <v>0</v>
      </c>
      <c r="J2586" s="210" t="s">
        <v>10359</v>
      </c>
      <c r="K2586" s="268">
        <v>0</v>
      </c>
      <c r="L2586" s="270" t="s">
        <v>10359</v>
      </c>
      <c r="M2586" s="270">
        <v>0</v>
      </c>
      <c r="N2586" s="270" t="s">
        <v>10359</v>
      </c>
      <c r="O2586" s="270">
        <v>0</v>
      </c>
      <c r="P2586" s="270" t="s">
        <v>10359</v>
      </c>
      <c r="Q2586" s="270">
        <v>0</v>
      </c>
      <c r="R2586" s="74"/>
      <c r="S2586" s="75" t="str">
        <f t="shared" si="180"/>
        <v>0000</v>
      </c>
      <c r="T2586" s="75" t="str">
        <f t="shared" si="181"/>
        <v>00000000000000000000000000000000</v>
      </c>
      <c r="V2586" s="197"/>
      <c r="W2586" s="75">
        <f t="shared" si="182"/>
        <v>0</v>
      </c>
      <c r="AE2586" s="479"/>
    </row>
    <row r="2587" spans="1:31" s="75" customFormat="1" ht="13.5" x14ac:dyDescent="0.2">
      <c r="A2587" s="211">
        <v>2584</v>
      </c>
      <c r="B2587" s="212" t="s">
        <v>6600</v>
      </c>
      <c r="C2587" s="213" t="s">
        <v>6600</v>
      </c>
      <c r="D2587" s="213" t="s">
        <v>6600</v>
      </c>
      <c r="E2587" s="213" t="s">
        <v>6600</v>
      </c>
      <c r="F2587" s="213" t="s">
        <v>6600</v>
      </c>
      <c r="G2587" s="214" t="s">
        <v>6600</v>
      </c>
      <c r="H2587" s="208" t="str">
        <f>IF(Input!F$4="GMH_OECC",J2587,IF(Input!F$4="GMH_XOEC",L2587,IF(Input!F$4="GMH_Korea",N2587,IF(Input!F$4="GMH_EU",P2587,IF(Input!F$4="Skysuper",#REF!,IF(Input!F$4="SkyII",#REF!,IF(Input!F$4="XO-8000",#REF!, "FALSE")))))))</f>
        <v>00</v>
      </c>
      <c r="I2587" s="209">
        <f>IF(Input!F$4="GMH_OECC",K2587,IF(Input!F$4="GMH_XOEC",M2587,IF(Input!F$4="GMH_Korea",O2587,IF(Input!F$4="GMH_EU",Q2587,IF(Input!F$4="Skysuper",#REF!,IF(Input!F$4="SkyII",#REF!,IF(Input!F$4="XO-8000",#REF!, "FALSE")))))))</f>
        <v>0</v>
      </c>
      <c r="J2587" s="210" t="s">
        <v>10359</v>
      </c>
      <c r="K2587" s="268">
        <v>0</v>
      </c>
      <c r="L2587" s="270" t="s">
        <v>10359</v>
      </c>
      <c r="M2587" s="270">
        <v>0</v>
      </c>
      <c r="N2587" s="270" t="s">
        <v>10359</v>
      </c>
      <c r="O2587" s="270">
        <v>0</v>
      </c>
      <c r="P2587" s="270" t="s">
        <v>10359</v>
      </c>
      <c r="Q2587" s="270">
        <v>0</v>
      </c>
      <c r="R2587" s="74"/>
      <c r="S2587" s="75" t="str">
        <f t="shared" si="180"/>
        <v>0000</v>
      </c>
      <c r="T2587" s="75" t="str">
        <f t="shared" si="181"/>
        <v>00000000000000000000000000000000</v>
      </c>
      <c r="V2587" s="197"/>
      <c r="W2587" s="75">
        <f t="shared" si="182"/>
        <v>0</v>
      </c>
      <c r="AE2587" s="479"/>
    </row>
    <row r="2588" spans="1:31" s="75" customFormat="1" ht="13.5" x14ac:dyDescent="0.2">
      <c r="A2588" s="211">
        <v>2585</v>
      </c>
      <c r="B2588" s="212" t="s">
        <v>6600</v>
      </c>
      <c r="C2588" s="213" t="s">
        <v>6600</v>
      </c>
      <c r="D2588" s="213" t="s">
        <v>6600</v>
      </c>
      <c r="E2588" s="213" t="s">
        <v>6600</v>
      </c>
      <c r="F2588" s="213" t="s">
        <v>6600</v>
      </c>
      <c r="G2588" s="214" t="s">
        <v>6600</v>
      </c>
      <c r="H2588" s="208" t="str">
        <f>IF(Input!F$4="GMH_OECC",J2588,IF(Input!F$4="GMH_XOEC",L2588,IF(Input!F$4="GMH_Korea",N2588,IF(Input!F$4="GMH_EU",P2588,IF(Input!F$4="Skysuper",#REF!,IF(Input!F$4="SkyII",#REF!,IF(Input!F$4="XO-8000",#REF!, "FALSE")))))))</f>
        <v>00</v>
      </c>
      <c r="I2588" s="209">
        <f>IF(Input!F$4="GMH_OECC",K2588,IF(Input!F$4="GMH_XOEC",M2588,IF(Input!F$4="GMH_Korea",O2588,IF(Input!F$4="GMH_EU",Q2588,IF(Input!F$4="Skysuper",#REF!,IF(Input!F$4="SkyII",#REF!,IF(Input!F$4="XO-8000",#REF!, "FALSE")))))))</f>
        <v>0</v>
      </c>
      <c r="J2588" s="210" t="s">
        <v>10359</v>
      </c>
      <c r="K2588" s="268">
        <v>0</v>
      </c>
      <c r="L2588" s="270" t="s">
        <v>10359</v>
      </c>
      <c r="M2588" s="270">
        <v>0</v>
      </c>
      <c r="N2588" s="270" t="s">
        <v>10359</v>
      </c>
      <c r="O2588" s="270">
        <v>0</v>
      </c>
      <c r="P2588" s="270" t="s">
        <v>10359</v>
      </c>
      <c r="Q2588" s="270">
        <v>0</v>
      </c>
      <c r="R2588" s="74"/>
      <c r="S2588" s="75" t="str">
        <f t="shared" si="180"/>
        <v>0000</v>
      </c>
      <c r="T2588" s="75" t="str">
        <f t="shared" si="181"/>
        <v>00000000000000000000000000000000</v>
      </c>
      <c r="V2588" s="197"/>
      <c r="W2588" s="75">
        <f t="shared" si="182"/>
        <v>0</v>
      </c>
      <c r="AE2588" s="479"/>
    </row>
    <row r="2589" spans="1:31" s="75" customFormat="1" ht="13.5" x14ac:dyDescent="0.2">
      <c r="A2589" s="211">
        <v>2586</v>
      </c>
      <c r="B2589" s="212" t="s">
        <v>6600</v>
      </c>
      <c r="C2589" s="213" t="s">
        <v>6600</v>
      </c>
      <c r="D2589" s="213" t="s">
        <v>6600</v>
      </c>
      <c r="E2589" s="213" t="s">
        <v>6600</v>
      </c>
      <c r="F2589" s="213" t="s">
        <v>6600</v>
      </c>
      <c r="G2589" s="214" t="s">
        <v>6600</v>
      </c>
      <c r="H2589" s="208" t="str">
        <f>IF(Input!F$4="GMH_OECC",J2589,IF(Input!F$4="GMH_XOEC",L2589,IF(Input!F$4="GMH_Korea",N2589,IF(Input!F$4="GMH_EU",P2589,IF(Input!F$4="Skysuper",#REF!,IF(Input!F$4="SkyII",#REF!,IF(Input!F$4="XO-8000",#REF!, "FALSE")))))))</f>
        <v>00</v>
      </c>
      <c r="I2589" s="209">
        <f>IF(Input!F$4="GMH_OECC",K2589,IF(Input!F$4="GMH_XOEC",M2589,IF(Input!F$4="GMH_Korea",O2589,IF(Input!F$4="GMH_EU",Q2589,IF(Input!F$4="Skysuper",#REF!,IF(Input!F$4="SkyII",#REF!,IF(Input!F$4="XO-8000",#REF!, "FALSE")))))))</f>
        <v>0</v>
      </c>
      <c r="J2589" s="210" t="s">
        <v>10359</v>
      </c>
      <c r="K2589" s="268">
        <v>0</v>
      </c>
      <c r="L2589" s="270" t="s">
        <v>10359</v>
      </c>
      <c r="M2589" s="270">
        <v>0</v>
      </c>
      <c r="N2589" s="270" t="s">
        <v>10359</v>
      </c>
      <c r="O2589" s="270">
        <v>0</v>
      </c>
      <c r="P2589" s="270" t="s">
        <v>10359</v>
      </c>
      <c r="Q2589" s="270">
        <v>0</v>
      </c>
      <c r="R2589" s="74"/>
      <c r="S2589" s="75" t="str">
        <f t="shared" si="180"/>
        <v>0000</v>
      </c>
      <c r="T2589" s="75" t="str">
        <f t="shared" si="181"/>
        <v>00000000000000000000000000000000</v>
      </c>
      <c r="V2589" s="197"/>
      <c r="W2589" s="75">
        <f t="shared" si="182"/>
        <v>0</v>
      </c>
      <c r="AE2589" s="479"/>
    </row>
    <row r="2590" spans="1:31" s="75" customFormat="1" ht="13.5" x14ac:dyDescent="0.2">
      <c r="A2590" s="211">
        <v>2587</v>
      </c>
      <c r="B2590" s="212" t="s">
        <v>6600</v>
      </c>
      <c r="C2590" s="213" t="s">
        <v>6600</v>
      </c>
      <c r="D2590" s="213" t="s">
        <v>6600</v>
      </c>
      <c r="E2590" s="213" t="s">
        <v>6600</v>
      </c>
      <c r="F2590" s="213" t="s">
        <v>6600</v>
      </c>
      <c r="G2590" s="214" t="s">
        <v>6600</v>
      </c>
      <c r="H2590" s="208" t="str">
        <f>IF(Input!F$4="GMH_OECC",J2590,IF(Input!F$4="GMH_XOEC",L2590,IF(Input!F$4="GMH_Korea",N2590,IF(Input!F$4="GMH_EU",P2590,IF(Input!F$4="Skysuper",#REF!,IF(Input!F$4="SkyII",#REF!,IF(Input!F$4="XO-8000",#REF!, "FALSE")))))))</f>
        <v>00</v>
      </c>
      <c r="I2590" s="209">
        <f>IF(Input!F$4="GMH_OECC",K2590,IF(Input!F$4="GMH_XOEC",M2590,IF(Input!F$4="GMH_Korea",O2590,IF(Input!F$4="GMH_EU",Q2590,IF(Input!F$4="Skysuper",#REF!,IF(Input!F$4="SkyII",#REF!,IF(Input!F$4="XO-8000",#REF!, "FALSE")))))))</f>
        <v>0</v>
      </c>
      <c r="J2590" s="210" t="s">
        <v>10359</v>
      </c>
      <c r="K2590" s="268">
        <v>0</v>
      </c>
      <c r="L2590" s="270" t="s">
        <v>10359</v>
      </c>
      <c r="M2590" s="270">
        <v>0</v>
      </c>
      <c r="N2590" s="270" t="s">
        <v>10359</v>
      </c>
      <c r="O2590" s="270">
        <v>0</v>
      </c>
      <c r="P2590" s="270" t="s">
        <v>10359</v>
      </c>
      <c r="Q2590" s="270">
        <v>0</v>
      </c>
      <c r="R2590" s="74"/>
      <c r="S2590" s="75" t="str">
        <f t="shared" si="180"/>
        <v>0000</v>
      </c>
      <c r="T2590" s="75" t="str">
        <f t="shared" si="181"/>
        <v>00000000000000000000000000000000</v>
      </c>
      <c r="V2590" s="197"/>
      <c r="W2590" s="75">
        <f t="shared" si="182"/>
        <v>0</v>
      </c>
      <c r="AE2590" s="479"/>
    </row>
    <row r="2591" spans="1:31" s="75" customFormat="1" ht="13.5" x14ac:dyDescent="0.2">
      <c r="A2591" s="211">
        <v>2588</v>
      </c>
      <c r="B2591" s="212" t="s">
        <v>6600</v>
      </c>
      <c r="C2591" s="213" t="s">
        <v>6600</v>
      </c>
      <c r="D2591" s="213" t="s">
        <v>6600</v>
      </c>
      <c r="E2591" s="213" t="s">
        <v>6600</v>
      </c>
      <c r="F2591" s="213" t="s">
        <v>6600</v>
      </c>
      <c r="G2591" s="214" t="s">
        <v>6600</v>
      </c>
      <c r="H2591" s="208" t="str">
        <f>IF(Input!F$4="GMH_OECC",J2591,IF(Input!F$4="GMH_XOEC",L2591,IF(Input!F$4="GMH_Korea",N2591,IF(Input!F$4="GMH_EU",P2591,IF(Input!F$4="Skysuper",#REF!,IF(Input!F$4="SkyII",#REF!,IF(Input!F$4="XO-8000",#REF!, "FALSE")))))))</f>
        <v>00</v>
      </c>
      <c r="I2591" s="209">
        <f>IF(Input!F$4="GMH_OECC",K2591,IF(Input!F$4="GMH_XOEC",M2591,IF(Input!F$4="GMH_Korea",O2591,IF(Input!F$4="GMH_EU",Q2591,IF(Input!F$4="Skysuper",#REF!,IF(Input!F$4="SkyII",#REF!,IF(Input!F$4="XO-8000",#REF!, "FALSE")))))))</f>
        <v>0</v>
      </c>
      <c r="J2591" s="210" t="s">
        <v>10359</v>
      </c>
      <c r="K2591" s="268">
        <v>0</v>
      </c>
      <c r="L2591" s="270" t="s">
        <v>10359</v>
      </c>
      <c r="M2591" s="270">
        <v>0</v>
      </c>
      <c r="N2591" s="270" t="s">
        <v>10359</v>
      </c>
      <c r="O2591" s="270">
        <v>0</v>
      </c>
      <c r="P2591" s="270" t="s">
        <v>10359</v>
      </c>
      <c r="Q2591" s="270">
        <v>0</v>
      </c>
      <c r="R2591" s="74"/>
      <c r="S2591" s="75" t="str">
        <f t="shared" si="180"/>
        <v>0000</v>
      </c>
      <c r="T2591" s="75" t="str">
        <f t="shared" si="181"/>
        <v>00000000000000000000000000000000</v>
      </c>
      <c r="V2591" s="197"/>
      <c r="W2591" s="75">
        <f t="shared" si="182"/>
        <v>0</v>
      </c>
      <c r="AE2591" s="479"/>
    </row>
    <row r="2592" spans="1:31" s="75" customFormat="1" ht="13.5" x14ac:dyDescent="0.2">
      <c r="A2592" s="211">
        <v>2589</v>
      </c>
      <c r="B2592" s="212" t="s">
        <v>6600</v>
      </c>
      <c r="C2592" s="213" t="s">
        <v>6600</v>
      </c>
      <c r="D2592" s="213" t="s">
        <v>6600</v>
      </c>
      <c r="E2592" s="213" t="s">
        <v>6600</v>
      </c>
      <c r="F2592" s="213" t="s">
        <v>6600</v>
      </c>
      <c r="G2592" s="214" t="s">
        <v>6600</v>
      </c>
      <c r="H2592" s="208" t="str">
        <f>IF(Input!F$4="GMH_OECC",J2592,IF(Input!F$4="GMH_XOEC",L2592,IF(Input!F$4="GMH_Korea",N2592,IF(Input!F$4="GMH_EU",P2592,IF(Input!F$4="Skysuper",#REF!,IF(Input!F$4="SkyII",#REF!,IF(Input!F$4="XO-8000",#REF!, "FALSE")))))))</f>
        <v>00</v>
      </c>
      <c r="I2592" s="209">
        <f>IF(Input!F$4="GMH_OECC",K2592,IF(Input!F$4="GMH_XOEC",M2592,IF(Input!F$4="GMH_Korea",O2592,IF(Input!F$4="GMH_EU",Q2592,IF(Input!F$4="Skysuper",#REF!,IF(Input!F$4="SkyII",#REF!,IF(Input!F$4="XO-8000",#REF!, "FALSE")))))))</f>
        <v>0</v>
      </c>
      <c r="J2592" s="210" t="s">
        <v>10359</v>
      </c>
      <c r="K2592" s="268">
        <v>0</v>
      </c>
      <c r="L2592" s="270" t="s">
        <v>10359</v>
      </c>
      <c r="M2592" s="270">
        <v>0</v>
      </c>
      <c r="N2592" s="270" t="s">
        <v>10359</v>
      </c>
      <c r="O2592" s="270">
        <v>0</v>
      </c>
      <c r="P2592" s="270" t="s">
        <v>10359</v>
      </c>
      <c r="Q2592" s="270">
        <v>0</v>
      </c>
      <c r="R2592" s="74"/>
      <c r="S2592" s="75" t="str">
        <f t="shared" si="180"/>
        <v>0000</v>
      </c>
      <c r="T2592" s="75" t="str">
        <f t="shared" si="181"/>
        <v>00000000000000000000000000000000</v>
      </c>
      <c r="V2592" s="197"/>
      <c r="W2592" s="75">
        <f t="shared" si="182"/>
        <v>0</v>
      </c>
      <c r="AE2592" s="479"/>
    </row>
    <row r="2593" spans="1:31" s="75" customFormat="1" ht="13.5" x14ac:dyDescent="0.2">
      <c r="A2593" s="211">
        <v>2590</v>
      </c>
      <c r="B2593" s="212" t="s">
        <v>6600</v>
      </c>
      <c r="C2593" s="213" t="s">
        <v>6600</v>
      </c>
      <c r="D2593" s="213" t="s">
        <v>6600</v>
      </c>
      <c r="E2593" s="213" t="s">
        <v>6600</v>
      </c>
      <c r="F2593" s="213" t="s">
        <v>6600</v>
      </c>
      <c r="G2593" s="214" t="s">
        <v>6600</v>
      </c>
      <c r="H2593" s="208" t="str">
        <f>IF(Input!F$4="GMH_OECC",J2593,IF(Input!F$4="GMH_XOEC",L2593,IF(Input!F$4="GMH_Korea",N2593,IF(Input!F$4="GMH_EU",P2593,IF(Input!F$4="Skysuper",#REF!,IF(Input!F$4="SkyII",#REF!,IF(Input!F$4="XO-8000",#REF!, "FALSE")))))))</f>
        <v>00</v>
      </c>
      <c r="I2593" s="209">
        <f>IF(Input!F$4="GMH_OECC",K2593,IF(Input!F$4="GMH_XOEC",M2593,IF(Input!F$4="GMH_Korea",O2593,IF(Input!F$4="GMH_EU",Q2593,IF(Input!F$4="Skysuper",#REF!,IF(Input!F$4="SkyII",#REF!,IF(Input!F$4="XO-8000",#REF!, "FALSE")))))))</f>
        <v>0</v>
      </c>
      <c r="J2593" s="210" t="s">
        <v>10359</v>
      </c>
      <c r="K2593" s="268">
        <v>0</v>
      </c>
      <c r="L2593" s="270" t="s">
        <v>10359</v>
      </c>
      <c r="M2593" s="270">
        <v>0</v>
      </c>
      <c r="N2593" s="270" t="s">
        <v>10359</v>
      </c>
      <c r="O2593" s="270">
        <v>0</v>
      </c>
      <c r="P2593" s="270" t="s">
        <v>10359</v>
      </c>
      <c r="Q2593" s="270">
        <v>0</v>
      </c>
      <c r="R2593" s="74"/>
      <c r="S2593" s="75" t="str">
        <f t="shared" si="180"/>
        <v>0000</v>
      </c>
      <c r="T2593" s="75" t="str">
        <f t="shared" si="181"/>
        <v>00000000000000000000000000000000</v>
      </c>
      <c r="V2593" s="197"/>
      <c r="W2593" s="75">
        <f t="shared" si="182"/>
        <v>0</v>
      </c>
      <c r="AE2593" s="479"/>
    </row>
    <row r="2594" spans="1:31" s="75" customFormat="1" ht="13.5" x14ac:dyDescent="0.2">
      <c r="A2594" s="211">
        <v>2591</v>
      </c>
      <c r="B2594" s="212" t="s">
        <v>6600</v>
      </c>
      <c r="C2594" s="213" t="s">
        <v>6600</v>
      </c>
      <c r="D2594" s="213" t="s">
        <v>6600</v>
      </c>
      <c r="E2594" s="213" t="s">
        <v>6600</v>
      </c>
      <c r="F2594" s="213" t="s">
        <v>6600</v>
      </c>
      <c r="G2594" s="214" t="s">
        <v>6600</v>
      </c>
      <c r="H2594" s="208" t="str">
        <f>IF(Input!F$4="GMH_OECC",J2594,IF(Input!F$4="GMH_XOEC",L2594,IF(Input!F$4="GMH_Korea",N2594,IF(Input!F$4="GMH_EU",P2594,IF(Input!F$4="Skysuper",#REF!,IF(Input!F$4="SkyII",#REF!,IF(Input!F$4="XO-8000",#REF!, "FALSE")))))))</f>
        <v>00</v>
      </c>
      <c r="I2594" s="209">
        <f>IF(Input!F$4="GMH_OECC",K2594,IF(Input!F$4="GMH_XOEC",M2594,IF(Input!F$4="GMH_Korea",O2594,IF(Input!F$4="GMH_EU",Q2594,IF(Input!F$4="Skysuper",#REF!,IF(Input!F$4="SkyII",#REF!,IF(Input!F$4="XO-8000",#REF!, "FALSE")))))))</f>
        <v>0</v>
      </c>
      <c r="J2594" s="210" t="s">
        <v>10359</v>
      </c>
      <c r="K2594" s="268">
        <v>0</v>
      </c>
      <c r="L2594" s="270" t="s">
        <v>10359</v>
      </c>
      <c r="M2594" s="270">
        <v>0</v>
      </c>
      <c r="N2594" s="270" t="s">
        <v>10359</v>
      </c>
      <c r="O2594" s="270">
        <v>0</v>
      </c>
      <c r="P2594" s="270" t="s">
        <v>10359</v>
      </c>
      <c r="Q2594" s="270">
        <v>0</v>
      </c>
      <c r="R2594" s="74"/>
      <c r="S2594" s="75" t="str">
        <f t="shared" si="180"/>
        <v>0000</v>
      </c>
      <c r="T2594" s="75" t="str">
        <f t="shared" si="181"/>
        <v>00000000000000000000000000000000</v>
      </c>
      <c r="V2594" s="197"/>
      <c r="W2594" s="75">
        <f t="shared" si="182"/>
        <v>0</v>
      </c>
      <c r="AE2594" s="479"/>
    </row>
    <row r="2595" spans="1:31" s="75" customFormat="1" ht="13.5" x14ac:dyDescent="0.2">
      <c r="A2595" s="211">
        <v>2592</v>
      </c>
      <c r="B2595" s="212" t="s">
        <v>6600</v>
      </c>
      <c r="C2595" s="213" t="s">
        <v>6600</v>
      </c>
      <c r="D2595" s="213" t="s">
        <v>6600</v>
      </c>
      <c r="E2595" s="213" t="s">
        <v>6600</v>
      </c>
      <c r="F2595" s="213" t="s">
        <v>6600</v>
      </c>
      <c r="G2595" s="214" t="s">
        <v>6600</v>
      </c>
      <c r="H2595" s="208" t="str">
        <f>IF(Input!F$4="GMH_OECC",J2595,IF(Input!F$4="GMH_XOEC",L2595,IF(Input!F$4="GMH_Korea",N2595,IF(Input!F$4="GMH_EU",P2595,IF(Input!F$4="Skysuper",#REF!,IF(Input!F$4="SkyII",#REF!,IF(Input!F$4="XO-8000",#REF!, "FALSE")))))))</f>
        <v>00</v>
      </c>
      <c r="I2595" s="209">
        <f>IF(Input!F$4="GMH_OECC",K2595,IF(Input!F$4="GMH_XOEC",M2595,IF(Input!F$4="GMH_Korea",O2595,IF(Input!F$4="GMH_EU",Q2595,IF(Input!F$4="Skysuper",#REF!,IF(Input!F$4="SkyII",#REF!,IF(Input!F$4="XO-8000",#REF!, "FALSE")))))))</f>
        <v>0</v>
      </c>
      <c r="J2595" s="210" t="s">
        <v>10359</v>
      </c>
      <c r="K2595" s="268">
        <v>0</v>
      </c>
      <c r="L2595" s="270" t="s">
        <v>10359</v>
      </c>
      <c r="M2595" s="270">
        <v>0</v>
      </c>
      <c r="N2595" s="270" t="s">
        <v>10359</v>
      </c>
      <c r="O2595" s="270">
        <v>0</v>
      </c>
      <c r="P2595" s="270" t="s">
        <v>10359</v>
      </c>
      <c r="Q2595" s="270">
        <v>0</v>
      </c>
      <c r="R2595" s="74"/>
      <c r="S2595" s="75" t="str">
        <f t="shared" si="180"/>
        <v>0000</v>
      </c>
      <c r="T2595" s="75" t="str">
        <f t="shared" si="181"/>
        <v>00000000000000000000000000000000</v>
      </c>
      <c r="V2595" s="197"/>
      <c r="W2595" s="75">
        <f t="shared" si="182"/>
        <v>0</v>
      </c>
      <c r="AE2595" s="479"/>
    </row>
    <row r="2596" spans="1:31" s="75" customFormat="1" ht="13.5" x14ac:dyDescent="0.2">
      <c r="A2596" s="211">
        <v>2593</v>
      </c>
      <c r="B2596" s="212" t="s">
        <v>6600</v>
      </c>
      <c r="C2596" s="213" t="s">
        <v>6600</v>
      </c>
      <c r="D2596" s="213" t="s">
        <v>6600</v>
      </c>
      <c r="E2596" s="213" t="s">
        <v>6600</v>
      </c>
      <c r="F2596" s="213" t="s">
        <v>6600</v>
      </c>
      <c r="G2596" s="214" t="s">
        <v>6600</v>
      </c>
      <c r="H2596" s="208" t="str">
        <f>IF(Input!F$4="GMH_OECC",J2596,IF(Input!F$4="GMH_XOEC",L2596,IF(Input!F$4="GMH_Korea",N2596,IF(Input!F$4="GMH_EU",P2596,IF(Input!F$4="Skysuper",#REF!,IF(Input!F$4="SkyII",#REF!,IF(Input!F$4="XO-8000",#REF!, "FALSE")))))))</f>
        <v>00</v>
      </c>
      <c r="I2596" s="209">
        <f>IF(Input!F$4="GMH_OECC",K2596,IF(Input!F$4="GMH_XOEC",M2596,IF(Input!F$4="GMH_Korea",O2596,IF(Input!F$4="GMH_EU",Q2596,IF(Input!F$4="Skysuper",#REF!,IF(Input!F$4="SkyII",#REF!,IF(Input!F$4="XO-8000",#REF!, "FALSE")))))))</f>
        <v>0</v>
      </c>
      <c r="J2596" s="210" t="s">
        <v>10359</v>
      </c>
      <c r="K2596" s="268">
        <v>0</v>
      </c>
      <c r="L2596" s="270" t="s">
        <v>10359</v>
      </c>
      <c r="M2596" s="270">
        <v>0</v>
      </c>
      <c r="N2596" s="270" t="s">
        <v>10359</v>
      </c>
      <c r="O2596" s="270">
        <v>0</v>
      </c>
      <c r="P2596" s="270" t="s">
        <v>10359</v>
      </c>
      <c r="Q2596" s="270">
        <v>0</v>
      </c>
      <c r="R2596" s="74"/>
      <c r="S2596" s="75" t="str">
        <f t="shared" si="180"/>
        <v>0000</v>
      </c>
      <c r="T2596" s="75" t="str">
        <f t="shared" si="181"/>
        <v>00000000000000000000000000000000</v>
      </c>
      <c r="V2596" s="197"/>
      <c r="W2596" s="75">
        <f t="shared" si="182"/>
        <v>0</v>
      </c>
      <c r="AE2596" s="479"/>
    </row>
    <row r="2597" spans="1:31" s="75" customFormat="1" ht="13.5" x14ac:dyDescent="0.2">
      <c r="A2597" s="211">
        <v>2594</v>
      </c>
      <c r="B2597" s="212" t="s">
        <v>6600</v>
      </c>
      <c r="C2597" s="213" t="s">
        <v>6600</v>
      </c>
      <c r="D2597" s="213" t="s">
        <v>6600</v>
      </c>
      <c r="E2597" s="213" t="s">
        <v>6600</v>
      </c>
      <c r="F2597" s="213" t="s">
        <v>6600</v>
      </c>
      <c r="G2597" s="214" t="s">
        <v>6600</v>
      </c>
      <c r="H2597" s="208" t="str">
        <f>IF(Input!F$4="GMH_OECC",J2597,IF(Input!F$4="GMH_XOEC",L2597,IF(Input!F$4="GMH_Korea",N2597,IF(Input!F$4="GMH_EU",P2597,IF(Input!F$4="Skysuper",#REF!,IF(Input!F$4="SkyII",#REF!,IF(Input!F$4="XO-8000",#REF!, "FALSE")))))))</f>
        <v>00</v>
      </c>
      <c r="I2597" s="209">
        <f>IF(Input!F$4="GMH_OECC",K2597,IF(Input!F$4="GMH_XOEC",M2597,IF(Input!F$4="GMH_Korea",O2597,IF(Input!F$4="GMH_EU",Q2597,IF(Input!F$4="Skysuper",#REF!,IF(Input!F$4="SkyII",#REF!,IF(Input!F$4="XO-8000",#REF!, "FALSE")))))))</f>
        <v>0</v>
      </c>
      <c r="J2597" s="210" t="s">
        <v>10359</v>
      </c>
      <c r="K2597" s="268">
        <v>0</v>
      </c>
      <c r="L2597" s="270" t="s">
        <v>10359</v>
      </c>
      <c r="M2597" s="270">
        <v>0</v>
      </c>
      <c r="N2597" s="270" t="s">
        <v>10359</v>
      </c>
      <c r="O2597" s="270">
        <v>0</v>
      </c>
      <c r="P2597" s="270" t="s">
        <v>10359</v>
      </c>
      <c r="Q2597" s="270">
        <v>0</v>
      </c>
      <c r="R2597" s="74"/>
      <c r="S2597" s="75" t="str">
        <f t="shared" si="180"/>
        <v>0000</v>
      </c>
      <c r="T2597" s="75" t="str">
        <f t="shared" si="181"/>
        <v>00000000000000000000000000000000</v>
      </c>
      <c r="V2597" s="197"/>
      <c r="W2597" s="75">
        <f t="shared" si="182"/>
        <v>0</v>
      </c>
      <c r="AE2597" s="479"/>
    </row>
    <row r="2598" spans="1:31" s="75" customFormat="1" ht="13.5" x14ac:dyDescent="0.2">
      <c r="A2598" s="211">
        <v>2595</v>
      </c>
      <c r="B2598" s="212" t="s">
        <v>6600</v>
      </c>
      <c r="C2598" s="213" t="s">
        <v>6600</v>
      </c>
      <c r="D2598" s="213" t="s">
        <v>6600</v>
      </c>
      <c r="E2598" s="213" t="s">
        <v>6600</v>
      </c>
      <c r="F2598" s="213" t="s">
        <v>6600</v>
      </c>
      <c r="G2598" s="214" t="s">
        <v>6600</v>
      </c>
      <c r="H2598" s="208" t="str">
        <f>IF(Input!F$4="GMH_OECC",J2598,IF(Input!F$4="GMH_XOEC",L2598,IF(Input!F$4="GMH_Korea",N2598,IF(Input!F$4="GMH_EU",P2598,IF(Input!F$4="Skysuper",#REF!,IF(Input!F$4="SkyII",#REF!,IF(Input!F$4="XO-8000",#REF!, "FALSE")))))))</f>
        <v>00</v>
      </c>
      <c r="I2598" s="209">
        <f>IF(Input!F$4="GMH_OECC",K2598,IF(Input!F$4="GMH_XOEC",M2598,IF(Input!F$4="GMH_Korea",O2598,IF(Input!F$4="GMH_EU",Q2598,IF(Input!F$4="Skysuper",#REF!,IF(Input!F$4="SkyII",#REF!,IF(Input!F$4="XO-8000",#REF!, "FALSE")))))))</f>
        <v>0</v>
      </c>
      <c r="J2598" s="210" t="s">
        <v>10359</v>
      </c>
      <c r="K2598" s="268">
        <v>0</v>
      </c>
      <c r="L2598" s="270" t="s">
        <v>10359</v>
      </c>
      <c r="M2598" s="270">
        <v>0</v>
      </c>
      <c r="N2598" s="270" t="s">
        <v>10359</v>
      </c>
      <c r="O2598" s="270">
        <v>0</v>
      </c>
      <c r="P2598" s="270" t="s">
        <v>10359</v>
      </c>
      <c r="Q2598" s="270">
        <v>0</v>
      </c>
      <c r="R2598" s="74"/>
      <c r="S2598" s="75" t="str">
        <f t="shared" si="180"/>
        <v>0000</v>
      </c>
      <c r="T2598" s="75" t="str">
        <f t="shared" si="181"/>
        <v>00000000000000000000000000000000</v>
      </c>
      <c r="V2598" s="197"/>
      <c r="W2598" s="75">
        <f t="shared" si="182"/>
        <v>0</v>
      </c>
      <c r="AE2598" s="479"/>
    </row>
    <row r="2599" spans="1:31" s="75" customFormat="1" ht="13.5" x14ac:dyDescent="0.2">
      <c r="A2599" s="211">
        <v>2596</v>
      </c>
      <c r="B2599" s="212" t="s">
        <v>6600</v>
      </c>
      <c r="C2599" s="213" t="s">
        <v>6600</v>
      </c>
      <c r="D2599" s="213" t="s">
        <v>6600</v>
      </c>
      <c r="E2599" s="213" t="s">
        <v>6600</v>
      </c>
      <c r="F2599" s="213" t="s">
        <v>6600</v>
      </c>
      <c r="G2599" s="214" t="s">
        <v>6600</v>
      </c>
      <c r="H2599" s="208" t="str">
        <f>IF(Input!F$4="GMH_OECC",J2599,IF(Input!F$4="GMH_XOEC",L2599,IF(Input!F$4="GMH_Korea",N2599,IF(Input!F$4="GMH_EU",P2599,IF(Input!F$4="Skysuper",#REF!,IF(Input!F$4="SkyII",#REF!,IF(Input!F$4="XO-8000",#REF!, "FALSE")))))))</f>
        <v>00</v>
      </c>
      <c r="I2599" s="209">
        <f>IF(Input!F$4="GMH_OECC",K2599,IF(Input!F$4="GMH_XOEC",M2599,IF(Input!F$4="GMH_Korea",O2599,IF(Input!F$4="GMH_EU",Q2599,IF(Input!F$4="Skysuper",#REF!,IF(Input!F$4="SkyII",#REF!,IF(Input!F$4="XO-8000",#REF!, "FALSE")))))))</f>
        <v>0</v>
      </c>
      <c r="J2599" s="210" t="s">
        <v>10359</v>
      </c>
      <c r="K2599" s="268">
        <v>0</v>
      </c>
      <c r="L2599" s="270" t="s">
        <v>10359</v>
      </c>
      <c r="M2599" s="270">
        <v>0</v>
      </c>
      <c r="N2599" s="270" t="s">
        <v>10359</v>
      </c>
      <c r="O2599" s="270">
        <v>0</v>
      </c>
      <c r="P2599" s="270" t="s">
        <v>10359</v>
      </c>
      <c r="Q2599" s="270">
        <v>0</v>
      </c>
      <c r="R2599" s="74"/>
      <c r="S2599" s="75" t="str">
        <f t="shared" si="180"/>
        <v>0000</v>
      </c>
      <c r="T2599" s="75" t="str">
        <f t="shared" si="181"/>
        <v>00000000000000000000000000000000</v>
      </c>
      <c r="V2599" s="197"/>
      <c r="W2599" s="75">
        <f t="shared" si="182"/>
        <v>0</v>
      </c>
      <c r="AE2599" s="479"/>
    </row>
    <row r="2600" spans="1:31" s="75" customFormat="1" ht="13.5" x14ac:dyDescent="0.2">
      <c r="A2600" s="211">
        <v>2597</v>
      </c>
      <c r="B2600" s="212" t="s">
        <v>6600</v>
      </c>
      <c r="C2600" s="213" t="s">
        <v>6600</v>
      </c>
      <c r="D2600" s="213" t="s">
        <v>6600</v>
      </c>
      <c r="E2600" s="213" t="s">
        <v>6600</v>
      </c>
      <c r="F2600" s="213" t="s">
        <v>6600</v>
      </c>
      <c r="G2600" s="214" t="s">
        <v>6600</v>
      </c>
      <c r="H2600" s="208" t="str">
        <f>IF(Input!F$4="GMH_OECC",J2600,IF(Input!F$4="GMH_XOEC",L2600,IF(Input!F$4="GMH_Korea",N2600,IF(Input!F$4="GMH_EU",P2600,IF(Input!F$4="Skysuper",#REF!,IF(Input!F$4="SkyII",#REF!,IF(Input!F$4="XO-8000",#REF!, "FALSE")))))))</f>
        <v>00</v>
      </c>
      <c r="I2600" s="209">
        <f>IF(Input!F$4="GMH_OECC",K2600,IF(Input!F$4="GMH_XOEC",M2600,IF(Input!F$4="GMH_Korea",O2600,IF(Input!F$4="GMH_EU",Q2600,IF(Input!F$4="Skysuper",#REF!,IF(Input!F$4="SkyII",#REF!,IF(Input!F$4="XO-8000",#REF!, "FALSE")))))))</f>
        <v>0</v>
      </c>
      <c r="J2600" s="210" t="s">
        <v>10359</v>
      </c>
      <c r="K2600" s="268">
        <v>0</v>
      </c>
      <c r="L2600" s="270" t="s">
        <v>10359</v>
      </c>
      <c r="M2600" s="270">
        <v>0</v>
      </c>
      <c r="N2600" s="270" t="s">
        <v>10359</v>
      </c>
      <c r="O2600" s="270">
        <v>0</v>
      </c>
      <c r="P2600" s="270" t="s">
        <v>10359</v>
      </c>
      <c r="Q2600" s="270">
        <v>0</v>
      </c>
      <c r="R2600" s="74"/>
      <c r="S2600" s="75" t="str">
        <f t="shared" si="180"/>
        <v>0000</v>
      </c>
      <c r="T2600" s="75" t="str">
        <f t="shared" si="181"/>
        <v>00000000000000000000000000000000</v>
      </c>
      <c r="V2600" s="197"/>
      <c r="W2600" s="75">
        <f t="shared" si="182"/>
        <v>0</v>
      </c>
      <c r="AE2600" s="479"/>
    </row>
    <row r="2601" spans="1:31" s="75" customFormat="1" ht="13.5" x14ac:dyDescent="0.2">
      <c r="A2601" s="211">
        <v>2598</v>
      </c>
      <c r="B2601" s="212" t="s">
        <v>6600</v>
      </c>
      <c r="C2601" s="213" t="s">
        <v>6600</v>
      </c>
      <c r="D2601" s="213" t="s">
        <v>6600</v>
      </c>
      <c r="E2601" s="213" t="s">
        <v>6600</v>
      </c>
      <c r="F2601" s="213" t="s">
        <v>6600</v>
      </c>
      <c r="G2601" s="214" t="s">
        <v>6600</v>
      </c>
      <c r="H2601" s="208" t="str">
        <f>IF(Input!F$4="GMH_OECC",J2601,IF(Input!F$4="GMH_XOEC",L2601,IF(Input!F$4="GMH_Korea",N2601,IF(Input!F$4="GMH_EU",P2601,IF(Input!F$4="Skysuper",#REF!,IF(Input!F$4="SkyII",#REF!,IF(Input!F$4="XO-8000",#REF!, "FALSE")))))))</f>
        <v>00</v>
      </c>
      <c r="I2601" s="209">
        <f>IF(Input!F$4="GMH_OECC",K2601,IF(Input!F$4="GMH_XOEC",M2601,IF(Input!F$4="GMH_Korea",O2601,IF(Input!F$4="GMH_EU",Q2601,IF(Input!F$4="Skysuper",#REF!,IF(Input!F$4="SkyII",#REF!,IF(Input!F$4="XO-8000",#REF!, "FALSE")))))))</f>
        <v>0</v>
      </c>
      <c r="J2601" s="210" t="s">
        <v>10359</v>
      </c>
      <c r="K2601" s="268">
        <v>0</v>
      </c>
      <c r="L2601" s="270" t="s">
        <v>10359</v>
      </c>
      <c r="M2601" s="270">
        <v>0</v>
      </c>
      <c r="N2601" s="270" t="s">
        <v>10359</v>
      </c>
      <c r="O2601" s="270">
        <v>0</v>
      </c>
      <c r="P2601" s="270" t="s">
        <v>10359</v>
      </c>
      <c r="Q2601" s="270">
        <v>0</v>
      </c>
      <c r="R2601" s="74"/>
      <c r="S2601" s="75" t="str">
        <f t="shared" si="180"/>
        <v>0000</v>
      </c>
      <c r="T2601" s="75" t="str">
        <f t="shared" si="181"/>
        <v>00000000000000000000000000000000</v>
      </c>
      <c r="V2601" s="197"/>
      <c r="W2601" s="75">
        <f t="shared" si="182"/>
        <v>0</v>
      </c>
      <c r="AE2601" s="479"/>
    </row>
    <row r="2602" spans="1:31" s="75" customFormat="1" ht="13.5" x14ac:dyDescent="0.2">
      <c r="A2602" s="211">
        <v>2599</v>
      </c>
      <c r="B2602" s="212" t="s">
        <v>6600</v>
      </c>
      <c r="C2602" s="213" t="s">
        <v>6600</v>
      </c>
      <c r="D2602" s="213" t="s">
        <v>6600</v>
      </c>
      <c r="E2602" s="213" t="s">
        <v>6600</v>
      </c>
      <c r="F2602" s="213" t="s">
        <v>6600</v>
      </c>
      <c r="G2602" s="214" t="s">
        <v>6600</v>
      </c>
      <c r="H2602" s="208" t="str">
        <f>IF(Input!F$4="GMH_OECC",J2602,IF(Input!F$4="GMH_XOEC",L2602,IF(Input!F$4="GMH_Korea",N2602,IF(Input!F$4="GMH_EU",P2602,IF(Input!F$4="Skysuper",#REF!,IF(Input!F$4="SkyII",#REF!,IF(Input!F$4="XO-8000",#REF!, "FALSE")))))))</f>
        <v>00</v>
      </c>
      <c r="I2602" s="209">
        <f>IF(Input!F$4="GMH_OECC",K2602,IF(Input!F$4="GMH_XOEC",M2602,IF(Input!F$4="GMH_Korea",O2602,IF(Input!F$4="GMH_EU",Q2602,IF(Input!F$4="Skysuper",#REF!,IF(Input!F$4="SkyII",#REF!,IF(Input!F$4="XO-8000",#REF!, "FALSE")))))))</f>
        <v>0</v>
      </c>
      <c r="J2602" s="210" t="s">
        <v>10359</v>
      </c>
      <c r="K2602" s="268">
        <v>0</v>
      </c>
      <c r="L2602" s="270" t="s">
        <v>10359</v>
      </c>
      <c r="M2602" s="270">
        <v>0</v>
      </c>
      <c r="N2602" s="270" t="s">
        <v>10359</v>
      </c>
      <c r="O2602" s="270">
        <v>0</v>
      </c>
      <c r="P2602" s="270" t="s">
        <v>10359</v>
      </c>
      <c r="Q2602" s="270">
        <v>0</v>
      </c>
      <c r="R2602" s="74"/>
      <c r="S2602" s="75" t="str">
        <f t="shared" si="180"/>
        <v>0000</v>
      </c>
      <c r="T2602" s="75" t="str">
        <f t="shared" si="181"/>
        <v>00000000000000000000000000000000</v>
      </c>
      <c r="V2602" s="197"/>
      <c r="W2602" s="75">
        <f t="shared" si="182"/>
        <v>0</v>
      </c>
      <c r="AE2602" s="479"/>
    </row>
    <row r="2603" spans="1:31" s="75" customFormat="1" ht="13.5" x14ac:dyDescent="0.2">
      <c r="A2603" s="211">
        <v>2600</v>
      </c>
      <c r="B2603" s="212" t="s">
        <v>6600</v>
      </c>
      <c r="C2603" s="213" t="s">
        <v>6600</v>
      </c>
      <c r="D2603" s="213" t="s">
        <v>6600</v>
      </c>
      <c r="E2603" s="213" t="s">
        <v>6600</v>
      </c>
      <c r="F2603" s="213" t="s">
        <v>6600</v>
      </c>
      <c r="G2603" s="214" t="s">
        <v>6600</v>
      </c>
      <c r="H2603" s="208" t="str">
        <f>IF(Input!F$4="GMH_OECC",J2603,IF(Input!F$4="GMH_XOEC",L2603,IF(Input!F$4="GMH_Korea",N2603,IF(Input!F$4="GMH_EU",P2603,IF(Input!F$4="Skysuper",#REF!,IF(Input!F$4="SkyII",#REF!,IF(Input!F$4="XO-8000",#REF!, "FALSE")))))))</f>
        <v>00</v>
      </c>
      <c r="I2603" s="209">
        <f>IF(Input!F$4="GMH_OECC",K2603,IF(Input!F$4="GMH_XOEC",M2603,IF(Input!F$4="GMH_Korea",O2603,IF(Input!F$4="GMH_EU",Q2603,IF(Input!F$4="Skysuper",#REF!,IF(Input!F$4="SkyII",#REF!,IF(Input!F$4="XO-8000",#REF!, "FALSE")))))))</f>
        <v>0</v>
      </c>
      <c r="J2603" s="210" t="s">
        <v>10359</v>
      </c>
      <c r="K2603" s="268">
        <v>0</v>
      </c>
      <c r="L2603" s="270" t="s">
        <v>10359</v>
      </c>
      <c r="M2603" s="270">
        <v>0</v>
      </c>
      <c r="N2603" s="270" t="s">
        <v>10359</v>
      </c>
      <c r="O2603" s="270">
        <v>0</v>
      </c>
      <c r="P2603" s="270" t="s">
        <v>10359</v>
      </c>
      <c r="Q2603" s="270">
        <v>0</v>
      </c>
      <c r="R2603" s="74"/>
      <c r="S2603" s="75" t="str">
        <f t="shared" si="180"/>
        <v>0000</v>
      </c>
      <c r="T2603" s="75" t="str">
        <f t="shared" si="181"/>
        <v>00000000000000000000000000000000</v>
      </c>
      <c r="V2603" s="197"/>
      <c r="W2603" s="75">
        <f t="shared" si="182"/>
        <v>0</v>
      </c>
      <c r="AE2603" s="479"/>
    </row>
    <row r="2604" spans="1:31" s="75" customFormat="1" ht="13.5" x14ac:dyDescent="0.2">
      <c r="A2604" s="211">
        <v>2601</v>
      </c>
      <c r="B2604" s="212" t="s">
        <v>6600</v>
      </c>
      <c r="C2604" s="213" t="s">
        <v>6600</v>
      </c>
      <c r="D2604" s="213" t="s">
        <v>6600</v>
      </c>
      <c r="E2604" s="213" t="s">
        <v>6600</v>
      </c>
      <c r="F2604" s="213" t="s">
        <v>6600</v>
      </c>
      <c r="G2604" s="214" t="s">
        <v>6600</v>
      </c>
      <c r="H2604" s="208" t="str">
        <f>IF(Input!F$4="GMH_OECC",J2604,IF(Input!F$4="GMH_XOEC",L2604,IF(Input!F$4="GMH_Korea",N2604,IF(Input!F$4="GMH_EU",P2604,IF(Input!F$4="Skysuper",#REF!,IF(Input!F$4="SkyII",#REF!,IF(Input!F$4="XO-8000",#REF!, "FALSE")))))))</f>
        <v>00</v>
      </c>
      <c r="I2604" s="209">
        <f>IF(Input!F$4="GMH_OECC",K2604,IF(Input!F$4="GMH_XOEC",M2604,IF(Input!F$4="GMH_Korea",O2604,IF(Input!F$4="GMH_EU",Q2604,IF(Input!F$4="Skysuper",#REF!,IF(Input!F$4="SkyII",#REF!,IF(Input!F$4="XO-8000",#REF!, "FALSE")))))))</f>
        <v>0</v>
      </c>
      <c r="J2604" s="210" t="s">
        <v>10359</v>
      </c>
      <c r="K2604" s="268">
        <v>0</v>
      </c>
      <c r="L2604" s="270" t="s">
        <v>10359</v>
      </c>
      <c r="M2604" s="270">
        <v>0</v>
      </c>
      <c r="N2604" s="270" t="s">
        <v>10359</v>
      </c>
      <c r="O2604" s="270">
        <v>0</v>
      </c>
      <c r="P2604" s="270" t="s">
        <v>10359</v>
      </c>
      <c r="Q2604" s="270">
        <v>0</v>
      </c>
      <c r="R2604" s="74"/>
      <c r="S2604" s="75" t="str">
        <f t="shared" si="180"/>
        <v>0000</v>
      </c>
      <c r="T2604" s="75" t="str">
        <f t="shared" si="181"/>
        <v>00000000000000000000000000000000</v>
      </c>
      <c r="V2604" s="197"/>
      <c r="W2604" s="75">
        <f t="shared" si="182"/>
        <v>0</v>
      </c>
      <c r="AE2604" s="479"/>
    </row>
    <row r="2605" spans="1:31" s="75" customFormat="1" ht="13.5" x14ac:dyDescent="0.2">
      <c r="A2605" s="211">
        <v>2602</v>
      </c>
      <c r="B2605" s="212" t="s">
        <v>6600</v>
      </c>
      <c r="C2605" s="213" t="s">
        <v>6600</v>
      </c>
      <c r="D2605" s="213" t="s">
        <v>6600</v>
      </c>
      <c r="E2605" s="213" t="s">
        <v>6600</v>
      </c>
      <c r="F2605" s="213" t="s">
        <v>6600</v>
      </c>
      <c r="G2605" s="214" t="s">
        <v>6600</v>
      </c>
      <c r="H2605" s="208" t="str">
        <f>IF(Input!F$4="GMH_OECC",J2605,IF(Input!F$4="GMH_XOEC",L2605,IF(Input!F$4="GMH_Korea",N2605,IF(Input!F$4="GMH_EU",P2605,IF(Input!F$4="Skysuper",#REF!,IF(Input!F$4="SkyII",#REF!,IF(Input!F$4="XO-8000",#REF!, "FALSE")))))))</f>
        <v>00</v>
      </c>
      <c r="I2605" s="209">
        <f>IF(Input!F$4="GMH_OECC",K2605,IF(Input!F$4="GMH_XOEC",M2605,IF(Input!F$4="GMH_Korea",O2605,IF(Input!F$4="GMH_EU",Q2605,IF(Input!F$4="Skysuper",#REF!,IF(Input!F$4="SkyII",#REF!,IF(Input!F$4="XO-8000",#REF!, "FALSE")))))))</f>
        <v>0</v>
      </c>
      <c r="J2605" s="210" t="s">
        <v>10359</v>
      </c>
      <c r="K2605" s="268">
        <v>0</v>
      </c>
      <c r="L2605" s="270" t="s">
        <v>10359</v>
      </c>
      <c r="M2605" s="270">
        <v>0</v>
      </c>
      <c r="N2605" s="270" t="s">
        <v>10359</v>
      </c>
      <c r="O2605" s="270">
        <v>0</v>
      </c>
      <c r="P2605" s="270" t="s">
        <v>10359</v>
      </c>
      <c r="Q2605" s="270">
        <v>0</v>
      </c>
      <c r="R2605" s="74"/>
      <c r="S2605" s="75" t="str">
        <f t="shared" si="180"/>
        <v>0000</v>
      </c>
      <c r="T2605" s="75" t="str">
        <f t="shared" si="181"/>
        <v>00000000000000000000000000000000</v>
      </c>
      <c r="V2605" s="197"/>
      <c r="W2605" s="75">
        <f t="shared" si="182"/>
        <v>0</v>
      </c>
      <c r="AE2605" s="479"/>
    </row>
    <row r="2606" spans="1:31" s="75" customFormat="1" ht="13.5" x14ac:dyDescent="0.2">
      <c r="A2606" s="211">
        <v>2603</v>
      </c>
      <c r="B2606" s="212" t="s">
        <v>6600</v>
      </c>
      <c r="C2606" s="213" t="s">
        <v>6600</v>
      </c>
      <c r="D2606" s="213" t="s">
        <v>6600</v>
      </c>
      <c r="E2606" s="213" t="s">
        <v>6600</v>
      </c>
      <c r="F2606" s="213" t="s">
        <v>6600</v>
      </c>
      <c r="G2606" s="214" t="s">
        <v>6600</v>
      </c>
      <c r="H2606" s="208" t="str">
        <f>IF(Input!F$4="GMH_OECC",J2606,IF(Input!F$4="GMH_XOEC",L2606,IF(Input!F$4="GMH_Korea",N2606,IF(Input!F$4="GMH_EU",P2606,IF(Input!F$4="Skysuper",#REF!,IF(Input!F$4="SkyII",#REF!,IF(Input!F$4="XO-8000",#REF!, "FALSE")))))))</f>
        <v>00</v>
      </c>
      <c r="I2606" s="209">
        <f>IF(Input!F$4="GMH_OECC",K2606,IF(Input!F$4="GMH_XOEC",M2606,IF(Input!F$4="GMH_Korea",O2606,IF(Input!F$4="GMH_EU",Q2606,IF(Input!F$4="Skysuper",#REF!,IF(Input!F$4="SkyII",#REF!,IF(Input!F$4="XO-8000",#REF!, "FALSE")))))))</f>
        <v>0</v>
      </c>
      <c r="J2606" s="210" t="s">
        <v>10359</v>
      </c>
      <c r="K2606" s="268">
        <v>0</v>
      </c>
      <c r="L2606" s="270" t="s">
        <v>10359</v>
      </c>
      <c r="M2606" s="270">
        <v>0</v>
      </c>
      <c r="N2606" s="270" t="s">
        <v>10359</v>
      </c>
      <c r="O2606" s="270">
        <v>0</v>
      </c>
      <c r="P2606" s="270" t="s">
        <v>10359</v>
      </c>
      <c r="Q2606" s="270">
        <v>0</v>
      </c>
      <c r="R2606" s="74"/>
      <c r="S2606" s="75" t="str">
        <f t="shared" si="180"/>
        <v>0000</v>
      </c>
      <c r="T2606" s="75" t="str">
        <f t="shared" si="181"/>
        <v>00000000000000000000000000000000</v>
      </c>
      <c r="V2606" s="197"/>
      <c r="W2606" s="75">
        <f t="shared" si="182"/>
        <v>0</v>
      </c>
      <c r="AE2606" s="479"/>
    </row>
    <row r="2607" spans="1:31" s="75" customFormat="1" ht="13.5" x14ac:dyDescent="0.2">
      <c r="A2607" s="211">
        <v>2604</v>
      </c>
      <c r="B2607" s="212" t="s">
        <v>6600</v>
      </c>
      <c r="C2607" s="213" t="s">
        <v>6600</v>
      </c>
      <c r="D2607" s="213" t="s">
        <v>6600</v>
      </c>
      <c r="E2607" s="213" t="s">
        <v>6600</v>
      </c>
      <c r="F2607" s="213" t="s">
        <v>6600</v>
      </c>
      <c r="G2607" s="214" t="s">
        <v>6600</v>
      </c>
      <c r="H2607" s="208" t="str">
        <f>IF(Input!F$4="GMH_OECC",J2607,IF(Input!F$4="GMH_XOEC",L2607,IF(Input!F$4="GMH_Korea",N2607,IF(Input!F$4="GMH_EU",P2607,IF(Input!F$4="Skysuper",#REF!,IF(Input!F$4="SkyII",#REF!,IF(Input!F$4="XO-8000",#REF!, "FALSE")))))))</f>
        <v>00</v>
      </c>
      <c r="I2607" s="209">
        <f>IF(Input!F$4="GMH_OECC",K2607,IF(Input!F$4="GMH_XOEC",M2607,IF(Input!F$4="GMH_Korea",O2607,IF(Input!F$4="GMH_EU",Q2607,IF(Input!F$4="Skysuper",#REF!,IF(Input!F$4="SkyII",#REF!,IF(Input!F$4="XO-8000",#REF!, "FALSE")))))))</f>
        <v>0</v>
      </c>
      <c r="J2607" s="210" t="s">
        <v>10359</v>
      </c>
      <c r="K2607" s="268">
        <v>0</v>
      </c>
      <c r="L2607" s="270" t="s">
        <v>10359</v>
      </c>
      <c r="M2607" s="270">
        <v>0</v>
      </c>
      <c r="N2607" s="270" t="s">
        <v>10359</v>
      </c>
      <c r="O2607" s="270">
        <v>0</v>
      </c>
      <c r="P2607" s="270" t="s">
        <v>10359</v>
      </c>
      <c r="Q2607" s="270">
        <v>0</v>
      </c>
      <c r="R2607" s="74"/>
      <c r="S2607" s="75" t="str">
        <f t="shared" si="180"/>
        <v>0000</v>
      </c>
      <c r="T2607" s="75" t="str">
        <f t="shared" si="181"/>
        <v>00000000000000000000000000000000</v>
      </c>
      <c r="V2607" s="197"/>
      <c r="W2607" s="75">
        <f t="shared" si="182"/>
        <v>0</v>
      </c>
      <c r="AE2607" s="479"/>
    </row>
    <row r="2608" spans="1:31" s="75" customFormat="1" ht="13.5" x14ac:dyDescent="0.2">
      <c r="A2608" s="211">
        <v>2605</v>
      </c>
      <c r="B2608" s="212" t="s">
        <v>6600</v>
      </c>
      <c r="C2608" s="213" t="s">
        <v>6600</v>
      </c>
      <c r="D2608" s="213" t="s">
        <v>6600</v>
      </c>
      <c r="E2608" s="213" t="s">
        <v>6600</v>
      </c>
      <c r="F2608" s="213" t="s">
        <v>6600</v>
      </c>
      <c r="G2608" s="214" t="s">
        <v>6600</v>
      </c>
      <c r="H2608" s="208" t="str">
        <f>IF(Input!F$4="GMH_OECC",J2608,IF(Input!F$4="GMH_XOEC",L2608,IF(Input!F$4="GMH_Korea",N2608,IF(Input!F$4="GMH_EU",P2608,IF(Input!F$4="Skysuper",#REF!,IF(Input!F$4="SkyII",#REF!,IF(Input!F$4="XO-8000",#REF!, "FALSE")))))))</f>
        <v>00</v>
      </c>
      <c r="I2608" s="209">
        <f>IF(Input!F$4="GMH_OECC",K2608,IF(Input!F$4="GMH_XOEC",M2608,IF(Input!F$4="GMH_Korea",O2608,IF(Input!F$4="GMH_EU",Q2608,IF(Input!F$4="Skysuper",#REF!,IF(Input!F$4="SkyII",#REF!,IF(Input!F$4="XO-8000",#REF!, "FALSE")))))))</f>
        <v>0</v>
      </c>
      <c r="J2608" s="210" t="s">
        <v>10359</v>
      </c>
      <c r="K2608" s="268">
        <v>0</v>
      </c>
      <c r="L2608" s="270" t="s">
        <v>10359</v>
      </c>
      <c r="M2608" s="270">
        <v>0</v>
      </c>
      <c r="N2608" s="270" t="s">
        <v>10359</v>
      </c>
      <c r="O2608" s="270">
        <v>0</v>
      </c>
      <c r="P2608" s="270" t="s">
        <v>10359</v>
      </c>
      <c r="Q2608" s="270">
        <v>0</v>
      </c>
      <c r="R2608" s="74"/>
      <c r="S2608" s="75" t="str">
        <f t="shared" si="180"/>
        <v>0000</v>
      </c>
      <c r="T2608" s="75" t="str">
        <f t="shared" si="181"/>
        <v>00000000000000000000000000000000</v>
      </c>
      <c r="V2608" s="197"/>
      <c r="W2608" s="75">
        <f t="shared" si="182"/>
        <v>0</v>
      </c>
      <c r="AE2608" s="479"/>
    </row>
    <row r="2609" spans="1:31" s="75" customFormat="1" ht="13.5" x14ac:dyDescent="0.2">
      <c r="A2609" s="211">
        <v>2606</v>
      </c>
      <c r="B2609" s="212" t="s">
        <v>6600</v>
      </c>
      <c r="C2609" s="213" t="s">
        <v>6600</v>
      </c>
      <c r="D2609" s="213" t="s">
        <v>6600</v>
      </c>
      <c r="E2609" s="213" t="s">
        <v>6600</v>
      </c>
      <c r="F2609" s="213" t="s">
        <v>6600</v>
      </c>
      <c r="G2609" s="214" t="s">
        <v>6600</v>
      </c>
      <c r="H2609" s="208" t="str">
        <f>IF(Input!F$4="GMH_OECC",J2609,IF(Input!F$4="GMH_XOEC",L2609,IF(Input!F$4="GMH_Korea",N2609,IF(Input!F$4="GMH_EU",P2609,IF(Input!F$4="Skysuper",#REF!,IF(Input!F$4="SkyII",#REF!,IF(Input!F$4="XO-8000",#REF!, "FALSE")))))))</f>
        <v>00</v>
      </c>
      <c r="I2609" s="209">
        <f>IF(Input!F$4="GMH_OECC",K2609,IF(Input!F$4="GMH_XOEC",M2609,IF(Input!F$4="GMH_Korea",O2609,IF(Input!F$4="GMH_EU",Q2609,IF(Input!F$4="Skysuper",#REF!,IF(Input!F$4="SkyII",#REF!,IF(Input!F$4="XO-8000",#REF!, "FALSE")))))))</f>
        <v>0</v>
      </c>
      <c r="J2609" s="210" t="s">
        <v>10359</v>
      </c>
      <c r="K2609" s="268">
        <v>0</v>
      </c>
      <c r="L2609" s="270" t="s">
        <v>10359</v>
      </c>
      <c r="M2609" s="270">
        <v>0</v>
      </c>
      <c r="N2609" s="270" t="s">
        <v>10359</v>
      </c>
      <c r="O2609" s="270">
        <v>0</v>
      </c>
      <c r="P2609" s="270" t="s">
        <v>10359</v>
      </c>
      <c r="Q2609" s="270">
        <v>0</v>
      </c>
      <c r="R2609" s="74"/>
      <c r="S2609" s="75" t="str">
        <f t="shared" si="180"/>
        <v>0000</v>
      </c>
      <c r="T2609" s="75" t="str">
        <f t="shared" si="181"/>
        <v>00000000000000000000000000000000</v>
      </c>
      <c r="V2609" s="197"/>
      <c r="W2609" s="75">
        <f t="shared" si="182"/>
        <v>0</v>
      </c>
      <c r="AE2609" s="479"/>
    </row>
    <row r="2610" spans="1:31" s="75" customFormat="1" ht="13.5" x14ac:dyDescent="0.2">
      <c r="A2610" s="211">
        <v>2607</v>
      </c>
      <c r="B2610" s="212" t="s">
        <v>6600</v>
      </c>
      <c r="C2610" s="213" t="s">
        <v>6600</v>
      </c>
      <c r="D2610" s="213" t="s">
        <v>6600</v>
      </c>
      <c r="E2610" s="213" t="s">
        <v>6600</v>
      </c>
      <c r="F2610" s="213" t="s">
        <v>6600</v>
      </c>
      <c r="G2610" s="214" t="s">
        <v>6600</v>
      </c>
      <c r="H2610" s="208" t="str">
        <f>IF(Input!F$4="GMH_OECC",J2610,IF(Input!F$4="GMH_XOEC",L2610,IF(Input!F$4="GMH_Korea",N2610,IF(Input!F$4="GMH_EU",P2610,IF(Input!F$4="Skysuper",#REF!,IF(Input!F$4="SkyII",#REF!,IF(Input!F$4="XO-8000",#REF!, "FALSE")))))))</f>
        <v>00</v>
      </c>
      <c r="I2610" s="209">
        <f>IF(Input!F$4="GMH_OECC",K2610,IF(Input!F$4="GMH_XOEC",M2610,IF(Input!F$4="GMH_Korea",O2610,IF(Input!F$4="GMH_EU",Q2610,IF(Input!F$4="Skysuper",#REF!,IF(Input!F$4="SkyII",#REF!,IF(Input!F$4="XO-8000",#REF!, "FALSE")))))))</f>
        <v>0</v>
      </c>
      <c r="J2610" s="210" t="s">
        <v>10359</v>
      </c>
      <c r="K2610" s="268">
        <v>0</v>
      </c>
      <c r="L2610" s="270" t="s">
        <v>10359</v>
      </c>
      <c r="M2610" s="270">
        <v>0</v>
      </c>
      <c r="N2610" s="270" t="s">
        <v>10359</v>
      </c>
      <c r="O2610" s="270">
        <v>0</v>
      </c>
      <c r="P2610" s="270" t="s">
        <v>10359</v>
      </c>
      <c r="Q2610" s="270">
        <v>0</v>
      </c>
      <c r="R2610" s="74"/>
      <c r="S2610" s="75" t="str">
        <f t="shared" si="180"/>
        <v>0000</v>
      </c>
      <c r="T2610" s="75" t="str">
        <f t="shared" si="181"/>
        <v>00000000000000000000000000000000</v>
      </c>
      <c r="V2610" s="197"/>
      <c r="W2610" s="75">
        <f t="shared" si="182"/>
        <v>0</v>
      </c>
      <c r="AE2610" s="479"/>
    </row>
    <row r="2611" spans="1:31" s="75" customFormat="1" ht="13.5" x14ac:dyDescent="0.2">
      <c r="A2611" s="211">
        <v>2608</v>
      </c>
      <c r="B2611" s="212" t="s">
        <v>6600</v>
      </c>
      <c r="C2611" s="213" t="s">
        <v>6600</v>
      </c>
      <c r="D2611" s="213" t="s">
        <v>6600</v>
      </c>
      <c r="E2611" s="213" t="s">
        <v>6600</v>
      </c>
      <c r="F2611" s="213" t="s">
        <v>6600</v>
      </c>
      <c r="G2611" s="214" t="s">
        <v>6600</v>
      </c>
      <c r="H2611" s="208" t="str">
        <f>IF(Input!F$4="GMH_OECC",J2611,IF(Input!F$4="GMH_XOEC",L2611,IF(Input!F$4="GMH_Korea",N2611,IF(Input!F$4="GMH_EU",P2611,IF(Input!F$4="Skysuper",#REF!,IF(Input!F$4="SkyII",#REF!,IF(Input!F$4="XO-8000",#REF!, "FALSE")))))))</f>
        <v>00</v>
      </c>
      <c r="I2611" s="209">
        <f>IF(Input!F$4="GMH_OECC",K2611,IF(Input!F$4="GMH_XOEC",M2611,IF(Input!F$4="GMH_Korea",O2611,IF(Input!F$4="GMH_EU",Q2611,IF(Input!F$4="Skysuper",#REF!,IF(Input!F$4="SkyII",#REF!,IF(Input!F$4="XO-8000",#REF!, "FALSE")))))))</f>
        <v>0</v>
      </c>
      <c r="J2611" s="210" t="s">
        <v>10359</v>
      </c>
      <c r="K2611" s="268">
        <v>0</v>
      </c>
      <c r="L2611" s="270" t="s">
        <v>10359</v>
      </c>
      <c r="M2611" s="270">
        <v>0</v>
      </c>
      <c r="N2611" s="270" t="s">
        <v>10359</v>
      </c>
      <c r="O2611" s="270">
        <v>0</v>
      </c>
      <c r="P2611" s="270" t="s">
        <v>10359</v>
      </c>
      <c r="Q2611" s="270">
        <v>0</v>
      </c>
      <c r="R2611" s="74"/>
      <c r="S2611" s="75" t="str">
        <f t="shared" si="180"/>
        <v>0000</v>
      </c>
      <c r="T2611" s="75" t="str">
        <f t="shared" si="181"/>
        <v>00000000000000000000000000000000</v>
      </c>
      <c r="V2611" s="197"/>
      <c r="W2611" s="75">
        <f t="shared" si="182"/>
        <v>0</v>
      </c>
      <c r="AE2611" s="479"/>
    </row>
    <row r="2612" spans="1:31" s="75" customFormat="1" ht="13.5" x14ac:dyDescent="0.2">
      <c r="A2612" s="211">
        <v>2609</v>
      </c>
      <c r="B2612" s="212" t="s">
        <v>6600</v>
      </c>
      <c r="C2612" s="213" t="s">
        <v>6600</v>
      </c>
      <c r="D2612" s="213" t="s">
        <v>6600</v>
      </c>
      <c r="E2612" s="213" t="s">
        <v>6600</v>
      </c>
      <c r="F2612" s="213" t="s">
        <v>6600</v>
      </c>
      <c r="G2612" s="214" t="s">
        <v>6600</v>
      </c>
      <c r="H2612" s="208" t="str">
        <f>IF(Input!F$4="GMH_OECC",J2612,IF(Input!F$4="GMH_XOEC",L2612,IF(Input!F$4="GMH_Korea",N2612,IF(Input!F$4="GMH_EU",P2612,IF(Input!F$4="Skysuper",#REF!,IF(Input!F$4="SkyII",#REF!,IF(Input!F$4="XO-8000",#REF!, "FALSE")))))))</f>
        <v>00</v>
      </c>
      <c r="I2612" s="209">
        <f>IF(Input!F$4="GMH_OECC",K2612,IF(Input!F$4="GMH_XOEC",M2612,IF(Input!F$4="GMH_Korea",O2612,IF(Input!F$4="GMH_EU",Q2612,IF(Input!F$4="Skysuper",#REF!,IF(Input!F$4="SkyII",#REF!,IF(Input!F$4="XO-8000",#REF!, "FALSE")))))))</f>
        <v>0</v>
      </c>
      <c r="J2612" s="210" t="s">
        <v>10359</v>
      </c>
      <c r="K2612" s="268">
        <v>0</v>
      </c>
      <c r="L2612" s="270" t="s">
        <v>10359</v>
      </c>
      <c r="M2612" s="270">
        <v>0</v>
      </c>
      <c r="N2612" s="270" t="s">
        <v>10359</v>
      </c>
      <c r="O2612" s="270">
        <v>0</v>
      </c>
      <c r="P2612" s="270" t="s">
        <v>10359</v>
      </c>
      <c r="Q2612" s="270">
        <v>0</v>
      </c>
      <c r="R2612" s="74"/>
      <c r="S2612" s="75" t="str">
        <f t="shared" ref="S2612:S2675" si="183">"0"&amp;DEC2HEX(2^(I2612-1))&amp;IF(LEN(DEC2HEX(H2612))=2,DEC2HEX(H2612),"0"&amp;DEC2HEX(H2612))</f>
        <v>0000</v>
      </c>
      <c r="T2612" s="75" t="str">
        <f t="shared" si="181"/>
        <v>00000000000000000000000000000000</v>
      </c>
      <c r="V2612" s="197"/>
      <c r="W2612" s="75">
        <f t="shared" si="182"/>
        <v>0</v>
      </c>
      <c r="AE2612" s="479"/>
    </row>
    <row r="2613" spans="1:31" s="75" customFormat="1" ht="13.5" x14ac:dyDescent="0.2">
      <c r="A2613" s="211">
        <v>2610</v>
      </c>
      <c r="B2613" s="212" t="s">
        <v>6600</v>
      </c>
      <c r="C2613" s="213" t="s">
        <v>6600</v>
      </c>
      <c r="D2613" s="213" t="s">
        <v>6600</v>
      </c>
      <c r="E2613" s="213" t="s">
        <v>6600</v>
      </c>
      <c r="F2613" s="213" t="s">
        <v>6600</v>
      </c>
      <c r="G2613" s="214" t="s">
        <v>6600</v>
      </c>
      <c r="H2613" s="208" t="str">
        <f>IF(Input!F$4="GMH_OECC",J2613,IF(Input!F$4="GMH_XOEC",L2613,IF(Input!F$4="GMH_Korea",N2613,IF(Input!F$4="GMH_EU",P2613,IF(Input!F$4="Skysuper",#REF!,IF(Input!F$4="SkyII",#REF!,IF(Input!F$4="XO-8000",#REF!, "FALSE")))))))</f>
        <v>00</v>
      </c>
      <c r="I2613" s="209">
        <f>IF(Input!F$4="GMH_OECC",K2613,IF(Input!F$4="GMH_XOEC",M2613,IF(Input!F$4="GMH_Korea",O2613,IF(Input!F$4="GMH_EU",Q2613,IF(Input!F$4="Skysuper",#REF!,IF(Input!F$4="SkyII",#REF!,IF(Input!F$4="XO-8000",#REF!, "FALSE")))))))</f>
        <v>0</v>
      </c>
      <c r="J2613" s="210" t="s">
        <v>10359</v>
      </c>
      <c r="K2613" s="268">
        <v>0</v>
      </c>
      <c r="L2613" s="270" t="s">
        <v>10359</v>
      </c>
      <c r="M2613" s="270">
        <v>0</v>
      </c>
      <c r="N2613" s="270" t="s">
        <v>10359</v>
      </c>
      <c r="O2613" s="270">
        <v>0</v>
      </c>
      <c r="P2613" s="270" t="s">
        <v>10359</v>
      </c>
      <c r="Q2613" s="270">
        <v>0</v>
      </c>
      <c r="R2613" s="74"/>
      <c r="S2613" s="75" t="str">
        <f t="shared" si="183"/>
        <v>0000</v>
      </c>
      <c r="T2613" s="75" t="str">
        <f t="shared" si="181"/>
        <v>00000000000000000000000000000000</v>
      </c>
      <c r="V2613" s="197"/>
      <c r="W2613" s="75">
        <f t="shared" si="182"/>
        <v>0</v>
      </c>
      <c r="AE2613" s="479"/>
    </row>
    <row r="2614" spans="1:31" s="75" customFormat="1" ht="13.5" x14ac:dyDescent="0.2">
      <c r="A2614" s="211">
        <v>2611</v>
      </c>
      <c r="B2614" s="212" t="s">
        <v>6600</v>
      </c>
      <c r="C2614" s="213" t="s">
        <v>6600</v>
      </c>
      <c r="D2614" s="213" t="s">
        <v>6600</v>
      </c>
      <c r="E2614" s="213" t="s">
        <v>6600</v>
      </c>
      <c r="F2614" s="213" t="s">
        <v>6600</v>
      </c>
      <c r="G2614" s="214" t="s">
        <v>6600</v>
      </c>
      <c r="H2614" s="208" t="str">
        <f>IF(Input!F$4="GMH_OECC",J2614,IF(Input!F$4="GMH_XOEC",L2614,IF(Input!F$4="GMH_Korea",N2614,IF(Input!F$4="GMH_EU",P2614,IF(Input!F$4="Skysuper",#REF!,IF(Input!F$4="SkyII",#REF!,IF(Input!F$4="XO-8000",#REF!, "FALSE")))))))</f>
        <v>00</v>
      </c>
      <c r="I2614" s="209">
        <f>IF(Input!F$4="GMH_OECC",K2614,IF(Input!F$4="GMH_XOEC",M2614,IF(Input!F$4="GMH_Korea",O2614,IF(Input!F$4="GMH_EU",Q2614,IF(Input!F$4="Skysuper",#REF!,IF(Input!F$4="SkyII",#REF!,IF(Input!F$4="XO-8000",#REF!, "FALSE")))))))</f>
        <v>0</v>
      </c>
      <c r="J2614" s="210" t="s">
        <v>10359</v>
      </c>
      <c r="K2614" s="268">
        <v>0</v>
      </c>
      <c r="L2614" s="270" t="s">
        <v>10359</v>
      </c>
      <c r="M2614" s="270">
        <v>0</v>
      </c>
      <c r="N2614" s="270" t="s">
        <v>10359</v>
      </c>
      <c r="O2614" s="270">
        <v>0</v>
      </c>
      <c r="P2614" s="270" t="s">
        <v>10359</v>
      </c>
      <c r="Q2614" s="270">
        <v>0</v>
      </c>
      <c r="R2614" s="74"/>
      <c r="S2614" s="75" t="str">
        <f t="shared" si="183"/>
        <v>0000</v>
      </c>
      <c r="T2614" s="75" t="str">
        <f t="shared" si="181"/>
        <v>00000000000000000000000000000000</v>
      </c>
      <c r="V2614" s="197"/>
      <c r="W2614" s="75">
        <f t="shared" si="182"/>
        <v>0</v>
      </c>
      <c r="AE2614" s="479"/>
    </row>
    <row r="2615" spans="1:31" s="75" customFormat="1" ht="13.5" x14ac:dyDescent="0.2">
      <c r="A2615" s="211">
        <v>2612</v>
      </c>
      <c r="B2615" s="212" t="s">
        <v>6600</v>
      </c>
      <c r="C2615" s="213" t="s">
        <v>6600</v>
      </c>
      <c r="D2615" s="213" t="s">
        <v>6600</v>
      </c>
      <c r="E2615" s="213" t="s">
        <v>6600</v>
      </c>
      <c r="F2615" s="213" t="s">
        <v>6600</v>
      </c>
      <c r="G2615" s="214" t="s">
        <v>6600</v>
      </c>
      <c r="H2615" s="208" t="str">
        <f>IF(Input!F$4="GMH_OECC",J2615,IF(Input!F$4="GMH_XOEC",L2615,IF(Input!F$4="GMH_Korea",N2615,IF(Input!F$4="GMH_EU",P2615,IF(Input!F$4="Skysuper",#REF!,IF(Input!F$4="SkyII",#REF!,IF(Input!F$4="XO-8000",#REF!, "FALSE")))))))</f>
        <v>00</v>
      </c>
      <c r="I2615" s="209">
        <f>IF(Input!F$4="GMH_OECC",K2615,IF(Input!F$4="GMH_XOEC",M2615,IF(Input!F$4="GMH_Korea",O2615,IF(Input!F$4="GMH_EU",Q2615,IF(Input!F$4="Skysuper",#REF!,IF(Input!F$4="SkyII",#REF!,IF(Input!F$4="XO-8000",#REF!, "FALSE")))))))</f>
        <v>0</v>
      </c>
      <c r="J2615" s="210" t="s">
        <v>10359</v>
      </c>
      <c r="K2615" s="268">
        <v>0</v>
      </c>
      <c r="L2615" s="270" t="s">
        <v>10359</v>
      </c>
      <c r="M2615" s="270">
        <v>0</v>
      </c>
      <c r="N2615" s="270" t="s">
        <v>10359</v>
      </c>
      <c r="O2615" s="270">
        <v>0</v>
      </c>
      <c r="P2615" s="270" t="s">
        <v>10359</v>
      </c>
      <c r="Q2615" s="270">
        <v>0</v>
      </c>
      <c r="R2615" s="74"/>
      <c r="S2615" s="75" t="str">
        <f t="shared" si="183"/>
        <v>0000</v>
      </c>
      <c r="T2615" s="75" t="str">
        <f t="shared" si="181"/>
        <v>00000000000000000000000000000000</v>
      </c>
      <c r="V2615" s="197"/>
      <c r="W2615" s="75">
        <f t="shared" si="182"/>
        <v>0</v>
      </c>
      <c r="AE2615" s="479"/>
    </row>
    <row r="2616" spans="1:31" s="75" customFormat="1" ht="13.5" x14ac:dyDescent="0.2">
      <c r="A2616" s="211">
        <v>2613</v>
      </c>
      <c r="B2616" s="212" t="s">
        <v>6600</v>
      </c>
      <c r="C2616" s="213" t="s">
        <v>6600</v>
      </c>
      <c r="D2616" s="213" t="s">
        <v>6600</v>
      </c>
      <c r="E2616" s="213" t="s">
        <v>6600</v>
      </c>
      <c r="F2616" s="213" t="s">
        <v>6600</v>
      </c>
      <c r="G2616" s="214" t="s">
        <v>6600</v>
      </c>
      <c r="H2616" s="208" t="str">
        <f>IF(Input!F$4="GMH_OECC",J2616,IF(Input!F$4="GMH_XOEC",L2616,IF(Input!F$4="GMH_Korea",N2616,IF(Input!F$4="GMH_EU",P2616,IF(Input!F$4="Skysuper",#REF!,IF(Input!F$4="SkyII",#REF!,IF(Input!F$4="XO-8000",#REF!, "FALSE")))))))</f>
        <v>00</v>
      </c>
      <c r="I2616" s="209">
        <f>IF(Input!F$4="GMH_OECC",K2616,IF(Input!F$4="GMH_XOEC",M2616,IF(Input!F$4="GMH_Korea",O2616,IF(Input!F$4="GMH_EU",Q2616,IF(Input!F$4="Skysuper",#REF!,IF(Input!F$4="SkyII",#REF!,IF(Input!F$4="XO-8000",#REF!, "FALSE")))))))</f>
        <v>0</v>
      </c>
      <c r="J2616" s="210" t="s">
        <v>10359</v>
      </c>
      <c r="K2616" s="268">
        <v>0</v>
      </c>
      <c r="L2616" s="270" t="s">
        <v>10359</v>
      </c>
      <c r="M2616" s="270">
        <v>0</v>
      </c>
      <c r="N2616" s="270" t="s">
        <v>10359</v>
      </c>
      <c r="O2616" s="270">
        <v>0</v>
      </c>
      <c r="P2616" s="270" t="s">
        <v>10359</v>
      </c>
      <c r="Q2616" s="270">
        <v>0</v>
      </c>
      <c r="R2616" s="74"/>
      <c r="S2616" s="75" t="str">
        <f t="shared" si="183"/>
        <v>0000</v>
      </c>
      <c r="T2616" s="75" t="str">
        <f t="shared" si="181"/>
        <v>00000000000000000000000000000000</v>
      </c>
      <c r="V2616" s="197"/>
      <c r="W2616" s="75">
        <f t="shared" si="182"/>
        <v>0</v>
      </c>
      <c r="AE2616" s="479"/>
    </row>
    <row r="2617" spans="1:31" s="75" customFormat="1" ht="13.5" x14ac:dyDescent="0.2">
      <c r="A2617" s="211">
        <v>2614</v>
      </c>
      <c r="B2617" s="212" t="s">
        <v>6600</v>
      </c>
      <c r="C2617" s="213" t="s">
        <v>6600</v>
      </c>
      <c r="D2617" s="213" t="s">
        <v>6600</v>
      </c>
      <c r="E2617" s="213" t="s">
        <v>6600</v>
      </c>
      <c r="F2617" s="213" t="s">
        <v>6600</v>
      </c>
      <c r="G2617" s="214" t="s">
        <v>6600</v>
      </c>
      <c r="H2617" s="208" t="str">
        <f>IF(Input!F$4="GMH_OECC",J2617,IF(Input!F$4="GMH_XOEC",L2617,IF(Input!F$4="GMH_Korea",N2617,IF(Input!F$4="GMH_EU",P2617,IF(Input!F$4="Skysuper",#REF!,IF(Input!F$4="SkyII",#REF!,IF(Input!F$4="XO-8000",#REF!, "FALSE")))))))</f>
        <v>00</v>
      </c>
      <c r="I2617" s="209">
        <f>IF(Input!F$4="GMH_OECC",K2617,IF(Input!F$4="GMH_XOEC",M2617,IF(Input!F$4="GMH_Korea",O2617,IF(Input!F$4="GMH_EU",Q2617,IF(Input!F$4="Skysuper",#REF!,IF(Input!F$4="SkyII",#REF!,IF(Input!F$4="XO-8000",#REF!, "FALSE")))))))</f>
        <v>0</v>
      </c>
      <c r="J2617" s="210" t="s">
        <v>10359</v>
      </c>
      <c r="K2617" s="268">
        <v>0</v>
      </c>
      <c r="L2617" s="270" t="s">
        <v>10359</v>
      </c>
      <c r="M2617" s="270">
        <v>0</v>
      </c>
      <c r="N2617" s="270" t="s">
        <v>10359</v>
      </c>
      <c r="O2617" s="270">
        <v>0</v>
      </c>
      <c r="P2617" s="270" t="s">
        <v>10359</v>
      </c>
      <c r="Q2617" s="270">
        <v>0</v>
      </c>
      <c r="R2617" s="74"/>
      <c r="S2617" s="75" t="str">
        <f t="shared" si="183"/>
        <v>0000</v>
      </c>
      <c r="T2617" s="75" t="str">
        <f t="shared" si="181"/>
        <v>00000000000000000000000000000000</v>
      </c>
      <c r="V2617" s="197"/>
      <c r="W2617" s="75">
        <f t="shared" si="182"/>
        <v>0</v>
      </c>
      <c r="AE2617" s="479"/>
    </row>
    <row r="2618" spans="1:31" s="75" customFormat="1" ht="13.5" x14ac:dyDescent="0.2">
      <c r="A2618" s="211">
        <v>2615</v>
      </c>
      <c r="B2618" s="212" t="s">
        <v>6600</v>
      </c>
      <c r="C2618" s="213" t="s">
        <v>6600</v>
      </c>
      <c r="D2618" s="213" t="s">
        <v>6600</v>
      </c>
      <c r="E2618" s="213" t="s">
        <v>6600</v>
      </c>
      <c r="F2618" s="213" t="s">
        <v>6600</v>
      </c>
      <c r="G2618" s="214" t="s">
        <v>6600</v>
      </c>
      <c r="H2618" s="208" t="str">
        <f>IF(Input!F$4="GMH_OECC",J2618,IF(Input!F$4="GMH_XOEC",L2618,IF(Input!F$4="GMH_Korea",N2618,IF(Input!F$4="GMH_EU",P2618,IF(Input!F$4="Skysuper",#REF!,IF(Input!F$4="SkyII",#REF!,IF(Input!F$4="XO-8000",#REF!, "FALSE")))))))</f>
        <v>00</v>
      </c>
      <c r="I2618" s="209">
        <f>IF(Input!F$4="GMH_OECC",K2618,IF(Input!F$4="GMH_XOEC",M2618,IF(Input!F$4="GMH_Korea",O2618,IF(Input!F$4="GMH_EU",Q2618,IF(Input!F$4="Skysuper",#REF!,IF(Input!F$4="SkyII",#REF!,IF(Input!F$4="XO-8000",#REF!, "FALSE")))))))</f>
        <v>0</v>
      </c>
      <c r="J2618" s="210" t="s">
        <v>10359</v>
      </c>
      <c r="K2618" s="268">
        <v>0</v>
      </c>
      <c r="L2618" s="270" t="s">
        <v>10359</v>
      </c>
      <c r="M2618" s="270">
        <v>0</v>
      </c>
      <c r="N2618" s="270" t="s">
        <v>10359</v>
      </c>
      <c r="O2618" s="270">
        <v>0</v>
      </c>
      <c r="P2618" s="270" t="s">
        <v>10359</v>
      </c>
      <c r="Q2618" s="270">
        <v>0</v>
      </c>
      <c r="R2618" s="74"/>
      <c r="S2618" s="75" t="str">
        <f t="shared" si="183"/>
        <v>0000</v>
      </c>
      <c r="T2618" s="75" t="str">
        <f t="shared" si="181"/>
        <v>00000000000000000000000000000000</v>
      </c>
      <c r="V2618" s="197"/>
      <c r="W2618" s="75">
        <f t="shared" si="182"/>
        <v>0</v>
      </c>
      <c r="AE2618" s="479"/>
    </row>
    <row r="2619" spans="1:31" s="75" customFormat="1" ht="13.5" x14ac:dyDescent="0.2">
      <c r="A2619" s="211">
        <v>2616</v>
      </c>
      <c r="B2619" s="212" t="s">
        <v>6600</v>
      </c>
      <c r="C2619" s="213" t="s">
        <v>6600</v>
      </c>
      <c r="D2619" s="213" t="s">
        <v>6600</v>
      </c>
      <c r="E2619" s="213" t="s">
        <v>6600</v>
      </c>
      <c r="F2619" s="213" t="s">
        <v>6600</v>
      </c>
      <c r="G2619" s="214" t="s">
        <v>6600</v>
      </c>
      <c r="H2619" s="208" t="str">
        <f>IF(Input!F$4="GMH_OECC",J2619,IF(Input!F$4="GMH_XOEC",L2619,IF(Input!F$4="GMH_Korea",N2619,IF(Input!F$4="GMH_EU",P2619,IF(Input!F$4="Skysuper",#REF!,IF(Input!F$4="SkyII",#REF!,IF(Input!F$4="XO-8000",#REF!, "FALSE")))))))</f>
        <v>00</v>
      </c>
      <c r="I2619" s="209">
        <f>IF(Input!F$4="GMH_OECC",K2619,IF(Input!F$4="GMH_XOEC",M2619,IF(Input!F$4="GMH_Korea",O2619,IF(Input!F$4="GMH_EU",Q2619,IF(Input!F$4="Skysuper",#REF!,IF(Input!F$4="SkyII",#REF!,IF(Input!F$4="XO-8000",#REF!, "FALSE")))))))</f>
        <v>0</v>
      </c>
      <c r="J2619" s="210" t="s">
        <v>10359</v>
      </c>
      <c r="K2619" s="268">
        <v>0</v>
      </c>
      <c r="L2619" s="270" t="s">
        <v>10359</v>
      </c>
      <c r="M2619" s="270">
        <v>0</v>
      </c>
      <c r="N2619" s="270" t="s">
        <v>10359</v>
      </c>
      <c r="O2619" s="270">
        <v>0</v>
      </c>
      <c r="P2619" s="270" t="s">
        <v>10359</v>
      </c>
      <c r="Q2619" s="270">
        <v>0</v>
      </c>
      <c r="R2619" s="74"/>
      <c r="S2619" s="75" t="str">
        <f t="shared" si="183"/>
        <v>0000</v>
      </c>
      <c r="T2619" s="75" t="str">
        <f t="shared" si="181"/>
        <v>00000000000000000000000000000000</v>
      </c>
      <c r="V2619" s="197"/>
      <c r="W2619" s="75">
        <f t="shared" si="182"/>
        <v>0</v>
      </c>
      <c r="AE2619" s="479"/>
    </row>
    <row r="2620" spans="1:31" s="75" customFormat="1" ht="13.5" x14ac:dyDescent="0.2">
      <c r="A2620" s="211">
        <v>2617</v>
      </c>
      <c r="B2620" s="212" t="s">
        <v>6600</v>
      </c>
      <c r="C2620" s="213" t="s">
        <v>6600</v>
      </c>
      <c r="D2620" s="213" t="s">
        <v>6600</v>
      </c>
      <c r="E2620" s="213" t="s">
        <v>6600</v>
      </c>
      <c r="F2620" s="213" t="s">
        <v>6600</v>
      </c>
      <c r="G2620" s="214" t="s">
        <v>6600</v>
      </c>
      <c r="H2620" s="208" t="str">
        <f>IF(Input!F$4="GMH_OECC",J2620,IF(Input!F$4="GMH_XOEC",L2620,IF(Input!F$4="GMH_Korea",N2620,IF(Input!F$4="GMH_EU",P2620,IF(Input!F$4="Skysuper",#REF!,IF(Input!F$4="SkyII",#REF!,IF(Input!F$4="XO-8000",#REF!, "FALSE")))))))</f>
        <v>00</v>
      </c>
      <c r="I2620" s="209">
        <f>IF(Input!F$4="GMH_OECC",K2620,IF(Input!F$4="GMH_XOEC",M2620,IF(Input!F$4="GMH_Korea",O2620,IF(Input!F$4="GMH_EU",Q2620,IF(Input!F$4="Skysuper",#REF!,IF(Input!F$4="SkyII",#REF!,IF(Input!F$4="XO-8000",#REF!, "FALSE")))))))</f>
        <v>0</v>
      </c>
      <c r="J2620" s="210" t="s">
        <v>10359</v>
      </c>
      <c r="K2620" s="268">
        <v>0</v>
      </c>
      <c r="L2620" s="270" t="s">
        <v>10359</v>
      </c>
      <c r="M2620" s="270">
        <v>0</v>
      </c>
      <c r="N2620" s="270" t="s">
        <v>10359</v>
      </c>
      <c r="O2620" s="270">
        <v>0</v>
      </c>
      <c r="P2620" s="270" t="s">
        <v>10359</v>
      </c>
      <c r="Q2620" s="270">
        <v>0</v>
      </c>
      <c r="R2620" s="74"/>
      <c r="S2620" s="75" t="str">
        <f t="shared" si="183"/>
        <v>0000</v>
      </c>
      <c r="T2620" s="75" t="str">
        <f t="shared" si="181"/>
        <v>00000000000000000000000000000000</v>
      </c>
      <c r="V2620" s="197"/>
      <c r="W2620" s="75">
        <f t="shared" si="182"/>
        <v>0</v>
      </c>
      <c r="AE2620" s="479"/>
    </row>
    <row r="2621" spans="1:31" s="75" customFormat="1" ht="13.5" x14ac:dyDescent="0.2">
      <c r="A2621" s="211">
        <v>2618</v>
      </c>
      <c r="B2621" s="212" t="s">
        <v>6600</v>
      </c>
      <c r="C2621" s="213" t="s">
        <v>6600</v>
      </c>
      <c r="D2621" s="213" t="s">
        <v>6600</v>
      </c>
      <c r="E2621" s="213" t="s">
        <v>6600</v>
      </c>
      <c r="F2621" s="213" t="s">
        <v>6600</v>
      </c>
      <c r="G2621" s="214" t="s">
        <v>6600</v>
      </c>
      <c r="H2621" s="208" t="str">
        <f>IF(Input!F$4="GMH_OECC",J2621,IF(Input!F$4="GMH_XOEC",L2621,IF(Input!F$4="GMH_Korea",N2621,IF(Input!F$4="GMH_EU",P2621,IF(Input!F$4="Skysuper",#REF!,IF(Input!F$4="SkyII",#REF!,IF(Input!F$4="XO-8000",#REF!, "FALSE")))))))</f>
        <v>00</v>
      </c>
      <c r="I2621" s="209">
        <f>IF(Input!F$4="GMH_OECC",K2621,IF(Input!F$4="GMH_XOEC",M2621,IF(Input!F$4="GMH_Korea",O2621,IF(Input!F$4="GMH_EU",Q2621,IF(Input!F$4="Skysuper",#REF!,IF(Input!F$4="SkyII",#REF!,IF(Input!F$4="XO-8000",#REF!, "FALSE")))))))</f>
        <v>0</v>
      </c>
      <c r="J2621" s="210" t="s">
        <v>10359</v>
      </c>
      <c r="K2621" s="268">
        <v>0</v>
      </c>
      <c r="L2621" s="270" t="s">
        <v>10359</v>
      </c>
      <c r="M2621" s="270">
        <v>0</v>
      </c>
      <c r="N2621" s="270" t="s">
        <v>10359</v>
      </c>
      <c r="O2621" s="270">
        <v>0</v>
      </c>
      <c r="P2621" s="270" t="s">
        <v>10359</v>
      </c>
      <c r="Q2621" s="270">
        <v>0</v>
      </c>
      <c r="R2621" s="74"/>
      <c r="S2621" s="75" t="str">
        <f t="shared" si="183"/>
        <v>0000</v>
      </c>
      <c r="T2621" s="75" t="str">
        <f t="shared" si="181"/>
        <v>00000000000000000000000000000000</v>
      </c>
      <c r="V2621" s="197"/>
      <c r="W2621" s="75">
        <f t="shared" si="182"/>
        <v>0</v>
      </c>
      <c r="AE2621" s="479"/>
    </row>
    <row r="2622" spans="1:31" s="75" customFormat="1" ht="13.5" x14ac:dyDescent="0.2">
      <c r="A2622" s="211">
        <v>2619</v>
      </c>
      <c r="B2622" s="212" t="s">
        <v>6600</v>
      </c>
      <c r="C2622" s="213" t="s">
        <v>6600</v>
      </c>
      <c r="D2622" s="213" t="s">
        <v>6600</v>
      </c>
      <c r="E2622" s="213" t="s">
        <v>6600</v>
      </c>
      <c r="F2622" s="213" t="s">
        <v>6600</v>
      </c>
      <c r="G2622" s="214" t="s">
        <v>6600</v>
      </c>
      <c r="H2622" s="208" t="str">
        <f>IF(Input!F$4="GMH_OECC",J2622,IF(Input!F$4="GMH_XOEC",L2622,IF(Input!F$4="GMH_Korea",N2622,IF(Input!F$4="GMH_EU",P2622,IF(Input!F$4="Skysuper",#REF!,IF(Input!F$4="SkyII",#REF!,IF(Input!F$4="XO-8000",#REF!, "FALSE")))))))</f>
        <v>00</v>
      </c>
      <c r="I2622" s="209">
        <f>IF(Input!F$4="GMH_OECC",K2622,IF(Input!F$4="GMH_XOEC",M2622,IF(Input!F$4="GMH_Korea",O2622,IF(Input!F$4="GMH_EU",Q2622,IF(Input!F$4="Skysuper",#REF!,IF(Input!F$4="SkyII",#REF!,IF(Input!F$4="XO-8000",#REF!, "FALSE")))))))</f>
        <v>0</v>
      </c>
      <c r="J2622" s="210" t="s">
        <v>10359</v>
      </c>
      <c r="K2622" s="268">
        <v>0</v>
      </c>
      <c r="L2622" s="270" t="s">
        <v>10359</v>
      </c>
      <c r="M2622" s="270">
        <v>0</v>
      </c>
      <c r="N2622" s="270" t="s">
        <v>10359</v>
      </c>
      <c r="O2622" s="270">
        <v>0</v>
      </c>
      <c r="P2622" s="270" t="s">
        <v>10359</v>
      </c>
      <c r="Q2622" s="270">
        <v>0</v>
      </c>
      <c r="R2622" s="74"/>
      <c r="S2622" s="75" t="str">
        <f t="shared" si="183"/>
        <v>0000</v>
      </c>
      <c r="T2622" s="75" t="str">
        <f t="shared" si="181"/>
        <v>00000000000000000000000000000000</v>
      </c>
      <c r="V2622" s="197"/>
      <c r="W2622" s="75">
        <f t="shared" si="182"/>
        <v>0</v>
      </c>
      <c r="AE2622" s="479"/>
    </row>
    <row r="2623" spans="1:31" s="75" customFormat="1" ht="13.5" x14ac:dyDescent="0.2">
      <c r="A2623" s="211">
        <v>2620</v>
      </c>
      <c r="B2623" s="212" t="s">
        <v>6600</v>
      </c>
      <c r="C2623" s="213" t="s">
        <v>6600</v>
      </c>
      <c r="D2623" s="213" t="s">
        <v>6600</v>
      </c>
      <c r="E2623" s="213" t="s">
        <v>6600</v>
      </c>
      <c r="F2623" s="213" t="s">
        <v>6600</v>
      </c>
      <c r="G2623" s="214" t="s">
        <v>6600</v>
      </c>
      <c r="H2623" s="208" t="str">
        <f>IF(Input!F$4="GMH_OECC",J2623,IF(Input!F$4="GMH_XOEC",L2623,IF(Input!F$4="GMH_Korea",N2623,IF(Input!F$4="GMH_EU",P2623,IF(Input!F$4="Skysuper",#REF!,IF(Input!F$4="SkyII",#REF!,IF(Input!F$4="XO-8000",#REF!, "FALSE")))))))</f>
        <v>00</v>
      </c>
      <c r="I2623" s="209">
        <f>IF(Input!F$4="GMH_OECC",K2623,IF(Input!F$4="GMH_XOEC",M2623,IF(Input!F$4="GMH_Korea",O2623,IF(Input!F$4="GMH_EU",Q2623,IF(Input!F$4="Skysuper",#REF!,IF(Input!F$4="SkyII",#REF!,IF(Input!F$4="XO-8000",#REF!, "FALSE")))))))</f>
        <v>0</v>
      </c>
      <c r="J2623" s="210" t="s">
        <v>10359</v>
      </c>
      <c r="K2623" s="268">
        <v>0</v>
      </c>
      <c r="L2623" s="270" t="s">
        <v>10359</v>
      </c>
      <c r="M2623" s="270">
        <v>0</v>
      </c>
      <c r="N2623" s="270" t="s">
        <v>10359</v>
      </c>
      <c r="O2623" s="270">
        <v>0</v>
      </c>
      <c r="P2623" s="270" t="s">
        <v>10359</v>
      </c>
      <c r="Q2623" s="270">
        <v>0</v>
      </c>
      <c r="R2623" s="74"/>
      <c r="S2623" s="75" t="str">
        <f t="shared" si="183"/>
        <v>0000</v>
      </c>
      <c r="T2623" s="75" t="str">
        <f t="shared" si="181"/>
        <v>00000000000000000000000000000000</v>
      </c>
      <c r="V2623" s="197"/>
      <c r="W2623" s="75">
        <f t="shared" si="182"/>
        <v>0</v>
      </c>
      <c r="AE2623" s="479"/>
    </row>
    <row r="2624" spans="1:31" s="75" customFormat="1" ht="13.5" x14ac:dyDescent="0.2">
      <c r="A2624" s="211">
        <v>2621</v>
      </c>
      <c r="B2624" s="212" t="s">
        <v>6600</v>
      </c>
      <c r="C2624" s="213" t="s">
        <v>6600</v>
      </c>
      <c r="D2624" s="213" t="s">
        <v>6600</v>
      </c>
      <c r="E2624" s="213" t="s">
        <v>6600</v>
      </c>
      <c r="F2624" s="213" t="s">
        <v>6600</v>
      </c>
      <c r="G2624" s="214" t="s">
        <v>6600</v>
      </c>
      <c r="H2624" s="208" t="str">
        <f>IF(Input!F$4="GMH_OECC",J2624,IF(Input!F$4="GMH_XOEC",L2624,IF(Input!F$4="GMH_Korea",N2624,IF(Input!F$4="GMH_EU",P2624,IF(Input!F$4="Skysuper",#REF!,IF(Input!F$4="SkyII",#REF!,IF(Input!F$4="XO-8000",#REF!, "FALSE")))))))</f>
        <v>00</v>
      </c>
      <c r="I2624" s="209">
        <f>IF(Input!F$4="GMH_OECC",K2624,IF(Input!F$4="GMH_XOEC",M2624,IF(Input!F$4="GMH_Korea",O2624,IF(Input!F$4="GMH_EU",Q2624,IF(Input!F$4="Skysuper",#REF!,IF(Input!F$4="SkyII",#REF!,IF(Input!F$4="XO-8000",#REF!, "FALSE")))))))</f>
        <v>0</v>
      </c>
      <c r="J2624" s="210" t="s">
        <v>10359</v>
      </c>
      <c r="K2624" s="268">
        <v>0</v>
      </c>
      <c r="L2624" s="270" t="s">
        <v>10359</v>
      </c>
      <c r="M2624" s="270">
        <v>0</v>
      </c>
      <c r="N2624" s="270" t="s">
        <v>10359</v>
      </c>
      <c r="O2624" s="270">
        <v>0</v>
      </c>
      <c r="P2624" s="270" t="s">
        <v>10359</v>
      </c>
      <c r="Q2624" s="270">
        <v>0</v>
      </c>
      <c r="R2624" s="74"/>
      <c r="S2624" s="75" t="str">
        <f t="shared" si="183"/>
        <v>0000</v>
      </c>
      <c r="T2624" s="75" t="str">
        <f t="shared" si="181"/>
        <v>00000000000000000000000000000000</v>
      </c>
      <c r="V2624" s="197"/>
      <c r="W2624" s="75">
        <f t="shared" si="182"/>
        <v>0</v>
      </c>
      <c r="AE2624" s="479"/>
    </row>
    <row r="2625" spans="1:31" s="75" customFormat="1" ht="13.5" x14ac:dyDescent="0.2">
      <c r="A2625" s="211">
        <v>2622</v>
      </c>
      <c r="B2625" s="212" t="s">
        <v>6600</v>
      </c>
      <c r="C2625" s="213" t="s">
        <v>6600</v>
      </c>
      <c r="D2625" s="213" t="s">
        <v>6600</v>
      </c>
      <c r="E2625" s="213" t="s">
        <v>6600</v>
      </c>
      <c r="F2625" s="213" t="s">
        <v>6600</v>
      </c>
      <c r="G2625" s="214" t="s">
        <v>6600</v>
      </c>
      <c r="H2625" s="208" t="str">
        <f>IF(Input!F$4="GMH_OECC",J2625,IF(Input!F$4="GMH_XOEC",L2625,IF(Input!F$4="GMH_Korea",N2625,IF(Input!F$4="GMH_EU",P2625,IF(Input!F$4="Skysuper",#REF!,IF(Input!F$4="SkyII",#REF!,IF(Input!F$4="XO-8000",#REF!, "FALSE")))))))</f>
        <v>00</v>
      </c>
      <c r="I2625" s="209">
        <f>IF(Input!F$4="GMH_OECC",K2625,IF(Input!F$4="GMH_XOEC",M2625,IF(Input!F$4="GMH_Korea",O2625,IF(Input!F$4="GMH_EU",Q2625,IF(Input!F$4="Skysuper",#REF!,IF(Input!F$4="SkyII",#REF!,IF(Input!F$4="XO-8000",#REF!, "FALSE")))))))</f>
        <v>0</v>
      </c>
      <c r="J2625" s="210" t="s">
        <v>10359</v>
      </c>
      <c r="K2625" s="268">
        <v>0</v>
      </c>
      <c r="L2625" s="270" t="s">
        <v>10359</v>
      </c>
      <c r="M2625" s="270">
        <v>0</v>
      </c>
      <c r="N2625" s="270" t="s">
        <v>10359</v>
      </c>
      <c r="O2625" s="270">
        <v>0</v>
      </c>
      <c r="P2625" s="270" t="s">
        <v>10359</v>
      </c>
      <c r="Q2625" s="270">
        <v>0</v>
      </c>
      <c r="R2625" s="74"/>
      <c r="S2625" s="75" t="str">
        <f t="shared" si="183"/>
        <v>0000</v>
      </c>
      <c r="T2625" s="75" t="str">
        <f t="shared" si="181"/>
        <v>00000000000000000000000000000000</v>
      </c>
      <c r="V2625" s="197"/>
      <c r="W2625" s="75">
        <f t="shared" si="182"/>
        <v>0</v>
      </c>
      <c r="AE2625" s="479"/>
    </row>
    <row r="2626" spans="1:31" s="75" customFormat="1" ht="13.5" x14ac:dyDescent="0.2">
      <c r="A2626" s="211">
        <v>2623</v>
      </c>
      <c r="B2626" s="212" t="s">
        <v>6600</v>
      </c>
      <c r="C2626" s="213" t="s">
        <v>6600</v>
      </c>
      <c r="D2626" s="213" t="s">
        <v>6600</v>
      </c>
      <c r="E2626" s="213" t="s">
        <v>6600</v>
      </c>
      <c r="F2626" s="213" t="s">
        <v>6600</v>
      </c>
      <c r="G2626" s="214" t="s">
        <v>6600</v>
      </c>
      <c r="H2626" s="208" t="str">
        <f>IF(Input!F$4="GMH_OECC",J2626,IF(Input!F$4="GMH_XOEC",L2626,IF(Input!F$4="GMH_Korea",N2626,IF(Input!F$4="GMH_EU",P2626,IF(Input!F$4="Skysuper",#REF!,IF(Input!F$4="SkyII",#REF!,IF(Input!F$4="XO-8000",#REF!, "FALSE")))))))</f>
        <v>00</v>
      </c>
      <c r="I2626" s="209">
        <f>IF(Input!F$4="GMH_OECC",K2626,IF(Input!F$4="GMH_XOEC",M2626,IF(Input!F$4="GMH_Korea",O2626,IF(Input!F$4="GMH_EU",Q2626,IF(Input!F$4="Skysuper",#REF!,IF(Input!F$4="SkyII",#REF!,IF(Input!F$4="XO-8000",#REF!, "FALSE")))))))</f>
        <v>0</v>
      </c>
      <c r="J2626" s="210" t="s">
        <v>10359</v>
      </c>
      <c r="K2626" s="268">
        <v>0</v>
      </c>
      <c r="L2626" s="270" t="s">
        <v>10359</v>
      </c>
      <c r="M2626" s="270">
        <v>0</v>
      </c>
      <c r="N2626" s="270" t="s">
        <v>10359</v>
      </c>
      <c r="O2626" s="270">
        <v>0</v>
      </c>
      <c r="P2626" s="270" t="s">
        <v>10359</v>
      </c>
      <c r="Q2626" s="270">
        <v>0</v>
      </c>
      <c r="R2626" s="74"/>
      <c r="S2626" s="75" t="str">
        <f t="shared" si="183"/>
        <v>0000</v>
      </c>
      <c r="T2626" s="75" t="str">
        <f t="shared" si="181"/>
        <v>00000000000000000000000000000000</v>
      </c>
      <c r="V2626" s="197"/>
      <c r="W2626" s="75">
        <f t="shared" si="182"/>
        <v>0</v>
      </c>
      <c r="AE2626" s="479"/>
    </row>
    <row r="2627" spans="1:31" s="75" customFormat="1" ht="13.5" x14ac:dyDescent="0.2">
      <c r="A2627" s="211">
        <v>2624</v>
      </c>
      <c r="B2627" s="212" t="s">
        <v>6600</v>
      </c>
      <c r="C2627" s="213" t="s">
        <v>6600</v>
      </c>
      <c r="D2627" s="213" t="s">
        <v>6600</v>
      </c>
      <c r="E2627" s="213" t="s">
        <v>6600</v>
      </c>
      <c r="F2627" s="213" t="s">
        <v>6600</v>
      </c>
      <c r="G2627" s="214" t="s">
        <v>6600</v>
      </c>
      <c r="H2627" s="208" t="str">
        <f>IF(Input!F$4="GMH_OECC",J2627,IF(Input!F$4="GMH_XOEC",L2627,IF(Input!F$4="GMH_Korea",N2627,IF(Input!F$4="GMH_EU",P2627,IF(Input!F$4="Skysuper",#REF!,IF(Input!F$4="SkyII",#REF!,IF(Input!F$4="XO-8000",#REF!, "FALSE")))))))</f>
        <v>00</v>
      </c>
      <c r="I2627" s="209">
        <f>IF(Input!F$4="GMH_OECC",K2627,IF(Input!F$4="GMH_XOEC",M2627,IF(Input!F$4="GMH_Korea",O2627,IF(Input!F$4="GMH_EU",Q2627,IF(Input!F$4="Skysuper",#REF!,IF(Input!F$4="SkyII",#REF!,IF(Input!F$4="XO-8000",#REF!, "FALSE")))))))</f>
        <v>0</v>
      </c>
      <c r="J2627" s="210" t="s">
        <v>10359</v>
      </c>
      <c r="K2627" s="268">
        <v>0</v>
      </c>
      <c r="L2627" s="270" t="s">
        <v>10359</v>
      </c>
      <c r="M2627" s="270">
        <v>0</v>
      </c>
      <c r="N2627" s="270" t="s">
        <v>10359</v>
      </c>
      <c r="O2627" s="270">
        <v>0</v>
      </c>
      <c r="P2627" s="270" t="s">
        <v>10359</v>
      </c>
      <c r="Q2627" s="270">
        <v>0</v>
      </c>
      <c r="R2627" s="74"/>
      <c r="S2627" s="75" t="str">
        <f t="shared" si="183"/>
        <v>0000</v>
      </c>
      <c r="T2627" s="75" t="str">
        <f t="shared" si="181"/>
        <v>00000000000000000000000000000000</v>
      </c>
      <c r="V2627" s="197"/>
      <c r="W2627" s="75">
        <f t="shared" si="182"/>
        <v>0</v>
      </c>
      <c r="AE2627" s="479"/>
    </row>
    <row r="2628" spans="1:31" s="75" customFormat="1" ht="13.5" x14ac:dyDescent="0.2">
      <c r="A2628" s="211">
        <v>2625</v>
      </c>
      <c r="B2628" s="212" t="s">
        <v>6600</v>
      </c>
      <c r="C2628" s="213" t="s">
        <v>6600</v>
      </c>
      <c r="D2628" s="213" t="s">
        <v>6600</v>
      </c>
      <c r="E2628" s="213" t="s">
        <v>6600</v>
      </c>
      <c r="F2628" s="213" t="s">
        <v>6600</v>
      </c>
      <c r="G2628" s="214" t="s">
        <v>6600</v>
      </c>
      <c r="H2628" s="208" t="str">
        <f>IF(Input!F$4="GMH_OECC",J2628,IF(Input!F$4="GMH_XOEC",L2628,IF(Input!F$4="GMH_Korea",N2628,IF(Input!F$4="GMH_EU",P2628,IF(Input!F$4="Skysuper",#REF!,IF(Input!F$4="SkyII",#REF!,IF(Input!F$4="XO-8000",#REF!, "FALSE")))))))</f>
        <v>00</v>
      </c>
      <c r="I2628" s="209">
        <f>IF(Input!F$4="GMH_OECC",K2628,IF(Input!F$4="GMH_XOEC",M2628,IF(Input!F$4="GMH_Korea",O2628,IF(Input!F$4="GMH_EU",Q2628,IF(Input!F$4="Skysuper",#REF!,IF(Input!F$4="SkyII",#REF!,IF(Input!F$4="XO-8000",#REF!, "FALSE")))))))</f>
        <v>0</v>
      </c>
      <c r="J2628" s="210" t="s">
        <v>10359</v>
      </c>
      <c r="K2628" s="268">
        <v>0</v>
      </c>
      <c r="L2628" s="270" t="s">
        <v>10359</v>
      </c>
      <c r="M2628" s="270">
        <v>0</v>
      </c>
      <c r="N2628" s="270" t="s">
        <v>10359</v>
      </c>
      <c r="O2628" s="270">
        <v>0</v>
      </c>
      <c r="P2628" s="270" t="s">
        <v>10359</v>
      </c>
      <c r="Q2628" s="270">
        <v>0</v>
      </c>
      <c r="R2628" s="74"/>
      <c r="S2628" s="75" t="str">
        <f t="shared" si="183"/>
        <v>0000</v>
      </c>
      <c r="T2628" s="75" t="str">
        <f t="shared" ref="T2628:T2691" si="184">CONCATENATE(S2628,S2629,S2630,S2631,S2632,S2633,S2634,S2635)</f>
        <v>00000000000000000000000000000000</v>
      </c>
      <c r="V2628" s="197"/>
      <c r="W2628" s="75">
        <f t="shared" si="182"/>
        <v>0</v>
      </c>
      <c r="AE2628" s="479"/>
    </row>
    <row r="2629" spans="1:31" s="75" customFormat="1" ht="13.5" x14ac:dyDescent="0.2">
      <c r="A2629" s="211">
        <v>2626</v>
      </c>
      <c r="B2629" s="212" t="s">
        <v>6600</v>
      </c>
      <c r="C2629" s="213" t="s">
        <v>6600</v>
      </c>
      <c r="D2629" s="213" t="s">
        <v>6600</v>
      </c>
      <c r="E2629" s="213" t="s">
        <v>6600</v>
      </c>
      <c r="F2629" s="213" t="s">
        <v>6600</v>
      </c>
      <c r="G2629" s="214" t="s">
        <v>6600</v>
      </c>
      <c r="H2629" s="208" t="str">
        <f>IF(Input!F$4="GMH_OECC",J2629,IF(Input!F$4="GMH_XOEC",L2629,IF(Input!F$4="GMH_Korea",N2629,IF(Input!F$4="GMH_EU",P2629,IF(Input!F$4="Skysuper",#REF!,IF(Input!F$4="SkyII",#REF!,IF(Input!F$4="XO-8000",#REF!, "FALSE")))))))</f>
        <v>00</v>
      </c>
      <c r="I2629" s="209">
        <f>IF(Input!F$4="GMH_OECC",K2629,IF(Input!F$4="GMH_XOEC",M2629,IF(Input!F$4="GMH_Korea",O2629,IF(Input!F$4="GMH_EU",Q2629,IF(Input!F$4="Skysuper",#REF!,IF(Input!F$4="SkyII",#REF!,IF(Input!F$4="XO-8000",#REF!, "FALSE")))))))</f>
        <v>0</v>
      </c>
      <c r="J2629" s="210" t="s">
        <v>10359</v>
      </c>
      <c r="K2629" s="268">
        <v>0</v>
      </c>
      <c r="L2629" s="270" t="s">
        <v>10359</v>
      </c>
      <c r="M2629" s="270">
        <v>0</v>
      </c>
      <c r="N2629" s="270" t="s">
        <v>10359</v>
      </c>
      <c r="O2629" s="270">
        <v>0</v>
      </c>
      <c r="P2629" s="270" t="s">
        <v>10359</v>
      </c>
      <c r="Q2629" s="270">
        <v>0</v>
      </c>
      <c r="R2629" s="74"/>
      <c r="S2629" s="75" t="str">
        <f t="shared" si="183"/>
        <v>0000</v>
      </c>
      <c r="T2629" s="75" t="str">
        <f t="shared" si="184"/>
        <v>00000000000000000000000000000000</v>
      </c>
      <c r="V2629" s="197"/>
      <c r="W2629" s="75">
        <f t="shared" si="182"/>
        <v>0</v>
      </c>
      <c r="AE2629" s="479"/>
    </row>
    <row r="2630" spans="1:31" s="75" customFormat="1" ht="13.5" x14ac:dyDescent="0.2">
      <c r="A2630" s="211">
        <v>2627</v>
      </c>
      <c r="B2630" s="212" t="s">
        <v>6600</v>
      </c>
      <c r="C2630" s="213" t="s">
        <v>6600</v>
      </c>
      <c r="D2630" s="213" t="s">
        <v>6600</v>
      </c>
      <c r="E2630" s="213" t="s">
        <v>6600</v>
      </c>
      <c r="F2630" s="213" t="s">
        <v>6600</v>
      </c>
      <c r="G2630" s="214" t="s">
        <v>6600</v>
      </c>
      <c r="H2630" s="208" t="str">
        <f>IF(Input!F$4="GMH_OECC",J2630,IF(Input!F$4="GMH_XOEC",L2630,IF(Input!F$4="GMH_Korea",N2630,IF(Input!F$4="GMH_EU",P2630,IF(Input!F$4="Skysuper",#REF!,IF(Input!F$4="SkyII",#REF!,IF(Input!F$4="XO-8000",#REF!, "FALSE")))))))</f>
        <v>00</v>
      </c>
      <c r="I2630" s="209">
        <f>IF(Input!F$4="GMH_OECC",K2630,IF(Input!F$4="GMH_XOEC",M2630,IF(Input!F$4="GMH_Korea",O2630,IF(Input!F$4="GMH_EU",Q2630,IF(Input!F$4="Skysuper",#REF!,IF(Input!F$4="SkyII",#REF!,IF(Input!F$4="XO-8000",#REF!, "FALSE")))))))</f>
        <v>0</v>
      </c>
      <c r="J2630" s="210" t="s">
        <v>10359</v>
      </c>
      <c r="K2630" s="268">
        <v>0</v>
      </c>
      <c r="L2630" s="270" t="s">
        <v>10359</v>
      </c>
      <c r="M2630" s="270">
        <v>0</v>
      </c>
      <c r="N2630" s="270" t="s">
        <v>10359</v>
      </c>
      <c r="O2630" s="270">
        <v>0</v>
      </c>
      <c r="P2630" s="270" t="s">
        <v>10359</v>
      </c>
      <c r="Q2630" s="270">
        <v>0</v>
      </c>
      <c r="R2630" s="74"/>
      <c r="S2630" s="75" t="str">
        <f t="shared" si="183"/>
        <v>0000</v>
      </c>
      <c r="T2630" s="75" t="str">
        <f t="shared" si="184"/>
        <v>00000000000000000000000000000000</v>
      </c>
      <c r="V2630" s="197"/>
      <c r="W2630" s="75">
        <f t="shared" ref="W2630:W2693" si="185">HEX2DEC(RIGHT(S2630,2))+HEX2DEC(RIGHT(S2631,2))+HEX2DEC(RIGHT(S2632,2))+HEX2DEC(RIGHT(S2633,2))+HEX2DEC(LEFT(S2630,2))+HEX2DEC(LEFT(S2631,2))+HEX2DEC(LEFT(S2632,2))+HEX2DEC(LEFT(S2633,2))+HEX2DEC(RIGHT(S2634,2))+HEX2DEC(RIGHT(S2635,2))+HEX2DEC(RIGHT(S2636,2))+HEX2DEC(RIGHT(S2637,2))+HEX2DEC(LEFT(S2634,2))+HEX2DEC(LEFT(S2635,2))+HEX2DEC(LEFT(S2636,2))+HEX2DEC(LEFT(S2637,2))</f>
        <v>0</v>
      </c>
      <c r="AE2630" s="479"/>
    </row>
    <row r="2631" spans="1:31" s="75" customFormat="1" ht="13.5" x14ac:dyDescent="0.2">
      <c r="A2631" s="211">
        <v>2628</v>
      </c>
      <c r="B2631" s="212" t="s">
        <v>6600</v>
      </c>
      <c r="C2631" s="213" t="s">
        <v>6600</v>
      </c>
      <c r="D2631" s="213" t="s">
        <v>6600</v>
      </c>
      <c r="E2631" s="213" t="s">
        <v>6600</v>
      </c>
      <c r="F2631" s="213" t="s">
        <v>6600</v>
      </c>
      <c r="G2631" s="214" t="s">
        <v>6600</v>
      </c>
      <c r="H2631" s="208" t="str">
        <f>IF(Input!F$4="GMH_OECC",J2631,IF(Input!F$4="GMH_XOEC",L2631,IF(Input!F$4="GMH_Korea",N2631,IF(Input!F$4="GMH_EU",P2631,IF(Input!F$4="Skysuper",#REF!,IF(Input!F$4="SkyII",#REF!,IF(Input!F$4="XO-8000",#REF!, "FALSE")))))))</f>
        <v>00</v>
      </c>
      <c r="I2631" s="209">
        <f>IF(Input!F$4="GMH_OECC",K2631,IF(Input!F$4="GMH_XOEC",M2631,IF(Input!F$4="GMH_Korea",O2631,IF(Input!F$4="GMH_EU",Q2631,IF(Input!F$4="Skysuper",#REF!,IF(Input!F$4="SkyII",#REF!,IF(Input!F$4="XO-8000",#REF!, "FALSE")))))))</f>
        <v>0</v>
      </c>
      <c r="J2631" s="210" t="s">
        <v>10359</v>
      </c>
      <c r="K2631" s="268">
        <v>0</v>
      </c>
      <c r="L2631" s="270" t="s">
        <v>10359</v>
      </c>
      <c r="M2631" s="270">
        <v>0</v>
      </c>
      <c r="N2631" s="270" t="s">
        <v>10359</v>
      </c>
      <c r="O2631" s="270">
        <v>0</v>
      </c>
      <c r="P2631" s="270" t="s">
        <v>10359</v>
      </c>
      <c r="Q2631" s="270">
        <v>0</v>
      </c>
      <c r="R2631" s="74"/>
      <c r="S2631" s="75" t="str">
        <f t="shared" si="183"/>
        <v>0000</v>
      </c>
      <c r="T2631" s="75" t="str">
        <f t="shared" si="184"/>
        <v>00000000000000000000000000000000</v>
      </c>
      <c r="V2631" s="197"/>
      <c r="W2631" s="75">
        <f t="shared" si="185"/>
        <v>0</v>
      </c>
      <c r="AE2631" s="479"/>
    </row>
    <row r="2632" spans="1:31" s="75" customFormat="1" ht="13.5" x14ac:dyDescent="0.2">
      <c r="A2632" s="211">
        <v>2629</v>
      </c>
      <c r="B2632" s="212" t="s">
        <v>6600</v>
      </c>
      <c r="C2632" s="213" t="s">
        <v>6600</v>
      </c>
      <c r="D2632" s="213" t="s">
        <v>6600</v>
      </c>
      <c r="E2632" s="213" t="s">
        <v>6600</v>
      </c>
      <c r="F2632" s="213" t="s">
        <v>6600</v>
      </c>
      <c r="G2632" s="214" t="s">
        <v>6600</v>
      </c>
      <c r="H2632" s="208" t="str">
        <f>IF(Input!F$4="GMH_OECC",J2632,IF(Input!F$4="GMH_XOEC",L2632,IF(Input!F$4="GMH_Korea",N2632,IF(Input!F$4="GMH_EU",P2632,IF(Input!F$4="Skysuper",#REF!,IF(Input!F$4="SkyII",#REF!,IF(Input!F$4="XO-8000",#REF!, "FALSE")))))))</f>
        <v>00</v>
      </c>
      <c r="I2632" s="209">
        <f>IF(Input!F$4="GMH_OECC",K2632,IF(Input!F$4="GMH_XOEC",M2632,IF(Input!F$4="GMH_Korea",O2632,IF(Input!F$4="GMH_EU",Q2632,IF(Input!F$4="Skysuper",#REF!,IF(Input!F$4="SkyII",#REF!,IF(Input!F$4="XO-8000",#REF!, "FALSE")))))))</f>
        <v>0</v>
      </c>
      <c r="J2632" s="210" t="s">
        <v>10359</v>
      </c>
      <c r="K2632" s="268">
        <v>0</v>
      </c>
      <c r="L2632" s="270" t="s">
        <v>10359</v>
      </c>
      <c r="M2632" s="270">
        <v>0</v>
      </c>
      <c r="N2632" s="270" t="s">
        <v>10359</v>
      </c>
      <c r="O2632" s="270">
        <v>0</v>
      </c>
      <c r="P2632" s="270" t="s">
        <v>10359</v>
      </c>
      <c r="Q2632" s="270">
        <v>0</v>
      </c>
      <c r="R2632" s="74"/>
      <c r="S2632" s="75" t="str">
        <f t="shared" si="183"/>
        <v>0000</v>
      </c>
      <c r="T2632" s="75" t="str">
        <f t="shared" si="184"/>
        <v>00000000000000000000000000000000</v>
      </c>
      <c r="V2632" s="197"/>
      <c r="W2632" s="75">
        <f t="shared" si="185"/>
        <v>0</v>
      </c>
      <c r="AE2632" s="479"/>
    </row>
    <row r="2633" spans="1:31" s="75" customFormat="1" ht="13.5" x14ac:dyDescent="0.2">
      <c r="A2633" s="211">
        <v>2630</v>
      </c>
      <c r="B2633" s="212" t="s">
        <v>6600</v>
      </c>
      <c r="C2633" s="213" t="s">
        <v>6600</v>
      </c>
      <c r="D2633" s="213" t="s">
        <v>6600</v>
      </c>
      <c r="E2633" s="213" t="s">
        <v>6600</v>
      </c>
      <c r="F2633" s="213" t="s">
        <v>6600</v>
      </c>
      <c r="G2633" s="214" t="s">
        <v>6600</v>
      </c>
      <c r="H2633" s="208" t="str">
        <f>IF(Input!F$4="GMH_OECC",J2633,IF(Input!F$4="GMH_XOEC",L2633,IF(Input!F$4="GMH_Korea",N2633,IF(Input!F$4="GMH_EU",P2633,IF(Input!F$4="Skysuper",#REF!,IF(Input!F$4="SkyII",#REF!,IF(Input!F$4="XO-8000",#REF!, "FALSE")))))))</f>
        <v>00</v>
      </c>
      <c r="I2633" s="209">
        <f>IF(Input!F$4="GMH_OECC",K2633,IF(Input!F$4="GMH_XOEC",M2633,IF(Input!F$4="GMH_Korea",O2633,IF(Input!F$4="GMH_EU",Q2633,IF(Input!F$4="Skysuper",#REF!,IF(Input!F$4="SkyII",#REF!,IF(Input!F$4="XO-8000",#REF!, "FALSE")))))))</f>
        <v>0</v>
      </c>
      <c r="J2633" s="210" t="s">
        <v>10359</v>
      </c>
      <c r="K2633" s="268">
        <v>0</v>
      </c>
      <c r="L2633" s="270" t="s">
        <v>10359</v>
      </c>
      <c r="M2633" s="270">
        <v>0</v>
      </c>
      <c r="N2633" s="270" t="s">
        <v>10359</v>
      </c>
      <c r="O2633" s="270">
        <v>0</v>
      </c>
      <c r="P2633" s="270" t="s">
        <v>10359</v>
      </c>
      <c r="Q2633" s="270">
        <v>0</v>
      </c>
      <c r="R2633" s="74"/>
      <c r="S2633" s="75" t="str">
        <f t="shared" si="183"/>
        <v>0000</v>
      </c>
      <c r="T2633" s="75" t="str">
        <f t="shared" si="184"/>
        <v>00000000000000000000000000000000</v>
      </c>
      <c r="V2633" s="197"/>
      <c r="W2633" s="75">
        <f t="shared" si="185"/>
        <v>0</v>
      </c>
      <c r="AE2633" s="479"/>
    </row>
    <row r="2634" spans="1:31" s="75" customFormat="1" ht="13.5" x14ac:dyDescent="0.2">
      <c r="A2634" s="211">
        <v>2631</v>
      </c>
      <c r="B2634" s="212" t="s">
        <v>6600</v>
      </c>
      <c r="C2634" s="213" t="s">
        <v>6600</v>
      </c>
      <c r="D2634" s="213" t="s">
        <v>6600</v>
      </c>
      <c r="E2634" s="213" t="s">
        <v>6600</v>
      </c>
      <c r="F2634" s="213" t="s">
        <v>6600</v>
      </c>
      <c r="G2634" s="214" t="s">
        <v>6600</v>
      </c>
      <c r="H2634" s="208" t="str">
        <f>IF(Input!F$4="GMH_OECC",J2634,IF(Input!F$4="GMH_XOEC",L2634,IF(Input!F$4="GMH_Korea",N2634,IF(Input!F$4="GMH_EU",P2634,IF(Input!F$4="Skysuper",#REF!,IF(Input!F$4="SkyII",#REF!,IF(Input!F$4="XO-8000",#REF!, "FALSE")))))))</f>
        <v>00</v>
      </c>
      <c r="I2634" s="209">
        <f>IF(Input!F$4="GMH_OECC",K2634,IF(Input!F$4="GMH_XOEC",M2634,IF(Input!F$4="GMH_Korea",O2634,IF(Input!F$4="GMH_EU",Q2634,IF(Input!F$4="Skysuper",#REF!,IF(Input!F$4="SkyII",#REF!,IF(Input!F$4="XO-8000",#REF!, "FALSE")))))))</f>
        <v>0</v>
      </c>
      <c r="J2634" s="210" t="s">
        <v>10359</v>
      </c>
      <c r="K2634" s="268">
        <v>0</v>
      </c>
      <c r="L2634" s="270" t="s">
        <v>10359</v>
      </c>
      <c r="M2634" s="270">
        <v>0</v>
      </c>
      <c r="N2634" s="270" t="s">
        <v>10359</v>
      </c>
      <c r="O2634" s="270">
        <v>0</v>
      </c>
      <c r="P2634" s="270" t="s">
        <v>10359</v>
      </c>
      <c r="Q2634" s="270">
        <v>0</v>
      </c>
      <c r="R2634" s="74"/>
      <c r="S2634" s="75" t="str">
        <f t="shared" si="183"/>
        <v>0000</v>
      </c>
      <c r="T2634" s="75" t="str">
        <f t="shared" si="184"/>
        <v>00000000000000000000000000000000</v>
      </c>
      <c r="V2634" s="197"/>
      <c r="W2634" s="75">
        <f t="shared" si="185"/>
        <v>0</v>
      </c>
      <c r="AE2634" s="479"/>
    </row>
    <row r="2635" spans="1:31" s="75" customFormat="1" ht="13.5" x14ac:dyDescent="0.2">
      <c r="A2635" s="211">
        <v>2632</v>
      </c>
      <c r="B2635" s="212" t="s">
        <v>6600</v>
      </c>
      <c r="C2635" s="213" t="s">
        <v>6600</v>
      </c>
      <c r="D2635" s="213" t="s">
        <v>6600</v>
      </c>
      <c r="E2635" s="213" t="s">
        <v>6600</v>
      </c>
      <c r="F2635" s="213" t="s">
        <v>6600</v>
      </c>
      <c r="G2635" s="214" t="s">
        <v>6600</v>
      </c>
      <c r="H2635" s="208" t="str">
        <f>IF(Input!F$4="GMH_OECC",J2635,IF(Input!F$4="GMH_XOEC",L2635,IF(Input!F$4="GMH_Korea",N2635,IF(Input!F$4="GMH_EU",P2635,IF(Input!F$4="Skysuper",#REF!,IF(Input!F$4="SkyII",#REF!,IF(Input!F$4="XO-8000",#REF!, "FALSE")))))))</f>
        <v>00</v>
      </c>
      <c r="I2635" s="209">
        <f>IF(Input!F$4="GMH_OECC",K2635,IF(Input!F$4="GMH_XOEC",M2635,IF(Input!F$4="GMH_Korea",O2635,IF(Input!F$4="GMH_EU",Q2635,IF(Input!F$4="Skysuper",#REF!,IF(Input!F$4="SkyII",#REF!,IF(Input!F$4="XO-8000",#REF!, "FALSE")))))))</f>
        <v>0</v>
      </c>
      <c r="J2635" s="210" t="s">
        <v>10359</v>
      </c>
      <c r="K2635" s="268">
        <v>0</v>
      </c>
      <c r="L2635" s="270" t="s">
        <v>10359</v>
      </c>
      <c r="M2635" s="270">
        <v>0</v>
      </c>
      <c r="N2635" s="270" t="s">
        <v>10359</v>
      </c>
      <c r="O2635" s="270">
        <v>0</v>
      </c>
      <c r="P2635" s="270" t="s">
        <v>10359</v>
      </c>
      <c r="Q2635" s="270">
        <v>0</v>
      </c>
      <c r="R2635" s="74"/>
      <c r="S2635" s="75" t="str">
        <f t="shared" si="183"/>
        <v>0000</v>
      </c>
      <c r="T2635" s="75" t="str">
        <f t="shared" si="184"/>
        <v>00000000000000000000000000000000</v>
      </c>
      <c r="V2635" s="197"/>
      <c r="W2635" s="75">
        <f t="shared" si="185"/>
        <v>0</v>
      </c>
      <c r="AE2635" s="479"/>
    </row>
    <row r="2636" spans="1:31" s="75" customFormat="1" ht="13.5" x14ac:dyDescent="0.2">
      <c r="A2636" s="211">
        <v>2633</v>
      </c>
      <c r="B2636" s="212" t="s">
        <v>6600</v>
      </c>
      <c r="C2636" s="213" t="s">
        <v>6600</v>
      </c>
      <c r="D2636" s="213" t="s">
        <v>6600</v>
      </c>
      <c r="E2636" s="213" t="s">
        <v>6600</v>
      </c>
      <c r="F2636" s="213" t="s">
        <v>6600</v>
      </c>
      <c r="G2636" s="214" t="s">
        <v>6600</v>
      </c>
      <c r="H2636" s="208" t="str">
        <f>IF(Input!F$4="GMH_OECC",J2636,IF(Input!F$4="GMH_XOEC",L2636,IF(Input!F$4="GMH_Korea",N2636,IF(Input!F$4="GMH_EU",P2636,IF(Input!F$4="Skysuper",#REF!,IF(Input!F$4="SkyII",#REF!,IF(Input!F$4="XO-8000",#REF!, "FALSE")))))))</f>
        <v>00</v>
      </c>
      <c r="I2636" s="209">
        <f>IF(Input!F$4="GMH_OECC",K2636,IF(Input!F$4="GMH_XOEC",M2636,IF(Input!F$4="GMH_Korea",O2636,IF(Input!F$4="GMH_EU",Q2636,IF(Input!F$4="Skysuper",#REF!,IF(Input!F$4="SkyII",#REF!,IF(Input!F$4="XO-8000",#REF!, "FALSE")))))))</f>
        <v>0</v>
      </c>
      <c r="J2636" s="210" t="s">
        <v>10359</v>
      </c>
      <c r="K2636" s="268">
        <v>0</v>
      </c>
      <c r="L2636" s="270" t="s">
        <v>10359</v>
      </c>
      <c r="M2636" s="270">
        <v>0</v>
      </c>
      <c r="N2636" s="270" t="s">
        <v>10359</v>
      </c>
      <c r="O2636" s="270">
        <v>0</v>
      </c>
      <c r="P2636" s="270" t="s">
        <v>10359</v>
      </c>
      <c r="Q2636" s="270">
        <v>0</v>
      </c>
      <c r="R2636" s="74"/>
      <c r="S2636" s="75" t="str">
        <f t="shared" si="183"/>
        <v>0000</v>
      </c>
      <c r="T2636" s="75" t="str">
        <f t="shared" si="184"/>
        <v>00000000000000000000000000000000</v>
      </c>
      <c r="V2636" s="197"/>
      <c r="W2636" s="75">
        <f t="shared" si="185"/>
        <v>0</v>
      </c>
      <c r="AE2636" s="479"/>
    </row>
    <row r="2637" spans="1:31" s="75" customFormat="1" ht="13.5" x14ac:dyDescent="0.2">
      <c r="A2637" s="211">
        <v>2634</v>
      </c>
      <c r="B2637" s="212" t="s">
        <v>6600</v>
      </c>
      <c r="C2637" s="213" t="s">
        <v>6600</v>
      </c>
      <c r="D2637" s="213" t="s">
        <v>6600</v>
      </c>
      <c r="E2637" s="213" t="s">
        <v>6600</v>
      </c>
      <c r="F2637" s="213" t="s">
        <v>6600</v>
      </c>
      <c r="G2637" s="214" t="s">
        <v>6600</v>
      </c>
      <c r="H2637" s="208" t="str">
        <f>IF(Input!F$4="GMH_OECC",J2637,IF(Input!F$4="GMH_XOEC",L2637,IF(Input!F$4="GMH_Korea",N2637,IF(Input!F$4="GMH_EU",P2637,IF(Input!F$4="Skysuper",#REF!,IF(Input!F$4="SkyII",#REF!,IF(Input!F$4="XO-8000",#REF!, "FALSE")))))))</f>
        <v>00</v>
      </c>
      <c r="I2637" s="209">
        <f>IF(Input!F$4="GMH_OECC",K2637,IF(Input!F$4="GMH_XOEC",M2637,IF(Input!F$4="GMH_Korea",O2637,IF(Input!F$4="GMH_EU",Q2637,IF(Input!F$4="Skysuper",#REF!,IF(Input!F$4="SkyII",#REF!,IF(Input!F$4="XO-8000",#REF!, "FALSE")))))))</f>
        <v>0</v>
      </c>
      <c r="J2637" s="210" t="s">
        <v>10359</v>
      </c>
      <c r="K2637" s="268">
        <v>0</v>
      </c>
      <c r="L2637" s="270" t="s">
        <v>10359</v>
      </c>
      <c r="M2637" s="270">
        <v>0</v>
      </c>
      <c r="N2637" s="270" t="s">
        <v>10359</v>
      </c>
      <c r="O2637" s="270">
        <v>0</v>
      </c>
      <c r="P2637" s="270" t="s">
        <v>10359</v>
      </c>
      <c r="Q2637" s="270">
        <v>0</v>
      </c>
      <c r="R2637" s="74"/>
      <c r="S2637" s="75" t="str">
        <f t="shared" si="183"/>
        <v>0000</v>
      </c>
      <c r="T2637" s="75" t="str">
        <f t="shared" si="184"/>
        <v>00000000000000000000000000000000</v>
      </c>
      <c r="V2637" s="197"/>
      <c r="W2637" s="75">
        <f t="shared" si="185"/>
        <v>0</v>
      </c>
      <c r="AE2637" s="479"/>
    </row>
    <row r="2638" spans="1:31" s="75" customFormat="1" ht="13.5" x14ac:dyDescent="0.2">
      <c r="A2638" s="211">
        <v>2635</v>
      </c>
      <c r="B2638" s="212" t="s">
        <v>6600</v>
      </c>
      <c r="C2638" s="213" t="s">
        <v>6600</v>
      </c>
      <c r="D2638" s="213" t="s">
        <v>6600</v>
      </c>
      <c r="E2638" s="213" t="s">
        <v>6600</v>
      </c>
      <c r="F2638" s="213" t="s">
        <v>6600</v>
      </c>
      <c r="G2638" s="214" t="s">
        <v>6600</v>
      </c>
      <c r="H2638" s="208" t="str">
        <f>IF(Input!F$4="GMH_OECC",J2638,IF(Input!F$4="GMH_XOEC",L2638,IF(Input!F$4="GMH_Korea",N2638,IF(Input!F$4="GMH_EU",P2638,IF(Input!F$4="Skysuper",#REF!,IF(Input!F$4="SkyII",#REF!,IF(Input!F$4="XO-8000",#REF!, "FALSE")))))))</f>
        <v>00</v>
      </c>
      <c r="I2638" s="209">
        <f>IF(Input!F$4="GMH_OECC",K2638,IF(Input!F$4="GMH_XOEC",M2638,IF(Input!F$4="GMH_Korea",O2638,IF(Input!F$4="GMH_EU",Q2638,IF(Input!F$4="Skysuper",#REF!,IF(Input!F$4="SkyII",#REF!,IF(Input!F$4="XO-8000",#REF!, "FALSE")))))))</f>
        <v>0</v>
      </c>
      <c r="J2638" s="210" t="s">
        <v>10359</v>
      </c>
      <c r="K2638" s="268">
        <v>0</v>
      </c>
      <c r="L2638" s="270" t="s">
        <v>10359</v>
      </c>
      <c r="M2638" s="270">
        <v>0</v>
      </c>
      <c r="N2638" s="270" t="s">
        <v>10359</v>
      </c>
      <c r="O2638" s="270">
        <v>0</v>
      </c>
      <c r="P2638" s="270" t="s">
        <v>10359</v>
      </c>
      <c r="Q2638" s="270">
        <v>0</v>
      </c>
      <c r="R2638" s="74"/>
      <c r="S2638" s="75" t="str">
        <f t="shared" si="183"/>
        <v>0000</v>
      </c>
      <c r="T2638" s="75" t="str">
        <f t="shared" si="184"/>
        <v>00000000000000000000000000000000</v>
      </c>
      <c r="V2638" s="197"/>
      <c r="W2638" s="75">
        <f t="shared" si="185"/>
        <v>0</v>
      </c>
      <c r="AE2638" s="479"/>
    </row>
    <row r="2639" spans="1:31" s="75" customFormat="1" ht="13.5" x14ac:dyDescent="0.2">
      <c r="A2639" s="211">
        <v>2636</v>
      </c>
      <c r="B2639" s="212" t="s">
        <v>6600</v>
      </c>
      <c r="C2639" s="213" t="s">
        <v>6600</v>
      </c>
      <c r="D2639" s="213" t="s">
        <v>6600</v>
      </c>
      <c r="E2639" s="213" t="s">
        <v>6600</v>
      </c>
      <c r="F2639" s="213" t="s">
        <v>6600</v>
      </c>
      <c r="G2639" s="214" t="s">
        <v>6600</v>
      </c>
      <c r="H2639" s="208" t="str">
        <f>IF(Input!F$4="GMH_OECC",J2639,IF(Input!F$4="GMH_XOEC",L2639,IF(Input!F$4="GMH_Korea",N2639,IF(Input!F$4="GMH_EU",P2639,IF(Input!F$4="Skysuper",#REF!,IF(Input!F$4="SkyII",#REF!,IF(Input!F$4="XO-8000",#REF!, "FALSE")))))))</f>
        <v>00</v>
      </c>
      <c r="I2639" s="209">
        <f>IF(Input!F$4="GMH_OECC",K2639,IF(Input!F$4="GMH_XOEC",M2639,IF(Input!F$4="GMH_Korea",O2639,IF(Input!F$4="GMH_EU",Q2639,IF(Input!F$4="Skysuper",#REF!,IF(Input!F$4="SkyII",#REF!,IF(Input!F$4="XO-8000",#REF!, "FALSE")))))))</f>
        <v>0</v>
      </c>
      <c r="J2639" s="210" t="s">
        <v>10359</v>
      </c>
      <c r="K2639" s="268">
        <v>0</v>
      </c>
      <c r="L2639" s="270" t="s">
        <v>10359</v>
      </c>
      <c r="M2639" s="270">
        <v>0</v>
      </c>
      <c r="N2639" s="270" t="s">
        <v>10359</v>
      </c>
      <c r="O2639" s="270">
        <v>0</v>
      </c>
      <c r="P2639" s="270" t="s">
        <v>10359</v>
      </c>
      <c r="Q2639" s="270">
        <v>0</v>
      </c>
      <c r="R2639" s="74"/>
      <c r="S2639" s="75" t="str">
        <f t="shared" si="183"/>
        <v>0000</v>
      </c>
      <c r="T2639" s="75" t="str">
        <f t="shared" si="184"/>
        <v>00000000000000000000000000000000</v>
      </c>
      <c r="V2639" s="197"/>
      <c r="W2639" s="75">
        <f t="shared" si="185"/>
        <v>0</v>
      </c>
      <c r="AE2639" s="479"/>
    </row>
    <row r="2640" spans="1:31" s="75" customFormat="1" ht="13.5" x14ac:dyDescent="0.2">
      <c r="A2640" s="211">
        <v>2637</v>
      </c>
      <c r="B2640" s="212" t="s">
        <v>6600</v>
      </c>
      <c r="C2640" s="213" t="s">
        <v>6600</v>
      </c>
      <c r="D2640" s="213" t="s">
        <v>6600</v>
      </c>
      <c r="E2640" s="213" t="s">
        <v>6600</v>
      </c>
      <c r="F2640" s="213" t="s">
        <v>6600</v>
      </c>
      <c r="G2640" s="214" t="s">
        <v>6600</v>
      </c>
      <c r="H2640" s="208" t="str">
        <f>IF(Input!F$4="GMH_OECC",J2640,IF(Input!F$4="GMH_XOEC",L2640,IF(Input!F$4="GMH_Korea",N2640,IF(Input!F$4="GMH_EU",P2640,IF(Input!F$4="Skysuper",#REF!,IF(Input!F$4="SkyII",#REF!,IF(Input!F$4="XO-8000",#REF!, "FALSE")))))))</f>
        <v>00</v>
      </c>
      <c r="I2640" s="209">
        <f>IF(Input!F$4="GMH_OECC",K2640,IF(Input!F$4="GMH_XOEC",M2640,IF(Input!F$4="GMH_Korea",O2640,IF(Input!F$4="GMH_EU",Q2640,IF(Input!F$4="Skysuper",#REF!,IF(Input!F$4="SkyII",#REF!,IF(Input!F$4="XO-8000",#REF!, "FALSE")))))))</f>
        <v>0</v>
      </c>
      <c r="J2640" s="210" t="s">
        <v>10359</v>
      </c>
      <c r="K2640" s="268">
        <v>0</v>
      </c>
      <c r="L2640" s="270" t="s">
        <v>10359</v>
      </c>
      <c r="M2640" s="270">
        <v>0</v>
      </c>
      <c r="N2640" s="270" t="s">
        <v>10359</v>
      </c>
      <c r="O2640" s="270">
        <v>0</v>
      </c>
      <c r="P2640" s="270" t="s">
        <v>10359</v>
      </c>
      <c r="Q2640" s="270">
        <v>0</v>
      </c>
      <c r="R2640" s="74"/>
      <c r="S2640" s="75" t="str">
        <f t="shared" si="183"/>
        <v>0000</v>
      </c>
      <c r="T2640" s="75" t="str">
        <f t="shared" si="184"/>
        <v>00000000000000000000000000000000</v>
      </c>
      <c r="V2640" s="197"/>
      <c r="W2640" s="75">
        <f t="shared" si="185"/>
        <v>0</v>
      </c>
      <c r="AE2640" s="479"/>
    </row>
    <row r="2641" spans="1:31" s="75" customFormat="1" ht="13.5" x14ac:dyDescent="0.2">
      <c r="A2641" s="211">
        <v>2638</v>
      </c>
      <c r="B2641" s="212" t="s">
        <v>6600</v>
      </c>
      <c r="C2641" s="213" t="s">
        <v>6600</v>
      </c>
      <c r="D2641" s="213" t="s">
        <v>6600</v>
      </c>
      <c r="E2641" s="213" t="s">
        <v>6600</v>
      </c>
      <c r="F2641" s="213" t="s">
        <v>6600</v>
      </c>
      <c r="G2641" s="214" t="s">
        <v>6600</v>
      </c>
      <c r="H2641" s="208" t="str">
        <f>IF(Input!F$4="GMH_OECC",J2641,IF(Input!F$4="GMH_XOEC",L2641,IF(Input!F$4="GMH_Korea",N2641,IF(Input!F$4="GMH_EU",P2641,IF(Input!F$4="Skysuper",#REF!,IF(Input!F$4="SkyII",#REF!,IF(Input!F$4="XO-8000",#REF!, "FALSE")))))))</f>
        <v>00</v>
      </c>
      <c r="I2641" s="209">
        <f>IF(Input!F$4="GMH_OECC",K2641,IF(Input!F$4="GMH_XOEC",M2641,IF(Input!F$4="GMH_Korea",O2641,IF(Input!F$4="GMH_EU",Q2641,IF(Input!F$4="Skysuper",#REF!,IF(Input!F$4="SkyII",#REF!,IF(Input!F$4="XO-8000",#REF!, "FALSE")))))))</f>
        <v>0</v>
      </c>
      <c r="J2641" s="210" t="s">
        <v>10359</v>
      </c>
      <c r="K2641" s="268">
        <v>0</v>
      </c>
      <c r="L2641" s="270" t="s">
        <v>10359</v>
      </c>
      <c r="M2641" s="270">
        <v>0</v>
      </c>
      <c r="N2641" s="270" t="s">
        <v>10359</v>
      </c>
      <c r="O2641" s="270">
        <v>0</v>
      </c>
      <c r="P2641" s="270" t="s">
        <v>10359</v>
      </c>
      <c r="Q2641" s="270">
        <v>0</v>
      </c>
      <c r="R2641" s="74"/>
      <c r="S2641" s="75" t="str">
        <f t="shared" si="183"/>
        <v>0000</v>
      </c>
      <c r="T2641" s="75" t="str">
        <f t="shared" si="184"/>
        <v>00000000000000000000000000000000</v>
      </c>
      <c r="V2641" s="197"/>
      <c r="W2641" s="75">
        <f t="shared" si="185"/>
        <v>0</v>
      </c>
      <c r="AE2641" s="479"/>
    </row>
    <row r="2642" spans="1:31" s="75" customFormat="1" ht="13.5" x14ac:dyDescent="0.2">
      <c r="A2642" s="211">
        <v>2639</v>
      </c>
      <c r="B2642" s="212" t="s">
        <v>6600</v>
      </c>
      <c r="C2642" s="213" t="s">
        <v>6600</v>
      </c>
      <c r="D2642" s="213" t="s">
        <v>6600</v>
      </c>
      <c r="E2642" s="213" t="s">
        <v>6600</v>
      </c>
      <c r="F2642" s="213" t="s">
        <v>6600</v>
      </c>
      <c r="G2642" s="214" t="s">
        <v>6600</v>
      </c>
      <c r="H2642" s="208" t="str">
        <f>IF(Input!F$4="GMH_OECC",J2642,IF(Input!F$4="GMH_XOEC",L2642,IF(Input!F$4="GMH_Korea",N2642,IF(Input!F$4="GMH_EU",P2642,IF(Input!F$4="Skysuper",#REF!,IF(Input!F$4="SkyII",#REF!,IF(Input!F$4="XO-8000",#REF!, "FALSE")))))))</f>
        <v>00</v>
      </c>
      <c r="I2642" s="209">
        <f>IF(Input!F$4="GMH_OECC",K2642,IF(Input!F$4="GMH_XOEC",M2642,IF(Input!F$4="GMH_Korea",O2642,IF(Input!F$4="GMH_EU",Q2642,IF(Input!F$4="Skysuper",#REF!,IF(Input!F$4="SkyII",#REF!,IF(Input!F$4="XO-8000",#REF!, "FALSE")))))))</f>
        <v>0</v>
      </c>
      <c r="J2642" s="210" t="s">
        <v>10359</v>
      </c>
      <c r="K2642" s="268">
        <v>0</v>
      </c>
      <c r="L2642" s="270" t="s">
        <v>10359</v>
      </c>
      <c r="M2642" s="270">
        <v>0</v>
      </c>
      <c r="N2642" s="270" t="s">
        <v>10359</v>
      </c>
      <c r="O2642" s="270">
        <v>0</v>
      </c>
      <c r="P2642" s="270" t="s">
        <v>10359</v>
      </c>
      <c r="Q2642" s="270">
        <v>0</v>
      </c>
      <c r="R2642" s="74"/>
      <c r="S2642" s="75" t="str">
        <f t="shared" si="183"/>
        <v>0000</v>
      </c>
      <c r="T2642" s="75" t="str">
        <f t="shared" si="184"/>
        <v>00000000000000000000000000000000</v>
      </c>
      <c r="V2642" s="197"/>
      <c r="W2642" s="75">
        <f t="shared" si="185"/>
        <v>0</v>
      </c>
      <c r="AE2642" s="479"/>
    </row>
    <row r="2643" spans="1:31" s="75" customFormat="1" ht="13.5" x14ac:dyDescent="0.2">
      <c r="A2643" s="211">
        <v>2640</v>
      </c>
      <c r="B2643" s="212" t="s">
        <v>6600</v>
      </c>
      <c r="C2643" s="213" t="s">
        <v>6600</v>
      </c>
      <c r="D2643" s="213" t="s">
        <v>6600</v>
      </c>
      <c r="E2643" s="213" t="s">
        <v>6600</v>
      </c>
      <c r="F2643" s="213" t="s">
        <v>6600</v>
      </c>
      <c r="G2643" s="214" t="s">
        <v>6600</v>
      </c>
      <c r="H2643" s="208" t="str">
        <f>IF(Input!F$4="GMH_OECC",J2643,IF(Input!F$4="GMH_XOEC",L2643,IF(Input!F$4="GMH_Korea",N2643,IF(Input!F$4="GMH_EU",P2643,IF(Input!F$4="Skysuper",#REF!,IF(Input!F$4="SkyII",#REF!,IF(Input!F$4="XO-8000",#REF!, "FALSE")))))))</f>
        <v>00</v>
      </c>
      <c r="I2643" s="209">
        <f>IF(Input!F$4="GMH_OECC",K2643,IF(Input!F$4="GMH_XOEC",M2643,IF(Input!F$4="GMH_Korea",O2643,IF(Input!F$4="GMH_EU",Q2643,IF(Input!F$4="Skysuper",#REF!,IF(Input!F$4="SkyII",#REF!,IF(Input!F$4="XO-8000",#REF!, "FALSE")))))))</f>
        <v>0</v>
      </c>
      <c r="J2643" s="210" t="s">
        <v>10359</v>
      </c>
      <c r="K2643" s="268">
        <v>0</v>
      </c>
      <c r="L2643" s="270" t="s">
        <v>10359</v>
      </c>
      <c r="M2643" s="270">
        <v>0</v>
      </c>
      <c r="N2643" s="270" t="s">
        <v>10359</v>
      </c>
      <c r="O2643" s="270">
        <v>0</v>
      </c>
      <c r="P2643" s="270" t="s">
        <v>10359</v>
      </c>
      <c r="Q2643" s="270">
        <v>0</v>
      </c>
      <c r="R2643" s="74"/>
      <c r="S2643" s="75" t="str">
        <f t="shared" si="183"/>
        <v>0000</v>
      </c>
      <c r="T2643" s="75" t="str">
        <f t="shared" si="184"/>
        <v>00000000000000000000000000000000</v>
      </c>
      <c r="V2643" s="197"/>
      <c r="W2643" s="75">
        <f t="shared" si="185"/>
        <v>0</v>
      </c>
      <c r="AE2643" s="479"/>
    </row>
    <row r="2644" spans="1:31" s="75" customFormat="1" ht="13.5" x14ac:dyDescent="0.2">
      <c r="A2644" s="211">
        <v>2641</v>
      </c>
      <c r="B2644" s="212" t="s">
        <v>6600</v>
      </c>
      <c r="C2644" s="213" t="s">
        <v>6600</v>
      </c>
      <c r="D2644" s="213" t="s">
        <v>6600</v>
      </c>
      <c r="E2644" s="213" t="s">
        <v>6600</v>
      </c>
      <c r="F2644" s="213" t="s">
        <v>6600</v>
      </c>
      <c r="G2644" s="214" t="s">
        <v>6600</v>
      </c>
      <c r="H2644" s="208" t="str">
        <f>IF(Input!F$4="GMH_OECC",J2644,IF(Input!F$4="GMH_XOEC",L2644,IF(Input!F$4="GMH_Korea",N2644,IF(Input!F$4="GMH_EU",P2644,IF(Input!F$4="Skysuper",#REF!,IF(Input!F$4="SkyII",#REF!,IF(Input!F$4="XO-8000",#REF!, "FALSE")))))))</f>
        <v>00</v>
      </c>
      <c r="I2644" s="209">
        <f>IF(Input!F$4="GMH_OECC",K2644,IF(Input!F$4="GMH_XOEC",M2644,IF(Input!F$4="GMH_Korea",O2644,IF(Input!F$4="GMH_EU",Q2644,IF(Input!F$4="Skysuper",#REF!,IF(Input!F$4="SkyII",#REF!,IF(Input!F$4="XO-8000",#REF!, "FALSE")))))))</f>
        <v>0</v>
      </c>
      <c r="J2644" s="210" t="s">
        <v>10359</v>
      </c>
      <c r="K2644" s="268">
        <v>0</v>
      </c>
      <c r="L2644" s="270" t="s">
        <v>10359</v>
      </c>
      <c r="M2644" s="270">
        <v>0</v>
      </c>
      <c r="N2644" s="270" t="s">
        <v>10359</v>
      </c>
      <c r="O2644" s="270">
        <v>0</v>
      </c>
      <c r="P2644" s="270" t="s">
        <v>10359</v>
      </c>
      <c r="Q2644" s="270">
        <v>0</v>
      </c>
      <c r="R2644" s="74"/>
      <c r="S2644" s="75" t="str">
        <f t="shared" si="183"/>
        <v>0000</v>
      </c>
      <c r="T2644" s="75" t="str">
        <f t="shared" si="184"/>
        <v>00000000000000000000000000000000</v>
      </c>
      <c r="V2644" s="197"/>
      <c r="W2644" s="75">
        <f t="shared" si="185"/>
        <v>0</v>
      </c>
      <c r="AE2644" s="479"/>
    </row>
    <row r="2645" spans="1:31" s="75" customFormat="1" ht="13.5" x14ac:dyDescent="0.2">
      <c r="A2645" s="211">
        <v>2642</v>
      </c>
      <c r="B2645" s="212" t="s">
        <v>6600</v>
      </c>
      <c r="C2645" s="213" t="s">
        <v>6600</v>
      </c>
      <c r="D2645" s="213" t="s">
        <v>6600</v>
      </c>
      <c r="E2645" s="213" t="s">
        <v>6600</v>
      </c>
      <c r="F2645" s="213" t="s">
        <v>6600</v>
      </c>
      <c r="G2645" s="214" t="s">
        <v>6600</v>
      </c>
      <c r="H2645" s="208" t="str">
        <f>IF(Input!F$4="GMH_OECC",J2645,IF(Input!F$4="GMH_XOEC",L2645,IF(Input!F$4="GMH_Korea",N2645,IF(Input!F$4="GMH_EU",P2645,IF(Input!F$4="Skysuper",#REF!,IF(Input!F$4="SkyII",#REF!,IF(Input!F$4="XO-8000",#REF!, "FALSE")))))))</f>
        <v>00</v>
      </c>
      <c r="I2645" s="209">
        <f>IF(Input!F$4="GMH_OECC",K2645,IF(Input!F$4="GMH_XOEC",M2645,IF(Input!F$4="GMH_Korea",O2645,IF(Input!F$4="GMH_EU",Q2645,IF(Input!F$4="Skysuper",#REF!,IF(Input!F$4="SkyII",#REF!,IF(Input!F$4="XO-8000",#REF!, "FALSE")))))))</f>
        <v>0</v>
      </c>
      <c r="J2645" s="210" t="s">
        <v>10359</v>
      </c>
      <c r="K2645" s="268">
        <v>0</v>
      </c>
      <c r="L2645" s="270" t="s">
        <v>10359</v>
      </c>
      <c r="M2645" s="270">
        <v>0</v>
      </c>
      <c r="N2645" s="270" t="s">
        <v>10359</v>
      </c>
      <c r="O2645" s="270">
        <v>0</v>
      </c>
      <c r="P2645" s="270" t="s">
        <v>10359</v>
      </c>
      <c r="Q2645" s="270">
        <v>0</v>
      </c>
      <c r="R2645" s="74"/>
      <c r="S2645" s="75" t="str">
        <f t="shared" si="183"/>
        <v>0000</v>
      </c>
      <c r="T2645" s="75" t="str">
        <f t="shared" si="184"/>
        <v>00000000000000000000000000000000</v>
      </c>
      <c r="V2645" s="197"/>
      <c r="W2645" s="75">
        <f t="shared" si="185"/>
        <v>0</v>
      </c>
      <c r="AE2645" s="479"/>
    </row>
    <row r="2646" spans="1:31" s="75" customFormat="1" ht="13.5" x14ac:dyDescent="0.2">
      <c r="A2646" s="211">
        <v>2643</v>
      </c>
      <c r="B2646" s="212" t="s">
        <v>6600</v>
      </c>
      <c r="C2646" s="213" t="s">
        <v>6600</v>
      </c>
      <c r="D2646" s="213" t="s">
        <v>6600</v>
      </c>
      <c r="E2646" s="213" t="s">
        <v>6600</v>
      </c>
      <c r="F2646" s="213" t="s">
        <v>6600</v>
      </c>
      <c r="G2646" s="214" t="s">
        <v>6600</v>
      </c>
      <c r="H2646" s="208" t="str">
        <f>IF(Input!F$4="GMH_OECC",J2646,IF(Input!F$4="GMH_XOEC",L2646,IF(Input!F$4="GMH_Korea",N2646,IF(Input!F$4="GMH_EU",P2646,IF(Input!F$4="Skysuper",#REF!,IF(Input!F$4="SkyII",#REF!,IF(Input!F$4="XO-8000",#REF!, "FALSE")))))))</f>
        <v>00</v>
      </c>
      <c r="I2646" s="209">
        <f>IF(Input!F$4="GMH_OECC",K2646,IF(Input!F$4="GMH_XOEC",M2646,IF(Input!F$4="GMH_Korea",O2646,IF(Input!F$4="GMH_EU",Q2646,IF(Input!F$4="Skysuper",#REF!,IF(Input!F$4="SkyII",#REF!,IF(Input!F$4="XO-8000",#REF!, "FALSE")))))))</f>
        <v>0</v>
      </c>
      <c r="J2646" s="210" t="s">
        <v>10359</v>
      </c>
      <c r="K2646" s="268">
        <v>0</v>
      </c>
      <c r="L2646" s="270" t="s">
        <v>10359</v>
      </c>
      <c r="M2646" s="270">
        <v>0</v>
      </c>
      <c r="N2646" s="270" t="s">
        <v>10359</v>
      </c>
      <c r="O2646" s="270">
        <v>0</v>
      </c>
      <c r="P2646" s="270" t="s">
        <v>10359</v>
      </c>
      <c r="Q2646" s="270">
        <v>0</v>
      </c>
      <c r="R2646" s="74"/>
      <c r="S2646" s="75" t="str">
        <f t="shared" si="183"/>
        <v>0000</v>
      </c>
      <c r="T2646" s="75" t="str">
        <f t="shared" si="184"/>
        <v>00000000000000000000000000000000</v>
      </c>
      <c r="V2646" s="197"/>
      <c r="W2646" s="75">
        <f t="shared" si="185"/>
        <v>0</v>
      </c>
      <c r="AE2646" s="479"/>
    </row>
    <row r="2647" spans="1:31" s="75" customFormat="1" ht="13.5" x14ac:dyDescent="0.2">
      <c r="A2647" s="211">
        <v>2644</v>
      </c>
      <c r="B2647" s="212" t="s">
        <v>6600</v>
      </c>
      <c r="C2647" s="213" t="s">
        <v>6600</v>
      </c>
      <c r="D2647" s="213" t="s">
        <v>6600</v>
      </c>
      <c r="E2647" s="213" t="s">
        <v>6600</v>
      </c>
      <c r="F2647" s="213" t="s">
        <v>6600</v>
      </c>
      <c r="G2647" s="214" t="s">
        <v>6600</v>
      </c>
      <c r="H2647" s="208" t="str">
        <f>IF(Input!F$4="GMH_OECC",J2647,IF(Input!F$4="GMH_XOEC",L2647,IF(Input!F$4="GMH_Korea",N2647,IF(Input!F$4="GMH_EU",P2647,IF(Input!F$4="Skysuper",#REF!,IF(Input!F$4="SkyII",#REF!,IF(Input!F$4="XO-8000",#REF!, "FALSE")))))))</f>
        <v>00</v>
      </c>
      <c r="I2647" s="209">
        <f>IF(Input!F$4="GMH_OECC",K2647,IF(Input!F$4="GMH_XOEC",M2647,IF(Input!F$4="GMH_Korea",O2647,IF(Input!F$4="GMH_EU",Q2647,IF(Input!F$4="Skysuper",#REF!,IF(Input!F$4="SkyII",#REF!,IF(Input!F$4="XO-8000",#REF!, "FALSE")))))))</f>
        <v>0</v>
      </c>
      <c r="J2647" s="210" t="s">
        <v>10359</v>
      </c>
      <c r="K2647" s="268">
        <v>0</v>
      </c>
      <c r="L2647" s="270" t="s">
        <v>10359</v>
      </c>
      <c r="M2647" s="270">
        <v>0</v>
      </c>
      <c r="N2647" s="270" t="s">
        <v>10359</v>
      </c>
      <c r="O2647" s="270">
        <v>0</v>
      </c>
      <c r="P2647" s="270" t="s">
        <v>10359</v>
      </c>
      <c r="Q2647" s="270">
        <v>0</v>
      </c>
      <c r="R2647" s="74"/>
      <c r="S2647" s="75" t="str">
        <f t="shared" si="183"/>
        <v>0000</v>
      </c>
      <c r="T2647" s="75" t="str">
        <f t="shared" si="184"/>
        <v>00000000000000000000000000000000</v>
      </c>
      <c r="V2647" s="197"/>
      <c r="W2647" s="75">
        <f t="shared" si="185"/>
        <v>0</v>
      </c>
      <c r="AE2647" s="479"/>
    </row>
    <row r="2648" spans="1:31" s="75" customFormat="1" ht="13.5" x14ac:dyDescent="0.2">
      <c r="A2648" s="211">
        <v>2645</v>
      </c>
      <c r="B2648" s="212" t="s">
        <v>6600</v>
      </c>
      <c r="C2648" s="213" t="s">
        <v>6600</v>
      </c>
      <c r="D2648" s="213" t="s">
        <v>6600</v>
      </c>
      <c r="E2648" s="213" t="s">
        <v>6600</v>
      </c>
      <c r="F2648" s="213" t="s">
        <v>6600</v>
      </c>
      <c r="G2648" s="214" t="s">
        <v>6600</v>
      </c>
      <c r="H2648" s="208" t="str">
        <f>IF(Input!F$4="GMH_OECC",J2648,IF(Input!F$4="GMH_XOEC",L2648,IF(Input!F$4="GMH_Korea",N2648,IF(Input!F$4="GMH_EU",P2648,IF(Input!F$4="Skysuper",#REF!,IF(Input!F$4="SkyII",#REF!,IF(Input!F$4="XO-8000",#REF!, "FALSE")))))))</f>
        <v>00</v>
      </c>
      <c r="I2648" s="209">
        <f>IF(Input!F$4="GMH_OECC",K2648,IF(Input!F$4="GMH_XOEC",M2648,IF(Input!F$4="GMH_Korea",O2648,IF(Input!F$4="GMH_EU",Q2648,IF(Input!F$4="Skysuper",#REF!,IF(Input!F$4="SkyII",#REF!,IF(Input!F$4="XO-8000",#REF!, "FALSE")))))))</f>
        <v>0</v>
      </c>
      <c r="J2648" s="210" t="s">
        <v>10359</v>
      </c>
      <c r="K2648" s="268">
        <v>0</v>
      </c>
      <c r="L2648" s="270" t="s">
        <v>10359</v>
      </c>
      <c r="M2648" s="270">
        <v>0</v>
      </c>
      <c r="N2648" s="270" t="s">
        <v>10359</v>
      </c>
      <c r="O2648" s="270">
        <v>0</v>
      </c>
      <c r="P2648" s="270" t="s">
        <v>10359</v>
      </c>
      <c r="Q2648" s="270">
        <v>0</v>
      </c>
      <c r="R2648" s="74"/>
      <c r="S2648" s="75" t="str">
        <f t="shared" si="183"/>
        <v>0000</v>
      </c>
      <c r="T2648" s="75" t="str">
        <f t="shared" si="184"/>
        <v>00000000000000000000000000000000</v>
      </c>
      <c r="V2648" s="197"/>
      <c r="W2648" s="75">
        <f t="shared" si="185"/>
        <v>0</v>
      </c>
      <c r="AE2648" s="479"/>
    </row>
    <row r="2649" spans="1:31" s="75" customFormat="1" ht="13.5" x14ac:dyDescent="0.2">
      <c r="A2649" s="211">
        <v>2646</v>
      </c>
      <c r="B2649" s="212" t="s">
        <v>6600</v>
      </c>
      <c r="C2649" s="213" t="s">
        <v>6600</v>
      </c>
      <c r="D2649" s="213" t="s">
        <v>6600</v>
      </c>
      <c r="E2649" s="213" t="s">
        <v>6600</v>
      </c>
      <c r="F2649" s="213" t="s">
        <v>6600</v>
      </c>
      <c r="G2649" s="214" t="s">
        <v>6600</v>
      </c>
      <c r="H2649" s="208" t="str">
        <f>IF(Input!F$4="GMH_OECC",J2649,IF(Input!F$4="GMH_XOEC",L2649,IF(Input!F$4="GMH_Korea",N2649,IF(Input!F$4="GMH_EU",P2649,IF(Input!F$4="Skysuper",#REF!,IF(Input!F$4="SkyII",#REF!,IF(Input!F$4="XO-8000",#REF!, "FALSE")))))))</f>
        <v>00</v>
      </c>
      <c r="I2649" s="209">
        <f>IF(Input!F$4="GMH_OECC",K2649,IF(Input!F$4="GMH_XOEC",M2649,IF(Input!F$4="GMH_Korea",O2649,IF(Input!F$4="GMH_EU",Q2649,IF(Input!F$4="Skysuper",#REF!,IF(Input!F$4="SkyII",#REF!,IF(Input!F$4="XO-8000",#REF!, "FALSE")))))))</f>
        <v>0</v>
      </c>
      <c r="J2649" s="210" t="s">
        <v>10359</v>
      </c>
      <c r="K2649" s="268">
        <v>0</v>
      </c>
      <c r="L2649" s="270" t="s">
        <v>10359</v>
      </c>
      <c r="M2649" s="270">
        <v>0</v>
      </c>
      <c r="N2649" s="270" t="s">
        <v>10359</v>
      </c>
      <c r="O2649" s="270">
        <v>0</v>
      </c>
      <c r="P2649" s="270" t="s">
        <v>10359</v>
      </c>
      <c r="Q2649" s="270">
        <v>0</v>
      </c>
      <c r="R2649" s="74"/>
      <c r="S2649" s="75" t="str">
        <f t="shared" si="183"/>
        <v>0000</v>
      </c>
      <c r="T2649" s="75" t="str">
        <f t="shared" si="184"/>
        <v>00000000000000000000000000000000</v>
      </c>
      <c r="V2649" s="197"/>
      <c r="W2649" s="75">
        <f t="shared" si="185"/>
        <v>0</v>
      </c>
      <c r="AE2649" s="479"/>
    </row>
    <row r="2650" spans="1:31" s="75" customFormat="1" ht="13.5" x14ac:dyDescent="0.2">
      <c r="A2650" s="211">
        <v>2647</v>
      </c>
      <c r="B2650" s="212" t="s">
        <v>6600</v>
      </c>
      <c r="C2650" s="213" t="s">
        <v>6600</v>
      </c>
      <c r="D2650" s="213" t="s">
        <v>6600</v>
      </c>
      <c r="E2650" s="213" t="s">
        <v>6600</v>
      </c>
      <c r="F2650" s="213" t="s">
        <v>6600</v>
      </c>
      <c r="G2650" s="214" t="s">
        <v>6600</v>
      </c>
      <c r="H2650" s="208" t="str">
        <f>IF(Input!F$4="GMH_OECC",J2650,IF(Input!F$4="GMH_XOEC",L2650,IF(Input!F$4="GMH_Korea",N2650,IF(Input!F$4="GMH_EU",P2650,IF(Input!F$4="Skysuper",#REF!,IF(Input!F$4="SkyII",#REF!,IF(Input!F$4="XO-8000",#REF!, "FALSE")))))))</f>
        <v>00</v>
      </c>
      <c r="I2650" s="209">
        <f>IF(Input!F$4="GMH_OECC",K2650,IF(Input!F$4="GMH_XOEC",M2650,IF(Input!F$4="GMH_Korea",O2650,IF(Input!F$4="GMH_EU",Q2650,IF(Input!F$4="Skysuper",#REF!,IF(Input!F$4="SkyII",#REF!,IF(Input!F$4="XO-8000",#REF!, "FALSE")))))))</f>
        <v>0</v>
      </c>
      <c r="J2650" s="210" t="s">
        <v>10359</v>
      </c>
      <c r="K2650" s="268">
        <v>0</v>
      </c>
      <c r="L2650" s="270" t="s">
        <v>10359</v>
      </c>
      <c r="M2650" s="270">
        <v>0</v>
      </c>
      <c r="N2650" s="270" t="s">
        <v>10359</v>
      </c>
      <c r="O2650" s="270">
        <v>0</v>
      </c>
      <c r="P2650" s="270" t="s">
        <v>10359</v>
      </c>
      <c r="Q2650" s="270">
        <v>0</v>
      </c>
      <c r="R2650" s="74"/>
      <c r="S2650" s="75" t="str">
        <f t="shared" si="183"/>
        <v>0000</v>
      </c>
      <c r="T2650" s="75" t="str">
        <f t="shared" si="184"/>
        <v>00000000000000000000000000000000</v>
      </c>
      <c r="V2650" s="197"/>
      <c r="W2650" s="75">
        <f t="shared" si="185"/>
        <v>0</v>
      </c>
      <c r="AE2650" s="479"/>
    </row>
    <row r="2651" spans="1:31" s="75" customFormat="1" ht="13.5" x14ac:dyDescent="0.2">
      <c r="A2651" s="211">
        <v>2648</v>
      </c>
      <c r="B2651" s="212" t="s">
        <v>6600</v>
      </c>
      <c r="C2651" s="213" t="s">
        <v>6600</v>
      </c>
      <c r="D2651" s="213" t="s">
        <v>6600</v>
      </c>
      <c r="E2651" s="213" t="s">
        <v>6600</v>
      </c>
      <c r="F2651" s="213" t="s">
        <v>6600</v>
      </c>
      <c r="G2651" s="214" t="s">
        <v>6600</v>
      </c>
      <c r="H2651" s="208" t="str">
        <f>IF(Input!F$4="GMH_OECC",J2651,IF(Input!F$4="GMH_XOEC",L2651,IF(Input!F$4="GMH_Korea",N2651,IF(Input!F$4="GMH_EU",P2651,IF(Input!F$4="Skysuper",#REF!,IF(Input!F$4="SkyII",#REF!,IF(Input!F$4="XO-8000",#REF!, "FALSE")))))))</f>
        <v>00</v>
      </c>
      <c r="I2651" s="209">
        <f>IF(Input!F$4="GMH_OECC",K2651,IF(Input!F$4="GMH_XOEC",M2651,IF(Input!F$4="GMH_Korea",O2651,IF(Input!F$4="GMH_EU",Q2651,IF(Input!F$4="Skysuper",#REF!,IF(Input!F$4="SkyII",#REF!,IF(Input!F$4="XO-8000",#REF!, "FALSE")))))))</f>
        <v>0</v>
      </c>
      <c r="J2651" s="210" t="s">
        <v>10359</v>
      </c>
      <c r="K2651" s="268">
        <v>0</v>
      </c>
      <c r="L2651" s="270" t="s">
        <v>10359</v>
      </c>
      <c r="M2651" s="270">
        <v>0</v>
      </c>
      <c r="N2651" s="270" t="s">
        <v>10359</v>
      </c>
      <c r="O2651" s="270">
        <v>0</v>
      </c>
      <c r="P2651" s="270" t="s">
        <v>10359</v>
      </c>
      <c r="Q2651" s="270">
        <v>0</v>
      </c>
      <c r="R2651" s="74"/>
      <c r="S2651" s="75" t="str">
        <f t="shared" si="183"/>
        <v>0000</v>
      </c>
      <c r="T2651" s="75" t="str">
        <f t="shared" si="184"/>
        <v>00000000000000000000000000000000</v>
      </c>
      <c r="V2651" s="197"/>
      <c r="W2651" s="75">
        <f t="shared" si="185"/>
        <v>0</v>
      </c>
      <c r="AE2651" s="479"/>
    </row>
    <row r="2652" spans="1:31" s="75" customFormat="1" ht="13.5" x14ac:dyDescent="0.2">
      <c r="A2652" s="211">
        <v>2649</v>
      </c>
      <c r="B2652" s="212" t="s">
        <v>6600</v>
      </c>
      <c r="C2652" s="213" t="s">
        <v>6600</v>
      </c>
      <c r="D2652" s="213" t="s">
        <v>6600</v>
      </c>
      <c r="E2652" s="213" t="s">
        <v>6600</v>
      </c>
      <c r="F2652" s="213" t="s">
        <v>6600</v>
      </c>
      <c r="G2652" s="214" t="s">
        <v>6600</v>
      </c>
      <c r="H2652" s="208" t="str">
        <f>IF(Input!F$4="GMH_OECC",J2652,IF(Input!F$4="GMH_XOEC",L2652,IF(Input!F$4="GMH_Korea",N2652,IF(Input!F$4="GMH_EU",P2652,IF(Input!F$4="Skysuper",#REF!,IF(Input!F$4="SkyII",#REF!,IF(Input!F$4="XO-8000",#REF!, "FALSE")))))))</f>
        <v>00</v>
      </c>
      <c r="I2652" s="209">
        <f>IF(Input!F$4="GMH_OECC",K2652,IF(Input!F$4="GMH_XOEC",M2652,IF(Input!F$4="GMH_Korea",O2652,IF(Input!F$4="GMH_EU",Q2652,IF(Input!F$4="Skysuper",#REF!,IF(Input!F$4="SkyII",#REF!,IF(Input!F$4="XO-8000",#REF!, "FALSE")))))))</f>
        <v>0</v>
      </c>
      <c r="J2652" s="210" t="s">
        <v>10359</v>
      </c>
      <c r="K2652" s="268">
        <v>0</v>
      </c>
      <c r="L2652" s="270" t="s">
        <v>10359</v>
      </c>
      <c r="M2652" s="270">
        <v>0</v>
      </c>
      <c r="N2652" s="270" t="s">
        <v>10359</v>
      </c>
      <c r="O2652" s="270">
        <v>0</v>
      </c>
      <c r="P2652" s="270" t="s">
        <v>10359</v>
      </c>
      <c r="Q2652" s="270">
        <v>0</v>
      </c>
      <c r="R2652" s="74"/>
      <c r="S2652" s="75" t="str">
        <f t="shared" si="183"/>
        <v>0000</v>
      </c>
      <c r="T2652" s="75" t="str">
        <f t="shared" si="184"/>
        <v>00000000000000000000000000000000</v>
      </c>
      <c r="V2652" s="197"/>
      <c r="W2652" s="75">
        <f t="shared" si="185"/>
        <v>0</v>
      </c>
      <c r="AE2652" s="479"/>
    </row>
    <row r="2653" spans="1:31" s="75" customFormat="1" ht="13.5" x14ac:dyDescent="0.2">
      <c r="A2653" s="211">
        <v>2650</v>
      </c>
      <c r="B2653" s="212" t="s">
        <v>6600</v>
      </c>
      <c r="C2653" s="213" t="s">
        <v>6600</v>
      </c>
      <c r="D2653" s="213" t="s">
        <v>6600</v>
      </c>
      <c r="E2653" s="213" t="s">
        <v>6600</v>
      </c>
      <c r="F2653" s="213" t="s">
        <v>6600</v>
      </c>
      <c r="G2653" s="214" t="s">
        <v>6600</v>
      </c>
      <c r="H2653" s="208" t="str">
        <f>IF(Input!F$4="GMH_OECC",J2653,IF(Input!F$4="GMH_XOEC",L2653,IF(Input!F$4="GMH_Korea",N2653,IF(Input!F$4="GMH_EU",P2653,IF(Input!F$4="Skysuper",#REF!,IF(Input!F$4="SkyII",#REF!,IF(Input!F$4="XO-8000",#REF!, "FALSE")))))))</f>
        <v>00</v>
      </c>
      <c r="I2653" s="209">
        <f>IF(Input!F$4="GMH_OECC",K2653,IF(Input!F$4="GMH_XOEC",M2653,IF(Input!F$4="GMH_Korea",O2653,IF(Input!F$4="GMH_EU",Q2653,IF(Input!F$4="Skysuper",#REF!,IF(Input!F$4="SkyII",#REF!,IF(Input!F$4="XO-8000",#REF!, "FALSE")))))))</f>
        <v>0</v>
      </c>
      <c r="J2653" s="210" t="s">
        <v>10359</v>
      </c>
      <c r="K2653" s="268">
        <v>0</v>
      </c>
      <c r="L2653" s="270" t="s">
        <v>10359</v>
      </c>
      <c r="M2653" s="270">
        <v>0</v>
      </c>
      <c r="N2653" s="270" t="s">
        <v>10359</v>
      </c>
      <c r="O2653" s="270">
        <v>0</v>
      </c>
      <c r="P2653" s="270" t="s">
        <v>10359</v>
      </c>
      <c r="Q2653" s="270">
        <v>0</v>
      </c>
      <c r="R2653" s="74"/>
      <c r="S2653" s="75" t="str">
        <f t="shared" si="183"/>
        <v>0000</v>
      </c>
      <c r="T2653" s="75" t="str">
        <f t="shared" si="184"/>
        <v>00000000000000000000000000000000</v>
      </c>
      <c r="V2653" s="197"/>
      <c r="W2653" s="75">
        <f t="shared" si="185"/>
        <v>0</v>
      </c>
      <c r="AE2653" s="479"/>
    </row>
    <row r="2654" spans="1:31" s="75" customFormat="1" ht="13.5" x14ac:dyDescent="0.2">
      <c r="A2654" s="211">
        <v>2651</v>
      </c>
      <c r="B2654" s="212" t="s">
        <v>6600</v>
      </c>
      <c r="C2654" s="213" t="s">
        <v>6600</v>
      </c>
      <c r="D2654" s="213" t="s">
        <v>6600</v>
      </c>
      <c r="E2654" s="213" t="s">
        <v>6600</v>
      </c>
      <c r="F2654" s="213" t="s">
        <v>6600</v>
      </c>
      <c r="G2654" s="214" t="s">
        <v>6600</v>
      </c>
      <c r="H2654" s="208" t="str">
        <f>IF(Input!F$4="GMH_OECC",J2654,IF(Input!F$4="GMH_XOEC",L2654,IF(Input!F$4="GMH_Korea",N2654,IF(Input!F$4="GMH_EU",P2654,IF(Input!F$4="Skysuper",#REF!,IF(Input!F$4="SkyII",#REF!,IF(Input!F$4="XO-8000",#REF!, "FALSE")))))))</f>
        <v>00</v>
      </c>
      <c r="I2654" s="209">
        <f>IF(Input!F$4="GMH_OECC",K2654,IF(Input!F$4="GMH_XOEC",M2654,IF(Input!F$4="GMH_Korea",O2654,IF(Input!F$4="GMH_EU",Q2654,IF(Input!F$4="Skysuper",#REF!,IF(Input!F$4="SkyII",#REF!,IF(Input!F$4="XO-8000",#REF!, "FALSE")))))))</f>
        <v>0</v>
      </c>
      <c r="J2654" s="210" t="s">
        <v>10359</v>
      </c>
      <c r="K2654" s="268">
        <v>0</v>
      </c>
      <c r="L2654" s="270" t="s">
        <v>10359</v>
      </c>
      <c r="M2654" s="270">
        <v>0</v>
      </c>
      <c r="N2654" s="270" t="s">
        <v>10359</v>
      </c>
      <c r="O2654" s="270">
        <v>0</v>
      </c>
      <c r="P2654" s="270" t="s">
        <v>10359</v>
      </c>
      <c r="Q2654" s="270">
        <v>0</v>
      </c>
      <c r="R2654" s="74"/>
      <c r="S2654" s="75" t="str">
        <f t="shared" si="183"/>
        <v>0000</v>
      </c>
      <c r="T2654" s="75" t="str">
        <f t="shared" si="184"/>
        <v>00000000000000000000000000000000</v>
      </c>
      <c r="V2654" s="197"/>
      <c r="W2654" s="75">
        <f t="shared" si="185"/>
        <v>0</v>
      </c>
      <c r="AE2654" s="479"/>
    </row>
    <row r="2655" spans="1:31" s="75" customFormat="1" ht="13.5" x14ac:dyDescent="0.2">
      <c r="A2655" s="211">
        <v>2652</v>
      </c>
      <c r="B2655" s="212" t="s">
        <v>6600</v>
      </c>
      <c r="C2655" s="213" t="s">
        <v>6600</v>
      </c>
      <c r="D2655" s="213" t="s">
        <v>6600</v>
      </c>
      <c r="E2655" s="213" t="s">
        <v>6600</v>
      </c>
      <c r="F2655" s="213" t="s">
        <v>6600</v>
      </c>
      <c r="G2655" s="214" t="s">
        <v>6600</v>
      </c>
      <c r="H2655" s="208" t="str">
        <f>IF(Input!F$4="GMH_OECC",J2655,IF(Input!F$4="GMH_XOEC",L2655,IF(Input!F$4="GMH_Korea",N2655,IF(Input!F$4="GMH_EU",P2655,IF(Input!F$4="Skysuper",#REF!,IF(Input!F$4="SkyII",#REF!,IF(Input!F$4="XO-8000",#REF!, "FALSE")))))))</f>
        <v>00</v>
      </c>
      <c r="I2655" s="209">
        <f>IF(Input!F$4="GMH_OECC",K2655,IF(Input!F$4="GMH_XOEC",M2655,IF(Input!F$4="GMH_Korea",O2655,IF(Input!F$4="GMH_EU",Q2655,IF(Input!F$4="Skysuper",#REF!,IF(Input!F$4="SkyII",#REF!,IF(Input!F$4="XO-8000",#REF!, "FALSE")))))))</f>
        <v>0</v>
      </c>
      <c r="J2655" s="210" t="s">
        <v>10359</v>
      </c>
      <c r="K2655" s="268">
        <v>0</v>
      </c>
      <c r="L2655" s="270" t="s">
        <v>10359</v>
      </c>
      <c r="M2655" s="270">
        <v>0</v>
      </c>
      <c r="N2655" s="270" t="s">
        <v>10359</v>
      </c>
      <c r="O2655" s="270">
        <v>0</v>
      </c>
      <c r="P2655" s="270" t="s">
        <v>10359</v>
      </c>
      <c r="Q2655" s="270">
        <v>0</v>
      </c>
      <c r="R2655" s="74"/>
      <c r="S2655" s="75" t="str">
        <f t="shared" si="183"/>
        <v>0000</v>
      </c>
      <c r="T2655" s="75" t="str">
        <f t="shared" si="184"/>
        <v>00000000000000000000000000000000</v>
      </c>
      <c r="V2655" s="197"/>
      <c r="W2655" s="75">
        <f t="shared" si="185"/>
        <v>0</v>
      </c>
      <c r="AE2655" s="479"/>
    </row>
    <row r="2656" spans="1:31" s="75" customFormat="1" ht="13.5" x14ac:dyDescent="0.2">
      <c r="A2656" s="211">
        <v>2653</v>
      </c>
      <c r="B2656" s="212" t="s">
        <v>6600</v>
      </c>
      <c r="C2656" s="213" t="s">
        <v>6600</v>
      </c>
      <c r="D2656" s="213" t="s">
        <v>6600</v>
      </c>
      <c r="E2656" s="213" t="s">
        <v>6600</v>
      </c>
      <c r="F2656" s="213" t="s">
        <v>6600</v>
      </c>
      <c r="G2656" s="214" t="s">
        <v>6600</v>
      </c>
      <c r="H2656" s="208" t="str">
        <f>IF(Input!F$4="GMH_OECC",J2656,IF(Input!F$4="GMH_XOEC",L2656,IF(Input!F$4="GMH_Korea",N2656,IF(Input!F$4="GMH_EU",P2656,IF(Input!F$4="Skysuper",#REF!,IF(Input!F$4="SkyII",#REF!,IF(Input!F$4="XO-8000",#REF!, "FALSE")))))))</f>
        <v>00</v>
      </c>
      <c r="I2656" s="209">
        <f>IF(Input!F$4="GMH_OECC",K2656,IF(Input!F$4="GMH_XOEC",M2656,IF(Input!F$4="GMH_Korea",O2656,IF(Input!F$4="GMH_EU",Q2656,IF(Input!F$4="Skysuper",#REF!,IF(Input!F$4="SkyII",#REF!,IF(Input!F$4="XO-8000",#REF!, "FALSE")))))))</f>
        <v>0</v>
      </c>
      <c r="J2656" s="210" t="s">
        <v>10359</v>
      </c>
      <c r="K2656" s="268">
        <v>0</v>
      </c>
      <c r="L2656" s="270" t="s">
        <v>10359</v>
      </c>
      <c r="M2656" s="270">
        <v>0</v>
      </c>
      <c r="N2656" s="270" t="s">
        <v>10359</v>
      </c>
      <c r="O2656" s="270">
        <v>0</v>
      </c>
      <c r="P2656" s="270" t="s">
        <v>10359</v>
      </c>
      <c r="Q2656" s="270">
        <v>0</v>
      </c>
      <c r="R2656" s="74"/>
      <c r="S2656" s="75" t="str">
        <f t="shared" si="183"/>
        <v>0000</v>
      </c>
      <c r="T2656" s="75" t="str">
        <f t="shared" si="184"/>
        <v>00000000000000000000000000000000</v>
      </c>
      <c r="V2656" s="197"/>
      <c r="W2656" s="75">
        <f t="shared" si="185"/>
        <v>0</v>
      </c>
      <c r="AE2656" s="479"/>
    </row>
    <row r="2657" spans="1:31" s="75" customFormat="1" ht="13.5" x14ac:dyDescent="0.2">
      <c r="A2657" s="211">
        <v>2654</v>
      </c>
      <c r="B2657" s="212" t="s">
        <v>6600</v>
      </c>
      <c r="C2657" s="213" t="s">
        <v>6600</v>
      </c>
      <c r="D2657" s="213" t="s">
        <v>6600</v>
      </c>
      <c r="E2657" s="213" t="s">
        <v>6600</v>
      </c>
      <c r="F2657" s="213" t="s">
        <v>6600</v>
      </c>
      <c r="G2657" s="214" t="s">
        <v>6600</v>
      </c>
      <c r="H2657" s="208" t="str">
        <f>IF(Input!F$4="GMH_OECC",J2657,IF(Input!F$4="GMH_XOEC",L2657,IF(Input!F$4="GMH_Korea",N2657,IF(Input!F$4="GMH_EU",P2657,IF(Input!F$4="Skysuper",#REF!,IF(Input!F$4="SkyII",#REF!,IF(Input!F$4="XO-8000",#REF!, "FALSE")))))))</f>
        <v>00</v>
      </c>
      <c r="I2657" s="209">
        <f>IF(Input!F$4="GMH_OECC",K2657,IF(Input!F$4="GMH_XOEC",M2657,IF(Input!F$4="GMH_Korea",O2657,IF(Input!F$4="GMH_EU",Q2657,IF(Input!F$4="Skysuper",#REF!,IF(Input!F$4="SkyII",#REF!,IF(Input!F$4="XO-8000",#REF!, "FALSE")))))))</f>
        <v>0</v>
      </c>
      <c r="J2657" s="210" t="s">
        <v>10359</v>
      </c>
      <c r="K2657" s="268">
        <v>0</v>
      </c>
      <c r="L2657" s="270" t="s">
        <v>10359</v>
      </c>
      <c r="M2657" s="270">
        <v>0</v>
      </c>
      <c r="N2657" s="270" t="s">
        <v>10359</v>
      </c>
      <c r="O2657" s="270">
        <v>0</v>
      </c>
      <c r="P2657" s="270" t="s">
        <v>10359</v>
      </c>
      <c r="Q2657" s="270">
        <v>0</v>
      </c>
      <c r="R2657" s="74"/>
      <c r="S2657" s="75" t="str">
        <f t="shared" si="183"/>
        <v>0000</v>
      </c>
      <c r="T2657" s="75" t="str">
        <f t="shared" si="184"/>
        <v>00000000000000000000000000000000</v>
      </c>
      <c r="V2657" s="197"/>
      <c r="W2657" s="75">
        <f t="shared" si="185"/>
        <v>0</v>
      </c>
      <c r="AE2657" s="479"/>
    </row>
    <row r="2658" spans="1:31" s="75" customFormat="1" ht="13.5" x14ac:dyDescent="0.2">
      <c r="A2658" s="211">
        <v>2655</v>
      </c>
      <c r="B2658" s="212" t="s">
        <v>6600</v>
      </c>
      <c r="C2658" s="213" t="s">
        <v>6600</v>
      </c>
      <c r="D2658" s="213" t="s">
        <v>6600</v>
      </c>
      <c r="E2658" s="213" t="s">
        <v>6600</v>
      </c>
      <c r="F2658" s="213" t="s">
        <v>6600</v>
      </c>
      <c r="G2658" s="214" t="s">
        <v>6600</v>
      </c>
      <c r="H2658" s="208" t="str">
        <f>IF(Input!F$4="GMH_OECC",J2658,IF(Input!F$4="GMH_XOEC",L2658,IF(Input!F$4="GMH_Korea",N2658,IF(Input!F$4="GMH_EU",P2658,IF(Input!F$4="Skysuper",#REF!,IF(Input!F$4="SkyII",#REF!,IF(Input!F$4="XO-8000",#REF!, "FALSE")))))))</f>
        <v>00</v>
      </c>
      <c r="I2658" s="209">
        <f>IF(Input!F$4="GMH_OECC",K2658,IF(Input!F$4="GMH_XOEC",M2658,IF(Input!F$4="GMH_Korea",O2658,IF(Input!F$4="GMH_EU",Q2658,IF(Input!F$4="Skysuper",#REF!,IF(Input!F$4="SkyII",#REF!,IF(Input!F$4="XO-8000",#REF!, "FALSE")))))))</f>
        <v>0</v>
      </c>
      <c r="J2658" s="210" t="s">
        <v>10359</v>
      </c>
      <c r="K2658" s="268">
        <v>0</v>
      </c>
      <c r="L2658" s="270" t="s">
        <v>10359</v>
      </c>
      <c r="M2658" s="270">
        <v>0</v>
      </c>
      <c r="N2658" s="270" t="s">
        <v>10359</v>
      </c>
      <c r="O2658" s="270">
        <v>0</v>
      </c>
      <c r="P2658" s="270" t="s">
        <v>10359</v>
      </c>
      <c r="Q2658" s="270">
        <v>0</v>
      </c>
      <c r="R2658" s="74"/>
      <c r="S2658" s="75" t="str">
        <f t="shared" si="183"/>
        <v>0000</v>
      </c>
      <c r="T2658" s="75" t="str">
        <f t="shared" si="184"/>
        <v>00000000000000000000000000000000</v>
      </c>
      <c r="V2658" s="197"/>
      <c r="W2658" s="75">
        <f t="shared" si="185"/>
        <v>0</v>
      </c>
      <c r="AE2658" s="479"/>
    </row>
    <row r="2659" spans="1:31" s="75" customFormat="1" ht="13.5" x14ac:dyDescent="0.2">
      <c r="A2659" s="211">
        <v>2656</v>
      </c>
      <c r="B2659" s="212" t="s">
        <v>6600</v>
      </c>
      <c r="C2659" s="213" t="s">
        <v>6600</v>
      </c>
      <c r="D2659" s="213" t="s">
        <v>6600</v>
      </c>
      <c r="E2659" s="213" t="s">
        <v>6600</v>
      </c>
      <c r="F2659" s="213" t="s">
        <v>6600</v>
      </c>
      <c r="G2659" s="214" t="s">
        <v>6600</v>
      </c>
      <c r="H2659" s="208" t="str">
        <f>IF(Input!F$4="GMH_OECC",J2659,IF(Input!F$4="GMH_XOEC",L2659,IF(Input!F$4="GMH_Korea",N2659,IF(Input!F$4="GMH_EU",P2659,IF(Input!F$4="Skysuper",#REF!,IF(Input!F$4="SkyII",#REF!,IF(Input!F$4="XO-8000",#REF!, "FALSE")))))))</f>
        <v>00</v>
      </c>
      <c r="I2659" s="209">
        <f>IF(Input!F$4="GMH_OECC",K2659,IF(Input!F$4="GMH_XOEC",M2659,IF(Input!F$4="GMH_Korea",O2659,IF(Input!F$4="GMH_EU",Q2659,IF(Input!F$4="Skysuper",#REF!,IF(Input!F$4="SkyII",#REF!,IF(Input!F$4="XO-8000",#REF!, "FALSE")))))))</f>
        <v>0</v>
      </c>
      <c r="J2659" s="210" t="s">
        <v>10359</v>
      </c>
      <c r="K2659" s="268">
        <v>0</v>
      </c>
      <c r="L2659" s="270" t="s">
        <v>10359</v>
      </c>
      <c r="M2659" s="270">
        <v>0</v>
      </c>
      <c r="N2659" s="270" t="s">
        <v>10359</v>
      </c>
      <c r="O2659" s="270">
        <v>0</v>
      </c>
      <c r="P2659" s="270" t="s">
        <v>10359</v>
      </c>
      <c r="Q2659" s="270">
        <v>0</v>
      </c>
      <c r="R2659" s="74"/>
      <c r="S2659" s="75" t="str">
        <f t="shared" si="183"/>
        <v>0000</v>
      </c>
      <c r="T2659" s="75" t="str">
        <f t="shared" si="184"/>
        <v>00000000000000000000000000000000</v>
      </c>
      <c r="V2659" s="197"/>
      <c r="W2659" s="75">
        <f t="shared" si="185"/>
        <v>0</v>
      </c>
      <c r="AE2659" s="479"/>
    </row>
    <row r="2660" spans="1:31" s="75" customFormat="1" ht="13.5" x14ac:dyDescent="0.2">
      <c r="A2660" s="211">
        <v>2657</v>
      </c>
      <c r="B2660" s="212" t="s">
        <v>6600</v>
      </c>
      <c r="C2660" s="213" t="s">
        <v>6600</v>
      </c>
      <c r="D2660" s="213" t="s">
        <v>6600</v>
      </c>
      <c r="E2660" s="213" t="s">
        <v>6600</v>
      </c>
      <c r="F2660" s="213" t="s">
        <v>6600</v>
      </c>
      <c r="G2660" s="214" t="s">
        <v>6600</v>
      </c>
      <c r="H2660" s="208" t="str">
        <f>IF(Input!F$4="GMH_OECC",J2660,IF(Input!F$4="GMH_XOEC",L2660,IF(Input!F$4="GMH_Korea",N2660,IF(Input!F$4="GMH_EU",P2660,IF(Input!F$4="Skysuper",#REF!,IF(Input!F$4="SkyII",#REF!,IF(Input!F$4="XO-8000",#REF!, "FALSE")))))))</f>
        <v>00</v>
      </c>
      <c r="I2660" s="209">
        <f>IF(Input!F$4="GMH_OECC",K2660,IF(Input!F$4="GMH_XOEC",M2660,IF(Input!F$4="GMH_Korea",O2660,IF(Input!F$4="GMH_EU",Q2660,IF(Input!F$4="Skysuper",#REF!,IF(Input!F$4="SkyII",#REF!,IF(Input!F$4="XO-8000",#REF!, "FALSE")))))))</f>
        <v>0</v>
      </c>
      <c r="J2660" s="210" t="s">
        <v>10359</v>
      </c>
      <c r="K2660" s="268">
        <v>0</v>
      </c>
      <c r="L2660" s="270" t="s">
        <v>10359</v>
      </c>
      <c r="M2660" s="270">
        <v>0</v>
      </c>
      <c r="N2660" s="270" t="s">
        <v>10359</v>
      </c>
      <c r="O2660" s="270">
        <v>0</v>
      </c>
      <c r="P2660" s="270" t="s">
        <v>10359</v>
      </c>
      <c r="Q2660" s="270">
        <v>0</v>
      </c>
      <c r="R2660" s="74"/>
      <c r="S2660" s="75" t="str">
        <f t="shared" si="183"/>
        <v>0000</v>
      </c>
      <c r="T2660" s="75" t="str">
        <f t="shared" si="184"/>
        <v>00000000000000000000000000000000</v>
      </c>
      <c r="V2660" s="197"/>
      <c r="W2660" s="75">
        <f t="shared" si="185"/>
        <v>0</v>
      </c>
      <c r="AE2660" s="479"/>
    </row>
    <row r="2661" spans="1:31" s="75" customFormat="1" ht="13.5" x14ac:dyDescent="0.2">
      <c r="A2661" s="211">
        <v>2658</v>
      </c>
      <c r="B2661" s="212" t="s">
        <v>6600</v>
      </c>
      <c r="C2661" s="213" t="s">
        <v>6600</v>
      </c>
      <c r="D2661" s="213" t="s">
        <v>6600</v>
      </c>
      <c r="E2661" s="213" t="s">
        <v>6600</v>
      </c>
      <c r="F2661" s="213" t="s">
        <v>6600</v>
      </c>
      <c r="G2661" s="214" t="s">
        <v>6600</v>
      </c>
      <c r="H2661" s="208" t="str">
        <f>IF(Input!F$4="GMH_OECC",J2661,IF(Input!F$4="GMH_XOEC",L2661,IF(Input!F$4="GMH_Korea",N2661,IF(Input!F$4="GMH_EU",P2661,IF(Input!F$4="Skysuper",#REF!,IF(Input!F$4="SkyII",#REF!,IF(Input!F$4="XO-8000",#REF!, "FALSE")))))))</f>
        <v>00</v>
      </c>
      <c r="I2661" s="209">
        <f>IF(Input!F$4="GMH_OECC",K2661,IF(Input!F$4="GMH_XOEC",M2661,IF(Input!F$4="GMH_Korea",O2661,IF(Input!F$4="GMH_EU",Q2661,IF(Input!F$4="Skysuper",#REF!,IF(Input!F$4="SkyII",#REF!,IF(Input!F$4="XO-8000",#REF!, "FALSE")))))))</f>
        <v>0</v>
      </c>
      <c r="J2661" s="210" t="s">
        <v>10359</v>
      </c>
      <c r="K2661" s="268">
        <v>0</v>
      </c>
      <c r="L2661" s="270" t="s">
        <v>10359</v>
      </c>
      <c r="M2661" s="270">
        <v>0</v>
      </c>
      <c r="N2661" s="270" t="s">
        <v>10359</v>
      </c>
      <c r="O2661" s="270">
        <v>0</v>
      </c>
      <c r="P2661" s="270" t="s">
        <v>10359</v>
      </c>
      <c r="Q2661" s="270">
        <v>0</v>
      </c>
      <c r="R2661" s="74"/>
      <c r="S2661" s="75" t="str">
        <f t="shared" si="183"/>
        <v>0000</v>
      </c>
      <c r="T2661" s="75" t="str">
        <f t="shared" si="184"/>
        <v>00000000000000000000000000000000</v>
      </c>
      <c r="V2661" s="197"/>
      <c r="W2661" s="75">
        <f t="shared" si="185"/>
        <v>0</v>
      </c>
      <c r="AE2661" s="479"/>
    </row>
    <row r="2662" spans="1:31" s="75" customFormat="1" ht="13.5" x14ac:dyDescent="0.2">
      <c r="A2662" s="211">
        <v>2659</v>
      </c>
      <c r="B2662" s="212" t="s">
        <v>6600</v>
      </c>
      <c r="C2662" s="213" t="s">
        <v>6600</v>
      </c>
      <c r="D2662" s="213" t="s">
        <v>6600</v>
      </c>
      <c r="E2662" s="213" t="s">
        <v>6600</v>
      </c>
      <c r="F2662" s="213" t="s">
        <v>6600</v>
      </c>
      <c r="G2662" s="214" t="s">
        <v>6600</v>
      </c>
      <c r="H2662" s="208" t="str">
        <f>IF(Input!F$4="GMH_OECC",J2662,IF(Input!F$4="GMH_XOEC",L2662,IF(Input!F$4="GMH_Korea",N2662,IF(Input!F$4="GMH_EU",P2662,IF(Input!F$4="Skysuper",#REF!,IF(Input!F$4="SkyII",#REF!,IF(Input!F$4="XO-8000",#REF!, "FALSE")))))))</f>
        <v>00</v>
      </c>
      <c r="I2662" s="209">
        <f>IF(Input!F$4="GMH_OECC",K2662,IF(Input!F$4="GMH_XOEC",M2662,IF(Input!F$4="GMH_Korea",O2662,IF(Input!F$4="GMH_EU",Q2662,IF(Input!F$4="Skysuper",#REF!,IF(Input!F$4="SkyII",#REF!,IF(Input!F$4="XO-8000",#REF!, "FALSE")))))))</f>
        <v>0</v>
      </c>
      <c r="J2662" s="210" t="s">
        <v>10359</v>
      </c>
      <c r="K2662" s="268">
        <v>0</v>
      </c>
      <c r="L2662" s="270" t="s">
        <v>10359</v>
      </c>
      <c r="M2662" s="270">
        <v>0</v>
      </c>
      <c r="N2662" s="270" t="s">
        <v>10359</v>
      </c>
      <c r="O2662" s="270">
        <v>0</v>
      </c>
      <c r="P2662" s="270" t="s">
        <v>10359</v>
      </c>
      <c r="Q2662" s="270">
        <v>0</v>
      </c>
      <c r="R2662" s="74"/>
      <c r="S2662" s="75" t="str">
        <f t="shared" si="183"/>
        <v>0000</v>
      </c>
      <c r="T2662" s="75" t="str">
        <f t="shared" si="184"/>
        <v>00000000000000000000000000000000</v>
      </c>
      <c r="V2662" s="197"/>
      <c r="W2662" s="75">
        <f t="shared" si="185"/>
        <v>0</v>
      </c>
      <c r="AE2662" s="479"/>
    </row>
    <row r="2663" spans="1:31" s="75" customFormat="1" ht="13.5" x14ac:dyDescent="0.2">
      <c r="A2663" s="211">
        <v>2660</v>
      </c>
      <c r="B2663" s="212" t="s">
        <v>6600</v>
      </c>
      <c r="C2663" s="213" t="s">
        <v>6600</v>
      </c>
      <c r="D2663" s="213" t="s">
        <v>6600</v>
      </c>
      <c r="E2663" s="213" t="s">
        <v>6600</v>
      </c>
      <c r="F2663" s="213" t="s">
        <v>6600</v>
      </c>
      <c r="G2663" s="214" t="s">
        <v>6600</v>
      </c>
      <c r="H2663" s="208" t="str">
        <f>IF(Input!F$4="GMH_OECC",J2663,IF(Input!F$4="GMH_XOEC",L2663,IF(Input!F$4="GMH_Korea",N2663,IF(Input!F$4="GMH_EU",P2663,IF(Input!F$4="Skysuper",#REF!,IF(Input!F$4="SkyII",#REF!,IF(Input!F$4="XO-8000",#REF!, "FALSE")))))))</f>
        <v>00</v>
      </c>
      <c r="I2663" s="209">
        <f>IF(Input!F$4="GMH_OECC",K2663,IF(Input!F$4="GMH_XOEC",M2663,IF(Input!F$4="GMH_Korea",O2663,IF(Input!F$4="GMH_EU",Q2663,IF(Input!F$4="Skysuper",#REF!,IF(Input!F$4="SkyII",#REF!,IF(Input!F$4="XO-8000",#REF!, "FALSE")))))))</f>
        <v>0</v>
      </c>
      <c r="J2663" s="210" t="s">
        <v>10359</v>
      </c>
      <c r="K2663" s="268">
        <v>0</v>
      </c>
      <c r="L2663" s="270" t="s">
        <v>10359</v>
      </c>
      <c r="M2663" s="270">
        <v>0</v>
      </c>
      <c r="N2663" s="270" t="s">
        <v>10359</v>
      </c>
      <c r="O2663" s="270">
        <v>0</v>
      </c>
      <c r="P2663" s="270" t="s">
        <v>10359</v>
      </c>
      <c r="Q2663" s="270">
        <v>0</v>
      </c>
      <c r="R2663" s="74"/>
      <c r="S2663" s="75" t="str">
        <f t="shared" si="183"/>
        <v>0000</v>
      </c>
      <c r="T2663" s="75" t="str">
        <f t="shared" si="184"/>
        <v>00000000000000000000000000000000</v>
      </c>
      <c r="V2663" s="197"/>
      <c r="W2663" s="75">
        <f t="shared" si="185"/>
        <v>0</v>
      </c>
      <c r="AE2663" s="479"/>
    </row>
    <row r="2664" spans="1:31" s="75" customFormat="1" ht="13.5" x14ac:dyDescent="0.2">
      <c r="A2664" s="211">
        <v>2661</v>
      </c>
      <c r="B2664" s="212" t="s">
        <v>6600</v>
      </c>
      <c r="C2664" s="213" t="s">
        <v>6600</v>
      </c>
      <c r="D2664" s="213" t="s">
        <v>6600</v>
      </c>
      <c r="E2664" s="213" t="s">
        <v>6600</v>
      </c>
      <c r="F2664" s="213" t="s">
        <v>6600</v>
      </c>
      <c r="G2664" s="214" t="s">
        <v>6600</v>
      </c>
      <c r="H2664" s="208" t="str">
        <f>IF(Input!F$4="GMH_OECC",J2664,IF(Input!F$4="GMH_XOEC",L2664,IF(Input!F$4="GMH_Korea",N2664,IF(Input!F$4="GMH_EU",P2664,IF(Input!F$4="Skysuper",#REF!,IF(Input!F$4="SkyII",#REF!,IF(Input!F$4="XO-8000",#REF!, "FALSE")))))))</f>
        <v>00</v>
      </c>
      <c r="I2664" s="209">
        <f>IF(Input!F$4="GMH_OECC",K2664,IF(Input!F$4="GMH_XOEC",M2664,IF(Input!F$4="GMH_Korea",O2664,IF(Input!F$4="GMH_EU",Q2664,IF(Input!F$4="Skysuper",#REF!,IF(Input!F$4="SkyII",#REF!,IF(Input!F$4="XO-8000",#REF!, "FALSE")))))))</f>
        <v>0</v>
      </c>
      <c r="J2664" s="210" t="s">
        <v>10359</v>
      </c>
      <c r="K2664" s="268">
        <v>0</v>
      </c>
      <c r="L2664" s="270" t="s">
        <v>10359</v>
      </c>
      <c r="M2664" s="270">
        <v>0</v>
      </c>
      <c r="N2664" s="270" t="s">
        <v>10359</v>
      </c>
      <c r="O2664" s="270">
        <v>0</v>
      </c>
      <c r="P2664" s="270" t="s">
        <v>10359</v>
      </c>
      <c r="Q2664" s="270">
        <v>0</v>
      </c>
      <c r="R2664" s="74"/>
      <c r="S2664" s="75" t="str">
        <f t="shared" si="183"/>
        <v>0000</v>
      </c>
      <c r="T2664" s="75" t="str">
        <f t="shared" si="184"/>
        <v>00000000000000000000000000000000</v>
      </c>
      <c r="V2664" s="197"/>
      <c r="W2664" s="75">
        <f t="shared" si="185"/>
        <v>0</v>
      </c>
      <c r="AE2664" s="479"/>
    </row>
    <row r="2665" spans="1:31" s="75" customFormat="1" ht="13.5" x14ac:dyDescent="0.2">
      <c r="A2665" s="211">
        <v>2662</v>
      </c>
      <c r="B2665" s="212" t="s">
        <v>6600</v>
      </c>
      <c r="C2665" s="213" t="s">
        <v>6600</v>
      </c>
      <c r="D2665" s="213" t="s">
        <v>6600</v>
      </c>
      <c r="E2665" s="213" t="s">
        <v>6600</v>
      </c>
      <c r="F2665" s="213" t="s">
        <v>6600</v>
      </c>
      <c r="G2665" s="214" t="s">
        <v>6600</v>
      </c>
      <c r="H2665" s="208" t="str">
        <f>IF(Input!F$4="GMH_OECC",J2665,IF(Input!F$4="GMH_XOEC",L2665,IF(Input!F$4="GMH_Korea",N2665,IF(Input!F$4="GMH_EU",P2665,IF(Input!F$4="Skysuper",#REF!,IF(Input!F$4="SkyII",#REF!,IF(Input!F$4="XO-8000",#REF!, "FALSE")))))))</f>
        <v>00</v>
      </c>
      <c r="I2665" s="209">
        <f>IF(Input!F$4="GMH_OECC",K2665,IF(Input!F$4="GMH_XOEC",M2665,IF(Input!F$4="GMH_Korea",O2665,IF(Input!F$4="GMH_EU",Q2665,IF(Input!F$4="Skysuper",#REF!,IF(Input!F$4="SkyII",#REF!,IF(Input!F$4="XO-8000",#REF!, "FALSE")))))))</f>
        <v>0</v>
      </c>
      <c r="J2665" s="210" t="s">
        <v>10359</v>
      </c>
      <c r="K2665" s="268">
        <v>0</v>
      </c>
      <c r="L2665" s="270" t="s">
        <v>10359</v>
      </c>
      <c r="M2665" s="270">
        <v>0</v>
      </c>
      <c r="N2665" s="270" t="s">
        <v>10359</v>
      </c>
      <c r="O2665" s="270">
        <v>0</v>
      </c>
      <c r="P2665" s="270" t="s">
        <v>10359</v>
      </c>
      <c r="Q2665" s="270">
        <v>0</v>
      </c>
      <c r="R2665" s="74"/>
      <c r="S2665" s="75" t="str">
        <f t="shared" si="183"/>
        <v>0000</v>
      </c>
      <c r="T2665" s="75" t="str">
        <f t="shared" si="184"/>
        <v>00000000000000000000000000000000</v>
      </c>
      <c r="V2665" s="197"/>
      <c r="W2665" s="75">
        <f t="shared" si="185"/>
        <v>0</v>
      </c>
      <c r="AE2665" s="479"/>
    </row>
    <row r="2666" spans="1:31" s="75" customFormat="1" ht="13.5" x14ac:dyDescent="0.2">
      <c r="A2666" s="211">
        <v>2663</v>
      </c>
      <c r="B2666" s="212" t="s">
        <v>6600</v>
      </c>
      <c r="C2666" s="213" t="s">
        <v>6600</v>
      </c>
      <c r="D2666" s="213" t="s">
        <v>6600</v>
      </c>
      <c r="E2666" s="213" t="s">
        <v>6600</v>
      </c>
      <c r="F2666" s="213" t="s">
        <v>6600</v>
      </c>
      <c r="G2666" s="214" t="s">
        <v>6600</v>
      </c>
      <c r="H2666" s="208" t="str">
        <f>IF(Input!F$4="GMH_OECC",J2666,IF(Input!F$4="GMH_XOEC",L2666,IF(Input!F$4="GMH_Korea",N2666,IF(Input!F$4="GMH_EU",P2666,IF(Input!F$4="Skysuper",#REF!,IF(Input!F$4="SkyII",#REF!,IF(Input!F$4="XO-8000",#REF!, "FALSE")))))))</f>
        <v>00</v>
      </c>
      <c r="I2666" s="209">
        <f>IF(Input!F$4="GMH_OECC",K2666,IF(Input!F$4="GMH_XOEC",M2666,IF(Input!F$4="GMH_Korea",O2666,IF(Input!F$4="GMH_EU",Q2666,IF(Input!F$4="Skysuper",#REF!,IF(Input!F$4="SkyII",#REF!,IF(Input!F$4="XO-8000",#REF!, "FALSE")))))))</f>
        <v>0</v>
      </c>
      <c r="J2666" s="210" t="s">
        <v>10359</v>
      </c>
      <c r="K2666" s="268">
        <v>0</v>
      </c>
      <c r="L2666" s="270" t="s">
        <v>10359</v>
      </c>
      <c r="M2666" s="270">
        <v>0</v>
      </c>
      <c r="N2666" s="270" t="s">
        <v>10359</v>
      </c>
      <c r="O2666" s="270">
        <v>0</v>
      </c>
      <c r="P2666" s="270" t="s">
        <v>10359</v>
      </c>
      <c r="Q2666" s="270">
        <v>0</v>
      </c>
      <c r="R2666" s="74"/>
      <c r="S2666" s="75" t="str">
        <f t="shared" si="183"/>
        <v>0000</v>
      </c>
      <c r="T2666" s="75" t="str">
        <f t="shared" si="184"/>
        <v>00000000000000000000000000000000</v>
      </c>
      <c r="V2666" s="197"/>
      <c r="W2666" s="75">
        <f t="shared" si="185"/>
        <v>0</v>
      </c>
      <c r="AE2666" s="479"/>
    </row>
    <row r="2667" spans="1:31" s="75" customFormat="1" ht="13.5" x14ac:dyDescent="0.2">
      <c r="A2667" s="211">
        <v>2664</v>
      </c>
      <c r="B2667" s="212" t="s">
        <v>6600</v>
      </c>
      <c r="C2667" s="213" t="s">
        <v>6600</v>
      </c>
      <c r="D2667" s="213" t="s">
        <v>6600</v>
      </c>
      <c r="E2667" s="213" t="s">
        <v>6600</v>
      </c>
      <c r="F2667" s="213" t="s">
        <v>6600</v>
      </c>
      <c r="G2667" s="214" t="s">
        <v>6600</v>
      </c>
      <c r="H2667" s="208" t="str">
        <f>IF(Input!F$4="GMH_OECC",J2667,IF(Input!F$4="GMH_XOEC",L2667,IF(Input!F$4="GMH_Korea",N2667,IF(Input!F$4="GMH_EU",P2667,IF(Input!F$4="Skysuper",#REF!,IF(Input!F$4="SkyII",#REF!,IF(Input!F$4="XO-8000",#REF!, "FALSE")))))))</f>
        <v>00</v>
      </c>
      <c r="I2667" s="209">
        <f>IF(Input!F$4="GMH_OECC",K2667,IF(Input!F$4="GMH_XOEC",M2667,IF(Input!F$4="GMH_Korea",O2667,IF(Input!F$4="GMH_EU",Q2667,IF(Input!F$4="Skysuper",#REF!,IF(Input!F$4="SkyII",#REF!,IF(Input!F$4="XO-8000",#REF!, "FALSE")))))))</f>
        <v>0</v>
      </c>
      <c r="J2667" s="210" t="s">
        <v>10359</v>
      </c>
      <c r="K2667" s="268">
        <v>0</v>
      </c>
      <c r="L2667" s="270" t="s">
        <v>10359</v>
      </c>
      <c r="M2667" s="270">
        <v>0</v>
      </c>
      <c r="N2667" s="270" t="s">
        <v>10359</v>
      </c>
      <c r="O2667" s="270">
        <v>0</v>
      </c>
      <c r="P2667" s="270" t="s">
        <v>10359</v>
      </c>
      <c r="Q2667" s="270">
        <v>0</v>
      </c>
      <c r="R2667" s="74"/>
      <c r="S2667" s="75" t="str">
        <f t="shared" si="183"/>
        <v>0000</v>
      </c>
      <c r="T2667" s="75" t="str">
        <f t="shared" si="184"/>
        <v>00000000000000000000000000000000</v>
      </c>
      <c r="V2667" s="197"/>
      <c r="W2667" s="75">
        <f t="shared" si="185"/>
        <v>0</v>
      </c>
      <c r="AE2667" s="479"/>
    </row>
    <row r="2668" spans="1:31" s="75" customFormat="1" ht="13.5" x14ac:dyDescent="0.2">
      <c r="A2668" s="211">
        <v>2665</v>
      </c>
      <c r="B2668" s="212" t="s">
        <v>6600</v>
      </c>
      <c r="C2668" s="213" t="s">
        <v>6600</v>
      </c>
      <c r="D2668" s="213" t="s">
        <v>6600</v>
      </c>
      <c r="E2668" s="213" t="s">
        <v>6600</v>
      </c>
      <c r="F2668" s="213" t="s">
        <v>6600</v>
      </c>
      <c r="G2668" s="214" t="s">
        <v>6600</v>
      </c>
      <c r="H2668" s="208" t="str">
        <f>IF(Input!F$4="GMH_OECC",J2668,IF(Input!F$4="GMH_XOEC",L2668,IF(Input!F$4="GMH_Korea",N2668,IF(Input!F$4="GMH_EU",P2668,IF(Input!F$4="Skysuper",#REF!,IF(Input!F$4="SkyII",#REF!,IF(Input!F$4="XO-8000",#REF!, "FALSE")))))))</f>
        <v>00</v>
      </c>
      <c r="I2668" s="209">
        <f>IF(Input!F$4="GMH_OECC",K2668,IF(Input!F$4="GMH_XOEC",M2668,IF(Input!F$4="GMH_Korea",O2668,IF(Input!F$4="GMH_EU",Q2668,IF(Input!F$4="Skysuper",#REF!,IF(Input!F$4="SkyII",#REF!,IF(Input!F$4="XO-8000",#REF!, "FALSE")))))))</f>
        <v>0</v>
      </c>
      <c r="J2668" s="210" t="s">
        <v>10359</v>
      </c>
      <c r="K2668" s="268">
        <v>0</v>
      </c>
      <c r="L2668" s="270" t="s">
        <v>10359</v>
      </c>
      <c r="M2668" s="270">
        <v>0</v>
      </c>
      <c r="N2668" s="270" t="s">
        <v>10359</v>
      </c>
      <c r="O2668" s="270">
        <v>0</v>
      </c>
      <c r="P2668" s="270" t="s">
        <v>10359</v>
      </c>
      <c r="Q2668" s="270">
        <v>0</v>
      </c>
      <c r="R2668" s="74"/>
      <c r="S2668" s="75" t="str">
        <f t="shared" si="183"/>
        <v>0000</v>
      </c>
      <c r="T2668" s="75" t="str">
        <f t="shared" si="184"/>
        <v>00000000000000000000000000000000</v>
      </c>
      <c r="V2668" s="197"/>
      <c r="W2668" s="75">
        <f t="shared" si="185"/>
        <v>0</v>
      </c>
      <c r="AE2668" s="479"/>
    </row>
    <row r="2669" spans="1:31" s="75" customFormat="1" ht="13.5" x14ac:dyDescent="0.2">
      <c r="A2669" s="211">
        <v>2666</v>
      </c>
      <c r="B2669" s="212" t="s">
        <v>6600</v>
      </c>
      <c r="C2669" s="213" t="s">
        <v>6600</v>
      </c>
      <c r="D2669" s="213" t="s">
        <v>6600</v>
      </c>
      <c r="E2669" s="213" t="s">
        <v>6600</v>
      </c>
      <c r="F2669" s="213" t="s">
        <v>6600</v>
      </c>
      <c r="G2669" s="214" t="s">
        <v>6600</v>
      </c>
      <c r="H2669" s="208" t="str">
        <f>IF(Input!F$4="GMH_OECC",J2669,IF(Input!F$4="GMH_XOEC",L2669,IF(Input!F$4="GMH_Korea",N2669,IF(Input!F$4="GMH_EU",P2669,IF(Input!F$4="Skysuper",#REF!,IF(Input!F$4="SkyII",#REF!,IF(Input!F$4="XO-8000",#REF!, "FALSE")))))))</f>
        <v>00</v>
      </c>
      <c r="I2669" s="209">
        <f>IF(Input!F$4="GMH_OECC",K2669,IF(Input!F$4="GMH_XOEC",M2669,IF(Input!F$4="GMH_Korea",O2669,IF(Input!F$4="GMH_EU",Q2669,IF(Input!F$4="Skysuper",#REF!,IF(Input!F$4="SkyII",#REF!,IF(Input!F$4="XO-8000",#REF!, "FALSE")))))))</f>
        <v>0</v>
      </c>
      <c r="J2669" s="210" t="s">
        <v>10359</v>
      </c>
      <c r="K2669" s="268">
        <v>0</v>
      </c>
      <c r="L2669" s="270" t="s">
        <v>10359</v>
      </c>
      <c r="M2669" s="270">
        <v>0</v>
      </c>
      <c r="N2669" s="270" t="s">
        <v>10359</v>
      </c>
      <c r="O2669" s="270">
        <v>0</v>
      </c>
      <c r="P2669" s="270" t="s">
        <v>10359</v>
      </c>
      <c r="Q2669" s="270">
        <v>0</v>
      </c>
      <c r="R2669" s="74"/>
      <c r="S2669" s="75" t="str">
        <f t="shared" si="183"/>
        <v>0000</v>
      </c>
      <c r="T2669" s="75" t="str">
        <f t="shared" si="184"/>
        <v>00000000000000000000000000000000</v>
      </c>
      <c r="V2669" s="197"/>
      <c r="W2669" s="75">
        <f t="shared" si="185"/>
        <v>0</v>
      </c>
      <c r="AE2669" s="479"/>
    </row>
    <row r="2670" spans="1:31" s="75" customFormat="1" ht="13.5" x14ac:dyDescent="0.2">
      <c r="A2670" s="211">
        <v>2667</v>
      </c>
      <c r="B2670" s="212" t="s">
        <v>6600</v>
      </c>
      <c r="C2670" s="213" t="s">
        <v>6600</v>
      </c>
      <c r="D2670" s="213" t="s">
        <v>6600</v>
      </c>
      <c r="E2670" s="213" t="s">
        <v>6600</v>
      </c>
      <c r="F2670" s="213" t="s">
        <v>6600</v>
      </c>
      <c r="G2670" s="214" t="s">
        <v>6600</v>
      </c>
      <c r="H2670" s="208" t="str">
        <f>IF(Input!F$4="GMH_OECC",J2670,IF(Input!F$4="GMH_XOEC",L2670,IF(Input!F$4="GMH_Korea",N2670,IF(Input!F$4="GMH_EU",P2670,IF(Input!F$4="Skysuper",#REF!,IF(Input!F$4="SkyII",#REF!,IF(Input!F$4="XO-8000",#REF!, "FALSE")))))))</f>
        <v>00</v>
      </c>
      <c r="I2670" s="209">
        <f>IF(Input!F$4="GMH_OECC",K2670,IF(Input!F$4="GMH_XOEC",M2670,IF(Input!F$4="GMH_Korea",O2670,IF(Input!F$4="GMH_EU",Q2670,IF(Input!F$4="Skysuper",#REF!,IF(Input!F$4="SkyII",#REF!,IF(Input!F$4="XO-8000",#REF!, "FALSE")))))))</f>
        <v>0</v>
      </c>
      <c r="J2670" s="210" t="s">
        <v>10359</v>
      </c>
      <c r="K2670" s="268">
        <v>0</v>
      </c>
      <c r="L2670" s="270" t="s">
        <v>10359</v>
      </c>
      <c r="M2670" s="270">
        <v>0</v>
      </c>
      <c r="N2670" s="270" t="s">
        <v>10359</v>
      </c>
      <c r="O2670" s="270">
        <v>0</v>
      </c>
      <c r="P2670" s="270" t="s">
        <v>10359</v>
      </c>
      <c r="Q2670" s="270">
        <v>0</v>
      </c>
      <c r="R2670" s="74"/>
      <c r="S2670" s="75" t="str">
        <f t="shared" si="183"/>
        <v>0000</v>
      </c>
      <c r="T2670" s="75" t="str">
        <f t="shared" si="184"/>
        <v>00000000000000000000000000000000</v>
      </c>
      <c r="V2670" s="197"/>
      <c r="W2670" s="75">
        <f t="shared" si="185"/>
        <v>0</v>
      </c>
      <c r="AE2670" s="479"/>
    </row>
    <row r="2671" spans="1:31" s="75" customFormat="1" ht="13.5" x14ac:dyDescent="0.2">
      <c r="A2671" s="211">
        <v>2668</v>
      </c>
      <c r="B2671" s="212" t="s">
        <v>6600</v>
      </c>
      <c r="C2671" s="213" t="s">
        <v>6600</v>
      </c>
      <c r="D2671" s="213" t="s">
        <v>6600</v>
      </c>
      <c r="E2671" s="213" t="s">
        <v>6600</v>
      </c>
      <c r="F2671" s="213" t="s">
        <v>6600</v>
      </c>
      <c r="G2671" s="214" t="s">
        <v>6600</v>
      </c>
      <c r="H2671" s="208" t="str">
        <f>IF(Input!F$4="GMH_OECC",J2671,IF(Input!F$4="GMH_XOEC",L2671,IF(Input!F$4="GMH_Korea",N2671,IF(Input!F$4="GMH_EU",P2671,IF(Input!F$4="Skysuper",#REF!,IF(Input!F$4="SkyII",#REF!,IF(Input!F$4="XO-8000",#REF!, "FALSE")))))))</f>
        <v>00</v>
      </c>
      <c r="I2671" s="209">
        <f>IF(Input!F$4="GMH_OECC",K2671,IF(Input!F$4="GMH_XOEC",M2671,IF(Input!F$4="GMH_Korea",O2671,IF(Input!F$4="GMH_EU",Q2671,IF(Input!F$4="Skysuper",#REF!,IF(Input!F$4="SkyII",#REF!,IF(Input!F$4="XO-8000",#REF!, "FALSE")))))))</f>
        <v>0</v>
      </c>
      <c r="J2671" s="210" t="s">
        <v>10359</v>
      </c>
      <c r="K2671" s="268">
        <v>0</v>
      </c>
      <c r="L2671" s="270" t="s">
        <v>10359</v>
      </c>
      <c r="M2671" s="270">
        <v>0</v>
      </c>
      <c r="N2671" s="270" t="s">
        <v>10359</v>
      </c>
      <c r="O2671" s="270">
        <v>0</v>
      </c>
      <c r="P2671" s="270" t="s">
        <v>10359</v>
      </c>
      <c r="Q2671" s="270">
        <v>0</v>
      </c>
      <c r="R2671" s="74"/>
      <c r="S2671" s="75" t="str">
        <f t="shared" si="183"/>
        <v>0000</v>
      </c>
      <c r="T2671" s="75" t="str">
        <f t="shared" si="184"/>
        <v>00000000000000000000000000000000</v>
      </c>
      <c r="V2671" s="197"/>
      <c r="W2671" s="75">
        <f t="shared" si="185"/>
        <v>0</v>
      </c>
      <c r="AE2671" s="479"/>
    </row>
    <row r="2672" spans="1:31" s="75" customFormat="1" ht="13.5" x14ac:dyDescent="0.2">
      <c r="A2672" s="211">
        <v>2669</v>
      </c>
      <c r="B2672" s="212" t="s">
        <v>6600</v>
      </c>
      <c r="C2672" s="213" t="s">
        <v>6600</v>
      </c>
      <c r="D2672" s="213" t="s">
        <v>6600</v>
      </c>
      <c r="E2672" s="213" t="s">
        <v>6600</v>
      </c>
      <c r="F2672" s="213" t="s">
        <v>6600</v>
      </c>
      <c r="G2672" s="214" t="s">
        <v>6600</v>
      </c>
      <c r="H2672" s="208" t="str">
        <f>IF(Input!F$4="GMH_OECC",J2672,IF(Input!F$4="GMH_XOEC",L2672,IF(Input!F$4="GMH_Korea",N2672,IF(Input!F$4="GMH_EU",P2672,IF(Input!F$4="Skysuper",#REF!,IF(Input!F$4="SkyII",#REF!,IF(Input!F$4="XO-8000",#REF!, "FALSE")))))))</f>
        <v>00</v>
      </c>
      <c r="I2672" s="209">
        <f>IF(Input!F$4="GMH_OECC",K2672,IF(Input!F$4="GMH_XOEC",M2672,IF(Input!F$4="GMH_Korea",O2672,IF(Input!F$4="GMH_EU",Q2672,IF(Input!F$4="Skysuper",#REF!,IF(Input!F$4="SkyII",#REF!,IF(Input!F$4="XO-8000",#REF!, "FALSE")))))))</f>
        <v>0</v>
      </c>
      <c r="J2672" s="210" t="s">
        <v>10359</v>
      </c>
      <c r="K2672" s="268">
        <v>0</v>
      </c>
      <c r="L2672" s="270" t="s">
        <v>10359</v>
      </c>
      <c r="M2672" s="270">
        <v>0</v>
      </c>
      <c r="N2672" s="270" t="s">
        <v>10359</v>
      </c>
      <c r="O2672" s="270">
        <v>0</v>
      </c>
      <c r="P2672" s="270" t="s">
        <v>10359</v>
      </c>
      <c r="Q2672" s="270">
        <v>0</v>
      </c>
      <c r="R2672" s="74"/>
      <c r="S2672" s="75" t="str">
        <f t="shared" si="183"/>
        <v>0000</v>
      </c>
      <c r="T2672" s="75" t="str">
        <f t="shared" si="184"/>
        <v>00000000000000000000000000000000</v>
      </c>
      <c r="V2672" s="197"/>
      <c r="W2672" s="75">
        <f t="shared" si="185"/>
        <v>0</v>
      </c>
      <c r="AE2672" s="479"/>
    </row>
    <row r="2673" spans="1:31" s="75" customFormat="1" ht="13.5" x14ac:dyDescent="0.2">
      <c r="A2673" s="211">
        <v>2670</v>
      </c>
      <c r="B2673" s="212" t="s">
        <v>6600</v>
      </c>
      <c r="C2673" s="213" t="s">
        <v>6600</v>
      </c>
      <c r="D2673" s="213" t="s">
        <v>6600</v>
      </c>
      <c r="E2673" s="213" t="s">
        <v>6600</v>
      </c>
      <c r="F2673" s="213" t="s">
        <v>6600</v>
      </c>
      <c r="G2673" s="214" t="s">
        <v>6600</v>
      </c>
      <c r="H2673" s="208" t="str">
        <f>IF(Input!F$4="GMH_OECC",J2673,IF(Input!F$4="GMH_XOEC",L2673,IF(Input!F$4="GMH_Korea",N2673,IF(Input!F$4="GMH_EU",P2673,IF(Input!F$4="Skysuper",#REF!,IF(Input!F$4="SkyII",#REF!,IF(Input!F$4="XO-8000",#REF!, "FALSE")))))))</f>
        <v>00</v>
      </c>
      <c r="I2673" s="209">
        <f>IF(Input!F$4="GMH_OECC",K2673,IF(Input!F$4="GMH_XOEC",M2673,IF(Input!F$4="GMH_Korea",O2673,IF(Input!F$4="GMH_EU",Q2673,IF(Input!F$4="Skysuper",#REF!,IF(Input!F$4="SkyII",#REF!,IF(Input!F$4="XO-8000",#REF!, "FALSE")))))))</f>
        <v>0</v>
      </c>
      <c r="J2673" s="210" t="s">
        <v>10359</v>
      </c>
      <c r="K2673" s="268">
        <v>0</v>
      </c>
      <c r="L2673" s="270" t="s">
        <v>10359</v>
      </c>
      <c r="M2673" s="270">
        <v>0</v>
      </c>
      <c r="N2673" s="270" t="s">
        <v>10359</v>
      </c>
      <c r="O2673" s="270">
        <v>0</v>
      </c>
      <c r="P2673" s="270" t="s">
        <v>10359</v>
      </c>
      <c r="Q2673" s="270">
        <v>0</v>
      </c>
      <c r="R2673" s="74"/>
      <c r="S2673" s="75" t="str">
        <f t="shared" si="183"/>
        <v>0000</v>
      </c>
      <c r="T2673" s="75" t="str">
        <f t="shared" si="184"/>
        <v>00000000000000000000000000000000</v>
      </c>
      <c r="V2673" s="197"/>
      <c r="W2673" s="75">
        <f t="shared" si="185"/>
        <v>0</v>
      </c>
      <c r="AE2673" s="479"/>
    </row>
    <row r="2674" spans="1:31" s="75" customFormat="1" ht="13.5" x14ac:dyDescent="0.2">
      <c r="A2674" s="211">
        <v>2671</v>
      </c>
      <c r="B2674" s="212" t="s">
        <v>6600</v>
      </c>
      <c r="C2674" s="213" t="s">
        <v>6600</v>
      </c>
      <c r="D2674" s="213" t="s">
        <v>6600</v>
      </c>
      <c r="E2674" s="213" t="s">
        <v>6600</v>
      </c>
      <c r="F2674" s="213" t="s">
        <v>6600</v>
      </c>
      <c r="G2674" s="214" t="s">
        <v>6600</v>
      </c>
      <c r="H2674" s="208" t="str">
        <f>IF(Input!F$4="GMH_OECC",J2674,IF(Input!F$4="GMH_XOEC",L2674,IF(Input!F$4="GMH_Korea",N2674,IF(Input!F$4="GMH_EU",P2674,IF(Input!F$4="Skysuper",#REF!,IF(Input!F$4="SkyII",#REF!,IF(Input!F$4="XO-8000",#REF!, "FALSE")))))))</f>
        <v>00</v>
      </c>
      <c r="I2674" s="209">
        <f>IF(Input!F$4="GMH_OECC",K2674,IF(Input!F$4="GMH_XOEC",M2674,IF(Input!F$4="GMH_Korea",O2674,IF(Input!F$4="GMH_EU",Q2674,IF(Input!F$4="Skysuper",#REF!,IF(Input!F$4="SkyII",#REF!,IF(Input!F$4="XO-8000",#REF!, "FALSE")))))))</f>
        <v>0</v>
      </c>
      <c r="J2674" s="210" t="s">
        <v>10359</v>
      </c>
      <c r="K2674" s="268">
        <v>0</v>
      </c>
      <c r="L2674" s="270" t="s">
        <v>10359</v>
      </c>
      <c r="M2674" s="270">
        <v>0</v>
      </c>
      <c r="N2674" s="270" t="s">
        <v>10359</v>
      </c>
      <c r="O2674" s="270">
        <v>0</v>
      </c>
      <c r="P2674" s="270" t="s">
        <v>10359</v>
      </c>
      <c r="Q2674" s="270">
        <v>0</v>
      </c>
      <c r="R2674" s="74"/>
      <c r="S2674" s="75" t="str">
        <f t="shared" si="183"/>
        <v>0000</v>
      </c>
      <c r="T2674" s="75" t="str">
        <f t="shared" si="184"/>
        <v>00000000000000000000000000000000</v>
      </c>
      <c r="V2674" s="197"/>
      <c r="W2674" s="75">
        <f t="shared" si="185"/>
        <v>0</v>
      </c>
      <c r="AE2674" s="479"/>
    </row>
    <row r="2675" spans="1:31" s="75" customFormat="1" ht="13.5" x14ac:dyDescent="0.2">
      <c r="A2675" s="211">
        <v>2672</v>
      </c>
      <c r="B2675" s="212" t="s">
        <v>6600</v>
      </c>
      <c r="C2675" s="213" t="s">
        <v>6600</v>
      </c>
      <c r="D2675" s="213" t="s">
        <v>6600</v>
      </c>
      <c r="E2675" s="213" t="s">
        <v>6600</v>
      </c>
      <c r="F2675" s="213" t="s">
        <v>6600</v>
      </c>
      <c r="G2675" s="214" t="s">
        <v>6600</v>
      </c>
      <c r="H2675" s="208" t="str">
        <f>IF(Input!F$4="GMH_OECC",J2675,IF(Input!F$4="GMH_XOEC",L2675,IF(Input!F$4="GMH_Korea",N2675,IF(Input!F$4="GMH_EU",P2675,IF(Input!F$4="Skysuper",#REF!,IF(Input!F$4="SkyII",#REF!,IF(Input!F$4="XO-8000",#REF!, "FALSE")))))))</f>
        <v>00</v>
      </c>
      <c r="I2675" s="209">
        <f>IF(Input!F$4="GMH_OECC",K2675,IF(Input!F$4="GMH_XOEC",M2675,IF(Input!F$4="GMH_Korea",O2675,IF(Input!F$4="GMH_EU",Q2675,IF(Input!F$4="Skysuper",#REF!,IF(Input!F$4="SkyII",#REF!,IF(Input!F$4="XO-8000",#REF!, "FALSE")))))))</f>
        <v>0</v>
      </c>
      <c r="J2675" s="210" t="s">
        <v>10359</v>
      </c>
      <c r="K2675" s="268">
        <v>0</v>
      </c>
      <c r="L2675" s="270" t="s">
        <v>10359</v>
      </c>
      <c r="M2675" s="270">
        <v>0</v>
      </c>
      <c r="N2675" s="270" t="s">
        <v>10359</v>
      </c>
      <c r="O2675" s="270">
        <v>0</v>
      </c>
      <c r="P2675" s="270" t="s">
        <v>10359</v>
      </c>
      <c r="Q2675" s="270">
        <v>0</v>
      </c>
      <c r="R2675" s="74"/>
      <c r="S2675" s="75" t="str">
        <f t="shared" si="183"/>
        <v>0000</v>
      </c>
      <c r="T2675" s="75" t="str">
        <f t="shared" si="184"/>
        <v>00000000000000000000000000000000</v>
      </c>
      <c r="V2675" s="197"/>
      <c r="W2675" s="75">
        <f t="shared" si="185"/>
        <v>0</v>
      </c>
      <c r="AE2675" s="479"/>
    </row>
    <row r="2676" spans="1:31" s="75" customFormat="1" ht="13.5" x14ac:dyDescent="0.2">
      <c r="A2676" s="211">
        <v>2673</v>
      </c>
      <c r="B2676" s="212" t="s">
        <v>6600</v>
      </c>
      <c r="C2676" s="213" t="s">
        <v>6600</v>
      </c>
      <c r="D2676" s="213" t="s">
        <v>6600</v>
      </c>
      <c r="E2676" s="213" t="s">
        <v>6600</v>
      </c>
      <c r="F2676" s="213" t="s">
        <v>6600</v>
      </c>
      <c r="G2676" s="214" t="s">
        <v>6600</v>
      </c>
      <c r="H2676" s="208" t="str">
        <f>IF(Input!F$4="GMH_OECC",J2676,IF(Input!F$4="GMH_XOEC",L2676,IF(Input!F$4="GMH_Korea",N2676,IF(Input!F$4="GMH_EU",P2676,IF(Input!F$4="Skysuper",#REF!,IF(Input!F$4="SkyII",#REF!,IF(Input!F$4="XO-8000",#REF!, "FALSE")))))))</f>
        <v>00</v>
      </c>
      <c r="I2676" s="209">
        <f>IF(Input!F$4="GMH_OECC",K2676,IF(Input!F$4="GMH_XOEC",M2676,IF(Input!F$4="GMH_Korea",O2676,IF(Input!F$4="GMH_EU",Q2676,IF(Input!F$4="Skysuper",#REF!,IF(Input!F$4="SkyII",#REF!,IF(Input!F$4="XO-8000",#REF!, "FALSE")))))))</f>
        <v>0</v>
      </c>
      <c r="J2676" s="210" t="s">
        <v>10359</v>
      </c>
      <c r="K2676" s="268">
        <v>0</v>
      </c>
      <c r="L2676" s="270" t="s">
        <v>10359</v>
      </c>
      <c r="M2676" s="270">
        <v>0</v>
      </c>
      <c r="N2676" s="270" t="s">
        <v>10359</v>
      </c>
      <c r="O2676" s="270">
        <v>0</v>
      </c>
      <c r="P2676" s="270" t="s">
        <v>10359</v>
      </c>
      <c r="Q2676" s="270">
        <v>0</v>
      </c>
      <c r="R2676" s="74"/>
      <c r="S2676" s="75" t="str">
        <f t="shared" ref="S2676:S2739" si="186">"0"&amp;DEC2HEX(2^(I2676-1))&amp;IF(LEN(DEC2HEX(H2676))=2,DEC2HEX(H2676),"0"&amp;DEC2HEX(H2676))</f>
        <v>0000</v>
      </c>
      <c r="T2676" s="75" t="str">
        <f t="shared" si="184"/>
        <v>00000000000000000000000000000000</v>
      </c>
      <c r="V2676" s="197"/>
      <c r="W2676" s="75">
        <f t="shared" si="185"/>
        <v>0</v>
      </c>
      <c r="AE2676" s="479"/>
    </row>
    <row r="2677" spans="1:31" s="75" customFormat="1" ht="13.5" x14ac:dyDescent="0.2">
      <c r="A2677" s="211">
        <v>2674</v>
      </c>
      <c r="B2677" s="212" t="s">
        <v>6600</v>
      </c>
      <c r="C2677" s="213" t="s">
        <v>6600</v>
      </c>
      <c r="D2677" s="213" t="s">
        <v>6600</v>
      </c>
      <c r="E2677" s="213" t="s">
        <v>6600</v>
      </c>
      <c r="F2677" s="213" t="s">
        <v>6600</v>
      </c>
      <c r="G2677" s="214" t="s">
        <v>6600</v>
      </c>
      <c r="H2677" s="208" t="str">
        <f>IF(Input!F$4="GMH_OECC",J2677,IF(Input!F$4="GMH_XOEC",L2677,IF(Input!F$4="GMH_Korea",N2677,IF(Input!F$4="GMH_EU",P2677,IF(Input!F$4="Skysuper",#REF!,IF(Input!F$4="SkyII",#REF!,IF(Input!F$4="XO-8000",#REF!, "FALSE")))))))</f>
        <v>00</v>
      </c>
      <c r="I2677" s="209">
        <f>IF(Input!F$4="GMH_OECC",K2677,IF(Input!F$4="GMH_XOEC",M2677,IF(Input!F$4="GMH_Korea",O2677,IF(Input!F$4="GMH_EU",Q2677,IF(Input!F$4="Skysuper",#REF!,IF(Input!F$4="SkyII",#REF!,IF(Input!F$4="XO-8000",#REF!, "FALSE")))))))</f>
        <v>0</v>
      </c>
      <c r="J2677" s="210" t="s">
        <v>10359</v>
      </c>
      <c r="K2677" s="268">
        <v>0</v>
      </c>
      <c r="L2677" s="270" t="s">
        <v>10359</v>
      </c>
      <c r="M2677" s="270">
        <v>0</v>
      </c>
      <c r="N2677" s="270" t="s">
        <v>10359</v>
      </c>
      <c r="O2677" s="270">
        <v>0</v>
      </c>
      <c r="P2677" s="270" t="s">
        <v>10359</v>
      </c>
      <c r="Q2677" s="270">
        <v>0</v>
      </c>
      <c r="R2677" s="74"/>
      <c r="S2677" s="75" t="str">
        <f t="shared" si="186"/>
        <v>0000</v>
      </c>
      <c r="T2677" s="75" t="str">
        <f t="shared" si="184"/>
        <v>00000000000000000000000000000000</v>
      </c>
      <c r="V2677" s="197"/>
      <c r="W2677" s="75">
        <f t="shared" si="185"/>
        <v>0</v>
      </c>
      <c r="AE2677" s="479"/>
    </row>
    <row r="2678" spans="1:31" s="75" customFormat="1" ht="13.5" x14ac:dyDescent="0.2">
      <c r="A2678" s="211">
        <v>2675</v>
      </c>
      <c r="B2678" s="212" t="s">
        <v>6600</v>
      </c>
      <c r="C2678" s="213" t="s">
        <v>6600</v>
      </c>
      <c r="D2678" s="213" t="s">
        <v>6600</v>
      </c>
      <c r="E2678" s="213" t="s">
        <v>6600</v>
      </c>
      <c r="F2678" s="213" t="s">
        <v>6600</v>
      </c>
      <c r="G2678" s="214" t="s">
        <v>6600</v>
      </c>
      <c r="H2678" s="208" t="str">
        <f>IF(Input!F$4="GMH_OECC",J2678,IF(Input!F$4="GMH_XOEC",L2678,IF(Input!F$4="GMH_Korea",N2678,IF(Input!F$4="GMH_EU",P2678,IF(Input!F$4="Skysuper",#REF!,IF(Input!F$4="SkyII",#REF!,IF(Input!F$4="XO-8000",#REF!, "FALSE")))))))</f>
        <v>00</v>
      </c>
      <c r="I2678" s="209">
        <f>IF(Input!F$4="GMH_OECC",K2678,IF(Input!F$4="GMH_XOEC",M2678,IF(Input!F$4="GMH_Korea",O2678,IF(Input!F$4="GMH_EU",Q2678,IF(Input!F$4="Skysuper",#REF!,IF(Input!F$4="SkyII",#REF!,IF(Input!F$4="XO-8000",#REF!, "FALSE")))))))</f>
        <v>0</v>
      </c>
      <c r="J2678" s="210" t="s">
        <v>10359</v>
      </c>
      <c r="K2678" s="268">
        <v>0</v>
      </c>
      <c r="L2678" s="270" t="s">
        <v>10359</v>
      </c>
      <c r="M2678" s="270">
        <v>0</v>
      </c>
      <c r="N2678" s="270" t="s">
        <v>10359</v>
      </c>
      <c r="O2678" s="270">
        <v>0</v>
      </c>
      <c r="P2678" s="270" t="s">
        <v>10359</v>
      </c>
      <c r="Q2678" s="270">
        <v>0</v>
      </c>
      <c r="R2678" s="74"/>
      <c r="S2678" s="75" t="str">
        <f t="shared" si="186"/>
        <v>0000</v>
      </c>
      <c r="T2678" s="75" t="str">
        <f t="shared" si="184"/>
        <v>00000000000000000000000000000000</v>
      </c>
      <c r="V2678" s="197"/>
      <c r="W2678" s="75">
        <f t="shared" si="185"/>
        <v>0</v>
      </c>
      <c r="AE2678" s="479"/>
    </row>
    <row r="2679" spans="1:31" s="75" customFormat="1" ht="13.5" x14ac:dyDescent="0.2">
      <c r="A2679" s="211">
        <v>2676</v>
      </c>
      <c r="B2679" s="212" t="s">
        <v>6600</v>
      </c>
      <c r="C2679" s="213" t="s">
        <v>6600</v>
      </c>
      <c r="D2679" s="213" t="s">
        <v>6600</v>
      </c>
      <c r="E2679" s="213" t="s">
        <v>6600</v>
      </c>
      <c r="F2679" s="213" t="s">
        <v>6600</v>
      </c>
      <c r="G2679" s="214" t="s">
        <v>6600</v>
      </c>
      <c r="H2679" s="208" t="str">
        <f>IF(Input!F$4="GMH_OECC",J2679,IF(Input!F$4="GMH_XOEC",L2679,IF(Input!F$4="GMH_Korea",N2679,IF(Input!F$4="GMH_EU",P2679,IF(Input!F$4="Skysuper",#REF!,IF(Input!F$4="SkyII",#REF!,IF(Input!F$4="XO-8000",#REF!, "FALSE")))))))</f>
        <v>00</v>
      </c>
      <c r="I2679" s="209">
        <f>IF(Input!F$4="GMH_OECC",K2679,IF(Input!F$4="GMH_XOEC",M2679,IF(Input!F$4="GMH_Korea",O2679,IF(Input!F$4="GMH_EU",Q2679,IF(Input!F$4="Skysuper",#REF!,IF(Input!F$4="SkyII",#REF!,IF(Input!F$4="XO-8000",#REF!, "FALSE")))))))</f>
        <v>0</v>
      </c>
      <c r="J2679" s="210" t="s">
        <v>10359</v>
      </c>
      <c r="K2679" s="268">
        <v>0</v>
      </c>
      <c r="L2679" s="270" t="s">
        <v>10359</v>
      </c>
      <c r="M2679" s="270">
        <v>0</v>
      </c>
      <c r="N2679" s="270" t="s">
        <v>10359</v>
      </c>
      <c r="O2679" s="270">
        <v>0</v>
      </c>
      <c r="P2679" s="270" t="s">
        <v>10359</v>
      </c>
      <c r="Q2679" s="270">
        <v>0</v>
      </c>
      <c r="R2679" s="74"/>
      <c r="S2679" s="75" t="str">
        <f t="shared" si="186"/>
        <v>0000</v>
      </c>
      <c r="T2679" s="75" t="str">
        <f t="shared" si="184"/>
        <v>00000000000000000000000000000000</v>
      </c>
      <c r="V2679" s="197"/>
      <c r="W2679" s="75">
        <f t="shared" si="185"/>
        <v>0</v>
      </c>
      <c r="AE2679" s="479"/>
    </row>
    <row r="2680" spans="1:31" s="75" customFormat="1" ht="13.5" x14ac:dyDescent="0.2">
      <c r="A2680" s="211">
        <v>2677</v>
      </c>
      <c r="B2680" s="212" t="s">
        <v>6600</v>
      </c>
      <c r="C2680" s="213" t="s">
        <v>6600</v>
      </c>
      <c r="D2680" s="213" t="s">
        <v>6600</v>
      </c>
      <c r="E2680" s="213" t="s">
        <v>6600</v>
      </c>
      <c r="F2680" s="213" t="s">
        <v>6600</v>
      </c>
      <c r="G2680" s="214" t="s">
        <v>6600</v>
      </c>
      <c r="H2680" s="208" t="str">
        <f>IF(Input!F$4="GMH_OECC",J2680,IF(Input!F$4="GMH_XOEC",L2680,IF(Input!F$4="GMH_Korea",N2680,IF(Input!F$4="GMH_EU",P2680,IF(Input!F$4="Skysuper",#REF!,IF(Input!F$4="SkyII",#REF!,IF(Input!F$4="XO-8000",#REF!, "FALSE")))))))</f>
        <v>00</v>
      </c>
      <c r="I2680" s="209">
        <f>IF(Input!F$4="GMH_OECC",K2680,IF(Input!F$4="GMH_XOEC",M2680,IF(Input!F$4="GMH_Korea",O2680,IF(Input!F$4="GMH_EU",Q2680,IF(Input!F$4="Skysuper",#REF!,IF(Input!F$4="SkyII",#REF!,IF(Input!F$4="XO-8000",#REF!, "FALSE")))))))</f>
        <v>0</v>
      </c>
      <c r="J2680" s="210" t="s">
        <v>10359</v>
      </c>
      <c r="K2680" s="268">
        <v>0</v>
      </c>
      <c r="L2680" s="270" t="s">
        <v>10359</v>
      </c>
      <c r="M2680" s="270">
        <v>0</v>
      </c>
      <c r="N2680" s="270" t="s">
        <v>10359</v>
      </c>
      <c r="O2680" s="270">
        <v>0</v>
      </c>
      <c r="P2680" s="270" t="s">
        <v>10359</v>
      </c>
      <c r="Q2680" s="270">
        <v>0</v>
      </c>
      <c r="R2680" s="74"/>
      <c r="S2680" s="75" t="str">
        <f t="shared" si="186"/>
        <v>0000</v>
      </c>
      <c r="T2680" s="75" t="str">
        <f t="shared" si="184"/>
        <v>00000000000000000000000000000000</v>
      </c>
      <c r="V2680" s="197"/>
      <c r="W2680" s="75">
        <f t="shared" si="185"/>
        <v>0</v>
      </c>
      <c r="AE2680" s="479"/>
    </row>
    <row r="2681" spans="1:31" s="75" customFormat="1" ht="13.5" x14ac:dyDescent="0.2">
      <c r="A2681" s="211">
        <v>2678</v>
      </c>
      <c r="B2681" s="212" t="s">
        <v>6600</v>
      </c>
      <c r="C2681" s="213" t="s">
        <v>6600</v>
      </c>
      <c r="D2681" s="213" t="s">
        <v>6600</v>
      </c>
      <c r="E2681" s="213" t="s">
        <v>6600</v>
      </c>
      <c r="F2681" s="213" t="s">
        <v>6600</v>
      </c>
      <c r="G2681" s="214" t="s">
        <v>6600</v>
      </c>
      <c r="H2681" s="208" t="str">
        <f>IF(Input!F$4="GMH_OECC",J2681,IF(Input!F$4="GMH_XOEC",L2681,IF(Input!F$4="GMH_Korea",N2681,IF(Input!F$4="GMH_EU",P2681,IF(Input!F$4="Skysuper",#REF!,IF(Input!F$4="SkyII",#REF!,IF(Input!F$4="XO-8000",#REF!, "FALSE")))))))</f>
        <v>00</v>
      </c>
      <c r="I2681" s="209">
        <f>IF(Input!F$4="GMH_OECC",K2681,IF(Input!F$4="GMH_XOEC",M2681,IF(Input!F$4="GMH_Korea",O2681,IF(Input!F$4="GMH_EU",Q2681,IF(Input!F$4="Skysuper",#REF!,IF(Input!F$4="SkyII",#REF!,IF(Input!F$4="XO-8000",#REF!, "FALSE")))))))</f>
        <v>0</v>
      </c>
      <c r="J2681" s="210" t="s">
        <v>10359</v>
      </c>
      <c r="K2681" s="268">
        <v>0</v>
      </c>
      <c r="L2681" s="270" t="s">
        <v>10359</v>
      </c>
      <c r="M2681" s="270">
        <v>0</v>
      </c>
      <c r="N2681" s="270" t="s">
        <v>10359</v>
      </c>
      <c r="O2681" s="270">
        <v>0</v>
      </c>
      <c r="P2681" s="270" t="s">
        <v>10359</v>
      </c>
      <c r="Q2681" s="270">
        <v>0</v>
      </c>
      <c r="R2681" s="74"/>
      <c r="S2681" s="75" t="str">
        <f t="shared" si="186"/>
        <v>0000</v>
      </c>
      <c r="T2681" s="75" t="str">
        <f t="shared" si="184"/>
        <v>00000000000000000000000000000000</v>
      </c>
      <c r="V2681" s="197"/>
      <c r="W2681" s="75">
        <f t="shared" si="185"/>
        <v>0</v>
      </c>
      <c r="AE2681" s="479"/>
    </row>
    <row r="2682" spans="1:31" s="75" customFormat="1" ht="13.5" x14ac:dyDescent="0.2">
      <c r="A2682" s="211">
        <v>2679</v>
      </c>
      <c r="B2682" s="212" t="s">
        <v>6600</v>
      </c>
      <c r="C2682" s="213" t="s">
        <v>6600</v>
      </c>
      <c r="D2682" s="213" t="s">
        <v>6600</v>
      </c>
      <c r="E2682" s="213" t="s">
        <v>6600</v>
      </c>
      <c r="F2682" s="213" t="s">
        <v>6600</v>
      </c>
      <c r="G2682" s="214" t="s">
        <v>6600</v>
      </c>
      <c r="H2682" s="208" t="str">
        <f>IF(Input!F$4="GMH_OECC",J2682,IF(Input!F$4="GMH_XOEC",L2682,IF(Input!F$4="GMH_Korea",N2682,IF(Input!F$4="GMH_EU",P2682,IF(Input!F$4="Skysuper",#REF!,IF(Input!F$4="SkyII",#REF!,IF(Input!F$4="XO-8000",#REF!, "FALSE")))))))</f>
        <v>00</v>
      </c>
      <c r="I2682" s="209">
        <f>IF(Input!F$4="GMH_OECC",K2682,IF(Input!F$4="GMH_XOEC",M2682,IF(Input!F$4="GMH_Korea",O2682,IF(Input!F$4="GMH_EU",Q2682,IF(Input!F$4="Skysuper",#REF!,IF(Input!F$4="SkyII",#REF!,IF(Input!F$4="XO-8000",#REF!, "FALSE")))))))</f>
        <v>0</v>
      </c>
      <c r="J2682" s="210" t="s">
        <v>10359</v>
      </c>
      <c r="K2682" s="268">
        <v>0</v>
      </c>
      <c r="L2682" s="270" t="s">
        <v>10359</v>
      </c>
      <c r="M2682" s="270">
        <v>0</v>
      </c>
      <c r="N2682" s="270" t="s">
        <v>10359</v>
      </c>
      <c r="O2682" s="270">
        <v>0</v>
      </c>
      <c r="P2682" s="270" t="s">
        <v>10359</v>
      </c>
      <c r="Q2682" s="270">
        <v>0</v>
      </c>
      <c r="R2682" s="74"/>
      <c r="S2682" s="75" t="str">
        <f t="shared" si="186"/>
        <v>0000</v>
      </c>
      <c r="T2682" s="75" t="str">
        <f t="shared" si="184"/>
        <v>00000000000000000000000000000000</v>
      </c>
      <c r="V2682" s="197"/>
      <c r="W2682" s="75">
        <f t="shared" si="185"/>
        <v>0</v>
      </c>
      <c r="AE2682" s="479"/>
    </row>
    <row r="2683" spans="1:31" s="75" customFormat="1" ht="13.5" x14ac:dyDescent="0.2">
      <c r="A2683" s="211">
        <v>2680</v>
      </c>
      <c r="B2683" s="212" t="s">
        <v>6600</v>
      </c>
      <c r="C2683" s="213" t="s">
        <v>6600</v>
      </c>
      <c r="D2683" s="213" t="s">
        <v>6600</v>
      </c>
      <c r="E2683" s="213" t="s">
        <v>6600</v>
      </c>
      <c r="F2683" s="213" t="s">
        <v>6600</v>
      </c>
      <c r="G2683" s="214" t="s">
        <v>6600</v>
      </c>
      <c r="H2683" s="208" t="str">
        <f>IF(Input!F$4="GMH_OECC",J2683,IF(Input!F$4="GMH_XOEC",L2683,IF(Input!F$4="GMH_Korea",N2683,IF(Input!F$4="GMH_EU",P2683,IF(Input!F$4="Skysuper",#REF!,IF(Input!F$4="SkyII",#REF!,IF(Input!F$4="XO-8000",#REF!, "FALSE")))))))</f>
        <v>00</v>
      </c>
      <c r="I2683" s="209">
        <f>IF(Input!F$4="GMH_OECC",K2683,IF(Input!F$4="GMH_XOEC",M2683,IF(Input!F$4="GMH_Korea",O2683,IF(Input!F$4="GMH_EU",Q2683,IF(Input!F$4="Skysuper",#REF!,IF(Input!F$4="SkyII",#REF!,IF(Input!F$4="XO-8000",#REF!, "FALSE")))))))</f>
        <v>0</v>
      </c>
      <c r="J2683" s="210" t="s">
        <v>10359</v>
      </c>
      <c r="K2683" s="268">
        <v>0</v>
      </c>
      <c r="L2683" s="270" t="s">
        <v>10359</v>
      </c>
      <c r="M2683" s="270">
        <v>0</v>
      </c>
      <c r="N2683" s="270" t="s">
        <v>10359</v>
      </c>
      <c r="O2683" s="270">
        <v>0</v>
      </c>
      <c r="P2683" s="270" t="s">
        <v>10359</v>
      </c>
      <c r="Q2683" s="270">
        <v>0</v>
      </c>
      <c r="R2683" s="74"/>
      <c r="S2683" s="75" t="str">
        <f t="shared" si="186"/>
        <v>0000</v>
      </c>
      <c r="T2683" s="75" t="str">
        <f t="shared" si="184"/>
        <v>00000000000000000000000000000000</v>
      </c>
      <c r="V2683" s="197"/>
      <c r="W2683" s="75">
        <f t="shared" si="185"/>
        <v>0</v>
      </c>
      <c r="AE2683" s="479"/>
    </row>
    <row r="2684" spans="1:31" s="75" customFormat="1" ht="13.5" x14ac:dyDescent="0.2">
      <c r="A2684" s="211">
        <v>2681</v>
      </c>
      <c r="B2684" s="212" t="s">
        <v>6600</v>
      </c>
      <c r="C2684" s="213" t="s">
        <v>6600</v>
      </c>
      <c r="D2684" s="213" t="s">
        <v>6600</v>
      </c>
      <c r="E2684" s="213" t="s">
        <v>6600</v>
      </c>
      <c r="F2684" s="213" t="s">
        <v>6600</v>
      </c>
      <c r="G2684" s="214" t="s">
        <v>6600</v>
      </c>
      <c r="H2684" s="208" t="str">
        <f>IF(Input!F$4="GMH_OECC",J2684,IF(Input!F$4="GMH_XOEC",L2684,IF(Input!F$4="GMH_Korea",N2684,IF(Input!F$4="GMH_EU",P2684,IF(Input!F$4="Skysuper",#REF!,IF(Input!F$4="SkyII",#REF!,IF(Input!F$4="XO-8000",#REF!, "FALSE")))))))</f>
        <v>00</v>
      </c>
      <c r="I2684" s="209">
        <f>IF(Input!F$4="GMH_OECC",K2684,IF(Input!F$4="GMH_XOEC",M2684,IF(Input!F$4="GMH_Korea",O2684,IF(Input!F$4="GMH_EU",Q2684,IF(Input!F$4="Skysuper",#REF!,IF(Input!F$4="SkyII",#REF!,IF(Input!F$4="XO-8000",#REF!, "FALSE")))))))</f>
        <v>0</v>
      </c>
      <c r="J2684" s="210" t="s">
        <v>10359</v>
      </c>
      <c r="K2684" s="268">
        <v>0</v>
      </c>
      <c r="L2684" s="270" t="s">
        <v>10359</v>
      </c>
      <c r="M2684" s="270">
        <v>0</v>
      </c>
      <c r="N2684" s="270" t="s">
        <v>10359</v>
      </c>
      <c r="O2684" s="270">
        <v>0</v>
      </c>
      <c r="P2684" s="270" t="s">
        <v>10359</v>
      </c>
      <c r="Q2684" s="270">
        <v>0</v>
      </c>
      <c r="R2684" s="74"/>
      <c r="S2684" s="75" t="str">
        <f t="shared" si="186"/>
        <v>0000</v>
      </c>
      <c r="T2684" s="75" t="str">
        <f t="shared" si="184"/>
        <v>00000000000000000000000000000000</v>
      </c>
      <c r="V2684" s="197"/>
      <c r="W2684" s="75">
        <f t="shared" si="185"/>
        <v>0</v>
      </c>
      <c r="AE2684" s="479"/>
    </row>
    <row r="2685" spans="1:31" s="75" customFormat="1" ht="13.5" x14ac:dyDescent="0.2">
      <c r="A2685" s="211">
        <v>2682</v>
      </c>
      <c r="B2685" s="212" t="s">
        <v>6600</v>
      </c>
      <c r="C2685" s="213" t="s">
        <v>6600</v>
      </c>
      <c r="D2685" s="213" t="s">
        <v>6600</v>
      </c>
      <c r="E2685" s="213" t="s">
        <v>6600</v>
      </c>
      <c r="F2685" s="213" t="s">
        <v>6600</v>
      </c>
      <c r="G2685" s="214" t="s">
        <v>6600</v>
      </c>
      <c r="H2685" s="208" t="str">
        <f>IF(Input!F$4="GMH_OECC",J2685,IF(Input!F$4="GMH_XOEC",L2685,IF(Input!F$4="GMH_Korea",N2685,IF(Input!F$4="GMH_EU",P2685,IF(Input!F$4="Skysuper",#REF!,IF(Input!F$4="SkyII",#REF!,IF(Input!F$4="XO-8000",#REF!, "FALSE")))))))</f>
        <v>00</v>
      </c>
      <c r="I2685" s="209">
        <f>IF(Input!F$4="GMH_OECC",K2685,IF(Input!F$4="GMH_XOEC",M2685,IF(Input!F$4="GMH_Korea",O2685,IF(Input!F$4="GMH_EU",Q2685,IF(Input!F$4="Skysuper",#REF!,IF(Input!F$4="SkyII",#REF!,IF(Input!F$4="XO-8000",#REF!, "FALSE")))))))</f>
        <v>0</v>
      </c>
      <c r="J2685" s="210" t="s">
        <v>10359</v>
      </c>
      <c r="K2685" s="268">
        <v>0</v>
      </c>
      <c r="L2685" s="270" t="s">
        <v>10359</v>
      </c>
      <c r="M2685" s="270">
        <v>0</v>
      </c>
      <c r="N2685" s="270" t="s">
        <v>10359</v>
      </c>
      <c r="O2685" s="270">
        <v>0</v>
      </c>
      <c r="P2685" s="270" t="s">
        <v>10359</v>
      </c>
      <c r="Q2685" s="270">
        <v>0</v>
      </c>
      <c r="R2685" s="74"/>
      <c r="S2685" s="75" t="str">
        <f t="shared" si="186"/>
        <v>0000</v>
      </c>
      <c r="T2685" s="75" t="str">
        <f t="shared" si="184"/>
        <v>00000000000000000000000000000000</v>
      </c>
      <c r="V2685" s="197"/>
      <c r="W2685" s="75">
        <f t="shared" si="185"/>
        <v>0</v>
      </c>
      <c r="AE2685" s="479"/>
    </row>
    <row r="2686" spans="1:31" s="75" customFormat="1" ht="13.5" x14ac:dyDescent="0.2">
      <c r="A2686" s="211">
        <v>2683</v>
      </c>
      <c r="B2686" s="212" t="s">
        <v>6600</v>
      </c>
      <c r="C2686" s="213" t="s">
        <v>6600</v>
      </c>
      <c r="D2686" s="213" t="s">
        <v>6600</v>
      </c>
      <c r="E2686" s="213" t="s">
        <v>6600</v>
      </c>
      <c r="F2686" s="213" t="s">
        <v>6600</v>
      </c>
      <c r="G2686" s="214" t="s">
        <v>6600</v>
      </c>
      <c r="H2686" s="208" t="str">
        <f>IF(Input!F$4="GMH_OECC",J2686,IF(Input!F$4="GMH_XOEC",L2686,IF(Input!F$4="GMH_Korea",N2686,IF(Input!F$4="GMH_EU",P2686,IF(Input!F$4="Skysuper",#REF!,IF(Input!F$4="SkyII",#REF!,IF(Input!F$4="XO-8000",#REF!, "FALSE")))))))</f>
        <v>00</v>
      </c>
      <c r="I2686" s="209">
        <f>IF(Input!F$4="GMH_OECC",K2686,IF(Input!F$4="GMH_XOEC",M2686,IF(Input!F$4="GMH_Korea",O2686,IF(Input!F$4="GMH_EU",Q2686,IF(Input!F$4="Skysuper",#REF!,IF(Input!F$4="SkyII",#REF!,IF(Input!F$4="XO-8000",#REF!, "FALSE")))))))</f>
        <v>0</v>
      </c>
      <c r="J2686" s="210" t="s">
        <v>10359</v>
      </c>
      <c r="K2686" s="268">
        <v>0</v>
      </c>
      <c r="L2686" s="270" t="s">
        <v>10359</v>
      </c>
      <c r="M2686" s="270">
        <v>0</v>
      </c>
      <c r="N2686" s="270" t="s">
        <v>10359</v>
      </c>
      <c r="O2686" s="270">
        <v>0</v>
      </c>
      <c r="P2686" s="270" t="s">
        <v>10359</v>
      </c>
      <c r="Q2686" s="270">
        <v>0</v>
      </c>
      <c r="R2686" s="74"/>
      <c r="S2686" s="75" t="str">
        <f t="shared" si="186"/>
        <v>0000</v>
      </c>
      <c r="T2686" s="75" t="str">
        <f t="shared" si="184"/>
        <v>00000000000000000000000000000000</v>
      </c>
      <c r="V2686" s="197"/>
      <c r="W2686" s="75">
        <f t="shared" si="185"/>
        <v>0</v>
      </c>
      <c r="AE2686" s="479"/>
    </row>
    <row r="2687" spans="1:31" s="75" customFormat="1" ht="13.5" x14ac:dyDescent="0.2">
      <c r="A2687" s="211">
        <v>2684</v>
      </c>
      <c r="B2687" s="212" t="s">
        <v>6600</v>
      </c>
      <c r="C2687" s="213" t="s">
        <v>6600</v>
      </c>
      <c r="D2687" s="213" t="s">
        <v>6600</v>
      </c>
      <c r="E2687" s="213" t="s">
        <v>6600</v>
      </c>
      <c r="F2687" s="213" t="s">
        <v>6600</v>
      </c>
      <c r="G2687" s="214" t="s">
        <v>6600</v>
      </c>
      <c r="H2687" s="208" t="str">
        <f>IF(Input!F$4="GMH_OECC",J2687,IF(Input!F$4="GMH_XOEC",L2687,IF(Input!F$4="GMH_Korea",N2687,IF(Input!F$4="GMH_EU",P2687,IF(Input!F$4="Skysuper",#REF!,IF(Input!F$4="SkyII",#REF!,IF(Input!F$4="XO-8000",#REF!, "FALSE")))))))</f>
        <v>00</v>
      </c>
      <c r="I2687" s="209">
        <f>IF(Input!F$4="GMH_OECC",K2687,IF(Input!F$4="GMH_XOEC",M2687,IF(Input!F$4="GMH_Korea",O2687,IF(Input!F$4="GMH_EU",Q2687,IF(Input!F$4="Skysuper",#REF!,IF(Input!F$4="SkyII",#REF!,IF(Input!F$4="XO-8000",#REF!, "FALSE")))))))</f>
        <v>0</v>
      </c>
      <c r="J2687" s="210" t="s">
        <v>10359</v>
      </c>
      <c r="K2687" s="268">
        <v>0</v>
      </c>
      <c r="L2687" s="270" t="s">
        <v>10359</v>
      </c>
      <c r="M2687" s="270">
        <v>0</v>
      </c>
      <c r="N2687" s="270" t="s">
        <v>10359</v>
      </c>
      <c r="O2687" s="270">
        <v>0</v>
      </c>
      <c r="P2687" s="270" t="s">
        <v>10359</v>
      </c>
      <c r="Q2687" s="270">
        <v>0</v>
      </c>
      <c r="R2687" s="74"/>
      <c r="S2687" s="75" t="str">
        <f t="shared" si="186"/>
        <v>0000</v>
      </c>
      <c r="T2687" s="75" t="str">
        <f t="shared" si="184"/>
        <v>00000000000000000000000000000000</v>
      </c>
      <c r="V2687" s="197"/>
      <c r="W2687" s="75">
        <f t="shared" si="185"/>
        <v>0</v>
      </c>
      <c r="AE2687" s="479"/>
    </row>
    <row r="2688" spans="1:31" s="75" customFormat="1" ht="13.5" x14ac:dyDescent="0.2">
      <c r="A2688" s="211">
        <v>2685</v>
      </c>
      <c r="B2688" s="212" t="s">
        <v>6600</v>
      </c>
      <c r="C2688" s="213" t="s">
        <v>6600</v>
      </c>
      <c r="D2688" s="213" t="s">
        <v>6600</v>
      </c>
      <c r="E2688" s="213" t="s">
        <v>6600</v>
      </c>
      <c r="F2688" s="213" t="s">
        <v>6600</v>
      </c>
      <c r="G2688" s="214" t="s">
        <v>6600</v>
      </c>
      <c r="H2688" s="208" t="str">
        <f>IF(Input!F$4="GMH_OECC",J2688,IF(Input!F$4="GMH_XOEC",L2688,IF(Input!F$4="GMH_Korea",N2688,IF(Input!F$4="GMH_EU",P2688,IF(Input!F$4="Skysuper",#REF!,IF(Input!F$4="SkyII",#REF!,IF(Input!F$4="XO-8000",#REF!, "FALSE")))))))</f>
        <v>00</v>
      </c>
      <c r="I2688" s="209">
        <f>IF(Input!F$4="GMH_OECC",K2688,IF(Input!F$4="GMH_XOEC",M2688,IF(Input!F$4="GMH_Korea",O2688,IF(Input!F$4="GMH_EU",Q2688,IF(Input!F$4="Skysuper",#REF!,IF(Input!F$4="SkyII",#REF!,IF(Input!F$4="XO-8000",#REF!, "FALSE")))))))</f>
        <v>0</v>
      </c>
      <c r="J2688" s="210" t="s">
        <v>10359</v>
      </c>
      <c r="K2688" s="268">
        <v>0</v>
      </c>
      <c r="L2688" s="270" t="s">
        <v>10359</v>
      </c>
      <c r="M2688" s="270">
        <v>0</v>
      </c>
      <c r="N2688" s="270" t="s">
        <v>10359</v>
      </c>
      <c r="O2688" s="270">
        <v>0</v>
      </c>
      <c r="P2688" s="270" t="s">
        <v>10359</v>
      </c>
      <c r="Q2688" s="270">
        <v>0</v>
      </c>
      <c r="R2688" s="74"/>
      <c r="S2688" s="75" t="str">
        <f t="shared" si="186"/>
        <v>0000</v>
      </c>
      <c r="T2688" s="75" t="str">
        <f t="shared" si="184"/>
        <v>00000000000000000000000000000000</v>
      </c>
      <c r="V2688" s="197"/>
      <c r="W2688" s="75">
        <f t="shared" si="185"/>
        <v>0</v>
      </c>
      <c r="AE2688" s="479"/>
    </row>
    <row r="2689" spans="1:31" s="75" customFormat="1" ht="13.5" x14ac:dyDescent="0.2">
      <c r="A2689" s="211">
        <v>2686</v>
      </c>
      <c r="B2689" s="212" t="s">
        <v>6600</v>
      </c>
      <c r="C2689" s="213" t="s">
        <v>6600</v>
      </c>
      <c r="D2689" s="213" t="s">
        <v>6600</v>
      </c>
      <c r="E2689" s="213" t="s">
        <v>6600</v>
      </c>
      <c r="F2689" s="213" t="s">
        <v>6600</v>
      </c>
      <c r="G2689" s="214" t="s">
        <v>6600</v>
      </c>
      <c r="H2689" s="208" t="str">
        <f>IF(Input!F$4="GMH_OECC",J2689,IF(Input!F$4="GMH_XOEC",L2689,IF(Input!F$4="GMH_Korea",N2689,IF(Input!F$4="GMH_EU",P2689,IF(Input!F$4="Skysuper",#REF!,IF(Input!F$4="SkyII",#REF!,IF(Input!F$4="XO-8000",#REF!, "FALSE")))))))</f>
        <v>00</v>
      </c>
      <c r="I2689" s="209">
        <f>IF(Input!F$4="GMH_OECC",K2689,IF(Input!F$4="GMH_XOEC",M2689,IF(Input!F$4="GMH_Korea",O2689,IF(Input!F$4="GMH_EU",Q2689,IF(Input!F$4="Skysuper",#REF!,IF(Input!F$4="SkyII",#REF!,IF(Input!F$4="XO-8000",#REF!, "FALSE")))))))</f>
        <v>0</v>
      </c>
      <c r="J2689" s="210" t="s">
        <v>10359</v>
      </c>
      <c r="K2689" s="268">
        <v>0</v>
      </c>
      <c r="L2689" s="270" t="s">
        <v>10359</v>
      </c>
      <c r="M2689" s="270">
        <v>0</v>
      </c>
      <c r="N2689" s="270" t="s">
        <v>10359</v>
      </c>
      <c r="O2689" s="270">
        <v>0</v>
      </c>
      <c r="P2689" s="270" t="s">
        <v>10359</v>
      </c>
      <c r="Q2689" s="270">
        <v>0</v>
      </c>
      <c r="R2689" s="74"/>
      <c r="S2689" s="75" t="str">
        <f t="shared" si="186"/>
        <v>0000</v>
      </c>
      <c r="T2689" s="75" t="str">
        <f t="shared" si="184"/>
        <v>00000000000000000000000000000000</v>
      </c>
      <c r="V2689" s="197"/>
      <c r="W2689" s="75">
        <f t="shared" si="185"/>
        <v>0</v>
      </c>
      <c r="AE2689" s="479"/>
    </row>
    <row r="2690" spans="1:31" s="75" customFormat="1" ht="13.5" x14ac:dyDescent="0.2">
      <c r="A2690" s="211">
        <v>2687</v>
      </c>
      <c r="B2690" s="212" t="s">
        <v>6600</v>
      </c>
      <c r="C2690" s="213" t="s">
        <v>6600</v>
      </c>
      <c r="D2690" s="213" t="s">
        <v>6600</v>
      </c>
      <c r="E2690" s="213" t="s">
        <v>6600</v>
      </c>
      <c r="F2690" s="213" t="s">
        <v>6600</v>
      </c>
      <c r="G2690" s="214" t="s">
        <v>6600</v>
      </c>
      <c r="H2690" s="208" t="str">
        <f>IF(Input!F$4="GMH_OECC",J2690,IF(Input!F$4="GMH_XOEC",L2690,IF(Input!F$4="GMH_Korea",N2690,IF(Input!F$4="GMH_EU",P2690,IF(Input!F$4="Skysuper",#REF!,IF(Input!F$4="SkyII",#REF!,IF(Input!F$4="XO-8000",#REF!, "FALSE")))))))</f>
        <v>00</v>
      </c>
      <c r="I2690" s="209">
        <f>IF(Input!F$4="GMH_OECC",K2690,IF(Input!F$4="GMH_XOEC",M2690,IF(Input!F$4="GMH_Korea",O2690,IF(Input!F$4="GMH_EU",Q2690,IF(Input!F$4="Skysuper",#REF!,IF(Input!F$4="SkyII",#REF!,IF(Input!F$4="XO-8000",#REF!, "FALSE")))))))</f>
        <v>0</v>
      </c>
      <c r="J2690" s="210" t="s">
        <v>10359</v>
      </c>
      <c r="K2690" s="268">
        <v>0</v>
      </c>
      <c r="L2690" s="270" t="s">
        <v>10359</v>
      </c>
      <c r="M2690" s="270">
        <v>0</v>
      </c>
      <c r="N2690" s="270" t="s">
        <v>10359</v>
      </c>
      <c r="O2690" s="270">
        <v>0</v>
      </c>
      <c r="P2690" s="270" t="s">
        <v>10359</v>
      </c>
      <c r="Q2690" s="270">
        <v>0</v>
      </c>
      <c r="R2690" s="74"/>
      <c r="S2690" s="75" t="str">
        <f t="shared" si="186"/>
        <v>0000</v>
      </c>
      <c r="T2690" s="75" t="str">
        <f t="shared" si="184"/>
        <v>00000000000000000000000000000000</v>
      </c>
      <c r="V2690" s="197"/>
      <c r="W2690" s="75">
        <f t="shared" si="185"/>
        <v>0</v>
      </c>
      <c r="AE2690" s="479"/>
    </row>
    <row r="2691" spans="1:31" s="75" customFormat="1" ht="13.5" x14ac:dyDescent="0.2">
      <c r="A2691" s="211">
        <v>2688</v>
      </c>
      <c r="B2691" s="212" t="s">
        <v>6600</v>
      </c>
      <c r="C2691" s="213" t="s">
        <v>6600</v>
      </c>
      <c r="D2691" s="213" t="s">
        <v>6600</v>
      </c>
      <c r="E2691" s="213" t="s">
        <v>6600</v>
      </c>
      <c r="F2691" s="213" t="s">
        <v>6600</v>
      </c>
      <c r="G2691" s="214" t="s">
        <v>6600</v>
      </c>
      <c r="H2691" s="208" t="str">
        <f>IF(Input!F$4="GMH_OECC",J2691,IF(Input!F$4="GMH_XOEC",L2691,IF(Input!F$4="GMH_Korea",N2691,IF(Input!F$4="GMH_EU",P2691,IF(Input!F$4="Skysuper",#REF!,IF(Input!F$4="SkyII",#REF!,IF(Input!F$4="XO-8000",#REF!, "FALSE")))))))</f>
        <v>00</v>
      </c>
      <c r="I2691" s="209">
        <f>IF(Input!F$4="GMH_OECC",K2691,IF(Input!F$4="GMH_XOEC",M2691,IF(Input!F$4="GMH_Korea",O2691,IF(Input!F$4="GMH_EU",Q2691,IF(Input!F$4="Skysuper",#REF!,IF(Input!F$4="SkyII",#REF!,IF(Input!F$4="XO-8000",#REF!, "FALSE")))))))</f>
        <v>0</v>
      </c>
      <c r="J2691" s="210" t="s">
        <v>10359</v>
      </c>
      <c r="K2691" s="268">
        <v>0</v>
      </c>
      <c r="L2691" s="270" t="s">
        <v>10359</v>
      </c>
      <c r="M2691" s="270">
        <v>0</v>
      </c>
      <c r="N2691" s="270" t="s">
        <v>10359</v>
      </c>
      <c r="O2691" s="270">
        <v>0</v>
      </c>
      <c r="P2691" s="270" t="s">
        <v>10359</v>
      </c>
      <c r="Q2691" s="270">
        <v>0</v>
      </c>
      <c r="R2691" s="74"/>
      <c r="S2691" s="75" t="str">
        <f t="shared" si="186"/>
        <v>0000</v>
      </c>
      <c r="T2691" s="75" t="str">
        <f t="shared" si="184"/>
        <v>00000000000000000000000000000000</v>
      </c>
      <c r="V2691" s="197"/>
      <c r="W2691" s="75">
        <f t="shared" si="185"/>
        <v>0</v>
      </c>
      <c r="AE2691" s="479"/>
    </row>
    <row r="2692" spans="1:31" s="75" customFormat="1" ht="13.5" x14ac:dyDescent="0.2">
      <c r="A2692" s="211">
        <v>2689</v>
      </c>
      <c r="B2692" s="212" t="s">
        <v>6600</v>
      </c>
      <c r="C2692" s="213" t="s">
        <v>6600</v>
      </c>
      <c r="D2692" s="213" t="s">
        <v>6600</v>
      </c>
      <c r="E2692" s="213" t="s">
        <v>6600</v>
      </c>
      <c r="F2692" s="213" t="s">
        <v>6600</v>
      </c>
      <c r="G2692" s="214" t="s">
        <v>6600</v>
      </c>
      <c r="H2692" s="208" t="str">
        <f>IF(Input!F$4="GMH_OECC",J2692,IF(Input!F$4="GMH_XOEC",L2692,IF(Input!F$4="GMH_Korea",N2692,IF(Input!F$4="GMH_EU",P2692,IF(Input!F$4="Skysuper",#REF!,IF(Input!F$4="SkyII",#REF!,IF(Input!F$4="XO-8000",#REF!, "FALSE")))))))</f>
        <v>00</v>
      </c>
      <c r="I2692" s="209">
        <f>IF(Input!F$4="GMH_OECC",K2692,IF(Input!F$4="GMH_XOEC",M2692,IF(Input!F$4="GMH_Korea",O2692,IF(Input!F$4="GMH_EU",Q2692,IF(Input!F$4="Skysuper",#REF!,IF(Input!F$4="SkyII",#REF!,IF(Input!F$4="XO-8000",#REF!, "FALSE")))))))</f>
        <v>0</v>
      </c>
      <c r="J2692" s="210" t="s">
        <v>10359</v>
      </c>
      <c r="K2692" s="268">
        <v>0</v>
      </c>
      <c r="L2692" s="270" t="s">
        <v>10359</v>
      </c>
      <c r="M2692" s="270">
        <v>0</v>
      </c>
      <c r="N2692" s="270" t="s">
        <v>10359</v>
      </c>
      <c r="O2692" s="270">
        <v>0</v>
      </c>
      <c r="P2692" s="270" t="s">
        <v>10359</v>
      </c>
      <c r="Q2692" s="270">
        <v>0</v>
      </c>
      <c r="R2692" s="74"/>
      <c r="S2692" s="75" t="str">
        <f t="shared" si="186"/>
        <v>0000</v>
      </c>
      <c r="T2692" s="75" t="str">
        <f t="shared" ref="T2692:T2755" si="187">CONCATENATE(S2692,S2693,S2694,S2695,S2696,S2697,S2698,S2699)</f>
        <v>00000000000000000000000000000000</v>
      </c>
      <c r="V2692" s="197"/>
      <c r="W2692" s="75">
        <f t="shared" si="185"/>
        <v>0</v>
      </c>
      <c r="AE2692" s="479"/>
    </row>
    <row r="2693" spans="1:31" s="75" customFormat="1" ht="13.5" x14ac:dyDescent="0.2">
      <c r="A2693" s="211">
        <v>2690</v>
      </c>
      <c r="B2693" s="212" t="s">
        <v>6600</v>
      </c>
      <c r="C2693" s="213" t="s">
        <v>6600</v>
      </c>
      <c r="D2693" s="213" t="s">
        <v>6600</v>
      </c>
      <c r="E2693" s="213" t="s">
        <v>6600</v>
      </c>
      <c r="F2693" s="213" t="s">
        <v>6600</v>
      </c>
      <c r="G2693" s="214" t="s">
        <v>6600</v>
      </c>
      <c r="H2693" s="208" t="str">
        <f>IF(Input!F$4="GMH_OECC",J2693,IF(Input!F$4="GMH_XOEC",L2693,IF(Input!F$4="GMH_Korea",N2693,IF(Input!F$4="GMH_EU",P2693,IF(Input!F$4="Skysuper",#REF!,IF(Input!F$4="SkyII",#REF!,IF(Input!F$4="XO-8000",#REF!, "FALSE")))))))</f>
        <v>00</v>
      </c>
      <c r="I2693" s="209">
        <f>IF(Input!F$4="GMH_OECC",K2693,IF(Input!F$4="GMH_XOEC",M2693,IF(Input!F$4="GMH_Korea",O2693,IF(Input!F$4="GMH_EU",Q2693,IF(Input!F$4="Skysuper",#REF!,IF(Input!F$4="SkyII",#REF!,IF(Input!F$4="XO-8000",#REF!, "FALSE")))))))</f>
        <v>0</v>
      </c>
      <c r="J2693" s="210" t="s">
        <v>10359</v>
      </c>
      <c r="K2693" s="268">
        <v>0</v>
      </c>
      <c r="L2693" s="270" t="s">
        <v>10359</v>
      </c>
      <c r="M2693" s="270">
        <v>0</v>
      </c>
      <c r="N2693" s="270" t="s">
        <v>10359</v>
      </c>
      <c r="O2693" s="270">
        <v>0</v>
      </c>
      <c r="P2693" s="270" t="s">
        <v>10359</v>
      </c>
      <c r="Q2693" s="270">
        <v>0</v>
      </c>
      <c r="R2693" s="74"/>
      <c r="S2693" s="75" t="str">
        <f t="shared" si="186"/>
        <v>0000</v>
      </c>
      <c r="T2693" s="75" t="str">
        <f t="shared" si="187"/>
        <v>00000000000000000000000000000000</v>
      </c>
      <c r="V2693" s="197"/>
      <c r="W2693" s="75">
        <f t="shared" si="185"/>
        <v>0</v>
      </c>
      <c r="AE2693" s="479"/>
    </row>
    <row r="2694" spans="1:31" s="75" customFormat="1" ht="13.5" x14ac:dyDescent="0.2">
      <c r="A2694" s="211">
        <v>2691</v>
      </c>
      <c r="B2694" s="212" t="s">
        <v>6600</v>
      </c>
      <c r="C2694" s="213" t="s">
        <v>6600</v>
      </c>
      <c r="D2694" s="213" t="s">
        <v>6600</v>
      </c>
      <c r="E2694" s="213" t="s">
        <v>6600</v>
      </c>
      <c r="F2694" s="213" t="s">
        <v>6600</v>
      </c>
      <c r="G2694" s="214" t="s">
        <v>6600</v>
      </c>
      <c r="H2694" s="208" t="str">
        <f>IF(Input!F$4="GMH_OECC",J2694,IF(Input!F$4="GMH_XOEC",L2694,IF(Input!F$4="GMH_Korea",N2694,IF(Input!F$4="GMH_EU",P2694,IF(Input!F$4="Skysuper",#REF!,IF(Input!F$4="SkyII",#REF!,IF(Input!F$4="XO-8000",#REF!, "FALSE")))))))</f>
        <v>00</v>
      </c>
      <c r="I2694" s="209">
        <f>IF(Input!F$4="GMH_OECC",K2694,IF(Input!F$4="GMH_XOEC",M2694,IF(Input!F$4="GMH_Korea",O2694,IF(Input!F$4="GMH_EU",Q2694,IF(Input!F$4="Skysuper",#REF!,IF(Input!F$4="SkyII",#REF!,IF(Input!F$4="XO-8000",#REF!, "FALSE")))))))</f>
        <v>0</v>
      </c>
      <c r="J2694" s="210" t="s">
        <v>10359</v>
      </c>
      <c r="K2694" s="268">
        <v>0</v>
      </c>
      <c r="L2694" s="270" t="s">
        <v>10359</v>
      </c>
      <c r="M2694" s="270">
        <v>0</v>
      </c>
      <c r="N2694" s="270" t="s">
        <v>10359</v>
      </c>
      <c r="O2694" s="270">
        <v>0</v>
      </c>
      <c r="P2694" s="270" t="s">
        <v>10359</v>
      </c>
      <c r="Q2694" s="270">
        <v>0</v>
      </c>
      <c r="R2694" s="74"/>
      <c r="S2694" s="75" t="str">
        <f t="shared" si="186"/>
        <v>0000</v>
      </c>
      <c r="T2694" s="75" t="str">
        <f t="shared" si="187"/>
        <v>00000000000000000000000000000000</v>
      </c>
      <c r="V2694" s="197"/>
      <c r="W2694" s="75">
        <f t="shared" ref="W2694:W2757" si="188">HEX2DEC(RIGHT(S2694,2))+HEX2DEC(RIGHT(S2695,2))+HEX2DEC(RIGHT(S2696,2))+HEX2DEC(RIGHT(S2697,2))+HEX2DEC(LEFT(S2694,2))+HEX2DEC(LEFT(S2695,2))+HEX2DEC(LEFT(S2696,2))+HEX2DEC(LEFT(S2697,2))+HEX2DEC(RIGHT(S2698,2))+HEX2DEC(RIGHT(S2699,2))+HEX2DEC(RIGHT(S2700,2))+HEX2DEC(RIGHT(S2701,2))+HEX2DEC(LEFT(S2698,2))+HEX2DEC(LEFT(S2699,2))+HEX2DEC(LEFT(S2700,2))+HEX2DEC(LEFT(S2701,2))</f>
        <v>0</v>
      </c>
      <c r="AE2694" s="479"/>
    </row>
    <row r="2695" spans="1:31" s="75" customFormat="1" ht="13.5" x14ac:dyDescent="0.2">
      <c r="A2695" s="211">
        <v>2692</v>
      </c>
      <c r="B2695" s="212" t="s">
        <v>6600</v>
      </c>
      <c r="C2695" s="213" t="s">
        <v>6600</v>
      </c>
      <c r="D2695" s="213" t="s">
        <v>6600</v>
      </c>
      <c r="E2695" s="213" t="s">
        <v>6600</v>
      </c>
      <c r="F2695" s="213" t="s">
        <v>6600</v>
      </c>
      <c r="G2695" s="214" t="s">
        <v>6600</v>
      </c>
      <c r="H2695" s="208" t="str">
        <f>IF(Input!F$4="GMH_OECC",J2695,IF(Input!F$4="GMH_XOEC",L2695,IF(Input!F$4="GMH_Korea",N2695,IF(Input!F$4="GMH_EU",P2695,IF(Input!F$4="Skysuper",#REF!,IF(Input!F$4="SkyII",#REF!,IF(Input!F$4="XO-8000",#REF!, "FALSE")))))))</f>
        <v>00</v>
      </c>
      <c r="I2695" s="209">
        <f>IF(Input!F$4="GMH_OECC",K2695,IF(Input!F$4="GMH_XOEC",M2695,IF(Input!F$4="GMH_Korea",O2695,IF(Input!F$4="GMH_EU",Q2695,IF(Input!F$4="Skysuper",#REF!,IF(Input!F$4="SkyII",#REF!,IF(Input!F$4="XO-8000",#REF!, "FALSE")))))))</f>
        <v>0</v>
      </c>
      <c r="J2695" s="210" t="s">
        <v>10359</v>
      </c>
      <c r="K2695" s="268">
        <v>0</v>
      </c>
      <c r="L2695" s="270" t="s">
        <v>10359</v>
      </c>
      <c r="M2695" s="270">
        <v>0</v>
      </c>
      <c r="N2695" s="270" t="s">
        <v>10359</v>
      </c>
      <c r="O2695" s="270">
        <v>0</v>
      </c>
      <c r="P2695" s="270" t="s">
        <v>10359</v>
      </c>
      <c r="Q2695" s="270">
        <v>0</v>
      </c>
      <c r="R2695" s="74"/>
      <c r="S2695" s="75" t="str">
        <f t="shared" si="186"/>
        <v>0000</v>
      </c>
      <c r="T2695" s="75" t="str">
        <f t="shared" si="187"/>
        <v>00000000000000000000000000000000</v>
      </c>
      <c r="V2695" s="197"/>
      <c r="W2695" s="75">
        <f t="shared" si="188"/>
        <v>0</v>
      </c>
      <c r="AE2695" s="479"/>
    </row>
    <row r="2696" spans="1:31" s="75" customFormat="1" ht="13.5" x14ac:dyDescent="0.2">
      <c r="A2696" s="211">
        <v>2693</v>
      </c>
      <c r="B2696" s="212" t="s">
        <v>6600</v>
      </c>
      <c r="C2696" s="213" t="s">
        <v>6600</v>
      </c>
      <c r="D2696" s="213" t="s">
        <v>6600</v>
      </c>
      <c r="E2696" s="213" t="s">
        <v>6600</v>
      </c>
      <c r="F2696" s="213" t="s">
        <v>6600</v>
      </c>
      <c r="G2696" s="214" t="s">
        <v>6600</v>
      </c>
      <c r="H2696" s="208" t="str">
        <f>IF(Input!F$4="GMH_OECC",J2696,IF(Input!F$4="GMH_XOEC",L2696,IF(Input!F$4="GMH_Korea",N2696,IF(Input!F$4="GMH_EU",P2696,IF(Input!F$4="Skysuper",#REF!,IF(Input!F$4="SkyII",#REF!,IF(Input!F$4="XO-8000",#REF!, "FALSE")))))))</f>
        <v>00</v>
      </c>
      <c r="I2696" s="209">
        <f>IF(Input!F$4="GMH_OECC",K2696,IF(Input!F$4="GMH_XOEC",M2696,IF(Input!F$4="GMH_Korea",O2696,IF(Input!F$4="GMH_EU",Q2696,IF(Input!F$4="Skysuper",#REF!,IF(Input!F$4="SkyII",#REF!,IF(Input!F$4="XO-8000",#REF!, "FALSE")))))))</f>
        <v>0</v>
      </c>
      <c r="J2696" s="210" t="s">
        <v>10359</v>
      </c>
      <c r="K2696" s="268">
        <v>0</v>
      </c>
      <c r="L2696" s="270" t="s">
        <v>10359</v>
      </c>
      <c r="M2696" s="270">
        <v>0</v>
      </c>
      <c r="N2696" s="270" t="s">
        <v>10359</v>
      </c>
      <c r="O2696" s="270">
        <v>0</v>
      </c>
      <c r="P2696" s="270" t="s">
        <v>10359</v>
      </c>
      <c r="Q2696" s="270">
        <v>0</v>
      </c>
      <c r="R2696" s="74"/>
      <c r="S2696" s="75" t="str">
        <f t="shared" si="186"/>
        <v>0000</v>
      </c>
      <c r="T2696" s="75" t="str">
        <f t="shared" si="187"/>
        <v>00000000000000000000000000000000</v>
      </c>
      <c r="V2696" s="197"/>
      <c r="W2696" s="75">
        <f t="shared" si="188"/>
        <v>0</v>
      </c>
      <c r="AE2696" s="479"/>
    </row>
    <row r="2697" spans="1:31" s="75" customFormat="1" ht="13.5" x14ac:dyDescent="0.2">
      <c r="A2697" s="211">
        <v>2694</v>
      </c>
      <c r="B2697" s="212" t="s">
        <v>6600</v>
      </c>
      <c r="C2697" s="213" t="s">
        <v>6600</v>
      </c>
      <c r="D2697" s="213" t="s">
        <v>6600</v>
      </c>
      <c r="E2697" s="213" t="s">
        <v>6600</v>
      </c>
      <c r="F2697" s="213" t="s">
        <v>6600</v>
      </c>
      <c r="G2697" s="214" t="s">
        <v>6600</v>
      </c>
      <c r="H2697" s="208" t="str">
        <f>IF(Input!F$4="GMH_OECC",J2697,IF(Input!F$4="GMH_XOEC",L2697,IF(Input!F$4="GMH_Korea",N2697,IF(Input!F$4="GMH_EU",P2697,IF(Input!F$4="Skysuper",#REF!,IF(Input!F$4="SkyII",#REF!,IF(Input!F$4="XO-8000",#REF!, "FALSE")))))))</f>
        <v>00</v>
      </c>
      <c r="I2697" s="209">
        <f>IF(Input!F$4="GMH_OECC",K2697,IF(Input!F$4="GMH_XOEC",M2697,IF(Input!F$4="GMH_Korea",O2697,IF(Input!F$4="GMH_EU",Q2697,IF(Input!F$4="Skysuper",#REF!,IF(Input!F$4="SkyII",#REF!,IF(Input!F$4="XO-8000",#REF!, "FALSE")))))))</f>
        <v>0</v>
      </c>
      <c r="J2697" s="210" t="s">
        <v>10359</v>
      </c>
      <c r="K2697" s="268">
        <v>0</v>
      </c>
      <c r="L2697" s="270" t="s">
        <v>10359</v>
      </c>
      <c r="M2697" s="270">
        <v>0</v>
      </c>
      <c r="N2697" s="270" t="s">
        <v>10359</v>
      </c>
      <c r="O2697" s="270">
        <v>0</v>
      </c>
      <c r="P2697" s="270" t="s">
        <v>10359</v>
      </c>
      <c r="Q2697" s="270">
        <v>0</v>
      </c>
      <c r="R2697" s="74"/>
      <c r="S2697" s="75" t="str">
        <f t="shared" si="186"/>
        <v>0000</v>
      </c>
      <c r="T2697" s="75" t="str">
        <f t="shared" si="187"/>
        <v>00000000000000000000000000000000</v>
      </c>
      <c r="V2697" s="197"/>
      <c r="W2697" s="75">
        <f t="shared" si="188"/>
        <v>0</v>
      </c>
      <c r="AE2697" s="479"/>
    </row>
    <row r="2698" spans="1:31" s="75" customFormat="1" ht="13.5" x14ac:dyDescent="0.2">
      <c r="A2698" s="211">
        <v>2695</v>
      </c>
      <c r="B2698" s="212" t="s">
        <v>6600</v>
      </c>
      <c r="C2698" s="213" t="s">
        <v>6600</v>
      </c>
      <c r="D2698" s="213" t="s">
        <v>6600</v>
      </c>
      <c r="E2698" s="213" t="s">
        <v>6600</v>
      </c>
      <c r="F2698" s="213" t="s">
        <v>6600</v>
      </c>
      <c r="G2698" s="214" t="s">
        <v>6600</v>
      </c>
      <c r="H2698" s="208" t="str">
        <f>IF(Input!F$4="GMH_OECC",J2698,IF(Input!F$4="GMH_XOEC",L2698,IF(Input!F$4="GMH_Korea",N2698,IF(Input!F$4="GMH_EU",P2698,IF(Input!F$4="Skysuper",#REF!,IF(Input!F$4="SkyII",#REF!,IF(Input!F$4="XO-8000",#REF!, "FALSE")))))))</f>
        <v>00</v>
      </c>
      <c r="I2698" s="209">
        <f>IF(Input!F$4="GMH_OECC",K2698,IF(Input!F$4="GMH_XOEC",M2698,IF(Input!F$4="GMH_Korea",O2698,IF(Input!F$4="GMH_EU",Q2698,IF(Input!F$4="Skysuper",#REF!,IF(Input!F$4="SkyII",#REF!,IF(Input!F$4="XO-8000",#REF!, "FALSE")))))))</f>
        <v>0</v>
      </c>
      <c r="J2698" s="210" t="s">
        <v>10359</v>
      </c>
      <c r="K2698" s="268">
        <v>0</v>
      </c>
      <c r="L2698" s="270" t="s">
        <v>10359</v>
      </c>
      <c r="M2698" s="270">
        <v>0</v>
      </c>
      <c r="N2698" s="270" t="s">
        <v>10359</v>
      </c>
      <c r="O2698" s="270">
        <v>0</v>
      </c>
      <c r="P2698" s="270" t="s">
        <v>10359</v>
      </c>
      <c r="Q2698" s="270">
        <v>0</v>
      </c>
      <c r="R2698" s="74"/>
      <c r="S2698" s="75" t="str">
        <f t="shared" si="186"/>
        <v>0000</v>
      </c>
      <c r="T2698" s="75" t="str">
        <f t="shared" si="187"/>
        <v>00000000000000000000000000000000</v>
      </c>
      <c r="V2698" s="197"/>
      <c r="W2698" s="75">
        <f t="shared" si="188"/>
        <v>0</v>
      </c>
      <c r="AE2698" s="479"/>
    </row>
    <row r="2699" spans="1:31" s="75" customFormat="1" ht="13.5" x14ac:dyDescent="0.2">
      <c r="A2699" s="211">
        <v>2696</v>
      </c>
      <c r="B2699" s="212" t="s">
        <v>6600</v>
      </c>
      <c r="C2699" s="213" t="s">
        <v>6600</v>
      </c>
      <c r="D2699" s="213" t="s">
        <v>6600</v>
      </c>
      <c r="E2699" s="213" t="s">
        <v>6600</v>
      </c>
      <c r="F2699" s="213" t="s">
        <v>6600</v>
      </c>
      <c r="G2699" s="214" t="s">
        <v>6600</v>
      </c>
      <c r="H2699" s="208" t="str">
        <f>IF(Input!F$4="GMH_OECC",J2699,IF(Input!F$4="GMH_XOEC",L2699,IF(Input!F$4="GMH_Korea",N2699,IF(Input!F$4="GMH_EU",P2699,IF(Input!F$4="Skysuper",#REF!,IF(Input!F$4="SkyII",#REF!,IF(Input!F$4="XO-8000",#REF!, "FALSE")))))))</f>
        <v>00</v>
      </c>
      <c r="I2699" s="209">
        <f>IF(Input!F$4="GMH_OECC",K2699,IF(Input!F$4="GMH_XOEC",M2699,IF(Input!F$4="GMH_Korea",O2699,IF(Input!F$4="GMH_EU",Q2699,IF(Input!F$4="Skysuper",#REF!,IF(Input!F$4="SkyII",#REF!,IF(Input!F$4="XO-8000",#REF!, "FALSE")))))))</f>
        <v>0</v>
      </c>
      <c r="J2699" s="210" t="s">
        <v>10359</v>
      </c>
      <c r="K2699" s="268">
        <v>0</v>
      </c>
      <c r="L2699" s="270" t="s">
        <v>10359</v>
      </c>
      <c r="M2699" s="270">
        <v>0</v>
      </c>
      <c r="N2699" s="270" t="s">
        <v>10359</v>
      </c>
      <c r="O2699" s="270">
        <v>0</v>
      </c>
      <c r="P2699" s="270" t="s">
        <v>10359</v>
      </c>
      <c r="Q2699" s="270">
        <v>0</v>
      </c>
      <c r="R2699" s="74"/>
      <c r="S2699" s="75" t="str">
        <f t="shared" si="186"/>
        <v>0000</v>
      </c>
      <c r="T2699" s="75" t="str">
        <f t="shared" si="187"/>
        <v>00000000000000000000000000000000</v>
      </c>
      <c r="V2699" s="197"/>
      <c r="W2699" s="75">
        <f t="shared" si="188"/>
        <v>0</v>
      </c>
      <c r="AE2699" s="479"/>
    </row>
    <row r="2700" spans="1:31" s="75" customFormat="1" ht="13.5" x14ac:dyDescent="0.2">
      <c r="A2700" s="211">
        <v>2697</v>
      </c>
      <c r="B2700" s="212" t="s">
        <v>6600</v>
      </c>
      <c r="C2700" s="213" t="s">
        <v>6600</v>
      </c>
      <c r="D2700" s="213" t="s">
        <v>6600</v>
      </c>
      <c r="E2700" s="213" t="s">
        <v>6600</v>
      </c>
      <c r="F2700" s="213" t="s">
        <v>6600</v>
      </c>
      <c r="G2700" s="214" t="s">
        <v>6600</v>
      </c>
      <c r="H2700" s="208" t="str">
        <f>IF(Input!F$4="GMH_OECC",J2700,IF(Input!F$4="GMH_XOEC",L2700,IF(Input!F$4="GMH_Korea",N2700,IF(Input!F$4="GMH_EU",P2700,IF(Input!F$4="Skysuper",#REF!,IF(Input!F$4="SkyII",#REF!,IF(Input!F$4="XO-8000",#REF!, "FALSE")))))))</f>
        <v>00</v>
      </c>
      <c r="I2700" s="209">
        <f>IF(Input!F$4="GMH_OECC",K2700,IF(Input!F$4="GMH_XOEC",M2700,IF(Input!F$4="GMH_Korea",O2700,IF(Input!F$4="GMH_EU",Q2700,IF(Input!F$4="Skysuper",#REF!,IF(Input!F$4="SkyII",#REF!,IF(Input!F$4="XO-8000",#REF!, "FALSE")))))))</f>
        <v>0</v>
      </c>
      <c r="J2700" s="210" t="s">
        <v>10359</v>
      </c>
      <c r="K2700" s="268">
        <v>0</v>
      </c>
      <c r="L2700" s="270" t="s">
        <v>10359</v>
      </c>
      <c r="M2700" s="270">
        <v>0</v>
      </c>
      <c r="N2700" s="270" t="s">
        <v>10359</v>
      </c>
      <c r="O2700" s="270">
        <v>0</v>
      </c>
      <c r="P2700" s="270" t="s">
        <v>10359</v>
      </c>
      <c r="Q2700" s="270">
        <v>0</v>
      </c>
      <c r="R2700" s="74"/>
      <c r="S2700" s="75" t="str">
        <f t="shared" si="186"/>
        <v>0000</v>
      </c>
      <c r="T2700" s="75" t="str">
        <f t="shared" si="187"/>
        <v>00000000000000000000000000000000</v>
      </c>
      <c r="V2700" s="197"/>
      <c r="W2700" s="75">
        <f t="shared" si="188"/>
        <v>0</v>
      </c>
      <c r="AE2700" s="479"/>
    </row>
    <row r="2701" spans="1:31" s="75" customFormat="1" ht="13.5" x14ac:dyDescent="0.2">
      <c r="A2701" s="211">
        <v>2698</v>
      </c>
      <c r="B2701" s="212" t="s">
        <v>6600</v>
      </c>
      <c r="C2701" s="213" t="s">
        <v>6600</v>
      </c>
      <c r="D2701" s="213" t="s">
        <v>6600</v>
      </c>
      <c r="E2701" s="213" t="s">
        <v>6600</v>
      </c>
      <c r="F2701" s="213" t="s">
        <v>6600</v>
      </c>
      <c r="G2701" s="214" t="s">
        <v>6600</v>
      </c>
      <c r="H2701" s="208" t="str">
        <f>IF(Input!F$4="GMH_OECC",J2701,IF(Input!F$4="GMH_XOEC",L2701,IF(Input!F$4="GMH_Korea",N2701,IF(Input!F$4="GMH_EU",P2701,IF(Input!F$4="Skysuper",#REF!,IF(Input!F$4="SkyII",#REF!,IF(Input!F$4="XO-8000",#REF!, "FALSE")))))))</f>
        <v>00</v>
      </c>
      <c r="I2701" s="209">
        <f>IF(Input!F$4="GMH_OECC",K2701,IF(Input!F$4="GMH_XOEC",M2701,IF(Input!F$4="GMH_Korea",O2701,IF(Input!F$4="GMH_EU",Q2701,IF(Input!F$4="Skysuper",#REF!,IF(Input!F$4="SkyII",#REF!,IF(Input!F$4="XO-8000",#REF!, "FALSE")))))))</f>
        <v>0</v>
      </c>
      <c r="J2701" s="210" t="s">
        <v>10359</v>
      </c>
      <c r="K2701" s="268">
        <v>0</v>
      </c>
      <c r="L2701" s="270" t="s">
        <v>10359</v>
      </c>
      <c r="M2701" s="270">
        <v>0</v>
      </c>
      <c r="N2701" s="270" t="s">
        <v>10359</v>
      </c>
      <c r="O2701" s="270">
        <v>0</v>
      </c>
      <c r="P2701" s="270" t="s">
        <v>10359</v>
      </c>
      <c r="Q2701" s="270">
        <v>0</v>
      </c>
      <c r="R2701" s="74"/>
      <c r="S2701" s="75" t="str">
        <f t="shared" si="186"/>
        <v>0000</v>
      </c>
      <c r="T2701" s="75" t="str">
        <f t="shared" si="187"/>
        <v>00000000000000000000000000000000</v>
      </c>
      <c r="V2701" s="197"/>
      <c r="W2701" s="75">
        <f t="shared" si="188"/>
        <v>0</v>
      </c>
      <c r="AE2701" s="479"/>
    </row>
    <row r="2702" spans="1:31" s="75" customFormat="1" ht="13.5" x14ac:dyDescent="0.2">
      <c r="A2702" s="211">
        <v>2699</v>
      </c>
      <c r="B2702" s="212" t="s">
        <v>6600</v>
      </c>
      <c r="C2702" s="213" t="s">
        <v>6600</v>
      </c>
      <c r="D2702" s="213" t="s">
        <v>6600</v>
      </c>
      <c r="E2702" s="213" t="s">
        <v>6600</v>
      </c>
      <c r="F2702" s="213" t="s">
        <v>6600</v>
      </c>
      <c r="G2702" s="214" t="s">
        <v>6600</v>
      </c>
      <c r="H2702" s="208" t="str">
        <f>IF(Input!F$4="GMH_OECC",J2702,IF(Input!F$4="GMH_XOEC",L2702,IF(Input!F$4="GMH_Korea",N2702,IF(Input!F$4="GMH_EU",P2702,IF(Input!F$4="Skysuper",#REF!,IF(Input!F$4="SkyII",#REF!,IF(Input!F$4="XO-8000",#REF!, "FALSE")))))))</f>
        <v>00</v>
      </c>
      <c r="I2702" s="209">
        <f>IF(Input!F$4="GMH_OECC",K2702,IF(Input!F$4="GMH_XOEC",M2702,IF(Input!F$4="GMH_Korea",O2702,IF(Input!F$4="GMH_EU",Q2702,IF(Input!F$4="Skysuper",#REF!,IF(Input!F$4="SkyII",#REF!,IF(Input!F$4="XO-8000",#REF!, "FALSE")))))))</f>
        <v>0</v>
      </c>
      <c r="J2702" s="210" t="s">
        <v>10359</v>
      </c>
      <c r="K2702" s="268">
        <v>0</v>
      </c>
      <c r="L2702" s="270" t="s">
        <v>10359</v>
      </c>
      <c r="M2702" s="270">
        <v>0</v>
      </c>
      <c r="N2702" s="270" t="s">
        <v>10359</v>
      </c>
      <c r="O2702" s="270">
        <v>0</v>
      </c>
      <c r="P2702" s="270" t="s">
        <v>10359</v>
      </c>
      <c r="Q2702" s="270">
        <v>0</v>
      </c>
      <c r="R2702" s="74"/>
      <c r="S2702" s="75" t="str">
        <f t="shared" si="186"/>
        <v>0000</v>
      </c>
      <c r="T2702" s="75" t="str">
        <f t="shared" si="187"/>
        <v>00000000000000000000000000000000</v>
      </c>
      <c r="V2702" s="197"/>
      <c r="W2702" s="75">
        <f t="shared" si="188"/>
        <v>0</v>
      </c>
      <c r="AE2702" s="479"/>
    </row>
    <row r="2703" spans="1:31" s="75" customFormat="1" ht="13.5" x14ac:dyDescent="0.2">
      <c r="A2703" s="211">
        <v>2700</v>
      </c>
      <c r="B2703" s="212" t="s">
        <v>6600</v>
      </c>
      <c r="C2703" s="213" t="s">
        <v>6600</v>
      </c>
      <c r="D2703" s="213" t="s">
        <v>6600</v>
      </c>
      <c r="E2703" s="213" t="s">
        <v>6600</v>
      </c>
      <c r="F2703" s="213" t="s">
        <v>6600</v>
      </c>
      <c r="G2703" s="214" t="s">
        <v>6600</v>
      </c>
      <c r="H2703" s="208" t="str">
        <f>IF(Input!F$4="GMH_OECC",J2703,IF(Input!F$4="GMH_XOEC",L2703,IF(Input!F$4="GMH_Korea",N2703,IF(Input!F$4="GMH_EU",P2703,IF(Input!F$4="Skysuper",#REF!,IF(Input!F$4="SkyII",#REF!,IF(Input!F$4="XO-8000",#REF!, "FALSE")))))))</f>
        <v>00</v>
      </c>
      <c r="I2703" s="209">
        <f>IF(Input!F$4="GMH_OECC",K2703,IF(Input!F$4="GMH_XOEC",M2703,IF(Input!F$4="GMH_Korea",O2703,IF(Input!F$4="GMH_EU",Q2703,IF(Input!F$4="Skysuper",#REF!,IF(Input!F$4="SkyII",#REF!,IF(Input!F$4="XO-8000",#REF!, "FALSE")))))))</f>
        <v>0</v>
      </c>
      <c r="J2703" s="210" t="s">
        <v>10359</v>
      </c>
      <c r="K2703" s="268">
        <v>0</v>
      </c>
      <c r="L2703" s="270" t="s">
        <v>10359</v>
      </c>
      <c r="M2703" s="270">
        <v>0</v>
      </c>
      <c r="N2703" s="270" t="s">
        <v>10359</v>
      </c>
      <c r="O2703" s="270">
        <v>0</v>
      </c>
      <c r="P2703" s="270" t="s">
        <v>10359</v>
      </c>
      <c r="Q2703" s="270">
        <v>0</v>
      </c>
      <c r="R2703" s="74"/>
      <c r="S2703" s="75" t="str">
        <f t="shared" si="186"/>
        <v>0000</v>
      </c>
      <c r="T2703" s="75" t="str">
        <f t="shared" si="187"/>
        <v>00000000000000000000000000000000</v>
      </c>
      <c r="V2703" s="197"/>
      <c r="W2703" s="75">
        <f t="shared" si="188"/>
        <v>0</v>
      </c>
      <c r="AE2703" s="479"/>
    </row>
    <row r="2704" spans="1:31" s="75" customFormat="1" ht="13.5" x14ac:dyDescent="0.2">
      <c r="A2704" s="211">
        <v>2701</v>
      </c>
      <c r="B2704" s="212" t="s">
        <v>6600</v>
      </c>
      <c r="C2704" s="213" t="s">
        <v>6600</v>
      </c>
      <c r="D2704" s="213" t="s">
        <v>6600</v>
      </c>
      <c r="E2704" s="213" t="s">
        <v>6600</v>
      </c>
      <c r="F2704" s="213" t="s">
        <v>6600</v>
      </c>
      <c r="G2704" s="214" t="s">
        <v>6600</v>
      </c>
      <c r="H2704" s="208" t="str">
        <f>IF(Input!F$4="GMH_OECC",J2704,IF(Input!F$4="GMH_XOEC",L2704,IF(Input!F$4="GMH_Korea",N2704,IF(Input!F$4="GMH_EU",P2704,IF(Input!F$4="Skysuper",#REF!,IF(Input!F$4="SkyII",#REF!,IF(Input!F$4="XO-8000",#REF!, "FALSE")))))))</f>
        <v>00</v>
      </c>
      <c r="I2704" s="209">
        <f>IF(Input!F$4="GMH_OECC",K2704,IF(Input!F$4="GMH_XOEC",M2704,IF(Input!F$4="GMH_Korea",O2704,IF(Input!F$4="GMH_EU",Q2704,IF(Input!F$4="Skysuper",#REF!,IF(Input!F$4="SkyII",#REF!,IF(Input!F$4="XO-8000",#REF!, "FALSE")))))))</f>
        <v>0</v>
      </c>
      <c r="J2704" s="210" t="s">
        <v>10359</v>
      </c>
      <c r="K2704" s="268">
        <v>0</v>
      </c>
      <c r="L2704" s="270" t="s">
        <v>10359</v>
      </c>
      <c r="M2704" s="270">
        <v>0</v>
      </c>
      <c r="N2704" s="270" t="s">
        <v>10359</v>
      </c>
      <c r="O2704" s="270">
        <v>0</v>
      </c>
      <c r="P2704" s="270" t="s">
        <v>10359</v>
      </c>
      <c r="Q2704" s="270">
        <v>0</v>
      </c>
      <c r="R2704" s="74"/>
      <c r="S2704" s="75" t="str">
        <f t="shared" si="186"/>
        <v>0000</v>
      </c>
      <c r="T2704" s="75" t="str">
        <f t="shared" si="187"/>
        <v>00000000000000000000000000000000</v>
      </c>
      <c r="V2704" s="197"/>
      <c r="W2704" s="75">
        <f t="shared" si="188"/>
        <v>0</v>
      </c>
      <c r="AE2704" s="479"/>
    </row>
    <row r="2705" spans="1:31" s="75" customFormat="1" ht="13.5" x14ac:dyDescent="0.2">
      <c r="A2705" s="211">
        <v>2702</v>
      </c>
      <c r="B2705" s="212" t="s">
        <v>6600</v>
      </c>
      <c r="C2705" s="213" t="s">
        <v>6600</v>
      </c>
      <c r="D2705" s="213" t="s">
        <v>6600</v>
      </c>
      <c r="E2705" s="213" t="s">
        <v>6600</v>
      </c>
      <c r="F2705" s="213" t="s">
        <v>6600</v>
      </c>
      <c r="G2705" s="214" t="s">
        <v>6600</v>
      </c>
      <c r="H2705" s="208" t="str">
        <f>IF(Input!F$4="GMH_OECC",J2705,IF(Input!F$4="GMH_XOEC",L2705,IF(Input!F$4="GMH_Korea",N2705,IF(Input!F$4="GMH_EU",P2705,IF(Input!F$4="Skysuper",#REF!,IF(Input!F$4="SkyII",#REF!,IF(Input!F$4="XO-8000",#REF!, "FALSE")))))))</f>
        <v>00</v>
      </c>
      <c r="I2705" s="209">
        <f>IF(Input!F$4="GMH_OECC",K2705,IF(Input!F$4="GMH_XOEC",M2705,IF(Input!F$4="GMH_Korea",O2705,IF(Input!F$4="GMH_EU",Q2705,IF(Input!F$4="Skysuper",#REF!,IF(Input!F$4="SkyII",#REF!,IF(Input!F$4="XO-8000",#REF!, "FALSE")))))))</f>
        <v>0</v>
      </c>
      <c r="J2705" s="210" t="s">
        <v>10359</v>
      </c>
      <c r="K2705" s="268">
        <v>0</v>
      </c>
      <c r="L2705" s="270" t="s">
        <v>10359</v>
      </c>
      <c r="M2705" s="270">
        <v>0</v>
      </c>
      <c r="N2705" s="270" t="s">
        <v>10359</v>
      </c>
      <c r="O2705" s="270">
        <v>0</v>
      </c>
      <c r="P2705" s="270" t="s">
        <v>10359</v>
      </c>
      <c r="Q2705" s="270">
        <v>0</v>
      </c>
      <c r="R2705" s="74"/>
      <c r="S2705" s="75" t="str">
        <f t="shared" si="186"/>
        <v>0000</v>
      </c>
      <c r="T2705" s="75" t="str">
        <f t="shared" si="187"/>
        <v>00000000000000000000000000000000</v>
      </c>
      <c r="V2705" s="197"/>
      <c r="W2705" s="75">
        <f t="shared" si="188"/>
        <v>0</v>
      </c>
      <c r="AE2705" s="479"/>
    </row>
    <row r="2706" spans="1:31" s="75" customFormat="1" ht="13.5" x14ac:dyDescent="0.2">
      <c r="A2706" s="211">
        <v>2703</v>
      </c>
      <c r="B2706" s="212" t="s">
        <v>6600</v>
      </c>
      <c r="C2706" s="213" t="s">
        <v>6600</v>
      </c>
      <c r="D2706" s="213" t="s">
        <v>6600</v>
      </c>
      <c r="E2706" s="213" t="s">
        <v>6600</v>
      </c>
      <c r="F2706" s="213" t="s">
        <v>6600</v>
      </c>
      <c r="G2706" s="214" t="s">
        <v>6600</v>
      </c>
      <c r="H2706" s="208" t="str">
        <f>IF(Input!F$4="GMH_OECC",J2706,IF(Input!F$4="GMH_XOEC",L2706,IF(Input!F$4="GMH_Korea",N2706,IF(Input!F$4="GMH_EU",P2706,IF(Input!F$4="Skysuper",#REF!,IF(Input!F$4="SkyII",#REF!,IF(Input!F$4="XO-8000",#REF!, "FALSE")))))))</f>
        <v>00</v>
      </c>
      <c r="I2706" s="209">
        <f>IF(Input!F$4="GMH_OECC",K2706,IF(Input!F$4="GMH_XOEC",M2706,IF(Input!F$4="GMH_Korea",O2706,IF(Input!F$4="GMH_EU",Q2706,IF(Input!F$4="Skysuper",#REF!,IF(Input!F$4="SkyII",#REF!,IF(Input!F$4="XO-8000",#REF!, "FALSE")))))))</f>
        <v>0</v>
      </c>
      <c r="J2706" s="210" t="s">
        <v>10359</v>
      </c>
      <c r="K2706" s="268">
        <v>0</v>
      </c>
      <c r="L2706" s="270" t="s">
        <v>10359</v>
      </c>
      <c r="M2706" s="270">
        <v>0</v>
      </c>
      <c r="N2706" s="270" t="s">
        <v>10359</v>
      </c>
      <c r="O2706" s="270">
        <v>0</v>
      </c>
      <c r="P2706" s="270" t="s">
        <v>10359</v>
      </c>
      <c r="Q2706" s="270">
        <v>0</v>
      </c>
      <c r="R2706" s="74"/>
      <c r="S2706" s="75" t="str">
        <f t="shared" si="186"/>
        <v>0000</v>
      </c>
      <c r="T2706" s="75" t="str">
        <f t="shared" si="187"/>
        <v>00000000000000000000000000000000</v>
      </c>
      <c r="V2706" s="197"/>
      <c r="W2706" s="75">
        <f t="shared" si="188"/>
        <v>0</v>
      </c>
      <c r="AE2706" s="479"/>
    </row>
    <row r="2707" spans="1:31" s="75" customFormat="1" ht="13.5" x14ac:dyDescent="0.2">
      <c r="A2707" s="211">
        <v>2704</v>
      </c>
      <c r="B2707" s="212" t="s">
        <v>6600</v>
      </c>
      <c r="C2707" s="213" t="s">
        <v>6600</v>
      </c>
      <c r="D2707" s="213" t="s">
        <v>6600</v>
      </c>
      <c r="E2707" s="213" t="s">
        <v>6600</v>
      </c>
      <c r="F2707" s="213" t="s">
        <v>6600</v>
      </c>
      <c r="G2707" s="214" t="s">
        <v>6600</v>
      </c>
      <c r="H2707" s="208" t="str">
        <f>IF(Input!F$4="GMH_OECC",J2707,IF(Input!F$4="GMH_XOEC",L2707,IF(Input!F$4="GMH_Korea",N2707,IF(Input!F$4="GMH_EU",P2707,IF(Input!F$4="Skysuper",#REF!,IF(Input!F$4="SkyII",#REF!,IF(Input!F$4="XO-8000",#REF!, "FALSE")))))))</f>
        <v>00</v>
      </c>
      <c r="I2707" s="209">
        <f>IF(Input!F$4="GMH_OECC",K2707,IF(Input!F$4="GMH_XOEC",M2707,IF(Input!F$4="GMH_Korea",O2707,IF(Input!F$4="GMH_EU",Q2707,IF(Input!F$4="Skysuper",#REF!,IF(Input!F$4="SkyII",#REF!,IF(Input!F$4="XO-8000",#REF!, "FALSE")))))))</f>
        <v>0</v>
      </c>
      <c r="J2707" s="210" t="s">
        <v>10359</v>
      </c>
      <c r="K2707" s="268">
        <v>0</v>
      </c>
      <c r="L2707" s="270" t="s">
        <v>10359</v>
      </c>
      <c r="M2707" s="270">
        <v>0</v>
      </c>
      <c r="N2707" s="270" t="s">
        <v>10359</v>
      </c>
      <c r="O2707" s="270">
        <v>0</v>
      </c>
      <c r="P2707" s="270" t="s">
        <v>10359</v>
      </c>
      <c r="Q2707" s="270">
        <v>0</v>
      </c>
      <c r="R2707" s="74"/>
      <c r="S2707" s="75" t="str">
        <f t="shared" si="186"/>
        <v>0000</v>
      </c>
      <c r="T2707" s="75" t="str">
        <f t="shared" si="187"/>
        <v>00000000000000000000000000000000</v>
      </c>
      <c r="V2707" s="197"/>
      <c r="W2707" s="75">
        <f t="shared" si="188"/>
        <v>0</v>
      </c>
      <c r="AE2707" s="479"/>
    </row>
    <row r="2708" spans="1:31" s="75" customFormat="1" ht="13.5" x14ac:dyDescent="0.2">
      <c r="A2708" s="211">
        <v>2705</v>
      </c>
      <c r="B2708" s="212" t="s">
        <v>6600</v>
      </c>
      <c r="C2708" s="213" t="s">
        <v>6600</v>
      </c>
      <c r="D2708" s="213" t="s">
        <v>6600</v>
      </c>
      <c r="E2708" s="213" t="s">
        <v>6600</v>
      </c>
      <c r="F2708" s="213" t="s">
        <v>6600</v>
      </c>
      <c r="G2708" s="214" t="s">
        <v>6600</v>
      </c>
      <c r="H2708" s="208" t="str">
        <f>IF(Input!F$4="GMH_OECC",J2708,IF(Input!F$4="GMH_XOEC",L2708,IF(Input!F$4="GMH_Korea",N2708,IF(Input!F$4="GMH_EU",P2708,IF(Input!F$4="Skysuper",#REF!,IF(Input!F$4="SkyII",#REF!,IF(Input!F$4="XO-8000",#REF!, "FALSE")))))))</f>
        <v>00</v>
      </c>
      <c r="I2708" s="209">
        <f>IF(Input!F$4="GMH_OECC",K2708,IF(Input!F$4="GMH_XOEC",M2708,IF(Input!F$4="GMH_Korea",O2708,IF(Input!F$4="GMH_EU",Q2708,IF(Input!F$4="Skysuper",#REF!,IF(Input!F$4="SkyII",#REF!,IF(Input!F$4="XO-8000",#REF!, "FALSE")))))))</f>
        <v>0</v>
      </c>
      <c r="J2708" s="210" t="s">
        <v>10359</v>
      </c>
      <c r="K2708" s="268">
        <v>0</v>
      </c>
      <c r="L2708" s="270" t="s">
        <v>10359</v>
      </c>
      <c r="M2708" s="270">
        <v>0</v>
      </c>
      <c r="N2708" s="270" t="s">
        <v>10359</v>
      </c>
      <c r="O2708" s="270">
        <v>0</v>
      </c>
      <c r="P2708" s="270" t="s">
        <v>10359</v>
      </c>
      <c r="Q2708" s="270">
        <v>0</v>
      </c>
      <c r="R2708" s="74"/>
      <c r="S2708" s="75" t="str">
        <f t="shared" si="186"/>
        <v>0000</v>
      </c>
      <c r="T2708" s="75" t="str">
        <f t="shared" si="187"/>
        <v>00000000000000000000000000000000</v>
      </c>
      <c r="V2708" s="197"/>
      <c r="W2708" s="75">
        <f t="shared" si="188"/>
        <v>0</v>
      </c>
      <c r="AE2708" s="479"/>
    </row>
    <row r="2709" spans="1:31" s="75" customFormat="1" ht="13.5" x14ac:dyDescent="0.2">
      <c r="A2709" s="211">
        <v>2706</v>
      </c>
      <c r="B2709" s="212" t="s">
        <v>6600</v>
      </c>
      <c r="C2709" s="213" t="s">
        <v>6600</v>
      </c>
      <c r="D2709" s="213" t="s">
        <v>6600</v>
      </c>
      <c r="E2709" s="213" t="s">
        <v>6600</v>
      </c>
      <c r="F2709" s="213" t="s">
        <v>6600</v>
      </c>
      <c r="G2709" s="214" t="s">
        <v>6600</v>
      </c>
      <c r="H2709" s="208" t="str">
        <f>IF(Input!F$4="GMH_OECC",J2709,IF(Input!F$4="GMH_XOEC",L2709,IF(Input!F$4="GMH_Korea",N2709,IF(Input!F$4="GMH_EU",P2709,IF(Input!F$4="Skysuper",#REF!,IF(Input!F$4="SkyII",#REF!,IF(Input!F$4="XO-8000",#REF!, "FALSE")))))))</f>
        <v>00</v>
      </c>
      <c r="I2709" s="209">
        <f>IF(Input!F$4="GMH_OECC",K2709,IF(Input!F$4="GMH_XOEC",M2709,IF(Input!F$4="GMH_Korea",O2709,IF(Input!F$4="GMH_EU",Q2709,IF(Input!F$4="Skysuper",#REF!,IF(Input!F$4="SkyII",#REF!,IF(Input!F$4="XO-8000",#REF!, "FALSE")))))))</f>
        <v>0</v>
      </c>
      <c r="J2709" s="210" t="s">
        <v>10359</v>
      </c>
      <c r="K2709" s="268">
        <v>0</v>
      </c>
      <c r="L2709" s="270" t="s">
        <v>10359</v>
      </c>
      <c r="M2709" s="270">
        <v>0</v>
      </c>
      <c r="N2709" s="270" t="s">
        <v>10359</v>
      </c>
      <c r="O2709" s="270">
        <v>0</v>
      </c>
      <c r="P2709" s="270" t="s">
        <v>10359</v>
      </c>
      <c r="Q2709" s="270">
        <v>0</v>
      </c>
      <c r="R2709" s="74"/>
      <c r="S2709" s="75" t="str">
        <f t="shared" si="186"/>
        <v>0000</v>
      </c>
      <c r="T2709" s="75" t="str">
        <f t="shared" si="187"/>
        <v>00000000000000000000000000000000</v>
      </c>
      <c r="V2709" s="197"/>
      <c r="W2709" s="75">
        <f t="shared" si="188"/>
        <v>0</v>
      </c>
      <c r="AE2709" s="479"/>
    </row>
    <row r="2710" spans="1:31" s="75" customFormat="1" ht="13.5" x14ac:dyDescent="0.2">
      <c r="A2710" s="211">
        <v>2707</v>
      </c>
      <c r="B2710" s="212" t="s">
        <v>6600</v>
      </c>
      <c r="C2710" s="213" t="s">
        <v>6600</v>
      </c>
      <c r="D2710" s="213" t="s">
        <v>6600</v>
      </c>
      <c r="E2710" s="213" t="s">
        <v>6600</v>
      </c>
      <c r="F2710" s="213" t="s">
        <v>6600</v>
      </c>
      <c r="G2710" s="214" t="s">
        <v>6600</v>
      </c>
      <c r="H2710" s="208" t="str">
        <f>IF(Input!F$4="GMH_OECC",J2710,IF(Input!F$4="GMH_XOEC",L2710,IF(Input!F$4="GMH_Korea",N2710,IF(Input!F$4="GMH_EU",P2710,IF(Input!F$4="Skysuper",#REF!,IF(Input!F$4="SkyII",#REF!,IF(Input!F$4="XO-8000",#REF!, "FALSE")))))))</f>
        <v>00</v>
      </c>
      <c r="I2710" s="209">
        <f>IF(Input!F$4="GMH_OECC",K2710,IF(Input!F$4="GMH_XOEC",M2710,IF(Input!F$4="GMH_Korea",O2710,IF(Input!F$4="GMH_EU",Q2710,IF(Input!F$4="Skysuper",#REF!,IF(Input!F$4="SkyII",#REF!,IF(Input!F$4="XO-8000",#REF!, "FALSE")))))))</f>
        <v>0</v>
      </c>
      <c r="J2710" s="210" t="s">
        <v>10359</v>
      </c>
      <c r="K2710" s="268">
        <v>0</v>
      </c>
      <c r="L2710" s="270" t="s">
        <v>10359</v>
      </c>
      <c r="M2710" s="270">
        <v>0</v>
      </c>
      <c r="N2710" s="270" t="s">
        <v>10359</v>
      </c>
      <c r="O2710" s="270">
        <v>0</v>
      </c>
      <c r="P2710" s="270" t="s">
        <v>10359</v>
      </c>
      <c r="Q2710" s="270">
        <v>0</v>
      </c>
      <c r="R2710" s="74"/>
      <c r="S2710" s="75" t="str">
        <f t="shared" si="186"/>
        <v>0000</v>
      </c>
      <c r="T2710" s="75" t="str">
        <f t="shared" si="187"/>
        <v>00000000000000000000000000000000</v>
      </c>
      <c r="V2710" s="197"/>
      <c r="W2710" s="75">
        <f t="shared" si="188"/>
        <v>0</v>
      </c>
      <c r="AE2710" s="479"/>
    </row>
    <row r="2711" spans="1:31" s="75" customFormat="1" ht="13.5" x14ac:dyDescent="0.2">
      <c r="A2711" s="211">
        <v>2708</v>
      </c>
      <c r="B2711" s="212" t="s">
        <v>6600</v>
      </c>
      <c r="C2711" s="213" t="s">
        <v>6600</v>
      </c>
      <c r="D2711" s="213" t="s">
        <v>6600</v>
      </c>
      <c r="E2711" s="213" t="s">
        <v>6600</v>
      </c>
      <c r="F2711" s="213" t="s">
        <v>6600</v>
      </c>
      <c r="G2711" s="214" t="s">
        <v>6600</v>
      </c>
      <c r="H2711" s="208" t="str">
        <f>IF(Input!F$4="GMH_OECC",J2711,IF(Input!F$4="GMH_XOEC",L2711,IF(Input!F$4="GMH_Korea",N2711,IF(Input!F$4="GMH_EU",P2711,IF(Input!F$4="Skysuper",#REF!,IF(Input!F$4="SkyII",#REF!,IF(Input!F$4="XO-8000",#REF!, "FALSE")))))))</f>
        <v>00</v>
      </c>
      <c r="I2711" s="209">
        <f>IF(Input!F$4="GMH_OECC",K2711,IF(Input!F$4="GMH_XOEC",M2711,IF(Input!F$4="GMH_Korea",O2711,IF(Input!F$4="GMH_EU",Q2711,IF(Input!F$4="Skysuper",#REF!,IF(Input!F$4="SkyII",#REF!,IF(Input!F$4="XO-8000",#REF!, "FALSE")))))))</f>
        <v>0</v>
      </c>
      <c r="J2711" s="210" t="s">
        <v>10359</v>
      </c>
      <c r="K2711" s="268">
        <v>0</v>
      </c>
      <c r="L2711" s="270" t="s">
        <v>10359</v>
      </c>
      <c r="M2711" s="270">
        <v>0</v>
      </c>
      <c r="N2711" s="270" t="s">
        <v>10359</v>
      </c>
      <c r="O2711" s="270">
        <v>0</v>
      </c>
      <c r="P2711" s="270" t="s">
        <v>10359</v>
      </c>
      <c r="Q2711" s="270">
        <v>0</v>
      </c>
      <c r="R2711" s="74"/>
      <c r="S2711" s="75" t="str">
        <f t="shared" si="186"/>
        <v>0000</v>
      </c>
      <c r="T2711" s="75" t="str">
        <f t="shared" si="187"/>
        <v>00000000000000000000000000000000</v>
      </c>
      <c r="V2711" s="197"/>
      <c r="W2711" s="75">
        <f t="shared" si="188"/>
        <v>0</v>
      </c>
      <c r="AE2711" s="479"/>
    </row>
    <row r="2712" spans="1:31" s="75" customFormat="1" ht="13.5" x14ac:dyDescent="0.2">
      <c r="A2712" s="211">
        <v>2709</v>
      </c>
      <c r="B2712" s="212" t="s">
        <v>6600</v>
      </c>
      <c r="C2712" s="213" t="s">
        <v>6600</v>
      </c>
      <c r="D2712" s="213" t="s">
        <v>6600</v>
      </c>
      <c r="E2712" s="213" t="s">
        <v>6600</v>
      </c>
      <c r="F2712" s="213" t="s">
        <v>6600</v>
      </c>
      <c r="G2712" s="214" t="s">
        <v>6600</v>
      </c>
      <c r="H2712" s="208" t="str">
        <f>IF(Input!F$4="GMH_OECC",J2712,IF(Input!F$4="GMH_XOEC",L2712,IF(Input!F$4="GMH_Korea",N2712,IF(Input!F$4="GMH_EU",P2712,IF(Input!F$4="Skysuper",#REF!,IF(Input!F$4="SkyII",#REF!,IF(Input!F$4="XO-8000",#REF!, "FALSE")))))))</f>
        <v>00</v>
      </c>
      <c r="I2712" s="209">
        <f>IF(Input!F$4="GMH_OECC",K2712,IF(Input!F$4="GMH_XOEC",M2712,IF(Input!F$4="GMH_Korea",O2712,IF(Input!F$4="GMH_EU",Q2712,IF(Input!F$4="Skysuper",#REF!,IF(Input!F$4="SkyII",#REF!,IF(Input!F$4="XO-8000",#REF!, "FALSE")))))))</f>
        <v>0</v>
      </c>
      <c r="J2712" s="210" t="s">
        <v>10359</v>
      </c>
      <c r="K2712" s="268">
        <v>0</v>
      </c>
      <c r="L2712" s="270" t="s">
        <v>10359</v>
      </c>
      <c r="M2712" s="270">
        <v>0</v>
      </c>
      <c r="N2712" s="270" t="s">
        <v>10359</v>
      </c>
      <c r="O2712" s="270">
        <v>0</v>
      </c>
      <c r="P2712" s="270" t="s">
        <v>10359</v>
      </c>
      <c r="Q2712" s="270">
        <v>0</v>
      </c>
      <c r="R2712" s="74"/>
      <c r="S2712" s="75" t="str">
        <f t="shared" si="186"/>
        <v>0000</v>
      </c>
      <c r="T2712" s="75" t="str">
        <f t="shared" si="187"/>
        <v>00000000000000000000000000000000</v>
      </c>
      <c r="V2712" s="197"/>
      <c r="W2712" s="75">
        <f t="shared" si="188"/>
        <v>0</v>
      </c>
      <c r="AE2712" s="479"/>
    </row>
    <row r="2713" spans="1:31" s="75" customFormat="1" ht="13.5" x14ac:dyDescent="0.2">
      <c r="A2713" s="211">
        <v>2710</v>
      </c>
      <c r="B2713" s="212" t="s">
        <v>6600</v>
      </c>
      <c r="C2713" s="213" t="s">
        <v>6600</v>
      </c>
      <c r="D2713" s="213" t="s">
        <v>6600</v>
      </c>
      <c r="E2713" s="213" t="s">
        <v>6600</v>
      </c>
      <c r="F2713" s="213" t="s">
        <v>6600</v>
      </c>
      <c r="G2713" s="214" t="s">
        <v>6600</v>
      </c>
      <c r="H2713" s="208" t="str">
        <f>IF(Input!F$4="GMH_OECC",J2713,IF(Input!F$4="GMH_XOEC",L2713,IF(Input!F$4="GMH_Korea",N2713,IF(Input!F$4="GMH_EU",P2713,IF(Input!F$4="Skysuper",#REF!,IF(Input!F$4="SkyII",#REF!,IF(Input!F$4="XO-8000",#REF!, "FALSE")))))))</f>
        <v>00</v>
      </c>
      <c r="I2713" s="209">
        <f>IF(Input!F$4="GMH_OECC",K2713,IF(Input!F$4="GMH_XOEC",M2713,IF(Input!F$4="GMH_Korea",O2713,IF(Input!F$4="GMH_EU",Q2713,IF(Input!F$4="Skysuper",#REF!,IF(Input!F$4="SkyII",#REF!,IF(Input!F$4="XO-8000",#REF!, "FALSE")))))))</f>
        <v>0</v>
      </c>
      <c r="J2713" s="210" t="s">
        <v>10359</v>
      </c>
      <c r="K2713" s="268">
        <v>0</v>
      </c>
      <c r="L2713" s="270" t="s">
        <v>10359</v>
      </c>
      <c r="M2713" s="270">
        <v>0</v>
      </c>
      <c r="N2713" s="270" t="s">
        <v>10359</v>
      </c>
      <c r="O2713" s="270">
        <v>0</v>
      </c>
      <c r="P2713" s="270" t="s">
        <v>10359</v>
      </c>
      <c r="Q2713" s="270">
        <v>0</v>
      </c>
      <c r="R2713" s="74"/>
      <c r="S2713" s="75" t="str">
        <f t="shared" si="186"/>
        <v>0000</v>
      </c>
      <c r="T2713" s="75" t="str">
        <f t="shared" si="187"/>
        <v>00000000000000000000000000000000</v>
      </c>
      <c r="V2713" s="197"/>
      <c r="W2713" s="75">
        <f t="shared" si="188"/>
        <v>0</v>
      </c>
      <c r="AE2713" s="479"/>
    </row>
    <row r="2714" spans="1:31" s="75" customFormat="1" ht="13.5" x14ac:dyDescent="0.2">
      <c r="A2714" s="211">
        <v>2711</v>
      </c>
      <c r="B2714" s="212" t="s">
        <v>6600</v>
      </c>
      <c r="C2714" s="213" t="s">
        <v>6600</v>
      </c>
      <c r="D2714" s="213" t="s">
        <v>6600</v>
      </c>
      <c r="E2714" s="213" t="s">
        <v>6600</v>
      </c>
      <c r="F2714" s="213" t="s">
        <v>6600</v>
      </c>
      <c r="G2714" s="214" t="s">
        <v>6600</v>
      </c>
      <c r="H2714" s="208" t="str">
        <f>IF(Input!F$4="GMH_OECC",J2714,IF(Input!F$4="GMH_XOEC",L2714,IF(Input!F$4="GMH_Korea",N2714,IF(Input!F$4="GMH_EU",P2714,IF(Input!F$4="Skysuper",#REF!,IF(Input!F$4="SkyII",#REF!,IF(Input!F$4="XO-8000",#REF!, "FALSE")))))))</f>
        <v>00</v>
      </c>
      <c r="I2714" s="209">
        <f>IF(Input!F$4="GMH_OECC",K2714,IF(Input!F$4="GMH_XOEC",M2714,IF(Input!F$4="GMH_Korea",O2714,IF(Input!F$4="GMH_EU",Q2714,IF(Input!F$4="Skysuper",#REF!,IF(Input!F$4="SkyII",#REF!,IF(Input!F$4="XO-8000",#REF!, "FALSE")))))))</f>
        <v>0</v>
      </c>
      <c r="J2714" s="210" t="s">
        <v>10359</v>
      </c>
      <c r="K2714" s="268">
        <v>0</v>
      </c>
      <c r="L2714" s="270" t="s">
        <v>10359</v>
      </c>
      <c r="M2714" s="270">
        <v>0</v>
      </c>
      <c r="N2714" s="270" t="s">
        <v>10359</v>
      </c>
      <c r="O2714" s="270">
        <v>0</v>
      </c>
      <c r="P2714" s="270" t="s">
        <v>10359</v>
      </c>
      <c r="Q2714" s="270">
        <v>0</v>
      </c>
      <c r="R2714" s="74"/>
      <c r="S2714" s="75" t="str">
        <f t="shared" si="186"/>
        <v>0000</v>
      </c>
      <c r="T2714" s="75" t="str">
        <f t="shared" si="187"/>
        <v>00000000000000000000000000000000</v>
      </c>
      <c r="V2714" s="197"/>
      <c r="W2714" s="75">
        <f t="shared" si="188"/>
        <v>0</v>
      </c>
      <c r="AE2714" s="479"/>
    </row>
    <row r="2715" spans="1:31" s="75" customFormat="1" ht="13.5" x14ac:dyDescent="0.2">
      <c r="A2715" s="211">
        <v>2712</v>
      </c>
      <c r="B2715" s="212" t="s">
        <v>6600</v>
      </c>
      <c r="C2715" s="213" t="s">
        <v>6600</v>
      </c>
      <c r="D2715" s="213" t="s">
        <v>6600</v>
      </c>
      <c r="E2715" s="213" t="s">
        <v>6600</v>
      </c>
      <c r="F2715" s="213" t="s">
        <v>6600</v>
      </c>
      <c r="G2715" s="214" t="s">
        <v>6600</v>
      </c>
      <c r="H2715" s="208" t="str">
        <f>IF(Input!F$4="GMH_OECC",J2715,IF(Input!F$4="GMH_XOEC",L2715,IF(Input!F$4="GMH_Korea",N2715,IF(Input!F$4="GMH_EU",P2715,IF(Input!F$4="Skysuper",#REF!,IF(Input!F$4="SkyII",#REF!,IF(Input!F$4="XO-8000",#REF!, "FALSE")))))))</f>
        <v>00</v>
      </c>
      <c r="I2715" s="209">
        <f>IF(Input!F$4="GMH_OECC",K2715,IF(Input!F$4="GMH_XOEC",M2715,IF(Input!F$4="GMH_Korea",O2715,IF(Input!F$4="GMH_EU",Q2715,IF(Input!F$4="Skysuper",#REF!,IF(Input!F$4="SkyII",#REF!,IF(Input!F$4="XO-8000",#REF!, "FALSE")))))))</f>
        <v>0</v>
      </c>
      <c r="J2715" s="210" t="s">
        <v>10359</v>
      </c>
      <c r="K2715" s="268">
        <v>0</v>
      </c>
      <c r="L2715" s="270" t="s">
        <v>10359</v>
      </c>
      <c r="M2715" s="270">
        <v>0</v>
      </c>
      <c r="N2715" s="270" t="s">
        <v>10359</v>
      </c>
      <c r="O2715" s="270">
        <v>0</v>
      </c>
      <c r="P2715" s="270" t="s">
        <v>10359</v>
      </c>
      <c r="Q2715" s="270">
        <v>0</v>
      </c>
      <c r="R2715" s="74"/>
      <c r="S2715" s="75" t="str">
        <f t="shared" si="186"/>
        <v>0000</v>
      </c>
      <c r="T2715" s="75" t="str">
        <f t="shared" si="187"/>
        <v>00000000000000000000000000000000</v>
      </c>
      <c r="V2715" s="197"/>
      <c r="W2715" s="75">
        <f t="shared" si="188"/>
        <v>0</v>
      </c>
      <c r="AE2715" s="479"/>
    </row>
    <row r="2716" spans="1:31" s="75" customFormat="1" ht="13.5" x14ac:dyDescent="0.2">
      <c r="A2716" s="211">
        <v>2713</v>
      </c>
      <c r="B2716" s="212" t="s">
        <v>6600</v>
      </c>
      <c r="C2716" s="213" t="s">
        <v>6600</v>
      </c>
      <c r="D2716" s="213" t="s">
        <v>6600</v>
      </c>
      <c r="E2716" s="213" t="s">
        <v>6600</v>
      </c>
      <c r="F2716" s="213" t="s">
        <v>6600</v>
      </c>
      <c r="G2716" s="214" t="s">
        <v>6600</v>
      </c>
      <c r="H2716" s="208" t="str">
        <f>IF(Input!F$4="GMH_OECC",J2716,IF(Input!F$4="GMH_XOEC",L2716,IF(Input!F$4="GMH_Korea",N2716,IF(Input!F$4="GMH_EU",P2716,IF(Input!F$4="Skysuper",#REF!,IF(Input!F$4="SkyII",#REF!,IF(Input!F$4="XO-8000",#REF!, "FALSE")))))))</f>
        <v>00</v>
      </c>
      <c r="I2716" s="209">
        <f>IF(Input!F$4="GMH_OECC",K2716,IF(Input!F$4="GMH_XOEC",M2716,IF(Input!F$4="GMH_Korea",O2716,IF(Input!F$4="GMH_EU",Q2716,IF(Input!F$4="Skysuper",#REF!,IF(Input!F$4="SkyII",#REF!,IF(Input!F$4="XO-8000",#REF!, "FALSE")))))))</f>
        <v>0</v>
      </c>
      <c r="J2716" s="210" t="s">
        <v>10359</v>
      </c>
      <c r="K2716" s="268">
        <v>0</v>
      </c>
      <c r="L2716" s="270" t="s">
        <v>10359</v>
      </c>
      <c r="M2716" s="270">
        <v>0</v>
      </c>
      <c r="N2716" s="270" t="s">
        <v>10359</v>
      </c>
      <c r="O2716" s="270">
        <v>0</v>
      </c>
      <c r="P2716" s="270" t="s">
        <v>10359</v>
      </c>
      <c r="Q2716" s="270">
        <v>0</v>
      </c>
      <c r="R2716" s="74"/>
      <c r="S2716" s="75" t="str">
        <f t="shared" si="186"/>
        <v>0000</v>
      </c>
      <c r="T2716" s="75" t="str">
        <f t="shared" si="187"/>
        <v>00000000000000000000000000000000</v>
      </c>
      <c r="V2716" s="197"/>
      <c r="W2716" s="75">
        <f t="shared" si="188"/>
        <v>0</v>
      </c>
      <c r="AE2716" s="479"/>
    </row>
    <row r="2717" spans="1:31" s="75" customFormat="1" ht="13.5" x14ac:dyDescent="0.2">
      <c r="A2717" s="211">
        <v>2714</v>
      </c>
      <c r="B2717" s="212" t="s">
        <v>6600</v>
      </c>
      <c r="C2717" s="213" t="s">
        <v>6600</v>
      </c>
      <c r="D2717" s="213" t="s">
        <v>6600</v>
      </c>
      <c r="E2717" s="213" t="s">
        <v>6600</v>
      </c>
      <c r="F2717" s="213" t="s">
        <v>6600</v>
      </c>
      <c r="G2717" s="214" t="s">
        <v>6600</v>
      </c>
      <c r="H2717" s="208" t="str">
        <f>IF(Input!F$4="GMH_OECC",J2717,IF(Input!F$4="GMH_XOEC",L2717,IF(Input!F$4="GMH_Korea",N2717,IF(Input!F$4="GMH_EU",P2717,IF(Input!F$4="Skysuper",#REF!,IF(Input!F$4="SkyII",#REF!,IF(Input!F$4="XO-8000",#REF!, "FALSE")))))))</f>
        <v>00</v>
      </c>
      <c r="I2717" s="209">
        <f>IF(Input!F$4="GMH_OECC",K2717,IF(Input!F$4="GMH_XOEC",M2717,IF(Input!F$4="GMH_Korea",O2717,IF(Input!F$4="GMH_EU",Q2717,IF(Input!F$4="Skysuper",#REF!,IF(Input!F$4="SkyII",#REF!,IF(Input!F$4="XO-8000",#REF!, "FALSE")))))))</f>
        <v>0</v>
      </c>
      <c r="J2717" s="210" t="s">
        <v>10359</v>
      </c>
      <c r="K2717" s="268">
        <v>0</v>
      </c>
      <c r="L2717" s="270" t="s">
        <v>10359</v>
      </c>
      <c r="M2717" s="270">
        <v>0</v>
      </c>
      <c r="N2717" s="270" t="s">
        <v>10359</v>
      </c>
      <c r="O2717" s="270">
        <v>0</v>
      </c>
      <c r="P2717" s="270" t="s">
        <v>10359</v>
      </c>
      <c r="Q2717" s="270">
        <v>0</v>
      </c>
      <c r="R2717" s="74"/>
      <c r="S2717" s="75" t="str">
        <f t="shared" si="186"/>
        <v>0000</v>
      </c>
      <c r="T2717" s="75" t="str">
        <f t="shared" si="187"/>
        <v>00000000000000000000000000000000</v>
      </c>
      <c r="V2717" s="197"/>
      <c r="W2717" s="75">
        <f t="shared" si="188"/>
        <v>0</v>
      </c>
      <c r="AE2717" s="479"/>
    </row>
    <row r="2718" spans="1:31" s="75" customFormat="1" ht="13.5" x14ac:dyDescent="0.2">
      <c r="A2718" s="211">
        <v>2715</v>
      </c>
      <c r="B2718" s="212" t="s">
        <v>6600</v>
      </c>
      <c r="C2718" s="213" t="s">
        <v>6600</v>
      </c>
      <c r="D2718" s="213" t="s">
        <v>6600</v>
      </c>
      <c r="E2718" s="213" t="s">
        <v>6600</v>
      </c>
      <c r="F2718" s="213" t="s">
        <v>6600</v>
      </c>
      <c r="G2718" s="214" t="s">
        <v>6600</v>
      </c>
      <c r="H2718" s="208" t="str">
        <f>IF(Input!F$4="GMH_OECC",J2718,IF(Input!F$4="GMH_XOEC",L2718,IF(Input!F$4="GMH_Korea",N2718,IF(Input!F$4="GMH_EU",P2718,IF(Input!F$4="Skysuper",#REF!,IF(Input!F$4="SkyII",#REF!,IF(Input!F$4="XO-8000",#REF!, "FALSE")))))))</f>
        <v>00</v>
      </c>
      <c r="I2718" s="209">
        <f>IF(Input!F$4="GMH_OECC",K2718,IF(Input!F$4="GMH_XOEC",M2718,IF(Input!F$4="GMH_Korea",O2718,IF(Input!F$4="GMH_EU",Q2718,IF(Input!F$4="Skysuper",#REF!,IF(Input!F$4="SkyII",#REF!,IF(Input!F$4="XO-8000",#REF!, "FALSE")))))))</f>
        <v>0</v>
      </c>
      <c r="J2718" s="210" t="s">
        <v>10359</v>
      </c>
      <c r="K2718" s="268">
        <v>0</v>
      </c>
      <c r="L2718" s="270" t="s">
        <v>10359</v>
      </c>
      <c r="M2718" s="270">
        <v>0</v>
      </c>
      <c r="N2718" s="270" t="s">
        <v>10359</v>
      </c>
      <c r="O2718" s="270">
        <v>0</v>
      </c>
      <c r="P2718" s="270" t="s">
        <v>10359</v>
      </c>
      <c r="Q2718" s="270">
        <v>0</v>
      </c>
      <c r="R2718" s="74"/>
      <c r="S2718" s="75" t="str">
        <f t="shared" si="186"/>
        <v>0000</v>
      </c>
      <c r="T2718" s="75" t="str">
        <f t="shared" si="187"/>
        <v>00000000000000000000000000000000</v>
      </c>
      <c r="V2718" s="197"/>
      <c r="W2718" s="75">
        <f t="shared" si="188"/>
        <v>0</v>
      </c>
      <c r="AE2718" s="479"/>
    </row>
    <row r="2719" spans="1:31" s="75" customFormat="1" ht="13.5" x14ac:dyDescent="0.2">
      <c r="A2719" s="211">
        <v>2716</v>
      </c>
      <c r="B2719" s="212" t="s">
        <v>6600</v>
      </c>
      <c r="C2719" s="213" t="s">
        <v>6600</v>
      </c>
      <c r="D2719" s="213" t="s">
        <v>6600</v>
      </c>
      <c r="E2719" s="213" t="s">
        <v>6600</v>
      </c>
      <c r="F2719" s="213" t="s">
        <v>6600</v>
      </c>
      <c r="G2719" s="214" t="s">
        <v>6600</v>
      </c>
      <c r="H2719" s="208" t="str">
        <f>IF(Input!F$4="GMH_OECC",J2719,IF(Input!F$4="GMH_XOEC",L2719,IF(Input!F$4="GMH_Korea",N2719,IF(Input!F$4="GMH_EU",P2719,IF(Input!F$4="Skysuper",#REF!,IF(Input!F$4="SkyII",#REF!,IF(Input!F$4="XO-8000",#REF!, "FALSE")))))))</f>
        <v>00</v>
      </c>
      <c r="I2719" s="209">
        <f>IF(Input!F$4="GMH_OECC",K2719,IF(Input!F$4="GMH_XOEC",M2719,IF(Input!F$4="GMH_Korea",O2719,IF(Input!F$4="GMH_EU",Q2719,IF(Input!F$4="Skysuper",#REF!,IF(Input!F$4="SkyII",#REF!,IF(Input!F$4="XO-8000",#REF!, "FALSE")))))))</f>
        <v>0</v>
      </c>
      <c r="J2719" s="210" t="s">
        <v>10359</v>
      </c>
      <c r="K2719" s="268">
        <v>0</v>
      </c>
      <c r="L2719" s="270" t="s">
        <v>10359</v>
      </c>
      <c r="M2719" s="270">
        <v>0</v>
      </c>
      <c r="N2719" s="270" t="s">
        <v>10359</v>
      </c>
      <c r="O2719" s="270">
        <v>0</v>
      </c>
      <c r="P2719" s="270" t="s">
        <v>10359</v>
      </c>
      <c r="Q2719" s="270">
        <v>0</v>
      </c>
      <c r="R2719" s="74"/>
      <c r="S2719" s="75" t="str">
        <f t="shared" si="186"/>
        <v>0000</v>
      </c>
      <c r="T2719" s="75" t="str">
        <f t="shared" si="187"/>
        <v>00000000000000000000000000000000</v>
      </c>
      <c r="V2719" s="197"/>
      <c r="W2719" s="75">
        <f t="shared" si="188"/>
        <v>0</v>
      </c>
      <c r="AE2719" s="479"/>
    </row>
    <row r="2720" spans="1:31" s="75" customFormat="1" ht="13.5" x14ac:dyDescent="0.2">
      <c r="A2720" s="211">
        <v>2717</v>
      </c>
      <c r="B2720" s="212" t="s">
        <v>6600</v>
      </c>
      <c r="C2720" s="213" t="s">
        <v>6600</v>
      </c>
      <c r="D2720" s="213" t="s">
        <v>6600</v>
      </c>
      <c r="E2720" s="213" t="s">
        <v>6600</v>
      </c>
      <c r="F2720" s="213" t="s">
        <v>6600</v>
      </c>
      <c r="G2720" s="214" t="s">
        <v>6600</v>
      </c>
      <c r="H2720" s="208" t="str">
        <f>IF(Input!F$4="GMH_OECC",J2720,IF(Input!F$4="GMH_XOEC",L2720,IF(Input!F$4="GMH_Korea",N2720,IF(Input!F$4="GMH_EU",P2720,IF(Input!F$4="Skysuper",#REF!,IF(Input!F$4="SkyII",#REF!,IF(Input!F$4="XO-8000",#REF!, "FALSE")))))))</f>
        <v>00</v>
      </c>
      <c r="I2720" s="209">
        <f>IF(Input!F$4="GMH_OECC",K2720,IF(Input!F$4="GMH_XOEC",M2720,IF(Input!F$4="GMH_Korea",O2720,IF(Input!F$4="GMH_EU",Q2720,IF(Input!F$4="Skysuper",#REF!,IF(Input!F$4="SkyII",#REF!,IF(Input!F$4="XO-8000",#REF!, "FALSE")))))))</f>
        <v>0</v>
      </c>
      <c r="J2720" s="210" t="s">
        <v>10359</v>
      </c>
      <c r="K2720" s="268">
        <v>0</v>
      </c>
      <c r="L2720" s="270" t="s">
        <v>10359</v>
      </c>
      <c r="M2720" s="270">
        <v>0</v>
      </c>
      <c r="N2720" s="270" t="s">
        <v>10359</v>
      </c>
      <c r="O2720" s="270">
        <v>0</v>
      </c>
      <c r="P2720" s="270" t="s">
        <v>10359</v>
      </c>
      <c r="Q2720" s="270">
        <v>0</v>
      </c>
      <c r="R2720" s="74"/>
      <c r="S2720" s="75" t="str">
        <f t="shared" si="186"/>
        <v>0000</v>
      </c>
      <c r="T2720" s="75" t="str">
        <f t="shared" si="187"/>
        <v>00000000000000000000000000000000</v>
      </c>
      <c r="V2720" s="197"/>
      <c r="W2720" s="75">
        <f t="shared" si="188"/>
        <v>0</v>
      </c>
      <c r="AE2720" s="479"/>
    </row>
    <row r="2721" spans="1:31" s="75" customFormat="1" ht="13.5" x14ac:dyDescent="0.2">
      <c r="A2721" s="211">
        <v>2718</v>
      </c>
      <c r="B2721" s="212" t="s">
        <v>6600</v>
      </c>
      <c r="C2721" s="213" t="s">
        <v>6600</v>
      </c>
      <c r="D2721" s="213" t="s">
        <v>6600</v>
      </c>
      <c r="E2721" s="213" t="s">
        <v>6600</v>
      </c>
      <c r="F2721" s="213" t="s">
        <v>6600</v>
      </c>
      <c r="G2721" s="214" t="s">
        <v>6600</v>
      </c>
      <c r="H2721" s="208" t="str">
        <f>IF(Input!F$4="GMH_OECC",J2721,IF(Input!F$4="GMH_XOEC",L2721,IF(Input!F$4="GMH_Korea",N2721,IF(Input!F$4="GMH_EU",P2721,IF(Input!F$4="Skysuper",#REF!,IF(Input!F$4="SkyII",#REF!,IF(Input!F$4="XO-8000",#REF!, "FALSE")))))))</f>
        <v>00</v>
      </c>
      <c r="I2721" s="209">
        <f>IF(Input!F$4="GMH_OECC",K2721,IF(Input!F$4="GMH_XOEC",M2721,IF(Input!F$4="GMH_Korea",O2721,IF(Input!F$4="GMH_EU",Q2721,IF(Input!F$4="Skysuper",#REF!,IF(Input!F$4="SkyII",#REF!,IF(Input!F$4="XO-8000",#REF!, "FALSE")))))))</f>
        <v>0</v>
      </c>
      <c r="J2721" s="210" t="s">
        <v>10359</v>
      </c>
      <c r="K2721" s="268">
        <v>0</v>
      </c>
      <c r="L2721" s="270" t="s">
        <v>10359</v>
      </c>
      <c r="M2721" s="270">
        <v>0</v>
      </c>
      <c r="N2721" s="270" t="s">
        <v>10359</v>
      </c>
      <c r="O2721" s="270">
        <v>0</v>
      </c>
      <c r="P2721" s="270" t="s">
        <v>10359</v>
      </c>
      <c r="Q2721" s="270">
        <v>0</v>
      </c>
      <c r="R2721" s="74"/>
      <c r="S2721" s="75" t="str">
        <f t="shared" si="186"/>
        <v>0000</v>
      </c>
      <c r="T2721" s="75" t="str">
        <f t="shared" si="187"/>
        <v>00000000000000000000000000000000</v>
      </c>
      <c r="V2721" s="197"/>
      <c r="W2721" s="75">
        <f t="shared" si="188"/>
        <v>0</v>
      </c>
      <c r="AE2721" s="479"/>
    </row>
    <row r="2722" spans="1:31" s="75" customFormat="1" ht="13.5" x14ac:dyDescent="0.2">
      <c r="A2722" s="211">
        <v>2719</v>
      </c>
      <c r="B2722" s="212" t="s">
        <v>6600</v>
      </c>
      <c r="C2722" s="213" t="s">
        <v>6600</v>
      </c>
      <c r="D2722" s="213" t="s">
        <v>6600</v>
      </c>
      <c r="E2722" s="213" t="s">
        <v>6600</v>
      </c>
      <c r="F2722" s="213" t="s">
        <v>6600</v>
      </c>
      <c r="G2722" s="214" t="s">
        <v>6600</v>
      </c>
      <c r="H2722" s="208" t="str">
        <f>IF(Input!F$4="GMH_OECC",J2722,IF(Input!F$4="GMH_XOEC",L2722,IF(Input!F$4="GMH_Korea",N2722,IF(Input!F$4="GMH_EU",P2722,IF(Input!F$4="Skysuper",#REF!,IF(Input!F$4="SkyII",#REF!,IF(Input!F$4="XO-8000",#REF!, "FALSE")))))))</f>
        <v>00</v>
      </c>
      <c r="I2722" s="209">
        <f>IF(Input!F$4="GMH_OECC",K2722,IF(Input!F$4="GMH_XOEC",M2722,IF(Input!F$4="GMH_Korea",O2722,IF(Input!F$4="GMH_EU",Q2722,IF(Input!F$4="Skysuper",#REF!,IF(Input!F$4="SkyII",#REF!,IF(Input!F$4="XO-8000",#REF!, "FALSE")))))))</f>
        <v>0</v>
      </c>
      <c r="J2722" s="210" t="s">
        <v>10359</v>
      </c>
      <c r="K2722" s="268">
        <v>0</v>
      </c>
      <c r="L2722" s="270" t="s">
        <v>10359</v>
      </c>
      <c r="M2722" s="270">
        <v>0</v>
      </c>
      <c r="N2722" s="270" t="s">
        <v>10359</v>
      </c>
      <c r="O2722" s="270">
        <v>0</v>
      </c>
      <c r="P2722" s="270" t="s">
        <v>10359</v>
      </c>
      <c r="Q2722" s="270">
        <v>0</v>
      </c>
      <c r="R2722" s="74"/>
      <c r="S2722" s="75" t="str">
        <f t="shared" si="186"/>
        <v>0000</v>
      </c>
      <c r="T2722" s="75" t="str">
        <f t="shared" si="187"/>
        <v>00000000000000000000000000000000</v>
      </c>
      <c r="V2722" s="197"/>
      <c r="W2722" s="75">
        <f t="shared" si="188"/>
        <v>0</v>
      </c>
      <c r="AE2722" s="479"/>
    </row>
    <row r="2723" spans="1:31" s="75" customFormat="1" ht="13.5" x14ac:dyDescent="0.2">
      <c r="A2723" s="211">
        <v>2720</v>
      </c>
      <c r="B2723" s="212" t="s">
        <v>6600</v>
      </c>
      <c r="C2723" s="213" t="s">
        <v>6600</v>
      </c>
      <c r="D2723" s="213" t="s">
        <v>6600</v>
      </c>
      <c r="E2723" s="213" t="s">
        <v>6600</v>
      </c>
      <c r="F2723" s="213" t="s">
        <v>6600</v>
      </c>
      <c r="G2723" s="214" t="s">
        <v>6600</v>
      </c>
      <c r="H2723" s="208" t="str">
        <f>IF(Input!F$4="GMH_OECC",J2723,IF(Input!F$4="GMH_XOEC",L2723,IF(Input!F$4="GMH_Korea",N2723,IF(Input!F$4="GMH_EU",P2723,IF(Input!F$4="Skysuper",#REF!,IF(Input!F$4="SkyII",#REF!,IF(Input!F$4="XO-8000",#REF!, "FALSE")))))))</f>
        <v>00</v>
      </c>
      <c r="I2723" s="209">
        <f>IF(Input!F$4="GMH_OECC",K2723,IF(Input!F$4="GMH_XOEC",M2723,IF(Input!F$4="GMH_Korea",O2723,IF(Input!F$4="GMH_EU",Q2723,IF(Input!F$4="Skysuper",#REF!,IF(Input!F$4="SkyII",#REF!,IF(Input!F$4="XO-8000",#REF!, "FALSE")))))))</f>
        <v>0</v>
      </c>
      <c r="J2723" s="210" t="s">
        <v>10359</v>
      </c>
      <c r="K2723" s="268">
        <v>0</v>
      </c>
      <c r="L2723" s="270" t="s">
        <v>10359</v>
      </c>
      <c r="M2723" s="270">
        <v>0</v>
      </c>
      <c r="N2723" s="270" t="s">
        <v>10359</v>
      </c>
      <c r="O2723" s="270">
        <v>0</v>
      </c>
      <c r="P2723" s="270" t="s">
        <v>10359</v>
      </c>
      <c r="Q2723" s="270">
        <v>0</v>
      </c>
      <c r="R2723" s="74"/>
      <c r="S2723" s="75" t="str">
        <f t="shared" si="186"/>
        <v>0000</v>
      </c>
      <c r="T2723" s="75" t="str">
        <f t="shared" si="187"/>
        <v>00000000000000000000000000000000</v>
      </c>
      <c r="V2723" s="197"/>
      <c r="W2723" s="75">
        <f t="shared" si="188"/>
        <v>0</v>
      </c>
      <c r="AE2723" s="479"/>
    </row>
    <row r="2724" spans="1:31" s="75" customFormat="1" ht="13.5" x14ac:dyDescent="0.2">
      <c r="A2724" s="211">
        <v>2721</v>
      </c>
      <c r="B2724" s="212" t="s">
        <v>6600</v>
      </c>
      <c r="C2724" s="213" t="s">
        <v>6600</v>
      </c>
      <c r="D2724" s="213" t="s">
        <v>6600</v>
      </c>
      <c r="E2724" s="213" t="s">
        <v>6600</v>
      </c>
      <c r="F2724" s="213" t="s">
        <v>6600</v>
      </c>
      <c r="G2724" s="214" t="s">
        <v>6600</v>
      </c>
      <c r="H2724" s="208" t="str">
        <f>IF(Input!F$4="GMH_OECC",J2724,IF(Input!F$4="GMH_XOEC",L2724,IF(Input!F$4="GMH_Korea",N2724,IF(Input!F$4="GMH_EU",P2724,IF(Input!F$4="Skysuper",#REF!,IF(Input!F$4="SkyII",#REF!,IF(Input!F$4="XO-8000",#REF!, "FALSE")))))))</f>
        <v>00</v>
      </c>
      <c r="I2724" s="209">
        <f>IF(Input!F$4="GMH_OECC",K2724,IF(Input!F$4="GMH_XOEC",M2724,IF(Input!F$4="GMH_Korea",O2724,IF(Input!F$4="GMH_EU",Q2724,IF(Input!F$4="Skysuper",#REF!,IF(Input!F$4="SkyII",#REF!,IF(Input!F$4="XO-8000",#REF!, "FALSE")))))))</f>
        <v>0</v>
      </c>
      <c r="J2724" s="210" t="s">
        <v>10359</v>
      </c>
      <c r="K2724" s="268">
        <v>0</v>
      </c>
      <c r="L2724" s="270" t="s">
        <v>10359</v>
      </c>
      <c r="M2724" s="270">
        <v>0</v>
      </c>
      <c r="N2724" s="270" t="s">
        <v>10359</v>
      </c>
      <c r="O2724" s="270">
        <v>0</v>
      </c>
      <c r="P2724" s="270" t="s">
        <v>10359</v>
      </c>
      <c r="Q2724" s="270">
        <v>0</v>
      </c>
      <c r="R2724" s="74"/>
      <c r="S2724" s="75" t="str">
        <f t="shared" si="186"/>
        <v>0000</v>
      </c>
      <c r="T2724" s="75" t="str">
        <f t="shared" si="187"/>
        <v>00000000000000000000000000000000</v>
      </c>
      <c r="V2724" s="197"/>
      <c r="W2724" s="75">
        <f t="shared" si="188"/>
        <v>0</v>
      </c>
      <c r="AE2724" s="479"/>
    </row>
    <row r="2725" spans="1:31" s="75" customFormat="1" ht="13.5" x14ac:dyDescent="0.2">
      <c r="A2725" s="211">
        <v>2722</v>
      </c>
      <c r="B2725" s="212" t="s">
        <v>6600</v>
      </c>
      <c r="C2725" s="213" t="s">
        <v>6600</v>
      </c>
      <c r="D2725" s="213" t="s">
        <v>6600</v>
      </c>
      <c r="E2725" s="213" t="s">
        <v>6600</v>
      </c>
      <c r="F2725" s="213" t="s">
        <v>6600</v>
      </c>
      <c r="G2725" s="214" t="s">
        <v>6600</v>
      </c>
      <c r="H2725" s="208" t="str">
        <f>IF(Input!F$4="GMH_OECC",J2725,IF(Input!F$4="GMH_XOEC",L2725,IF(Input!F$4="GMH_Korea",N2725,IF(Input!F$4="GMH_EU",P2725,IF(Input!F$4="Skysuper",#REF!,IF(Input!F$4="SkyII",#REF!,IF(Input!F$4="XO-8000",#REF!, "FALSE")))))))</f>
        <v>00</v>
      </c>
      <c r="I2725" s="209">
        <f>IF(Input!F$4="GMH_OECC",K2725,IF(Input!F$4="GMH_XOEC",M2725,IF(Input!F$4="GMH_Korea",O2725,IF(Input!F$4="GMH_EU",Q2725,IF(Input!F$4="Skysuper",#REF!,IF(Input!F$4="SkyII",#REF!,IF(Input!F$4="XO-8000",#REF!, "FALSE")))))))</f>
        <v>0</v>
      </c>
      <c r="J2725" s="210" t="s">
        <v>10359</v>
      </c>
      <c r="K2725" s="268">
        <v>0</v>
      </c>
      <c r="L2725" s="270" t="s">
        <v>10359</v>
      </c>
      <c r="M2725" s="270">
        <v>0</v>
      </c>
      <c r="N2725" s="270" t="s">
        <v>10359</v>
      </c>
      <c r="O2725" s="270">
        <v>0</v>
      </c>
      <c r="P2725" s="270" t="s">
        <v>10359</v>
      </c>
      <c r="Q2725" s="270">
        <v>0</v>
      </c>
      <c r="R2725" s="74"/>
      <c r="S2725" s="75" t="str">
        <f t="shared" si="186"/>
        <v>0000</v>
      </c>
      <c r="T2725" s="75" t="str">
        <f t="shared" si="187"/>
        <v>00000000000000000000000000000000</v>
      </c>
      <c r="V2725" s="197"/>
      <c r="W2725" s="75">
        <f t="shared" si="188"/>
        <v>0</v>
      </c>
      <c r="AE2725" s="479"/>
    </row>
    <row r="2726" spans="1:31" s="75" customFormat="1" ht="13.5" x14ac:dyDescent="0.2">
      <c r="A2726" s="211">
        <v>2723</v>
      </c>
      <c r="B2726" s="212" t="s">
        <v>6600</v>
      </c>
      <c r="C2726" s="213" t="s">
        <v>6600</v>
      </c>
      <c r="D2726" s="213" t="s">
        <v>6600</v>
      </c>
      <c r="E2726" s="213" t="s">
        <v>6600</v>
      </c>
      <c r="F2726" s="213" t="s">
        <v>6600</v>
      </c>
      <c r="G2726" s="214" t="s">
        <v>6600</v>
      </c>
      <c r="H2726" s="208" t="str">
        <f>IF(Input!F$4="GMH_OECC",J2726,IF(Input!F$4="GMH_XOEC",L2726,IF(Input!F$4="GMH_Korea",N2726,IF(Input!F$4="GMH_EU",P2726,IF(Input!F$4="Skysuper",#REF!,IF(Input!F$4="SkyII",#REF!,IF(Input!F$4="XO-8000",#REF!, "FALSE")))))))</f>
        <v>00</v>
      </c>
      <c r="I2726" s="209">
        <f>IF(Input!F$4="GMH_OECC",K2726,IF(Input!F$4="GMH_XOEC",M2726,IF(Input!F$4="GMH_Korea",O2726,IF(Input!F$4="GMH_EU",Q2726,IF(Input!F$4="Skysuper",#REF!,IF(Input!F$4="SkyII",#REF!,IF(Input!F$4="XO-8000",#REF!, "FALSE")))))))</f>
        <v>0</v>
      </c>
      <c r="J2726" s="210" t="s">
        <v>10359</v>
      </c>
      <c r="K2726" s="268">
        <v>0</v>
      </c>
      <c r="L2726" s="270" t="s">
        <v>10359</v>
      </c>
      <c r="M2726" s="270">
        <v>0</v>
      </c>
      <c r="N2726" s="270" t="s">
        <v>10359</v>
      </c>
      <c r="O2726" s="270">
        <v>0</v>
      </c>
      <c r="P2726" s="270" t="s">
        <v>10359</v>
      </c>
      <c r="Q2726" s="270">
        <v>0</v>
      </c>
      <c r="R2726" s="74"/>
      <c r="S2726" s="75" t="str">
        <f t="shared" si="186"/>
        <v>0000</v>
      </c>
      <c r="T2726" s="75" t="str">
        <f t="shared" si="187"/>
        <v>00000000000000000000000000000000</v>
      </c>
      <c r="V2726" s="197"/>
      <c r="W2726" s="75">
        <f t="shared" si="188"/>
        <v>0</v>
      </c>
      <c r="AE2726" s="479"/>
    </row>
    <row r="2727" spans="1:31" s="75" customFormat="1" ht="13.5" x14ac:dyDescent="0.2">
      <c r="A2727" s="211">
        <v>2724</v>
      </c>
      <c r="B2727" s="212" t="s">
        <v>6600</v>
      </c>
      <c r="C2727" s="213" t="s">
        <v>6600</v>
      </c>
      <c r="D2727" s="213" t="s">
        <v>6600</v>
      </c>
      <c r="E2727" s="213" t="s">
        <v>6600</v>
      </c>
      <c r="F2727" s="213" t="s">
        <v>6600</v>
      </c>
      <c r="G2727" s="214" t="s">
        <v>6600</v>
      </c>
      <c r="H2727" s="208" t="str">
        <f>IF(Input!F$4="GMH_OECC",J2727,IF(Input!F$4="GMH_XOEC",L2727,IF(Input!F$4="GMH_Korea",N2727,IF(Input!F$4="GMH_EU",P2727,IF(Input!F$4="Skysuper",#REF!,IF(Input!F$4="SkyII",#REF!,IF(Input!F$4="XO-8000",#REF!, "FALSE")))))))</f>
        <v>00</v>
      </c>
      <c r="I2727" s="209">
        <f>IF(Input!F$4="GMH_OECC",K2727,IF(Input!F$4="GMH_XOEC",M2727,IF(Input!F$4="GMH_Korea",O2727,IF(Input!F$4="GMH_EU",Q2727,IF(Input!F$4="Skysuper",#REF!,IF(Input!F$4="SkyII",#REF!,IF(Input!F$4="XO-8000",#REF!, "FALSE")))))))</f>
        <v>0</v>
      </c>
      <c r="J2727" s="210" t="s">
        <v>10359</v>
      </c>
      <c r="K2727" s="268">
        <v>0</v>
      </c>
      <c r="L2727" s="270" t="s">
        <v>10359</v>
      </c>
      <c r="M2727" s="270">
        <v>0</v>
      </c>
      <c r="N2727" s="270" t="s">
        <v>10359</v>
      </c>
      <c r="O2727" s="270">
        <v>0</v>
      </c>
      <c r="P2727" s="270" t="s">
        <v>10359</v>
      </c>
      <c r="Q2727" s="270">
        <v>0</v>
      </c>
      <c r="R2727" s="74"/>
      <c r="S2727" s="75" t="str">
        <f t="shared" si="186"/>
        <v>0000</v>
      </c>
      <c r="T2727" s="75" t="str">
        <f t="shared" si="187"/>
        <v>00000000000000000000000000000000</v>
      </c>
      <c r="V2727" s="197"/>
      <c r="W2727" s="75">
        <f t="shared" si="188"/>
        <v>0</v>
      </c>
      <c r="AE2727" s="479"/>
    </row>
    <row r="2728" spans="1:31" s="75" customFormat="1" ht="13.5" x14ac:dyDescent="0.2">
      <c r="A2728" s="211">
        <v>2725</v>
      </c>
      <c r="B2728" s="212" t="s">
        <v>6600</v>
      </c>
      <c r="C2728" s="213" t="s">
        <v>6600</v>
      </c>
      <c r="D2728" s="213" t="s">
        <v>6600</v>
      </c>
      <c r="E2728" s="213" t="s">
        <v>6600</v>
      </c>
      <c r="F2728" s="213" t="s">
        <v>6600</v>
      </c>
      <c r="G2728" s="214" t="s">
        <v>6600</v>
      </c>
      <c r="H2728" s="208" t="str">
        <f>IF(Input!F$4="GMH_OECC",J2728,IF(Input!F$4="GMH_XOEC",L2728,IF(Input!F$4="GMH_Korea",N2728,IF(Input!F$4="GMH_EU",P2728,IF(Input!F$4="Skysuper",#REF!,IF(Input!F$4="SkyII",#REF!,IF(Input!F$4="XO-8000",#REF!, "FALSE")))))))</f>
        <v>00</v>
      </c>
      <c r="I2728" s="209">
        <f>IF(Input!F$4="GMH_OECC",K2728,IF(Input!F$4="GMH_XOEC",M2728,IF(Input!F$4="GMH_Korea",O2728,IF(Input!F$4="GMH_EU",Q2728,IF(Input!F$4="Skysuper",#REF!,IF(Input!F$4="SkyII",#REF!,IF(Input!F$4="XO-8000",#REF!, "FALSE")))))))</f>
        <v>0</v>
      </c>
      <c r="J2728" s="210" t="s">
        <v>10359</v>
      </c>
      <c r="K2728" s="268">
        <v>0</v>
      </c>
      <c r="L2728" s="270" t="s">
        <v>10359</v>
      </c>
      <c r="M2728" s="270">
        <v>0</v>
      </c>
      <c r="N2728" s="270" t="s">
        <v>10359</v>
      </c>
      <c r="O2728" s="270">
        <v>0</v>
      </c>
      <c r="P2728" s="270" t="s">
        <v>10359</v>
      </c>
      <c r="Q2728" s="270">
        <v>0</v>
      </c>
      <c r="R2728" s="74"/>
      <c r="S2728" s="75" t="str">
        <f t="shared" si="186"/>
        <v>0000</v>
      </c>
      <c r="T2728" s="75" t="str">
        <f t="shared" si="187"/>
        <v>00000000000000000000000000000000</v>
      </c>
      <c r="V2728" s="197"/>
      <c r="W2728" s="75">
        <f t="shared" si="188"/>
        <v>0</v>
      </c>
      <c r="AE2728" s="479"/>
    </row>
    <row r="2729" spans="1:31" s="75" customFormat="1" ht="13.5" x14ac:dyDescent="0.2">
      <c r="A2729" s="211">
        <v>2726</v>
      </c>
      <c r="B2729" s="212" t="s">
        <v>6600</v>
      </c>
      <c r="C2729" s="213" t="s">
        <v>6600</v>
      </c>
      <c r="D2729" s="213" t="s">
        <v>6600</v>
      </c>
      <c r="E2729" s="213" t="s">
        <v>6600</v>
      </c>
      <c r="F2729" s="213" t="s">
        <v>6600</v>
      </c>
      <c r="G2729" s="214" t="s">
        <v>6600</v>
      </c>
      <c r="H2729" s="208" t="str">
        <f>IF(Input!F$4="GMH_OECC",J2729,IF(Input!F$4="GMH_XOEC",L2729,IF(Input!F$4="GMH_Korea",N2729,IF(Input!F$4="GMH_EU",P2729,IF(Input!F$4="Skysuper",#REF!,IF(Input!F$4="SkyII",#REF!,IF(Input!F$4="XO-8000",#REF!, "FALSE")))))))</f>
        <v>00</v>
      </c>
      <c r="I2729" s="209">
        <f>IF(Input!F$4="GMH_OECC",K2729,IF(Input!F$4="GMH_XOEC",M2729,IF(Input!F$4="GMH_Korea",O2729,IF(Input!F$4="GMH_EU",Q2729,IF(Input!F$4="Skysuper",#REF!,IF(Input!F$4="SkyII",#REF!,IF(Input!F$4="XO-8000",#REF!, "FALSE")))))))</f>
        <v>0</v>
      </c>
      <c r="J2729" s="210" t="s">
        <v>10359</v>
      </c>
      <c r="K2729" s="268">
        <v>0</v>
      </c>
      <c r="L2729" s="270" t="s">
        <v>10359</v>
      </c>
      <c r="M2729" s="270">
        <v>0</v>
      </c>
      <c r="N2729" s="270" t="s">
        <v>10359</v>
      </c>
      <c r="O2729" s="270">
        <v>0</v>
      </c>
      <c r="P2729" s="270" t="s">
        <v>10359</v>
      </c>
      <c r="Q2729" s="270">
        <v>0</v>
      </c>
      <c r="R2729" s="74"/>
      <c r="S2729" s="75" t="str">
        <f t="shared" si="186"/>
        <v>0000</v>
      </c>
      <c r="T2729" s="75" t="str">
        <f t="shared" si="187"/>
        <v>00000000000000000000000000000000</v>
      </c>
      <c r="V2729" s="197"/>
      <c r="W2729" s="75">
        <f t="shared" si="188"/>
        <v>0</v>
      </c>
      <c r="AE2729" s="479"/>
    </row>
    <row r="2730" spans="1:31" s="75" customFormat="1" ht="13.5" x14ac:dyDescent="0.2">
      <c r="A2730" s="211">
        <v>2727</v>
      </c>
      <c r="B2730" s="212" t="s">
        <v>6600</v>
      </c>
      <c r="C2730" s="213" t="s">
        <v>6600</v>
      </c>
      <c r="D2730" s="213" t="s">
        <v>6600</v>
      </c>
      <c r="E2730" s="213" t="s">
        <v>6600</v>
      </c>
      <c r="F2730" s="213" t="s">
        <v>6600</v>
      </c>
      <c r="G2730" s="214" t="s">
        <v>6600</v>
      </c>
      <c r="H2730" s="208" t="str">
        <f>IF(Input!F$4="GMH_OECC",J2730,IF(Input!F$4="GMH_XOEC",L2730,IF(Input!F$4="GMH_Korea",N2730,IF(Input!F$4="GMH_EU",P2730,IF(Input!F$4="Skysuper",#REF!,IF(Input!F$4="SkyII",#REF!,IF(Input!F$4="XO-8000",#REF!, "FALSE")))))))</f>
        <v>00</v>
      </c>
      <c r="I2730" s="209">
        <f>IF(Input!F$4="GMH_OECC",K2730,IF(Input!F$4="GMH_XOEC",M2730,IF(Input!F$4="GMH_Korea",O2730,IF(Input!F$4="GMH_EU",Q2730,IF(Input!F$4="Skysuper",#REF!,IF(Input!F$4="SkyII",#REF!,IF(Input!F$4="XO-8000",#REF!, "FALSE")))))))</f>
        <v>0</v>
      </c>
      <c r="J2730" s="210" t="s">
        <v>10359</v>
      </c>
      <c r="K2730" s="268">
        <v>0</v>
      </c>
      <c r="L2730" s="270" t="s">
        <v>10359</v>
      </c>
      <c r="M2730" s="270">
        <v>0</v>
      </c>
      <c r="N2730" s="270" t="s">
        <v>10359</v>
      </c>
      <c r="O2730" s="270">
        <v>0</v>
      </c>
      <c r="P2730" s="270" t="s">
        <v>10359</v>
      </c>
      <c r="Q2730" s="270">
        <v>0</v>
      </c>
      <c r="R2730" s="74"/>
      <c r="S2730" s="75" t="str">
        <f t="shared" si="186"/>
        <v>0000</v>
      </c>
      <c r="T2730" s="75" t="str">
        <f t="shared" si="187"/>
        <v>00000000000000000000000000000000</v>
      </c>
      <c r="V2730" s="197"/>
      <c r="W2730" s="75">
        <f t="shared" si="188"/>
        <v>0</v>
      </c>
      <c r="AE2730" s="479"/>
    </row>
    <row r="2731" spans="1:31" s="75" customFormat="1" ht="13.5" x14ac:dyDescent="0.2">
      <c r="A2731" s="211">
        <v>2728</v>
      </c>
      <c r="B2731" s="212" t="s">
        <v>6600</v>
      </c>
      <c r="C2731" s="213" t="s">
        <v>6600</v>
      </c>
      <c r="D2731" s="213" t="s">
        <v>6600</v>
      </c>
      <c r="E2731" s="213" t="s">
        <v>6600</v>
      </c>
      <c r="F2731" s="213" t="s">
        <v>6600</v>
      </c>
      <c r="G2731" s="214" t="s">
        <v>6600</v>
      </c>
      <c r="H2731" s="208" t="str">
        <f>IF(Input!F$4="GMH_OECC",J2731,IF(Input!F$4="GMH_XOEC",L2731,IF(Input!F$4="GMH_Korea",N2731,IF(Input!F$4="GMH_EU",P2731,IF(Input!F$4="Skysuper",#REF!,IF(Input!F$4="SkyII",#REF!,IF(Input!F$4="XO-8000",#REF!, "FALSE")))))))</f>
        <v>00</v>
      </c>
      <c r="I2731" s="209">
        <f>IF(Input!F$4="GMH_OECC",K2731,IF(Input!F$4="GMH_XOEC",M2731,IF(Input!F$4="GMH_Korea",O2731,IF(Input!F$4="GMH_EU",Q2731,IF(Input!F$4="Skysuper",#REF!,IF(Input!F$4="SkyII",#REF!,IF(Input!F$4="XO-8000",#REF!, "FALSE")))))))</f>
        <v>0</v>
      </c>
      <c r="J2731" s="210" t="s">
        <v>10359</v>
      </c>
      <c r="K2731" s="268">
        <v>0</v>
      </c>
      <c r="L2731" s="270" t="s">
        <v>10359</v>
      </c>
      <c r="M2731" s="270">
        <v>0</v>
      </c>
      <c r="N2731" s="270" t="s">
        <v>10359</v>
      </c>
      <c r="O2731" s="270">
        <v>0</v>
      </c>
      <c r="P2731" s="270" t="s">
        <v>10359</v>
      </c>
      <c r="Q2731" s="270">
        <v>0</v>
      </c>
      <c r="R2731" s="74"/>
      <c r="S2731" s="75" t="str">
        <f t="shared" si="186"/>
        <v>0000</v>
      </c>
      <c r="T2731" s="75" t="str">
        <f t="shared" si="187"/>
        <v>00000000000000000000000000000000</v>
      </c>
      <c r="V2731" s="197"/>
      <c r="W2731" s="75">
        <f t="shared" si="188"/>
        <v>0</v>
      </c>
      <c r="AE2731" s="479"/>
    </row>
    <row r="2732" spans="1:31" s="75" customFormat="1" ht="13.5" x14ac:dyDescent="0.2">
      <c r="A2732" s="211">
        <v>2729</v>
      </c>
      <c r="B2732" s="212" t="s">
        <v>6600</v>
      </c>
      <c r="C2732" s="213" t="s">
        <v>6600</v>
      </c>
      <c r="D2732" s="213" t="s">
        <v>6600</v>
      </c>
      <c r="E2732" s="213" t="s">
        <v>6600</v>
      </c>
      <c r="F2732" s="213" t="s">
        <v>6600</v>
      </c>
      <c r="G2732" s="214" t="s">
        <v>6600</v>
      </c>
      <c r="H2732" s="208" t="str">
        <f>IF(Input!F$4="GMH_OECC",J2732,IF(Input!F$4="GMH_XOEC",L2732,IF(Input!F$4="GMH_Korea",N2732,IF(Input!F$4="GMH_EU",P2732,IF(Input!F$4="Skysuper",#REF!,IF(Input!F$4="SkyII",#REF!,IF(Input!F$4="XO-8000",#REF!, "FALSE")))))))</f>
        <v>00</v>
      </c>
      <c r="I2732" s="209">
        <f>IF(Input!F$4="GMH_OECC",K2732,IF(Input!F$4="GMH_XOEC",M2732,IF(Input!F$4="GMH_Korea",O2732,IF(Input!F$4="GMH_EU",Q2732,IF(Input!F$4="Skysuper",#REF!,IF(Input!F$4="SkyII",#REF!,IF(Input!F$4="XO-8000",#REF!, "FALSE")))))))</f>
        <v>0</v>
      </c>
      <c r="J2732" s="210" t="s">
        <v>10359</v>
      </c>
      <c r="K2732" s="268">
        <v>0</v>
      </c>
      <c r="L2732" s="270" t="s">
        <v>10359</v>
      </c>
      <c r="M2732" s="270">
        <v>0</v>
      </c>
      <c r="N2732" s="270" t="s">
        <v>10359</v>
      </c>
      <c r="O2732" s="270">
        <v>0</v>
      </c>
      <c r="P2732" s="270" t="s">
        <v>10359</v>
      </c>
      <c r="Q2732" s="270">
        <v>0</v>
      </c>
      <c r="R2732" s="74"/>
      <c r="S2732" s="75" t="str">
        <f t="shared" si="186"/>
        <v>0000</v>
      </c>
      <c r="T2732" s="75" t="str">
        <f t="shared" si="187"/>
        <v>00000000000000000000000000000000</v>
      </c>
      <c r="V2732" s="197"/>
      <c r="W2732" s="75">
        <f t="shared" si="188"/>
        <v>0</v>
      </c>
      <c r="AE2732" s="479"/>
    </row>
    <row r="2733" spans="1:31" s="75" customFormat="1" ht="13.5" x14ac:dyDescent="0.2">
      <c r="A2733" s="211">
        <v>2730</v>
      </c>
      <c r="B2733" s="212" t="s">
        <v>6600</v>
      </c>
      <c r="C2733" s="213" t="s">
        <v>6600</v>
      </c>
      <c r="D2733" s="213" t="s">
        <v>6600</v>
      </c>
      <c r="E2733" s="213" t="s">
        <v>6600</v>
      </c>
      <c r="F2733" s="213" t="s">
        <v>6600</v>
      </c>
      <c r="G2733" s="214" t="s">
        <v>6600</v>
      </c>
      <c r="H2733" s="208" t="str">
        <f>IF(Input!F$4="GMH_OECC",J2733,IF(Input!F$4="GMH_XOEC",L2733,IF(Input!F$4="GMH_Korea",N2733,IF(Input!F$4="GMH_EU",P2733,IF(Input!F$4="Skysuper",#REF!,IF(Input!F$4="SkyII",#REF!,IF(Input!F$4="XO-8000",#REF!, "FALSE")))))))</f>
        <v>00</v>
      </c>
      <c r="I2733" s="209">
        <f>IF(Input!F$4="GMH_OECC",K2733,IF(Input!F$4="GMH_XOEC",M2733,IF(Input!F$4="GMH_Korea",O2733,IF(Input!F$4="GMH_EU",Q2733,IF(Input!F$4="Skysuper",#REF!,IF(Input!F$4="SkyII",#REF!,IF(Input!F$4="XO-8000",#REF!, "FALSE")))))))</f>
        <v>0</v>
      </c>
      <c r="J2733" s="210" t="s">
        <v>10359</v>
      </c>
      <c r="K2733" s="268">
        <v>0</v>
      </c>
      <c r="L2733" s="270" t="s">
        <v>10359</v>
      </c>
      <c r="M2733" s="270">
        <v>0</v>
      </c>
      <c r="N2733" s="270" t="s">
        <v>10359</v>
      </c>
      <c r="O2733" s="270">
        <v>0</v>
      </c>
      <c r="P2733" s="270" t="s">
        <v>10359</v>
      </c>
      <c r="Q2733" s="270">
        <v>0</v>
      </c>
      <c r="R2733" s="74"/>
      <c r="S2733" s="75" t="str">
        <f t="shared" si="186"/>
        <v>0000</v>
      </c>
      <c r="T2733" s="75" t="str">
        <f t="shared" si="187"/>
        <v>00000000000000000000000000000000</v>
      </c>
      <c r="V2733" s="197"/>
      <c r="W2733" s="75">
        <f t="shared" si="188"/>
        <v>0</v>
      </c>
      <c r="AE2733" s="479"/>
    </row>
    <row r="2734" spans="1:31" s="75" customFormat="1" ht="13.5" x14ac:dyDescent="0.2">
      <c r="A2734" s="211">
        <v>2731</v>
      </c>
      <c r="B2734" s="212" t="s">
        <v>6600</v>
      </c>
      <c r="C2734" s="213" t="s">
        <v>6600</v>
      </c>
      <c r="D2734" s="213" t="s">
        <v>6600</v>
      </c>
      <c r="E2734" s="213" t="s">
        <v>6600</v>
      </c>
      <c r="F2734" s="213" t="s">
        <v>6600</v>
      </c>
      <c r="G2734" s="214" t="s">
        <v>6600</v>
      </c>
      <c r="H2734" s="208" t="str">
        <f>IF(Input!F$4="GMH_OECC",J2734,IF(Input!F$4="GMH_XOEC",L2734,IF(Input!F$4="GMH_Korea",N2734,IF(Input!F$4="GMH_EU",P2734,IF(Input!F$4="Skysuper",#REF!,IF(Input!F$4="SkyII",#REF!,IF(Input!F$4="XO-8000",#REF!, "FALSE")))))))</f>
        <v>00</v>
      </c>
      <c r="I2734" s="209">
        <f>IF(Input!F$4="GMH_OECC",K2734,IF(Input!F$4="GMH_XOEC",M2734,IF(Input!F$4="GMH_Korea",O2734,IF(Input!F$4="GMH_EU",Q2734,IF(Input!F$4="Skysuper",#REF!,IF(Input!F$4="SkyII",#REF!,IF(Input!F$4="XO-8000",#REF!, "FALSE")))))))</f>
        <v>0</v>
      </c>
      <c r="J2734" s="210" t="s">
        <v>10359</v>
      </c>
      <c r="K2734" s="268">
        <v>0</v>
      </c>
      <c r="L2734" s="270" t="s">
        <v>10359</v>
      </c>
      <c r="M2734" s="270">
        <v>0</v>
      </c>
      <c r="N2734" s="270" t="s">
        <v>10359</v>
      </c>
      <c r="O2734" s="270">
        <v>0</v>
      </c>
      <c r="P2734" s="270" t="s">
        <v>10359</v>
      </c>
      <c r="Q2734" s="270">
        <v>0</v>
      </c>
      <c r="R2734" s="74"/>
      <c r="S2734" s="75" t="str">
        <f t="shared" si="186"/>
        <v>0000</v>
      </c>
      <c r="T2734" s="75" t="str">
        <f t="shared" si="187"/>
        <v>00000000000000000000000000000000</v>
      </c>
      <c r="V2734" s="197"/>
      <c r="W2734" s="75">
        <f t="shared" si="188"/>
        <v>0</v>
      </c>
      <c r="AE2734" s="479"/>
    </row>
    <row r="2735" spans="1:31" s="75" customFormat="1" ht="13.5" x14ac:dyDescent="0.2">
      <c r="A2735" s="211">
        <v>2732</v>
      </c>
      <c r="B2735" s="212" t="s">
        <v>6600</v>
      </c>
      <c r="C2735" s="213" t="s">
        <v>6600</v>
      </c>
      <c r="D2735" s="213" t="s">
        <v>6600</v>
      </c>
      <c r="E2735" s="213" t="s">
        <v>6600</v>
      </c>
      <c r="F2735" s="213" t="s">
        <v>6600</v>
      </c>
      <c r="G2735" s="214" t="s">
        <v>6600</v>
      </c>
      <c r="H2735" s="208" t="str">
        <f>IF(Input!F$4="GMH_OECC",J2735,IF(Input!F$4="GMH_XOEC",L2735,IF(Input!F$4="GMH_Korea",N2735,IF(Input!F$4="GMH_EU",P2735,IF(Input!F$4="Skysuper",#REF!,IF(Input!F$4="SkyII",#REF!,IF(Input!F$4="XO-8000",#REF!, "FALSE")))))))</f>
        <v>00</v>
      </c>
      <c r="I2735" s="209">
        <f>IF(Input!F$4="GMH_OECC",K2735,IF(Input!F$4="GMH_XOEC",M2735,IF(Input!F$4="GMH_Korea",O2735,IF(Input!F$4="GMH_EU",Q2735,IF(Input!F$4="Skysuper",#REF!,IF(Input!F$4="SkyII",#REF!,IF(Input!F$4="XO-8000",#REF!, "FALSE")))))))</f>
        <v>0</v>
      </c>
      <c r="J2735" s="210" t="s">
        <v>10359</v>
      </c>
      <c r="K2735" s="268">
        <v>0</v>
      </c>
      <c r="L2735" s="270" t="s">
        <v>10359</v>
      </c>
      <c r="M2735" s="270">
        <v>0</v>
      </c>
      <c r="N2735" s="270" t="s">
        <v>10359</v>
      </c>
      <c r="O2735" s="270">
        <v>0</v>
      </c>
      <c r="P2735" s="270" t="s">
        <v>10359</v>
      </c>
      <c r="Q2735" s="270">
        <v>0</v>
      </c>
      <c r="R2735" s="74"/>
      <c r="S2735" s="75" t="str">
        <f t="shared" si="186"/>
        <v>0000</v>
      </c>
      <c r="T2735" s="75" t="str">
        <f t="shared" si="187"/>
        <v>00000000000000000000000000000000</v>
      </c>
      <c r="V2735" s="197"/>
      <c r="W2735" s="75">
        <f t="shared" si="188"/>
        <v>0</v>
      </c>
      <c r="AE2735" s="479"/>
    </row>
    <row r="2736" spans="1:31" s="75" customFormat="1" ht="13.5" x14ac:dyDescent="0.2">
      <c r="A2736" s="211">
        <v>2733</v>
      </c>
      <c r="B2736" s="212" t="s">
        <v>6600</v>
      </c>
      <c r="C2736" s="213" t="s">
        <v>6600</v>
      </c>
      <c r="D2736" s="213" t="s">
        <v>6600</v>
      </c>
      <c r="E2736" s="213" t="s">
        <v>6600</v>
      </c>
      <c r="F2736" s="213" t="s">
        <v>6600</v>
      </c>
      <c r="G2736" s="214" t="s">
        <v>6600</v>
      </c>
      <c r="H2736" s="208" t="str">
        <f>IF(Input!F$4="GMH_OECC",J2736,IF(Input!F$4="GMH_XOEC",L2736,IF(Input!F$4="GMH_Korea",N2736,IF(Input!F$4="GMH_EU",P2736,IF(Input!F$4="Skysuper",#REF!,IF(Input!F$4="SkyII",#REF!,IF(Input!F$4="XO-8000",#REF!, "FALSE")))))))</f>
        <v>00</v>
      </c>
      <c r="I2736" s="209">
        <f>IF(Input!F$4="GMH_OECC",K2736,IF(Input!F$4="GMH_XOEC",M2736,IF(Input!F$4="GMH_Korea",O2736,IF(Input!F$4="GMH_EU",Q2736,IF(Input!F$4="Skysuper",#REF!,IF(Input!F$4="SkyII",#REF!,IF(Input!F$4="XO-8000",#REF!, "FALSE")))))))</f>
        <v>0</v>
      </c>
      <c r="J2736" s="210" t="s">
        <v>10359</v>
      </c>
      <c r="K2736" s="268">
        <v>0</v>
      </c>
      <c r="L2736" s="270" t="s">
        <v>10359</v>
      </c>
      <c r="M2736" s="270">
        <v>0</v>
      </c>
      <c r="N2736" s="270" t="s">
        <v>10359</v>
      </c>
      <c r="O2736" s="270">
        <v>0</v>
      </c>
      <c r="P2736" s="270" t="s">
        <v>10359</v>
      </c>
      <c r="Q2736" s="270">
        <v>0</v>
      </c>
      <c r="R2736" s="74"/>
      <c r="S2736" s="75" t="str">
        <f t="shared" si="186"/>
        <v>0000</v>
      </c>
      <c r="T2736" s="75" t="str">
        <f t="shared" si="187"/>
        <v>00000000000000000000000000000000</v>
      </c>
      <c r="V2736" s="197"/>
      <c r="W2736" s="75">
        <f t="shared" si="188"/>
        <v>0</v>
      </c>
      <c r="AE2736" s="479"/>
    </row>
    <row r="2737" spans="1:31" s="75" customFormat="1" ht="13.5" x14ac:dyDescent="0.2">
      <c r="A2737" s="211">
        <v>2734</v>
      </c>
      <c r="B2737" s="212" t="s">
        <v>6600</v>
      </c>
      <c r="C2737" s="213" t="s">
        <v>6600</v>
      </c>
      <c r="D2737" s="213" t="s">
        <v>6600</v>
      </c>
      <c r="E2737" s="213" t="s">
        <v>6600</v>
      </c>
      <c r="F2737" s="213" t="s">
        <v>6600</v>
      </c>
      <c r="G2737" s="214" t="s">
        <v>6600</v>
      </c>
      <c r="H2737" s="208" t="str">
        <f>IF(Input!F$4="GMH_OECC",J2737,IF(Input!F$4="GMH_XOEC",L2737,IF(Input!F$4="GMH_Korea",N2737,IF(Input!F$4="GMH_EU",P2737,IF(Input!F$4="Skysuper",#REF!,IF(Input!F$4="SkyII",#REF!,IF(Input!F$4="XO-8000",#REF!, "FALSE")))))))</f>
        <v>00</v>
      </c>
      <c r="I2737" s="209">
        <f>IF(Input!F$4="GMH_OECC",K2737,IF(Input!F$4="GMH_XOEC",M2737,IF(Input!F$4="GMH_Korea",O2737,IF(Input!F$4="GMH_EU",Q2737,IF(Input!F$4="Skysuper",#REF!,IF(Input!F$4="SkyII",#REF!,IF(Input!F$4="XO-8000",#REF!, "FALSE")))))))</f>
        <v>0</v>
      </c>
      <c r="J2737" s="210" t="s">
        <v>10359</v>
      </c>
      <c r="K2737" s="268">
        <v>0</v>
      </c>
      <c r="L2737" s="270" t="s">
        <v>10359</v>
      </c>
      <c r="M2737" s="270">
        <v>0</v>
      </c>
      <c r="N2737" s="270" t="s">
        <v>10359</v>
      </c>
      <c r="O2737" s="270">
        <v>0</v>
      </c>
      <c r="P2737" s="270" t="s">
        <v>10359</v>
      </c>
      <c r="Q2737" s="270">
        <v>0</v>
      </c>
      <c r="R2737" s="74"/>
      <c r="S2737" s="75" t="str">
        <f t="shared" si="186"/>
        <v>0000</v>
      </c>
      <c r="T2737" s="75" t="str">
        <f t="shared" si="187"/>
        <v>00000000000000000000000000000000</v>
      </c>
      <c r="V2737" s="197"/>
      <c r="W2737" s="75">
        <f t="shared" si="188"/>
        <v>0</v>
      </c>
      <c r="AE2737" s="479"/>
    </row>
    <row r="2738" spans="1:31" s="75" customFormat="1" ht="13.5" x14ac:dyDescent="0.2">
      <c r="A2738" s="211">
        <v>2735</v>
      </c>
      <c r="B2738" s="212" t="s">
        <v>6600</v>
      </c>
      <c r="C2738" s="213" t="s">
        <v>6600</v>
      </c>
      <c r="D2738" s="213" t="s">
        <v>6600</v>
      </c>
      <c r="E2738" s="213" t="s">
        <v>6600</v>
      </c>
      <c r="F2738" s="213" t="s">
        <v>6600</v>
      </c>
      <c r="G2738" s="214" t="s">
        <v>6600</v>
      </c>
      <c r="H2738" s="208" t="str">
        <f>IF(Input!F$4="GMH_OECC",J2738,IF(Input!F$4="GMH_XOEC",L2738,IF(Input!F$4="GMH_Korea",N2738,IF(Input!F$4="GMH_EU",P2738,IF(Input!F$4="Skysuper",#REF!,IF(Input!F$4="SkyII",#REF!,IF(Input!F$4="XO-8000",#REF!, "FALSE")))))))</f>
        <v>00</v>
      </c>
      <c r="I2738" s="209">
        <f>IF(Input!F$4="GMH_OECC",K2738,IF(Input!F$4="GMH_XOEC",M2738,IF(Input!F$4="GMH_Korea",O2738,IF(Input!F$4="GMH_EU",Q2738,IF(Input!F$4="Skysuper",#REF!,IF(Input!F$4="SkyII",#REF!,IF(Input!F$4="XO-8000",#REF!, "FALSE")))))))</f>
        <v>0</v>
      </c>
      <c r="J2738" s="210" t="s">
        <v>10359</v>
      </c>
      <c r="K2738" s="268">
        <v>0</v>
      </c>
      <c r="L2738" s="270" t="s">
        <v>10359</v>
      </c>
      <c r="M2738" s="270">
        <v>0</v>
      </c>
      <c r="N2738" s="270" t="s">
        <v>10359</v>
      </c>
      <c r="O2738" s="270">
        <v>0</v>
      </c>
      <c r="P2738" s="270" t="s">
        <v>10359</v>
      </c>
      <c r="Q2738" s="270">
        <v>0</v>
      </c>
      <c r="R2738" s="74"/>
      <c r="S2738" s="75" t="str">
        <f t="shared" si="186"/>
        <v>0000</v>
      </c>
      <c r="T2738" s="75" t="str">
        <f t="shared" si="187"/>
        <v>00000000000000000000000000000000</v>
      </c>
      <c r="V2738" s="197"/>
      <c r="W2738" s="75">
        <f t="shared" si="188"/>
        <v>0</v>
      </c>
      <c r="AE2738" s="479"/>
    </row>
    <row r="2739" spans="1:31" s="75" customFormat="1" ht="13.5" x14ac:dyDescent="0.2">
      <c r="A2739" s="211">
        <v>2736</v>
      </c>
      <c r="B2739" s="212" t="s">
        <v>6600</v>
      </c>
      <c r="C2739" s="213" t="s">
        <v>6600</v>
      </c>
      <c r="D2739" s="213" t="s">
        <v>6600</v>
      </c>
      <c r="E2739" s="213" t="s">
        <v>6600</v>
      </c>
      <c r="F2739" s="213" t="s">
        <v>6600</v>
      </c>
      <c r="G2739" s="214" t="s">
        <v>6600</v>
      </c>
      <c r="H2739" s="208" t="str">
        <f>IF(Input!F$4="GMH_OECC",J2739,IF(Input!F$4="GMH_XOEC",L2739,IF(Input!F$4="GMH_Korea",N2739,IF(Input!F$4="GMH_EU",P2739,IF(Input!F$4="Skysuper",#REF!,IF(Input!F$4="SkyII",#REF!,IF(Input!F$4="XO-8000",#REF!, "FALSE")))))))</f>
        <v>00</v>
      </c>
      <c r="I2739" s="209">
        <f>IF(Input!F$4="GMH_OECC",K2739,IF(Input!F$4="GMH_XOEC",M2739,IF(Input!F$4="GMH_Korea",O2739,IF(Input!F$4="GMH_EU",Q2739,IF(Input!F$4="Skysuper",#REF!,IF(Input!F$4="SkyII",#REF!,IF(Input!F$4="XO-8000",#REF!, "FALSE")))))))</f>
        <v>0</v>
      </c>
      <c r="J2739" s="210" t="s">
        <v>10359</v>
      </c>
      <c r="K2739" s="268">
        <v>0</v>
      </c>
      <c r="L2739" s="270" t="s">
        <v>10359</v>
      </c>
      <c r="M2739" s="270">
        <v>0</v>
      </c>
      <c r="N2739" s="270" t="s">
        <v>10359</v>
      </c>
      <c r="O2739" s="270">
        <v>0</v>
      </c>
      <c r="P2739" s="270" t="s">
        <v>10359</v>
      </c>
      <c r="Q2739" s="270">
        <v>0</v>
      </c>
      <c r="R2739" s="74"/>
      <c r="S2739" s="75" t="str">
        <f t="shared" si="186"/>
        <v>0000</v>
      </c>
      <c r="T2739" s="75" t="str">
        <f t="shared" si="187"/>
        <v>00000000000000000000000000000000</v>
      </c>
      <c r="V2739" s="197"/>
      <c r="W2739" s="75">
        <f t="shared" si="188"/>
        <v>0</v>
      </c>
      <c r="AE2739" s="479"/>
    </row>
    <row r="2740" spans="1:31" s="75" customFormat="1" ht="13.5" x14ac:dyDescent="0.2">
      <c r="A2740" s="211">
        <v>2737</v>
      </c>
      <c r="B2740" s="212" t="s">
        <v>6600</v>
      </c>
      <c r="C2740" s="213" t="s">
        <v>6600</v>
      </c>
      <c r="D2740" s="213" t="s">
        <v>6600</v>
      </c>
      <c r="E2740" s="213" t="s">
        <v>6600</v>
      </c>
      <c r="F2740" s="213" t="s">
        <v>6600</v>
      </c>
      <c r="G2740" s="214" t="s">
        <v>6600</v>
      </c>
      <c r="H2740" s="208" t="str">
        <f>IF(Input!F$4="GMH_OECC",J2740,IF(Input!F$4="GMH_XOEC",L2740,IF(Input!F$4="GMH_Korea",N2740,IF(Input!F$4="GMH_EU",P2740,IF(Input!F$4="Skysuper",#REF!,IF(Input!F$4="SkyII",#REF!,IF(Input!F$4="XO-8000",#REF!, "FALSE")))))))</f>
        <v>00</v>
      </c>
      <c r="I2740" s="209">
        <f>IF(Input!F$4="GMH_OECC",K2740,IF(Input!F$4="GMH_XOEC",M2740,IF(Input!F$4="GMH_Korea",O2740,IF(Input!F$4="GMH_EU",Q2740,IF(Input!F$4="Skysuper",#REF!,IF(Input!F$4="SkyII",#REF!,IF(Input!F$4="XO-8000",#REF!, "FALSE")))))))</f>
        <v>0</v>
      </c>
      <c r="J2740" s="210" t="s">
        <v>10359</v>
      </c>
      <c r="K2740" s="268">
        <v>0</v>
      </c>
      <c r="L2740" s="270" t="s">
        <v>10359</v>
      </c>
      <c r="M2740" s="270">
        <v>0</v>
      </c>
      <c r="N2740" s="270" t="s">
        <v>10359</v>
      </c>
      <c r="O2740" s="270">
        <v>0</v>
      </c>
      <c r="P2740" s="270" t="s">
        <v>10359</v>
      </c>
      <c r="Q2740" s="270">
        <v>0</v>
      </c>
      <c r="R2740" s="74"/>
      <c r="S2740" s="75" t="str">
        <f t="shared" ref="S2740:S2803" si="189">"0"&amp;DEC2HEX(2^(I2740-1))&amp;IF(LEN(DEC2HEX(H2740))=2,DEC2HEX(H2740),"0"&amp;DEC2HEX(H2740))</f>
        <v>0000</v>
      </c>
      <c r="T2740" s="75" t="str">
        <f t="shared" si="187"/>
        <v>00000000000000000000000000000000</v>
      </c>
      <c r="V2740" s="197"/>
      <c r="W2740" s="75">
        <f t="shared" si="188"/>
        <v>0</v>
      </c>
      <c r="AE2740" s="479"/>
    </row>
    <row r="2741" spans="1:31" s="75" customFormat="1" ht="13.5" x14ac:dyDescent="0.2">
      <c r="A2741" s="211">
        <v>2738</v>
      </c>
      <c r="B2741" s="212" t="s">
        <v>6600</v>
      </c>
      <c r="C2741" s="213" t="s">
        <v>6600</v>
      </c>
      <c r="D2741" s="213" t="s">
        <v>6600</v>
      </c>
      <c r="E2741" s="213" t="s">
        <v>6600</v>
      </c>
      <c r="F2741" s="213" t="s">
        <v>6600</v>
      </c>
      <c r="G2741" s="214" t="s">
        <v>6600</v>
      </c>
      <c r="H2741" s="208" t="str">
        <f>IF(Input!F$4="GMH_OECC",J2741,IF(Input!F$4="GMH_XOEC",L2741,IF(Input!F$4="GMH_Korea",N2741,IF(Input!F$4="GMH_EU",P2741,IF(Input!F$4="Skysuper",#REF!,IF(Input!F$4="SkyII",#REF!,IF(Input!F$4="XO-8000",#REF!, "FALSE")))))))</f>
        <v>00</v>
      </c>
      <c r="I2741" s="209">
        <f>IF(Input!F$4="GMH_OECC",K2741,IF(Input!F$4="GMH_XOEC",M2741,IF(Input!F$4="GMH_Korea",O2741,IF(Input!F$4="GMH_EU",Q2741,IF(Input!F$4="Skysuper",#REF!,IF(Input!F$4="SkyII",#REF!,IF(Input!F$4="XO-8000",#REF!, "FALSE")))))))</f>
        <v>0</v>
      </c>
      <c r="J2741" s="210" t="s">
        <v>10359</v>
      </c>
      <c r="K2741" s="268">
        <v>0</v>
      </c>
      <c r="L2741" s="270" t="s">
        <v>10359</v>
      </c>
      <c r="M2741" s="270">
        <v>0</v>
      </c>
      <c r="N2741" s="270" t="s">
        <v>10359</v>
      </c>
      <c r="O2741" s="270">
        <v>0</v>
      </c>
      <c r="P2741" s="270" t="s">
        <v>10359</v>
      </c>
      <c r="Q2741" s="270">
        <v>0</v>
      </c>
      <c r="R2741" s="74"/>
      <c r="S2741" s="75" t="str">
        <f t="shared" si="189"/>
        <v>0000</v>
      </c>
      <c r="T2741" s="75" t="str">
        <f t="shared" si="187"/>
        <v>00000000000000000000000000000000</v>
      </c>
      <c r="V2741" s="197"/>
      <c r="W2741" s="75">
        <f t="shared" si="188"/>
        <v>0</v>
      </c>
      <c r="AE2741" s="479"/>
    </row>
    <row r="2742" spans="1:31" s="75" customFormat="1" ht="13.5" x14ac:dyDescent="0.2">
      <c r="A2742" s="211">
        <v>2739</v>
      </c>
      <c r="B2742" s="212" t="s">
        <v>6600</v>
      </c>
      <c r="C2742" s="213" t="s">
        <v>6600</v>
      </c>
      <c r="D2742" s="213" t="s">
        <v>6600</v>
      </c>
      <c r="E2742" s="213" t="s">
        <v>6600</v>
      </c>
      <c r="F2742" s="213" t="s">
        <v>6600</v>
      </c>
      <c r="G2742" s="214" t="s">
        <v>6600</v>
      </c>
      <c r="H2742" s="208" t="str">
        <f>IF(Input!F$4="GMH_OECC",J2742,IF(Input!F$4="GMH_XOEC",L2742,IF(Input!F$4="GMH_Korea",N2742,IF(Input!F$4="GMH_EU",P2742,IF(Input!F$4="Skysuper",#REF!,IF(Input!F$4="SkyII",#REF!,IF(Input!F$4="XO-8000",#REF!, "FALSE")))))))</f>
        <v>00</v>
      </c>
      <c r="I2742" s="209">
        <f>IF(Input!F$4="GMH_OECC",K2742,IF(Input!F$4="GMH_XOEC",M2742,IF(Input!F$4="GMH_Korea",O2742,IF(Input!F$4="GMH_EU",Q2742,IF(Input!F$4="Skysuper",#REF!,IF(Input!F$4="SkyII",#REF!,IF(Input!F$4="XO-8000",#REF!, "FALSE")))))))</f>
        <v>0</v>
      </c>
      <c r="J2742" s="210" t="s">
        <v>10359</v>
      </c>
      <c r="K2742" s="268">
        <v>0</v>
      </c>
      <c r="L2742" s="270" t="s">
        <v>10359</v>
      </c>
      <c r="M2742" s="270">
        <v>0</v>
      </c>
      <c r="N2742" s="270" t="s">
        <v>10359</v>
      </c>
      <c r="O2742" s="270">
        <v>0</v>
      </c>
      <c r="P2742" s="270" t="s">
        <v>10359</v>
      </c>
      <c r="Q2742" s="270">
        <v>0</v>
      </c>
      <c r="R2742" s="74"/>
      <c r="S2742" s="75" t="str">
        <f t="shared" si="189"/>
        <v>0000</v>
      </c>
      <c r="T2742" s="75" t="str">
        <f t="shared" si="187"/>
        <v>00000000000000000000000000000000</v>
      </c>
      <c r="V2742" s="197"/>
      <c r="W2742" s="75">
        <f t="shared" si="188"/>
        <v>0</v>
      </c>
      <c r="AE2742" s="479"/>
    </row>
    <row r="2743" spans="1:31" s="75" customFormat="1" ht="13.5" x14ac:dyDescent="0.2">
      <c r="A2743" s="211">
        <v>2740</v>
      </c>
      <c r="B2743" s="212" t="s">
        <v>6600</v>
      </c>
      <c r="C2743" s="213" t="s">
        <v>6600</v>
      </c>
      <c r="D2743" s="213" t="s">
        <v>6600</v>
      </c>
      <c r="E2743" s="213" t="s">
        <v>6600</v>
      </c>
      <c r="F2743" s="213" t="s">
        <v>6600</v>
      </c>
      <c r="G2743" s="214" t="s">
        <v>6600</v>
      </c>
      <c r="H2743" s="208" t="str">
        <f>IF(Input!F$4="GMH_OECC",J2743,IF(Input!F$4="GMH_XOEC",L2743,IF(Input!F$4="GMH_Korea",N2743,IF(Input!F$4="GMH_EU",P2743,IF(Input!F$4="Skysuper",#REF!,IF(Input!F$4="SkyII",#REF!,IF(Input!F$4="XO-8000",#REF!, "FALSE")))))))</f>
        <v>00</v>
      </c>
      <c r="I2743" s="209">
        <f>IF(Input!F$4="GMH_OECC",K2743,IF(Input!F$4="GMH_XOEC",M2743,IF(Input!F$4="GMH_Korea",O2743,IF(Input!F$4="GMH_EU",Q2743,IF(Input!F$4="Skysuper",#REF!,IF(Input!F$4="SkyII",#REF!,IF(Input!F$4="XO-8000",#REF!, "FALSE")))))))</f>
        <v>0</v>
      </c>
      <c r="J2743" s="210" t="s">
        <v>10359</v>
      </c>
      <c r="K2743" s="268">
        <v>0</v>
      </c>
      <c r="L2743" s="270" t="s">
        <v>10359</v>
      </c>
      <c r="M2743" s="270">
        <v>0</v>
      </c>
      <c r="N2743" s="270" t="s">
        <v>10359</v>
      </c>
      <c r="O2743" s="270">
        <v>0</v>
      </c>
      <c r="P2743" s="270" t="s">
        <v>10359</v>
      </c>
      <c r="Q2743" s="270">
        <v>0</v>
      </c>
      <c r="R2743" s="74"/>
      <c r="S2743" s="75" t="str">
        <f t="shared" si="189"/>
        <v>0000</v>
      </c>
      <c r="T2743" s="75" t="str">
        <f t="shared" si="187"/>
        <v>00000000000000000000000000000000</v>
      </c>
      <c r="V2743" s="197"/>
      <c r="W2743" s="75">
        <f t="shared" si="188"/>
        <v>0</v>
      </c>
      <c r="AE2743" s="479"/>
    </row>
    <row r="2744" spans="1:31" s="75" customFormat="1" ht="13.5" x14ac:dyDescent="0.2">
      <c r="A2744" s="211">
        <v>2741</v>
      </c>
      <c r="B2744" s="212" t="s">
        <v>6600</v>
      </c>
      <c r="C2744" s="213" t="s">
        <v>6600</v>
      </c>
      <c r="D2744" s="213" t="s">
        <v>6600</v>
      </c>
      <c r="E2744" s="213" t="s">
        <v>6600</v>
      </c>
      <c r="F2744" s="213" t="s">
        <v>6600</v>
      </c>
      <c r="G2744" s="214" t="s">
        <v>6600</v>
      </c>
      <c r="H2744" s="208" t="str">
        <f>IF(Input!F$4="GMH_OECC",J2744,IF(Input!F$4="GMH_XOEC",L2744,IF(Input!F$4="GMH_Korea",N2744,IF(Input!F$4="GMH_EU",P2744,IF(Input!F$4="Skysuper",#REF!,IF(Input!F$4="SkyII",#REF!,IF(Input!F$4="XO-8000",#REF!, "FALSE")))))))</f>
        <v>00</v>
      </c>
      <c r="I2744" s="209">
        <f>IF(Input!F$4="GMH_OECC",K2744,IF(Input!F$4="GMH_XOEC",M2744,IF(Input!F$4="GMH_Korea",O2744,IF(Input!F$4="GMH_EU",Q2744,IF(Input!F$4="Skysuper",#REF!,IF(Input!F$4="SkyII",#REF!,IF(Input!F$4="XO-8000",#REF!, "FALSE")))))))</f>
        <v>0</v>
      </c>
      <c r="J2744" s="210" t="s">
        <v>10359</v>
      </c>
      <c r="K2744" s="268">
        <v>0</v>
      </c>
      <c r="L2744" s="270" t="s">
        <v>10359</v>
      </c>
      <c r="M2744" s="270">
        <v>0</v>
      </c>
      <c r="N2744" s="270" t="s">
        <v>10359</v>
      </c>
      <c r="O2744" s="270">
        <v>0</v>
      </c>
      <c r="P2744" s="270" t="s">
        <v>10359</v>
      </c>
      <c r="Q2744" s="270">
        <v>0</v>
      </c>
      <c r="R2744" s="74"/>
      <c r="S2744" s="75" t="str">
        <f t="shared" si="189"/>
        <v>0000</v>
      </c>
      <c r="T2744" s="75" t="str">
        <f t="shared" si="187"/>
        <v>00000000000000000000000000000000</v>
      </c>
      <c r="V2744" s="197"/>
      <c r="W2744" s="75">
        <f t="shared" si="188"/>
        <v>0</v>
      </c>
      <c r="AE2744" s="479"/>
    </row>
    <row r="2745" spans="1:31" s="75" customFormat="1" ht="13.5" x14ac:dyDescent="0.2">
      <c r="A2745" s="211">
        <v>2742</v>
      </c>
      <c r="B2745" s="212" t="s">
        <v>6600</v>
      </c>
      <c r="C2745" s="213" t="s">
        <v>6600</v>
      </c>
      <c r="D2745" s="213" t="s">
        <v>6600</v>
      </c>
      <c r="E2745" s="213" t="s">
        <v>6600</v>
      </c>
      <c r="F2745" s="213" t="s">
        <v>6600</v>
      </c>
      <c r="G2745" s="214" t="s">
        <v>6600</v>
      </c>
      <c r="H2745" s="208" t="str">
        <f>IF(Input!F$4="GMH_OECC",J2745,IF(Input!F$4="GMH_XOEC",L2745,IF(Input!F$4="GMH_Korea",N2745,IF(Input!F$4="GMH_EU",P2745,IF(Input!F$4="Skysuper",#REF!,IF(Input!F$4="SkyII",#REF!,IF(Input!F$4="XO-8000",#REF!, "FALSE")))))))</f>
        <v>00</v>
      </c>
      <c r="I2745" s="209">
        <f>IF(Input!F$4="GMH_OECC",K2745,IF(Input!F$4="GMH_XOEC",M2745,IF(Input!F$4="GMH_Korea",O2745,IF(Input!F$4="GMH_EU",Q2745,IF(Input!F$4="Skysuper",#REF!,IF(Input!F$4="SkyII",#REF!,IF(Input!F$4="XO-8000",#REF!, "FALSE")))))))</f>
        <v>0</v>
      </c>
      <c r="J2745" s="210" t="s">
        <v>10359</v>
      </c>
      <c r="K2745" s="268">
        <v>0</v>
      </c>
      <c r="L2745" s="270" t="s">
        <v>10359</v>
      </c>
      <c r="M2745" s="270">
        <v>0</v>
      </c>
      <c r="N2745" s="270" t="s">
        <v>10359</v>
      </c>
      <c r="O2745" s="270">
        <v>0</v>
      </c>
      <c r="P2745" s="270" t="s">
        <v>10359</v>
      </c>
      <c r="Q2745" s="270">
        <v>0</v>
      </c>
      <c r="R2745" s="74"/>
      <c r="S2745" s="75" t="str">
        <f t="shared" si="189"/>
        <v>0000</v>
      </c>
      <c r="T2745" s="75" t="str">
        <f t="shared" si="187"/>
        <v>00000000000000000000000000000000</v>
      </c>
      <c r="V2745" s="197"/>
      <c r="W2745" s="75">
        <f t="shared" si="188"/>
        <v>0</v>
      </c>
      <c r="AE2745" s="479"/>
    </row>
    <row r="2746" spans="1:31" s="75" customFormat="1" ht="13.5" x14ac:dyDescent="0.2">
      <c r="A2746" s="211">
        <v>2743</v>
      </c>
      <c r="B2746" s="212" t="s">
        <v>6600</v>
      </c>
      <c r="C2746" s="213" t="s">
        <v>6600</v>
      </c>
      <c r="D2746" s="213" t="s">
        <v>6600</v>
      </c>
      <c r="E2746" s="213" t="s">
        <v>6600</v>
      </c>
      <c r="F2746" s="213" t="s">
        <v>6600</v>
      </c>
      <c r="G2746" s="214" t="s">
        <v>6600</v>
      </c>
      <c r="H2746" s="208" t="str">
        <f>IF(Input!F$4="GMH_OECC",J2746,IF(Input!F$4="GMH_XOEC",L2746,IF(Input!F$4="GMH_Korea",N2746,IF(Input!F$4="GMH_EU",P2746,IF(Input!F$4="Skysuper",#REF!,IF(Input!F$4="SkyII",#REF!,IF(Input!F$4="XO-8000",#REF!, "FALSE")))))))</f>
        <v>00</v>
      </c>
      <c r="I2746" s="209">
        <f>IF(Input!F$4="GMH_OECC",K2746,IF(Input!F$4="GMH_XOEC",M2746,IF(Input!F$4="GMH_Korea",O2746,IF(Input!F$4="GMH_EU",Q2746,IF(Input!F$4="Skysuper",#REF!,IF(Input!F$4="SkyII",#REF!,IF(Input!F$4="XO-8000",#REF!, "FALSE")))))))</f>
        <v>0</v>
      </c>
      <c r="J2746" s="210" t="s">
        <v>10359</v>
      </c>
      <c r="K2746" s="268">
        <v>0</v>
      </c>
      <c r="L2746" s="270" t="s">
        <v>10359</v>
      </c>
      <c r="M2746" s="270">
        <v>0</v>
      </c>
      <c r="N2746" s="270" t="s">
        <v>10359</v>
      </c>
      <c r="O2746" s="270">
        <v>0</v>
      </c>
      <c r="P2746" s="270" t="s">
        <v>10359</v>
      </c>
      <c r="Q2746" s="270">
        <v>0</v>
      </c>
      <c r="R2746" s="74"/>
      <c r="S2746" s="75" t="str">
        <f t="shared" si="189"/>
        <v>0000</v>
      </c>
      <c r="T2746" s="75" t="str">
        <f t="shared" si="187"/>
        <v>00000000000000000000000000000000</v>
      </c>
      <c r="V2746" s="197"/>
      <c r="W2746" s="75">
        <f t="shared" si="188"/>
        <v>0</v>
      </c>
      <c r="AE2746" s="479"/>
    </row>
    <row r="2747" spans="1:31" s="75" customFormat="1" ht="13.5" x14ac:dyDescent="0.2">
      <c r="A2747" s="211">
        <v>2744</v>
      </c>
      <c r="B2747" s="212" t="s">
        <v>6600</v>
      </c>
      <c r="C2747" s="213" t="s">
        <v>6600</v>
      </c>
      <c r="D2747" s="213" t="s">
        <v>6600</v>
      </c>
      <c r="E2747" s="213" t="s">
        <v>6600</v>
      </c>
      <c r="F2747" s="213" t="s">
        <v>6600</v>
      </c>
      <c r="G2747" s="214" t="s">
        <v>6600</v>
      </c>
      <c r="H2747" s="208" t="str">
        <f>IF(Input!F$4="GMH_OECC",J2747,IF(Input!F$4="GMH_XOEC",L2747,IF(Input!F$4="GMH_Korea",N2747,IF(Input!F$4="GMH_EU",P2747,IF(Input!F$4="Skysuper",#REF!,IF(Input!F$4="SkyII",#REF!,IF(Input!F$4="XO-8000",#REF!, "FALSE")))))))</f>
        <v>00</v>
      </c>
      <c r="I2747" s="209">
        <f>IF(Input!F$4="GMH_OECC",K2747,IF(Input!F$4="GMH_XOEC",M2747,IF(Input!F$4="GMH_Korea",O2747,IF(Input!F$4="GMH_EU",Q2747,IF(Input!F$4="Skysuper",#REF!,IF(Input!F$4="SkyII",#REF!,IF(Input!F$4="XO-8000",#REF!, "FALSE")))))))</f>
        <v>0</v>
      </c>
      <c r="J2747" s="210" t="s">
        <v>10359</v>
      </c>
      <c r="K2747" s="268">
        <v>0</v>
      </c>
      <c r="L2747" s="270" t="s">
        <v>10359</v>
      </c>
      <c r="M2747" s="270">
        <v>0</v>
      </c>
      <c r="N2747" s="270" t="s">
        <v>10359</v>
      </c>
      <c r="O2747" s="270">
        <v>0</v>
      </c>
      <c r="P2747" s="270" t="s">
        <v>10359</v>
      </c>
      <c r="Q2747" s="270">
        <v>0</v>
      </c>
      <c r="R2747" s="74"/>
      <c r="S2747" s="75" t="str">
        <f t="shared" si="189"/>
        <v>0000</v>
      </c>
      <c r="T2747" s="75" t="str">
        <f t="shared" si="187"/>
        <v>00000000000000000000000000000000</v>
      </c>
      <c r="V2747" s="197"/>
      <c r="W2747" s="75">
        <f t="shared" si="188"/>
        <v>0</v>
      </c>
      <c r="AE2747" s="479"/>
    </row>
    <row r="2748" spans="1:31" s="75" customFormat="1" ht="13.5" x14ac:dyDescent="0.2">
      <c r="A2748" s="211">
        <v>2745</v>
      </c>
      <c r="B2748" s="212" t="s">
        <v>6600</v>
      </c>
      <c r="C2748" s="213" t="s">
        <v>6600</v>
      </c>
      <c r="D2748" s="213" t="s">
        <v>6600</v>
      </c>
      <c r="E2748" s="213" t="s">
        <v>6600</v>
      </c>
      <c r="F2748" s="213" t="s">
        <v>6600</v>
      </c>
      <c r="G2748" s="214" t="s">
        <v>6600</v>
      </c>
      <c r="H2748" s="208" t="str">
        <f>IF(Input!F$4="GMH_OECC",J2748,IF(Input!F$4="GMH_XOEC",L2748,IF(Input!F$4="GMH_Korea",N2748,IF(Input!F$4="GMH_EU",P2748,IF(Input!F$4="Skysuper",#REF!,IF(Input!F$4="SkyII",#REF!,IF(Input!F$4="XO-8000",#REF!, "FALSE")))))))</f>
        <v>00</v>
      </c>
      <c r="I2748" s="209">
        <f>IF(Input!F$4="GMH_OECC",K2748,IF(Input!F$4="GMH_XOEC",M2748,IF(Input!F$4="GMH_Korea",O2748,IF(Input!F$4="GMH_EU",Q2748,IF(Input!F$4="Skysuper",#REF!,IF(Input!F$4="SkyII",#REF!,IF(Input!F$4="XO-8000",#REF!, "FALSE")))))))</f>
        <v>0</v>
      </c>
      <c r="J2748" s="210" t="s">
        <v>10359</v>
      </c>
      <c r="K2748" s="268">
        <v>0</v>
      </c>
      <c r="L2748" s="270" t="s">
        <v>10359</v>
      </c>
      <c r="M2748" s="270">
        <v>0</v>
      </c>
      <c r="N2748" s="270" t="s">
        <v>10359</v>
      </c>
      <c r="O2748" s="270">
        <v>0</v>
      </c>
      <c r="P2748" s="270" t="s">
        <v>10359</v>
      </c>
      <c r="Q2748" s="270">
        <v>0</v>
      </c>
      <c r="R2748" s="74"/>
      <c r="S2748" s="75" t="str">
        <f t="shared" si="189"/>
        <v>0000</v>
      </c>
      <c r="T2748" s="75" t="str">
        <f t="shared" si="187"/>
        <v>00000000000000000000000000000000</v>
      </c>
      <c r="V2748" s="197"/>
      <c r="W2748" s="75">
        <f t="shared" si="188"/>
        <v>0</v>
      </c>
      <c r="AE2748" s="479"/>
    </row>
    <row r="2749" spans="1:31" s="75" customFormat="1" ht="13.5" x14ac:dyDescent="0.2">
      <c r="A2749" s="211">
        <v>2746</v>
      </c>
      <c r="B2749" s="212" t="s">
        <v>6600</v>
      </c>
      <c r="C2749" s="213" t="s">
        <v>6600</v>
      </c>
      <c r="D2749" s="213" t="s">
        <v>6600</v>
      </c>
      <c r="E2749" s="213" t="s">
        <v>6600</v>
      </c>
      <c r="F2749" s="213" t="s">
        <v>6600</v>
      </c>
      <c r="G2749" s="214" t="s">
        <v>6600</v>
      </c>
      <c r="H2749" s="208" t="str">
        <f>IF(Input!F$4="GMH_OECC",J2749,IF(Input!F$4="GMH_XOEC",L2749,IF(Input!F$4="GMH_Korea",N2749,IF(Input!F$4="GMH_EU",P2749,IF(Input!F$4="Skysuper",#REF!,IF(Input!F$4="SkyII",#REF!,IF(Input!F$4="XO-8000",#REF!, "FALSE")))))))</f>
        <v>00</v>
      </c>
      <c r="I2749" s="209">
        <f>IF(Input!F$4="GMH_OECC",K2749,IF(Input!F$4="GMH_XOEC",M2749,IF(Input!F$4="GMH_Korea",O2749,IF(Input!F$4="GMH_EU",Q2749,IF(Input!F$4="Skysuper",#REF!,IF(Input!F$4="SkyII",#REF!,IF(Input!F$4="XO-8000",#REF!, "FALSE")))))))</f>
        <v>0</v>
      </c>
      <c r="J2749" s="210" t="s">
        <v>10359</v>
      </c>
      <c r="K2749" s="268">
        <v>0</v>
      </c>
      <c r="L2749" s="270" t="s">
        <v>10359</v>
      </c>
      <c r="M2749" s="270">
        <v>0</v>
      </c>
      <c r="N2749" s="270" t="s">
        <v>10359</v>
      </c>
      <c r="O2749" s="270">
        <v>0</v>
      </c>
      <c r="P2749" s="270" t="s">
        <v>10359</v>
      </c>
      <c r="Q2749" s="270">
        <v>0</v>
      </c>
      <c r="R2749" s="74"/>
      <c r="S2749" s="75" t="str">
        <f t="shared" si="189"/>
        <v>0000</v>
      </c>
      <c r="T2749" s="75" t="str">
        <f t="shared" si="187"/>
        <v>00000000000000000000000000000000</v>
      </c>
      <c r="V2749" s="197"/>
      <c r="W2749" s="75">
        <f t="shared" si="188"/>
        <v>0</v>
      </c>
      <c r="AE2749" s="479"/>
    </row>
    <row r="2750" spans="1:31" s="75" customFormat="1" ht="13.5" x14ac:dyDescent="0.2">
      <c r="A2750" s="211">
        <v>2747</v>
      </c>
      <c r="B2750" s="212" t="s">
        <v>6600</v>
      </c>
      <c r="C2750" s="213" t="s">
        <v>6600</v>
      </c>
      <c r="D2750" s="213" t="s">
        <v>6600</v>
      </c>
      <c r="E2750" s="213" t="s">
        <v>6600</v>
      </c>
      <c r="F2750" s="213" t="s">
        <v>6600</v>
      </c>
      <c r="G2750" s="214" t="s">
        <v>6600</v>
      </c>
      <c r="H2750" s="208" t="str">
        <f>IF(Input!F$4="GMH_OECC",J2750,IF(Input!F$4="GMH_XOEC",L2750,IF(Input!F$4="GMH_Korea",N2750,IF(Input!F$4="GMH_EU",P2750,IF(Input!F$4="Skysuper",#REF!,IF(Input!F$4="SkyII",#REF!,IF(Input!F$4="XO-8000",#REF!, "FALSE")))))))</f>
        <v>00</v>
      </c>
      <c r="I2750" s="209">
        <f>IF(Input!F$4="GMH_OECC",K2750,IF(Input!F$4="GMH_XOEC",M2750,IF(Input!F$4="GMH_Korea",O2750,IF(Input!F$4="GMH_EU",Q2750,IF(Input!F$4="Skysuper",#REF!,IF(Input!F$4="SkyII",#REF!,IF(Input!F$4="XO-8000",#REF!, "FALSE")))))))</f>
        <v>0</v>
      </c>
      <c r="J2750" s="210" t="s">
        <v>10359</v>
      </c>
      <c r="K2750" s="268">
        <v>0</v>
      </c>
      <c r="L2750" s="270" t="s">
        <v>10359</v>
      </c>
      <c r="M2750" s="270">
        <v>0</v>
      </c>
      <c r="N2750" s="270" t="s">
        <v>10359</v>
      </c>
      <c r="O2750" s="270">
        <v>0</v>
      </c>
      <c r="P2750" s="270" t="s">
        <v>10359</v>
      </c>
      <c r="Q2750" s="270">
        <v>0</v>
      </c>
      <c r="R2750" s="74"/>
      <c r="S2750" s="75" t="str">
        <f t="shared" si="189"/>
        <v>0000</v>
      </c>
      <c r="T2750" s="75" t="str">
        <f t="shared" si="187"/>
        <v>00000000000000000000000000000000</v>
      </c>
      <c r="V2750" s="197"/>
      <c r="W2750" s="75">
        <f t="shared" si="188"/>
        <v>0</v>
      </c>
      <c r="AE2750" s="479"/>
    </row>
    <row r="2751" spans="1:31" s="75" customFormat="1" ht="13.5" x14ac:dyDescent="0.2">
      <c r="A2751" s="211">
        <v>2748</v>
      </c>
      <c r="B2751" s="212" t="s">
        <v>6600</v>
      </c>
      <c r="C2751" s="213" t="s">
        <v>6600</v>
      </c>
      <c r="D2751" s="213" t="s">
        <v>6600</v>
      </c>
      <c r="E2751" s="213" t="s">
        <v>6600</v>
      </c>
      <c r="F2751" s="213" t="s">
        <v>6600</v>
      </c>
      <c r="G2751" s="214" t="s">
        <v>6600</v>
      </c>
      <c r="H2751" s="208" t="str">
        <f>IF(Input!F$4="GMH_OECC",J2751,IF(Input!F$4="GMH_XOEC",L2751,IF(Input!F$4="GMH_Korea",N2751,IF(Input!F$4="GMH_EU",P2751,IF(Input!F$4="Skysuper",#REF!,IF(Input!F$4="SkyII",#REF!,IF(Input!F$4="XO-8000",#REF!, "FALSE")))))))</f>
        <v>00</v>
      </c>
      <c r="I2751" s="209">
        <f>IF(Input!F$4="GMH_OECC",K2751,IF(Input!F$4="GMH_XOEC",M2751,IF(Input!F$4="GMH_Korea",O2751,IF(Input!F$4="GMH_EU",Q2751,IF(Input!F$4="Skysuper",#REF!,IF(Input!F$4="SkyII",#REF!,IF(Input!F$4="XO-8000",#REF!, "FALSE")))))))</f>
        <v>0</v>
      </c>
      <c r="J2751" s="210" t="s">
        <v>10359</v>
      </c>
      <c r="K2751" s="268">
        <v>0</v>
      </c>
      <c r="L2751" s="270" t="s">
        <v>10359</v>
      </c>
      <c r="M2751" s="270">
        <v>0</v>
      </c>
      <c r="N2751" s="270" t="s">
        <v>10359</v>
      </c>
      <c r="O2751" s="270">
        <v>0</v>
      </c>
      <c r="P2751" s="270" t="s">
        <v>10359</v>
      </c>
      <c r="Q2751" s="270">
        <v>0</v>
      </c>
      <c r="R2751" s="74"/>
      <c r="S2751" s="75" t="str">
        <f t="shared" si="189"/>
        <v>0000</v>
      </c>
      <c r="T2751" s="75" t="str">
        <f t="shared" si="187"/>
        <v>00000000000000000000000000000000</v>
      </c>
      <c r="V2751" s="197"/>
      <c r="W2751" s="75">
        <f t="shared" si="188"/>
        <v>0</v>
      </c>
      <c r="AE2751" s="479"/>
    </row>
    <row r="2752" spans="1:31" s="75" customFormat="1" ht="13.5" x14ac:dyDescent="0.2">
      <c r="A2752" s="211">
        <v>2749</v>
      </c>
      <c r="B2752" s="212" t="s">
        <v>6600</v>
      </c>
      <c r="C2752" s="213" t="s">
        <v>6600</v>
      </c>
      <c r="D2752" s="213" t="s">
        <v>6600</v>
      </c>
      <c r="E2752" s="213" t="s">
        <v>6600</v>
      </c>
      <c r="F2752" s="213" t="s">
        <v>6600</v>
      </c>
      <c r="G2752" s="214" t="s">
        <v>6600</v>
      </c>
      <c r="H2752" s="208" t="str">
        <f>IF(Input!F$4="GMH_OECC",J2752,IF(Input!F$4="GMH_XOEC",L2752,IF(Input!F$4="GMH_Korea",N2752,IF(Input!F$4="GMH_EU",P2752,IF(Input!F$4="Skysuper",#REF!,IF(Input!F$4="SkyII",#REF!,IF(Input!F$4="XO-8000",#REF!, "FALSE")))))))</f>
        <v>00</v>
      </c>
      <c r="I2752" s="209">
        <f>IF(Input!F$4="GMH_OECC",K2752,IF(Input!F$4="GMH_XOEC",M2752,IF(Input!F$4="GMH_Korea",O2752,IF(Input!F$4="GMH_EU",Q2752,IF(Input!F$4="Skysuper",#REF!,IF(Input!F$4="SkyII",#REF!,IF(Input!F$4="XO-8000",#REF!, "FALSE")))))))</f>
        <v>0</v>
      </c>
      <c r="J2752" s="210" t="s">
        <v>10359</v>
      </c>
      <c r="K2752" s="268">
        <v>0</v>
      </c>
      <c r="L2752" s="270" t="s">
        <v>10359</v>
      </c>
      <c r="M2752" s="270">
        <v>0</v>
      </c>
      <c r="N2752" s="270" t="s">
        <v>10359</v>
      </c>
      <c r="O2752" s="270">
        <v>0</v>
      </c>
      <c r="P2752" s="270" t="s">
        <v>10359</v>
      </c>
      <c r="Q2752" s="270">
        <v>0</v>
      </c>
      <c r="R2752" s="74"/>
      <c r="S2752" s="75" t="str">
        <f t="shared" si="189"/>
        <v>0000</v>
      </c>
      <c r="T2752" s="75" t="str">
        <f t="shared" si="187"/>
        <v>00000000000000000000000000000000</v>
      </c>
      <c r="V2752" s="197"/>
      <c r="W2752" s="75">
        <f t="shared" si="188"/>
        <v>0</v>
      </c>
      <c r="AE2752" s="479"/>
    </row>
    <row r="2753" spans="1:31" s="75" customFormat="1" ht="13.5" x14ac:dyDescent="0.2">
      <c r="A2753" s="211">
        <v>2750</v>
      </c>
      <c r="B2753" s="212" t="s">
        <v>6600</v>
      </c>
      <c r="C2753" s="213" t="s">
        <v>6600</v>
      </c>
      <c r="D2753" s="213" t="s">
        <v>6600</v>
      </c>
      <c r="E2753" s="213" t="s">
        <v>6600</v>
      </c>
      <c r="F2753" s="213" t="s">
        <v>6600</v>
      </c>
      <c r="G2753" s="214" t="s">
        <v>6600</v>
      </c>
      <c r="H2753" s="208" t="str">
        <f>IF(Input!F$4="GMH_OECC",J2753,IF(Input!F$4="GMH_XOEC",L2753,IF(Input!F$4="GMH_Korea",N2753,IF(Input!F$4="GMH_EU",P2753,IF(Input!F$4="Skysuper",#REF!,IF(Input!F$4="SkyII",#REF!,IF(Input!F$4="XO-8000",#REF!, "FALSE")))))))</f>
        <v>00</v>
      </c>
      <c r="I2753" s="209">
        <f>IF(Input!F$4="GMH_OECC",K2753,IF(Input!F$4="GMH_XOEC",M2753,IF(Input!F$4="GMH_Korea",O2753,IF(Input!F$4="GMH_EU",Q2753,IF(Input!F$4="Skysuper",#REF!,IF(Input!F$4="SkyII",#REF!,IF(Input!F$4="XO-8000",#REF!, "FALSE")))))))</f>
        <v>0</v>
      </c>
      <c r="J2753" s="210" t="s">
        <v>10359</v>
      </c>
      <c r="K2753" s="268">
        <v>0</v>
      </c>
      <c r="L2753" s="270" t="s">
        <v>10359</v>
      </c>
      <c r="M2753" s="270">
        <v>0</v>
      </c>
      <c r="N2753" s="270" t="s">
        <v>10359</v>
      </c>
      <c r="O2753" s="270">
        <v>0</v>
      </c>
      <c r="P2753" s="270" t="s">
        <v>10359</v>
      </c>
      <c r="Q2753" s="270">
        <v>0</v>
      </c>
      <c r="R2753" s="74"/>
      <c r="S2753" s="75" t="str">
        <f t="shared" si="189"/>
        <v>0000</v>
      </c>
      <c r="T2753" s="75" t="str">
        <f t="shared" si="187"/>
        <v>00000000000000000000000000000000</v>
      </c>
      <c r="V2753" s="197"/>
      <c r="W2753" s="75">
        <f t="shared" si="188"/>
        <v>0</v>
      </c>
      <c r="AE2753" s="479"/>
    </row>
    <row r="2754" spans="1:31" s="75" customFormat="1" ht="13.5" x14ac:dyDescent="0.2">
      <c r="A2754" s="211">
        <v>2751</v>
      </c>
      <c r="B2754" s="212" t="s">
        <v>6600</v>
      </c>
      <c r="C2754" s="213" t="s">
        <v>6600</v>
      </c>
      <c r="D2754" s="213" t="s">
        <v>6600</v>
      </c>
      <c r="E2754" s="213" t="s">
        <v>6600</v>
      </c>
      <c r="F2754" s="213" t="s">
        <v>6600</v>
      </c>
      <c r="G2754" s="214" t="s">
        <v>6600</v>
      </c>
      <c r="H2754" s="208" t="str">
        <f>IF(Input!F$4="GMH_OECC",J2754,IF(Input!F$4="GMH_XOEC",L2754,IF(Input!F$4="GMH_Korea",N2754,IF(Input!F$4="GMH_EU",P2754,IF(Input!F$4="Skysuper",#REF!,IF(Input!F$4="SkyII",#REF!,IF(Input!F$4="XO-8000",#REF!, "FALSE")))))))</f>
        <v>00</v>
      </c>
      <c r="I2754" s="209">
        <f>IF(Input!F$4="GMH_OECC",K2754,IF(Input!F$4="GMH_XOEC",M2754,IF(Input!F$4="GMH_Korea",O2754,IF(Input!F$4="GMH_EU",Q2754,IF(Input!F$4="Skysuper",#REF!,IF(Input!F$4="SkyII",#REF!,IF(Input!F$4="XO-8000",#REF!, "FALSE")))))))</f>
        <v>0</v>
      </c>
      <c r="J2754" s="210" t="s">
        <v>10359</v>
      </c>
      <c r="K2754" s="268">
        <v>0</v>
      </c>
      <c r="L2754" s="270" t="s">
        <v>10359</v>
      </c>
      <c r="M2754" s="270">
        <v>0</v>
      </c>
      <c r="N2754" s="270" t="s">
        <v>10359</v>
      </c>
      <c r="O2754" s="270">
        <v>0</v>
      </c>
      <c r="P2754" s="270" t="s">
        <v>10359</v>
      </c>
      <c r="Q2754" s="270">
        <v>0</v>
      </c>
      <c r="R2754" s="74"/>
      <c r="S2754" s="75" t="str">
        <f t="shared" si="189"/>
        <v>0000</v>
      </c>
      <c r="T2754" s="75" t="str">
        <f t="shared" si="187"/>
        <v>00000000000000000000000000000000</v>
      </c>
      <c r="V2754" s="197"/>
      <c r="W2754" s="75">
        <f t="shared" si="188"/>
        <v>0</v>
      </c>
      <c r="AE2754" s="479"/>
    </row>
    <row r="2755" spans="1:31" s="75" customFormat="1" ht="13.5" x14ac:dyDescent="0.2">
      <c r="A2755" s="211">
        <v>2752</v>
      </c>
      <c r="B2755" s="212" t="s">
        <v>6600</v>
      </c>
      <c r="C2755" s="213" t="s">
        <v>6600</v>
      </c>
      <c r="D2755" s="213" t="s">
        <v>6600</v>
      </c>
      <c r="E2755" s="213" t="s">
        <v>6600</v>
      </c>
      <c r="F2755" s="213" t="s">
        <v>6600</v>
      </c>
      <c r="G2755" s="214" t="s">
        <v>6600</v>
      </c>
      <c r="H2755" s="208" t="str">
        <f>IF(Input!F$4="GMH_OECC",J2755,IF(Input!F$4="GMH_XOEC",L2755,IF(Input!F$4="GMH_Korea",N2755,IF(Input!F$4="GMH_EU",P2755,IF(Input!F$4="Skysuper",#REF!,IF(Input!F$4="SkyII",#REF!,IF(Input!F$4="XO-8000",#REF!, "FALSE")))))))</f>
        <v>00</v>
      </c>
      <c r="I2755" s="209">
        <f>IF(Input!F$4="GMH_OECC",K2755,IF(Input!F$4="GMH_XOEC",M2755,IF(Input!F$4="GMH_Korea",O2755,IF(Input!F$4="GMH_EU",Q2755,IF(Input!F$4="Skysuper",#REF!,IF(Input!F$4="SkyII",#REF!,IF(Input!F$4="XO-8000",#REF!, "FALSE")))))))</f>
        <v>0</v>
      </c>
      <c r="J2755" s="210" t="s">
        <v>10359</v>
      </c>
      <c r="K2755" s="268">
        <v>0</v>
      </c>
      <c r="L2755" s="270" t="s">
        <v>10359</v>
      </c>
      <c r="M2755" s="270">
        <v>0</v>
      </c>
      <c r="N2755" s="270" t="s">
        <v>10359</v>
      </c>
      <c r="O2755" s="270">
        <v>0</v>
      </c>
      <c r="P2755" s="270" t="s">
        <v>10359</v>
      </c>
      <c r="Q2755" s="270">
        <v>0</v>
      </c>
      <c r="R2755" s="74"/>
      <c r="S2755" s="75" t="str">
        <f t="shared" si="189"/>
        <v>0000</v>
      </c>
      <c r="T2755" s="75" t="str">
        <f t="shared" si="187"/>
        <v>00000000000000000000000000000000</v>
      </c>
      <c r="V2755" s="197"/>
      <c r="W2755" s="75">
        <f t="shared" si="188"/>
        <v>0</v>
      </c>
      <c r="AE2755" s="479"/>
    </row>
    <row r="2756" spans="1:31" s="75" customFormat="1" ht="13.5" x14ac:dyDescent="0.2">
      <c r="A2756" s="211">
        <v>2753</v>
      </c>
      <c r="B2756" s="212" t="s">
        <v>6600</v>
      </c>
      <c r="C2756" s="213" t="s">
        <v>6600</v>
      </c>
      <c r="D2756" s="213" t="s">
        <v>6600</v>
      </c>
      <c r="E2756" s="213" t="s">
        <v>6600</v>
      </c>
      <c r="F2756" s="213" t="s">
        <v>6600</v>
      </c>
      <c r="G2756" s="214" t="s">
        <v>6600</v>
      </c>
      <c r="H2756" s="208" t="str">
        <f>IF(Input!F$4="GMH_OECC",J2756,IF(Input!F$4="GMH_XOEC",L2756,IF(Input!F$4="GMH_Korea",N2756,IF(Input!F$4="GMH_EU",P2756,IF(Input!F$4="Skysuper",#REF!,IF(Input!F$4="SkyII",#REF!,IF(Input!F$4="XO-8000",#REF!, "FALSE")))))))</f>
        <v>00</v>
      </c>
      <c r="I2756" s="209">
        <f>IF(Input!F$4="GMH_OECC",K2756,IF(Input!F$4="GMH_XOEC",M2756,IF(Input!F$4="GMH_Korea",O2756,IF(Input!F$4="GMH_EU",Q2756,IF(Input!F$4="Skysuper",#REF!,IF(Input!F$4="SkyII",#REF!,IF(Input!F$4="XO-8000",#REF!, "FALSE")))))))</f>
        <v>0</v>
      </c>
      <c r="J2756" s="210" t="s">
        <v>10359</v>
      </c>
      <c r="K2756" s="268">
        <v>0</v>
      </c>
      <c r="L2756" s="270" t="s">
        <v>10359</v>
      </c>
      <c r="M2756" s="270">
        <v>0</v>
      </c>
      <c r="N2756" s="270" t="s">
        <v>10359</v>
      </c>
      <c r="O2756" s="270">
        <v>0</v>
      </c>
      <c r="P2756" s="270" t="s">
        <v>10359</v>
      </c>
      <c r="Q2756" s="270">
        <v>0</v>
      </c>
      <c r="R2756" s="74"/>
      <c r="S2756" s="75" t="str">
        <f t="shared" si="189"/>
        <v>0000</v>
      </c>
      <c r="T2756" s="75" t="str">
        <f t="shared" ref="T2756:T2819" si="190">CONCATENATE(S2756,S2757,S2758,S2759,S2760,S2761,S2762,S2763)</f>
        <v>00000000000000000000000000000000</v>
      </c>
      <c r="V2756" s="197"/>
      <c r="W2756" s="75">
        <f t="shared" si="188"/>
        <v>0</v>
      </c>
      <c r="AE2756" s="479"/>
    </row>
    <row r="2757" spans="1:31" s="75" customFormat="1" ht="13.5" x14ac:dyDescent="0.2">
      <c r="A2757" s="211">
        <v>2754</v>
      </c>
      <c r="B2757" s="212" t="s">
        <v>6600</v>
      </c>
      <c r="C2757" s="213" t="s">
        <v>6600</v>
      </c>
      <c r="D2757" s="213" t="s">
        <v>6600</v>
      </c>
      <c r="E2757" s="213" t="s">
        <v>6600</v>
      </c>
      <c r="F2757" s="213" t="s">
        <v>6600</v>
      </c>
      <c r="G2757" s="214" t="s">
        <v>6600</v>
      </c>
      <c r="H2757" s="208" t="str">
        <f>IF(Input!F$4="GMH_OECC",J2757,IF(Input!F$4="GMH_XOEC",L2757,IF(Input!F$4="GMH_Korea",N2757,IF(Input!F$4="GMH_EU",P2757,IF(Input!F$4="Skysuper",#REF!,IF(Input!F$4="SkyII",#REF!,IF(Input!F$4="XO-8000",#REF!, "FALSE")))))))</f>
        <v>00</v>
      </c>
      <c r="I2757" s="209">
        <f>IF(Input!F$4="GMH_OECC",K2757,IF(Input!F$4="GMH_XOEC",M2757,IF(Input!F$4="GMH_Korea",O2757,IF(Input!F$4="GMH_EU",Q2757,IF(Input!F$4="Skysuper",#REF!,IF(Input!F$4="SkyII",#REF!,IF(Input!F$4="XO-8000",#REF!, "FALSE")))))))</f>
        <v>0</v>
      </c>
      <c r="J2757" s="210" t="s">
        <v>10359</v>
      </c>
      <c r="K2757" s="268">
        <v>0</v>
      </c>
      <c r="L2757" s="270" t="s">
        <v>10359</v>
      </c>
      <c r="M2757" s="270">
        <v>0</v>
      </c>
      <c r="N2757" s="270" t="s">
        <v>10359</v>
      </c>
      <c r="O2757" s="270">
        <v>0</v>
      </c>
      <c r="P2757" s="270" t="s">
        <v>10359</v>
      </c>
      <c r="Q2757" s="270">
        <v>0</v>
      </c>
      <c r="R2757" s="74"/>
      <c r="S2757" s="75" t="str">
        <f t="shared" si="189"/>
        <v>0000</v>
      </c>
      <c r="T2757" s="75" t="str">
        <f t="shared" si="190"/>
        <v>00000000000000000000000000000000</v>
      </c>
      <c r="V2757" s="197"/>
      <c r="W2757" s="75">
        <f t="shared" si="188"/>
        <v>0</v>
      </c>
      <c r="AE2757" s="479"/>
    </row>
    <row r="2758" spans="1:31" s="75" customFormat="1" ht="13.5" x14ac:dyDescent="0.2">
      <c r="A2758" s="211">
        <v>2755</v>
      </c>
      <c r="B2758" s="212" t="s">
        <v>6600</v>
      </c>
      <c r="C2758" s="213" t="s">
        <v>6600</v>
      </c>
      <c r="D2758" s="213" t="s">
        <v>6600</v>
      </c>
      <c r="E2758" s="213" t="s">
        <v>6600</v>
      </c>
      <c r="F2758" s="213" t="s">
        <v>6600</v>
      </c>
      <c r="G2758" s="214" t="s">
        <v>6600</v>
      </c>
      <c r="H2758" s="208" t="str">
        <f>IF(Input!F$4="GMH_OECC",J2758,IF(Input!F$4="GMH_XOEC",L2758,IF(Input!F$4="GMH_Korea",N2758,IF(Input!F$4="GMH_EU",P2758,IF(Input!F$4="Skysuper",#REF!,IF(Input!F$4="SkyII",#REF!,IF(Input!F$4="XO-8000",#REF!, "FALSE")))))))</f>
        <v>00</v>
      </c>
      <c r="I2758" s="209">
        <f>IF(Input!F$4="GMH_OECC",K2758,IF(Input!F$4="GMH_XOEC",M2758,IF(Input!F$4="GMH_Korea",O2758,IF(Input!F$4="GMH_EU",Q2758,IF(Input!F$4="Skysuper",#REF!,IF(Input!F$4="SkyII",#REF!,IF(Input!F$4="XO-8000",#REF!, "FALSE")))))))</f>
        <v>0</v>
      </c>
      <c r="J2758" s="210" t="s">
        <v>10359</v>
      </c>
      <c r="K2758" s="268">
        <v>0</v>
      </c>
      <c r="L2758" s="270" t="s">
        <v>10359</v>
      </c>
      <c r="M2758" s="270">
        <v>0</v>
      </c>
      <c r="N2758" s="270" t="s">
        <v>10359</v>
      </c>
      <c r="O2758" s="270">
        <v>0</v>
      </c>
      <c r="P2758" s="270" t="s">
        <v>10359</v>
      </c>
      <c r="Q2758" s="270">
        <v>0</v>
      </c>
      <c r="R2758" s="74"/>
      <c r="S2758" s="75" t="str">
        <f t="shared" si="189"/>
        <v>0000</v>
      </c>
      <c r="T2758" s="75" t="str">
        <f t="shared" si="190"/>
        <v>00000000000000000000000000000000</v>
      </c>
      <c r="V2758" s="197"/>
      <c r="W2758" s="75">
        <f t="shared" ref="W2758:W2821" si="191">HEX2DEC(RIGHT(S2758,2))+HEX2DEC(RIGHT(S2759,2))+HEX2DEC(RIGHT(S2760,2))+HEX2DEC(RIGHT(S2761,2))+HEX2DEC(LEFT(S2758,2))+HEX2DEC(LEFT(S2759,2))+HEX2DEC(LEFT(S2760,2))+HEX2DEC(LEFT(S2761,2))+HEX2DEC(RIGHT(S2762,2))+HEX2DEC(RIGHT(S2763,2))+HEX2DEC(RIGHT(S2764,2))+HEX2DEC(RIGHT(S2765,2))+HEX2DEC(LEFT(S2762,2))+HEX2DEC(LEFT(S2763,2))+HEX2DEC(LEFT(S2764,2))+HEX2DEC(LEFT(S2765,2))</f>
        <v>0</v>
      </c>
      <c r="AE2758" s="479"/>
    </row>
    <row r="2759" spans="1:31" s="75" customFormat="1" ht="13.5" x14ac:dyDescent="0.2">
      <c r="A2759" s="211">
        <v>2756</v>
      </c>
      <c r="B2759" s="212" t="s">
        <v>6600</v>
      </c>
      <c r="C2759" s="213" t="s">
        <v>6600</v>
      </c>
      <c r="D2759" s="213" t="s">
        <v>6600</v>
      </c>
      <c r="E2759" s="213" t="s">
        <v>6600</v>
      </c>
      <c r="F2759" s="213" t="s">
        <v>6600</v>
      </c>
      <c r="G2759" s="214" t="s">
        <v>6600</v>
      </c>
      <c r="H2759" s="208" t="str">
        <f>IF(Input!F$4="GMH_OECC",J2759,IF(Input!F$4="GMH_XOEC",L2759,IF(Input!F$4="GMH_Korea",N2759,IF(Input!F$4="GMH_EU",P2759,IF(Input!F$4="Skysuper",#REF!,IF(Input!F$4="SkyII",#REF!,IF(Input!F$4="XO-8000",#REF!, "FALSE")))))))</f>
        <v>00</v>
      </c>
      <c r="I2759" s="209">
        <f>IF(Input!F$4="GMH_OECC",K2759,IF(Input!F$4="GMH_XOEC",M2759,IF(Input!F$4="GMH_Korea",O2759,IF(Input!F$4="GMH_EU",Q2759,IF(Input!F$4="Skysuper",#REF!,IF(Input!F$4="SkyII",#REF!,IF(Input!F$4="XO-8000",#REF!, "FALSE")))))))</f>
        <v>0</v>
      </c>
      <c r="J2759" s="210" t="s">
        <v>10359</v>
      </c>
      <c r="K2759" s="268">
        <v>0</v>
      </c>
      <c r="L2759" s="270" t="s">
        <v>10359</v>
      </c>
      <c r="M2759" s="270">
        <v>0</v>
      </c>
      <c r="N2759" s="270" t="s">
        <v>10359</v>
      </c>
      <c r="O2759" s="270">
        <v>0</v>
      </c>
      <c r="P2759" s="270" t="s">
        <v>10359</v>
      </c>
      <c r="Q2759" s="270">
        <v>0</v>
      </c>
      <c r="R2759" s="74"/>
      <c r="S2759" s="75" t="str">
        <f t="shared" si="189"/>
        <v>0000</v>
      </c>
      <c r="T2759" s="75" t="str">
        <f t="shared" si="190"/>
        <v>00000000000000000000000000000000</v>
      </c>
      <c r="V2759" s="197"/>
      <c r="W2759" s="75">
        <f t="shared" si="191"/>
        <v>0</v>
      </c>
      <c r="AE2759" s="479"/>
    </row>
    <row r="2760" spans="1:31" s="75" customFormat="1" ht="13.5" x14ac:dyDescent="0.2">
      <c r="A2760" s="211">
        <v>2757</v>
      </c>
      <c r="B2760" s="212" t="s">
        <v>6600</v>
      </c>
      <c r="C2760" s="213" t="s">
        <v>6600</v>
      </c>
      <c r="D2760" s="213" t="s">
        <v>6600</v>
      </c>
      <c r="E2760" s="213" t="s">
        <v>6600</v>
      </c>
      <c r="F2760" s="213" t="s">
        <v>6600</v>
      </c>
      <c r="G2760" s="214" t="s">
        <v>6600</v>
      </c>
      <c r="H2760" s="208" t="str">
        <f>IF(Input!F$4="GMH_OECC",J2760,IF(Input!F$4="GMH_XOEC",L2760,IF(Input!F$4="GMH_Korea",N2760,IF(Input!F$4="GMH_EU",P2760,IF(Input!F$4="Skysuper",#REF!,IF(Input!F$4="SkyII",#REF!,IF(Input!F$4="XO-8000",#REF!, "FALSE")))))))</f>
        <v>00</v>
      </c>
      <c r="I2760" s="209">
        <f>IF(Input!F$4="GMH_OECC",K2760,IF(Input!F$4="GMH_XOEC",M2760,IF(Input!F$4="GMH_Korea",O2760,IF(Input!F$4="GMH_EU",Q2760,IF(Input!F$4="Skysuper",#REF!,IF(Input!F$4="SkyII",#REF!,IF(Input!F$4="XO-8000",#REF!, "FALSE")))))))</f>
        <v>0</v>
      </c>
      <c r="J2760" s="210" t="s">
        <v>10359</v>
      </c>
      <c r="K2760" s="268">
        <v>0</v>
      </c>
      <c r="L2760" s="270" t="s">
        <v>10359</v>
      </c>
      <c r="M2760" s="270">
        <v>0</v>
      </c>
      <c r="N2760" s="270" t="s">
        <v>10359</v>
      </c>
      <c r="O2760" s="270">
        <v>0</v>
      </c>
      <c r="P2760" s="270" t="s">
        <v>10359</v>
      </c>
      <c r="Q2760" s="270">
        <v>0</v>
      </c>
      <c r="R2760" s="74"/>
      <c r="S2760" s="75" t="str">
        <f t="shared" si="189"/>
        <v>0000</v>
      </c>
      <c r="T2760" s="75" t="str">
        <f t="shared" si="190"/>
        <v>00000000000000000000000000000000</v>
      </c>
      <c r="V2760" s="197"/>
      <c r="W2760" s="75">
        <f t="shared" si="191"/>
        <v>0</v>
      </c>
      <c r="AE2760" s="479"/>
    </row>
    <row r="2761" spans="1:31" s="75" customFormat="1" ht="13.5" x14ac:dyDescent="0.2">
      <c r="A2761" s="211">
        <v>2758</v>
      </c>
      <c r="B2761" s="212" t="s">
        <v>6600</v>
      </c>
      <c r="C2761" s="213" t="s">
        <v>6600</v>
      </c>
      <c r="D2761" s="213" t="s">
        <v>6600</v>
      </c>
      <c r="E2761" s="213" t="s">
        <v>6600</v>
      </c>
      <c r="F2761" s="213" t="s">
        <v>6600</v>
      </c>
      <c r="G2761" s="214" t="s">
        <v>6600</v>
      </c>
      <c r="H2761" s="208" t="str">
        <f>IF(Input!F$4="GMH_OECC",J2761,IF(Input!F$4="GMH_XOEC",L2761,IF(Input!F$4="GMH_Korea",N2761,IF(Input!F$4="GMH_EU",P2761,IF(Input!F$4="Skysuper",#REF!,IF(Input!F$4="SkyII",#REF!,IF(Input!F$4="XO-8000",#REF!, "FALSE")))))))</f>
        <v>00</v>
      </c>
      <c r="I2761" s="209">
        <f>IF(Input!F$4="GMH_OECC",K2761,IF(Input!F$4="GMH_XOEC",M2761,IF(Input!F$4="GMH_Korea",O2761,IF(Input!F$4="GMH_EU",Q2761,IF(Input!F$4="Skysuper",#REF!,IF(Input!F$4="SkyII",#REF!,IF(Input!F$4="XO-8000",#REF!, "FALSE")))))))</f>
        <v>0</v>
      </c>
      <c r="J2761" s="210" t="s">
        <v>10359</v>
      </c>
      <c r="K2761" s="268">
        <v>0</v>
      </c>
      <c r="L2761" s="270" t="s">
        <v>10359</v>
      </c>
      <c r="M2761" s="270">
        <v>0</v>
      </c>
      <c r="N2761" s="270" t="s">
        <v>10359</v>
      </c>
      <c r="O2761" s="270">
        <v>0</v>
      </c>
      <c r="P2761" s="270" t="s">
        <v>10359</v>
      </c>
      <c r="Q2761" s="270">
        <v>0</v>
      </c>
      <c r="R2761" s="74"/>
      <c r="S2761" s="75" t="str">
        <f t="shared" si="189"/>
        <v>0000</v>
      </c>
      <c r="T2761" s="75" t="str">
        <f t="shared" si="190"/>
        <v>00000000000000000000000000000000</v>
      </c>
      <c r="V2761" s="197"/>
      <c r="W2761" s="75">
        <f t="shared" si="191"/>
        <v>0</v>
      </c>
      <c r="AE2761" s="479"/>
    </row>
    <row r="2762" spans="1:31" s="75" customFormat="1" ht="13.5" x14ac:dyDescent="0.2">
      <c r="A2762" s="211">
        <v>2759</v>
      </c>
      <c r="B2762" s="212" t="s">
        <v>6600</v>
      </c>
      <c r="C2762" s="213" t="s">
        <v>6600</v>
      </c>
      <c r="D2762" s="213" t="s">
        <v>6600</v>
      </c>
      <c r="E2762" s="213" t="s">
        <v>6600</v>
      </c>
      <c r="F2762" s="213" t="s">
        <v>6600</v>
      </c>
      <c r="G2762" s="214" t="s">
        <v>6600</v>
      </c>
      <c r="H2762" s="208" t="str">
        <f>IF(Input!F$4="GMH_OECC",J2762,IF(Input!F$4="GMH_XOEC",L2762,IF(Input!F$4="GMH_Korea",N2762,IF(Input!F$4="GMH_EU",P2762,IF(Input!F$4="Skysuper",#REF!,IF(Input!F$4="SkyII",#REF!,IF(Input!F$4="XO-8000",#REF!, "FALSE")))))))</f>
        <v>00</v>
      </c>
      <c r="I2762" s="209">
        <f>IF(Input!F$4="GMH_OECC",K2762,IF(Input!F$4="GMH_XOEC",M2762,IF(Input!F$4="GMH_Korea",O2762,IF(Input!F$4="GMH_EU",Q2762,IF(Input!F$4="Skysuper",#REF!,IF(Input!F$4="SkyII",#REF!,IF(Input!F$4="XO-8000",#REF!, "FALSE")))))))</f>
        <v>0</v>
      </c>
      <c r="J2762" s="210" t="s">
        <v>10359</v>
      </c>
      <c r="K2762" s="268">
        <v>0</v>
      </c>
      <c r="L2762" s="270" t="s">
        <v>10359</v>
      </c>
      <c r="M2762" s="270">
        <v>0</v>
      </c>
      <c r="N2762" s="270" t="s">
        <v>10359</v>
      </c>
      <c r="O2762" s="270">
        <v>0</v>
      </c>
      <c r="P2762" s="270" t="s">
        <v>10359</v>
      </c>
      <c r="Q2762" s="270">
        <v>0</v>
      </c>
      <c r="R2762" s="74"/>
      <c r="S2762" s="75" t="str">
        <f t="shared" si="189"/>
        <v>0000</v>
      </c>
      <c r="T2762" s="75" t="str">
        <f t="shared" si="190"/>
        <v>00000000000000000000000000000000</v>
      </c>
      <c r="V2762" s="197"/>
      <c r="W2762" s="75">
        <f t="shared" si="191"/>
        <v>0</v>
      </c>
      <c r="AE2762" s="479"/>
    </row>
    <row r="2763" spans="1:31" s="75" customFormat="1" ht="13.5" x14ac:dyDescent="0.2">
      <c r="A2763" s="211">
        <v>2760</v>
      </c>
      <c r="B2763" s="212" t="s">
        <v>6600</v>
      </c>
      <c r="C2763" s="213" t="s">
        <v>6600</v>
      </c>
      <c r="D2763" s="213" t="s">
        <v>6600</v>
      </c>
      <c r="E2763" s="213" t="s">
        <v>6600</v>
      </c>
      <c r="F2763" s="213" t="s">
        <v>6600</v>
      </c>
      <c r="G2763" s="214" t="s">
        <v>6600</v>
      </c>
      <c r="H2763" s="208" t="str">
        <f>IF(Input!F$4="GMH_OECC",J2763,IF(Input!F$4="GMH_XOEC",L2763,IF(Input!F$4="GMH_Korea",N2763,IF(Input!F$4="GMH_EU",P2763,IF(Input!F$4="Skysuper",#REF!,IF(Input!F$4="SkyII",#REF!,IF(Input!F$4="XO-8000",#REF!, "FALSE")))))))</f>
        <v>00</v>
      </c>
      <c r="I2763" s="209">
        <f>IF(Input!F$4="GMH_OECC",K2763,IF(Input!F$4="GMH_XOEC",M2763,IF(Input!F$4="GMH_Korea",O2763,IF(Input!F$4="GMH_EU",Q2763,IF(Input!F$4="Skysuper",#REF!,IF(Input!F$4="SkyII",#REF!,IF(Input!F$4="XO-8000",#REF!, "FALSE")))))))</f>
        <v>0</v>
      </c>
      <c r="J2763" s="210" t="s">
        <v>10359</v>
      </c>
      <c r="K2763" s="268">
        <v>0</v>
      </c>
      <c r="L2763" s="270" t="s">
        <v>10359</v>
      </c>
      <c r="M2763" s="270">
        <v>0</v>
      </c>
      <c r="N2763" s="270" t="s">
        <v>10359</v>
      </c>
      <c r="O2763" s="270">
        <v>0</v>
      </c>
      <c r="P2763" s="270" t="s">
        <v>10359</v>
      </c>
      <c r="Q2763" s="270">
        <v>0</v>
      </c>
      <c r="R2763" s="74"/>
      <c r="S2763" s="75" t="str">
        <f t="shared" si="189"/>
        <v>0000</v>
      </c>
      <c r="T2763" s="75" t="str">
        <f t="shared" si="190"/>
        <v>00000000000000000000000000000000</v>
      </c>
      <c r="V2763" s="197"/>
      <c r="W2763" s="75">
        <f t="shared" si="191"/>
        <v>0</v>
      </c>
      <c r="AE2763" s="479"/>
    </row>
    <row r="2764" spans="1:31" s="75" customFormat="1" ht="13.5" x14ac:dyDescent="0.2">
      <c r="A2764" s="211">
        <v>2761</v>
      </c>
      <c r="B2764" s="212" t="s">
        <v>6600</v>
      </c>
      <c r="C2764" s="213" t="s">
        <v>6600</v>
      </c>
      <c r="D2764" s="213" t="s">
        <v>6600</v>
      </c>
      <c r="E2764" s="213" t="s">
        <v>6600</v>
      </c>
      <c r="F2764" s="213" t="s">
        <v>6600</v>
      </c>
      <c r="G2764" s="214" t="s">
        <v>6600</v>
      </c>
      <c r="H2764" s="208" t="str">
        <f>IF(Input!F$4="GMH_OECC",J2764,IF(Input!F$4="GMH_XOEC",L2764,IF(Input!F$4="GMH_Korea",N2764,IF(Input!F$4="GMH_EU",P2764,IF(Input!F$4="Skysuper",#REF!,IF(Input!F$4="SkyII",#REF!,IF(Input!F$4="XO-8000",#REF!, "FALSE")))))))</f>
        <v>00</v>
      </c>
      <c r="I2764" s="209">
        <f>IF(Input!F$4="GMH_OECC",K2764,IF(Input!F$4="GMH_XOEC",M2764,IF(Input!F$4="GMH_Korea",O2764,IF(Input!F$4="GMH_EU",Q2764,IF(Input!F$4="Skysuper",#REF!,IF(Input!F$4="SkyII",#REF!,IF(Input!F$4="XO-8000",#REF!, "FALSE")))))))</f>
        <v>0</v>
      </c>
      <c r="J2764" s="210" t="s">
        <v>10359</v>
      </c>
      <c r="K2764" s="268">
        <v>0</v>
      </c>
      <c r="L2764" s="270" t="s">
        <v>10359</v>
      </c>
      <c r="M2764" s="270">
        <v>0</v>
      </c>
      <c r="N2764" s="270" t="s">
        <v>10359</v>
      </c>
      <c r="O2764" s="270">
        <v>0</v>
      </c>
      <c r="P2764" s="270" t="s">
        <v>10359</v>
      </c>
      <c r="Q2764" s="270">
        <v>0</v>
      </c>
      <c r="R2764" s="74"/>
      <c r="S2764" s="75" t="str">
        <f t="shared" si="189"/>
        <v>0000</v>
      </c>
      <c r="T2764" s="75" t="str">
        <f t="shared" si="190"/>
        <v>00000000000000000000000000000000</v>
      </c>
      <c r="V2764" s="197"/>
      <c r="W2764" s="75">
        <f t="shared" si="191"/>
        <v>0</v>
      </c>
      <c r="AE2764" s="479"/>
    </row>
    <row r="2765" spans="1:31" s="75" customFormat="1" ht="13.5" x14ac:dyDescent="0.2">
      <c r="A2765" s="211">
        <v>2762</v>
      </c>
      <c r="B2765" s="212" t="s">
        <v>6600</v>
      </c>
      <c r="C2765" s="213" t="s">
        <v>6600</v>
      </c>
      <c r="D2765" s="213" t="s">
        <v>6600</v>
      </c>
      <c r="E2765" s="213" t="s">
        <v>6600</v>
      </c>
      <c r="F2765" s="213" t="s">
        <v>6600</v>
      </c>
      <c r="G2765" s="214" t="s">
        <v>6600</v>
      </c>
      <c r="H2765" s="208" t="str">
        <f>IF(Input!F$4="GMH_OECC",J2765,IF(Input!F$4="GMH_XOEC",L2765,IF(Input!F$4="GMH_Korea",N2765,IF(Input!F$4="GMH_EU",P2765,IF(Input!F$4="Skysuper",#REF!,IF(Input!F$4="SkyII",#REF!,IF(Input!F$4="XO-8000",#REF!, "FALSE")))))))</f>
        <v>00</v>
      </c>
      <c r="I2765" s="209">
        <f>IF(Input!F$4="GMH_OECC",K2765,IF(Input!F$4="GMH_XOEC",M2765,IF(Input!F$4="GMH_Korea",O2765,IF(Input!F$4="GMH_EU",Q2765,IF(Input!F$4="Skysuper",#REF!,IF(Input!F$4="SkyII",#REF!,IF(Input!F$4="XO-8000",#REF!, "FALSE")))))))</f>
        <v>0</v>
      </c>
      <c r="J2765" s="210" t="s">
        <v>10359</v>
      </c>
      <c r="K2765" s="268">
        <v>0</v>
      </c>
      <c r="L2765" s="270" t="s">
        <v>10359</v>
      </c>
      <c r="M2765" s="270">
        <v>0</v>
      </c>
      <c r="N2765" s="270" t="s">
        <v>10359</v>
      </c>
      <c r="O2765" s="270">
        <v>0</v>
      </c>
      <c r="P2765" s="270" t="s">
        <v>10359</v>
      </c>
      <c r="Q2765" s="270">
        <v>0</v>
      </c>
      <c r="R2765" s="74"/>
      <c r="S2765" s="75" t="str">
        <f t="shared" si="189"/>
        <v>0000</v>
      </c>
      <c r="T2765" s="75" t="str">
        <f t="shared" si="190"/>
        <v>00000000000000000000000000000000</v>
      </c>
      <c r="V2765" s="197"/>
      <c r="W2765" s="75">
        <f t="shared" si="191"/>
        <v>0</v>
      </c>
      <c r="AE2765" s="479"/>
    </row>
    <row r="2766" spans="1:31" s="75" customFormat="1" ht="13.5" x14ac:dyDescent="0.2">
      <c r="A2766" s="211">
        <v>2763</v>
      </c>
      <c r="B2766" s="212" t="s">
        <v>6600</v>
      </c>
      <c r="C2766" s="213" t="s">
        <v>6600</v>
      </c>
      <c r="D2766" s="213" t="s">
        <v>6600</v>
      </c>
      <c r="E2766" s="213" t="s">
        <v>6600</v>
      </c>
      <c r="F2766" s="213" t="s">
        <v>6600</v>
      </c>
      <c r="G2766" s="214" t="s">
        <v>6600</v>
      </c>
      <c r="H2766" s="208" t="str">
        <f>IF(Input!F$4="GMH_OECC",J2766,IF(Input!F$4="GMH_XOEC",L2766,IF(Input!F$4="GMH_Korea",N2766,IF(Input!F$4="GMH_EU",P2766,IF(Input!F$4="Skysuper",#REF!,IF(Input!F$4="SkyII",#REF!,IF(Input!F$4="XO-8000",#REF!, "FALSE")))))))</f>
        <v>00</v>
      </c>
      <c r="I2766" s="209">
        <f>IF(Input!F$4="GMH_OECC",K2766,IF(Input!F$4="GMH_XOEC",M2766,IF(Input!F$4="GMH_Korea",O2766,IF(Input!F$4="GMH_EU",Q2766,IF(Input!F$4="Skysuper",#REF!,IF(Input!F$4="SkyII",#REF!,IF(Input!F$4="XO-8000",#REF!, "FALSE")))))))</f>
        <v>0</v>
      </c>
      <c r="J2766" s="210" t="s">
        <v>10359</v>
      </c>
      <c r="K2766" s="268">
        <v>0</v>
      </c>
      <c r="L2766" s="270" t="s">
        <v>10359</v>
      </c>
      <c r="M2766" s="270">
        <v>0</v>
      </c>
      <c r="N2766" s="270" t="s">
        <v>10359</v>
      </c>
      <c r="O2766" s="270">
        <v>0</v>
      </c>
      <c r="P2766" s="270" t="s">
        <v>10359</v>
      </c>
      <c r="Q2766" s="270">
        <v>0</v>
      </c>
      <c r="R2766" s="74"/>
      <c r="S2766" s="75" t="str">
        <f t="shared" si="189"/>
        <v>0000</v>
      </c>
      <c r="T2766" s="75" t="str">
        <f t="shared" si="190"/>
        <v>00000000000000000000000000000000</v>
      </c>
      <c r="V2766" s="197"/>
      <c r="W2766" s="75">
        <f t="shared" si="191"/>
        <v>0</v>
      </c>
      <c r="AE2766" s="479"/>
    </row>
    <row r="2767" spans="1:31" s="75" customFormat="1" ht="13.5" x14ac:dyDescent="0.2">
      <c r="A2767" s="211">
        <v>2764</v>
      </c>
      <c r="B2767" s="212" t="s">
        <v>6600</v>
      </c>
      <c r="C2767" s="213" t="s">
        <v>6600</v>
      </c>
      <c r="D2767" s="213" t="s">
        <v>6600</v>
      </c>
      <c r="E2767" s="213" t="s">
        <v>6600</v>
      </c>
      <c r="F2767" s="213" t="s">
        <v>6600</v>
      </c>
      <c r="G2767" s="214" t="s">
        <v>6600</v>
      </c>
      <c r="H2767" s="208" t="str">
        <f>IF(Input!F$4="GMH_OECC",J2767,IF(Input!F$4="GMH_XOEC",L2767,IF(Input!F$4="GMH_Korea",N2767,IF(Input!F$4="GMH_EU",P2767,IF(Input!F$4="Skysuper",#REF!,IF(Input!F$4="SkyII",#REF!,IF(Input!F$4="XO-8000",#REF!, "FALSE")))))))</f>
        <v>00</v>
      </c>
      <c r="I2767" s="209">
        <f>IF(Input!F$4="GMH_OECC",K2767,IF(Input!F$4="GMH_XOEC",M2767,IF(Input!F$4="GMH_Korea",O2767,IF(Input!F$4="GMH_EU",Q2767,IF(Input!F$4="Skysuper",#REF!,IF(Input!F$4="SkyII",#REF!,IF(Input!F$4="XO-8000",#REF!, "FALSE")))))))</f>
        <v>0</v>
      </c>
      <c r="J2767" s="210" t="s">
        <v>10359</v>
      </c>
      <c r="K2767" s="268">
        <v>0</v>
      </c>
      <c r="L2767" s="270" t="s">
        <v>10359</v>
      </c>
      <c r="M2767" s="270">
        <v>0</v>
      </c>
      <c r="N2767" s="270" t="s">
        <v>10359</v>
      </c>
      <c r="O2767" s="270">
        <v>0</v>
      </c>
      <c r="P2767" s="270" t="s">
        <v>10359</v>
      </c>
      <c r="Q2767" s="270">
        <v>0</v>
      </c>
      <c r="R2767" s="74"/>
      <c r="S2767" s="75" t="str">
        <f t="shared" si="189"/>
        <v>0000</v>
      </c>
      <c r="T2767" s="75" t="str">
        <f t="shared" si="190"/>
        <v>00000000000000000000000000000000</v>
      </c>
      <c r="V2767" s="197"/>
      <c r="W2767" s="75">
        <f t="shared" si="191"/>
        <v>0</v>
      </c>
      <c r="AE2767" s="479"/>
    </row>
    <row r="2768" spans="1:31" s="75" customFormat="1" ht="13.5" x14ac:dyDescent="0.2">
      <c r="A2768" s="211">
        <v>2765</v>
      </c>
      <c r="B2768" s="212" t="s">
        <v>6600</v>
      </c>
      <c r="C2768" s="213" t="s">
        <v>6600</v>
      </c>
      <c r="D2768" s="213" t="s">
        <v>6600</v>
      </c>
      <c r="E2768" s="213" t="s">
        <v>6600</v>
      </c>
      <c r="F2768" s="213" t="s">
        <v>6600</v>
      </c>
      <c r="G2768" s="214" t="s">
        <v>6600</v>
      </c>
      <c r="H2768" s="208" t="str">
        <f>IF(Input!F$4="GMH_OECC",J2768,IF(Input!F$4="GMH_XOEC",L2768,IF(Input!F$4="GMH_Korea",N2768,IF(Input!F$4="GMH_EU",P2768,IF(Input!F$4="Skysuper",#REF!,IF(Input!F$4="SkyII",#REF!,IF(Input!F$4="XO-8000",#REF!, "FALSE")))))))</f>
        <v>00</v>
      </c>
      <c r="I2768" s="209">
        <f>IF(Input!F$4="GMH_OECC",K2768,IF(Input!F$4="GMH_XOEC",M2768,IF(Input!F$4="GMH_Korea",O2768,IF(Input!F$4="GMH_EU",Q2768,IF(Input!F$4="Skysuper",#REF!,IF(Input!F$4="SkyII",#REF!,IF(Input!F$4="XO-8000",#REF!, "FALSE")))))))</f>
        <v>0</v>
      </c>
      <c r="J2768" s="210" t="s">
        <v>10359</v>
      </c>
      <c r="K2768" s="268">
        <v>0</v>
      </c>
      <c r="L2768" s="270" t="s">
        <v>10359</v>
      </c>
      <c r="M2768" s="270">
        <v>0</v>
      </c>
      <c r="N2768" s="270" t="s">
        <v>10359</v>
      </c>
      <c r="O2768" s="270">
        <v>0</v>
      </c>
      <c r="P2768" s="270" t="s">
        <v>10359</v>
      </c>
      <c r="Q2768" s="270">
        <v>0</v>
      </c>
      <c r="R2768" s="74"/>
      <c r="S2768" s="75" t="str">
        <f t="shared" si="189"/>
        <v>0000</v>
      </c>
      <c r="T2768" s="75" t="str">
        <f t="shared" si="190"/>
        <v>00000000000000000000000000000000</v>
      </c>
      <c r="V2768" s="197"/>
      <c r="W2768" s="75">
        <f t="shared" si="191"/>
        <v>0</v>
      </c>
      <c r="AE2768" s="479"/>
    </row>
    <row r="2769" spans="1:31" s="75" customFormat="1" ht="13.5" x14ac:dyDescent="0.2">
      <c r="A2769" s="211">
        <v>2766</v>
      </c>
      <c r="B2769" s="212" t="s">
        <v>6600</v>
      </c>
      <c r="C2769" s="213" t="s">
        <v>6600</v>
      </c>
      <c r="D2769" s="213" t="s">
        <v>6600</v>
      </c>
      <c r="E2769" s="213" t="s">
        <v>6600</v>
      </c>
      <c r="F2769" s="213" t="s">
        <v>6600</v>
      </c>
      <c r="G2769" s="214" t="s">
        <v>6600</v>
      </c>
      <c r="H2769" s="208" t="str">
        <f>IF(Input!F$4="GMH_OECC",J2769,IF(Input!F$4="GMH_XOEC",L2769,IF(Input!F$4="GMH_Korea",N2769,IF(Input!F$4="GMH_EU",P2769,IF(Input!F$4="Skysuper",#REF!,IF(Input!F$4="SkyII",#REF!,IF(Input!F$4="XO-8000",#REF!, "FALSE")))))))</f>
        <v>00</v>
      </c>
      <c r="I2769" s="209">
        <f>IF(Input!F$4="GMH_OECC",K2769,IF(Input!F$4="GMH_XOEC",M2769,IF(Input!F$4="GMH_Korea",O2769,IF(Input!F$4="GMH_EU",Q2769,IF(Input!F$4="Skysuper",#REF!,IF(Input!F$4="SkyII",#REF!,IF(Input!F$4="XO-8000",#REF!, "FALSE")))))))</f>
        <v>0</v>
      </c>
      <c r="J2769" s="210" t="s">
        <v>10359</v>
      </c>
      <c r="K2769" s="268">
        <v>0</v>
      </c>
      <c r="L2769" s="270" t="s">
        <v>10359</v>
      </c>
      <c r="M2769" s="270">
        <v>0</v>
      </c>
      <c r="N2769" s="270" t="s">
        <v>10359</v>
      </c>
      <c r="O2769" s="270">
        <v>0</v>
      </c>
      <c r="P2769" s="270" t="s">
        <v>10359</v>
      </c>
      <c r="Q2769" s="270">
        <v>0</v>
      </c>
      <c r="R2769" s="74"/>
      <c r="S2769" s="75" t="str">
        <f t="shared" si="189"/>
        <v>0000</v>
      </c>
      <c r="T2769" s="75" t="str">
        <f t="shared" si="190"/>
        <v>00000000000000000000000000000000</v>
      </c>
      <c r="V2769" s="197"/>
      <c r="W2769" s="75">
        <f t="shared" si="191"/>
        <v>0</v>
      </c>
      <c r="AE2769" s="479"/>
    </row>
    <row r="2770" spans="1:31" s="75" customFormat="1" ht="13.5" x14ac:dyDescent="0.2">
      <c r="A2770" s="211">
        <v>2767</v>
      </c>
      <c r="B2770" s="212" t="s">
        <v>6600</v>
      </c>
      <c r="C2770" s="213" t="s">
        <v>6600</v>
      </c>
      <c r="D2770" s="213" t="s">
        <v>6600</v>
      </c>
      <c r="E2770" s="213" t="s">
        <v>6600</v>
      </c>
      <c r="F2770" s="213" t="s">
        <v>6600</v>
      </c>
      <c r="G2770" s="214" t="s">
        <v>6600</v>
      </c>
      <c r="H2770" s="208" t="str">
        <f>IF(Input!F$4="GMH_OECC",J2770,IF(Input!F$4="GMH_XOEC",L2770,IF(Input!F$4="GMH_Korea",N2770,IF(Input!F$4="GMH_EU",P2770,IF(Input!F$4="Skysuper",#REF!,IF(Input!F$4="SkyII",#REF!,IF(Input!F$4="XO-8000",#REF!, "FALSE")))))))</f>
        <v>00</v>
      </c>
      <c r="I2770" s="209">
        <f>IF(Input!F$4="GMH_OECC",K2770,IF(Input!F$4="GMH_XOEC",M2770,IF(Input!F$4="GMH_Korea",O2770,IF(Input!F$4="GMH_EU",Q2770,IF(Input!F$4="Skysuper",#REF!,IF(Input!F$4="SkyII",#REF!,IF(Input!F$4="XO-8000",#REF!, "FALSE")))))))</f>
        <v>0</v>
      </c>
      <c r="J2770" s="210" t="s">
        <v>10359</v>
      </c>
      <c r="K2770" s="268">
        <v>0</v>
      </c>
      <c r="L2770" s="270" t="s">
        <v>10359</v>
      </c>
      <c r="M2770" s="270">
        <v>0</v>
      </c>
      <c r="N2770" s="270" t="s">
        <v>10359</v>
      </c>
      <c r="O2770" s="270">
        <v>0</v>
      </c>
      <c r="P2770" s="270" t="s">
        <v>10359</v>
      </c>
      <c r="Q2770" s="270">
        <v>0</v>
      </c>
      <c r="R2770" s="74"/>
      <c r="S2770" s="75" t="str">
        <f t="shared" si="189"/>
        <v>0000</v>
      </c>
      <c r="T2770" s="75" t="str">
        <f t="shared" si="190"/>
        <v>00000000000000000000000000000000</v>
      </c>
      <c r="V2770" s="197"/>
      <c r="W2770" s="75">
        <f t="shared" si="191"/>
        <v>0</v>
      </c>
      <c r="AE2770" s="479"/>
    </row>
    <row r="2771" spans="1:31" s="75" customFormat="1" ht="13.5" x14ac:dyDescent="0.2">
      <c r="A2771" s="211">
        <v>2768</v>
      </c>
      <c r="B2771" s="212" t="s">
        <v>6600</v>
      </c>
      <c r="C2771" s="213" t="s">
        <v>6600</v>
      </c>
      <c r="D2771" s="213" t="s">
        <v>6600</v>
      </c>
      <c r="E2771" s="213" t="s">
        <v>6600</v>
      </c>
      <c r="F2771" s="213" t="s">
        <v>6600</v>
      </c>
      <c r="G2771" s="214" t="s">
        <v>6600</v>
      </c>
      <c r="H2771" s="208" t="str">
        <f>IF(Input!F$4="GMH_OECC",J2771,IF(Input!F$4="GMH_XOEC",L2771,IF(Input!F$4="GMH_Korea",N2771,IF(Input!F$4="GMH_EU",P2771,IF(Input!F$4="Skysuper",#REF!,IF(Input!F$4="SkyII",#REF!,IF(Input!F$4="XO-8000",#REF!, "FALSE")))))))</f>
        <v>00</v>
      </c>
      <c r="I2771" s="209">
        <f>IF(Input!F$4="GMH_OECC",K2771,IF(Input!F$4="GMH_XOEC",M2771,IF(Input!F$4="GMH_Korea",O2771,IF(Input!F$4="GMH_EU",Q2771,IF(Input!F$4="Skysuper",#REF!,IF(Input!F$4="SkyII",#REF!,IF(Input!F$4="XO-8000",#REF!, "FALSE")))))))</f>
        <v>0</v>
      </c>
      <c r="J2771" s="210" t="s">
        <v>10359</v>
      </c>
      <c r="K2771" s="268">
        <v>0</v>
      </c>
      <c r="L2771" s="270" t="s">
        <v>10359</v>
      </c>
      <c r="M2771" s="270">
        <v>0</v>
      </c>
      <c r="N2771" s="270" t="s">
        <v>10359</v>
      </c>
      <c r="O2771" s="270">
        <v>0</v>
      </c>
      <c r="P2771" s="270" t="s">
        <v>10359</v>
      </c>
      <c r="Q2771" s="270">
        <v>0</v>
      </c>
      <c r="R2771" s="74"/>
      <c r="S2771" s="75" t="str">
        <f t="shared" si="189"/>
        <v>0000</v>
      </c>
      <c r="T2771" s="75" t="str">
        <f t="shared" si="190"/>
        <v>00000000000000000000000000000000</v>
      </c>
      <c r="V2771" s="197"/>
      <c r="W2771" s="75">
        <f t="shared" si="191"/>
        <v>0</v>
      </c>
      <c r="AE2771" s="479"/>
    </row>
    <row r="2772" spans="1:31" s="75" customFormat="1" ht="13.5" x14ac:dyDescent="0.2">
      <c r="A2772" s="211">
        <v>2769</v>
      </c>
      <c r="B2772" s="212" t="s">
        <v>6600</v>
      </c>
      <c r="C2772" s="213" t="s">
        <v>6600</v>
      </c>
      <c r="D2772" s="213" t="s">
        <v>6600</v>
      </c>
      <c r="E2772" s="213" t="s">
        <v>6600</v>
      </c>
      <c r="F2772" s="213" t="s">
        <v>6600</v>
      </c>
      <c r="G2772" s="214" t="s">
        <v>6600</v>
      </c>
      <c r="H2772" s="208" t="str">
        <f>IF(Input!F$4="GMH_OECC",J2772,IF(Input!F$4="GMH_XOEC",L2772,IF(Input!F$4="GMH_Korea",N2772,IF(Input!F$4="GMH_EU",P2772,IF(Input!F$4="Skysuper",#REF!,IF(Input!F$4="SkyII",#REF!,IF(Input!F$4="XO-8000",#REF!, "FALSE")))))))</f>
        <v>00</v>
      </c>
      <c r="I2772" s="209">
        <f>IF(Input!F$4="GMH_OECC",K2772,IF(Input!F$4="GMH_XOEC",M2772,IF(Input!F$4="GMH_Korea",O2772,IF(Input!F$4="GMH_EU",Q2772,IF(Input!F$4="Skysuper",#REF!,IF(Input!F$4="SkyII",#REF!,IF(Input!F$4="XO-8000",#REF!, "FALSE")))))))</f>
        <v>0</v>
      </c>
      <c r="J2772" s="210" t="s">
        <v>10359</v>
      </c>
      <c r="K2772" s="268">
        <v>0</v>
      </c>
      <c r="L2772" s="270" t="s">
        <v>10359</v>
      </c>
      <c r="M2772" s="270">
        <v>0</v>
      </c>
      <c r="N2772" s="270" t="s">
        <v>10359</v>
      </c>
      <c r="O2772" s="270">
        <v>0</v>
      </c>
      <c r="P2772" s="270" t="s">
        <v>10359</v>
      </c>
      <c r="Q2772" s="270">
        <v>0</v>
      </c>
      <c r="R2772" s="74"/>
      <c r="S2772" s="75" t="str">
        <f t="shared" si="189"/>
        <v>0000</v>
      </c>
      <c r="T2772" s="75" t="str">
        <f t="shared" si="190"/>
        <v>00000000000000000000000000000000</v>
      </c>
      <c r="V2772" s="197"/>
      <c r="W2772" s="75">
        <f t="shared" si="191"/>
        <v>0</v>
      </c>
      <c r="AE2772" s="479"/>
    </row>
    <row r="2773" spans="1:31" s="75" customFormat="1" ht="13.5" x14ac:dyDescent="0.2">
      <c r="A2773" s="211">
        <v>2770</v>
      </c>
      <c r="B2773" s="212" t="s">
        <v>6600</v>
      </c>
      <c r="C2773" s="213" t="s">
        <v>6600</v>
      </c>
      <c r="D2773" s="213" t="s">
        <v>6600</v>
      </c>
      <c r="E2773" s="213" t="s">
        <v>6600</v>
      </c>
      <c r="F2773" s="213" t="s">
        <v>6600</v>
      </c>
      <c r="G2773" s="214" t="s">
        <v>6600</v>
      </c>
      <c r="H2773" s="208" t="str">
        <f>IF(Input!F$4="GMH_OECC",J2773,IF(Input!F$4="GMH_XOEC",L2773,IF(Input!F$4="GMH_Korea",N2773,IF(Input!F$4="GMH_EU",P2773,IF(Input!F$4="Skysuper",#REF!,IF(Input!F$4="SkyII",#REF!,IF(Input!F$4="XO-8000",#REF!, "FALSE")))))))</f>
        <v>00</v>
      </c>
      <c r="I2773" s="209">
        <f>IF(Input!F$4="GMH_OECC",K2773,IF(Input!F$4="GMH_XOEC",M2773,IF(Input!F$4="GMH_Korea",O2773,IF(Input!F$4="GMH_EU",Q2773,IF(Input!F$4="Skysuper",#REF!,IF(Input!F$4="SkyII",#REF!,IF(Input!F$4="XO-8000",#REF!, "FALSE")))))))</f>
        <v>0</v>
      </c>
      <c r="J2773" s="210" t="s">
        <v>10359</v>
      </c>
      <c r="K2773" s="268">
        <v>0</v>
      </c>
      <c r="L2773" s="270" t="s">
        <v>10359</v>
      </c>
      <c r="M2773" s="270">
        <v>0</v>
      </c>
      <c r="N2773" s="270" t="s">
        <v>10359</v>
      </c>
      <c r="O2773" s="270">
        <v>0</v>
      </c>
      <c r="P2773" s="270" t="s">
        <v>10359</v>
      </c>
      <c r="Q2773" s="270">
        <v>0</v>
      </c>
      <c r="R2773" s="74"/>
      <c r="S2773" s="75" t="str">
        <f t="shared" si="189"/>
        <v>0000</v>
      </c>
      <c r="T2773" s="75" t="str">
        <f t="shared" si="190"/>
        <v>00000000000000000000000000000000</v>
      </c>
      <c r="V2773" s="197"/>
      <c r="W2773" s="75">
        <f t="shared" si="191"/>
        <v>0</v>
      </c>
      <c r="AE2773" s="479"/>
    </row>
    <row r="2774" spans="1:31" s="75" customFormat="1" ht="13.5" x14ac:dyDescent="0.2">
      <c r="A2774" s="211">
        <v>2771</v>
      </c>
      <c r="B2774" s="212" t="s">
        <v>6600</v>
      </c>
      <c r="C2774" s="213" t="s">
        <v>6600</v>
      </c>
      <c r="D2774" s="213" t="s">
        <v>6600</v>
      </c>
      <c r="E2774" s="213" t="s">
        <v>6600</v>
      </c>
      <c r="F2774" s="213" t="s">
        <v>6600</v>
      </c>
      <c r="G2774" s="214" t="s">
        <v>6600</v>
      </c>
      <c r="H2774" s="208" t="str">
        <f>IF(Input!F$4="GMH_OECC",J2774,IF(Input!F$4="GMH_XOEC",L2774,IF(Input!F$4="GMH_Korea",N2774,IF(Input!F$4="GMH_EU",P2774,IF(Input!F$4="Skysuper",#REF!,IF(Input!F$4="SkyII",#REF!,IF(Input!F$4="XO-8000",#REF!, "FALSE")))))))</f>
        <v>00</v>
      </c>
      <c r="I2774" s="209">
        <f>IF(Input!F$4="GMH_OECC",K2774,IF(Input!F$4="GMH_XOEC",M2774,IF(Input!F$4="GMH_Korea",O2774,IF(Input!F$4="GMH_EU",Q2774,IF(Input!F$4="Skysuper",#REF!,IF(Input!F$4="SkyII",#REF!,IF(Input!F$4="XO-8000",#REF!, "FALSE")))))))</f>
        <v>0</v>
      </c>
      <c r="J2774" s="210" t="s">
        <v>10359</v>
      </c>
      <c r="K2774" s="268">
        <v>0</v>
      </c>
      <c r="L2774" s="270" t="s">
        <v>10359</v>
      </c>
      <c r="M2774" s="270">
        <v>0</v>
      </c>
      <c r="N2774" s="270" t="s">
        <v>10359</v>
      </c>
      <c r="O2774" s="270">
        <v>0</v>
      </c>
      <c r="P2774" s="270" t="s">
        <v>10359</v>
      </c>
      <c r="Q2774" s="270">
        <v>0</v>
      </c>
      <c r="R2774" s="74"/>
      <c r="S2774" s="75" t="str">
        <f t="shared" si="189"/>
        <v>0000</v>
      </c>
      <c r="T2774" s="75" t="str">
        <f t="shared" si="190"/>
        <v>00000000000000000000000000000000</v>
      </c>
      <c r="V2774" s="197"/>
      <c r="W2774" s="75">
        <f t="shared" si="191"/>
        <v>0</v>
      </c>
      <c r="AE2774" s="479"/>
    </row>
    <row r="2775" spans="1:31" s="75" customFormat="1" ht="13.5" x14ac:dyDescent="0.2">
      <c r="A2775" s="211">
        <v>2772</v>
      </c>
      <c r="B2775" s="212" t="s">
        <v>6600</v>
      </c>
      <c r="C2775" s="213" t="s">
        <v>6600</v>
      </c>
      <c r="D2775" s="213" t="s">
        <v>6600</v>
      </c>
      <c r="E2775" s="213" t="s">
        <v>6600</v>
      </c>
      <c r="F2775" s="213" t="s">
        <v>6600</v>
      </c>
      <c r="G2775" s="214" t="s">
        <v>6600</v>
      </c>
      <c r="H2775" s="208" t="str">
        <f>IF(Input!F$4="GMH_OECC",J2775,IF(Input!F$4="GMH_XOEC",L2775,IF(Input!F$4="GMH_Korea",N2775,IF(Input!F$4="GMH_EU",P2775,IF(Input!F$4="Skysuper",#REF!,IF(Input!F$4="SkyII",#REF!,IF(Input!F$4="XO-8000",#REF!, "FALSE")))))))</f>
        <v>00</v>
      </c>
      <c r="I2775" s="209">
        <f>IF(Input!F$4="GMH_OECC",K2775,IF(Input!F$4="GMH_XOEC",M2775,IF(Input!F$4="GMH_Korea",O2775,IF(Input!F$4="GMH_EU",Q2775,IF(Input!F$4="Skysuper",#REF!,IF(Input!F$4="SkyII",#REF!,IF(Input!F$4="XO-8000",#REF!, "FALSE")))))))</f>
        <v>0</v>
      </c>
      <c r="J2775" s="210" t="s">
        <v>10359</v>
      </c>
      <c r="K2775" s="268">
        <v>0</v>
      </c>
      <c r="L2775" s="270" t="s">
        <v>10359</v>
      </c>
      <c r="M2775" s="270">
        <v>0</v>
      </c>
      <c r="N2775" s="270" t="s">
        <v>10359</v>
      </c>
      <c r="O2775" s="270">
        <v>0</v>
      </c>
      <c r="P2775" s="270" t="s">
        <v>10359</v>
      </c>
      <c r="Q2775" s="270">
        <v>0</v>
      </c>
      <c r="R2775" s="74"/>
      <c r="S2775" s="75" t="str">
        <f t="shared" si="189"/>
        <v>0000</v>
      </c>
      <c r="T2775" s="75" t="str">
        <f t="shared" si="190"/>
        <v>00000000000000000000000000000000</v>
      </c>
      <c r="V2775" s="197"/>
      <c r="W2775" s="75">
        <f t="shared" si="191"/>
        <v>0</v>
      </c>
      <c r="AE2775" s="479"/>
    </row>
    <row r="2776" spans="1:31" s="75" customFormat="1" ht="13.5" x14ac:dyDescent="0.2">
      <c r="A2776" s="211">
        <v>2773</v>
      </c>
      <c r="B2776" s="212" t="s">
        <v>6600</v>
      </c>
      <c r="C2776" s="213" t="s">
        <v>6600</v>
      </c>
      <c r="D2776" s="213" t="s">
        <v>6600</v>
      </c>
      <c r="E2776" s="213" t="s">
        <v>6600</v>
      </c>
      <c r="F2776" s="213" t="s">
        <v>6600</v>
      </c>
      <c r="G2776" s="214" t="s">
        <v>6600</v>
      </c>
      <c r="H2776" s="208" t="str">
        <f>IF(Input!F$4="GMH_OECC",J2776,IF(Input!F$4="GMH_XOEC",L2776,IF(Input!F$4="GMH_Korea",N2776,IF(Input!F$4="GMH_EU",P2776,IF(Input!F$4="Skysuper",#REF!,IF(Input!F$4="SkyII",#REF!,IF(Input!F$4="XO-8000",#REF!, "FALSE")))))))</f>
        <v>00</v>
      </c>
      <c r="I2776" s="209">
        <f>IF(Input!F$4="GMH_OECC",K2776,IF(Input!F$4="GMH_XOEC",M2776,IF(Input!F$4="GMH_Korea",O2776,IF(Input!F$4="GMH_EU",Q2776,IF(Input!F$4="Skysuper",#REF!,IF(Input!F$4="SkyII",#REF!,IF(Input!F$4="XO-8000",#REF!, "FALSE")))))))</f>
        <v>0</v>
      </c>
      <c r="J2776" s="210" t="s">
        <v>10359</v>
      </c>
      <c r="K2776" s="268">
        <v>0</v>
      </c>
      <c r="L2776" s="270" t="s">
        <v>10359</v>
      </c>
      <c r="M2776" s="270">
        <v>0</v>
      </c>
      <c r="N2776" s="270" t="s">
        <v>10359</v>
      </c>
      <c r="O2776" s="270">
        <v>0</v>
      </c>
      <c r="P2776" s="270" t="s">
        <v>10359</v>
      </c>
      <c r="Q2776" s="270">
        <v>0</v>
      </c>
      <c r="R2776" s="74"/>
      <c r="S2776" s="75" t="str">
        <f t="shared" si="189"/>
        <v>0000</v>
      </c>
      <c r="T2776" s="75" t="str">
        <f t="shared" si="190"/>
        <v>00000000000000000000000000000000</v>
      </c>
      <c r="V2776" s="197"/>
      <c r="W2776" s="75">
        <f t="shared" si="191"/>
        <v>0</v>
      </c>
      <c r="AE2776" s="479"/>
    </row>
    <row r="2777" spans="1:31" s="75" customFormat="1" ht="13.5" x14ac:dyDescent="0.2">
      <c r="A2777" s="211">
        <v>2774</v>
      </c>
      <c r="B2777" s="212" t="s">
        <v>6600</v>
      </c>
      <c r="C2777" s="213" t="s">
        <v>6600</v>
      </c>
      <c r="D2777" s="213" t="s">
        <v>6600</v>
      </c>
      <c r="E2777" s="213" t="s">
        <v>6600</v>
      </c>
      <c r="F2777" s="213" t="s">
        <v>6600</v>
      </c>
      <c r="G2777" s="214" t="s">
        <v>6600</v>
      </c>
      <c r="H2777" s="208" t="str">
        <f>IF(Input!F$4="GMH_OECC",J2777,IF(Input!F$4="GMH_XOEC",L2777,IF(Input!F$4="GMH_Korea",N2777,IF(Input!F$4="GMH_EU",P2777,IF(Input!F$4="Skysuper",#REF!,IF(Input!F$4="SkyII",#REF!,IF(Input!F$4="XO-8000",#REF!, "FALSE")))))))</f>
        <v>00</v>
      </c>
      <c r="I2777" s="209">
        <f>IF(Input!F$4="GMH_OECC",K2777,IF(Input!F$4="GMH_XOEC",M2777,IF(Input!F$4="GMH_Korea",O2777,IF(Input!F$4="GMH_EU",Q2777,IF(Input!F$4="Skysuper",#REF!,IF(Input!F$4="SkyII",#REF!,IF(Input!F$4="XO-8000",#REF!, "FALSE")))))))</f>
        <v>0</v>
      </c>
      <c r="J2777" s="210" t="s">
        <v>10359</v>
      </c>
      <c r="K2777" s="268">
        <v>0</v>
      </c>
      <c r="L2777" s="270" t="s">
        <v>10359</v>
      </c>
      <c r="M2777" s="270">
        <v>0</v>
      </c>
      <c r="N2777" s="270" t="s">
        <v>10359</v>
      </c>
      <c r="O2777" s="270">
        <v>0</v>
      </c>
      <c r="P2777" s="270" t="s">
        <v>10359</v>
      </c>
      <c r="Q2777" s="270">
        <v>0</v>
      </c>
      <c r="R2777" s="74"/>
      <c r="S2777" s="75" t="str">
        <f t="shared" si="189"/>
        <v>0000</v>
      </c>
      <c r="T2777" s="75" t="str">
        <f t="shared" si="190"/>
        <v>00000000000000000000000000000000</v>
      </c>
      <c r="V2777" s="197"/>
      <c r="W2777" s="75">
        <f t="shared" si="191"/>
        <v>0</v>
      </c>
      <c r="AE2777" s="479"/>
    </row>
    <row r="2778" spans="1:31" s="75" customFormat="1" ht="13.5" x14ac:dyDescent="0.2">
      <c r="A2778" s="211">
        <v>2775</v>
      </c>
      <c r="B2778" s="212" t="s">
        <v>6600</v>
      </c>
      <c r="C2778" s="213" t="s">
        <v>6600</v>
      </c>
      <c r="D2778" s="213" t="s">
        <v>6600</v>
      </c>
      <c r="E2778" s="213" t="s">
        <v>6600</v>
      </c>
      <c r="F2778" s="213" t="s">
        <v>6600</v>
      </c>
      <c r="G2778" s="214" t="s">
        <v>6600</v>
      </c>
      <c r="H2778" s="208" t="str">
        <f>IF(Input!F$4="GMH_OECC",J2778,IF(Input!F$4="GMH_XOEC",L2778,IF(Input!F$4="GMH_Korea",N2778,IF(Input!F$4="GMH_EU",P2778,IF(Input!F$4="Skysuper",#REF!,IF(Input!F$4="SkyII",#REF!,IF(Input!F$4="XO-8000",#REF!, "FALSE")))))))</f>
        <v>00</v>
      </c>
      <c r="I2778" s="209">
        <f>IF(Input!F$4="GMH_OECC",K2778,IF(Input!F$4="GMH_XOEC",M2778,IF(Input!F$4="GMH_Korea",O2778,IF(Input!F$4="GMH_EU",Q2778,IF(Input!F$4="Skysuper",#REF!,IF(Input!F$4="SkyII",#REF!,IF(Input!F$4="XO-8000",#REF!, "FALSE")))))))</f>
        <v>0</v>
      </c>
      <c r="J2778" s="210" t="s">
        <v>10359</v>
      </c>
      <c r="K2778" s="268">
        <v>0</v>
      </c>
      <c r="L2778" s="270" t="s">
        <v>10359</v>
      </c>
      <c r="M2778" s="270">
        <v>0</v>
      </c>
      <c r="N2778" s="270" t="s">
        <v>10359</v>
      </c>
      <c r="O2778" s="270">
        <v>0</v>
      </c>
      <c r="P2778" s="270" t="s">
        <v>10359</v>
      </c>
      <c r="Q2778" s="270">
        <v>0</v>
      </c>
      <c r="R2778" s="74"/>
      <c r="S2778" s="75" t="str">
        <f t="shared" si="189"/>
        <v>0000</v>
      </c>
      <c r="T2778" s="75" t="str">
        <f t="shared" si="190"/>
        <v>00000000000000000000000000000000</v>
      </c>
      <c r="V2778" s="197"/>
      <c r="W2778" s="75">
        <f t="shared" si="191"/>
        <v>0</v>
      </c>
      <c r="AE2778" s="479"/>
    </row>
    <row r="2779" spans="1:31" s="75" customFormat="1" ht="13.5" x14ac:dyDescent="0.2">
      <c r="A2779" s="211">
        <v>2776</v>
      </c>
      <c r="B2779" s="212" t="s">
        <v>6600</v>
      </c>
      <c r="C2779" s="213" t="s">
        <v>6600</v>
      </c>
      <c r="D2779" s="213" t="s">
        <v>6600</v>
      </c>
      <c r="E2779" s="213" t="s">
        <v>6600</v>
      </c>
      <c r="F2779" s="213" t="s">
        <v>6600</v>
      </c>
      <c r="G2779" s="214" t="s">
        <v>6600</v>
      </c>
      <c r="H2779" s="208" t="str">
        <f>IF(Input!F$4="GMH_OECC",J2779,IF(Input!F$4="GMH_XOEC",L2779,IF(Input!F$4="GMH_Korea",N2779,IF(Input!F$4="GMH_EU",P2779,IF(Input!F$4="Skysuper",#REF!,IF(Input!F$4="SkyII",#REF!,IF(Input!F$4="XO-8000",#REF!, "FALSE")))))))</f>
        <v>00</v>
      </c>
      <c r="I2779" s="209">
        <f>IF(Input!F$4="GMH_OECC",K2779,IF(Input!F$4="GMH_XOEC",M2779,IF(Input!F$4="GMH_Korea",O2779,IF(Input!F$4="GMH_EU",Q2779,IF(Input!F$4="Skysuper",#REF!,IF(Input!F$4="SkyII",#REF!,IF(Input!F$4="XO-8000",#REF!, "FALSE")))))))</f>
        <v>0</v>
      </c>
      <c r="J2779" s="210" t="s">
        <v>10359</v>
      </c>
      <c r="K2779" s="268">
        <v>0</v>
      </c>
      <c r="L2779" s="270" t="s">
        <v>10359</v>
      </c>
      <c r="M2779" s="270">
        <v>0</v>
      </c>
      <c r="N2779" s="270" t="s">
        <v>10359</v>
      </c>
      <c r="O2779" s="270">
        <v>0</v>
      </c>
      <c r="P2779" s="270" t="s">
        <v>10359</v>
      </c>
      <c r="Q2779" s="270">
        <v>0</v>
      </c>
      <c r="R2779" s="74"/>
      <c r="S2779" s="75" t="str">
        <f t="shared" si="189"/>
        <v>0000</v>
      </c>
      <c r="T2779" s="75" t="str">
        <f t="shared" si="190"/>
        <v>00000000000000000000000000000000</v>
      </c>
      <c r="V2779" s="197"/>
      <c r="W2779" s="75">
        <f t="shared" si="191"/>
        <v>0</v>
      </c>
      <c r="AE2779" s="479"/>
    </row>
    <row r="2780" spans="1:31" s="75" customFormat="1" ht="13.5" x14ac:dyDescent="0.2">
      <c r="A2780" s="211">
        <v>2777</v>
      </c>
      <c r="B2780" s="212" t="s">
        <v>6600</v>
      </c>
      <c r="C2780" s="213" t="s">
        <v>6600</v>
      </c>
      <c r="D2780" s="213" t="s">
        <v>6600</v>
      </c>
      <c r="E2780" s="213" t="s">
        <v>6600</v>
      </c>
      <c r="F2780" s="213" t="s">
        <v>6600</v>
      </c>
      <c r="G2780" s="214" t="s">
        <v>6600</v>
      </c>
      <c r="H2780" s="208" t="str">
        <f>IF(Input!F$4="GMH_OECC",J2780,IF(Input!F$4="GMH_XOEC",L2780,IF(Input!F$4="GMH_Korea",N2780,IF(Input!F$4="GMH_EU",P2780,IF(Input!F$4="Skysuper",#REF!,IF(Input!F$4="SkyII",#REF!,IF(Input!F$4="XO-8000",#REF!, "FALSE")))))))</f>
        <v>00</v>
      </c>
      <c r="I2780" s="209">
        <f>IF(Input!F$4="GMH_OECC",K2780,IF(Input!F$4="GMH_XOEC",M2780,IF(Input!F$4="GMH_Korea",O2780,IF(Input!F$4="GMH_EU",Q2780,IF(Input!F$4="Skysuper",#REF!,IF(Input!F$4="SkyII",#REF!,IF(Input!F$4="XO-8000",#REF!, "FALSE")))))))</f>
        <v>0</v>
      </c>
      <c r="J2780" s="210" t="s">
        <v>10359</v>
      </c>
      <c r="K2780" s="268">
        <v>0</v>
      </c>
      <c r="L2780" s="270" t="s">
        <v>10359</v>
      </c>
      <c r="M2780" s="270">
        <v>0</v>
      </c>
      <c r="N2780" s="270" t="s">
        <v>10359</v>
      </c>
      <c r="O2780" s="270">
        <v>0</v>
      </c>
      <c r="P2780" s="270" t="s">
        <v>10359</v>
      </c>
      <c r="Q2780" s="270">
        <v>0</v>
      </c>
      <c r="R2780" s="74"/>
      <c r="S2780" s="75" t="str">
        <f t="shared" si="189"/>
        <v>0000</v>
      </c>
      <c r="T2780" s="75" t="str">
        <f t="shared" si="190"/>
        <v>00000000000000000000000000000000</v>
      </c>
      <c r="V2780" s="197"/>
      <c r="W2780" s="75">
        <f t="shared" si="191"/>
        <v>0</v>
      </c>
      <c r="AE2780" s="479"/>
    </row>
    <row r="2781" spans="1:31" s="75" customFormat="1" ht="13.5" x14ac:dyDescent="0.2">
      <c r="A2781" s="211">
        <v>2778</v>
      </c>
      <c r="B2781" s="212" t="s">
        <v>6600</v>
      </c>
      <c r="C2781" s="213" t="s">
        <v>6600</v>
      </c>
      <c r="D2781" s="213" t="s">
        <v>6600</v>
      </c>
      <c r="E2781" s="213" t="s">
        <v>6600</v>
      </c>
      <c r="F2781" s="213" t="s">
        <v>6600</v>
      </c>
      <c r="G2781" s="214" t="s">
        <v>6600</v>
      </c>
      <c r="H2781" s="208" t="str">
        <f>IF(Input!F$4="GMH_OECC",J2781,IF(Input!F$4="GMH_XOEC",L2781,IF(Input!F$4="GMH_Korea",N2781,IF(Input!F$4="GMH_EU",P2781,IF(Input!F$4="Skysuper",#REF!,IF(Input!F$4="SkyII",#REF!,IF(Input!F$4="XO-8000",#REF!, "FALSE")))))))</f>
        <v>00</v>
      </c>
      <c r="I2781" s="209">
        <f>IF(Input!F$4="GMH_OECC",K2781,IF(Input!F$4="GMH_XOEC",M2781,IF(Input!F$4="GMH_Korea",O2781,IF(Input!F$4="GMH_EU",Q2781,IF(Input!F$4="Skysuper",#REF!,IF(Input!F$4="SkyII",#REF!,IF(Input!F$4="XO-8000",#REF!, "FALSE")))))))</f>
        <v>0</v>
      </c>
      <c r="J2781" s="210" t="s">
        <v>10359</v>
      </c>
      <c r="K2781" s="268">
        <v>0</v>
      </c>
      <c r="L2781" s="270" t="s">
        <v>10359</v>
      </c>
      <c r="M2781" s="270">
        <v>0</v>
      </c>
      <c r="N2781" s="270" t="s">
        <v>10359</v>
      </c>
      <c r="O2781" s="270">
        <v>0</v>
      </c>
      <c r="P2781" s="270" t="s">
        <v>10359</v>
      </c>
      <c r="Q2781" s="270">
        <v>0</v>
      </c>
      <c r="R2781" s="74"/>
      <c r="S2781" s="75" t="str">
        <f t="shared" si="189"/>
        <v>0000</v>
      </c>
      <c r="T2781" s="75" t="str">
        <f t="shared" si="190"/>
        <v>00000000000000000000000000000000</v>
      </c>
      <c r="V2781" s="197"/>
      <c r="W2781" s="75">
        <f t="shared" si="191"/>
        <v>0</v>
      </c>
      <c r="AE2781" s="479"/>
    </row>
    <row r="2782" spans="1:31" s="75" customFormat="1" ht="13.5" x14ac:dyDescent="0.2">
      <c r="A2782" s="211">
        <v>2779</v>
      </c>
      <c r="B2782" s="212" t="s">
        <v>6600</v>
      </c>
      <c r="C2782" s="213" t="s">
        <v>6600</v>
      </c>
      <c r="D2782" s="213" t="s">
        <v>6600</v>
      </c>
      <c r="E2782" s="213" t="s">
        <v>6600</v>
      </c>
      <c r="F2782" s="213" t="s">
        <v>6600</v>
      </c>
      <c r="G2782" s="214" t="s">
        <v>6600</v>
      </c>
      <c r="H2782" s="208" t="str">
        <f>IF(Input!F$4="GMH_OECC",J2782,IF(Input!F$4="GMH_XOEC",L2782,IF(Input!F$4="GMH_Korea",N2782,IF(Input!F$4="GMH_EU",P2782,IF(Input!F$4="Skysuper",#REF!,IF(Input!F$4="SkyII",#REF!,IF(Input!F$4="XO-8000",#REF!, "FALSE")))))))</f>
        <v>00</v>
      </c>
      <c r="I2782" s="209">
        <f>IF(Input!F$4="GMH_OECC",K2782,IF(Input!F$4="GMH_XOEC",M2782,IF(Input!F$4="GMH_Korea",O2782,IF(Input!F$4="GMH_EU",Q2782,IF(Input!F$4="Skysuper",#REF!,IF(Input!F$4="SkyII",#REF!,IF(Input!F$4="XO-8000",#REF!, "FALSE")))))))</f>
        <v>0</v>
      </c>
      <c r="J2782" s="210" t="s">
        <v>10359</v>
      </c>
      <c r="K2782" s="268">
        <v>0</v>
      </c>
      <c r="L2782" s="270" t="s">
        <v>10359</v>
      </c>
      <c r="M2782" s="270">
        <v>0</v>
      </c>
      <c r="N2782" s="270" t="s">
        <v>10359</v>
      </c>
      <c r="O2782" s="270">
        <v>0</v>
      </c>
      <c r="P2782" s="270" t="s">
        <v>10359</v>
      </c>
      <c r="Q2782" s="270">
        <v>0</v>
      </c>
      <c r="R2782" s="74"/>
      <c r="S2782" s="75" t="str">
        <f t="shared" si="189"/>
        <v>0000</v>
      </c>
      <c r="T2782" s="75" t="str">
        <f t="shared" si="190"/>
        <v>00000000000000000000000000000000</v>
      </c>
      <c r="V2782" s="197"/>
      <c r="W2782" s="75">
        <f t="shared" si="191"/>
        <v>0</v>
      </c>
      <c r="AE2782" s="479"/>
    </row>
    <row r="2783" spans="1:31" s="75" customFormat="1" ht="13.5" x14ac:dyDescent="0.2">
      <c r="A2783" s="211">
        <v>2780</v>
      </c>
      <c r="B2783" s="212" t="s">
        <v>6600</v>
      </c>
      <c r="C2783" s="213" t="s">
        <v>6600</v>
      </c>
      <c r="D2783" s="213" t="s">
        <v>6600</v>
      </c>
      <c r="E2783" s="213" t="s">
        <v>6600</v>
      </c>
      <c r="F2783" s="213" t="s">
        <v>6600</v>
      </c>
      <c r="G2783" s="214" t="s">
        <v>6600</v>
      </c>
      <c r="H2783" s="208" t="str">
        <f>IF(Input!F$4="GMH_OECC",J2783,IF(Input!F$4="GMH_XOEC",L2783,IF(Input!F$4="GMH_Korea",N2783,IF(Input!F$4="GMH_EU",P2783,IF(Input!F$4="Skysuper",#REF!,IF(Input!F$4="SkyII",#REF!,IF(Input!F$4="XO-8000",#REF!, "FALSE")))))))</f>
        <v>00</v>
      </c>
      <c r="I2783" s="209">
        <f>IF(Input!F$4="GMH_OECC",K2783,IF(Input!F$4="GMH_XOEC",M2783,IF(Input!F$4="GMH_Korea",O2783,IF(Input!F$4="GMH_EU",Q2783,IF(Input!F$4="Skysuper",#REF!,IF(Input!F$4="SkyII",#REF!,IF(Input!F$4="XO-8000",#REF!, "FALSE")))))))</f>
        <v>0</v>
      </c>
      <c r="J2783" s="210" t="s">
        <v>10359</v>
      </c>
      <c r="K2783" s="268">
        <v>0</v>
      </c>
      <c r="L2783" s="270" t="s">
        <v>10359</v>
      </c>
      <c r="M2783" s="270">
        <v>0</v>
      </c>
      <c r="N2783" s="270" t="s">
        <v>10359</v>
      </c>
      <c r="O2783" s="270">
        <v>0</v>
      </c>
      <c r="P2783" s="270" t="s">
        <v>10359</v>
      </c>
      <c r="Q2783" s="270">
        <v>0</v>
      </c>
      <c r="R2783" s="74"/>
      <c r="S2783" s="75" t="str">
        <f t="shared" si="189"/>
        <v>0000</v>
      </c>
      <c r="T2783" s="75" t="str">
        <f t="shared" si="190"/>
        <v>00000000000000000000000000000000</v>
      </c>
      <c r="V2783" s="197"/>
      <c r="W2783" s="75">
        <f t="shared" si="191"/>
        <v>0</v>
      </c>
      <c r="AE2783" s="479"/>
    </row>
    <row r="2784" spans="1:31" s="75" customFormat="1" ht="13.5" x14ac:dyDescent="0.2">
      <c r="A2784" s="211">
        <v>2781</v>
      </c>
      <c r="B2784" s="212" t="s">
        <v>6600</v>
      </c>
      <c r="C2784" s="213" t="s">
        <v>6600</v>
      </c>
      <c r="D2784" s="213" t="s">
        <v>6600</v>
      </c>
      <c r="E2784" s="213" t="s">
        <v>6600</v>
      </c>
      <c r="F2784" s="213" t="s">
        <v>6600</v>
      </c>
      <c r="G2784" s="214" t="s">
        <v>6600</v>
      </c>
      <c r="H2784" s="208" t="str">
        <f>IF(Input!F$4="GMH_OECC",J2784,IF(Input!F$4="GMH_XOEC",L2784,IF(Input!F$4="GMH_Korea",N2784,IF(Input!F$4="GMH_EU",P2784,IF(Input!F$4="Skysuper",#REF!,IF(Input!F$4="SkyII",#REF!,IF(Input!F$4="XO-8000",#REF!, "FALSE")))))))</f>
        <v>00</v>
      </c>
      <c r="I2784" s="209">
        <f>IF(Input!F$4="GMH_OECC",K2784,IF(Input!F$4="GMH_XOEC",M2784,IF(Input!F$4="GMH_Korea",O2784,IF(Input!F$4="GMH_EU",Q2784,IF(Input!F$4="Skysuper",#REF!,IF(Input!F$4="SkyII",#REF!,IF(Input!F$4="XO-8000",#REF!, "FALSE")))))))</f>
        <v>0</v>
      </c>
      <c r="J2784" s="210" t="s">
        <v>10359</v>
      </c>
      <c r="K2784" s="268">
        <v>0</v>
      </c>
      <c r="L2784" s="270" t="s">
        <v>10359</v>
      </c>
      <c r="M2784" s="270">
        <v>0</v>
      </c>
      <c r="N2784" s="270" t="s">
        <v>10359</v>
      </c>
      <c r="O2784" s="270">
        <v>0</v>
      </c>
      <c r="P2784" s="270" t="s">
        <v>10359</v>
      </c>
      <c r="Q2784" s="270">
        <v>0</v>
      </c>
      <c r="R2784" s="74"/>
      <c r="S2784" s="75" t="str">
        <f t="shared" si="189"/>
        <v>0000</v>
      </c>
      <c r="T2784" s="75" t="str">
        <f t="shared" si="190"/>
        <v>00000000000000000000000000000000</v>
      </c>
      <c r="V2784" s="197"/>
      <c r="W2784" s="75">
        <f t="shared" si="191"/>
        <v>0</v>
      </c>
      <c r="AE2784" s="479"/>
    </row>
    <row r="2785" spans="1:31" s="75" customFormat="1" ht="13.5" x14ac:dyDescent="0.2">
      <c r="A2785" s="211">
        <v>2782</v>
      </c>
      <c r="B2785" s="212" t="s">
        <v>6600</v>
      </c>
      <c r="C2785" s="213" t="s">
        <v>6600</v>
      </c>
      <c r="D2785" s="213" t="s">
        <v>6600</v>
      </c>
      <c r="E2785" s="213" t="s">
        <v>6600</v>
      </c>
      <c r="F2785" s="213" t="s">
        <v>6600</v>
      </c>
      <c r="G2785" s="214" t="s">
        <v>6600</v>
      </c>
      <c r="H2785" s="208" t="str">
        <f>IF(Input!F$4="GMH_OECC",J2785,IF(Input!F$4="GMH_XOEC",L2785,IF(Input!F$4="GMH_Korea",N2785,IF(Input!F$4="GMH_EU",P2785,IF(Input!F$4="Skysuper",#REF!,IF(Input!F$4="SkyII",#REF!,IF(Input!F$4="XO-8000",#REF!, "FALSE")))))))</f>
        <v>00</v>
      </c>
      <c r="I2785" s="209">
        <f>IF(Input!F$4="GMH_OECC",K2785,IF(Input!F$4="GMH_XOEC",M2785,IF(Input!F$4="GMH_Korea",O2785,IF(Input!F$4="GMH_EU",Q2785,IF(Input!F$4="Skysuper",#REF!,IF(Input!F$4="SkyII",#REF!,IF(Input!F$4="XO-8000",#REF!, "FALSE")))))))</f>
        <v>0</v>
      </c>
      <c r="J2785" s="210" t="s">
        <v>10359</v>
      </c>
      <c r="K2785" s="268">
        <v>0</v>
      </c>
      <c r="L2785" s="270" t="s">
        <v>10359</v>
      </c>
      <c r="M2785" s="270">
        <v>0</v>
      </c>
      <c r="N2785" s="270" t="s">
        <v>10359</v>
      </c>
      <c r="O2785" s="270">
        <v>0</v>
      </c>
      <c r="P2785" s="270" t="s">
        <v>10359</v>
      </c>
      <c r="Q2785" s="270">
        <v>0</v>
      </c>
      <c r="R2785" s="74"/>
      <c r="S2785" s="75" t="str">
        <f t="shared" si="189"/>
        <v>0000</v>
      </c>
      <c r="T2785" s="75" t="str">
        <f t="shared" si="190"/>
        <v>00000000000000000000000000000000</v>
      </c>
      <c r="V2785" s="197"/>
      <c r="W2785" s="75">
        <f t="shared" si="191"/>
        <v>0</v>
      </c>
      <c r="AE2785" s="479"/>
    </row>
    <row r="2786" spans="1:31" s="75" customFormat="1" ht="13.5" x14ac:dyDescent="0.2">
      <c r="A2786" s="211">
        <v>2783</v>
      </c>
      <c r="B2786" s="212" t="s">
        <v>6600</v>
      </c>
      <c r="C2786" s="213" t="s">
        <v>6600</v>
      </c>
      <c r="D2786" s="213" t="s">
        <v>6600</v>
      </c>
      <c r="E2786" s="213" t="s">
        <v>6600</v>
      </c>
      <c r="F2786" s="213" t="s">
        <v>6600</v>
      </c>
      <c r="G2786" s="214" t="s">
        <v>6600</v>
      </c>
      <c r="H2786" s="208" t="str">
        <f>IF(Input!F$4="GMH_OECC",J2786,IF(Input!F$4="GMH_XOEC",L2786,IF(Input!F$4="GMH_Korea",N2786,IF(Input!F$4="GMH_EU",P2786,IF(Input!F$4="Skysuper",#REF!,IF(Input!F$4="SkyII",#REF!,IF(Input!F$4="XO-8000",#REF!, "FALSE")))))))</f>
        <v>00</v>
      </c>
      <c r="I2786" s="209">
        <f>IF(Input!F$4="GMH_OECC",K2786,IF(Input!F$4="GMH_XOEC",M2786,IF(Input!F$4="GMH_Korea",O2786,IF(Input!F$4="GMH_EU",Q2786,IF(Input!F$4="Skysuper",#REF!,IF(Input!F$4="SkyII",#REF!,IF(Input!F$4="XO-8000",#REF!, "FALSE")))))))</f>
        <v>0</v>
      </c>
      <c r="J2786" s="210" t="s">
        <v>10359</v>
      </c>
      <c r="K2786" s="268">
        <v>0</v>
      </c>
      <c r="L2786" s="270" t="s">
        <v>10359</v>
      </c>
      <c r="M2786" s="270">
        <v>0</v>
      </c>
      <c r="N2786" s="270" t="s">
        <v>10359</v>
      </c>
      <c r="O2786" s="270">
        <v>0</v>
      </c>
      <c r="P2786" s="270" t="s">
        <v>10359</v>
      </c>
      <c r="Q2786" s="270">
        <v>0</v>
      </c>
      <c r="R2786" s="74"/>
      <c r="S2786" s="75" t="str">
        <f t="shared" si="189"/>
        <v>0000</v>
      </c>
      <c r="T2786" s="75" t="str">
        <f t="shared" si="190"/>
        <v>00000000000000000000000000000000</v>
      </c>
      <c r="V2786" s="197"/>
      <c r="W2786" s="75">
        <f t="shared" si="191"/>
        <v>0</v>
      </c>
      <c r="AE2786" s="479"/>
    </row>
    <row r="2787" spans="1:31" s="75" customFormat="1" ht="13.5" x14ac:dyDescent="0.2">
      <c r="A2787" s="211">
        <v>2784</v>
      </c>
      <c r="B2787" s="212" t="s">
        <v>6600</v>
      </c>
      <c r="C2787" s="213" t="s">
        <v>6600</v>
      </c>
      <c r="D2787" s="213" t="s">
        <v>6600</v>
      </c>
      <c r="E2787" s="213" t="s">
        <v>6600</v>
      </c>
      <c r="F2787" s="213" t="s">
        <v>6600</v>
      </c>
      <c r="G2787" s="214" t="s">
        <v>6600</v>
      </c>
      <c r="H2787" s="208" t="str">
        <f>IF(Input!F$4="GMH_OECC",J2787,IF(Input!F$4="GMH_XOEC",L2787,IF(Input!F$4="GMH_Korea",N2787,IF(Input!F$4="GMH_EU",P2787,IF(Input!F$4="Skysuper",#REF!,IF(Input!F$4="SkyII",#REF!,IF(Input!F$4="XO-8000",#REF!, "FALSE")))))))</f>
        <v>00</v>
      </c>
      <c r="I2787" s="209">
        <f>IF(Input!F$4="GMH_OECC",K2787,IF(Input!F$4="GMH_XOEC",M2787,IF(Input!F$4="GMH_Korea",O2787,IF(Input!F$4="GMH_EU",Q2787,IF(Input!F$4="Skysuper",#REF!,IF(Input!F$4="SkyII",#REF!,IF(Input!F$4="XO-8000",#REF!, "FALSE")))))))</f>
        <v>0</v>
      </c>
      <c r="J2787" s="210" t="s">
        <v>10359</v>
      </c>
      <c r="K2787" s="268">
        <v>0</v>
      </c>
      <c r="L2787" s="270" t="s">
        <v>10359</v>
      </c>
      <c r="M2787" s="270">
        <v>0</v>
      </c>
      <c r="N2787" s="270" t="s">
        <v>10359</v>
      </c>
      <c r="O2787" s="270">
        <v>0</v>
      </c>
      <c r="P2787" s="270" t="s">
        <v>10359</v>
      </c>
      <c r="Q2787" s="270">
        <v>0</v>
      </c>
      <c r="R2787" s="74"/>
      <c r="S2787" s="75" t="str">
        <f t="shared" si="189"/>
        <v>0000</v>
      </c>
      <c r="T2787" s="75" t="str">
        <f t="shared" si="190"/>
        <v>00000000000000000000000000000000</v>
      </c>
      <c r="V2787" s="197"/>
      <c r="W2787" s="75">
        <f t="shared" si="191"/>
        <v>0</v>
      </c>
      <c r="AE2787" s="479"/>
    </row>
    <row r="2788" spans="1:31" s="75" customFormat="1" ht="13.5" x14ac:dyDescent="0.2">
      <c r="A2788" s="211">
        <v>2785</v>
      </c>
      <c r="B2788" s="212" t="s">
        <v>6600</v>
      </c>
      <c r="C2788" s="213" t="s">
        <v>6600</v>
      </c>
      <c r="D2788" s="213" t="s">
        <v>6600</v>
      </c>
      <c r="E2788" s="213" t="s">
        <v>6600</v>
      </c>
      <c r="F2788" s="213" t="s">
        <v>6600</v>
      </c>
      <c r="G2788" s="214" t="s">
        <v>6600</v>
      </c>
      <c r="H2788" s="208" t="str">
        <f>IF(Input!F$4="GMH_OECC",J2788,IF(Input!F$4="GMH_XOEC",L2788,IF(Input!F$4="GMH_Korea",N2788,IF(Input!F$4="GMH_EU",P2788,IF(Input!F$4="Skysuper",#REF!,IF(Input!F$4="SkyII",#REF!,IF(Input!F$4="XO-8000",#REF!, "FALSE")))))))</f>
        <v>00</v>
      </c>
      <c r="I2788" s="209">
        <f>IF(Input!F$4="GMH_OECC",K2788,IF(Input!F$4="GMH_XOEC",M2788,IF(Input!F$4="GMH_Korea",O2788,IF(Input!F$4="GMH_EU",Q2788,IF(Input!F$4="Skysuper",#REF!,IF(Input!F$4="SkyII",#REF!,IF(Input!F$4="XO-8000",#REF!, "FALSE")))))))</f>
        <v>0</v>
      </c>
      <c r="J2788" s="210" t="s">
        <v>10359</v>
      </c>
      <c r="K2788" s="268">
        <v>0</v>
      </c>
      <c r="L2788" s="270" t="s">
        <v>10359</v>
      </c>
      <c r="M2788" s="270">
        <v>0</v>
      </c>
      <c r="N2788" s="270" t="s">
        <v>10359</v>
      </c>
      <c r="O2788" s="270">
        <v>0</v>
      </c>
      <c r="P2788" s="270" t="s">
        <v>10359</v>
      </c>
      <c r="Q2788" s="270">
        <v>0</v>
      </c>
      <c r="R2788" s="74"/>
      <c r="S2788" s="75" t="str">
        <f t="shared" si="189"/>
        <v>0000</v>
      </c>
      <c r="T2788" s="75" t="str">
        <f t="shared" si="190"/>
        <v>00000000000000000000000000000000</v>
      </c>
      <c r="V2788" s="197"/>
      <c r="W2788" s="75">
        <f t="shared" si="191"/>
        <v>0</v>
      </c>
      <c r="AE2788" s="479"/>
    </row>
    <row r="2789" spans="1:31" s="75" customFormat="1" ht="13.5" x14ac:dyDescent="0.2">
      <c r="A2789" s="211">
        <v>2786</v>
      </c>
      <c r="B2789" s="212" t="s">
        <v>6600</v>
      </c>
      <c r="C2789" s="213" t="s">
        <v>6600</v>
      </c>
      <c r="D2789" s="213" t="s">
        <v>6600</v>
      </c>
      <c r="E2789" s="213" t="s">
        <v>6600</v>
      </c>
      <c r="F2789" s="213" t="s">
        <v>6600</v>
      </c>
      <c r="G2789" s="214" t="s">
        <v>6600</v>
      </c>
      <c r="H2789" s="208" t="str">
        <f>IF(Input!F$4="GMH_OECC",J2789,IF(Input!F$4="GMH_XOEC",L2789,IF(Input!F$4="GMH_Korea",N2789,IF(Input!F$4="GMH_EU",P2789,IF(Input!F$4="Skysuper",#REF!,IF(Input!F$4="SkyII",#REF!,IF(Input!F$4="XO-8000",#REF!, "FALSE")))))))</f>
        <v>00</v>
      </c>
      <c r="I2789" s="209">
        <f>IF(Input!F$4="GMH_OECC",K2789,IF(Input!F$4="GMH_XOEC",M2789,IF(Input!F$4="GMH_Korea",O2789,IF(Input!F$4="GMH_EU",Q2789,IF(Input!F$4="Skysuper",#REF!,IF(Input!F$4="SkyII",#REF!,IF(Input!F$4="XO-8000",#REF!, "FALSE")))))))</f>
        <v>0</v>
      </c>
      <c r="J2789" s="210" t="s">
        <v>10359</v>
      </c>
      <c r="K2789" s="268">
        <v>0</v>
      </c>
      <c r="L2789" s="270" t="s">
        <v>10359</v>
      </c>
      <c r="M2789" s="270">
        <v>0</v>
      </c>
      <c r="N2789" s="270" t="s">
        <v>10359</v>
      </c>
      <c r="O2789" s="270">
        <v>0</v>
      </c>
      <c r="P2789" s="270" t="s">
        <v>10359</v>
      </c>
      <c r="Q2789" s="270">
        <v>0</v>
      </c>
      <c r="R2789" s="74"/>
      <c r="S2789" s="75" t="str">
        <f t="shared" si="189"/>
        <v>0000</v>
      </c>
      <c r="T2789" s="75" t="str">
        <f t="shared" si="190"/>
        <v>00000000000000000000000000000000</v>
      </c>
      <c r="V2789" s="197"/>
      <c r="W2789" s="75">
        <f t="shared" si="191"/>
        <v>0</v>
      </c>
      <c r="AE2789" s="479"/>
    </row>
    <row r="2790" spans="1:31" s="75" customFormat="1" ht="13.5" x14ac:dyDescent="0.2">
      <c r="A2790" s="211">
        <v>2787</v>
      </c>
      <c r="B2790" s="212" t="s">
        <v>6600</v>
      </c>
      <c r="C2790" s="213" t="s">
        <v>6600</v>
      </c>
      <c r="D2790" s="213" t="s">
        <v>6600</v>
      </c>
      <c r="E2790" s="213" t="s">
        <v>6600</v>
      </c>
      <c r="F2790" s="213" t="s">
        <v>6600</v>
      </c>
      <c r="G2790" s="214" t="s">
        <v>6600</v>
      </c>
      <c r="H2790" s="208" t="str">
        <f>IF(Input!F$4="GMH_OECC",J2790,IF(Input!F$4="GMH_XOEC",L2790,IF(Input!F$4="GMH_Korea",N2790,IF(Input!F$4="GMH_EU",P2790,IF(Input!F$4="Skysuper",#REF!,IF(Input!F$4="SkyII",#REF!,IF(Input!F$4="XO-8000",#REF!, "FALSE")))))))</f>
        <v>00</v>
      </c>
      <c r="I2790" s="209">
        <f>IF(Input!F$4="GMH_OECC",K2790,IF(Input!F$4="GMH_XOEC",M2790,IF(Input!F$4="GMH_Korea",O2790,IF(Input!F$4="GMH_EU",Q2790,IF(Input!F$4="Skysuper",#REF!,IF(Input!F$4="SkyII",#REF!,IF(Input!F$4="XO-8000",#REF!, "FALSE")))))))</f>
        <v>0</v>
      </c>
      <c r="J2790" s="210" t="s">
        <v>10359</v>
      </c>
      <c r="K2790" s="268">
        <v>0</v>
      </c>
      <c r="L2790" s="270" t="s">
        <v>10359</v>
      </c>
      <c r="M2790" s="270">
        <v>0</v>
      </c>
      <c r="N2790" s="270" t="s">
        <v>10359</v>
      </c>
      <c r="O2790" s="270">
        <v>0</v>
      </c>
      <c r="P2790" s="270" t="s">
        <v>10359</v>
      </c>
      <c r="Q2790" s="270">
        <v>0</v>
      </c>
      <c r="R2790" s="74"/>
      <c r="S2790" s="75" t="str">
        <f t="shared" si="189"/>
        <v>0000</v>
      </c>
      <c r="T2790" s="75" t="str">
        <f t="shared" si="190"/>
        <v>00000000000000000000000000000000</v>
      </c>
      <c r="V2790" s="197"/>
      <c r="W2790" s="75">
        <f t="shared" si="191"/>
        <v>0</v>
      </c>
      <c r="AE2790" s="479"/>
    </row>
    <row r="2791" spans="1:31" s="75" customFormat="1" ht="13.5" x14ac:dyDescent="0.2">
      <c r="A2791" s="211">
        <v>2788</v>
      </c>
      <c r="B2791" s="212" t="s">
        <v>6600</v>
      </c>
      <c r="C2791" s="213" t="s">
        <v>6600</v>
      </c>
      <c r="D2791" s="213" t="s">
        <v>6600</v>
      </c>
      <c r="E2791" s="213" t="s">
        <v>6600</v>
      </c>
      <c r="F2791" s="213" t="s">
        <v>6600</v>
      </c>
      <c r="G2791" s="214" t="s">
        <v>6600</v>
      </c>
      <c r="H2791" s="208" t="str">
        <f>IF(Input!F$4="GMH_OECC",J2791,IF(Input!F$4="GMH_XOEC",L2791,IF(Input!F$4="GMH_Korea",N2791,IF(Input!F$4="GMH_EU",P2791,IF(Input!F$4="Skysuper",#REF!,IF(Input!F$4="SkyII",#REF!,IF(Input!F$4="XO-8000",#REF!, "FALSE")))))))</f>
        <v>00</v>
      </c>
      <c r="I2791" s="209">
        <f>IF(Input!F$4="GMH_OECC",K2791,IF(Input!F$4="GMH_XOEC",M2791,IF(Input!F$4="GMH_Korea",O2791,IF(Input!F$4="GMH_EU",Q2791,IF(Input!F$4="Skysuper",#REF!,IF(Input!F$4="SkyII",#REF!,IF(Input!F$4="XO-8000",#REF!, "FALSE")))))))</f>
        <v>0</v>
      </c>
      <c r="J2791" s="210" t="s">
        <v>10359</v>
      </c>
      <c r="K2791" s="268">
        <v>0</v>
      </c>
      <c r="L2791" s="270" t="s">
        <v>10359</v>
      </c>
      <c r="M2791" s="270">
        <v>0</v>
      </c>
      <c r="N2791" s="270" t="s">
        <v>10359</v>
      </c>
      <c r="O2791" s="270">
        <v>0</v>
      </c>
      <c r="P2791" s="270" t="s">
        <v>10359</v>
      </c>
      <c r="Q2791" s="270">
        <v>0</v>
      </c>
      <c r="R2791" s="74"/>
      <c r="S2791" s="75" t="str">
        <f t="shared" si="189"/>
        <v>0000</v>
      </c>
      <c r="T2791" s="75" t="str">
        <f t="shared" si="190"/>
        <v>00000000000000000000000000000000</v>
      </c>
      <c r="V2791" s="197"/>
      <c r="W2791" s="75">
        <f t="shared" si="191"/>
        <v>0</v>
      </c>
      <c r="AE2791" s="479"/>
    </row>
    <row r="2792" spans="1:31" s="75" customFormat="1" ht="13.5" x14ac:dyDescent="0.2">
      <c r="A2792" s="211">
        <v>2789</v>
      </c>
      <c r="B2792" s="212" t="s">
        <v>6600</v>
      </c>
      <c r="C2792" s="213" t="s">
        <v>6600</v>
      </c>
      <c r="D2792" s="213" t="s">
        <v>6600</v>
      </c>
      <c r="E2792" s="213" t="s">
        <v>6600</v>
      </c>
      <c r="F2792" s="213" t="s">
        <v>6600</v>
      </c>
      <c r="G2792" s="214" t="s">
        <v>6600</v>
      </c>
      <c r="H2792" s="208" t="str">
        <f>IF(Input!F$4="GMH_OECC",J2792,IF(Input!F$4="GMH_XOEC",L2792,IF(Input!F$4="GMH_Korea",N2792,IF(Input!F$4="GMH_EU",P2792,IF(Input!F$4="Skysuper",#REF!,IF(Input!F$4="SkyII",#REF!,IF(Input!F$4="XO-8000",#REF!, "FALSE")))))))</f>
        <v>00</v>
      </c>
      <c r="I2792" s="209">
        <f>IF(Input!F$4="GMH_OECC",K2792,IF(Input!F$4="GMH_XOEC",M2792,IF(Input!F$4="GMH_Korea",O2792,IF(Input!F$4="GMH_EU",Q2792,IF(Input!F$4="Skysuper",#REF!,IF(Input!F$4="SkyII",#REF!,IF(Input!F$4="XO-8000",#REF!, "FALSE")))))))</f>
        <v>0</v>
      </c>
      <c r="J2792" s="210" t="s">
        <v>10359</v>
      </c>
      <c r="K2792" s="268">
        <v>0</v>
      </c>
      <c r="L2792" s="270" t="s">
        <v>10359</v>
      </c>
      <c r="M2792" s="270">
        <v>0</v>
      </c>
      <c r="N2792" s="270" t="s">
        <v>10359</v>
      </c>
      <c r="O2792" s="270">
        <v>0</v>
      </c>
      <c r="P2792" s="270" t="s">
        <v>10359</v>
      </c>
      <c r="Q2792" s="270">
        <v>0</v>
      </c>
      <c r="R2792" s="74"/>
      <c r="S2792" s="75" t="str">
        <f t="shared" si="189"/>
        <v>0000</v>
      </c>
      <c r="T2792" s="75" t="str">
        <f t="shared" si="190"/>
        <v>00000000000000000000000000000000</v>
      </c>
      <c r="V2792" s="197"/>
      <c r="W2792" s="75">
        <f t="shared" si="191"/>
        <v>0</v>
      </c>
      <c r="AE2792" s="479"/>
    </row>
    <row r="2793" spans="1:31" s="75" customFormat="1" ht="13.5" x14ac:dyDescent="0.2">
      <c r="A2793" s="211">
        <v>2790</v>
      </c>
      <c r="B2793" s="212" t="s">
        <v>6600</v>
      </c>
      <c r="C2793" s="213" t="s">
        <v>6600</v>
      </c>
      <c r="D2793" s="213" t="s">
        <v>6600</v>
      </c>
      <c r="E2793" s="213" t="s">
        <v>6600</v>
      </c>
      <c r="F2793" s="213" t="s">
        <v>6600</v>
      </c>
      <c r="G2793" s="214" t="s">
        <v>6600</v>
      </c>
      <c r="H2793" s="208" t="str">
        <f>IF(Input!F$4="GMH_OECC",J2793,IF(Input!F$4="GMH_XOEC",L2793,IF(Input!F$4="GMH_Korea",N2793,IF(Input!F$4="GMH_EU",P2793,IF(Input!F$4="Skysuper",#REF!,IF(Input!F$4="SkyII",#REF!,IF(Input!F$4="XO-8000",#REF!, "FALSE")))))))</f>
        <v>00</v>
      </c>
      <c r="I2793" s="209">
        <f>IF(Input!F$4="GMH_OECC",K2793,IF(Input!F$4="GMH_XOEC",M2793,IF(Input!F$4="GMH_Korea",O2793,IF(Input!F$4="GMH_EU",Q2793,IF(Input!F$4="Skysuper",#REF!,IF(Input!F$4="SkyII",#REF!,IF(Input!F$4="XO-8000",#REF!, "FALSE")))))))</f>
        <v>0</v>
      </c>
      <c r="J2793" s="210" t="s">
        <v>10359</v>
      </c>
      <c r="K2793" s="268">
        <v>0</v>
      </c>
      <c r="L2793" s="270" t="s">
        <v>10359</v>
      </c>
      <c r="M2793" s="270">
        <v>0</v>
      </c>
      <c r="N2793" s="270" t="s">
        <v>10359</v>
      </c>
      <c r="O2793" s="270">
        <v>0</v>
      </c>
      <c r="P2793" s="270" t="s">
        <v>10359</v>
      </c>
      <c r="Q2793" s="270">
        <v>0</v>
      </c>
      <c r="R2793" s="74"/>
      <c r="S2793" s="75" t="str">
        <f t="shared" si="189"/>
        <v>0000</v>
      </c>
      <c r="T2793" s="75" t="str">
        <f t="shared" si="190"/>
        <v>00000000000000000000000000000000</v>
      </c>
      <c r="V2793" s="197"/>
      <c r="W2793" s="75">
        <f t="shared" si="191"/>
        <v>0</v>
      </c>
      <c r="AE2793" s="479"/>
    </row>
    <row r="2794" spans="1:31" s="75" customFormat="1" ht="13.5" x14ac:dyDescent="0.2">
      <c r="A2794" s="211">
        <v>2791</v>
      </c>
      <c r="B2794" s="212" t="s">
        <v>6600</v>
      </c>
      <c r="C2794" s="213" t="s">
        <v>6600</v>
      </c>
      <c r="D2794" s="213" t="s">
        <v>6600</v>
      </c>
      <c r="E2794" s="213" t="s">
        <v>6600</v>
      </c>
      <c r="F2794" s="213" t="s">
        <v>6600</v>
      </c>
      <c r="G2794" s="214" t="s">
        <v>6600</v>
      </c>
      <c r="H2794" s="208" t="str">
        <f>IF(Input!F$4="GMH_OECC",J2794,IF(Input!F$4="GMH_XOEC",L2794,IF(Input!F$4="GMH_Korea",N2794,IF(Input!F$4="GMH_EU",P2794,IF(Input!F$4="Skysuper",#REF!,IF(Input!F$4="SkyII",#REF!,IF(Input!F$4="XO-8000",#REF!, "FALSE")))))))</f>
        <v>00</v>
      </c>
      <c r="I2794" s="209">
        <f>IF(Input!F$4="GMH_OECC",K2794,IF(Input!F$4="GMH_XOEC",M2794,IF(Input!F$4="GMH_Korea",O2794,IF(Input!F$4="GMH_EU",Q2794,IF(Input!F$4="Skysuper",#REF!,IF(Input!F$4="SkyII",#REF!,IF(Input!F$4="XO-8000",#REF!, "FALSE")))))))</f>
        <v>0</v>
      </c>
      <c r="J2794" s="210" t="s">
        <v>10359</v>
      </c>
      <c r="K2794" s="268">
        <v>0</v>
      </c>
      <c r="L2794" s="270" t="s">
        <v>10359</v>
      </c>
      <c r="M2794" s="270">
        <v>0</v>
      </c>
      <c r="N2794" s="270" t="s">
        <v>10359</v>
      </c>
      <c r="O2794" s="270">
        <v>0</v>
      </c>
      <c r="P2794" s="270" t="s">
        <v>10359</v>
      </c>
      <c r="Q2794" s="270">
        <v>0</v>
      </c>
      <c r="R2794" s="74"/>
      <c r="S2794" s="75" t="str">
        <f t="shared" si="189"/>
        <v>0000</v>
      </c>
      <c r="T2794" s="75" t="str">
        <f t="shared" si="190"/>
        <v>00000000000000000000000000000000</v>
      </c>
      <c r="V2794" s="197"/>
      <c r="W2794" s="75">
        <f t="shared" si="191"/>
        <v>0</v>
      </c>
      <c r="AE2794" s="479"/>
    </row>
    <row r="2795" spans="1:31" s="75" customFormat="1" ht="13.5" x14ac:dyDescent="0.2">
      <c r="A2795" s="211">
        <v>2792</v>
      </c>
      <c r="B2795" s="212" t="s">
        <v>6600</v>
      </c>
      <c r="C2795" s="213" t="s">
        <v>6600</v>
      </c>
      <c r="D2795" s="213" t="s">
        <v>6600</v>
      </c>
      <c r="E2795" s="213" t="s">
        <v>6600</v>
      </c>
      <c r="F2795" s="213" t="s">
        <v>6600</v>
      </c>
      <c r="G2795" s="214" t="s">
        <v>6600</v>
      </c>
      <c r="H2795" s="208" t="str">
        <f>IF(Input!F$4="GMH_OECC",J2795,IF(Input!F$4="GMH_XOEC",L2795,IF(Input!F$4="GMH_Korea",N2795,IF(Input!F$4="GMH_EU",P2795,IF(Input!F$4="Skysuper",#REF!,IF(Input!F$4="SkyII",#REF!,IF(Input!F$4="XO-8000",#REF!, "FALSE")))))))</f>
        <v>00</v>
      </c>
      <c r="I2795" s="209">
        <f>IF(Input!F$4="GMH_OECC",K2795,IF(Input!F$4="GMH_XOEC",M2795,IF(Input!F$4="GMH_Korea",O2795,IF(Input!F$4="GMH_EU",Q2795,IF(Input!F$4="Skysuper",#REF!,IF(Input!F$4="SkyII",#REF!,IF(Input!F$4="XO-8000",#REF!, "FALSE")))))))</f>
        <v>0</v>
      </c>
      <c r="J2795" s="210" t="s">
        <v>10359</v>
      </c>
      <c r="K2795" s="268">
        <v>0</v>
      </c>
      <c r="L2795" s="270" t="s">
        <v>10359</v>
      </c>
      <c r="M2795" s="270">
        <v>0</v>
      </c>
      <c r="N2795" s="270" t="s">
        <v>10359</v>
      </c>
      <c r="O2795" s="270">
        <v>0</v>
      </c>
      <c r="P2795" s="270" t="s">
        <v>10359</v>
      </c>
      <c r="Q2795" s="270">
        <v>0</v>
      </c>
      <c r="R2795" s="74"/>
      <c r="S2795" s="75" t="str">
        <f t="shared" si="189"/>
        <v>0000</v>
      </c>
      <c r="T2795" s="75" t="str">
        <f t="shared" si="190"/>
        <v>00000000000000000000000000000000</v>
      </c>
      <c r="V2795" s="197"/>
      <c r="W2795" s="75">
        <f t="shared" si="191"/>
        <v>0</v>
      </c>
      <c r="AE2795" s="479"/>
    </row>
    <row r="2796" spans="1:31" s="75" customFormat="1" ht="13.5" x14ac:dyDescent="0.2">
      <c r="A2796" s="211">
        <v>2793</v>
      </c>
      <c r="B2796" s="212" t="s">
        <v>6600</v>
      </c>
      <c r="C2796" s="213" t="s">
        <v>6600</v>
      </c>
      <c r="D2796" s="213" t="s">
        <v>6600</v>
      </c>
      <c r="E2796" s="213" t="s">
        <v>6600</v>
      </c>
      <c r="F2796" s="213" t="s">
        <v>6600</v>
      </c>
      <c r="G2796" s="214" t="s">
        <v>6600</v>
      </c>
      <c r="H2796" s="208" t="str">
        <f>IF(Input!F$4="GMH_OECC",J2796,IF(Input!F$4="GMH_XOEC",L2796,IF(Input!F$4="GMH_Korea",N2796,IF(Input!F$4="GMH_EU",P2796,IF(Input!F$4="Skysuper",#REF!,IF(Input!F$4="SkyII",#REF!,IF(Input!F$4="XO-8000",#REF!, "FALSE")))))))</f>
        <v>00</v>
      </c>
      <c r="I2796" s="209">
        <f>IF(Input!F$4="GMH_OECC",K2796,IF(Input!F$4="GMH_XOEC",M2796,IF(Input!F$4="GMH_Korea",O2796,IF(Input!F$4="GMH_EU",Q2796,IF(Input!F$4="Skysuper",#REF!,IF(Input!F$4="SkyII",#REF!,IF(Input!F$4="XO-8000",#REF!, "FALSE")))))))</f>
        <v>0</v>
      </c>
      <c r="J2796" s="210" t="s">
        <v>10359</v>
      </c>
      <c r="K2796" s="268">
        <v>0</v>
      </c>
      <c r="L2796" s="270" t="s">
        <v>10359</v>
      </c>
      <c r="M2796" s="270">
        <v>0</v>
      </c>
      <c r="N2796" s="270" t="s">
        <v>10359</v>
      </c>
      <c r="O2796" s="270">
        <v>0</v>
      </c>
      <c r="P2796" s="270" t="s">
        <v>10359</v>
      </c>
      <c r="Q2796" s="270">
        <v>0</v>
      </c>
      <c r="R2796" s="74"/>
      <c r="S2796" s="75" t="str">
        <f t="shared" si="189"/>
        <v>0000</v>
      </c>
      <c r="T2796" s="75" t="str">
        <f t="shared" si="190"/>
        <v>00000000000000000000000000000000</v>
      </c>
      <c r="V2796" s="197"/>
      <c r="W2796" s="75">
        <f t="shared" si="191"/>
        <v>0</v>
      </c>
      <c r="AE2796" s="479"/>
    </row>
    <row r="2797" spans="1:31" s="75" customFormat="1" ht="13.5" x14ac:dyDescent="0.2">
      <c r="A2797" s="211">
        <v>2794</v>
      </c>
      <c r="B2797" s="212" t="s">
        <v>6600</v>
      </c>
      <c r="C2797" s="213" t="s">
        <v>6600</v>
      </c>
      <c r="D2797" s="213" t="s">
        <v>6600</v>
      </c>
      <c r="E2797" s="213" t="s">
        <v>6600</v>
      </c>
      <c r="F2797" s="213" t="s">
        <v>6600</v>
      </c>
      <c r="G2797" s="214" t="s">
        <v>6600</v>
      </c>
      <c r="H2797" s="208" t="str">
        <f>IF(Input!F$4="GMH_OECC",J2797,IF(Input!F$4="GMH_XOEC",L2797,IF(Input!F$4="GMH_Korea",N2797,IF(Input!F$4="GMH_EU",P2797,IF(Input!F$4="Skysuper",#REF!,IF(Input!F$4="SkyII",#REF!,IF(Input!F$4="XO-8000",#REF!, "FALSE")))))))</f>
        <v>00</v>
      </c>
      <c r="I2797" s="209">
        <f>IF(Input!F$4="GMH_OECC",K2797,IF(Input!F$4="GMH_XOEC",M2797,IF(Input!F$4="GMH_Korea",O2797,IF(Input!F$4="GMH_EU",Q2797,IF(Input!F$4="Skysuper",#REF!,IF(Input!F$4="SkyII",#REF!,IF(Input!F$4="XO-8000",#REF!, "FALSE")))))))</f>
        <v>0</v>
      </c>
      <c r="J2797" s="210" t="s">
        <v>10359</v>
      </c>
      <c r="K2797" s="268">
        <v>0</v>
      </c>
      <c r="L2797" s="270" t="s">
        <v>10359</v>
      </c>
      <c r="M2797" s="270">
        <v>0</v>
      </c>
      <c r="N2797" s="270" t="s">
        <v>10359</v>
      </c>
      <c r="O2797" s="270">
        <v>0</v>
      </c>
      <c r="P2797" s="270" t="s">
        <v>10359</v>
      </c>
      <c r="Q2797" s="270">
        <v>0</v>
      </c>
      <c r="R2797" s="74"/>
      <c r="S2797" s="75" t="str">
        <f t="shared" si="189"/>
        <v>0000</v>
      </c>
      <c r="T2797" s="75" t="str">
        <f t="shared" si="190"/>
        <v>00000000000000000000000000000000</v>
      </c>
      <c r="V2797" s="197"/>
      <c r="W2797" s="75">
        <f t="shared" si="191"/>
        <v>0</v>
      </c>
      <c r="AE2797" s="479"/>
    </row>
    <row r="2798" spans="1:31" s="75" customFormat="1" ht="13.5" x14ac:dyDescent="0.2">
      <c r="A2798" s="211">
        <v>2795</v>
      </c>
      <c r="B2798" s="212" t="s">
        <v>6600</v>
      </c>
      <c r="C2798" s="213" t="s">
        <v>6600</v>
      </c>
      <c r="D2798" s="213" t="s">
        <v>6600</v>
      </c>
      <c r="E2798" s="213" t="s">
        <v>6600</v>
      </c>
      <c r="F2798" s="213" t="s">
        <v>6600</v>
      </c>
      <c r="G2798" s="214" t="s">
        <v>6600</v>
      </c>
      <c r="H2798" s="208" t="str">
        <f>IF(Input!F$4="GMH_OECC",J2798,IF(Input!F$4="GMH_XOEC",L2798,IF(Input!F$4="GMH_Korea",N2798,IF(Input!F$4="GMH_EU",P2798,IF(Input!F$4="Skysuper",#REF!,IF(Input!F$4="SkyII",#REF!,IF(Input!F$4="XO-8000",#REF!, "FALSE")))))))</f>
        <v>00</v>
      </c>
      <c r="I2798" s="209">
        <f>IF(Input!F$4="GMH_OECC",K2798,IF(Input!F$4="GMH_XOEC",M2798,IF(Input!F$4="GMH_Korea",O2798,IF(Input!F$4="GMH_EU",Q2798,IF(Input!F$4="Skysuper",#REF!,IF(Input!F$4="SkyII",#REF!,IF(Input!F$4="XO-8000",#REF!, "FALSE")))))))</f>
        <v>0</v>
      </c>
      <c r="J2798" s="210" t="s">
        <v>10359</v>
      </c>
      <c r="K2798" s="268">
        <v>0</v>
      </c>
      <c r="L2798" s="270" t="s">
        <v>10359</v>
      </c>
      <c r="M2798" s="270">
        <v>0</v>
      </c>
      <c r="N2798" s="270" t="s">
        <v>10359</v>
      </c>
      <c r="O2798" s="270">
        <v>0</v>
      </c>
      <c r="P2798" s="270" t="s">
        <v>10359</v>
      </c>
      <c r="Q2798" s="270">
        <v>0</v>
      </c>
      <c r="R2798" s="74"/>
      <c r="S2798" s="75" t="str">
        <f t="shared" si="189"/>
        <v>0000</v>
      </c>
      <c r="T2798" s="75" t="str">
        <f t="shared" si="190"/>
        <v>00000000000000000000000000000000</v>
      </c>
      <c r="V2798" s="197"/>
      <c r="W2798" s="75">
        <f t="shared" si="191"/>
        <v>0</v>
      </c>
      <c r="AE2798" s="479"/>
    </row>
    <row r="2799" spans="1:31" s="75" customFormat="1" ht="13.5" x14ac:dyDescent="0.2">
      <c r="A2799" s="211">
        <v>2796</v>
      </c>
      <c r="B2799" s="212" t="s">
        <v>6600</v>
      </c>
      <c r="C2799" s="213" t="s">
        <v>6600</v>
      </c>
      <c r="D2799" s="213" t="s">
        <v>6600</v>
      </c>
      <c r="E2799" s="213" t="s">
        <v>6600</v>
      </c>
      <c r="F2799" s="213" t="s">
        <v>6600</v>
      </c>
      <c r="G2799" s="214" t="s">
        <v>6600</v>
      </c>
      <c r="H2799" s="208" t="str">
        <f>IF(Input!F$4="GMH_OECC",J2799,IF(Input!F$4="GMH_XOEC",L2799,IF(Input!F$4="GMH_Korea",N2799,IF(Input!F$4="GMH_EU",P2799,IF(Input!F$4="Skysuper",#REF!,IF(Input!F$4="SkyII",#REF!,IF(Input!F$4="XO-8000",#REF!, "FALSE")))))))</f>
        <v>00</v>
      </c>
      <c r="I2799" s="209">
        <f>IF(Input!F$4="GMH_OECC",K2799,IF(Input!F$4="GMH_XOEC",M2799,IF(Input!F$4="GMH_Korea",O2799,IF(Input!F$4="GMH_EU",Q2799,IF(Input!F$4="Skysuper",#REF!,IF(Input!F$4="SkyII",#REF!,IF(Input!F$4="XO-8000",#REF!, "FALSE")))))))</f>
        <v>0</v>
      </c>
      <c r="J2799" s="210" t="s">
        <v>10359</v>
      </c>
      <c r="K2799" s="268">
        <v>0</v>
      </c>
      <c r="L2799" s="270" t="s">
        <v>10359</v>
      </c>
      <c r="M2799" s="270">
        <v>0</v>
      </c>
      <c r="N2799" s="270" t="s">
        <v>10359</v>
      </c>
      <c r="O2799" s="270">
        <v>0</v>
      </c>
      <c r="P2799" s="270" t="s">
        <v>10359</v>
      </c>
      <c r="Q2799" s="270">
        <v>0</v>
      </c>
      <c r="R2799" s="74"/>
      <c r="S2799" s="75" t="str">
        <f t="shared" si="189"/>
        <v>0000</v>
      </c>
      <c r="T2799" s="75" t="str">
        <f t="shared" si="190"/>
        <v>00000000000000000000000000000000</v>
      </c>
      <c r="V2799" s="197"/>
      <c r="W2799" s="75">
        <f t="shared" si="191"/>
        <v>0</v>
      </c>
      <c r="AE2799" s="479"/>
    </row>
    <row r="2800" spans="1:31" s="75" customFormat="1" ht="13.5" x14ac:dyDescent="0.2">
      <c r="A2800" s="211">
        <v>2797</v>
      </c>
      <c r="B2800" s="212" t="s">
        <v>6600</v>
      </c>
      <c r="C2800" s="213" t="s">
        <v>6600</v>
      </c>
      <c r="D2800" s="213" t="s">
        <v>6600</v>
      </c>
      <c r="E2800" s="213" t="s">
        <v>6600</v>
      </c>
      <c r="F2800" s="213" t="s">
        <v>6600</v>
      </c>
      <c r="G2800" s="214" t="s">
        <v>6600</v>
      </c>
      <c r="H2800" s="208" t="str">
        <f>IF(Input!F$4="GMH_OECC",J2800,IF(Input!F$4="GMH_XOEC",L2800,IF(Input!F$4="GMH_Korea",N2800,IF(Input!F$4="GMH_EU",P2800,IF(Input!F$4="Skysuper",#REF!,IF(Input!F$4="SkyII",#REF!,IF(Input!F$4="XO-8000",#REF!, "FALSE")))))))</f>
        <v>00</v>
      </c>
      <c r="I2800" s="209">
        <f>IF(Input!F$4="GMH_OECC",K2800,IF(Input!F$4="GMH_XOEC",M2800,IF(Input!F$4="GMH_Korea",O2800,IF(Input!F$4="GMH_EU",Q2800,IF(Input!F$4="Skysuper",#REF!,IF(Input!F$4="SkyII",#REF!,IF(Input!F$4="XO-8000",#REF!, "FALSE")))))))</f>
        <v>0</v>
      </c>
      <c r="J2800" s="210" t="s">
        <v>10359</v>
      </c>
      <c r="K2800" s="268">
        <v>0</v>
      </c>
      <c r="L2800" s="270" t="s">
        <v>10359</v>
      </c>
      <c r="M2800" s="270">
        <v>0</v>
      </c>
      <c r="N2800" s="270" t="s">
        <v>10359</v>
      </c>
      <c r="O2800" s="270">
        <v>0</v>
      </c>
      <c r="P2800" s="270" t="s">
        <v>10359</v>
      </c>
      <c r="Q2800" s="270">
        <v>0</v>
      </c>
      <c r="R2800" s="74"/>
      <c r="S2800" s="75" t="str">
        <f t="shared" si="189"/>
        <v>0000</v>
      </c>
      <c r="T2800" s="75" t="str">
        <f t="shared" si="190"/>
        <v>00000000000000000000000000000000</v>
      </c>
      <c r="V2800" s="197"/>
      <c r="W2800" s="75">
        <f t="shared" si="191"/>
        <v>0</v>
      </c>
      <c r="AE2800" s="479"/>
    </row>
    <row r="2801" spans="1:31" s="75" customFormat="1" ht="13.5" x14ac:dyDescent="0.2">
      <c r="A2801" s="211">
        <v>2798</v>
      </c>
      <c r="B2801" s="212" t="s">
        <v>6600</v>
      </c>
      <c r="C2801" s="213" t="s">
        <v>6600</v>
      </c>
      <c r="D2801" s="213" t="s">
        <v>6600</v>
      </c>
      <c r="E2801" s="213" t="s">
        <v>6600</v>
      </c>
      <c r="F2801" s="213" t="s">
        <v>6600</v>
      </c>
      <c r="G2801" s="214" t="s">
        <v>6600</v>
      </c>
      <c r="H2801" s="208" t="str">
        <f>IF(Input!F$4="GMH_OECC",J2801,IF(Input!F$4="GMH_XOEC",L2801,IF(Input!F$4="GMH_Korea",N2801,IF(Input!F$4="GMH_EU",P2801,IF(Input!F$4="Skysuper",#REF!,IF(Input!F$4="SkyII",#REF!,IF(Input!F$4="XO-8000",#REF!, "FALSE")))))))</f>
        <v>00</v>
      </c>
      <c r="I2801" s="209">
        <f>IF(Input!F$4="GMH_OECC",K2801,IF(Input!F$4="GMH_XOEC",M2801,IF(Input!F$4="GMH_Korea",O2801,IF(Input!F$4="GMH_EU",Q2801,IF(Input!F$4="Skysuper",#REF!,IF(Input!F$4="SkyII",#REF!,IF(Input!F$4="XO-8000",#REF!, "FALSE")))))))</f>
        <v>0</v>
      </c>
      <c r="J2801" s="210" t="s">
        <v>10359</v>
      </c>
      <c r="K2801" s="268">
        <v>0</v>
      </c>
      <c r="L2801" s="270" t="s">
        <v>10359</v>
      </c>
      <c r="M2801" s="270">
        <v>0</v>
      </c>
      <c r="N2801" s="270" t="s">
        <v>10359</v>
      </c>
      <c r="O2801" s="270">
        <v>0</v>
      </c>
      <c r="P2801" s="270" t="s">
        <v>10359</v>
      </c>
      <c r="Q2801" s="270">
        <v>0</v>
      </c>
      <c r="R2801" s="74"/>
      <c r="S2801" s="75" t="str">
        <f t="shared" si="189"/>
        <v>0000</v>
      </c>
      <c r="T2801" s="75" t="str">
        <f t="shared" si="190"/>
        <v>00000000000000000000000000000000</v>
      </c>
      <c r="V2801" s="197"/>
      <c r="W2801" s="75">
        <f t="shared" si="191"/>
        <v>0</v>
      </c>
      <c r="AE2801" s="479"/>
    </row>
    <row r="2802" spans="1:31" s="75" customFormat="1" ht="13.5" x14ac:dyDescent="0.2">
      <c r="A2802" s="211">
        <v>2799</v>
      </c>
      <c r="B2802" s="212" t="s">
        <v>6600</v>
      </c>
      <c r="C2802" s="213" t="s">
        <v>6600</v>
      </c>
      <c r="D2802" s="213" t="s">
        <v>6600</v>
      </c>
      <c r="E2802" s="213" t="s">
        <v>6600</v>
      </c>
      <c r="F2802" s="213" t="s">
        <v>6600</v>
      </c>
      <c r="G2802" s="214" t="s">
        <v>6600</v>
      </c>
      <c r="H2802" s="208" t="str">
        <f>IF(Input!F$4="GMH_OECC",J2802,IF(Input!F$4="GMH_XOEC",L2802,IF(Input!F$4="GMH_Korea",N2802,IF(Input!F$4="GMH_EU",P2802,IF(Input!F$4="Skysuper",#REF!,IF(Input!F$4="SkyII",#REF!,IF(Input!F$4="XO-8000",#REF!, "FALSE")))))))</f>
        <v>00</v>
      </c>
      <c r="I2802" s="209">
        <f>IF(Input!F$4="GMH_OECC",K2802,IF(Input!F$4="GMH_XOEC",M2802,IF(Input!F$4="GMH_Korea",O2802,IF(Input!F$4="GMH_EU",Q2802,IF(Input!F$4="Skysuper",#REF!,IF(Input!F$4="SkyII",#REF!,IF(Input!F$4="XO-8000",#REF!, "FALSE")))))))</f>
        <v>0</v>
      </c>
      <c r="J2802" s="210" t="s">
        <v>10359</v>
      </c>
      <c r="K2802" s="268">
        <v>0</v>
      </c>
      <c r="L2802" s="270" t="s">
        <v>10359</v>
      </c>
      <c r="M2802" s="270">
        <v>0</v>
      </c>
      <c r="N2802" s="270" t="s">
        <v>10359</v>
      </c>
      <c r="O2802" s="270">
        <v>0</v>
      </c>
      <c r="P2802" s="270" t="s">
        <v>10359</v>
      </c>
      <c r="Q2802" s="270">
        <v>0</v>
      </c>
      <c r="R2802" s="74"/>
      <c r="S2802" s="75" t="str">
        <f t="shared" si="189"/>
        <v>0000</v>
      </c>
      <c r="T2802" s="75" t="str">
        <f t="shared" si="190"/>
        <v>00000000000000000000000000000000</v>
      </c>
      <c r="V2802" s="197"/>
      <c r="W2802" s="75">
        <f t="shared" si="191"/>
        <v>0</v>
      </c>
      <c r="AE2802" s="479"/>
    </row>
    <row r="2803" spans="1:31" s="75" customFormat="1" ht="13.5" x14ac:dyDescent="0.2">
      <c r="A2803" s="211">
        <v>2800</v>
      </c>
      <c r="B2803" s="212" t="s">
        <v>6600</v>
      </c>
      <c r="C2803" s="213" t="s">
        <v>6600</v>
      </c>
      <c r="D2803" s="213" t="s">
        <v>6600</v>
      </c>
      <c r="E2803" s="213" t="s">
        <v>6600</v>
      </c>
      <c r="F2803" s="213" t="s">
        <v>6600</v>
      </c>
      <c r="G2803" s="214" t="s">
        <v>6600</v>
      </c>
      <c r="H2803" s="208" t="str">
        <f>IF(Input!F$4="GMH_OECC",J2803,IF(Input!F$4="GMH_XOEC",L2803,IF(Input!F$4="GMH_Korea",N2803,IF(Input!F$4="GMH_EU",P2803,IF(Input!F$4="Skysuper",#REF!,IF(Input!F$4="SkyII",#REF!,IF(Input!F$4="XO-8000",#REF!, "FALSE")))))))</f>
        <v>00</v>
      </c>
      <c r="I2803" s="209">
        <f>IF(Input!F$4="GMH_OECC",K2803,IF(Input!F$4="GMH_XOEC",M2803,IF(Input!F$4="GMH_Korea",O2803,IF(Input!F$4="GMH_EU",Q2803,IF(Input!F$4="Skysuper",#REF!,IF(Input!F$4="SkyII",#REF!,IF(Input!F$4="XO-8000",#REF!, "FALSE")))))))</f>
        <v>0</v>
      </c>
      <c r="J2803" s="210" t="s">
        <v>10359</v>
      </c>
      <c r="K2803" s="268">
        <v>0</v>
      </c>
      <c r="L2803" s="270" t="s">
        <v>10359</v>
      </c>
      <c r="M2803" s="270">
        <v>0</v>
      </c>
      <c r="N2803" s="270" t="s">
        <v>10359</v>
      </c>
      <c r="O2803" s="270">
        <v>0</v>
      </c>
      <c r="P2803" s="270" t="s">
        <v>10359</v>
      </c>
      <c r="Q2803" s="270">
        <v>0</v>
      </c>
      <c r="R2803" s="74"/>
      <c r="S2803" s="75" t="str">
        <f t="shared" si="189"/>
        <v>0000</v>
      </c>
      <c r="T2803" s="75" t="str">
        <f t="shared" si="190"/>
        <v>00000000000000000000000000000000</v>
      </c>
      <c r="V2803" s="197"/>
      <c r="W2803" s="75">
        <f t="shared" si="191"/>
        <v>0</v>
      </c>
      <c r="AE2803" s="479"/>
    </row>
    <row r="2804" spans="1:31" s="75" customFormat="1" ht="13.5" x14ac:dyDescent="0.2">
      <c r="A2804" s="211">
        <v>2801</v>
      </c>
      <c r="B2804" s="212" t="s">
        <v>6600</v>
      </c>
      <c r="C2804" s="213" t="s">
        <v>6600</v>
      </c>
      <c r="D2804" s="213" t="s">
        <v>6600</v>
      </c>
      <c r="E2804" s="213" t="s">
        <v>6600</v>
      </c>
      <c r="F2804" s="213" t="s">
        <v>6600</v>
      </c>
      <c r="G2804" s="214" t="s">
        <v>6600</v>
      </c>
      <c r="H2804" s="208" t="str">
        <f>IF(Input!F$4="GMH_OECC",J2804,IF(Input!F$4="GMH_XOEC",L2804,IF(Input!F$4="GMH_Korea",N2804,IF(Input!F$4="GMH_EU",P2804,IF(Input!F$4="Skysuper",#REF!,IF(Input!F$4="SkyII",#REF!,IF(Input!F$4="XO-8000",#REF!, "FALSE")))))))</f>
        <v>00</v>
      </c>
      <c r="I2804" s="209">
        <f>IF(Input!F$4="GMH_OECC",K2804,IF(Input!F$4="GMH_XOEC",M2804,IF(Input!F$4="GMH_Korea",O2804,IF(Input!F$4="GMH_EU",Q2804,IF(Input!F$4="Skysuper",#REF!,IF(Input!F$4="SkyII",#REF!,IF(Input!F$4="XO-8000",#REF!, "FALSE")))))))</f>
        <v>0</v>
      </c>
      <c r="J2804" s="210" t="s">
        <v>10359</v>
      </c>
      <c r="K2804" s="268">
        <v>0</v>
      </c>
      <c r="L2804" s="270" t="s">
        <v>10359</v>
      </c>
      <c r="M2804" s="270">
        <v>0</v>
      </c>
      <c r="N2804" s="270" t="s">
        <v>10359</v>
      </c>
      <c r="O2804" s="270">
        <v>0</v>
      </c>
      <c r="P2804" s="270" t="s">
        <v>10359</v>
      </c>
      <c r="Q2804" s="270">
        <v>0</v>
      </c>
      <c r="R2804" s="74"/>
      <c r="S2804" s="75" t="str">
        <f t="shared" ref="S2804:S2867" si="192">"0"&amp;DEC2HEX(2^(I2804-1))&amp;IF(LEN(DEC2HEX(H2804))=2,DEC2HEX(H2804),"0"&amp;DEC2HEX(H2804))</f>
        <v>0000</v>
      </c>
      <c r="T2804" s="75" t="str">
        <f t="shared" si="190"/>
        <v>00000000000000000000000000000000</v>
      </c>
      <c r="V2804" s="197"/>
      <c r="W2804" s="75">
        <f t="shared" si="191"/>
        <v>0</v>
      </c>
      <c r="AE2804" s="479"/>
    </row>
    <row r="2805" spans="1:31" s="75" customFormat="1" ht="13.5" x14ac:dyDescent="0.2">
      <c r="A2805" s="211">
        <v>2802</v>
      </c>
      <c r="B2805" s="212" t="s">
        <v>6600</v>
      </c>
      <c r="C2805" s="213" t="s">
        <v>6600</v>
      </c>
      <c r="D2805" s="213" t="s">
        <v>6600</v>
      </c>
      <c r="E2805" s="213" t="s">
        <v>6600</v>
      </c>
      <c r="F2805" s="213" t="s">
        <v>6600</v>
      </c>
      <c r="G2805" s="214" t="s">
        <v>6600</v>
      </c>
      <c r="H2805" s="208" t="str">
        <f>IF(Input!F$4="GMH_OECC",J2805,IF(Input!F$4="GMH_XOEC",L2805,IF(Input!F$4="GMH_Korea",N2805,IF(Input!F$4="GMH_EU",P2805,IF(Input!F$4="Skysuper",#REF!,IF(Input!F$4="SkyII",#REF!,IF(Input!F$4="XO-8000",#REF!, "FALSE")))))))</f>
        <v>00</v>
      </c>
      <c r="I2805" s="209">
        <f>IF(Input!F$4="GMH_OECC",K2805,IF(Input!F$4="GMH_XOEC",M2805,IF(Input!F$4="GMH_Korea",O2805,IF(Input!F$4="GMH_EU",Q2805,IF(Input!F$4="Skysuper",#REF!,IF(Input!F$4="SkyII",#REF!,IF(Input!F$4="XO-8000",#REF!, "FALSE")))))))</f>
        <v>0</v>
      </c>
      <c r="J2805" s="210" t="s">
        <v>10359</v>
      </c>
      <c r="K2805" s="268">
        <v>0</v>
      </c>
      <c r="L2805" s="270" t="s">
        <v>10359</v>
      </c>
      <c r="M2805" s="270">
        <v>0</v>
      </c>
      <c r="N2805" s="270" t="s">
        <v>10359</v>
      </c>
      <c r="O2805" s="270">
        <v>0</v>
      </c>
      <c r="P2805" s="270" t="s">
        <v>10359</v>
      </c>
      <c r="Q2805" s="270">
        <v>0</v>
      </c>
      <c r="R2805" s="74"/>
      <c r="S2805" s="75" t="str">
        <f t="shared" si="192"/>
        <v>0000</v>
      </c>
      <c r="T2805" s="75" t="str">
        <f t="shared" si="190"/>
        <v>00000000000000000000000000000000</v>
      </c>
      <c r="V2805" s="197"/>
      <c r="W2805" s="75">
        <f t="shared" si="191"/>
        <v>0</v>
      </c>
      <c r="AE2805" s="479"/>
    </row>
    <row r="2806" spans="1:31" s="75" customFormat="1" ht="13.5" x14ac:dyDescent="0.2">
      <c r="A2806" s="211">
        <v>2803</v>
      </c>
      <c r="B2806" s="212" t="s">
        <v>6600</v>
      </c>
      <c r="C2806" s="213" t="s">
        <v>6600</v>
      </c>
      <c r="D2806" s="213" t="s">
        <v>6600</v>
      </c>
      <c r="E2806" s="213" t="s">
        <v>6600</v>
      </c>
      <c r="F2806" s="213" t="s">
        <v>6600</v>
      </c>
      <c r="G2806" s="214" t="s">
        <v>6600</v>
      </c>
      <c r="H2806" s="208" t="str">
        <f>IF(Input!F$4="GMH_OECC",J2806,IF(Input!F$4="GMH_XOEC",L2806,IF(Input!F$4="GMH_Korea",N2806,IF(Input!F$4="GMH_EU",P2806,IF(Input!F$4="Skysuper",#REF!,IF(Input!F$4="SkyII",#REF!,IF(Input!F$4="XO-8000",#REF!, "FALSE")))))))</f>
        <v>00</v>
      </c>
      <c r="I2806" s="209">
        <f>IF(Input!F$4="GMH_OECC",K2806,IF(Input!F$4="GMH_XOEC",M2806,IF(Input!F$4="GMH_Korea",O2806,IF(Input!F$4="GMH_EU",Q2806,IF(Input!F$4="Skysuper",#REF!,IF(Input!F$4="SkyII",#REF!,IF(Input!F$4="XO-8000",#REF!, "FALSE")))))))</f>
        <v>0</v>
      </c>
      <c r="J2806" s="210" t="s">
        <v>10359</v>
      </c>
      <c r="K2806" s="268">
        <v>0</v>
      </c>
      <c r="L2806" s="270" t="s">
        <v>10359</v>
      </c>
      <c r="M2806" s="270">
        <v>0</v>
      </c>
      <c r="N2806" s="270" t="s">
        <v>10359</v>
      </c>
      <c r="O2806" s="270">
        <v>0</v>
      </c>
      <c r="P2806" s="270" t="s">
        <v>10359</v>
      </c>
      <c r="Q2806" s="270">
        <v>0</v>
      </c>
      <c r="R2806" s="74"/>
      <c r="S2806" s="75" t="str">
        <f t="shared" si="192"/>
        <v>0000</v>
      </c>
      <c r="T2806" s="75" t="str">
        <f t="shared" si="190"/>
        <v>00000000000000000000000000000000</v>
      </c>
      <c r="V2806" s="197"/>
      <c r="W2806" s="75">
        <f t="shared" si="191"/>
        <v>0</v>
      </c>
      <c r="AE2806" s="479"/>
    </row>
    <row r="2807" spans="1:31" s="75" customFormat="1" ht="13.5" x14ac:dyDescent="0.2">
      <c r="A2807" s="211">
        <v>2804</v>
      </c>
      <c r="B2807" s="212" t="s">
        <v>6600</v>
      </c>
      <c r="C2807" s="213" t="s">
        <v>6600</v>
      </c>
      <c r="D2807" s="213" t="s">
        <v>6600</v>
      </c>
      <c r="E2807" s="213" t="s">
        <v>6600</v>
      </c>
      <c r="F2807" s="213" t="s">
        <v>6600</v>
      </c>
      <c r="G2807" s="214" t="s">
        <v>6600</v>
      </c>
      <c r="H2807" s="208" t="str">
        <f>IF(Input!F$4="GMH_OECC",J2807,IF(Input!F$4="GMH_XOEC",L2807,IF(Input!F$4="GMH_Korea",N2807,IF(Input!F$4="GMH_EU",P2807,IF(Input!F$4="Skysuper",#REF!,IF(Input!F$4="SkyII",#REF!,IF(Input!F$4="XO-8000",#REF!, "FALSE")))))))</f>
        <v>00</v>
      </c>
      <c r="I2807" s="209">
        <f>IF(Input!F$4="GMH_OECC",K2807,IF(Input!F$4="GMH_XOEC",M2807,IF(Input!F$4="GMH_Korea",O2807,IF(Input!F$4="GMH_EU",Q2807,IF(Input!F$4="Skysuper",#REF!,IF(Input!F$4="SkyII",#REF!,IF(Input!F$4="XO-8000",#REF!, "FALSE")))))))</f>
        <v>0</v>
      </c>
      <c r="J2807" s="210" t="s">
        <v>10359</v>
      </c>
      <c r="K2807" s="268">
        <v>0</v>
      </c>
      <c r="L2807" s="270" t="s">
        <v>10359</v>
      </c>
      <c r="M2807" s="270">
        <v>0</v>
      </c>
      <c r="N2807" s="270" t="s">
        <v>10359</v>
      </c>
      <c r="O2807" s="270">
        <v>0</v>
      </c>
      <c r="P2807" s="270" t="s">
        <v>10359</v>
      </c>
      <c r="Q2807" s="270">
        <v>0</v>
      </c>
      <c r="R2807" s="74"/>
      <c r="S2807" s="75" t="str">
        <f t="shared" si="192"/>
        <v>0000</v>
      </c>
      <c r="T2807" s="75" t="str">
        <f t="shared" si="190"/>
        <v>00000000000000000000000000000000</v>
      </c>
      <c r="V2807" s="197"/>
      <c r="W2807" s="75">
        <f t="shared" si="191"/>
        <v>0</v>
      </c>
      <c r="AE2807" s="479"/>
    </row>
    <row r="2808" spans="1:31" s="75" customFormat="1" ht="13.5" x14ac:dyDescent="0.2">
      <c r="A2808" s="211">
        <v>2805</v>
      </c>
      <c r="B2808" s="212" t="s">
        <v>6600</v>
      </c>
      <c r="C2808" s="213" t="s">
        <v>6600</v>
      </c>
      <c r="D2808" s="213" t="s">
        <v>6600</v>
      </c>
      <c r="E2808" s="213" t="s">
        <v>6600</v>
      </c>
      <c r="F2808" s="213" t="s">
        <v>6600</v>
      </c>
      <c r="G2808" s="214" t="s">
        <v>6600</v>
      </c>
      <c r="H2808" s="208" t="str">
        <f>IF(Input!F$4="GMH_OECC",J2808,IF(Input!F$4="GMH_XOEC",L2808,IF(Input!F$4="GMH_Korea",N2808,IF(Input!F$4="GMH_EU",P2808,IF(Input!F$4="Skysuper",#REF!,IF(Input!F$4="SkyII",#REF!,IF(Input!F$4="XO-8000",#REF!, "FALSE")))))))</f>
        <v>00</v>
      </c>
      <c r="I2808" s="209">
        <f>IF(Input!F$4="GMH_OECC",K2808,IF(Input!F$4="GMH_XOEC",M2808,IF(Input!F$4="GMH_Korea",O2808,IF(Input!F$4="GMH_EU",Q2808,IF(Input!F$4="Skysuper",#REF!,IF(Input!F$4="SkyII",#REF!,IF(Input!F$4="XO-8000",#REF!, "FALSE")))))))</f>
        <v>0</v>
      </c>
      <c r="J2808" s="210" t="s">
        <v>10359</v>
      </c>
      <c r="K2808" s="268">
        <v>0</v>
      </c>
      <c r="L2808" s="270" t="s">
        <v>10359</v>
      </c>
      <c r="M2808" s="270">
        <v>0</v>
      </c>
      <c r="N2808" s="270" t="s">
        <v>10359</v>
      </c>
      <c r="O2808" s="270">
        <v>0</v>
      </c>
      <c r="P2808" s="270" t="s">
        <v>10359</v>
      </c>
      <c r="Q2808" s="270">
        <v>0</v>
      </c>
      <c r="R2808" s="74"/>
      <c r="S2808" s="75" t="str">
        <f t="shared" si="192"/>
        <v>0000</v>
      </c>
      <c r="T2808" s="75" t="str">
        <f t="shared" si="190"/>
        <v>00000000000000000000000000000000</v>
      </c>
      <c r="V2808" s="197"/>
      <c r="W2808" s="75">
        <f t="shared" si="191"/>
        <v>0</v>
      </c>
      <c r="AE2808" s="479"/>
    </row>
    <row r="2809" spans="1:31" s="75" customFormat="1" ht="13.5" x14ac:dyDescent="0.2">
      <c r="A2809" s="211">
        <v>2806</v>
      </c>
      <c r="B2809" s="212" t="s">
        <v>6600</v>
      </c>
      <c r="C2809" s="213" t="s">
        <v>6600</v>
      </c>
      <c r="D2809" s="213" t="s">
        <v>6600</v>
      </c>
      <c r="E2809" s="213" t="s">
        <v>6600</v>
      </c>
      <c r="F2809" s="213" t="s">
        <v>6600</v>
      </c>
      <c r="G2809" s="214" t="s">
        <v>6600</v>
      </c>
      <c r="H2809" s="208" t="str">
        <f>IF(Input!F$4="GMH_OECC",J2809,IF(Input!F$4="GMH_XOEC",L2809,IF(Input!F$4="GMH_Korea",N2809,IF(Input!F$4="GMH_EU",P2809,IF(Input!F$4="Skysuper",#REF!,IF(Input!F$4="SkyII",#REF!,IF(Input!F$4="XO-8000",#REF!, "FALSE")))))))</f>
        <v>00</v>
      </c>
      <c r="I2809" s="209">
        <f>IF(Input!F$4="GMH_OECC",K2809,IF(Input!F$4="GMH_XOEC",M2809,IF(Input!F$4="GMH_Korea",O2809,IF(Input!F$4="GMH_EU",Q2809,IF(Input!F$4="Skysuper",#REF!,IF(Input!F$4="SkyII",#REF!,IF(Input!F$4="XO-8000",#REF!, "FALSE")))))))</f>
        <v>0</v>
      </c>
      <c r="J2809" s="210" t="s">
        <v>10359</v>
      </c>
      <c r="K2809" s="268">
        <v>0</v>
      </c>
      <c r="L2809" s="270" t="s">
        <v>10359</v>
      </c>
      <c r="M2809" s="270">
        <v>0</v>
      </c>
      <c r="N2809" s="270" t="s">
        <v>10359</v>
      </c>
      <c r="O2809" s="270">
        <v>0</v>
      </c>
      <c r="P2809" s="270" t="s">
        <v>10359</v>
      </c>
      <c r="Q2809" s="270">
        <v>0</v>
      </c>
      <c r="R2809" s="74"/>
      <c r="S2809" s="75" t="str">
        <f t="shared" si="192"/>
        <v>0000</v>
      </c>
      <c r="T2809" s="75" t="str">
        <f t="shared" si="190"/>
        <v>00000000000000000000000000000000</v>
      </c>
      <c r="V2809" s="197"/>
      <c r="W2809" s="75">
        <f t="shared" si="191"/>
        <v>0</v>
      </c>
      <c r="AE2809" s="479"/>
    </row>
    <row r="2810" spans="1:31" s="75" customFormat="1" ht="13.5" x14ac:dyDescent="0.2">
      <c r="A2810" s="211">
        <v>2807</v>
      </c>
      <c r="B2810" s="212" t="s">
        <v>6600</v>
      </c>
      <c r="C2810" s="213" t="s">
        <v>6600</v>
      </c>
      <c r="D2810" s="213" t="s">
        <v>6600</v>
      </c>
      <c r="E2810" s="213" t="s">
        <v>6600</v>
      </c>
      <c r="F2810" s="213" t="s">
        <v>6600</v>
      </c>
      <c r="G2810" s="214" t="s">
        <v>6600</v>
      </c>
      <c r="H2810" s="208" t="str">
        <f>IF(Input!F$4="GMH_OECC",J2810,IF(Input!F$4="GMH_XOEC",L2810,IF(Input!F$4="GMH_Korea",N2810,IF(Input!F$4="GMH_EU",P2810,IF(Input!F$4="Skysuper",#REF!,IF(Input!F$4="SkyII",#REF!,IF(Input!F$4="XO-8000",#REF!, "FALSE")))))))</f>
        <v>00</v>
      </c>
      <c r="I2810" s="209">
        <f>IF(Input!F$4="GMH_OECC",K2810,IF(Input!F$4="GMH_XOEC",M2810,IF(Input!F$4="GMH_Korea",O2810,IF(Input!F$4="GMH_EU",Q2810,IF(Input!F$4="Skysuper",#REF!,IF(Input!F$4="SkyII",#REF!,IF(Input!F$4="XO-8000",#REF!, "FALSE")))))))</f>
        <v>0</v>
      </c>
      <c r="J2810" s="210" t="s">
        <v>10359</v>
      </c>
      <c r="K2810" s="268">
        <v>0</v>
      </c>
      <c r="L2810" s="270" t="s">
        <v>10359</v>
      </c>
      <c r="M2810" s="270">
        <v>0</v>
      </c>
      <c r="N2810" s="270" t="s">
        <v>10359</v>
      </c>
      <c r="O2810" s="270">
        <v>0</v>
      </c>
      <c r="P2810" s="270" t="s">
        <v>10359</v>
      </c>
      <c r="Q2810" s="270">
        <v>0</v>
      </c>
      <c r="R2810" s="74"/>
      <c r="S2810" s="75" t="str">
        <f t="shared" si="192"/>
        <v>0000</v>
      </c>
      <c r="T2810" s="75" t="str">
        <f t="shared" si="190"/>
        <v>00000000000000000000000000000000</v>
      </c>
      <c r="V2810" s="197"/>
      <c r="W2810" s="75">
        <f t="shared" si="191"/>
        <v>0</v>
      </c>
      <c r="AE2810" s="479"/>
    </row>
    <row r="2811" spans="1:31" s="75" customFormat="1" ht="13.5" x14ac:dyDescent="0.2">
      <c r="A2811" s="211">
        <v>2808</v>
      </c>
      <c r="B2811" s="212" t="s">
        <v>6600</v>
      </c>
      <c r="C2811" s="213" t="s">
        <v>6600</v>
      </c>
      <c r="D2811" s="213" t="s">
        <v>6600</v>
      </c>
      <c r="E2811" s="213" t="s">
        <v>6600</v>
      </c>
      <c r="F2811" s="213" t="s">
        <v>6600</v>
      </c>
      <c r="G2811" s="214" t="s">
        <v>6600</v>
      </c>
      <c r="H2811" s="208" t="str">
        <f>IF(Input!F$4="GMH_OECC",J2811,IF(Input!F$4="GMH_XOEC",L2811,IF(Input!F$4="GMH_Korea",N2811,IF(Input!F$4="GMH_EU",P2811,IF(Input!F$4="Skysuper",#REF!,IF(Input!F$4="SkyII",#REF!,IF(Input!F$4="XO-8000",#REF!, "FALSE")))))))</f>
        <v>00</v>
      </c>
      <c r="I2811" s="209">
        <f>IF(Input!F$4="GMH_OECC",K2811,IF(Input!F$4="GMH_XOEC",M2811,IF(Input!F$4="GMH_Korea",O2811,IF(Input!F$4="GMH_EU",Q2811,IF(Input!F$4="Skysuper",#REF!,IF(Input!F$4="SkyII",#REF!,IF(Input!F$4="XO-8000",#REF!, "FALSE")))))))</f>
        <v>0</v>
      </c>
      <c r="J2811" s="210" t="s">
        <v>10359</v>
      </c>
      <c r="K2811" s="268">
        <v>0</v>
      </c>
      <c r="L2811" s="270" t="s">
        <v>10359</v>
      </c>
      <c r="M2811" s="270">
        <v>0</v>
      </c>
      <c r="N2811" s="270" t="s">
        <v>10359</v>
      </c>
      <c r="O2811" s="270">
        <v>0</v>
      </c>
      <c r="P2811" s="270" t="s">
        <v>10359</v>
      </c>
      <c r="Q2811" s="270">
        <v>0</v>
      </c>
      <c r="R2811" s="74"/>
      <c r="S2811" s="75" t="str">
        <f t="shared" si="192"/>
        <v>0000</v>
      </c>
      <c r="T2811" s="75" t="str">
        <f t="shared" si="190"/>
        <v>00000000000000000000000000000000</v>
      </c>
      <c r="V2811" s="197"/>
      <c r="W2811" s="75">
        <f t="shared" si="191"/>
        <v>0</v>
      </c>
      <c r="AE2811" s="479"/>
    </row>
    <row r="2812" spans="1:31" s="75" customFormat="1" ht="13.5" x14ac:dyDescent="0.2">
      <c r="A2812" s="211">
        <v>2809</v>
      </c>
      <c r="B2812" s="212" t="s">
        <v>6600</v>
      </c>
      <c r="C2812" s="213" t="s">
        <v>6600</v>
      </c>
      <c r="D2812" s="213" t="s">
        <v>6600</v>
      </c>
      <c r="E2812" s="213" t="s">
        <v>6600</v>
      </c>
      <c r="F2812" s="213" t="s">
        <v>6600</v>
      </c>
      <c r="G2812" s="214" t="s">
        <v>6600</v>
      </c>
      <c r="H2812" s="208" t="str">
        <f>IF(Input!F$4="GMH_OECC",J2812,IF(Input!F$4="GMH_XOEC",L2812,IF(Input!F$4="GMH_Korea",N2812,IF(Input!F$4="GMH_EU",P2812,IF(Input!F$4="Skysuper",#REF!,IF(Input!F$4="SkyII",#REF!,IF(Input!F$4="XO-8000",#REF!, "FALSE")))))))</f>
        <v>00</v>
      </c>
      <c r="I2812" s="209">
        <f>IF(Input!F$4="GMH_OECC",K2812,IF(Input!F$4="GMH_XOEC",M2812,IF(Input!F$4="GMH_Korea",O2812,IF(Input!F$4="GMH_EU",Q2812,IF(Input!F$4="Skysuper",#REF!,IF(Input!F$4="SkyII",#REF!,IF(Input!F$4="XO-8000",#REF!, "FALSE")))))))</f>
        <v>0</v>
      </c>
      <c r="J2812" s="210" t="s">
        <v>10359</v>
      </c>
      <c r="K2812" s="268">
        <v>0</v>
      </c>
      <c r="L2812" s="270" t="s">
        <v>10359</v>
      </c>
      <c r="M2812" s="270">
        <v>0</v>
      </c>
      <c r="N2812" s="270" t="s">
        <v>10359</v>
      </c>
      <c r="O2812" s="270">
        <v>0</v>
      </c>
      <c r="P2812" s="270" t="s">
        <v>10359</v>
      </c>
      <c r="Q2812" s="270">
        <v>0</v>
      </c>
      <c r="R2812" s="74"/>
      <c r="S2812" s="75" t="str">
        <f t="shared" si="192"/>
        <v>0000</v>
      </c>
      <c r="T2812" s="75" t="str">
        <f t="shared" si="190"/>
        <v>00000000000000000000000000000000</v>
      </c>
      <c r="V2812" s="197"/>
      <c r="W2812" s="75">
        <f t="shared" si="191"/>
        <v>0</v>
      </c>
      <c r="AE2812" s="479"/>
    </row>
    <row r="2813" spans="1:31" s="75" customFormat="1" ht="13.5" x14ac:dyDescent="0.2">
      <c r="A2813" s="211">
        <v>2810</v>
      </c>
      <c r="B2813" s="212" t="s">
        <v>6600</v>
      </c>
      <c r="C2813" s="213" t="s">
        <v>6600</v>
      </c>
      <c r="D2813" s="213" t="s">
        <v>6600</v>
      </c>
      <c r="E2813" s="213" t="s">
        <v>6600</v>
      </c>
      <c r="F2813" s="213" t="s">
        <v>6600</v>
      </c>
      <c r="G2813" s="214" t="s">
        <v>6600</v>
      </c>
      <c r="H2813" s="208" t="str">
        <f>IF(Input!F$4="GMH_OECC",J2813,IF(Input!F$4="GMH_XOEC",L2813,IF(Input!F$4="GMH_Korea",N2813,IF(Input!F$4="GMH_EU",P2813,IF(Input!F$4="Skysuper",#REF!,IF(Input!F$4="SkyII",#REF!,IF(Input!F$4="XO-8000",#REF!, "FALSE")))))))</f>
        <v>00</v>
      </c>
      <c r="I2813" s="209">
        <f>IF(Input!F$4="GMH_OECC",K2813,IF(Input!F$4="GMH_XOEC",M2813,IF(Input!F$4="GMH_Korea",O2813,IF(Input!F$4="GMH_EU",Q2813,IF(Input!F$4="Skysuper",#REF!,IF(Input!F$4="SkyII",#REF!,IF(Input!F$4="XO-8000",#REF!, "FALSE")))))))</f>
        <v>0</v>
      </c>
      <c r="J2813" s="210" t="s">
        <v>10359</v>
      </c>
      <c r="K2813" s="268">
        <v>0</v>
      </c>
      <c r="L2813" s="270" t="s">
        <v>10359</v>
      </c>
      <c r="M2813" s="270">
        <v>0</v>
      </c>
      <c r="N2813" s="270" t="s">
        <v>10359</v>
      </c>
      <c r="O2813" s="270">
        <v>0</v>
      </c>
      <c r="P2813" s="270" t="s">
        <v>10359</v>
      </c>
      <c r="Q2813" s="270">
        <v>0</v>
      </c>
      <c r="R2813" s="74"/>
      <c r="S2813" s="75" t="str">
        <f t="shared" si="192"/>
        <v>0000</v>
      </c>
      <c r="T2813" s="75" t="str">
        <f t="shared" si="190"/>
        <v>00000000000000000000000000000000</v>
      </c>
      <c r="V2813" s="197"/>
      <c r="W2813" s="75">
        <f t="shared" si="191"/>
        <v>0</v>
      </c>
      <c r="AE2813" s="479"/>
    </row>
    <row r="2814" spans="1:31" s="75" customFormat="1" ht="13.5" x14ac:dyDescent="0.2">
      <c r="A2814" s="211">
        <v>2811</v>
      </c>
      <c r="B2814" s="212" t="s">
        <v>6600</v>
      </c>
      <c r="C2814" s="213" t="s">
        <v>6600</v>
      </c>
      <c r="D2814" s="213" t="s">
        <v>6600</v>
      </c>
      <c r="E2814" s="213" t="s">
        <v>6600</v>
      </c>
      <c r="F2814" s="213" t="s">
        <v>6600</v>
      </c>
      <c r="G2814" s="214" t="s">
        <v>6600</v>
      </c>
      <c r="H2814" s="208" t="str">
        <f>IF(Input!F$4="GMH_OECC",J2814,IF(Input!F$4="GMH_XOEC",L2814,IF(Input!F$4="GMH_Korea",N2814,IF(Input!F$4="GMH_EU",P2814,IF(Input!F$4="Skysuper",#REF!,IF(Input!F$4="SkyII",#REF!,IF(Input!F$4="XO-8000",#REF!, "FALSE")))))))</f>
        <v>00</v>
      </c>
      <c r="I2814" s="209">
        <f>IF(Input!F$4="GMH_OECC",K2814,IF(Input!F$4="GMH_XOEC",M2814,IF(Input!F$4="GMH_Korea",O2814,IF(Input!F$4="GMH_EU",Q2814,IF(Input!F$4="Skysuper",#REF!,IF(Input!F$4="SkyII",#REF!,IF(Input!F$4="XO-8000",#REF!, "FALSE")))))))</f>
        <v>0</v>
      </c>
      <c r="J2814" s="210" t="s">
        <v>10359</v>
      </c>
      <c r="K2814" s="268">
        <v>0</v>
      </c>
      <c r="L2814" s="270" t="s">
        <v>10359</v>
      </c>
      <c r="M2814" s="270">
        <v>0</v>
      </c>
      <c r="N2814" s="270" t="s">
        <v>10359</v>
      </c>
      <c r="O2814" s="270">
        <v>0</v>
      </c>
      <c r="P2814" s="270" t="s">
        <v>10359</v>
      </c>
      <c r="Q2814" s="270">
        <v>0</v>
      </c>
      <c r="R2814" s="74"/>
      <c r="S2814" s="75" t="str">
        <f t="shared" si="192"/>
        <v>0000</v>
      </c>
      <c r="T2814" s="75" t="str">
        <f t="shared" si="190"/>
        <v>00000000000000000000000000000000</v>
      </c>
      <c r="V2814" s="197"/>
      <c r="W2814" s="75">
        <f t="shared" si="191"/>
        <v>0</v>
      </c>
      <c r="AE2814" s="479"/>
    </row>
    <row r="2815" spans="1:31" s="75" customFormat="1" ht="13.5" x14ac:dyDescent="0.2">
      <c r="A2815" s="211">
        <v>2812</v>
      </c>
      <c r="B2815" s="212" t="s">
        <v>6600</v>
      </c>
      <c r="C2815" s="213" t="s">
        <v>6600</v>
      </c>
      <c r="D2815" s="213" t="s">
        <v>6600</v>
      </c>
      <c r="E2815" s="213" t="s">
        <v>6600</v>
      </c>
      <c r="F2815" s="213" t="s">
        <v>6600</v>
      </c>
      <c r="G2815" s="214" t="s">
        <v>6600</v>
      </c>
      <c r="H2815" s="208" t="str">
        <f>IF(Input!F$4="GMH_OECC",J2815,IF(Input!F$4="GMH_XOEC",L2815,IF(Input!F$4="GMH_Korea",N2815,IF(Input!F$4="GMH_EU",P2815,IF(Input!F$4="Skysuper",#REF!,IF(Input!F$4="SkyII",#REF!,IF(Input!F$4="XO-8000",#REF!, "FALSE")))))))</f>
        <v>00</v>
      </c>
      <c r="I2815" s="209">
        <f>IF(Input!F$4="GMH_OECC",K2815,IF(Input!F$4="GMH_XOEC",M2815,IF(Input!F$4="GMH_Korea",O2815,IF(Input!F$4="GMH_EU",Q2815,IF(Input!F$4="Skysuper",#REF!,IF(Input!F$4="SkyII",#REF!,IF(Input!F$4="XO-8000",#REF!, "FALSE")))))))</f>
        <v>0</v>
      </c>
      <c r="J2815" s="210" t="s">
        <v>10359</v>
      </c>
      <c r="K2815" s="268">
        <v>0</v>
      </c>
      <c r="L2815" s="270" t="s">
        <v>10359</v>
      </c>
      <c r="M2815" s="270">
        <v>0</v>
      </c>
      <c r="N2815" s="270" t="s">
        <v>10359</v>
      </c>
      <c r="O2815" s="270">
        <v>0</v>
      </c>
      <c r="P2815" s="270" t="s">
        <v>10359</v>
      </c>
      <c r="Q2815" s="270">
        <v>0</v>
      </c>
      <c r="R2815" s="74"/>
      <c r="S2815" s="75" t="str">
        <f t="shared" si="192"/>
        <v>0000</v>
      </c>
      <c r="T2815" s="75" t="str">
        <f t="shared" si="190"/>
        <v>00000000000000000000000000000000</v>
      </c>
      <c r="V2815" s="197"/>
      <c r="W2815" s="75">
        <f t="shared" si="191"/>
        <v>0</v>
      </c>
      <c r="AE2815" s="479"/>
    </row>
    <row r="2816" spans="1:31" s="75" customFormat="1" ht="13.5" x14ac:dyDescent="0.2">
      <c r="A2816" s="211">
        <v>2813</v>
      </c>
      <c r="B2816" s="212" t="s">
        <v>6600</v>
      </c>
      <c r="C2816" s="213" t="s">
        <v>6600</v>
      </c>
      <c r="D2816" s="213" t="s">
        <v>6600</v>
      </c>
      <c r="E2816" s="213" t="s">
        <v>6600</v>
      </c>
      <c r="F2816" s="213" t="s">
        <v>6600</v>
      </c>
      <c r="G2816" s="214" t="s">
        <v>6600</v>
      </c>
      <c r="H2816" s="208" t="str">
        <f>IF(Input!F$4="GMH_OECC",J2816,IF(Input!F$4="GMH_XOEC",L2816,IF(Input!F$4="GMH_Korea",N2816,IF(Input!F$4="GMH_EU",P2816,IF(Input!F$4="Skysuper",#REF!,IF(Input!F$4="SkyII",#REF!,IF(Input!F$4="XO-8000",#REF!, "FALSE")))))))</f>
        <v>00</v>
      </c>
      <c r="I2816" s="209">
        <f>IF(Input!F$4="GMH_OECC",K2816,IF(Input!F$4="GMH_XOEC",M2816,IF(Input!F$4="GMH_Korea",O2816,IF(Input!F$4="GMH_EU",Q2816,IF(Input!F$4="Skysuper",#REF!,IF(Input!F$4="SkyII",#REF!,IF(Input!F$4="XO-8000",#REF!, "FALSE")))))))</f>
        <v>0</v>
      </c>
      <c r="J2816" s="210" t="s">
        <v>10359</v>
      </c>
      <c r="K2816" s="268">
        <v>0</v>
      </c>
      <c r="L2816" s="270" t="s">
        <v>10359</v>
      </c>
      <c r="M2816" s="270">
        <v>0</v>
      </c>
      <c r="N2816" s="270" t="s">
        <v>10359</v>
      </c>
      <c r="O2816" s="270">
        <v>0</v>
      </c>
      <c r="P2816" s="270" t="s">
        <v>10359</v>
      </c>
      <c r="Q2816" s="270">
        <v>0</v>
      </c>
      <c r="R2816" s="74"/>
      <c r="S2816" s="75" t="str">
        <f t="shared" si="192"/>
        <v>0000</v>
      </c>
      <c r="T2816" s="75" t="str">
        <f t="shared" si="190"/>
        <v>00000000000000000000000000000000</v>
      </c>
      <c r="V2816" s="197"/>
      <c r="W2816" s="75">
        <f t="shared" si="191"/>
        <v>0</v>
      </c>
      <c r="AE2816" s="479"/>
    </row>
    <row r="2817" spans="1:31" s="75" customFormat="1" ht="13.5" x14ac:dyDescent="0.2">
      <c r="A2817" s="211">
        <v>2814</v>
      </c>
      <c r="B2817" s="212" t="s">
        <v>6600</v>
      </c>
      <c r="C2817" s="213" t="s">
        <v>6600</v>
      </c>
      <c r="D2817" s="213" t="s">
        <v>6600</v>
      </c>
      <c r="E2817" s="213" t="s">
        <v>6600</v>
      </c>
      <c r="F2817" s="213" t="s">
        <v>6600</v>
      </c>
      <c r="G2817" s="214" t="s">
        <v>6600</v>
      </c>
      <c r="H2817" s="208" t="str">
        <f>IF(Input!F$4="GMH_OECC",J2817,IF(Input!F$4="GMH_XOEC",L2817,IF(Input!F$4="GMH_Korea",N2817,IF(Input!F$4="GMH_EU",P2817,IF(Input!F$4="Skysuper",#REF!,IF(Input!F$4="SkyII",#REF!,IF(Input!F$4="XO-8000",#REF!, "FALSE")))))))</f>
        <v>00</v>
      </c>
      <c r="I2817" s="209">
        <f>IF(Input!F$4="GMH_OECC",K2817,IF(Input!F$4="GMH_XOEC",M2817,IF(Input!F$4="GMH_Korea",O2817,IF(Input!F$4="GMH_EU",Q2817,IF(Input!F$4="Skysuper",#REF!,IF(Input!F$4="SkyII",#REF!,IF(Input!F$4="XO-8000",#REF!, "FALSE")))))))</f>
        <v>0</v>
      </c>
      <c r="J2817" s="210" t="s">
        <v>10359</v>
      </c>
      <c r="K2817" s="268">
        <v>0</v>
      </c>
      <c r="L2817" s="270" t="s">
        <v>10359</v>
      </c>
      <c r="M2817" s="270">
        <v>0</v>
      </c>
      <c r="N2817" s="270" t="s">
        <v>10359</v>
      </c>
      <c r="O2817" s="270">
        <v>0</v>
      </c>
      <c r="P2817" s="270" t="s">
        <v>10359</v>
      </c>
      <c r="Q2817" s="270">
        <v>0</v>
      </c>
      <c r="R2817" s="74"/>
      <c r="S2817" s="75" t="str">
        <f t="shared" si="192"/>
        <v>0000</v>
      </c>
      <c r="T2817" s="75" t="str">
        <f t="shared" si="190"/>
        <v>00000000000000000000000000000000</v>
      </c>
      <c r="V2817" s="197"/>
      <c r="W2817" s="75">
        <f t="shared" si="191"/>
        <v>0</v>
      </c>
      <c r="AE2817" s="479"/>
    </row>
    <row r="2818" spans="1:31" s="75" customFormat="1" ht="13.5" x14ac:dyDescent="0.2">
      <c r="A2818" s="211">
        <v>2815</v>
      </c>
      <c r="B2818" s="212" t="s">
        <v>6600</v>
      </c>
      <c r="C2818" s="213" t="s">
        <v>6600</v>
      </c>
      <c r="D2818" s="213" t="s">
        <v>6600</v>
      </c>
      <c r="E2818" s="213" t="s">
        <v>6600</v>
      </c>
      <c r="F2818" s="213" t="s">
        <v>6600</v>
      </c>
      <c r="G2818" s="214" t="s">
        <v>6600</v>
      </c>
      <c r="H2818" s="208" t="str">
        <f>IF(Input!F$4="GMH_OECC",J2818,IF(Input!F$4="GMH_XOEC",L2818,IF(Input!F$4="GMH_Korea",N2818,IF(Input!F$4="GMH_EU",P2818,IF(Input!F$4="Skysuper",#REF!,IF(Input!F$4="SkyII",#REF!,IF(Input!F$4="XO-8000",#REF!, "FALSE")))))))</f>
        <v>00</v>
      </c>
      <c r="I2818" s="209">
        <f>IF(Input!F$4="GMH_OECC",K2818,IF(Input!F$4="GMH_XOEC",M2818,IF(Input!F$4="GMH_Korea",O2818,IF(Input!F$4="GMH_EU",Q2818,IF(Input!F$4="Skysuper",#REF!,IF(Input!F$4="SkyII",#REF!,IF(Input!F$4="XO-8000",#REF!, "FALSE")))))))</f>
        <v>0</v>
      </c>
      <c r="J2818" s="210" t="s">
        <v>10359</v>
      </c>
      <c r="K2818" s="268">
        <v>0</v>
      </c>
      <c r="L2818" s="270" t="s">
        <v>10359</v>
      </c>
      <c r="M2818" s="270">
        <v>0</v>
      </c>
      <c r="N2818" s="270" t="s">
        <v>10359</v>
      </c>
      <c r="O2818" s="270">
        <v>0</v>
      </c>
      <c r="P2818" s="270" t="s">
        <v>10359</v>
      </c>
      <c r="Q2818" s="270">
        <v>0</v>
      </c>
      <c r="R2818" s="74"/>
      <c r="S2818" s="75" t="str">
        <f t="shared" si="192"/>
        <v>0000</v>
      </c>
      <c r="T2818" s="75" t="str">
        <f t="shared" si="190"/>
        <v>00000000000000000000000000000000</v>
      </c>
      <c r="V2818" s="197"/>
      <c r="W2818" s="75">
        <f t="shared" si="191"/>
        <v>0</v>
      </c>
      <c r="AE2818" s="479"/>
    </row>
    <row r="2819" spans="1:31" s="75" customFormat="1" ht="13.5" x14ac:dyDescent="0.2">
      <c r="A2819" s="211">
        <v>2816</v>
      </c>
      <c r="B2819" s="212" t="s">
        <v>6600</v>
      </c>
      <c r="C2819" s="213" t="s">
        <v>6600</v>
      </c>
      <c r="D2819" s="213" t="s">
        <v>6600</v>
      </c>
      <c r="E2819" s="213" t="s">
        <v>6600</v>
      </c>
      <c r="F2819" s="213" t="s">
        <v>6600</v>
      </c>
      <c r="G2819" s="214" t="s">
        <v>6600</v>
      </c>
      <c r="H2819" s="208" t="str">
        <f>IF(Input!F$4="GMH_OECC",J2819,IF(Input!F$4="GMH_XOEC",L2819,IF(Input!F$4="GMH_Korea",N2819,IF(Input!F$4="GMH_EU",P2819,IF(Input!F$4="Skysuper",#REF!,IF(Input!F$4="SkyII",#REF!,IF(Input!F$4="XO-8000",#REF!, "FALSE")))))))</f>
        <v>00</v>
      </c>
      <c r="I2819" s="209">
        <f>IF(Input!F$4="GMH_OECC",K2819,IF(Input!F$4="GMH_XOEC",M2819,IF(Input!F$4="GMH_Korea",O2819,IF(Input!F$4="GMH_EU",Q2819,IF(Input!F$4="Skysuper",#REF!,IF(Input!F$4="SkyII",#REF!,IF(Input!F$4="XO-8000",#REF!, "FALSE")))))))</f>
        <v>0</v>
      </c>
      <c r="J2819" s="210" t="s">
        <v>10359</v>
      </c>
      <c r="K2819" s="268">
        <v>0</v>
      </c>
      <c r="L2819" s="270" t="s">
        <v>10359</v>
      </c>
      <c r="M2819" s="270">
        <v>0</v>
      </c>
      <c r="N2819" s="270" t="s">
        <v>10359</v>
      </c>
      <c r="O2819" s="270">
        <v>0</v>
      </c>
      <c r="P2819" s="270" t="s">
        <v>10359</v>
      </c>
      <c r="Q2819" s="270">
        <v>0</v>
      </c>
      <c r="R2819" s="74"/>
      <c r="S2819" s="75" t="str">
        <f t="shared" si="192"/>
        <v>0000</v>
      </c>
      <c r="T2819" s="75" t="str">
        <f t="shared" si="190"/>
        <v>00000000000000000000000000000000</v>
      </c>
      <c r="V2819" s="197"/>
      <c r="W2819" s="75">
        <f t="shared" si="191"/>
        <v>0</v>
      </c>
      <c r="AE2819" s="479"/>
    </row>
    <row r="2820" spans="1:31" s="75" customFormat="1" ht="13.5" x14ac:dyDescent="0.2">
      <c r="A2820" s="211">
        <v>2817</v>
      </c>
      <c r="B2820" s="212" t="s">
        <v>6600</v>
      </c>
      <c r="C2820" s="213" t="s">
        <v>6600</v>
      </c>
      <c r="D2820" s="213" t="s">
        <v>6600</v>
      </c>
      <c r="E2820" s="213" t="s">
        <v>6600</v>
      </c>
      <c r="F2820" s="213" t="s">
        <v>6600</v>
      </c>
      <c r="G2820" s="214" t="s">
        <v>6600</v>
      </c>
      <c r="H2820" s="208" t="str">
        <f>IF(Input!F$4="GMH_OECC",J2820,IF(Input!F$4="GMH_XOEC",L2820,IF(Input!F$4="GMH_Korea",N2820,IF(Input!F$4="GMH_EU",P2820,IF(Input!F$4="Skysuper",#REF!,IF(Input!F$4="SkyII",#REF!,IF(Input!F$4="XO-8000",#REF!, "FALSE")))))))</f>
        <v>00</v>
      </c>
      <c r="I2820" s="209">
        <f>IF(Input!F$4="GMH_OECC",K2820,IF(Input!F$4="GMH_XOEC",M2820,IF(Input!F$4="GMH_Korea",O2820,IF(Input!F$4="GMH_EU",Q2820,IF(Input!F$4="Skysuper",#REF!,IF(Input!F$4="SkyII",#REF!,IF(Input!F$4="XO-8000",#REF!, "FALSE")))))))</f>
        <v>0</v>
      </c>
      <c r="J2820" s="210" t="s">
        <v>10359</v>
      </c>
      <c r="K2820" s="268">
        <v>0</v>
      </c>
      <c r="L2820" s="270" t="s">
        <v>10359</v>
      </c>
      <c r="M2820" s="270">
        <v>0</v>
      </c>
      <c r="N2820" s="270" t="s">
        <v>10359</v>
      </c>
      <c r="O2820" s="270">
        <v>0</v>
      </c>
      <c r="P2820" s="270" t="s">
        <v>10359</v>
      </c>
      <c r="Q2820" s="270">
        <v>0</v>
      </c>
      <c r="R2820" s="74"/>
      <c r="S2820" s="75" t="str">
        <f t="shared" si="192"/>
        <v>0000</v>
      </c>
      <c r="T2820" s="75" t="str">
        <f t="shared" ref="T2820:T2883" si="193">CONCATENATE(S2820,S2821,S2822,S2823,S2824,S2825,S2826,S2827)</f>
        <v>00000000000000000000000000000000</v>
      </c>
      <c r="V2820" s="197"/>
      <c r="W2820" s="75">
        <f t="shared" si="191"/>
        <v>0</v>
      </c>
      <c r="AE2820" s="479"/>
    </row>
    <row r="2821" spans="1:31" s="75" customFormat="1" ht="13.5" x14ac:dyDescent="0.2">
      <c r="A2821" s="211">
        <v>2818</v>
      </c>
      <c r="B2821" s="212" t="s">
        <v>6600</v>
      </c>
      <c r="C2821" s="213" t="s">
        <v>6600</v>
      </c>
      <c r="D2821" s="213" t="s">
        <v>6600</v>
      </c>
      <c r="E2821" s="213" t="s">
        <v>6600</v>
      </c>
      <c r="F2821" s="213" t="s">
        <v>6600</v>
      </c>
      <c r="G2821" s="214" t="s">
        <v>6600</v>
      </c>
      <c r="H2821" s="208" t="str">
        <f>IF(Input!F$4="GMH_OECC",J2821,IF(Input!F$4="GMH_XOEC",L2821,IF(Input!F$4="GMH_Korea",N2821,IF(Input!F$4="GMH_EU",P2821,IF(Input!F$4="Skysuper",#REF!,IF(Input!F$4="SkyII",#REF!,IF(Input!F$4="XO-8000",#REF!, "FALSE")))))))</f>
        <v>00</v>
      </c>
      <c r="I2821" s="209">
        <f>IF(Input!F$4="GMH_OECC",K2821,IF(Input!F$4="GMH_XOEC",M2821,IF(Input!F$4="GMH_Korea",O2821,IF(Input!F$4="GMH_EU",Q2821,IF(Input!F$4="Skysuper",#REF!,IF(Input!F$4="SkyII",#REF!,IF(Input!F$4="XO-8000",#REF!, "FALSE")))))))</f>
        <v>0</v>
      </c>
      <c r="J2821" s="210" t="s">
        <v>10359</v>
      </c>
      <c r="K2821" s="268">
        <v>0</v>
      </c>
      <c r="L2821" s="270" t="s">
        <v>10359</v>
      </c>
      <c r="M2821" s="270">
        <v>0</v>
      </c>
      <c r="N2821" s="270" t="s">
        <v>10359</v>
      </c>
      <c r="O2821" s="270">
        <v>0</v>
      </c>
      <c r="P2821" s="270" t="s">
        <v>10359</v>
      </c>
      <c r="Q2821" s="270">
        <v>0</v>
      </c>
      <c r="R2821" s="74"/>
      <c r="S2821" s="75" t="str">
        <f t="shared" si="192"/>
        <v>0000</v>
      </c>
      <c r="T2821" s="75" t="str">
        <f t="shared" si="193"/>
        <v>00000000000000000000000000000000</v>
      </c>
      <c r="V2821" s="197"/>
      <c r="W2821" s="75">
        <f t="shared" si="191"/>
        <v>0</v>
      </c>
      <c r="AE2821" s="479"/>
    </row>
    <row r="2822" spans="1:31" s="75" customFormat="1" ht="13.5" x14ac:dyDescent="0.2">
      <c r="A2822" s="211">
        <v>2819</v>
      </c>
      <c r="B2822" s="212" t="s">
        <v>6600</v>
      </c>
      <c r="C2822" s="213" t="s">
        <v>6600</v>
      </c>
      <c r="D2822" s="213" t="s">
        <v>6600</v>
      </c>
      <c r="E2822" s="213" t="s">
        <v>6600</v>
      </c>
      <c r="F2822" s="213" t="s">
        <v>6600</v>
      </c>
      <c r="G2822" s="214" t="s">
        <v>6600</v>
      </c>
      <c r="H2822" s="208" t="str">
        <f>IF(Input!F$4="GMH_OECC",J2822,IF(Input!F$4="GMH_XOEC",L2822,IF(Input!F$4="GMH_Korea",N2822,IF(Input!F$4="GMH_EU",P2822,IF(Input!F$4="Skysuper",#REF!,IF(Input!F$4="SkyII",#REF!,IF(Input!F$4="XO-8000",#REF!, "FALSE")))))))</f>
        <v>00</v>
      </c>
      <c r="I2822" s="209">
        <f>IF(Input!F$4="GMH_OECC",K2822,IF(Input!F$4="GMH_XOEC",M2822,IF(Input!F$4="GMH_Korea",O2822,IF(Input!F$4="GMH_EU",Q2822,IF(Input!F$4="Skysuper",#REF!,IF(Input!F$4="SkyII",#REF!,IF(Input!F$4="XO-8000",#REF!, "FALSE")))))))</f>
        <v>0</v>
      </c>
      <c r="J2822" s="210" t="s">
        <v>10359</v>
      </c>
      <c r="K2822" s="268">
        <v>0</v>
      </c>
      <c r="L2822" s="270" t="s">
        <v>10359</v>
      </c>
      <c r="M2822" s="270">
        <v>0</v>
      </c>
      <c r="N2822" s="270" t="s">
        <v>10359</v>
      </c>
      <c r="O2822" s="270">
        <v>0</v>
      </c>
      <c r="P2822" s="270" t="s">
        <v>10359</v>
      </c>
      <c r="Q2822" s="270">
        <v>0</v>
      </c>
      <c r="R2822" s="74"/>
      <c r="S2822" s="75" t="str">
        <f t="shared" si="192"/>
        <v>0000</v>
      </c>
      <c r="T2822" s="75" t="str">
        <f t="shared" si="193"/>
        <v>00000000000000000000000000000000</v>
      </c>
      <c r="V2822" s="197"/>
      <c r="W2822" s="75">
        <f t="shared" ref="W2822:W2885" si="194">HEX2DEC(RIGHT(S2822,2))+HEX2DEC(RIGHT(S2823,2))+HEX2DEC(RIGHT(S2824,2))+HEX2DEC(RIGHT(S2825,2))+HEX2DEC(LEFT(S2822,2))+HEX2DEC(LEFT(S2823,2))+HEX2DEC(LEFT(S2824,2))+HEX2DEC(LEFT(S2825,2))+HEX2DEC(RIGHT(S2826,2))+HEX2DEC(RIGHT(S2827,2))+HEX2DEC(RIGHT(S2828,2))+HEX2DEC(RIGHT(S2829,2))+HEX2DEC(LEFT(S2826,2))+HEX2DEC(LEFT(S2827,2))+HEX2DEC(LEFT(S2828,2))+HEX2DEC(LEFT(S2829,2))</f>
        <v>0</v>
      </c>
      <c r="AE2822" s="479"/>
    </row>
    <row r="2823" spans="1:31" s="75" customFormat="1" ht="13.5" x14ac:dyDescent="0.2">
      <c r="A2823" s="211">
        <v>2820</v>
      </c>
      <c r="B2823" s="212" t="s">
        <v>6600</v>
      </c>
      <c r="C2823" s="213" t="s">
        <v>6600</v>
      </c>
      <c r="D2823" s="213" t="s">
        <v>6600</v>
      </c>
      <c r="E2823" s="213" t="s">
        <v>6600</v>
      </c>
      <c r="F2823" s="213" t="s">
        <v>6600</v>
      </c>
      <c r="G2823" s="214" t="s">
        <v>6600</v>
      </c>
      <c r="H2823" s="208" t="str">
        <f>IF(Input!F$4="GMH_OECC",J2823,IF(Input!F$4="GMH_XOEC",L2823,IF(Input!F$4="GMH_Korea",N2823,IF(Input!F$4="GMH_EU",P2823,IF(Input!F$4="Skysuper",#REF!,IF(Input!F$4="SkyII",#REF!,IF(Input!F$4="XO-8000",#REF!, "FALSE")))))))</f>
        <v>00</v>
      </c>
      <c r="I2823" s="209">
        <f>IF(Input!F$4="GMH_OECC",K2823,IF(Input!F$4="GMH_XOEC",M2823,IF(Input!F$4="GMH_Korea",O2823,IF(Input!F$4="GMH_EU",Q2823,IF(Input!F$4="Skysuper",#REF!,IF(Input!F$4="SkyII",#REF!,IF(Input!F$4="XO-8000",#REF!, "FALSE")))))))</f>
        <v>0</v>
      </c>
      <c r="J2823" s="210" t="s">
        <v>10359</v>
      </c>
      <c r="K2823" s="268">
        <v>0</v>
      </c>
      <c r="L2823" s="270" t="s">
        <v>10359</v>
      </c>
      <c r="M2823" s="270">
        <v>0</v>
      </c>
      <c r="N2823" s="270" t="s">
        <v>10359</v>
      </c>
      <c r="O2823" s="270">
        <v>0</v>
      </c>
      <c r="P2823" s="270" t="s">
        <v>10359</v>
      </c>
      <c r="Q2823" s="270">
        <v>0</v>
      </c>
      <c r="R2823" s="74"/>
      <c r="S2823" s="75" t="str">
        <f t="shared" si="192"/>
        <v>0000</v>
      </c>
      <c r="T2823" s="75" t="str">
        <f t="shared" si="193"/>
        <v>00000000000000000000000000000000</v>
      </c>
      <c r="V2823" s="197"/>
      <c r="W2823" s="75">
        <f t="shared" si="194"/>
        <v>0</v>
      </c>
      <c r="AE2823" s="479"/>
    </row>
    <row r="2824" spans="1:31" s="75" customFormat="1" ht="13.5" x14ac:dyDescent="0.2">
      <c r="A2824" s="211">
        <v>2821</v>
      </c>
      <c r="B2824" s="212" t="s">
        <v>6600</v>
      </c>
      <c r="C2824" s="213" t="s">
        <v>6600</v>
      </c>
      <c r="D2824" s="213" t="s">
        <v>6600</v>
      </c>
      <c r="E2824" s="213" t="s">
        <v>6600</v>
      </c>
      <c r="F2824" s="213" t="s">
        <v>6600</v>
      </c>
      <c r="G2824" s="214" t="s">
        <v>6600</v>
      </c>
      <c r="H2824" s="208" t="str">
        <f>IF(Input!F$4="GMH_OECC",J2824,IF(Input!F$4="GMH_XOEC",L2824,IF(Input!F$4="GMH_Korea",N2824,IF(Input!F$4="GMH_EU",P2824,IF(Input!F$4="Skysuper",#REF!,IF(Input!F$4="SkyII",#REF!,IF(Input!F$4="XO-8000",#REF!, "FALSE")))))))</f>
        <v>00</v>
      </c>
      <c r="I2824" s="209">
        <f>IF(Input!F$4="GMH_OECC",K2824,IF(Input!F$4="GMH_XOEC",M2824,IF(Input!F$4="GMH_Korea",O2824,IF(Input!F$4="GMH_EU",Q2824,IF(Input!F$4="Skysuper",#REF!,IF(Input!F$4="SkyII",#REF!,IF(Input!F$4="XO-8000",#REF!, "FALSE")))))))</f>
        <v>0</v>
      </c>
      <c r="J2824" s="210" t="s">
        <v>10359</v>
      </c>
      <c r="K2824" s="268">
        <v>0</v>
      </c>
      <c r="L2824" s="270" t="s">
        <v>10359</v>
      </c>
      <c r="M2824" s="270">
        <v>0</v>
      </c>
      <c r="N2824" s="270" t="s">
        <v>10359</v>
      </c>
      <c r="O2824" s="270">
        <v>0</v>
      </c>
      <c r="P2824" s="270" t="s">
        <v>10359</v>
      </c>
      <c r="Q2824" s="270">
        <v>0</v>
      </c>
      <c r="R2824" s="74"/>
      <c r="S2824" s="75" t="str">
        <f t="shared" si="192"/>
        <v>0000</v>
      </c>
      <c r="T2824" s="75" t="str">
        <f t="shared" si="193"/>
        <v>00000000000000000000000000000000</v>
      </c>
      <c r="V2824" s="197"/>
      <c r="W2824" s="75">
        <f t="shared" si="194"/>
        <v>0</v>
      </c>
      <c r="AE2824" s="479"/>
    </row>
    <row r="2825" spans="1:31" s="75" customFormat="1" ht="13.5" x14ac:dyDescent="0.2">
      <c r="A2825" s="211">
        <v>2822</v>
      </c>
      <c r="B2825" s="212" t="s">
        <v>6600</v>
      </c>
      <c r="C2825" s="213" t="s">
        <v>6600</v>
      </c>
      <c r="D2825" s="213" t="s">
        <v>6600</v>
      </c>
      <c r="E2825" s="213" t="s">
        <v>6600</v>
      </c>
      <c r="F2825" s="213" t="s">
        <v>6600</v>
      </c>
      <c r="G2825" s="214" t="s">
        <v>6600</v>
      </c>
      <c r="H2825" s="208" t="str">
        <f>IF(Input!F$4="GMH_OECC",J2825,IF(Input!F$4="GMH_XOEC",L2825,IF(Input!F$4="GMH_Korea",N2825,IF(Input!F$4="GMH_EU",P2825,IF(Input!F$4="Skysuper",#REF!,IF(Input!F$4="SkyII",#REF!,IF(Input!F$4="XO-8000",#REF!, "FALSE")))))))</f>
        <v>00</v>
      </c>
      <c r="I2825" s="209">
        <f>IF(Input!F$4="GMH_OECC",K2825,IF(Input!F$4="GMH_XOEC",M2825,IF(Input!F$4="GMH_Korea",O2825,IF(Input!F$4="GMH_EU",Q2825,IF(Input!F$4="Skysuper",#REF!,IF(Input!F$4="SkyII",#REF!,IF(Input!F$4="XO-8000",#REF!, "FALSE")))))))</f>
        <v>0</v>
      </c>
      <c r="J2825" s="210" t="s">
        <v>10359</v>
      </c>
      <c r="K2825" s="268">
        <v>0</v>
      </c>
      <c r="L2825" s="270" t="s">
        <v>10359</v>
      </c>
      <c r="M2825" s="270">
        <v>0</v>
      </c>
      <c r="N2825" s="270" t="s">
        <v>10359</v>
      </c>
      <c r="O2825" s="270">
        <v>0</v>
      </c>
      <c r="P2825" s="270" t="s">
        <v>10359</v>
      </c>
      <c r="Q2825" s="270">
        <v>0</v>
      </c>
      <c r="R2825" s="74"/>
      <c r="S2825" s="75" t="str">
        <f t="shared" si="192"/>
        <v>0000</v>
      </c>
      <c r="T2825" s="75" t="str">
        <f t="shared" si="193"/>
        <v>00000000000000000000000000000000</v>
      </c>
      <c r="V2825" s="197"/>
      <c r="W2825" s="75">
        <f t="shared" si="194"/>
        <v>0</v>
      </c>
      <c r="AE2825" s="479"/>
    </row>
    <row r="2826" spans="1:31" s="75" customFormat="1" ht="13.5" x14ac:dyDescent="0.2">
      <c r="A2826" s="211">
        <v>2823</v>
      </c>
      <c r="B2826" s="212" t="s">
        <v>6600</v>
      </c>
      <c r="C2826" s="213" t="s">
        <v>6600</v>
      </c>
      <c r="D2826" s="213" t="s">
        <v>6600</v>
      </c>
      <c r="E2826" s="213" t="s">
        <v>6600</v>
      </c>
      <c r="F2826" s="213" t="s">
        <v>6600</v>
      </c>
      <c r="G2826" s="214" t="s">
        <v>6600</v>
      </c>
      <c r="H2826" s="208" t="str">
        <f>IF(Input!F$4="GMH_OECC",J2826,IF(Input!F$4="GMH_XOEC",L2826,IF(Input!F$4="GMH_Korea",N2826,IF(Input!F$4="GMH_EU",P2826,IF(Input!F$4="Skysuper",#REF!,IF(Input!F$4="SkyII",#REF!,IF(Input!F$4="XO-8000",#REF!, "FALSE")))))))</f>
        <v>00</v>
      </c>
      <c r="I2826" s="209">
        <f>IF(Input!F$4="GMH_OECC",K2826,IF(Input!F$4="GMH_XOEC",M2826,IF(Input!F$4="GMH_Korea",O2826,IF(Input!F$4="GMH_EU",Q2826,IF(Input!F$4="Skysuper",#REF!,IF(Input!F$4="SkyII",#REF!,IF(Input!F$4="XO-8000",#REF!, "FALSE")))))))</f>
        <v>0</v>
      </c>
      <c r="J2826" s="210" t="s">
        <v>10359</v>
      </c>
      <c r="K2826" s="268">
        <v>0</v>
      </c>
      <c r="L2826" s="270" t="s">
        <v>10359</v>
      </c>
      <c r="M2826" s="270">
        <v>0</v>
      </c>
      <c r="N2826" s="270" t="s">
        <v>10359</v>
      </c>
      <c r="O2826" s="270">
        <v>0</v>
      </c>
      <c r="P2826" s="270" t="s">
        <v>10359</v>
      </c>
      <c r="Q2826" s="270">
        <v>0</v>
      </c>
      <c r="R2826" s="74"/>
      <c r="S2826" s="75" t="str">
        <f t="shared" si="192"/>
        <v>0000</v>
      </c>
      <c r="T2826" s="75" t="str">
        <f t="shared" si="193"/>
        <v>00000000000000000000000000000000</v>
      </c>
      <c r="V2826" s="197"/>
      <c r="W2826" s="75">
        <f t="shared" si="194"/>
        <v>0</v>
      </c>
      <c r="AE2826" s="479"/>
    </row>
    <row r="2827" spans="1:31" s="75" customFormat="1" ht="13.5" x14ac:dyDescent="0.2">
      <c r="A2827" s="211">
        <v>2824</v>
      </c>
      <c r="B2827" s="212" t="s">
        <v>6600</v>
      </c>
      <c r="C2827" s="213" t="s">
        <v>6600</v>
      </c>
      <c r="D2827" s="213" t="s">
        <v>6600</v>
      </c>
      <c r="E2827" s="213" t="s">
        <v>6600</v>
      </c>
      <c r="F2827" s="213" t="s">
        <v>6600</v>
      </c>
      <c r="G2827" s="214" t="s">
        <v>6600</v>
      </c>
      <c r="H2827" s="208" t="str">
        <f>IF(Input!F$4="GMH_OECC",J2827,IF(Input!F$4="GMH_XOEC",L2827,IF(Input!F$4="GMH_Korea",N2827,IF(Input!F$4="GMH_EU",P2827,IF(Input!F$4="Skysuper",#REF!,IF(Input!F$4="SkyII",#REF!,IF(Input!F$4="XO-8000",#REF!, "FALSE")))))))</f>
        <v>00</v>
      </c>
      <c r="I2827" s="209">
        <f>IF(Input!F$4="GMH_OECC",K2827,IF(Input!F$4="GMH_XOEC",M2827,IF(Input!F$4="GMH_Korea",O2827,IF(Input!F$4="GMH_EU",Q2827,IF(Input!F$4="Skysuper",#REF!,IF(Input!F$4="SkyII",#REF!,IF(Input!F$4="XO-8000",#REF!, "FALSE")))))))</f>
        <v>0</v>
      </c>
      <c r="J2827" s="210" t="s">
        <v>10359</v>
      </c>
      <c r="K2827" s="268">
        <v>0</v>
      </c>
      <c r="L2827" s="270" t="s">
        <v>10359</v>
      </c>
      <c r="M2827" s="270">
        <v>0</v>
      </c>
      <c r="N2827" s="270" t="s">
        <v>10359</v>
      </c>
      <c r="O2827" s="270">
        <v>0</v>
      </c>
      <c r="P2827" s="270" t="s">
        <v>10359</v>
      </c>
      <c r="Q2827" s="270">
        <v>0</v>
      </c>
      <c r="R2827" s="74"/>
      <c r="S2827" s="75" t="str">
        <f t="shared" si="192"/>
        <v>0000</v>
      </c>
      <c r="T2827" s="75" t="str">
        <f t="shared" si="193"/>
        <v>00000000000000000000000000000000</v>
      </c>
      <c r="V2827" s="197"/>
      <c r="W2827" s="75">
        <f t="shared" si="194"/>
        <v>0</v>
      </c>
      <c r="AE2827" s="479"/>
    </row>
    <row r="2828" spans="1:31" s="75" customFormat="1" ht="13.5" x14ac:dyDescent="0.2">
      <c r="A2828" s="211">
        <v>2825</v>
      </c>
      <c r="B2828" s="212" t="s">
        <v>6600</v>
      </c>
      <c r="C2828" s="213" t="s">
        <v>6600</v>
      </c>
      <c r="D2828" s="213" t="s">
        <v>6600</v>
      </c>
      <c r="E2828" s="213" t="s">
        <v>6600</v>
      </c>
      <c r="F2828" s="213" t="s">
        <v>6600</v>
      </c>
      <c r="G2828" s="214" t="s">
        <v>6600</v>
      </c>
      <c r="H2828" s="208" t="str">
        <f>IF(Input!F$4="GMH_OECC",J2828,IF(Input!F$4="GMH_XOEC",L2828,IF(Input!F$4="GMH_Korea",N2828,IF(Input!F$4="GMH_EU",P2828,IF(Input!F$4="Skysuper",#REF!,IF(Input!F$4="SkyII",#REF!,IF(Input!F$4="XO-8000",#REF!, "FALSE")))))))</f>
        <v>00</v>
      </c>
      <c r="I2828" s="209">
        <f>IF(Input!F$4="GMH_OECC",K2828,IF(Input!F$4="GMH_XOEC",M2828,IF(Input!F$4="GMH_Korea",O2828,IF(Input!F$4="GMH_EU",Q2828,IF(Input!F$4="Skysuper",#REF!,IF(Input!F$4="SkyII",#REF!,IF(Input!F$4="XO-8000",#REF!, "FALSE")))))))</f>
        <v>0</v>
      </c>
      <c r="J2828" s="210" t="s">
        <v>10359</v>
      </c>
      <c r="K2828" s="268">
        <v>0</v>
      </c>
      <c r="L2828" s="270" t="s">
        <v>10359</v>
      </c>
      <c r="M2828" s="270">
        <v>0</v>
      </c>
      <c r="N2828" s="270" t="s">
        <v>10359</v>
      </c>
      <c r="O2828" s="270">
        <v>0</v>
      </c>
      <c r="P2828" s="270" t="s">
        <v>10359</v>
      </c>
      <c r="Q2828" s="270">
        <v>0</v>
      </c>
      <c r="R2828" s="74"/>
      <c r="S2828" s="75" t="str">
        <f t="shared" si="192"/>
        <v>0000</v>
      </c>
      <c r="T2828" s="75" t="str">
        <f t="shared" si="193"/>
        <v>00000000000000000000000000000000</v>
      </c>
      <c r="V2828" s="197"/>
      <c r="W2828" s="75">
        <f t="shared" si="194"/>
        <v>0</v>
      </c>
      <c r="AE2828" s="479"/>
    </row>
    <row r="2829" spans="1:31" s="75" customFormat="1" ht="13.5" x14ac:dyDescent="0.2">
      <c r="A2829" s="211">
        <v>2826</v>
      </c>
      <c r="B2829" s="212" t="s">
        <v>6600</v>
      </c>
      <c r="C2829" s="213" t="s">
        <v>6600</v>
      </c>
      <c r="D2829" s="213" t="s">
        <v>6600</v>
      </c>
      <c r="E2829" s="213" t="s">
        <v>6600</v>
      </c>
      <c r="F2829" s="213" t="s">
        <v>6600</v>
      </c>
      <c r="G2829" s="214" t="s">
        <v>6600</v>
      </c>
      <c r="H2829" s="208" t="str">
        <f>IF(Input!F$4="GMH_OECC",J2829,IF(Input!F$4="GMH_XOEC",L2829,IF(Input!F$4="GMH_Korea",N2829,IF(Input!F$4="GMH_EU",P2829,IF(Input!F$4="Skysuper",#REF!,IF(Input!F$4="SkyII",#REF!,IF(Input!F$4="XO-8000",#REF!, "FALSE")))))))</f>
        <v>00</v>
      </c>
      <c r="I2829" s="209">
        <f>IF(Input!F$4="GMH_OECC",K2829,IF(Input!F$4="GMH_XOEC",M2829,IF(Input!F$4="GMH_Korea",O2829,IF(Input!F$4="GMH_EU",Q2829,IF(Input!F$4="Skysuper",#REF!,IF(Input!F$4="SkyII",#REF!,IF(Input!F$4="XO-8000",#REF!, "FALSE")))))))</f>
        <v>0</v>
      </c>
      <c r="J2829" s="210" t="s">
        <v>10359</v>
      </c>
      <c r="K2829" s="268">
        <v>0</v>
      </c>
      <c r="L2829" s="270" t="s">
        <v>10359</v>
      </c>
      <c r="M2829" s="270">
        <v>0</v>
      </c>
      <c r="N2829" s="270" t="s">
        <v>10359</v>
      </c>
      <c r="O2829" s="270">
        <v>0</v>
      </c>
      <c r="P2829" s="270" t="s">
        <v>10359</v>
      </c>
      <c r="Q2829" s="270">
        <v>0</v>
      </c>
      <c r="R2829" s="74"/>
      <c r="S2829" s="75" t="str">
        <f t="shared" si="192"/>
        <v>0000</v>
      </c>
      <c r="T2829" s="75" t="str">
        <f t="shared" si="193"/>
        <v>00000000000000000000000000000000</v>
      </c>
      <c r="V2829" s="197"/>
      <c r="W2829" s="75">
        <f t="shared" si="194"/>
        <v>0</v>
      </c>
      <c r="AE2829" s="479"/>
    </row>
    <row r="2830" spans="1:31" s="75" customFormat="1" ht="13.5" x14ac:dyDescent="0.2">
      <c r="A2830" s="211">
        <v>2827</v>
      </c>
      <c r="B2830" s="212" t="s">
        <v>6600</v>
      </c>
      <c r="C2830" s="213" t="s">
        <v>6600</v>
      </c>
      <c r="D2830" s="213" t="s">
        <v>6600</v>
      </c>
      <c r="E2830" s="213" t="s">
        <v>6600</v>
      </c>
      <c r="F2830" s="213" t="s">
        <v>6600</v>
      </c>
      <c r="G2830" s="214" t="s">
        <v>6600</v>
      </c>
      <c r="H2830" s="208" t="str">
        <f>IF(Input!F$4="GMH_OECC",J2830,IF(Input!F$4="GMH_XOEC",L2830,IF(Input!F$4="GMH_Korea",N2830,IF(Input!F$4="GMH_EU",P2830,IF(Input!F$4="Skysuper",#REF!,IF(Input!F$4="SkyII",#REF!,IF(Input!F$4="XO-8000",#REF!, "FALSE")))))))</f>
        <v>00</v>
      </c>
      <c r="I2830" s="209">
        <f>IF(Input!F$4="GMH_OECC",K2830,IF(Input!F$4="GMH_XOEC",M2830,IF(Input!F$4="GMH_Korea",O2830,IF(Input!F$4="GMH_EU",Q2830,IF(Input!F$4="Skysuper",#REF!,IF(Input!F$4="SkyII",#REF!,IF(Input!F$4="XO-8000",#REF!, "FALSE")))))))</f>
        <v>0</v>
      </c>
      <c r="J2830" s="210" t="s">
        <v>10359</v>
      </c>
      <c r="K2830" s="268">
        <v>0</v>
      </c>
      <c r="L2830" s="270" t="s">
        <v>10359</v>
      </c>
      <c r="M2830" s="270">
        <v>0</v>
      </c>
      <c r="N2830" s="270" t="s">
        <v>10359</v>
      </c>
      <c r="O2830" s="270">
        <v>0</v>
      </c>
      <c r="P2830" s="270" t="s">
        <v>10359</v>
      </c>
      <c r="Q2830" s="270">
        <v>0</v>
      </c>
      <c r="R2830" s="74"/>
      <c r="S2830" s="75" t="str">
        <f t="shared" si="192"/>
        <v>0000</v>
      </c>
      <c r="T2830" s="75" t="str">
        <f t="shared" si="193"/>
        <v>00000000000000000000000000000000</v>
      </c>
      <c r="V2830" s="197"/>
      <c r="W2830" s="75">
        <f t="shared" si="194"/>
        <v>0</v>
      </c>
      <c r="AE2830" s="479"/>
    </row>
    <row r="2831" spans="1:31" s="75" customFormat="1" ht="13.5" x14ac:dyDescent="0.2">
      <c r="A2831" s="211">
        <v>2828</v>
      </c>
      <c r="B2831" s="212" t="s">
        <v>6600</v>
      </c>
      <c r="C2831" s="213" t="s">
        <v>6600</v>
      </c>
      <c r="D2831" s="213" t="s">
        <v>6600</v>
      </c>
      <c r="E2831" s="213" t="s">
        <v>6600</v>
      </c>
      <c r="F2831" s="213" t="s">
        <v>6600</v>
      </c>
      <c r="G2831" s="214" t="s">
        <v>6600</v>
      </c>
      <c r="H2831" s="208" t="str">
        <f>IF(Input!F$4="GMH_OECC",J2831,IF(Input!F$4="GMH_XOEC",L2831,IF(Input!F$4="GMH_Korea",N2831,IF(Input!F$4="GMH_EU",P2831,IF(Input!F$4="Skysuper",#REF!,IF(Input!F$4="SkyII",#REF!,IF(Input!F$4="XO-8000",#REF!, "FALSE")))))))</f>
        <v>00</v>
      </c>
      <c r="I2831" s="209">
        <f>IF(Input!F$4="GMH_OECC",K2831,IF(Input!F$4="GMH_XOEC",M2831,IF(Input!F$4="GMH_Korea",O2831,IF(Input!F$4="GMH_EU",Q2831,IF(Input!F$4="Skysuper",#REF!,IF(Input!F$4="SkyII",#REF!,IF(Input!F$4="XO-8000",#REF!, "FALSE")))))))</f>
        <v>0</v>
      </c>
      <c r="J2831" s="210" t="s">
        <v>10359</v>
      </c>
      <c r="K2831" s="268">
        <v>0</v>
      </c>
      <c r="L2831" s="270" t="s">
        <v>10359</v>
      </c>
      <c r="M2831" s="270">
        <v>0</v>
      </c>
      <c r="N2831" s="270" t="s">
        <v>10359</v>
      </c>
      <c r="O2831" s="270">
        <v>0</v>
      </c>
      <c r="P2831" s="270" t="s">
        <v>10359</v>
      </c>
      <c r="Q2831" s="270">
        <v>0</v>
      </c>
      <c r="R2831" s="74"/>
      <c r="S2831" s="75" t="str">
        <f t="shared" si="192"/>
        <v>0000</v>
      </c>
      <c r="T2831" s="75" t="str">
        <f t="shared" si="193"/>
        <v>00000000000000000000000000000000</v>
      </c>
      <c r="V2831" s="197"/>
      <c r="W2831" s="75">
        <f t="shared" si="194"/>
        <v>0</v>
      </c>
      <c r="AE2831" s="479"/>
    </row>
    <row r="2832" spans="1:31" s="75" customFormat="1" ht="13.5" x14ac:dyDescent="0.2">
      <c r="A2832" s="211">
        <v>2829</v>
      </c>
      <c r="B2832" s="212" t="s">
        <v>6600</v>
      </c>
      <c r="C2832" s="213" t="s">
        <v>6600</v>
      </c>
      <c r="D2832" s="213" t="s">
        <v>6600</v>
      </c>
      <c r="E2832" s="213" t="s">
        <v>6600</v>
      </c>
      <c r="F2832" s="213" t="s">
        <v>6600</v>
      </c>
      <c r="G2832" s="214" t="s">
        <v>6600</v>
      </c>
      <c r="H2832" s="208" t="str">
        <f>IF(Input!F$4="GMH_OECC",J2832,IF(Input!F$4="GMH_XOEC",L2832,IF(Input!F$4="GMH_Korea",N2832,IF(Input!F$4="GMH_EU",P2832,IF(Input!F$4="Skysuper",#REF!,IF(Input!F$4="SkyII",#REF!,IF(Input!F$4="XO-8000",#REF!, "FALSE")))))))</f>
        <v>00</v>
      </c>
      <c r="I2832" s="209">
        <f>IF(Input!F$4="GMH_OECC",K2832,IF(Input!F$4="GMH_XOEC",M2832,IF(Input!F$4="GMH_Korea",O2832,IF(Input!F$4="GMH_EU",Q2832,IF(Input!F$4="Skysuper",#REF!,IF(Input!F$4="SkyII",#REF!,IF(Input!F$4="XO-8000",#REF!, "FALSE")))))))</f>
        <v>0</v>
      </c>
      <c r="J2832" s="210" t="s">
        <v>10359</v>
      </c>
      <c r="K2832" s="268">
        <v>0</v>
      </c>
      <c r="L2832" s="270" t="s">
        <v>10359</v>
      </c>
      <c r="M2832" s="270">
        <v>0</v>
      </c>
      <c r="N2832" s="270" t="s">
        <v>10359</v>
      </c>
      <c r="O2832" s="270">
        <v>0</v>
      </c>
      <c r="P2832" s="270" t="s">
        <v>10359</v>
      </c>
      <c r="Q2832" s="270">
        <v>0</v>
      </c>
      <c r="R2832" s="74"/>
      <c r="S2832" s="75" t="str">
        <f t="shared" si="192"/>
        <v>0000</v>
      </c>
      <c r="T2832" s="75" t="str">
        <f t="shared" si="193"/>
        <v>00000000000000000000000000000000</v>
      </c>
      <c r="V2832" s="197"/>
      <c r="W2832" s="75">
        <f t="shared" si="194"/>
        <v>0</v>
      </c>
      <c r="AE2832" s="479"/>
    </row>
    <row r="2833" spans="1:31" s="75" customFormat="1" ht="13.5" x14ac:dyDescent="0.2">
      <c r="A2833" s="211">
        <v>2830</v>
      </c>
      <c r="B2833" s="212" t="s">
        <v>6600</v>
      </c>
      <c r="C2833" s="213" t="s">
        <v>6600</v>
      </c>
      <c r="D2833" s="213" t="s">
        <v>6600</v>
      </c>
      <c r="E2833" s="213" t="s">
        <v>6600</v>
      </c>
      <c r="F2833" s="213" t="s">
        <v>6600</v>
      </c>
      <c r="G2833" s="214" t="s">
        <v>6600</v>
      </c>
      <c r="H2833" s="208" t="str">
        <f>IF(Input!F$4="GMH_OECC",J2833,IF(Input!F$4="GMH_XOEC",L2833,IF(Input!F$4="GMH_Korea",N2833,IF(Input!F$4="GMH_EU",P2833,IF(Input!F$4="Skysuper",#REF!,IF(Input!F$4="SkyII",#REF!,IF(Input!F$4="XO-8000",#REF!, "FALSE")))))))</f>
        <v>00</v>
      </c>
      <c r="I2833" s="209">
        <f>IF(Input!F$4="GMH_OECC",K2833,IF(Input!F$4="GMH_XOEC",M2833,IF(Input!F$4="GMH_Korea",O2833,IF(Input!F$4="GMH_EU",Q2833,IF(Input!F$4="Skysuper",#REF!,IF(Input!F$4="SkyII",#REF!,IF(Input!F$4="XO-8000",#REF!, "FALSE")))))))</f>
        <v>0</v>
      </c>
      <c r="J2833" s="210" t="s">
        <v>10359</v>
      </c>
      <c r="K2833" s="268">
        <v>0</v>
      </c>
      <c r="L2833" s="270" t="s">
        <v>10359</v>
      </c>
      <c r="M2833" s="270">
        <v>0</v>
      </c>
      <c r="N2833" s="270" t="s">
        <v>10359</v>
      </c>
      <c r="O2833" s="270">
        <v>0</v>
      </c>
      <c r="P2833" s="270" t="s">
        <v>10359</v>
      </c>
      <c r="Q2833" s="270">
        <v>0</v>
      </c>
      <c r="R2833" s="74"/>
      <c r="S2833" s="75" t="str">
        <f t="shared" si="192"/>
        <v>0000</v>
      </c>
      <c r="T2833" s="75" t="str">
        <f t="shared" si="193"/>
        <v>00000000000000000000000000000000</v>
      </c>
      <c r="V2833" s="197"/>
      <c r="W2833" s="75">
        <f t="shared" si="194"/>
        <v>0</v>
      </c>
      <c r="AE2833" s="479"/>
    </row>
    <row r="2834" spans="1:31" s="75" customFormat="1" ht="13.5" x14ac:dyDescent="0.2">
      <c r="A2834" s="211">
        <v>2831</v>
      </c>
      <c r="B2834" s="212" t="s">
        <v>6600</v>
      </c>
      <c r="C2834" s="213" t="s">
        <v>6600</v>
      </c>
      <c r="D2834" s="213" t="s">
        <v>6600</v>
      </c>
      <c r="E2834" s="213" t="s">
        <v>6600</v>
      </c>
      <c r="F2834" s="213" t="s">
        <v>6600</v>
      </c>
      <c r="G2834" s="214" t="s">
        <v>6600</v>
      </c>
      <c r="H2834" s="208" t="str">
        <f>IF(Input!F$4="GMH_OECC",J2834,IF(Input!F$4="GMH_XOEC",L2834,IF(Input!F$4="GMH_Korea",N2834,IF(Input!F$4="GMH_EU",P2834,IF(Input!F$4="Skysuper",#REF!,IF(Input!F$4="SkyII",#REF!,IF(Input!F$4="XO-8000",#REF!, "FALSE")))))))</f>
        <v>00</v>
      </c>
      <c r="I2834" s="209">
        <f>IF(Input!F$4="GMH_OECC",K2834,IF(Input!F$4="GMH_XOEC",M2834,IF(Input!F$4="GMH_Korea",O2834,IF(Input!F$4="GMH_EU",Q2834,IF(Input!F$4="Skysuper",#REF!,IF(Input!F$4="SkyII",#REF!,IF(Input!F$4="XO-8000",#REF!, "FALSE")))))))</f>
        <v>0</v>
      </c>
      <c r="J2834" s="210" t="s">
        <v>10359</v>
      </c>
      <c r="K2834" s="268">
        <v>0</v>
      </c>
      <c r="L2834" s="270" t="s">
        <v>10359</v>
      </c>
      <c r="M2834" s="270">
        <v>0</v>
      </c>
      <c r="N2834" s="270" t="s">
        <v>10359</v>
      </c>
      <c r="O2834" s="270">
        <v>0</v>
      </c>
      <c r="P2834" s="270" t="s">
        <v>10359</v>
      </c>
      <c r="Q2834" s="270">
        <v>0</v>
      </c>
      <c r="R2834" s="74"/>
      <c r="S2834" s="75" t="str">
        <f t="shared" si="192"/>
        <v>0000</v>
      </c>
      <c r="T2834" s="75" t="str">
        <f t="shared" si="193"/>
        <v>00000000000000000000000000000000</v>
      </c>
      <c r="V2834" s="197"/>
      <c r="W2834" s="75">
        <f t="shared" si="194"/>
        <v>0</v>
      </c>
      <c r="AE2834" s="479"/>
    </row>
    <row r="2835" spans="1:31" s="75" customFormat="1" ht="13.5" x14ac:dyDescent="0.2">
      <c r="A2835" s="211">
        <v>2832</v>
      </c>
      <c r="B2835" s="212" t="s">
        <v>6600</v>
      </c>
      <c r="C2835" s="213" t="s">
        <v>6600</v>
      </c>
      <c r="D2835" s="213" t="s">
        <v>6600</v>
      </c>
      <c r="E2835" s="213" t="s">
        <v>6600</v>
      </c>
      <c r="F2835" s="213" t="s">
        <v>6600</v>
      </c>
      <c r="G2835" s="214" t="s">
        <v>6600</v>
      </c>
      <c r="H2835" s="208" t="str">
        <f>IF(Input!F$4="GMH_OECC",J2835,IF(Input!F$4="GMH_XOEC",L2835,IF(Input!F$4="GMH_Korea",N2835,IF(Input!F$4="GMH_EU",P2835,IF(Input!F$4="Skysuper",#REF!,IF(Input!F$4="SkyII",#REF!,IF(Input!F$4="XO-8000",#REF!, "FALSE")))))))</f>
        <v>00</v>
      </c>
      <c r="I2835" s="209">
        <f>IF(Input!F$4="GMH_OECC",K2835,IF(Input!F$4="GMH_XOEC",M2835,IF(Input!F$4="GMH_Korea",O2835,IF(Input!F$4="GMH_EU",Q2835,IF(Input!F$4="Skysuper",#REF!,IF(Input!F$4="SkyII",#REF!,IF(Input!F$4="XO-8000",#REF!, "FALSE")))))))</f>
        <v>0</v>
      </c>
      <c r="J2835" s="210" t="s">
        <v>10359</v>
      </c>
      <c r="K2835" s="268">
        <v>0</v>
      </c>
      <c r="L2835" s="270" t="s">
        <v>10359</v>
      </c>
      <c r="M2835" s="270">
        <v>0</v>
      </c>
      <c r="N2835" s="270" t="s">
        <v>10359</v>
      </c>
      <c r="O2835" s="270">
        <v>0</v>
      </c>
      <c r="P2835" s="270" t="s">
        <v>10359</v>
      </c>
      <c r="Q2835" s="270">
        <v>0</v>
      </c>
      <c r="R2835" s="74"/>
      <c r="S2835" s="75" t="str">
        <f t="shared" si="192"/>
        <v>0000</v>
      </c>
      <c r="T2835" s="75" t="str">
        <f t="shared" si="193"/>
        <v>00000000000000000000000000000000</v>
      </c>
      <c r="V2835" s="197"/>
      <c r="W2835" s="75">
        <f t="shared" si="194"/>
        <v>0</v>
      </c>
      <c r="AE2835" s="479"/>
    </row>
    <row r="2836" spans="1:31" s="75" customFormat="1" ht="13.5" x14ac:dyDescent="0.2">
      <c r="A2836" s="211">
        <v>2833</v>
      </c>
      <c r="B2836" s="212" t="s">
        <v>6600</v>
      </c>
      <c r="C2836" s="213" t="s">
        <v>6600</v>
      </c>
      <c r="D2836" s="213" t="s">
        <v>6600</v>
      </c>
      <c r="E2836" s="213" t="s">
        <v>6600</v>
      </c>
      <c r="F2836" s="213" t="s">
        <v>6600</v>
      </c>
      <c r="G2836" s="214" t="s">
        <v>6600</v>
      </c>
      <c r="H2836" s="208" t="str">
        <f>IF(Input!F$4="GMH_OECC",J2836,IF(Input!F$4="GMH_XOEC",L2836,IF(Input!F$4="GMH_Korea",N2836,IF(Input!F$4="GMH_EU",P2836,IF(Input!F$4="Skysuper",#REF!,IF(Input!F$4="SkyII",#REF!,IF(Input!F$4="XO-8000",#REF!, "FALSE")))))))</f>
        <v>00</v>
      </c>
      <c r="I2836" s="209">
        <f>IF(Input!F$4="GMH_OECC",K2836,IF(Input!F$4="GMH_XOEC",M2836,IF(Input!F$4="GMH_Korea",O2836,IF(Input!F$4="GMH_EU",Q2836,IF(Input!F$4="Skysuper",#REF!,IF(Input!F$4="SkyII",#REF!,IF(Input!F$4="XO-8000",#REF!, "FALSE")))))))</f>
        <v>0</v>
      </c>
      <c r="J2836" s="210" t="s">
        <v>10359</v>
      </c>
      <c r="K2836" s="268">
        <v>0</v>
      </c>
      <c r="L2836" s="270" t="s">
        <v>10359</v>
      </c>
      <c r="M2836" s="270">
        <v>0</v>
      </c>
      <c r="N2836" s="270" t="s">
        <v>10359</v>
      </c>
      <c r="O2836" s="270">
        <v>0</v>
      </c>
      <c r="P2836" s="270" t="s">
        <v>10359</v>
      </c>
      <c r="Q2836" s="270">
        <v>0</v>
      </c>
      <c r="R2836" s="74"/>
      <c r="S2836" s="75" t="str">
        <f t="shared" si="192"/>
        <v>0000</v>
      </c>
      <c r="T2836" s="75" t="str">
        <f t="shared" si="193"/>
        <v>00000000000000000000000000000000</v>
      </c>
      <c r="V2836" s="197"/>
      <c r="W2836" s="75">
        <f t="shared" si="194"/>
        <v>0</v>
      </c>
      <c r="AE2836" s="479"/>
    </row>
    <row r="2837" spans="1:31" s="75" customFormat="1" ht="13.5" x14ac:dyDescent="0.2">
      <c r="A2837" s="211">
        <v>2834</v>
      </c>
      <c r="B2837" s="212" t="s">
        <v>6600</v>
      </c>
      <c r="C2837" s="213" t="s">
        <v>6600</v>
      </c>
      <c r="D2837" s="213" t="s">
        <v>6600</v>
      </c>
      <c r="E2837" s="213" t="s">
        <v>6600</v>
      </c>
      <c r="F2837" s="213" t="s">
        <v>6600</v>
      </c>
      <c r="G2837" s="214" t="s">
        <v>6600</v>
      </c>
      <c r="H2837" s="208" t="str">
        <f>IF(Input!F$4="GMH_OECC",J2837,IF(Input!F$4="GMH_XOEC",L2837,IF(Input!F$4="GMH_Korea",N2837,IF(Input!F$4="GMH_EU",P2837,IF(Input!F$4="Skysuper",#REF!,IF(Input!F$4="SkyII",#REF!,IF(Input!F$4="XO-8000",#REF!, "FALSE")))))))</f>
        <v>00</v>
      </c>
      <c r="I2837" s="209">
        <f>IF(Input!F$4="GMH_OECC",K2837,IF(Input!F$4="GMH_XOEC",M2837,IF(Input!F$4="GMH_Korea",O2837,IF(Input!F$4="GMH_EU",Q2837,IF(Input!F$4="Skysuper",#REF!,IF(Input!F$4="SkyII",#REF!,IF(Input!F$4="XO-8000",#REF!, "FALSE")))))))</f>
        <v>0</v>
      </c>
      <c r="J2837" s="210" t="s">
        <v>10359</v>
      </c>
      <c r="K2837" s="268">
        <v>0</v>
      </c>
      <c r="L2837" s="270" t="s">
        <v>10359</v>
      </c>
      <c r="M2837" s="270">
        <v>0</v>
      </c>
      <c r="N2837" s="270" t="s">
        <v>10359</v>
      </c>
      <c r="O2837" s="270">
        <v>0</v>
      </c>
      <c r="P2837" s="270" t="s">
        <v>10359</v>
      </c>
      <c r="Q2837" s="270">
        <v>0</v>
      </c>
      <c r="R2837" s="74"/>
      <c r="S2837" s="75" t="str">
        <f t="shared" si="192"/>
        <v>0000</v>
      </c>
      <c r="T2837" s="75" t="str">
        <f t="shared" si="193"/>
        <v>00000000000000000000000000000000</v>
      </c>
      <c r="V2837" s="197"/>
      <c r="W2837" s="75">
        <f t="shared" si="194"/>
        <v>0</v>
      </c>
      <c r="AE2837" s="479"/>
    </row>
    <row r="2838" spans="1:31" s="75" customFormat="1" ht="13.5" x14ac:dyDescent="0.2">
      <c r="A2838" s="211">
        <v>2835</v>
      </c>
      <c r="B2838" s="212" t="s">
        <v>6600</v>
      </c>
      <c r="C2838" s="213" t="s">
        <v>6600</v>
      </c>
      <c r="D2838" s="213" t="s">
        <v>6600</v>
      </c>
      <c r="E2838" s="213" t="s">
        <v>6600</v>
      </c>
      <c r="F2838" s="213" t="s">
        <v>6600</v>
      </c>
      <c r="G2838" s="214" t="s">
        <v>6600</v>
      </c>
      <c r="H2838" s="208" t="str">
        <f>IF(Input!F$4="GMH_OECC",J2838,IF(Input!F$4="GMH_XOEC",L2838,IF(Input!F$4="GMH_Korea",N2838,IF(Input!F$4="GMH_EU",P2838,IF(Input!F$4="Skysuper",#REF!,IF(Input!F$4="SkyII",#REF!,IF(Input!F$4="XO-8000",#REF!, "FALSE")))))))</f>
        <v>00</v>
      </c>
      <c r="I2838" s="209">
        <f>IF(Input!F$4="GMH_OECC",K2838,IF(Input!F$4="GMH_XOEC",M2838,IF(Input!F$4="GMH_Korea",O2838,IF(Input!F$4="GMH_EU",Q2838,IF(Input!F$4="Skysuper",#REF!,IF(Input!F$4="SkyII",#REF!,IF(Input!F$4="XO-8000",#REF!, "FALSE")))))))</f>
        <v>0</v>
      </c>
      <c r="J2838" s="210" t="s">
        <v>10359</v>
      </c>
      <c r="K2838" s="268">
        <v>0</v>
      </c>
      <c r="L2838" s="270" t="s">
        <v>10359</v>
      </c>
      <c r="M2838" s="270">
        <v>0</v>
      </c>
      <c r="N2838" s="270" t="s">
        <v>10359</v>
      </c>
      <c r="O2838" s="270">
        <v>0</v>
      </c>
      <c r="P2838" s="270" t="s">
        <v>10359</v>
      </c>
      <c r="Q2838" s="270">
        <v>0</v>
      </c>
      <c r="R2838" s="74"/>
      <c r="S2838" s="75" t="str">
        <f t="shared" si="192"/>
        <v>0000</v>
      </c>
      <c r="T2838" s="75" t="str">
        <f t="shared" si="193"/>
        <v>00000000000000000000000000000000</v>
      </c>
      <c r="V2838" s="197"/>
      <c r="W2838" s="75">
        <f t="shared" si="194"/>
        <v>0</v>
      </c>
      <c r="AE2838" s="479"/>
    </row>
    <row r="2839" spans="1:31" s="75" customFormat="1" ht="13.5" x14ac:dyDescent="0.2">
      <c r="A2839" s="211">
        <v>2836</v>
      </c>
      <c r="B2839" s="212" t="s">
        <v>6600</v>
      </c>
      <c r="C2839" s="213" t="s">
        <v>6600</v>
      </c>
      <c r="D2839" s="213" t="s">
        <v>6600</v>
      </c>
      <c r="E2839" s="213" t="s">
        <v>6600</v>
      </c>
      <c r="F2839" s="213" t="s">
        <v>6600</v>
      </c>
      <c r="G2839" s="214" t="s">
        <v>6600</v>
      </c>
      <c r="H2839" s="208" t="str">
        <f>IF(Input!F$4="GMH_OECC",J2839,IF(Input!F$4="GMH_XOEC",L2839,IF(Input!F$4="GMH_Korea",N2839,IF(Input!F$4="GMH_EU",P2839,IF(Input!F$4="Skysuper",#REF!,IF(Input!F$4="SkyII",#REF!,IF(Input!F$4="XO-8000",#REF!, "FALSE")))))))</f>
        <v>00</v>
      </c>
      <c r="I2839" s="209">
        <f>IF(Input!F$4="GMH_OECC",K2839,IF(Input!F$4="GMH_XOEC",M2839,IF(Input!F$4="GMH_Korea",O2839,IF(Input!F$4="GMH_EU",Q2839,IF(Input!F$4="Skysuper",#REF!,IF(Input!F$4="SkyII",#REF!,IF(Input!F$4="XO-8000",#REF!, "FALSE")))))))</f>
        <v>0</v>
      </c>
      <c r="J2839" s="210" t="s">
        <v>10359</v>
      </c>
      <c r="K2839" s="268">
        <v>0</v>
      </c>
      <c r="L2839" s="270" t="s">
        <v>10359</v>
      </c>
      <c r="M2839" s="270">
        <v>0</v>
      </c>
      <c r="N2839" s="270" t="s">
        <v>10359</v>
      </c>
      <c r="O2839" s="270">
        <v>0</v>
      </c>
      <c r="P2839" s="270" t="s">
        <v>10359</v>
      </c>
      <c r="Q2839" s="270">
        <v>0</v>
      </c>
      <c r="R2839" s="74"/>
      <c r="S2839" s="75" t="str">
        <f t="shared" si="192"/>
        <v>0000</v>
      </c>
      <c r="T2839" s="75" t="str">
        <f t="shared" si="193"/>
        <v>00000000000000000000000000000000</v>
      </c>
      <c r="V2839" s="197"/>
      <c r="W2839" s="75">
        <f t="shared" si="194"/>
        <v>0</v>
      </c>
      <c r="AE2839" s="479"/>
    </row>
    <row r="2840" spans="1:31" s="75" customFormat="1" ht="13.5" x14ac:dyDescent="0.2">
      <c r="A2840" s="211">
        <v>2837</v>
      </c>
      <c r="B2840" s="212" t="s">
        <v>6600</v>
      </c>
      <c r="C2840" s="213" t="s">
        <v>6600</v>
      </c>
      <c r="D2840" s="213" t="s">
        <v>6600</v>
      </c>
      <c r="E2840" s="213" t="s">
        <v>6600</v>
      </c>
      <c r="F2840" s="213" t="s">
        <v>6600</v>
      </c>
      <c r="G2840" s="214" t="s">
        <v>6600</v>
      </c>
      <c r="H2840" s="208" t="str">
        <f>IF(Input!F$4="GMH_OECC",J2840,IF(Input!F$4="GMH_XOEC",L2840,IF(Input!F$4="GMH_Korea",N2840,IF(Input!F$4="GMH_EU",P2840,IF(Input!F$4="Skysuper",#REF!,IF(Input!F$4="SkyII",#REF!,IF(Input!F$4="XO-8000",#REF!, "FALSE")))))))</f>
        <v>00</v>
      </c>
      <c r="I2840" s="209">
        <f>IF(Input!F$4="GMH_OECC",K2840,IF(Input!F$4="GMH_XOEC",M2840,IF(Input!F$4="GMH_Korea",O2840,IF(Input!F$4="GMH_EU",Q2840,IF(Input!F$4="Skysuper",#REF!,IF(Input!F$4="SkyII",#REF!,IF(Input!F$4="XO-8000",#REF!, "FALSE")))))))</f>
        <v>0</v>
      </c>
      <c r="J2840" s="210" t="s">
        <v>10359</v>
      </c>
      <c r="K2840" s="268">
        <v>0</v>
      </c>
      <c r="L2840" s="270" t="s">
        <v>10359</v>
      </c>
      <c r="M2840" s="270">
        <v>0</v>
      </c>
      <c r="N2840" s="270" t="s">
        <v>10359</v>
      </c>
      <c r="O2840" s="270">
        <v>0</v>
      </c>
      <c r="P2840" s="270" t="s">
        <v>10359</v>
      </c>
      <c r="Q2840" s="270">
        <v>0</v>
      </c>
      <c r="R2840" s="74"/>
      <c r="S2840" s="75" t="str">
        <f t="shared" si="192"/>
        <v>0000</v>
      </c>
      <c r="T2840" s="75" t="str">
        <f t="shared" si="193"/>
        <v>00000000000000000000000000000000</v>
      </c>
      <c r="V2840" s="197"/>
      <c r="W2840" s="75">
        <f t="shared" si="194"/>
        <v>0</v>
      </c>
      <c r="AE2840" s="479"/>
    </row>
    <row r="2841" spans="1:31" s="75" customFormat="1" ht="13.5" x14ac:dyDescent="0.2">
      <c r="A2841" s="211">
        <v>2838</v>
      </c>
      <c r="B2841" s="212" t="s">
        <v>6600</v>
      </c>
      <c r="C2841" s="213" t="s">
        <v>6600</v>
      </c>
      <c r="D2841" s="213" t="s">
        <v>6600</v>
      </c>
      <c r="E2841" s="213" t="s">
        <v>6600</v>
      </c>
      <c r="F2841" s="213" t="s">
        <v>6600</v>
      </c>
      <c r="G2841" s="214" t="s">
        <v>6600</v>
      </c>
      <c r="H2841" s="208" t="str">
        <f>IF(Input!F$4="GMH_OECC",J2841,IF(Input!F$4="GMH_XOEC",L2841,IF(Input!F$4="GMH_Korea",N2841,IF(Input!F$4="GMH_EU",P2841,IF(Input!F$4="Skysuper",#REF!,IF(Input!F$4="SkyII",#REF!,IF(Input!F$4="XO-8000",#REF!, "FALSE")))))))</f>
        <v>00</v>
      </c>
      <c r="I2841" s="209">
        <f>IF(Input!F$4="GMH_OECC",K2841,IF(Input!F$4="GMH_XOEC",M2841,IF(Input!F$4="GMH_Korea",O2841,IF(Input!F$4="GMH_EU",Q2841,IF(Input!F$4="Skysuper",#REF!,IF(Input!F$4="SkyII",#REF!,IF(Input!F$4="XO-8000",#REF!, "FALSE")))))))</f>
        <v>0</v>
      </c>
      <c r="J2841" s="210" t="s">
        <v>10359</v>
      </c>
      <c r="K2841" s="268">
        <v>0</v>
      </c>
      <c r="L2841" s="270" t="s">
        <v>10359</v>
      </c>
      <c r="M2841" s="270">
        <v>0</v>
      </c>
      <c r="N2841" s="270" t="s">
        <v>10359</v>
      </c>
      <c r="O2841" s="270">
        <v>0</v>
      </c>
      <c r="P2841" s="270" t="s">
        <v>10359</v>
      </c>
      <c r="Q2841" s="270">
        <v>0</v>
      </c>
      <c r="R2841" s="74"/>
      <c r="S2841" s="75" t="str">
        <f t="shared" si="192"/>
        <v>0000</v>
      </c>
      <c r="T2841" s="75" t="str">
        <f t="shared" si="193"/>
        <v>00000000000000000000000000000000</v>
      </c>
      <c r="V2841" s="197"/>
      <c r="W2841" s="75">
        <f t="shared" si="194"/>
        <v>0</v>
      </c>
      <c r="AE2841" s="479"/>
    </row>
    <row r="2842" spans="1:31" s="75" customFormat="1" ht="13.5" x14ac:dyDescent="0.2">
      <c r="A2842" s="211">
        <v>2839</v>
      </c>
      <c r="B2842" s="212" t="s">
        <v>6600</v>
      </c>
      <c r="C2842" s="213" t="s">
        <v>6600</v>
      </c>
      <c r="D2842" s="213" t="s">
        <v>6600</v>
      </c>
      <c r="E2842" s="213" t="s">
        <v>6600</v>
      </c>
      <c r="F2842" s="213" t="s">
        <v>6600</v>
      </c>
      <c r="G2842" s="214" t="s">
        <v>6600</v>
      </c>
      <c r="H2842" s="208" t="str">
        <f>IF(Input!F$4="GMH_OECC",J2842,IF(Input!F$4="GMH_XOEC",L2842,IF(Input!F$4="GMH_Korea",N2842,IF(Input!F$4="GMH_EU",P2842,IF(Input!F$4="Skysuper",#REF!,IF(Input!F$4="SkyII",#REF!,IF(Input!F$4="XO-8000",#REF!, "FALSE")))))))</f>
        <v>00</v>
      </c>
      <c r="I2842" s="209">
        <f>IF(Input!F$4="GMH_OECC",K2842,IF(Input!F$4="GMH_XOEC",M2842,IF(Input!F$4="GMH_Korea",O2842,IF(Input!F$4="GMH_EU",Q2842,IF(Input!F$4="Skysuper",#REF!,IF(Input!F$4="SkyII",#REF!,IF(Input!F$4="XO-8000",#REF!, "FALSE")))))))</f>
        <v>0</v>
      </c>
      <c r="J2842" s="210" t="s">
        <v>10359</v>
      </c>
      <c r="K2842" s="268">
        <v>0</v>
      </c>
      <c r="L2842" s="270" t="s">
        <v>10359</v>
      </c>
      <c r="M2842" s="270">
        <v>0</v>
      </c>
      <c r="N2842" s="270" t="s">
        <v>10359</v>
      </c>
      <c r="O2842" s="270">
        <v>0</v>
      </c>
      <c r="P2842" s="270" t="s">
        <v>10359</v>
      </c>
      <c r="Q2842" s="270">
        <v>0</v>
      </c>
      <c r="R2842" s="74"/>
      <c r="S2842" s="75" t="str">
        <f t="shared" si="192"/>
        <v>0000</v>
      </c>
      <c r="T2842" s="75" t="str">
        <f t="shared" si="193"/>
        <v>00000000000000000000000000000000</v>
      </c>
      <c r="V2842" s="197"/>
      <c r="W2842" s="75">
        <f t="shared" si="194"/>
        <v>0</v>
      </c>
      <c r="AE2842" s="479"/>
    </row>
    <row r="2843" spans="1:31" s="75" customFormat="1" ht="13.5" x14ac:dyDescent="0.2">
      <c r="A2843" s="211">
        <v>2840</v>
      </c>
      <c r="B2843" s="212" t="s">
        <v>6600</v>
      </c>
      <c r="C2843" s="213" t="s">
        <v>6600</v>
      </c>
      <c r="D2843" s="213" t="s">
        <v>6600</v>
      </c>
      <c r="E2843" s="213" t="s">
        <v>6600</v>
      </c>
      <c r="F2843" s="213" t="s">
        <v>6600</v>
      </c>
      <c r="G2843" s="214" t="s">
        <v>6600</v>
      </c>
      <c r="H2843" s="208" t="str">
        <f>IF(Input!F$4="GMH_OECC",J2843,IF(Input!F$4="GMH_XOEC",L2843,IF(Input!F$4="GMH_Korea",N2843,IF(Input!F$4="GMH_EU",P2843,IF(Input!F$4="Skysuper",#REF!,IF(Input!F$4="SkyII",#REF!,IF(Input!F$4="XO-8000",#REF!, "FALSE")))))))</f>
        <v>00</v>
      </c>
      <c r="I2843" s="209">
        <f>IF(Input!F$4="GMH_OECC",K2843,IF(Input!F$4="GMH_XOEC",M2843,IF(Input!F$4="GMH_Korea",O2843,IF(Input!F$4="GMH_EU",Q2843,IF(Input!F$4="Skysuper",#REF!,IF(Input!F$4="SkyII",#REF!,IF(Input!F$4="XO-8000",#REF!, "FALSE")))))))</f>
        <v>0</v>
      </c>
      <c r="J2843" s="210" t="s">
        <v>10359</v>
      </c>
      <c r="K2843" s="268">
        <v>0</v>
      </c>
      <c r="L2843" s="270" t="s">
        <v>10359</v>
      </c>
      <c r="M2843" s="270">
        <v>0</v>
      </c>
      <c r="N2843" s="270" t="s">
        <v>10359</v>
      </c>
      <c r="O2843" s="270">
        <v>0</v>
      </c>
      <c r="P2843" s="270" t="s">
        <v>10359</v>
      </c>
      <c r="Q2843" s="270">
        <v>0</v>
      </c>
      <c r="R2843" s="74"/>
      <c r="S2843" s="75" t="str">
        <f t="shared" si="192"/>
        <v>0000</v>
      </c>
      <c r="T2843" s="75" t="str">
        <f t="shared" si="193"/>
        <v>00000000000000000000000000000000</v>
      </c>
      <c r="V2843" s="197"/>
      <c r="W2843" s="75">
        <f t="shared" si="194"/>
        <v>0</v>
      </c>
      <c r="AE2843" s="479"/>
    </row>
    <row r="2844" spans="1:31" s="75" customFormat="1" ht="13.5" x14ac:dyDescent="0.2">
      <c r="A2844" s="211">
        <v>2841</v>
      </c>
      <c r="B2844" s="212" t="s">
        <v>6600</v>
      </c>
      <c r="C2844" s="213" t="s">
        <v>6600</v>
      </c>
      <c r="D2844" s="213" t="s">
        <v>6600</v>
      </c>
      <c r="E2844" s="213" t="s">
        <v>6600</v>
      </c>
      <c r="F2844" s="213" t="s">
        <v>6600</v>
      </c>
      <c r="G2844" s="214" t="s">
        <v>6600</v>
      </c>
      <c r="H2844" s="208" t="str">
        <f>IF(Input!F$4="GMH_OECC",J2844,IF(Input!F$4="GMH_XOEC",L2844,IF(Input!F$4="GMH_Korea",N2844,IF(Input!F$4="GMH_EU",P2844,IF(Input!F$4="Skysuper",#REF!,IF(Input!F$4="SkyII",#REF!,IF(Input!F$4="XO-8000",#REF!, "FALSE")))))))</f>
        <v>00</v>
      </c>
      <c r="I2844" s="209">
        <f>IF(Input!F$4="GMH_OECC",K2844,IF(Input!F$4="GMH_XOEC",M2844,IF(Input!F$4="GMH_Korea",O2844,IF(Input!F$4="GMH_EU",Q2844,IF(Input!F$4="Skysuper",#REF!,IF(Input!F$4="SkyII",#REF!,IF(Input!F$4="XO-8000",#REF!, "FALSE")))))))</f>
        <v>0</v>
      </c>
      <c r="J2844" s="210" t="s">
        <v>10359</v>
      </c>
      <c r="K2844" s="268">
        <v>0</v>
      </c>
      <c r="L2844" s="270" t="s">
        <v>10359</v>
      </c>
      <c r="M2844" s="270">
        <v>0</v>
      </c>
      <c r="N2844" s="270" t="s">
        <v>10359</v>
      </c>
      <c r="O2844" s="270">
        <v>0</v>
      </c>
      <c r="P2844" s="270" t="s">
        <v>10359</v>
      </c>
      <c r="Q2844" s="270">
        <v>0</v>
      </c>
      <c r="R2844" s="74"/>
      <c r="S2844" s="75" t="str">
        <f t="shared" si="192"/>
        <v>0000</v>
      </c>
      <c r="T2844" s="75" t="str">
        <f t="shared" si="193"/>
        <v>00000000000000000000000000000000</v>
      </c>
      <c r="V2844" s="197"/>
      <c r="W2844" s="75">
        <f t="shared" si="194"/>
        <v>0</v>
      </c>
      <c r="AE2844" s="479"/>
    </row>
    <row r="2845" spans="1:31" s="75" customFormat="1" ht="13.5" x14ac:dyDescent="0.2">
      <c r="A2845" s="211">
        <v>2842</v>
      </c>
      <c r="B2845" s="212" t="s">
        <v>6600</v>
      </c>
      <c r="C2845" s="213" t="s">
        <v>6600</v>
      </c>
      <c r="D2845" s="213" t="s">
        <v>6600</v>
      </c>
      <c r="E2845" s="213" t="s">
        <v>6600</v>
      </c>
      <c r="F2845" s="213" t="s">
        <v>6600</v>
      </c>
      <c r="G2845" s="214" t="s">
        <v>6600</v>
      </c>
      <c r="H2845" s="208" t="str">
        <f>IF(Input!F$4="GMH_OECC",J2845,IF(Input!F$4="GMH_XOEC",L2845,IF(Input!F$4="GMH_Korea",N2845,IF(Input!F$4="GMH_EU",P2845,IF(Input!F$4="Skysuper",#REF!,IF(Input!F$4="SkyII",#REF!,IF(Input!F$4="XO-8000",#REF!, "FALSE")))))))</f>
        <v>00</v>
      </c>
      <c r="I2845" s="209">
        <f>IF(Input!F$4="GMH_OECC",K2845,IF(Input!F$4="GMH_XOEC",M2845,IF(Input!F$4="GMH_Korea",O2845,IF(Input!F$4="GMH_EU",Q2845,IF(Input!F$4="Skysuper",#REF!,IF(Input!F$4="SkyII",#REF!,IF(Input!F$4="XO-8000",#REF!, "FALSE")))))))</f>
        <v>0</v>
      </c>
      <c r="J2845" s="210" t="s">
        <v>10359</v>
      </c>
      <c r="K2845" s="268">
        <v>0</v>
      </c>
      <c r="L2845" s="270" t="s">
        <v>10359</v>
      </c>
      <c r="M2845" s="270">
        <v>0</v>
      </c>
      <c r="N2845" s="270" t="s">
        <v>10359</v>
      </c>
      <c r="O2845" s="270">
        <v>0</v>
      </c>
      <c r="P2845" s="270" t="s">
        <v>10359</v>
      </c>
      <c r="Q2845" s="270">
        <v>0</v>
      </c>
      <c r="R2845" s="74"/>
      <c r="S2845" s="75" t="str">
        <f t="shared" si="192"/>
        <v>0000</v>
      </c>
      <c r="T2845" s="75" t="str">
        <f t="shared" si="193"/>
        <v>00000000000000000000000000000000</v>
      </c>
      <c r="V2845" s="197"/>
      <c r="W2845" s="75">
        <f t="shared" si="194"/>
        <v>0</v>
      </c>
      <c r="AE2845" s="479"/>
    </row>
    <row r="2846" spans="1:31" s="75" customFormat="1" ht="13.5" x14ac:dyDescent="0.2">
      <c r="A2846" s="211">
        <v>2843</v>
      </c>
      <c r="B2846" s="212" t="s">
        <v>6600</v>
      </c>
      <c r="C2846" s="213" t="s">
        <v>6600</v>
      </c>
      <c r="D2846" s="213" t="s">
        <v>6600</v>
      </c>
      <c r="E2846" s="213" t="s">
        <v>6600</v>
      </c>
      <c r="F2846" s="213" t="s">
        <v>6600</v>
      </c>
      <c r="G2846" s="214" t="s">
        <v>6600</v>
      </c>
      <c r="H2846" s="208" t="str">
        <f>IF(Input!F$4="GMH_OECC",J2846,IF(Input!F$4="GMH_XOEC",L2846,IF(Input!F$4="GMH_Korea",N2846,IF(Input!F$4="GMH_EU",P2846,IF(Input!F$4="Skysuper",#REF!,IF(Input!F$4="SkyII",#REF!,IF(Input!F$4="XO-8000",#REF!, "FALSE")))))))</f>
        <v>00</v>
      </c>
      <c r="I2846" s="209">
        <f>IF(Input!F$4="GMH_OECC",K2846,IF(Input!F$4="GMH_XOEC",M2846,IF(Input!F$4="GMH_Korea",O2846,IF(Input!F$4="GMH_EU",Q2846,IF(Input!F$4="Skysuper",#REF!,IF(Input!F$4="SkyII",#REF!,IF(Input!F$4="XO-8000",#REF!, "FALSE")))))))</f>
        <v>0</v>
      </c>
      <c r="J2846" s="210" t="s">
        <v>10359</v>
      </c>
      <c r="K2846" s="268">
        <v>0</v>
      </c>
      <c r="L2846" s="270" t="s">
        <v>10359</v>
      </c>
      <c r="M2846" s="270">
        <v>0</v>
      </c>
      <c r="N2846" s="270" t="s">
        <v>10359</v>
      </c>
      <c r="O2846" s="270">
        <v>0</v>
      </c>
      <c r="P2846" s="270" t="s">
        <v>10359</v>
      </c>
      <c r="Q2846" s="270">
        <v>0</v>
      </c>
      <c r="R2846" s="74"/>
      <c r="S2846" s="75" t="str">
        <f t="shared" si="192"/>
        <v>0000</v>
      </c>
      <c r="T2846" s="75" t="str">
        <f t="shared" si="193"/>
        <v>00000000000000000000000000000000</v>
      </c>
      <c r="V2846" s="197"/>
      <c r="W2846" s="75">
        <f t="shared" si="194"/>
        <v>0</v>
      </c>
      <c r="AE2846" s="479"/>
    </row>
    <row r="2847" spans="1:31" s="75" customFormat="1" ht="13.5" x14ac:dyDescent="0.2">
      <c r="A2847" s="211">
        <v>2844</v>
      </c>
      <c r="B2847" s="212" t="s">
        <v>6600</v>
      </c>
      <c r="C2847" s="213" t="s">
        <v>6600</v>
      </c>
      <c r="D2847" s="213" t="s">
        <v>6600</v>
      </c>
      <c r="E2847" s="213" t="s">
        <v>6600</v>
      </c>
      <c r="F2847" s="213" t="s">
        <v>6600</v>
      </c>
      <c r="G2847" s="214" t="s">
        <v>6600</v>
      </c>
      <c r="H2847" s="208" t="str">
        <f>IF(Input!F$4="GMH_OECC",J2847,IF(Input!F$4="GMH_XOEC",L2847,IF(Input!F$4="GMH_Korea",N2847,IF(Input!F$4="GMH_EU",P2847,IF(Input!F$4="Skysuper",#REF!,IF(Input!F$4="SkyII",#REF!,IF(Input!F$4="XO-8000",#REF!, "FALSE")))))))</f>
        <v>00</v>
      </c>
      <c r="I2847" s="209">
        <f>IF(Input!F$4="GMH_OECC",K2847,IF(Input!F$4="GMH_XOEC",M2847,IF(Input!F$4="GMH_Korea",O2847,IF(Input!F$4="GMH_EU",Q2847,IF(Input!F$4="Skysuper",#REF!,IF(Input!F$4="SkyII",#REF!,IF(Input!F$4="XO-8000",#REF!, "FALSE")))))))</f>
        <v>0</v>
      </c>
      <c r="J2847" s="210" t="s">
        <v>10359</v>
      </c>
      <c r="K2847" s="268">
        <v>0</v>
      </c>
      <c r="L2847" s="270" t="s">
        <v>10359</v>
      </c>
      <c r="M2847" s="270">
        <v>0</v>
      </c>
      <c r="N2847" s="270" t="s">
        <v>10359</v>
      </c>
      <c r="O2847" s="270">
        <v>0</v>
      </c>
      <c r="P2847" s="270" t="s">
        <v>10359</v>
      </c>
      <c r="Q2847" s="270">
        <v>0</v>
      </c>
      <c r="R2847" s="74"/>
      <c r="S2847" s="75" t="str">
        <f t="shared" si="192"/>
        <v>0000</v>
      </c>
      <c r="T2847" s="75" t="str">
        <f t="shared" si="193"/>
        <v>00000000000000000000000000000000</v>
      </c>
      <c r="V2847" s="197"/>
      <c r="W2847" s="75">
        <f t="shared" si="194"/>
        <v>0</v>
      </c>
      <c r="AE2847" s="479"/>
    </row>
    <row r="2848" spans="1:31" s="75" customFormat="1" ht="13.5" x14ac:dyDescent="0.2">
      <c r="A2848" s="211">
        <v>2845</v>
      </c>
      <c r="B2848" s="212" t="s">
        <v>6600</v>
      </c>
      <c r="C2848" s="213" t="s">
        <v>6600</v>
      </c>
      <c r="D2848" s="213" t="s">
        <v>6600</v>
      </c>
      <c r="E2848" s="213" t="s">
        <v>6600</v>
      </c>
      <c r="F2848" s="213" t="s">
        <v>6600</v>
      </c>
      <c r="G2848" s="214" t="s">
        <v>6600</v>
      </c>
      <c r="H2848" s="208" t="str">
        <f>IF(Input!F$4="GMH_OECC",J2848,IF(Input!F$4="GMH_XOEC",L2848,IF(Input!F$4="GMH_Korea",N2848,IF(Input!F$4="GMH_EU",P2848,IF(Input!F$4="Skysuper",#REF!,IF(Input!F$4="SkyII",#REF!,IF(Input!F$4="XO-8000",#REF!, "FALSE")))))))</f>
        <v>00</v>
      </c>
      <c r="I2848" s="209">
        <f>IF(Input!F$4="GMH_OECC",K2848,IF(Input!F$4="GMH_XOEC",M2848,IF(Input!F$4="GMH_Korea",O2848,IF(Input!F$4="GMH_EU",Q2848,IF(Input!F$4="Skysuper",#REF!,IF(Input!F$4="SkyII",#REF!,IF(Input!F$4="XO-8000",#REF!, "FALSE")))))))</f>
        <v>0</v>
      </c>
      <c r="J2848" s="210" t="s">
        <v>10359</v>
      </c>
      <c r="K2848" s="268">
        <v>0</v>
      </c>
      <c r="L2848" s="270" t="s">
        <v>10359</v>
      </c>
      <c r="M2848" s="270">
        <v>0</v>
      </c>
      <c r="N2848" s="270" t="s">
        <v>10359</v>
      </c>
      <c r="O2848" s="270">
        <v>0</v>
      </c>
      <c r="P2848" s="270" t="s">
        <v>10359</v>
      </c>
      <c r="Q2848" s="270">
        <v>0</v>
      </c>
      <c r="R2848" s="74"/>
      <c r="S2848" s="75" t="str">
        <f t="shared" si="192"/>
        <v>0000</v>
      </c>
      <c r="T2848" s="75" t="str">
        <f t="shared" si="193"/>
        <v>00000000000000000000000000000000</v>
      </c>
      <c r="V2848" s="197"/>
      <c r="W2848" s="75">
        <f t="shared" si="194"/>
        <v>0</v>
      </c>
      <c r="AE2848" s="479"/>
    </row>
    <row r="2849" spans="1:31" s="75" customFormat="1" ht="13.5" x14ac:dyDescent="0.2">
      <c r="A2849" s="211">
        <v>2846</v>
      </c>
      <c r="B2849" s="212" t="s">
        <v>6600</v>
      </c>
      <c r="C2849" s="213" t="s">
        <v>6600</v>
      </c>
      <c r="D2849" s="213" t="s">
        <v>6600</v>
      </c>
      <c r="E2849" s="213" t="s">
        <v>6600</v>
      </c>
      <c r="F2849" s="213" t="s">
        <v>6600</v>
      </c>
      <c r="G2849" s="214" t="s">
        <v>6600</v>
      </c>
      <c r="H2849" s="208" t="str">
        <f>IF(Input!F$4="GMH_OECC",J2849,IF(Input!F$4="GMH_XOEC",L2849,IF(Input!F$4="GMH_Korea",N2849,IF(Input!F$4="GMH_EU",P2849,IF(Input!F$4="Skysuper",#REF!,IF(Input!F$4="SkyII",#REF!,IF(Input!F$4="XO-8000",#REF!, "FALSE")))))))</f>
        <v>00</v>
      </c>
      <c r="I2849" s="209">
        <f>IF(Input!F$4="GMH_OECC",K2849,IF(Input!F$4="GMH_XOEC",M2849,IF(Input!F$4="GMH_Korea",O2849,IF(Input!F$4="GMH_EU",Q2849,IF(Input!F$4="Skysuper",#REF!,IF(Input!F$4="SkyII",#REF!,IF(Input!F$4="XO-8000",#REF!, "FALSE")))))))</f>
        <v>0</v>
      </c>
      <c r="J2849" s="210" t="s">
        <v>10359</v>
      </c>
      <c r="K2849" s="268">
        <v>0</v>
      </c>
      <c r="L2849" s="270" t="s">
        <v>10359</v>
      </c>
      <c r="M2849" s="270">
        <v>0</v>
      </c>
      <c r="N2849" s="270" t="s">
        <v>10359</v>
      </c>
      <c r="O2849" s="270">
        <v>0</v>
      </c>
      <c r="P2849" s="270" t="s">
        <v>10359</v>
      </c>
      <c r="Q2849" s="270">
        <v>0</v>
      </c>
      <c r="R2849" s="74"/>
      <c r="S2849" s="75" t="str">
        <f t="shared" si="192"/>
        <v>0000</v>
      </c>
      <c r="T2849" s="75" t="str">
        <f t="shared" si="193"/>
        <v>00000000000000000000000000000000</v>
      </c>
      <c r="V2849" s="197"/>
      <c r="W2849" s="75">
        <f t="shared" si="194"/>
        <v>0</v>
      </c>
      <c r="AE2849" s="479"/>
    </row>
    <row r="2850" spans="1:31" s="75" customFormat="1" ht="13.5" x14ac:dyDescent="0.2">
      <c r="A2850" s="211">
        <v>2847</v>
      </c>
      <c r="B2850" s="212" t="s">
        <v>6600</v>
      </c>
      <c r="C2850" s="213" t="s">
        <v>6600</v>
      </c>
      <c r="D2850" s="213" t="s">
        <v>6600</v>
      </c>
      <c r="E2850" s="213" t="s">
        <v>6600</v>
      </c>
      <c r="F2850" s="213" t="s">
        <v>6600</v>
      </c>
      <c r="G2850" s="214" t="s">
        <v>6600</v>
      </c>
      <c r="H2850" s="208" t="str">
        <f>IF(Input!F$4="GMH_OECC",J2850,IF(Input!F$4="GMH_XOEC",L2850,IF(Input!F$4="GMH_Korea",N2850,IF(Input!F$4="GMH_EU",P2850,IF(Input!F$4="Skysuper",#REF!,IF(Input!F$4="SkyII",#REF!,IF(Input!F$4="XO-8000",#REF!, "FALSE")))))))</f>
        <v>00</v>
      </c>
      <c r="I2850" s="209">
        <f>IF(Input!F$4="GMH_OECC",K2850,IF(Input!F$4="GMH_XOEC",M2850,IF(Input!F$4="GMH_Korea",O2850,IF(Input!F$4="GMH_EU",Q2850,IF(Input!F$4="Skysuper",#REF!,IF(Input!F$4="SkyII",#REF!,IF(Input!F$4="XO-8000",#REF!, "FALSE")))))))</f>
        <v>0</v>
      </c>
      <c r="J2850" s="210" t="s">
        <v>10359</v>
      </c>
      <c r="K2850" s="268">
        <v>0</v>
      </c>
      <c r="L2850" s="270" t="s">
        <v>10359</v>
      </c>
      <c r="M2850" s="270">
        <v>0</v>
      </c>
      <c r="N2850" s="270" t="s">
        <v>10359</v>
      </c>
      <c r="O2850" s="270">
        <v>0</v>
      </c>
      <c r="P2850" s="270" t="s">
        <v>10359</v>
      </c>
      <c r="Q2850" s="270">
        <v>0</v>
      </c>
      <c r="R2850" s="74"/>
      <c r="S2850" s="75" t="str">
        <f t="shared" si="192"/>
        <v>0000</v>
      </c>
      <c r="T2850" s="75" t="str">
        <f t="shared" si="193"/>
        <v>00000000000000000000000000000000</v>
      </c>
      <c r="V2850" s="197"/>
      <c r="W2850" s="75">
        <f t="shared" si="194"/>
        <v>0</v>
      </c>
      <c r="AE2850" s="479"/>
    </row>
    <row r="2851" spans="1:31" s="75" customFormat="1" ht="13.5" x14ac:dyDescent="0.2">
      <c r="A2851" s="211">
        <v>2848</v>
      </c>
      <c r="B2851" s="212" t="s">
        <v>6600</v>
      </c>
      <c r="C2851" s="213" t="s">
        <v>6600</v>
      </c>
      <c r="D2851" s="213" t="s">
        <v>6600</v>
      </c>
      <c r="E2851" s="213" t="s">
        <v>6600</v>
      </c>
      <c r="F2851" s="213" t="s">
        <v>6600</v>
      </c>
      <c r="G2851" s="214" t="s">
        <v>6600</v>
      </c>
      <c r="H2851" s="208" t="str">
        <f>IF(Input!F$4="GMH_OECC",J2851,IF(Input!F$4="GMH_XOEC",L2851,IF(Input!F$4="GMH_Korea",N2851,IF(Input!F$4="GMH_EU",P2851,IF(Input!F$4="Skysuper",#REF!,IF(Input!F$4="SkyII",#REF!,IF(Input!F$4="XO-8000",#REF!, "FALSE")))))))</f>
        <v>00</v>
      </c>
      <c r="I2851" s="209">
        <f>IF(Input!F$4="GMH_OECC",K2851,IF(Input!F$4="GMH_XOEC",M2851,IF(Input!F$4="GMH_Korea",O2851,IF(Input!F$4="GMH_EU",Q2851,IF(Input!F$4="Skysuper",#REF!,IF(Input!F$4="SkyII",#REF!,IF(Input!F$4="XO-8000",#REF!, "FALSE")))))))</f>
        <v>0</v>
      </c>
      <c r="J2851" s="210" t="s">
        <v>10359</v>
      </c>
      <c r="K2851" s="268">
        <v>0</v>
      </c>
      <c r="L2851" s="270" t="s">
        <v>10359</v>
      </c>
      <c r="M2851" s="270">
        <v>0</v>
      </c>
      <c r="N2851" s="270" t="s">
        <v>10359</v>
      </c>
      <c r="O2851" s="270">
        <v>0</v>
      </c>
      <c r="P2851" s="270" t="s">
        <v>10359</v>
      </c>
      <c r="Q2851" s="270">
        <v>0</v>
      </c>
      <c r="R2851" s="74"/>
      <c r="S2851" s="75" t="str">
        <f t="shared" si="192"/>
        <v>0000</v>
      </c>
      <c r="T2851" s="75" t="str">
        <f t="shared" si="193"/>
        <v>00000000000000000000000000000000</v>
      </c>
      <c r="V2851" s="197"/>
      <c r="W2851" s="75">
        <f t="shared" si="194"/>
        <v>0</v>
      </c>
      <c r="AE2851" s="479"/>
    </row>
    <row r="2852" spans="1:31" s="75" customFormat="1" ht="13.5" x14ac:dyDescent="0.2">
      <c r="A2852" s="211">
        <v>2849</v>
      </c>
      <c r="B2852" s="212" t="s">
        <v>6600</v>
      </c>
      <c r="C2852" s="213" t="s">
        <v>6600</v>
      </c>
      <c r="D2852" s="213" t="s">
        <v>6600</v>
      </c>
      <c r="E2852" s="213" t="s">
        <v>6600</v>
      </c>
      <c r="F2852" s="213" t="s">
        <v>6600</v>
      </c>
      <c r="G2852" s="214" t="s">
        <v>6600</v>
      </c>
      <c r="H2852" s="208" t="str">
        <f>IF(Input!F$4="GMH_OECC",J2852,IF(Input!F$4="GMH_XOEC",L2852,IF(Input!F$4="GMH_Korea",N2852,IF(Input!F$4="GMH_EU",P2852,IF(Input!F$4="Skysuper",#REF!,IF(Input!F$4="SkyII",#REF!,IF(Input!F$4="XO-8000",#REF!, "FALSE")))))))</f>
        <v>00</v>
      </c>
      <c r="I2852" s="209">
        <f>IF(Input!F$4="GMH_OECC",K2852,IF(Input!F$4="GMH_XOEC",M2852,IF(Input!F$4="GMH_Korea",O2852,IF(Input!F$4="GMH_EU",Q2852,IF(Input!F$4="Skysuper",#REF!,IF(Input!F$4="SkyII",#REF!,IF(Input!F$4="XO-8000",#REF!, "FALSE")))))))</f>
        <v>0</v>
      </c>
      <c r="J2852" s="210" t="s">
        <v>10359</v>
      </c>
      <c r="K2852" s="268">
        <v>0</v>
      </c>
      <c r="L2852" s="270" t="s">
        <v>10359</v>
      </c>
      <c r="M2852" s="270">
        <v>0</v>
      </c>
      <c r="N2852" s="270" t="s">
        <v>10359</v>
      </c>
      <c r="O2852" s="270">
        <v>0</v>
      </c>
      <c r="P2852" s="270" t="s">
        <v>10359</v>
      </c>
      <c r="Q2852" s="270">
        <v>0</v>
      </c>
      <c r="R2852" s="74"/>
      <c r="S2852" s="75" t="str">
        <f t="shared" si="192"/>
        <v>0000</v>
      </c>
      <c r="T2852" s="75" t="str">
        <f t="shared" si="193"/>
        <v>00000000000000000000000000000000</v>
      </c>
      <c r="V2852" s="197"/>
      <c r="W2852" s="75">
        <f t="shared" si="194"/>
        <v>0</v>
      </c>
      <c r="AE2852" s="479"/>
    </row>
    <row r="2853" spans="1:31" s="75" customFormat="1" ht="13.5" x14ac:dyDescent="0.2">
      <c r="A2853" s="211">
        <v>2850</v>
      </c>
      <c r="B2853" s="212" t="s">
        <v>6600</v>
      </c>
      <c r="C2853" s="213" t="s">
        <v>6600</v>
      </c>
      <c r="D2853" s="213" t="s">
        <v>6600</v>
      </c>
      <c r="E2853" s="213" t="s">
        <v>6600</v>
      </c>
      <c r="F2853" s="213" t="s">
        <v>6600</v>
      </c>
      <c r="G2853" s="214" t="s">
        <v>6600</v>
      </c>
      <c r="H2853" s="208" t="str">
        <f>IF(Input!F$4="GMH_OECC",J2853,IF(Input!F$4="GMH_XOEC",L2853,IF(Input!F$4="GMH_Korea",N2853,IF(Input!F$4="GMH_EU",P2853,IF(Input!F$4="Skysuper",#REF!,IF(Input!F$4="SkyII",#REF!,IF(Input!F$4="XO-8000",#REF!, "FALSE")))))))</f>
        <v>00</v>
      </c>
      <c r="I2853" s="209">
        <f>IF(Input!F$4="GMH_OECC",K2853,IF(Input!F$4="GMH_XOEC",M2853,IF(Input!F$4="GMH_Korea",O2853,IF(Input!F$4="GMH_EU",Q2853,IF(Input!F$4="Skysuper",#REF!,IF(Input!F$4="SkyII",#REF!,IF(Input!F$4="XO-8000",#REF!, "FALSE")))))))</f>
        <v>0</v>
      </c>
      <c r="J2853" s="210" t="s">
        <v>10359</v>
      </c>
      <c r="K2853" s="268">
        <v>0</v>
      </c>
      <c r="L2853" s="270" t="s">
        <v>10359</v>
      </c>
      <c r="M2853" s="270">
        <v>0</v>
      </c>
      <c r="N2853" s="270" t="s">
        <v>10359</v>
      </c>
      <c r="O2853" s="270">
        <v>0</v>
      </c>
      <c r="P2853" s="270" t="s">
        <v>10359</v>
      </c>
      <c r="Q2853" s="270">
        <v>0</v>
      </c>
      <c r="R2853" s="74"/>
      <c r="S2853" s="75" t="str">
        <f t="shared" si="192"/>
        <v>0000</v>
      </c>
      <c r="T2853" s="75" t="str">
        <f t="shared" si="193"/>
        <v>00000000000000000000000000000000</v>
      </c>
      <c r="V2853" s="197"/>
      <c r="W2853" s="75">
        <f t="shared" si="194"/>
        <v>0</v>
      </c>
      <c r="AE2853" s="479"/>
    </row>
    <row r="2854" spans="1:31" s="75" customFormat="1" ht="13.5" x14ac:dyDescent="0.2">
      <c r="A2854" s="211">
        <v>2851</v>
      </c>
      <c r="B2854" s="212" t="s">
        <v>6600</v>
      </c>
      <c r="C2854" s="213" t="s">
        <v>6600</v>
      </c>
      <c r="D2854" s="213" t="s">
        <v>6600</v>
      </c>
      <c r="E2854" s="213" t="s">
        <v>6600</v>
      </c>
      <c r="F2854" s="213" t="s">
        <v>6600</v>
      </c>
      <c r="G2854" s="214" t="s">
        <v>6600</v>
      </c>
      <c r="H2854" s="208" t="str">
        <f>IF(Input!F$4="GMH_OECC",J2854,IF(Input!F$4="GMH_XOEC",L2854,IF(Input!F$4="GMH_Korea",N2854,IF(Input!F$4="GMH_EU",P2854,IF(Input!F$4="Skysuper",#REF!,IF(Input!F$4="SkyII",#REF!,IF(Input!F$4="XO-8000",#REF!, "FALSE")))))))</f>
        <v>00</v>
      </c>
      <c r="I2854" s="209">
        <f>IF(Input!F$4="GMH_OECC",K2854,IF(Input!F$4="GMH_XOEC",M2854,IF(Input!F$4="GMH_Korea",O2854,IF(Input!F$4="GMH_EU",Q2854,IF(Input!F$4="Skysuper",#REF!,IF(Input!F$4="SkyII",#REF!,IF(Input!F$4="XO-8000",#REF!, "FALSE")))))))</f>
        <v>0</v>
      </c>
      <c r="J2854" s="210" t="s">
        <v>10359</v>
      </c>
      <c r="K2854" s="268">
        <v>0</v>
      </c>
      <c r="L2854" s="270" t="s">
        <v>10359</v>
      </c>
      <c r="M2854" s="270">
        <v>0</v>
      </c>
      <c r="N2854" s="270" t="s">
        <v>10359</v>
      </c>
      <c r="O2854" s="270">
        <v>0</v>
      </c>
      <c r="P2854" s="270" t="s">
        <v>10359</v>
      </c>
      <c r="Q2854" s="270">
        <v>0</v>
      </c>
      <c r="R2854" s="74"/>
      <c r="S2854" s="75" t="str">
        <f t="shared" si="192"/>
        <v>0000</v>
      </c>
      <c r="T2854" s="75" t="str">
        <f t="shared" si="193"/>
        <v>00000000000000000000000000000000</v>
      </c>
      <c r="V2854" s="197"/>
      <c r="W2854" s="75">
        <f t="shared" si="194"/>
        <v>0</v>
      </c>
      <c r="AE2854" s="479"/>
    </row>
    <row r="2855" spans="1:31" s="75" customFormat="1" ht="13.5" x14ac:dyDescent="0.2">
      <c r="A2855" s="211">
        <v>2852</v>
      </c>
      <c r="B2855" s="212" t="s">
        <v>6600</v>
      </c>
      <c r="C2855" s="213" t="s">
        <v>6600</v>
      </c>
      <c r="D2855" s="213" t="s">
        <v>6600</v>
      </c>
      <c r="E2855" s="213" t="s">
        <v>6600</v>
      </c>
      <c r="F2855" s="213" t="s">
        <v>6600</v>
      </c>
      <c r="G2855" s="214" t="s">
        <v>6600</v>
      </c>
      <c r="H2855" s="208" t="str">
        <f>IF(Input!F$4="GMH_OECC",J2855,IF(Input!F$4="GMH_XOEC",L2855,IF(Input!F$4="GMH_Korea",N2855,IF(Input!F$4="GMH_EU",P2855,IF(Input!F$4="Skysuper",#REF!,IF(Input!F$4="SkyII",#REF!,IF(Input!F$4="XO-8000",#REF!, "FALSE")))))))</f>
        <v>00</v>
      </c>
      <c r="I2855" s="209">
        <f>IF(Input!F$4="GMH_OECC",K2855,IF(Input!F$4="GMH_XOEC",M2855,IF(Input!F$4="GMH_Korea",O2855,IF(Input!F$4="GMH_EU",Q2855,IF(Input!F$4="Skysuper",#REF!,IF(Input!F$4="SkyII",#REF!,IF(Input!F$4="XO-8000",#REF!, "FALSE")))))))</f>
        <v>0</v>
      </c>
      <c r="J2855" s="210" t="s">
        <v>10359</v>
      </c>
      <c r="K2855" s="268">
        <v>0</v>
      </c>
      <c r="L2855" s="270" t="s">
        <v>10359</v>
      </c>
      <c r="M2855" s="270">
        <v>0</v>
      </c>
      <c r="N2855" s="270" t="s">
        <v>10359</v>
      </c>
      <c r="O2855" s="270">
        <v>0</v>
      </c>
      <c r="P2855" s="270" t="s">
        <v>10359</v>
      </c>
      <c r="Q2855" s="270">
        <v>0</v>
      </c>
      <c r="R2855" s="74"/>
      <c r="S2855" s="75" t="str">
        <f t="shared" si="192"/>
        <v>0000</v>
      </c>
      <c r="T2855" s="75" t="str">
        <f t="shared" si="193"/>
        <v>00000000000000000000000000000000</v>
      </c>
      <c r="V2855" s="197"/>
      <c r="W2855" s="75">
        <f t="shared" si="194"/>
        <v>0</v>
      </c>
      <c r="AE2855" s="479"/>
    </row>
    <row r="2856" spans="1:31" s="75" customFormat="1" ht="13.5" x14ac:dyDescent="0.2">
      <c r="A2856" s="211">
        <v>2853</v>
      </c>
      <c r="B2856" s="212" t="s">
        <v>6600</v>
      </c>
      <c r="C2856" s="213" t="s">
        <v>6600</v>
      </c>
      <c r="D2856" s="213" t="s">
        <v>6600</v>
      </c>
      <c r="E2856" s="213" t="s">
        <v>6600</v>
      </c>
      <c r="F2856" s="213" t="s">
        <v>6600</v>
      </c>
      <c r="G2856" s="214" t="s">
        <v>6600</v>
      </c>
      <c r="H2856" s="208" t="str">
        <f>IF(Input!F$4="GMH_OECC",J2856,IF(Input!F$4="GMH_XOEC",L2856,IF(Input!F$4="GMH_Korea",N2856,IF(Input!F$4="GMH_EU",P2856,IF(Input!F$4="Skysuper",#REF!,IF(Input!F$4="SkyII",#REF!,IF(Input!F$4="XO-8000",#REF!, "FALSE")))))))</f>
        <v>00</v>
      </c>
      <c r="I2856" s="209">
        <f>IF(Input!F$4="GMH_OECC",K2856,IF(Input!F$4="GMH_XOEC",M2856,IF(Input!F$4="GMH_Korea",O2856,IF(Input!F$4="GMH_EU",Q2856,IF(Input!F$4="Skysuper",#REF!,IF(Input!F$4="SkyII",#REF!,IF(Input!F$4="XO-8000",#REF!, "FALSE")))))))</f>
        <v>0</v>
      </c>
      <c r="J2856" s="210" t="s">
        <v>10359</v>
      </c>
      <c r="K2856" s="268">
        <v>0</v>
      </c>
      <c r="L2856" s="270" t="s">
        <v>10359</v>
      </c>
      <c r="M2856" s="270">
        <v>0</v>
      </c>
      <c r="N2856" s="270" t="s">
        <v>10359</v>
      </c>
      <c r="O2856" s="270">
        <v>0</v>
      </c>
      <c r="P2856" s="270" t="s">
        <v>10359</v>
      </c>
      <c r="Q2856" s="270">
        <v>0</v>
      </c>
      <c r="R2856" s="74"/>
      <c r="S2856" s="75" t="str">
        <f t="shared" si="192"/>
        <v>0000</v>
      </c>
      <c r="T2856" s="75" t="str">
        <f t="shared" si="193"/>
        <v>00000000000000000000000000000000</v>
      </c>
      <c r="V2856" s="197"/>
      <c r="W2856" s="75">
        <f t="shared" si="194"/>
        <v>0</v>
      </c>
      <c r="AE2856" s="479"/>
    </row>
    <row r="2857" spans="1:31" s="75" customFormat="1" ht="13.5" x14ac:dyDescent="0.2">
      <c r="A2857" s="211">
        <v>2854</v>
      </c>
      <c r="B2857" s="212" t="s">
        <v>6600</v>
      </c>
      <c r="C2857" s="213" t="s">
        <v>6600</v>
      </c>
      <c r="D2857" s="213" t="s">
        <v>6600</v>
      </c>
      <c r="E2857" s="213" t="s">
        <v>6600</v>
      </c>
      <c r="F2857" s="213" t="s">
        <v>6600</v>
      </c>
      <c r="G2857" s="214" t="s">
        <v>6600</v>
      </c>
      <c r="H2857" s="208" t="str">
        <f>IF(Input!F$4="GMH_OECC",J2857,IF(Input!F$4="GMH_XOEC",L2857,IF(Input!F$4="GMH_Korea",N2857,IF(Input!F$4="GMH_EU",P2857,IF(Input!F$4="Skysuper",#REF!,IF(Input!F$4="SkyII",#REF!,IF(Input!F$4="XO-8000",#REF!, "FALSE")))))))</f>
        <v>00</v>
      </c>
      <c r="I2857" s="209">
        <f>IF(Input!F$4="GMH_OECC",K2857,IF(Input!F$4="GMH_XOEC",M2857,IF(Input!F$4="GMH_Korea",O2857,IF(Input!F$4="GMH_EU",Q2857,IF(Input!F$4="Skysuper",#REF!,IF(Input!F$4="SkyII",#REF!,IF(Input!F$4="XO-8000",#REF!, "FALSE")))))))</f>
        <v>0</v>
      </c>
      <c r="J2857" s="210" t="s">
        <v>10359</v>
      </c>
      <c r="K2857" s="268">
        <v>0</v>
      </c>
      <c r="L2857" s="270" t="s">
        <v>10359</v>
      </c>
      <c r="M2857" s="270">
        <v>0</v>
      </c>
      <c r="N2857" s="270" t="s">
        <v>10359</v>
      </c>
      <c r="O2857" s="270">
        <v>0</v>
      </c>
      <c r="P2857" s="270" t="s">
        <v>10359</v>
      </c>
      <c r="Q2857" s="270">
        <v>0</v>
      </c>
      <c r="R2857" s="74"/>
      <c r="S2857" s="75" t="str">
        <f t="shared" si="192"/>
        <v>0000</v>
      </c>
      <c r="T2857" s="75" t="str">
        <f t="shared" si="193"/>
        <v>00000000000000000000000000000000</v>
      </c>
      <c r="V2857" s="197"/>
      <c r="W2857" s="75">
        <f t="shared" si="194"/>
        <v>0</v>
      </c>
      <c r="AE2857" s="479"/>
    </row>
    <row r="2858" spans="1:31" s="75" customFormat="1" ht="13.5" x14ac:dyDescent="0.2">
      <c r="A2858" s="211">
        <v>2855</v>
      </c>
      <c r="B2858" s="212" t="s">
        <v>6600</v>
      </c>
      <c r="C2858" s="213" t="s">
        <v>6600</v>
      </c>
      <c r="D2858" s="213" t="s">
        <v>6600</v>
      </c>
      <c r="E2858" s="213" t="s">
        <v>6600</v>
      </c>
      <c r="F2858" s="213" t="s">
        <v>6600</v>
      </c>
      <c r="G2858" s="214" t="s">
        <v>6600</v>
      </c>
      <c r="H2858" s="208" t="str">
        <f>IF(Input!F$4="GMH_OECC",J2858,IF(Input!F$4="GMH_XOEC",L2858,IF(Input!F$4="GMH_Korea",N2858,IF(Input!F$4="GMH_EU",P2858,IF(Input!F$4="Skysuper",#REF!,IF(Input!F$4="SkyII",#REF!,IF(Input!F$4="XO-8000",#REF!, "FALSE")))))))</f>
        <v>00</v>
      </c>
      <c r="I2858" s="209">
        <f>IF(Input!F$4="GMH_OECC",K2858,IF(Input!F$4="GMH_XOEC",M2858,IF(Input!F$4="GMH_Korea",O2858,IF(Input!F$4="GMH_EU",Q2858,IF(Input!F$4="Skysuper",#REF!,IF(Input!F$4="SkyII",#REF!,IF(Input!F$4="XO-8000",#REF!, "FALSE")))))))</f>
        <v>0</v>
      </c>
      <c r="J2858" s="210" t="s">
        <v>10359</v>
      </c>
      <c r="K2858" s="268">
        <v>0</v>
      </c>
      <c r="L2858" s="270" t="s">
        <v>10359</v>
      </c>
      <c r="M2858" s="270">
        <v>0</v>
      </c>
      <c r="N2858" s="270" t="s">
        <v>10359</v>
      </c>
      <c r="O2858" s="270">
        <v>0</v>
      </c>
      <c r="P2858" s="270" t="s">
        <v>10359</v>
      </c>
      <c r="Q2858" s="270">
        <v>0</v>
      </c>
      <c r="R2858" s="74"/>
      <c r="S2858" s="75" t="str">
        <f t="shared" si="192"/>
        <v>0000</v>
      </c>
      <c r="T2858" s="75" t="str">
        <f t="shared" si="193"/>
        <v>00000000000000000000000000000000</v>
      </c>
      <c r="V2858" s="197"/>
      <c r="W2858" s="75">
        <f t="shared" si="194"/>
        <v>0</v>
      </c>
      <c r="AE2858" s="479"/>
    </row>
    <row r="2859" spans="1:31" s="75" customFormat="1" ht="13.5" x14ac:dyDescent="0.2">
      <c r="A2859" s="211">
        <v>2856</v>
      </c>
      <c r="B2859" s="212" t="s">
        <v>6600</v>
      </c>
      <c r="C2859" s="213" t="s">
        <v>6600</v>
      </c>
      <c r="D2859" s="213" t="s">
        <v>6600</v>
      </c>
      <c r="E2859" s="213" t="s">
        <v>6600</v>
      </c>
      <c r="F2859" s="213" t="s">
        <v>6600</v>
      </c>
      <c r="G2859" s="214" t="s">
        <v>6600</v>
      </c>
      <c r="H2859" s="208" t="str">
        <f>IF(Input!F$4="GMH_OECC",J2859,IF(Input!F$4="GMH_XOEC",L2859,IF(Input!F$4="GMH_Korea",N2859,IF(Input!F$4="GMH_EU",P2859,IF(Input!F$4="Skysuper",#REF!,IF(Input!F$4="SkyII",#REF!,IF(Input!F$4="XO-8000",#REF!, "FALSE")))))))</f>
        <v>00</v>
      </c>
      <c r="I2859" s="209">
        <f>IF(Input!F$4="GMH_OECC",K2859,IF(Input!F$4="GMH_XOEC",M2859,IF(Input!F$4="GMH_Korea",O2859,IF(Input!F$4="GMH_EU",Q2859,IF(Input!F$4="Skysuper",#REF!,IF(Input!F$4="SkyII",#REF!,IF(Input!F$4="XO-8000",#REF!, "FALSE")))))))</f>
        <v>0</v>
      </c>
      <c r="J2859" s="210" t="s">
        <v>10359</v>
      </c>
      <c r="K2859" s="268">
        <v>0</v>
      </c>
      <c r="L2859" s="270" t="s">
        <v>10359</v>
      </c>
      <c r="M2859" s="270">
        <v>0</v>
      </c>
      <c r="N2859" s="270" t="s">
        <v>10359</v>
      </c>
      <c r="O2859" s="270">
        <v>0</v>
      </c>
      <c r="P2859" s="270" t="s">
        <v>10359</v>
      </c>
      <c r="Q2859" s="270">
        <v>0</v>
      </c>
      <c r="R2859" s="74"/>
      <c r="S2859" s="75" t="str">
        <f t="shared" si="192"/>
        <v>0000</v>
      </c>
      <c r="T2859" s="75" t="str">
        <f t="shared" si="193"/>
        <v>00000000000000000000000000000000</v>
      </c>
      <c r="V2859" s="197"/>
      <c r="W2859" s="75">
        <f t="shared" si="194"/>
        <v>0</v>
      </c>
      <c r="AE2859" s="479"/>
    </row>
    <row r="2860" spans="1:31" s="75" customFormat="1" ht="13.5" x14ac:dyDescent="0.2">
      <c r="A2860" s="211">
        <v>2857</v>
      </c>
      <c r="B2860" s="212" t="s">
        <v>6600</v>
      </c>
      <c r="C2860" s="213" t="s">
        <v>6600</v>
      </c>
      <c r="D2860" s="213" t="s">
        <v>6600</v>
      </c>
      <c r="E2860" s="213" t="s">
        <v>6600</v>
      </c>
      <c r="F2860" s="213" t="s">
        <v>6600</v>
      </c>
      <c r="G2860" s="214" t="s">
        <v>6600</v>
      </c>
      <c r="H2860" s="208" t="str">
        <f>IF(Input!F$4="GMH_OECC",J2860,IF(Input!F$4="GMH_XOEC",L2860,IF(Input!F$4="GMH_Korea",N2860,IF(Input!F$4="GMH_EU",P2860,IF(Input!F$4="Skysuper",#REF!,IF(Input!F$4="SkyII",#REF!,IF(Input!F$4="XO-8000",#REF!, "FALSE")))))))</f>
        <v>00</v>
      </c>
      <c r="I2860" s="209">
        <f>IF(Input!F$4="GMH_OECC",K2860,IF(Input!F$4="GMH_XOEC",M2860,IF(Input!F$4="GMH_Korea",O2860,IF(Input!F$4="GMH_EU",Q2860,IF(Input!F$4="Skysuper",#REF!,IF(Input!F$4="SkyII",#REF!,IF(Input!F$4="XO-8000",#REF!, "FALSE")))))))</f>
        <v>0</v>
      </c>
      <c r="J2860" s="210" t="s">
        <v>10359</v>
      </c>
      <c r="K2860" s="268">
        <v>0</v>
      </c>
      <c r="L2860" s="270" t="s">
        <v>10359</v>
      </c>
      <c r="M2860" s="270">
        <v>0</v>
      </c>
      <c r="N2860" s="270" t="s">
        <v>10359</v>
      </c>
      <c r="O2860" s="270">
        <v>0</v>
      </c>
      <c r="P2860" s="270" t="s">
        <v>10359</v>
      </c>
      <c r="Q2860" s="270">
        <v>0</v>
      </c>
      <c r="R2860" s="74"/>
      <c r="S2860" s="75" t="str">
        <f t="shared" si="192"/>
        <v>0000</v>
      </c>
      <c r="T2860" s="75" t="str">
        <f t="shared" si="193"/>
        <v>00000000000000000000000000000000</v>
      </c>
      <c r="V2860" s="197"/>
      <c r="W2860" s="75">
        <f t="shared" si="194"/>
        <v>0</v>
      </c>
      <c r="AE2860" s="479"/>
    </row>
    <row r="2861" spans="1:31" s="75" customFormat="1" ht="13.5" x14ac:dyDescent="0.2">
      <c r="A2861" s="211">
        <v>2858</v>
      </c>
      <c r="B2861" s="212" t="s">
        <v>6600</v>
      </c>
      <c r="C2861" s="213" t="s">
        <v>6600</v>
      </c>
      <c r="D2861" s="213" t="s">
        <v>6600</v>
      </c>
      <c r="E2861" s="213" t="s">
        <v>6600</v>
      </c>
      <c r="F2861" s="213" t="s">
        <v>6600</v>
      </c>
      <c r="G2861" s="214" t="s">
        <v>6600</v>
      </c>
      <c r="H2861" s="208" t="str">
        <f>IF(Input!F$4="GMH_OECC",J2861,IF(Input!F$4="GMH_XOEC",L2861,IF(Input!F$4="GMH_Korea",N2861,IF(Input!F$4="GMH_EU",P2861,IF(Input!F$4="Skysuper",#REF!,IF(Input!F$4="SkyII",#REF!,IF(Input!F$4="XO-8000",#REF!, "FALSE")))))))</f>
        <v>00</v>
      </c>
      <c r="I2861" s="209">
        <f>IF(Input!F$4="GMH_OECC",K2861,IF(Input!F$4="GMH_XOEC",M2861,IF(Input!F$4="GMH_Korea",O2861,IF(Input!F$4="GMH_EU",Q2861,IF(Input!F$4="Skysuper",#REF!,IF(Input!F$4="SkyII",#REF!,IF(Input!F$4="XO-8000",#REF!, "FALSE")))))))</f>
        <v>0</v>
      </c>
      <c r="J2861" s="210" t="s">
        <v>10359</v>
      </c>
      <c r="K2861" s="268">
        <v>0</v>
      </c>
      <c r="L2861" s="270" t="s">
        <v>10359</v>
      </c>
      <c r="M2861" s="270">
        <v>0</v>
      </c>
      <c r="N2861" s="270" t="s">
        <v>10359</v>
      </c>
      <c r="O2861" s="270">
        <v>0</v>
      </c>
      <c r="P2861" s="270" t="s">
        <v>10359</v>
      </c>
      <c r="Q2861" s="270">
        <v>0</v>
      </c>
      <c r="R2861" s="74"/>
      <c r="S2861" s="75" t="str">
        <f t="shared" si="192"/>
        <v>0000</v>
      </c>
      <c r="T2861" s="75" t="str">
        <f t="shared" si="193"/>
        <v>00000000000000000000000000000000</v>
      </c>
      <c r="V2861" s="197"/>
      <c r="W2861" s="75">
        <f t="shared" si="194"/>
        <v>0</v>
      </c>
      <c r="AE2861" s="479"/>
    </row>
    <row r="2862" spans="1:31" s="75" customFormat="1" ht="13.5" x14ac:dyDescent="0.2">
      <c r="A2862" s="211">
        <v>2859</v>
      </c>
      <c r="B2862" s="212" t="s">
        <v>6600</v>
      </c>
      <c r="C2862" s="213" t="s">
        <v>6600</v>
      </c>
      <c r="D2862" s="213" t="s">
        <v>6600</v>
      </c>
      <c r="E2862" s="213" t="s">
        <v>6600</v>
      </c>
      <c r="F2862" s="213" t="s">
        <v>6600</v>
      </c>
      <c r="G2862" s="214" t="s">
        <v>6600</v>
      </c>
      <c r="H2862" s="208" t="str">
        <f>IF(Input!F$4="GMH_OECC",J2862,IF(Input!F$4="GMH_XOEC",L2862,IF(Input!F$4="GMH_Korea",N2862,IF(Input!F$4="GMH_EU",P2862,IF(Input!F$4="Skysuper",#REF!,IF(Input!F$4="SkyII",#REF!,IF(Input!F$4="XO-8000",#REF!, "FALSE")))))))</f>
        <v>00</v>
      </c>
      <c r="I2862" s="209">
        <f>IF(Input!F$4="GMH_OECC",K2862,IF(Input!F$4="GMH_XOEC",M2862,IF(Input!F$4="GMH_Korea",O2862,IF(Input!F$4="GMH_EU",Q2862,IF(Input!F$4="Skysuper",#REF!,IF(Input!F$4="SkyII",#REF!,IF(Input!F$4="XO-8000",#REF!, "FALSE")))))))</f>
        <v>0</v>
      </c>
      <c r="J2862" s="210" t="s">
        <v>10359</v>
      </c>
      <c r="K2862" s="268">
        <v>0</v>
      </c>
      <c r="L2862" s="270" t="s">
        <v>10359</v>
      </c>
      <c r="M2862" s="270">
        <v>0</v>
      </c>
      <c r="N2862" s="270" t="s">
        <v>10359</v>
      </c>
      <c r="O2862" s="270">
        <v>0</v>
      </c>
      <c r="P2862" s="270" t="s">
        <v>10359</v>
      </c>
      <c r="Q2862" s="270">
        <v>0</v>
      </c>
      <c r="R2862" s="74"/>
      <c r="S2862" s="75" t="str">
        <f t="shared" si="192"/>
        <v>0000</v>
      </c>
      <c r="T2862" s="75" t="str">
        <f t="shared" si="193"/>
        <v>00000000000000000000000000000000</v>
      </c>
      <c r="V2862" s="197"/>
      <c r="W2862" s="75">
        <f t="shared" si="194"/>
        <v>0</v>
      </c>
      <c r="AE2862" s="479"/>
    </row>
    <row r="2863" spans="1:31" s="75" customFormat="1" ht="13.5" x14ac:dyDescent="0.2">
      <c r="A2863" s="211">
        <v>2860</v>
      </c>
      <c r="B2863" s="212" t="s">
        <v>6600</v>
      </c>
      <c r="C2863" s="213" t="s">
        <v>6600</v>
      </c>
      <c r="D2863" s="213" t="s">
        <v>6600</v>
      </c>
      <c r="E2863" s="213" t="s">
        <v>6600</v>
      </c>
      <c r="F2863" s="213" t="s">
        <v>6600</v>
      </c>
      <c r="G2863" s="214" t="s">
        <v>6600</v>
      </c>
      <c r="H2863" s="208" t="str">
        <f>IF(Input!F$4="GMH_OECC",J2863,IF(Input!F$4="GMH_XOEC",L2863,IF(Input!F$4="GMH_Korea",N2863,IF(Input!F$4="GMH_EU",P2863,IF(Input!F$4="Skysuper",#REF!,IF(Input!F$4="SkyII",#REF!,IF(Input!F$4="XO-8000",#REF!, "FALSE")))))))</f>
        <v>00</v>
      </c>
      <c r="I2863" s="209">
        <f>IF(Input!F$4="GMH_OECC",K2863,IF(Input!F$4="GMH_XOEC",M2863,IF(Input!F$4="GMH_Korea",O2863,IF(Input!F$4="GMH_EU",Q2863,IF(Input!F$4="Skysuper",#REF!,IF(Input!F$4="SkyII",#REF!,IF(Input!F$4="XO-8000",#REF!, "FALSE")))))))</f>
        <v>0</v>
      </c>
      <c r="J2863" s="210" t="s">
        <v>10359</v>
      </c>
      <c r="K2863" s="268">
        <v>0</v>
      </c>
      <c r="L2863" s="270" t="s">
        <v>10359</v>
      </c>
      <c r="M2863" s="270">
        <v>0</v>
      </c>
      <c r="N2863" s="270" t="s">
        <v>10359</v>
      </c>
      <c r="O2863" s="270">
        <v>0</v>
      </c>
      <c r="P2863" s="270" t="s">
        <v>10359</v>
      </c>
      <c r="Q2863" s="270">
        <v>0</v>
      </c>
      <c r="R2863" s="74"/>
      <c r="S2863" s="75" t="str">
        <f t="shared" si="192"/>
        <v>0000</v>
      </c>
      <c r="T2863" s="75" t="str">
        <f t="shared" si="193"/>
        <v>00000000000000000000000000000000</v>
      </c>
      <c r="V2863" s="197"/>
      <c r="W2863" s="75">
        <f t="shared" si="194"/>
        <v>0</v>
      </c>
      <c r="AE2863" s="479"/>
    </row>
    <row r="2864" spans="1:31" s="75" customFormat="1" ht="13.5" x14ac:dyDescent="0.2">
      <c r="A2864" s="211">
        <v>2861</v>
      </c>
      <c r="B2864" s="212" t="s">
        <v>6600</v>
      </c>
      <c r="C2864" s="213" t="s">
        <v>6600</v>
      </c>
      <c r="D2864" s="213" t="s">
        <v>6600</v>
      </c>
      <c r="E2864" s="213" t="s">
        <v>6600</v>
      </c>
      <c r="F2864" s="213" t="s">
        <v>6600</v>
      </c>
      <c r="G2864" s="214" t="s">
        <v>6600</v>
      </c>
      <c r="H2864" s="208" t="str">
        <f>IF(Input!F$4="GMH_OECC",J2864,IF(Input!F$4="GMH_XOEC",L2864,IF(Input!F$4="GMH_Korea",N2864,IF(Input!F$4="GMH_EU",P2864,IF(Input!F$4="Skysuper",#REF!,IF(Input!F$4="SkyII",#REF!,IF(Input!F$4="XO-8000",#REF!, "FALSE")))))))</f>
        <v>00</v>
      </c>
      <c r="I2864" s="209">
        <f>IF(Input!F$4="GMH_OECC",K2864,IF(Input!F$4="GMH_XOEC",M2864,IF(Input!F$4="GMH_Korea",O2864,IF(Input!F$4="GMH_EU",Q2864,IF(Input!F$4="Skysuper",#REF!,IF(Input!F$4="SkyII",#REF!,IF(Input!F$4="XO-8000",#REF!, "FALSE")))))))</f>
        <v>0</v>
      </c>
      <c r="J2864" s="210" t="s">
        <v>10359</v>
      </c>
      <c r="K2864" s="268">
        <v>0</v>
      </c>
      <c r="L2864" s="270" t="s">
        <v>10359</v>
      </c>
      <c r="M2864" s="270">
        <v>0</v>
      </c>
      <c r="N2864" s="270" t="s">
        <v>10359</v>
      </c>
      <c r="O2864" s="270">
        <v>0</v>
      </c>
      <c r="P2864" s="270" t="s">
        <v>10359</v>
      </c>
      <c r="Q2864" s="270">
        <v>0</v>
      </c>
      <c r="R2864" s="74"/>
      <c r="S2864" s="75" t="str">
        <f t="shared" si="192"/>
        <v>0000</v>
      </c>
      <c r="T2864" s="75" t="str">
        <f t="shared" si="193"/>
        <v>00000000000000000000000000000000</v>
      </c>
      <c r="V2864" s="197"/>
      <c r="W2864" s="75">
        <f t="shared" si="194"/>
        <v>0</v>
      </c>
      <c r="AE2864" s="479"/>
    </row>
    <row r="2865" spans="1:31" s="75" customFormat="1" ht="13.5" x14ac:dyDescent="0.2">
      <c r="A2865" s="211">
        <v>2862</v>
      </c>
      <c r="B2865" s="212" t="s">
        <v>6600</v>
      </c>
      <c r="C2865" s="213" t="s">
        <v>6600</v>
      </c>
      <c r="D2865" s="213" t="s">
        <v>6600</v>
      </c>
      <c r="E2865" s="213" t="s">
        <v>6600</v>
      </c>
      <c r="F2865" s="213" t="s">
        <v>6600</v>
      </c>
      <c r="G2865" s="214" t="s">
        <v>6600</v>
      </c>
      <c r="H2865" s="208" t="str">
        <f>IF(Input!F$4="GMH_OECC",J2865,IF(Input!F$4="GMH_XOEC",L2865,IF(Input!F$4="GMH_Korea",N2865,IF(Input!F$4="GMH_EU",P2865,IF(Input!F$4="Skysuper",#REF!,IF(Input!F$4="SkyII",#REF!,IF(Input!F$4="XO-8000",#REF!, "FALSE")))))))</f>
        <v>00</v>
      </c>
      <c r="I2865" s="209">
        <f>IF(Input!F$4="GMH_OECC",K2865,IF(Input!F$4="GMH_XOEC",M2865,IF(Input!F$4="GMH_Korea",O2865,IF(Input!F$4="GMH_EU",Q2865,IF(Input!F$4="Skysuper",#REF!,IF(Input!F$4="SkyII",#REF!,IF(Input!F$4="XO-8000",#REF!, "FALSE")))))))</f>
        <v>0</v>
      </c>
      <c r="J2865" s="210" t="s">
        <v>10359</v>
      </c>
      <c r="K2865" s="268">
        <v>0</v>
      </c>
      <c r="L2865" s="270" t="s">
        <v>10359</v>
      </c>
      <c r="M2865" s="270">
        <v>0</v>
      </c>
      <c r="N2865" s="270" t="s">
        <v>10359</v>
      </c>
      <c r="O2865" s="270">
        <v>0</v>
      </c>
      <c r="P2865" s="270" t="s">
        <v>10359</v>
      </c>
      <c r="Q2865" s="270">
        <v>0</v>
      </c>
      <c r="R2865" s="74"/>
      <c r="S2865" s="75" t="str">
        <f t="shared" si="192"/>
        <v>0000</v>
      </c>
      <c r="T2865" s="75" t="str">
        <f t="shared" si="193"/>
        <v>00000000000000000000000000000000</v>
      </c>
      <c r="V2865" s="197"/>
      <c r="W2865" s="75">
        <f t="shared" si="194"/>
        <v>0</v>
      </c>
      <c r="AE2865" s="479"/>
    </row>
    <row r="2866" spans="1:31" s="75" customFormat="1" ht="13.5" x14ac:dyDescent="0.2">
      <c r="A2866" s="211">
        <v>2863</v>
      </c>
      <c r="B2866" s="212" t="s">
        <v>6600</v>
      </c>
      <c r="C2866" s="213" t="s">
        <v>6600</v>
      </c>
      <c r="D2866" s="213" t="s">
        <v>6600</v>
      </c>
      <c r="E2866" s="213" t="s">
        <v>6600</v>
      </c>
      <c r="F2866" s="213" t="s">
        <v>6600</v>
      </c>
      <c r="G2866" s="214" t="s">
        <v>6600</v>
      </c>
      <c r="H2866" s="208" t="str">
        <f>IF(Input!F$4="GMH_OECC",J2866,IF(Input!F$4="GMH_XOEC",L2866,IF(Input!F$4="GMH_Korea",N2866,IF(Input!F$4="GMH_EU",P2866,IF(Input!F$4="Skysuper",#REF!,IF(Input!F$4="SkyII",#REF!,IF(Input!F$4="XO-8000",#REF!, "FALSE")))))))</f>
        <v>00</v>
      </c>
      <c r="I2866" s="209">
        <f>IF(Input!F$4="GMH_OECC",K2866,IF(Input!F$4="GMH_XOEC",M2866,IF(Input!F$4="GMH_Korea",O2866,IF(Input!F$4="GMH_EU",Q2866,IF(Input!F$4="Skysuper",#REF!,IF(Input!F$4="SkyII",#REF!,IF(Input!F$4="XO-8000",#REF!, "FALSE")))))))</f>
        <v>0</v>
      </c>
      <c r="J2866" s="210" t="s">
        <v>10359</v>
      </c>
      <c r="K2866" s="268">
        <v>0</v>
      </c>
      <c r="L2866" s="270" t="s">
        <v>10359</v>
      </c>
      <c r="M2866" s="270">
        <v>0</v>
      </c>
      <c r="N2866" s="270" t="s">
        <v>10359</v>
      </c>
      <c r="O2866" s="270">
        <v>0</v>
      </c>
      <c r="P2866" s="270" t="s">
        <v>10359</v>
      </c>
      <c r="Q2866" s="270">
        <v>0</v>
      </c>
      <c r="R2866" s="74"/>
      <c r="S2866" s="75" t="str">
        <f t="shared" si="192"/>
        <v>0000</v>
      </c>
      <c r="T2866" s="75" t="str">
        <f t="shared" si="193"/>
        <v>00000000000000000000000000000000</v>
      </c>
      <c r="V2866" s="197"/>
      <c r="W2866" s="75">
        <f t="shared" si="194"/>
        <v>0</v>
      </c>
      <c r="AE2866" s="479"/>
    </row>
    <row r="2867" spans="1:31" s="75" customFormat="1" ht="13.5" x14ac:dyDescent="0.2">
      <c r="A2867" s="211">
        <v>2864</v>
      </c>
      <c r="B2867" s="212" t="s">
        <v>6600</v>
      </c>
      <c r="C2867" s="213" t="s">
        <v>6600</v>
      </c>
      <c r="D2867" s="213" t="s">
        <v>6600</v>
      </c>
      <c r="E2867" s="213" t="s">
        <v>6600</v>
      </c>
      <c r="F2867" s="213" t="s">
        <v>6600</v>
      </c>
      <c r="G2867" s="214" t="s">
        <v>6600</v>
      </c>
      <c r="H2867" s="208" t="str">
        <f>IF(Input!F$4="GMH_OECC",J2867,IF(Input!F$4="GMH_XOEC",L2867,IF(Input!F$4="GMH_Korea",N2867,IF(Input!F$4="GMH_EU",P2867,IF(Input!F$4="Skysuper",#REF!,IF(Input!F$4="SkyII",#REF!,IF(Input!F$4="XO-8000",#REF!, "FALSE")))))))</f>
        <v>00</v>
      </c>
      <c r="I2867" s="209">
        <f>IF(Input!F$4="GMH_OECC",K2867,IF(Input!F$4="GMH_XOEC",M2867,IF(Input!F$4="GMH_Korea",O2867,IF(Input!F$4="GMH_EU",Q2867,IF(Input!F$4="Skysuper",#REF!,IF(Input!F$4="SkyII",#REF!,IF(Input!F$4="XO-8000",#REF!, "FALSE")))))))</f>
        <v>0</v>
      </c>
      <c r="J2867" s="210" t="s">
        <v>10359</v>
      </c>
      <c r="K2867" s="268">
        <v>0</v>
      </c>
      <c r="L2867" s="270" t="s">
        <v>10359</v>
      </c>
      <c r="M2867" s="270">
        <v>0</v>
      </c>
      <c r="N2867" s="270" t="s">
        <v>10359</v>
      </c>
      <c r="O2867" s="270">
        <v>0</v>
      </c>
      <c r="P2867" s="270" t="s">
        <v>10359</v>
      </c>
      <c r="Q2867" s="270">
        <v>0</v>
      </c>
      <c r="R2867" s="74"/>
      <c r="S2867" s="75" t="str">
        <f t="shared" si="192"/>
        <v>0000</v>
      </c>
      <c r="T2867" s="75" t="str">
        <f t="shared" si="193"/>
        <v>00000000000000000000000000000000</v>
      </c>
      <c r="V2867" s="197"/>
      <c r="W2867" s="75">
        <f t="shared" si="194"/>
        <v>0</v>
      </c>
      <c r="AE2867" s="479"/>
    </row>
    <row r="2868" spans="1:31" s="75" customFormat="1" ht="13.5" x14ac:dyDescent="0.2">
      <c r="A2868" s="211">
        <v>2865</v>
      </c>
      <c r="B2868" s="212" t="s">
        <v>6600</v>
      </c>
      <c r="C2868" s="213" t="s">
        <v>6600</v>
      </c>
      <c r="D2868" s="213" t="s">
        <v>6600</v>
      </c>
      <c r="E2868" s="213" t="s">
        <v>6600</v>
      </c>
      <c r="F2868" s="213" t="s">
        <v>6600</v>
      </c>
      <c r="G2868" s="214" t="s">
        <v>6600</v>
      </c>
      <c r="H2868" s="208" t="str">
        <f>IF(Input!F$4="GMH_OECC",J2868,IF(Input!F$4="GMH_XOEC",L2868,IF(Input!F$4="GMH_Korea",N2868,IF(Input!F$4="GMH_EU",P2868,IF(Input!F$4="Skysuper",#REF!,IF(Input!F$4="SkyII",#REF!,IF(Input!F$4="XO-8000",#REF!, "FALSE")))))))</f>
        <v>00</v>
      </c>
      <c r="I2868" s="209">
        <f>IF(Input!F$4="GMH_OECC",K2868,IF(Input!F$4="GMH_XOEC",M2868,IF(Input!F$4="GMH_Korea",O2868,IF(Input!F$4="GMH_EU",Q2868,IF(Input!F$4="Skysuper",#REF!,IF(Input!F$4="SkyII",#REF!,IF(Input!F$4="XO-8000",#REF!, "FALSE")))))))</f>
        <v>0</v>
      </c>
      <c r="J2868" s="210" t="s">
        <v>10359</v>
      </c>
      <c r="K2868" s="268">
        <v>0</v>
      </c>
      <c r="L2868" s="270" t="s">
        <v>10359</v>
      </c>
      <c r="M2868" s="270">
        <v>0</v>
      </c>
      <c r="N2868" s="270" t="s">
        <v>10359</v>
      </c>
      <c r="O2868" s="270">
        <v>0</v>
      </c>
      <c r="P2868" s="270" t="s">
        <v>10359</v>
      </c>
      <c r="Q2868" s="270">
        <v>0</v>
      </c>
      <c r="R2868" s="74"/>
      <c r="S2868" s="75" t="str">
        <f t="shared" ref="S2868:S2931" si="195">"0"&amp;DEC2HEX(2^(I2868-1))&amp;IF(LEN(DEC2HEX(H2868))=2,DEC2HEX(H2868),"0"&amp;DEC2HEX(H2868))</f>
        <v>0000</v>
      </c>
      <c r="T2868" s="75" t="str">
        <f t="shared" si="193"/>
        <v>00000000000000000000000000000000</v>
      </c>
      <c r="V2868" s="197"/>
      <c r="W2868" s="75">
        <f t="shared" si="194"/>
        <v>0</v>
      </c>
      <c r="AE2868" s="479"/>
    </row>
    <row r="2869" spans="1:31" s="75" customFormat="1" ht="13.5" x14ac:dyDescent="0.2">
      <c r="A2869" s="211">
        <v>2866</v>
      </c>
      <c r="B2869" s="212" t="s">
        <v>6600</v>
      </c>
      <c r="C2869" s="213" t="s">
        <v>6600</v>
      </c>
      <c r="D2869" s="213" t="s">
        <v>6600</v>
      </c>
      <c r="E2869" s="213" t="s">
        <v>6600</v>
      </c>
      <c r="F2869" s="213" t="s">
        <v>6600</v>
      </c>
      <c r="G2869" s="214" t="s">
        <v>6600</v>
      </c>
      <c r="H2869" s="208" t="str">
        <f>IF(Input!F$4="GMH_OECC",J2869,IF(Input!F$4="GMH_XOEC",L2869,IF(Input!F$4="GMH_Korea",N2869,IF(Input!F$4="GMH_EU",P2869,IF(Input!F$4="Skysuper",#REF!,IF(Input!F$4="SkyII",#REF!,IF(Input!F$4="XO-8000",#REF!, "FALSE")))))))</f>
        <v>00</v>
      </c>
      <c r="I2869" s="209">
        <f>IF(Input!F$4="GMH_OECC",K2869,IF(Input!F$4="GMH_XOEC",M2869,IF(Input!F$4="GMH_Korea",O2869,IF(Input!F$4="GMH_EU",Q2869,IF(Input!F$4="Skysuper",#REF!,IF(Input!F$4="SkyII",#REF!,IF(Input!F$4="XO-8000",#REF!, "FALSE")))))))</f>
        <v>0</v>
      </c>
      <c r="J2869" s="210" t="s">
        <v>10359</v>
      </c>
      <c r="K2869" s="268">
        <v>0</v>
      </c>
      <c r="L2869" s="270" t="s">
        <v>10359</v>
      </c>
      <c r="M2869" s="270">
        <v>0</v>
      </c>
      <c r="N2869" s="270" t="s">
        <v>10359</v>
      </c>
      <c r="O2869" s="270">
        <v>0</v>
      </c>
      <c r="P2869" s="270" t="s">
        <v>10359</v>
      </c>
      <c r="Q2869" s="270">
        <v>0</v>
      </c>
      <c r="R2869" s="74"/>
      <c r="S2869" s="75" t="str">
        <f t="shared" si="195"/>
        <v>0000</v>
      </c>
      <c r="T2869" s="75" t="str">
        <f t="shared" si="193"/>
        <v>00000000000000000000000000000000</v>
      </c>
      <c r="V2869" s="197"/>
      <c r="W2869" s="75">
        <f t="shared" si="194"/>
        <v>0</v>
      </c>
      <c r="AE2869" s="479"/>
    </row>
    <row r="2870" spans="1:31" s="75" customFormat="1" ht="13.5" x14ac:dyDescent="0.2">
      <c r="A2870" s="211">
        <v>2867</v>
      </c>
      <c r="B2870" s="212" t="s">
        <v>6600</v>
      </c>
      <c r="C2870" s="213" t="s">
        <v>6600</v>
      </c>
      <c r="D2870" s="213" t="s">
        <v>6600</v>
      </c>
      <c r="E2870" s="213" t="s">
        <v>6600</v>
      </c>
      <c r="F2870" s="213" t="s">
        <v>6600</v>
      </c>
      <c r="G2870" s="214" t="s">
        <v>6600</v>
      </c>
      <c r="H2870" s="208" t="str">
        <f>IF(Input!F$4="GMH_OECC",J2870,IF(Input!F$4="GMH_XOEC",L2870,IF(Input!F$4="GMH_Korea",N2870,IF(Input!F$4="GMH_EU",P2870,IF(Input!F$4="Skysuper",#REF!,IF(Input!F$4="SkyII",#REF!,IF(Input!F$4="XO-8000",#REF!, "FALSE")))))))</f>
        <v>00</v>
      </c>
      <c r="I2870" s="209">
        <f>IF(Input!F$4="GMH_OECC",K2870,IF(Input!F$4="GMH_XOEC",M2870,IF(Input!F$4="GMH_Korea",O2870,IF(Input!F$4="GMH_EU",Q2870,IF(Input!F$4="Skysuper",#REF!,IF(Input!F$4="SkyII",#REF!,IF(Input!F$4="XO-8000",#REF!, "FALSE")))))))</f>
        <v>0</v>
      </c>
      <c r="J2870" s="210" t="s">
        <v>10359</v>
      </c>
      <c r="K2870" s="268">
        <v>0</v>
      </c>
      <c r="L2870" s="270" t="s">
        <v>10359</v>
      </c>
      <c r="M2870" s="270">
        <v>0</v>
      </c>
      <c r="N2870" s="270" t="s">
        <v>10359</v>
      </c>
      <c r="O2870" s="270">
        <v>0</v>
      </c>
      <c r="P2870" s="270" t="s">
        <v>10359</v>
      </c>
      <c r="Q2870" s="270">
        <v>0</v>
      </c>
      <c r="R2870" s="74"/>
      <c r="S2870" s="75" t="str">
        <f t="shared" si="195"/>
        <v>0000</v>
      </c>
      <c r="T2870" s="75" t="str">
        <f t="shared" si="193"/>
        <v>00000000000000000000000000000000</v>
      </c>
      <c r="V2870" s="197"/>
      <c r="W2870" s="75">
        <f t="shared" si="194"/>
        <v>0</v>
      </c>
      <c r="AE2870" s="479"/>
    </row>
    <row r="2871" spans="1:31" s="75" customFormat="1" ht="13.5" x14ac:dyDescent="0.2">
      <c r="A2871" s="211">
        <v>2868</v>
      </c>
      <c r="B2871" s="212" t="s">
        <v>6600</v>
      </c>
      <c r="C2871" s="213" t="s">
        <v>6600</v>
      </c>
      <c r="D2871" s="213" t="s">
        <v>6600</v>
      </c>
      <c r="E2871" s="213" t="s">
        <v>6600</v>
      </c>
      <c r="F2871" s="213" t="s">
        <v>6600</v>
      </c>
      <c r="G2871" s="214" t="s">
        <v>6600</v>
      </c>
      <c r="H2871" s="208" t="str">
        <f>IF(Input!F$4="GMH_OECC",J2871,IF(Input!F$4="GMH_XOEC",L2871,IF(Input!F$4="GMH_Korea",N2871,IF(Input!F$4="GMH_EU",P2871,IF(Input!F$4="Skysuper",#REF!,IF(Input!F$4="SkyII",#REF!,IF(Input!F$4="XO-8000",#REF!, "FALSE")))))))</f>
        <v>00</v>
      </c>
      <c r="I2871" s="209">
        <f>IF(Input!F$4="GMH_OECC",K2871,IF(Input!F$4="GMH_XOEC",M2871,IF(Input!F$4="GMH_Korea",O2871,IF(Input!F$4="GMH_EU",Q2871,IF(Input!F$4="Skysuper",#REF!,IF(Input!F$4="SkyII",#REF!,IF(Input!F$4="XO-8000",#REF!, "FALSE")))))))</f>
        <v>0</v>
      </c>
      <c r="J2871" s="210" t="s">
        <v>10359</v>
      </c>
      <c r="K2871" s="268">
        <v>0</v>
      </c>
      <c r="L2871" s="270" t="s">
        <v>10359</v>
      </c>
      <c r="M2871" s="270">
        <v>0</v>
      </c>
      <c r="N2871" s="270" t="s">
        <v>10359</v>
      </c>
      <c r="O2871" s="270">
        <v>0</v>
      </c>
      <c r="P2871" s="270" t="s">
        <v>10359</v>
      </c>
      <c r="Q2871" s="270">
        <v>0</v>
      </c>
      <c r="R2871" s="74"/>
      <c r="S2871" s="75" t="str">
        <f t="shared" si="195"/>
        <v>0000</v>
      </c>
      <c r="T2871" s="75" t="str">
        <f t="shared" si="193"/>
        <v>00000000000000000000000000000000</v>
      </c>
      <c r="V2871" s="197"/>
      <c r="W2871" s="75">
        <f t="shared" si="194"/>
        <v>0</v>
      </c>
      <c r="AE2871" s="479"/>
    </row>
    <row r="2872" spans="1:31" s="75" customFormat="1" ht="13.5" x14ac:dyDescent="0.2">
      <c r="A2872" s="211">
        <v>2869</v>
      </c>
      <c r="B2872" s="212" t="s">
        <v>6600</v>
      </c>
      <c r="C2872" s="213" t="s">
        <v>6600</v>
      </c>
      <c r="D2872" s="213" t="s">
        <v>6600</v>
      </c>
      <c r="E2872" s="213" t="s">
        <v>6600</v>
      </c>
      <c r="F2872" s="213" t="s">
        <v>6600</v>
      </c>
      <c r="G2872" s="214" t="s">
        <v>6600</v>
      </c>
      <c r="H2872" s="208" t="str">
        <f>IF(Input!F$4="GMH_OECC",J2872,IF(Input!F$4="GMH_XOEC",L2872,IF(Input!F$4="GMH_Korea",N2872,IF(Input!F$4="GMH_EU",P2872,IF(Input!F$4="Skysuper",#REF!,IF(Input!F$4="SkyII",#REF!,IF(Input!F$4="XO-8000",#REF!, "FALSE")))))))</f>
        <v>00</v>
      </c>
      <c r="I2872" s="209">
        <f>IF(Input!F$4="GMH_OECC",K2872,IF(Input!F$4="GMH_XOEC",M2872,IF(Input!F$4="GMH_Korea",O2872,IF(Input!F$4="GMH_EU",Q2872,IF(Input!F$4="Skysuper",#REF!,IF(Input!F$4="SkyII",#REF!,IF(Input!F$4="XO-8000",#REF!, "FALSE")))))))</f>
        <v>0</v>
      </c>
      <c r="J2872" s="210" t="s">
        <v>10359</v>
      </c>
      <c r="K2872" s="268">
        <v>0</v>
      </c>
      <c r="L2872" s="270" t="s">
        <v>10359</v>
      </c>
      <c r="M2872" s="270">
        <v>0</v>
      </c>
      <c r="N2872" s="270" t="s">
        <v>10359</v>
      </c>
      <c r="O2872" s="270">
        <v>0</v>
      </c>
      <c r="P2872" s="270" t="s">
        <v>10359</v>
      </c>
      <c r="Q2872" s="270">
        <v>0</v>
      </c>
      <c r="R2872" s="74"/>
      <c r="S2872" s="75" t="str">
        <f t="shared" si="195"/>
        <v>0000</v>
      </c>
      <c r="T2872" s="75" t="str">
        <f t="shared" si="193"/>
        <v>00000000000000000000000000000000</v>
      </c>
      <c r="V2872" s="197"/>
      <c r="W2872" s="75">
        <f t="shared" si="194"/>
        <v>0</v>
      </c>
      <c r="AE2872" s="479"/>
    </row>
    <row r="2873" spans="1:31" s="75" customFormat="1" ht="13.5" x14ac:dyDescent="0.2">
      <c r="A2873" s="211">
        <v>2870</v>
      </c>
      <c r="B2873" s="212" t="s">
        <v>6600</v>
      </c>
      <c r="C2873" s="213" t="s">
        <v>6600</v>
      </c>
      <c r="D2873" s="213" t="s">
        <v>6600</v>
      </c>
      <c r="E2873" s="213" t="s">
        <v>6600</v>
      </c>
      <c r="F2873" s="213" t="s">
        <v>6600</v>
      </c>
      <c r="G2873" s="214" t="s">
        <v>6600</v>
      </c>
      <c r="H2873" s="208" t="str">
        <f>IF(Input!F$4="GMH_OECC",J2873,IF(Input!F$4="GMH_XOEC",L2873,IF(Input!F$4="GMH_Korea",N2873,IF(Input!F$4="GMH_EU",P2873,IF(Input!F$4="Skysuper",#REF!,IF(Input!F$4="SkyII",#REF!,IF(Input!F$4="XO-8000",#REF!, "FALSE")))))))</f>
        <v>00</v>
      </c>
      <c r="I2873" s="209">
        <f>IF(Input!F$4="GMH_OECC",K2873,IF(Input!F$4="GMH_XOEC",M2873,IF(Input!F$4="GMH_Korea",O2873,IF(Input!F$4="GMH_EU",Q2873,IF(Input!F$4="Skysuper",#REF!,IF(Input!F$4="SkyII",#REF!,IF(Input!F$4="XO-8000",#REF!, "FALSE")))))))</f>
        <v>0</v>
      </c>
      <c r="J2873" s="210" t="s">
        <v>10359</v>
      </c>
      <c r="K2873" s="268">
        <v>0</v>
      </c>
      <c r="L2873" s="270" t="s">
        <v>10359</v>
      </c>
      <c r="M2873" s="270">
        <v>0</v>
      </c>
      <c r="N2873" s="270" t="s">
        <v>10359</v>
      </c>
      <c r="O2873" s="270">
        <v>0</v>
      </c>
      <c r="P2873" s="270" t="s">
        <v>10359</v>
      </c>
      <c r="Q2873" s="270">
        <v>0</v>
      </c>
      <c r="R2873" s="74"/>
      <c r="S2873" s="75" t="str">
        <f t="shared" si="195"/>
        <v>0000</v>
      </c>
      <c r="T2873" s="75" t="str">
        <f t="shared" si="193"/>
        <v>00000000000000000000000000000000</v>
      </c>
      <c r="V2873" s="197"/>
      <c r="W2873" s="75">
        <f t="shared" si="194"/>
        <v>0</v>
      </c>
      <c r="AE2873" s="479"/>
    </row>
    <row r="2874" spans="1:31" s="75" customFormat="1" ht="13.5" x14ac:dyDescent="0.2">
      <c r="A2874" s="211">
        <v>2871</v>
      </c>
      <c r="B2874" s="212" t="s">
        <v>6600</v>
      </c>
      <c r="C2874" s="213" t="s">
        <v>6600</v>
      </c>
      <c r="D2874" s="213" t="s">
        <v>6600</v>
      </c>
      <c r="E2874" s="213" t="s">
        <v>6600</v>
      </c>
      <c r="F2874" s="213" t="s">
        <v>6600</v>
      </c>
      <c r="G2874" s="214" t="s">
        <v>6600</v>
      </c>
      <c r="H2874" s="208" t="str">
        <f>IF(Input!F$4="GMH_OECC",J2874,IF(Input!F$4="GMH_XOEC",L2874,IF(Input!F$4="GMH_Korea",N2874,IF(Input!F$4="GMH_EU",P2874,IF(Input!F$4="Skysuper",#REF!,IF(Input!F$4="SkyII",#REF!,IF(Input!F$4="XO-8000",#REF!, "FALSE")))))))</f>
        <v>00</v>
      </c>
      <c r="I2874" s="209">
        <f>IF(Input!F$4="GMH_OECC",K2874,IF(Input!F$4="GMH_XOEC",M2874,IF(Input!F$4="GMH_Korea",O2874,IF(Input!F$4="GMH_EU",Q2874,IF(Input!F$4="Skysuper",#REF!,IF(Input!F$4="SkyII",#REF!,IF(Input!F$4="XO-8000",#REF!, "FALSE")))))))</f>
        <v>0</v>
      </c>
      <c r="J2874" s="210" t="s">
        <v>10359</v>
      </c>
      <c r="K2874" s="268">
        <v>0</v>
      </c>
      <c r="L2874" s="270" t="s">
        <v>10359</v>
      </c>
      <c r="M2874" s="270">
        <v>0</v>
      </c>
      <c r="N2874" s="270" t="s">
        <v>10359</v>
      </c>
      <c r="O2874" s="270">
        <v>0</v>
      </c>
      <c r="P2874" s="270" t="s">
        <v>10359</v>
      </c>
      <c r="Q2874" s="270">
        <v>0</v>
      </c>
      <c r="R2874" s="74"/>
      <c r="S2874" s="75" t="str">
        <f t="shared" si="195"/>
        <v>0000</v>
      </c>
      <c r="T2874" s="75" t="str">
        <f t="shared" si="193"/>
        <v>00000000000000000000000000000000</v>
      </c>
      <c r="V2874" s="197"/>
      <c r="W2874" s="75">
        <f t="shared" si="194"/>
        <v>0</v>
      </c>
      <c r="AE2874" s="479"/>
    </row>
    <row r="2875" spans="1:31" s="75" customFormat="1" ht="13.5" x14ac:dyDescent="0.2">
      <c r="A2875" s="211">
        <v>2872</v>
      </c>
      <c r="B2875" s="212" t="s">
        <v>6600</v>
      </c>
      <c r="C2875" s="213" t="s">
        <v>6600</v>
      </c>
      <c r="D2875" s="213" t="s">
        <v>6600</v>
      </c>
      <c r="E2875" s="213" t="s">
        <v>6600</v>
      </c>
      <c r="F2875" s="213" t="s">
        <v>6600</v>
      </c>
      <c r="G2875" s="214" t="s">
        <v>6600</v>
      </c>
      <c r="H2875" s="208" t="str">
        <f>IF(Input!F$4="GMH_OECC",J2875,IF(Input!F$4="GMH_XOEC",L2875,IF(Input!F$4="GMH_Korea",N2875,IF(Input!F$4="GMH_EU",P2875,IF(Input!F$4="Skysuper",#REF!,IF(Input!F$4="SkyII",#REF!,IF(Input!F$4="XO-8000",#REF!, "FALSE")))))))</f>
        <v>00</v>
      </c>
      <c r="I2875" s="209">
        <f>IF(Input!F$4="GMH_OECC",K2875,IF(Input!F$4="GMH_XOEC",M2875,IF(Input!F$4="GMH_Korea",O2875,IF(Input!F$4="GMH_EU",Q2875,IF(Input!F$4="Skysuper",#REF!,IF(Input!F$4="SkyII",#REF!,IF(Input!F$4="XO-8000",#REF!, "FALSE")))))))</f>
        <v>0</v>
      </c>
      <c r="J2875" s="210" t="s">
        <v>10359</v>
      </c>
      <c r="K2875" s="268">
        <v>0</v>
      </c>
      <c r="L2875" s="270" t="s">
        <v>10359</v>
      </c>
      <c r="M2875" s="270">
        <v>0</v>
      </c>
      <c r="N2875" s="270" t="s">
        <v>10359</v>
      </c>
      <c r="O2875" s="270">
        <v>0</v>
      </c>
      <c r="P2875" s="270" t="s">
        <v>10359</v>
      </c>
      <c r="Q2875" s="270">
        <v>0</v>
      </c>
      <c r="R2875" s="74"/>
      <c r="S2875" s="75" t="str">
        <f t="shared" si="195"/>
        <v>0000</v>
      </c>
      <c r="T2875" s="75" t="str">
        <f t="shared" si="193"/>
        <v>00000000000000000000000000000000</v>
      </c>
      <c r="V2875" s="197"/>
      <c r="W2875" s="75">
        <f t="shared" si="194"/>
        <v>0</v>
      </c>
      <c r="AE2875" s="479"/>
    </row>
    <row r="2876" spans="1:31" s="75" customFormat="1" ht="13.5" x14ac:dyDescent="0.2">
      <c r="A2876" s="211">
        <v>2873</v>
      </c>
      <c r="B2876" s="212" t="s">
        <v>6600</v>
      </c>
      <c r="C2876" s="213" t="s">
        <v>6600</v>
      </c>
      <c r="D2876" s="213" t="s">
        <v>6600</v>
      </c>
      <c r="E2876" s="213" t="s">
        <v>6600</v>
      </c>
      <c r="F2876" s="213" t="s">
        <v>6600</v>
      </c>
      <c r="G2876" s="214" t="s">
        <v>6600</v>
      </c>
      <c r="H2876" s="208" t="str">
        <f>IF(Input!F$4="GMH_OECC",J2876,IF(Input!F$4="GMH_XOEC",L2876,IF(Input!F$4="GMH_Korea",N2876,IF(Input!F$4="GMH_EU",P2876,IF(Input!F$4="Skysuper",#REF!,IF(Input!F$4="SkyII",#REF!,IF(Input!F$4="XO-8000",#REF!, "FALSE")))))))</f>
        <v>00</v>
      </c>
      <c r="I2876" s="209">
        <f>IF(Input!F$4="GMH_OECC",K2876,IF(Input!F$4="GMH_XOEC",M2876,IF(Input!F$4="GMH_Korea",O2876,IF(Input!F$4="GMH_EU",Q2876,IF(Input!F$4="Skysuper",#REF!,IF(Input!F$4="SkyII",#REF!,IF(Input!F$4="XO-8000",#REF!, "FALSE")))))))</f>
        <v>0</v>
      </c>
      <c r="J2876" s="210" t="s">
        <v>10359</v>
      </c>
      <c r="K2876" s="268">
        <v>0</v>
      </c>
      <c r="L2876" s="270" t="s">
        <v>10359</v>
      </c>
      <c r="M2876" s="270">
        <v>0</v>
      </c>
      <c r="N2876" s="270" t="s">
        <v>10359</v>
      </c>
      <c r="O2876" s="270">
        <v>0</v>
      </c>
      <c r="P2876" s="270" t="s">
        <v>10359</v>
      </c>
      <c r="Q2876" s="270">
        <v>0</v>
      </c>
      <c r="R2876" s="74"/>
      <c r="S2876" s="75" t="str">
        <f t="shared" si="195"/>
        <v>0000</v>
      </c>
      <c r="T2876" s="75" t="str">
        <f t="shared" si="193"/>
        <v>00000000000000000000000000000000</v>
      </c>
      <c r="V2876" s="197"/>
      <c r="W2876" s="75">
        <f t="shared" si="194"/>
        <v>0</v>
      </c>
      <c r="AE2876" s="479"/>
    </row>
    <row r="2877" spans="1:31" s="75" customFormat="1" ht="13.5" x14ac:dyDescent="0.2">
      <c r="A2877" s="211">
        <v>2874</v>
      </c>
      <c r="B2877" s="212" t="s">
        <v>6600</v>
      </c>
      <c r="C2877" s="213" t="s">
        <v>6600</v>
      </c>
      <c r="D2877" s="213" t="s">
        <v>6600</v>
      </c>
      <c r="E2877" s="213" t="s">
        <v>6600</v>
      </c>
      <c r="F2877" s="213" t="s">
        <v>6600</v>
      </c>
      <c r="G2877" s="214" t="s">
        <v>6600</v>
      </c>
      <c r="H2877" s="208" t="str">
        <f>IF(Input!F$4="GMH_OECC",J2877,IF(Input!F$4="GMH_XOEC",L2877,IF(Input!F$4="GMH_Korea",N2877,IF(Input!F$4="GMH_EU",P2877,IF(Input!F$4="Skysuper",#REF!,IF(Input!F$4="SkyII",#REF!,IF(Input!F$4="XO-8000",#REF!, "FALSE")))))))</f>
        <v>00</v>
      </c>
      <c r="I2877" s="209">
        <f>IF(Input!F$4="GMH_OECC",K2877,IF(Input!F$4="GMH_XOEC",M2877,IF(Input!F$4="GMH_Korea",O2877,IF(Input!F$4="GMH_EU",Q2877,IF(Input!F$4="Skysuper",#REF!,IF(Input!F$4="SkyII",#REF!,IF(Input!F$4="XO-8000",#REF!, "FALSE")))))))</f>
        <v>0</v>
      </c>
      <c r="J2877" s="210" t="s">
        <v>10359</v>
      </c>
      <c r="K2877" s="268">
        <v>0</v>
      </c>
      <c r="L2877" s="270" t="s">
        <v>10359</v>
      </c>
      <c r="M2877" s="270">
        <v>0</v>
      </c>
      <c r="N2877" s="270" t="s">
        <v>10359</v>
      </c>
      <c r="O2877" s="270">
        <v>0</v>
      </c>
      <c r="P2877" s="270" t="s">
        <v>10359</v>
      </c>
      <c r="Q2877" s="270">
        <v>0</v>
      </c>
      <c r="R2877" s="74"/>
      <c r="S2877" s="75" t="str">
        <f t="shared" si="195"/>
        <v>0000</v>
      </c>
      <c r="T2877" s="75" t="str">
        <f t="shared" si="193"/>
        <v>00000000000000000000000000000000</v>
      </c>
      <c r="V2877" s="197"/>
      <c r="W2877" s="75">
        <f t="shared" si="194"/>
        <v>0</v>
      </c>
      <c r="AE2877" s="479"/>
    </row>
    <row r="2878" spans="1:31" s="75" customFormat="1" ht="13.5" x14ac:dyDescent="0.2">
      <c r="A2878" s="211">
        <v>2875</v>
      </c>
      <c r="B2878" s="212" t="s">
        <v>6600</v>
      </c>
      <c r="C2878" s="213" t="s">
        <v>6600</v>
      </c>
      <c r="D2878" s="213" t="s">
        <v>6600</v>
      </c>
      <c r="E2878" s="213" t="s">
        <v>6600</v>
      </c>
      <c r="F2878" s="213" t="s">
        <v>6600</v>
      </c>
      <c r="G2878" s="214" t="s">
        <v>6600</v>
      </c>
      <c r="H2878" s="208" t="str">
        <f>IF(Input!F$4="GMH_OECC",J2878,IF(Input!F$4="GMH_XOEC",L2878,IF(Input!F$4="GMH_Korea",N2878,IF(Input!F$4="GMH_EU",P2878,IF(Input!F$4="Skysuper",#REF!,IF(Input!F$4="SkyII",#REF!,IF(Input!F$4="XO-8000",#REF!, "FALSE")))))))</f>
        <v>00</v>
      </c>
      <c r="I2878" s="209">
        <f>IF(Input!F$4="GMH_OECC",K2878,IF(Input!F$4="GMH_XOEC",M2878,IF(Input!F$4="GMH_Korea",O2878,IF(Input!F$4="GMH_EU",Q2878,IF(Input!F$4="Skysuper",#REF!,IF(Input!F$4="SkyII",#REF!,IF(Input!F$4="XO-8000",#REF!, "FALSE")))))))</f>
        <v>0</v>
      </c>
      <c r="J2878" s="210" t="s">
        <v>10359</v>
      </c>
      <c r="K2878" s="268">
        <v>0</v>
      </c>
      <c r="L2878" s="270" t="s">
        <v>10359</v>
      </c>
      <c r="M2878" s="270">
        <v>0</v>
      </c>
      <c r="N2878" s="270" t="s">
        <v>10359</v>
      </c>
      <c r="O2878" s="270">
        <v>0</v>
      </c>
      <c r="P2878" s="270" t="s">
        <v>10359</v>
      </c>
      <c r="Q2878" s="270">
        <v>0</v>
      </c>
      <c r="R2878" s="74"/>
      <c r="S2878" s="75" t="str">
        <f t="shared" si="195"/>
        <v>0000</v>
      </c>
      <c r="T2878" s="75" t="str">
        <f t="shared" si="193"/>
        <v>00000000000000000000000000000000</v>
      </c>
      <c r="V2878" s="197"/>
      <c r="W2878" s="75">
        <f t="shared" si="194"/>
        <v>0</v>
      </c>
      <c r="AE2878" s="479"/>
    </row>
    <row r="2879" spans="1:31" s="75" customFormat="1" ht="13.5" x14ac:dyDescent="0.2">
      <c r="A2879" s="211">
        <v>2876</v>
      </c>
      <c r="B2879" s="212" t="s">
        <v>6600</v>
      </c>
      <c r="C2879" s="213" t="s">
        <v>6600</v>
      </c>
      <c r="D2879" s="213" t="s">
        <v>6600</v>
      </c>
      <c r="E2879" s="213" t="s">
        <v>6600</v>
      </c>
      <c r="F2879" s="213" t="s">
        <v>6600</v>
      </c>
      <c r="G2879" s="214" t="s">
        <v>6600</v>
      </c>
      <c r="H2879" s="208" t="str">
        <f>IF(Input!F$4="GMH_OECC",J2879,IF(Input!F$4="GMH_XOEC",L2879,IF(Input!F$4="GMH_Korea",N2879,IF(Input!F$4="GMH_EU",P2879,IF(Input!F$4="Skysuper",#REF!,IF(Input!F$4="SkyII",#REF!,IF(Input!F$4="XO-8000",#REF!, "FALSE")))))))</f>
        <v>00</v>
      </c>
      <c r="I2879" s="209">
        <f>IF(Input!F$4="GMH_OECC",K2879,IF(Input!F$4="GMH_XOEC",M2879,IF(Input!F$4="GMH_Korea",O2879,IF(Input!F$4="GMH_EU",Q2879,IF(Input!F$4="Skysuper",#REF!,IF(Input!F$4="SkyII",#REF!,IF(Input!F$4="XO-8000",#REF!, "FALSE")))))))</f>
        <v>0</v>
      </c>
      <c r="J2879" s="210" t="s">
        <v>10359</v>
      </c>
      <c r="K2879" s="268">
        <v>0</v>
      </c>
      <c r="L2879" s="270" t="s">
        <v>10359</v>
      </c>
      <c r="M2879" s="270">
        <v>0</v>
      </c>
      <c r="N2879" s="270" t="s">
        <v>10359</v>
      </c>
      <c r="O2879" s="270">
        <v>0</v>
      </c>
      <c r="P2879" s="270" t="s">
        <v>10359</v>
      </c>
      <c r="Q2879" s="270">
        <v>0</v>
      </c>
      <c r="R2879" s="74"/>
      <c r="S2879" s="75" t="str">
        <f t="shared" si="195"/>
        <v>0000</v>
      </c>
      <c r="T2879" s="75" t="str">
        <f t="shared" si="193"/>
        <v>00000000000000000000000000000000</v>
      </c>
      <c r="V2879" s="197"/>
      <c r="W2879" s="75">
        <f t="shared" si="194"/>
        <v>0</v>
      </c>
      <c r="AE2879" s="479"/>
    </row>
    <row r="2880" spans="1:31" s="75" customFormat="1" ht="13.5" x14ac:dyDescent="0.2">
      <c r="A2880" s="211">
        <v>2877</v>
      </c>
      <c r="B2880" s="212" t="s">
        <v>6600</v>
      </c>
      <c r="C2880" s="213" t="s">
        <v>6600</v>
      </c>
      <c r="D2880" s="213" t="s">
        <v>6600</v>
      </c>
      <c r="E2880" s="213" t="s">
        <v>6600</v>
      </c>
      <c r="F2880" s="213" t="s">
        <v>6600</v>
      </c>
      <c r="G2880" s="214" t="s">
        <v>6600</v>
      </c>
      <c r="H2880" s="208" t="str">
        <f>IF(Input!F$4="GMH_OECC",J2880,IF(Input!F$4="GMH_XOEC",L2880,IF(Input!F$4="GMH_Korea",N2880,IF(Input!F$4="GMH_EU",P2880,IF(Input!F$4="Skysuper",#REF!,IF(Input!F$4="SkyII",#REF!,IF(Input!F$4="XO-8000",#REF!, "FALSE")))))))</f>
        <v>00</v>
      </c>
      <c r="I2880" s="209">
        <f>IF(Input!F$4="GMH_OECC",K2880,IF(Input!F$4="GMH_XOEC",M2880,IF(Input!F$4="GMH_Korea",O2880,IF(Input!F$4="GMH_EU",Q2880,IF(Input!F$4="Skysuper",#REF!,IF(Input!F$4="SkyII",#REF!,IF(Input!F$4="XO-8000",#REF!, "FALSE")))))))</f>
        <v>0</v>
      </c>
      <c r="J2880" s="210" t="s">
        <v>10359</v>
      </c>
      <c r="K2880" s="268">
        <v>0</v>
      </c>
      <c r="L2880" s="270" t="s">
        <v>10359</v>
      </c>
      <c r="M2880" s="270">
        <v>0</v>
      </c>
      <c r="N2880" s="270" t="s">
        <v>10359</v>
      </c>
      <c r="O2880" s="270">
        <v>0</v>
      </c>
      <c r="P2880" s="270" t="s">
        <v>10359</v>
      </c>
      <c r="Q2880" s="270">
        <v>0</v>
      </c>
      <c r="R2880" s="74"/>
      <c r="S2880" s="75" t="str">
        <f t="shared" si="195"/>
        <v>0000</v>
      </c>
      <c r="T2880" s="75" t="str">
        <f t="shared" si="193"/>
        <v>00000000000000000000000000000000</v>
      </c>
      <c r="V2880" s="197"/>
      <c r="W2880" s="75">
        <f t="shared" si="194"/>
        <v>0</v>
      </c>
      <c r="AE2880" s="479"/>
    </row>
    <row r="2881" spans="1:31" s="75" customFormat="1" ht="13.5" x14ac:dyDescent="0.2">
      <c r="A2881" s="211">
        <v>2878</v>
      </c>
      <c r="B2881" s="212" t="s">
        <v>6600</v>
      </c>
      <c r="C2881" s="213" t="s">
        <v>6600</v>
      </c>
      <c r="D2881" s="213" t="s">
        <v>6600</v>
      </c>
      <c r="E2881" s="213" t="s">
        <v>6600</v>
      </c>
      <c r="F2881" s="213" t="s">
        <v>6600</v>
      </c>
      <c r="G2881" s="214" t="s">
        <v>6600</v>
      </c>
      <c r="H2881" s="208" t="str">
        <f>IF(Input!F$4="GMH_OECC",J2881,IF(Input!F$4="GMH_XOEC",L2881,IF(Input!F$4="GMH_Korea",N2881,IF(Input!F$4="GMH_EU",P2881,IF(Input!F$4="Skysuper",#REF!,IF(Input!F$4="SkyII",#REF!,IF(Input!F$4="XO-8000",#REF!, "FALSE")))))))</f>
        <v>00</v>
      </c>
      <c r="I2881" s="209">
        <f>IF(Input!F$4="GMH_OECC",K2881,IF(Input!F$4="GMH_XOEC",M2881,IF(Input!F$4="GMH_Korea",O2881,IF(Input!F$4="GMH_EU",Q2881,IF(Input!F$4="Skysuper",#REF!,IF(Input!F$4="SkyII",#REF!,IF(Input!F$4="XO-8000",#REF!, "FALSE")))))))</f>
        <v>0</v>
      </c>
      <c r="J2881" s="210" t="s">
        <v>10359</v>
      </c>
      <c r="K2881" s="268">
        <v>0</v>
      </c>
      <c r="L2881" s="270" t="s">
        <v>10359</v>
      </c>
      <c r="M2881" s="270">
        <v>0</v>
      </c>
      <c r="N2881" s="270" t="s">
        <v>10359</v>
      </c>
      <c r="O2881" s="270">
        <v>0</v>
      </c>
      <c r="P2881" s="270" t="s">
        <v>10359</v>
      </c>
      <c r="Q2881" s="270">
        <v>0</v>
      </c>
      <c r="R2881" s="74"/>
      <c r="S2881" s="75" t="str">
        <f t="shared" si="195"/>
        <v>0000</v>
      </c>
      <c r="T2881" s="75" t="str">
        <f t="shared" si="193"/>
        <v>00000000000000000000000000000000</v>
      </c>
      <c r="V2881" s="197"/>
      <c r="W2881" s="75">
        <f t="shared" si="194"/>
        <v>0</v>
      </c>
      <c r="AE2881" s="479"/>
    </row>
    <row r="2882" spans="1:31" s="75" customFormat="1" ht="13.5" x14ac:dyDescent="0.2">
      <c r="A2882" s="211">
        <v>2879</v>
      </c>
      <c r="B2882" s="212" t="s">
        <v>6600</v>
      </c>
      <c r="C2882" s="213" t="s">
        <v>6600</v>
      </c>
      <c r="D2882" s="213" t="s">
        <v>6600</v>
      </c>
      <c r="E2882" s="213" t="s">
        <v>6600</v>
      </c>
      <c r="F2882" s="213" t="s">
        <v>6600</v>
      </c>
      <c r="G2882" s="214" t="s">
        <v>6600</v>
      </c>
      <c r="H2882" s="208" t="str">
        <f>IF(Input!F$4="GMH_OECC",J2882,IF(Input!F$4="GMH_XOEC",L2882,IF(Input!F$4="GMH_Korea",N2882,IF(Input!F$4="GMH_EU",P2882,IF(Input!F$4="Skysuper",#REF!,IF(Input!F$4="SkyII",#REF!,IF(Input!F$4="XO-8000",#REF!, "FALSE")))))))</f>
        <v>00</v>
      </c>
      <c r="I2882" s="209">
        <f>IF(Input!F$4="GMH_OECC",K2882,IF(Input!F$4="GMH_XOEC",M2882,IF(Input!F$4="GMH_Korea",O2882,IF(Input!F$4="GMH_EU",Q2882,IF(Input!F$4="Skysuper",#REF!,IF(Input!F$4="SkyII",#REF!,IF(Input!F$4="XO-8000",#REF!, "FALSE")))))))</f>
        <v>0</v>
      </c>
      <c r="J2882" s="210" t="s">
        <v>10359</v>
      </c>
      <c r="K2882" s="268">
        <v>0</v>
      </c>
      <c r="L2882" s="270" t="s">
        <v>10359</v>
      </c>
      <c r="M2882" s="270">
        <v>0</v>
      </c>
      <c r="N2882" s="270" t="s">
        <v>10359</v>
      </c>
      <c r="O2882" s="270">
        <v>0</v>
      </c>
      <c r="P2882" s="270" t="s">
        <v>10359</v>
      </c>
      <c r="Q2882" s="270">
        <v>0</v>
      </c>
      <c r="R2882" s="74"/>
      <c r="S2882" s="75" t="str">
        <f t="shared" si="195"/>
        <v>0000</v>
      </c>
      <c r="T2882" s="75" t="str">
        <f t="shared" si="193"/>
        <v>00000000000000000000000000000000</v>
      </c>
      <c r="V2882" s="197"/>
      <c r="W2882" s="75">
        <f t="shared" si="194"/>
        <v>0</v>
      </c>
      <c r="AE2882" s="479"/>
    </row>
    <row r="2883" spans="1:31" s="75" customFormat="1" ht="13.5" x14ac:dyDescent="0.2">
      <c r="A2883" s="211">
        <v>2880</v>
      </c>
      <c r="B2883" s="212" t="s">
        <v>6600</v>
      </c>
      <c r="C2883" s="213" t="s">
        <v>6600</v>
      </c>
      <c r="D2883" s="213" t="s">
        <v>6600</v>
      </c>
      <c r="E2883" s="213" t="s">
        <v>6600</v>
      </c>
      <c r="F2883" s="213" t="s">
        <v>6600</v>
      </c>
      <c r="G2883" s="214" t="s">
        <v>6600</v>
      </c>
      <c r="H2883" s="208" t="str">
        <f>IF(Input!F$4="GMH_OECC",J2883,IF(Input!F$4="GMH_XOEC",L2883,IF(Input!F$4="GMH_Korea",N2883,IF(Input!F$4="GMH_EU",P2883,IF(Input!F$4="Skysuper",#REF!,IF(Input!F$4="SkyII",#REF!,IF(Input!F$4="XO-8000",#REF!, "FALSE")))))))</f>
        <v>00</v>
      </c>
      <c r="I2883" s="209">
        <f>IF(Input!F$4="GMH_OECC",K2883,IF(Input!F$4="GMH_XOEC",M2883,IF(Input!F$4="GMH_Korea",O2883,IF(Input!F$4="GMH_EU",Q2883,IF(Input!F$4="Skysuper",#REF!,IF(Input!F$4="SkyII",#REF!,IF(Input!F$4="XO-8000",#REF!, "FALSE")))))))</f>
        <v>0</v>
      </c>
      <c r="J2883" s="210" t="s">
        <v>10359</v>
      </c>
      <c r="K2883" s="268">
        <v>0</v>
      </c>
      <c r="L2883" s="270" t="s">
        <v>10359</v>
      </c>
      <c r="M2883" s="270">
        <v>0</v>
      </c>
      <c r="N2883" s="270" t="s">
        <v>10359</v>
      </c>
      <c r="O2883" s="270">
        <v>0</v>
      </c>
      <c r="P2883" s="270" t="s">
        <v>10359</v>
      </c>
      <c r="Q2883" s="270">
        <v>0</v>
      </c>
      <c r="R2883" s="74"/>
      <c r="S2883" s="75" t="str">
        <f t="shared" si="195"/>
        <v>0000</v>
      </c>
      <c r="T2883" s="75" t="str">
        <f t="shared" si="193"/>
        <v>00000000000000000000000000000000</v>
      </c>
      <c r="V2883" s="197"/>
      <c r="W2883" s="75">
        <f t="shared" si="194"/>
        <v>0</v>
      </c>
      <c r="AE2883" s="479"/>
    </row>
    <row r="2884" spans="1:31" s="75" customFormat="1" ht="13.5" x14ac:dyDescent="0.2">
      <c r="A2884" s="211">
        <v>2881</v>
      </c>
      <c r="B2884" s="212" t="s">
        <v>6600</v>
      </c>
      <c r="C2884" s="213" t="s">
        <v>6600</v>
      </c>
      <c r="D2884" s="213" t="s">
        <v>6600</v>
      </c>
      <c r="E2884" s="213" t="s">
        <v>6600</v>
      </c>
      <c r="F2884" s="213" t="s">
        <v>6600</v>
      </c>
      <c r="G2884" s="214" t="s">
        <v>6600</v>
      </c>
      <c r="H2884" s="208" t="str">
        <f>IF(Input!F$4="GMH_OECC",J2884,IF(Input!F$4="GMH_XOEC",L2884,IF(Input!F$4="GMH_Korea",N2884,IF(Input!F$4="GMH_EU",P2884,IF(Input!F$4="Skysuper",#REF!,IF(Input!F$4="SkyII",#REF!,IF(Input!F$4="XO-8000",#REF!, "FALSE")))))))</f>
        <v>00</v>
      </c>
      <c r="I2884" s="209">
        <f>IF(Input!F$4="GMH_OECC",K2884,IF(Input!F$4="GMH_XOEC",M2884,IF(Input!F$4="GMH_Korea",O2884,IF(Input!F$4="GMH_EU",Q2884,IF(Input!F$4="Skysuper",#REF!,IF(Input!F$4="SkyII",#REF!,IF(Input!F$4="XO-8000",#REF!, "FALSE")))))))</f>
        <v>0</v>
      </c>
      <c r="J2884" s="210" t="s">
        <v>10359</v>
      </c>
      <c r="K2884" s="268">
        <v>0</v>
      </c>
      <c r="L2884" s="270" t="s">
        <v>10359</v>
      </c>
      <c r="M2884" s="270">
        <v>0</v>
      </c>
      <c r="N2884" s="270" t="s">
        <v>10359</v>
      </c>
      <c r="O2884" s="270">
        <v>0</v>
      </c>
      <c r="P2884" s="270" t="s">
        <v>10359</v>
      </c>
      <c r="Q2884" s="270">
        <v>0</v>
      </c>
      <c r="R2884" s="74"/>
      <c r="S2884" s="75" t="str">
        <f t="shared" si="195"/>
        <v>0000</v>
      </c>
      <c r="T2884" s="75" t="str">
        <f t="shared" ref="T2884:T2947" si="196">CONCATENATE(S2884,S2885,S2886,S2887,S2888,S2889,S2890,S2891)</f>
        <v>00000000000000000000000000000000</v>
      </c>
      <c r="V2884" s="197"/>
      <c r="W2884" s="75">
        <f t="shared" si="194"/>
        <v>0</v>
      </c>
      <c r="AE2884" s="479"/>
    </row>
    <row r="2885" spans="1:31" s="75" customFormat="1" ht="13.5" x14ac:dyDescent="0.2">
      <c r="A2885" s="211">
        <v>2882</v>
      </c>
      <c r="B2885" s="212" t="s">
        <v>6600</v>
      </c>
      <c r="C2885" s="213" t="s">
        <v>6600</v>
      </c>
      <c r="D2885" s="213" t="s">
        <v>6600</v>
      </c>
      <c r="E2885" s="213" t="s">
        <v>6600</v>
      </c>
      <c r="F2885" s="213" t="s">
        <v>6600</v>
      </c>
      <c r="G2885" s="214" t="s">
        <v>6600</v>
      </c>
      <c r="H2885" s="208" t="str">
        <f>IF(Input!F$4="GMH_OECC",J2885,IF(Input!F$4="GMH_XOEC",L2885,IF(Input!F$4="GMH_Korea",N2885,IF(Input!F$4="GMH_EU",P2885,IF(Input!F$4="Skysuper",#REF!,IF(Input!F$4="SkyII",#REF!,IF(Input!F$4="XO-8000",#REF!, "FALSE")))))))</f>
        <v>00</v>
      </c>
      <c r="I2885" s="209">
        <f>IF(Input!F$4="GMH_OECC",K2885,IF(Input!F$4="GMH_XOEC",M2885,IF(Input!F$4="GMH_Korea",O2885,IF(Input!F$4="GMH_EU",Q2885,IF(Input!F$4="Skysuper",#REF!,IF(Input!F$4="SkyII",#REF!,IF(Input!F$4="XO-8000",#REF!, "FALSE")))))))</f>
        <v>0</v>
      </c>
      <c r="J2885" s="210" t="s">
        <v>10359</v>
      </c>
      <c r="K2885" s="268">
        <v>0</v>
      </c>
      <c r="L2885" s="270" t="s">
        <v>10359</v>
      </c>
      <c r="M2885" s="270">
        <v>0</v>
      </c>
      <c r="N2885" s="270" t="s">
        <v>10359</v>
      </c>
      <c r="O2885" s="270">
        <v>0</v>
      </c>
      <c r="P2885" s="270" t="s">
        <v>10359</v>
      </c>
      <c r="Q2885" s="270">
        <v>0</v>
      </c>
      <c r="R2885" s="74"/>
      <c r="S2885" s="75" t="str">
        <f t="shared" si="195"/>
        <v>0000</v>
      </c>
      <c r="T2885" s="75" t="str">
        <f t="shared" si="196"/>
        <v>00000000000000000000000000000000</v>
      </c>
      <c r="V2885" s="197"/>
      <c r="W2885" s="75">
        <f t="shared" si="194"/>
        <v>0</v>
      </c>
      <c r="AE2885" s="479"/>
    </row>
    <row r="2886" spans="1:31" s="75" customFormat="1" ht="13.5" x14ac:dyDescent="0.2">
      <c r="A2886" s="211">
        <v>2883</v>
      </c>
      <c r="B2886" s="212" t="s">
        <v>6600</v>
      </c>
      <c r="C2886" s="213" t="s">
        <v>6600</v>
      </c>
      <c r="D2886" s="213" t="s">
        <v>6600</v>
      </c>
      <c r="E2886" s="213" t="s">
        <v>6600</v>
      </c>
      <c r="F2886" s="213" t="s">
        <v>6600</v>
      </c>
      <c r="G2886" s="214" t="s">
        <v>6600</v>
      </c>
      <c r="H2886" s="208" t="str">
        <f>IF(Input!F$4="GMH_OECC",J2886,IF(Input!F$4="GMH_XOEC",L2886,IF(Input!F$4="GMH_Korea",N2886,IF(Input!F$4="GMH_EU",P2886,IF(Input!F$4="Skysuper",#REF!,IF(Input!F$4="SkyII",#REF!,IF(Input!F$4="XO-8000",#REF!, "FALSE")))))))</f>
        <v>00</v>
      </c>
      <c r="I2886" s="209">
        <f>IF(Input!F$4="GMH_OECC",K2886,IF(Input!F$4="GMH_XOEC",M2886,IF(Input!F$4="GMH_Korea",O2886,IF(Input!F$4="GMH_EU",Q2886,IF(Input!F$4="Skysuper",#REF!,IF(Input!F$4="SkyII",#REF!,IF(Input!F$4="XO-8000",#REF!, "FALSE")))))))</f>
        <v>0</v>
      </c>
      <c r="J2886" s="210" t="s">
        <v>10359</v>
      </c>
      <c r="K2886" s="268">
        <v>0</v>
      </c>
      <c r="L2886" s="270" t="s">
        <v>10359</v>
      </c>
      <c r="M2886" s="270">
        <v>0</v>
      </c>
      <c r="N2886" s="270" t="s">
        <v>10359</v>
      </c>
      <c r="O2886" s="270">
        <v>0</v>
      </c>
      <c r="P2886" s="270" t="s">
        <v>10359</v>
      </c>
      <c r="Q2886" s="270">
        <v>0</v>
      </c>
      <c r="R2886" s="74"/>
      <c r="S2886" s="75" t="str">
        <f t="shared" si="195"/>
        <v>0000</v>
      </c>
      <c r="T2886" s="75" t="str">
        <f t="shared" si="196"/>
        <v>00000000000000000000000000000000</v>
      </c>
      <c r="V2886" s="197"/>
      <c r="W2886" s="75">
        <f t="shared" ref="W2886:W2949" si="197">HEX2DEC(RIGHT(S2886,2))+HEX2DEC(RIGHT(S2887,2))+HEX2DEC(RIGHT(S2888,2))+HEX2DEC(RIGHT(S2889,2))+HEX2DEC(LEFT(S2886,2))+HEX2DEC(LEFT(S2887,2))+HEX2DEC(LEFT(S2888,2))+HEX2DEC(LEFT(S2889,2))+HEX2DEC(RIGHT(S2890,2))+HEX2DEC(RIGHT(S2891,2))+HEX2DEC(RIGHT(S2892,2))+HEX2DEC(RIGHT(S2893,2))+HEX2DEC(LEFT(S2890,2))+HEX2DEC(LEFT(S2891,2))+HEX2DEC(LEFT(S2892,2))+HEX2DEC(LEFT(S2893,2))</f>
        <v>0</v>
      </c>
      <c r="AE2886" s="479"/>
    </row>
    <row r="2887" spans="1:31" s="75" customFormat="1" ht="13.5" x14ac:dyDescent="0.2">
      <c r="A2887" s="211">
        <v>2884</v>
      </c>
      <c r="B2887" s="212" t="s">
        <v>6600</v>
      </c>
      <c r="C2887" s="213" t="s">
        <v>6600</v>
      </c>
      <c r="D2887" s="213" t="s">
        <v>6600</v>
      </c>
      <c r="E2887" s="213" t="s">
        <v>6600</v>
      </c>
      <c r="F2887" s="213" t="s">
        <v>6600</v>
      </c>
      <c r="G2887" s="214" t="s">
        <v>6600</v>
      </c>
      <c r="H2887" s="208" t="str">
        <f>IF(Input!F$4="GMH_OECC",J2887,IF(Input!F$4="GMH_XOEC",L2887,IF(Input!F$4="GMH_Korea",N2887,IF(Input!F$4="GMH_EU",P2887,IF(Input!F$4="Skysuper",#REF!,IF(Input!F$4="SkyII",#REF!,IF(Input!F$4="XO-8000",#REF!, "FALSE")))))))</f>
        <v>00</v>
      </c>
      <c r="I2887" s="209">
        <f>IF(Input!F$4="GMH_OECC",K2887,IF(Input!F$4="GMH_XOEC",M2887,IF(Input!F$4="GMH_Korea",O2887,IF(Input!F$4="GMH_EU",Q2887,IF(Input!F$4="Skysuper",#REF!,IF(Input!F$4="SkyII",#REF!,IF(Input!F$4="XO-8000",#REF!, "FALSE")))))))</f>
        <v>0</v>
      </c>
      <c r="J2887" s="210" t="s">
        <v>10359</v>
      </c>
      <c r="K2887" s="268">
        <v>0</v>
      </c>
      <c r="L2887" s="270" t="s">
        <v>10359</v>
      </c>
      <c r="M2887" s="270">
        <v>0</v>
      </c>
      <c r="N2887" s="270" t="s">
        <v>10359</v>
      </c>
      <c r="O2887" s="270">
        <v>0</v>
      </c>
      <c r="P2887" s="270" t="s">
        <v>10359</v>
      </c>
      <c r="Q2887" s="270">
        <v>0</v>
      </c>
      <c r="R2887" s="74"/>
      <c r="S2887" s="75" t="str">
        <f t="shared" si="195"/>
        <v>0000</v>
      </c>
      <c r="T2887" s="75" t="str">
        <f t="shared" si="196"/>
        <v>00000000000000000000000000000000</v>
      </c>
      <c r="V2887" s="197"/>
      <c r="W2887" s="75">
        <f t="shared" si="197"/>
        <v>0</v>
      </c>
      <c r="AE2887" s="479"/>
    </row>
    <row r="2888" spans="1:31" s="75" customFormat="1" ht="13.5" x14ac:dyDescent="0.2">
      <c r="A2888" s="211">
        <v>2885</v>
      </c>
      <c r="B2888" s="212" t="s">
        <v>6600</v>
      </c>
      <c r="C2888" s="213" t="s">
        <v>6600</v>
      </c>
      <c r="D2888" s="213" t="s">
        <v>6600</v>
      </c>
      <c r="E2888" s="213" t="s">
        <v>6600</v>
      </c>
      <c r="F2888" s="213" t="s">
        <v>6600</v>
      </c>
      <c r="G2888" s="214" t="s">
        <v>6600</v>
      </c>
      <c r="H2888" s="208" t="str">
        <f>IF(Input!F$4="GMH_OECC",J2888,IF(Input!F$4="GMH_XOEC",L2888,IF(Input!F$4="GMH_Korea",N2888,IF(Input!F$4="GMH_EU",P2888,IF(Input!F$4="Skysuper",#REF!,IF(Input!F$4="SkyII",#REF!,IF(Input!F$4="XO-8000",#REF!, "FALSE")))))))</f>
        <v>00</v>
      </c>
      <c r="I2888" s="209">
        <f>IF(Input!F$4="GMH_OECC",K2888,IF(Input!F$4="GMH_XOEC",M2888,IF(Input!F$4="GMH_Korea",O2888,IF(Input!F$4="GMH_EU",Q2888,IF(Input!F$4="Skysuper",#REF!,IF(Input!F$4="SkyII",#REF!,IF(Input!F$4="XO-8000",#REF!, "FALSE")))))))</f>
        <v>0</v>
      </c>
      <c r="J2888" s="210" t="s">
        <v>10359</v>
      </c>
      <c r="K2888" s="268">
        <v>0</v>
      </c>
      <c r="L2888" s="270" t="s">
        <v>10359</v>
      </c>
      <c r="M2888" s="270">
        <v>0</v>
      </c>
      <c r="N2888" s="270" t="s">
        <v>10359</v>
      </c>
      <c r="O2888" s="270">
        <v>0</v>
      </c>
      <c r="P2888" s="270" t="s">
        <v>10359</v>
      </c>
      <c r="Q2888" s="270">
        <v>0</v>
      </c>
      <c r="R2888" s="74"/>
      <c r="S2888" s="75" t="str">
        <f t="shared" si="195"/>
        <v>0000</v>
      </c>
      <c r="T2888" s="75" t="str">
        <f t="shared" si="196"/>
        <v>00000000000000000000000000000000</v>
      </c>
      <c r="V2888" s="197"/>
      <c r="W2888" s="75">
        <f t="shared" si="197"/>
        <v>0</v>
      </c>
      <c r="AE2888" s="479"/>
    </row>
    <row r="2889" spans="1:31" s="75" customFormat="1" ht="13.5" x14ac:dyDescent="0.2">
      <c r="A2889" s="211">
        <v>2886</v>
      </c>
      <c r="B2889" s="212" t="s">
        <v>6600</v>
      </c>
      <c r="C2889" s="213" t="s">
        <v>6600</v>
      </c>
      <c r="D2889" s="213" t="s">
        <v>6600</v>
      </c>
      <c r="E2889" s="213" t="s">
        <v>6600</v>
      </c>
      <c r="F2889" s="213" t="s">
        <v>6600</v>
      </c>
      <c r="G2889" s="214" t="s">
        <v>6600</v>
      </c>
      <c r="H2889" s="208" t="str">
        <f>IF(Input!F$4="GMH_OECC",J2889,IF(Input!F$4="GMH_XOEC",L2889,IF(Input!F$4="GMH_Korea",N2889,IF(Input!F$4="GMH_EU",P2889,IF(Input!F$4="Skysuper",#REF!,IF(Input!F$4="SkyII",#REF!,IF(Input!F$4="XO-8000",#REF!, "FALSE")))))))</f>
        <v>00</v>
      </c>
      <c r="I2889" s="209">
        <f>IF(Input!F$4="GMH_OECC",K2889,IF(Input!F$4="GMH_XOEC",M2889,IF(Input!F$4="GMH_Korea",O2889,IF(Input!F$4="GMH_EU",Q2889,IF(Input!F$4="Skysuper",#REF!,IF(Input!F$4="SkyII",#REF!,IF(Input!F$4="XO-8000",#REF!, "FALSE")))))))</f>
        <v>0</v>
      </c>
      <c r="J2889" s="210" t="s">
        <v>10359</v>
      </c>
      <c r="K2889" s="268">
        <v>0</v>
      </c>
      <c r="L2889" s="270" t="s">
        <v>10359</v>
      </c>
      <c r="M2889" s="270">
        <v>0</v>
      </c>
      <c r="N2889" s="270" t="s">
        <v>10359</v>
      </c>
      <c r="O2889" s="270">
        <v>0</v>
      </c>
      <c r="P2889" s="270" t="s">
        <v>10359</v>
      </c>
      <c r="Q2889" s="270">
        <v>0</v>
      </c>
      <c r="R2889" s="74"/>
      <c r="S2889" s="75" t="str">
        <f t="shared" si="195"/>
        <v>0000</v>
      </c>
      <c r="T2889" s="75" t="str">
        <f t="shared" si="196"/>
        <v>00000000000000000000000000000000</v>
      </c>
      <c r="V2889" s="197"/>
      <c r="W2889" s="75">
        <f t="shared" si="197"/>
        <v>0</v>
      </c>
      <c r="AE2889" s="479"/>
    </row>
    <row r="2890" spans="1:31" s="75" customFormat="1" ht="13.5" x14ac:dyDescent="0.2">
      <c r="A2890" s="211">
        <v>2887</v>
      </c>
      <c r="B2890" s="212" t="s">
        <v>6600</v>
      </c>
      <c r="C2890" s="213" t="s">
        <v>6600</v>
      </c>
      <c r="D2890" s="213" t="s">
        <v>6600</v>
      </c>
      <c r="E2890" s="213" t="s">
        <v>6600</v>
      </c>
      <c r="F2890" s="213" t="s">
        <v>6600</v>
      </c>
      <c r="G2890" s="214" t="s">
        <v>6600</v>
      </c>
      <c r="H2890" s="208" t="str">
        <f>IF(Input!F$4="GMH_OECC",J2890,IF(Input!F$4="GMH_XOEC",L2890,IF(Input!F$4="GMH_Korea",N2890,IF(Input!F$4="GMH_EU",P2890,IF(Input!F$4="Skysuper",#REF!,IF(Input!F$4="SkyII",#REF!,IF(Input!F$4="XO-8000",#REF!, "FALSE")))))))</f>
        <v>00</v>
      </c>
      <c r="I2890" s="209">
        <f>IF(Input!F$4="GMH_OECC",K2890,IF(Input!F$4="GMH_XOEC",M2890,IF(Input!F$4="GMH_Korea",O2890,IF(Input!F$4="GMH_EU",Q2890,IF(Input!F$4="Skysuper",#REF!,IF(Input!F$4="SkyII",#REF!,IF(Input!F$4="XO-8000",#REF!, "FALSE")))))))</f>
        <v>0</v>
      </c>
      <c r="J2890" s="210" t="s">
        <v>10359</v>
      </c>
      <c r="K2890" s="268">
        <v>0</v>
      </c>
      <c r="L2890" s="270" t="s">
        <v>10359</v>
      </c>
      <c r="M2890" s="270">
        <v>0</v>
      </c>
      <c r="N2890" s="270" t="s">
        <v>10359</v>
      </c>
      <c r="O2890" s="270">
        <v>0</v>
      </c>
      <c r="P2890" s="270" t="s">
        <v>10359</v>
      </c>
      <c r="Q2890" s="270">
        <v>0</v>
      </c>
      <c r="R2890" s="74"/>
      <c r="S2890" s="75" t="str">
        <f t="shared" si="195"/>
        <v>0000</v>
      </c>
      <c r="T2890" s="75" t="str">
        <f t="shared" si="196"/>
        <v>00000000000000000000000000000000</v>
      </c>
      <c r="V2890" s="197"/>
      <c r="W2890" s="75">
        <f t="shared" si="197"/>
        <v>0</v>
      </c>
      <c r="AE2890" s="479"/>
    </row>
    <row r="2891" spans="1:31" s="75" customFormat="1" ht="13.5" x14ac:dyDescent="0.2">
      <c r="A2891" s="211">
        <v>2888</v>
      </c>
      <c r="B2891" s="212" t="s">
        <v>6600</v>
      </c>
      <c r="C2891" s="213" t="s">
        <v>6600</v>
      </c>
      <c r="D2891" s="213" t="s">
        <v>6600</v>
      </c>
      <c r="E2891" s="213" t="s">
        <v>6600</v>
      </c>
      <c r="F2891" s="213" t="s">
        <v>6600</v>
      </c>
      <c r="G2891" s="214" t="s">
        <v>6600</v>
      </c>
      <c r="H2891" s="208" t="str">
        <f>IF(Input!F$4="GMH_OECC",J2891,IF(Input!F$4="GMH_XOEC",L2891,IF(Input!F$4="GMH_Korea",N2891,IF(Input!F$4="GMH_EU",P2891,IF(Input!F$4="Skysuper",#REF!,IF(Input!F$4="SkyII",#REF!,IF(Input!F$4="XO-8000",#REF!, "FALSE")))))))</f>
        <v>00</v>
      </c>
      <c r="I2891" s="209">
        <f>IF(Input!F$4="GMH_OECC",K2891,IF(Input!F$4="GMH_XOEC",M2891,IF(Input!F$4="GMH_Korea",O2891,IF(Input!F$4="GMH_EU",Q2891,IF(Input!F$4="Skysuper",#REF!,IF(Input!F$4="SkyII",#REF!,IF(Input!F$4="XO-8000",#REF!, "FALSE")))))))</f>
        <v>0</v>
      </c>
      <c r="J2891" s="210" t="s">
        <v>10359</v>
      </c>
      <c r="K2891" s="268">
        <v>0</v>
      </c>
      <c r="L2891" s="270" t="s">
        <v>10359</v>
      </c>
      <c r="M2891" s="270">
        <v>0</v>
      </c>
      <c r="N2891" s="270" t="s">
        <v>10359</v>
      </c>
      <c r="O2891" s="270">
        <v>0</v>
      </c>
      <c r="P2891" s="270" t="s">
        <v>10359</v>
      </c>
      <c r="Q2891" s="270">
        <v>0</v>
      </c>
      <c r="R2891" s="74"/>
      <c r="S2891" s="75" t="str">
        <f t="shared" si="195"/>
        <v>0000</v>
      </c>
      <c r="T2891" s="75" t="str">
        <f t="shared" si="196"/>
        <v>00000000000000000000000000000000</v>
      </c>
      <c r="V2891" s="197"/>
      <c r="W2891" s="75">
        <f t="shared" si="197"/>
        <v>0</v>
      </c>
      <c r="AE2891" s="479"/>
    </row>
    <row r="2892" spans="1:31" s="75" customFormat="1" ht="13.5" x14ac:dyDescent="0.2">
      <c r="A2892" s="211">
        <v>2889</v>
      </c>
      <c r="B2892" s="212" t="s">
        <v>6600</v>
      </c>
      <c r="C2892" s="213" t="s">
        <v>6600</v>
      </c>
      <c r="D2892" s="213" t="s">
        <v>6600</v>
      </c>
      <c r="E2892" s="213" t="s">
        <v>6600</v>
      </c>
      <c r="F2892" s="213" t="s">
        <v>6600</v>
      </c>
      <c r="G2892" s="214" t="s">
        <v>6600</v>
      </c>
      <c r="H2892" s="208" t="str">
        <f>IF(Input!F$4="GMH_OECC",J2892,IF(Input!F$4="GMH_XOEC",L2892,IF(Input!F$4="GMH_Korea",N2892,IF(Input!F$4="GMH_EU",P2892,IF(Input!F$4="Skysuper",#REF!,IF(Input!F$4="SkyII",#REF!,IF(Input!F$4="XO-8000",#REF!, "FALSE")))))))</f>
        <v>00</v>
      </c>
      <c r="I2892" s="209">
        <f>IF(Input!F$4="GMH_OECC",K2892,IF(Input!F$4="GMH_XOEC",M2892,IF(Input!F$4="GMH_Korea",O2892,IF(Input!F$4="GMH_EU",Q2892,IF(Input!F$4="Skysuper",#REF!,IF(Input!F$4="SkyII",#REF!,IF(Input!F$4="XO-8000",#REF!, "FALSE")))))))</f>
        <v>0</v>
      </c>
      <c r="J2892" s="210" t="s">
        <v>10359</v>
      </c>
      <c r="K2892" s="268">
        <v>0</v>
      </c>
      <c r="L2892" s="270" t="s">
        <v>10359</v>
      </c>
      <c r="M2892" s="270">
        <v>0</v>
      </c>
      <c r="N2892" s="270" t="s">
        <v>10359</v>
      </c>
      <c r="O2892" s="270">
        <v>0</v>
      </c>
      <c r="P2892" s="270" t="s">
        <v>10359</v>
      </c>
      <c r="Q2892" s="270">
        <v>0</v>
      </c>
      <c r="R2892" s="74"/>
      <c r="S2892" s="75" t="str">
        <f t="shared" si="195"/>
        <v>0000</v>
      </c>
      <c r="T2892" s="75" t="str">
        <f t="shared" si="196"/>
        <v>00000000000000000000000000000000</v>
      </c>
      <c r="V2892" s="197"/>
      <c r="W2892" s="75">
        <f t="shared" si="197"/>
        <v>0</v>
      </c>
      <c r="AE2892" s="479"/>
    </row>
    <row r="2893" spans="1:31" s="75" customFormat="1" ht="13.5" x14ac:dyDescent="0.2">
      <c r="A2893" s="211">
        <v>2890</v>
      </c>
      <c r="B2893" s="212" t="s">
        <v>6600</v>
      </c>
      <c r="C2893" s="213" t="s">
        <v>6600</v>
      </c>
      <c r="D2893" s="213" t="s">
        <v>6600</v>
      </c>
      <c r="E2893" s="213" t="s">
        <v>6600</v>
      </c>
      <c r="F2893" s="213" t="s">
        <v>6600</v>
      </c>
      <c r="G2893" s="214" t="s">
        <v>6600</v>
      </c>
      <c r="H2893" s="208" t="str">
        <f>IF(Input!F$4="GMH_OECC",J2893,IF(Input!F$4="GMH_XOEC",L2893,IF(Input!F$4="GMH_Korea",N2893,IF(Input!F$4="GMH_EU",P2893,IF(Input!F$4="Skysuper",#REF!,IF(Input!F$4="SkyII",#REF!,IF(Input!F$4="XO-8000",#REF!, "FALSE")))))))</f>
        <v>00</v>
      </c>
      <c r="I2893" s="209">
        <f>IF(Input!F$4="GMH_OECC",K2893,IF(Input!F$4="GMH_XOEC",M2893,IF(Input!F$4="GMH_Korea",O2893,IF(Input!F$4="GMH_EU",Q2893,IF(Input!F$4="Skysuper",#REF!,IF(Input!F$4="SkyII",#REF!,IF(Input!F$4="XO-8000",#REF!, "FALSE")))))))</f>
        <v>0</v>
      </c>
      <c r="J2893" s="210" t="s">
        <v>10359</v>
      </c>
      <c r="K2893" s="268">
        <v>0</v>
      </c>
      <c r="L2893" s="270" t="s">
        <v>10359</v>
      </c>
      <c r="M2893" s="270">
        <v>0</v>
      </c>
      <c r="N2893" s="270" t="s">
        <v>10359</v>
      </c>
      <c r="O2893" s="270">
        <v>0</v>
      </c>
      <c r="P2893" s="270" t="s">
        <v>10359</v>
      </c>
      <c r="Q2893" s="270">
        <v>0</v>
      </c>
      <c r="R2893" s="74"/>
      <c r="S2893" s="75" t="str">
        <f t="shared" si="195"/>
        <v>0000</v>
      </c>
      <c r="T2893" s="75" t="str">
        <f t="shared" si="196"/>
        <v>00000000000000000000000000000000</v>
      </c>
      <c r="V2893" s="197"/>
      <c r="W2893" s="75">
        <f t="shared" si="197"/>
        <v>0</v>
      </c>
      <c r="AE2893" s="479"/>
    </row>
    <row r="2894" spans="1:31" s="75" customFormat="1" ht="13.5" x14ac:dyDescent="0.2">
      <c r="A2894" s="211">
        <v>2891</v>
      </c>
      <c r="B2894" s="212" t="s">
        <v>6600</v>
      </c>
      <c r="C2894" s="213" t="s">
        <v>6600</v>
      </c>
      <c r="D2894" s="213" t="s">
        <v>6600</v>
      </c>
      <c r="E2894" s="213" t="s">
        <v>6600</v>
      </c>
      <c r="F2894" s="213" t="s">
        <v>6600</v>
      </c>
      <c r="G2894" s="214" t="s">
        <v>6600</v>
      </c>
      <c r="H2894" s="208" t="str">
        <f>IF(Input!F$4="GMH_OECC",J2894,IF(Input!F$4="GMH_XOEC",L2894,IF(Input!F$4="GMH_Korea",N2894,IF(Input!F$4="GMH_EU",P2894,IF(Input!F$4="Skysuper",#REF!,IF(Input!F$4="SkyII",#REF!,IF(Input!F$4="XO-8000",#REF!, "FALSE")))))))</f>
        <v>00</v>
      </c>
      <c r="I2894" s="209">
        <f>IF(Input!F$4="GMH_OECC",K2894,IF(Input!F$4="GMH_XOEC",M2894,IF(Input!F$4="GMH_Korea",O2894,IF(Input!F$4="GMH_EU",Q2894,IF(Input!F$4="Skysuper",#REF!,IF(Input!F$4="SkyII",#REF!,IF(Input!F$4="XO-8000",#REF!, "FALSE")))))))</f>
        <v>0</v>
      </c>
      <c r="J2894" s="210" t="s">
        <v>10359</v>
      </c>
      <c r="K2894" s="268">
        <v>0</v>
      </c>
      <c r="L2894" s="270" t="s">
        <v>10359</v>
      </c>
      <c r="M2894" s="270">
        <v>0</v>
      </c>
      <c r="N2894" s="270" t="s">
        <v>10359</v>
      </c>
      <c r="O2894" s="270">
        <v>0</v>
      </c>
      <c r="P2894" s="270" t="s">
        <v>10359</v>
      </c>
      <c r="Q2894" s="270">
        <v>0</v>
      </c>
      <c r="R2894" s="74"/>
      <c r="S2894" s="75" t="str">
        <f t="shared" si="195"/>
        <v>0000</v>
      </c>
      <c r="T2894" s="75" t="str">
        <f t="shared" si="196"/>
        <v>00000000000000000000000000000000</v>
      </c>
      <c r="V2894" s="197"/>
      <c r="W2894" s="75">
        <f t="shared" si="197"/>
        <v>0</v>
      </c>
      <c r="AE2894" s="479"/>
    </row>
    <row r="2895" spans="1:31" s="75" customFormat="1" ht="13.5" x14ac:dyDescent="0.2">
      <c r="A2895" s="211">
        <v>2892</v>
      </c>
      <c r="B2895" s="212" t="s">
        <v>6600</v>
      </c>
      <c r="C2895" s="213" t="s">
        <v>6600</v>
      </c>
      <c r="D2895" s="213" t="s">
        <v>6600</v>
      </c>
      <c r="E2895" s="213" t="s">
        <v>6600</v>
      </c>
      <c r="F2895" s="213" t="s">
        <v>6600</v>
      </c>
      <c r="G2895" s="214" t="s">
        <v>6600</v>
      </c>
      <c r="H2895" s="208" t="str">
        <f>IF(Input!F$4="GMH_OECC",J2895,IF(Input!F$4="GMH_XOEC",L2895,IF(Input!F$4="GMH_Korea",N2895,IF(Input!F$4="GMH_EU",P2895,IF(Input!F$4="Skysuper",#REF!,IF(Input!F$4="SkyII",#REF!,IF(Input!F$4="XO-8000",#REF!, "FALSE")))))))</f>
        <v>00</v>
      </c>
      <c r="I2895" s="209">
        <f>IF(Input!F$4="GMH_OECC",K2895,IF(Input!F$4="GMH_XOEC",M2895,IF(Input!F$4="GMH_Korea",O2895,IF(Input!F$4="GMH_EU",Q2895,IF(Input!F$4="Skysuper",#REF!,IF(Input!F$4="SkyII",#REF!,IF(Input!F$4="XO-8000",#REF!, "FALSE")))))))</f>
        <v>0</v>
      </c>
      <c r="J2895" s="210" t="s">
        <v>10359</v>
      </c>
      <c r="K2895" s="268">
        <v>0</v>
      </c>
      <c r="L2895" s="270" t="s">
        <v>10359</v>
      </c>
      <c r="M2895" s="270">
        <v>0</v>
      </c>
      <c r="N2895" s="270" t="s">
        <v>10359</v>
      </c>
      <c r="O2895" s="270">
        <v>0</v>
      </c>
      <c r="P2895" s="270" t="s">
        <v>10359</v>
      </c>
      <c r="Q2895" s="270">
        <v>0</v>
      </c>
      <c r="R2895" s="74"/>
      <c r="S2895" s="75" t="str">
        <f t="shared" si="195"/>
        <v>0000</v>
      </c>
      <c r="T2895" s="75" t="str">
        <f t="shared" si="196"/>
        <v>00000000000000000000000000000000</v>
      </c>
      <c r="V2895" s="197"/>
      <c r="W2895" s="75">
        <f t="shared" si="197"/>
        <v>0</v>
      </c>
      <c r="AE2895" s="479"/>
    </row>
    <row r="2896" spans="1:31" s="75" customFormat="1" ht="13.5" x14ac:dyDescent="0.2">
      <c r="A2896" s="211">
        <v>2893</v>
      </c>
      <c r="B2896" s="212" t="s">
        <v>6600</v>
      </c>
      <c r="C2896" s="213" t="s">
        <v>6600</v>
      </c>
      <c r="D2896" s="213" t="s">
        <v>6600</v>
      </c>
      <c r="E2896" s="213" t="s">
        <v>6600</v>
      </c>
      <c r="F2896" s="213" t="s">
        <v>6600</v>
      </c>
      <c r="G2896" s="214" t="s">
        <v>6600</v>
      </c>
      <c r="H2896" s="208" t="str">
        <f>IF(Input!F$4="GMH_OECC",J2896,IF(Input!F$4="GMH_XOEC",L2896,IF(Input!F$4="GMH_Korea",N2896,IF(Input!F$4="GMH_EU",P2896,IF(Input!F$4="Skysuper",#REF!,IF(Input!F$4="SkyII",#REF!,IF(Input!F$4="XO-8000",#REF!, "FALSE")))))))</f>
        <v>00</v>
      </c>
      <c r="I2896" s="209">
        <f>IF(Input!F$4="GMH_OECC",K2896,IF(Input!F$4="GMH_XOEC",M2896,IF(Input!F$4="GMH_Korea",O2896,IF(Input!F$4="GMH_EU",Q2896,IF(Input!F$4="Skysuper",#REF!,IF(Input!F$4="SkyII",#REF!,IF(Input!F$4="XO-8000",#REF!, "FALSE")))))))</f>
        <v>0</v>
      </c>
      <c r="J2896" s="210" t="s">
        <v>10359</v>
      </c>
      <c r="K2896" s="268">
        <v>0</v>
      </c>
      <c r="L2896" s="270" t="s">
        <v>10359</v>
      </c>
      <c r="M2896" s="270">
        <v>0</v>
      </c>
      <c r="N2896" s="270" t="s">
        <v>10359</v>
      </c>
      <c r="O2896" s="270">
        <v>0</v>
      </c>
      <c r="P2896" s="270" t="s">
        <v>10359</v>
      </c>
      <c r="Q2896" s="270">
        <v>0</v>
      </c>
      <c r="R2896" s="74"/>
      <c r="S2896" s="75" t="str">
        <f t="shared" si="195"/>
        <v>0000</v>
      </c>
      <c r="T2896" s="75" t="str">
        <f t="shared" si="196"/>
        <v>00000000000000000000000000000000</v>
      </c>
      <c r="V2896" s="197"/>
      <c r="W2896" s="75">
        <f t="shared" si="197"/>
        <v>0</v>
      </c>
      <c r="AE2896" s="479"/>
    </row>
    <row r="2897" spans="1:31" s="75" customFormat="1" ht="13.5" x14ac:dyDescent="0.2">
      <c r="A2897" s="211">
        <v>2894</v>
      </c>
      <c r="B2897" s="212" t="s">
        <v>6600</v>
      </c>
      <c r="C2897" s="213" t="s">
        <v>6600</v>
      </c>
      <c r="D2897" s="213" t="s">
        <v>6600</v>
      </c>
      <c r="E2897" s="213" t="s">
        <v>6600</v>
      </c>
      <c r="F2897" s="213" t="s">
        <v>6600</v>
      </c>
      <c r="G2897" s="214" t="s">
        <v>6600</v>
      </c>
      <c r="H2897" s="208" t="str">
        <f>IF(Input!F$4="GMH_OECC",J2897,IF(Input!F$4="GMH_XOEC",L2897,IF(Input!F$4="GMH_Korea",N2897,IF(Input!F$4="GMH_EU",P2897,IF(Input!F$4="Skysuper",#REF!,IF(Input!F$4="SkyII",#REF!,IF(Input!F$4="XO-8000",#REF!, "FALSE")))))))</f>
        <v>00</v>
      </c>
      <c r="I2897" s="209">
        <f>IF(Input!F$4="GMH_OECC",K2897,IF(Input!F$4="GMH_XOEC",M2897,IF(Input!F$4="GMH_Korea",O2897,IF(Input!F$4="GMH_EU",Q2897,IF(Input!F$4="Skysuper",#REF!,IF(Input!F$4="SkyII",#REF!,IF(Input!F$4="XO-8000",#REF!, "FALSE")))))))</f>
        <v>0</v>
      </c>
      <c r="J2897" s="210" t="s">
        <v>10359</v>
      </c>
      <c r="K2897" s="268">
        <v>0</v>
      </c>
      <c r="L2897" s="270" t="s">
        <v>10359</v>
      </c>
      <c r="M2897" s="270">
        <v>0</v>
      </c>
      <c r="N2897" s="270" t="s">
        <v>10359</v>
      </c>
      <c r="O2897" s="270">
        <v>0</v>
      </c>
      <c r="P2897" s="270" t="s">
        <v>10359</v>
      </c>
      <c r="Q2897" s="270">
        <v>0</v>
      </c>
      <c r="R2897" s="74"/>
      <c r="S2897" s="75" t="str">
        <f t="shared" si="195"/>
        <v>0000</v>
      </c>
      <c r="T2897" s="75" t="str">
        <f t="shared" si="196"/>
        <v>00000000000000000000000000000000</v>
      </c>
      <c r="V2897" s="197"/>
      <c r="W2897" s="75">
        <f t="shared" si="197"/>
        <v>0</v>
      </c>
      <c r="AE2897" s="479"/>
    </row>
    <row r="2898" spans="1:31" s="75" customFormat="1" ht="13.5" x14ac:dyDescent="0.2">
      <c r="A2898" s="211">
        <v>2895</v>
      </c>
      <c r="B2898" s="212" t="s">
        <v>6600</v>
      </c>
      <c r="C2898" s="213" t="s">
        <v>6600</v>
      </c>
      <c r="D2898" s="213" t="s">
        <v>6600</v>
      </c>
      <c r="E2898" s="213" t="s">
        <v>6600</v>
      </c>
      <c r="F2898" s="213" t="s">
        <v>6600</v>
      </c>
      <c r="G2898" s="214" t="s">
        <v>6600</v>
      </c>
      <c r="H2898" s="208" t="str">
        <f>IF(Input!F$4="GMH_OECC",J2898,IF(Input!F$4="GMH_XOEC",L2898,IF(Input!F$4="GMH_Korea",N2898,IF(Input!F$4="GMH_EU",P2898,IF(Input!F$4="Skysuper",#REF!,IF(Input!F$4="SkyII",#REF!,IF(Input!F$4="XO-8000",#REF!, "FALSE")))))))</f>
        <v>00</v>
      </c>
      <c r="I2898" s="209">
        <f>IF(Input!F$4="GMH_OECC",K2898,IF(Input!F$4="GMH_XOEC",M2898,IF(Input!F$4="GMH_Korea",O2898,IF(Input!F$4="GMH_EU",Q2898,IF(Input!F$4="Skysuper",#REF!,IF(Input!F$4="SkyII",#REF!,IF(Input!F$4="XO-8000",#REF!, "FALSE")))))))</f>
        <v>0</v>
      </c>
      <c r="J2898" s="210" t="s">
        <v>10359</v>
      </c>
      <c r="K2898" s="268">
        <v>0</v>
      </c>
      <c r="L2898" s="270" t="s">
        <v>10359</v>
      </c>
      <c r="M2898" s="270">
        <v>0</v>
      </c>
      <c r="N2898" s="270" t="s">
        <v>10359</v>
      </c>
      <c r="O2898" s="270">
        <v>0</v>
      </c>
      <c r="P2898" s="270" t="s">
        <v>10359</v>
      </c>
      <c r="Q2898" s="270">
        <v>0</v>
      </c>
      <c r="R2898" s="74"/>
      <c r="S2898" s="75" t="str">
        <f t="shared" si="195"/>
        <v>0000</v>
      </c>
      <c r="T2898" s="75" t="str">
        <f t="shared" si="196"/>
        <v>00000000000000000000000000000000</v>
      </c>
      <c r="V2898" s="197"/>
      <c r="W2898" s="75">
        <f t="shared" si="197"/>
        <v>0</v>
      </c>
      <c r="AE2898" s="479"/>
    </row>
    <row r="2899" spans="1:31" s="75" customFormat="1" ht="13.5" x14ac:dyDescent="0.2">
      <c r="A2899" s="211">
        <v>2896</v>
      </c>
      <c r="B2899" s="212" t="s">
        <v>6600</v>
      </c>
      <c r="C2899" s="213" t="s">
        <v>6600</v>
      </c>
      <c r="D2899" s="213" t="s">
        <v>6600</v>
      </c>
      <c r="E2899" s="213" t="s">
        <v>6600</v>
      </c>
      <c r="F2899" s="213" t="s">
        <v>6600</v>
      </c>
      <c r="G2899" s="214" t="s">
        <v>6600</v>
      </c>
      <c r="H2899" s="208" t="str">
        <f>IF(Input!F$4="GMH_OECC",J2899,IF(Input!F$4="GMH_XOEC",L2899,IF(Input!F$4="GMH_Korea",N2899,IF(Input!F$4="GMH_EU",P2899,IF(Input!F$4="Skysuper",#REF!,IF(Input!F$4="SkyII",#REF!,IF(Input!F$4="XO-8000",#REF!, "FALSE")))))))</f>
        <v>00</v>
      </c>
      <c r="I2899" s="209">
        <f>IF(Input!F$4="GMH_OECC",K2899,IF(Input!F$4="GMH_XOEC",M2899,IF(Input!F$4="GMH_Korea",O2899,IF(Input!F$4="GMH_EU",Q2899,IF(Input!F$4="Skysuper",#REF!,IF(Input!F$4="SkyII",#REF!,IF(Input!F$4="XO-8000",#REF!, "FALSE")))))))</f>
        <v>0</v>
      </c>
      <c r="J2899" s="210" t="s">
        <v>10359</v>
      </c>
      <c r="K2899" s="268">
        <v>0</v>
      </c>
      <c r="L2899" s="270" t="s">
        <v>10359</v>
      </c>
      <c r="M2899" s="270">
        <v>0</v>
      </c>
      <c r="N2899" s="270" t="s">
        <v>10359</v>
      </c>
      <c r="O2899" s="270">
        <v>0</v>
      </c>
      <c r="P2899" s="270" t="s">
        <v>10359</v>
      </c>
      <c r="Q2899" s="270">
        <v>0</v>
      </c>
      <c r="R2899" s="74"/>
      <c r="S2899" s="75" t="str">
        <f t="shared" si="195"/>
        <v>0000</v>
      </c>
      <c r="T2899" s="75" t="str">
        <f t="shared" si="196"/>
        <v>00000000000000000000000000000000</v>
      </c>
      <c r="V2899" s="197"/>
      <c r="W2899" s="75">
        <f t="shared" si="197"/>
        <v>0</v>
      </c>
      <c r="AE2899" s="479"/>
    </row>
    <row r="2900" spans="1:31" s="75" customFormat="1" ht="13.5" x14ac:dyDescent="0.2">
      <c r="A2900" s="211">
        <v>2897</v>
      </c>
      <c r="B2900" s="212" t="s">
        <v>6600</v>
      </c>
      <c r="C2900" s="213" t="s">
        <v>6600</v>
      </c>
      <c r="D2900" s="213" t="s">
        <v>6600</v>
      </c>
      <c r="E2900" s="213" t="s">
        <v>6600</v>
      </c>
      <c r="F2900" s="213" t="s">
        <v>6600</v>
      </c>
      <c r="G2900" s="214" t="s">
        <v>6600</v>
      </c>
      <c r="H2900" s="208" t="str">
        <f>IF(Input!F$4="GMH_OECC",J2900,IF(Input!F$4="GMH_XOEC",L2900,IF(Input!F$4="GMH_Korea",N2900,IF(Input!F$4="GMH_EU",P2900,IF(Input!F$4="Skysuper",#REF!,IF(Input!F$4="SkyII",#REF!,IF(Input!F$4="XO-8000",#REF!, "FALSE")))))))</f>
        <v>00</v>
      </c>
      <c r="I2900" s="209">
        <f>IF(Input!F$4="GMH_OECC",K2900,IF(Input!F$4="GMH_XOEC",M2900,IF(Input!F$4="GMH_Korea",O2900,IF(Input!F$4="GMH_EU",Q2900,IF(Input!F$4="Skysuper",#REF!,IF(Input!F$4="SkyII",#REF!,IF(Input!F$4="XO-8000",#REF!, "FALSE")))))))</f>
        <v>0</v>
      </c>
      <c r="J2900" s="210" t="s">
        <v>10359</v>
      </c>
      <c r="K2900" s="268">
        <v>0</v>
      </c>
      <c r="L2900" s="270" t="s">
        <v>10359</v>
      </c>
      <c r="M2900" s="270">
        <v>0</v>
      </c>
      <c r="N2900" s="270" t="s">
        <v>10359</v>
      </c>
      <c r="O2900" s="270">
        <v>0</v>
      </c>
      <c r="P2900" s="270" t="s">
        <v>10359</v>
      </c>
      <c r="Q2900" s="270">
        <v>0</v>
      </c>
      <c r="R2900" s="74"/>
      <c r="S2900" s="75" t="str">
        <f t="shared" si="195"/>
        <v>0000</v>
      </c>
      <c r="T2900" s="75" t="str">
        <f t="shared" si="196"/>
        <v>00000000000000000000000000000000</v>
      </c>
      <c r="V2900" s="197"/>
      <c r="W2900" s="75">
        <f t="shared" si="197"/>
        <v>0</v>
      </c>
      <c r="AE2900" s="479"/>
    </row>
    <row r="2901" spans="1:31" s="75" customFormat="1" ht="13.5" x14ac:dyDescent="0.2">
      <c r="A2901" s="211">
        <v>2898</v>
      </c>
      <c r="B2901" s="212" t="s">
        <v>6600</v>
      </c>
      <c r="C2901" s="213" t="s">
        <v>6600</v>
      </c>
      <c r="D2901" s="213" t="s">
        <v>6600</v>
      </c>
      <c r="E2901" s="213" t="s">
        <v>6600</v>
      </c>
      <c r="F2901" s="213" t="s">
        <v>6600</v>
      </c>
      <c r="G2901" s="214" t="s">
        <v>6600</v>
      </c>
      <c r="H2901" s="208" t="str">
        <f>IF(Input!F$4="GMH_OECC",J2901,IF(Input!F$4="GMH_XOEC",L2901,IF(Input!F$4="GMH_Korea",N2901,IF(Input!F$4="GMH_EU",P2901,IF(Input!F$4="Skysuper",#REF!,IF(Input!F$4="SkyII",#REF!,IF(Input!F$4="XO-8000",#REF!, "FALSE")))))))</f>
        <v>00</v>
      </c>
      <c r="I2901" s="209">
        <f>IF(Input!F$4="GMH_OECC",K2901,IF(Input!F$4="GMH_XOEC",M2901,IF(Input!F$4="GMH_Korea",O2901,IF(Input!F$4="GMH_EU",Q2901,IF(Input!F$4="Skysuper",#REF!,IF(Input!F$4="SkyII",#REF!,IF(Input!F$4="XO-8000",#REF!, "FALSE")))))))</f>
        <v>0</v>
      </c>
      <c r="J2901" s="210" t="s">
        <v>10359</v>
      </c>
      <c r="K2901" s="268">
        <v>0</v>
      </c>
      <c r="L2901" s="270" t="s">
        <v>10359</v>
      </c>
      <c r="M2901" s="270">
        <v>0</v>
      </c>
      <c r="N2901" s="270" t="s">
        <v>10359</v>
      </c>
      <c r="O2901" s="270">
        <v>0</v>
      </c>
      <c r="P2901" s="270" t="s">
        <v>10359</v>
      </c>
      <c r="Q2901" s="270">
        <v>0</v>
      </c>
      <c r="R2901" s="74"/>
      <c r="S2901" s="75" t="str">
        <f t="shared" si="195"/>
        <v>0000</v>
      </c>
      <c r="T2901" s="75" t="str">
        <f t="shared" si="196"/>
        <v>00000000000000000000000000000000</v>
      </c>
      <c r="V2901" s="197"/>
      <c r="W2901" s="75">
        <f t="shared" si="197"/>
        <v>0</v>
      </c>
      <c r="AE2901" s="479"/>
    </row>
    <row r="2902" spans="1:31" s="75" customFormat="1" ht="13.5" x14ac:dyDescent="0.2">
      <c r="A2902" s="211">
        <v>2899</v>
      </c>
      <c r="B2902" s="212" t="s">
        <v>6600</v>
      </c>
      <c r="C2902" s="213" t="s">
        <v>6600</v>
      </c>
      <c r="D2902" s="213" t="s">
        <v>6600</v>
      </c>
      <c r="E2902" s="213" t="s">
        <v>6600</v>
      </c>
      <c r="F2902" s="213" t="s">
        <v>6600</v>
      </c>
      <c r="G2902" s="214" t="s">
        <v>6600</v>
      </c>
      <c r="H2902" s="208" t="str">
        <f>IF(Input!F$4="GMH_OECC",J2902,IF(Input!F$4="GMH_XOEC",L2902,IF(Input!F$4="GMH_Korea",N2902,IF(Input!F$4="GMH_EU",P2902,IF(Input!F$4="Skysuper",#REF!,IF(Input!F$4="SkyII",#REF!,IF(Input!F$4="XO-8000",#REF!, "FALSE")))))))</f>
        <v>00</v>
      </c>
      <c r="I2902" s="209">
        <f>IF(Input!F$4="GMH_OECC",K2902,IF(Input!F$4="GMH_XOEC",M2902,IF(Input!F$4="GMH_Korea",O2902,IF(Input!F$4="GMH_EU",Q2902,IF(Input!F$4="Skysuper",#REF!,IF(Input!F$4="SkyII",#REF!,IF(Input!F$4="XO-8000",#REF!, "FALSE")))))))</f>
        <v>0</v>
      </c>
      <c r="J2902" s="210" t="s">
        <v>10359</v>
      </c>
      <c r="K2902" s="268">
        <v>0</v>
      </c>
      <c r="L2902" s="270" t="s">
        <v>10359</v>
      </c>
      <c r="M2902" s="270">
        <v>0</v>
      </c>
      <c r="N2902" s="270" t="s">
        <v>10359</v>
      </c>
      <c r="O2902" s="270">
        <v>0</v>
      </c>
      <c r="P2902" s="270" t="s">
        <v>10359</v>
      </c>
      <c r="Q2902" s="270">
        <v>0</v>
      </c>
      <c r="R2902" s="74"/>
      <c r="S2902" s="75" t="str">
        <f t="shared" si="195"/>
        <v>0000</v>
      </c>
      <c r="T2902" s="75" t="str">
        <f t="shared" si="196"/>
        <v>00000000000000000000000000000000</v>
      </c>
      <c r="V2902" s="197"/>
      <c r="W2902" s="75">
        <f t="shared" si="197"/>
        <v>0</v>
      </c>
      <c r="AE2902" s="479"/>
    </row>
    <row r="2903" spans="1:31" s="75" customFormat="1" ht="13.5" x14ac:dyDescent="0.2">
      <c r="A2903" s="211">
        <v>2900</v>
      </c>
      <c r="B2903" s="212" t="s">
        <v>6600</v>
      </c>
      <c r="C2903" s="213" t="s">
        <v>6600</v>
      </c>
      <c r="D2903" s="213" t="s">
        <v>6600</v>
      </c>
      <c r="E2903" s="213" t="s">
        <v>6600</v>
      </c>
      <c r="F2903" s="213" t="s">
        <v>6600</v>
      </c>
      <c r="G2903" s="214" t="s">
        <v>6600</v>
      </c>
      <c r="H2903" s="208" t="str">
        <f>IF(Input!F$4="GMH_OECC",J2903,IF(Input!F$4="GMH_XOEC",L2903,IF(Input!F$4="GMH_Korea",N2903,IF(Input!F$4="GMH_EU",P2903,IF(Input!F$4="Skysuper",#REF!,IF(Input!F$4="SkyII",#REF!,IF(Input!F$4="XO-8000",#REF!, "FALSE")))))))</f>
        <v>00</v>
      </c>
      <c r="I2903" s="209">
        <f>IF(Input!F$4="GMH_OECC",K2903,IF(Input!F$4="GMH_XOEC",M2903,IF(Input!F$4="GMH_Korea",O2903,IF(Input!F$4="GMH_EU",Q2903,IF(Input!F$4="Skysuper",#REF!,IF(Input!F$4="SkyII",#REF!,IF(Input!F$4="XO-8000",#REF!, "FALSE")))))))</f>
        <v>0</v>
      </c>
      <c r="J2903" s="210" t="s">
        <v>10359</v>
      </c>
      <c r="K2903" s="268">
        <v>0</v>
      </c>
      <c r="L2903" s="270" t="s">
        <v>10359</v>
      </c>
      <c r="M2903" s="270">
        <v>0</v>
      </c>
      <c r="N2903" s="270" t="s">
        <v>10359</v>
      </c>
      <c r="O2903" s="270">
        <v>0</v>
      </c>
      <c r="P2903" s="270" t="s">
        <v>10359</v>
      </c>
      <c r="Q2903" s="270">
        <v>0</v>
      </c>
      <c r="R2903" s="74"/>
      <c r="S2903" s="75" t="str">
        <f t="shared" si="195"/>
        <v>0000</v>
      </c>
      <c r="T2903" s="75" t="str">
        <f t="shared" si="196"/>
        <v>00000000000000000000000000000000</v>
      </c>
      <c r="V2903" s="197"/>
      <c r="W2903" s="75">
        <f t="shared" si="197"/>
        <v>0</v>
      </c>
      <c r="AE2903" s="479"/>
    </row>
    <row r="2904" spans="1:31" s="75" customFormat="1" ht="13.5" x14ac:dyDescent="0.2">
      <c r="A2904" s="211">
        <v>2901</v>
      </c>
      <c r="B2904" s="212" t="s">
        <v>6600</v>
      </c>
      <c r="C2904" s="213" t="s">
        <v>6600</v>
      </c>
      <c r="D2904" s="213" t="s">
        <v>6600</v>
      </c>
      <c r="E2904" s="213" t="s">
        <v>6600</v>
      </c>
      <c r="F2904" s="213" t="s">
        <v>6600</v>
      </c>
      <c r="G2904" s="214" t="s">
        <v>6600</v>
      </c>
      <c r="H2904" s="208" t="str">
        <f>IF(Input!F$4="GMH_OECC",J2904,IF(Input!F$4="GMH_XOEC",L2904,IF(Input!F$4="GMH_Korea",N2904,IF(Input!F$4="GMH_EU",P2904,IF(Input!F$4="Skysuper",#REF!,IF(Input!F$4="SkyII",#REF!,IF(Input!F$4="XO-8000",#REF!, "FALSE")))))))</f>
        <v>00</v>
      </c>
      <c r="I2904" s="209">
        <f>IF(Input!F$4="GMH_OECC",K2904,IF(Input!F$4="GMH_XOEC",M2904,IF(Input!F$4="GMH_Korea",O2904,IF(Input!F$4="GMH_EU",Q2904,IF(Input!F$4="Skysuper",#REF!,IF(Input!F$4="SkyII",#REF!,IF(Input!F$4="XO-8000",#REF!, "FALSE")))))))</f>
        <v>0</v>
      </c>
      <c r="J2904" s="210" t="s">
        <v>10359</v>
      </c>
      <c r="K2904" s="268">
        <v>0</v>
      </c>
      <c r="L2904" s="270" t="s">
        <v>10359</v>
      </c>
      <c r="M2904" s="270">
        <v>0</v>
      </c>
      <c r="N2904" s="270" t="s">
        <v>10359</v>
      </c>
      <c r="O2904" s="270">
        <v>0</v>
      </c>
      <c r="P2904" s="270" t="s">
        <v>10359</v>
      </c>
      <c r="Q2904" s="270">
        <v>0</v>
      </c>
      <c r="R2904" s="74"/>
      <c r="S2904" s="75" t="str">
        <f t="shared" si="195"/>
        <v>0000</v>
      </c>
      <c r="T2904" s="75" t="str">
        <f t="shared" si="196"/>
        <v>00000000000000000000000000000000</v>
      </c>
      <c r="V2904" s="197"/>
      <c r="W2904" s="75">
        <f t="shared" si="197"/>
        <v>0</v>
      </c>
      <c r="AE2904" s="479"/>
    </row>
    <row r="2905" spans="1:31" s="75" customFormat="1" ht="13.5" x14ac:dyDescent="0.2">
      <c r="A2905" s="211">
        <v>2902</v>
      </c>
      <c r="B2905" s="212" t="s">
        <v>6600</v>
      </c>
      <c r="C2905" s="213" t="s">
        <v>6600</v>
      </c>
      <c r="D2905" s="213" t="s">
        <v>6600</v>
      </c>
      <c r="E2905" s="213" t="s">
        <v>6600</v>
      </c>
      <c r="F2905" s="213" t="s">
        <v>6600</v>
      </c>
      <c r="G2905" s="214" t="s">
        <v>6600</v>
      </c>
      <c r="H2905" s="208" t="str">
        <f>IF(Input!F$4="GMH_OECC",J2905,IF(Input!F$4="GMH_XOEC",L2905,IF(Input!F$4="GMH_Korea",N2905,IF(Input!F$4="GMH_EU",P2905,IF(Input!F$4="Skysuper",#REF!,IF(Input!F$4="SkyII",#REF!,IF(Input!F$4="XO-8000",#REF!, "FALSE")))))))</f>
        <v>00</v>
      </c>
      <c r="I2905" s="209">
        <f>IF(Input!F$4="GMH_OECC",K2905,IF(Input!F$4="GMH_XOEC",M2905,IF(Input!F$4="GMH_Korea",O2905,IF(Input!F$4="GMH_EU",Q2905,IF(Input!F$4="Skysuper",#REF!,IF(Input!F$4="SkyII",#REF!,IF(Input!F$4="XO-8000",#REF!, "FALSE")))))))</f>
        <v>0</v>
      </c>
      <c r="J2905" s="210" t="s">
        <v>10359</v>
      </c>
      <c r="K2905" s="268">
        <v>0</v>
      </c>
      <c r="L2905" s="270" t="s">
        <v>10359</v>
      </c>
      <c r="M2905" s="270">
        <v>0</v>
      </c>
      <c r="N2905" s="270" t="s">
        <v>10359</v>
      </c>
      <c r="O2905" s="270">
        <v>0</v>
      </c>
      <c r="P2905" s="270" t="s">
        <v>10359</v>
      </c>
      <c r="Q2905" s="270">
        <v>0</v>
      </c>
      <c r="R2905" s="74"/>
      <c r="S2905" s="75" t="str">
        <f t="shared" si="195"/>
        <v>0000</v>
      </c>
      <c r="T2905" s="75" t="str">
        <f t="shared" si="196"/>
        <v>00000000000000000000000000000000</v>
      </c>
      <c r="V2905" s="197"/>
      <c r="W2905" s="75">
        <f t="shared" si="197"/>
        <v>0</v>
      </c>
      <c r="AE2905" s="479"/>
    </row>
    <row r="2906" spans="1:31" s="75" customFormat="1" ht="13.5" x14ac:dyDescent="0.2">
      <c r="A2906" s="211">
        <v>2903</v>
      </c>
      <c r="B2906" s="212" t="s">
        <v>6600</v>
      </c>
      <c r="C2906" s="213" t="s">
        <v>6600</v>
      </c>
      <c r="D2906" s="213" t="s">
        <v>6600</v>
      </c>
      <c r="E2906" s="213" t="s">
        <v>6600</v>
      </c>
      <c r="F2906" s="213" t="s">
        <v>6600</v>
      </c>
      <c r="G2906" s="214" t="s">
        <v>6600</v>
      </c>
      <c r="H2906" s="208" t="str">
        <f>IF(Input!F$4="GMH_OECC",J2906,IF(Input!F$4="GMH_XOEC",L2906,IF(Input!F$4="GMH_Korea",N2906,IF(Input!F$4="GMH_EU",P2906,IF(Input!F$4="Skysuper",#REF!,IF(Input!F$4="SkyII",#REF!,IF(Input!F$4="XO-8000",#REF!, "FALSE")))))))</f>
        <v>00</v>
      </c>
      <c r="I2906" s="209">
        <f>IF(Input!F$4="GMH_OECC",K2906,IF(Input!F$4="GMH_XOEC",M2906,IF(Input!F$4="GMH_Korea",O2906,IF(Input!F$4="GMH_EU",Q2906,IF(Input!F$4="Skysuper",#REF!,IF(Input!F$4="SkyII",#REF!,IF(Input!F$4="XO-8000",#REF!, "FALSE")))))))</f>
        <v>0</v>
      </c>
      <c r="J2906" s="210" t="s">
        <v>10359</v>
      </c>
      <c r="K2906" s="268">
        <v>0</v>
      </c>
      <c r="L2906" s="270" t="s">
        <v>10359</v>
      </c>
      <c r="M2906" s="270">
        <v>0</v>
      </c>
      <c r="N2906" s="270" t="s">
        <v>10359</v>
      </c>
      <c r="O2906" s="270">
        <v>0</v>
      </c>
      <c r="P2906" s="270" t="s">
        <v>10359</v>
      </c>
      <c r="Q2906" s="270">
        <v>0</v>
      </c>
      <c r="R2906" s="74"/>
      <c r="S2906" s="75" t="str">
        <f t="shared" si="195"/>
        <v>0000</v>
      </c>
      <c r="T2906" s="75" t="str">
        <f t="shared" si="196"/>
        <v>00000000000000000000000000000000</v>
      </c>
      <c r="V2906" s="197"/>
      <c r="W2906" s="75">
        <f t="shared" si="197"/>
        <v>0</v>
      </c>
      <c r="AE2906" s="479"/>
    </row>
    <row r="2907" spans="1:31" s="75" customFormat="1" ht="13.5" x14ac:dyDescent="0.2">
      <c r="A2907" s="211">
        <v>2904</v>
      </c>
      <c r="B2907" s="212" t="s">
        <v>6600</v>
      </c>
      <c r="C2907" s="213" t="s">
        <v>6600</v>
      </c>
      <c r="D2907" s="213" t="s">
        <v>6600</v>
      </c>
      <c r="E2907" s="213" t="s">
        <v>6600</v>
      </c>
      <c r="F2907" s="213" t="s">
        <v>6600</v>
      </c>
      <c r="G2907" s="214" t="s">
        <v>6600</v>
      </c>
      <c r="H2907" s="208" t="str">
        <f>IF(Input!F$4="GMH_OECC",J2907,IF(Input!F$4="GMH_XOEC",L2907,IF(Input!F$4="GMH_Korea",N2907,IF(Input!F$4="GMH_EU",P2907,IF(Input!F$4="Skysuper",#REF!,IF(Input!F$4="SkyII",#REF!,IF(Input!F$4="XO-8000",#REF!, "FALSE")))))))</f>
        <v>00</v>
      </c>
      <c r="I2907" s="209">
        <f>IF(Input!F$4="GMH_OECC",K2907,IF(Input!F$4="GMH_XOEC",M2907,IF(Input!F$4="GMH_Korea",O2907,IF(Input!F$4="GMH_EU",Q2907,IF(Input!F$4="Skysuper",#REF!,IF(Input!F$4="SkyII",#REF!,IF(Input!F$4="XO-8000",#REF!, "FALSE")))))))</f>
        <v>0</v>
      </c>
      <c r="J2907" s="210" t="s">
        <v>10359</v>
      </c>
      <c r="K2907" s="268">
        <v>0</v>
      </c>
      <c r="L2907" s="270" t="s">
        <v>10359</v>
      </c>
      <c r="M2907" s="270">
        <v>0</v>
      </c>
      <c r="N2907" s="270" t="s">
        <v>10359</v>
      </c>
      <c r="O2907" s="270">
        <v>0</v>
      </c>
      <c r="P2907" s="270" t="s">
        <v>10359</v>
      </c>
      <c r="Q2907" s="270">
        <v>0</v>
      </c>
      <c r="R2907" s="74"/>
      <c r="S2907" s="75" t="str">
        <f t="shared" si="195"/>
        <v>0000</v>
      </c>
      <c r="T2907" s="75" t="str">
        <f t="shared" si="196"/>
        <v>00000000000000000000000000000000</v>
      </c>
      <c r="V2907" s="197"/>
      <c r="W2907" s="75">
        <f t="shared" si="197"/>
        <v>0</v>
      </c>
      <c r="AE2907" s="479"/>
    </row>
    <row r="2908" spans="1:31" s="75" customFormat="1" ht="13.5" x14ac:dyDescent="0.2">
      <c r="A2908" s="211">
        <v>2905</v>
      </c>
      <c r="B2908" s="212" t="s">
        <v>6600</v>
      </c>
      <c r="C2908" s="213" t="s">
        <v>6600</v>
      </c>
      <c r="D2908" s="213" t="s">
        <v>6600</v>
      </c>
      <c r="E2908" s="213" t="s">
        <v>6600</v>
      </c>
      <c r="F2908" s="213" t="s">
        <v>6600</v>
      </c>
      <c r="G2908" s="214" t="s">
        <v>6600</v>
      </c>
      <c r="H2908" s="208" t="str">
        <f>IF(Input!F$4="GMH_OECC",J2908,IF(Input!F$4="GMH_XOEC",L2908,IF(Input!F$4="GMH_Korea",N2908,IF(Input!F$4="GMH_EU",P2908,IF(Input!F$4="Skysuper",#REF!,IF(Input!F$4="SkyII",#REF!,IF(Input!F$4="XO-8000",#REF!, "FALSE")))))))</f>
        <v>00</v>
      </c>
      <c r="I2908" s="209">
        <f>IF(Input!F$4="GMH_OECC",K2908,IF(Input!F$4="GMH_XOEC",M2908,IF(Input!F$4="GMH_Korea",O2908,IF(Input!F$4="GMH_EU",Q2908,IF(Input!F$4="Skysuper",#REF!,IF(Input!F$4="SkyII",#REF!,IF(Input!F$4="XO-8000",#REF!, "FALSE")))))))</f>
        <v>0</v>
      </c>
      <c r="J2908" s="210" t="s">
        <v>10359</v>
      </c>
      <c r="K2908" s="268">
        <v>0</v>
      </c>
      <c r="L2908" s="270" t="s">
        <v>10359</v>
      </c>
      <c r="M2908" s="270">
        <v>0</v>
      </c>
      <c r="N2908" s="270" t="s">
        <v>10359</v>
      </c>
      <c r="O2908" s="270">
        <v>0</v>
      </c>
      <c r="P2908" s="270" t="s">
        <v>10359</v>
      </c>
      <c r="Q2908" s="270">
        <v>0</v>
      </c>
      <c r="R2908" s="74"/>
      <c r="S2908" s="75" t="str">
        <f t="shared" si="195"/>
        <v>0000</v>
      </c>
      <c r="T2908" s="75" t="str">
        <f t="shared" si="196"/>
        <v>00000000000000000000000000000000</v>
      </c>
      <c r="V2908" s="197"/>
      <c r="W2908" s="75">
        <f t="shared" si="197"/>
        <v>0</v>
      </c>
      <c r="AE2908" s="479"/>
    </row>
    <row r="2909" spans="1:31" s="75" customFormat="1" ht="13.5" x14ac:dyDescent="0.2">
      <c r="A2909" s="211">
        <v>2906</v>
      </c>
      <c r="B2909" s="212" t="s">
        <v>6600</v>
      </c>
      <c r="C2909" s="213" t="s">
        <v>6600</v>
      </c>
      <c r="D2909" s="213" t="s">
        <v>6600</v>
      </c>
      <c r="E2909" s="213" t="s">
        <v>6600</v>
      </c>
      <c r="F2909" s="213" t="s">
        <v>6600</v>
      </c>
      <c r="G2909" s="214" t="s">
        <v>6600</v>
      </c>
      <c r="H2909" s="208" t="str">
        <f>IF(Input!F$4="GMH_OECC",J2909,IF(Input!F$4="GMH_XOEC",L2909,IF(Input!F$4="GMH_Korea",N2909,IF(Input!F$4="GMH_EU",P2909,IF(Input!F$4="Skysuper",#REF!,IF(Input!F$4="SkyII",#REF!,IF(Input!F$4="XO-8000",#REF!, "FALSE")))))))</f>
        <v>00</v>
      </c>
      <c r="I2909" s="209">
        <f>IF(Input!F$4="GMH_OECC",K2909,IF(Input!F$4="GMH_XOEC",M2909,IF(Input!F$4="GMH_Korea",O2909,IF(Input!F$4="GMH_EU",Q2909,IF(Input!F$4="Skysuper",#REF!,IF(Input!F$4="SkyII",#REF!,IF(Input!F$4="XO-8000",#REF!, "FALSE")))))))</f>
        <v>0</v>
      </c>
      <c r="J2909" s="210" t="s">
        <v>10359</v>
      </c>
      <c r="K2909" s="268">
        <v>0</v>
      </c>
      <c r="L2909" s="270" t="s">
        <v>10359</v>
      </c>
      <c r="M2909" s="270">
        <v>0</v>
      </c>
      <c r="N2909" s="270" t="s">
        <v>10359</v>
      </c>
      <c r="O2909" s="270">
        <v>0</v>
      </c>
      <c r="P2909" s="270" t="s">
        <v>10359</v>
      </c>
      <c r="Q2909" s="270">
        <v>0</v>
      </c>
      <c r="R2909" s="74"/>
      <c r="S2909" s="75" t="str">
        <f t="shared" si="195"/>
        <v>0000</v>
      </c>
      <c r="T2909" s="75" t="str">
        <f t="shared" si="196"/>
        <v>00000000000000000000000000000000</v>
      </c>
      <c r="V2909" s="197"/>
      <c r="W2909" s="75">
        <f t="shared" si="197"/>
        <v>0</v>
      </c>
      <c r="AE2909" s="479"/>
    </row>
    <row r="2910" spans="1:31" s="75" customFormat="1" ht="13.5" x14ac:dyDescent="0.2">
      <c r="A2910" s="211">
        <v>2907</v>
      </c>
      <c r="B2910" s="212" t="s">
        <v>6600</v>
      </c>
      <c r="C2910" s="213" t="s">
        <v>6600</v>
      </c>
      <c r="D2910" s="213" t="s">
        <v>6600</v>
      </c>
      <c r="E2910" s="213" t="s">
        <v>6600</v>
      </c>
      <c r="F2910" s="213" t="s">
        <v>6600</v>
      </c>
      <c r="G2910" s="214" t="s">
        <v>6600</v>
      </c>
      <c r="H2910" s="208" t="str">
        <f>IF(Input!F$4="GMH_OECC",J2910,IF(Input!F$4="GMH_XOEC",L2910,IF(Input!F$4="GMH_Korea",N2910,IF(Input!F$4="GMH_EU",P2910,IF(Input!F$4="Skysuper",#REF!,IF(Input!F$4="SkyII",#REF!,IF(Input!F$4="XO-8000",#REF!, "FALSE")))))))</f>
        <v>00</v>
      </c>
      <c r="I2910" s="209">
        <f>IF(Input!F$4="GMH_OECC",K2910,IF(Input!F$4="GMH_XOEC",M2910,IF(Input!F$4="GMH_Korea",O2910,IF(Input!F$4="GMH_EU",Q2910,IF(Input!F$4="Skysuper",#REF!,IF(Input!F$4="SkyII",#REF!,IF(Input!F$4="XO-8000",#REF!, "FALSE")))))))</f>
        <v>0</v>
      </c>
      <c r="J2910" s="210" t="s">
        <v>10359</v>
      </c>
      <c r="K2910" s="268">
        <v>0</v>
      </c>
      <c r="L2910" s="270" t="s">
        <v>10359</v>
      </c>
      <c r="M2910" s="270">
        <v>0</v>
      </c>
      <c r="N2910" s="270" t="s">
        <v>10359</v>
      </c>
      <c r="O2910" s="270">
        <v>0</v>
      </c>
      <c r="P2910" s="270" t="s">
        <v>10359</v>
      </c>
      <c r="Q2910" s="270">
        <v>0</v>
      </c>
      <c r="R2910" s="74"/>
      <c r="S2910" s="75" t="str">
        <f t="shared" si="195"/>
        <v>0000</v>
      </c>
      <c r="T2910" s="75" t="str">
        <f t="shared" si="196"/>
        <v>00000000000000000000000000000000</v>
      </c>
      <c r="V2910" s="197"/>
      <c r="W2910" s="75">
        <f t="shared" si="197"/>
        <v>0</v>
      </c>
      <c r="AE2910" s="479"/>
    </row>
    <row r="2911" spans="1:31" s="75" customFormat="1" ht="13.5" x14ac:dyDescent="0.2">
      <c r="A2911" s="211">
        <v>2908</v>
      </c>
      <c r="B2911" s="212" t="s">
        <v>6600</v>
      </c>
      <c r="C2911" s="213" t="s">
        <v>6600</v>
      </c>
      <c r="D2911" s="213" t="s">
        <v>6600</v>
      </c>
      <c r="E2911" s="213" t="s">
        <v>6600</v>
      </c>
      <c r="F2911" s="213" t="s">
        <v>6600</v>
      </c>
      <c r="G2911" s="214" t="s">
        <v>6600</v>
      </c>
      <c r="H2911" s="208" t="str">
        <f>IF(Input!F$4="GMH_OECC",J2911,IF(Input!F$4="GMH_XOEC",L2911,IF(Input!F$4="GMH_Korea",N2911,IF(Input!F$4="GMH_EU",P2911,IF(Input!F$4="Skysuper",#REF!,IF(Input!F$4="SkyII",#REF!,IF(Input!F$4="XO-8000",#REF!, "FALSE")))))))</f>
        <v>00</v>
      </c>
      <c r="I2911" s="209">
        <f>IF(Input!F$4="GMH_OECC",K2911,IF(Input!F$4="GMH_XOEC",M2911,IF(Input!F$4="GMH_Korea",O2911,IF(Input!F$4="GMH_EU",Q2911,IF(Input!F$4="Skysuper",#REF!,IF(Input!F$4="SkyII",#REF!,IF(Input!F$4="XO-8000",#REF!, "FALSE")))))))</f>
        <v>0</v>
      </c>
      <c r="J2911" s="210" t="s">
        <v>10359</v>
      </c>
      <c r="K2911" s="268">
        <v>0</v>
      </c>
      <c r="L2911" s="270" t="s">
        <v>10359</v>
      </c>
      <c r="M2911" s="270">
        <v>0</v>
      </c>
      <c r="N2911" s="270" t="s">
        <v>10359</v>
      </c>
      <c r="O2911" s="270">
        <v>0</v>
      </c>
      <c r="P2911" s="270" t="s">
        <v>10359</v>
      </c>
      <c r="Q2911" s="270">
        <v>0</v>
      </c>
      <c r="R2911" s="74"/>
      <c r="S2911" s="75" t="str">
        <f t="shared" si="195"/>
        <v>0000</v>
      </c>
      <c r="T2911" s="75" t="str">
        <f t="shared" si="196"/>
        <v>00000000000000000000000000000000</v>
      </c>
      <c r="V2911" s="197"/>
      <c r="W2911" s="75">
        <f t="shared" si="197"/>
        <v>0</v>
      </c>
      <c r="AE2911" s="479"/>
    </row>
    <row r="2912" spans="1:31" s="75" customFormat="1" ht="13.5" x14ac:dyDescent="0.2">
      <c r="A2912" s="211">
        <v>2909</v>
      </c>
      <c r="B2912" s="212" t="s">
        <v>6600</v>
      </c>
      <c r="C2912" s="213" t="s">
        <v>6600</v>
      </c>
      <c r="D2912" s="213" t="s">
        <v>6600</v>
      </c>
      <c r="E2912" s="213" t="s">
        <v>6600</v>
      </c>
      <c r="F2912" s="213" t="s">
        <v>6600</v>
      </c>
      <c r="G2912" s="214" t="s">
        <v>6600</v>
      </c>
      <c r="H2912" s="208" t="str">
        <f>IF(Input!F$4="GMH_OECC",J2912,IF(Input!F$4="GMH_XOEC",L2912,IF(Input!F$4="GMH_Korea",N2912,IF(Input!F$4="GMH_EU",P2912,IF(Input!F$4="Skysuper",#REF!,IF(Input!F$4="SkyII",#REF!,IF(Input!F$4="XO-8000",#REF!, "FALSE")))))))</f>
        <v>00</v>
      </c>
      <c r="I2912" s="209">
        <f>IF(Input!F$4="GMH_OECC",K2912,IF(Input!F$4="GMH_XOEC",M2912,IF(Input!F$4="GMH_Korea",O2912,IF(Input!F$4="GMH_EU",Q2912,IF(Input!F$4="Skysuper",#REF!,IF(Input!F$4="SkyII",#REF!,IF(Input!F$4="XO-8000",#REF!, "FALSE")))))))</f>
        <v>0</v>
      </c>
      <c r="J2912" s="210" t="s">
        <v>10359</v>
      </c>
      <c r="K2912" s="268">
        <v>0</v>
      </c>
      <c r="L2912" s="270" t="s">
        <v>10359</v>
      </c>
      <c r="M2912" s="270">
        <v>0</v>
      </c>
      <c r="N2912" s="270" t="s">
        <v>10359</v>
      </c>
      <c r="O2912" s="270">
        <v>0</v>
      </c>
      <c r="P2912" s="270" t="s">
        <v>10359</v>
      </c>
      <c r="Q2912" s="270">
        <v>0</v>
      </c>
      <c r="R2912" s="74"/>
      <c r="S2912" s="75" t="str">
        <f t="shared" si="195"/>
        <v>0000</v>
      </c>
      <c r="T2912" s="75" t="str">
        <f t="shared" si="196"/>
        <v>00000000000000000000000000000000</v>
      </c>
      <c r="V2912" s="197"/>
      <c r="W2912" s="75">
        <f t="shared" si="197"/>
        <v>0</v>
      </c>
      <c r="AE2912" s="479"/>
    </row>
    <row r="2913" spans="1:31" s="75" customFormat="1" ht="13.5" x14ac:dyDescent="0.2">
      <c r="A2913" s="211">
        <v>2910</v>
      </c>
      <c r="B2913" s="212" t="s">
        <v>6600</v>
      </c>
      <c r="C2913" s="213" t="s">
        <v>6600</v>
      </c>
      <c r="D2913" s="213" t="s">
        <v>6600</v>
      </c>
      <c r="E2913" s="213" t="s">
        <v>6600</v>
      </c>
      <c r="F2913" s="213" t="s">
        <v>6600</v>
      </c>
      <c r="G2913" s="214" t="s">
        <v>6600</v>
      </c>
      <c r="H2913" s="208" t="str">
        <f>IF(Input!F$4="GMH_OECC",J2913,IF(Input!F$4="GMH_XOEC",L2913,IF(Input!F$4="GMH_Korea",N2913,IF(Input!F$4="GMH_EU",P2913,IF(Input!F$4="Skysuper",#REF!,IF(Input!F$4="SkyII",#REF!,IF(Input!F$4="XO-8000",#REF!, "FALSE")))))))</f>
        <v>00</v>
      </c>
      <c r="I2913" s="209">
        <f>IF(Input!F$4="GMH_OECC",K2913,IF(Input!F$4="GMH_XOEC",M2913,IF(Input!F$4="GMH_Korea",O2913,IF(Input!F$4="GMH_EU",Q2913,IF(Input!F$4="Skysuper",#REF!,IF(Input!F$4="SkyII",#REF!,IF(Input!F$4="XO-8000",#REF!, "FALSE")))))))</f>
        <v>0</v>
      </c>
      <c r="J2913" s="210" t="s">
        <v>10359</v>
      </c>
      <c r="K2913" s="268">
        <v>0</v>
      </c>
      <c r="L2913" s="270" t="s">
        <v>10359</v>
      </c>
      <c r="M2913" s="270">
        <v>0</v>
      </c>
      <c r="N2913" s="270" t="s">
        <v>10359</v>
      </c>
      <c r="O2913" s="270">
        <v>0</v>
      </c>
      <c r="P2913" s="270" t="s">
        <v>10359</v>
      </c>
      <c r="Q2913" s="270">
        <v>0</v>
      </c>
      <c r="R2913" s="74"/>
      <c r="S2913" s="75" t="str">
        <f t="shared" si="195"/>
        <v>0000</v>
      </c>
      <c r="T2913" s="75" t="str">
        <f t="shared" si="196"/>
        <v>00000000000000000000000000000000</v>
      </c>
      <c r="V2913" s="197"/>
      <c r="W2913" s="75">
        <f t="shared" si="197"/>
        <v>0</v>
      </c>
      <c r="AE2913" s="479"/>
    </row>
    <row r="2914" spans="1:31" s="75" customFormat="1" ht="13.5" x14ac:dyDescent="0.2">
      <c r="A2914" s="211">
        <v>2911</v>
      </c>
      <c r="B2914" s="212" t="s">
        <v>6600</v>
      </c>
      <c r="C2914" s="213" t="s">
        <v>6600</v>
      </c>
      <c r="D2914" s="213" t="s">
        <v>6600</v>
      </c>
      <c r="E2914" s="213" t="s">
        <v>6600</v>
      </c>
      <c r="F2914" s="213" t="s">
        <v>6600</v>
      </c>
      <c r="G2914" s="214" t="s">
        <v>6600</v>
      </c>
      <c r="H2914" s="208" t="str">
        <f>IF(Input!F$4="GMH_OECC",J2914,IF(Input!F$4="GMH_XOEC",L2914,IF(Input!F$4="GMH_Korea",N2914,IF(Input!F$4="GMH_EU",P2914,IF(Input!F$4="Skysuper",#REF!,IF(Input!F$4="SkyII",#REF!,IF(Input!F$4="XO-8000",#REF!, "FALSE")))))))</f>
        <v>00</v>
      </c>
      <c r="I2914" s="209">
        <f>IF(Input!F$4="GMH_OECC",K2914,IF(Input!F$4="GMH_XOEC",M2914,IF(Input!F$4="GMH_Korea",O2914,IF(Input!F$4="GMH_EU",Q2914,IF(Input!F$4="Skysuper",#REF!,IF(Input!F$4="SkyII",#REF!,IF(Input!F$4="XO-8000",#REF!, "FALSE")))))))</f>
        <v>0</v>
      </c>
      <c r="J2914" s="210" t="s">
        <v>10359</v>
      </c>
      <c r="K2914" s="268">
        <v>0</v>
      </c>
      <c r="L2914" s="270" t="s">
        <v>10359</v>
      </c>
      <c r="M2914" s="270">
        <v>0</v>
      </c>
      <c r="N2914" s="270" t="s">
        <v>10359</v>
      </c>
      <c r="O2914" s="270">
        <v>0</v>
      </c>
      <c r="P2914" s="270" t="s">
        <v>10359</v>
      </c>
      <c r="Q2914" s="270">
        <v>0</v>
      </c>
      <c r="R2914" s="74"/>
      <c r="S2914" s="75" t="str">
        <f t="shared" si="195"/>
        <v>0000</v>
      </c>
      <c r="T2914" s="75" t="str">
        <f t="shared" si="196"/>
        <v>00000000000000000000000000000000</v>
      </c>
      <c r="V2914" s="197"/>
      <c r="W2914" s="75">
        <f t="shared" si="197"/>
        <v>0</v>
      </c>
      <c r="AE2914" s="479"/>
    </row>
    <row r="2915" spans="1:31" s="75" customFormat="1" ht="13.5" x14ac:dyDescent="0.2">
      <c r="A2915" s="211">
        <v>2912</v>
      </c>
      <c r="B2915" s="212" t="s">
        <v>6600</v>
      </c>
      <c r="C2915" s="213" t="s">
        <v>6600</v>
      </c>
      <c r="D2915" s="213" t="s">
        <v>6600</v>
      </c>
      <c r="E2915" s="213" t="s">
        <v>6600</v>
      </c>
      <c r="F2915" s="213" t="s">
        <v>6600</v>
      </c>
      <c r="G2915" s="214" t="s">
        <v>6600</v>
      </c>
      <c r="H2915" s="208" t="str">
        <f>IF(Input!F$4="GMH_OECC",J2915,IF(Input!F$4="GMH_XOEC",L2915,IF(Input!F$4="GMH_Korea",N2915,IF(Input!F$4="GMH_EU",P2915,IF(Input!F$4="Skysuper",#REF!,IF(Input!F$4="SkyII",#REF!,IF(Input!F$4="XO-8000",#REF!, "FALSE")))))))</f>
        <v>00</v>
      </c>
      <c r="I2915" s="209">
        <f>IF(Input!F$4="GMH_OECC",K2915,IF(Input!F$4="GMH_XOEC",M2915,IF(Input!F$4="GMH_Korea",O2915,IF(Input!F$4="GMH_EU",Q2915,IF(Input!F$4="Skysuper",#REF!,IF(Input!F$4="SkyII",#REF!,IF(Input!F$4="XO-8000",#REF!, "FALSE")))))))</f>
        <v>0</v>
      </c>
      <c r="J2915" s="210" t="s">
        <v>10359</v>
      </c>
      <c r="K2915" s="268">
        <v>0</v>
      </c>
      <c r="L2915" s="270" t="s">
        <v>10359</v>
      </c>
      <c r="M2915" s="270">
        <v>0</v>
      </c>
      <c r="N2915" s="270" t="s">
        <v>10359</v>
      </c>
      <c r="O2915" s="270">
        <v>0</v>
      </c>
      <c r="P2915" s="270" t="s">
        <v>10359</v>
      </c>
      <c r="Q2915" s="270">
        <v>0</v>
      </c>
      <c r="R2915" s="74"/>
      <c r="S2915" s="75" t="str">
        <f t="shared" si="195"/>
        <v>0000</v>
      </c>
      <c r="T2915" s="75" t="str">
        <f t="shared" si="196"/>
        <v>00000000000000000000000000000000</v>
      </c>
      <c r="V2915" s="197"/>
      <c r="W2915" s="75">
        <f t="shared" si="197"/>
        <v>0</v>
      </c>
      <c r="AE2915" s="479"/>
    </row>
    <row r="2916" spans="1:31" s="75" customFormat="1" ht="13.5" x14ac:dyDescent="0.2">
      <c r="A2916" s="211">
        <v>2913</v>
      </c>
      <c r="B2916" s="212" t="s">
        <v>6600</v>
      </c>
      <c r="C2916" s="213" t="s">
        <v>6600</v>
      </c>
      <c r="D2916" s="213" t="s">
        <v>6600</v>
      </c>
      <c r="E2916" s="213" t="s">
        <v>6600</v>
      </c>
      <c r="F2916" s="213" t="s">
        <v>6600</v>
      </c>
      <c r="G2916" s="214" t="s">
        <v>6600</v>
      </c>
      <c r="H2916" s="208" t="str">
        <f>IF(Input!F$4="GMH_OECC",J2916,IF(Input!F$4="GMH_XOEC",L2916,IF(Input!F$4="GMH_Korea",N2916,IF(Input!F$4="GMH_EU",P2916,IF(Input!F$4="Skysuper",#REF!,IF(Input!F$4="SkyII",#REF!,IF(Input!F$4="XO-8000",#REF!, "FALSE")))))))</f>
        <v>00</v>
      </c>
      <c r="I2916" s="209">
        <f>IF(Input!F$4="GMH_OECC",K2916,IF(Input!F$4="GMH_XOEC",M2916,IF(Input!F$4="GMH_Korea",O2916,IF(Input!F$4="GMH_EU",Q2916,IF(Input!F$4="Skysuper",#REF!,IF(Input!F$4="SkyII",#REF!,IF(Input!F$4="XO-8000",#REF!, "FALSE")))))))</f>
        <v>0</v>
      </c>
      <c r="J2916" s="210" t="s">
        <v>10359</v>
      </c>
      <c r="K2916" s="268">
        <v>0</v>
      </c>
      <c r="L2916" s="270" t="s">
        <v>10359</v>
      </c>
      <c r="M2916" s="270">
        <v>0</v>
      </c>
      <c r="N2916" s="270" t="s">
        <v>10359</v>
      </c>
      <c r="O2916" s="270">
        <v>0</v>
      </c>
      <c r="P2916" s="270" t="s">
        <v>10359</v>
      </c>
      <c r="Q2916" s="270">
        <v>0</v>
      </c>
      <c r="R2916" s="74"/>
      <c r="S2916" s="75" t="str">
        <f t="shared" si="195"/>
        <v>0000</v>
      </c>
      <c r="T2916" s="75" t="str">
        <f t="shared" si="196"/>
        <v>00000000000000000000000000000000</v>
      </c>
      <c r="V2916" s="197"/>
      <c r="W2916" s="75">
        <f t="shared" si="197"/>
        <v>0</v>
      </c>
      <c r="AE2916" s="479"/>
    </row>
    <row r="2917" spans="1:31" s="75" customFormat="1" ht="13.5" x14ac:dyDescent="0.2">
      <c r="A2917" s="211">
        <v>2914</v>
      </c>
      <c r="B2917" s="212" t="s">
        <v>6600</v>
      </c>
      <c r="C2917" s="213" t="s">
        <v>6600</v>
      </c>
      <c r="D2917" s="213" t="s">
        <v>6600</v>
      </c>
      <c r="E2917" s="213" t="s">
        <v>6600</v>
      </c>
      <c r="F2917" s="213" t="s">
        <v>6600</v>
      </c>
      <c r="G2917" s="214" t="s">
        <v>6600</v>
      </c>
      <c r="H2917" s="208" t="str">
        <f>IF(Input!F$4="GMH_OECC",J2917,IF(Input!F$4="GMH_XOEC",L2917,IF(Input!F$4="GMH_Korea",N2917,IF(Input!F$4="GMH_EU",P2917,IF(Input!F$4="Skysuper",#REF!,IF(Input!F$4="SkyII",#REF!,IF(Input!F$4="XO-8000",#REF!, "FALSE")))))))</f>
        <v>00</v>
      </c>
      <c r="I2917" s="209">
        <f>IF(Input!F$4="GMH_OECC",K2917,IF(Input!F$4="GMH_XOEC",M2917,IF(Input!F$4="GMH_Korea",O2917,IF(Input!F$4="GMH_EU",Q2917,IF(Input!F$4="Skysuper",#REF!,IF(Input!F$4="SkyII",#REF!,IF(Input!F$4="XO-8000",#REF!, "FALSE")))))))</f>
        <v>0</v>
      </c>
      <c r="J2917" s="210" t="s">
        <v>10359</v>
      </c>
      <c r="K2917" s="268">
        <v>0</v>
      </c>
      <c r="L2917" s="270" t="s">
        <v>10359</v>
      </c>
      <c r="M2917" s="270">
        <v>0</v>
      </c>
      <c r="N2917" s="270" t="s">
        <v>10359</v>
      </c>
      <c r="O2917" s="270">
        <v>0</v>
      </c>
      <c r="P2917" s="270" t="s">
        <v>10359</v>
      </c>
      <c r="Q2917" s="270">
        <v>0</v>
      </c>
      <c r="R2917" s="74"/>
      <c r="S2917" s="75" t="str">
        <f t="shared" si="195"/>
        <v>0000</v>
      </c>
      <c r="T2917" s="75" t="str">
        <f t="shared" si="196"/>
        <v>00000000000000000000000000000000</v>
      </c>
      <c r="V2917" s="197"/>
      <c r="W2917" s="75">
        <f t="shared" si="197"/>
        <v>0</v>
      </c>
      <c r="AE2917" s="479"/>
    </row>
    <row r="2918" spans="1:31" s="75" customFormat="1" ht="13.5" x14ac:dyDescent="0.2">
      <c r="A2918" s="211">
        <v>2915</v>
      </c>
      <c r="B2918" s="212" t="s">
        <v>6600</v>
      </c>
      <c r="C2918" s="213" t="s">
        <v>6600</v>
      </c>
      <c r="D2918" s="213" t="s">
        <v>6600</v>
      </c>
      <c r="E2918" s="213" t="s">
        <v>6600</v>
      </c>
      <c r="F2918" s="213" t="s">
        <v>6600</v>
      </c>
      <c r="G2918" s="214" t="s">
        <v>6600</v>
      </c>
      <c r="H2918" s="208" t="str">
        <f>IF(Input!F$4="GMH_OECC",J2918,IF(Input!F$4="GMH_XOEC",L2918,IF(Input!F$4="GMH_Korea",N2918,IF(Input!F$4="GMH_EU",P2918,IF(Input!F$4="Skysuper",#REF!,IF(Input!F$4="SkyII",#REF!,IF(Input!F$4="XO-8000",#REF!, "FALSE")))))))</f>
        <v>00</v>
      </c>
      <c r="I2918" s="209">
        <f>IF(Input!F$4="GMH_OECC",K2918,IF(Input!F$4="GMH_XOEC",M2918,IF(Input!F$4="GMH_Korea",O2918,IF(Input!F$4="GMH_EU",Q2918,IF(Input!F$4="Skysuper",#REF!,IF(Input!F$4="SkyII",#REF!,IF(Input!F$4="XO-8000",#REF!, "FALSE")))))))</f>
        <v>0</v>
      </c>
      <c r="J2918" s="210" t="s">
        <v>10359</v>
      </c>
      <c r="K2918" s="268">
        <v>0</v>
      </c>
      <c r="L2918" s="270" t="s">
        <v>10359</v>
      </c>
      <c r="M2918" s="270">
        <v>0</v>
      </c>
      <c r="N2918" s="270" t="s">
        <v>10359</v>
      </c>
      <c r="O2918" s="270">
        <v>0</v>
      </c>
      <c r="P2918" s="270" t="s">
        <v>10359</v>
      </c>
      <c r="Q2918" s="270">
        <v>0</v>
      </c>
      <c r="R2918" s="74"/>
      <c r="S2918" s="75" t="str">
        <f t="shared" si="195"/>
        <v>0000</v>
      </c>
      <c r="T2918" s="75" t="str">
        <f t="shared" si="196"/>
        <v>00000000000000000000000000000000</v>
      </c>
      <c r="V2918" s="197"/>
      <c r="W2918" s="75">
        <f t="shared" si="197"/>
        <v>0</v>
      </c>
      <c r="AE2918" s="479"/>
    </row>
    <row r="2919" spans="1:31" s="75" customFormat="1" ht="13.5" x14ac:dyDescent="0.2">
      <c r="A2919" s="211">
        <v>2916</v>
      </c>
      <c r="B2919" s="212" t="s">
        <v>6600</v>
      </c>
      <c r="C2919" s="213" t="s">
        <v>6600</v>
      </c>
      <c r="D2919" s="213" t="s">
        <v>6600</v>
      </c>
      <c r="E2919" s="213" t="s">
        <v>6600</v>
      </c>
      <c r="F2919" s="213" t="s">
        <v>6600</v>
      </c>
      <c r="G2919" s="214" t="s">
        <v>6600</v>
      </c>
      <c r="H2919" s="208" t="str">
        <f>IF(Input!F$4="GMH_OECC",J2919,IF(Input!F$4="GMH_XOEC",L2919,IF(Input!F$4="GMH_Korea",N2919,IF(Input!F$4="GMH_EU",P2919,IF(Input!F$4="Skysuper",#REF!,IF(Input!F$4="SkyII",#REF!,IF(Input!F$4="XO-8000",#REF!, "FALSE")))))))</f>
        <v>00</v>
      </c>
      <c r="I2919" s="209">
        <f>IF(Input!F$4="GMH_OECC",K2919,IF(Input!F$4="GMH_XOEC",M2919,IF(Input!F$4="GMH_Korea",O2919,IF(Input!F$4="GMH_EU",Q2919,IF(Input!F$4="Skysuper",#REF!,IF(Input!F$4="SkyII",#REF!,IF(Input!F$4="XO-8000",#REF!, "FALSE")))))))</f>
        <v>0</v>
      </c>
      <c r="J2919" s="210" t="s">
        <v>10359</v>
      </c>
      <c r="K2919" s="268">
        <v>0</v>
      </c>
      <c r="L2919" s="270" t="s">
        <v>10359</v>
      </c>
      <c r="M2919" s="270">
        <v>0</v>
      </c>
      <c r="N2919" s="270" t="s">
        <v>10359</v>
      </c>
      <c r="O2919" s="270">
        <v>0</v>
      </c>
      <c r="P2919" s="270" t="s">
        <v>10359</v>
      </c>
      <c r="Q2919" s="270">
        <v>0</v>
      </c>
      <c r="R2919" s="74"/>
      <c r="S2919" s="75" t="str">
        <f t="shared" si="195"/>
        <v>0000</v>
      </c>
      <c r="T2919" s="75" t="str">
        <f t="shared" si="196"/>
        <v>00000000000000000000000000000000</v>
      </c>
      <c r="V2919" s="197"/>
      <c r="W2919" s="75">
        <f t="shared" si="197"/>
        <v>0</v>
      </c>
      <c r="AE2919" s="479"/>
    </row>
    <row r="2920" spans="1:31" s="75" customFormat="1" ht="13.5" x14ac:dyDescent="0.2">
      <c r="A2920" s="211">
        <v>2917</v>
      </c>
      <c r="B2920" s="212" t="s">
        <v>6600</v>
      </c>
      <c r="C2920" s="213" t="s">
        <v>6600</v>
      </c>
      <c r="D2920" s="213" t="s">
        <v>6600</v>
      </c>
      <c r="E2920" s="213" t="s">
        <v>6600</v>
      </c>
      <c r="F2920" s="213" t="s">
        <v>6600</v>
      </c>
      <c r="G2920" s="214" t="s">
        <v>6600</v>
      </c>
      <c r="H2920" s="208" t="str">
        <f>IF(Input!F$4="GMH_OECC",J2920,IF(Input!F$4="GMH_XOEC",L2920,IF(Input!F$4="GMH_Korea",N2920,IF(Input!F$4="GMH_EU",P2920,IF(Input!F$4="Skysuper",#REF!,IF(Input!F$4="SkyII",#REF!,IF(Input!F$4="XO-8000",#REF!, "FALSE")))))))</f>
        <v>00</v>
      </c>
      <c r="I2920" s="209">
        <f>IF(Input!F$4="GMH_OECC",K2920,IF(Input!F$4="GMH_XOEC",M2920,IF(Input!F$4="GMH_Korea",O2920,IF(Input!F$4="GMH_EU",Q2920,IF(Input!F$4="Skysuper",#REF!,IF(Input!F$4="SkyII",#REF!,IF(Input!F$4="XO-8000",#REF!, "FALSE")))))))</f>
        <v>0</v>
      </c>
      <c r="J2920" s="210" t="s">
        <v>10359</v>
      </c>
      <c r="K2920" s="268">
        <v>0</v>
      </c>
      <c r="L2920" s="270" t="s">
        <v>10359</v>
      </c>
      <c r="M2920" s="270">
        <v>0</v>
      </c>
      <c r="N2920" s="270" t="s">
        <v>10359</v>
      </c>
      <c r="O2920" s="270">
        <v>0</v>
      </c>
      <c r="P2920" s="270" t="s">
        <v>10359</v>
      </c>
      <c r="Q2920" s="270">
        <v>0</v>
      </c>
      <c r="R2920" s="74"/>
      <c r="S2920" s="75" t="str">
        <f t="shared" si="195"/>
        <v>0000</v>
      </c>
      <c r="T2920" s="75" t="str">
        <f t="shared" si="196"/>
        <v>00000000000000000000000000000000</v>
      </c>
      <c r="V2920" s="197"/>
      <c r="W2920" s="75">
        <f t="shared" si="197"/>
        <v>0</v>
      </c>
      <c r="AE2920" s="479"/>
    </row>
    <row r="2921" spans="1:31" s="75" customFormat="1" ht="13.5" x14ac:dyDescent="0.2">
      <c r="A2921" s="211">
        <v>2918</v>
      </c>
      <c r="B2921" s="212" t="s">
        <v>6600</v>
      </c>
      <c r="C2921" s="213" t="s">
        <v>6600</v>
      </c>
      <c r="D2921" s="213" t="s">
        <v>6600</v>
      </c>
      <c r="E2921" s="213" t="s">
        <v>6600</v>
      </c>
      <c r="F2921" s="213" t="s">
        <v>6600</v>
      </c>
      <c r="G2921" s="214" t="s">
        <v>6600</v>
      </c>
      <c r="H2921" s="208" t="str">
        <f>IF(Input!F$4="GMH_OECC",J2921,IF(Input!F$4="GMH_XOEC",L2921,IF(Input!F$4="GMH_Korea",N2921,IF(Input!F$4="GMH_EU",P2921,IF(Input!F$4="Skysuper",#REF!,IF(Input!F$4="SkyII",#REF!,IF(Input!F$4="XO-8000",#REF!, "FALSE")))))))</f>
        <v>00</v>
      </c>
      <c r="I2921" s="209">
        <f>IF(Input!F$4="GMH_OECC",K2921,IF(Input!F$4="GMH_XOEC",M2921,IF(Input!F$4="GMH_Korea",O2921,IF(Input!F$4="GMH_EU",Q2921,IF(Input!F$4="Skysuper",#REF!,IF(Input!F$4="SkyII",#REF!,IF(Input!F$4="XO-8000",#REF!, "FALSE")))))))</f>
        <v>0</v>
      </c>
      <c r="J2921" s="210" t="s">
        <v>10359</v>
      </c>
      <c r="K2921" s="268">
        <v>0</v>
      </c>
      <c r="L2921" s="270" t="s">
        <v>10359</v>
      </c>
      <c r="M2921" s="270">
        <v>0</v>
      </c>
      <c r="N2921" s="270" t="s">
        <v>10359</v>
      </c>
      <c r="O2921" s="270">
        <v>0</v>
      </c>
      <c r="P2921" s="270" t="s">
        <v>10359</v>
      </c>
      <c r="Q2921" s="270">
        <v>0</v>
      </c>
      <c r="R2921" s="74"/>
      <c r="S2921" s="75" t="str">
        <f t="shared" si="195"/>
        <v>0000</v>
      </c>
      <c r="T2921" s="75" t="str">
        <f t="shared" si="196"/>
        <v>00000000000000000000000000000000</v>
      </c>
      <c r="V2921" s="197"/>
      <c r="W2921" s="75">
        <f t="shared" si="197"/>
        <v>0</v>
      </c>
      <c r="AE2921" s="479"/>
    </row>
    <row r="2922" spans="1:31" s="75" customFormat="1" ht="13.5" x14ac:dyDescent="0.2">
      <c r="A2922" s="211">
        <v>2919</v>
      </c>
      <c r="B2922" s="212" t="s">
        <v>6600</v>
      </c>
      <c r="C2922" s="213" t="s">
        <v>6600</v>
      </c>
      <c r="D2922" s="213" t="s">
        <v>6600</v>
      </c>
      <c r="E2922" s="213" t="s">
        <v>6600</v>
      </c>
      <c r="F2922" s="213" t="s">
        <v>6600</v>
      </c>
      <c r="G2922" s="214" t="s">
        <v>6600</v>
      </c>
      <c r="H2922" s="208" t="str">
        <f>IF(Input!F$4="GMH_OECC",J2922,IF(Input!F$4="GMH_XOEC",L2922,IF(Input!F$4="GMH_Korea",N2922,IF(Input!F$4="GMH_EU",P2922,IF(Input!F$4="Skysuper",#REF!,IF(Input!F$4="SkyII",#REF!,IF(Input!F$4="XO-8000",#REF!, "FALSE")))))))</f>
        <v>00</v>
      </c>
      <c r="I2922" s="209">
        <f>IF(Input!F$4="GMH_OECC",K2922,IF(Input!F$4="GMH_XOEC",M2922,IF(Input!F$4="GMH_Korea",O2922,IF(Input!F$4="GMH_EU",Q2922,IF(Input!F$4="Skysuper",#REF!,IF(Input!F$4="SkyII",#REF!,IF(Input!F$4="XO-8000",#REF!, "FALSE")))))))</f>
        <v>0</v>
      </c>
      <c r="J2922" s="210" t="s">
        <v>10359</v>
      </c>
      <c r="K2922" s="268">
        <v>0</v>
      </c>
      <c r="L2922" s="270" t="s">
        <v>10359</v>
      </c>
      <c r="M2922" s="270">
        <v>0</v>
      </c>
      <c r="N2922" s="270" t="s">
        <v>10359</v>
      </c>
      <c r="O2922" s="270">
        <v>0</v>
      </c>
      <c r="P2922" s="270" t="s">
        <v>10359</v>
      </c>
      <c r="Q2922" s="270">
        <v>0</v>
      </c>
      <c r="R2922" s="74"/>
      <c r="S2922" s="75" t="str">
        <f t="shared" si="195"/>
        <v>0000</v>
      </c>
      <c r="T2922" s="75" t="str">
        <f t="shared" si="196"/>
        <v>00000000000000000000000000000000</v>
      </c>
      <c r="V2922" s="197"/>
      <c r="W2922" s="75">
        <f t="shared" si="197"/>
        <v>0</v>
      </c>
      <c r="AE2922" s="479"/>
    </row>
    <row r="2923" spans="1:31" s="75" customFormat="1" ht="13.5" x14ac:dyDescent="0.2">
      <c r="A2923" s="211">
        <v>2920</v>
      </c>
      <c r="B2923" s="212" t="s">
        <v>6600</v>
      </c>
      <c r="C2923" s="213" t="s">
        <v>6600</v>
      </c>
      <c r="D2923" s="213" t="s">
        <v>6600</v>
      </c>
      <c r="E2923" s="213" t="s">
        <v>6600</v>
      </c>
      <c r="F2923" s="213" t="s">
        <v>6600</v>
      </c>
      <c r="G2923" s="214" t="s">
        <v>6600</v>
      </c>
      <c r="H2923" s="208" t="str">
        <f>IF(Input!F$4="GMH_OECC",J2923,IF(Input!F$4="GMH_XOEC",L2923,IF(Input!F$4="GMH_Korea",N2923,IF(Input!F$4="GMH_EU",P2923,IF(Input!F$4="Skysuper",#REF!,IF(Input!F$4="SkyII",#REF!,IF(Input!F$4="XO-8000",#REF!, "FALSE")))))))</f>
        <v>00</v>
      </c>
      <c r="I2923" s="209">
        <f>IF(Input!F$4="GMH_OECC",K2923,IF(Input!F$4="GMH_XOEC",M2923,IF(Input!F$4="GMH_Korea",O2923,IF(Input!F$4="GMH_EU",Q2923,IF(Input!F$4="Skysuper",#REF!,IF(Input!F$4="SkyII",#REF!,IF(Input!F$4="XO-8000",#REF!, "FALSE")))))))</f>
        <v>0</v>
      </c>
      <c r="J2923" s="210" t="s">
        <v>10359</v>
      </c>
      <c r="K2923" s="268">
        <v>0</v>
      </c>
      <c r="L2923" s="270" t="s">
        <v>10359</v>
      </c>
      <c r="M2923" s="270">
        <v>0</v>
      </c>
      <c r="N2923" s="270" t="s">
        <v>10359</v>
      </c>
      <c r="O2923" s="270">
        <v>0</v>
      </c>
      <c r="P2923" s="270" t="s">
        <v>10359</v>
      </c>
      <c r="Q2923" s="270">
        <v>0</v>
      </c>
      <c r="R2923" s="74"/>
      <c r="S2923" s="75" t="str">
        <f t="shared" si="195"/>
        <v>0000</v>
      </c>
      <c r="T2923" s="75" t="str">
        <f t="shared" si="196"/>
        <v>00000000000000000000000000000000</v>
      </c>
      <c r="V2923" s="197"/>
      <c r="W2923" s="75">
        <f t="shared" si="197"/>
        <v>0</v>
      </c>
      <c r="AE2923" s="479"/>
    </row>
    <row r="2924" spans="1:31" s="75" customFormat="1" ht="13.5" x14ac:dyDescent="0.2">
      <c r="A2924" s="211">
        <v>2921</v>
      </c>
      <c r="B2924" s="212" t="s">
        <v>6600</v>
      </c>
      <c r="C2924" s="213" t="s">
        <v>6600</v>
      </c>
      <c r="D2924" s="213" t="s">
        <v>6600</v>
      </c>
      <c r="E2924" s="213" t="s">
        <v>6600</v>
      </c>
      <c r="F2924" s="213" t="s">
        <v>6600</v>
      </c>
      <c r="G2924" s="214" t="s">
        <v>6600</v>
      </c>
      <c r="H2924" s="208" t="str">
        <f>IF(Input!F$4="GMH_OECC",J2924,IF(Input!F$4="GMH_XOEC",L2924,IF(Input!F$4="GMH_Korea",N2924,IF(Input!F$4="GMH_EU",P2924,IF(Input!F$4="Skysuper",#REF!,IF(Input!F$4="SkyII",#REF!,IF(Input!F$4="XO-8000",#REF!, "FALSE")))))))</f>
        <v>00</v>
      </c>
      <c r="I2924" s="209">
        <f>IF(Input!F$4="GMH_OECC",K2924,IF(Input!F$4="GMH_XOEC",M2924,IF(Input!F$4="GMH_Korea",O2924,IF(Input!F$4="GMH_EU",Q2924,IF(Input!F$4="Skysuper",#REF!,IF(Input!F$4="SkyII",#REF!,IF(Input!F$4="XO-8000",#REF!, "FALSE")))))))</f>
        <v>0</v>
      </c>
      <c r="J2924" s="210" t="s">
        <v>10359</v>
      </c>
      <c r="K2924" s="268">
        <v>0</v>
      </c>
      <c r="L2924" s="270" t="s">
        <v>10359</v>
      </c>
      <c r="M2924" s="270">
        <v>0</v>
      </c>
      <c r="N2924" s="270" t="s">
        <v>10359</v>
      </c>
      <c r="O2924" s="270">
        <v>0</v>
      </c>
      <c r="P2924" s="270" t="s">
        <v>10359</v>
      </c>
      <c r="Q2924" s="270">
        <v>0</v>
      </c>
      <c r="R2924" s="74"/>
      <c r="S2924" s="75" t="str">
        <f t="shared" si="195"/>
        <v>0000</v>
      </c>
      <c r="T2924" s="75" t="str">
        <f t="shared" si="196"/>
        <v>00000000000000000000000000000000</v>
      </c>
      <c r="V2924" s="197"/>
      <c r="W2924" s="75">
        <f t="shared" si="197"/>
        <v>0</v>
      </c>
      <c r="AE2924" s="479"/>
    </row>
    <row r="2925" spans="1:31" s="75" customFormat="1" ht="13.5" x14ac:dyDescent="0.2">
      <c r="A2925" s="211">
        <v>2922</v>
      </c>
      <c r="B2925" s="212" t="s">
        <v>6600</v>
      </c>
      <c r="C2925" s="213" t="s">
        <v>6600</v>
      </c>
      <c r="D2925" s="213" t="s">
        <v>6600</v>
      </c>
      <c r="E2925" s="213" t="s">
        <v>6600</v>
      </c>
      <c r="F2925" s="213" t="s">
        <v>6600</v>
      </c>
      <c r="G2925" s="214" t="s">
        <v>6600</v>
      </c>
      <c r="H2925" s="208" t="str">
        <f>IF(Input!F$4="GMH_OECC",J2925,IF(Input!F$4="GMH_XOEC",L2925,IF(Input!F$4="GMH_Korea",N2925,IF(Input!F$4="GMH_EU",P2925,IF(Input!F$4="Skysuper",#REF!,IF(Input!F$4="SkyII",#REF!,IF(Input!F$4="XO-8000",#REF!, "FALSE")))))))</f>
        <v>00</v>
      </c>
      <c r="I2925" s="209">
        <f>IF(Input!F$4="GMH_OECC",K2925,IF(Input!F$4="GMH_XOEC",M2925,IF(Input!F$4="GMH_Korea",O2925,IF(Input!F$4="GMH_EU",Q2925,IF(Input!F$4="Skysuper",#REF!,IF(Input!F$4="SkyII",#REF!,IF(Input!F$4="XO-8000",#REF!, "FALSE")))))))</f>
        <v>0</v>
      </c>
      <c r="J2925" s="210" t="s">
        <v>10359</v>
      </c>
      <c r="K2925" s="268">
        <v>0</v>
      </c>
      <c r="L2925" s="270" t="s">
        <v>10359</v>
      </c>
      <c r="M2925" s="270">
        <v>0</v>
      </c>
      <c r="N2925" s="270" t="s">
        <v>10359</v>
      </c>
      <c r="O2925" s="270">
        <v>0</v>
      </c>
      <c r="P2925" s="270" t="s">
        <v>10359</v>
      </c>
      <c r="Q2925" s="270">
        <v>0</v>
      </c>
      <c r="R2925" s="74"/>
      <c r="S2925" s="75" t="str">
        <f t="shared" si="195"/>
        <v>0000</v>
      </c>
      <c r="T2925" s="75" t="str">
        <f t="shared" si="196"/>
        <v>00000000000000000000000000000000</v>
      </c>
      <c r="V2925" s="197"/>
      <c r="W2925" s="75">
        <f t="shared" si="197"/>
        <v>0</v>
      </c>
      <c r="AE2925" s="479"/>
    </row>
    <row r="2926" spans="1:31" s="75" customFormat="1" ht="13.5" x14ac:dyDescent="0.2">
      <c r="A2926" s="211">
        <v>2923</v>
      </c>
      <c r="B2926" s="212" t="s">
        <v>6600</v>
      </c>
      <c r="C2926" s="213" t="s">
        <v>6600</v>
      </c>
      <c r="D2926" s="213" t="s">
        <v>6600</v>
      </c>
      <c r="E2926" s="213" t="s">
        <v>6600</v>
      </c>
      <c r="F2926" s="213" t="s">
        <v>6600</v>
      </c>
      <c r="G2926" s="214" t="s">
        <v>6600</v>
      </c>
      <c r="H2926" s="208" t="str">
        <f>IF(Input!F$4="GMH_OECC",J2926,IF(Input!F$4="GMH_XOEC",L2926,IF(Input!F$4="GMH_Korea",N2926,IF(Input!F$4="GMH_EU",P2926,IF(Input!F$4="Skysuper",#REF!,IF(Input!F$4="SkyII",#REF!,IF(Input!F$4="XO-8000",#REF!, "FALSE")))))))</f>
        <v>00</v>
      </c>
      <c r="I2926" s="209">
        <f>IF(Input!F$4="GMH_OECC",K2926,IF(Input!F$4="GMH_XOEC",M2926,IF(Input!F$4="GMH_Korea",O2926,IF(Input!F$4="GMH_EU",Q2926,IF(Input!F$4="Skysuper",#REF!,IF(Input!F$4="SkyII",#REF!,IF(Input!F$4="XO-8000",#REF!, "FALSE")))))))</f>
        <v>0</v>
      </c>
      <c r="J2926" s="210" t="s">
        <v>10359</v>
      </c>
      <c r="K2926" s="268">
        <v>0</v>
      </c>
      <c r="L2926" s="270" t="s">
        <v>10359</v>
      </c>
      <c r="M2926" s="270">
        <v>0</v>
      </c>
      <c r="N2926" s="270" t="s">
        <v>10359</v>
      </c>
      <c r="O2926" s="270">
        <v>0</v>
      </c>
      <c r="P2926" s="270" t="s">
        <v>10359</v>
      </c>
      <c r="Q2926" s="270">
        <v>0</v>
      </c>
      <c r="R2926" s="74"/>
      <c r="S2926" s="75" t="str">
        <f t="shared" si="195"/>
        <v>0000</v>
      </c>
      <c r="T2926" s="75" t="str">
        <f t="shared" si="196"/>
        <v>00000000000000000000000000000000</v>
      </c>
      <c r="V2926" s="197"/>
      <c r="W2926" s="75">
        <f t="shared" si="197"/>
        <v>0</v>
      </c>
      <c r="AE2926" s="479"/>
    </row>
    <row r="2927" spans="1:31" s="75" customFormat="1" ht="13.5" x14ac:dyDescent="0.2">
      <c r="A2927" s="211">
        <v>2924</v>
      </c>
      <c r="B2927" s="212" t="s">
        <v>6600</v>
      </c>
      <c r="C2927" s="213" t="s">
        <v>6600</v>
      </c>
      <c r="D2927" s="213" t="s">
        <v>6600</v>
      </c>
      <c r="E2927" s="213" t="s">
        <v>6600</v>
      </c>
      <c r="F2927" s="213" t="s">
        <v>6600</v>
      </c>
      <c r="G2927" s="214" t="s">
        <v>6600</v>
      </c>
      <c r="H2927" s="208" t="str">
        <f>IF(Input!F$4="GMH_OECC",J2927,IF(Input!F$4="GMH_XOEC",L2927,IF(Input!F$4="GMH_Korea",N2927,IF(Input!F$4="GMH_EU",P2927,IF(Input!F$4="Skysuper",#REF!,IF(Input!F$4="SkyII",#REF!,IF(Input!F$4="XO-8000",#REF!, "FALSE")))))))</f>
        <v>00</v>
      </c>
      <c r="I2927" s="209">
        <f>IF(Input!F$4="GMH_OECC",K2927,IF(Input!F$4="GMH_XOEC",M2927,IF(Input!F$4="GMH_Korea",O2927,IF(Input!F$4="GMH_EU",Q2927,IF(Input!F$4="Skysuper",#REF!,IF(Input!F$4="SkyII",#REF!,IF(Input!F$4="XO-8000",#REF!, "FALSE")))))))</f>
        <v>0</v>
      </c>
      <c r="J2927" s="210" t="s">
        <v>10359</v>
      </c>
      <c r="K2927" s="268">
        <v>0</v>
      </c>
      <c r="L2927" s="270" t="s">
        <v>10359</v>
      </c>
      <c r="M2927" s="270">
        <v>0</v>
      </c>
      <c r="N2927" s="270" t="s">
        <v>10359</v>
      </c>
      <c r="O2927" s="270">
        <v>0</v>
      </c>
      <c r="P2927" s="270" t="s">
        <v>10359</v>
      </c>
      <c r="Q2927" s="270">
        <v>0</v>
      </c>
      <c r="R2927" s="74"/>
      <c r="S2927" s="75" t="str">
        <f t="shared" si="195"/>
        <v>0000</v>
      </c>
      <c r="T2927" s="75" t="str">
        <f t="shared" si="196"/>
        <v>00000000000000000000000000000000</v>
      </c>
      <c r="V2927" s="197"/>
      <c r="W2927" s="75">
        <f t="shared" si="197"/>
        <v>0</v>
      </c>
      <c r="AE2927" s="479"/>
    </row>
    <row r="2928" spans="1:31" s="75" customFormat="1" ht="13.5" x14ac:dyDescent="0.2">
      <c r="A2928" s="211">
        <v>2925</v>
      </c>
      <c r="B2928" s="212" t="s">
        <v>6600</v>
      </c>
      <c r="C2928" s="213" t="s">
        <v>6600</v>
      </c>
      <c r="D2928" s="213" t="s">
        <v>6600</v>
      </c>
      <c r="E2928" s="213" t="s">
        <v>6600</v>
      </c>
      <c r="F2928" s="213" t="s">
        <v>6600</v>
      </c>
      <c r="G2928" s="214" t="s">
        <v>6600</v>
      </c>
      <c r="H2928" s="208" t="str">
        <f>IF(Input!F$4="GMH_OECC",J2928,IF(Input!F$4="GMH_XOEC",L2928,IF(Input!F$4="GMH_Korea",N2928,IF(Input!F$4="GMH_EU",P2928,IF(Input!F$4="Skysuper",#REF!,IF(Input!F$4="SkyII",#REF!,IF(Input!F$4="XO-8000",#REF!, "FALSE")))))))</f>
        <v>00</v>
      </c>
      <c r="I2928" s="209">
        <f>IF(Input!F$4="GMH_OECC",K2928,IF(Input!F$4="GMH_XOEC",M2928,IF(Input!F$4="GMH_Korea",O2928,IF(Input!F$4="GMH_EU",Q2928,IF(Input!F$4="Skysuper",#REF!,IF(Input!F$4="SkyII",#REF!,IF(Input!F$4="XO-8000",#REF!, "FALSE")))))))</f>
        <v>0</v>
      </c>
      <c r="J2928" s="210" t="s">
        <v>10359</v>
      </c>
      <c r="K2928" s="268">
        <v>0</v>
      </c>
      <c r="L2928" s="270" t="s">
        <v>10359</v>
      </c>
      <c r="M2928" s="270">
        <v>0</v>
      </c>
      <c r="N2928" s="270" t="s">
        <v>10359</v>
      </c>
      <c r="O2928" s="270">
        <v>0</v>
      </c>
      <c r="P2928" s="270" t="s">
        <v>10359</v>
      </c>
      <c r="Q2928" s="270">
        <v>0</v>
      </c>
      <c r="R2928" s="74"/>
      <c r="S2928" s="75" t="str">
        <f t="shared" si="195"/>
        <v>0000</v>
      </c>
      <c r="T2928" s="75" t="str">
        <f t="shared" si="196"/>
        <v>00000000000000000000000000000000</v>
      </c>
      <c r="V2928" s="197"/>
      <c r="W2928" s="75">
        <f t="shared" si="197"/>
        <v>0</v>
      </c>
      <c r="AE2928" s="479"/>
    </row>
    <row r="2929" spans="1:31" s="75" customFormat="1" ht="13.5" x14ac:dyDescent="0.2">
      <c r="A2929" s="211">
        <v>2926</v>
      </c>
      <c r="B2929" s="212" t="s">
        <v>6600</v>
      </c>
      <c r="C2929" s="213" t="s">
        <v>6600</v>
      </c>
      <c r="D2929" s="213" t="s">
        <v>6600</v>
      </c>
      <c r="E2929" s="213" t="s">
        <v>6600</v>
      </c>
      <c r="F2929" s="213" t="s">
        <v>6600</v>
      </c>
      <c r="G2929" s="214" t="s">
        <v>6600</v>
      </c>
      <c r="H2929" s="208" t="str">
        <f>IF(Input!F$4="GMH_OECC",J2929,IF(Input!F$4="GMH_XOEC",L2929,IF(Input!F$4="GMH_Korea",N2929,IF(Input!F$4="GMH_EU",P2929,IF(Input!F$4="Skysuper",#REF!,IF(Input!F$4="SkyII",#REF!,IF(Input!F$4="XO-8000",#REF!, "FALSE")))))))</f>
        <v>00</v>
      </c>
      <c r="I2929" s="209">
        <f>IF(Input!F$4="GMH_OECC",K2929,IF(Input!F$4="GMH_XOEC",M2929,IF(Input!F$4="GMH_Korea",O2929,IF(Input!F$4="GMH_EU",Q2929,IF(Input!F$4="Skysuper",#REF!,IF(Input!F$4="SkyII",#REF!,IF(Input!F$4="XO-8000",#REF!, "FALSE")))))))</f>
        <v>0</v>
      </c>
      <c r="J2929" s="210" t="s">
        <v>10359</v>
      </c>
      <c r="K2929" s="268">
        <v>0</v>
      </c>
      <c r="L2929" s="270" t="s">
        <v>10359</v>
      </c>
      <c r="M2929" s="270">
        <v>0</v>
      </c>
      <c r="N2929" s="270" t="s">
        <v>10359</v>
      </c>
      <c r="O2929" s="270">
        <v>0</v>
      </c>
      <c r="P2929" s="270" t="s">
        <v>10359</v>
      </c>
      <c r="Q2929" s="270">
        <v>0</v>
      </c>
      <c r="R2929" s="74"/>
      <c r="S2929" s="75" t="str">
        <f t="shared" si="195"/>
        <v>0000</v>
      </c>
      <c r="T2929" s="75" t="str">
        <f t="shared" si="196"/>
        <v>00000000000000000000000000000000</v>
      </c>
      <c r="V2929" s="197"/>
      <c r="W2929" s="75">
        <f t="shared" si="197"/>
        <v>0</v>
      </c>
      <c r="AE2929" s="479"/>
    </row>
    <row r="2930" spans="1:31" s="75" customFormat="1" ht="13.5" x14ac:dyDescent="0.2">
      <c r="A2930" s="211">
        <v>2927</v>
      </c>
      <c r="B2930" s="212" t="s">
        <v>6600</v>
      </c>
      <c r="C2930" s="213" t="s">
        <v>6600</v>
      </c>
      <c r="D2930" s="213" t="s">
        <v>6600</v>
      </c>
      <c r="E2930" s="213" t="s">
        <v>6600</v>
      </c>
      <c r="F2930" s="213" t="s">
        <v>6600</v>
      </c>
      <c r="G2930" s="214" t="s">
        <v>6600</v>
      </c>
      <c r="H2930" s="208" t="str">
        <f>IF(Input!F$4="GMH_OECC",J2930,IF(Input!F$4="GMH_XOEC",L2930,IF(Input!F$4="GMH_Korea",N2930,IF(Input!F$4="GMH_EU",P2930,IF(Input!F$4="Skysuper",#REF!,IF(Input!F$4="SkyII",#REF!,IF(Input!F$4="XO-8000",#REF!, "FALSE")))))))</f>
        <v>00</v>
      </c>
      <c r="I2930" s="209">
        <f>IF(Input!F$4="GMH_OECC",K2930,IF(Input!F$4="GMH_XOEC",M2930,IF(Input!F$4="GMH_Korea",O2930,IF(Input!F$4="GMH_EU",Q2930,IF(Input!F$4="Skysuper",#REF!,IF(Input!F$4="SkyII",#REF!,IF(Input!F$4="XO-8000",#REF!, "FALSE")))))))</f>
        <v>0</v>
      </c>
      <c r="J2930" s="210" t="s">
        <v>10359</v>
      </c>
      <c r="K2930" s="268">
        <v>0</v>
      </c>
      <c r="L2930" s="270" t="s">
        <v>10359</v>
      </c>
      <c r="M2930" s="270">
        <v>0</v>
      </c>
      <c r="N2930" s="270" t="s">
        <v>10359</v>
      </c>
      <c r="O2930" s="270">
        <v>0</v>
      </c>
      <c r="P2930" s="270" t="s">
        <v>10359</v>
      </c>
      <c r="Q2930" s="270">
        <v>0</v>
      </c>
      <c r="R2930" s="74"/>
      <c r="S2930" s="75" t="str">
        <f t="shared" si="195"/>
        <v>0000</v>
      </c>
      <c r="T2930" s="75" t="str">
        <f t="shared" si="196"/>
        <v>00000000000000000000000000000000</v>
      </c>
      <c r="V2930" s="197"/>
      <c r="W2930" s="75">
        <f t="shared" si="197"/>
        <v>0</v>
      </c>
      <c r="AE2930" s="479"/>
    </row>
    <row r="2931" spans="1:31" s="75" customFormat="1" ht="13.5" x14ac:dyDescent="0.2">
      <c r="A2931" s="211">
        <v>2928</v>
      </c>
      <c r="B2931" s="212" t="s">
        <v>6600</v>
      </c>
      <c r="C2931" s="213" t="s">
        <v>6600</v>
      </c>
      <c r="D2931" s="213" t="s">
        <v>6600</v>
      </c>
      <c r="E2931" s="213" t="s">
        <v>6600</v>
      </c>
      <c r="F2931" s="213" t="s">
        <v>6600</v>
      </c>
      <c r="G2931" s="214" t="s">
        <v>6600</v>
      </c>
      <c r="H2931" s="208" t="str">
        <f>IF(Input!F$4="GMH_OECC",J2931,IF(Input!F$4="GMH_XOEC",L2931,IF(Input!F$4="GMH_Korea",N2931,IF(Input!F$4="GMH_EU",P2931,IF(Input!F$4="Skysuper",#REF!,IF(Input!F$4="SkyII",#REF!,IF(Input!F$4="XO-8000",#REF!, "FALSE")))))))</f>
        <v>00</v>
      </c>
      <c r="I2931" s="209">
        <f>IF(Input!F$4="GMH_OECC",K2931,IF(Input!F$4="GMH_XOEC",M2931,IF(Input!F$4="GMH_Korea",O2931,IF(Input!F$4="GMH_EU",Q2931,IF(Input!F$4="Skysuper",#REF!,IF(Input!F$4="SkyII",#REF!,IF(Input!F$4="XO-8000",#REF!, "FALSE")))))))</f>
        <v>0</v>
      </c>
      <c r="J2931" s="210" t="s">
        <v>10359</v>
      </c>
      <c r="K2931" s="268">
        <v>0</v>
      </c>
      <c r="L2931" s="270" t="s">
        <v>10359</v>
      </c>
      <c r="M2931" s="270">
        <v>0</v>
      </c>
      <c r="N2931" s="270" t="s">
        <v>10359</v>
      </c>
      <c r="O2931" s="270">
        <v>0</v>
      </c>
      <c r="P2931" s="270" t="s">
        <v>10359</v>
      </c>
      <c r="Q2931" s="270">
        <v>0</v>
      </c>
      <c r="R2931" s="74"/>
      <c r="S2931" s="75" t="str">
        <f t="shared" si="195"/>
        <v>0000</v>
      </c>
      <c r="T2931" s="75" t="str">
        <f t="shared" si="196"/>
        <v>00000000000000000000000000000000</v>
      </c>
      <c r="V2931" s="197"/>
      <c r="W2931" s="75">
        <f t="shared" si="197"/>
        <v>0</v>
      </c>
      <c r="AE2931" s="479"/>
    </row>
    <row r="2932" spans="1:31" s="75" customFormat="1" ht="13.5" x14ac:dyDescent="0.2">
      <c r="A2932" s="211">
        <v>2929</v>
      </c>
      <c r="B2932" s="212" t="s">
        <v>6600</v>
      </c>
      <c r="C2932" s="213" t="s">
        <v>6600</v>
      </c>
      <c r="D2932" s="213" t="s">
        <v>6600</v>
      </c>
      <c r="E2932" s="213" t="s">
        <v>6600</v>
      </c>
      <c r="F2932" s="213" t="s">
        <v>6600</v>
      </c>
      <c r="G2932" s="214" t="s">
        <v>6600</v>
      </c>
      <c r="H2932" s="208" t="str">
        <f>IF(Input!F$4="GMH_OECC",J2932,IF(Input!F$4="GMH_XOEC",L2932,IF(Input!F$4="GMH_Korea",N2932,IF(Input!F$4="GMH_EU",P2932,IF(Input!F$4="Skysuper",#REF!,IF(Input!F$4="SkyII",#REF!,IF(Input!F$4="XO-8000",#REF!, "FALSE")))))))</f>
        <v>00</v>
      </c>
      <c r="I2932" s="209">
        <f>IF(Input!F$4="GMH_OECC",K2932,IF(Input!F$4="GMH_XOEC",M2932,IF(Input!F$4="GMH_Korea",O2932,IF(Input!F$4="GMH_EU",Q2932,IF(Input!F$4="Skysuper",#REF!,IF(Input!F$4="SkyII",#REF!,IF(Input!F$4="XO-8000",#REF!, "FALSE")))))))</f>
        <v>0</v>
      </c>
      <c r="J2932" s="210" t="s">
        <v>10359</v>
      </c>
      <c r="K2932" s="268">
        <v>0</v>
      </c>
      <c r="L2932" s="270" t="s">
        <v>10359</v>
      </c>
      <c r="M2932" s="270">
        <v>0</v>
      </c>
      <c r="N2932" s="270" t="s">
        <v>10359</v>
      </c>
      <c r="O2932" s="270">
        <v>0</v>
      </c>
      <c r="P2932" s="270" t="s">
        <v>10359</v>
      </c>
      <c r="Q2932" s="270">
        <v>0</v>
      </c>
      <c r="R2932" s="74"/>
      <c r="S2932" s="75" t="str">
        <f t="shared" ref="S2932:S2995" si="198">"0"&amp;DEC2HEX(2^(I2932-1))&amp;IF(LEN(DEC2HEX(H2932))=2,DEC2HEX(H2932),"0"&amp;DEC2HEX(H2932))</f>
        <v>0000</v>
      </c>
      <c r="T2932" s="75" t="str">
        <f t="shared" si="196"/>
        <v>00000000000000000000000000000000</v>
      </c>
      <c r="V2932" s="197"/>
      <c r="W2932" s="75">
        <f t="shared" si="197"/>
        <v>0</v>
      </c>
      <c r="AE2932" s="479"/>
    </row>
    <row r="2933" spans="1:31" s="75" customFormat="1" ht="13.5" x14ac:dyDescent="0.2">
      <c r="A2933" s="211">
        <v>2930</v>
      </c>
      <c r="B2933" s="212" t="s">
        <v>6600</v>
      </c>
      <c r="C2933" s="213" t="s">
        <v>6600</v>
      </c>
      <c r="D2933" s="213" t="s">
        <v>6600</v>
      </c>
      <c r="E2933" s="213" t="s">
        <v>6600</v>
      </c>
      <c r="F2933" s="213" t="s">
        <v>6600</v>
      </c>
      <c r="G2933" s="214" t="s">
        <v>6600</v>
      </c>
      <c r="H2933" s="208" t="str">
        <f>IF(Input!F$4="GMH_OECC",J2933,IF(Input!F$4="GMH_XOEC",L2933,IF(Input!F$4="GMH_Korea",N2933,IF(Input!F$4="GMH_EU",P2933,IF(Input!F$4="Skysuper",#REF!,IF(Input!F$4="SkyII",#REF!,IF(Input!F$4="XO-8000",#REF!, "FALSE")))))))</f>
        <v>00</v>
      </c>
      <c r="I2933" s="209">
        <f>IF(Input!F$4="GMH_OECC",K2933,IF(Input!F$4="GMH_XOEC",M2933,IF(Input!F$4="GMH_Korea",O2933,IF(Input!F$4="GMH_EU",Q2933,IF(Input!F$4="Skysuper",#REF!,IF(Input!F$4="SkyII",#REF!,IF(Input!F$4="XO-8000",#REF!, "FALSE")))))))</f>
        <v>0</v>
      </c>
      <c r="J2933" s="210" t="s">
        <v>10359</v>
      </c>
      <c r="K2933" s="268">
        <v>0</v>
      </c>
      <c r="L2933" s="270" t="s">
        <v>10359</v>
      </c>
      <c r="M2933" s="270">
        <v>0</v>
      </c>
      <c r="N2933" s="270" t="s">
        <v>10359</v>
      </c>
      <c r="O2933" s="270">
        <v>0</v>
      </c>
      <c r="P2933" s="270" t="s">
        <v>10359</v>
      </c>
      <c r="Q2933" s="270">
        <v>0</v>
      </c>
      <c r="R2933" s="74"/>
      <c r="S2933" s="75" t="str">
        <f t="shared" si="198"/>
        <v>0000</v>
      </c>
      <c r="T2933" s="75" t="str">
        <f t="shared" si="196"/>
        <v>00000000000000000000000000000000</v>
      </c>
      <c r="V2933" s="197"/>
      <c r="W2933" s="75">
        <f t="shared" si="197"/>
        <v>0</v>
      </c>
      <c r="AE2933" s="479"/>
    </row>
    <row r="2934" spans="1:31" s="75" customFormat="1" ht="13.5" x14ac:dyDescent="0.2">
      <c r="A2934" s="211">
        <v>2931</v>
      </c>
      <c r="B2934" s="212" t="s">
        <v>6600</v>
      </c>
      <c r="C2934" s="213" t="s">
        <v>6600</v>
      </c>
      <c r="D2934" s="213" t="s">
        <v>6600</v>
      </c>
      <c r="E2934" s="213" t="s">
        <v>6600</v>
      </c>
      <c r="F2934" s="213" t="s">
        <v>6600</v>
      </c>
      <c r="G2934" s="214" t="s">
        <v>6600</v>
      </c>
      <c r="H2934" s="208" t="str">
        <f>IF(Input!F$4="GMH_OECC",J2934,IF(Input!F$4="GMH_XOEC",L2934,IF(Input!F$4="GMH_Korea",N2934,IF(Input!F$4="GMH_EU",P2934,IF(Input!F$4="Skysuper",#REF!,IF(Input!F$4="SkyII",#REF!,IF(Input!F$4="XO-8000",#REF!, "FALSE")))))))</f>
        <v>00</v>
      </c>
      <c r="I2934" s="209">
        <f>IF(Input!F$4="GMH_OECC",K2934,IF(Input!F$4="GMH_XOEC",M2934,IF(Input!F$4="GMH_Korea",O2934,IF(Input!F$4="GMH_EU",Q2934,IF(Input!F$4="Skysuper",#REF!,IF(Input!F$4="SkyII",#REF!,IF(Input!F$4="XO-8000",#REF!, "FALSE")))))))</f>
        <v>0</v>
      </c>
      <c r="J2934" s="210" t="s">
        <v>10359</v>
      </c>
      <c r="K2934" s="268">
        <v>0</v>
      </c>
      <c r="L2934" s="270" t="s">
        <v>10359</v>
      </c>
      <c r="M2934" s="270">
        <v>0</v>
      </c>
      <c r="N2934" s="270" t="s">
        <v>10359</v>
      </c>
      <c r="O2934" s="270">
        <v>0</v>
      </c>
      <c r="P2934" s="270" t="s">
        <v>10359</v>
      </c>
      <c r="Q2934" s="270">
        <v>0</v>
      </c>
      <c r="R2934" s="74"/>
      <c r="S2934" s="75" t="str">
        <f t="shared" si="198"/>
        <v>0000</v>
      </c>
      <c r="T2934" s="75" t="str">
        <f t="shared" si="196"/>
        <v>00000000000000000000000000000000</v>
      </c>
      <c r="V2934" s="197"/>
      <c r="W2934" s="75">
        <f t="shared" si="197"/>
        <v>0</v>
      </c>
      <c r="AE2934" s="479"/>
    </row>
    <row r="2935" spans="1:31" s="75" customFormat="1" ht="13.5" x14ac:dyDescent="0.2">
      <c r="A2935" s="211">
        <v>2932</v>
      </c>
      <c r="B2935" s="212" t="s">
        <v>6600</v>
      </c>
      <c r="C2935" s="213" t="s">
        <v>6600</v>
      </c>
      <c r="D2935" s="213" t="s">
        <v>6600</v>
      </c>
      <c r="E2935" s="213" t="s">
        <v>6600</v>
      </c>
      <c r="F2935" s="213" t="s">
        <v>6600</v>
      </c>
      <c r="G2935" s="214" t="s">
        <v>6600</v>
      </c>
      <c r="H2935" s="208" t="str">
        <f>IF(Input!F$4="GMH_OECC",J2935,IF(Input!F$4="GMH_XOEC",L2935,IF(Input!F$4="GMH_Korea",N2935,IF(Input!F$4="GMH_EU",P2935,IF(Input!F$4="Skysuper",#REF!,IF(Input!F$4="SkyII",#REF!,IF(Input!F$4="XO-8000",#REF!, "FALSE")))))))</f>
        <v>00</v>
      </c>
      <c r="I2935" s="209">
        <f>IF(Input!F$4="GMH_OECC",K2935,IF(Input!F$4="GMH_XOEC",M2935,IF(Input!F$4="GMH_Korea",O2935,IF(Input!F$4="GMH_EU",Q2935,IF(Input!F$4="Skysuper",#REF!,IF(Input!F$4="SkyII",#REF!,IF(Input!F$4="XO-8000",#REF!, "FALSE")))))))</f>
        <v>0</v>
      </c>
      <c r="J2935" s="210" t="s">
        <v>10359</v>
      </c>
      <c r="K2935" s="268">
        <v>0</v>
      </c>
      <c r="L2935" s="270" t="s">
        <v>10359</v>
      </c>
      <c r="M2935" s="270">
        <v>0</v>
      </c>
      <c r="N2935" s="270" t="s">
        <v>10359</v>
      </c>
      <c r="O2935" s="270">
        <v>0</v>
      </c>
      <c r="P2935" s="270" t="s">
        <v>10359</v>
      </c>
      <c r="Q2935" s="270">
        <v>0</v>
      </c>
      <c r="R2935" s="74"/>
      <c r="S2935" s="75" t="str">
        <f t="shared" si="198"/>
        <v>0000</v>
      </c>
      <c r="T2935" s="75" t="str">
        <f t="shared" si="196"/>
        <v>00000000000000000000000000000000</v>
      </c>
      <c r="V2935" s="197"/>
      <c r="W2935" s="75">
        <f t="shared" si="197"/>
        <v>0</v>
      </c>
      <c r="AE2935" s="479"/>
    </row>
    <row r="2936" spans="1:31" s="75" customFormat="1" ht="13.5" x14ac:dyDescent="0.2">
      <c r="A2936" s="211">
        <v>2933</v>
      </c>
      <c r="B2936" s="212" t="s">
        <v>6600</v>
      </c>
      <c r="C2936" s="213" t="s">
        <v>6600</v>
      </c>
      <c r="D2936" s="213" t="s">
        <v>6600</v>
      </c>
      <c r="E2936" s="213" t="s">
        <v>6600</v>
      </c>
      <c r="F2936" s="213" t="s">
        <v>6600</v>
      </c>
      <c r="G2936" s="214" t="s">
        <v>6600</v>
      </c>
      <c r="H2936" s="208" t="str">
        <f>IF(Input!F$4="GMH_OECC",J2936,IF(Input!F$4="GMH_XOEC",L2936,IF(Input!F$4="GMH_Korea",N2936,IF(Input!F$4="GMH_EU",P2936,IF(Input!F$4="Skysuper",#REF!,IF(Input!F$4="SkyII",#REF!,IF(Input!F$4="XO-8000",#REF!, "FALSE")))))))</f>
        <v>00</v>
      </c>
      <c r="I2936" s="209">
        <f>IF(Input!F$4="GMH_OECC",K2936,IF(Input!F$4="GMH_XOEC",M2936,IF(Input!F$4="GMH_Korea",O2936,IF(Input!F$4="GMH_EU",Q2936,IF(Input!F$4="Skysuper",#REF!,IF(Input!F$4="SkyII",#REF!,IF(Input!F$4="XO-8000",#REF!, "FALSE")))))))</f>
        <v>0</v>
      </c>
      <c r="J2936" s="210" t="s">
        <v>10359</v>
      </c>
      <c r="K2936" s="268">
        <v>0</v>
      </c>
      <c r="L2936" s="270" t="s">
        <v>10359</v>
      </c>
      <c r="M2936" s="270">
        <v>0</v>
      </c>
      <c r="N2936" s="270" t="s">
        <v>10359</v>
      </c>
      <c r="O2936" s="270">
        <v>0</v>
      </c>
      <c r="P2936" s="270" t="s">
        <v>10359</v>
      </c>
      <c r="Q2936" s="270">
        <v>0</v>
      </c>
      <c r="R2936" s="74"/>
      <c r="S2936" s="75" t="str">
        <f t="shared" si="198"/>
        <v>0000</v>
      </c>
      <c r="T2936" s="75" t="str">
        <f t="shared" si="196"/>
        <v>00000000000000000000000000000000</v>
      </c>
      <c r="V2936" s="197"/>
      <c r="W2936" s="75">
        <f t="shared" si="197"/>
        <v>0</v>
      </c>
      <c r="AE2936" s="479"/>
    </row>
    <row r="2937" spans="1:31" s="75" customFormat="1" ht="13.5" x14ac:dyDescent="0.2">
      <c r="A2937" s="211">
        <v>2934</v>
      </c>
      <c r="B2937" s="212" t="s">
        <v>6600</v>
      </c>
      <c r="C2937" s="213" t="s">
        <v>6600</v>
      </c>
      <c r="D2937" s="213" t="s">
        <v>6600</v>
      </c>
      <c r="E2937" s="213" t="s">
        <v>6600</v>
      </c>
      <c r="F2937" s="213" t="s">
        <v>6600</v>
      </c>
      <c r="G2937" s="214" t="s">
        <v>6600</v>
      </c>
      <c r="H2937" s="208" t="str">
        <f>IF(Input!F$4="GMH_OECC",J2937,IF(Input!F$4="GMH_XOEC",L2937,IF(Input!F$4="GMH_Korea",N2937,IF(Input!F$4="GMH_EU",P2937,IF(Input!F$4="Skysuper",#REF!,IF(Input!F$4="SkyII",#REF!,IF(Input!F$4="XO-8000",#REF!, "FALSE")))))))</f>
        <v>00</v>
      </c>
      <c r="I2937" s="209">
        <f>IF(Input!F$4="GMH_OECC",K2937,IF(Input!F$4="GMH_XOEC",M2937,IF(Input!F$4="GMH_Korea",O2937,IF(Input!F$4="GMH_EU",Q2937,IF(Input!F$4="Skysuper",#REF!,IF(Input!F$4="SkyII",#REF!,IF(Input!F$4="XO-8000",#REF!, "FALSE")))))))</f>
        <v>0</v>
      </c>
      <c r="J2937" s="210" t="s">
        <v>10359</v>
      </c>
      <c r="K2937" s="268">
        <v>0</v>
      </c>
      <c r="L2937" s="270" t="s">
        <v>10359</v>
      </c>
      <c r="M2937" s="270">
        <v>0</v>
      </c>
      <c r="N2937" s="270" t="s">
        <v>10359</v>
      </c>
      <c r="O2937" s="270">
        <v>0</v>
      </c>
      <c r="P2937" s="270" t="s">
        <v>10359</v>
      </c>
      <c r="Q2937" s="270">
        <v>0</v>
      </c>
      <c r="R2937" s="74"/>
      <c r="S2937" s="75" t="str">
        <f t="shared" si="198"/>
        <v>0000</v>
      </c>
      <c r="T2937" s="75" t="str">
        <f t="shared" si="196"/>
        <v>00000000000000000000000000000000</v>
      </c>
      <c r="V2937" s="197"/>
      <c r="W2937" s="75">
        <f t="shared" si="197"/>
        <v>0</v>
      </c>
      <c r="AE2937" s="479"/>
    </row>
    <row r="2938" spans="1:31" s="75" customFormat="1" ht="13.5" x14ac:dyDescent="0.2">
      <c r="A2938" s="211">
        <v>2935</v>
      </c>
      <c r="B2938" s="212" t="s">
        <v>6600</v>
      </c>
      <c r="C2938" s="213" t="s">
        <v>6600</v>
      </c>
      <c r="D2938" s="213" t="s">
        <v>6600</v>
      </c>
      <c r="E2938" s="213" t="s">
        <v>6600</v>
      </c>
      <c r="F2938" s="213" t="s">
        <v>6600</v>
      </c>
      <c r="G2938" s="214" t="s">
        <v>6600</v>
      </c>
      <c r="H2938" s="208" t="str">
        <f>IF(Input!F$4="GMH_OECC",J2938,IF(Input!F$4="GMH_XOEC",L2938,IF(Input!F$4="GMH_Korea",N2938,IF(Input!F$4="GMH_EU",P2938,IF(Input!F$4="Skysuper",#REF!,IF(Input!F$4="SkyII",#REF!,IF(Input!F$4="XO-8000",#REF!, "FALSE")))))))</f>
        <v>00</v>
      </c>
      <c r="I2938" s="209">
        <f>IF(Input!F$4="GMH_OECC",K2938,IF(Input!F$4="GMH_XOEC",M2938,IF(Input!F$4="GMH_Korea",O2938,IF(Input!F$4="GMH_EU",Q2938,IF(Input!F$4="Skysuper",#REF!,IF(Input!F$4="SkyII",#REF!,IF(Input!F$4="XO-8000",#REF!, "FALSE")))))))</f>
        <v>0</v>
      </c>
      <c r="J2938" s="210" t="s">
        <v>10359</v>
      </c>
      <c r="K2938" s="268">
        <v>0</v>
      </c>
      <c r="L2938" s="270" t="s">
        <v>10359</v>
      </c>
      <c r="M2938" s="270">
        <v>0</v>
      </c>
      <c r="N2938" s="270" t="s">
        <v>10359</v>
      </c>
      <c r="O2938" s="270">
        <v>0</v>
      </c>
      <c r="P2938" s="270" t="s">
        <v>10359</v>
      </c>
      <c r="Q2938" s="270">
        <v>0</v>
      </c>
      <c r="R2938" s="74"/>
      <c r="S2938" s="75" t="str">
        <f t="shared" si="198"/>
        <v>0000</v>
      </c>
      <c r="T2938" s="75" t="str">
        <f t="shared" si="196"/>
        <v>00000000000000000000000000000000</v>
      </c>
      <c r="V2938" s="197"/>
      <c r="W2938" s="75">
        <f t="shared" si="197"/>
        <v>0</v>
      </c>
      <c r="AE2938" s="479"/>
    </row>
    <row r="2939" spans="1:31" s="75" customFormat="1" ht="13.5" x14ac:dyDescent="0.2">
      <c r="A2939" s="211">
        <v>2936</v>
      </c>
      <c r="B2939" s="212" t="s">
        <v>6600</v>
      </c>
      <c r="C2939" s="213" t="s">
        <v>6600</v>
      </c>
      <c r="D2939" s="213" t="s">
        <v>6600</v>
      </c>
      <c r="E2939" s="213" t="s">
        <v>6600</v>
      </c>
      <c r="F2939" s="213" t="s">
        <v>6600</v>
      </c>
      <c r="G2939" s="214" t="s">
        <v>6600</v>
      </c>
      <c r="H2939" s="208" t="str">
        <f>IF(Input!F$4="GMH_OECC",J2939,IF(Input!F$4="GMH_XOEC",L2939,IF(Input!F$4="GMH_Korea",N2939,IF(Input!F$4="GMH_EU",P2939,IF(Input!F$4="Skysuper",#REF!,IF(Input!F$4="SkyII",#REF!,IF(Input!F$4="XO-8000",#REF!, "FALSE")))))))</f>
        <v>00</v>
      </c>
      <c r="I2939" s="209">
        <f>IF(Input!F$4="GMH_OECC",K2939,IF(Input!F$4="GMH_XOEC",M2939,IF(Input!F$4="GMH_Korea",O2939,IF(Input!F$4="GMH_EU",Q2939,IF(Input!F$4="Skysuper",#REF!,IF(Input!F$4="SkyII",#REF!,IF(Input!F$4="XO-8000",#REF!, "FALSE")))))))</f>
        <v>0</v>
      </c>
      <c r="J2939" s="210" t="s">
        <v>10359</v>
      </c>
      <c r="K2939" s="268">
        <v>0</v>
      </c>
      <c r="L2939" s="270" t="s">
        <v>10359</v>
      </c>
      <c r="M2939" s="270">
        <v>0</v>
      </c>
      <c r="N2939" s="270" t="s">
        <v>10359</v>
      </c>
      <c r="O2939" s="270">
        <v>0</v>
      </c>
      <c r="P2939" s="270" t="s">
        <v>10359</v>
      </c>
      <c r="Q2939" s="270">
        <v>0</v>
      </c>
      <c r="R2939" s="74"/>
      <c r="S2939" s="75" t="str">
        <f t="shared" si="198"/>
        <v>0000</v>
      </c>
      <c r="T2939" s="75" t="str">
        <f t="shared" si="196"/>
        <v>00000000000000000000000000000000</v>
      </c>
      <c r="V2939" s="197"/>
      <c r="W2939" s="75">
        <f t="shared" si="197"/>
        <v>0</v>
      </c>
      <c r="AE2939" s="479"/>
    </row>
    <row r="2940" spans="1:31" s="75" customFormat="1" ht="13.5" x14ac:dyDescent="0.2">
      <c r="A2940" s="211">
        <v>2937</v>
      </c>
      <c r="B2940" s="212" t="s">
        <v>6600</v>
      </c>
      <c r="C2940" s="213" t="s">
        <v>6600</v>
      </c>
      <c r="D2940" s="213" t="s">
        <v>6600</v>
      </c>
      <c r="E2940" s="213" t="s">
        <v>6600</v>
      </c>
      <c r="F2940" s="213" t="s">
        <v>6600</v>
      </c>
      <c r="G2940" s="214" t="s">
        <v>6600</v>
      </c>
      <c r="H2940" s="208" t="str">
        <f>IF(Input!F$4="GMH_OECC",J2940,IF(Input!F$4="GMH_XOEC",L2940,IF(Input!F$4="GMH_Korea",N2940,IF(Input!F$4="GMH_EU",P2940,IF(Input!F$4="Skysuper",#REF!,IF(Input!F$4="SkyII",#REF!,IF(Input!F$4="XO-8000",#REF!, "FALSE")))))))</f>
        <v>00</v>
      </c>
      <c r="I2940" s="209">
        <f>IF(Input!F$4="GMH_OECC",K2940,IF(Input!F$4="GMH_XOEC",M2940,IF(Input!F$4="GMH_Korea",O2940,IF(Input!F$4="GMH_EU",Q2940,IF(Input!F$4="Skysuper",#REF!,IF(Input!F$4="SkyII",#REF!,IF(Input!F$4="XO-8000",#REF!, "FALSE")))))))</f>
        <v>0</v>
      </c>
      <c r="J2940" s="210" t="s">
        <v>10359</v>
      </c>
      <c r="K2940" s="268">
        <v>0</v>
      </c>
      <c r="L2940" s="270" t="s">
        <v>10359</v>
      </c>
      <c r="M2940" s="270">
        <v>0</v>
      </c>
      <c r="N2940" s="270" t="s">
        <v>10359</v>
      </c>
      <c r="O2940" s="270">
        <v>0</v>
      </c>
      <c r="P2940" s="270" t="s">
        <v>10359</v>
      </c>
      <c r="Q2940" s="270">
        <v>0</v>
      </c>
      <c r="R2940" s="74"/>
      <c r="S2940" s="75" t="str">
        <f t="shared" si="198"/>
        <v>0000</v>
      </c>
      <c r="T2940" s="75" t="str">
        <f t="shared" si="196"/>
        <v>00000000000000000000000000000000</v>
      </c>
      <c r="V2940" s="197"/>
      <c r="W2940" s="75">
        <f t="shared" si="197"/>
        <v>0</v>
      </c>
      <c r="AE2940" s="479"/>
    </row>
    <row r="2941" spans="1:31" s="75" customFormat="1" ht="13.5" x14ac:dyDescent="0.2">
      <c r="A2941" s="211">
        <v>2938</v>
      </c>
      <c r="B2941" s="212" t="s">
        <v>6600</v>
      </c>
      <c r="C2941" s="213" t="s">
        <v>6600</v>
      </c>
      <c r="D2941" s="213" t="s">
        <v>6600</v>
      </c>
      <c r="E2941" s="213" t="s">
        <v>6600</v>
      </c>
      <c r="F2941" s="213" t="s">
        <v>6600</v>
      </c>
      <c r="G2941" s="214" t="s">
        <v>6600</v>
      </c>
      <c r="H2941" s="208" t="str">
        <f>IF(Input!F$4="GMH_OECC",J2941,IF(Input!F$4="GMH_XOEC",L2941,IF(Input!F$4="GMH_Korea",N2941,IF(Input!F$4="GMH_EU",P2941,IF(Input!F$4="Skysuper",#REF!,IF(Input!F$4="SkyII",#REF!,IF(Input!F$4="XO-8000",#REF!, "FALSE")))))))</f>
        <v>00</v>
      </c>
      <c r="I2941" s="209">
        <f>IF(Input!F$4="GMH_OECC",K2941,IF(Input!F$4="GMH_XOEC",M2941,IF(Input!F$4="GMH_Korea",O2941,IF(Input!F$4="GMH_EU",Q2941,IF(Input!F$4="Skysuper",#REF!,IF(Input!F$4="SkyII",#REF!,IF(Input!F$4="XO-8000",#REF!, "FALSE")))))))</f>
        <v>0</v>
      </c>
      <c r="J2941" s="210" t="s">
        <v>10359</v>
      </c>
      <c r="K2941" s="268">
        <v>0</v>
      </c>
      <c r="L2941" s="270" t="s">
        <v>10359</v>
      </c>
      <c r="M2941" s="270">
        <v>0</v>
      </c>
      <c r="N2941" s="270" t="s">
        <v>10359</v>
      </c>
      <c r="O2941" s="270">
        <v>0</v>
      </c>
      <c r="P2941" s="270" t="s">
        <v>10359</v>
      </c>
      <c r="Q2941" s="270">
        <v>0</v>
      </c>
      <c r="R2941" s="74"/>
      <c r="S2941" s="75" t="str">
        <f t="shared" si="198"/>
        <v>0000</v>
      </c>
      <c r="T2941" s="75" t="str">
        <f t="shared" si="196"/>
        <v>00000000000000000000000000000000</v>
      </c>
      <c r="V2941" s="197"/>
      <c r="W2941" s="75">
        <f t="shared" si="197"/>
        <v>0</v>
      </c>
      <c r="AE2941" s="479"/>
    </row>
    <row r="2942" spans="1:31" s="75" customFormat="1" ht="13.5" x14ac:dyDescent="0.2">
      <c r="A2942" s="211">
        <v>2939</v>
      </c>
      <c r="B2942" s="212" t="s">
        <v>6600</v>
      </c>
      <c r="C2942" s="213" t="s">
        <v>6600</v>
      </c>
      <c r="D2942" s="213" t="s">
        <v>6600</v>
      </c>
      <c r="E2942" s="213" t="s">
        <v>6600</v>
      </c>
      <c r="F2942" s="213" t="s">
        <v>6600</v>
      </c>
      <c r="G2942" s="214" t="s">
        <v>6600</v>
      </c>
      <c r="H2942" s="208" t="str">
        <f>IF(Input!F$4="GMH_OECC",J2942,IF(Input!F$4="GMH_XOEC",L2942,IF(Input!F$4="GMH_Korea",N2942,IF(Input!F$4="GMH_EU",P2942,IF(Input!F$4="Skysuper",#REF!,IF(Input!F$4="SkyII",#REF!,IF(Input!F$4="XO-8000",#REF!, "FALSE")))))))</f>
        <v>00</v>
      </c>
      <c r="I2942" s="209">
        <f>IF(Input!F$4="GMH_OECC",K2942,IF(Input!F$4="GMH_XOEC",M2942,IF(Input!F$4="GMH_Korea",O2942,IF(Input!F$4="GMH_EU",Q2942,IF(Input!F$4="Skysuper",#REF!,IF(Input!F$4="SkyII",#REF!,IF(Input!F$4="XO-8000",#REF!, "FALSE")))))))</f>
        <v>0</v>
      </c>
      <c r="J2942" s="210" t="s">
        <v>10359</v>
      </c>
      <c r="K2942" s="268">
        <v>0</v>
      </c>
      <c r="L2942" s="270" t="s">
        <v>10359</v>
      </c>
      <c r="M2942" s="270">
        <v>0</v>
      </c>
      <c r="N2942" s="270" t="s">
        <v>10359</v>
      </c>
      <c r="O2942" s="270">
        <v>0</v>
      </c>
      <c r="P2942" s="270" t="s">
        <v>10359</v>
      </c>
      <c r="Q2942" s="270">
        <v>0</v>
      </c>
      <c r="R2942" s="74"/>
      <c r="S2942" s="75" t="str">
        <f t="shared" si="198"/>
        <v>0000</v>
      </c>
      <c r="T2942" s="75" t="str">
        <f t="shared" si="196"/>
        <v>00000000000000000000000000000000</v>
      </c>
      <c r="V2942" s="197"/>
      <c r="W2942" s="75">
        <f t="shared" si="197"/>
        <v>0</v>
      </c>
      <c r="AE2942" s="479"/>
    </row>
    <row r="2943" spans="1:31" s="75" customFormat="1" ht="13.5" x14ac:dyDescent="0.2">
      <c r="A2943" s="211">
        <v>2940</v>
      </c>
      <c r="B2943" s="212" t="s">
        <v>6600</v>
      </c>
      <c r="C2943" s="213" t="s">
        <v>6600</v>
      </c>
      <c r="D2943" s="213" t="s">
        <v>6600</v>
      </c>
      <c r="E2943" s="213" t="s">
        <v>6600</v>
      </c>
      <c r="F2943" s="213" t="s">
        <v>6600</v>
      </c>
      <c r="G2943" s="214" t="s">
        <v>6600</v>
      </c>
      <c r="H2943" s="208" t="str">
        <f>IF(Input!F$4="GMH_OECC",J2943,IF(Input!F$4="GMH_XOEC",L2943,IF(Input!F$4="GMH_Korea",N2943,IF(Input!F$4="GMH_EU",P2943,IF(Input!F$4="Skysuper",#REF!,IF(Input!F$4="SkyII",#REF!,IF(Input!F$4="XO-8000",#REF!, "FALSE")))))))</f>
        <v>00</v>
      </c>
      <c r="I2943" s="209">
        <f>IF(Input!F$4="GMH_OECC",K2943,IF(Input!F$4="GMH_XOEC",M2943,IF(Input!F$4="GMH_Korea",O2943,IF(Input!F$4="GMH_EU",Q2943,IF(Input!F$4="Skysuper",#REF!,IF(Input!F$4="SkyII",#REF!,IF(Input!F$4="XO-8000",#REF!, "FALSE")))))))</f>
        <v>0</v>
      </c>
      <c r="J2943" s="210" t="s">
        <v>10359</v>
      </c>
      <c r="K2943" s="268">
        <v>0</v>
      </c>
      <c r="L2943" s="270" t="s">
        <v>10359</v>
      </c>
      <c r="M2943" s="270">
        <v>0</v>
      </c>
      <c r="N2943" s="270" t="s">
        <v>10359</v>
      </c>
      <c r="O2943" s="270">
        <v>0</v>
      </c>
      <c r="P2943" s="270" t="s">
        <v>10359</v>
      </c>
      <c r="Q2943" s="270">
        <v>0</v>
      </c>
      <c r="R2943" s="74"/>
      <c r="S2943" s="75" t="str">
        <f t="shared" si="198"/>
        <v>0000</v>
      </c>
      <c r="T2943" s="75" t="str">
        <f t="shared" si="196"/>
        <v>00000000000000000000000000000000</v>
      </c>
      <c r="V2943" s="197"/>
      <c r="W2943" s="75">
        <f t="shared" si="197"/>
        <v>0</v>
      </c>
      <c r="AE2943" s="479"/>
    </row>
    <row r="2944" spans="1:31" s="75" customFormat="1" ht="13.5" x14ac:dyDescent="0.2">
      <c r="A2944" s="211">
        <v>2941</v>
      </c>
      <c r="B2944" s="212" t="s">
        <v>6600</v>
      </c>
      <c r="C2944" s="213" t="s">
        <v>6600</v>
      </c>
      <c r="D2944" s="213" t="s">
        <v>6600</v>
      </c>
      <c r="E2944" s="213" t="s">
        <v>6600</v>
      </c>
      <c r="F2944" s="213" t="s">
        <v>6600</v>
      </c>
      <c r="G2944" s="214" t="s">
        <v>6600</v>
      </c>
      <c r="H2944" s="208" t="str">
        <f>IF(Input!F$4="GMH_OECC",J2944,IF(Input!F$4="GMH_XOEC",L2944,IF(Input!F$4="GMH_Korea",N2944,IF(Input!F$4="GMH_EU",P2944,IF(Input!F$4="Skysuper",#REF!,IF(Input!F$4="SkyII",#REF!,IF(Input!F$4="XO-8000",#REF!, "FALSE")))))))</f>
        <v>00</v>
      </c>
      <c r="I2944" s="209">
        <f>IF(Input!F$4="GMH_OECC",K2944,IF(Input!F$4="GMH_XOEC",M2944,IF(Input!F$4="GMH_Korea",O2944,IF(Input!F$4="GMH_EU",Q2944,IF(Input!F$4="Skysuper",#REF!,IF(Input!F$4="SkyII",#REF!,IF(Input!F$4="XO-8000",#REF!, "FALSE")))))))</f>
        <v>0</v>
      </c>
      <c r="J2944" s="210" t="s">
        <v>10359</v>
      </c>
      <c r="K2944" s="268">
        <v>0</v>
      </c>
      <c r="L2944" s="270" t="s">
        <v>10359</v>
      </c>
      <c r="M2944" s="270">
        <v>0</v>
      </c>
      <c r="N2944" s="270" t="s">
        <v>10359</v>
      </c>
      <c r="O2944" s="270">
        <v>0</v>
      </c>
      <c r="P2944" s="270" t="s">
        <v>10359</v>
      </c>
      <c r="Q2944" s="270">
        <v>0</v>
      </c>
      <c r="R2944" s="74"/>
      <c r="S2944" s="75" t="str">
        <f t="shared" si="198"/>
        <v>0000</v>
      </c>
      <c r="T2944" s="75" t="str">
        <f t="shared" si="196"/>
        <v>00000000000000000000000000000000</v>
      </c>
      <c r="V2944" s="197"/>
      <c r="W2944" s="75">
        <f t="shared" si="197"/>
        <v>0</v>
      </c>
      <c r="AE2944" s="479"/>
    </row>
    <row r="2945" spans="1:31" s="75" customFormat="1" ht="13.5" x14ac:dyDescent="0.2">
      <c r="A2945" s="211">
        <v>2942</v>
      </c>
      <c r="B2945" s="212" t="s">
        <v>6600</v>
      </c>
      <c r="C2945" s="213" t="s">
        <v>6600</v>
      </c>
      <c r="D2945" s="213" t="s">
        <v>6600</v>
      </c>
      <c r="E2945" s="213" t="s">
        <v>6600</v>
      </c>
      <c r="F2945" s="213" t="s">
        <v>6600</v>
      </c>
      <c r="G2945" s="214" t="s">
        <v>6600</v>
      </c>
      <c r="H2945" s="208" t="str">
        <f>IF(Input!F$4="GMH_OECC",J2945,IF(Input!F$4="GMH_XOEC",L2945,IF(Input!F$4="GMH_Korea",N2945,IF(Input!F$4="GMH_EU",P2945,IF(Input!F$4="Skysuper",#REF!,IF(Input!F$4="SkyII",#REF!,IF(Input!F$4="XO-8000",#REF!, "FALSE")))))))</f>
        <v>00</v>
      </c>
      <c r="I2945" s="209">
        <f>IF(Input!F$4="GMH_OECC",K2945,IF(Input!F$4="GMH_XOEC",M2945,IF(Input!F$4="GMH_Korea",O2945,IF(Input!F$4="GMH_EU",Q2945,IF(Input!F$4="Skysuper",#REF!,IF(Input!F$4="SkyII",#REF!,IF(Input!F$4="XO-8000",#REF!, "FALSE")))))))</f>
        <v>0</v>
      </c>
      <c r="J2945" s="210" t="s">
        <v>10359</v>
      </c>
      <c r="K2945" s="268">
        <v>0</v>
      </c>
      <c r="L2945" s="270" t="s">
        <v>10359</v>
      </c>
      <c r="M2945" s="270">
        <v>0</v>
      </c>
      <c r="N2945" s="270" t="s">
        <v>10359</v>
      </c>
      <c r="O2945" s="270">
        <v>0</v>
      </c>
      <c r="P2945" s="270" t="s">
        <v>10359</v>
      </c>
      <c r="Q2945" s="270">
        <v>0</v>
      </c>
      <c r="R2945" s="74"/>
      <c r="S2945" s="75" t="str">
        <f t="shared" si="198"/>
        <v>0000</v>
      </c>
      <c r="T2945" s="75" t="str">
        <f t="shared" si="196"/>
        <v>00000000000000000000000000000000</v>
      </c>
      <c r="V2945" s="197"/>
      <c r="W2945" s="75">
        <f t="shared" si="197"/>
        <v>0</v>
      </c>
      <c r="AE2945" s="479"/>
    </row>
    <row r="2946" spans="1:31" s="75" customFormat="1" ht="13.5" x14ac:dyDescent="0.2">
      <c r="A2946" s="211">
        <v>2943</v>
      </c>
      <c r="B2946" s="212" t="s">
        <v>6600</v>
      </c>
      <c r="C2946" s="213" t="s">
        <v>6600</v>
      </c>
      <c r="D2946" s="213" t="s">
        <v>6600</v>
      </c>
      <c r="E2946" s="213" t="s">
        <v>6600</v>
      </c>
      <c r="F2946" s="213" t="s">
        <v>6600</v>
      </c>
      <c r="G2946" s="214" t="s">
        <v>6600</v>
      </c>
      <c r="H2946" s="208" t="str">
        <f>IF(Input!F$4="GMH_OECC",J2946,IF(Input!F$4="GMH_XOEC",L2946,IF(Input!F$4="GMH_Korea",N2946,IF(Input!F$4="GMH_EU",P2946,IF(Input!F$4="Skysuper",#REF!,IF(Input!F$4="SkyII",#REF!,IF(Input!F$4="XO-8000",#REF!, "FALSE")))))))</f>
        <v>00</v>
      </c>
      <c r="I2946" s="209">
        <f>IF(Input!F$4="GMH_OECC",K2946,IF(Input!F$4="GMH_XOEC",M2946,IF(Input!F$4="GMH_Korea",O2946,IF(Input!F$4="GMH_EU",Q2946,IF(Input!F$4="Skysuper",#REF!,IF(Input!F$4="SkyII",#REF!,IF(Input!F$4="XO-8000",#REF!, "FALSE")))))))</f>
        <v>0</v>
      </c>
      <c r="J2946" s="210" t="s">
        <v>10359</v>
      </c>
      <c r="K2946" s="268">
        <v>0</v>
      </c>
      <c r="L2946" s="270" t="s">
        <v>10359</v>
      </c>
      <c r="M2946" s="270">
        <v>0</v>
      </c>
      <c r="N2946" s="270" t="s">
        <v>10359</v>
      </c>
      <c r="O2946" s="270">
        <v>0</v>
      </c>
      <c r="P2946" s="270" t="s">
        <v>10359</v>
      </c>
      <c r="Q2946" s="270">
        <v>0</v>
      </c>
      <c r="R2946" s="74"/>
      <c r="S2946" s="75" t="str">
        <f t="shared" si="198"/>
        <v>0000</v>
      </c>
      <c r="T2946" s="75" t="str">
        <f t="shared" si="196"/>
        <v>00000000000000000000000000000000</v>
      </c>
      <c r="V2946" s="197"/>
      <c r="W2946" s="75">
        <f t="shared" si="197"/>
        <v>0</v>
      </c>
      <c r="AE2946" s="479"/>
    </row>
    <row r="2947" spans="1:31" s="75" customFormat="1" ht="13.5" x14ac:dyDescent="0.2">
      <c r="A2947" s="211">
        <v>2944</v>
      </c>
      <c r="B2947" s="212" t="s">
        <v>6600</v>
      </c>
      <c r="C2947" s="213" t="s">
        <v>6600</v>
      </c>
      <c r="D2947" s="213" t="s">
        <v>6600</v>
      </c>
      <c r="E2947" s="213" t="s">
        <v>6600</v>
      </c>
      <c r="F2947" s="213" t="s">
        <v>6600</v>
      </c>
      <c r="G2947" s="214" t="s">
        <v>6600</v>
      </c>
      <c r="H2947" s="208" t="str">
        <f>IF(Input!F$4="GMH_OECC",J2947,IF(Input!F$4="GMH_XOEC",L2947,IF(Input!F$4="GMH_Korea",N2947,IF(Input!F$4="GMH_EU",P2947,IF(Input!F$4="Skysuper",#REF!,IF(Input!F$4="SkyII",#REF!,IF(Input!F$4="XO-8000",#REF!, "FALSE")))))))</f>
        <v>00</v>
      </c>
      <c r="I2947" s="209">
        <f>IF(Input!F$4="GMH_OECC",K2947,IF(Input!F$4="GMH_XOEC",M2947,IF(Input!F$4="GMH_Korea",O2947,IF(Input!F$4="GMH_EU",Q2947,IF(Input!F$4="Skysuper",#REF!,IF(Input!F$4="SkyII",#REF!,IF(Input!F$4="XO-8000",#REF!, "FALSE")))))))</f>
        <v>0</v>
      </c>
      <c r="J2947" s="210" t="s">
        <v>10359</v>
      </c>
      <c r="K2947" s="268">
        <v>0</v>
      </c>
      <c r="L2947" s="270" t="s">
        <v>10359</v>
      </c>
      <c r="M2947" s="270">
        <v>0</v>
      </c>
      <c r="N2947" s="270" t="s">
        <v>10359</v>
      </c>
      <c r="O2947" s="270">
        <v>0</v>
      </c>
      <c r="P2947" s="270" t="s">
        <v>10359</v>
      </c>
      <c r="Q2947" s="270">
        <v>0</v>
      </c>
      <c r="R2947" s="74"/>
      <c r="S2947" s="75" t="str">
        <f t="shared" si="198"/>
        <v>0000</v>
      </c>
      <c r="T2947" s="75" t="str">
        <f t="shared" si="196"/>
        <v>00000000000000000000000000000000</v>
      </c>
      <c r="V2947" s="197"/>
      <c r="W2947" s="75">
        <f t="shared" si="197"/>
        <v>0</v>
      </c>
      <c r="AE2947" s="479"/>
    </row>
    <row r="2948" spans="1:31" s="75" customFormat="1" ht="13.5" x14ac:dyDescent="0.2">
      <c r="A2948" s="211">
        <v>2945</v>
      </c>
      <c r="B2948" s="212" t="s">
        <v>6600</v>
      </c>
      <c r="C2948" s="213" t="s">
        <v>6600</v>
      </c>
      <c r="D2948" s="213" t="s">
        <v>6600</v>
      </c>
      <c r="E2948" s="213" t="s">
        <v>6600</v>
      </c>
      <c r="F2948" s="213" t="s">
        <v>6600</v>
      </c>
      <c r="G2948" s="214" t="s">
        <v>6600</v>
      </c>
      <c r="H2948" s="208" t="str">
        <f>IF(Input!F$4="GMH_OECC",J2948,IF(Input!F$4="GMH_XOEC",L2948,IF(Input!F$4="GMH_Korea",N2948,IF(Input!F$4="GMH_EU",P2948,IF(Input!F$4="Skysuper",#REF!,IF(Input!F$4="SkyII",#REF!,IF(Input!F$4="XO-8000",#REF!, "FALSE")))))))</f>
        <v>00</v>
      </c>
      <c r="I2948" s="209">
        <f>IF(Input!F$4="GMH_OECC",K2948,IF(Input!F$4="GMH_XOEC",M2948,IF(Input!F$4="GMH_Korea",O2948,IF(Input!F$4="GMH_EU",Q2948,IF(Input!F$4="Skysuper",#REF!,IF(Input!F$4="SkyII",#REF!,IF(Input!F$4="XO-8000",#REF!, "FALSE")))))))</f>
        <v>0</v>
      </c>
      <c r="J2948" s="210" t="s">
        <v>10359</v>
      </c>
      <c r="K2948" s="268">
        <v>0</v>
      </c>
      <c r="L2948" s="270" t="s">
        <v>10359</v>
      </c>
      <c r="M2948" s="270">
        <v>0</v>
      </c>
      <c r="N2948" s="270" t="s">
        <v>10359</v>
      </c>
      <c r="O2948" s="270">
        <v>0</v>
      </c>
      <c r="P2948" s="270" t="s">
        <v>10359</v>
      </c>
      <c r="Q2948" s="270">
        <v>0</v>
      </c>
      <c r="R2948" s="74"/>
      <c r="S2948" s="75" t="str">
        <f t="shared" si="198"/>
        <v>0000</v>
      </c>
      <c r="T2948" s="75" t="str">
        <f t="shared" ref="T2948:T3011" si="199">CONCATENATE(S2948,S2949,S2950,S2951,S2952,S2953,S2954,S2955)</f>
        <v>00000000000000000000000000000000</v>
      </c>
      <c r="V2948" s="197"/>
      <c r="W2948" s="75">
        <f t="shared" si="197"/>
        <v>0</v>
      </c>
      <c r="AE2948" s="479"/>
    </row>
    <row r="2949" spans="1:31" s="75" customFormat="1" ht="13.5" x14ac:dyDescent="0.2">
      <c r="A2949" s="211">
        <v>2946</v>
      </c>
      <c r="B2949" s="212" t="s">
        <v>6600</v>
      </c>
      <c r="C2949" s="213" t="s">
        <v>6600</v>
      </c>
      <c r="D2949" s="213" t="s">
        <v>6600</v>
      </c>
      <c r="E2949" s="213" t="s">
        <v>6600</v>
      </c>
      <c r="F2949" s="213" t="s">
        <v>6600</v>
      </c>
      <c r="G2949" s="214" t="s">
        <v>6600</v>
      </c>
      <c r="H2949" s="208" t="str">
        <f>IF(Input!F$4="GMH_OECC",J2949,IF(Input!F$4="GMH_XOEC",L2949,IF(Input!F$4="GMH_Korea",N2949,IF(Input!F$4="GMH_EU",P2949,IF(Input!F$4="Skysuper",#REF!,IF(Input!F$4="SkyII",#REF!,IF(Input!F$4="XO-8000",#REF!, "FALSE")))))))</f>
        <v>00</v>
      </c>
      <c r="I2949" s="209">
        <f>IF(Input!F$4="GMH_OECC",K2949,IF(Input!F$4="GMH_XOEC",M2949,IF(Input!F$4="GMH_Korea",O2949,IF(Input!F$4="GMH_EU",Q2949,IF(Input!F$4="Skysuper",#REF!,IF(Input!F$4="SkyII",#REF!,IF(Input!F$4="XO-8000",#REF!, "FALSE")))))))</f>
        <v>0</v>
      </c>
      <c r="J2949" s="210" t="s">
        <v>10359</v>
      </c>
      <c r="K2949" s="268">
        <v>0</v>
      </c>
      <c r="L2949" s="270" t="s">
        <v>10359</v>
      </c>
      <c r="M2949" s="270">
        <v>0</v>
      </c>
      <c r="N2949" s="270" t="s">
        <v>10359</v>
      </c>
      <c r="O2949" s="270">
        <v>0</v>
      </c>
      <c r="P2949" s="270" t="s">
        <v>10359</v>
      </c>
      <c r="Q2949" s="270">
        <v>0</v>
      </c>
      <c r="R2949" s="74"/>
      <c r="S2949" s="75" t="str">
        <f t="shared" si="198"/>
        <v>0000</v>
      </c>
      <c r="T2949" s="75" t="str">
        <f t="shared" si="199"/>
        <v>00000000000000000000000000000000</v>
      </c>
      <c r="V2949" s="197"/>
      <c r="W2949" s="75">
        <f t="shared" si="197"/>
        <v>0</v>
      </c>
      <c r="AE2949" s="479"/>
    </row>
    <row r="2950" spans="1:31" s="75" customFormat="1" ht="13.5" x14ac:dyDescent="0.2">
      <c r="A2950" s="211">
        <v>2947</v>
      </c>
      <c r="B2950" s="212" t="s">
        <v>6600</v>
      </c>
      <c r="C2950" s="213" t="s">
        <v>6600</v>
      </c>
      <c r="D2950" s="213" t="s">
        <v>6600</v>
      </c>
      <c r="E2950" s="213" t="s">
        <v>6600</v>
      </c>
      <c r="F2950" s="213" t="s">
        <v>6600</v>
      </c>
      <c r="G2950" s="214" t="s">
        <v>6600</v>
      </c>
      <c r="H2950" s="208" t="str">
        <f>IF(Input!F$4="GMH_OECC",J2950,IF(Input!F$4="GMH_XOEC",L2950,IF(Input!F$4="GMH_Korea",N2950,IF(Input!F$4="GMH_EU",P2950,IF(Input!F$4="Skysuper",#REF!,IF(Input!F$4="SkyII",#REF!,IF(Input!F$4="XO-8000",#REF!, "FALSE")))))))</f>
        <v>00</v>
      </c>
      <c r="I2950" s="209">
        <f>IF(Input!F$4="GMH_OECC",K2950,IF(Input!F$4="GMH_XOEC",M2950,IF(Input!F$4="GMH_Korea",O2950,IF(Input!F$4="GMH_EU",Q2950,IF(Input!F$4="Skysuper",#REF!,IF(Input!F$4="SkyII",#REF!,IF(Input!F$4="XO-8000",#REF!, "FALSE")))))))</f>
        <v>0</v>
      </c>
      <c r="J2950" s="210" t="s">
        <v>10359</v>
      </c>
      <c r="K2950" s="268">
        <v>0</v>
      </c>
      <c r="L2950" s="270" t="s">
        <v>10359</v>
      </c>
      <c r="M2950" s="270">
        <v>0</v>
      </c>
      <c r="N2950" s="270" t="s">
        <v>10359</v>
      </c>
      <c r="O2950" s="270">
        <v>0</v>
      </c>
      <c r="P2950" s="270" t="s">
        <v>10359</v>
      </c>
      <c r="Q2950" s="270">
        <v>0</v>
      </c>
      <c r="R2950" s="74"/>
      <c r="S2950" s="75" t="str">
        <f t="shared" si="198"/>
        <v>0000</v>
      </c>
      <c r="T2950" s="75" t="str">
        <f t="shared" si="199"/>
        <v>00000000000000000000000000000000</v>
      </c>
      <c r="V2950" s="197"/>
      <c r="W2950" s="75">
        <f t="shared" ref="W2950:W3013" si="200">HEX2DEC(RIGHT(S2950,2))+HEX2DEC(RIGHT(S2951,2))+HEX2DEC(RIGHT(S2952,2))+HEX2DEC(RIGHT(S2953,2))+HEX2DEC(LEFT(S2950,2))+HEX2DEC(LEFT(S2951,2))+HEX2DEC(LEFT(S2952,2))+HEX2DEC(LEFT(S2953,2))+HEX2DEC(RIGHT(S2954,2))+HEX2DEC(RIGHT(S2955,2))+HEX2DEC(RIGHT(S2956,2))+HEX2DEC(RIGHT(S2957,2))+HEX2DEC(LEFT(S2954,2))+HEX2DEC(LEFT(S2955,2))+HEX2DEC(LEFT(S2956,2))+HEX2DEC(LEFT(S2957,2))</f>
        <v>0</v>
      </c>
      <c r="AE2950" s="479"/>
    </row>
    <row r="2951" spans="1:31" s="75" customFormat="1" ht="13.5" x14ac:dyDescent="0.2">
      <c r="A2951" s="211">
        <v>2948</v>
      </c>
      <c r="B2951" s="212" t="s">
        <v>6600</v>
      </c>
      <c r="C2951" s="213" t="s">
        <v>6600</v>
      </c>
      <c r="D2951" s="213" t="s">
        <v>6600</v>
      </c>
      <c r="E2951" s="213" t="s">
        <v>6600</v>
      </c>
      <c r="F2951" s="213" t="s">
        <v>6600</v>
      </c>
      <c r="G2951" s="214" t="s">
        <v>6600</v>
      </c>
      <c r="H2951" s="208" t="str">
        <f>IF(Input!F$4="GMH_OECC",J2951,IF(Input!F$4="GMH_XOEC",L2951,IF(Input!F$4="GMH_Korea",N2951,IF(Input!F$4="GMH_EU",P2951,IF(Input!F$4="Skysuper",#REF!,IF(Input!F$4="SkyII",#REF!,IF(Input!F$4="XO-8000",#REF!, "FALSE")))))))</f>
        <v>00</v>
      </c>
      <c r="I2951" s="209">
        <f>IF(Input!F$4="GMH_OECC",K2951,IF(Input!F$4="GMH_XOEC",M2951,IF(Input!F$4="GMH_Korea",O2951,IF(Input!F$4="GMH_EU",Q2951,IF(Input!F$4="Skysuper",#REF!,IF(Input!F$4="SkyII",#REF!,IF(Input!F$4="XO-8000",#REF!, "FALSE")))))))</f>
        <v>0</v>
      </c>
      <c r="J2951" s="210" t="s">
        <v>10359</v>
      </c>
      <c r="K2951" s="268">
        <v>0</v>
      </c>
      <c r="L2951" s="270" t="s">
        <v>10359</v>
      </c>
      <c r="M2951" s="270">
        <v>0</v>
      </c>
      <c r="N2951" s="270" t="s">
        <v>10359</v>
      </c>
      <c r="O2951" s="270">
        <v>0</v>
      </c>
      <c r="P2951" s="270" t="s">
        <v>10359</v>
      </c>
      <c r="Q2951" s="270">
        <v>0</v>
      </c>
      <c r="R2951" s="74"/>
      <c r="S2951" s="75" t="str">
        <f t="shared" si="198"/>
        <v>0000</v>
      </c>
      <c r="T2951" s="75" t="str">
        <f t="shared" si="199"/>
        <v>00000000000000000000000000000000</v>
      </c>
      <c r="V2951" s="197"/>
      <c r="W2951" s="75">
        <f t="shared" si="200"/>
        <v>0</v>
      </c>
      <c r="AE2951" s="479"/>
    </row>
    <row r="2952" spans="1:31" s="75" customFormat="1" ht="13.5" x14ac:dyDescent="0.2">
      <c r="A2952" s="211">
        <v>2949</v>
      </c>
      <c r="B2952" s="212" t="s">
        <v>6600</v>
      </c>
      <c r="C2952" s="213" t="s">
        <v>6600</v>
      </c>
      <c r="D2952" s="213" t="s">
        <v>6600</v>
      </c>
      <c r="E2952" s="213" t="s">
        <v>6600</v>
      </c>
      <c r="F2952" s="213" t="s">
        <v>6600</v>
      </c>
      <c r="G2952" s="214" t="s">
        <v>6600</v>
      </c>
      <c r="H2952" s="208" t="str">
        <f>IF(Input!F$4="GMH_OECC",J2952,IF(Input!F$4="GMH_XOEC",L2952,IF(Input!F$4="GMH_Korea",N2952,IF(Input!F$4="GMH_EU",P2952,IF(Input!F$4="Skysuper",#REF!,IF(Input!F$4="SkyII",#REF!,IF(Input!F$4="XO-8000",#REF!, "FALSE")))))))</f>
        <v>00</v>
      </c>
      <c r="I2952" s="209">
        <f>IF(Input!F$4="GMH_OECC",K2952,IF(Input!F$4="GMH_XOEC",M2952,IF(Input!F$4="GMH_Korea",O2952,IF(Input!F$4="GMH_EU",Q2952,IF(Input!F$4="Skysuper",#REF!,IF(Input!F$4="SkyII",#REF!,IF(Input!F$4="XO-8000",#REF!, "FALSE")))))))</f>
        <v>0</v>
      </c>
      <c r="J2952" s="210" t="s">
        <v>10359</v>
      </c>
      <c r="K2952" s="268">
        <v>0</v>
      </c>
      <c r="L2952" s="270" t="s">
        <v>10359</v>
      </c>
      <c r="M2952" s="270">
        <v>0</v>
      </c>
      <c r="N2952" s="270" t="s">
        <v>10359</v>
      </c>
      <c r="O2952" s="270">
        <v>0</v>
      </c>
      <c r="P2952" s="270" t="s">
        <v>10359</v>
      </c>
      <c r="Q2952" s="270">
        <v>0</v>
      </c>
      <c r="R2952" s="74"/>
      <c r="S2952" s="75" t="str">
        <f t="shared" si="198"/>
        <v>0000</v>
      </c>
      <c r="T2952" s="75" t="str">
        <f t="shared" si="199"/>
        <v>00000000000000000000000000000000</v>
      </c>
      <c r="V2952" s="197"/>
      <c r="W2952" s="75">
        <f t="shared" si="200"/>
        <v>0</v>
      </c>
      <c r="AE2952" s="479"/>
    </row>
    <row r="2953" spans="1:31" s="75" customFormat="1" ht="13.5" x14ac:dyDescent="0.2">
      <c r="A2953" s="211">
        <v>2950</v>
      </c>
      <c r="B2953" s="212" t="s">
        <v>6600</v>
      </c>
      <c r="C2953" s="213" t="s">
        <v>6600</v>
      </c>
      <c r="D2953" s="213" t="s">
        <v>6600</v>
      </c>
      <c r="E2953" s="213" t="s">
        <v>6600</v>
      </c>
      <c r="F2953" s="213" t="s">
        <v>6600</v>
      </c>
      <c r="G2953" s="214" t="s">
        <v>6600</v>
      </c>
      <c r="H2953" s="208" t="str">
        <f>IF(Input!F$4="GMH_OECC",J2953,IF(Input!F$4="GMH_XOEC",L2953,IF(Input!F$4="GMH_Korea",N2953,IF(Input!F$4="GMH_EU",P2953,IF(Input!F$4="Skysuper",#REF!,IF(Input!F$4="SkyII",#REF!,IF(Input!F$4="XO-8000",#REF!, "FALSE")))))))</f>
        <v>00</v>
      </c>
      <c r="I2953" s="209">
        <f>IF(Input!F$4="GMH_OECC",K2953,IF(Input!F$4="GMH_XOEC",M2953,IF(Input!F$4="GMH_Korea",O2953,IF(Input!F$4="GMH_EU",Q2953,IF(Input!F$4="Skysuper",#REF!,IF(Input!F$4="SkyII",#REF!,IF(Input!F$4="XO-8000",#REF!, "FALSE")))))))</f>
        <v>0</v>
      </c>
      <c r="J2953" s="210" t="s">
        <v>10359</v>
      </c>
      <c r="K2953" s="268">
        <v>0</v>
      </c>
      <c r="L2953" s="270" t="s">
        <v>10359</v>
      </c>
      <c r="M2953" s="270">
        <v>0</v>
      </c>
      <c r="N2953" s="270" t="s">
        <v>10359</v>
      </c>
      <c r="O2953" s="270">
        <v>0</v>
      </c>
      <c r="P2953" s="270" t="s">
        <v>10359</v>
      </c>
      <c r="Q2953" s="270">
        <v>0</v>
      </c>
      <c r="R2953" s="74"/>
      <c r="S2953" s="75" t="str">
        <f t="shared" si="198"/>
        <v>0000</v>
      </c>
      <c r="T2953" s="75" t="str">
        <f t="shared" si="199"/>
        <v>00000000000000000000000000000000</v>
      </c>
      <c r="V2953" s="197"/>
      <c r="W2953" s="75">
        <f t="shared" si="200"/>
        <v>0</v>
      </c>
      <c r="AE2953" s="479"/>
    </row>
    <row r="2954" spans="1:31" s="75" customFormat="1" ht="13.5" x14ac:dyDescent="0.2">
      <c r="A2954" s="211">
        <v>2951</v>
      </c>
      <c r="B2954" s="212" t="s">
        <v>6600</v>
      </c>
      <c r="C2954" s="213" t="s">
        <v>6600</v>
      </c>
      <c r="D2954" s="213" t="s">
        <v>6600</v>
      </c>
      <c r="E2954" s="213" t="s">
        <v>6600</v>
      </c>
      <c r="F2954" s="213" t="s">
        <v>6600</v>
      </c>
      <c r="G2954" s="214" t="s">
        <v>6600</v>
      </c>
      <c r="H2954" s="208" t="str">
        <f>IF(Input!F$4="GMH_OECC",J2954,IF(Input!F$4="GMH_XOEC",L2954,IF(Input!F$4="GMH_Korea",N2954,IF(Input!F$4="GMH_EU",P2954,IF(Input!F$4="Skysuper",#REF!,IF(Input!F$4="SkyII",#REF!,IF(Input!F$4="XO-8000",#REF!, "FALSE")))))))</f>
        <v>00</v>
      </c>
      <c r="I2954" s="209">
        <f>IF(Input!F$4="GMH_OECC",K2954,IF(Input!F$4="GMH_XOEC",M2954,IF(Input!F$4="GMH_Korea",O2954,IF(Input!F$4="GMH_EU",Q2954,IF(Input!F$4="Skysuper",#REF!,IF(Input!F$4="SkyII",#REF!,IF(Input!F$4="XO-8000",#REF!, "FALSE")))))))</f>
        <v>0</v>
      </c>
      <c r="J2954" s="210" t="s">
        <v>10359</v>
      </c>
      <c r="K2954" s="268">
        <v>0</v>
      </c>
      <c r="L2954" s="270" t="s">
        <v>10359</v>
      </c>
      <c r="M2954" s="270">
        <v>0</v>
      </c>
      <c r="N2954" s="270" t="s">
        <v>10359</v>
      </c>
      <c r="O2954" s="270">
        <v>0</v>
      </c>
      <c r="P2954" s="270" t="s">
        <v>10359</v>
      </c>
      <c r="Q2954" s="270">
        <v>0</v>
      </c>
      <c r="R2954" s="74"/>
      <c r="S2954" s="75" t="str">
        <f t="shared" si="198"/>
        <v>0000</v>
      </c>
      <c r="T2954" s="75" t="str">
        <f t="shared" si="199"/>
        <v>00000000000000000000000000000000</v>
      </c>
      <c r="V2954" s="197"/>
      <c r="W2954" s="75">
        <f t="shared" si="200"/>
        <v>0</v>
      </c>
      <c r="AE2954" s="479"/>
    </row>
    <row r="2955" spans="1:31" s="75" customFormat="1" ht="13.5" x14ac:dyDescent="0.2">
      <c r="A2955" s="211">
        <v>2952</v>
      </c>
      <c r="B2955" s="212" t="s">
        <v>6600</v>
      </c>
      <c r="C2955" s="213" t="s">
        <v>6600</v>
      </c>
      <c r="D2955" s="213" t="s">
        <v>6600</v>
      </c>
      <c r="E2955" s="213" t="s">
        <v>6600</v>
      </c>
      <c r="F2955" s="213" t="s">
        <v>6600</v>
      </c>
      <c r="G2955" s="214" t="s">
        <v>6600</v>
      </c>
      <c r="H2955" s="208" t="str">
        <f>IF(Input!F$4="GMH_OECC",J2955,IF(Input!F$4="GMH_XOEC",L2955,IF(Input!F$4="GMH_Korea",N2955,IF(Input!F$4="GMH_EU",P2955,IF(Input!F$4="Skysuper",#REF!,IF(Input!F$4="SkyII",#REF!,IF(Input!F$4="XO-8000",#REF!, "FALSE")))))))</f>
        <v>00</v>
      </c>
      <c r="I2955" s="209">
        <f>IF(Input!F$4="GMH_OECC",K2955,IF(Input!F$4="GMH_XOEC",M2955,IF(Input!F$4="GMH_Korea",O2955,IF(Input!F$4="GMH_EU",Q2955,IF(Input!F$4="Skysuper",#REF!,IF(Input!F$4="SkyII",#REF!,IF(Input!F$4="XO-8000",#REF!, "FALSE")))))))</f>
        <v>0</v>
      </c>
      <c r="J2955" s="210" t="s">
        <v>10359</v>
      </c>
      <c r="K2955" s="268">
        <v>0</v>
      </c>
      <c r="L2955" s="270" t="s">
        <v>10359</v>
      </c>
      <c r="M2955" s="270">
        <v>0</v>
      </c>
      <c r="N2955" s="270" t="s">
        <v>10359</v>
      </c>
      <c r="O2955" s="270">
        <v>0</v>
      </c>
      <c r="P2955" s="270" t="s">
        <v>10359</v>
      </c>
      <c r="Q2955" s="270">
        <v>0</v>
      </c>
      <c r="R2955" s="74"/>
      <c r="S2955" s="75" t="str">
        <f t="shared" si="198"/>
        <v>0000</v>
      </c>
      <c r="T2955" s="75" t="str">
        <f t="shared" si="199"/>
        <v>00000000000000000000000000000000</v>
      </c>
      <c r="V2955" s="197"/>
      <c r="W2955" s="75">
        <f t="shared" si="200"/>
        <v>0</v>
      </c>
      <c r="AE2955" s="479"/>
    </row>
    <row r="2956" spans="1:31" s="75" customFormat="1" ht="13.5" x14ac:dyDescent="0.2">
      <c r="A2956" s="211">
        <v>2953</v>
      </c>
      <c r="B2956" s="212" t="s">
        <v>6600</v>
      </c>
      <c r="C2956" s="213" t="s">
        <v>6600</v>
      </c>
      <c r="D2956" s="213" t="s">
        <v>6600</v>
      </c>
      <c r="E2956" s="213" t="s">
        <v>6600</v>
      </c>
      <c r="F2956" s="213" t="s">
        <v>6600</v>
      </c>
      <c r="G2956" s="214" t="s">
        <v>6600</v>
      </c>
      <c r="H2956" s="208" t="str">
        <f>IF(Input!F$4="GMH_OECC",J2956,IF(Input!F$4="GMH_XOEC",L2956,IF(Input!F$4="GMH_Korea",N2956,IF(Input!F$4="GMH_EU",P2956,IF(Input!F$4="Skysuper",#REF!,IF(Input!F$4="SkyII",#REF!,IF(Input!F$4="XO-8000",#REF!, "FALSE")))))))</f>
        <v>00</v>
      </c>
      <c r="I2956" s="209">
        <f>IF(Input!F$4="GMH_OECC",K2956,IF(Input!F$4="GMH_XOEC",M2956,IF(Input!F$4="GMH_Korea",O2956,IF(Input!F$4="GMH_EU",Q2956,IF(Input!F$4="Skysuper",#REF!,IF(Input!F$4="SkyII",#REF!,IF(Input!F$4="XO-8000",#REF!, "FALSE")))))))</f>
        <v>0</v>
      </c>
      <c r="J2956" s="210" t="s">
        <v>10359</v>
      </c>
      <c r="K2956" s="268">
        <v>0</v>
      </c>
      <c r="L2956" s="270" t="s">
        <v>10359</v>
      </c>
      <c r="M2956" s="270">
        <v>0</v>
      </c>
      <c r="N2956" s="270" t="s">
        <v>10359</v>
      </c>
      <c r="O2956" s="270">
        <v>0</v>
      </c>
      <c r="P2956" s="270" t="s">
        <v>10359</v>
      </c>
      <c r="Q2956" s="270">
        <v>0</v>
      </c>
      <c r="R2956" s="74"/>
      <c r="S2956" s="75" t="str">
        <f t="shared" si="198"/>
        <v>0000</v>
      </c>
      <c r="T2956" s="75" t="str">
        <f t="shared" si="199"/>
        <v>00000000000000000000000000000000</v>
      </c>
      <c r="V2956" s="197"/>
      <c r="W2956" s="75">
        <f t="shared" si="200"/>
        <v>0</v>
      </c>
      <c r="AE2956" s="479"/>
    </row>
    <row r="2957" spans="1:31" s="75" customFormat="1" ht="13.5" x14ac:dyDescent="0.2">
      <c r="A2957" s="211">
        <v>2954</v>
      </c>
      <c r="B2957" s="212" t="s">
        <v>6600</v>
      </c>
      <c r="C2957" s="213" t="s">
        <v>6600</v>
      </c>
      <c r="D2957" s="213" t="s">
        <v>6600</v>
      </c>
      <c r="E2957" s="213" t="s">
        <v>6600</v>
      </c>
      <c r="F2957" s="213" t="s">
        <v>6600</v>
      </c>
      <c r="G2957" s="214" t="s">
        <v>6600</v>
      </c>
      <c r="H2957" s="208" t="str">
        <f>IF(Input!F$4="GMH_OECC",J2957,IF(Input!F$4="GMH_XOEC",L2957,IF(Input!F$4="GMH_Korea",N2957,IF(Input!F$4="GMH_EU",P2957,IF(Input!F$4="Skysuper",#REF!,IF(Input!F$4="SkyII",#REF!,IF(Input!F$4="XO-8000",#REF!, "FALSE")))))))</f>
        <v>00</v>
      </c>
      <c r="I2957" s="209">
        <f>IF(Input!F$4="GMH_OECC",K2957,IF(Input!F$4="GMH_XOEC",M2957,IF(Input!F$4="GMH_Korea",O2957,IF(Input!F$4="GMH_EU",Q2957,IF(Input!F$4="Skysuper",#REF!,IF(Input!F$4="SkyII",#REF!,IF(Input!F$4="XO-8000",#REF!, "FALSE")))))))</f>
        <v>0</v>
      </c>
      <c r="J2957" s="210" t="s">
        <v>10359</v>
      </c>
      <c r="K2957" s="268">
        <v>0</v>
      </c>
      <c r="L2957" s="270" t="s">
        <v>10359</v>
      </c>
      <c r="M2957" s="270">
        <v>0</v>
      </c>
      <c r="N2957" s="270" t="s">
        <v>10359</v>
      </c>
      <c r="O2957" s="270">
        <v>0</v>
      </c>
      <c r="P2957" s="270" t="s">
        <v>10359</v>
      </c>
      <c r="Q2957" s="270">
        <v>0</v>
      </c>
      <c r="R2957" s="74"/>
      <c r="S2957" s="75" t="str">
        <f t="shared" si="198"/>
        <v>0000</v>
      </c>
      <c r="T2957" s="75" t="str">
        <f t="shared" si="199"/>
        <v>00000000000000000000000000000000</v>
      </c>
      <c r="V2957" s="197"/>
      <c r="W2957" s="75">
        <f t="shared" si="200"/>
        <v>0</v>
      </c>
      <c r="AE2957" s="479"/>
    </row>
    <row r="2958" spans="1:31" s="75" customFormat="1" ht="13.5" x14ac:dyDescent="0.2">
      <c r="A2958" s="211">
        <v>2955</v>
      </c>
      <c r="B2958" s="212" t="s">
        <v>6600</v>
      </c>
      <c r="C2958" s="213" t="s">
        <v>6600</v>
      </c>
      <c r="D2958" s="213" t="s">
        <v>6600</v>
      </c>
      <c r="E2958" s="213" t="s">
        <v>6600</v>
      </c>
      <c r="F2958" s="213" t="s">
        <v>6600</v>
      </c>
      <c r="G2958" s="214" t="s">
        <v>6600</v>
      </c>
      <c r="H2958" s="208" t="str">
        <f>IF(Input!F$4="GMH_OECC",J2958,IF(Input!F$4="GMH_XOEC",L2958,IF(Input!F$4="GMH_Korea",N2958,IF(Input!F$4="GMH_EU",P2958,IF(Input!F$4="Skysuper",#REF!,IF(Input!F$4="SkyII",#REF!,IF(Input!F$4="XO-8000",#REF!, "FALSE")))))))</f>
        <v>00</v>
      </c>
      <c r="I2958" s="209">
        <f>IF(Input!F$4="GMH_OECC",K2958,IF(Input!F$4="GMH_XOEC",M2958,IF(Input!F$4="GMH_Korea",O2958,IF(Input!F$4="GMH_EU",Q2958,IF(Input!F$4="Skysuper",#REF!,IF(Input!F$4="SkyII",#REF!,IF(Input!F$4="XO-8000",#REF!, "FALSE")))))))</f>
        <v>0</v>
      </c>
      <c r="J2958" s="210" t="s">
        <v>10359</v>
      </c>
      <c r="K2958" s="268">
        <v>0</v>
      </c>
      <c r="L2958" s="270" t="s">
        <v>10359</v>
      </c>
      <c r="M2958" s="270">
        <v>0</v>
      </c>
      <c r="N2958" s="270" t="s">
        <v>10359</v>
      </c>
      <c r="O2958" s="270">
        <v>0</v>
      </c>
      <c r="P2958" s="270" t="s">
        <v>10359</v>
      </c>
      <c r="Q2958" s="270">
        <v>0</v>
      </c>
      <c r="R2958" s="74"/>
      <c r="S2958" s="75" t="str">
        <f t="shared" si="198"/>
        <v>0000</v>
      </c>
      <c r="T2958" s="75" t="str">
        <f t="shared" si="199"/>
        <v>00000000000000000000000000000000</v>
      </c>
      <c r="V2958" s="197"/>
      <c r="W2958" s="75">
        <f t="shared" si="200"/>
        <v>0</v>
      </c>
      <c r="AE2958" s="479"/>
    </row>
    <row r="2959" spans="1:31" s="75" customFormat="1" ht="13.5" x14ac:dyDescent="0.2">
      <c r="A2959" s="211">
        <v>2956</v>
      </c>
      <c r="B2959" s="212" t="s">
        <v>6600</v>
      </c>
      <c r="C2959" s="213" t="s">
        <v>6600</v>
      </c>
      <c r="D2959" s="213" t="s">
        <v>6600</v>
      </c>
      <c r="E2959" s="213" t="s">
        <v>6600</v>
      </c>
      <c r="F2959" s="213" t="s">
        <v>6600</v>
      </c>
      <c r="G2959" s="214" t="s">
        <v>6600</v>
      </c>
      <c r="H2959" s="208" t="str">
        <f>IF(Input!F$4="GMH_OECC",J2959,IF(Input!F$4="GMH_XOEC",L2959,IF(Input!F$4="GMH_Korea",N2959,IF(Input!F$4="GMH_EU",P2959,IF(Input!F$4="Skysuper",#REF!,IF(Input!F$4="SkyII",#REF!,IF(Input!F$4="XO-8000",#REF!, "FALSE")))))))</f>
        <v>00</v>
      </c>
      <c r="I2959" s="209">
        <f>IF(Input!F$4="GMH_OECC",K2959,IF(Input!F$4="GMH_XOEC",M2959,IF(Input!F$4="GMH_Korea",O2959,IF(Input!F$4="GMH_EU",Q2959,IF(Input!F$4="Skysuper",#REF!,IF(Input!F$4="SkyII",#REF!,IF(Input!F$4="XO-8000",#REF!, "FALSE")))))))</f>
        <v>0</v>
      </c>
      <c r="J2959" s="210" t="s">
        <v>10359</v>
      </c>
      <c r="K2959" s="268">
        <v>0</v>
      </c>
      <c r="L2959" s="270" t="s">
        <v>10359</v>
      </c>
      <c r="M2959" s="270">
        <v>0</v>
      </c>
      <c r="N2959" s="270" t="s">
        <v>10359</v>
      </c>
      <c r="O2959" s="270">
        <v>0</v>
      </c>
      <c r="P2959" s="270" t="s">
        <v>10359</v>
      </c>
      <c r="Q2959" s="270">
        <v>0</v>
      </c>
      <c r="R2959" s="74"/>
      <c r="S2959" s="75" t="str">
        <f t="shared" si="198"/>
        <v>0000</v>
      </c>
      <c r="T2959" s="75" t="str">
        <f t="shared" si="199"/>
        <v>00000000000000000000000000000000</v>
      </c>
      <c r="V2959" s="197"/>
      <c r="W2959" s="75">
        <f t="shared" si="200"/>
        <v>0</v>
      </c>
      <c r="AE2959" s="479"/>
    </row>
    <row r="2960" spans="1:31" s="75" customFormat="1" ht="13.5" x14ac:dyDescent="0.2">
      <c r="A2960" s="211">
        <v>2957</v>
      </c>
      <c r="B2960" s="212" t="s">
        <v>6600</v>
      </c>
      <c r="C2960" s="213" t="s">
        <v>6600</v>
      </c>
      <c r="D2960" s="213" t="s">
        <v>6600</v>
      </c>
      <c r="E2960" s="213" t="s">
        <v>6600</v>
      </c>
      <c r="F2960" s="213" t="s">
        <v>6600</v>
      </c>
      <c r="G2960" s="214" t="s">
        <v>6600</v>
      </c>
      <c r="H2960" s="208" t="str">
        <f>IF(Input!F$4="GMH_OECC",J2960,IF(Input!F$4="GMH_XOEC",L2960,IF(Input!F$4="GMH_Korea",N2960,IF(Input!F$4="GMH_EU",P2960,IF(Input!F$4="Skysuper",#REF!,IF(Input!F$4="SkyII",#REF!,IF(Input!F$4="XO-8000",#REF!, "FALSE")))))))</f>
        <v>00</v>
      </c>
      <c r="I2960" s="209">
        <f>IF(Input!F$4="GMH_OECC",K2960,IF(Input!F$4="GMH_XOEC",M2960,IF(Input!F$4="GMH_Korea",O2960,IF(Input!F$4="GMH_EU",Q2960,IF(Input!F$4="Skysuper",#REF!,IF(Input!F$4="SkyII",#REF!,IF(Input!F$4="XO-8000",#REF!, "FALSE")))))))</f>
        <v>0</v>
      </c>
      <c r="J2960" s="210" t="s">
        <v>10359</v>
      </c>
      <c r="K2960" s="268">
        <v>0</v>
      </c>
      <c r="L2960" s="270" t="s">
        <v>10359</v>
      </c>
      <c r="M2960" s="270">
        <v>0</v>
      </c>
      <c r="N2960" s="270" t="s">
        <v>10359</v>
      </c>
      <c r="O2960" s="270">
        <v>0</v>
      </c>
      <c r="P2960" s="270" t="s">
        <v>10359</v>
      </c>
      <c r="Q2960" s="270">
        <v>0</v>
      </c>
      <c r="R2960" s="74"/>
      <c r="S2960" s="75" t="str">
        <f t="shared" si="198"/>
        <v>0000</v>
      </c>
      <c r="T2960" s="75" t="str">
        <f t="shared" si="199"/>
        <v>00000000000000000000000000000000</v>
      </c>
      <c r="V2960" s="197"/>
      <c r="W2960" s="75">
        <f t="shared" si="200"/>
        <v>0</v>
      </c>
      <c r="AE2960" s="479"/>
    </row>
    <row r="2961" spans="1:31" s="75" customFormat="1" ht="13.5" x14ac:dyDescent="0.2">
      <c r="A2961" s="211">
        <v>2958</v>
      </c>
      <c r="B2961" s="212" t="s">
        <v>6600</v>
      </c>
      <c r="C2961" s="213" t="s">
        <v>6600</v>
      </c>
      <c r="D2961" s="213" t="s">
        <v>6600</v>
      </c>
      <c r="E2961" s="213" t="s">
        <v>6600</v>
      </c>
      <c r="F2961" s="213" t="s">
        <v>6600</v>
      </c>
      <c r="G2961" s="214" t="s">
        <v>6600</v>
      </c>
      <c r="H2961" s="208" t="str">
        <f>IF(Input!F$4="GMH_OECC",J2961,IF(Input!F$4="GMH_XOEC",L2961,IF(Input!F$4="GMH_Korea",N2961,IF(Input!F$4="GMH_EU",P2961,IF(Input!F$4="Skysuper",#REF!,IF(Input!F$4="SkyII",#REF!,IF(Input!F$4="XO-8000",#REF!, "FALSE")))))))</f>
        <v>00</v>
      </c>
      <c r="I2961" s="209">
        <f>IF(Input!F$4="GMH_OECC",K2961,IF(Input!F$4="GMH_XOEC",M2961,IF(Input!F$4="GMH_Korea",O2961,IF(Input!F$4="GMH_EU",Q2961,IF(Input!F$4="Skysuper",#REF!,IF(Input!F$4="SkyII",#REF!,IF(Input!F$4="XO-8000",#REF!, "FALSE")))))))</f>
        <v>0</v>
      </c>
      <c r="J2961" s="210" t="s">
        <v>10359</v>
      </c>
      <c r="K2961" s="268">
        <v>0</v>
      </c>
      <c r="L2961" s="270" t="s">
        <v>10359</v>
      </c>
      <c r="M2961" s="270">
        <v>0</v>
      </c>
      <c r="N2961" s="270" t="s">
        <v>10359</v>
      </c>
      <c r="O2961" s="270">
        <v>0</v>
      </c>
      <c r="P2961" s="270" t="s">
        <v>10359</v>
      </c>
      <c r="Q2961" s="270">
        <v>0</v>
      </c>
      <c r="R2961" s="74"/>
      <c r="S2961" s="75" t="str">
        <f t="shared" si="198"/>
        <v>0000</v>
      </c>
      <c r="T2961" s="75" t="str">
        <f t="shared" si="199"/>
        <v>00000000000000000000000000000000</v>
      </c>
      <c r="V2961" s="197"/>
      <c r="W2961" s="75">
        <f t="shared" si="200"/>
        <v>0</v>
      </c>
      <c r="AE2961" s="479"/>
    </row>
    <row r="2962" spans="1:31" s="75" customFormat="1" ht="13.5" x14ac:dyDescent="0.2">
      <c r="A2962" s="211">
        <v>2959</v>
      </c>
      <c r="B2962" s="212" t="s">
        <v>6600</v>
      </c>
      <c r="C2962" s="213" t="s">
        <v>6600</v>
      </c>
      <c r="D2962" s="213" t="s">
        <v>6600</v>
      </c>
      <c r="E2962" s="213" t="s">
        <v>6600</v>
      </c>
      <c r="F2962" s="213" t="s">
        <v>6600</v>
      </c>
      <c r="G2962" s="214" t="s">
        <v>6600</v>
      </c>
      <c r="H2962" s="208" t="str">
        <f>IF(Input!F$4="GMH_OECC",J2962,IF(Input!F$4="GMH_XOEC",L2962,IF(Input!F$4="GMH_Korea",N2962,IF(Input!F$4="GMH_EU",P2962,IF(Input!F$4="Skysuper",#REF!,IF(Input!F$4="SkyII",#REF!,IF(Input!F$4="XO-8000",#REF!, "FALSE")))))))</f>
        <v>00</v>
      </c>
      <c r="I2962" s="209">
        <f>IF(Input!F$4="GMH_OECC",K2962,IF(Input!F$4="GMH_XOEC",M2962,IF(Input!F$4="GMH_Korea",O2962,IF(Input!F$4="GMH_EU",Q2962,IF(Input!F$4="Skysuper",#REF!,IF(Input!F$4="SkyII",#REF!,IF(Input!F$4="XO-8000",#REF!, "FALSE")))))))</f>
        <v>0</v>
      </c>
      <c r="J2962" s="210" t="s">
        <v>10359</v>
      </c>
      <c r="K2962" s="268">
        <v>0</v>
      </c>
      <c r="L2962" s="270" t="s">
        <v>10359</v>
      </c>
      <c r="M2962" s="270">
        <v>0</v>
      </c>
      <c r="N2962" s="270" t="s">
        <v>10359</v>
      </c>
      <c r="O2962" s="270">
        <v>0</v>
      </c>
      <c r="P2962" s="270" t="s">
        <v>10359</v>
      </c>
      <c r="Q2962" s="270">
        <v>0</v>
      </c>
      <c r="R2962" s="74"/>
      <c r="S2962" s="75" t="str">
        <f t="shared" si="198"/>
        <v>0000</v>
      </c>
      <c r="T2962" s="75" t="str">
        <f t="shared" si="199"/>
        <v>00000000000000000000000000000000</v>
      </c>
      <c r="V2962" s="197"/>
      <c r="W2962" s="75">
        <f t="shared" si="200"/>
        <v>0</v>
      </c>
      <c r="AE2962" s="479"/>
    </row>
    <row r="2963" spans="1:31" s="75" customFormat="1" ht="13.5" x14ac:dyDescent="0.2">
      <c r="A2963" s="211">
        <v>2960</v>
      </c>
      <c r="B2963" s="212" t="s">
        <v>6600</v>
      </c>
      <c r="C2963" s="213" t="s">
        <v>6600</v>
      </c>
      <c r="D2963" s="213" t="s">
        <v>6600</v>
      </c>
      <c r="E2963" s="213" t="s">
        <v>6600</v>
      </c>
      <c r="F2963" s="213" t="s">
        <v>6600</v>
      </c>
      <c r="G2963" s="214" t="s">
        <v>6600</v>
      </c>
      <c r="H2963" s="208" t="str">
        <f>IF(Input!F$4="GMH_OECC",J2963,IF(Input!F$4="GMH_XOEC",L2963,IF(Input!F$4="GMH_Korea",N2963,IF(Input!F$4="GMH_EU",P2963,IF(Input!F$4="Skysuper",#REF!,IF(Input!F$4="SkyII",#REF!,IF(Input!F$4="XO-8000",#REF!, "FALSE")))))))</f>
        <v>00</v>
      </c>
      <c r="I2963" s="209">
        <f>IF(Input!F$4="GMH_OECC",K2963,IF(Input!F$4="GMH_XOEC",M2963,IF(Input!F$4="GMH_Korea",O2963,IF(Input!F$4="GMH_EU",Q2963,IF(Input!F$4="Skysuper",#REF!,IF(Input!F$4="SkyII",#REF!,IF(Input!F$4="XO-8000",#REF!, "FALSE")))))))</f>
        <v>0</v>
      </c>
      <c r="J2963" s="210" t="s">
        <v>10359</v>
      </c>
      <c r="K2963" s="268">
        <v>0</v>
      </c>
      <c r="L2963" s="270" t="s">
        <v>10359</v>
      </c>
      <c r="M2963" s="270">
        <v>0</v>
      </c>
      <c r="N2963" s="270" t="s">
        <v>10359</v>
      </c>
      <c r="O2963" s="270">
        <v>0</v>
      </c>
      <c r="P2963" s="270" t="s">
        <v>10359</v>
      </c>
      <c r="Q2963" s="270">
        <v>0</v>
      </c>
      <c r="R2963" s="74"/>
      <c r="S2963" s="75" t="str">
        <f t="shared" si="198"/>
        <v>0000</v>
      </c>
      <c r="T2963" s="75" t="str">
        <f t="shared" si="199"/>
        <v>00000000000000000000000000000000</v>
      </c>
      <c r="V2963" s="197"/>
      <c r="W2963" s="75">
        <f t="shared" si="200"/>
        <v>0</v>
      </c>
      <c r="AE2963" s="479"/>
    </row>
    <row r="2964" spans="1:31" s="75" customFormat="1" ht="13.5" x14ac:dyDescent="0.2">
      <c r="A2964" s="211">
        <v>2961</v>
      </c>
      <c r="B2964" s="212" t="s">
        <v>6600</v>
      </c>
      <c r="C2964" s="213" t="s">
        <v>6600</v>
      </c>
      <c r="D2964" s="213" t="s">
        <v>6600</v>
      </c>
      <c r="E2964" s="213" t="s">
        <v>6600</v>
      </c>
      <c r="F2964" s="213" t="s">
        <v>6600</v>
      </c>
      <c r="G2964" s="214" t="s">
        <v>6600</v>
      </c>
      <c r="H2964" s="208" t="str">
        <f>IF(Input!F$4="GMH_OECC",J2964,IF(Input!F$4="GMH_XOEC",L2964,IF(Input!F$4="GMH_Korea",N2964,IF(Input!F$4="GMH_EU",P2964,IF(Input!F$4="Skysuper",#REF!,IF(Input!F$4="SkyII",#REF!,IF(Input!F$4="XO-8000",#REF!, "FALSE")))))))</f>
        <v>00</v>
      </c>
      <c r="I2964" s="209">
        <f>IF(Input!F$4="GMH_OECC",K2964,IF(Input!F$4="GMH_XOEC",M2964,IF(Input!F$4="GMH_Korea",O2964,IF(Input!F$4="GMH_EU",Q2964,IF(Input!F$4="Skysuper",#REF!,IF(Input!F$4="SkyII",#REF!,IF(Input!F$4="XO-8000",#REF!, "FALSE")))))))</f>
        <v>0</v>
      </c>
      <c r="J2964" s="210" t="s">
        <v>10359</v>
      </c>
      <c r="K2964" s="268">
        <v>0</v>
      </c>
      <c r="L2964" s="270" t="s">
        <v>10359</v>
      </c>
      <c r="M2964" s="270">
        <v>0</v>
      </c>
      <c r="N2964" s="270" t="s">
        <v>10359</v>
      </c>
      <c r="O2964" s="270">
        <v>0</v>
      </c>
      <c r="P2964" s="270" t="s">
        <v>10359</v>
      </c>
      <c r="Q2964" s="270">
        <v>0</v>
      </c>
      <c r="R2964" s="74"/>
      <c r="S2964" s="75" t="str">
        <f t="shared" si="198"/>
        <v>0000</v>
      </c>
      <c r="T2964" s="75" t="str">
        <f t="shared" si="199"/>
        <v>00000000000000000000000000000000</v>
      </c>
      <c r="V2964" s="197"/>
      <c r="W2964" s="75">
        <f t="shared" si="200"/>
        <v>0</v>
      </c>
      <c r="AE2964" s="479"/>
    </row>
    <row r="2965" spans="1:31" s="75" customFormat="1" ht="13.5" x14ac:dyDescent="0.2">
      <c r="A2965" s="211">
        <v>2962</v>
      </c>
      <c r="B2965" s="212" t="s">
        <v>6600</v>
      </c>
      <c r="C2965" s="213" t="s">
        <v>6600</v>
      </c>
      <c r="D2965" s="213" t="s">
        <v>6600</v>
      </c>
      <c r="E2965" s="213" t="s">
        <v>6600</v>
      </c>
      <c r="F2965" s="213" t="s">
        <v>6600</v>
      </c>
      <c r="G2965" s="214" t="s">
        <v>6600</v>
      </c>
      <c r="H2965" s="208" t="str">
        <f>IF(Input!F$4="GMH_OECC",J2965,IF(Input!F$4="GMH_XOEC",L2965,IF(Input!F$4="GMH_Korea",N2965,IF(Input!F$4="GMH_EU",P2965,IF(Input!F$4="Skysuper",#REF!,IF(Input!F$4="SkyII",#REF!,IF(Input!F$4="XO-8000",#REF!, "FALSE")))))))</f>
        <v>00</v>
      </c>
      <c r="I2965" s="209">
        <f>IF(Input!F$4="GMH_OECC",K2965,IF(Input!F$4="GMH_XOEC",M2965,IF(Input!F$4="GMH_Korea",O2965,IF(Input!F$4="GMH_EU",Q2965,IF(Input!F$4="Skysuper",#REF!,IF(Input!F$4="SkyII",#REF!,IF(Input!F$4="XO-8000",#REF!, "FALSE")))))))</f>
        <v>0</v>
      </c>
      <c r="J2965" s="210" t="s">
        <v>10359</v>
      </c>
      <c r="K2965" s="268">
        <v>0</v>
      </c>
      <c r="L2965" s="270" t="s">
        <v>10359</v>
      </c>
      <c r="M2965" s="270">
        <v>0</v>
      </c>
      <c r="N2965" s="270" t="s">
        <v>10359</v>
      </c>
      <c r="O2965" s="270">
        <v>0</v>
      </c>
      <c r="P2965" s="270" t="s">
        <v>10359</v>
      </c>
      <c r="Q2965" s="270">
        <v>0</v>
      </c>
      <c r="R2965" s="74"/>
      <c r="S2965" s="75" t="str">
        <f t="shared" si="198"/>
        <v>0000</v>
      </c>
      <c r="T2965" s="75" t="str">
        <f t="shared" si="199"/>
        <v>00000000000000000000000000000000</v>
      </c>
      <c r="V2965" s="197"/>
      <c r="W2965" s="75">
        <f t="shared" si="200"/>
        <v>0</v>
      </c>
      <c r="AE2965" s="479"/>
    </row>
    <row r="2966" spans="1:31" s="75" customFormat="1" ht="13.5" x14ac:dyDescent="0.2">
      <c r="A2966" s="211">
        <v>2963</v>
      </c>
      <c r="B2966" s="212" t="s">
        <v>6600</v>
      </c>
      <c r="C2966" s="213" t="s">
        <v>6600</v>
      </c>
      <c r="D2966" s="213" t="s">
        <v>6600</v>
      </c>
      <c r="E2966" s="213" t="s">
        <v>6600</v>
      </c>
      <c r="F2966" s="213" t="s">
        <v>6600</v>
      </c>
      <c r="G2966" s="214" t="s">
        <v>6600</v>
      </c>
      <c r="H2966" s="208" t="str">
        <f>IF(Input!F$4="GMH_OECC",J2966,IF(Input!F$4="GMH_XOEC",L2966,IF(Input!F$4="GMH_Korea",N2966,IF(Input!F$4="GMH_EU",P2966,IF(Input!F$4="Skysuper",#REF!,IF(Input!F$4="SkyII",#REF!,IF(Input!F$4="XO-8000",#REF!, "FALSE")))))))</f>
        <v>00</v>
      </c>
      <c r="I2966" s="209">
        <f>IF(Input!F$4="GMH_OECC",K2966,IF(Input!F$4="GMH_XOEC",M2966,IF(Input!F$4="GMH_Korea",O2966,IF(Input!F$4="GMH_EU",Q2966,IF(Input!F$4="Skysuper",#REF!,IF(Input!F$4="SkyII",#REF!,IF(Input!F$4="XO-8000",#REF!, "FALSE")))))))</f>
        <v>0</v>
      </c>
      <c r="J2966" s="210" t="s">
        <v>10359</v>
      </c>
      <c r="K2966" s="268">
        <v>0</v>
      </c>
      <c r="L2966" s="270" t="s">
        <v>10359</v>
      </c>
      <c r="M2966" s="270">
        <v>0</v>
      </c>
      <c r="N2966" s="270" t="s">
        <v>10359</v>
      </c>
      <c r="O2966" s="270">
        <v>0</v>
      </c>
      <c r="P2966" s="270" t="s">
        <v>10359</v>
      </c>
      <c r="Q2966" s="270">
        <v>0</v>
      </c>
      <c r="R2966" s="74"/>
      <c r="S2966" s="75" t="str">
        <f t="shared" si="198"/>
        <v>0000</v>
      </c>
      <c r="T2966" s="75" t="str">
        <f t="shared" si="199"/>
        <v>00000000000000000000000000000000</v>
      </c>
      <c r="V2966" s="197"/>
      <c r="W2966" s="75">
        <f t="shared" si="200"/>
        <v>0</v>
      </c>
      <c r="AE2966" s="479"/>
    </row>
    <row r="2967" spans="1:31" s="75" customFormat="1" ht="13.5" x14ac:dyDescent="0.2">
      <c r="A2967" s="211">
        <v>2964</v>
      </c>
      <c r="B2967" s="212" t="s">
        <v>6600</v>
      </c>
      <c r="C2967" s="213" t="s">
        <v>6600</v>
      </c>
      <c r="D2967" s="213" t="s">
        <v>6600</v>
      </c>
      <c r="E2967" s="213" t="s">
        <v>6600</v>
      </c>
      <c r="F2967" s="213" t="s">
        <v>6600</v>
      </c>
      <c r="G2967" s="214" t="s">
        <v>6600</v>
      </c>
      <c r="H2967" s="208" t="str">
        <f>IF(Input!F$4="GMH_OECC",J2967,IF(Input!F$4="GMH_XOEC",L2967,IF(Input!F$4="GMH_Korea",N2967,IF(Input!F$4="GMH_EU",P2967,IF(Input!F$4="Skysuper",#REF!,IF(Input!F$4="SkyII",#REF!,IF(Input!F$4="XO-8000",#REF!, "FALSE")))))))</f>
        <v>00</v>
      </c>
      <c r="I2967" s="209">
        <f>IF(Input!F$4="GMH_OECC",K2967,IF(Input!F$4="GMH_XOEC",M2967,IF(Input!F$4="GMH_Korea",O2967,IF(Input!F$4="GMH_EU",Q2967,IF(Input!F$4="Skysuper",#REF!,IF(Input!F$4="SkyII",#REF!,IF(Input!F$4="XO-8000",#REF!, "FALSE")))))))</f>
        <v>0</v>
      </c>
      <c r="J2967" s="210" t="s">
        <v>10359</v>
      </c>
      <c r="K2967" s="268">
        <v>0</v>
      </c>
      <c r="L2967" s="270" t="s">
        <v>10359</v>
      </c>
      <c r="M2967" s="270">
        <v>0</v>
      </c>
      <c r="N2967" s="270" t="s">
        <v>10359</v>
      </c>
      <c r="O2967" s="270">
        <v>0</v>
      </c>
      <c r="P2967" s="270" t="s">
        <v>10359</v>
      </c>
      <c r="Q2967" s="270">
        <v>0</v>
      </c>
      <c r="R2967" s="74"/>
      <c r="S2967" s="75" t="str">
        <f t="shared" si="198"/>
        <v>0000</v>
      </c>
      <c r="T2967" s="75" t="str">
        <f t="shared" si="199"/>
        <v>00000000000000000000000000000000</v>
      </c>
      <c r="V2967" s="197"/>
      <c r="W2967" s="75">
        <f t="shared" si="200"/>
        <v>0</v>
      </c>
      <c r="AE2967" s="479"/>
    </row>
    <row r="2968" spans="1:31" s="75" customFormat="1" ht="13.5" x14ac:dyDescent="0.2">
      <c r="A2968" s="211">
        <v>2965</v>
      </c>
      <c r="B2968" s="212" t="s">
        <v>6600</v>
      </c>
      <c r="C2968" s="213" t="s">
        <v>6600</v>
      </c>
      <c r="D2968" s="213" t="s">
        <v>6600</v>
      </c>
      <c r="E2968" s="213" t="s">
        <v>6600</v>
      </c>
      <c r="F2968" s="213" t="s">
        <v>6600</v>
      </c>
      <c r="G2968" s="214" t="s">
        <v>6600</v>
      </c>
      <c r="H2968" s="208" t="str">
        <f>IF(Input!F$4="GMH_OECC",J2968,IF(Input!F$4="GMH_XOEC",L2968,IF(Input!F$4="GMH_Korea",N2968,IF(Input!F$4="GMH_EU",P2968,IF(Input!F$4="Skysuper",#REF!,IF(Input!F$4="SkyII",#REF!,IF(Input!F$4="XO-8000",#REF!, "FALSE")))))))</f>
        <v>00</v>
      </c>
      <c r="I2968" s="209">
        <f>IF(Input!F$4="GMH_OECC",K2968,IF(Input!F$4="GMH_XOEC",M2968,IF(Input!F$4="GMH_Korea",O2968,IF(Input!F$4="GMH_EU",Q2968,IF(Input!F$4="Skysuper",#REF!,IF(Input!F$4="SkyII",#REF!,IF(Input!F$4="XO-8000",#REF!, "FALSE")))))))</f>
        <v>0</v>
      </c>
      <c r="J2968" s="210" t="s">
        <v>10359</v>
      </c>
      <c r="K2968" s="268">
        <v>0</v>
      </c>
      <c r="L2968" s="270" t="s">
        <v>10359</v>
      </c>
      <c r="M2968" s="270">
        <v>0</v>
      </c>
      <c r="N2968" s="270" t="s">
        <v>10359</v>
      </c>
      <c r="O2968" s="270">
        <v>0</v>
      </c>
      <c r="P2968" s="270" t="s">
        <v>10359</v>
      </c>
      <c r="Q2968" s="270">
        <v>0</v>
      </c>
      <c r="R2968" s="74"/>
      <c r="S2968" s="75" t="str">
        <f t="shared" si="198"/>
        <v>0000</v>
      </c>
      <c r="T2968" s="75" t="str">
        <f t="shared" si="199"/>
        <v>00000000000000000000000000000000</v>
      </c>
      <c r="V2968" s="197"/>
      <c r="W2968" s="75">
        <f t="shared" si="200"/>
        <v>0</v>
      </c>
      <c r="AE2968" s="479"/>
    </row>
    <row r="2969" spans="1:31" s="75" customFormat="1" ht="13.5" x14ac:dyDescent="0.2">
      <c r="A2969" s="211">
        <v>2966</v>
      </c>
      <c r="B2969" s="212" t="s">
        <v>6600</v>
      </c>
      <c r="C2969" s="213" t="s">
        <v>6600</v>
      </c>
      <c r="D2969" s="213" t="s">
        <v>6600</v>
      </c>
      <c r="E2969" s="213" t="s">
        <v>6600</v>
      </c>
      <c r="F2969" s="213" t="s">
        <v>6600</v>
      </c>
      <c r="G2969" s="214" t="s">
        <v>6600</v>
      </c>
      <c r="H2969" s="208" t="str">
        <f>IF(Input!F$4="GMH_OECC",J2969,IF(Input!F$4="GMH_XOEC",L2969,IF(Input!F$4="GMH_Korea",N2969,IF(Input!F$4="GMH_EU",P2969,IF(Input!F$4="Skysuper",#REF!,IF(Input!F$4="SkyII",#REF!,IF(Input!F$4="XO-8000",#REF!, "FALSE")))))))</f>
        <v>00</v>
      </c>
      <c r="I2969" s="209">
        <f>IF(Input!F$4="GMH_OECC",K2969,IF(Input!F$4="GMH_XOEC",M2969,IF(Input!F$4="GMH_Korea",O2969,IF(Input!F$4="GMH_EU",Q2969,IF(Input!F$4="Skysuper",#REF!,IF(Input!F$4="SkyII",#REF!,IF(Input!F$4="XO-8000",#REF!, "FALSE")))))))</f>
        <v>0</v>
      </c>
      <c r="J2969" s="210" t="s">
        <v>10359</v>
      </c>
      <c r="K2969" s="268">
        <v>0</v>
      </c>
      <c r="L2969" s="270" t="s">
        <v>10359</v>
      </c>
      <c r="M2969" s="270">
        <v>0</v>
      </c>
      <c r="N2969" s="270" t="s">
        <v>10359</v>
      </c>
      <c r="O2969" s="270">
        <v>0</v>
      </c>
      <c r="P2969" s="270" t="s">
        <v>10359</v>
      </c>
      <c r="Q2969" s="270">
        <v>0</v>
      </c>
      <c r="R2969" s="74"/>
      <c r="S2969" s="75" t="str">
        <f t="shared" si="198"/>
        <v>0000</v>
      </c>
      <c r="T2969" s="75" t="str">
        <f t="shared" si="199"/>
        <v>00000000000000000000000000000000</v>
      </c>
      <c r="V2969" s="197"/>
      <c r="W2969" s="75">
        <f t="shared" si="200"/>
        <v>0</v>
      </c>
      <c r="AE2969" s="479"/>
    </row>
    <row r="2970" spans="1:31" s="75" customFormat="1" ht="13.5" x14ac:dyDescent="0.2">
      <c r="A2970" s="211">
        <v>2967</v>
      </c>
      <c r="B2970" s="212" t="s">
        <v>6600</v>
      </c>
      <c r="C2970" s="213" t="s">
        <v>6600</v>
      </c>
      <c r="D2970" s="213" t="s">
        <v>6600</v>
      </c>
      <c r="E2970" s="213" t="s">
        <v>6600</v>
      </c>
      <c r="F2970" s="213" t="s">
        <v>6600</v>
      </c>
      <c r="G2970" s="214" t="s">
        <v>6600</v>
      </c>
      <c r="H2970" s="208" t="str">
        <f>IF(Input!F$4="GMH_OECC",J2970,IF(Input!F$4="GMH_XOEC",L2970,IF(Input!F$4="GMH_Korea",N2970,IF(Input!F$4="GMH_EU",P2970,IF(Input!F$4="Skysuper",#REF!,IF(Input!F$4="SkyII",#REF!,IF(Input!F$4="XO-8000",#REF!, "FALSE")))))))</f>
        <v>00</v>
      </c>
      <c r="I2970" s="209">
        <f>IF(Input!F$4="GMH_OECC",K2970,IF(Input!F$4="GMH_XOEC",M2970,IF(Input!F$4="GMH_Korea",O2970,IF(Input!F$4="GMH_EU",Q2970,IF(Input!F$4="Skysuper",#REF!,IF(Input!F$4="SkyII",#REF!,IF(Input!F$4="XO-8000",#REF!, "FALSE")))))))</f>
        <v>0</v>
      </c>
      <c r="J2970" s="210" t="s">
        <v>10359</v>
      </c>
      <c r="K2970" s="268">
        <v>0</v>
      </c>
      <c r="L2970" s="270" t="s">
        <v>10359</v>
      </c>
      <c r="M2970" s="270">
        <v>0</v>
      </c>
      <c r="N2970" s="270" t="s">
        <v>10359</v>
      </c>
      <c r="O2970" s="270">
        <v>0</v>
      </c>
      <c r="P2970" s="270" t="s">
        <v>10359</v>
      </c>
      <c r="Q2970" s="270">
        <v>0</v>
      </c>
      <c r="R2970" s="74"/>
      <c r="S2970" s="75" t="str">
        <f t="shared" si="198"/>
        <v>0000</v>
      </c>
      <c r="T2970" s="75" t="str">
        <f t="shared" si="199"/>
        <v>00000000000000000000000000000000</v>
      </c>
      <c r="V2970" s="197"/>
      <c r="W2970" s="75">
        <f t="shared" si="200"/>
        <v>0</v>
      </c>
      <c r="AE2970" s="479"/>
    </row>
    <row r="2971" spans="1:31" s="75" customFormat="1" ht="13.5" x14ac:dyDescent="0.2">
      <c r="A2971" s="211">
        <v>2968</v>
      </c>
      <c r="B2971" s="212" t="s">
        <v>6600</v>
      </c>
      <c r="C2971" s="213" t="s">
        <v>6600</v>
      </c>
      <c r="D2971" s="213" t="s">
        <v>6600</v>
      </c>
      <c r="E2971" s="213" t="s">
        <v>6600</v>
      </c>
      <c r="F2971" s="213" t="s">
        <v>6600</v>
      </c>
      <c r="G2971" s="214" t="s">
        <v>6600</v>
      </c>
      <c r="H2971" s="208" t="str">
        <f>IF(Input!F$4="GMH_OECC",J2971,IF(Input!F$4="GMH_XOEC",L2971,IF(Input!F$4="GMH_Korea",N2971,IF(Input!F$4="GMH_EU",P2971,IF(Input!F$4="Skysuper",#REF!,IF(Input!F$4="SkyII",#REF!,IF(Input!F$4="XO-8000",#REF!, "FALSE")))))))</f>
        <v>00</v>
      </c>
      <c r="I2971" s="209">
        <f>IF(Input!F$4="GMH_OECC",K2971,IF(Input!F$4="GMH_XOEC",M2971,IF(Input!F$4="GMH_Korea",O2971,IF(Input!F$4="GMH_EU",Q2971,IF(Input!F$4="Skysuper",#REF!,IF(Input!F$4="SkyII",#REF!,IF(Input!F$4="XO-8000",#REF!, "FALSE")))))))</f>
        <v>0</v>
      </c>
      <c r="J2971" s="210" t="s">
        <v>10359</v>
      </c>
      <c r="K2971" s="268">
        <v>0</v>
      </c>
      <c r="L2971" s="270" t="s">
        <v>10359</v>
      </c>
      <c r="M2971" s="270">
        <v>0</v>
      </c>
      <c r="N2971" s="270" t="s">
        <v>10359</v>
      </c>
      <c r="O2971" s="270">
        <v>0</v>
      </c>
      <c r="P2971" s="270" t="s">
        <v>10359</v>
      </c>
      <c r="Q2971" s="270">
        <v>0</v>
      </c>
      <c r="R2971" s="74"/>
      <c r="S2971" s="75" t="str">
        <f t="shared" si="198"/>
        <v>0000</v>
      </c>
      <c r="T2971" s="75" t="str">
        <f t="shared" si="199"/>
        <v>00000000000000000000000000000000</v>
      </c>
      <c r="V2971" s="197"/>
      <c r="W2971" s="75">
        <f t="shared" si="200"/>
        <v>0</v>
      </c>
      <c r="AE2971" s="479"/>
    </row>
    <row r="2972" spans="1:31" s="75" customFormat="1" ht="13.5" x14ac:dyDescent="0.2">
      <c r="A2972" s="211">
        <v>2969</v>
      </c>
      <c r="B2972" s="212" t="s">
        <v>6600</v>
      </c>
      <c r="C2972" s="213" t="s">
        <v>6600</v>
      </c>
      <c r="D2972" s="213" t="s">
        <v>6600</v>
      </c>
      <c r="E2972" s="213" t="s">
        <v>6600</v>
      </c>
      <c r="F2972" s="213" t="s">
        <v>6600</v>
      </c>
      <c r="G2972" s="214" t="s">
        <v>6600</v>
      </c>
      <c r="H2972" s="208" t="str">
        <f>IF(Input!F$4="GMH_OECC",J2972,IF(Input!F$4="GMH_XOEC",L2972,IF(Input!F$4="GMH_Korea",N2972,IF(Input!F$4="GMH_EU",P2972,IF(Input!F$4="Skysuper",#REF!,IF(Input!F$4="SkyII",#REF!,IF(Input!F$4="XO-8000",#REF!, "FALSE")))))))</f>
        <v>00</v>
      </c>
      <c r="I2972" s="209">
        <f>IF(Input!F$4="GMH_OECC",K2972,IF(Input!F$4="GMH_XOEC",M2972,IF(Input!F$4="GMH_Korea",O2972,IF(Input!F$4="GMH_EU",Q2972,IF(Input!F$4="Skysuper",#REF!,IF(Input!F$4="SkyII",#REF!,IF(Input!F$4="XO-8000",#REF!, "FALSE")))))))</f>
        <v>0</v>
      </c>
      <c r="J2972" s="210" t="s">
        <v>10359</v>
      </c>
      <c r="K2972" s="268">
        <v>0</v>
      </c>
      <c r="L2972" s="270" t="s">
        <v>10359</v>
      </c>
      <c r="M2972" s="270">
        <v>0</v>
      </c>
      <c r="N2972" s="270" t="s">
        <v>10359</v>
      </c>
      <c r="O2972" s="270">
        <v>0</v>
      </c>
      <c r="P2972" s="270" t="s">
        <v>10359</v>
      </c>
      <c r="Q2972" s="270">
        <v>0</v>
      </c>
      <c r="R2972" s="74"/>
      <c r="S2972" s="75" t="str">
        <f t="shared" si="198"/>
        <v>0000</v>
      </c>
      <c r="T2972" s="75" t="str">
        <f t="shared" si="199"/>
        <v>00000000000000000000000000000000</v>
      </c>
      <c r="V2972" s="197"/>
      <c r="W2972" s="75">
        <f t="shared" si="200"/>
        <v>0</v>
      </c>
      <c r="AE2972" s="479"/>
    </row>
    <row r="2973" spans="1:31" s="75" customFormat="1" ht="13.5" x14ac:dyDescent="0.2">
      <c r="A2973" s="211">
        <v>2970</v>
      </c>
      <c r="B2973" s="212" t="s">
        <v>6600</v>
      </c>
      <c r="C2973" s="213" t="s">
        <v>6600</v>
      </c>
      <c r="D2973" s="213" t="s">
        <v>6600</v>
      </c>
      <c r="E2973" s="213" t="s">
        <v>6600</v>
      </c>
      <c r="F2973" s="213" t="s">
        <v>6600</v>
      </c>
      <c r="G2973" s="214" t="s">
        <v>6600</v>
      </c>
      <c r="H2973" s="208" t="str">
        <f>IF(Input!F$4="GMH_OECC",J2973,IF(Input!F$4="GMH_XOEC",L2973,IF(Input!F$4="GMH_Korea",N2973,IF(Input!F$4="GMH_EU",P2973,IF(Input!F$4="Skysuper",#REF!,IF(Input!F$4="SkyII",#REF!,IF(Input!F$4="XO-8000",#REF!, "FALSE")))))))</f>
        <v>00</v>
      </c>
      <c r="I2973" s="209">
        <f>IF(Input!F$4="GMH_OECC",K2973,IF(Input!F$4="GMH_XOEC",M2973,IF(Input!F$4="GMH_Korea",O2973,IF(Input!F$4="GMH_EU",Q2973,IF(Input!F$4="Skysuper",#REF!,IF(Input!F$4="SkyII",#REF!,IF(Input!F$4="XO-8000",#REF!, "FALSE")))))))</f>
        <v>0</v>
      </c>
      <c r="J2973" s="210" t="s">
        <v>10359</v>
      </c>
      <c r="K2973" s="268">
        <v>0</v>
      </c>
      <c r="L2973" s="270" t="s">
        <v>10359</v>
      </c>
      <c r="M2973" s="270">
        <v>0</v>
      </c>
      <c r="N2973" s="270" t="s">
        <v>10359</v>
      </c>
      <c r="O2973" s="270">
        <v>0</v>
      </c>
      <c r="P2973" s="270" t="s">
        <v>10359</v>
      </c>
      <c r="Q2973" s="270">
        <v>0</v>
      </c>
      <c r="R2973" s="74"/>
      <c r="S2973" s="75" t="str">
        <f t="shared" si="198"/>
        <v>0000</v>
      </c>
      <c r="T2973" s="75" t="str">
        <f t="shared" si="199"/>
        <v>00000000000000000000000000000000</v>
      </c>
      <c r="V2973" s="197"/>
      <c r="W2973" s="75">
        <f t="shared" si="200"/>
        <v>0</v>
      </c>
      <c r="AE2973" s="479"/>
    </row>
    <row r="2974" spans="1:31" s="75" customFormat="1" ht="13.5" x14ac:dyDescent="0.2">
      <c r="A2974" s="211">
        <v>2971</v>
      </c>
      <c r="B2974" s="212" t="s">
        <v>6600</v>
      </c>
      <c r="C2974" s="213" t="s">
        <v>6600</v>
      </c>
      <c r="D2974" s="213" t="s">
        <v>6600</v>
      </c>
      <c r="E2974" s="213" t="s">
        <v>6600</v>
      </c>
      <c r="F2974" s="213" t="s">
        <v>6600</v>
      </c>
      <c r="G2974" s="214" t="s">
        <v>6600</v>
      </c>
      <c r="H2974" s="208" t="str">
        <f>IF(Input!F$4="GMH_OECC",J2974,IF(Input!F$4="GMH_XOEC",L2974,IF(Input!F$4="GMH_Korea",N2974,IF(Input!F$4="GMH_EU",P2974,IF(Input!F$4="Skysuper",#REF!,IF(Input!F$4="SkyII",#REF!,IF(Input!F$4="XO-8000",#REF!, "FALSE")))))))</f>
        <v>00</v>
      </c>
      <c r="I2974" s="209">
        <f>IF(Input!F$4="GMH_OECC",K2974,IF(Input!F$4="GMH_XOEC",M2974,IF(Input!F$4="GMH_Korea",O2974,IF(Input!F$4="GMH_EU",Q2974,IF(Input!F$4="Skysuper",#REF!,IF(Input!F$4="SkyII",#REF!,IF(Input!F$4="XO-8000",#REF!, "FALSE")))))))</f>
        <v>0</v>
      </c>
      <c r="J2974" s="210" t="s">
        <v>10359</v>
      </c>
      <c r="K2974" s="268">
        <v>0</v>
      </c>
      <c r="L2974" s="270" t="s">
        <v>10359</v>
      </c>
      <c r="M2974" s="270">
        <v>0</v>
      </c>
      <c r="N2974" s="270" t="s">
        <v>10359</v>
      </c>
      <c r="O2974" s="270">
        <v>0</v>
      </c>
      <c r="P2974" s="270" t="s">
        <v>10359</v>
      </c>
      <c r="Q2974" s="270">
        <v>0</v>
      </c>
      <c r="R2974" s="74"/>
      <c r="S2974" s="75" t="str">
        <f t="shared" si="198"/>
        <v>0000</v>
      </c>
      <c r="T2974" s="75" t="str">
        <f t="shared" si="199"/>
        <v>00000000000000000000000000000000</v>
      </c>
      <c r="V2974" s="197"/>
      <c r="W2974" s="75">
        <f t="shared" si="200"/>
        <v>0</v>
      </c>
      <c r="AE2974" s="479"/>
    </row>
    <row r="2975" spans="1:31" s="75" customFormat="1" ht="13.5" x14ac:dyDescent="0.2">
      <c r="A2975" s="211">
        <v>2972</v>
      </c>
      <c r="B2975" s="212" t="s">
        <v>6600</v>
      </c>
      <c r="C2975" s="213" t="s">
        <v>6600</v>
      </c>
      <c r="D2975" s="213" t="s">
        <v>6600</v>
      </c>
      <c r="E2975" s="213" t="s">
        <v>6600</v>
      </c>
      <c r="F2975" s="213" t="s">
        <v>6600</v>
      </c>
      <c r="G2975" s="214" t="s">
        <v>6600</v>
      </c>
      <c r="H2975" s="208" t="str">
        <f>IF(Input!F$4="GMH_OECC",J2975,IF(Input!F$4="GMH_XOEC",L2975,IF(Input!F$4="GMH_Korea",N2975,IF(Input!F$4="GMH_EU",P2975,IF(Input!F$4="Skysuper",#REF!,IF(Input!F$4="SkyII",#REF!,IF(Input!F$4="XO-8000",#REF!, "FALSE")))))))</f>
        <v>00</v>
      </c>
      <c r="I2975" s="209">
        <f>IF(Input!F$4="GMH_OECC",K2975,IF(Input!F$4="GMH_XOEC",M2975,IF(Input!F$4="GMH_Korea",O2975,IF(Input!F$4="GMH_EU",Q2975,IF(Input!F$4="Skysuper",#REF!,IF(Input!F$4="SkyII",#REF!,IF(Input!F$4="XO-8000",#REF!, "FALSE")))))))</f>
        <v>0</v>
      </c>
      <c r="J2975" s="210" t="s">
        <v>10359</v>
      </c>
      <c r="K2975" s="268">
        <v>0</v>
      </c>
      <c r="L2975" s="270" t="s">
        <v>10359</v>
      </c>
      <c r="M2975" s="270">
        <v>0</v>
      </c>
      <c r="N2975" s="270" t="s">
        <v>10359</v>
      </c>
      <c r="O2975" s="270">
        <v>0</v>
      </c>
      <c r="P2975" s="270" t="s">
        <v>10359</v>
      </c>
      <c r="Q2975" s="270">
        <v>0</v>
      </c>
      <c r="R2975" s="74"/>
      <c r="S2975" s="75" t="str">
        <f t="shared" si="198"/>
        <v>0000</v>
      </c>
      <c r="T2975" s="75" t="str">
        <f t="shared" si="199"/>
        <v>00000000000000000000000000000000</v>
      </c>
      <c r="V2975" s="197"/>
      <c r="W2975" s="75">
        <f t="shared" si="200"/>
        <v>0</v>
      </c>
      <c r="AE2975" s="479"/>
    </row>
    <row r="2976" spans="1:31" s="75" customFormat="1" ht="13.5" x14ac:dyDescent="0.2">
      <c r="A2976" s="211">
        <v>2973</v>
      </c>
      <c r="B2976" s="212" t="s">
        <v>6600</v>
      </c>
      <c r="C2976" s="213" t="s">
        <v>6600</v>
      </c>
      <c r="D2976" s="213" t="s">
        <v>6600</v>
      </c>
      <c r="E2976" s="213" t="s">
        <v>6600</v>
      </c>
      <c r="F2976" s="213" t="s">
        <v>6600</v>
      </c>
      <c r="G2976" s="214" t="s">
        <v>6600</v>
      </c>
      <c r="H2976" s="208" t="str">
        <f>IF(Input!F$4="GMH_OECC",J2976,IF(Input!F$4="GMH_XOEC",L2976,IF(Input!F$4="GMH_Korea",N2976,IF(Input!F$4="GMH_EU",P2976,IF(Input!F$4="Skysuper",#REF!,IF(Input!F$4="SkyII",#REF!,IF(Input!F$4="XO-8000",#REF!, "FALSE")))))))</f>
        <v>00</v>
      </c>
      <c r="I2976" s="209">
        <f>IF(Input!F$4="GMH_OECC",K2976,IF(Input!F$4="GMH_XOEC",M2976,IF(Input!F$4="GMH_Korea",O2976,IF(Input!F$4="GMH_EU",Q2976,IF(Input!F$4="Skysuper",#REF!,IF(Input!F$4="SkyII",#REF!,IF(Input!F$4="XO-8000",#REF!, "FALSE")))))))</f>
        <v>0</v>
      </c>
      <c r="J2976" s="210" t="s">
        <v>10359</v>
      </c>
      <c r="K2976" s="268">
        <v>0</v>
      </c>
      <c r="L2976" s="270" t="s">
        <v>10359</v>
      </c>
      <c r="M2976" s="270">
        <v>0</v>
      </c>
      <c r="N2976" s="270" t="s">
        <v>10359</v>
      </c>
      <c r="O2976" s="270">
        <v>0</v>
      </c>
      <c r="P2976" s="270" t="s">
        <v>10359</v>
      </c>
      <c r="Q2976" s="270">
        <v>0</v>
      </c>
      <c r="R2976" s="74"/>
      <c r="S2976" s="75" t="str">
        <f t="shared" si="198"/>
        <v>0000</v>
      </c>
      <c r="T2976" s="75" t="str">
        <f t="shared" si="199"/>
        <v>00000000000000000000000000000000</v>
      </c>
      <c r="V2976" s="197"/>
      <c r="W2976" s="75">
        <f t="shared" si="200"/>
        <v>0</v>
      </c>
      <c r="AE2976" s="479"/>
    </row>
    <row r="2977" spans="1:31" s="75" customFormat="1" ht="13.5" x14ac:dyDescent="0.2">
      <c r="A2977" s="211">
        <v>2974</v>
      </c>
      <c r="B2977" s="212" t="s">
        <v>6600</v>
      </c>
      <c r="C2977" s="213" t="s">
        <v>6600</v>
      </c>
      <c r="D2977" s="213" t="s">
        <v>6600</v>
      </c>
      <c r="E2977" s="213" t="s">
        <v>6600</v>
      </c>
      <c r="F2977" s="213" t="s">
        <v>6600</v>
      </c>
      <c r="G2977" s="214" t="s">
        <v>6600</v>
      </c>
      <c r="H2977" s="208" t="str">
        <f>IF(Input!F$4="GMH_OECC",J2977,IF(Input!F$4="GMH_XOEC",L2977,IF(Input!F$4="GMH_Korea",N2977,IF(Input!F$4="GMH_EU",P2977,IF(Input!F$4="Skysuper",#REF!,IF(Input!F$4="SkyII",#REF!,IF(Input!F$4="XO-8000",#REF!, "FALSE")))))))</f>
        <v>00</v>
      </c>
      <c r="I2977" s="209">
        <f>IF(Input!F$4="GMH_OECC",K2977,IF(Input!F$4="GMH_XOEC",M2977,IF(Input!F$4="GMH_Korea",O2977,IF(Input!F$4="GMH_EU",Q2977,IF(Input!F$4="Skysuper",#REF!,IF(Input!F$4="SkyII",#REF!,IF(Input!F$4="XO-8000",#REF!, "FALSE")))))))</f>
        <v>0</v>
      </c>
      <c r="J2977" s="210" t="s">
        <v>10359</v>
      </c>
      <c r="K2977" s="268">
        <v>0</v>
      </c>
      <c r="L2977" s="270" t="s">
        <v>10359</v>
      </c>
      <c r="M2977" s="270">
        <v>0</v>
      </c>
      <c r="N2977" s="270" t="s">
        <v>10359</v>
      </c>
      <c r="O2977" s="270">
        <v>0</v>
      </c>
      <c r="P2977" s="270" t="s">
        <v>10359</v>
      </c>
      <c r="Q2977" s="270">
        <v>0</v>
      </c>
      <c r="R2977" s="74"/>
      <c r="S2977" s="75" t="str">
        <f t="shared" si="198"/>
        <v>0000</v>
      </c>
      <c r="T2977" s="75" t="str">
        <f t="shared" si="199"/>
        <v>00000000000000000000000000000000</v>
      </c>
      <c r="V2977" s="197"/>
      <c r="W2977" s="75">
        <f t="shared" si="200"/>
        <v>0</v>
      </c>
      <c r="AE2977" s="479"/>
    </row>
    <row r="2978" spans="1:31" s="75" customFormat="1" ht="13.5" x14ac:dyDescent="0.2">
      <c r="A2978" s="211">
        <v>2975</v>
      </c>
      <c r="B2978" s="212" t="s">
        <v>6600</v>
      </c>
      <c r="C2978" s="213" t="s">
        <v>6600</v>
      </c>
      <c r="D2978" s="213" t="s">
        <v>6600</v>
      </c>
      <c r="E2978" s="213" t="s">
        <v>6600</v>
      </c>
      <c r="F2978" s="213" t="s">
        <v>6600</v>
      </c>
      <c r="G2978" s="214" t="s">
        <v>6600</v>
      </c>
      <c r="H2978" s="208" t="str">
        <f>IF(Input!F$4="GMH_OECC",J2978,IF(Input!F$4="GMH_XOEC",L2978,IF(Input!F$4="GMH_Korea",N2978,IF(Input!F$4="GMH_EU",P2978,IF(Input!F$4="Skysuper",#REF!,IF(Input!F$4="SkyII",#REF!,IF(Input!F$4="XO-8000",#REF!, "FALSE")))))))</f>
        <v>00</v>
      </c>
      <c r="I2978" s="209">
        <f>IF(Input!F$4="GMH_OECC",K2978,IF(Input!F$4="GMH_XOEC",M2978,IF(Input!F$4="GMH_Korea",O2978,IF(Input!F$4="GMH_EU",Q2978,IF(Input!F$4="Skysuper",#REF!,IF(Input!F$4="SkyII",#REF!,IF(Input!F$4="XO-8000",#REF!, "FALSE")))))))</f>
        <v>0</v>
      </c>
      <c r="J2978" s="210" t="s">
        <v>10359</v>
      </c>
      <c r="K2978" s="268">
        <v>0</v>
      </c>
      <c r="L2978" s="270" t="s">
        <v>10359</v>
      </c>
      <c r="M2978" s="270">
        <v>0</v>
      </c>
      <c r="N2978" s="270" t="s">
        <v>10359</v>
      </c>
      <c r="O2978" s="270">
        <v>0</v>
      </c>
      <c r="P2978" s="270" t="s">
        <v>10359</v>
      </c>
      <c r="Q2978" s="270">
        <v>0</v>
      </c>
      <c r="R2978" s="74"/>
      <c r="S2978" s="75" t="str">
        <f t="shared" si="198"/>
        <v>0000</v>
      </c>
      <c r="T2978" s="75" t="str">
        <f t="shared" si="199"/>
        <v>00000000000000000000000000000000</v>
      </c>
      <c r="V2978" s="197"/>
      <c r="W2978" s="75">
        <f t="shared" si="200"/>
        <v>0</v>
      </c>
      <c r="AE2978" s="479"/>
    </row>
    <row r="2979" spans="1:31" s="75" customFormat="1" ht="13.5" x14ac:dyDescent="0.2">
      <c r="A2979" s="211">
        <v>2976</v>
      </c>
      <c r="B2979" s="212" t="s">
        <v>6600</v>
      </c>
      <c r="C2979" s="213" t="s">
        <v>6600</v>
      </c>
      <c r="D2979" s="213" t="s">
        <v>6600</v>
      </c>
      <c r="E2979" s="213" t="s">
        <v>6600</v>
      </c>
      <c r="F2979" s="213" t="s">
        <v>6600</v>
      </c>
      <c r="G2979" s="214" t="s">
        <v>6600</v>
      </c>
      <c r="H2979" s="208" t="str">
        <f>IF(Input!F$4="GMH_OECC",J2979,IF(Input!F$4="GMH_XOEC",L2979,IF(Input!F$4="GMH_Korea",N2979,IF(Input!F$4="GMH_EU",P2979,IF(Input!F$4="Skysuper",#REF!,IF(Input!F$4="SkyII",#REF!,IF(Input!F$4="XO-8000",#REF!, "FALSE")))))))</f>
        <v>00</v>
      </c>
      <c r="I2979" s="209">
        <f>IF(Input!F$4="GMH_OECC",K2979,IF(Input!F$4="GMH_XOEC",M2979,IF(Input!F$4="GMH_Korea",O2979,IF(Input!F$4="GMH_EU",Q2979,IF(Input!F$4="Skysuper",#REF!,IF(Input!F$4="SkyII",#REF!,IF(Input!F$4="XO-8000",#REF!, "FALSE")))))))</f>
        <v>0</v>
      </c>
      <c r="J2979" s="210" t="s">
        <v>10359</v>
      </c>
      <c r="K2979" s="268">
        <v>0</v>
      </c>
      <c r="L2979" s="270" t="s">
        <v>10359</v>
      </c>
      <c r="M2979" s="270">
        <v>0</v>
      </c>
      <c r="N2979" s="270" t="s">
        <v>10359</v>
      </c>
      <c r="O2979" s="270">
        <v>0</v>
      </c>
      <c r="P2979" s="270" t="s">
        <v>10359</v>
      </c>
      <c r="Q2979" s="270">
        <v>0</v>
      </c>
      <c r="R2979" s="74"/>
      <c r="S2979" s="75" t="str">
        <f t="shared" si="198"/>
        <v>0000</v>
      </c>
      <c r="T2979" s="75" t="str">
        <f t="shared" si="199"/>
        <v>00000000000000000000000000000000</v>
      </c>
      <c r="V2979" s="197"/>
      <c r="W2979" s="75">
        <f t="shared" si="200"/>
        <v>0</v>
      </c>
      <c r="AE2979" s="479"/>
    </row>
    <row r="2980" spans="1:31" s="75" customFormat="1" ht="13.5" x14ac:dyDescent="0.2">
      <c r="A2980" s="211">
        <v>2977</v>
      </c>
      <c r="B2980" s="212" t="s">
        <v>6600</v>
      </c>
      <c r="C2980" s="213" t="s">
        <v>6600</v>
      </c>
      <c r="D2980" s="213" t="s">
        <v>6600</v>
      </c>
      <c r="E2980" s="213" t="s">
        <v>6600</v>
      </c>
      <c r="F2980" s="213" t="s">
        <v>6600</v>
      </c>
      <c r="G2980" s="214" t="s">
        <v>6600</v>
      </c>
      <c r="H2980" s="208" t="str">
        <f>IF(Input!F$4="GMH_OECC",J2980,IF(Input!F$4="GMH_XOEC",L2980,IF(Input!F$4="GMH_Korea",N2980,IF(Input!F$4="GMH_EU",P2980,IF(Input!F$4="Skysuper",#REF!,IF(Input!F$4="SkyII",#REF!,IF(Input!F$4="XO-8000",#REF!, "FALSE")))))))</f>
        <v>00</v>
      </c>
      <c r="I2980" s="209">
        <f>IF(Input!F$4="GMH_OECC",K2980,IF(Input!F$4="GMH_XOEC",M2980,IF(Input!F$4="GMH_Korea",O2980,IF(Input!F$4="GMH_EU",Q2980,IF(Input!F$4="Skysuper",#REF!,IF(Input!F$4="SkyII",#REF!,IF(Input!F$4="XO-8000",#REF!, "FALSE")))))))</f>
        <v>0</v>
      </c>
      <c r="J2980" s="210" t="s">
        <v>10359</v>
      </c>
      <c r="K2980" s="268">
        <v>0</v>
      </c>
      <c r="L2980" s="270" t="s">
        <v>10359</v>
      </c>
      <c r="M2980" s="270">
        <v>0</v>
      </c>
      <c r="N2980" s="270" t="s">
        <v>10359</v>
      </c>
      <c r="O2980" s="270">
        <v>0</v>
      </c>
      <c r="P2980" s="270" t="s">
        <v>10359</v>
      </c>
      <c r="Q2980" s="270">
        <v>0</v>
      </c>
      <c r="R2980" s="74"/>
      <c r="S2980" s="75" t="str">
        <f t="shared" si="198"/>
        <v>0000</v>
      </c>
      <c r="T2980" s="75" t="str">
        <f t="shared" si="199"/>
        <v>00000000000000000000000000000000</v>
      </c>
      <c r="V2980" s="197"/>
      <c r="W2980" s="75">
        <f t="shared" si="200"/>
        <v>0</v>
      </c>
      <c r="AE2980" s="479"/>
    </row>
    <row r="2981" spans="1:31" s="75" customFormat="1" ht="13.5" x14ac:dyDescent="0.2">
      <c r="A2981" s="211">
        <v>2978</v>
      </c>
      <c r="B2981" s="212" t="s">
        <v>6600</v>
      </c>
      <c r="C2981" s="213" t="s">
        <v>6600</v>
      </c>
      <c r="D2981" s="213" t="s">
        <v>6600</v>
      </c>
      <c r="E2981" s="213" t="s">
        <v>6600</v>
      </c>
      <c r="F2981" s="213" t="s">
        <v>6600</v>
      </c>
      <c r="G2981" s="214" t="s">
        <v>6600</v>
      </c>
      <c r="H2981" s="208" t="str">
        <f>IF(Input!F$4="GMH_OECC",J2981,IF(Input!F$4="GMH_XOEC",L2981,IF(Input!F$4="GMH_Korea",N2981,IF(Input!F$4="GMH_EU",P2981,IF(Input!F$4="Skysuper",#REF!,IF(Input!F$4="SkyII",#REF!,IF(Input!F$4="XO-8000",#REF!, "FALSE")))))))</f>
        <v>00</v>
      </c>
      <c r="I2981" s="209">
        <f>IF(Input!F$4="GMH_OECC",K2981,IF(Input!F$4="GMH_XOEC",M2981,IF(Input!F$4="GMH_Korea",O2981,IF(Input!F$4="GMH_EU",Q2981,IF(Input!F$4="Skysuper",#REF!,IF(Input!F$4="SkyII",#REF!,IF(Input!F$4="XO-8000",#REF!, "FALSE")))))))</f>
        <v>0</v>
      </c>
      <c r="J2981" s="210" t="s">
        <v>10359</v>
      </c>
      <c r="K2981" s="268">
        <v>0</v>
      </c>
      <c r="L2981" s="270" t="s">
        <v>10359</v>
      </c>
      <c r="M2981" s="270">
        <v>0</v>
      </c>
      <c r="N2981" s="270" t="s">
        <v>10359</v>
      </c>
      <c r="O2981" s="270">
        <v>0</v>
      </c>
      <c r="P2981" s="270" t="s">
        <v>10359</v>
      </c>
      <c r="Q2981" s="270">
        <v>0</v>
      </c>
      <c r="R2981" s="74"/>
      <c r="S2981" s="75" t="str">
        <f t="shared" si="198"/>
        <v>0000</v>
      </c>
      <c r="T2981" s="75" t="str">
        <f t="shared" si="199"/>
        <v>00000000000000000000000000000000</v>
      </c>
      <c r="V2981" s="197"/>
      <c r="W2981" s="75">
        <f t="shared" si="200"/>
        <v>0</v>
      </c>
      <c r="AE2981" s="479"/>
    </row>
    <row r="2982" spans="1:31" s="75" customFormat="1" ht="13.5" x14ac:dyDescent="0.2">
      <c r="A2982" s="211">
        <v>2979</v>
      </c>
      <c r="B2982" s="212" t="s">
        <v>6600</v>
      </c>
      <c r="C2982" s="213" t="s">
        <v>6600</v>
      </c>
      <c r="D2982" s="213" t="s">
        <v>6600</v>
      </c>
      <c r="E2982" s="213" t="s">
        <v>6600</v>
      </c>
      <c r="F2982" s="213" t="s">
        <v>6600</v>
      </c>
      <c r="G2982" s="214" t="s">
        <v>6600</v>
      </c>
      <c r="H2982" s="208" t="str">
        <f>IF(Input!F$4="GMH_OECC",J2982,IF(Input!F$4="GMH_XOEC",L2982,IF(Input!F$4="GMH_Korea",N2982,IF(Input!F$4="GMH_EU",P2982,IF(Input!F$4="Skysuper",#REF!,IF(Input!F$4="SkyII",#REF!,IF(Input!F$4="XO-8000",#REF!, "FALSE")))))))</f>
        <v>00</v>
      </c>
      <c r="I2982" s="209">
        <f>IF(Input!F$4="GMH_OECC",K2982,IF(Input!F$4="GMH_XOEC",M2982,IF(Input!F$4="GMH_Korea",O2982,IF(Input!F$4="GMH_EU",Q2982,IF(Input!F$4="Skysuper",#REF!,IF(Input!F$4="SkyII",#REF!,IF(Input!F$4="XO-8000",#REF!, "FALSE")))))))</f>
        <v>0</v>
      </c>
      <c r="J2982" s="210" t="s">
        <v>10359</v>
      </c>
      <c r="K2982" s="268">
        <v>0</v>
      </c>
      <c r="L2982" s="270" t="s">
        <v>10359</v>
      </c>
      <c r="M2982" s="270">
        <v>0</v>
      </c>
      <c r="N2982" s="270" t="s">
        <v>10359</v>
      </c>
      <c r="O2982" s="270">
        <v>0</v>
      </c>
      <c r="P2982" s="270" t="s">
        <v>10359</v>
      </c>
      <c r="Q2982" s="270">
        <v>0</v>
      </c>
      <c r="R2982" s="74"/>
      <c r="S2982" s="75" t="str">
        <f t="shared" si="198"/>
        <v>0000</v>
      </c>
      <c r="T2982" s="75" t="str">
        <f t="shared" si="199"/>
        <v>00000000000000000000000000000000</v>
      </c>
      <c r="V2982" s="197"/>
      <c r="W2982" s="75">
        <f t="shared" si="200"/>
        <v>0</v>
      </c>
      <c r="AE2982" s="479"/>
    </row>
    <row r="2983" spans="1:31" s="75" customFormat="1" ht="13.5" x14ac:dyDescent="0.2">
      <c r="A2983" s="211">
        <v>2980</v>
      </c>
      <c r="B2983" s="212" t="s">
        <v>6600</v>
      </c>
      <c r="C2983" s="213" t="s">
        <v>6600</v>
      </c>
      <c r="D2983" s="213" t="s">
        <v>6600</v>
      </c>
      <c r="E2983" s="213" t="s">
        <v>6600</v>
      </c>
      <c r="F2983" s="213" t="s">
        <v>6600</v>
      </c>
      <c r="G2983" s="214" t="s">
        <v>6600</v>
      </c>
      <c r="H2983" s="208" t="str">
        <f>IF(Input!F$4="GMH_OECC",J2983,IF(Input!F$4="GMH_XOEC",L2983,IF(Input!F$4="GMH_Korea",N2983,IF(Input!F$4="GMH_EU",P2983,IF(Input!F$4="Skysuper",#REF!,IF(Input!F$4="SkyII",#REF!,IF(Input!F$4="XO-8000",#REF!, "FALSE")))))))</f>
        <v>00</v>
      </c>
      <c r="I2983" s="209">
        <f>IF(Input!F$4="GMH_OECC",K2983,IF(Input!F$4="GMH_XOEC",M2983,IF(Input!F$4="GMH_Korea",O2983,IF(Input!F$4="GMH_EU",Q2983,IF(Input!F$4="Skysuper",#REF!,IF(Input!F$4="SkyII",#REF!,IF(Input!F$4="XO-8000",#REF!, "FALSE")))))))</f>
        <v>0</v>
      </c>
      <c r="J2983" s="210" t="s">
        <v>10359</v>
      </c>
      <c r="K2983" s="268">
        <v>0</v>
      </c>
      <c r="L2983" s="270" t="s">
        <v>10359</v>
      </c>
      <c r="M2983" s="270">
        <v>0</v>
      </c>
      <c r="N2983" s="270" t="s">
        <v>10359</v>
      </c>
      <c r="O2983" s="270">
        <v>0</v>
      </c>
      <c r="P2983" s="270" t="s">
        <v>10359</v>
      </c>
      <c r="Q2983" s="270">
        <v>0</v>
      </c>
      <c r="R2983" s="74"/>
      <c r="S2983" s="75" t="str">
        <f t="shared" si="198"/>
        <v>0000</v>
      </c>
      <c r="T2983" s="75" t="str">
        <f t="shared" si="199"/>
        <v>00000000000000000000000000000000</v>
      </c>
      <c r="V2983" s="197"/>
      <c r="W2983" s="75">
        <f t="shared" si="200"/>
        <v>0</v>
      </c>
      <c r="AE2983" s="479"/>
    </row>
    <row r="2984" spans="1:31" s="75" customFormat="1" ht="13.5" x14ac:dyDescent="0.2">
      <c r="A2984" s="211">
        <v>2981</v>
      </c>
      <c r="B2984" s="212" t="s">
        <v>6600</v>
      </c>
      <c r="C2984" s="213" t="s">
        <v>6600</v>
      </c>
      <c r="D2984" s="213" t="s">
        <v>6600</v>
      </c>
      <c r="E2984" s="213" t="s">
        <v>6600</v>
      </c>
      <c r="F2984" s="213" t="s">
        <v>6600</v>
      </c>
      <c r="G2984" s="214" t="s">
        <v>6600</v>
      </c>
      <c r="H2984" s="208" t="str">
        <f>IF(Input!F$4="GMH_OECC",J2984,IF(Input!F$4="GMH_XOEC",L2984,IF(Input!F$4="GMH_Korea",N2984,IF(Input!F$4="GMH_EU",P2984,IF(Input!F$4="Skysuper",#REF!,IF(Input!F$4="SkyII",#REF!,IF(Input!F$4="XO-8000",#REF!, "FALSE")))))))</f>
        <v>00</v>
      </c>
      <c r="I2984" s="209">
        <f>IF(Input!F$4="GMH_OECC",K2984,IF(Input!F$4="GMH_XOEC",M2984,IF(Input!F$4="GMH_Korea",O2984,IF(Input!F$4="GMH_EU",Q2984,IF(Input!F$4="Skysuper",#REF!,IF(Input!F$4="SkyII",#REF!,IF(Input!F$4="XO-8000",#REF!, "FALSE")))))))</f>
        <v>0</v>
      </c>
      <c r="J2984" s="210" t="s">
        <v>10359</v>
      </c>
      <c r="K2984" s="268">
        <v>0</v>
      </c>
      <c r="L2984" s="270" t="s">
        <v>10359</v>
      </c>
      <c r="M2984" s="270">
        <v>0</v>
      </c>
      <c r="N2984" s="270" t="s">
        <v>10359</v>
      </c>
      <c r="O2984" s="270">
        <v>0</v>
      </c>
      <c r="P2984" s="270" t="s">
        <v>10359</v>
      </c>
      <c r="Q2984" s="270">
        <v>0</v>
      </c>
      <c r="R2984" s="74"/>
      <c r="S2984" s="75" t="str">
        <f t="shared" si="198"/>
        <v>0000</v>
      </c>
      <c r="T2984" s="75" t="str">
        <f t="shared" si="199"/>
        <v>00000000000000000000000000000000</v>
      </c>
      <c r="V2984" s="197"/>
      <c r="W2984" s="75">
        <f t="shared" si="200"/>
        <v>0</v>
      </c>
      <c r="AE2984" s="479"/>
    </row>
    <row r="2985" spans="1:31" s="75" customFormat="1" ht="13.5" x14ac:dyDescent="0.2">
      <c r="A2985" s="211">
        <v>2982</v>
      </c>
      <c r="B2985" s="212" t="s">
        <v>6600</v>
      </c>
      <c r="C2985" s="213" t="s">
        <v>6600</v>
      </c>
      <c r="D2985" s="213" t="s">
        <v>6600</v>
      </c>
      <c r="E2985" s="213" t="s">
        <v>6600</v>
      </c>
      <c r="F2985" s="213" t="s">
        <v>6600</v>
      </c>
      <c r="G2985" s="214" t="s">
        <v>6600</v>
      </c>
      <c r="H2985" s="208" t="str">
        <f>IF(Input!F$4="GMH_OECC",J2985,IF(Input!F$4="GMH_XOEC",L2985,IF(Input!F$4="GMH_Korea",N2985,IF(Input!F$4="GMH_EU",P2985,IF(Input!F$4="Skysuper",#REF!,IF(Input!F$4="SkyII",#REF!,IF(Input!F$4="XO-8000",#REF!, "FALSE")))))))</f>
        <v>00</v>
      </c>
      <c r="I2985" s="209">
        <f>IF(Input!F$4="GMH_OECC",K2985,IF(Input!F$4="GMH_XOEC",M2985,IF(Input!F$4="GMH_Korea",O2985,IF(Input!F$4="GMH_EU",Q2985,IF(Input!F$4="Skysuper",#REF!,IF(Input!F$4="SkyII",#REF!,IF(Input!F$4="XO-8000",#REF!, "FALSE")))))))</f>
        <v>0</v>
      </c>
      <c r="J2985" s="210" t="s">
        <v>10359</v>
      </c>
      <c r="K2985" s="268">
        <v>0</v>
      </c>
      <c r="L2985" s="270" t="s">
        <v>10359</v>
      </c>
      <c r="M2985" s="270">
        <v>0</v>
      </c>
      <c r="N2985" s="270" t="s">
        <v>10359</v>
      </c>
      <c r="O2985" s="270">
        <v>0</v>
      </c>
      <c r="P2985" s="270" t="s">
        <v>10359</v>
      </c>
      <c r="Q2985" s="270">
        <v>0</v>
      </c>
      <c r="R2985" s="74"/>
      <c r="S2985" s="75" t="str">
        <f t="shared" si="198"/>
        <v>0000</v>
      </c>
      <c r="T2985" s="75" t="str">
        <f t="shared" si="199"/>
        <v>00000000000000000000000000000000</v>
      </c>
      <c r="V2985" s="197"/>
      <c r="W2985" s="75">
        <f t="shared" si="200"/>
        <v>0</v>
      </c>
      <c r="AE2985" s="479"/>
    </row>
    <row r="2986" spans="1:31" s="75" customFormat="1" ht="13.5" x14ac:dyDescent="0.2">
      <c r="A2986" s="211">
        <v>2983</v>
      </c>
      <c r="B2986" s="212" t="s">
        <v>6600</v>
      </c>
      <c r="C2986" s="213" t="s">
        <v>6600</v>
      </c>
      <c r="D2986" s="213" t="s">
        <v>6600</v>
      </c>
      <c r="E2986" s="213" t="s">
        <v>6600</v>
      </c>
      <c r="F2986" s="213" t="s">
        <v>6600</v>
      </c>
      <c r="G2986" s="214" t="s">
        <v>6600</v>
      </c>
      <c r="H2986" s="208" t="str">
        <f>IF(Input!F$4="GMH_OECC",J2986,IF(Input!F$4="GMH_XOEC",L2986,IF(Input!F$4="GMH_Korea",N2986,IF(Input!F$4="GMH_EU",P2986,IF(Input!F$4="Skysuper",#REF!,IF(Input!F$4="SkyII",#REF!,IF(Input!F$4="XO-8000",#REF!, "FALSE")))))))</f>
        <v>00</v>
      </c>
      <c r="I2986" s="209">
        <f>IF(Input!F$4="GMH_OECC",K2986,IF(Input!F$4="GMH_XOEC",M2986,IF(Input!F$4="GMH_Korea",O2986,IF(Input!F$4="GMH_EU",Q2986,IF(Input!F$4="Skysuper",#REF!,IF(Input!F$4="SkyII",#REF!,IF(Input!F$4="XO-8000",#REF!, "FALSE")))))))</f>
        <v>0</v>
      </c>
      <c r="J2986" s="210" t="s">
        <v>10359</v>
      </c>
      <c r="K2986" s="268">
        <v>0</v>
      </c>
      <c r="L2986" s="270" t="s">
        <v>10359</v>
      </c>
      <c r="M2986" s="270">
        <v>0</v>
      </c>
      <c r="N2986" s="270" t="s">
        <v>10359</v>
      </c>
      <c r="O2986" s="270">
        <v>0</v>
      </c>
      <c r="P2986" s="270" t="s">
        <v>10359</v>
      </c>
      <c r="Q2986" s="270">
        <v>0</v>
      </c>
      <c r="R2986" s="74"/>
      <c r="S2986" s="75" t="str">
        <f t="shared" si="198"/>
        <v>0000</v>
      </c>
      <c r="T2986" s="75" t="str">
        <f t="shared" si="199"/>
        <v>00000000000000000000000000000000</v>
      </c>
      <c r="V2986" s="197"/>
      <c r="W2986" s="75">
        <f t="shared" si="200"/>
        <v>0</v>
      </c>
      <c r="AE2986" s="479"/>
    </row>
    <row r="2987" spans="1:31" s="75" customFormat="1" ht="13.5" x14ac:dyDescent="0.2">
      <c r="A2987" s="211">
        <v>2984</v>
      </c>
      <c r="B2987" s="212" t="s">
        <v>6600</v>
      </c>
      <c r="C2987" s="213" t="s">
        <v>6600</v>
      </c>
      <c r="D2987" s="213" t="s">
        <v>6600</v>
      </c>
      <c r="E2987" s="213" t="s">
        <v>6600</v>
      </c>
      <c r="F2987" s="213" t="s">
        <v>6600</v>
      </c>
      <c r="G2987" s="214" t="s">
        <v>6600</v>
      </c>
      <c r="H2987" s="208" t="str">
        <f>IF(Input!F$4="GMH_OECC",J2987,IF(Input!F$4="GMH_XOEC",L2987,IF(Input!F$4="GMH_Korea",N2987,IF(Input!F$4="GMH_EU",P2987,IF(Input!F$4="Skysuper",#REF!,IF(Input!F$4="SkyII",#REF!,IF(Input!F$4="XO-8000",#REF!, "FALSE")))))))</f>
        <v>00</v>
      </c>
      <c r="I2987" s="209">
        <f>IF(Input!F$4="GMH_OECC",K2987,IF(Input!F$4="GMH_XOEC",M2987,IF(Input!F$4="GMH_Korea",O2987,IF(Input!F$4="GMH_EU",Q2987,IF(Input!F$4="Skysuper",#REF!,IF(Input!F$4="SkyII",#REF!,IF(Input!F$4="XO-8000",#REF!, "FALSE")))))))</f>
        <v>0</v>
      </c>
      <c r="J2987" s="210" t="s">
        <v>10359</v>
      </c>
      <c r="K2987" s="268">
        <v>0</v>
      </c>
      <c r="L2987" s="270" t="s">
        <v>10359</v>
      </c>
      <c r="M2987" s="270">
        <v>0</v>
      </c>
      <c r="N2987" s="270" t="s">
        <v>10359</v>
      </c>
      <c r="O2987" s="270">
        <v>0</v>
      </c>
      <c r="P2987" s="270" t="s">
        <v>10359</v>
      </c>
      <c r="Q2987" s="270">
        <v>0</v>
      </c>
      <c r="R2987" s="74"/>
      <c r="S2987" s="75" t="str">
        <f t="shared" si="198"/>
        <v>0000</v>
      </c>
      <c r="T2987" s="75" t="str">
        <f t="shared" si="199"/>
        <v>00000000000000000000000000000000</v>
      </c>
      <c r="V2987" s="197"/>
      <c r="W2987" s="75">
        <f t="shared" si="200"/>
        <v>0</v>
      </c>
      <c r="AE2987" s="479"/>
    </row>
    <row r="2988" spans="1:31" s="75" customFormat="1" ht="13.5" x14ac:dyDescent="0.2">
      <c r="A2988" s="211">
        <v>2985</v>
      </c>
      <c r="B2988" s="212" t="s">
        <v>6600</v>
      </c>
      <c r="C2988" s="213" t="s">
        <v>6600</v>
      </c>
      <c r="D2988" s="213" t="s">
        <v>6600</v>
      </c>
      <c r="E2988" s="213" t="s">
        <v>6600</v>
      </c>
      <c r="F2988" s="213" t="s">
        <v>6600</v>
      </c>
      <c r="G2988" s="214" t="s">
        <v>6600</v>
      </c>
      <c r="H2988" s="208" t="str">
        <f>IF(Input!F$4="GMH_OECC",J2988,IF(Input!F$4="GMH_XOEC",L2988,IF(Input!F$4="GMH_Korea",N2988,IF(Input!F$4="GMH_EU",P2988,IF(Input!F$4="Skysuper",#REF!,IF(Input!F$4="SkyII",#REF!,IF(Input!F$4="XO-8000",#REF!, "FALSE")))))))</f>
        <v>00</v>
      </c>
      <c r="I2988" s="209">
        <f>IF(Input!F$4="GMH_OECC",K2988,IF(Input!F$4="GMH_XOEC",M2988,IF(Input!F$4="GMH_Korea",O2988,IF(Input!F$4="GMH_EU",Q2988,IF(Input!F$4="Skysuper",#REF!,IF(Input!F$4="SkyII",#REF!,IF(Input!F$4="XO-8000",#REF!, "FALSE")))))))</f>
        <v>0</v>
      </c>
      <c r="J2988" s="210" t="s">
        <v>10359</v>
      </c>
      <c r="K2988" s="268">
        <v>0</v>
      </c>
      <c r="L2988" s="270" t="s">
        <v>10359</v>
      </c>
      <c r="M2988" s="270">
        <v>0</v>
      </c>
      <c r="N2988" s="270" t="s">
        <v>10359</v>
      </c>
      <c r="O2988" s="270">
        <v>0</v>
      </c>
      <c r="P2988" s="270" t="s">
        <v>10359</v>
      </c>
      <c r="Q2988" s="270">
        <v>0</v>
      </c>
      <c r="R2988" s="74"/>
      <c r="S2988" s="75" t="str">
        <f t="shared" si="198"/>
        <v>0000</v>
      </c>
      <c r="T2988" s="75" t="str">
        <f t="shared" si="199"/>
        <v>00000000000000000000000000000000</v>
      </c>
      <c r="V2988" s="197"/>
      <c r="W2988" s="75">
        <f t="shared" si="200"/>
        <v>0</v>
      </c>
      <c r="AE2988" s="479"/>
    </row>
    <row r="2989" spans="1:31" s="75" customFormat="1" ht="13.5" x14ac:dyDescent="0.2">
      <c r="A2989" s="211">
        <v>2986</v>
      </c>
      <c r="B2989" s="212" t="s">
        <v>6600</v>
      </c>
      <c r="C2989" s="213" t="s">
        <v>6600</v>
      </c>
      <c r="D2989" s="213" t="s">
        <v>6600</v>
      </c>
      <c r="E2989" s="213" t="s">
        <v>6600</v>
      </c>
      <c r="F2989" s="213" t="s">
        <v>6600</v>
      </c>
      <c r="G2989" s="214" t="s">
        <v>6600</v>
      </c>
      <c r="H2989" s="208" t="str">
        <f>IF(Input!F$4="GMH_OECC",J2989,IF(Input!F$4="GMH_XOEC",L2989,IF(Input!F$4="GMH_Korea",N2989,IF(Input!F$4="GMH_EU",P2989,IF(Input!F$4="Skysuper",#REF!,IF(Input!F$4="SkyII",#REF!,IF(Input!F$4="XO-8000",#REF!, "FALSE")))))))</f>
        <v>00</v>
      </c>
      <c r="I2989" s="209">
        <f>IF(Input!F$4="GMH_OECC",K2989,IF(Input!F$4="GMH_XOEC",M2989,IF(Input!F$4="GMH_Korea",O2989,IF(Input!F$4="GMH_EU",Q2989,IF(Input!F$4="Skysuper",#REF!,IF(Input!F$4="SkyII",#REF!,IF(Input!F$4="XO-8000",#REF!, "FALSE")))))))</f>
        <v>0</v>
      </c>
      <c r="J2989" s="210" t="s">
        <v>10359</v>
      </c>
      <c r="K2989" s="268">
        <v>0</v>
      </c>
      <c r="L2989" s="270" t="s">
        <v>10359</v>
      </c>
      <c r="M2989" s="270">
        <v>0</v>
      </c>
      <c r="N2989" s="270" t="s">
        <v>10359</v>
      </c>
      <c r="O2989" s="270">
        <v>0</v>
      </c>
      <c r="P2989" s="270" t="s">
        <v>10359</v>
      </c>
      <c r="Q2989" s="270">
        <v>0</v>
      </c>
      <c r="R2989" s="74"/>
      <c r="S2989" s="75" t="str">
        <f t="shared" si="198"/>
        <v>0000</v>
      </c>
      <c r="T2989" s="75" t="str">
        <f t="shared" si="199"/>
        <v>00000000000000000000000000000000</v>
      </c>
      <c r="V2989" s="197"/>
      <c r="W2989" s="75">
        <f t="shared" si="200"/>
        <v>0</v>
      </c>
      <c r="AE2989" s="479"/>
    </row>
    <row r="2990" spans="1:31" s="75" customFormat="1" ht="13.5" x14ac:dyDescent="0.2">
      <c r="A2990" s="211">
        <v>2987</v>
      </c>
      <c r="B2990" s="212" t="s">
        <v>6600</v>
      </c>
      <c r="C2990" s="213" t="s">
        <v>6600</v>
      </c>
      <c r="D2990" s="213" t="s">
        <v>6600</v>
      </c>
      <c r="E2990" s="213" t="s">
        <v>6600</v>
      </c>
      <c r="F2990" s="213" t="s">
        <v>6600</v>
      </c>
      <c r="G2990" s="214" t="s">
        <v>6600</v>
      </c>
      <c r="H2990" s="208" t="str">
        <f>IF(Input!F$4="GMH_OECC",J2990,IF(Input!F$4="GMH_XOEC",L2990,IF(Input!F$4="GMH_Korea",N2990,IF(Input!F$4="GMH_EU",P2990,IF(Input!F$4="Skysuper",#REF!,IF(Input!F$4="SkyII",#REF!,IF(Input!F$4="XO-8000",#REF!, "FALSE")))))))</f>
        <v>00</v>
      </c>
      <c r="I2990" s="209">
        <f>IF(Input!F$4="GMH_OECC",K2990,IF(Input!F$4="GMH_XOEC",M2990,IF(Input!F$4="GMH_Korea",O2990,IF(Input!F$4="GMH_EU",Q2990,IF(Input!F$4="Skysuper",#REF!,IF(Input!F$4="SkyII",#REF!,IF(Input!F$4="XO-8000",#REF!, "FALSE")))))))</f>
        <v>0</v>
      </c>
      <c r="J2990" s="210" t="s">
        <v>10359</v>
      </c>
      <c r="K2990" s="268">
        <v>0</v>
      </c>
      <c r="L2990" s="270" t="s">
        <v>10359</v>
      </c>
      <c r="M2990" s="270">
        <v>0</v>
      </c>
      <c r="N2990" s="270" t="s">
        <v>10359</v>
      </c>
      <c r="O2990" s="270">
        <v>0</v>
      </c>
      <c r="P2990" s="270" t="s">
        <v>10359</v>
      </c>
      <c r="Q2990" s="270">
        <v>0</v>
      </c>
      <c r="R2990" s="74"/>
      <c r="S2990" s="75" t="str">
        <f t="shared" si="198"/>
        <v>0000</v>
      </c>
      <c r="T2990" s="75" t="str">
        <f t="shared" si="199"/>
        <v>00000000000000000000000000000000</v>
      </c>
      <c r="V2990" s="197"/>
      <c r="W2990" s="75">
        <f t="shared" si="200"/>
        <v>0</v>
      </c>
      <c r="AE2990" s="479"/>
    </row>
    <row r="2991" spans="1:31" s="75" customFormat="1" ht="13.5" x14ac:dyDescent="0.2">
      <c r="A2991" s="211">
        <v>2988</v>
      </c>
      <c r="B2991" s="212" t="s">
        <v>6600</v>
      </c>
      <c r="C2991" s="213" t="s">
        <v>6600</v>
      </c>
      <c r="D2991" s="213" t="s">
        <v>6600</v>
      </c>
      <c r="E2991" s="213" t="s">
        <v>6600</v>
      </c>
      <c r="F2991" s="213" t="s">
        <v>6600</v>
      </c>
      <c r="G2991" s="214" t="s">
        <v>6600</v>
      </c>
      <c r="H2991" s="208" t="str">
        <f>IF(Input!F$4="GMH_OECC",J2991,IF(Input!F$4="GMH_XOEC",L2991,IF(Input!F$4="GMH_Korea",N2991,IF(Input!F$4="GMH_EU",P2991,IF(Input!F$4="Skysuper",#REF!,IF(Input!F$4="SkyII",#REF!,IF(Input!F$4="XO-8000",#REF!, "FALSE")))))))</f>
        <v>00</v>
      </c>
      <c r="I2991" s="209">
        <f>IF(Input!F$4="GMH_OECC",K2991,IF(Input!F$4="GMH_XOEC",M2991,IF(Input!F$4="GMH_Korea",O2991,IF(Input!F$4="GMH_EU",Q2991,IF(Input!F$4="Skysuper",#REF!,IF(Input!F$4="SkyII",#REF!,IF(Input!F$4="XO-8000",#REF!, "FALSE")))))))</f>
        <v>0</v>
      </c>
      <c r="J2991" s="210" t="s">
        <v>10359</v>
      </c>
      <c r="K2991" s="268">
        <v>0</v>
      </c>
      <c r="L2991" s="270" t="s">
        <v>10359</v>
      </c>
      <c r="M2991" s="270">
        <v>0</v>
      </c>
      <c r="N2991" s="270" t="s">
        <v>10359</v>
      </c>
      <c r="O2991" s="270">
        <v>0</v>
      </c>
      <c r="P2991" s="270" t="s">
        <v>10359</v>
      </c>
      <c r="Q2991" s="270">
        <v>0</v>
      </c>
      <c r="R2991" s="74"/>
      <c r="S2991" s="75" t="str">
        <f t="shared" si="198"/>
        <v>0000</v>
      </c>
      <c r="T2991" s="75" t="str">
        <f t="shared" si="199"/>
        <v>00000000000000000000000000000000</v>
      </c>
      <c r="V2991" s="197"/>
      <c r="W2991" s="75">
        <f t="shared" si="200"/>
        <v>0</v>
      </c>
      <c r="AE2991" s="479"/>
    </row>
    <row r="2992" spans="1:31" s="75" customFormat="1" ht="13.5" x14ac:dyDescent="0.2">
      <c r="A2992" s="211">
        <v>2989</v>
      </c>
      <c r="B2992" s="212" t="s">
        <v>6600</v>
      </c>
      <c r="C2992" s="213" t="s">
        <v>6600</v>
      </c>
      <c r="D2992" s="213" t="s">
        <v>6600</v>
      </c>
      <c r="E2992" s="213" t="s">
        <v>6600</v>
      </c>
      <c r="F2992" s="213" t="s">
        <v>6600</v>
      </c>
      <c r="G2992" s="214" t="s">
        <v>6600</v>
      </c>
      <c r="H2992" s="208" t="str">
        <f>IF(Input!F$4="GMH_OECC",J2992,IF(Input!F$4="GMH_XOEC",L2992,IF(Input!F$4="GMH_Korea",N2992,IF(Input!F$4="GMH_EU",P2992,IF(Input!F$4="Skysuper",#REF!,IF(Input!F$4="SkyII",#REF!,IF(Input!F$4="XO-8000",#REF!, "FALSE")))))))</f>
        <v>00</v>
      </c>
      <c r="I2992" s="209">
        <f>IF(Input!F$4="GMH_OECC",K2992,IF(Input!F$4="GMH_XOEC",M2992,IF(Input!F$4="GMH_Korea",O2992,IF(Input!F$4="GMH_EU",Q2992,IF(Input!F$4="Skysuper",#REF!,IF(Input!F$4="SkyII",#REF!,IF(Input!F$4="XO-8000",#REF!, "FALSE")))))))</f>
        <v>0</v>
      </c>
      <c r="J2992" s="210" t="s">
        <v>10359</v>
      </c>
      <c r="K2992" s="268">
        <v>0</v>
      </c>
      <c r="L2992" s="270" t="s">
        <v>10359</v>
      </c>
      <c r="M2992" s="270">
        <v>0</v>
      </c>
      <c r="N2992" s="270" t="s">
        <v>10359</v>
      </c>
      <c r="O2992" s="270">
        <v>0</v>
      </c>
      <c r="P2992" s="270" t="s">
        <v>10359</v>
      </c>
      <c r="Q2992" s="270">
        <v>0</v>
      </c>
      <c r="R2992" s="74"/>
      <c r="S2992" s="75" t="str">
        <f t="shared" si="198"/>
        <v>0000</v>
      </c>
      <c r="T2992" s="75" t="str">
        <f t="shared" si="199"/>
        <v>00000000000000000000000000000000</v>
      </c>
      <c r="V2992" s="197"/>
      <c r="W2992" s="75">
        <f t="shared" si="200"/>
        <v>0</v>
      </c>
      <c r="AE2992" s="479"/>
    </row>
    <row r="2993" spans="1:31" s="75" customFormat="1" ht="13.5" x14ac:dyDescent="0.2">
      <c r="A2993" s="211">
        <v>2990</v>
      </c>
      <c r="B2993" s="212" t="s">
        <v>6600</v>
      </c>
      <c r="C2993" s="213" t="s">
        <v>6600</v>
      </c>
      <c r="D2993" s="213" t="s">
        <v>6600</v>
      </c>
      <c r="E2993" s="213" t="s">
        <v>6600</v>
      </c>
      <c r="F2993" s="213" t="s">
        <v>6600</v>
      </c>
      <c r="G2993" s="214" t="s">
        <v>6600</v>
      </c>
      <c r="H2993" s="208" t="str">
        <f>IF(Input!F$4="GMH_OECC",J2993,IF(Input!F$4="GMH_XOEC",L2993,IF(Input!F$4="GMH_Korea",N2993,IF(Input!F$4="GMH_EU",P2993,IF(Input!F$4="Skysuper",#REF!,IF(Input!F$4="SkyII",#REF!,IF(Input!F$4="XO-8000",#REF!, "FALSE")))))))</f>
        <v>00</v>
      </c>
      <c r="I2993" s="209">
        <f>IF(Input!F$4="GMH_OECC",K2993,IF(Input!F$4="GMH_XOEC",M2993,IF(Input!F$4="GMH_Korea",O2993,IF(Input!F$4="GMH_EU",Q2993,IF(Input!F$4="Skysuper",#REF!,IF(Input!F$4="SkyII",#REF!,IF(Input!F$4="XO-8000",#REF!, "FALSE")))))))</f>
        <v>0</v>
      </c>
      <c r="J2993" s="210" t="s">
        <v>10359</v>
      </c>
      <c r="K2993" s="268">
        <v>0</v>
      </c>
      <c r="L2993" s="270" t="s">
        <v>10359</v>
      </c>
      <c r="M2993" s="270">
        <v>0</v>
      </c>
      <c r="N2993" s="270" t="s">
        <v>10359</v>
      </c>
      <c r="O2993" s="270">
        <v>0</v>
      </c>
      <c r="P2993" s="270" t="s">
        <v>10359</v>
      </c>
      <c r="Q2993" s="270">
        <v>0</v>
      </c>
      <c r="R2993" s="74"/>
      <c r="S2993" s="75" t="str">
        <f t="shared" si="198"/>
        <v>0000</v>
      </c>
      <c r="T2993" s="75" t="str">
        <f t="shared" si="199"/>
        <v>00000000000000000000000000000000</v>
      </c>
      <c r="V2993" s="197"/>
      <c r="W2993" s="75">
        <f t="shared" si="200"/>
        <v>0</v>
      </c>
      <c r="AE2993" s="479"/>
    </row>
    <row r="2994" spans="1:31" s="75" customFormat="1" ht="13.5" x14ac:dyDescent="0.2">
      <c r="A2994" s="211">
        <v>2991</v>
      </c>
      <c r="B2994" s="212" t="s">
        <v>6600</v>
      </c>
      <c r="C2994" s="213" t="s">
        <v>6600</v>
      </c>
      <c r="D2994" s="213" t="s">
        <v>6600</v>
      </c>
      <c r="E2994" s="213" t="s">
        <v>6600</v>
      </c>
      <c r="F2994" s="213" t="s">
        <v>6600</v>
      </c>
      <c r="G2994" s="214" t="s">
        <v>6600</v>
      </c>
      <c r="H2994" s="208" t="str">
        <f>IF(Input!F$4="GMH_OECC",J2994,IF(Input!F$4="GMH_XOEC",L2994,IF(Input!F$4="GMH_Korea",N2994,IF(Input!F$4="GMH_EU",P2994,IF(Input!F$4="Skysuper",#REF!,IF(Input!F$4="SkyII",#REF!,IF(Input!F$4="XO-8000",#REF!, "FALSE")))))))</f>
        <v>00</v>
      </c>
      <c r="I2994" s="209">
        <f>IF(Input!F$4="GMH_OECC",K2994,IF(Input!F$4="GMH_XOEC",M2994,IF(Input!F$4="GMH_Korea",O2994,IF(Input!F$4="GMH_EU",Q2994,IF(Input!F$4="Skysuper",#REF!,IF(Input!F$4="SkyII",#REF!,IF(Input!F$4="XO-8000",#REF!, "FALSE")))))))</f>
        <v>0</v>
      </c>
      <c r="J2994" s="210" t="s">
        <v>10359</v>
      </c>
      <c r="K2994" s="268">
        <v>0</v>
      </c>
      <c r="L2994" s="270" t="s">
        <v>10359</v>
      </c>
      <c r="M2994" s="270">
        <v>0</v>
      </c>
      <c r="N2994" s="270" t="s">
        <v>10359</v>
      </c>
      <c r="O2994" s="270">
        <v>0</v>
      </c>
      <c r="P2994" s="270" t="s">
        <v>10359</v>
      </c>
      <c r="Q2994" s="270">
        <v>0</v>
      </c>
      <c r="R2994" s="74"/>
      <c r="S2994" s="75" t="str">
        <f t="shared" si="198"/>
        <v>0000</v>
      </c>
      <c r="T2994" s="75" t="str">
        <f t="shared" si="199"/>
        <v>00000000000000000000000000000000</v>
      </c>
      <c r="V2994" s="197"/>
      <c r="W2994" s="75">
        <f t="shared" si="200"/>
        <v>0</v>
      </c>
      <c r="AE2994" s="479"/>
    </row>
    <row r="2995" spans="1:31" s="75" customFormat="1" ht="13.5" x14ac:dyDescent="0.2">
      <c r="A2995" s="211">
        <v>2992</v>
      </c>
      <c r="B2995" s="212" t="s">
        <v>6600</v>
      </c>
      <c r="C2995" s="213" t="s">
        <v>6600</v>
      </c>
      <c r="D2995" s="213" t="s">
        <v>6600</v>
      </c>
      <c r="E2995" s="213" t="s">
        <v>6600</v>
      </c>
      <c r="F2995" s="213" t="s">
        <v>6600</v>
      </c>
      <c r="G2995" s="214" t="s">
        <v>6600</v>
      </c>
      <c r="H2995" s="208" t="str">
        <f>IF(Input!F$4="GMH_OECC",J2995,IF(Input!F$4="GMH_XOEC",L2995,IF(Input!F$4="GMH_Korea",N2995,IF(Input!F$4="GMH_EU",P2995,IF(Input!F$4="Skysuper",#REF!,IF(Input!F$4="SkyII",#REF!,IF(Input!F$4="XO-8000",#REF!, "FALSE")))))))</f>
        <v>00</v>
      </c>
      <c r="I2995" s="209">
        <f>IF(Input!F$4="GMH_OECC",K2995,IF(Input!F$4="GMH_XOEC",M2995,IF(Input!F$4="GMH_Korea",O2995,IF(Input!F$4="GMH_EU",Q2995,IF(Input!F$4="Skysuper",#REF!,IF(Input!F$4="SkyII",#REF!,IF(Input!F$4="XO-8000",#REF!, "FALSE")))))))</f>
        <v>0</v>
      </c>
      <c r="J2995" s="210" t="s">
        <v>10359</v>
      </c>
      <c r="K2995" s="268">
        <v>0</v>
      </c>
      <c r="L2995" s="270" t="s">
        <v>10359</v>
      </c>
      <c r="M2995" s="270">
        <v>0</v>
      </c>
      <c r="N2995" s="270" t="s">
        <v>10359</v>
      </c>
      <c r="O2995" s="270">
        <v>0</v>
      </c>
      <c r="P2995" s="270" t="s">
        <v>10359</v>
      </c>
      <c r="Q2995" s="270">
        <v>0</v>
      </c>
      <c r="R2995" s="74"/>
      <c r="S2995" s="75" t="str">
        <f t="shared" si="198"/>
        <v>0000</v>
      </c>
      <c r="T2995" s="75" t="str">
        <f t="shared" si="199"/>
        <v>00000000000000000000000000000000</v>
      </c>
      <c r="V2995" s="197"/>
      <c r="W2995" s="75">
        <f t="shared" si="200"/>
        <v>0</v>
      </c>
      <c r="AE2995" s="479"/>
    </row>
    <row r="2996" spans="1:31" s="75" customFormat="1" ht="13.5" x14ac:dyDescent="0.2">
      <c r="A2996" s="211">
        <v>2993</v>
      </c>
      <c r="B2996" s="212" t="s">
        <v>6600</v>
      </c>
      <c r="C2996" s="213" t="s">
        <v>6600</v>
      </c>
      <c r="D2996" s="213" t="s">
        <v>6600</v>
      </c>
      <c r="E2996" s="213" t="s">
        <v>6600</v>
      </c>
      <c r="F2996" s="213" t="s">
        <v>6600</v>
      </c>
      <c r="G2996" s="214" t="s">
        <v>6600</v>
      </c>
      <c r="H2996" s="208" t="str">
        <f>IF(Input!F$4="GMH_OECC",J2996,IF(Input!F$4="GMH_XOEC",L2996,IF(Input!F$4="GMH_Korea",N2996,IF(Input!F$4="GMH_EU",P2996,IF(Input!F$4="Skysuper",#REF!,IF(Input!F$4="SkyII",#REF!,IF(Input!F$4="XO-8000",#REF!, "FALSE")))))))</f>
        <v>00</v>
      </c>
      <c r="I2996" s="209">
        <f>IF(Input!F$4="GMH_OECC",K2996,IF(Input!F$4="GMH_XOEC",M2996,IF(Input!F$4="GMH_Korea",O2996,IF(Input!F$4="GMH_EU",Q2996,IF(Input!F$4="Skysuper",#REF!,IF(Input!F$4="SkyII",#REF!,IF(Input!F$4="XO-8000",#REF!, "FALSE")))))))</f>
        <v>0</v>
      </c>
      <c r="J2996" s="210" t="s">
        <v>10359</v>
      </c>
      <c r="K2996" s="268">
        <v>0</v>
      </c>
      <c r="L2996" s="270" t="s">
        <v>10359</v>
      </c>
      <c r="M2996" s="270">
        <v>0</v>
      </c>
      <c r="N2996" s="270" t="s">
        <v>10359</v>
      </c>
      <c r="O2996" s="270">
        <v>0</v>
      </c>
      <c r="P2996" s="270" t="s">
        <v>10359</v>
      </c>
      <c r="Q2996" s="270">
        <v>0</v>
      </c>
      <c r="R2996" s="74"/>
      <c r="S2996" s="75" t="str">
        <f t="shared" ref="S2996:S3059" si="201">"0"&amp;DEC2HEX(2^(I2996-1))&amp;IF(LEN(DEC2HEX(H2996))=2,DEC2HEX(H2996),"0"&amp;DEC2HEX(H2996))</f>
        <v>0000</v>
      </c>
      <c r="T2996" s="75" t="str">
        <f t="shared" si="199"/>
        <v>00000000000000000000000000000108</v>
      </c>
      <c r="V2996" s="197"/>
      <c r="W2996" s="75">
        <f t="shared" si="200"/>
        <v>9</v>
      </c>
      <c r="AE2996" s="479"/>
    </row>
    <row r="2997" spans="1:31" s="75" customFormat="1" ht="13.5" x14ac:dyDescent="0.2">
      <c r="A2997" s="211">
        <v>2994</v>
      </c>
      <c r="B2997" s="212" t="s">
        <v>6600</v>
      </c>
      <c r="C2997" s="213" t="s">
        <v>6600</v>
      </c>
      <c r="D2997" s="213" t="s">
        <v>6600</v>
      </c>
      <c r="E2997" s="213" t="s">
        <v>6600</v>
      </c>
      <c r="F2997" s="213" t="s">
        <v>6600</v>
      </c>
      <c r="G2997" s="214" t="s">
        <v>6600</v>
      </c>
      <c r="H2997" s="208" t="str">
        <f>IF(Input!F$4="GMH_OECC",J2997,IF(Input!F$4="GMH_XOEC",L2997,IF(Input!F$4="GMH_Korea",N2997,IF(Input!F$4="GMH_EU",P2997,IF(Input!F$4="Skysuper",#REF!,IF(Input!F$4="SkyII",#REF!,IF(Input!F$4="XO-8000",#REF!, "FALSE")))))))</f>
        <v>00</v>
      </c>
      <c r="I2997" s="209">
        <f>IF(Input!F$4="GMH_OECC",K2997,IF(Input!F$4="GMH_XOEC",M2997,IF(Input!F$4="GMH_Korea",O2997,IF(Input!F$4="GMH_EU",Q2997,IF(Input!F$4="Skysuper",#REF!,IF(Input!F$4="SkyII",#REF!,IF(Input!F$4="XO-8000",#REF!, "FALSE")))))))</f>
        <v>0</v>
      </c>
      <c r="J2997" s="210" t="s">
        <v>10359</v>
      </c>
      <c r="K2997" s="268">
        <v>0</v>
      </c>
      <c r="L2997" s="270" t="s">
        <v>10359</v>
      </c>
      <c r="M2997" s="270">
        <v>0</v>
      </c>
      <c r="N2997" s="270" t="s">
        <v>10359</v>
      </c>
      <c r="O2997" s="270">
        <v>0</v>
      </c>
      <c r="P2997" s="270" t="s">
        <v>10359</v>
      </c>
      <c r="Q2997" s="270">
        <v>0</v>
      </c>
      <c r="R2997" s="74"/>
      <c r="S2997" s="75" t="str">
        <f t="shared" si="201"/>
        <v>0000</v>
      </c>
      <c r="T2997" s="75" t="str">
        <f t="shared" si="199"/>
        <v>00000000000000000000000001080109</v>
      </c>
      <c r="V2997" s="197"/>
      <c r="W2997" s="75">
        <f t="shared" si="200"/>
        <v>19</v>
      </c>
      <c r="AE2997" s="479"/>
    </row>
    <row r="2998" spans="1:31" s="75" customFormat="1" ht="13.5" x14ac:dyDescent="0.2">
      <c r="A2998" s="211">
        <v>2995</v>
      </c>
      <c r="B2998" s="212" t="s">
        <v>6600</v>
      </c>
      <c r="C2998" s="213" t="s">
        <v>6600</v>
      </c>
      <c r="D2998" s="213" t="s">
        <v>6600</v>
      </c>
      <c r="E2998" s="213" t="s">
        <v>6600</v>
      </c>
      <c r="F2998" s="213" t="s">
        <v>6600</v>
      </c>
      <c r="G2998" s="214" t="s">
        <v>6600</v>
      </c>
      <c r="H2998" s="208" t="str">
        <f>IF(Input!F$4="GMH_OECC",J2998,IF(Input!F$4="GMH_XOEC",L2998,IF(Input!F$4="GMH_Korea",N2998,IF(Input!F$4="GMH_EU",P2998,IF(Input!F$4="Skysuper",#REF!,IF(Input!F$4="SkyII",#REF!,IF(Input!F$4="XO-8000",#REF!, "FALSE")))))))</f>
        <v>00</v>
      </c>
      <c r="I2998" s="209">
        <f>IF(Input!F$4="GMH_OECC",K2998,IF(Input!F$4="GMH_XOEC",M2998,IF(Input!F$4="GMH_Korea",O2998,IF(Input!F$4="GMH_EU",Q2998,IF(Input!F$4="Skysuper",#REF!,IF(Input!F$4="SkyII",#REF!,IF(Input!F$4="XO-8000",#REF!, "FALSE")))))))</f>
        <v>0</v>
      </c>
      <c r="J2998" s="210" t="s">
        <v>10359</v>
      </c>
      <c r="K2998" s="268">
        <v>0</v>
      </c>
      <c r="L2998" s="270" t="s">
        <v>10359</v>
      </c>
      <c r="M2998" s="270">
        <v>0</v>
      </c>
      <c r="N2998" s="270" t="s">
        <v>10359</v>
      </c>
      <c r="O2998" s="270">
        <v>0</v>
      </c>
      <c r="P2998" s="270" t="s">
        <v>10359</v>
      </c>
      <c r="Q2998" s="270">
        <v>0</v>
      </c>
      <c r="R2998" s="74"/>
      <c r="S2998" s="75" t="str">
        <f t="shared" si="201"/>
        <v>0000</v>
      </c>
      <c r="T2998" s="75" t="str">
        <f t="shared" si="199"/>
        <v>0000000000000000000001080109010A</v>
      </c>
      <c r="V2998" s="197"/>
      <c r="W2998" s="75">
        <f t="shared" si="200"/>
        <v>30</v>
      </c>
      <c r="AE2998" s="479"/>
    </row>
    <row r="2999" spans="1:31" s="75" customFormat="1" ht="13.5" x14ac:dyDescent="0.2">
      <c r="A2999" s="211">
        <v>2996</v>
      </c>
      <c r="B2999" s="212" t="s">
        <v>6600</v>
      </c>
      <c r="C2999" s="213" t="s">
        <v>6600</v>
      </c>
      <c r="D2999" s="213" t="s">
        <v>6600</v>
      </c>
      <c r="E2999" s="213" t="s">
        <v>6600</v>
      </c>
      <c r="F2999" s="213" t="s">
        <v>6600</v>
      </c>
      <c r="G2999" s="214" t="s">
        <v>6600</v>
      </c>
      <c r="H2999" s="208" t="str">
        <f>IF(Input!F$4="GMH_OECC",J2999,IF(Input!F$4="GMH_XOEC",L2999,IF(Input!F$4="GMH_Korea",N2999,IF(Input!F$4="GMH_EU",P2999,IF(Input!F$4="Skysuper",#REF!,IF(Input!F$4="SkyII",#REF!,IF(Input!F$4="XO-8000",#REF!, "FALSE")))))))</f>
        <v>00</v>
      </c>
      <c r="I2999" s="209">
        <f>IF(Input!F$4="GMH_OECC",K2999,IF(Input!F$4="GMH_XOEC",M2999,IF(Input!F$4="GMH_Korea",O2999,IF(Input!F$4="GMH_EU",Q2999,IF(Input!F$4="Skysuper",#REF!,IF(Input!F$4="SkyII",#REF!,IF(Input!F$4="XO-8000",#REF!, "FALSE")))))))</f>
        <v>0</v>
      </c>
      <c r="J2999" s="210" t="s">
        <v>10359</v>
      </c>
      <c r="K2999" s="268">
        <v>0</v>
      </c>
      <c r="L2999" s="270" t="s">
        <v>10359</v>
      </c>
      <c r="M2999" s="270">
        <v>0</v>
      </c>
      <c r="N2999" s="270" t="s">
        <v>10359</v>
      </c>
      <c r="O2999" s="270">
        <v>0</v>
      </c>
      <c r="P2999" s="270" t="s">
        <v>10359</v>
      </c>
      <c r="Q2999" s="270">
        <v>0</v>
      </c>
      <c r="R2999" s="74"/>
      <c r="S2999" s="75" t="str">
        <f t="shared" si="201"/>
        <v>0000</v>
      </c>
      <c r="T2999" s="75" t="str">
        <f t="shared" si="199"/>
        <v>000000000000000001080109010A010B</v>
      </c>
      <c r="V2999" s="197"/>
      <c r="W2999" s="75">
        <f t="shared" si="200"/>
        <v>42</v>
      </c>
      <c r="AE2999" s="479"/>
    </row>
    <row r="3000" spans="1:31" s="75" customFormat="1" ht="13.5" x14ac:dyDescent="0.2">
      <c r="A3000" s="211">
        <v>2997</v>
      </c>
      <c r="B3000" s="212" t="s">
        <v>6600</v>
      </c>
      <c r="C3000" s="213" t="s">
        <v>6600</v>
      </c>
      <c r="D3000" s="213" t="s">
        <v>6600</v>
      </c>
      <c r="E3000" s="213" t="s">
        <v>6600</v>
      </c>
      <c r="F3000" s="213" t="s">
        <v>6600</v>
      </c>
      <c r="G3000" s="214" t="s">
        <v>6600</v>
      </c>
      <c r="H3000" s="208" t="str">
        <f>IF(Input!F$4="GMH_OECC",J3000,IF(Input!F$4="GMH_XOEC",L3000,IF(Input!F$4="GMH_Korea",N3000,IF(Input!F$4="GMH_EU",P3000,IF(Input!F$4="Skysuper",#REF!,IF(Input!F$4="SkyII",#REF!,IF(Input!F$4="XO-8000",#REF!, "FALSE")))))))</f>
        <v>00</v>
      </c>
      <c r="I3000" s="209">
        <f>IF(Input!F$4="GMH_OECC",K3000,IF(Input!F$4="GMH_XOEC",M3000,IF(Input!F$4="GMH_Korea",O3000,IF(Input!F$4="GMH_EU",Q3000,IF(Input!F$4="Skysuper",#REF!,IF(Input!F$4="SkyII",#REF!,IF(Input!F$4="XO-8000",#REF!, "FALSE")))))))</f>
        <v>0</v>
      </c>
      <c r="J3000" s="210" t="s">
        <v>10359</v>
      </c>
      <c r="K3000" s="268">
        <v>0</v>
      </c>
      <c r="L3000" s="270" t="s">
        <v>10359</v>
      </c>
      <c r="M3000" s="270">
        <v>0</v>
      </c>
      <c r="N3000" s="270" t="s">
        <v>10359</v>
      </c>
      <c r="O3000" s="270">
        <v>0</v>
      </c>
      <c r="P3000" s="270" t="s">
        <v>10359</v>
      </c>
      <c r="Q3000" s="270">
        <v>0</v>
      </c>
      <c r="R3000" s="74"/>
      <c r="S3000" s="75" t="str">
        <f t="shared" si="201"/>
        <v>0000</v>
      </c>
      <c r="T3000" s="75" t="str">
        <f t="shared" si="199"/>
        <v>00000000000001080109010A010B010C</v>
      </c>
      <c r="V3000" s="197"/>
      <c r="W3000" s="75">
        <f t="shared" si="200"/>
        <v>55</v>
      </c>
      <c r="AE3000" s="479"/>
    </row>
    <row r="3001" spans="1:31" s="75" customFormat="1" ht="13.5" x14ac:dyDescent="0.2">
      <c r="A3001" s="211">
        <v>2998</v>
      </c>
      <c r="B3001" s="212" t="s">
        <v>6600</v>
      </c>
      <c r="C3001" s="213" t="s">
        <v>6600</v>
      </c>
      <c r="D3001" s="213" t="s">
        <v>6600</v>
      </c>
      <c r="E3001" s="213" t="s">
        <v>6600</v>
      </c>
      <c r="F3001" s="213" t="s">
        <v>6600</v>
      </c>
      <c r="G3001" s="214" t="s">
        <v>6600</v>
      </c>
      <c r="H3001" s="208" t="str">
        <f>IF(Input!F$4="GMH_OECC",J3001,IF(Input!F$4="GMH_XOEC",L3001,IF(Input!F$4="GMH_Korea",N3001,IF(Input!F$4="GMH_EU",P3001,IF(Input!F$4="Skysuper",#REF!,IF(Input!F$4="SkyII",#REF!,IF(Input!F$4="XO-8000",#REF!, "FALSE")))))))</f>
        <v>00</v>
      </c>
      <c r="I3001" s="209">
        <f>IF(Input!F$4="GMH_OECC",K3001,IF(Input!F$4="GMH_XOEC",M3001,IF(Input!F$4="GMH_Korea",O3001,IF(Input!F$4="GMH_EU",Q3001,IF(Input!F$4="Skysuper",#REF!,IF(Input!F$4="SkyII",#REF!,IF(Input!F$4="XO-8000",#REF!, "FALSE")))))))</f>
        <v>0</v>
      </c>
      <c r="J3001" s="210" t="s">
        <v>10359</v>
      </c>
      <c r="K3001" s="268">
        <v>0</v>
      </c>
      <c r="L3001" s="270" t="s">
        <v>10359</v>
      </c>
      <c r="M3001" s="270">
        <v>0</v>
      </c>
      <c r="N3001" s="270" t="s">
        <v>10359</v>
      </c>
      <c r="O3001" s="270">
        <v>0</v>
      </c>
      <c r="P3001" s="270" t="s">
        <v>10359</v>
      </c>
      <c r="Q3001" s="270">
        <v>0</v>
      </c>
      <c r="R3001" s="74"/>
      <c r="S3001" s="75" t="str">
        <f t="shared" si="201"/>
        <v>0000</v>
      </c>
      <c r="T3001" s="75" t="str">
        <f t="shared" si="199"/>
        <v>0000000001080109010A010B010C010D</v>
      </c>
      <c r="V3001" s="197"/>
      <c r="W3001" s="75">
        <f t="shared" si="200"/>
        <v>69</v>
      </c>
      <c r="AE3001" s="479"/>
    </row>
    <row r="3002" spans="1:31" s="75" customFormat="1" ht="13.5" x14ac:dyDescent="0.2">
      <c r="A3002" s="211">
        <v>2999</v>
      </c>
      <c r="B3002" s="212" t="s">
        <v>6600</v>
      </c>
      <c r="C3002" s="213" t="s">
        <v>6600</v>
      </c>
      <c r="D3002" s="213" t="s">
        <v>6600</v>
      </c>
      <c r="E3002" s="213" t="s">
        <v>6600</v>
      </c>
      <c r="F3002" s="213" t="s">
        <v>6600</v>
      </c>
      <c r="G3002" s="214" t="s">
        <v>6600</v>
      </c>
      <c r="H3002" s="208" t="str">
        <f>IF(Input!F$4="GMH_OECC",J3002,IF(Input!F$4="GMH_XOEC",L3002,IF(Input!F$4="GMH_Korea",N3002,IF(Input!F$4="GMH_EU",P3002,IF(Input!F$4="Skysuper",#REF!,IF(Input!F$4="SkyII",#REF!,IF(Input!F$4="XO-8000",#REF!, "FALSE")))))))</f>
        <v>00</v>
      </c>
      <c r="I3002" s="209">
        <f>IF(Input!F$4="GMH_OECC",K3002,IF(Input!F$4="GMH_XOEC",M3002,IF(Input!F$4="GMH_Korea",O3002,IF(Input!F$4="GMH_EU",Q3002,IF(Input!F$4="Skysuper",#REF!,IF(Input!F$4="SkyII",#REF!,IF(Input!F$4="XO-8000",#REF!, "FALSE")))))))</f>
        <v>0</v>
      </c>
      <c r="J3002" s="210" t="s">
        <v>10359</v>
      </c>
      <c r="K3002" s="268">
        <v>0</v>
      </c>
      <c r="L3002" s="270" t="s">
        <v>10359</v>
      </c>
      <c r="M3002" s="270">
        <v>0</v>
      </c>
      <c r="N3002" s="270" t="s">
        <v>10359</v>
      </c>
      <c r="O3002" s="270">
        <v>0</v>
      </c>
      <c r="P3002" s="270" t="s">
        <v>10359</v>
      </c>
      <c r="Q3002" s="270">
        <v>0</v>
      </c>
      <c r="R3002" s="74"/>
      <c r="S3002" s="75" t="str">
        <f t="shared" si="201"/>
        <v>0000</v>
      </c>
      <c r="T3002" s="75" t="str">
        <f t="shared" si="199"/>
        <v>000001080109010A010B010C010D010E</v>
      </c>
      <c r="V3002" s="197"/>
      <c r="W3002" s="75">
        <f t="shared" si="200"/>
        <v>84</v>
      </c>
      <c r="AE3002" s="479"/>
    </row>
    <row r="3003" spans="1:31" s="75" customFormat="1" ht="13.5" x14ac:dyDescent="0.2">
      <c r="A3003" s="211">
        <v>3000</v>
      </c>
      <c r="B3003" s="212" t="s">
        <v>6601</v>
      </c>
      <c r="C3003" s="213" t="s">
        <v>6602</v>
      </c>
      <c r="D3003" s="213"/>
      <c r="E3003" s="213">
        <v>0</v>
      </c>
      <c r="F3003" s="213" t="s">
        <v>585</v>
      </c>
      <c r="G3003" s="214" t="s">
        <v>554</v>
      </c>
      <c r="H3003" s="208">
        <f>H35</f>
        <v>8</v>
      </c>
      <c r="I3003" s="208">
        <f>I35</f>
        <v>1</v>
      </c>
      <c r="J3003" s="210">
        <v>8</v>
      </c>
      <c r="K3003" s="268">
        <v>1</v>
      </c>
      <c r="L3003" s="270">
        <v>8</v>
      </c>
      <c r="M3003" s="270">
        <v>1</v>
      </c>
      <c r="N3003" s="270">
        <v>12</v>
      </c>
      <c r="O3003" s="270">
        <v>1</v>
      </c>
      <c r="P3003" s="270" t="s">
        <v>10359</v>
      </c>
      <c r="Q3003" s="270">
        <v>0</v>
      </c>
      <c r="R3003" s="74"/>
      <c r="S3003" s="75" t="str">
        <f t="shared" si="201"/>
        <v>0108</v>
      </c>
      <c r="T3003" s="75" t="str">
        <f t="shared" si="199"/>
        <v>01080109010A010B010C010D010E010F</v>
      </c>
      <c r="V3003" s="197"/>
      <c r="W3003" s="75">
        <f t="shared" si="200"/>
        <v>100</v>
      </c>
      <c r="AE3003" s="479"/>
    </row>
    <row r="3004" spans="1:31" s="75" customFormat="1" ht="13.5" x14ac:dyDescent="0.2">
      <c r="A3004" s="211">
        <v>3001</v>
      </c>
      <c r="B3004" s="212" t="s">
        <v>6603</v>
      </c>
      <c r="C3004" s="213" t="s">
        <v>6604</v>
      </c>
      <c r="D3004" s="213"/>
      <c r="E3004" s="213">
        <v>0</v>
      </c>
      <c r="F3004" s="213" t="s">
        <v>585</v>
      </c>
      <c r="G3004" s="214" t="s">
        <v>554</v>
      </c>
      <c r="H3004" s="208">
        <f t="shared" ref="H3004:I3004" si="202">H36</f>
        <v>9</v>
      </c>
      <c r="I3004" s="208">
        <f t="shared" si="202"/>
        <v>1</v>
      </c>
      <c r="J3004" s="210">
        <v>9</v>
      </c>
      <c r="K3004" s="268">
        <v>1</v>
      </c>
      <c r="L3004" s="270">
        <v>9</v>
      </c>
      <c r="M3004" s="270">
        <v>1</v>
      </c>
      <c r="N3004" s="270">
        <v>12</v>
      </c>
      <c r="O3004" s="270">
        <v>2</v>
      </c>
      <c r="P3004" s="270" t="s">
        <v>10359</v>
      </c>
      <c r="Q3004" s="270">
        <v>0</v>
      </c>
      <c r="R3004" s="74"/>
      <c r="S3004" s="75" t="str">
        <f t="shared" si="201"/>
        <v>0109</v>
      </c>
      <c r="T3004" s="75" t="str">
        <f t="shared" si="199"/>
        <v>0109010A010B010C010D010E010F0208</v>
      </c>
      <c r="V3004" s="197"/>
      <c r="W3004" s="75">
        <f t="shared" si="200"/>
        <v>101</v>
      </c>
      <c r="AE3004" s="479"/>
    </row>
    <row r="3005" spans="1:31" s="75" customFormat="1" ht="13.5" x14ac:dyDescent="0.2">
      <c r="A3005" s="211">
        <v>3002</v>
      </c>
      <c r="B3005" s="212" t="s">
        <v>6605</v>
      </c>
      <c r="C3005" s="213" t="s">
        <v>6606</v>
      </c>
      <c r="D3005" s="213"/>
      <c r="E3005" s="213">
        <v>0</v>
      </c>
      <c r="F3005" s="213" t="s">
        <v>585</v>
      </c>
      <c r="G3005" s="214" t="s">
        <v>554</v>
      </c>
      <c r="H3005" s="208">
        <f t="shared" ref="H3005:I3005" si="203">H37</f>
        <v>10</v>
      </c>
      <c r="I3005" s="208">
        <f t="shared" si="203"/>
        <v>1</v>
      </c>
      <c r="J3005" s="210">
        <v>10</v>
      </c>
      <c r="K3005" s="268">
        <v>1</v>
      </c>
      <c r="L3005" s="270">
        <v>10</v>
      </c>
      <c r="M3005" s="270">
        <v>1</v>
      </c>
      <c r="N3005" s="270">
        <v>12</v>
      </c>
      <c r="O3005" s="270">
        <v>3</v>
      </c>
      <c r="P3005" s="270" t="s">
        <v>10359</v>
      </c>
      <c r="Q3005" s="270">
        <v>0</v>
      </c>
      <c r="R3005" s="74"/>
      <c r="S3005" s="75" t="str">
        <f t="shared" si="201"/>
        <v>010A</v>
      </c>
      <c r="T3005" s="75" t="str">
        <f t="shared" si="199"/>
        <v>010A010B010C010D010E010F02080209</v>
      </c>
      <c r="V3005" s="197"/>
      <c r="W3005" s="75">
        <f t="shared" si="200"/>
        <v>102</v>
      </c>
      <c r="AE3005" s="479"/>
    </row>
    <row r="3006" spans="1:31" s="75" customFormat="1" ht="13.5" x14ac:dyDescent="0.2">
      <c r="A3006" s="211">
        <v>3003</v>
      </c>
      <c r="B3006" s="212" t="s">
        <v>6607</v>
      </c>
      <c r="C3006" s="213" t="s">
        <v>6608</v>
      </c>
      <c r="D3006" s="213"/>
      <c r="E3006" s="213">
        <v>0</v>
      </c>
      <c r="F3006" s="213" t="s">
        <v>585</v>
      </c>
      <c r="G3006" s="214" t="s">
        <v>554</v>
      </c>
      <c r="H3006" s="208">
        <f t="shared" ref="H3006:I3006" si="204">H38</f>
        <v>11</v>
      </c>
      <c r="I3006" s="208">
        <f t="shared" si="204"/>
        <v>1</v>
      </c>
      <c r="J3006" s="210">
        <v>11</v>
      </c>
      <c r="K3006" s="268">
        <v>1</v>
      </c>
      <c r="L3006" s="270">
        <v>11</v>
      </c>
      <c r="M3006" s="270">
        <v>1</v>
      </c>
      <c r="N3006" s="270">
        <v>12</v>
      </c>
      <c r="O3006" s="270">
        <v>4</v>
      </c>
      <c r="P3006" s="270" t="s">
        <v>10359</v>
      </c>
      <c r="Q3006" s="270">
        <v>0</v>
      </c>
      <c r="R3006" s="74"/>
      <c r="S3006" s="75" t="str">
        <f t="shared" si="201"/>
        <v>010B</v>
      </c>
      <c r="T3006" s="75" t="str">
        <f t="shared" si="199"/>
        <v>010B010C010D010E010F02080209020A</v>
      </c>
      <c r="V3006" s="197"/>
      <c r="W3006" s="75">
        <f t="shared" si="200"/>
        <v>103</v>
      </c>
      <c r="AE3006" s="479"/>
    </row>
    <row r="3007" spans="1:31" s="75" customFormat="1" ht="13.5" x14ac:dyDescent="0.2">
      <c r="A3007" s="211">
        <v>3004</v>
      </c>
      <c r="B3007" s="212" t="s">
        <v>6609</v>
      </c>
      <c r="C3007" s="213" t="s">
        <v>6610</v>
      </c>
      <c r="D3007" s="213"/>
      <c r="E3007" s="213">
        <v>0</v>
      </c>
      <c r="F3007" s="213" t="s">
        <v>585</v>
      </c>
      <c r="G3007" s="214" t="s">
        <v>554</v>
      </c>
      <c r="H3007" s="208">
        <f t="shared" ref="H3007:I3007" si="205">H39</f>
        <v>12</v>
      </c>
      <c r="I3007" s="208">
        <f t="shared" si="205"/>
        <v>1</v>
      </c>
      <c r="J3007" s="210">
        <v>12</v>
      </c>
      <c r="K3007" s="268">
        <v>1</v>
      </c>
      <c r="L3007" s="270">
        <v>12</v>
      </c>
      <c r="M3007" s="270">
        <v>1</v>
      </c>
      <c r="N3007" s="270">
        <v>13</v>
      </c>
      <c r="O3007" s="270">
        <v>1</v>
      </c>
      <c r="P3007" s="270" t="s">
        <v>10359</v>
      </c>
      <c r="Q3007" s="270">
        <v>0</v>
      </c>
      <c r="R3007" s="74"/>
      <c r="S3007" s="75" t="str">
        <f t="shared" si="201"/>
        <v>010C</v>
      </c>
      <c r="T3007" s="75" t="str">
        <f t="shared" si="199"/>
        <v>010C010D010E010F02080209020A020B</v>
      </c>
      <c r="V3007" s="197"/>
      <c r="W3007" s="75">
        <f t="shared" si="200"/>
        <v>104</v>
      </c>
      <c r="AE3007" s="479"/>
    </row>
    <row r="3008" spans="1:31" s="75" customFormat="1" ht="13.5" x14ac:dyDescent="0.2">
      <c r="A3008" s="211">
        <v>3005</v>
      </c>
      <c r="B3008" s="212" t="s">
        <v>6611</v>
      </c>
      <c r="C3008" s="213" t="s">
        <v>6612</v>
      </c>
      <c r="D3008" s="213"/>
      <c r="E3008" s="213">
        <v>0</v>
      </c>
      <c r="F3008" s="213" t="s">
        <v>585</v>
      </c>
      <c r="G3008" s="214" t="s">
        <v>554</v>
      </c>
      <c r="H3008" s="208">
        <f t="shared" ref="H3008:I3008" si="206">H40</f>
        <v>13</v>
      </c>
      <c r="I3008" s="208">
        <f t="shared" si="206"/>
        <v>1</v>
      </c>
      <c r="J3008" s="210">
        <v>13</v>
      </c>
      <c r="K3008" s="268">
        <v>1</v>
      </c>
      <c r="L3008" s="270">
        <v>13</v>
      </c>
      <c r="M3008" s="270">
        <v>1</v>
      </c>
      <c r="N3008" s="270">
        <v>13</v>
      </c>
      <c r="O3008" s="270">
        <v>2</v>
      </c>
      <c r="P3008" s="270" t="s">
        <v>10359</v>
      </c>
      <c r="Q3008" s="270">
        <v>0</v>
      </c>
      <c r="R3008" s="74"/>
      <c r="S3008" s="75" t="str">
        <f t="shared" si="201"/>
        <v>010D</v>
      </c>
      <c r="T3008" s="75" t="str">
        <f t="shared" si="199"/>
        <v>010D010E010F02080209020A020B020C</v>
      </c>
      <c r="V3008" s="197"/>
      <c r="W3008" s="75">
        <f t="shared" si="200"/>
        <v>105</v>
      </c>
      <c r="AE3008" s="479"/>
    </row>
    <row r="3009" spans="1:31" s="75" customFormat="1" ht="13.5" x14ac:dyDescent="0.2">
      <c r="A3009" s="211">
        <v>3006</v>
      </c>
      <c r="B3009" s="212" t="s">
        <v>6613</v>
      </c>
      <c r="C3009" s="213" t="s">
        <v>6614</v>
      </c>
      <c r="D3009" s="213"/>
      <c r="E3009" s="213">
        <v>0</v>
      </c>
      <c r="F3009" s="213" t="s">
        <v>585</v>
      </c>
      <c r="G3009" s="214" t="s">
        <v>554</v>
      </c>
      <c r="H3009" s="208">
        <f t="shared" ref="H3009:I3009" si="207">H41</f>
        <v>14</v>
      </c>
      <c r="I3009" s="208">
        <f t="shared" si="207"/>
        <v>1</v>
      </c>
      <c r="J3009" s="210">
        <v>14</v>
      </c>
      <c r="K3009" s="268">
        <v>1</v>
      </c>
      <c r="L3009" s="270">
        <v>14</v>
      </c>
      <c r="M3009" s="270">
        <v>1</v>
      </c>
      <c r="N3009" s="270">
        <v>13</v>
      </c>
      <c r="O3009" s="270">
        <v>3</v>
      </c>
      <c r="P3009" s="270" t="s">
        <v>10359</v>
      </c>
      <c r="Q3009" s="270">
        <v>0</v>
      </c>
      <c r="R3009" s="74"/>
      <c r="S3009" s="75" t="str">
        <f t="shared" si="201"/>
        <v>010E</v>
      </c>
      <c r="T3009" s="75" t="str">
        <f t="shared" si="199"/>
        <v>010E010F02080209020A020B020C020D</v>
      </c>
      <c r="V3009" s="197"/>
      <c r="W3009" s="75">
        <f t="shared" si="200"/>
        <v>106</v>
      </c>
      <c r="AE3009" s="479"/>
    </row>
    <row r="3010" spans="1:31" s="75" customFormat="1" ht="13.5" x14ac:dyDescent="0.2">
      <c r="A3010" s="211">
        <v>3007</v>
      </c>
      <c r="B3010" s="212" t="s">
        <v>6615</v>
      </c>
      <c r="C3010" s="213" t="s">
        <v>6616</v>
      </c>
      <c r="D3010" s="213"/>
      <c r="E3010" s="213">
        <v>0</v>
      </c>
      <c r="F3010" s="213" t="s">
        <v>585</v>
      </c>
      <c r="G3010" s="214" t="s">
        <v>554</v>
      </c>
      <c r="H3010" s="208">
        <f t="shared" ref="H3010:I3010" si="208">H42</f>
        <v>15</v>
      </c>
      <c r="I3010" s="208">
        <f t="shared" si="208"/>
        <v>1</v>
      </c>
      <c r="J3010" s="210">
        <v>15</v>
      </c>
      <c r="K3010" s="268">
        <v>1</v>
      </c>
      <c r="L3010" s="270">
        <v>15</v>
      </c>
      <c r="M3010" s="270">
        <v>1</v>
      </c>
      <c r="N3010" s="270">
        <v>13</v>
      </c>
      <c r="O3010" s="270">
        <v>4</v>
      </c>
      <c r="P3010" s="270" t="s">
        <v>10359</v>
      </c>
      <c r="Q3010" s="270">
        <v>0</v>
      </c>
      <c r="R3010" s="74"/>
      <c r="S3010" s="75" t="str">
        <f t="shared" si="201"/>
        <v>010F</v>
      </c>
      <c r="T3010" s="75" t="str">
        <f t="shared" si="199"/>
        <v>010F02080209020A020B020C020D020E</v>
      </c>
      <c r="V3010" s="197"/>
      <c r="W3010" s="75">
        <f t="shared" si="200"/>
        <v>107</v>
      </c>
      <c r="AE3010" s="479"/>
    </row>
    <row r="3011" spans="1:31" s="75" customFormat="1" ht="13.5" x14ac:dyDescent="0.2">
      <c r="A3011" s="211">
        <v>3008</v>
      </c>
      <c r="B3011" s="212" t="s">
        <v>6617</v>
      </c>
      <c r="C3011" s="213" t="s">
        <v>6618</v>
      </c>
      <c r="D3011" s="213"/>
      <c r="E3011" s="213">
        <v>0</v>
      </c>
      <c r="F3011" s="213" t="s">
        <v>585</v>
      </c>
      <c r="G3011" s="214" t="s">
        <v>554</v>
      </c>
      <c r="H3011" s="208">
        <f t="shared" ref="H3011:I3011" si="209">H43</f>
        <v>8</v>
      </c>
      <c r="I3011" s="208">
        <f t="shared" si="209"/>
        <v>2</v>
      </c>
      <c r="J3011" s="210">
        <v>8</v>
      </c>
      <c r="K3011" s="268">
        <v>2</v>
      </c>
      <c r="L3011" s="270">
        <v>8</v>
      </c>
      <c r="M3011" s="270">
        <v>2</v>
      </c>
      <c r="N3011" s="270">
        <v>14</v>
      </c>
      <c r="O3011" s="270">
        <v>1</v>
      </c>
      <c r="P3011" s="270" t="s">
        <v>10359</v>
      </c>
      <c r="Q3011" s="270">
        <v>0</v>
      </c>
      <c r="R3011" s="74"/>
      <c r="S3011" s="75" t="str">
        <f t="shared" si="201"/>
        <v>0208</v>
      </c>
      <c r="T3011" s="75" t="str">
        <f t="shared" si="199"/>
        <v>02080209020A020B020C020D020E020F</v>
      </c>
      <c r="V3011" s="197"/>
      <c r="W3011" s="75">
        <f t="shared" si="200"/>
        <v>108</v>
      </c>
      <c r="AE3011" s="479"/>
    </row>
    <row r="3012" spans="1:31" s="75" customFormat="1" ht="13.5" x14ac:dyDescent="0.2">
      <c r="A3012" s="211">
        <v>3009</v>
      </c>
      <c r="B3012" s="212" t="s">
        <v>6619</v>
      </c>
      <c r="C3012" s="213" t="s">
        <v>6620</v>
      </c>
      <c r="D3012" s="213"/>
      <c r="E3012" s="213">
        <v>0</v>
      </c>
      <c r="F3012" s="213" t="s">
        <v>585</v>
      </c>
      <c r="G3012" s="214" t="s">
        <v>554</v>
      </c>
      <c r="H3012" s="208">
        <f t="shared" ref="H3012:I3012" si="210">H44</f>
        <v>9</v>
      </c>
      <c r="I3012" s="208">
        <f t="shared" si="210"/>
        <v>2</v>
      </c>
      <c r="J3012" s="210">
        <v>9</v>
      </c>
      <c r="K3012" s="268">
        <v>2</v>
      </c>
      <c r="L3012" s="270">
        <v>9</v>
      </c>
      <c r="M3012" s="270">
        <v>2</v>
      </c>
      <c r="N3012" s="270">
        <v>14</v>
      </c>
      <c r="O3012" s="270">
        <v>2</v>
      </c>
      <c r="P3012" s="270" t="s">
        <v>10359</v>
      </c>
      <c r="Q3012" s="270">
        <v>0</v>
      </c>
      <c r="R3012" s="74"/>
      <c r="S3012" s="75" t="str">
        <f t="shared" si="201"/>
        <v>0209</v>
      </c>
      <c r="T3012" s="75" t="str">
        <f t="shared" ref="T3012:T3075" si="211">CONCATENATE(S3012,S3013,S3014,S3015,S3016,S3017,S3018,S3019)</f>
        <v>0209020A020B020C020D020E020F0110</v>
      </c>
      <c r="V3012" s="197"/>
      <c r="W3012" s="75">
        <f t="shared" si="200"/>
        <v>115</v>
      </c>
      <c r="AE3012" s="479"/>
    </row>
    <row r="3013" spans="1:31" s="75" customFormat="1" ht="13.5" x14ac:dyDescent="0.2">
      <c r="A3013" s="211">
        <v>3010</v>
      </c>
      <c r="B3013" s="212" t="s">
        <v>6621</v>
      </c>
      <c r="C3013" s="213" t="s">
        <v>632</v>
      </c>
      <c r="D3013" s="213"/>
      <c r="E3013" s="213">
        <v>0</v>
      </c>
      <c r="F3013" s="213" t="s">
        <v>585</v>
      </c>
      <c r="G3013" s="214" t="s">
        <v>554</v>
      </c>
      <c r="H3013" s="208">
        <f t="shared" ref="H3013:I3013" si="212">H45</f>
        <v>10</v>
      </c>
      <c r="I3013" s="208">
        <f t="shared" si="212"/>
        <v>2</v>
      </c>
      <c r="J3013" s="210">
        <v>10</v>
      </c>
      <c r="K3013" s="268">
        <v>2</v>
      </c>
      <c r="L3013" s="270">
        <v>10</v>
      </c>
      <c r="M3013" s="270">
        <v>2</v>
      </c>
      <c r="N3013" s="270">
        <v>14</v>
      </c>
      <c r="O3013" s="270">
        <v>3</v>
      </c>
      <c r="P3013" s="270" t="s">
        <v>10359</v>
      </c>
      <c r="Q3013" s="270">
        <v>0</v>
      </c>
      <c r="R3013" s="74"/>
      <c r="S3013" s="75" t="str">
        <f t="shared" si="201"/>
        <v>020A</v>
      </c>
      <c r="T3013" s="75" t="str">
        <f t="shared" si="211"/>
        <v>020A020B020C020D020E020F01100210</v>
      </c>
      <c r="V3013" s="197"/>
      <c r="W3013" s="75">
        <f t="shared" si="200"/>
        <v>122</v>
      </c>
      <c r="AE3013" s="479"/>
    </row>
    <row r="3014" spans="1:31" s="75" customFormat="1" ht="13.5" x14ac:dyDescent="0.2">
      <c r="A3014" s="211">
        <v>3011</v>
      </c>
      <c r="B3014" s="212" t="s">
        <v>6622</v>
      </c>
      <c r="C3014" s="213" t="s">
        <v>634</v>
      </c>
      <c r="D3014" s="213"/>
      <c r="E3014" s="213">
        <v>0</v>
      </c>
      <c r="F3014" s="213" t="s">
        <v>585</v>
      </c>
      <c r="G3014" s="214" t="s">
        <v>554</v>
      </c>
      <c r="H3014" s="208">
        <f t="shared" ref="H3014:I3014" si="213">H46</f>
        <v>11</v>
      </c>
      <c r="I3014" s="208">
        <f t="shared" si="213"/>
        <v>2</v>
      </c>
      <c r="J3014" s="210">
        <v>11</v>
      </c>
      <c r="K3014" s="268">
        <v>2</v>
      </c>
      <c r="L3014" s="270">
        <v>11</v>
      </c>
      <c r="M3014" s="270">
        <v>2</v>
      </c>
      <c r="N3014" s="270">
        <v>14</v>
      </c>
      <c r="O3014" s="270">
        <v>4</v>
      </c>
      <c r="P3014" s="270" t="s">
        <v>10359</v>
      </c>
      <c r="Q3014" s="270">
        <v>0</v>
      </c>
      <c r="R3014" s="74"/>
      <c r="S3014" s="75" t="str">
        <f t="shared" si="201"/>
        <v>020B</v>
      </c>
      <c r="T3014" s="75" t="str">
        <f t="shared" si="211"/>
        <v>020B020C020D020E020F011002100410</v>
      </c>
      <c r="V3014" s="197"/>
      <c r="W3014" s="75">
        <f t="shared" ref="W3014:W3077" si="214">HEX2DEC(RIGHT(S3014,2))+HEX2DEC(RIGHT(S3015,2))+HEX2DEC(RIGHT(S3016,2))+HEX2DEC(RIGHT(S3017,2))+HEX2DEC(LEFT(S3014,2))+HEX2DEC(LEFT(S3015,2))+HEX2DEC(LEFT(S3016,2))+HEX2DEC(LEFT(S3017,2))+HEX2DEC(RIGHT(S3018,2))+HEX2DEC(RIGHT(S3019,2))+HEX2DEC(RIGHT(S3020,2))+HEX2DEC(RIGHT(S3021,2))+HEX2DEC(LEFT(S3018,2))+HEX2DEC(LEFT(S3019,2))+HEX2DEC(LEFT(S3020,2))+HEX2DEC(LEFT(S3021,2))</f>
        <v>130</v>
      </c>
      <c r="AE3014" s="479"/>
    </row>
    <row r="3015" spans="1:31" s="75" customFormat="1" ht="13.5" x14ac:dyDescent="0.2">
      <c r="A3015" s="211">
        <v>3012</v>
      </c>
      <c r="B3015" s="212" t="s">
        <v>6623</v>
      </c>
      <c r="C3015" s="213" t="s">
        <v>636</v>
      </c>
      <c r="D3015" s="213"/>
      <c r="E3015" s="213">
        <v>0</v>
      </c>
      <c r="F3015" s="213" t="s">
        <v>585</v>
      </c>
      <c r="G3015" s="214" t="s">
        <v>554</v>
      </c>
      <c r="H3015" s="208">
        <f t="shared" ref="H3015:I3015" si="215">H47</f>
        <v>12</v>
      </c>
      <c r="I3015" s="208">
        <f t="shared" si="215"/>
        <v>2</v>
      </c>
      <c r="J3015" s="210">
        <v>12</v>
      </c>
      <c r="K3015" s="268">
        <v>2</v>
      </c>
      <c r="L3015" s="270">
        <v>12</v>
      </c>
      <c r="M3015" s="270">
        <v>2</v>
      </c>
      <c r="N3015" s="270">
        <v>15</v>
      </c>
      <c r="O3015" s="270">
        <v>1</v>
      </c>
      <c r="P3015" s="270" t="s">
        <v>10359</v>
      </c>
      <c r="Q3015" s="270">
        <v>0</v>
      </c>
      <c r="R3015" s="74"/>
      <c r="S3015" s="75" t="str">
        <f t="shared" si="201"/>
        <v>020C</v>
      </c>
      <c r="T3015" s="75" t="str">
        <f t="shared" si="211"/>
        <v>020C020D020E020F0110021004100810</v>
      </c>
      <c r="V3015" s="197"/>
      <c r="W3015" s="75">
        <f t="shared" si="214"/>
        <v>141</v>
      </c>
      <c r="AE3015" s="479"/>
    </row>
    <row r="3016" spans="1:31" s="75" customFormat="1" ht="13.5" x14ac:dyDescent="0.2">
      <c r="A3016" s="211">
        <v>3013</v>
      </c>
      <c r="B3016" s="212" t="s">
        <v>6624</v>
      </c>
      <c r="C3016" s="213" t="s">
        <v>638</v>
      </c>
      <c r="D3016" s="213"/>
      <c r="E3016" s="213">
        <v>0</v>
      </c>
      <c r="F3016" s="213" t="s">
        <v>585</v>
      </c>
      <c r="G3016" s="214" t="s">
        <v>554</v>
      </c>
      <c r="H3016" s="208">
        <f t="shared" ref="H3016:I3016" si="216">H48</f>
        <v>13</v>
      </c>
      <c r="I3016" s="208">
        <f t="shared" si="216"/>
        <v>2</v>
      </c>
      <c r="J3016" s="210">
        <v>13</v>
      </c>
      <c r="K3016" s="268">
        <v>2</v>
      </c>
      <c r="L3016" s="270">
        <v>13</v>
      </c>
      <c r="M3016" s="270">
        <v>2</v>
      </c>
      <c r="N3016" s="270">
        <v>15</v>
      </c>
      <c r="O3016" s="270">
        <v>2</v>
      </c>
      <c r="P3016" s="270" t="s">
        <v>10359</v>
      </c>
      <c r="Q3016" s="270">
        <v>0</v>
      </c>
      <c r="R3016" s="74"/>
      <c r="S3016" s="75" t="str">
        <f t="shared" si="201"/>
        <v>020D</v>
      </c>
      <c r="T3016" s="75" t="str">
        <f t="shared" si="211"/>
        <v>020D020E020F01100210041008100111</v>
      </c>
      <c r="V3016" s="197"/>
      <c r="W3016" s="75">
        <f t="shared" si="214"/>
        <v>145</v>
      </c>
      <c r="AE3016" s="479"/>
    </row>
    <row r="3017" spans="1:31" s="75" customFormat="1" ht="13.5" x14ac:dyDescent="0.2">
      <c r="A3017" s="211">
        <v>3014</v>
      </c>
      <c r="B3017" s="212" t="s">
        <v>6625</v>
      </c>
      <c r="C3017" s="213" t="s">
        <v>640</v>
      </c>
      <c r="D3017" s="213"/>
      <c r="E3017" s="213">
        <v>0</v>
      </c>
      <c r="F3017" s="213" t="s">
        <v>585</v>
      </c>
      <c r="G3017" s="214" t="s">
        <v>554</v>
      </c>
      <c r="H3017" s="208">
        <f t="shared" ref="H3017:I3017" si="217">H49</f>
        <v>14</v>
      </c>
      <c r="I3017" s="208">
        <f t="shared" si="217"/>
        <v>2</v>
      </c>
      <c r="J3017" s="210">
        <v>14</v>
      </c>
      <c r="K3017" s="268">
        <v>2</v>
      </c>
      <c r="L3017" s="270">
        <v>14</v>
      </c>
      <c r="M3017" s="270">
        <v>2</v>
      </c>
      <c r="N3017" s="270">
        <v>15</v>
      </c>
      <c r="O3017" s="270">
        <v>3</v>
      </c>
      <c r="P3017" s="270" t="s">
        <v>10359</v>
      </c>
      <c r="Q3017" s="270">
        <v>0</v>
      </c>
      <c r="R3017" s="74"/>
      <c r="S3017" s="75" t="str">
        <f t="shared" si="201"/>
        <v>020E</v>
      </c>
      <c r="T3017" s="75" t="str">
        <f t="shared" si="211"/>
        <v>020E020F011002100410081001110211</v>
      </c>
      <c r="V3017" s="197"/>
      <c r="W3017" s="75">
        <f t="shared" si="214"/>
        <v>149</v>
      </c>
      <c r="AE3017" s="479"/>
    </row>
    <row r="3018" spans="1:31" s="75" customFormat="1" ht="13.5" x14ac:dyDescent="0.2">
      <c r="A3018" s="211">
        <v>3015</v>
      </c>
      <c r="B3018" s="212" t="s">
        <v>6626</v>
      </c>
      <c r="C3018" s="213" t="s">
        <v>642</v>
      </c>
      <c r="D3018" s="213"/>
      <c r="E3018" s="213">
        <v>0</v>
      </c>
      <c r="F3018" s="213" t="s">
        <v>585</v>
      </c>
      <c r="G3018" s="214" t="s">
        <v>554</v>
      </c>
      <c r="H3018" s="208">
        <f t="shared" ref="H3018:I3018" si="218">H50</f>
        <v>15</v>
      </c>
      <c r="I3018" s="208">
        <f t="shared" si="218"/>
        <v>2</v>
      </c>
      <c r="J3018" s="210">
        <v>15</v>
      </c>
      <c r="K3018" s="268">
        <v>2</v>
      </c>
      <c r="L3018" s="270">
        <v>15</v>
      </c>
      <c r="M3018" s="270">
        <v>2</v>
      </c>
      <c r="N3018" s="270">
        <v>15</v>
      </c>
      <c r="O3018" s="270">
        <v>4</v>
      </c>
      <c r="P3018" s="270" t="s">
        <v>10359</v>
      </c>
      <c r="Q3018" s="270">
        <v>0</v>
      </c>
      <c r="R3018" s="74"/>
      <c r="S3018" s="75" t="str">
        <f t="shared" si="201"/>
        <v>020F</v>
      </c>
      <c r="T3018" s="75" t="str">
        <f t="shared" si="211"/>
        <v>020F0110021004100810011102110411</v>
      </c>
      <c r="V3018" s="197"/>
      <c r="W3018" s="75">
        <f t="shared" si="214"/>
        <v>154</v>
      </c>
      <c r="AE3018" s="479"/>
    </row>
    <row r="3019" spans="1:31" s="75" customFormat="1" ht="13.5" x14ac:dyDescent="0.2">
      <c r="A3019" s="211">
        <v>3016</v>
      </c>
      <c r="B3019" s="212" t="s">
        <v>6627</v>
      </c>
      <c r="C3019" s="213" t="s">
        <v>644</v>
      </c>
      <c r="D3019" s="213"/>
      <c r="E3019" s="213">
        <v>0</v>
      </c>
      <c r="F3019" s="213" t="s">
        <v>585</v>
      </c>
      <c r="G3019" s="214" t="s">
        <v>554</v>
      </c>
      <c r="H3019" s="208">
        <f t="shared" ref="H3019:I3019" si="219">H51</f>
        <v>16</v>
      </c>
      <c r="I3019" s="208">
        <f t="shared" si="219"/>
        <v>1</v>
      </c>
      <c r="J3019" s="210">
        <v>16</v>
      </c>
      <c r="K3019" s="268">
        <v>1</v>
      </c>
      <c r="L3019" s="270">
        <v>16</v>
      </c>
      <c r="M3019" s="270">
        <v>1</v>
      </c>
      <c r="N3019" s="270">
        <v>16</v>
      </c>
      <c r="O3019" s="270">
        <v>1</v>
      </c>
      <c r="P3019" s="270" t="s">
        <v>10359</v>
      </c>
      <c r="Q3019" s="270">
        <v>0</v>
      </c>
      <c r="R3019" s="74"/>
      <c r="S3019" s="75" t="str">
        <f t="shared" si="201"/>
        <v>0110</v>
      </c>
      <c r="T3019" s="75" t="str">
        <f t="shared" si="211"/>
        <v>01100210041008100111021104110811</v>
      </c>
      <c r="V3019" s="197"/>
      <c r="W3019" s="75">
        <f t="shared" si="214"/>
        <v>162</v>
      </c>
      <c r="AE3019" s="479"/>
    </row>
    <row r="3020" spans="1:31" s="75" customFormat="1" ht="13.5" x14ac:dyDescent="0.2">
      <c r="A3020" s="211">
        <v>3017</v>
      </c>
      <c r="B3020" s="212" t="s">
        <v>6628</v>
      </c>
      <c r="C3020" s="213" t="s">
        <v>646</v>
      </c>
      <c r="D3020" s="213"/>
      <c r="E3020" s="213">
        <v>0</v>
      </c>
      <c r="F3020" s="213" t="s">
        <v>585</v>
      </c>
      <c r="G3020" s="214" t="s">
        <v>554</v>
      </c>
      <c r="H3020" s="208">
        <f t="shared" ref="H3020:I3020" si="220">H52</f>
        <v>16</v>
      </c>
      <c r="I3020" s="208">
        <f t="shared" si="220"/>
        <v>2</v>
      </c>
      <c r="J3020" s="210">
        <v>16</v>
      </c>
      <c r="K3020" s="268">
        <v>2</v>
      </c>
      <c r="L3020" s="270">
        <v>16</v>
      </c>
      <c r="M3020" s="270">
        <v>2</v>
      </c>
      <c r="N3020" s="270">
        <v>16</v>
      </c>
      <c r="O3020" s="270">
        <v>2</v>
      </c>
      <c r="P3020" s="270" t="s">
        <v>10359</v>
      </c>
      <c r="Q3020" s="270">
        <v>0</v>
      </c>
      <c r="R3020" s="74"/>
      <c r="S3020" s="75" t="str">
        <f t="shared" si="201"/>
        <v>0210</v>
      </c>
      <c r="T3020" s="75" t="str">
        <f t="shared" si="211"/>
        <v>02100410081001110211041108110112</v>
      </c>
      <c r="V3020" s="197"/>
      <c r="W3020" s="75">
        <f t="shared" si="214"/>
        <v>164</v>
      </c>
      <c r="AE3020" s="479"/>
    </row>
    <row r="3021" spans="1:31" s="75" customFormat="1" ht="13.5" x14ac:dyDescent="0.2">
      <c r="A3021" s="211">
        <v>3018</v>
      </c>
      <c r="B3021" s="212" t="s">
        <v>6629</v>
      </c>
      <c r="C3021" s="213" t="s">
        <v>648</v>
      </c>
      <c r="D3021" s="213"/>
      <c r="E3021" s="213">
        <v>0</v>
      </c>
      <c r="F3021" s="213" t="s">
        <v>585</v>
      </c>
      <c r="G3021" s="214" t="s">
        <v>554</v>
      </c>
      <c r="H3021" s="208">
        <f t="shared" ref="H3021:I3021" si="221">H53</f>
        <v>16</v>
      </c>
      <c r="I3021" s="208">
        <f t="shared" si="221"/>
        <v>3</v>
      </c>
      <c r="J3021" s="210">
        <v>16</v>
      </c>
      <c r="K3021" s="268">
        <v>3</v>
      </c>
      <c r="L3021" s="270">
        <v>16</v>
      </c>
      <c r="M3021" s="270">
        <v>3</v>
      </c>
      <c r="N3021" s="270">
        <v>16</v>
      </c>
      <c r="O3021" s="270">
        <v>3</v>
      </c>
      <c r="P3021" s="270" t="s">
        <v>10359</v>
      </c>
      <c r="Q3021" s="270">
        <v>0</v>
      </c>
      <c r="R3021" s="74"/>
      <c r="S3021" s="75" t="str">
        <f t="shared" si="201"/>
        <v>0410</v>
      </c>
      <c r="T3021" s="75" t="str">
        <f t="shared" si="211"/>
        <v>04100810011102110411081101120212</v>
      </c>
      <c r="V3021" s="197"/>
      <c r="W3021" s="75">
        <f t="shared" si="214"/>
        <v>166</v>
      </c>
      <c r="AE3021" s="479"/>
    </row>
    <row r="3022" spans="1:31" s="75" customFormat="1" ht="13.5" x14ac:dyDescent="0.2">
      <c r="A3022" s="211">
        <v>3019</v>
      </c>
      <c r="B3022" s="212" t="s">
        <v>6630</v>
      </c>
      <c r="C3022" s="213" t="s">
        <v>650</v>
      </c>
      <c r="D3022" s="213"/>
      <c r="E3022" s="213">
        <v>0</v>
      </c>
      <c r="F3022" s="213" t="s">
        <v>585</v>
      </c>
      <c r="G3022" s="214" t="s">
        <v>554</v>
      </c>
      <c r="H3022" s="208">
        <f t="shared" ref="H3022:I3022" si="222">H54</f>
        <v>16</v>
      </c>
      <c r="I3022" s="208">
        <f t="shared" si="222"/>
        <v>4</v>
      </c>
      <c r="J3022" s="210">
        <v>16</v>
      </c>
      <c r="K3022" s="268">
        <v>4</v>
      </c>
      <c r="L3022" s="270">
        <v>16</v>
      </c>
      <c r="M3022" s="270">
        <v>4</v>
      </c>
      <c r="N3022" s="270">
        <v>16</v>
      </c>
      <c r="O3022" s="270">
        <v>4</v>
      </c>
      <c r="P3022" s="270" t="s">
        <v>10359</v>
      </c>
      <c r="Q3022" s="270">
        <v>0</v>
      </c>
      <c r="R3022" s="74"/>
      <c r="S3022" s="75" t="str">
        <f t="shared" si="201"/>
        <v>0810</v>
      </c>
      <c r="T3022" s="75" t="str">
        <f t="shared" si="211"/>
        <v>08100111021104110811011202120412</v>
      </c>
      <c r="V3022" s="197"/>
      <c r="W3022" s="75">
        <f t="shared" si="214"/>
        <v>168</v>
      </c>
      <c r="AE3022" s="479"/>
    </row>
    <row r="3023" spans="1:31" s="75" customFormat="1" ht="13.5" x14ac:dyDescent="0.2">
      <c r="A3023" s="211">
        <v>3020</v>
      </c>
      <c r="B3023" s="212" t="s">
        <v>6631</v>
      </c>
      <c r="C3023" s="213" t="s">
        <v>652</v>
      </c>
      <c r="D3023" s="213"/>
      <c r="E3023" s="213">
        <v>0</v>
      </c>
      <c r="F3023" s="213" t="s">
        <v>585</v>
      </c>
      <c r="G3023" s="214" t="s">
        <v>554</v>
      </c>
      <c r="H3023" s="208">
        <f t="shared" ref="H3023:I3023" si="223">H55</f>
        <v>17</v>
      </c>
      <c r="I3023" s="208">
        <f t="shared" si="223"/>
        <v>1</v>
      </c>
      <c r="J3023" s="210">
        <v>17</v>
      </c>
      <c r="K3023" s="268">
        <v>1</v>
      </c>
      <c r="L3023" s="270">
        <v>17</v>
      </c>
      <c r="M3023" s="270">
        <v>1</v>
      </c>
      <c r="N3023" s="270">
        <v>17</v>
      </c>
      <c r="O3023" s="270">
        <v>1</v>
      </c>
      <c r="P3023" s="270" t="s">
        <v>10359</v>
      </c>
      <c r="Q3023" s="270">
        <v>0</v>
      </c>
      <c r="R3023" s="74"/>
      <c r="S3023" s="75" t="str">
        <f t="shared" si="201"/>
        <v>0111</v>
      </c>
      <c r="T3023" s="75" t="str">
        <f t="shared" si="211"/>
        <v>01110211041108110112021204120812</v>
      </c>
      <c r="V3023" s="197"/>
      <c r="W3023" s="75">
        <f t="shared" si="214"/>
        <v>170</v>
      </c>
      <c r="AE3023" s="479"/>
    </row>
    <row r="3024" spans="1:31" s="75" customFormat="1" ht="13.5" x14ac:dyDescent="0.2">
      <c r="A3024" s="211">
        <v>3021</v>
      </c>
      <c r="B3024" s="212" t="s">
        <v>6632</v>
      </c>
      <c r="C3024" s="213" t="s">
        <v>654</v>
      </c>
      <c r="D3024" s="213"/>
      <c r="E3024" s="213">
        <v>0</v>
      </c>
      <c r="F3024" s="213" t="s">
        <v>585</v>
      </c>
      <c r="G3024" s="214" t="s">
        <v>554</v>
      </c>
      <c r="H3024" s="208">
        <f t="shared" ref="H3024:I3024" si="224">H56</f>
        <v>17</v>
      </c>
      <c r="I3024" s="208">
        <f t="shared" si="224"/>
        <v>2</v>
      </c>
      <c r="J3024" s="210">
        <v>17</v>
      </c>
      <c r="K3024" s="268">
        <v>2</v>
      </c>
      <c r="L3024" s="270">
        <v>17</v>
      </c>
      <c r="M3024" s="270">
        <v>2</v>
      </c>
      <c r="N3024" s="270">
        <v>17</v>
      </c>
      <c r="O3024" s="270">
        <v>2</v>
      </c>
      <c r="P3024" s="270" t="s">
        <v>10359</v>
      </c>
      <c r="Q3024" s="270">
        <v>0</v>
      </c>
      <c r="R3024" s="74"/>
      <c r="S3024" s="75" t="str">
        <f t="shared" si="201"/>
        <v>0211</v>
      </c>
      <c r="T3024" s="75" t="str">
        <f t="shared" si="211"/>
        <v>02110411081101120212041208120113</v>
      </c>
      <c r="V3024" s="197"/>
      <c r="W3024" s="75">
        <f t="shared" si="214"/>
        <v>172</v>
      </c>
      <c r="AE3024" s="479"/>
    </row>
    <row r="3025" spans="1:31" s="75" customFormat="1" ht="13.5" x14ac:dyDescent="0.2">
      <c r="A3025" s="211">
        <v>3022</v>
      </c>
      <c r="B3025" s="212" t="s">
        <v>6633</v>
      </c>
      <c r="C3025" s="213" t="s">
        <v>656</v>
      </c>
      <c r="D3025" s="213"/>
      <c r="E3025" s="213">
        <v>0</v>
      </c>
      <c r="F3025" s="213" t="s">
        <v>585</v>
      </c>
      <c r="G3025" s="214" t="s">
        <v>554</v>
      </c>
      <c r="H3025" s="208">
        <f t="shared" ref="H3025:I3025" si="225">H57</f>
        <v>17</v>
      </c>
      <c r="I3025" s="208">
        <f t="shared" si="225"/>
        <v>3</v>
      </c>
      <c r="J3025" s="210">
        <v>17</v>
      </c>
      <c r="K3025" s="268">
        <v>3</v>
      </c>
      <c r="L3025" s="270">
        <v>17</v>
      </c>
      <c r="M3025" s="270">
        <v>3</v>
      </c>
      <c r="N3025" s="270">
        <v>17</v>
      </c>
      <c r="O3025" s="270">
        <v>3</v>
      </c>
      <c r="P3025" s="270" t="s">
        <v>10359</v>
      </c>
      <c r="Q3025" s="270">
        <v>0</v>
      </c>
      <c r="R3025" s="74"/>
      <c r="S3025" s="75" t="str">
        <f t="shared" si="201"/>
        <v>0411</v>
      </c>
      <c r="T3025" s="75" t="str">
        <f t="shared" si="211"/>
        <v>04110811011202120412081201130213</v>
      </c>
      <c r="V3025" s="197"/>
      <c r="W3025" s="75">
        <f t="shared" si="214"/>
        <v>174</v>
      </c>
      <c r="AE3025" s="479"/>
    </row>
    <row r="3026" spans="1:31" s="75" customFormat="1" ht="13.5" x14ac:dyDescent="0.2">
      <c r="A3026" s="211">
        <v>3023</v>
      </c>
      <c r="B3026" s="212" t="s">
        <v>6634</v>
      </c>
      <c r="C3026" s="213" t="s">
        <v>658</v>
      </c>
      <c r="D3026" s="213"/>
      <c r="E3026" s="213">
        <v>0</v>
      </c>
      <c r="F3026" s="213" t="s">
        <v>585</v>
      </c>
      <c r="G3026" s="214" t="s">
        <v>554</v>
      </c>
      <c r="H3026" s="208">
        <f t="shared" ref="H3026:I3026" si="226">H58</f>
        <v>17</v>
      </c>
      <c r="I3026" s="208">
        <f t="shared" si="226"/>
        <v>4</v>
      </c>
      <c r="J3026" s="210">
        <v>17</v>
      </c>
      <c r="K3026" s="268">
        <v>4</v>
      </c>
      <c r="L3026" s="270">
        <v>17</v>
      </c>
      <c r="M3026" s="270">
        <v>4</v>
      </c>
      <c r="N3026" s="270">
        <v>17</v>
      </c>
      <c r="O3026" s="270">
        <v>4</v>
      </c>
      <c r="P3026" s="270" t="s">
        <v>10359</v>
      </c>
      <c r="Q3026" s="270">
        <v>0</v>
      </c>
      <c r="R3026" s="74"/>
      <c r="S3026" s="75" t="str">
        <f t="shared" si="201"/>
        <v>0811</v>
      </c>
      <c r="T3026" s="75" t="str">
        <f t="shared" si="211"/>
        <v>08110112021204120812011302130413</v>
      </c>
      <c r="V3026" s="197"/>
      <c r="W3026" s="75">
        <f t="shared" si="214"/>
        <v>176</v>
      </c>
      <c r="AE3026" s="479"/>
    </row>
    <row r="3027" spans="1:31" s="75" customFormat="1" ht="13.5" x14ac:dyDescent="0.2">
      <c r="A3027" s="211">
        <v>3024</v>
      </c>
      <c r="B3027" s="212" t="s">
        <v>6635</v>
      </c>
      <c r="C3027" s="213" t="s">
        <v>660</v>
      </c>
      <c r="D3027" s="213"/>
      <c r="E3027" s="213">
        <v>0</v>
      </c>
      <c r="F3027" s="213" t="s">
        <v>585</v>
      </c>
      <c r="G3027" s="214" t="s">
        <v>554</v>
      </c>
      <c r="H3027" s="208">
        <f t="shared" ref="H3027:I3027" si="227">H59</f>
        <v>18</v>
      </c>
      <c r="I3027" s="208">
        <f t="shared" si="227"/>
        <v>1</v>
      </c>
      <c r="J3027" s="210">
        <v>18</v>
      </c>
      <c r="K3027" s="268">
        <v>1</v>
      </c>
      <c r="L3027" s="270">
        <v>18</v>
      </c>
      <c r="M3027" s="270">
        <v>1</v>
      </c>
      <c r="N3027" s="270">
        <v>18</v>
      </c>
      <c r="O3027" s="270">
        <v>1</v>
      </c>
      <c r="P3027" s="270" t="s">
        <v>10359</v>
      </c>
      <c r="Q3027" s="270">
        <v>0</v>
      </c>
      <c r="R3027" s="74"/>
      <c r="S3027" s="75" t="str">
        <f t="shared" si="201"/>
        <v>0112</v>
      </c>
      <c r="T3027" s="75" t="str">
        <f t="shared" si="211"/>
        <v>01120212041208120113021304130813</v>
      </c>
      <c r="V3027" s="197"/>
      <c r="W3027" s="75">
        <f t="shared" si="214"/>
        <v>178</v>
      </c>
      <c r="AE3027" s="479"/>
    </row>
    <row r="3028" spans="1:31" s="75" customFormat="1" ht="13.5" x14ac:dyDescent="0.2">
      <c r="A3028" s="211">
        <v>3025</v>
      </c>
      <c r="B3028" s="212" t="s">
        <v>6636</v>
      </c>
      <c r="C3028" s="213" t="s">
        <v>662</v>
      </c>
      <c r="D3028" s="213"/>
      <c r="E3028" s="213">
        <v>0</v>
      </c>
      <c r="F3028" s="213" t="s">
        <v>585</v>
      </c>
      <c r="G3028" s="214" t="s">
        <v>554</v>
      </c>
      <c r="H3028" s="208">
        <f t="shared" ref="H3028:I3028" si="228">H60</f>
        <v>18</v>
      </c>
      <c r="I3028" s="208">
        <f t="shared" si="228"/>
        <v>2</v>
      </c>
      <c r="J3028" s="210">
        <v>18</v>
      </c>
      <c r="K3028" s="268">
        <v>2</v>
      </c>
      <c r="L3028" s="270">
        <v>18</v>
      </c>
      <c r="M3028" s="270">
        <v>2</v>
      </c>
      <c r="N3028" s="270">
        <v>18</v>
      </c>
      <c r="O3028" s="270">
        <v>2</v>
      </c>
      <c r="P3028" s="270" t="s">
        <v>10359</v>
      </c>
      <c r="Q3028" s="270">
        <v>0</v>
      </c>
      <c r="R3028" s="74"/>
      <c r="S3028" s="75" t="str">
        <f t="shared" si="201"/>
        <v>0212</v>
      </c>
      <c r="T3028" s="75" t="str">
        <f t="shared" si="211"/>
        <v>02120412081201130213041308130114</v>
      </c>
      <c r="V3028" s="197"/>
      <c r="W3028" s="75">
        <f t="shared" si="214"/>
        <v>180</v>
      </c>
      <c r="AE3028" s="479"/>
    </row>
    <row r="3029" spans="1:31" s="75" customFormat="1" ht="13.5" x14ac:dyDescent="0.2">
      <c r="A3029" s="211">
        <v>3026</v>
      </c>
      <c r="B3029" s="212" t="s">
        <v>6637</v>
      </c>
      <c r="C3029" s="213" t="s">
        <v>664</v>
      </c>
      <c r="D3029" s="213"/>
      <c r="E3029" s="213">
        <v>0</v>
      </c>
      <c r="F3029" s="213" t="s">
        <v>585</v>
      </c>
      <c r="G3029" s="214" t="s">
        <v>554</v>
      </c>
      <c r="H3029" s="208">
        <f t="shared" ref="H3029:I3029" si="229">H61</f>
        <v>18</v>
      </c>
      <c r="I3029" s="208">
        <f t="shared" si="229"/>
        <v>3</v>
      </c>
      <c r="J3029" s="210">
        <v>18</v>
      </c>
      <c r="K3029" s="268">
        <v>3</v>
      </c>
      <c r="L3029" s="270">
        <v>18</v>
      </c>
      <c r="M3029" s="270">
        <v>3</v>
      </c>
      <c r="N3029" s="270">
        <v>18</v>
      </c>
      <c r="O3029" s="270">
        <v>3</v>
      </c>
      <c r="P3029" s="270" t="s">
        <v>10359</v>
      </c>
      <c r="Q3029" s="270">
        <v>0</v>
      </c>
      <c r="R3029" s="74"/>
      <c r="S3029" s="75" t="str">
        <f t="shared" si="201"/>
        <v>0412</v>
      </c>
      <c r="T3029" s="75" t="str">
        <f t="shared" si="211"/>
        <v>04120812011302130413081301140214</v>
      </c>
      <c r="V3029" s="197"/>
      <c r="W3029" s="75">
        <f t="shared" si="214"/>
        <v>182</v>
      </c>
      <c r="AE3029" s="479"/>
    </row>
    <row r="3030" spans="1:31" s="75" customFormat="1" ht="13.5" x14ac:dyDescent="0.2">
      <c r="A3030" s="211">
        <v>3027</v>
      </c>
      <c r="B3030" s="212" t="s">
        <v>6638</v>
      </c>
      <c r="C3030" s="213" t="s">
        <v>666</v>
      </c>
      <c r="D3030" s="213"/>
      <c r="E3030" s="213">
        <v>0</v>
      </c>
      <c r="F3030" s="213" t="s">
        <v>585</v>
      </c>
      <c r="G3030" s="214" t="s">
        <v>554</v>
      </c>
      <c r="H3030" s="208">
        <f t="shared" ref="H3030:I3030" si="230">H62</f>
        <v>18</v>
      </c>
      <c r="I3030" s="208">
        <f t="shared" si="230"/>
        <v>4</v>
      </c>
      <c r="J3030" s="210">
        <v>18</v>
      </c>
      <c r="K3030" s="268">
        <v>4</v>
      </c>
      <c r="L3030" s="270">
        <v>18</v>
      </c>
      <c r="M3030" s="270">
        <v>4</v>
      </c>
      <c r="N3030" s="270">
        <v>18</v>
      </c>
      <c r="O3030" s="270">
        <v>4</v>
      </c>
      <c r="P3030" s="270" t="s">
        <v>10359</v>
      </c>
      <c r="Q3030" s="270">
        <v>0</v>
      </c>
      <c r="R3030" s="74"/>
      <c r="S3030" s="75" t="str">
        <f t="shared" si="201"/>
        <v>0812</v>
      </c>
      <c r="T3030" s="75" t="str">
        <f t="shared" si="211"/>
        <v>08120113021304130813011402140414</v>
      </c>
      <c r="V3030" s="197"/>
      <c r="W3030" s="75">
        <f t="shared" si="214"/>
        <v>184</v>
      </c>
      <c r="AE3030" s="479"/>
    </row>
    <row r="3031" spans="1:31" s="75" customFormat="1" ht="13.5" x14ac:dyDescent="0.2">
      <c r="A3031" s="211">
        <v>3028</v>
      </c>
      <c r="B3031" s="212" t="s">
        <v>6639</v>
      </c>
      <c r="C3031" s="213" t="s">
        <v>668</v>
      </c>
      <c r="D3031" s="213"/>
      <c r="E3031" s="213">
        <v>0</v>
      </c>
      <c r="F3031" s="213" t="s">
        <v>585</v>
      </c>
      <c r="G3031" s="214" t="s">
        <v>554</v>
      </c>
      <c r="H3031" s="208">
        <f t="shared" ref="H3031:I3031" si="231">H63</f>
        <v>19</v>
      </c>
      <c r="I3031" s="208">
        <f t="shared" si="231"/>
        <v>1</v>
      </c>
      <c r="J3031" s="210">
        <v>19</v>
      </c>
      <c r="K3031" s="268">
        <v>1</v>
      </c>
      <c r="L3031" s="270">
        <v>19</v>
      </c>
      <c r="M3031" s="270">
        <v>1</v>
      </c>
      <c r="N3031" s="270">
        <v>19</v>
      </c>
      <c r="O3031" s="270">
        <v>1</v>
      </c>
      <c r="P3031" s="270" t="s">
        <v>10359</v>
      </c>
      <c r="Q3031" s="270">
        <v>0</v>
      </c>
      <c r="R3031" s="74"/>
      <c r="S3031" s="75" t="str">
        <f t="shared" si="201"/>
        <v>0113</v>
      </c>
      <c r="T3031" s="75" t="str">
        <f t="shared" si="211"/>
        <v>01130213041308130114021404140814</v>
      </c>
      <c r="V3031" s="197"/>
      <c r="W3031" s="75">
        <f t="shared" si="214"/>
        <v>186</v>
      </c>
      <c r="AE3031" s="479"/>
    </row>
    <row r="3032" spans="1:31" s="75" customFormat="1" ht="13.5" x14ac:dyDescent="0.2">
      <c r="A3032" s="211">
        <v>3029</v>
      </c>
      <c r="B3032" s="212" t="s">
        <v>6640</v>
      </c>
      <c r="C3032" s="213" t="s">
        <v>670</v>
      </c>
      <c r="D3032" s="213"/>
      <c r="E3032" s="213">
        <v>0</v>
      </c>
      <c r="F3032" s="213" t="s">
        <v>585</v>
      </c>
      <c r="G3032" s="214" t="s">
        <v>554</v>
      </c>
      <c r="H3032" s="208">
        <f t="shared" ref="H3032:I3032" si="232">H64</f>
        <v>19</v>
      </c>
      <c r="I3032" s="208">
        <f t="shared" si="232"/>
        <v>2</v>
      </c>
      <c r="J3032" s="210">
        <v>19</v>
      </c>
      <c r="K3032" s="268">
        <v>2</v>
      </c>
      <c r="L3032" s="270">
        <v>19</v>
      </c>
      <c r="M3032" s="270">
        <v>2</v>
      </c>
      <c r="N3032" s="270">
        <v>19</v>
      </c>
      <c r="O3032" s="270">
        <v>2</v>
      </c>
      <c r="P3032" s="270" t="s">
        <v>10359</v>
      </c>
      <c r="Q3032" s="270">
        <v>0</v>
      </c>
      <c r="R3032" s="74"/>
      <c r="S3032" s="75" t="str">
        <f t="shared" si="201"/>
        <v>0213</v>
      </c>
      <c r="T3032" s="75" t="str">
        <f t="shared" si="211"/>
        <v>02130413081301140214041408140115</v>
      </c>
      <c r="V3032" s="197"/>
      <c r="W3032" s="75">
        <f t="shared" si="214"/>
        <v>188</v>
      </c>
      <c r="AE3032" s="479"/>
    </row>
    <row r="3033" spans="1:31" s="75" customFormat="1" ht="13.5" x14ac:dyDescent="0.2">
      <c r="A3033" s="211">
        <v>3030</v>
      </c>
      <c r="B3033" s="212" t="s">
        <v>6641</v>
      </c>
      <c r="C3033" s="213" t="s">
        <v>672</v>
      </c>
      <c r="D3033" s="213"/>
      <c r="E3033" s="213">
        <v>0</v>
      </c>
      <c r="F3033" s="213" t="s">
        <v>585</v>
      </c>
      <c r="G3033" s="214" t="s">
        <v>554</v>
      </c>
      <c r="H3033" s="208">
        <f t="shared" ref="H3033:I3033" si="233">H65</f>
        <v>19</v>
      </c>
      <c r="I3033" s="208">
        <f t="shared" si="233"/>
        <v>3</v>
      </c>
      <c r="J3033" s="210">
        <v>19</v>
      </c>
      <c r="K3033" s="268">
        <v>3</v>
      </c>
      <c r="L3033" s="270">
        <v>19</v>
      </c>
      <c r="M3033" s="270">
        <v>3</v>
      </c>
      <c r="N3033" s="270">
        <v>19</v>
      </c>
      <c r="O3033" s="270">
        <v>3</v>
      </c>
      <c r="P3033" s="270" t="s">
        <v>10359</v>
      </c>
      <c r="Q3033" s="270">
        <v>0</v>
      </c>
      <c r="R3033" s="74"/>
      <c r="S3033" s="75" t="str">
        <f t="shared" si="201"/>
        <v>0413</v>
      </c>
      <c r="T3033" s="75" t="str">
        <f t="shared" si="211"/>
        <v>04130813011402140414081401150215</v>
      </c>
      <c r="V3033" s="197"/>
      <c r="W3033" s="75">
        <f t="shared" si="214"/>
        <v>190</v>
      </c>
      <c r="AE3033" s="479"/>
    </row>
    <row r="3034" spans="1:31" s="75" customFormat="1" ht="13.5" x14ac:dyDescent="0.2">
      <c r="A3034" s="211">
        <v>3031</v>
      </c>
      <c r="B3034" s="212" t="s">
        <v>6642</v>
      </c>
      <c r="C3034" s="213" t="s">
        <v>674</v>
      </c>
      <c r="D3034" s="213"/>
      <c r="E3034" s="213">
        <v>0</v>
      </c>
      <c r="F3034" s="213" t="s">
        <v>585</v>
      </c>
      <c r="G3034" s="214" t="s">
        <v>554</v>
      </c>
      <c r="H3034" s="208">
        <f t="shared" ref="H3034:I3034" si="234">H66</f>
        <v>19</v>
      </c>
      <c r="I3034" s="208">
        <f t="shared" si="234"/>
        <v>4</v>
      </c>
      <c r="J3034" s="210">
        <v>19</v>
      </c>
      <c r="K3034" s="268">
        <v>4</v>
      </c>
      <c r="L3034" s="270">
        <v>19</v>
      </c>
      <c r="M3034" s="270">
        <v>4</v>
      </c>
      <c r="N3034" s="270">
        <v>19</v>
      </c>
      <c r="O3034" s="270">
        <v>4</v>
      </c>
      <c r="P3034" s="270" t="s">
        <v>10359</v>
      </c>
      <c r="Q3034" s="270">
        <v>0</v>
      </c>
      <c r="R3034" s="74"/>
      <c r="S3034" s="75" t="str">
        <f t="shared" si="201"/>
        <v>0813</v>
      </c>
      <c r="T3034" s="75" t="str">
        <f t="shared" si="211"/>
        <v>08130114021404140814011502150415</v>
      </c>
      <c r="V3034" s="197"/>
      <c r="W3034" s="75">
        <f t="shared" si="214"/>
        <v>192</v>
      </c>
      <c r="AE3034" s="479"/>
    </row>
    <row r="3035" spans="1:31" s="75" customFormat="1" ht="13.5" x14ac:dyDescent="0.2">
      <c r="A3035" s="211">
        <v>3032</v>
      </c>
      <c r="B3035" s="212" t="s">
        <v>2797</v>
      </c>
      <c r="C3035" s="213" t="s">
        <v>2798</v>
      </c>
      <c r="D3035" s="213"/>
      <c r="E3035" s="213">
        <v>0</v>
      </c>
      <c r="F3035" s="213" t="s">
        <v>585</v>
      </c>
      <c r="G3035" s="214" t="s">
        <v>554</v>
      </c>
      <c r="H3035" s="208">
        <f>IF(Input!F$4="GMH_OECC",J3035,IF(Input!F$4="GMH_XOEC",L3035,IF(Input!F$4="GMH_Korea",N3035,IF(Input!F$4="GMH_EU",P3035,IF(Input!F$4="Skysuper",#REF!,IF(Input!F$4="SkyII",#REF!,IF(Input!F$4="XO-8000",#REF!, "FALSE")))))))</f>
        <v>20</v>
      </c>
      <c r="I3035" s="209">
        <f>IF(Input!F$4="GMH_OECC",K3035,IF(Input!F$4="GMH_XOEC",M3035,IF(Input!F$4="GMH_Korea",O3035,IF(Input!F$4="GMH_EU",Q3035,IF(Input!F$4="Skysuper",#REF!,IF(Input!F$4="SkyII",#REF!,IF(Input!F$4="XO-8000",#REF!, "FALSE")))))))</f>
        <v>1</v>
      </c>
      <c r="J3035" s="210">
        <v>20</v>
      </c>
      <c r="K3035" s="268">
        <v>1</v>
      </c>
      <c r="L3035" s="270">
        <v>20</v>
      </c>
      <c r="M3035" s="270">
        <v>1</v>
      </c>
      <c r="N3035" s="270">
        <v>20</v>
      </c>
      <c r="O3035" s="270">
        <v>1</v>
      </c>
      <c r="P3035" s="270" t="s">
        <v>10359</v>
      </c>
      <c r="Q3035" s="270">
        <v>0</v>
      </c>
      <c r="R3035" s="74"/>
      <c r="S3035" s="75" t="str">
        <f t="shared" si="201"/>
        <v>0114</v>
      </c>
      <c r="T3035" s="75" t="str">
        <f t="shared" si="211"/>
        <v>01140214041408140115021504150815</v>
      </c>
      <c r="V3035" s="197"/>
      <c r="W3035" s="75">
        <f t="shared" si="214"/>
        <v>194</v>
      </c>
      <c r="AE3035" s="479"/>
    </row>
    <row r="3036" spans="1:31" s="75" customFormat="1" ht="13.5" x14ac:dyDescent="0.2">
      <c r="A3036" s="211">
        <v>3033</v>
      </c>
      <c r="B3036" s="212" t="s">
        <v>2799</v>
      </c>
      <c r="C3036" s="213" t="s">
        <v>2800</v>
      </c>
      <c r="D3036" s="213"/>
      <c r="E3036" s="213">
        <v>0</v>
      </c>
      <c r="F3036" s="213" t="s">
        <v>585</v>
      </c>
      <c r="G3036" s="214" t="s">
        <v>554</v>
      </c>
      <c r="H3036" s="208">
        <f>IF(Input!F$4="GMH_OECC",J3036,IF(Input!F$4="GMH_XOEC",L3036,IF(Input!F$4="GMH_Korea",N3036,IF(Input!F$4="GMH_EU",P3036,IF(Input!F$4="Skysuper",#REF!,IF(Input!F$4="SkyII",#REF!,IF(Input!F$4="XO-8000",#REF!, "FALSE")))))))</f>
        <v>20</v>
      </c>
      <c r="I3036" s="209">
        <f>IF(Input!F$4="GMH_OECC",K3036,IF(Input!F$4="GMH_XOEC",M3036,IF(Input!F$4="GMH_Korea",O3036,IF(Input!F$4="GMH_EU",Q3036,IF(Input!F$4="Skysuper",#REF!,IF(Input!F$4="SkyII",#REF!,IF(Input!F$4="XO-8000",#REF!, "FALSE")))))))</f>
        <v>2</v>
      </c>
      <c r="J3036" s="210">
        <v>20</v>
      </c>
      <c r="K3036" s="268">
        <v>2</v>
      </c>
      <c r="L3036" s="270">
        <v>20</v>
      </c>
      <c r="M3036" s="270">
        <v>2</v>
      </c>
      <c r="N3036" s="270">
        <v>20</v>
      </c>
      <c r="O3036" s="270">
        <v>2</v>
      </c>
      <c r="P3036" s="270" t="s">
        <v>10359</v>
      </c>
      <c r="Q3036" s="270">
        <v>0</v>
      </c>
      <c r="R3036" s="74"/>
      <c r="S3036" s="75" t="str">
        <f t="shared" si="201"/>
        <v>0214</v>
      </c>
      <c r="T3036" s="75" t="str">
        <f t="shared" si="211"/>
        <v>02140414081401150215041508150116</v>
      </c>
      <c r="V3036" s="197"/>
      <c r="W3036" s="75">
        <f t="shared" si="214"/>
        <v>196</v>
      </c>
      <c r="AE3036" s="479"/>
    </row>
    <row r="3037" spans="1:31" s="75" customFormat="1" ht="13.5" x14ac:dyDescent="0.2">
      <c r="A3037" s="211">
        <v>3034</v>
      </c>
      <c r="B3037" s="212" t="s">
        <v>2801</v>
      </c>
      <c r="C3037" s="213" t="s">
        <v>2802</v>
      </c>
      <c r="D3037" s="213"/>
      <c r="E3037" s="213">
        <v>0</v>
      </c>
      <c r="F3037" s="213" t="s">
        <v>585</v>
      </c>
      <c r="G3037" s="214" t="s">
        <v>554</v>
      </c>
      <c r="H3037" s="208">
        <f>IF(Input!F$4="GMH_OECC",J3037,IF(Input!F$4="GMH_XOEC",L3037,IF(Input!F$4="GMH_Korea",N3037,IF(Input!F$4="GMH_EU",P3037,IF(Input!F$4="Skysuper",#REF!,IF(Input!F$4="SkyII",#REF!,IF(Input!F$4="XO-8000",#REF!, "FALSE")))))))</f>
        <v>20</v>
      </c>
      <c r="I3037" s="209">
        <f>IF(Input!F$4="GMH_OECC",K3037,IF(Input!F$4="GMH_XOEC",M3037,IF(Input!F$4="GMH_Korea",O3037,IF(Input!F$4="GMH_EU",Q3037,IF(Input!F$4="Skysuper",#REF!,IF(Input!F$4="SkyII",#REF!,IF(Input!F$4="XO-8000",#REF!, "FALSE")))))))</f>
        <v>3</v>
      </c>
      <c r="J3037" s="210">
        <v>20</v>
      </c>
      <c r="K3037" s="268">
        <v>3</v>
      </c>
      <c r="L3037" s="270">
        <v>20</v>
      </c>
      <c r="M3037" s="270">
        <v>3</v>
      </c>
      <c r="N3037" s="270">
        <v>20</v>
      </c>
      <c r="O3037" s="270">
        <v>3</v>
      </c>
      <c r="P3037" s="270" t="s">
        <v>10359</v>
      </c>
      <c r="Q3037" s="270">
        <v>0</v>
      </c>
      <c r="R3037" s="74"/>
      <c r="S3037" s="75" t="str">
        <f t="shared" si="201"/>
        <v>0414</v>
      </c>
      <c r="T3037" s="75" t="str">
        <f t="shared" si="211"/>
        <v>04140814011502150415081501160216</v>
      </c>
      <c r="V3037" s="197"/>
      <c r="W3037" s="75">
        <f t="shared" si="214"/>
        <v>198</v>
      </c>
      <c r="AE3037" s="479"/>
    </row>
    <row r="3038" spans="1:31" s="75" customFormat="1" ht="13.5" x14ac:dyDescent="0.2">
      <c r="A3038" s="211">
        <v>3035</v>
      </c>
      <c r="B3038" s="212" t="s">
        <v>2803</v>
      </c>
      <c r="C3038" s="213" t="s">
        <v>2804</v>
      </c>
      <c r="D3038" s="213"/>
      <c r="E3038" s="213">
        <v>0</v>
      </c>
      <c r="F3038" s="213" t="s">
        <v>585</v>
      </c>
      <c r="G3038" s="214" t="s">
        <v>554</v>
      </c>
      <c r="H3038" s="208">
        <f>IF(Input!F$4="GMH_OECC",J3038,IF(Input!F$4="GMH_XOEC",L3038,IF(Input!F$4="GMH_Korea",N3038,IF(Input!F$4="GMH_EU",P3038,IF(Input!F$4="Skysuper",#REF!,IF(Input!F$4="SkyII",#REF!,IF(Input!F$4="XO-8000",#REF!, "FALSE")))))))</f>
        <v>20</v>
      </c>
      <c r="I3038" s="209">
        <f>IF(Input!F$4="GMH_OECC",K3038,IF(Input!F$4="GMH_XOEC",M3038,IF(Input!F$4="GMH_Korea",O3038,IF(Input!F$4="GMH_EU",Q3038,IF(Input!F$4="Skysuper",#REF!,IF(Input!F$4="SkyII",#REF!,IF(Input!F$4="XO-8000",#REF!, "FALSE")))))))</f>
        <v>4</v>
      </c>
      <c r="J3038" s="210">
        <v>20</v>
      </c>
      <c r="K3038" s="268">
        <v>4</v>
      </c>
      <c r="L3038" s="270">
        <v>20</v>
      </c>
      <c r="M3038" s="270">
        <v>4</v>
      </c>
      <c r="N3038" s="270">
        <v>20</v>
      </c>
      <c r="O3038" s="270">
        <v>4</v>
      </c>
      <c r="P3038" s="270" t="s">
        <v>10359</v>
      </c>
      <c r="Q3038" s="270">
        <v>0</v>
      </c>
      <c r="R3038" s="74"/>
      <c r="S3038" s="75" t="str">
        <f t="shared" si="201"/>
        <v>0814</v>
      </c>
      <c r="T3038" s="75" t="str">
        <f t="shared" si="211"/>
        <v>08140115021504150815011602160416</v>
      </c>
      <c r="V3038" s="197"/>
      <c r="W3038" s="75">
        <f t="shared" si="214"/>
        <v>200</v>
      </c>
      <c r="AE3038" s="479"/>
    </row>
    <row r="3039" spans="1:31" s="75" customFormat="1" ht="13.5" x14ac:dyDescent="0.2">
      <c r="A3039" s="211">
        <v>3036</v>
      </c>
      <c r="B3039" s="212" t="s">
        <v>2805</v>
      </c>
      <c r="C3039" s="213" t="s">
        <v>2806</v>
      </c>
      <c r="D3039" s="213"/>
      <c r="E3039" s="213">
        <v>0</v>
      </c>
      <c r="F3039" s="213" t="s">
        <v>585</v>
      </c>
      <c r="G3039" s="214" t="s">
        <v>554</v>
      </c>
      <c r="H3039" s="208">
        <f>IF(Input!F$4="GMH_OECC",J3039,IF(Input!F$4="GMH_XOEC",L3039,IF(Input!F$4="GMH_Korea",N3039,IF(Input!F$4="GMH_EU",P3039,IF(Input!F$4="Skysuper",#REF!,IF(Input!F$4="SkyII",#REF!,IF(Input!F$4="XO-8000",#REF!, "FALSE")))))))</f>
        <v>21</v>
      </c>
      <c r="I3039" s="209">
        <f>IF(Input!F$4="GMH_OECC",K3039,IF(Input!F$4="GMH_XOEC",M3039,IF(Input!F$4="GMH_Korea",O3039,IF(Input!F$4="GMH_EU",Q3039,IF(Input!F$4="Skysuper",#REF!,IF(Input!F$4="SkyII",#REF!,IF(Input!F$4="XO-8000",#REF!, "FALSE")))))))</f>
        <v>1</v>
      </c>
      <c r="J3039" s="210">
        <v>21</v>
      </c>
      <c r="K3039" s="270">
        <v>1</v>
      </c>
      <c r="L3039" s="270">
        <v>21</v>
      </c>
      <c r="M3039" s="270">
        <v>1</v>
      </c>
      <c r="N3039" s="270">
        <v>21</v>
      </c>
      <c r="O3039" s="270">
        <v>1</v>
      </c>
      <c r="P3039" s="270" t="s">
        <v>10359</v>
      </c>
      <c r="Q3039" s="270">
        <v>0</v>
      </c>
      <c r="R3039" s="74"/>
      <c r="S3039" s="75" t="str">
        <f t="shared" si="201"/>
        <v>0115</v>
      </c>
      <c r="T3039" s="75" t="str">
        <f t="shared" si="211"/>
        <v>01150215041508150116021604160816</v>
      </c>
      <c r="V3039" s="197"/>
      <c r="W3039" s="75">
        <f t="shared" si="214"/>
        <v>202</v>
      </c>
      <c r="AE3039" s="479"/>
    </row>
    <row r="3040" spans="1:31" s="75" customFormat="1" ht="13.5" x14ac:dyDescent="0.2">
      <c r="A3040" s="211">
        <v>3037</v>
      </c>
      <c r="B3040" s="212" t="s">
        <v>2807</v>
      </c>
      <c r="C3040" s="213" t="s">
        <v>2808</v>
      </c>
      <c r="D3040" s="213"/>
      <c r="E3040" s="213">
        <v>0</v>
      </c>
      <c r="F3040" s="213" t="s">
        <v>585</v>
      </c>
      <c r="G3040" s="214" t="s">
        <v>554</v>
      </c>
      <c r="H3040" s="208">
        <f>IF(Input!F$4="GMH_OECC",J3040,IF(Input!F$4="GMH_XOEC",L3040,IF(Input!F$4="GMH_Korea",N3040,IF(Input!F$4="GMH_EU",P3040,IF(Input!F$4="Skysuper",#REF!,IF(Input!F$4="SkyII",#REF!,IF(Input!F$4="XO-8000",#REF!, "FALSE")))))))</f>
        <v>21</v>
      </c>
      <c r="I3040" s="209">
        <f>IF(Input!F$4="GMH_OECC",K3040,IF(Input!F$4="GMH_XOEC",M3040,IF(Input!F$4="GMH_Korea",O3040,IF(Input!F$4="GMH_EU",Q3040,IF(Input!F$4="Skysuper",#REF!,IF(Input!F$4="SkyII",#REF!,IF(Input!F$4="XO-8000",#REF!, "FALSE")))))))</f>
        <v>2</v>
      </c>
      <c r="J3040" s="210">
        <v>21</v>
      </c>
      <c r="K3040" s="270">
        <v>2</v>
      </c>
      <c r="L3040" s="270">
        <v>21</v>
      </c>
      <c r="M3040" s="270">
        <v>2</v>
      </c>
      <c r="N3040" s="270">
        <v>21</v>
      </c>
      <c r="O3040" s="270">
        <v>2</v>
      </c>
      <c r="P3040" s="270" t="s">
        <v>10359</v>
      </c>
      <c r="Q3040" s="270">
        <v>0</v>
      </c>
      <c r="R3040" s="74"/>
      <c r="S3040" s="75" t="str">
        <f t="shared" si="201"/>
        <v>0215</v>
      </c>
      <c r="T3040" s="75" t="str">
        <f t="shared" si="211"/>
        <v>02150415081501160216041608160117</v>
      </c>
      <c r="V3040" s="197"/>
      <c r="W3040" s="75">
        <f t="shared" si="214"/>
        <v>204</v>
      </c>
      <c r="AE3040" s="479"/>
    </row>
    <row r="3041" spans="1:31" s="75" customFormat="1" ht="13.5" x14ac:dyDescent="0.2">
      <c r="A3041" s="211">
        <v>3038</v>
      </c>
      <c r="B3041" s="212" t="s">
        <v>2809</v>
      </c>
      <c r="C3041" s="213" t="s">
        <v>2810</v>
      </c>
      <c r="D3041" s="213"/>
      <c r="E3041" s="213">
        <v>0</v>
      </c>
      <c r="F3041" s="213" t="s">
        <v>585</v>
      </c>
      <c r="G3041" s="214" t="s">
        <v>554</v>
      </c>
      <c r="H3041" s="208">
        <f>IF(Input!F$4="GMH_OECC",J3041,IF(Input!F$4="GMH_XOEC",L3041,IF(Input!F$4="GMH_Korea",N3041,IF(Input!F$4="GMH_EU",P3041,IF(Input!F$4="Skysuper",#REF!,IF(Input!F$4="SkyII",#REF!,IF(Input!F$4="XO-8000",#REF!, "FALSE")))))))</f>
        <v>21</v>
      </c>
      <c r="I3041" s="209">
        <f>IF(Input!F$4="GMH_OECC",K3041,IF(Input!F$4="GMH_XOEC",M3041,IF(Input!F$4="GMH_Korea",O3041,IF(Input!F$4="GMH_EU",Q3041,IF(Input!F$4="Skysuper",#REF!,IF(Input!F$4="SkyII",#REF!,IF(Input!F$4="XO-8000",#REF!, "FALSE")))))))</f>
        <v>3</v>
      </c>
      <c r="J3041" s="210">
        <v>21</v>
      </c>
      <c r="K3041" s="270">
        <v>3</v>
      </c>
      <c r="L3041" s="270">
        <v>21</v>
      </c>
      <c r="M3041" s="270">
        <v>3</v>
      </c>
      <c r="N3041" s="270">
        <v>21</v>
      </c>
      <c r="O3041" s="270">
        <v>3</v>
      </c>
      <c r="P3041" s="270" t="s">
        <v>10359</v>
      </c>
      <c r="Q3041" s="270">
        <v>0</v>
      </c>
      <c r="R3041" s="74"/>
      <c r="S3041" s="75" t="str">
        <f t="shared" si="201"/>
        <v>0415</v>
      </c>
      <c r="T3041" s="75" t="str">
        <f t="shared" si="211"/>
        <v>04150815011602160416081601170217</v>
      </c>
      <c r="V3041" s="197"/>
      <c r="W3041" s="75">
        <f t="shared" si="214"/>
        <v>206</v>
      </c>
      <c r="AE3041" s="479"/>
    </row>
    <row r="3042" spans="1:31" s="75" customFormat="1" ht="13.5" x14ac:dyDescent="0.2">
      <c r="A3042" s="211">
        <v>3039</v>
      </c>
      <c r="B3042" s="212" t="s">
        <v>2811</v>
      </c>
      <c r="C3042" s="213" t="s">
        <v>2812</v>
      </c>
      <c r="D3042" s="213"/>
      <c r="E3042" s="213">
        <v>0</v>
      </c>
      <c r="F3042" s="213" t="s">
        <v>585</v>
      </c>
      <c r="G3042" s="214" t="s">
        <v>554</v>
      </c>
      <c r="H3042" s="208">
        <f>IF(Input!F$4="GMH_OECC",J3042,IF(Input!F$4="GMH_XOEC",L3042,IF(Input!F$4="GMH_Korea",N3042,IF(Input!F$4="GMH_EU",P3042,IF(Input!F$4="Skysuper",#REF!,IF(Input!F$4="SkyII",#REF!,IF(Input!F$4="XO-8000",#REF!, "FALSE")))))))</f>
        <v>21</v>
      </c>
      <c r="I3042" s="209">
        <f>IF(Input!F$4="GMH_OECC",K3042,IF(Input!F$4="GMH_XOEC",M3042,IF(Input!F$4="GMH_Korea",O3042,IF(Input!F$4="GMH_EU",Q3042,IF(Input!F$4="Skysuper",#REF!,IF(Input!F$4="SkyII",#REF!,IF(Input!F$4="XO-8000",#REF!, "FALSE")))))))</f>
        <v>4</v>
      </c>
      <c r="J3042" s="210">
        <v>21</v>
      </c>
      <c r="K3042" s="270">
        <v>4</v>
      </c>
      <c r="L3042" s="270">
        <v>21</v>
      </c>
      <c r="M3042" s="270">
        <v>4</v>
      </c>
      <c r="N3042" s="270">
        <v>21</v>
      </c>
      <c r="O3042" s="270">
        <v>4</v>
      </c>
      <c r="P3042" s="270" t="s">
        <v>10359</v>
      </c>
      <c r="Q3042" s="270">
        <v>0</v>
      </c>
      <c r="R3042" s="74"/>
      <c r="S3042" s="75" t="str">
        <f t="shared" si="201"/>
        <v>0815</v>
      </c>
      <c r="T3042" s="75" t="str">
        <f t="shared" si="211"/>
        <v>08150116021604160816011702170417</v>
      </c>
      <c r="V3042" s="197"/>
      <c r="W3042" s="75">
        <f t="shared" si="214"/>
        <v>208</v>
      </c>
      <c r="AE3042" s="479"/>
    </row>
    <row r="3043" spans="1:31" s="75" customFormat="1" ht="13.5" x14ac:dyDescent="0.2">
      <c r="A3043" s="211">
        <v>3040</v>
      </c>
      <c r="B3043" s="212" t="s">
        <v>2813</v>
      </c>
      <c r="C3043" s="213" t="s">
        <v>2814</v>
      </c>
      <c r="D3043" s="213"/>
      <c r="E3043" s="213">
        <v>0</v>
      </c>
      <c r="F3043" s="213" t="s">
        <v>585</v>
      </c>
      <c r="G3043" s="214" t="s">
        <v>554</v>
      </c>
      <c r="H3043" s="208">
        <f>IF(Input!F$4="GMH_OECC",J3043,IF(Input!F$4="GMH_XOEC",L3043,IF(Input!F$4="GMH_Korea",N3043,IF(Input!F$4="GMH_EU",P3043,IF(Input!F$4="Skysuper",#REF!,IF(Input!F$4="SkyII",#REF!,IF(Input!F$4="XO-8000",#REF!, "FALSE")))))))</f>
        <v>22</v>
      </c>
      <c r="I3043" s="209">
        <f>IF(Input!F$4="GMH_OECC",K3043,IF(Input!F$4="GMH_XOEC",M3043,IF(Input!F$4="GMH_Korea",O3043,IF(Input!F$4="GMH_EU",Q3043,IF(Input!F$4="Skysuper",#REF!,IF(Input!F$4="SkyII",#REF!,IF(Input!F$4="XO-8000",#REF!, "FALSE")))))))</f>
        <v>1</v>
      </c>
      <c r="J3043" s="210">
        <v>22</v>
      </c>
      <c r="K3043" s="270">
        <v>1</v>
      </c>
      <c r="L3043" s="270">
        <v>22</v>
      </c>
      <c r="M3043" s="270">
        <v>1</v>
      </c>
      <c r="N3043" s="270">
        <v>22</v>
      </c>
      <c r="O3043" s="270">
        <v>1</v>
      </c>
      <c r="P3043" s="270" t="s">
        <v>10359</v>
      </c>
      <c r="Q3043" s="270">
        <v>0</v>
      </c>
      <c r="R3043" s="74"/>
      <c r="S3043" s="75" t="str">
        <f t="shared" si="201"/>
        <v>0116</v>
      </c>
      <c r="T3043" s="75" t="str">
        <f t="shared" si="211"/>
        <v>01160216041608160117021704170817</v>
      </c>
      <c r="V3043" s="197"/>
      <c r="W3043" s="75">
        <f t="shared" si="214"/>
        <v>210</v>
      </c>
      <c r="AE3043" s="479"/>
    </row>
    <row r="3044" spans="1:31" s="75" customFormat="1" ht="13.5" x14ac:dyDescent="0.2">
      <c r="A3044" s="211">
        <v>3041</v>
      </c>
      <c r="B3044" s="212" t="s">
        <v>2815</v>
      </c>
      <c r="C3044" s="213" t="s">
        <v>2816</v>
      </c>
      <c r="D3044" s="213"/>
      <c r="E3044" s="213">
        <v>0</v>
      </c>
      <c r="F3044" s="213" t="s">
        <v>585</v>
      </c>
      <c r="G3044" s="214" t="s">
        <v>554</v>
      </c>
      <c r="H3044" s="208">
        <f>IF(Input!F$4="GMH_OECC",J3044,IF(Input!F$4="GMH_XOEC",L3044,IF(Input!F$4="GMH_Korea",N3044,IF(Input!F$4="GMH_EU",P3044,IF(Input!F$4="Skysuper",#REF!,IF(Input!F$4="SkyII",#REF!,IF(Input!F$4="XO-8000",#REF!, "FALSE")))))))</f>
        <v>22</v>
      </c>
      <c r="I3044" s="209">
        <f>IF(Input!F$4="GMH_OECC",K3044,IF(Input!F$4="GMH_XOEC",M3044,IF(Input!F$4="GMH_Korea",O3044,IF(Input!F$4="GMH_EU",Q3044,IF(Input!F$4="Skysuper",#REF!,IF(Input!F$4="SkyII",#REF!,IF(Input!F$4="XO-8000",#REF!, "FALSE")))))))</f>
        <v>2</v>
      </c>
      <c r="J3044" s="210">
        <v>22</v>
      </c>
      <c r="K3044" s="270">
        <v>2</v>
      </c>
      <c r="L3044" s="270">
        <v>22</v>
      </c>
      <c r="M3044" s="270">
        <v>2</v>
      </c>
      <c r="N3044" s="270">
        <v>22</v>
      </c>
      <c r="O3044" s="270">
        <v>2</v>
      </c>
      <c r="P3044" s="270" t="s">
        <v>10359</v>
      </c>
      <c r="Q3044" s="270">
        <v>0</v>
      </c>
      <c r="R3044" s="74"/>
      <c r="S3044" s="75" t="str">
        <f t="shared" si="201"/>
        <v>0216</v>
      </c>
      <c r="T3044" s="75" t="str">
        <f t="shared" si="211"/>
        <v>02160416081601170217041708170118</v>
      </c>
      <c r="V3044" s="197"/>
      <c r="W3044" s="75">
        <f t="shared" si="214"/>
        <v>212</v>
      </c>
      <c r="AE3044" s="479"/>
    </row>
    <row r="3045" spans="1:31" s="75" customFormat="1" ht="13.5" x14ac:dyDescent="0.2">
      <c r="A3045" s="211">
        <v>3042</v>
      </c>
      <c r="B3045" s="212" t="s">
        <v>2817</v>
      </c>
      <c r="C3045" s="213" t="s">
        <v>2818</v>
      </c>
      <c r="D3045" s="213"/>
      <c r="E3045" s="213">
        <v>0</v>
      </c>
      <c r="F3045" s="213" t="s">
        <v>585</v>
      </c>
      <c r="G3045" s="214" t="s">
        <v>554</v>
      </c>
      <c r="H3045" s="208">
        <f>IF(Input!F$4="GMH_OECC",J3045,IF(Input!F$4="GMH_XOEC",L3045,IF(Input!F$4="GMH_Korea",N3045,IF(Input!F$4="GMH_EU",P3045,IF(Input!F$4="Skysuper",#REF!,IF(Input!F$4="SkyII",#REF!,IF(Input!F$4="XO-8000",#REF!, "FALSE")))))))</f>
        <v>22</v>
      </c>
      <c r="I3045" s="209">
        <f>IF(Input!F$4="GMH_OECC",K3045,IF(Input!F$4="GMH_XOEC",M3045,IF(Input!F$4="GMH_Korea",O3045,IF(Input!F$4="GMH_EU",Q3045,IF(Input!F$4="Skysuper",#REF!,IF(Input!F$4="SkyII",#REF!,IF(Input!F$4="XO-8000",#REF!, "FALSE")))))))</f>
        <v>3</v>
      </c>
      <c r="J3045" s="210">
        <v>22</v>
      </c>
      <c r="K3045" s="270">
        <v>3</v>
      </c>
      <c r="L3045" s="270">
        <v>22</v>
      </c>
      <c r="M3045" s="270">
        <v>3</v>
      </c>
      <c r="N3045" s="270">
        <v>22</v>
      </c>
      <c r="O3045" s="270">
        <v>3</v>
      </c>
      <c r="P3045" s="270" t="s">
        <v>10359</v>
      </c>
      <c r="Q3045" s="270">
        <v>0</v>
      </c>
      <c r="R3045" s="74"/>
      <c r="S3045" s="75" t="str">
        <f t="shared" si="201"/>
        <v>0416</v>
      </c>
      <c r="T3045" s="75" t="str">
        <f t="shared" si="211"/>
        <v>04160816011702170417081701180218</v>
      </c>
      <c r="V3045" s="197"/>
      <c r="W3045" s="75">
        <f t="shared" si="214"/>
        <v>214</v>
      </c>
      <c r="AE3045" s="479"/>
    </row>
    <row r="3046" spans="1:31" s="75" customFormat="1" ht="13.5" x14ac:dyDescent="0.2">
      <c r="A3046" s="211">
        <v>3043</v>
      </c>
      <c r="B3046" s="212" t="s">
        <v>2819</v>
      </c>
      <c r="C3046" s="213" t="s">
        <v>2820</v>
      </c>
      <c r="D3046" s="213"/>
      <c r="E3046" s="213">
        <v>0</v>
      </c>
      <c r="F3046" s="213" t="s">
        <v>585</v>
      </c>
      <c r="G3046" s="214" t="s">
        <v>554</v>
      </c>
      <c r="H3046" s="208">
        <f>IF(Input!F$4="GMH_OECC",J3046,IF(Input!F$4="GMH_XOEC",L3046,IF(Input!F$4="GMH_Korea",N3046,IF(Input!F$4="GMH_EU",P3046,IF(Input!F$4="Skysuper",#REF!,IF(Input!F$4="SkyII",#REF!,IF(Input!F$4="XO-8000",#REF!, "FALSE")))))))</f>
        <v>22</v>
      </c>
      <c r="I3046" s="209">
        <f>IF(Input!F$4="GMH_OECC",K3046,IF(Input!F$4="GMH_XOEC",M3046,IF(Input!F$4="GMH_Korea",O3046,IF(Input!F$4="GMH_EU",Q3046,IF(Input!F$4="Skysuper",#REF!,IF(Input!F$4="SkyII",#REF!,IF(Input!F$4="XO-8000",#REF!, "FALSE")))))))</f>
        <v>4</v>
      </c>
      <c r="J3046" s="210">
        <v>22</v>
      </c>
      <c r="K3046" s="270">
        <v>4</v>
      </c>
      <c r="L3046" s="270">
        <v>22</v>
      </c>
      <c r="M3046" s="270">
        <v>4</v>
      </c>
      <c r="N3046" s="270">
        <v>22</v>
      </c>
      <c r="O3046" s="270">
        <v>4</v>
      </c>
      <c r="P3046" s="270" t="s">
        <v>10359</v>
      </c>
      <c r="Q3046" s="270">
        <v>0</v>
      </c>
      <c r="R3046" s="74"/>
      <c r="S3046" s="75" t="str">
        <f t="shared" si="201"/>
        <v>0816</v>
      </c>
      <c r="T3046" s="75" t="str">
        <f t="shared" si="211"/>
        <v>08160117021704170817011802180418</v>
      </c>
      <c r="V3046" s="197"/>
      <c r="W3046" s="75">
        <f t="shared" si="214"/>
        <v>216</v>
      </c>
      <c r="AE3046" s="479"/>
    </row>
    <row r="3047" spans="1:31" s="75" customFormat="1" ht="13.5" x14ac:dyDescent="0.2">
      <c r="A3047" s="211">
        <v>3044</v>
      </c>
      <c r="B3047" s="212" t="s">
        <v>2821</v>
      </c>
      <c r="C3047" s="213" t="s">
        <v>2822</v>
      </c>
      <c r="D3047" s="213"/>
      <c r="E3047" s="213">
        <v>0</v>
      </c>
      <c r="F3047" s="213" t="s">
        <v>585</v>
      </c>
      <c r="G3047" s="214" t="s">
        <v>554</v>
      </c>
      <c r="H3047" s="208">
        <f>IF(Input!F$4="GMH_OECC",J3047,IF(Input!F$4="GMH_XOEC",L3047,IF(Input!F$4="GMH_Korea",N3047,IF(Input!F$4="GMH_EU",P3047,IF(Input!F$4="Skysuper",#REF!,IF(Input!F$4="SkyII",#REF!,IF(Input!F$4="XO-8000",#REF!, "FALSE")))))))</f>
        <v>23</v>
      </c>
      <c r="I3047" s="209">
        <f>IF(Input!F$4="GMH_OECC",K3047,IF(Input!F$4="GMH_XOEC",M3047,IF(Input!F$4="GMH_Korea",O3047,IF(Input!F$4="GMH_EU",Q3047,IF(Input!F$4="Skysuper",#REF!,IF(Input!F$4="SkyII",#REF!,IF(Input!F$4="XO-8000",#REF!, "FALSE")))))))</f>
        <v>1</v>
      </c>
      <c r="J3047" s="210">
        <v>23</v>
      </c>
      <c r="K3047" s="270">
        <v>1</v>
      </c>
      <c r="L3047" s="270">
        <v>23</v>
      </c>
      <c r="M3047" s="270">
        <v>1</v>
      </c>
      <c r="N3047" s="270">
        <v>23</v>
      </c>
      <c r="O3047" s="270">
        <v>1</v>
      </c>
      <c r="P3047" s="270" t="s">
        <v>10359</v>
      </c>
      <c r="Q3047" s="270">
        <v>0</v>
      </c>
      <c r="R3047" s="74"/>
      <c r="S3047" s="75" t="str">
        <f t="shared" si="201"/>
        <v>0117</v>
      </c>
      <c r="T3047" s="75" t="str">
        <f t="shared" si="211"/>
        <v>01170217041708170118021804180818</v>
      </c>
      <c r="V3047" s="197"/>
      <c r="W3047" s="75">
        <f t="shared" si="214"/>
        <v>218</v>
      </c>
      <c r="AE3047" s="479"/>
    </row>
    <row r="3048" spans="1:31" s="75" customFormat="1" ht="13.5" x14ac:dyDescent="0.2">
      <c r="A3048" s="211">
        <v>3045</v>
      </c>
      <c r="B3048" s="212" t="s">
        <v>2823</v>
      </c>
      <c r="C3048" s="213" t="s">
        <v>2824</v>
      </c>
      <c r="D3048" s="213"/>
      <c r="E3048" s="213">
        <v>0</v>
      </c>
      <c r="F3048" s="213" t="s">
        <v>585</v>
      </c>
      <c r="G3048" s="214" t="s">
        <v>554</v>
      </c>
      <c r="H3048" s="208">
        <f>IF(Input!F$4="GMH_OECC",J3048,IF(Input!F$4="GMH_XOEC",L3048,IF(Input!F$4="GMH_Korea",N3048,IF(Input!F$4="GMH_EU",P3048,IF(Input!F$4="Skysuper",#REF!,IF(Input!F$4="SkyII",#REF!,IF(Input!F$4="XO-8000",#REF!, "FALSE")))))))</f>
        <v>23</v>
      </c>
      <c r="I3048" s="209">
        <f>IF(Input!F$4="GMH_OECC",K3048,IF(Input!F$4="GMH_XOEC",M3048,IF(Input!F$4="GMH_Korea",O3048,IF(Input!F$4="GMH_EU",Q3048,IF(Input!F$4="Skysuper",#REF!,IF(Input!F$4="SkyII",#REF!,IF(Input!F$4="XO-8000",#REF!, "FALSE")))))))</f>
        <v>2</v>
      </c>
      <c r="J3048" s="210">
        <v>23</v>
      </c>
      <c r="K3048" s="270">
        <v>2</v>
      </c>
      <c r="L3048" s="270">
        <v>23</v>
      </c>
      <c r="M3048" s="270">
        <v>2</v>
      </c>
      <c r="N3048" s="270">
        <v>23</v>
      </c>
      <c r="O3048" s="270">
        <v>2</v>
      </c>
      <c r="P3048" s="270" t="s">
        <v>10359</v>
      </c>
      <c r="Q3048" s="270">
        <v>0</v>
      </c>
      <c r="R3048" s="74"/>
      <c r="S3048" s="75" t="str">
        <f t="shared" si="201"/>
        <v>0217</v>
      </c>
      <c r="T3048" s="75" t="str">
        <f t="shared" si="211"/>
        <v>02170417081701180218041808180119</v>
      </c>
      <c r="V3048" s="197"/>
      <c r="W3048" s="75">
        <f t="shared" si="214"/>
        <v>220</v>
      </c>
      <c r="AE3048" s="479"/>
    </row>
    <row r="3049" spans="1:31" s="75" customFormat="1" ht="13.5" x14ac:dyDescent="0.2">
      <c r="A3049" s="211">
        <v>3046</v>
      </c>
      <c r="B3049" s="212" t="s">
        <v>2825</v>
      </c>
      <c r="C3049" s="213" t="s">
        <v>2826</v>
      </c>
      <c r="D3049" s="213"/>
      <c r="E3049" s="213">
        <v>0</v>
      </c>
      <c r="F3049" s="213" t="s">
        <v>585</v>
      </c>
      <c r="G3049" s="214" t="s">
        <v>554</v>
      </c>
      <c r="H3049" s="208">
        <f>IF(Input!F$4="GMH_OECC",J3049,IF(Input!F$4="GMH_XOEC",L3049,IF(Input!F$4="GMH_Korea",N3049,IF(Input!F$4="GMH_EU",P3049,IF(Input!F$4="Skysuper",#REF!,IF(Input!F$4="SkyII",#REF!,IF(Input!F$4="XO-8000",#REF!, "FALSE")))))))</f>
        <v>23</v>
      </c>
      <c r="I3049" s="209">
        <f>IF(Input!F$4="GMH_OECC",K3049,IF(Input!F$4="GMH_XOEC",M3049,IF(Input!F$4="GMH_Korea",O3049,IF(Input!F$4="GMH_EU",Q3049,IF(Input!F$4="Skysuper",#REF!,IF(Input!F$4="SkyII",#REF!,IF(Input!F$4="XO-8000",#REF!, "FALSE")))))))</f>
        <v>3</v>
      </c>
      <c r="J3049" s="210">
        <v>23</v>
      </c>
      <c r="K3049" s="270">
        <v>3</v>
      </c>
      <c r="L3049" s="270">
        <v>23</v>
      </c>
      <c r="M3049" s="270">
        <v>3</v>
      </c>
      <c r="N3049" s="270">
        <v>23</v>
      </c>
      <c r="O3049" s="270">
        <v>3</v>
      </c>
      <c r="P3049" s="270" t="s">
        <v>10359</v>
      </c>
      <c r="Q3049" s="270">
        <v>0</v>
      </c>
      <c r="R3049" s="74"/>
      <c r="S3049" s="75" t="str">
        <f t="shared" si="201"/>
        <v>0417</v>
      </c>
      <c r="T3049" s="75" t="str">
        <f t="shared" si="211"/>
        <v>04170817011802180418081801190219</v>
      </c>
      <c r="V3049" s="197"/>
      <c r="W3049" s="75">
        <f t="shared" si="214"/>
        <v>222</v>
      </c>
      <c r="AE3049" s="479"/>
    </row>
    <row r="3050" spans="1:31" s="75" customFormat="1" ht="13.5" x14ac:dyDescent="0.2">
      <c r="A3050" s="211">
        <v>3047</v>
      </c>
      <c r="B3050" s="212" t="s">
        <v>2827</v>
      </c>
      <c r="C3050" s="213" t="s">
        <v>2828</v>
      </c>
      <c r="D3050" s="213"/>
      <c r="E3050" s="213">
        <v>0</v>
      </c>
      <c r="F3050" s="213" t="s">
        <v>585</v>
      </c>
      <c r="G3050" s="214" t="s">
        <v>554</v>
      </c>
      <c r="H3050" s="208">
        <f>IF(Input!F$4="GMH_OECC",J3050,IF(Input!F$4="GMH_XOEC",L3050,IF(Input!F$4="GMH_Korea",N3050,IF(Input!F$4="GMH_EU",P3050,IF(Input!F$4="Skysuper",#REF!,IF(Input!F$4="SkyII",#REF!,IF(Input!F$4="XO-8000",#REF!, "FALSE")))))))</f>
        <v>23</v>
      </c>
      <c r="I3050" s="209">
        <f>IF(Input!F$4="GMH_OECC",K3050,IF(Input!F$4="GMH_XOEC",M3050,IF(Input!F$4="GMH_Korea",O3050,IF(Input!F$4="GMH_EU",Q3050,IF(Input!F$4="Skysuper",#REF!,IF(Input!F$4="SkyII",#REF!,IF(Input!F$4="XO-8000",#REF!, "FALSE")))))))</f>
        <v>4</v>
      </c>
      <c r="J3050" s="210">
        <v>23</v>
      </c>
      <c r="K3050" s="270">
        <v>4</v>
      </c>
      <c r="L3050" s="270">
        <v>23</v>
      </c>
      <c r="M3050" s="270">
        <v>4</v>
      </c>
      <c r="N3050" s="270">
        <v>23</v>
      </c>
      <c r="O3050" s="270">
        <v>4</v>
      </c>
      <c r="P3050" s="270" t="s">
        <v>10359</v>
      </c>
      <c r="Q3050" s="270">
        <v>0</v>
      </c>
      <c r="R3050" s="74"/>
      <c r="S3050" s="75" t="str">
        <f t="shared" si="201"/>
        <v>0817</v>
      </c>
      <c r="T3050" s="75" t="str">
        <f t="shared" si="211"/>
        <v>08170118021804180818011902190419</v>
      </c>
      <c r="V3050" s="197"/>
      <c r="W3050" s="75">
        <f t="shared" si="214"/>
        <v>224</v>
      </c>
      <c r="AE3050" s="479"/>
    </row>
    <row r="3051" spans="1:31" s="75" customFormat="1" ht="13.5" x14ac:dyDescent="0.2">
      <c r="A3051" s="211">
        <v>3048</v>
      </c>
      <c r="B3051" s="212" t="s">
        <v>2829</v>
      </c>
      <c r="C3051" s="213" t="s">
        <v>2830</v>
      </c>
      <c r="D3051" s="213"/>
      <c r="E3051" s="213">
        <v>0</v>
      </c>
      <c r="F3051" s="213" t="s">
        <v>585</v>
      </c>
      <c r="G3051" s="214" t="s">
        <v>554</v>
      </c>
      <c r="H3051" s="208">
        <f>IF(Input!F$4="GMH_OECC",J3051,IF(Input!F$4="GMH_XOEC",L3051,IF(Input!F$4="GMH_Korea",N3051,IF(Input!F$4="GMH_EU",P3051,IF(Input!F$4="Skysuper",#REF!,IF(Input!F$4="SkyII",#REF!,IF(Input!F$4="XO-8000",#REF!, "FALSE")))))))</f>
        <v>24</v>
      </c>
      <c r="I3051" s="209">
        <f>IF(Input!F$4="GMH_OECC",K3051,IF(Input!F$4="GMH_XOEC",M3051,IF(Input!F$4="GMH_Korea",O3051,IF(Input!F$4="GMH_EU",Q3051,IF(Input!F$4="Skysuper",#REF!,IF(Input!F$4="SkyII",#REF!,IF(Input!F$4="XO-8000",#REF!, "FALSE")))))))</f>
        <v>1</v>
      </c>
      <c r="J3051" s="210">
        <v>24</v>
      </c>
      <c r="K3051" s="270">
        <v>1</v>
      </c>
      <c r="L3051" s="270">
        <v>24</v>
      </c>
      <c r="M3051" s="270">
        <v>1</v>
      </c>
      <c r="N3051" s="270">
        <v>24</v>
      </c>
      <c r="O3051" s="270">
        <v>1</v>
      </c>
      <c r="P3051" s="270" t="s">
        <v>10359</v>
      </c>
      <c r="Q3051" s="270">
        <v>0</v>
      </c>
      <c r="R3051" s="74"/>
      <c r="S3051" s="75" t="str">
        <f t="shared" si="201"/>
        <v>0118</v>
      </c>
      <c r="T3051" s="75" t="str">
        <f t="shared" si="211"/>
        <v>01180218041808180119021904190819</v>
      </c>
      <c r="V3051" s="197"/>
      <c r="W3051" s="75">
        <f t="shared" si="214"/>
        <v>226</v>
      </c>
      <c r="AE3051" s="479"/>
    </row>
    <row r="3052" spans="1:31" s="75" customFormat="1" ht="13.5" x14ac:dyDescent="0.2">
      <c r="A3052" s="211">
        <v>3049</v>
      </c>
      <c r="B3052" s="212" t="s">
        <v>2831</v>
      </c>
      <c r="C3052" s="213" t="s">
        <v>2832</v>
      </c>
      <c r="D3052" s="213"/>
      <c r="E3052" s="213">
        <v>0</v>
      </c>
      <c r="F3052" s="213" t="s">
        <v>585</v>
      </c>
      <c r="G3052" s="214" t="s">
        <v>554</v>
      </c>
      <c r="H3052" s="208">
        <f>IF(Input!F$4="GMH_OECC",J3052,IF(Input!F$4="GMH_XOEC",L3052,IF(Input!F$4="GMH_Korea",N3052,IF(Input!F$4="GMH_EU",P3052,IF(Input!F$4="Skysuper",#REF!,IF(Input!F$4="SkyII",#REF!,IF(Input!F$4="XO-8000",#REF!, "FALSE")))))))</f>
        <v>24</v>
      </c>
      <c r="I3052" s="209">
        <f>IF(Input!F$4="GMH_OECC",K3052,IF(Input!F$4="GMH_XOEC",M3052,IF(Input!F$4="GMH_Korea",O3052,IF(Input!F$4="GMH_EU",Q3052,IF(Input!F$4="Skysuper",#REF!,IF(Input!F$4="SkyII",#REF!,IF(Input!F$4="XO-8000",#REF!, "FALSE")))))))</f>
        <v>2</v>
      </c>
      <c r="J3052" s="210">
        <v>24</v>
      </c>
      <c r="K3052" s="270">
        <v>2</v>
      </c>
      <c r="L3052" s="270">
        <v>24</v>
      </c>
      <c r="M3052" s="270">
        <v>2</v>
      </c>
      <c r="N3052" s="270">
        <v>24</v>
      </c>
      <c r="O3052" s="270">
        <v>2</v>
      </c>
      <c r="P3052" s="270" t="s">
        <v>10359</v>
      </c>
      <c r="Q3052" s="270">
        <v>0</v>
      </c>
      <c r="R3052" s="74"/>
      <c r="S3052" s="75" t="str">
        <f t="shared" si="201"/>
        <v>0218</v>
      </c>
      <c r="T3052" s="75" t="str">
        <f t="shared" si="211"/>
        <v>0218041808180119021904190819011A</v>
      </c>
      <c r="V3052" s="197"/>
      <c r="W3052" s="75">
        <f t="shared" si="214"/>
        <v>228</v>
      </c>
      <c r="AE3052" s="479"/>
    </row>
    <row r="3053" spans="1:31" s="75" customFormat="1" ht="13.5" x14ac:dyDescent="0.2">
      <c r="A3053" s="211">
        <v>3050</v>
      </c>
      <c r="B3053" s="212" t="s">
        <v>2833</v>
      </c>
      <c r="C3053" s="213" t="s">
        <v>2834</v>
      </c>
      <c r="D3053" s="213"/>
      <c r="E3053" s="213">
        <v>0</v>
      </c>
      <c r="F3053" s="213" t="s">
        <v>585</v>
      </c>
      <c r="G3053" s="214" t="s">
        <v>554</v>
      </c>
      <c r="H3053" s="208">
        <f>IF(Input!F$4="GMH_OECC",J3053,IF(Input!F$4="GMH_XOEC",L3053,IF(Input!F$4="GMH_Korea",N3053,IF(Input!F$4="GMH_EU",P3053,IF(Input!F$4="Skysuper",#REF!,IF(Input!F$4="SkyII",#REF!,IF(Input!F$4="XO-8000",#REF!, "FALSE")))))))</f>
        <v>24</v>
      </c>
      <c r="I3053" s="209">
        <f>IF(Input!F$4="GMH_OECC",K3053,IF(Input!F$4="GMH_XOEC",M3053,IF(Input!F$4="GMH_Korea",O3053,IF(Input!F$4="GMH_EU",Q3053,IF(Input!F$4="Skysuper",#REF!,IF(Input!F$4="SkyII",#REF!,IF(Input!F$4="XO-8000",#REF!, "FALSE")))))))</f>
        <v>3</v>
      </c>
      <c r="J3053" s="210">
        <v>24</v>
      </c>
      <c r="K3053" s="270">
        <v>3</v>
      </c>
      <c r="L3053" s="270">
        <v>24</v>
      </c>
      <c r="M3053" s="270">
        <v>3</v>
      </c>
      <c r="N3053" s="270">
        <v>24</v>
      </c>
      <c r="O3053" s="270">
        <v>3</v>
      </c>
      <c r="P3053" s="270" t="s">
        <v>10359</v>
      </c>
      <c r="Q3053" s="270">
        <v>0</v>
      </c>
      <c r="R3053" s="74"/>
      <c r="S3053" s="75" t="str">
        <f t="shared" si="201"/>
        <v>0418</v>
      </c>
      <c r="T3053" s="75" t="str">
        <f t="shared" si="211"/>
        <v>041808180119021904190819011A021A</v>
      </c>
      <c r="V3053" s="197"/>
      <c r="W3053" s="75">
        <f t="shared" si="214"/>
        <v>230</v>
      </c>
      <c r="AE3053" s="479"/>
    </row>
    <row r="3054" spans="1:31" s="75" customFormat="1" ht="13.5" x14ac:dyDescent="0.2">
      <c r="A3054" s="211">
        <v>3051</v>
      </c>
      <c r="B3054" s="212" t="s">
        <v>2835</v>
      </c>
      <c r="C3054" s="213" t="s">
        <v>2836</v>
      </c>
      <c r="D3054" s="213"/>
      <c r="E3054" s="213">
        <v>0</v>
      </c>
      <c r="F3054" s="213" t="s">
        <v>585</v>
      </c>
      <c r="G3054" s="214" t="s">
        <v>554</v>
      </c>
      <c r="H3054" s="208">
        <f>IF(Input!F$4="GMH_OECC",J3054,IF(Input!F$4="GMH_XOEC",L3054,IF(Input!F$4="GMH_Korea",N3054,IF(Input!F$4="GMH_EU",P3054,IF(Input!F$4="Skysuper",#REF!,IF(Input!F$4="SkyII",#REF!,IF(Input!F$4="XO-8000",#REF!, "FALSE")))))))</f>
        <v>24</v>
      </c>
      <c r="I3054" s="209">
        <f>IF(Input!F$4="GMH_OECC",K3054,IF(Input!F$4="GMH_XOEC",M3054,IF(Input!F$4="GMH_Korea",O3054,IF(Input!F$4="GMH_EU",Q3054,IF(Input!F$4="Skysuper",#REF!,IF(Input!F$4="SkyII",#REF!,IF(Input!F$4="XO-8000",#REF!, "FALSE")))))))</f>
        <v>4</v>
      </c>
      <c r="J3054" s="210">
        <v>24</v>
      </c>
      <c r="K3054" s="270">
        <v>4</v>
      </c>
      <c r="L3054" s="270">
        <v>24</v>
      </c>
      <c r="M3054" s="270">
        <v>4</v>
      </c>
      <c r="N3054" s="270">
        <v>24</v>
      </c>
      <c r="O3054" s="270">
        <v>4</v>
      </c>
      <c r="P3054" s="270" t="s">
        <v>10359</v>
      </c>
      <c r="Q3054" s="270">
        <v>0</v>
      </c>
      <c r="R3054" s="74"/>
      <c r="S3054" s="75" t="str">
        <f t="shared" si="201"/>
        <v>0818</v>
      </c>
      <c r="T3054" s="75" t="str">
        <f t="shared" si="211"/>
        <v>08180119021904190819011A021A041A</v>
      </c>
      <c r="V3054" s="197"/>
      <c r="W3054" s="75">
        <f t="shared" si="214"/>
        <v>232</v>
      </c>
      <c r="AE3054" s="479"/>
    </row>
    <row r="3055" spans="1:31" s="75" customFormat="1" ht="13.5" x14ac:dyDescent="0.2">
      <c r="A3055" s="211">
        <v>3052</v>
      </c>
      <c r="B3055" s="212" t="s">
        <v>2837</v>
      </c>
      <c r="C3055" s="213" t="s">
        <v>2838</v>
      </c>
      <c r="D3055" s="213"/>
      <c r="E3055" s="213">
        <v>0</v>
      </c>
      <c r="F3055" s="213" t="s">
        <v>585</v>
      </c>
      <c r="G3055" s="214" t="s">
        <v>554</v>
      </c>
      <c r="H3055" s="208">
        <f>IF(Input!F$4="GMH_OECC",J3055,IF(Input!F$4="GMH_XOEC",L3055,IF(Input!F$4="GMH_Korea",N3055,IF(Input!F$4="GMH_EU",P3055,IF(Input!F$4="Skysuper",#REF!,IF(Input!F$4="SkyII",#REF!,IF(Input!F$4="XO-8000",#REF!, "FALSE")))))))</f>
        <v>25</v>
      </c>
      <c r="I3055" s="209">
        <f>IF(Input!F$4="GMH_OECC",K3055,IF(Input!F$4="GMH_XOEC",M3055,IF(Input!F$4="GMH_Korea",O3055,IF(Input!F$4="GMH_EU",Q3055,IF(Input!F$4="Skysuper",#REF!,IF(Input!F$4="SkyII",#REF!,IF(Input!F$4="XO-8000",#REF!, "FALSE")))))))</f>
        <v>1</v>
      </c>
      <c r="J3055" s="210">
        <v>25</v>
      </c>
      <c r="K3055" s="270">
        <v>1</v>
      </c>
      <c r="L3055" s="270">
        <v>25</v>
      </c>
      <c r="M3055" s="270">
        <v>1</v>
      </c>
      <c r="N3055" s="270">
        <v>25</v>
      </c>
      <c r="O3055" s="270">
        <v>1</v>
      </c>
      <c r="P3055" s="270" t="s">
        <v>10359</v>
      </c>
      <c r="Q3055" s="270">
        <v>0</v>
      </c>
      <c r="R3055" s="74"/>
      <c r="S3055" s="75" t="str">
        <f t="shared" si="201"/>
        <v>0119</v>
      </c>
      <c r="T3055" s="75" t="str">
        <f t="shared" si="211"/>
        <v>0119021904190819011A021A041A081A</v>
      </c>
      <c r="V3055" s="197"/>
      <c r="W3055" s="75">
        <f t="shared" si="214"/>
        <v>234</v>
      </c>
      <c r="AE3055" s="479"/>
    </row>
    <row r="3056" spans="1:31" s="75" customFormat="1" ht="13.5" x14ac:dyDescent="0.2">
      <c r="A3056" s="211">
        <v>3053</v>
      </c>
      <c r="B3056" s="212" t="s">
        <v>2839</v>
      </c>
      <c r="C3056" s="213" t="s">
        <v>2840</v>
      </c>
      <c r="D3056" s="213"/>
      <c r="E3056" s="213">
        <v>0</v>
      </c>
      <c r="F3056" s="213" t="s">
        <v>585</v>
      </c>
      <c r="G3056" s="214" t="s">
        <v>554</v>
      </c>
      <c r="H3056" s="208">
        <f>IF(Input!F$4="GMH_OECC",J3056,IF(Input!F$4="GMH_XOEC",L3056,IF(Input!F$4="GMH_Korea",N3056,IF(Input!F$4="GMH_EU",P3056,IF(Input!F$4="Skysuper",#REF!,IF(Input!F$4="SkyII",#REF!,IF(Input!F$4="XO-8000",#REF!, "FALSE")))))))</f>
        <v>25</v>
      </c>
      <c r="I3056" s="209">
        <f>IF(Input!F$4="GMH_OECC",K3056,IF(Input!F$4="GMH_XOEC",M3056,IF(Input!F$4="GMH_Korea",O3056,IF(Input!F$4="GMH_EU",Q3056,IF(Input!F$4="Skysuper",#REF!,IF(Input!F$4="SkyII",#REF!,IF(Input!F$4="XO-8000",#REF!, "FALSE")))))))</f>
        <v>2</v>
      </c>
      <c r="J3056" s="210">
        <v>25</v>
      </c>
      <c r="K3056" s="270">
        <v>2</v>
      </c>
      <c r="L3056" s="270">
        <v>25</v>
      </c>
      <c r="M3056" s="270">
        <v>2</v>
      </c>
      <c r="N3056" s="270">
        <v>25</v>
      </c>
      <c r="O3056" s="270">
        <v>2</v>
      </c>
      <c r="P3056" s="270" t="s">
        <v>10359</v>
      </c>
      <c r="Q3056" s="270">
        <v>0</v>
      </c>
      <c r="R3056" s="74"/>
      <c r="S3056" s="75" t="str">
        <f t="shared" si="201"/>
        <v>0219</v>
      </c>
      <c r="T3056" s="75" t="str">
        <f t="shared" si="211"/>
        <v>021904190819011A021A041A081A0000</v>
      </c>
      <c r="V3056" s="197"/>
      <c r="W3056" s="75">
        <f t="shared" si="214"/>
        <v>208</v>
      </c>
      <c r="AE3056" s="479"/>
    </row>
    <row r="3057" spans="1:31" s="75" customFormat="1" ht="13.5" x14ac:dyDescent="0.2">
      <c r="A3057" s="211">
        <v>3054</v>
      </c>
      <c r="B3057" s="212" t="s">
        <v>2841</v>
      </c>
      <c r="C3057" s="213" t="s">
        <v>2842</v>
      </c>
      <c r="D3057" s="213"/>
      <c r="E3057" s="213">
        <v>0</v>
      </c>
      <c r="F3057" s="213" t="s">
        <v>585</v>
      </c>
      <c r="G3057" s="214" t="s">
        <v>554</v>
      </c>
      <c r="H3057" s="208">
        <f>IF(Input!F$4="GMH_OECC",J3057,IF(Input!F$4="GMH_XOEC",L3057,IF(Input!F$4="GMH_Korea",N3057,IF(Input!F$4="GMH_EU",P3057,IF(Input!F$4="Skysuper",#REF!,IF(Input!F$4="SkyII",#REF!,IF(Input!F$4="XO-8000",#REF!, "FALSE")))))))</f>
        <v>25</v>
      </c>
      <c r="I3057" s="209">
        <f>IF(Input!F$4="GMH_OECC",K3057,IF(Input!F$4="GMH_XOEC",M3057,IF(Input!F$4="GMH_Korea",O3057,IF(Input!F$4="GMH_EU",Q3057,IF(Input!F$4="Skysuper",#REF!,IF(Input!F$4="SkyII",#REF!,IF(Input!F$4="XO-8000",#REF!, "FALSE")))))))</f>
        <v>3</v>
      </c>
      <c r="J3057" s="210">
        <v>25</v>
      </c>
      <c r="K3057" s="270">
        <v>3</v>
      </c>
      <c r="L3057" s="270">
        <v>25</v>
      </c>
      <c r="M3057" s="270">
        <v>3</v>
      </c>
      <c r="N3057" s="270">
        <v>25</v>
      </c>
      <c r="O3057" s="270">
        <v>3</v>
      </c>
      <c r="P3057" s="270" t="s">
        <v>10359</v>
      </c>
      <c r="Q3057" s="270">
        <v>0</v>
      </c>
      <c r="R3057" s="74"/>
      <c r="S3057" s="75" t="str">
        <f t="shared" si="201"/>
        <v>0419</v>
      </c>
      <c r="T3057" s="75" t="str">
        <f t="shared" si="211"/>
        <v>04190819011A021A041A081A00000000</v>
      </c>
      <c r="V3057" s="197"/>
      <c r="W3057" s="75">
        <f t="shared" si="214"/>
        <v>181</v>
      </c>
      <c r="AE3057" s="479"/>
    </row>
    <row r="3058" spans="1:31" s="75" customFormat="1" ht="13.5" x14ac:dyDescent="0.2">
      <c r="A3058" s="211">
        <v>3055</v>
      </c>
      <c r="B3058" s="212" t="s">
        <v>2843</v>
      </c>
      <c r="C3058" s="213" t="s">
        <v>2844</v>
      </c>
      <c r="D3058" s="213"/>
      <c r="E3058" s="213">
        <v>0</v>
      </c>
      <c r="F3058" s="213" t="s">
        <v>585</v>
      </c>
      <c r="G3058" s="214" t="s">
        <v>554</v>
      </c>
      <c r="H3058" s="208">
        <f>IF(Input!F$4="GMH_OECC",J3058,IF(Input!F$4="GMH_XOEC",L3058,IF(Input!F$4="GMH_Korea",N3058,IF(Input!F$4="GMH_EU",P3058,IF(Input!F$4="Skysuper",#REF!,IF(Input!F$4="SkyII",#REF!,IF(Input!F$4="XO-8000",#REF!, "FALSE")))))))</f>
        <v>25</v>
      </c>
      <c r="I3058" s="209">
        <f>IF(Input!F$4="GMH_OECC",K3058,IF(Input!F$4="GMH_XOEC",M3058,IF(Input!F$4="GMH_Korea",O3058,IF(Input!F$4="GMH_EU",Q3058,IF(Input!F$4="Skysuper",#REF!,IF(Input!F$4="SkyII",#REF!,IF(Input!F$4="XO-8000",#REF!, "FALSE")))))))</f>
        <v>4</v>
      </c>
      <c r="J3058" s="210">
        <v>25</v>
      </c>
      <c r="K3058" s="270">
        <v>4</v>
      </c>
      <c r="L3058" s="270">
        <v>25</v>
      </c>
      <c r="M3058" s="270">
        <v>4</v>
      </c>
      <c r="N3058" s="270">
        <v>25</v>
      </c>
      <c r="O3058" s="270">
        <v>4</v>
      </c>
      <c r="P3058" s="270" t="s">
        <v>10359</v>
      </c>
      <c r="Q3058" s="270">
        <v>0</v>
      </c>
      <c r="R3058" s="74"/>
      <c r="S3058" s="75" t="str">
        <f t="shared" si="201"/>
        <v>0819</v>
      </c>
      <c r="T3058" s="75" t="str">
        <f t="shared" si="211"/>
        <v>0819011A021A041A081A000000000000</v>
      </c>
      <c r="V3058" s="197"/>
      <c r="W3058" s="75">
        <f t="shared" si="214"/>
        <v>152</v>
      </c>
      <c r="AE3058" s="479"/>
    </row>
    <row r="3059" spans="1:31" s="75" customFormat="1" ht="13.5" x14ac:dyDescent="0.2">
      <c r="A3059" s="211">
        <v>3056</v>
      </c>
      <c r="B3059" s="212" t="s">
        <v>2845</v>
      </c>
      <c r="C3059" s="213" t="s">
        <v>2846</v>
      </c>
      <c r="D3059" s="213"/>
      <c r="E3059" s="213">
        <v>0</v>
      </c>
      <c r="F3059" s="213" t="s">
        <v>585</v>
      </c>
      <c r="G3059" s="214" t="s">
        <v>554</v>
      </c>
      <c r="H3059" s="208">
        <f>IF(Input!F$4="GMH_OECC",J3059,IF(Input!F$4="GMH_XOEC",L3059,IF(Input!F$4="GMH_Korea",N3059,IF(Input!F$4="GMH_EU",P3059,IF(Input!F$4="Skysuper",#REF!,IF(Input!F$4="SkyII",#REF!,IF(Input!F$4="XO-8000",#REF!, "FALSE")))))))</f>
        <v>26</v>
      </c>
      <c r="I3059" s="209">
        <f>IF(Input!F$4="GMH_OECC",K3059,IF(Input!F$4="GMH_XOEC",M3059,IF(Input!F$4="GMH_Korea",O3059,IF(Input!F$4="GMH_EU",Q3059,IF(Input!F$4="Skysuper",#REF!,IF(Input!F$4="SkyII",#REF!,IF(Input!F$4="XO-8000",#REF!, "FALSE")))))))</f>
        <v>1</v>
      </c>
      <c r="J3059" s="210">
        <v>26</v>
      </c>
      <c r="K3059" s="270">
        <v>1</v>
      </c>
      <c r="L3059" s="270">
        <v>26</v>
      </c>
      <c r="M3059" s="270">
        <v>1</v>
      </c>
      <c r="N3059" s="270">
        <v>26</v>
      </c>
      <c r="O3059" s="270">
        <v>1</v>
      </c>
      <c r="P3059" s="270" t="s">
        <v>10359</v>
      </c>
      <c r="Q3059" s="270">
        <v>0</v>
      </c>
      <c r="R3059" s="74"/>
      <c r="S3059" s="75" t="str">
        <f t="shared" si="201"/>
        <v>011A</v>
      </c>
      <c r="T3059" s="75" t="str">
        <f t="shared" si="211"/>
        <v>011A021A041A081A0000000000000000</v>
      </c>
      <c r="V3059" s="197"/>
      <c r="W3059" s="75">
        <f t="shared" si="214"/>
        <v>119</v>
      </c>
      <c r="AE3059" s="479"/>
    </row>
    <row r="3060" spans="1:31" s="75" customFormat="1" ht="13.5" x14ac:dyDescent="0.2">
      <c r="A3060" s="211">
        <v>3057</v>
      </c>
      <c r="B3060" s="212" t="s">
        <v>2847</v>
      </c>
      <c r="C3060" s="213" t="s">
        <v>2848</v>
      </c>
      <c r="D3060" s="213"/>
      <c r="E3060" s="213">
        <v>0</v>
      </c>
      <c r="F3060" s="213" t="s">
        <v>585</v>
      </c>
      <c r="G3060" s="214" t="s">
        <v>554</v>
      </c>
      <c r="H3060" s="208">
        <f>IF(Input!F$4="GMH_OECC",J3060,IF(Input!F$4="GMH_XOEC",L3060,IF(Input!F$4="GMH_Korea",N3060,IF(Input!F$4="GMH_EU",P3060,IF(Input!F$4="Skysuper",#REF!,IF(Input!F$4="SkyII",#REF!,IF(Input!F$4="XO-8000",#REF!, "FALSE")))))))</f>
        <v>26</v>
      </c>
      <c r="I3060" s="209">
        <f>IF(Input!F$4="GMH_OECC",K3060,IF(Input!F$4="GMH_XOEC",M3060,IF(Input!F$4="GMH_Korea",O3060,IF(Input!F$4="GMH_EU",Q3060,IF(Input!F$4="Skysuper",#REF!,IF(Input!F$4="SkyII",#REF!,IF(Input!F$4="XO-8000",#REF!, "FALSE")))))))</f>
        <v>2</v>
      </c>
      <c r="J3060" s="210">
        <v>26</v>
      </c>
      <c r="K3060" s="270">
        <v>2</v>
      </c>
      <c r="L3060" s="270">
        <v>26</v>
      </c>
      <c r="M3060" s="270">
        <v>2</v>
      </c>
      <c r="N3060" s="270">
        <v>26</v>
      </c>
      <c r="O3060" s="270">
        <v>2</v>
      </c>
      <c r="P3060" s="270" t="s">
        <v>10359</v>
      </c>
      <c r="Q3060" s="270">
        <v>0</v>
      </c>
      <c r="R3060" s="74"/>
      <c r="S3060" s="75" t="str">
        <f t="shared" ref="S3060:S3123" si="235">"0"&amp;DEC2HEX(2^(I3060-1))&amp;IF(LEN(DEC2HEX(H3060))=2,DEC2HEX(H3060),"0"&amp;DEC2HEX(H3060))</f>
        <v>021A</v>
      </c>
      <c r="T3060" s="75" t="str">
        <f t="shared" si="211"/>
        <v>021A041A081A00000000000000000000</v>
      </c>
      <c r="V3060" s="197"/>
      <c r="W3060" s="75">
        <f t="shared" si="214"/>
        <v>92</v>
      </c>
      <c r="AE3060" s="479"/>
    </row>
    <row r="3061" spans="1:31" s="75" customFormat="1" ht="13.5" x14ac:dyDescent="0.2">
      <c r="A3061" s="211">
        <v>3058</v>
      </c>
      <c r="B3061" s="212" t="s">
        <v>2849</v>
      </c>
      <c r="C3061" s="213" t="s">
        <v>2850</v>
      </c>
      <c r="D3061" s="213"/>
      <c r="E3061" s="213">
        <v>0</v>
      </c>
      <c r="F3061" s="213" t="s">
        <v>585</v>
      </c>
      <c r="G3061" s="214" t="s">
        <v>554</v>
      </c>
      <c r="H3061" s="208">
        <f>IF(Input!F$4="GMH_OECC",J3061,IF(Input!F$4="GMH_XOEC",L3061,IF(Input!F$4="GMH_Korea",N3061,IF(Input!F$4="GMH_EU",P3061,IF(Input!F$4="Skysuper",#REF!,IF(Input!F$4="SkyII",#REF!,IF(Input!F$4="XO-8000",#REF!, "FALSE")))))))</f>
        <v>26</v>
      </c>
      <c r="I3061" s="209">
        <f>IF(Input!F$4="GMH_OECC",K3061,IF(Input!F$4="GMH_XOEC",M3061,IF(Input!F$4="GMH_Korea",O3061,IF(Input!F$4="GMH_EU",Q3061,IF(Input!F$4="Skysuper",#REF!,IF(Input!F$4="SkyII",#REF!,IF(Input!F$4="XO-8000",#REF!, "FALSE")))))))</f>
        <v>3</v>
      </c>
      <c r="J3061" s="210">
        <v>26</v>
      </c>
      <c r="K3061" s="270">
        <v>3</v>
      </c>
      <c r="L3061" s="270">
        <v>26</v>
      </c>
      <c r="M3061" s="270">
        <v>3</v>
      </c>
      <c r="N3061" s="270">
        <v>26</v>
      </c>
      <c r="O3061" s="270">
        <v>3</v>
      </c>
      <c r="P3061" s="270" t="s">
        <v>10359</v>
      </c>
      <c r="Q3061" s="270">
        <v>0</v>
      </c>
      <c r="R3061" s="74"/>
      <c r="S3061" s="75" t="str">
        <f t="shared" si="235"/>
        <v>041A</v>
      </c>
      <c r="T3061" s="75" t="str">
        <f t="shared" si="211"/>
        <v>041A081A000000000000000000000000</v>
      </c>
      <c r="V3061" s="197"/>
      <c r="W3061" s="75">
        <f t="shared" si="214"/>
        <v>64</v>
      </c>
      <c r="AE3061" s="479"/>
    </row>
    <row r="3062" spans="1:31" s="75" customFormat="1" ht="13.5" x14ac:dyDescent="0.2">
      <c r="A3062" s="211">
        <v>3059</v>
      </c>
      <c r="B3062" s="212" t="s">
        <v>2851</v>
      </c>
      <c r="C3062" s="213" t="s">
        <v>2852</v>
      </c>
      <c r="D3062" s="213"/>
      <c r="E3062" s="213">
        <v>0</v>
      </c>
      <c r="F3062" s="213" t="s">
        <v>585</v>
      </c>
      <c r="G3062" s="214" t="s">
        <v>554</v>
      </c>
      <c r="H3062" s="208">
        <f>IF(Input!F$4="GMH_OECC",J3062,IF(Input!F$4="GMH_XOEC",L3062,IF(Input!F$4="GMH_Korea",N3062,IF(Input!F$4="GMH_EU",P3062,IF(Input!F$4="Skysuper",#REF!,IF(Input!F$4="SkyII",#REF!,IF(Input!F$4="XO-8000",#REF!, "FALSE")))))))</f>
        <v>26</v>
      </c>
      <c r="I3062" s="209">
        <f>IF(Input!F$4="GMH_OECC",K3062,IF(Input!F$4="GMH_XOEC",M3062,IF(Input!F$4="GMH_Korea",O3062,IF(Input!F$4="GMH_EU",Q3062,IF(Input!F$4="Skysuper",#REF!,IF(Input!F$4="SkyII",#REF!,IF(Input!F$4="XO-8000",#REF!, "FALSE")))))))</f>
        <v>4</v>
      </c>
      <c r="J3062" s="210">
        <v>26</v>
      </c>
      <c r="K3062" s="270">
        <v>4</v>
      </c>
      <c r="L3062" s="270">
        <v>26</v>
      </c>
      <c r="M3062" s="270">
        <v>4</v>
      </c>
      <c r="N3062" s="270">
        <v>26</v>
      </c>
      <c r="O3062" s="270">
        <v>4</v>
      </c>
      <c r="P3062" s="270" t="s">
        <v>10359</v>
      </c>
      <c r="Q3062" s="270">
        <v>0</v>
      </c>
      <c r="R3062" s="74"/>
      <c r="S3062" s="75" t="str">
        <f t="shared" si="235"/>
        <v>081A</v>
      </c>
      <c r="T3062" s="75" t="str">
        <f t="shared" si="211"/>
        <v>081A0000000000000000000000000000</v>
      </c>
      <c r="V3062" s="197"/>
      <c r="W3062" s="75">
        <f t="shared" si="214"/>
        <v>34</v>
      </c>
      <c r="AE3062" s="479"/>
    </row>
    <row r="3063" spans="1:31" s="75" customFormat="1" ht="13.5" x14ac:dyDescent="0.2">
      <c r="A3063" s="211">
        <v>3060</v>
      </c>
      <c r="B3063" s="212" t="s">
        <v>2853</v>
      </c>
      <c r="C3063" s="213" t="s">
        <v>2854</v>
      </c>
      <c r="D3063" s="213"/>
      <c r="E3063" s="213">
        <v>0</v>
      </c>
      <c r="F3063" s="213" t="s">
        <v>585</v>
      </c>
      <c r="G3063" s="214" t="s">
        <v>554</v>
      </c>
      <c r="H3063" s="208" t="str">
        <f>IF(Input!F$4="GMH_OECC",J3063,IF(Input!F$4="GMH_XOEC",L3063,IF(Input!F$4="GMH_Korea",N3063,IF(Input!F$4="GMH_EU",P3063,IF(Input!F$4="Skysuper",#REF!,IF(Input!F$4="SkyII",#REF!,IF(Input!F$4="XO-8000",#REF!, "FALSE")))))))</f>
        <v>00</v>
      </c>
      <c r="I3063" s="209">
        <f>IF(Input!F$4="GMH_OECC",K3063,IF(Input!F$4="GMH_XOEC",M3063,IF(Input!F$4="GMH_Korea",O3063,IF(Input!F$4="GMH_EU",Q3063,IF(Input!F$4="Skysuper",#REF!,IF(Input!F$4="SkyII",#REF!,IF(Input!F$4="XO-8000",#REF!, "FALSE")))))))</f>
        <v>0</v>
      </c>
      <c r="J3063" s="210" t="s">
        <v>10359</v>
      </c>
      <c r="K3063" s="268">
        <v>0</v>
      </c>
      <c r="L3063" s="270" t="s">
        <v>10359</v>
      </c>
      <c r="M3063" s="270">
        <v>0</v>
      </c>
      <c r="N3063" s="270" t="s">
        <v>10359</v>
      </c>
      <c r="O3063" s="270">
        <v>0</v>
      </c>
      <c r="P3063" s="270" t="s">
        <v>10359</v>
      </c>
      <c r="Q3063" s="270">
        <v>0</v>
      </c>
      <c r="R3063" s="74"/>
      <c r="S3063" s="75" t="str">
        <f t="shared" si="235"/>
        <v>0000</v>
      </c>
      <c r="T3063" s="75" t="str">
        <f t="shared" si="211"/>
        <v>00000000000000000000000000000000</v>
      </c>
      <c r="V3063" s="197"/>
      <c r="W3063" s="75">
        <f t="shared" si="214"/>
        <v>0</v>
      </c>
      <c r="AE3063" s="479"/>
    </row>
    <row r="3064" spans="1:31" s="75" customFormat="1" ht="13.5" x14ac:dyDescent="0.2">
      <c r="A3064" s="211">
        <v>3061</v>
      </c>
      <c r="B3064" s="212" t="s">
        <v>2855</v>
      </c>
      <c r="C3064" s="213" t="s">
        <v>2856</v>
      </c>
      <c r="D3064" s="213"/>
      <c r="E3064" s="213">
        <v>0</v>
      </c>
      <c r="F3064" s="213" t="s">
        <v>585</v>
      </c>
      <c r="G3064" s="214" t="s">
        <v>554</v>
      </c>
      <c r="H3064" s="208" t="str">
        <f>IF(Input!F$4="GMH_OECC",J3064,IF(Input!F$4="GMH_XOEC",L3064,IF(Input!F$4="GMH_Korea",N3064,IF(Input!F$4="GMH_EU",P3064,IF(Input!F$4="Skysuper",#REF!,IF(Input!F$4="SkyII",#REF!,IF(Input!F$4="XO-8000",#REF!, "FALSE")))))))</f>
        <v>00</v>
      </c>
      <c r="I3064" s="209">
        <f>IF(Input!F$4="GMH_OECC",K3064,IF(Input!F$4="GMH_XOEC",M3064,IF(Input!F$4="GMH_Korea",O3064,IF(Input!F$4="GMH_EU",Q3064,IF(Input!F$4="Skysuper",#REF!,IF(Input!F$4="SkyII",#REF!,IF(Input!F$4="XO-8000",#REF!, "FALSE")))))))</f>
        <v>0</v>
      </c>
      <c r="J3064" s="210" t="s">
        <v>10359</v>
      </c>
      <c r="K3064" s="268">
        <v>0</v>
      </c>
      <c r="L3064" s="270" t="s">
        <v>10359</v>
      </c>
      <c r="M3064" s="270">
        <v>0</v>
      </c>
      <c r="N3064" s="270" t="s">
        <v>10359</v>
      </c>
      <c r="O3064" s="270">
        <v>0</v>
      </c>
      <c r="P3064" s="270" t="s">
        <v>10359</v>
      </c>
      <c r="Q3064" s="270">
        <v>0</v>
      </c>
      <c r="R3064" s="74"/>
      <c r="S3064" s="75" t="str">
        <f t="shared" si="235"/>
        <v>0000</v>
      </c>
      <c r="T3064" s="75" t="str">
        <f t="shared" si="211"/>
        <v>00000000000000000000000000000000</v>
      </c>
      <c r="V3064" s="197"/>
      <c r="W3064" s="75">
        <f t="shared" si="214"/>
        <v>0</v>
      </c>
      <c r="AE3064" s="479"/>
    </row>
    <row r="3065" spans="1:31" s="75" customFormat="1" ht="13.5" x14ac:dyDescent="0.2">
      <c r="A3065" s="211">
        <v>3062</v>
      </c>
      <c r="B3065" s="212" t="s">
        <v>2857</v>
      </c>
      <c r="C3065" s="213" t="s">
        <v>2858</v>
      </c>
      <c r="D3065" s="213"/>
      <c r="E3065" s="213">
        <v>0</v>
      </c>
      <c r="F3065" s="213" t="s">
        <v>585</v>
      </c>
      <c r="G3065" s="214" t="s">
        <v>554</v>
      </c>
      <c r="H3065" s="208" t="str">
        <f>IF(Input!F$4="GMH_OECC",J3065,IF(Input!F$4="GMH_XOEC",L3065,IF(Input!F$4="GMH_Korea",N3065,IF(Input!F$4="GMH_EU",P3065,IF(Input!F$4="Skysuper",#REF!,IF(Input!F$4="SkyII",#REF!,IF(Input!F$4="XO-8000",#REF!, "FALSE")))))))</f>
        <v>00</v>
      </c>
      <c r="I3065" s="209">
        <f>IF(Input!F$4="GMH_OECC",K3065,IF(Input!F$4="GMH_XOEC",M3065,IF(Input!F$4="GMH_Korea",O3065,IF(Input!F$4="GMH_EU",Q3065,IF(Input!F$4="Skysuper",#REF!,IF(Input!F$4="SkyII",#REF!,IF(Input!F$4="XO-8000",#REF!, "FALSE")))))))</f>
        <v>0</v>
      </c>
      <c r="J3065" s="210" t="s">
        <v>10359</v>
      </c>
      <c r="K3065" s="268">
        <v>0</v>
      </c>
      <c r="L3065" s="270" t="s">
        <v>10359</v>
      </c>
      <c r="M3065" s="270">
        <v>0</v>
      </c>
      <c r="N3065" s="270" t="s">
        <v>10359</v>
      </c>
      <c r="O3065" s="270">
        <v>0</v>
      </c>
      <c r="P3065" s="270" t="s">
        <v>10359</v>
      </c>
      <c r="Q3065" s="270">
        <v>0</v>
      </c>
      <c r="R3065" s="74"/>
      <c r="S3065" s="75" t="str">
        <f t="shared" si="235"/>
        <v>0000</v>
      </c>
      <c r="T3065" s="75" t="str">
        <f t="shared" si="211"/>
        <v>00000000000000000000000000000000</v>
      </c>
      <c r="V3065" s="197"/>
      <c r="W3065" s="75">
        <f t="shared" si="214"/>
        <v>0</v>
      </c>
      <c r="AE3065" s="479"/>
    </row>
    <row r="3066" spans="1:31" s="75" customFormat="1" ht="13.5" x14ac:dyDescent="0.2">
      <c r="A3066" s="211">
        <v>3063</v>
      </c>
      <c r="B3066" s="212" t="s">
        <v>2859</v>
      </c>
      <c r="C3066" s="213" t="s">
        <v>2860</v>
      </c>
      <c r="D3066" s="213"/>
      <c r="E3066" s="213">
        <v>0</v>
      </c>
      <c r="F3066" s="213" t="s">
        <v>585</v>
      </c>
      <c r="G3066" s="214" t="s">
        <v>554</v>
      </c>
      <c r="H3066" s="208" t="str">
        <f>IF(Input!F$4="GMH_OECC",J3066,IF(Input!F$4="GMH_XOEC",L3066,IF(Input!F$4="GMH_Korea",N3066,IF(Input!F$4="GMH_EU",P3066,IF(Input!F$4="Skysuper",#REF!,IF(Input!F$4="SkyII",#REF!,IF(Input!F$4="XO-8000",#REF!, "FALSE")))))))</f>
        <v>00</v>
      </c>
      <c r="I3066" s="209">
        <f>IF(Input!F$4="GMH_OECC",K3066,IF(Input!F$4="GMH_XOEC",M3066,IF(Input!F$4="GMH_Korea",O3066,IF(Input!F$4="GMH_EU",Q3066,IF(Input!F$4="Skysuper",#REF!,IF(Input!F$4="SkyII",#REF!,IF(Input!F$4="XO-8000",#REF!, "FALSE")))))))</f>
        <v>0</v>
      </c>
      <c r="J3066" s="210" t="s">
        <v>10359</v>
      </c>
      <c r="K3066" s="268">
        <v>0</v>
      </c>
      <c r="L3066" s="270" t="s">
        <v>10359</v>
      </c>
      <c r="M3066" s="270">
        <v>0</v>
      </c>
      <c r="N3066" s="270" t="s">
        <v>10359</v>
      </c>
      <c r="O3066" s="270">
        <v>0</v>
      </c>
      <c r="P3066" s="270" t="s">
        <v>10359</v>
      </c>
      <c r="Q3066" s="270">
        <v>0</v>
      </c>
      <c r="R3066" s="74"/>
      <c r="S3066" s="75" t="str">
        <f t="shared" si="235"/>
        <v>0000</v>
      </c>
      <c r="T3066" s="75" t="str">
        <f t="shared" si="211"/>
        <v>00000000000000000000000000000000</v>
      </c>
      <c r="V3066" s="197"/>
      <c r="W3066" s="75">
        <f t="shared" si="214"/>
        <v>0</v>
      </c>
      <c r="AE3066" s="479"/>
    </row>
    <row r="3067" spans="1:31" s="75" customFormat="1" ht="13.5" x14ac:dyDescent="0.2">
      <c r="A3067" s="211">
        <v>3064</v>
      </c>
      <c r="B3067" s="212" t="s">
        <v>2861</v>
      </c>
      <c r="C3067" s="213" t="s">
        <v>2862</v>
      </c>
      <c r="D3067" s="213"/>
      <c r="E3067" s="213">
        <v>0</v>
      </c>
      <c r="F3067" s="213" t="s">
        <v>585</v>
      </c>
      <c r="G3067" s="214" t="s">
        <v>554</v>
      </c>
      <c r="H3067" s="208" t="str">
        <f>IF(Input!F$4="GMH_OECC",J3067,IF(Input!F$4="GMH_XOEC",L3067,IF(Input!F$4="GMH_Korea",N3067,IF(Input!F$4="GMH_EU",P3067,IF(Input!F$4="Skysuper",#REF!,IF(Input!F$4="SkyII",#REF!,IF(Input!F$4="XO-8000",#REF!, "FALSE")))))))</f>
        <v>00</v>
      </c>
      <c r="I3067" s="209">
        <f>IF(Input!F$4="GMH_OECC",K3067,IF(Input!F$4="GMH_XOEC",M3067,IF(Input!F$4="GMH_Korea",O3067,IF(Input!F$4="GMH_EU",Q3067,IF(Input!F$4="Skysuper",#REF!,IF(Input!F$4="SkyII",#REF!,IF(Input!F$4="XO-8000",#REF!, "FALSE")))))))</f>
        <v>0</v>
      </c>
      <c r="J3067" s="210" t="s">
        <v>10359</v>
      </c>
      <c r="K3067" s="268">
        <v>0</v>
      </c>
      <c r="L3067" s="270" t="s">
        <v>10359</v>
      </c>
      <c r="M3067" s="270">
        <v>0</v>
      </c>
      <c r="N3067" s="270" t="s">
        <v>10359</v>
      </c>
      <c r="O3067" s="270">
        <v>0</v>
      </c>
      <c r="P3067" s="270" t="s">
        <v>10359</v>
      </c>
      <c r="Q3067" s="270">
        <v>0</v>
      </c>
      <c r="R3067" s="74"/>
      <c r="S3067" s="75" t="str">
        <f t="shared" si="235"/>
        <v>0000</v>
      </c>
      <c r="T3067" s="75" t="str">
        <f t="shared" si="211"/>
        <v>00000000000000000000000000000000</v>
      </c>
      <c r="V3067" s="197"/>
      <c r="W3067" s="75">
        <f t="shared" si="214"/>
        <v>0</v>
      </c>
      <c r="AE3067" s="479"/>
    </row>
    <row r="3068" spans="1:31" s="75" customFormat="1" ht="13.5" x14ac:dyDescent="0.2">
      <c r="A3068" s="211">
        <v>3065</v>
      </c>
      <c r="B3068" s="212" t="s">
        <v>2863</v>
      </c>
      <c r="C3068" s="213" t="s">
        <v>2864</v>
      </c>
      <c r="D3068" s="213"/>
      <c r="E3068" s="213">
        <v>0</v>
      </c>
      <c r="F3068" s="213" t="s">
        <v>585</v>
      </c>
      <c r="G3068" s="214" t="s">
        <v>554</v>
      </c>
      <c r="H3068" s="208" t="str">
        <f>IF(Input!F$4="GMH_OECC",J3068,IF(Input!F$4="GMH_XOEC",L3068,IF(Input!F$4="GMH_Korea",N3068,IF(Input!F$4="GMH_EU",P3068,IF(Input!F$4="Skysuper",#REF!,IF(Input!F$4="SkyII",#REF!,IF(Input!F$4="XO-8000",#REF!, "FALSE")))))))</f>
        <v>00</v>
      </c>
      <c r="I3068" s="209">
        <f>IF(Input!F$4="GMH_OECC",K3068,IF(Input!F$4="GMH_XOEC",M3068,IF(Input!F$4="GMH_Korea",O3068,IF(Input!F$4="GMH_EU",Q3068,IF(Input!F$4="Skysuper",#REF!,IF(Input!F$4="SkyII",#REF!,IF(Input!F$4="XO-8000",#REF!, "FALSE")))))))</f>
        <v>0</v>
      </c>
      <c r="J3068" s="210" t="s">
        <v>10359</v>
      </c>
      <c r="K3068" s="268">
        <v>0</v>
      </c>
      <c r="L3068" s="270" t="s">
        <v>10359</v>
      </c>
      <c r="M3068" s="270">
        <v>0</v>
      </c>
      <c r="N3068" s="270" t="s">
        <v>10359</v>
      </c>
      <c r="O3068" s="270">
        <v>0</v>
      </c>
      <c r="P3068" s="270" t="s">
        <v>10359</v>
      </c>
      <c r="Q3068" s="270">
        <v>0</v>
      </c>
      <c r="R3068" s="74"/>
      <c r="S3068" s="75" t="str">
        <f t="shared" si="235"/>
        <v>0000</v>
      </c>
      <c r="T3068" s="75" t="str">
        <f t="shared" si="211"/>
        <v>00000000000000000000000000000000</v>
      </c>
      <c r="V3068" s="197"/>
      <c r="W3068" s="75">
        <f t="shared" si="214"/>
        <v>0</v>
      </c>
      <c r="AE3068" s="479"/>
    </row>
    <row r="3069" spans="1:31" s="75" customFormat="1" ht="13.5" x14ac:dyDescent="0.2">
      <c r="A3069" s="211">
        <v>3066</v>
      </c>
      <c r="B3069" s="212" t="s">
        <v>2865</v>
      </c>
      <c r="C3069" s="213" t="s">
        <v>2866</v>
      </c>
      <c r="D3069" s="213"/>
      <c r="E3069" s="213">
        <v>0</v>
      </c>
      <c r="F3069" s="213" t="s">
        <v>585</v>
      </c>
      <c r="G3069" s="214" t="s">
        <v>554</v>
      </c>
      <c r="H3069" s="208" t="str">
        <f>IF(Input!F$4="GMH_OECC",J3069,IF(Input!F$4="GMH_XOEC",L3069,IF(Input!F$4="GMH_Korea",N3069,IF(Input!F$4="GMH_EU",P3069,IF(Input!F$4="Skysuper",#REF!,IF(Input!F$4="SkyII",#REF!,IF(Input!F$4="XO-8000",#REF!, "FALSE")))))))</f>
        <v>00</v>
      </c>
      <c r="I3069" s="209">
        <f>IF(Input!F$4="GMH_OECC",K3069,IF(Input!F$4="GMH_XOEC",M3069,IF(Input!F$4="GMH_Korea",O3069,IF(Input!F$4="GMH_EU",Q3069,IF(Input!F$4="Skysuper",#REF!,IF(Input!F$4="SkyII",#REF!,IF(Input!F$4="XO-8000",#REF!, "FALSE")))))))</f>
        <v>0</v>
      </c>
      <c r="J3069" s="210" t="s">
        <v>10359</v>
      </c>
      <c r="K3069" s="268">
        <v>0</v>
      </c>
      <c r="L3069" s="270" t="s">
        <v>10359</v>
      </c>
      <c r="M3069" s="270">
        <v>0</v>
      </c>
      <c r="N3069" s="270" t="s">
        <v>10359</v>
      </c>
      <c r="O3069" s="270">
        <v>0</v>
      </c>
      <c r="P3069" s="270" t="s">
        <v>10359</v>
      </c>
      <c r="Q3069" s="270">
        <v>0</v>
      </c>
      <c r="R3069" s="74"/>
      <c r="S3069" s="75" t="str">
        <f t="shared" si="235"/>
        <v>0000</v>
      </c>
      <c r="T3069" s="75" t="str">
        <f t="shared" si="211"/>
        <v>00000000000000000000000000000000</v>
      </c>
      <c r="V3069" s="197"/>
      <c r="W3069" s="75">
        <f t="shared" si="214"/>
        <v>0</v>
      </c>
      <c r="AE3069" s="479"/>
    </row>
    <row r="3070" spans="1:31" s="75" customFormat="1" ht="13.5" x14ac:dyDescent="0.2">
      <c r="A3070" s="211">
        <v>3067</v>
      </c>
      <c r="B3070" s="212" t="s">
        <v>2867</v>
      </c>
      <c r="C3070" s="213" t="s">
        <v>2868</v>
      </c>
      <c r="D3070" s="213"/>
      <c r="E3070" s="213">
        <v>0</v>
      </c>
      <c r="F3070" s="213" t="s">
        <v>585</v>
      </c>
      <c r="G3070" s="214" t="s">
        <v>554</v>
      </c>
      <c r="H3070" s="208" t="str">
        <f>IF(Input!F$4="GMH_OECC",J3070,IF(Input!F$4="GMH_XOEC",L3070,IF(Input!F$4="GMH_Korea",N3070,IF(Input!F$4="GMH_EU",P3070,IF(Input!F$4="Skysuper",#REF!,IF(Input!F$4="SkyII",#REF!,IF(Input!F$4="XO-8000",#REF!, "FALSE")))))))</f>
        <v>00</v>
      </c>
      <c r="I3070" s="209">
        <f>IF(Input!F$4="GMH_OECC",K3070,IF(Input!F$4="GMH_XOEC",M3070,IF(Input!F$4="GMH_Korea",O3070,IF(Input!F$4="GMH_EU",Q3070,IF(Input!F$4="Skysuper",#REF!,IF(Input!F$4="SkyII",#REF!,IF(Input!F$4="XO-8000",#REF!, "FALSE")))))))</f>
        <v>0</v>
      </c>
      <c r="J3070" s="210" t="s">
        <v>10359</v>
      </c>
      <c r="K3070" s="268">
        <v>0</v>
      </c>
      <c r="L3070" s="270" t="s">
        <v>10359</v>
      </c>
      <c r="M3070" s="270">
        <v>0</v>
      </c>
      <c r="N3070" s="270" t="s">
        <v>10359</v>
      </c>
      <c r="O3070" s="270">
        <v>0</v>
      </c>
      <c r="P3070" s="270" t="s">
        <v>10359</v>
      </c>
      <c r="Q3070" s="270">
        <v>0</v>
      </c>
      <c r="R3070" s="74"/>
      <c r="S3070" s="75" t="str">
        <f t="shared" si="235"/>
        <v>0000</v>
      </c>
      <c r="T3070" s="75" t="str">
        <f t="shared" si="211"/>
        <v>00000000000000000000000000000000</v>
      </c>
      <c r="V3070" s="197"/>
      <c r="W3070" s="75">
        <f t="shared" si="214"/>
        <v>0</v>
      </c>
      <c r="AE3070" s="479"/>
    </row>
    <row r="3071" spans="1:31" s="75" customFormat="1" ht="13.5" x14ac:dyDescent="0.2">
      <c r="A3071" s="211">
        <v>3068</v>
      </c>
      <c r="B3071" s="212" t="s">
        <v>2869</v>
      </c>
      <c r="C3071" s="213" t="s">
        <v>2870</v>
      </c>
      <c r="D3071" s="213"/>
      <c r="E3071" s="213">
        <v>0</v>
      </c>
      <c r="F3071" s="213" t="s">
        <v>585</v>
      </c>
      <c r="G3071" s="214" t="s">
        <v>554</v>
      </c>
      <c r="H3071" s="208" t="str">
        <f>IF(Input!F$4="GMH_OECC",J3071,IF(Input!F$4="GMH_XOEC",L3071,IF(Input!F$4="GMH_Korea",N3071,IF(Input!F$4="GMH_EU",P3071,IF(Input!F$4="Skysuper",#REF!,IF(Input!F$4="SkyII",#REF!,IF(Input!F$4="XO-8000",#REF!, "FALSE")))))))</f>
        <v>00</v>
      </c>
      <c r="I3071" s="209">
        <f>IF(Input!F$4="GMH_OECC",K3071,IF(Input!F$4="GMH_XOEC",M3071,IF(Input!F$4="GMH_Korea",O3071,IF(Input!F$4="GMH_EU",Q3071,IF(Input!F$4="Skysuper",#REF!,IF(Input!F$4="SkyII",#REF!,IF(Input!F$4="XO-8000",#REF!, "FALSE")))))))</f>
        <v>0</v>
      </c>
      <c r="J3071" s="210" t="s">
        <v>10359</v>
      </c>
      <c r="K3071" s="268">
        <v>0</v>
      </c>
      <c r="L3071" s="270" t="s">
        <v>10359</v>
      </c>
      <c r="M3071" s="270">
        <v>0</v>
      </c>
      <c r="N3071" s="270" t="s">
        <v>10359</v>
      </c>
      <c r="O3071" s="270">
        <v>0</v>
      </c>
      <c r="P3071" s="270" t="s">
        <v>10359</v>
      </c>
      <c r="Q3071" s="270">
        <v>0</v>
      </c>
      <c r="R3071" s="74"/>
      <c r="S3071" s="75" t="str">
        <f t="shared" si="235"/>
        <v>0000</v>
      </c>
      <c r="T3071" s="75" t="str">
        <f t="shared" si="211"/>
        <v>00000000000000000000000000000000</v>
      </c>
      <c r="V3071" s="197"/>
      <c r="W3071" s="75">
        <f t="shared" si="214"/>
        <v>0</v>
      </c>
      <c r="AE3071" s="479"/>
    </row>
    <row r="3072" spans="1:31" s="75" customFormat="1" ht="13.5" x14ac:dyDescent="0.2">
      <c r="A3072" s="211">
        <v>3069</v>
      </c>
      <c r="B3072" s="212" t="s">
        <v>2871</v>
      </c>
      <c r="C3072" s="213" t="s">
        <v>2872</v>
      </c>
      <c r="D3072" s="213"/>
      <c r="E3072" s="213">
        <v>0</v>
      </c>
      <c r="F3072" s="213" t="s">
        <v>585</v>
      </c>
      <c r="G3072" s="214" t="s">
        <v>554</v>
      </c>
      <c r="H3072" s="208" t="str">
        <f>IF(Input!F$4="GMH_OECC",J3072,IF(Input!F$4="GMH_XOEC",L3072,IF(Input!F$4="GMH_Korea",N3072,IF(Input!F$4="GMH_EU",P3072,IF(Input!F$4="Skysuper",#REF!,IF(Input!F$4="SkyII",#REF!,IF(Input!F$4="XO-8000",#REF!, "FALSE")))))))</f>
        <v>00</v>
      </c>
      <c r="I3072" s="209">
        <f>IF(Input!F$4="GMH_OECC",K3072,IF(Input!F$4="GMH_XOEC",M3072,IF(Input!F$4="GMH_Korea",O3072,IF(Input!F$4="GMH_EU",Q3072,IF(Input!F$4="Skysuper",#REF!,IF(Input!F$4="SkyII",#REF!,IF(Input!F$4="XO-8000",#REF!, "FALSE")))))))</f>
        <v>0</v>
      </c>
      <c r="J3072" s="210" t="s">
        <v>10359</v>
      </c>
      <c r="K3072" s="268">
        <v>0</v>
      </c>
      <c r="L3072" s="270" t="s">
        <v>10359</v>
      </c>
      <c r="M3072" s="270">
        <v>0</v>
      </c>
      <c r="N3072" s="270" t="s">
        <v>10359</v>
      </c>
      <c r="O3072" s="270">
        <v>0</v>
      </c>
      <c r="P3072" s="270" t="s">
        <v>10359</v>
      </c>
      <c r="Q3072" s="270">
        <v>0</v>
      </c>
      <c r="R3072" s="74"/>
      <c r="S3072" s="75" t="str">
        <f t="shared" si="235"/>
        <v>0000</v>
      </c>
      <c r="T3072" s="75" t="str">
        <f t="shared" si="211"/>
        <v>00000000000000000000000000000000</v>
      </c>
      <c r="V3072" s="197"/>
      <c r="W3072" s="75">
        <f t="shared" si="214"/>
        <v>0</v>
      </c>
      <c r="AE3072" s="479"/>
    </row>
    <row r="3073" spans="1:31" s="75" customFormat="1" ht="13.5" x14ac:dyDescent="0.2">
      <c r="A3073" s="211">
        <v>3070</v>
      </c>
      <c r="B3073" s="212" t="s">
        <v>2873</v>
      </c>
      <c r="C3073" s="213" t="s">
        <v>2874</v>
      </c>
      <c r="D3073" s="213"/>
      <c r="E3073" s="213">
        <v>0</v>
      </c>
      <c r="F3073" s="213" t="s">
        <v>585</v>
      </c>
      <c r="G3073" s="214" t="s">
        <v>554</v>
      </c>
      <c r="H3073" s="208" t="str">
        <f>IF(Input!F$4="GMH_OECC",J3073,IF(Input!F$4="GMH_XOEC",L3073,IF(Input!F$4="GMH_Korea",N3073,IF(Input!F$4="GMH_EU",P3073,IF(Input!F$4="Skysuper",#REF!,IF(Input!F$4="SkyII",#REF!,IF(Input!F$4="XO-8000",#REF!, "FALSE")))))))</f>
        <v>00</v>
      </c>
      <c r="I3073" s="209">
        <f>IF(Input!F$4="GMH_OECC",K3073,IF(Input!F$4="GMH_XOEC",M3073,IF(Input!F$4="GMH_Korea",O3073,IF(Input!F$4="GMH_EU",Q3073,IF(Input!F$4="Skysuper",#REF!,IF(Input!F$4="SkyII",#REF!,IF(Input!F$4="XO-8000",#REF!, "FALSE")))))))</f>
        <v>0</v>
      </c>
      <c r="J3073" s="210" t="s">
        <v>10359</v>
      </c>
      <c r="K3073" s="268">
        <v>0</v>
      </c>
      <c r="L3073" s="270" t="s">
        <v>10359</v>
      </c>
      <c r="M3073" s="270">
        <v>0</v>
      </c>
      <c r="N3073" s="270" t="s">
        <v>10359</v>
      </c>
      <c r="O3073" s="270">
        <v>0</v>
      </c>
      <c r="P3073" s="270" t="s">
        <v>10359</v>
      </c>
      <c r="Q3073" s="270">
        <v>0</v>
      </c>
      <c r="R3073" s="74"/>
      <c r="S3073" s="75" t="str">
        <f t="shared" si="235"/>
        <v>0000</v>
      </c>
      <c r="T3073" s="75" t="str">
        <f t="shared" si="211"/>
        <v>00000000000000000000000000000000</v>
      </c>
      <c r="V3073" s="197"/>
      <c r="W3073" s="75">
        <f t="shared" si="214"/>
        <v>0</v>
      </c>
      <c r="AE3073" s="479"/>
    </row>
    <row r="3074" spans="1:31" s="75" customFormat="1" ht="13.5" x14ac:dyDescent="0.2">
      <c r="A3074" s="211">
        <v>3071</v>
      </c>
      <c r="B3074" s="212" t="s">
        <v>2875</v>
      </c>
      <c r="C3074" s="213" t="s">
        <v>2876</v>
      </c>
      <c r="D3074" s="213"/>
      <c r="E3074" s="213">
        <v>0</v>
      </c>
      <c r="F3074" s="213" t="s">
        <v>585</v>
      </c>
      <c r="G3074" s="214" t="s">
        <v>554</v>
      </c>
      <c r="H3074" s="208" t="str">
        <f>IF(Input!F$4="GMH_OECC",J3074,IF(Input!F$4="GMH_XOEC",L3074,IF(Input!F$4="GMH_Korea",N3074,IF(Input!F$4="GMH_EU",P3074,IF(Input!F$4="Skysuper",#REF!,IF(Input!F$4="SkyII",#REF!,IF(Input!F$4="XO-8000",#REF!, "FALSE")))))))</f>
        <v>00</v>
      </c>
      <c r="I3074" s="209">
        <f>IF(Input!F$4="GMH_OECC",K3074,IF(Input!F$4="GMH_XOEC",M3074,IF(Input!F$4="GMH_Korea",O3074,IF(Input!F$4="GMH_EU",Q3074,IF(Input!F$4="Skysuper",#REF!,IF(Input!F$4="SkyII",#REF!,IF(Input!F$4="XO-8000",#REF!, "FALSE")))))))</f>
        <v>0</v>
      </c>
      <c r="J3074" s="210" t="s">
        <v>10359</v>
      </c>
      <c r="K3074" s="268">
        <v>0</v>
      </c>
      <c r="L3074" s="270" t="s">
        <v>10359</v>
      </c>
      <c r="M3074" s="270">
        <v>0</v>
      </c>
      <c r="N3074" s="270" t="s">
        <v>10359</v>
      </c>
      <c r="O3074" s="270">
        <v>0</v>
      </c>
      <c r="P3074" s="270" t="s">
        <v>10359</v>
      </c>
      <c r="Q3074" s="270">
        <v>0</v>
      </c>
      <c r="R3074" s="74"/>
      <c r="S3074" s="75" t="str">
        <f t="shared" si="235"/>
        <v>0000</v>
      </c>
      <c r="T3074" s="75" t="str">
        <f t="shared" si="211"/>
        <v>00000000000000000000000000000000</v>
      </c>
      <c r="V3074" s="197"/>
      <c r="W3074" s="75">
        <f t="shared" si="214"/>
        <v>0</v>
      </c>
      <c r="AE3074" s="479"/>
    </row>
    <row r="3075" spans="1:31" s="75" customFormat="1" ht="13.5" x14ac:dyDescent="0.2">
      <c r="A3075" s="211">
        <v>3072</v>
      </c>
      <c r="B3075" s="212" t="s">
        <v>2877</v>
      </c>
      <c r="C3075" s="213" t="s">
        <v>2878</v>
      </c>
      <c r="D3075" s="213"/>
      <c r="E3075" s="213">
        <v>0</v>
      </c>
      <c r="F3075" s="213" t="s">
        <v>585</v>
      </c>
      <c r="G3075" s="214" t="s">
        <v>554</v>
      </c>
      <c r="H3075" s="208" t="str">
        <f>IF(Input!F$4="GMH_OECC",J3075,IF(Input!F$4="GMH_XOEC",L3075,IF(Input!F$4="GMH_Korea",N3075,IF(Input!F$4="GMH_EU",P3075,IF(Input!F$4="Skysuper",#REF!,IF(Input!F$4="SkyII",#REF!,IF(Input!F$4="XO-8000",#REF!, "FALSE")))))))</f>
        <v>00</v>
      </c>
      <c r="I3075" s="209">
        <f>IF(Input!F$4="GMH_OECC",K3075,IF(Input!F$4="GMH_XOEC",M3075,IF(Input!F$4="GMH_Korea",O3075,IF(Input!F$4="GMH_EU",Q3075,IF(Input!F$4="Skysuper",#REF!,IF(Input!F$4="SkyII",#REF!,IF(Input!F$4="XO-8000",#REF!, "FALSE")))))))</f>
        <v>0</v>
      </c>
      <c r="J3075" s="210" t="s">
        <v>10359</v>
      </c>
      <c r="K3075" s="268">
        <v>0</v>
      </c>
      <c r="L3075" s="270" t="s">
        <v>10359</v>
      </c>
      <c r="M3075" s="270">
        <v>0</v>
      </c>
      <c r="N3075" s="270" t="s">
        <v>10359</v>
      </c>
      <c r="O3075" s="270">
        <v>0</v>
      </c>
      <c r="P3075" s="270" t="s">
        <v>10359</v>
      </c>
      <c r="Q3075" s="270">
        <v>0</v>
      </c>
      <c r="R3075" s="74"/>
      <c r="S3075" s="75" t="str">
        <f t="shared" si="235"/>
        <v>0000</v>
      </c>
      <c r="T3075" s="75" t="str">
        <f t="shared" si="211"/>
        <v>00000000000000000000000000000000</v>
      </c>
      <c r="V3075" s="197"/>
      <c r="W3075" s="75">
        <f t="shared" si="214"/>
        <v>0</v>
      </c>
      <c r="AE3075" s="479"/>
    </row>
    <row r="3076" spans="1:31" s="75" customFormat="1" ht="13.5" x14ac:dyDescent="0.2">
      <c r="A3076" s="211">
        <v>3073</v>
      </c>
      <c r="B3076" s="212" t="s">
        <v>2879</v>
      </c>
      <c r="C3076" s="213" t="s">
        <v>2880</v>
      </c>
      <c r="D3076" s="213"/>
      <c r="E3076" s="213">
        <v>0</v>
      </c>
      <c r="F3076" s="213" t="s">
        <v>585</v>
      </c>
      <c r="G3076" s="214" t="s">
        <v>554</v>
      </c>
      <c r="H3076" s="208" t="str">
        <f>IF(Input!F$4="GMH_OECC",J3076,IF(Input!F$4="GMH_XOEC",L3076,IF(Input!F$4="GMH_Korea",N3076,IF(Input!F$4="GMH_EU",P3076,IF(Input!F$4="Skysuper",#REF!,IF(Input!F$4="SkyII",#REF!,IF(Input!F$4="XO-8000",#REF!, "FALSE")))))))</f>
        <v>00</v>
      </c>
      <c r="I3076" s="209">
        <f>IF(Input!F$4="GMH_OECC",K3076,IF(Input!F$4="GMH_XOEC",M3076,IF(Input!F$4="GMH_Korea",O3076,IF(Input!F$4="GMH_EU",Q3076,IF(Input!F$4="Skysuper",#REF!,IF(Input!F$4="SkyII",#REF!,IF(Input!F$4="XO-8000",#REF!, "FALSE")))))))</f>
        <v>0</v>
      </c>
      <c r="J3076" s="210" t="s">
        <v>10359</v>
      </c>
      <c r="K3076" s="268">
        <v>0</v>
      </c>
      <c r="L3076" s="270" t="s">
        <v>10359</v>
      </c>
      <c r="M3076" s="270">
        <v>0</v>
      </c>
      <c r="N3076" s="270" t="s">
        <v>10359</v>
      </c>
      <c r="O3076" s="270">
        <v>0</v>
      </c>
      <c r="P3076" s="270" t="s">
        <v>10359</v>
      </c>
      <c r="Q3076" s="270">
        <v>0</v>
      </c>
      <c r="R3076" s="74"/>
      <c r="S3076" s="75" t="str">
        <f t="shared" si="235"/>
        <v>0000</v>
      </c>
      <c r="T3076" s="75" t="str">
        <f t="shared" ref="T3076:T3139" si="236">CONCATENATE(S3076,S3077,S3078,S3079,S3080,S3081,S3082,S3083)</f>
        <v>00000000000000000000000000000000</v>
      </c>
      <c r="V3076" s="197"/>
      <c r="W3076" s="75">
        <f t="shared" si="214"/>
        <v>0</v>
      </c>
      <c r="AE3076" s="479"/>
    </row>
    <row r="3077" spans="1:31" s="75" customFormat="1" ht="13.5" x14ac:dyDescent="0.2">
      <c r="A3077" s="211">
        <v>3074</v>
      </c>
      <c r="B3077" s="212" t="s">
        <v>2881</v>
      </c>
      <c r="C3077" s="213" t="s">
        <v>2882</v>
      </c>
      <c r="D3077" s="213"/>
      <c r="E3077" s="213">
        <v>0</v>
      </c>
      <c r="F3077" s="213" t="s">
        <v>585</v>
      </c>
      <c r="G3077" s="214" t="s">
        <v>554</v>
      </c>
      <c r="H3077" s="208" t="str">
        <f>IF(Input!F$4="GMH_OECC",J3077,IF(Input!F$4="GMH_XOEC",L3077,IF(Input!F$4="GMH_Korea",N3077,IF(Input!F$4="GMH_EU",P3077,IF(Input!F$4="Skysuper",#REF!,IF(Input!F$4="SkyII",#REF!,IF(Input!F$4="XO-8000",#REF!, "FALSE")))))))</f>
        <v>00</v>
      </c>
      <c r="I3077" s="209">
        <f>IF(Input!F$4="GMH_OECC",K3077,IF(Input!F$4="GMH_XOEC",M3077,IF(Input!F$4="GMH_Korea",O3077,IF(Input!F$4="GMH_EU",Q3077,IF(Input!F$4="Skysuper",#REF!,IF(Input!F$4="SkyII",#REF!,IF(Input!F$4="XO-8000",#REF!, "FALSE")))))))</f>
        <v>0</v>
      </c>
      <c r="J3077" s="210" t="s">
        <v>10359</v>
      </c>
      <c r="K3077" s="268">
        <v>0</v>
      </c>
      <c r="L3077" s="270" t="s">
        <v>10359</v>
      </c>
      <c r="M3077" s="270">
        <v>0</v>
      </c>
      <c r="N3077" s="270" t="s">
        <v>10359</v>
      </c>
      <c r="O3077" s="270">
        <v>0</v>
      </c>
      <c r="P3077" s="270" t="s">
        <v>10359</v>
      </c>
      <c r="Q3077" s="270">
        <v>0</v>
      </c>
      <c r="R3077" s="74"/>
      <c r="S3077" s="75" t="str">
        <f t="shared" si="235"/>
        <v>0000</v>
      </c>
      <c r="T3077" s="75" t="str">
        <f t="shared" si="236"/>
        <v>00000000000000000000000000000000</v>
      </c>
      <c r="V3077" s="197"/>
      <c r="W3077" s="75">
        <f t="shared" si="214"/>
        <v>0</v>
      </c>
      <c r="AE3077" s="479"/>
    </row>
    <row r="3078" spans="1:31" s="75" customFormat="1" ht="13.5" x14ac:dyDescent="0.2">
      <c r="A3078" s="211">
        <v>3075</v>
      </c>
      <c r="B3078" s="212" t="s">
        <v>2883</v>
      </c>
      <c r="C3078" s="213" t="s">
        <v>2884</v>
      </c>
      <c r="D3078" s="213"/>
      <c r="E3078" s="213">
        <v>0</v>
      </c>
      <c r="F3078" s="213" t="s">
        <v>585</v>
      </c>
      <c r="G3078" s="214" t="s">
        <v>554</v>
      </c>
      <c r="H3078" s="208" t="str">
        <f>IF(Input!F$4="GMH_OECC",J3078,IF(Input!F$4="GMH_XOEC",L3078,IF(Input!F$4="GMH_Korea",N3078,IF(Input!F$4="GMH_EU",P3078,IF(Input!F$4="Skysuper",#REF!,IF(Input!F$4="SkyII",#REF!,IF(Input!F$4="XO-8000",#REF!, "FALSE")))))))</f>
        <v>00</v>
      </c>
      <c r="I3078" s="209">
        <f>IF(Input!F$4="GMH_OECC",K3078,IF(Input!F$4="GMH_XOEC",M3078,IF(Input!F$4="GMH_Korea",O3078,IF(Input!F$4="GMH_EU",Q3078,IF(Input!F$4="Skysuper",#REF!,IF(Input!F$4="SkyII",#REF!,IF(Input!F$4="XO-8000",#REF!, "FALSE")))))))</f>
        <v>0</v>
      </c>
      <c r="J3078" s="210" t="s">
        <v>10359</v>
      </c>
      <c r="K3078" s="268">
        <v>0</v>
      </c>
      <c r="L3078" s="270" t="s">
        <v>10359</v>
      </c>
      <c r="M3078" s="270">
        <v>0</v>
      </c>
      <c r="N3078" s="270" t="s">
        <v>10359</v>
      </c>
      <c r="O3078" s="270">
        <v>0</v>
      </c>
      <c r="P3078" s="270" t="s">
        <v>10359</v>
      </c>
      <c r="Q3078" s="270">
        <v>0</v>
      </c>
      <c r="R3078" s="74"/>
      <c r="S3078" s="75" t="str">
        <f t="shared" si="235"/>
        <v>0000</v>
      </c>
      <c r="T3078" s="75" t="str">
        <f t="shared" si="236"/>
        <v>00000000000000000000000000000000</v>
      </c>
      <c r="V3078" s="197"/>
      <c r="W3078" s="75">
        <f t="shared" ref="W3078:W3141" si="237">HEX2DEC(RIGHT(S3078,2))+HEX2DEC(RIGHT(S3079,2))+HEX2DEC(RIGHT(S3080,2))+HEX2DEC(RIGHT(S3081,2))+HEX2DEC(LEFT(S3078,2))+HEX2DEC(LEFT(S3079,2))+HEX2DEC(LEFT(S3080,2))+HEX2DEC(LEFT(S3081,2))+HEX2DEC(RIGHT(S3082,2))+HEX2DEC(RIGHT(S3083,2))+HEX2DEC(RIGHT(S3084,2))+HEX2DEC(RIGHT(S3085,2))+HEX2DEC(LEFT(S3082,2))+HEX2DEC(LEFT(S3083,2))+HEX2DEC(LEFT(S3084,2))+HEX2DEC(LEFT(S3085,2))</f>
        <v>0</v>
      </c>
      <c r="AE3078" s="479"/>
    </row>
    <row r="3079" spans="1:31" s="75" customFormat="1" ht="13.5" x14ac:dyDescent="0.2">
      <c r="A3079" s="211">
        <v>3076</v>
      </c>
      <c r="B3079" s="212" t="s">
        <v>2885</v>
      </c>
      <c r="C3079" s="213" t="s">
        <v>2886</v>
      </c>
      <c r="D3079" s="213"/>
      <c r="E3079" s="213">
        <v>0</v>
      </c>
      <c r="F3079" s="213" t="s">
        <v>585</v>
      </c>
      <c r="G3079" s="214" t="s">
        <v>554</v>
      </c>
      <c r="H3079" s="208" t="str">
        <f>IF(Input!F$4="GMH_OECC",J3079,IF(Input!F$4="GMH_XOEC",L3079,IF(Input!F$4="GMH_Korea",N3079,IF(Input!F$4="GMH_EU",P3079,IF(Input!F$4="Skysuper",#REF!,IF(Input!F$4="SkyII",#REF!,IF(Input!F$4="XO-8000",#REF!, "FALSE")))))))</f>
        <v>00</v>
      </c>
      <c r="I3079" s="209">
        <f>IF(Input!F$4="GMH_OECC",K3079,IF(Input!F$4="GMH_XOEC",M3079,IF(Input!F$4="GMH_Korea",O3079,IF(Input!F$4="GMH_EU",Q3079,IF(Input!F$4="Skysuper",#REF!,IF(Input!F$4="SkyII",#REF!,IF(Input!F$4="XO-8000",#REF!, "FALSE")))))))</f>
        <v>0</v>
      </c>
      <c r="J3079" s="210" t="s">
        <v>10359</v>
      </c>
      <c r="K3079" s="268">
        <v>0</v>
      </c>
      <c r="L3079" s="270" t="s">
        <v>10359</v>
      </c>
      <c r="M3079" s="270">
        <v>0</v>
      </c>
      <c r="N3079" s="270" t="s">
        <v>10359</v>
      </c>
      <c r="O3079" s="270">
        <v>0</v>
      </c>
      <c r="P3079" s="270" t="s">
        <v>10359</v>
      </c>
      <c r="Q3079" s="270">
        <v>0</v>
      </c>
      <c r="R3079" s="74"/>
      <c r="S3079" s="75" t="str">
        <f t="shared" si="235"/>
        <v>0000</v>
      </c>
      <c r="T3079" s="75" t="str">
        <f t="shared" si="236"/>
        <v>00000000000000000000000000000000</v>
      </c>
      <c r="V3079" s="197"/>
      <c r="W3079" s="75">
        <f t="shared" si="237"/>
        <v>0</v>
      </c>
      <c r="AE3079" s="479"/>
    </row>
    <row r="3080" spans="1:31" s="75" customFormat="1" ht="13.5" x14ac:dyDescent="0.2">
      <c r="A3080" s="211">
        <v>3077</v>
      </c>
      <c r="B3080" s="212" t="s">
        <v>2887</v>
      </c>
      <c r="C3080" s="213" t="s">
        <v>2888</v>
      </c>
      <c r="D3080" s="213"/>
      <c r="E3080" s="213">
        <v>0</v>
      </c>
      <c r="F3080" s="213" t="s">
        <v>585</v>
      </c>
      <c r="G3080" s="214" t="s">
        <v>554</v>
      </c>
      <c r="H3080" s="208" t="str">
        <f>IF(Input!F$4="GMH_OECC",J3080,IF(Input!F$4="GMH_XOEC",L3080,IF(Input!F$4="GMH_Korea",N3080,IF(Input!F$4="GMH_EU",P3080,IF(Input!F$4="Skysuper",#REF!,IF(Input!F$4="SkyII",#REF!,IF(Input!F$4="XO-8000",#REF!, "FALSE")))))))</f>
        <v>00</v>
      </c>
      <c r="I3080" s="209">
        <f>IF(Input!F$4="GMH_OECC",K3080,IF(Input!F$4="GMH_XOEC",M3080,IF(Input!F$4="GMH_Korea",O3080,IF(Input!F$4="GMH_EU",Q3080,IF(Input!F$4="Skysuper",#REF!,IF(Input!F$4="SkyII",#REF!,IF(Input!F$4="XO-8000",#REF!, "FALSE")))))))</f>
        <v>0</v>
      </c>
      <c r="J3080" s="210" t="s">
        <v>10359</v>
      </c>
      <c r="K3080" s="268">
        <v>0</v>
      </c>
      <c r="L3080" s="270" t="s">
        <v>10359</v>
      </c>
      <c r="M3080" s="270">
        <v>0</v>
      </c>
      <c r="N3080" s="270" t="s">
        <v>10359</v>
      </c>
      <c r="O3080" s="270">
        <v>0</v>
      </c>
      <c r="P3080" s="270" t="s">
        <v>10359</v>
      </c>
      <c r="Q3080" s="270">
        <v>0</v>
      </c>
      <c r="R3080" s="74"/>
      <c r="S3080" s="75" t="str">
        <f t="shared" si="235"/>
        <v>0000</v>
      </c>
      <c r="T3080" s="75" t="str">
        <f t="shared" si="236"/>
        <v>00000000000000000000000000000000</v>
      </c>
      <c r="V3080" s="197"/>
      <c r="W3080" s="75">
        <f t="shared" si="237"/>
        <v>0</v>
      </c>
      <c r="AE3080" s="479"/>
    </row>
    <row r="3081" spans="1:31" s="75" customFormat="1" ht="13.5" x14ac:dyDescent="0.2">
      <c r="A3081" s="211">
        <v>3078</v>
      </c>
      <c r="B3081" s="212" t="s">
        <v>2889</v>
      </c>
      <c r="C3081" s="213" t="s">
        <v>2890</v>
      </c>
      <c r="D3081" s="213"/>
      <c r="E3081" s="213">
        <v>0</v>
      </c>
      <c r="F3081" s="213" t="s">
        <v>585</v>
      </c>
      <c r="G3081" s="214" t="s">
        <v>554</v>
      </c>
      <c r="H3081" s="208" t="str">
        <f>IF(Input!F$4="GMH_OECC",J3081,IF(Input!F$4="GMH_XOEC",L3081,IF(Input!F$4="GMH_Korea",N3081,IF(Input!F$4="GMH_EU",P3081,IF(Input!F$4="Skysuper",#REF!,IF(Input!F$4="SkyII",#REF!,IF(Input!F$4="XO-8000",#REF!, "FALSE")))))))</f>
        <v>00</v>
      </c>
      <c r="I3081" s="209">
        <f>IF(Input!F$4="GMH_OECC",K3081,IF(Input!F$4="GMH_XOEC",M3081,IF(Input!F$4="GMH_Korea",O3081,IF(Input!F$4="GMH_EU",Q3081,IF(Input!F$4="Skysuper",#REF!,IF(Input!F$4="SkyII",#REF!,IF(Input!F$4="XO-8000",#REF!, "FALSE")))))))</f>
        <v>0</v>
      </c>
      <c r="J3081" s="210" t="s">
        <v>10359</v>
      </c>
      <c r="K3081" s="268">
        <v>0</v>
      </c>
      <c r="L3081" s="270" t="s">
        <v>10359</v>
      </c>
      <c r="M3081" s="270">
        <v>0</v>
      </c>
      <c r="N3081" s="270" t="s">
        <v>10359</v>
      </c>
      <c r="O3081" s="270">
        <v>0</v>
      </c>
      <c r="P3081" s="270" t="s">
        <v>10359</v>
      </c>
      <c r="Q3081" s="270">
        <v>0</v>
      </c>
      <c r="R3081" s="74"/>
      <c r="S3081" s="75" t="str">
        <f t="shared" si="235"/>
        <v>0000</v>
      </c>
      <c r="T3081" s="75" t="str">
        <f t="shared" si="236"/>
        <v>00000000000000000000000000000000</v>
      </c>
      <c r="V3081" s="197"/>
      <c r="W3081" s="75">
        <f t="shared" si="237"/>
        <v>0</v>
      </c>
      <c r="AE3081" s="479"/>
    </row>
    <row r="3082" spans="1:31" s="75" customFormat="1" ht="13.5" x14ac:dyDescent="0.2">
      <c r="A3082" s="211">
        <v>3079</v>
      </c>
      <c r="B3082" s="212" t="s">
        <v>2891</v>
      </c>
      <c r="C3082" s="213" t="s">
        <v>2892</v>
      </c>
      <c r="D3082" s="213"/>
      <c r="E3082" s="213">
        <v>0</v>
      </c>
      <c r="F3082" s="213" t="s">
        <v>585</v>
      </c>
      <c r="G3082" s="214" t="s">
        <v>554</v>
      </c>
      <c r="H3082" s="208" t="str">
        <f>IF(Input!F$4="GMH_OECC",J3082,IF(Input!F$4="GMH_XOEC",L3082,IF(Input!F$4="GMH_Korea",N3082,IF(Input!F$4="GMH_EU",P3082,IF(Input!F$4="Skysuper",#REF!,IF(Input!F$4="SkyII",#REF!,IF(Input!F$4="XO-8000",#REF!, "FALSE")))))))</f>
        <v>00</v>
      </c>
      <c r="I3082" s="209">
        <f>IF(Input!F$4="GMH_OECC",K3082,IF(Input!F$4="GMH_XOEC",M3082,IF(Input!F$4="GMH_Korea",O3082,IF(Input!F$4="GMH_EU",Q3082,IF(Input!F$4="Skysuper",#REF!,IF(Input!F$4="SkyII",#REF!,IF(Input!F$4="XO-8000",#REF!, "FALSE")))))))</f>
        <v>0</v>
      </c>
      <c r="J3082" s="210" t="s">
        <v>10359</v>
      </c>
      <c r="K3082" s="268">
        <v>0</v>
      </c>
      <c r="L3082" s="270" t="s">
        <v>10359</v>
      </c>
      <c r="M3082" s="270">
        <v>0</v>
      </c>
      <c r="N3082" s="270" t="s">
        <v>10359</v>
      </c>
      <c r="O3082" s="270">
        <v>0</v>
      </c>
      <c r="P3082" s="270" t="s">
        <v>10359</v>
      </c>
      <c r="Q3082" s="270">
        <v>0</v>
      </c>
      <c r="R3082" s="74"/>
      <c r="S3082" s="75" t="str">
        <f t="shared" si="235"/>
        <v>0000</v>
      </c>
      <c r="T3082" s="75" t="str">
        <f t="shared" si="236"/>
        <v>00000000000000000000000000000000</v>
      </c>
      <c r="V3082" s="197"/>
      <c r="W3082" s="75">
        <f t="shared" si="237"/>
        <v>0</v>
      </c>
      <c r="AE3082" s="479"/>
    </row>
    <row r="3083" spans="1:31" s="75" customFormat="1" ht="13.5" x14ac:dyDescent="0.2">
      <c r="A3083" s="211">
        <v>3080</v>
      </c>
      <c r="B3083" s="212" t="s">
        <v>2893</v>
      </c>
      <c r="C3083" s="213" t="s">
        <v>2894</v>
      </c>
      <c r="D3083" s="213"/>
      <c r="E3083" s="213">
        <v>0</v>
      </c>
      <c r="F3083" s="213" t="s">
        <v>585</v>
      </c>
      <c r="G3083" s="214" t="s">
        <v>554</v>
      </c>
      <c r="H3083" s="208" t="str">
        <f>IF(Input!F$4="GMH_OECC",J3083,IF(Input!F$4="GMH_XOEC",L3083,IF(Input!F$4="GMH_Korea",N3083,IF(Input!F$4="GMH_EU",P3083,IF(Input!F$4="Skysuper",#REF!,IF(Input!F$4="SkyII",#REF!,IF(Input!F$4="XO-8000",#REF!, "FALSE")))))))</f>
        <v>00</v>
      </c>
      <c r="I3083" s="209">
        <f>IF(Input!F$4="GMH_OECC",K3083,IF(Input!F$4="GMH_XOEC",M3083,IF(Input!F$4="GMH_Korea",O3083,IF(Input!F$4="GMH_EU",Q3083,IF(Input!F$4="Skysuper",#REF!,IF(Input!F$4="SkyII",#REF!,IF(Input!F$4="XO-8000",#REF!, "FALSE")))))))</f>
        <v>0</v>
      </c>
      <c r="J3083" s="210" t="s">
        <v>10359</v>
      </c>
      <c r="K3083" s="268">
        <v>0</v>
      </c>
      <c r="L3083" s="270" t="s">
        <v>10359</v>
      </c>
      <c r="M3083" s="270">
        <v>0</v>
      </c>
      <c r="N3083" s="270" t="s">
        <v>10359</v>
      </c>
      <c r="O3083" s="270">
        <v>0</v>
      </c>
      <c r="P3083" s="270" t="s">
        <v>10359</v>
      </c>
      <c r="Q3083" s="270">
        <v>0</v>
      </c>
      <c r="R3083" s="74"/>
      <c r="S3083" s="75" t="str">
        <f t="shared" si="235"/>
        <v>0000</v>
      </c>
      <c r="T3083" s="75" t="str">
        <f t="shared" si="236"/>
        <v>00000000000000000000000000000000</v>
      </c>
      <c r="V3083" s="197"/>
      <c r="W3083" s="75">
        <f t="shared" si="237"/>
        <v>0</v>
      </c>
      <c r="AE3083" s="479"/>
    </row>
    <row r="3084" spans="1:31" s="75" customFormat="1" ht="13.5" x14ac:dyDescent="0.2">
      <c r="A3084" s="211">
        <v>3081</v>
      </c>
      <c r="B3084" s="212" t="s">
        <v>2895</v>
      </c>
      <c r="C3084" s="213" t="s">
        <v>2896</v>
      </c>
      <c r="D3084" s="213"/>
      <c r="E3084" s="213">
        <v>0</v>
      </c>
      <c r="F3084" s="213" t="s">
        <v>585</v>
      </c>
      <c r="G3084" s="214" t="s">
        <v>554</v>
      </c>
      <c r="H3084" s="208" t="str">
        <f>IF(Input!F$4="GMH_OECC",J3084,IF(Input!F$4="GMH_XOEC",L3084,IF(Input!F$4="GMH_Korea",N3084,IF(Input!F$4="GMH_EU",P3084,IF(Input!F$4="Skysuper",#REF!,IF(Input!F$4="SkyII",#REF!,IF(Input!F$4="XO-8000",#REF!, "FALSE")))))))</f>
        <v>00</v>
      </c>
      <c r="I3084" s="209">
        <f>IF(Input!F$4="GMH_OECC",K3084,IF(Input!F$4="GMH_XOEC",M3084,IF(Input!F$4="GMH_Korea",O3084,IF(Input!F$4="GMH_EU",Q3084,IF(Input!F$4="Skysuper",#REF!,IF(Input!F$4="SkyII",#REF!,IF(Input!F$4="XO-8000",#REF!, "FALSE")))))))</f>
        <v>0</v>
      </c>
      <c r="J3084" s="210" t="s">
        <v>10359</v>
      </c>
      <c r="K3084" s="268">
        <v>0</v>
      </c>
      <c r="L3084" s="270" t="s">
        <v>10359</v>
      </c>
      <c r="M3084" s="270">
        <v>0</v>
      </c>
      <c r="N3084" s="270" t="s">
        <v>10359</v>
      </c>
      <c r="O3084" s="270">
        <v>0</v>
      </c>
      <c r="P3084" s="270" t="s">
        <v>10359</v>
      </c>
      <c r="Q3084" s="270">
        <v>0</v>
      </c>
      <c r="R3084" s="74"/>
      <c r="S3084" s="75" t="str">
        <f t="shared" si="235"/>
        <v>0000</v>
      </c>
      <c r="T3084" s="75" t="str">
        <f t="shared" si="236"/>
        <v>00000000000000000000000000000000</v>
      </c>
      <c r="V3084" s="197"/>
      <c r="W3084" s="75">
        <f t="shared" si="237"/>
        <v>0</v>
      </c>
      <c r="AE3084" s="479"/>
    </row>
    <row r="3085" spans="1:31" s="75" customFormat="1" ht="13.5" x14ac:dyDescent="0.2">
      <c r="A3085" s="211">
        <v>3082</v>
      </c>
      <c r="B3085" s="212" t="s">
        <v>2897</v>
      </c>
      <c r="C3085" s="213" t="s">
        <v>2898</v>
      </c>
      <c r="D3085" s="213"/>
      <c r="E3085" s="213">
        <v>0</v>
      </c>
      <c r="F3085" s="213" t="s">
        <v>585</v>
      </c>
      <c r="G3085" s="214" t="s">
        <v>554</v>
      </c>
      <c r="H3085" s="208" t="str">
        <f>IF(Input!F$4="GMH_OECC",J3085,IF(Input!F$4="GMH_XOEC",L3085,IF(Input!F$4="GMH_Korea",N3085,IF(Input!F$4="GMH_EU",P3085,IF(Input!F$4="Skysuper",#REF!,IF(Input!F$4="SkyII",#REF!,IF(Input!F$4="XO-8000",#REF!, "FALSE")))))))</f>
        <v>00</v>
      </c>
      <c r="I3085" s="209">
        <f>IF(Input!F$4="GMH_OECC",K3085,IF(Input!F$4="GMH_XOEC",M3085,IF(Input!F$4="GMH_Korea",O3085,IF(Input!F$4="GMH_EU",Q3085,IF(Input!F$4="Skysuper",#REF!,IF(Input!F$4="SkyII",#REF!,IF(Input!F$4="XO-8000",#REF!, "FALSE")))))))</f>
        <v>0</v>
      </c>
      <c r="J3085" s="210" t="s">
        <v>10359</v>
      </c>
      <c r="K3085" s="268">
        <v>0</v>
      </c>
      <c r="L3085" s="270" t="s">
        <v>10359</v>
      </c>
      <c r="M3085" s="270">
        <v>0</v>
      </c>
      <c r="N3085" s="270" t="s">
        <v>10359</v>
      </c>
      <c r="O3085" s="270">
        <v>0</v>
      </c>
      <c r="P3085" s="270" t="s">
        <v>10359</v>
      </c>
      <c r="Q3085" s="270">
        <v>0</v>
      </c>
      <c r="R3085" s="74"/>
      <c r="S3085" s="75" t="str">
        <f t="shared" si="235"/>
        <v>0000</v>
      </c>
      <c r="T3085" s="75" t="str">
        <f t="shared" si="236"/>
        <v>00000000000000000000000000000000</v>
      </c>
      <c r="V3085" s="197"/>
      <c r="W3085" s="75">
        <f t="shared" si="237"/>
        <v>0</v>
      </c>
      <c r="AE3085" s="479"/>
    </row>
    <row r="3086" spans="1:31" s="75" customFormat="1" ht="13.5" x14ac:dyDescent="0.2">
      <c r="A3086" s="211">
        <v>3083</v>
      </c>
      <c r="B3086" s="212" t="s">
        <v>2899</v>
      </c>
      <c r="C3086" s="213" t="s">
        <v>2900</v>
      </c>
      <c r="D3086" s="213"/>
      <c r="E3086" s="213">
        <v>0</v>
      </c>
      <c r="F3086" s="213" t="s">
        <v>585</v>
      </c>
      <c r="G3086" s="214" t="s">
        <v>554</v>
      </c>
      <c r="H3086" s="208" t="str">
        <f>IF(Input!F$4="GMH_OECC",J3086,IF(Input!F$4="GMH_XOEC",L3086,IF(Input!F$4="GMH_Korea",N3086,IF(Input!F$4="GMH_EU",P3086,IF(Input!F$4="Skysuper",#REF!,IF(Input!F$4="SkyII",#REF!,IF(Input!F$4="XO-8000",#REF!, "FALSE")))))))</f>
        <v>00</v>
      </c>
      <c r="I3086" s="209">
        <f>IF(Input!F$4="GMH_OECC",K3086,IF(Input!F$4="GMH_XOEC",M3086,IF(Input!F$4="GMH_Korea",O3086,IF(Input!F$4="GMH_EU",Q3086,IF(Input!F$4="Skysuper",#REF!,IF(Input!F$4="SkyII",#REF!,IF(Input!F$4="XO-8000",#REF!, "FALSE")))))))</f>
        <v>0</v>
      </c>
      <c r="J3086" s="210" t="s">
        <v>10359</v>
      </c>
      <c r="K3086" s="268">
        <v>0</v>
      </c>
      <c r="L3086" s="270" t="s">
        <v>10359</v>
      </c>
      <c r="M3086" s="270">
        <v>0</v>
      </c>
      <c r="N3086" s="270" t="s">
        <v>10359</v>
      </c>
      <c r="O3086" s="270">
        <v>0</v>
      </c>
      <c r="P3086" s="270" t="s">
        <v>10359</v>
      </c>
      <c r="Q3086" s="270">
        <v>0</v>
      </c>
      <c r="R3086" s="74"/>
      <c r="S3086" s="75" t="str">
        <f t="shared" si="235"/>
        <v>0000</v>
      </c>
      <c r="T3086" s="75" t="str">
        <f t="shared" si="236"/>
        <v>00000000000000000000000000000000</v>
      </c>
      <c r="V3086" s="197"/>
      <c r="W3086" s="75">
        <f t="shared" si="237"/>
        <v>0</v>
      </c>
      <c r="AE3086" s="479"/>
    </row>
    <row r="3087" spans="1:31" s="75" customFormat="1" ht="13.5" x14ac:dyDescent="0.2">
      <c r="A3087" s="211">
        <v>3084</v>
      </c>
      <c r="B3087" s="212" t="s">
        <v>2901</v>
      </c>
      <c r="C3087" s="213" t="s">
        <v>2902</v>
      </c>
      <c r="D3087" s="213"/>
      <c r="E3087" s="213">
        <v>0</v>
      </c>
      <c r="F3087" s="213" t="s">
        <v>585</v>
      </c>
      <c r="G3087" s="214" t="s">
        <v>554</v>
      </c>
      <c r="H3087" s="208" t="str">
        <f>IF(Input!F$4="GMH_OECC",J3087,IF(Input!F$4="GMH_XOEC",L3087,IF(Input!F$4="GMH_Korea",N3087,IF(Input!F$4="GMH_EU",P3087,IF(Input!F$4="Skysuper",#REF!,IF(Input!F$4="SkyII",#REF!,IF(Input!F$4="XO-8000",#REF!, "FALSE")))))))</f>
        <v>00</v>
      </c>
      <c r="I3087" s="209">
        <f>IF(Input!F$4="GMH_OECC",K3087,IF(Input!F$4="GMH_XOEC",M3087,IF(Input!F$4="GMH_Korea",O3087,IF(Input!F$4="GMH_EU",Q3087,IF(Input!F$4="Skysuper",#REF!,IF(Input!F$4="SkyII",#REF!,IF(Input!F$4="XO-8000",#REF!, "FALSE")))))))</f>
        <v>0</v>
      </c>
      <c r="J3087" s="210" t="s">
        <v>10359</v>
      </c>
      <c r="K3087" s="268">
        <v>0</v>
      </c>
      <c r="L3087" s="270" t="s">
        <v>10359</v>
      </c>
      <c r="M3087" s="270">
        <v>0</v>
      </c>
      <c r="N3087" s="270" t="s">
        <v>10359</v>
      </c>
      <c r="O3087" s="270">
        <v>0</v>
      </c>
      <c r="P3087" s="270" t="s">
        <v>10359</v>
      </c>
      <c r="Q3087" s="270">
        <v>0</v>
      </c>
      <c r="R3087" s="74"/>
      <c r="S3087" s="75" t="str">
        <f t="shared" si="235"/>
        <v>0000</v>
      </c>
      <c r="T3087" s="75" t="str">
        <f t="shared" si="236"/>
        <v>00000000000000000000000000000000</v>
      </c>
      <c r="V3087" s="197"/>
      <c r="W3087" s="75">
        <f t="shared" si="237"/>
        <v>0</v>
      </c>
      <c r="AE3087" s="479"/>
    </row>
    <row r="3088" spans="1:31" s="75" customFormat="1" ht="13.5" x14ac:dyDescent="0.2">
      <c r="A3088" s="211">
        <v>3085</v>
      </c>
      <c r="B3088" s="212" t="s">
        <v>2903</v>
      </c>
      <c r="C3088" s="213" t="s">
        <v>2904</v>
      </c>
      <c r="D3088" s="213"/>
      <c r="E3088" s="213">
        <v>0</v>
      </c>
      <c r="F3088" s="213" t="s">
        <v>585</v>
      </c>
      <c r="G3088" s="214" t="s">
        <v>554</v>
      </c>
      <c r="H3088" s="208" t="str">
        <f>IF(Input!F$4="GMH_OECC",J3088,IF(Input!F$4="GMH_XOEC",L3088,IF(Input!F$4="GMH_Korea",N3088,IF(Input!F$4="GMH_EU",P3088,IF(Input!F$4="Skysuper",#REF!,IF(Input!F$4="SkyII",#REF!,IF(Input!F$4="XO-8000",#REF!, "FALSE")))))))</f>
        <v>00</v>
      </c>
      <c r="I3088" s="209">
        <f>IF(Input!F$4="GMH_OECC",K3088,IF(Input!F$4="GMH_XOEC",M3088,IF(Input!F$4="GMH_Korea",O3088,IF(Input!F$4="GMH_EU",Q3088,IF(Input!F$4="Skysuper",#REF!,IF(Input!F$4="SkyII",#REF!,IF(Input!F$4="XO-8000",#REF!, "FALSE")))))))</f>
        <v>0</v>
      </c>
      <c r="J3088" s="210" t="s">
        <v>10359</v>
      </c>
      <c r="K3088" s="268">
        <v>0</v>
      </c>
      <c r="L3088" s="270" t="s">
        <v>10359</v>
      </c>
      <c r="M3088" s="270">
        <v>0</v>
      </c>
      <c r="N3088" s="270" t="s">
        <v>10359</v>
      </c>
      <c r="O3088" s="270">
        <v>0</v>
      </c>
      <c r="P3088" s="270" t="s">
        <v>10359</v>
      </c>
      <c r="Q3088" s="270">
        <v>0</v>
      </c>
      <c r="R3088" s="74"/>
      <c r="S3088" s="75" t="str">
        <f t="shared" si="235"/>
        <v>0000</v>
      </c>
      <c r="T3088" s="75" t="str">
        <f t="shared" si="236"/>
        <v>00000000000000000000000000000000</v>
      </c>
      <c r="V3088" s="197"/>
      <c r="W3088" s="75">
        <f t="shared" si="237"/>
        <v>0</v>
      </c>
      <c r="AE3088" s="479"/>
    </row>
    <row r="3089" spans="1:31" s="75" customFormat="1" ht="13.5" x14ac:dyDescent="0.2">
      <c r="A3089" s="211">
        <v>3086</v>
      </c>
      <c r="B3089" s="212" t="s">
        <v>2905</v>
      </c>
      <c r="C3089" s="213" t="s">
        <v>2906</v>
      </c>
      <c r="D3089" s="213"/>
      <c r="E3089" s="213">
        <v>0</v>
      </c>
      <c r="F3089" s="213" t="s">
        <v>585</v>
      </c>
      <c r="G3089" s="214" t="s">
        <v>554</v>
      </c>
      <c r="H3089" s="208" t="str">
        <f>IF(Input!F$4="GMH_OECC",J3089,IF(Input!F$4="GMH_XOEC",L3089,IF(Input!F$4="GMH_Korea",N3089,IF(Input!F$4="GMH_EU",P3089,IF(Input!F$4="Skysuper",#REF!,IF(Input!F$4="SkyII",#REF!,IF(Input!F$4="XO-8000",#REF!, "FALSE")))))))</f>
        <v>00</v>
      </c>
      <c r="I3089" s="209">
        <f>IF(Input!F$4="GMH_OECC",K3089,IF(Input!F$4="GMH_XOEC",M3089,IF(Input!F$4="GMH_Korea",O3089,IF(Input!F$4="GMH_EU",Q3089,IF(Input!F$4="Skysuper",#REF!,IF(Input!F$4="SkyII",#REF!,IF(Input!F$4="XO-8000",#REF!, "FALSE")))))))</f>
        <v>0</v>
      </c>
      <c r="J3089" s="210" t="s">
        <v>10359</v>
      </c>
      <c r="K3089" s="268">
        <v>0</v>
      </c>
      <c r="L3089" s="270" t="s">
        <v>10359</v>
      </c>
      <c r="M3089" s="270">
        <v>0</v>
      </c>
      <c r="N3089" s="270" t="s">
        <v>10359</v>
      </c>
      <c r="O3089" s="270">
        <v>0</v>
      </c>
      <c r="P3089" s="270" t="s">
        <v>10359</v>
      </c>
      <c r="Q3089" s="270">
        <v>0</v>
      </c>
      <c r="R3089" s="74"/>
      <c r="S3089" s="75" t="str">
        <f t="shared" si="235"/>
        <v>0000</v>
      </c>
      <c r="T3089" s="75" t="str">
        <f t="shared" si="236"/>
        <v>00000000000000000000000000000000</v>
      </c>
      <c r="V3089" s="197"/>
      <c r="W3089" s="75">
        <f t="shared" si="237"/>
        <v>0</v>
      </c>
      <c r="AE3089" s="479"/>
    </row>
    <row r="3090" spans="1:31" s="75" customFormat="1" ht="13.5" x14ac:dyDescent="0.2">
      <c r="A3090" s="211">
        <v>3087</v>
      </c>
      <c r="B3090" s="212" t="s">
        <v>2907</v>
      </c>
      <c r="C3090" s="213" t="s">
        <v>2908</v>
      </c>
      <c r="D3090" s="213"/>
      <c r="E3090" s="213">
        <v>0</v>
      </c>
      <c r="F3090" s="213" t="s">
        <v>585</v>
      </c>
      <c r="G3090" s="214" t="s">
        <v>554</v>
      </c>
      <c r="H3090" s="208" t="str">
        <f>IF(Input!F$4="GMH_OECC",J3090,IF(Input!F$4="GMH_XOEC",L3090,IF(Input!F$4="GMH_Korea",N3090,IF(Input!F$4="GMH_EU",P3090,IF(Input!F$4="Skysuper",#REF!,IF(Input!F$4="SkyII",#REF!,IF(Input!F$4="XO-8000",#REF!, "FALSE")))))))</f>
        <v>00</v>
      </c>
      <c r="I3090" s="209">
        <f>IF(Input!F$4="GMH_OECC",K3090,IF(Input!F$4="GMH_XOEC",M3090,IF(Input!F$4="GMH_Korea",O3090,IF(Input!F$4="GMH_EU",Q3090,IF(Input!F$4="Skysuper",#REF!,IF(Input!F$4="SkyII",#REF!,IF(Input!F$4="XO-8000",#REF!, "FALSE")))))))</f>
        <v>0</v>
      </c>
      <c r="J3090" s="210" t="s">
        <v>10359</v>
      </c>
      <c r="K3090" s="268">
        <v>0</v>
      </c>
      <c r="L3090" s="270" t="s">
        <v>10359</v>
      </c>
      <c r="M3090" s="270">
        <v>0</v>
      </c>
      <c r="N3090" s="270" t="s">
        <v>10359</v>
      </c>
      <c r="O3090" s="270">
        <v>0</v>
      </c>
      <c r="P3090" s="270" t="s">
        <v>10359</v>
      </c>
      <c r="Q3090" s="270">
        <v>0</v>
      </c>
      <c r="R3090" s="74"/>
      <c r="S3090" s="75" t="str">
        <f t="shared" si="235"/>
        <v>0000</v>
      </c>
      <c r="T3090" s="75" t="str">
        <f t="shared" si="236"/>
        <v>00000000000000000000000000000000</v>
      </c>
      <c r="V3090" s="197"/>
      <c r="W3090" s="75">
        <f t="shared" si="237"/>
        <v>0</v>
      </c>
      <c r="AE3090" s="479"/>
    </row>
    <row r="3091" spans="1:31" s="75" customFormat="1" ht="13.5" x14ac:dyDescent="0.2">
      <c r="A3091" s="211">
        <v>3088</v>
      </c>
      <c r="B3091" s="212" t="s">
        <v>2909</v>
      </c>
      <c r="C3091" s="213" t="s">
        <v>2910</v>
      </c>
      <c r="D3091" s="213"/>
      <c r="E3091" s="213">
        <v>0</v>
      </c>
      <c r="F3091" s="213" t="s">
        <v>585</v>
      </c>
      <c r="G3091" s="214" t="s">
        <v>554</v>
      </c>
      <c r="H3091" s="208" t="str">
        <f>IF(Input!F$4="GMH_OECC",J3091,IF(Input!F$4="GMH_XOEC",L3091,IF(Input!F$4="GMH_Korea",N3091,IF(Input!F$4="GMH_EU",P3091,IF(Input!F$4="Skysuper",#REF!,IF(Input!F$4="SkyII",#REF!,IF(Input!F$4="XO-8000",#REF!, "FALSE")))))))</f>
        <v>00</v>
      </c>
      <c r="I3091" s="209">
        <f>IF(Input!F$4="GMH_OECC",K3091,IF(Input!F$4="GMH_XOEC",M3091,IF(Input!F$4="GMH_Korea",O3091,IF(Input!F$4="GMH_EU",Q3091,IF(Input!F$4="Skysuper",#REF!,IF(Input!F$4="SkyII",#REF!,IF(Input!F$4="XO-8000",#REF!, "FALSE")))))))</f>
        <v>0</v>
      </c>
      <c r="J3091" s="210" t="s">
        <v>10359</v>
      </c>
      <c r="K3091" s="268">
        <v>0</v>
      </c>
      <c r="L3091" s="270" t="s">
        <v>10359</v>
      </c>
      <c r="M3091" s="270">
        <v>0</v>
      </c>
      <c r="N3091" s="270" t="s">
        <v>10359</v>
      </c>
      <c r="O3091" s="270">
        <v>0</v>
      </c>
      <c r="P3091" s="270" t="s">
        <v>10359</v>
      </c>
      <c r="Q3091" s="270">
        <v>0</v>
      </c>
      <c r="R3091" s="74"/>
      <c r="S3091" s="75" t="str">
        <f t="shared" si="235"/>
        <v>0000</v>
      </c>
      <c r="T3091" s="75" t="str">
        <f t="shared" si="236"/>
        <v>00000000000000000000000000000000</v>
      </c>
      <c r="V3091" s="197"/>
      <c r="W3091" s="75">
        <f t="shared" si="237"/>
        <v>0</v>
      </c>
      <c r="AE3091" s="479"/>
    </row>
    <row r="3092" spans="1:31" s="75" customFormat="1" ht="13.5" x14ac:dyDescent="0.2">
      <c r="A3092" s="211">
        <v>3089</v>
      </c>
      <c r="B3092" s="212" t="s">
        <v>2911</v>
      </c>
      <c r="C3092" s="213" t="s">
        <v>2912</v>
      </c>
      <c r="D3092" s="213"/>
      <c r="E3092" s="213">
        <v>0</v>
      </c>
      <c r="F3092" s="213" t="s">
        <v>585</v>
      </c>
      <c r="G3092" s="214" t="s">
        <v>554</v>
      </c>
      <c r="H3092" s="208" t="str">
        <f>IF(Input!F$4="GMH_OECC",J3092,IF(Input!F$4="GMH_XOEC",L3092,IF(Input!F$4="GMH_Korea",N3092,IF(Input!F$4="GMH_EU",P3092,IF(Input!F$4="Skysuper",#REF!,IF(Input!F$4="SkyII",#REF!,IF(Input!F$4="XO-8000",#REF!, "FALSE")))))))</f>
        <v>00</v>
      </c>
      <c r="I3092" s="209">
        <f>IF(Input!F$4="GMH_OECC",K3092,IF(Input!F$4="GMH_XOEC",M3092,IF(Input!F$4="GMH_Korea",O3092,IF(Input!F$4="GMH_EU",Q3092,IF(Input!F$4="Skysuper",#REF!,IF(Input!F$4="SkyII",#REF!,IF(Input!F$4="XO-8000",#REF!, "FALSE")))))))</f>
        <v>0</v>
      </c>
      <c r="J3092" s="210" t="s">
        <v>10359</v>
      </c>
      <c r="K3092" s="268">
        <v>0</v>
      </c>
      <c r="L3092" s="270" t="s">
        <v>10359</v>
      </c>
      <c r="M3092" s="270">
        <v>0</v>
      </c>
      <c r="N3092" s="270" t="s">
        <v>10359</v>
      </c>
      <c r="O3092" s="270">
        <v>0</v>
      </c>
      <c r="P3092" s="270" t="s">
        <v>10359</v>
      </c>
      <c r="Q3092" s="270">
        <v>0</v>
      </c>
      <c r="R3092" s="74"/>
      <c r="S3092" s="75" t="str">
        <f t="shared" si="235"/>
        <v>0000</v>
      </c>
      <c r="T3092" s="75" t="str">
        <f t="shared" si="236"/>
        <v>00000000000000000000000000000000</v>
      </c>
      <c r="V3092" s="197"/>
      <c r="W3092" s="75">
        <f t="shared" si="237"/>
        <v>0</v>
      </c>
      <c r="AE3092" s="479"/>
    </row>
    <row r="3093" spans="1:31" s="75" customFormat="1" ht="13.5" x14ac:dyDescent="0.2">
      <c r="A3093" s="211">
        <v>3090</v>
      </c>
      <c r="B3093" s="212" t="s">
        <v>2913</v>
      </c>
      <c r="C3093" s="213" t="s">
        <v>2914</v>
      </c>
      <c r="D3093" s="213"/>
      <c r="E3093" s="213">
        <v>0</v>
      </c>
      <c r="F3093" s="213" t="s">
        <v>585</v>
      </c>
      <c r="G3093" s="214" t="s">
        <v>554</v>
      </c>
      <c r="H3093" s="208" t="str">
        <f>IF(Input!F$4="GMH_OECC",J3093,IF(Input!F$4="GMH_XOEC",L3093,IF(Input!F$4="GMH_Korea",N3093,IF(Input!F$4="GMH_EU",P3093,IF(Input!F$4="Skysuper",#REF!,IF(Input!F$4="SkyII",#REF!,IF(Input!F$4="XO-8000",#REF!, "FALSE")))))))</f>
        <v>00</v>
      </c>
      <c r="I3093" s="209">
        <f>IF(Input!F$4="GMH_OECC",K3093,IF(Input!F$4="GMH_XOEC",M3093,IF(Input!F$4="GMH_Korea",O3093,IF(Input!F$4="GMH_EU",Q3093,IF(Input!F$4="Skysuper",#REF!,IF(Input!F$4="SkyII",#REF!,IF(Input!F$4="XO-8000",#REF!, "FALSE")))))))</f>
        <v>0</v>
      </c>
      <c r="J3093" s="210" t="s">
        <v>10359</v>
      </c>
      <c r="K3093" s="268">
        <v>0</v>
      </c>
      <c r="L3093" s="270" t="s">
        <v>10359</v>
      </c>
      <c r="M3093" s="270">
        <v>0</v>
      </c>
      <c r="N3093" s="270" t="s">
        <v>10359</v>
      </c>
      <c r="O3093" s="270">
        <v>0</v>
      </c>
      <c r="P3093" s="270" t="s">
        <v>10359</v>
      </c>
      <c r="Q3093" s="270">
        <v>0</v>
      </c>
      <c r="R3093" s="74"/>
      <c r="S3093" s="75" t="str">
        <f t="shared" si="235"/>
        <v>0000</v>
      </c>
      <c r="T3093" s="75" t="str">
        <f t="shared" si="236"/>
        <v>00000000000000000000000000000000</v>
      </c>
      <c r="V3093" s="197"/>
      <c r="W3093" s="75">
        <f t="shared" si="237"/>
        <v>0</v>
      </c>
      <c r="AE3093" s="479"/>
    </row>
    <row r="3094" spans="1:31" s="75" customFormat="1" ht="13.5" x14ac:dyDescent="0.2">
      <c r="A3094" s="211">
        <v>3091</v>
      </c>
      <c r="B3094" s="212" t="s">
        <v>2915</v>
      </c>
      <c r="C3094" s="213" t="s">
        <v>2916</v>
      </c>
      <c r="D3094" s="213"/>
      <c r="E3094" s="213">
        <v>0</v>
      </c>
      <c r="F3094" s="213" t="s">
        <v>585</v>
      </c>
      <c r="G3094" s="214" t="s">
        <v>554</v>
      </c>
      <c r="H3094" s="208" t="str">
        <f>IF(Input!F$4="GMH_OECC",J3094,IF(Input!F$4="GMH_XOEC",L3094,IF(Input!F$4="GMH_Korea",N3094,IF(Input!F$4="GMH_EU",P3094,IF(Input!F$4="Skysuper",#REF!,IF(Input!F$4="SkyII",#REF!,IF(Input!F$4="XO-8000",#REF!, "FALSE")))))))</f>
        <v>00</v>
      </c>
      <c r="I3094" s="209">
        <f>IF(Input!F$4="GMH_OECC",K3094,IF(Input!F$4="GMH_XOEC",M3094,IF(Input!F$4="GMH_Korea",O3094,IF(Input!F$4="GMH_EU",Q3094,IF(Input!F$4="Skysuper",#REF!,IF(Input!F$4="SkyII",#REF!,IF(Input!F$4="XO-8000",#REF!, "FALSE")))))))</f>
        <v>0</v>
      </c>
      <c r="J3094" s="210" t="s">
        <v>10359</v>
      </c>
      <c r="K3094" s="268">
        <v>0</v>
      </c>
      <c r="L3094" s="270" t="s">
        <v>10359</v>
      </c>
      <c r="M3094" s="270">
        <v>0</v>
      </c>
      <c r="N3094" s="270" t="s">
        <v>10359</v>
      </c>
      <c r="O3094" s="270">
        <v>0</v>
      </c>
      <c r="P3094" s="270" t="s">
        <v>10359</v>
      </c>
      <c r="Q3094" s="270">
        <v>0</v>
      </c>
      <c r="R3094" s="74"/>
      <c r="S3094" s="75" t="str">
        <f t="shared" si="235"/>
        <v>0000</v>
      </c>
      <c r="T3094" s="75" t="str">
        <f t="shared" si="236"/>
        <v>00000000000000000000000000000000</v>
      </c>
      <c r="V3094" s="197"/>
      <c r="W3094" s="75">
        <f t="shared" si="237"/>
        <v>0</v>
      </c>
      <c r="AE3094" s="479"/>
    </row>
    <row r="3095" spans="1:31" s="75" customFormat="1" ht="13.5" x14ac:dyDescent="0.2">
      <c r="A3095" s="211">
        <v>3092</v>
      </c>
      <c r="B3095" s="212" t="s">
        <v>2917</v>
      </c>
      <c r="C3095" s="213" t="s">
        <v>2918</v>
      </c>
      <c r="D3095" s="213"/>
      <c r="E3095" s="213">
        <v>0</v>
      </c>
      <c r="F3095" s="213" t="s">
        <v>585</v>
      </c>
      <c r="G3095" s="214" t="s">
        <v>554</v>
      </c>
      <c r="H3095" s="208" t="str">
        <f>IF(Input!F$4="GMH_OECC",J3095,IF(Input!F$4="GMH_XOEC",L3095,IF(Input!F$4="GMH_Korea",N3095,IF(Input!F$4="GMH_EU",P3095,IF(Input!F$4="Skysuper",#REF!,IF(Input!F$4="SkyII",#REF!,IF(Input!F$4="XO-8000",#REF!, "FALSE")))))))</f>
        <v>00</v>
      </c>
      <c r="I3095" s="209">
        <f>IF(Input!F$4="GMH_OECC",K3095,IF(Input!F$4="GMH_XOEC",M3095,IF(Input!F$4="GMH_Korea",O3095,IF(Input!F$4="GMH_EU",Q3095,IF(Input!F$4="Skysuper",#REF!,IF(Input!F$4="SkyII",#REF!,IF(Input!F$4="XO-8000",#REF!, "FALSE")))))))</f>
        <v>0</v>
      </c>
      <c r="J3095" s="210" t="s">
        <v>10359</v>
      </c>
      <c r="K3095" s="268">
        <v>0</v>
      </c>
      <c r="L3095" s="270" t="s">
        <v>10359</v>
      </c>
      <c r="M3095" s="270">
        <v>0</v>
      </c>
      <c r="N3095" s="270" t="s">
        <v>10359</v>
      </c>
      <c r="O3095" s="270">
        <v>0</v>
      </c>
      <c r="P3095" s="270" t="s">
        <v>10359</v>
      </c>
      <c r="Q3095" s="270">
        <v>0</v>
      </c>
      <c r="R3095" s="74"/>
      <c r="S3095" s="75" t="str">
        <f t="shared" si="235"/>
        <v>0000</v>
      </c>
      <c r="T3095" s="75" t="str">
        <f t="shared" si="236"/>
        <v>00000000000000000000000000000000</v>
      </c>
      <c r="V3095" s="197"/>
      <c r="W3095" s="75">
        <f t="shared" si="237"/>
        <v>0</v>
      </c>
      <c r="AE3095" s="479"/>
    </row>
    <row r="3096" spans="1:31" s="75" customFormat="1" ht="13.5" x14ac:dyDescent="0.2">
      <c r="A3096" s="211">
        <v>3093</v>
      </c>
      <c r="B3096" s="212" t="s">
        <v>2919</v>
      </c>
      <c r="C3096" s="213" t="s">
        <v>2920</v>
      </c>
      <c r="D3096" s="213"/>
      <c r="E3096" s="213">
        <v>0</v>
      </c>
      <c r="F3096" s="213" t="s">
        <v>585</v>
      </c>
      <c r="G3096" s="214" t="s">
        <v>554</v>
      </c>
      <c r="H3096" s="208" t="str">
        <f>IF(Input!F$4="GMH_OECC",J3096,IF(Input!F$4="GMH_XOEC",L3096,IF(Input!F$4="GMH_Korea",N3096,IF(Input!F$4="GMH_EU",P3096,IF(Input!F$4="Skysuper",#REF!,IF(Input!F$4="SkyII",#REF!,IF(Input!F$4="XO-8000",#REF!, "FALSE")))))))</f>
        <v>00</v>
      </c>
      <c r="I3096" s="209">
        <f>IF(Input!F$4="GMH_OECC",K3096,IF(Input!F$4="GMH_XOEC",M3096,IF(Input!F$4="GMH_Korea",O3096,IF(Input!F$4="GMH_EU",Q3096,IF(Input!F$4="Skysuper",#REF!,IF(Input!F$4="SkyII",#REF!,IF(Input!F$4="XO-8000",#REF!, "FALSE")))))))</f>
        <v>0</v>
      </c>
      <c r="J3096" s="210" t="s">
        <v>10359</v>
      </c>
      <c r="K3096" s="268">
        <v>0</v>
      </c>
      <c r="L3096" s="270" t="s">
        <v>10359</v>
      </c>
      <c r="M3096" s="270">
        <v>0</v>
      </c>
      <c r="N3096" s="270" t="s">
        <v>10359</v>
      </c>
      <c r="O3096" s="270">
        <v>0</v>
      </c>
      <c r="P3096" s="270" t="s">
        <v>10359</v>
      </c>
      <c r="Q3096" s="270">
        <v>0</v>
      </c>
      <c r="R3096" s="74"/>
      <c r="S3096" s="75" t="str">
        <f t="shared" si="235"/>
        <v>0000</v>
      </c>
      <c r="T3096" s="75" t="str">
        <f t="shared" si="236"/>
        <v>00000000000000000000000000000000</v>
      </c>
      <c r="V3096" s="197"/>
      <c r="W3096" s="75">
        <f t="shared" si="237"/>
        <v>0</v>
      </c>
      <c r="AE3096" s="479"/>
    </row>
    <row r="3097" spans="1:31" s="75" customFormat="1" ht="13.5" x14ac:dyDescent="0.2">
      <c r="A3097" s="211">
        <v>3094</v>
      </c>
      <c r="B3097" s="212" t="s">
        <v>2921</v>
      </c>
      <c r="C3097" s="213" t="s">
        <v>2922</v>
      </c>
      <c r="D3097" s="213"/>
      <c r="E3097" s="213">
        <v>0</v>
      </c>
      <c r="F3097" s="213" t="s">
        <v>585</v>
      </c>
      <c r="G3097" s="214" t="s">
        <v>554</v>
      </c>
      <c r="H3097" s="208" t="str">
        <f>IF(Input!F$4="GMH_OECC",J3097,IF(Input!F$4="GMH_XOEC",L3097,IF(Input!F$4="GMH_Korea",N3097,IF(Input!F$4="GMH_EU",P3097,IF(Input!F$4="Skysuper",#REF!,IF(Input!F$4="SkyII",#REF!,IF(Input!F$4="XO-8000",#REF!, "FALSE")))))))</f>
        <v>00</v>
      </c>
      <c r="I3097" s="209">
        <f>IF(Input!F$4="GMH_OECC",K3097,IF(Input!F$4="GMH_XOEC",M3097,IF(Input!F$4="GMH_Korea",O3097,IF(Input!F$4="GMH_EU",Q3097,IF(Input!F$4="Skysuper",#REF!,IF(Input!F$4="SkyII",#REF!,IF(Input!F$4="XO-8000",#REF!, "FALSE")))))))</f>
        <v>0</v>
      </c>
      <c r="J3097" s="210" t="s">
        <v>10359</v>
      </c>
      <c r="K3097" s="268">
        <v>0</v>
      </c>
      <c r="L3097" s="270" t="s">
        <v>10359</v>
      </c>
      <c r="M3097" s="270">
        <v>0</v>
      </c>
      <c r="N3097" s="270" t="s">
        <v>10359</v>
      </c>
      <c r="O3097" s="270">
        <v>0</v>
      </c>
      <c r="P3097" s="270" t="s">
        <v>10359</v>
      </c>
      <c r="Q3097" s="270">
        <v>0</v>
      </c>
      <c r="R3097" s="74"/>
      <c r="S3097" s="75" t="str">
        <f t="shared" si="235"/>
        <v>0000</v>
      </c>
      <c r="T3097" s="75" t="str">
        <f t="shared" si="236"/>
        <v>00000000000000000000000000000000</v>
      </c>
      <c r="V3097" s="197"/>
      <c r="W3097" s="75">
        <f t="shared" si="237"/>
        <v>0</v>
      </c>
      <c r="AE3097" s="479"/>
    </row>
    <row r="3098" spans="1:31" s="75" customFormat="1" ht="13.5" x14ac:dyDescent="0.2">
      <c r="A3098" s="211">
        <v>3095</v>
      </c>
      <c r="B3098" s="212" t="s">
        <v>2923</v>
      </c>
      <c r="C3098" s="213" t="s">
        <v>2924</v>
      </c>
      <c r="D3098" s="213"/>
      <c r="E3098" s="213">
        <v>0</v>
      </c>
      <c r="F3098" s="213" t="s">
        <v>585</v>
      </c>
      <c r="G3098" s="214" t="s">
        <v>554</v>
      </c>
      <c r="H3098" s="208" t="str">
        <f>IF(Input!F$4="GMH_OECC",J3098,IF(Input!F$4="GMH_XOEC",L3098,IF(Input!F$4="GMH_Korea",N3098,IF(Input!F$4="GMH_EU",P3098,IF(Input!F$4="Skysuper",#REF!,IF(Input!F$4="SkyII",#REF!,IF(Input!F$4="XO-8000",#REF!, "FALSE")))))))</f>
        <v>00</v>
      </c>
      <c r="I3098" s="209">
        <f>IF(Input!F$4="GMH_OECC",K3098,IF(Input!F$4="GMH_XOEC",M3098,IF(Input!F$4="GMH_Korea",O3098,IF(Input!F$4="GMH_EU",Q3098,IF(Input!F$4="Skysuper",#REF!,IF(Input!F$4="SkyII",#REF!,IF(Input!F$4="XO-8000",#REF!, "FALSE")))))))</f>
        <v>0</v>
      </c>
      <c r="J3098" s="210" t="s">
        <v>10359</v>
      </c>
      <c r="K3098" s="268">
        <v>0</v>
      </c>
      <c r="L3098" s="270" t="s">
        <v>10359</v>
      </c>
      <c r="M3098" s="270">
        <v>0</v>
      </c>
      <c r="N3098" s="270" t="s">
        <v>10359</v>
      </c>
      <c r="O3098" s="270">
        <v>0</v>
      </c>
      <c r="P3098" s="270" t="s">
        <v>10359</v>
      </c>
      <c r="Q3098" s="270">
        <v>0</v>
      </c>
      <c r="R3098" s="74"/>
      <c r="S3098" s="75" t="str">
        <f t="shared" si="235"/>
        <v>0000</v>
      </c>
      <c r="T3098" s="75" t="str">
        <f t="shared" si="236"/>
        <v>00000000000000000000000000000000</v>
      </c>
      <c r="V3098" s="197"/>
      <c r="W3098" s="75">
        <f t="shared" si="237"/>
        <v>0</v>
      </c>
      <c r="AE3098" s="479"/>
    </row>
    <row r="3099" spans="1:31" s="75" customFormat="1" ht="13.5" x14ac:dyDescent="0.2">
      <c r="A3099" s="211">
        <v>3096</v>
      </c>
      <c r="B3099" s="212" t="s">
        <v>2925</v>
      </c>
      <c r="C3099" s="213" t="s">
        <v>2926</v>
      </c>
      <c r="D3099" s="213"/>
      <c r="E3099" s="213">
        <v>0</v>
      </c>
      <c r="F3099" s="213" t="s">
        <v>585</v>
      </c>
      <c r="G3099" s="214" t="s">
        <v>554</v>
      </c>
      <c r="H3099" s="208" t="str">
        <f>IF(Input!F$4="GMH_OECC",J3099,IF(Input!F$4="GMH_XOEC",L3099,IF(Input!F$4="GMH_Korea",N3099,IF(Input!F$4="GMH_EU",P3099,IF(Input!F$4="Skysuper",#REF!,IF(Input!F$4="SkyII",#REF!,IF(Input!F$4="XO-8000",#REF!, "FALSE")))))))</f>
        <v>00</v>
      </c>
      <c r="I3099" s="209">
        <f>IF(Input!F$4="GMH_OECC",K3099,IF(Input!F$4="GMH_XOEC",M3099,IF(Input!F$4="GMH_Korea",O3099,IF(Input!F$4="GMH_EU",Q3099,IF(Input!F$4="Skysuper",#REF!,IF(Input!F$4="SkyII",#REF!,IF(Input!F$4="XO-8000",#REF!, "FALSE")))))))</f>
        <v>0</v>
      </c>
      <c r="J3099" s="210" t="s">
        <v>10359</v>
      </c>
      <c r="K3099" s="268">
        <v>0</v>
      </c>
      <c r="L3099" s="270" t="s">
        <v>10359</v>
      </c>
      <c r="M3099" s="270">
        <v>0</v>
      </c>
      <c r="N3099" s="270" t="s">
        <v>10359</v>
      </c>
      <c r="O3099" s="270">
        <v>0</v>
      </c>
      <c r="P3099" s="270" t="s">
        <v>10359</v>
      </c>
      <c r="Q3099" s="270">
        <v>0</v>
      </c>
      <c r="R3099" s="74"/>
      <c r="S3099" s="75" t="str">
        <f t="shared" si="235"/>
        <v>0000</v>
      </c>
      <c r="T3099" s="75" t="str">
        <f t="shared" si="236"/>
        <v>00000000000000000000000000000000</v>
      </c>
      <c r="V3099" s="197"/>
      <c r="W3099" s="75">
        <f t="shared" si="237"/>
        <v>0</v>
      </c>
      <c r="AE3099" s="479"/>
    </row>
    <row r="3100" spans="1:31" s="75" customFormat="1" ht="13.5" x14ac:dyDescent="0.2">
      <c r="A3100" s="211">
        <v>3097</v>
      </c>
      <c r="B3100" s="212" t="s">
        <v>2927</v>
      </c>
      <c r="C3100" s="213" t="s">
        <v>2928</v>
      </c>
      <c r="D3100" s="213"/>
      <c r="E3100" s="213">
        <v>0</v>
      </c>
      <c r="F3100" s="213" t="s">
        <v>585</v>
      </c>
      <c r="G3100" s="214" t="s">
        <v>554</v>
      </c>
      <c r="H3100" s="208" t="str">
        <f>IF(Input!F$4="GMH_OECC",J3100,IF(Input!F$4="GMH_XOEC",L3100,IF(Input!F$4="GMH_Korea",N3100,IF(Input!F$4="GMH_EU",P3100,IF(Input!F$4="Skysuper",#REF!,IF(Input!F$4="SkyII",#REF!,IF(Input!F$4="XO-8000",#REF!, "FALSE")))))))</f>
        <v>00</v>
      </c>
      <c r="I3100" s="209">
        <f>IF(Input!F$4="GMH_OECC",K3100,IF(Input!F$4="GMH_XOEC",M3100,IF(Input!F$4="GMH_Korea",O3100,IF(Input!F$4="GMH_EU",Q3100,IF(Input!F$4="Skysuper",#REF!,IF(Input!F$4="SkyII",#REF!,IF(Input!F$4="XO-8000",#REF!, "FALSE")))))))</f>
        <v>0</v>
      </c>
      <c r="J3100" s="210" t="s">
        <v>10359</v>
      </c>
      <c r="K3100" s="268">
        <v>0</v>
      </c>
      <c r="L3100" s="270" t="s">
        <v>10359</v>
      </c>
      <c r="M3100" s="270">
        <v>0</v>
      </c>
      <c r="N3100" s="270" t="s">
        <v>10359</v>
      </c>
      <c r="O3100" s="270">
        <v>0</v>
      </c>
      <c r="P3100" s="270" t="s">
        <v>10359</v>
      </c>
      <c r="Q3100" s="270">
        <v>0</v>
      </c>
      <c r="R3100" s="74"/>
      <c r="S3100" s="75" t="str">
        <f t="shared" si="235"/>
        <v>0000</v>
      </c>
      <c r="T3100" s="75" t="str">
        <f t="shared" si="236"/>
        <v>00000000000000000000000000000000</v>
      </c>
      <c r="V3100" s="197"/>
      <c r="W3100" s="75">
        <f t="shared" si="237"/>
        <v>0</v>
      </c>
      <c r="AE3100" s="479"/>
    </row>
    <row r="3101" spans="1:31" s="75" customFormat="1" ht="13.5" x14ac:dyDescent="0.2">
      <c r="A3101" s="211">
        <v>3098</v>
      </c>
      <c r="B3101" s="212" t="s">
        <v>2929</v>
      </c>
      <c r="C3101" s="213" t="s">
        <v>2930</v>
      </c>
      <c r="D3101" s="213"/>
      <c r="E3101" s="213">
        <v>0</v>
      </c>
      <c r="F3101" s="213" t="s">
        <v>585</v>
      </c>
      <c r="G3101" s="214" t="s">
        <v>554</v>
      </c>
      <c r="H3101" s="208" t="str">
        <f>IF(Input!F$4="GMH_OECC",J3101,IF(Input!F$4="GMH_XOEC",L3101,IF(Input!F$4="GMH_Korea",N3101,IF(Input!F$4="GMH_EU",P3101,IF(Input!F$4="Skysuper",#REF!,IF(Input!F$4="SkyII",#REF!,IF(Input!F$4="XO-8000",#REF!, "FALSE")))))))</f>
        <v>00</v>
      </c>
      <c r="I3101" s="209">
        <f>IF(Input!F$4="GMH_OECC",K3101,IF(Input!F$4="GMH_XOEC",M3101,IF(Input!F$4="GMH_Korea",O3101,IF(Input!F$4="GMH_EU",Q3101,IF(Input!F$4="Skysuper",#REF!,IF(Input!F$4="SkyII",#REF!,IF(Input!F$4="XO-8000",#REF!, "FALSE")))))))</f>
        <v>0</v>
      </c>
      <c r="J3101" s="210" t="s">
        <v>10359</v>
      </c>
      <c r="K3101" s="268">
        <v>0</v>
      </c>
      <c r="L3101" s="270" t="s">
        <v>10359</v>
      </c>
      <c r="M3101" s="270">
        <v>0</v>
      </c>
      <c r="N3101" s="270" t="s">
        <v>10359</v>
      </c>
      <c r="O3101" s="270">
        <v>0</v>
      </c>
      <c r="P3101" s="270" t="s">
        <v>10359</v>
      </c>
      <c r="Q3101" s="270">
        <v>0</v>
      </c>
      <c r="R3101" s="74"/>
      <c r="S3101" s="75" t="str">
        <f t="shared" si="235"/>
        <v>0000</v>
      </c>
      <c r="T3101" s="75" t="str">
        <f t="shared" si="236"/>
        <v>00000000000000000000000000000000</v>
      </c>
      <c r="V3101" s="197"/>
      <c r="W3101" s="75">
        <f t="shared" si="237"/>
        <v>0</v>
      </c>
      <c r="AE3101" s="479"/>
    </row>
    <row r="3102" spans="1:31" s="75" customFormat="1" ht="13.5" x14ac:dyDescent="0.2">
      <c r="A3102" s="211">
        <v>3099</v>
      </c>
      <c r="B3102" s="212" t="s">
        <v>2931</v>
      </c>
      <c r="C3102" s="213" t="s">
        <v>2932</v>
      </c>
      <c r="D3102" s="213"/>
      <c r="E3102" s="213">
        <v>0</v>
      </c>
      <c r="F3102" s="213" t="s">
        <v>585</v>
      </c>
      <c r="G3102" s="214" t="s">
        <v>554</v>
      </c>
      <c r="H3102" s="208" t="str">
        <f>IF(Input!F$4="GMH_OECC",J3102,IF(Input!F$4="GMH_XOEC",L3102,IF(Input!F$4="GMH_Korea",N3102,IF(Input!F$4="GMH_EU",P3102,IF(Input!F$4="Skysuper",#REF!,IF(Input!F$4="SkyII",#REF!,IF(Input!F$4="XO-8000",#REF!, "FALSE")))))))</f>
        <v>00</v>
      </c>
      <c r="I3102" s="209">
        <f>IF(Input!F$4="GMH_OECC",K3102,IF(Input!F$4="GMH_XOEC",M3102,IF(Input!F$4="GMH_Korea",O3102,IF(Input!F$4="GMH_EU",Q3102,IF(Input!F$4="Skysuper",#REF!,IF(Input!F$4="SkyII",#REF!,IF(Input!F$4="XO-8000",#REF!, "FALSE")))))))</f>
        <v>0</v>
      </c>
      <c r="J3102" s="210" t="s">
        <v>10359</v>
      </c>
      <c r="K3102" s="268">
        <v>0</v>
      </c>
      <c r="L3102" s="270" t="s">
        <v>10359</v>
      </c>
      <c r="M3102" s="270">
        <v>0</v>
      </c>
      <c r="N3102" s="270" t="s">
        <v>10359</v>
      </c>
      <c r="O3102" s="270">
        <v>0</v>
      </c>
      <c r="P3102" s="270" t="s">
        <v>10359</v>
      </c>
      <c r="Q3102" s="270">
        <v>0</v>
      </c>
      <c r="R3102" s="74"/>
      <c r="S3102" s="75" t="str">
        <f t="shared" si="235"/>
        <v>0000</v>
      </c>
      <c r="T3102" s="75" t="str">
        <f t="shared" si="236"/>
        <v>00000000000000000000000000000000</v>
      </c>
      <c r="V3102" s="197"/>
      <c r="W3102" s="75">
        <f t="shared" si="237"/>
        <v>0</v>
      </c>
      <c r="AE3102" s="479"/>
    </row>
    <row r="3103" spans="1:31" s="75" customFormat="1" ht="13.5" x14ac:dyDescent="0.2">
      <c r="A3103" s="211">
        <v>3100</v>
      </c>
      <c r="B3103" s="212" t="s">
        <v>6643</v>
      </c>
      <c r="C3103" s="213" t="s">
        <v>6644</v>
      </c>
      <c r="D3103" s="213"/>
      <c r="E3103" s="213">
        <v>0</v>
      </c>
      <c r="F3103" s="213" t="s">
        <v>585</v>
      </c>
      <c r="G3103" s="214" t="s">
        <v>554</v>
      </c>
      <c r="H3103" s="208" t="str">
        <f>IF(Input!F$4="GMH_OECC",J3103,IF(Input!F$4="GMH_XOEC",L3103,IF(Input!F$4="GMH_Korea",N3103,IF(Input!F$4="GMH_EU",P3103,IF(Input!F$4="Skysuper",#REF!,IF(Input!F$4="SkyII",#REF!,IF(Input!F$4="XO-8000",#REF!, "FALSE")))))))</f>
        <v>00</v>
      </c>
      <c r="I3103" s="209">
        <f>IF(Input!F$4="GMH_OECC",K3103,IF(Input!F$4="GMH_XOEC",M3103,IF(Input!F$4="GMH_Korea",O3103,IF(Input!F$4="GMH_EU",Q3103,IF(Input!F$4="Skysuper",#REF!,IF(Input!F$4="SkyII",#REF!,IF(Input!F$4="XO-8000",#REF!, "FALSE")))))))</f>
        <v>0</v>
      </c>
      <c r="J3103" s="210" t="s">
        <v>10359</v>
      </c>
      <c r="K3103" s="268">
        <v>0</v>
      </c>
      <c r="L3103" s="270" t="s">
        <v>10359</v>
      </c>
      <c r="M3103" s="270">
        <v>0</v>
      </c>
      <c r="N3103" s="270" t="s">
        <v>10359</v>
      </c>
      <c r="O3103" s="270">
        <v>0</v>
      </c>
      <c r="P3103" s="270" t="s">
        <v>10359</v>
      </c>
      <c r="Q3103" s="270">
        <v>0</v>
      </c>
      <c r="R3103" s="74"/>
      <c r="S3103" s="75" t="str">
        <f t="shared" si="235"/>
        <v>0000</v>
      </c>
      <c r="T3103" s="75" t="str">
        <f t="shared" si="236"/>
        <v>00000000000000000000000000000000</v>
      </c>
      <c r="V3103" s="197"/>
      <c r="W3103" s="75">
        <f t="shared" si="237"/>
        <v>0</v>
      </c>
      <c r="AE3103" s="479"/>
    </row>
    <row r="3104" spans="1:31" s="75" customFormat="1" ht="13.5" x14ac:dyDescent="0.2">
      <c r="A3104" s="211">
        <v>3101</v>
      </c>
      <c r="B3104" s="212" t="s">
        <v>6645</v>
      </c>
      <c r="C3104" s="213" t="s">
        <v>6646</v>
      </c>
      <c r="D3104" s="213"/>
      <c r="E3104" s="213">
        <v>0</v>
      </c>
      <c r="F3104" s="213" t="s">
        <v>585</v>
      </c>
      <c r="G3104" s="214" t="s">
        <v>554</v>
      </c>
      <c r="H3104" s="208" t="str">
        <f>IF(Input!F$4="GMH_OECC",J3104,IF(Input!F$4="GMH_XOEC",L3104,IF(Input!F$4="GMH_Korea",N3104,IF(Input!F$4="GMH_EU",P3104,IF(Input!F$4="Skysuper",#REF!,IF(Input!F$4="SkyII",#REF!,IF(Input!F$4="XO-8000",#REF!, "FALSE")))))))</f>
        <v>00</v>
      </c>
      <c r="I3104" s="209">
        <f>IF(Input!F$4="GMH_OECC",K3104,IF(Input!F$4="GMH_XOEC",M3104,IF(Input!F$4="GMH_Korea",O3104,IF(Input!F$4="GMH_EU",Q3104,IF(Input!F$4="Skysuper",#REF!,IF(Input!F$4="SkyII",#REF!,IF(Input!F$4="XO-8000",#REF!, "FALSE")))))))</f>
        <v>0</v>
      </c>
      <c r="J3104" s="210" t="s">
        <v>10359</v>
      </c>
      <c r="K3104" s="268">
        <v>0</v>
      </c>
      <c r="L3104" s="270" t="s">
        <v>10359</v>
      </c>
      <c r="M3104" s="270">
        <v>0</v>
      </c>
      <c r="N3104" s="270" t="s">
        <v>10359</v>
      </c>
      <c r="O3104" s="270">
        <v>0</v>
      </c>
      <c r="P3104" s="270" t="s">
        <v>10359</v>
      </c>
      <c r="Q3104" s="270">
        <v>0</v>
      </c>
      <c r="R3104" s="74"/>
      <c r="S3104" s="75" t="str">
        <f t="shared" si="235"/>
        <v>0000</v>
      </c>
      <c r="T3104" s="75" t="str">
        <f t="shared" si="236"/>
        <v>00000000000000000000000000000000</v>
      </c>
      <c r="V3104" s="197"/>
      <c r="W3104" s="75">
        <f t="shared" si="237"/>
        <v>0</v>
      </c>
      <c r="AE3104" s="479"/>
    </row>
    <row r="3105" spans="1:31" s="75" customFormat="1" ht="13.5" x14ac:dyDescent="0.2">
      <c r="A3105" s="211">
        <v>3102</v>
      </c>
      <c r="B3105" s="212" t="s">
        <v>6647</v>
      </c>
      <c r="C3105" s="213" t="s">
        <v>6648</v>
      </c>
      <c r="D3105" s="213"/>
      <c r="E3105" s="213">
        <v>0</v>
      </c>
      <c r="F3105" s="213" t="s">
        <v>585</v>
      </c>
      <c r="G3105" s="214" t="s">
        <v>554</v>
      </c>
      <c r="H3105" s="208" t="str">
        <f>IF(Input!F$4="GMH_OECC",J3105,IF(Input!F$4="GMH_XOEC",L3105,IF(Input!F$4="GMH_Korea",N3105,IF(Input!F$4="GMH_EU",P3105,IF(Input!F$4="Skysuper",#REF!,IF(Input!F$4="SkyII",#REF!,IF(Input!F$4="XO-8000",#REF!, "FALSE")))))))</f>
        <v>00</v>
      </c>
      <c r="I3105" s="209">
        <f>IF(Input!F$4="GMH_OECC",K3105,IF(Input!F$4="GMH_XOEC",M3105,IF(Input!F$4="GMH_Korea",O3105,IF(Input!F$4="GMH_EU",Q3105,IF(Input!F$4="Skysuper",#REF!,IF(Input!F$4="SkyII",#REF!,IF(Input!F$4="XO-8000",#REF!, "FALSE")))))))</f>
        <v>0</v>
      </c>
      <c r="J3105" s="210" t="s">
        <v>10359</v>
      </c>
      <c r="K3105" s="268">
        <v>0</v>
      </c>
      <c r="L3105" s="270" t="s">
        <v>10359</v>
      </c>
      <c r="M3105" s="270">
        <v>0</v>
      </c>
      <c r="N3105" s="270" t="s">
        <v>10359</v>
      </c>
      <c r="O3105" s="270">
        <v>0</v>
      </c>
      <c r="P3105" s="270" t="s">
        <v>10359</v>
      </c>
      <c r="Q3105" s="270">
        <v>0</v>
      </c>
      <c r="R3105" s="74"/>
      <c r="S3105" s="75" t="str">
        <f t="shared" si="235"/>
        <v>0000</v>
      </c>
      <c r="T3105" s="75" t="str">
        <f t="shared" si="236"/>
        <v>00000000000000000000000000000000</v>
      </c>
      <c r="V3105" s="197"/>
      <c r="W3105" s="75">
        <f t="shared" si="237"/>
        <v>0</v>
      </c>
      <c r="AE3105" s="479"/>
    </row>
    <row r="3106" spans="1:31" s="75" customFormat="1" ht="13.5" x14ac:dyDescent="0.2">
      <c r="A3106" s="211">
        <v>3103</v>
      </c>
      <c r="B3106" s="212" t="s">
        <v>6649</v>
      </c>
      <c r="C3106" s="213" t="s">
        <v>6650</v>
      </c>
      <c r="D3106" s="213"/>
      <c r="E3106" s="213">
        <v>0</v>
      </c>
      <c r="F3106" s="213" t="s">
        <v>585</v>
      </c>
      <c r="G3106" s="214" t="s">
        <v>554</v>
      </c>
      <c r="H3106" s="208" t="str">
        <f>IF(Input!F$4="GMH_OECC",J3106,IF(Input!F$4="GMH_XOEC",L3106,IF(Input!F$4="GMH_Korea",N3106,IF(Input!F$4="GMH_EU",P3106,IF(Input!F$4="Skysuper",#REF!,IF(Input!F$4="SkyII",#REF!,IF(Input!F$4="XO-8000",#REF!, "FALSE")))))))</f>
        <v>00</v>
      </c>
      <c r="I3106" s="209">
        <f>IF(Input!F$4="GMH_OECC",K3106,IF(Input!F$4="GMH_XOEC",M3106,IF(Input!F$4="GMH_Korea",O3106,IF(Input!F$4="GMH_EU",Q3106,IF(Input!F$4="Skysuper",#REF!,IF(Input!F$4="SkyII",#REF!,IF(Input!F$4="XO-8000",#REF!, "FALSE")))))))</f>
        <v>0</v>
      </c>
      <c r="J3106" s="210" t="s">
        <v>10359</v>
      </c>
      <c r="K3106" s="268">
        <v>0</v>
      </c>
      <c r="L3106" s="270" t="s">
        <v>10359</v>
      </c>
      <c r="M3106" s="270">
        <v>0</v>
      </c>
      <c r="N3106" s="270" t="s">
        <v>10359</v>
      </c>
      <c r="O3106" s="270">
        <v>0</v>
      </c>
      <c r="P3106" s="270" t="s">
        <v>10359</v>
      </c>
      <c r="Q3106" s="270">
        <v>0</v>
      </c>
      <c r="R3106" s="74"/>
      <c r="S3106" s="75" t="str">
        <f t="shared" si="235"/>
        <v>0000</v>
      </c>
      <c r="T3106" s="75" t="str">
        <f t="shared" si="236"/>
        <v>00000000000000000000000000000000</v>
      </c>
      <c r="V3106" s="197"/>
      <c r="W3106" s="75">
        <f t="shared" si="237"/>
        <v>0</v>
      </c>
      <c r="AE3106" s="479"/>
    </row>
    <row r="3107" spans="1:31" s="75" customFormat="1" ht="13.5" x14ac:dyDescent="0.2">
      <c r="A3107" s="211">
        <v>3104</v>
      </c>
      <c r="B3107" s="212" t="s">
        <v>6651</v>
      </c>
      <c r="C3107" s="213" t="s">
        <v>6652</v>
      </c>
      <c r="D3107" s="213"/>
      <c r="E3107" s="213">
        <v>0</v>
      </c>
      <c r="F3107" s="213" t="s">
        <v>585</v>
      </c>
      <c r="G3107" s="214" t="s">
        <v>554</v>
      </c>
      <c r="H3107" s="208" t="str">
        <f>IF(Input!F$4="GMH_OECC",J3107,IF(Input!F$4="GMH_XOEC",L3107,IF(Input!F$4="GMH_Korea",N3107,IF(Input!F$4="GMH_EU",P3107,IF(Input!F$4="Skysuper",#REF!,IF(Input!F$4="SkyII",#REF!,IF(Input!F$4="XO-8000",#REF!, "FALSE")))))))</f>
        <v>00</v>
      </c>
      <c r="I3107" s="209">
        <f>IF(Input!F$4="GMH_OECC",K3107,IF(Input!F$4="GMH_XOEC",M3107,IF(Input!F$4="GMH_Korea",O3107,IF(Input!F$4="GMH_EU",Q3107,IF(Input!F$4="Skysuper",#REF!,IF(Input!F$4="SkyII",#REF!,IF(Input!F$4="XO-8000",#REF!, "FALSE")))))))</f>
        <v>0</v>
      </c>
      <c r="J3107" s="210" t="s">
        <v>10359</v>
      </c>
      <c r="K3107" s="268">
        <v>0</v>
      </c>
      <c r="L3107" s="270" t="s">
        <v>10359</v>
      </c>
      <c r="M3107" s="270">
        <v>0</v>
      </c>
      <c r="N3107" s="270" t="s">
        <v>10359</v>
      </c>
      <c r="O3107" s="270">
        <v>0</v>
      </c>
      <c r="P3107" s="270" t="s">
        <v>10359</v>
      </c>
      <c r="Q3107" s="270">
        <v>0</v>
      </c>
      <c r="R3107" s="74"/>
      <c r="S3107" s="75" t="str">
        <f t="shared" si="235"/>
        <v>0000</v>
      </c>
      <c r="T3107" s="75" t="str">
        <f t="shared" si="236"/>
        <v>00000000000000000000000000000000</v>
      </c>
      <c r="V3107" s="197"/>
      <c r="W3107" s="75">
        <f t="shared" si="237"/>
        <v>0</v>
      </c>
      <c r="AE3107" s="479"/>
    </row>
    <row r="3108" spans="1:31" s="75" customFormat="1" ht="13.5" x14ac:dyDescent="0.2">
      <c r="A3108" s="211">
        <v>3105</v>
      </c>
      <c r="B3108" s="212" t="s">
        <v>6653</v>
      </c>
      <c r="C3108" s="213" t="s">
        <v>6654</v>
      </c>
      <c r="D3108" s="213"/>
      <c r="E3108" s="213">
        <v>0</v>
      </c>
      <c r="F3108" s="213" t="s">
        <v>585</v>
      </c>
      <c r="G3108" s="214" t="s">
        <v>554</v>
      </c>
      <c r="H3108" s="208" t="str">
        <f>IF(Input!F$4="GMH_OECC",J3108,IF(Input!F$4="GMH_XOEC",L3108,IF(Input!F$4="GMH_Korea",N3108,IF(Input!F$4="GMH_EU",P3108,IF(Input!F$4="Skysuper",#REF!,IF(Input!F$4="SkyII",#REF!,IF(Input!F$4="XO-8000",#REF!, "FALSE")))))))</f>
        <v>00</v>
      </c>
      <c r="I3108" s="209">
        <f>IF(Input!F$4="GMH_OECC",K3108,IF(Input!F$4="GMH_XOEC",M3108,IF(Input!F$4="GMH_Korea",O3108,IF(Input!F$4="GMH_EU",Q3108,IF(Input!F$4="Skysuper",#REF!,IF(Input!F$4="SkyII",#REF!,IF(Input!F$4="XO-8000",#REF!, "FALSE")))))))</f>
        <v>0</v>
      </c>
      <c r="J3108" s="210" t="s">
        <v>10359</v>
      </c>
      <c r="K3108" s="268">
        <v>0</v>
      </c>
      <c r="L3108" s="270" t="s">
        <v>10359</v>
      </c>
      <c r="M3108" s="270">
        <v>0</v>
      </c>
      <c r="N3108" s="270" t="s">
        <v>10359</v>
      </c>
      <c r="O3108" s="270">
        <v>0</v>
      </c>
      <c r="P3108" s="270" t="s">
        <v>10359</v>
      </c>
      <c r="Q3108" s="270">
        <v>0</v>
      </c>
      <c r="R3108" s="74"/>
      <c r="S3108" s="75" t="str">
        <f t="shared" si="235"/>
        <v>0000</v>
      </c>
      <c r="T3108" s="75" t="str">
        <f t="shared" si="236"/>
        <v>00000000000000000000000000000000</v>
      </c>
      <c r="V3108" s="197"/>
      <c r="W3108" s="75">
        <f t="shared" si="237"/>
        <v>0</v>
      </c>
      <c r="AE3108" s="479"/>
    </row>
    <row r="3109" spans="1:31" s="75" customFormat="1" ht="13.5" x14ac:dyDescent="0.2">
      <c r="A3109" s="211">
        <v>3106</v>
      </c>
      <c r="B3109" s="212" t="s">
        <v>6655</v>
      </c>
      <c r="C3109" s="213" t="s">
        <v>6656</v>
      </c>
      <c r="D3109" s="213"/>
      <c r="E3109" s="213">
        <v>0</v>
      </c>
      <c r="F3109" s="213" t="s">
        <v>585</v>
      </c>
      <c r="G3109" s="214" t="s">
        <v>554</v>
      </c>
      <c r="H3109" s="208" t="str">
        <f>IF(Input!F$4="GMH_OECC",J3109,IF(Input!F$4="GMH_XOEC",L3109,IF(Input!F$4="GMH_Korea",N3109,IF(Input!F$4="GMH_EU",P3109,IF(Input!F$4="Skysuper",#REF!,IF(Input!F$4="SkyII",#REF!,IF(Input!F$4="XO-8000",#REF!, "FALSE")))))))</f>
        <v>00</v>
      </c>
      <c r="I3109" s="209">
        <f>IF(Input!F$4="GMH_OECC",K3109,IF(Input!F$4="GMH_XOEC",M3109,IF(Input!F$4="GMH_Korea",O3109,IF(Input!F$4="GMH_EU",Q3109,IF(Input!F$4="Skysuper",#REF!,IF(Input!F$4="SkyII",#REF!,IF(Input!F$4="XO-8000",#REF!, "FALSE")))))))</f>
        <v>0</v>
      </c>
      <c r="J3109" s="210" t="s">
        <v>10359</v>
      </c>
      <c r="K3109" s="268">
        <v>0</v>
      </c>
      <c r="L3109" s="270" t="s">
        <v>10359</v>
      </c>
      <c r="M3109" s="270">
        <v>0</v>
      </c>
      <c r="N3109" s="270" t="s">
        <v>10359</v>
      </c>
      <c r="O3109" s="270">
        <v>0</v>
      </c>
      <c r="P3109" s="270" t="s">
        <v>10359</v>
      </c>
      <c r="Q3109" s="270">
        <v>0</v>
      </c>
      <c r="R3109" s="74"/>
      <c r="S3109" s="75" t="str">
        <f t="shared" si="235"/>
        <v>0000</v>
      </c>
      <c r="T3109" s="75" t="str">
        <f t="shared" si="236"/>
        <v>00000000000000000000000000000000</v>
      </c>
      <c r="V3109" s="197"/>
      <c r="W3109" s="75">
        <f t="shared" si="237"/>
        <v>0</v>
      </c>
      <c r="AE3109" s="479"/>
    </row>
    <row r="3110" spans="1:31" s="75" customFormat="1" ht="13.5" x14ac:dyDescent="0.2">
      <c r="A3110" s="211">
        <v>3107</v>
      </c>
      <c r="B3110" s="212" t="s">
        <v>6657</v>
      </c>
      <c r="C3110" s="213" t="s">
        <v>6658</v>
      </c>
      <c r="D3110" s="213"/>
      <c r="E3110" s="213">
        <v>0</v>
      </c>
      <c r="F3110" s="213" t="s">
        <v>585</v>
      </c>
      <c r="G3110" s="214" t="s">
        <v>554</v>
      </c>
      <c r="H3110" s="208" t="str">
        <f>IF(Input!F$4="GMH_OECC",J3110,IF(Input!F$4="GMH_XOEC",L3110,IF(Input!F$4="GMH_Korea",N3110,IF(Input!F$4="GMH_EU",P3110,IF(Input!F$4="Skysuper",#REF!,IF(Input!F$4="SkyII",#REF!,IF(Input!F$4="XO-8000",#REF!, "FALSE")))))))</f>
        <v>00</v>
      </c>
      <c r="I3110" s="209">
        <f>IF(Input!F$4="GMH_OECC",K3110,IF(Input!F$4="GMH_XOEC",M3110,IF(Input!F$4="GMH_Korea",O3110,IF(Input!F$4="GMH_EU",Q3110,IF(Input!F$4="Skysuper",#REF!,IF(Input!F$4="SkyII",#REF!,IF(Input!F$4="XO-8000",#REF!, "FALSE")))))))</f>
        <v>0</v>
      </c>
      <c r="J3110" s="210" t="s">
        <v>10359</v>
      </c>
      <c r="K3110" s="268">
        <v>0</v>
      </c>
      <c r="L3110" s="270" t="s">
        <v>10359</v>
      </c>
      <c r="M3110" s="270">
        <v>0</v>
      </c>
      <c r="N3110" s="270" t="s">
        <v>10359</v>
      </c>
      <c r="O3110" s="270">
        <v>0</v>
      </c>
      <c r="P3110" s="270" t="s">
        <v>10359</v>
      </c>
      <c r="Q3110" s="270">
        <v>0</v>
      </c>
      <c r="R3110" s="74"/>
      <c r="S3110" s="75" t="str">
        <f t="shared" si="235"/>
        <v>0000</v>
      </c>
      <c r="T3110" s="75" t="str">
        <f t="shared" si="236"/>
        <v>00000000000000000000000000000000</v>
      </c>
      <c r="V3110" s="197"/>
      <c r="W3110" s="75">
        <f t="shared" si="237"/>
        <v>0</v>
      </c>
      <c r="AE3110" s="479"/>
    </row>
    <row r="3111" spans="1:31" s="75" customFormat="1" ht="13.5" x14ac:dyDescent="0.2">
      <c r="A3111" s="211">
        <v>3108</v>
      </c>
      <c r="B3111" s="212" t="s">
        <v>6659</v>
      </c>
      <c r="C3111" s="213" t="s">
        <v>6660</v>
      </c>
      <c r="D3111" s="213"/>
      <c r="E3111" s="213">
        <v>0</v>
      </c>
      <c r="F3111" s="213" t="s">
        <v>585</v>
      </c>
      <c r="G3111" s="214" t="s">
        <v>554</v>
      </c>
      <c r="H3111" s="208" t="str">
        <f>IF(Input!F$4="GMH_OECC",J3111,IF(Input!F$4="GMH_XOEC",L3111,IF(Input!F$4="GMH_Korea",N3111,IF(Input!F$4="GMH_EU",P3111,IF(Input!F$4="Skysuper",#REF!,IF(Input!F$4="SkyII",#REF!,IF(Input!F$4="XO-8000",#REF!, "FALSE")))))))</f>
        <v>00</v>
      </c>
      <c r="I3111" s="209">
        <f>IF(Input!F$4="GMH_OECC",K3111,IF(Input!F$4="GMH_XOEC",M3111,IF(Input!F$4="GMH_Korea",O3111,IF(Input!F$4="GMH_EU",Q3111,IF(Input!F$4="Skysuper",#REF!,IF(Input!F$4="SkyII",#REF!,IF(Input!F$4="XO-8000",#REF!, "FALSE")))))))</f>
        <v>0</v>
      </c>
      <c r="J3111" s="210" t="s">
        <v>10359</v>
      </c>
      <c r="K3111" s="268">
        <v>0</v>
      </c>
      <c r="L3111" s="270" t="s">
        <v>10359</v>
      </c>
      <c r="M3111" s="270">
        <v>0</v>
      </c>
      <c r="N3111" s="270" t="s">
        <v>10359</v>
      </c>
      <c r="O3111" s="270">
        <v>0</v>
      </c>
      <c r="P3111" s="270" t="s">
        <v>10359</v>
      </c>
      <c r="Q3111" s="270">
        <v>0</v>
      </c>
      <c r="R3111" s="74"/>
      <c r="S3111" s="75" t="str">
        <f t="shared" si="235"/>
        <v>0000</v>
      </c>
      <c r="T3111" s="75" t="str">
        <f t="shared" si="236"/>
        <v>00000000000000000000000000000000</v>
      </c>
      <c r="V3111" s="197"/>
      <c r="W3111" s="75">
        <f t="shared" si="237"/>
        <v>0</v>
      </c>
      <c r="AE3111" s="479"/>
    </row>
    <row r="3112" spans="1:31" s="75" customFormat="1" ht="13.5" x14ac:dyDescent="0.2">
      <c r="A3112" s="211">
        <v>3109</v>
      </c>
      <c r="B3112" s="212" t="s">
        <v>6661</v>
      </c>
      <c r="C3112" s="213" t="s">
        <v>6662</v>
      </c>
      <c r="D3112" s="213"/>
      <c r="E3112" s="213">
        <v>0</v>
      </c>
      <c r="F3112" s="213" t="s">
        <v>585</v>
      </c>
      <c r="G3112" s="214" t="s">
        <v>554</v>
      </c>
      <c r="H3112" s="208" t="str">
        <f>IF(Input!F$4="GMH_OECC",J3112,IF(Input!F$4="GMH_XOEC",L3112,IF(Input!F$4="GMH_Korea",N3112,IF(Input!F$4="GMH_EU",P3112,IF(Input!F$4="Skysuper",#REF!,IF(Input!F$4="SkyII",#REF!,IF(Input!F$4="XO-8000",#REF!, "FALSE")))))))</f>
        <v>00</v>
      </c>
      <c r="I3112" s="209">
        <f>IF(Input!F$4="GMH_OECC",K3112,IF(Input!F$4="GMH_XOEC",M3112,IF(Input!F$4="GMH_Korea",O3112,IF(Input!F$4="GMH_EU",Q3112,IF(Input!F$4="Skysuper",#REF!,IF(Input!F$4="SkyII",#REF!,IF(Input!F$4="XO-8000",#REF!, "FALSE")))))))</f>
        <v>0</v>
      </c>
      <c r="J3112" s="210" t="s">
        <v>10359</v>
      </c>
      <c r="K3112" s="268">
        <v>0</v>
      </c>
      <c r="L3112" s="270" t="s">
        <v>10359</v>
      </c>
      <c r="M3112" s="270">
        <v>0</v>
      </c>
      <c r="N3112" s="270" t="s">
        <v>10359</v>
      </c>
      <c r="O3112" s="270">
        <v>0</v>
      </c>
      <c r="P3112" s="270" t="s">
        <v>10359</v>
      </c>
      <c r="Q3112" s="270">
        <v>0</v>
      </c>
      <c r="R3112" s="74"/>
      <c r="S3112" s="75" t="str">
        <f t="shared" si="235"/>
        <v>0000</v>
      </c>
      <c r="T3112" s="75" t="str">
        <f t="shared" si="236"/>
        <v>00000000000000000000000000000000</v>
      </c>
      <c r="V3112" s="197"/>
      <c r="W3112" s="75">
        <f t="shared" si="237"/>
        <v>0</v>
      </c>
      <c r="AE3112" s="479"/>
    </row>
    <row r="3113" spans="1:31" s="75" customFormat="1" ht="13.5" x14ac:dyDescent="0.2">
      <c r="A3113" s="211">
        <v>3110</v>
      </c>
      <c r="B3113" s="212" t="s">
        <v>6663</v>
      </c>
      <c r="C3113" s="213" t="s">
        <v>1145</v>
      </c>
      <c r="D3113" s="213"/>
      <c r="E3113" s="213">
        <v>0</v>
      </c>
      <c r="F3113" s="213" t="s">
        <v>585</v>
      </c>
      <c r="G3113" s="214" t="s">
        <v>554</v>
      </c>
      <c r="H3113" s="208" t="str">
        <f>IF(Input!F$4="GMH_OECC",J3113,IF(Input!F$4="GMH_XOEC",L3113,IF(Input!F$4="GMH_Korea",N3113,IF(Input!F$4="GMH_EU",P3113,IF(Input!F$4="Skysuper",#REF!,IF(Input!F$4="SkyII",#REF!,IF(Input!F$4="XO-8000",#REF!, "FALSE")))))))</f>
        <v>00</v>
      </c>
      <c r="I3113" s="209">
        <f>IF(Input!F$4="GMH_OECC",K3113,IF(Input!F$4="GMH_XOEC",M3113,IF(Input!F$4="GMH_Korea",O3113,IF(Input!F$4="GMH_EU",Q3113,IF(Input!F$4="Skysuper",#REF!,IF(Input!F$4="SkyII",#REF!,IF(Input!F$4="XO-8000",#REF!, "FALSE")))))))</f>
        <v>0</v>
      </c>
      <c r="J3113" s="210" t="s">
        <v>10359</v>
      </c>
      <c r="K3113" s="268">
        <v>0</v>
      </c>
      <c r="L3113" s="270" t="s">
        <v>10359</v>
      </c>
      <c r="M3113" s="270">
        <v>0</v>
      </c>
      <c r="N3113" s="270" t="s">
        <v>10359</v>
      </c>
      <c r="O3113" s="270">
        <v>0</v>
      </c>
      <c r="P3113" s="270" t="s">
        <v>10359</v>
      </c>
      <c r="Q3113" s="270">
        <v>0</v>
      </c>
      <c r="R3113" s="74"/>
      <c r="S3113" s="75" t="str">
        <f t="shared" si="235"/>
        <v>0000</v>
      </c>
      <c r="T3113" s="75" t="str">
        <f t="shared" si="236"/>
        <v>00000000000000000000000000000000</v>
      </c>
      <c r="V3113" s="197"/>
      <c r="W3113" s="75">
        <f t="shared" si="237"/>
        <v>0</v>
      </c>
      <c r="AE3113" s="479"/>
    </row>
    <row r="3114" spans="1:31" s="75" customFormat="1" ht="13.5" x14ac:dyDescent="0.2">
      <c r="A3114" s="211">
        <v>3111</v>
      </c>
      <c r="B3114" s="212" t="s">
        <v>6664</v>
      </c>
      <c r="C3114" s="213" t="s">
        <v>1147</v>
      </c>
      <c r="D3114" s="213"/>
      <c r="E3114" s="213">
        <v>0</v>
      </c>
      <c r="F3114" s="213" t="s">
        <v>585</v>
      </c>
      <c r="G3114" s="214" t="s">
        <v>554</v>
      </c>
      <c r="H3114" s="208" t="str">
        <f>IF(Input!F$4="GMH_OECC",J3114,IF(Input!F$4="GMH_XOEC",L3114,IF(Input!F$4="GMH_Korea",N3114,IF(Input!F$4="GMH_EU",P3114,IF(Input!F$4="Skysuper",#REF!,IF(Input!F$4="SkyII",#REF!,IF(Input!F$4="XO-8000",#REF!, "FALSE")))))))</f>
        <v>00</v>
      </c>
      <c r="I3114" s="209">
        <f>IF(Input!F$4="GMH_OECC",K3114,IF(Input!F$4="GMH_XOEC",M3114,IF(Input!F$4="GMH_Korea",O3114,IF(Input!F$4="GMH_EU",Q3114,IF(Input!F$4="Skysuper",#REF!,IF(Input!F$4="SkyII",#REF!,IF(Input!F$4="XO-8000",#REF!, "FALSE")))))))</f>
        <v>0</v>
      </c>
      <c r="J3114" s="210" t="s">
        <v>10359</v>
      </c>
      <c r="K3114" s="268">
        <v>0</v>
      </c>
      <c r="L3114" s="270" t="s">
        <v>10359</v>
      </c>
      <c r="M3114" s="270">
        <v>0</v>
      </c>
      <c r="N3114" s="270" t="s">
        <v>10359</v>
      </c>
      <c r="O3114" s="270">
        <v>0</v>
      </c>
      <c r="P3114" s="270" t="s">
        <v>10359</v>
      </c>
      <c r="Q3114" s="270">
        <v>0</v>
      </c>
      <c r="R3114" s="74"/>
      <c r="S3114" s="75" t="str">
        <f t="shared" si="235"/>
        <v>0000</v>
      </c>
      <c r="T3114" s="75" t="str">
        <f t="shared" si="236"/>
        <v>00000000000000000000000000000000</v>
      </c>
      <c r="V3114" s="197"/>
      <c r="W3114" s="75">
        <f t="shared" si="237"/>
        <v>0</v>
      </c>
      <c r="AE3114" s="479"/>
    </row>
    <row r="3115" spans="1:31" s="75" customFormat="1" ht="13.5" x14ac:dyDescent="0.2">
      <c r="A3115" s="211">
        <v>3112</v>
      </c>
      <c r="B3115" s="212" t="s">
        <v>6665</v>
      </c>
      <c r="C3115" s="213" t="s">
        <v>1149</v>
      </c>
      <c r="D3115" s="213"/>
      <c r="E3115" s="213">
        <v>0</v>
      </c>
      <c r="F3115" s="213" t="s">
        <v>585</v>
      </c>
      <c r="G3115" s="214" t="s">
        <v>554</v>
      </c>
      <c r="H3115" s="208" t="str">
        <f>IF(Input!F$4="GMH_OECC",J3115,IF(Input!F$4="GMH_XOEC",L3115,IF(Input!F$4="GMH_Korea",N3115,IF(Input!F$4="GMH_EU",P3115,IF(Input!F$4="Skysuper",#REF!,IF(Input!F$4="SkyII",#REF!,IF(Input!F$4="XO-8000",#REF!, "FALSE")))))))</f>
        <v>00</v>
      </c>
      <c r="I3115" s="209">
        <f>IF(Input!F$4="GMH_OECC",K3115,IF(Input!F$4="GMH_XOEC",M3115,IF(Input!F$4="GMH_Korea",O3115,IF(Input!F$4="GMH_EU",Q3115,IF(Input!F$4="Skysuper",#REF!,IF(Input!F$4="SkyII",#REF!,IF(Input!F$4="XO-8000",#REF!, "FALSE")))))))</f>
        <v>0</v>
      </c>
      <c r="J3115" s="210" t="s">
        <v>10359</v>
      </c>
      <c r="K3115" s="268">
        <v>0</v>
      </c>
      <c r="L3115" s="270" t="s">
        <v>10359</v>
      </c>
      <c r="M3115" s="270">
        <v>0</v>
      </c>
      <c r="N3115" s="270" t="s">
        <v>10359</v>
      </c>
      <c r="O3115" s="270">
        <v>0</v>
      </c>
      <c r="P3115" s="270" t="s">
        <v>10359</v>
      </c>
      <c r="Q3115" s="270">
        <v>0</v>
      </c>
      <c r="R3115" s="74"/>
      <c r="S3115" s="75" t="str">
        <f t="shared" si="235"/>
        <v>0000</v>
      </c>
      <c r="T3115" s="75" t="str">
        <f t="shared" si="236"/>
        <v>00000000000000000000000000000000</v>
      </c>
      <c r="V3115" s="197"/>
      <c r="W3115" s="75">
        <f t="shared" si="237"/>
        <v>0</v>
      </c>
      <c r="AE3115" s="479"/>
    </row>
    <row r="3116" spans="1:31" s="75" customFormat="1" ht="13.5" x14ac:dyDescent="0.2">
      <c r="A3116" s="211">
        <v>3113</v>
      </c>
      <c r="B3116" s="212" t="s">
        <v>6666</v>
      </c>
      <c r="C3116" s="213" t="s">
        <v>1151</v>
      </c>
      <c r="D3116" s="213"/>
      <c r="E3116" s="213">
        <v>0</v>
      </c>
      <c r="F3116" s="213" t="s">
        <v>585</v>
      </c>
      <c r="G3116" s="214" t="s">
        <v>554</v>
      </c>
      <c r="H3116" s="208" t="str">
        <f>IF(Input!F$4="GMH_OECC",J3116,IF(Input!F$4="GMH_XOEC",L3116,IF(Input!F$4="GMH_Korea",N3116,IF(Input!F$4="GMH_EU",P3116,IF(Input!F$4="Skysuper",#REF!,IF(Input!F$4="SkyII",#REF!,IF(Input!F$4="XO-8000",#REF!, "FALSE")))))))</f>
        <v>00</v>
      </c>
      <c r="I3116" s="209">
        <f>IF(Input!F$4="GMH_OECC",K3116,IF(Input!F$4="GMH_XOEC",M3116,IF(Input!F$4="GMH_Korea",O3116,IF(Input!F$4="GMH_EU",Q3116,IF(Input!F$4="Skysuper",#REF!,IF(Input!F$4="SkyII",#REF!,IF(Input!F$4="XO-8000",#REF!, "FALSE")))))))</f>
        <v>0</v>
      </c>
      <c r="J3116" s="210" t="s">
        <v>10359</v>
      </c>
      <c r="K3116" s="268">
        <v>0</v>
      </c>
      <c r="L3116" s="270" t="s">
        <v>10359</v>
      </c>
      <c r="M3116" s="270">
        <v>0</v>
      </c>
      <c r="N3116" s="270" t="s">
        <v>10359</v>
      </c>
      <c r="O3116" s="270">
        <v>0</v>
      </c>
      <c r="P3116" s="270" t="s">
        <v>10359</v>
      </c>
      <c r="Q3116" s="270">
        <v>0</v>
      </c>
      <c r="R3116" s="74"/>
      <c r="S3116" s="75" t="str">
        <f t="shared" si="235"/>
        <v>0000</v>
      </c>
      <c r="T3116" s="75" t="str">
        <f t="shared" si="236"/>
        <v>00000000000000000000000000000000</v>
      </c>
      <c r="V3116" s="197"/>
      <c r="W3116" s="75">
        <f t="shared" si="237"/>
        <v>0</v>
      </c>
      <c r="AE3116" s="479"/>
    </row>
    <row r="3117" spans="1:31" s="75" customFormat="1" ht="13.5" x14ac:dyDescent="0.2">
      <c r="A3117" s="211">
        <v>3114</v>
      </c>
      <c r="B3117" s="212" t="s">
        <v>6667</v>
      </c>
      <c r="C3117" s="213" t="s">
        <v>1153</v>
      </c>
      <c r="D3117" s="213"/>
      <c r="E3117" s="213">
        <v>0</v>
      </c>
      <c r="F3117" s="213" t="s">
        <v>585</v>
      </c>
      <c r="G3117" s="214" t="s">
        <v>554</v>
      </c>
      <c r="H3117" s="208" t="str">
        <f>IF(Input!F$4="GMH_OECC",J3117,IF(Input!F$4="GMH_XOEC",L3117,IF(Input!F$4="GMH_Korea",N3117,IF(Input!F$4="GMH_EU",P3117,IF(Input!F$4="Skysuper",#REF!,IF(Input!F$4="SkyII",#REF!,IF(Input!F$4="XO-8000",#REF!, "FALSE")))))))</f>
        <v>00</v>
      </c>
      <c r="I3117" s="209">
        <f>IF(Input!F$4="GMH_OECC",K3117,IF(Input!F$4="GMH_XOEC",M3117,IF(Input!F$4="GMH_Korea",O3117,IF(Input!F$4="GMH_EU",Q3117,IF(Input!F$4="Skysuper",#REF!,IF(Input!F$4="SkyII",#REF!,IF(Input!F$4="XO-8000",#REF!, "FALSE")))))))</f>
        <v>0</v>
      </c>
      <c r="J3117" s="210" t="s">
        <v>10359</v>
      </c>
      <c r="K3117" s="268">
        <v>0</v>
      </c>
      <c r="L3117" s="270" t="s">
        <v>10359</v>
      </c>
      <c r="M3117" s="270">
        <v>0</v>
      </c>
      <c r="N3117" s="270" t="s">
        <v>10359</v>
      </c>
      <c r="O3117" s="270">
        <v>0</v>
      </c>
      <c r="P3117" s="270" t="s">
        <v>10359</v>
      </c>
      <c r="Q3117" s="270">
        <v>0</v>
      </c>
      <c r="R3117" s="74"/>
      <c r="S3117" s="75" t="str">
        <f t="shared" si="235"/>
        <v>0000</v>
      </c>
      <c r="T3117" s="75" t="str">
        <f t="shared" si="236"/>
        <v>00000000000000000000000000000000</v>
      </c>
      <c r="V3117" s="197"/>
      <c r="W3117" s="75">
        <f t="shared" si="237"/>
        <v>0</v>
      </c>
      <c r="AE3117" s="479"/>
    </row>
    <row r="3118" spans="1:31" s="75" customFormat="1" ht="13.5" x14ac:dyDescent="0.2">
      <c r="A3118" s="211">
        <v>3115</v>
      </c>
      <c r="B3118" s="212" t="s">
        <v>6668</v>
      </c>
      <c r="C3118" s="213" t="s">
        <v>1155</v>
      </c>
      <c r="D3118" s="213"/>
      <c r="E3118" s="213">
        <v>0</v>
      </c>
      <c r="F3118" s="213" t="s">
        <v>585</v>
      </c>
      <c r="G3118" s="214" t="s">
        <v>554</v>
      </c>
      <c r="H3118" s="208" t="str">
        <f>IF(Input!F$4="GMH_OECC",J3118,IF(Input!F$4="GMH_XOEC",L3118,IF(Input!F$4="GMH_Korea",N3118,IF(Input!F$4="GMH_EU",P3118,IF(Input!F$4="Skysuper",#REF!,IF(Input!F$4="SkyII",#REF!,IF(Input!F$4="XO-8000",#REF!, "FALSE")))))))</f>
        <v>00</v>
      </c>
      <c r="I3118" s="209">
        <f>IF(Input!F$4="GMH_OECC",K3118,IF(Input!F$4="GMH_XOEC",M3118,IF(Input!F$4="GMH_Korea",O3118,IF(Input!F$4="GMH_EU",Q3118,IF(Input!F$4="Skysuper",#REF!,IF(Input!F$4="SkyII",#REF!,IF(Input!F$4="XO-8000",#REF!, "FALSE")))))))</f>
        <v>0</v>
      </c>
      <c r="J3118" s="210" t="s">
        <v>10359</v>
      </c>
      <c r="K3118" s="268">
        <v>0</v>
      </c>
      <c r="L3118" s="270" t="s">
        <v>10359</v>
      </c>
      <c r="M3118" s="270">
        <v>0</v>
      </c>
      <c r="N3118" s="270" t="s">
        <v>10359</v>
      </c>
      <c r="O3118" s="270">
        <v>0</v>
      </c>
      <c r="P3118" s="270" t="s">
        <v>10359</v>
      </c>
      <c r="Q3118" s="270">
        <v>0</v>
      </c>
      <c r="R3118" s="74"/>
      <c r="S3118" s="75" t="str">
        <f t="shared" si="235"/>
        <v>0000</v>
      </c>
      <c r="T3118" s="75" t="str">
        <f t="shared" si="236"/>
        <v>00000000000000000000000000000000</v>
      </c>
      <c r="V3118" s="197"/>
      <c r="W3118" s="75">
        <f t="shared" si="237"/>
        <v>0</v>
      </c>
      <c r="AE3118" s="479"/>
    </row>
    <row r="3119" spans="1:31" s="75" customFormat="1" ht="13.5" x14ac:dyDescent="0.2">
      <c r="A3119" s="211">
        <v>3116</v>
      </c>
      <c r="B3119" s="212" t="s">
        <v>6669</v>
      </c>
      <c r="C3119" s="213" t="s">
        <v>1157</v>
      </c>
      <c r="D3119" s="213"/>
      <c r="E3119" s="213">
        <v>0</v>
      </c>
      <c r="F3119" s="213" t="s">
        <v>585</v>
      </c>
      <c r="G3119" s="214" t="s">
        <v>554</v>
      </c>
      <c r="H3119" s="208" t="str">
        <f>IF(Input!F$4="GMH_OECC",J3119,IF(Input!F$4="GMH_XOEC",L3119,IF(Input!F$4="GMH_Korea",N3119,IF(Input!F$4="GMH_EU",P3119,IF(Input!F$4="Skysuper",#REF!,IF(Input!F$4="SkyII",#REF!,IF(Input!F$4="XO-8000",#REF!, "FALSE")))))))</f>
        <v>00</v>
      </c>
      <c r="I3119" s="209">
        <f>IF(Input!F$4="GMH_OECC",K3119,IF(Input!F$4="GMH_XOEC",M3119,IF(Input!F$4="GMH_Korea",O3119,IF(Input!F$4="GMH_EU",Q3119,IF(Input!F$4="Skysuper",#REF!,IF(Input!F$4="SkyII",#REF!,IF(Input!F$4="XO-8000",#REF!, "FALSE")))))))</f>
        <v>0</v>
      </c>
      <c r="J3119" s="210" t="s">
        <v>10359</v>
      </c>
      <c r="K3119" s="268">
        <v>0</v>
      </c>
      <c r="L3119" s="270" t="s">
        <v>10359</v>
      </c>
      <c r="M3119" s="270">
        <v>0</v>
      </c>
      <c r="N3119" s="270" t="s">
        <v>10359</v>
      </c>
      <c r="O3119" s="270">
        <v>0</v>
      </c>
      <c r="P3119" s="270" t="s">
        <v>10359</v>
      </c>
      <c r="Q3119" s="270">
        <v>0</v>
      </c>
      <c r="R3119" s="74"/>
      <c r="S3119" s="75" t="str">
        <f t="shared" si="235"/>
        <v>0000</v>
      </c>
      <c r="T3119" s="75" t="str">
        <f t="shared" si="236"/>
        <v>00000000000000000000000000000000</v>
      </c>
      <c r="V3119" s="197"/>
      <c r="W3119" s="75">
        <f t="shared" si="237"/>
        <v>0</v>
      </c>
      <c r="AE3119" s="479"/>
    </row>
    <row r="3120" spans="1:31" s="75" customFormat="1" ht="13.5" x14ac:dyDescent="0.2">
      <c r="A3120" s="211">
        <v>3117</v>
      </c>
      <c r="B3120" s="212" t="s">
        <v>6670</v>
      </c>
      <c r="C3120" s="213" t="s">
        <v>1159</v>
      </c>
      <c r="D3120" s="213"/>
      <c r="E3120" s="213">
        <v>0</v>
      </c>
      <c r="F3120" s="213" t="s">
        <v>585</v>
      </c>
      <c r="G3120" s="214" t="s">
        <v>554</v>
      </c>
      <c r="H3120" s="208" t="str">
        <f>IF(Input!F$4="GMH_OECC",J3120,IF(Input!F$4="GMH_XOEC",L3120,IF(Input!F$4="GMH_Korea",N3120,IF(Input!F$4="GMH_EU",P3120,IF(Input!F$4="Skysuper",#REF!,IF(Input!F$4="SkyII",#REF!,IF(Input!F$4="XO-8000",#REF!, "FALSE")))))))</f>
        <v>00</v>
      </c>
      <c r="I3120" s="209">
        <f>IF(Input!F$4="GMH_OECC",K3120,IF(Input!F$4="GMH_XOEC",M3120,IF(Input!F$4="GMH_Korea",O3120,IF(Input!F$4="GMH_EU",Q3120,IF(Input!F$4="Skysuper",#REF!,IF(Input!F$4="SkyII",#REF!,IF(Input!F$4="XO-8000",#REF!, "FALSE")))))))</f>
        <v>0</v>
      </c>
      <c r="J3120" s="210" t="s">
        <v>10359</v>
      </c>
      <c r="K3120" s="268">
        <v>0</v>
      </c>
      <c r="L3120" s="270" t="s">
        <v>10359</v>
      </c>
      <c r="M3120" s="270">
        <v>0</v>
      </c>
      <c r="N3120" s="270" t="s">
        <v>10359</v>
      </c>
      <c r="O3120" s="270">
        <v>0</v>
      </c>
      <c r="P3120" s="270" t="s">
        <v>10359</v>
      </c>
      <c r="Q3120" s="270">
        <v>0</v>
      </c>
      <c r="R3120" s="74"/>
      <c r="S3120" s="75" t="str">
        <f t="shared" si="235"/>
        <v>0000</v>
      </c>
      <c r="T3120" s="75" t="str">
        <f t="shared" si="236"/>
        <v>00000000000000000000000000000000</v>
      </c>
      <c r="V3120" s="197"/>
      <c r="W3120" s="75">
        <f t="shared" si="237"/>
        <v>0</v>
      </c>
      <c r="AE3120" s="479"/>
    </row>
    <row r="3121" spans="1:31" s="75" customFormat="1" ht="13.5" x14ac:dyDescent="0.2">
      <c r="A3121" s="211">
        <v>3118</v>
      </c>
      <c r="B3121" s="212" t="s">
        <v>6671</v>
      </c>
      <c r="C3121" s="213" t="s">
        <v>1161</v>
      </c>
      <c r="D3121" s="213"/>
      <c r="E3121" s="213">
        <v>0</v>
      </c>
      <c r="F3121" s="213" t="s">
        <v>585</v>
      </c>
      <c r="G3121" s="214" t="s">
        <v>554</v>
      </c>
      <c r="H3121" s="208" t="str">
        <f>IF(Input!F$4="GMH_OECC",J3121,IF(Input!F$4="GMH_XOEC",L3121,IF(Input!F$4="GMH_Korea",N3121,IF(Input!F$4="GMH_EU",P3121,IF(Input!F$4="Skysuper",#REF!,IF(Input!F$4="SkyII",#REF!,IF(Input!F$4="XO-8000",#REF!, "FALSE")))))))</f>
        <v>00</v>
      </c>
      <c r="I3121" s="209">
        <f>IF(Input!F$4="GMH_OECC",K3121,IF(Input!F$4="GMH_XOEC",M3121,IF(Input!F$4="GMH_Korea",O3121,IF(Input!F$4="GMH_EU",Q3121,IF(Input!F$4="Skysuper",#REF!,IF(Input!F$4="SkyII",#REF!,IF(Input!F$4="XO-8000",#REF!, "FALSE")))))))</f>
        <v>0</v>
      </c>
      <c r="J3121" s="210" t="s">
        <v>10359</v>
      </c>
      <c r="K3121" s="268">
        <v>0</v>
      </c>
      <c r="L3121" s="270" t="s">
        <v>10359</v>
      </c>
      <c r="M3121" s="270">
        <v>0</v>
      </c>
      <c r="N3121" s="270" t="s">
        <v>10359</v>
      </c>
      <c r="O3121" s="270">
        <v>0</v>
      </c>
      <c r="P3121" s="270" t="s">
        <v>10359</v>
      </c>
      <c r="Q3121" s="270">
        <v>0</v>
      </c>
      <c r="R3121" s="74"/>
      <c r="S3121" s="75" t="str">
        <f t="shared" si="235"/>
        <v>0000</v>
      </c>
      <c r="T3121" s="75" t="str">
        <f t="shared" si="236"/>
        <v>00000000000000000000000000000000</v>
      </c>
      <c r="V3121" s="197"/>
      <c r="W3121" s="75">
        <f t="shared" si="237"/>
        <v>0</v>
      </c>
      <c r="AE3121" s="479"/>
    </row>
    <row r="3122" spans="1:31" s="75" customFormat="1" ht="13.5" x14ac:dyDescent="0.2">
      <c r="A3122" s="211">
        <v>3119</v>
      </c>
      <c r="B3122" s="212" t="s">
        <v>6672</v>
      </c>
      <c r="C3122" s="213" t="s">
        <v>1163</v>
      </c>
      <c r="D3122" s="213"/>
      <c r="E3122" s="213">
        <v>0</v>
      </c>
      <c r="F3122" s="213" t="s">
        <v>585</v>
      </c>
      <c r="G3122" s="214" t="s">
        <v>554</v>
      </c>
      <c r="H3122" s="208" t="str">
        <f>IF(Input!F$4="GMH_OECC",J3122,IF(Input!F$4="GMH_XOEC",L3122,IF(Input!F$4="GMH_Korea",N3122,IF(Input!F$4="GMH_EU",P3122,IF(Input!F$4="Skysuper",#REF!,IF(Input!F$4="SkyII",#REF!,IF(Input!F$4="XO-8000",#REF!, "FALSE")))))))</f>
        <v>00</v>
      </c>
      <c r="I3122" s="209">
        <f>IF(Input!F$4="GMH_OECC",K3122,IF(Input!F$4="GMH_XOEC",M3122,IF(Input!F$4="GMH_Korea",O3122,IF(Input!F$4="GMH_EU",Q3122,IF(Input!F$4="Skysuper",#REF!,IF(Input!F$4="SkyII",#REF!,IF(Input!F$4="XO-8000",#REF!, "FALSE")))))))</f>
        <v>0</v>
      </c>
      <c r="J3122" s="210" t="s">
        <v>10359</v>
      </c>
      <c r="K3122" s="268">
        <v>0</v>
      </c>
      <c r="L3122" s="270" t="s">
        <v>10359</v>
      </c>
      <c r="M3122" s="270">
        <v>0</v>
      </c>
      <c r="N3122" s="270" t="s">
        <v>10359</v>
      </c>
      <c r="O3122" s="270">
        <v>0</v>
      </c>
      <c r="P3122" s="270" t="s">
        <v>10359</v>
      </c>
      <c r="Q3122" s="270">
        <v>0</v>
      </c>
      <c r="R3122" s="74"/>
      <c r="S3122" s="75" t="str">
        <f t="shared" si="235"/>
        <v>0000</v>
      </c>
      <c r="T3122" s="75" t="str">
        <f t="shared" si="236"/>
        <v>00000000000000000000000000000000</v>
      </c>
      <c r="V3122" s="197"/>
      <c r="W3122" s="75">
        <f t="shared" si="237"/>
        <v>0</v>
      </c>
      <c r="AE3122" s="479"/>
    </row>
    <row r="3123" spans="1:31" s="75" customFormat="1" ht="13.5" x14ac:dyDescent="0.2">
      <c r="A3123" s="211">
        <v>3120</v>
      </c>
      <c r="B3123" s="212" t="s">
        <v>6673</v>
      </c>
      <c r="C3123" s="213" t="s">
        <v>1165</v>
      </c>
      <c r="D3123" s="213"/>
      <c r="E3123" s="213">
        <v>0</v>
      </c>
      <c r="F3123" s="213" t="s">
        <v>585</v>
      </c>
      <c r="G3123" s="214" t="s">
        <v>554</v>
      </c>
      <c r="H3123" s="208" t="str">
        <f>IF(Input!F$4="GMH_OECC",J3123,IF(Input!F$4="GMH_XOEC",L3123,IF(Input!F$4="GMH_Korea",N3123,IF(Input!F$4="GMH_EU",P3123,IF(Input!F$4="Skysuper",#REF!,IF(Input!F$4="SkyII",#REF!,IF(Input!F$4="XO-8000",#REF!, "FALSE")))))))</f>
        <v>00</v>
      </c>
      <c r="I3123" s="209">
        <f>IF(Input!F$4="GMH_OECC",K3123,IF(Input!F$4="GMH_XOEC",M3123,IF(Input!F$4="GMH_Korea",O3123,IF(Input!F$4="GMH_EU",Q3123,IF(Input!F$4="Skysuper",#REF!,IF(Input!F$4="SkyII",#REF!,IF(Input!F$4="XO-8000",#REF!, "FALSE")))))))</f>
        <v>0</v>
      </c>
      <c r="J3123" s="210" t="s">
        <v>10359</v>
      </c>
      <c r="K3123" s="268">
        <v>0</v>
      </c>
      <c r="L3123" s="270" t="s">
        <v>10359</v>
      </c>
      <c r="M3123" s="270">
        <v>0</v>
      </c>
      <c r="N3123" s="270" t="s">
        <v>10359</v>
      </c>
      <c r="O3123" s="270">
        <v>0</v>
      </c>
      <c r="P3123" s="270" t="s">
        <v>10359</v>
      </c>
      <c r="Q3123" s="270">
        <v>0</v>
      </c>
      <c r="R3123" s="74"/>
      <c r="S3123" s="75" t="str">
        <f t="shared" si="235"/>
        <v>0000</v>
      </c>
      <c r="T3123" s="75" t="str">
        <f t="shared" si="236"/>
        <v>00000000000000000000000000000000</v>
      </c>
      <c r="V3123" s="197"/>
      <c r="W3123" s="75">
        <f t="shared" si="237"/>
        <v>0</v>
      </c>
      <c r="AE3123" s="479"/>
    </row>
    <row r="3124" spans="1:31" s="75" customFormat="1" ht="13.5" x14ac:dyDescent="0.2">
      <c r="A3124" s="211">
        <v>3121</v>
      </c>
      <c r="B3124" s="212" t="s">
        <v>6674</v>
      </c>
      <c r="C3124" s="213" t="s">
        <v>1167</v>
      </c>
      <c r="D3124" s="213"/>
      <c r="E3124" s="213">
        <v>0</v>
      </c>
      <c r="F3124" s="213" t="s">
        <v>585</v>
      </c>
      <c r="G3124" s="214" t="s">
        <v>554</v>
      </c>
      <c r="H3124" s="208" t="str">
        <f>IF(Input!F$4="GMH_OECC",J3124,IF(Input!F$4="GMH_XOEC",L3124,IF(Input!F$4="GMH_Korea",N3124,IF(Input!F$4="GMH_EU",P3124,IF(Input!F$4="Skysuper",#REF!,IF(Input!F$4="SkyII",#REF!,IF(Input!F$4="XO-8000",#REF!, "FALSE")))))))</f>
        <v>00</v>
      </c>
      <c r="I3124" s="209">
        <f>IF(Input!F$4="GMH_OECC",K3124,IF(Input!F$4="GMH_XOEC",M3124,IF(Input!F$4="GMH_Korea",O3124,IF(Input!F$4="GMH_EU",Q3124,IF(Input!F$4="Skysuper",#REF!,IF(Input!F$4="SkyII",#REF!,IF(Input!F$4="XO-8000",#REF!, "FALSE")))))))</f>
        <v>0</v>
      </c>
      <c r="J3124" s="210" t="s">
        <v>10359</v>
      </c>
      <c r="K3124" s="268">
        <v>0</v>
      </c>
      <c r="L3124" s="270" t="s">
        <v>10359</v>
      </c>
      <c r="M3124" s="270">
        <v>0</v>
      </c>
      <c r="N3124" s="270" t="s">
        <v>10359</v>
      </c>
      <c r="O3124" s="270">
        <v>0</v>
      </c>
      <c r="P3124" s="270" t="s">
        <v>10359</v>
      </c>
      <c r="Q3124" s="270">
        <v>0</v>
      </c>
      <c r="R3124" s="74"/>
      <c r="S3124" s="75" t="str">
        <f t="shared" ref="S3124:S3187" si="238">"0"&amp;DEC2HEX(2^(I3124-1))&amp;IF(LEN(DEC2HEX(H3124))=2,DEC2HEX(H3124),"0"&amp;DEC2HEX(H3124))</f>
        <v>0000</v>
      </c>
      <c r="T3124" s="75" t="str">
        <f t="shared" si="236"/>
        <v>00000000000000000000000000000000</v>
      </c>
      <c r="V3124" s="197"/>
      <c r="W3124" s="75">
        <f t="shared" si="237"/>
        <v>0</v>
      </c>
      <c r="AE3124" s="479"/>
    </row>
    <row r="3125" spans="1:31" s="75" customFormat="1" ht="13.5" x14ac:dyDescent="0.2">
      <c r="A3125" s="211">
        <v>3122</v>
      </c>
      <c r="B3125" s="212" t="s">
        <v>6675</v>
      </c>
      <c r="C3125" s="213" t="s">
        <v>1169</v>
      </c>
      <c r="D3125" s="213"/>
      <c r="E3125" s="213">
        <v>0</v>
      </c>
      <c r="F3125" s="213" t="s">
        <v>585</v>
      </c>
      <c r="G3125" s="214" t="s">
        <v>554</v>
      </c>
      <c r="H3125" s="208" t="str">
        <f>IF(Input!F$4="GMH_OECC",J3125,IF(Input!F$4="GMH_XOEC",L3125,IF(Input!F$4="GMH_Korea",N3125,IF(Input!F$4="GMH_EU",P3125,IF(Input!F$4="Skysuper",#REF!,IF(Input!F$4="SkyII",#REF!,IF(Input!F$4="XO-8000",#REF!, "FALSE")))))))</f>
        <v>00</v>
      </c>
      <c r="I3125" s="209">
        <f>IF(Input!F$4="GMH_OECC",K3125,IF(Input!F$4="GMH_XOEC",M3125,IF(Input!F$4="GMH_Korea",O3125,IF(Input!F$4="GMH_EU",Q3125,IF(Input!F$4="Skysuper",#REF!,IF(Input!F$4="SkyII",#REF!,IF(Input!F$4="XO-8000",#REF!, "FALSE")))))))</f>
        <v>0</v>
      </c>
      <c r="J3125" s="210" t="s">
        <v>10359</v>
      </c>
      <c r="K3125" s="268">
        <v>0</v>
      </c>
      <c r="L3125" s="270" t="s">
        <v>10359</v>
      </c>
      <c r="M3125" s="270">
        <v>0</v>
      </c>
      <c r="N3125" s="270" t="s">
        <v>10359</v>
      </c>
      <c r="O3125" s="270">
        <v>0</v>
      </c>
      <c r="P3125" s="270" t="s">
        <v>10359</v>
      </c>
      <c r="Q3125" s="270">
        <v>0</v>
      </c>
      <c r="R3125" s="74"/>
      <c r="S3125" s="75" t="str">
        <f t="shared" si="238"/>
        <v>0000</v>
      </c>
      <c r="T3125" s="75" t="str">
        <f t="shared" si="236"/>
        <v>00000000000000000000000000000000</v>
      </c>
      <c r="V3125" s="197"/>
      <c r="W3125" s="75">
        <f t="shared" si="237"/>
        <v>0</v>
      </c>
      <c r="AE3125" s="479"/>
    </row>
    <row r="3126" spans="1:31" s="75" customFormat="1" ht="13.5" x14ac:dyDescent="0.2">
      <c r="A3126" s="211">
        <v>3123</v>
      </c>
      <c r="B3126" s="212" t="s">
        <v>6676</v>
      </c>
      <c r="C3126" s="213" t="s">
        <v>1171</v>
      </c>
      <c r="D3126" s="213"/>
      <c r="E3126" s="213">
        <v>0</v>
      </c>
      <c r="F3126" s="213" t="s">
        <v>585</v>
      </c>
      <c r="G3126" s="214" t="s">
        <v>554</v>
      </c>
      <c r="H3126" s="208" t="str">
        <f>IF(Input!F$4="GMH_OECC",J3126,IF(Input!F$4="GMH_XOEC",L3126,IF(Input!F$4="GMH_Korea",N3126,IF(Input!F$4="GMH_EU",P3126,IF(Input!F$4="Skysuper",#REF!,IF(Input!F$4="SkyII",#REF!,IF(Input!F$4="XO-8000",#REF!, "FALSE")))))))</f>
        <v>00</v>
      </c>
      <c r="I3126" s="209">
        <f>IF(Input!F$4="GMH_OECC",K3126,IF(Input!F$4="GMH_XOEC",M3126,IF(Input!F$4="GMH_Korea",O3126,IF(Input!F$4="GMH_EU",Q3126,IF(Input!F$4="Skysuper",#REF!,IF(Input!F$4="SkyII",#REF!,IF(Input!F$4="XO-8000",#REF!, "FALSE")))))))</f>
        <v>0</v>
      </c>
      <c r="J3126" s="210" t="s">
        <v>10359</v>
      </c>
      <c r="K3126" s="268">
        <v>0</v>
      </c>
      <c r="L3126" s="270" t="s">
        <v>10359</v>
      </c>
      <c r="M3126" s="270">
        <v>0</v>
      </c>
      <c r="N3126" s="270" t="s">
        <v>10359</v>
      </c>
      <c r="O3126" s="270">
        <v>0</v>
      </c>
      <c r="P3126" s="270" t="s">
        <v>10359</v>
      </c>
      <c r="Q3126" s="270">
        <v>0</v>
      </c>
      <c r="R3126" s="74"/>
      <c r="S3126" s="75" t="str">
        <f t="shared" si="238"/>
        <v>0000</v>
      </c>
      <c r="T3126" s="75" t="str">
        <f t="shared" si="236"/>
        <v>00000000000000000000000000000000</v>
      </c>
      <c r="V3126" s="197"/>
      <c r="W3126" s="75">
        <f t="shared" si="237"/>
        <v>0</v>
      </c>
      <c r="AE3126" s="479"/>
    </row>
    <row r="3127" spans="1:31" s="75" customFormat="1" ht="13.5" x14ac:dyDescent="0.2">
      <c r="A3127" s="211">
        <v>3124</v>
      </c>
      <c r="B3127" s="212" t="s">
        <v>6677</v>
      </c>
      <c r="C3127" s="213" t="s">
        <v>1173</v>
      </c>
      <c r="D3127" s="213"/>
      <c r="E3127" s="213">
        <v>0</v>
      </c>
      <c r="F3127" s="213" t="s">
        <v>585</v>
      </c>
      <c r="G3127" s="214" t="s">
        <v>554</v>
      </c>
      <c r="H3127" s="208" t="str">
        <f>IF(Input!F$4="GMH_OECC",J3127,IF(Input!F$4="GMH_XOEC",L3127,IF(Input!F$4="GMH_Korea",N3127,IF(Input!F$4="GMH_EU",P3127,IF(Input!F$4="Skysuper",#REF!,IF(Input!F$4="SkyII",#REF!,IF(Input!F$4="XO-8000",#REF!, "FALSE")))))))</f>
        <v>00</v>
      </c>
      <c r="I3127" s="209">
        <f>IF(Input!F$4="GMH_OECC",K3127,IF(Input!F$4="GMH_XOEC",M3127,IF(Input!F$4="GMH_Korea",O3127,IF(Input!F$4="GMH_EU",Q3127,IF(Input!F$4="Skysuper",#REF!,IF(Input!F$4="SkyII",#REF!,IF(Input!F$4="XO-8000",#REF!, "FALSE")))))))</f>
        <v>0</v>
      </c>
      <c r="J3127" s="210" t="s">
        <v>10359</v>
      </c>
      <c r="K3127" s="268">
        <v>0</v>
      </c>
      <c r="L3127" s="270" t="s">
        <v>10359</v>
      </c>
      <c r="M3127" s="270">
        <v>0</v>
      </c>
      <c r="N3127" s="270" t="s">
        <v>10359</v>
      </c>
      <c r="O3127" s="270">
        <v>0</v>
      </c>
      <c r="P3127" s="270" t="s">
        <v>10359</v>
      </c>
      <c r="Q3127" s="270">
        <v>0</v>
      </c>
      <c r="R3127" s="74"/>
      <c r="S3127" s="75" t="str">
        <f t="shared" si="238"/>
        <v>0000</v>
      </c>
      <c r="T3127" s="75" t="str">
        <f t="shared" si="236"/>
        <v>00000000000000000000000000000000</v>
      </c>
      <c r="V3127" s="197"/>
      <c r="W3127" s="75">
        <f t="shared" si="237"/>
        <v>0</v>
      </c>
      <c r="AE3127" s="479"/>
    </row>
    <row r="3128" spans="1:31" s="75" customFormat="1" ht="13.5" x14ac:dyDescent="0.2">
      <c r="A3128" s="211">
        <v>3125</v>
      </c>
      <c r="B3128" s="212" t="s">
        <v>6678</v>
      </c>
      <c r="C3128" s="213" t="s">
        <v>1175</v>
      </c>
      <c r="D3128" s="213"/>
      <c r="E3128" s="213">
        <v>0</v>
      </c>
      <c r="F3128" s="213" t="s">
        <v>585</v>
      </c>
      <c r="G3128" s="214" t="s">
        <v>554</v>
      </c>
      <c r="H3128" s="208" t="str">
        <f>IF(Input!F$4="GMH_OECC",J3128,IF(Input!F$4="GMH_XOEC",L3128,IF(Input!F$4="GMH_Korea",N3128,IF(Input!F$4="GMH_EU",P3128,IF(Input!F$4="Skysuper",#REF!,IF(Input!F$4="SkyII",#REF!,IF(Input!F$4="XO-8000",#REF!, "FALSE")))))))</f>
        <v>00</v>
      </c>
      <c r="I3128" s="209">
        <f>IF(Input!F$4="GMH_OECC",K3128,IF(Input!F$4="GMH_XOEC",M3128,IF(Input!F$4="GMH_Korea",O3128,IF(Input!F$4="GMH_EU",Q3128,IF(Input!F$4="Skysuper",#REF!,IF(Input!F$4="SkyII",#REF!,IF(Input!F$4="XO-8000",#REF!, "FALSE")))))))</f>
        <v>0</v>
      </c>
      <c r="J3128" s="210" t="s">
        <v>10359</v>
      </c>
      <c r="K3128" s="268">
        <v>0</v>
      </c>
      <c r="L3128" s="270" t="s">
        <v>10359</v>
      </c>
      <c r="M3128" s="270">
        <v>0</v>
      </c>
      <c r="N3128" s="270" t="s">
        <v>10359</v>
      </c>
      <c r="O3128" s="270">
        <v>0</v>
      </c>
      <c r="P3128" s="270" t="s">
        <v>10359</v>
      </c>
      <c r="Q3128" s="270">
        <v>0</v>
      </c>
      <c r="R3128" s="74"/>
      <c r="S3128" s="75" t="str">
        <f t="shared" si="238"/>
        <v>0000</v>
      </c>
      <c r="T3128" s="75" t="str">
        <f t="shared" si="236"/>
        <v>00000000000000000000000000000000</v>
      </c>
      <c r="V3128" s="197"/>
      <c r="W3128" s="75">
        <f t="shared" si="237"/>
        <v>0</v>
      </c>
      <c r="AE3128" s="479"/>
    </row>
    <row r="3129" spans="1:31" s="75" customFormat="1" ht="13.5" x14ac:dyDescent="0.2">
      <c r="A3129" s="211">
        <v>3126</v>
      </c>
      <c r="B3129" s="212" t="s">
        <v>6679</v>
      </c>
      <c r="C3129" s="213" t="s">
        <v>1177</v>
      </c>
      <c r="D3129" s="213"/>
      <c r="E3129" s="213">
        <v>0</v>
      </c>
      <c r="F3129" s="213" t="s">
        <v>585</v>
      </c>
      <c r="G3129" s="214" t="s">
        <v>554</v>
      </c>
      <c r="H3129" s="208" t="str">
        <f>IF(Input!F$4="GMH_OECC",J3129,IF(Input!F$4="GMH_XOEC",L3129,IF(Input!F$4="GMH_Korea",N3129,IF(Input!F$4="GMH_EU",P3129,IF(Input!F$4="Skysuper",#REF!,IF(Input!F$4="SkyII",#REF!,IF(Input!F$4="XO-8000",#REF!, "FALSE")))))))</f>
        <v>00</v>
      </c>
      <c r="I3129" s="209">
        <f>IF(Input!F$4="GMH_OECC",K3129,IF(Input!F$4="GMH_XOEC",M3129,IF(Input!F$4="GMH_Korea",O3129,IF(Input!F$4="GMH_EU",Q3129,IF(Input!F$4="Skysuper",#REF!,IF(Input!F$4="SkyII",#REF!,IF(Input!F$4="XO-8000",#REF!, "FALSE")))))))</f>
        <v>0</v>
      </c>
      <c r="J3129" s="210" t="s">
        <v>10359</v>
      </c>
      <c r="K3129" s="268">
        <v>0</v>
      </c>
      <c r="L3129" s="270" t="s">
        <v>10359</v>
      </c>
      <c r="M3129" s="270">
        <v>0</v>
      </c>
      <c r="N3129" s="270" t="s">
        <v>10359</v>
      </c>
      <c r="O3129" s="270">
        <v>0</v>
      </c>
      <c r="P3129" s="270" t="s">
        <v>10359</v>
      </c>
      <c r="Q3129" s="270">
        <v>0</v>
      </c>
      <c r="R3129" s="74"/>
      <c r="S3129" s="75" t="str">
        <f t="shared" si="238"/>
        <v>0000</v>
      </c>
      <c r="T3129" s="75" t="str">
        <f t="shared" si="236"/>
        <v>00000000000000000000000000000000</v>
      </c>
      <c r="V3129" s="197"/>
      <c r="W3129" s="75">
        <f t="shared" si="237"/>
        <v>0</v>
      </c>
      <c r="AE3129" s="479"/>
    </row>
    <row r="3130" spans="1:31" s="75" customFormat="1" ht="13.5" x14ac:dyDescent="0.2">
      <c r="A3130" s="211">
        <v>3127</v>
      </c>
      <c r="B3130" s="212" t="s">
        <v>6680</v>
      </c>
      <c r="C3130" s="213" t="s">
        <v>1179</v>
      </c>
      <c r="D3130" s="213"/>
      <c r="E3130" s="213">
        <v>0</v>
      </c>
      <c r="F3130" s="213" t="s">
        <v>585</v>
      </c>
      <c r="G3130" s="214" t="s">
        <v>554</v>
      </c>
      <c r="H3130" s="208" t="str">
        <f>IF(Input!F$4="GMH_OECC",J3130,IF(Input!F$4="GMH_XOEC",L3130,IF(Input!F$4="GMH_Korea",N3130,IF(Input!F$4="GMH_EU",P3130,IF(Input!F$4="Skysuper",#REF!,IF(Input!F$4="SkyII",#REF!,IF(Input!F$4="XO-8000",#REF!, "FALSE")))))))</f>
        <v>00</v>
      </c>
      <c r="I3130" s="209">
        <f>IF(Input!F$4="GMH_OECC",K3130,IF(Input!F$4="GMH_XOEC",M3130,IF(Input!F$4="GMH_Korea",O3130,IF(Input!F$4="GMH_EU",Q3130,IF(Input!F$4="Skysuper",#REF!,IF(Input!F$4="SkyII",#REF!,IF(Input!F$4="XO-8000",#REF!, "FALSE")))))))</f>
        <v>0</v>
      </c>
      <c r="J3130" s="210" t="s">
        <v>10359</v>
      </c>
      <c r="K3130" s="268">
        <v>0</v>
      </c>
      <c r="L3130" s="270" t="s">
        <v>10359</v>
      </c>
      <c r="M3130" s="270">
        <v>0</v>
      </c>
      <c r="N3130" s="270" t="s">
        <v>10359</v>
      </c>
      <c r="O3130" s="270">
        <v>0</v>
      </c>
      <c r="P3130" s="270" t="s">
        <v>10359</v>
      </c>
      <c r="Q3130" s="270">
        <v>0</v>
      </c>
      <c r="R3130" s="74"/>
      <c r="S3130" s="75" t="str">
        <f t="shared" si="238"/>
        <v>0000</v>
      </c>
      <c r="T3130" s="75" t="str">
        <f t="shared" si="236"/>
        <v>00000000000000000000000000000000</v>
      </c>
      <c r="V3130" s="197"/>
      <c r="W3130" s="75">
        <f t="shared" si="237"/>
        <v>0</v>
      </c>
      <c r="AE3130" s="479"/>
    </row>
    <row r="3131" spans="1:31" s="75" customFormat="1" ht="13.5" x14ac:dyDescent="0.2">
      <c r="A3131" s="211">
        <v>3128</v>
      </c>
      <c r="B3131" s="212" t="s">
        <v>6681</v>
      </c>
      <c r="C3131" s="213" t="s">
        <v>1181</v>
      </c>
      <c r="D3131" s="213"/>
      <c r="E3131" s="213">
        <v>0</v>
      </c>
      <c r="F3131" s="213" t="s">
        <v>585</v>
      </c>
      <c r="G3131" s="214" t="s">
        <v>554</v>
      </c>
      <c r="H3131" s="208" t="str">
        <f>IF(Input!F$4="GMH_OECC",J3131,IF(Input!F$4="GMH_XOEC",L3131,IF(Input!F$4="GMH_Korea",N3131,IF(Input!F$4="GMH_EU",P3131,IF(Input!F$4="Skysuper",#REF!,IF(Input!F$4="SkyII",#REF!,IF(Input!F$4="XO-8000",#REF!, "FALSE")))))))</f>
        <v>00</v>
      </c>
      <c r="I3131" s="209">
        <f>IF(Input!F$4="GMH_OECC",K3131,IF(Input!F$4="GMH_XOEC",M3131,IF(Input!F$4="GMH_Korea",O3131,IF(Input!F$4="GMH_EU",Q3131,IF(Input!F$4="Skysuper",#REF!,IF(Input!F$4="SkyII",#REF!,IF(Input!F$4="XO-8000",#REF!, "FALSE")))))))</f>
        <v>0</v>
      </c>
      <c r="J3131" s="210" t="s">
        <v>10359</v>
      </c>
      <c r="K3131" s="268">
        <v>0</v>
      </c>
      <c r="L3131" s="270" t="s">
        <v>10359</v>
      </c>
      <c r="M3131" s="270">
        <v>0</v>
      </c>
      <c r="N3131" s="270" t="s">
        <v>10359</v>
      </c>
      <c r="O3131" s="270">
        <v>0</v>
      </c>
      <c r="P3131" s="270" t="s">
        <v>10359</v>
      </c>
      <c r="Q3131" s="270">
        <v>0</v>
      </c>
      <c r="R3131" s="74"/>
      <c r="S3131" s="75" t="str">
        <f t="shared" si="238"/>
        <v>0000</v>
      </c>
      <c r="T3131" s="75" t="str">
        <f t="shared" si="236"/>
        <v>00000000000000000000000000000000</v>
      </c>
      <c r="V3131" s="197"/>
      <c r="W3131" s="75">
        <f t="shared" si="237"/>
        <v>0</v>
      </c>
      <c r="AE3131" s="479"/>
    </row>
    <row r="3132" spans="1:31" s="75" customFormat="1" ht="13.5" x14ac:dyDescent="0.2">
      <c r="A3132" s="211">
        <v>3129</v>
      </c>
      <c r="B3132" s="212" t="s">
        <v>6682</v>
      </c>
      <c r="C3132" s="213" t="s">
        <v>1183</v>
      </c>
      <c r="D3132" s="213"/>
      <c r="E3132" s="213">
        <v>0</v>
      </c>
      <c r="F3132" s="213" t="s">
        <v>585</v>
      </c>
      <c r="G3132" s="214" t="s">
        <v>554</v>
      </c>
      <c r="H3132" s="208" t="str">
        <f>IF(Input!F$4="GMH_OECC",J3132,IF(Input!F$4="GMH_XOEC",L3132,IF(Input!F$4="GMH_Korea",N3132,IF(Input!F$4="GMH_EU",P3132,IF(Input!F$4="Skysuper",#REF!,IF(Input!F$4="SkyII",#REF!,IF(Input!F$4="XO-8000",#REF!, "FALSE")))))))</f>
        <v>00</v>
      </c>
      <c r="I3132" s="209">
        <f>IF(Input!F$4="GMH_OECC",K3132,IF(Input!F$4="GMH_XOEC",M3132,IF(Input!F$4="GMH_Korea",O3132,IF(Input!F$4="GMH_EU",Q3132,IF(Input!F$4="Skysuper",#REF!,IF(Input!F$4="SkyII",#REF!,IF(Input!F$4="XO-8000",#REF!, "FALSE")))))))</f>
        <v>0</v>
      </c>
      <c r="J3132" s="210" t="s">
        <v>10359</v>
      </c>
      <c r="K3132" s="268">
        <v>0</v>
      </c>
      <c r="L3132" s="270" t="s">
        <v>10359</v>
      </c>
      <c r="M3132" s="270">
        <v>0</v>
      </c>
      <c r="N3132" s="270" t="s">
        <v>10359</v>
      </c>
      <c r="O3132" s="270">
        <v>0</v>
      </c>
      <c r="P3132" s="270" t="s">
        <v>10359</v>
      </c>
      <c r="Q3132" s="270">
        <v>0</v>
      </c>
      <c r="R3132" s="74"/>
      <c r="S3132" s="75" t="str">
        <f t="shared" si="238"/>
        <v>0000</v>
      </c>
      <c r="T3132" s="75" t="str">
        <f t="shared" si="236"/>
        <v>00000000000000000000000000000000</v>
      </c>
      <c r="V3132" s="197"/>
      <c r="W3132" s="75">
        <f t="shared" si="237"/>
        <v>0</v>
      </c>
      <c r="AE3132" s="479"/>
    </row>
    <row r="3133" spans="1:31" s="75" customFormat="1" ht="13.5" x14ac:dyDescent="0.2">
      <c r="A3133" s="211">
        <v>3130</v>
      </c>
      <c r="B3133" s="212" t="s">
        <v>6683</v>
      </c>
      <c r="C3133" s="213" t="s">
        <v>1185</v>
      </c>
      <c r="D3133" s="213"/>
      <c r="E3133" s="213">
        <v>0</v>
      </c>
      <c r="F3133" s="213" t="s">
        <v>585</v>
      </c>
      <c r="G3133" s="214" t="s">
        <v>554</v>
      </c>
      <c r="H3133" s="208" t="str">
        <f>IF(Input!F$4="GMH_OECC",J3133,IF(Input!F$4="GMH_XOEC",L3133,IF(Input!F$4="GMH_Korea",N3133,IF(Input!F$4="GMH_EU",P3133,IF(Input!F$4="Skysuper",#REF!,IF(Input!F$4="SkyII",#REF!,IF(Input!F$4="XO-8000",#REF!, "FALSE")))))))</f>
        <v>00</v>
      </c>
      <c r="I3133" s="209">
        <f>IF(Input!F$4="GMH_OECC",K3133,IF(Input!F$4="GMH_XOEC",M3133,IF(Input!F$4="GMH_Korea",O3133,IF(Input!F$4="GMH_EU",Q3133,IF(Input!F$4="Skysuper",#REF!,IF(Input!F$4="SkyII",#REF!,IF(Input!F$4="XO-8000",#REF!, "FALSE")))))))</f>
        <v>0</v>
      </c>
      <c r="J3133" s="210" t="s">
        <v>10359</v>
      </c>
      <c r="K3133" s="268">
        <v>0</v>
      </c>
      <c r="L3133" s="270" t="s">
        <v>10359</v>
      </c>
      <c r="M3133" s="270">
        <v>0</v>
      </c>
      <c r="N3133" s="270" t="s">
        <v>10359</v>
      </c>
      <c r="O3133" s="270">
        <v>0</v>
      </c>
      <c r="P3133" s="270" t="s">
        <v>10359</v>
      </c>
      <c r="Q3133" s="270">
        <v>0</v>
      </c>
      <c r="R3133" s="74"/>
      <c r="S3133" s="75" t="str">
        <f t="shared" si="238"/>
        <v>0000</v>
      </c>
      <c r="T3133" s="75" t="str">
        <f t="shared" si="236"/>
        <v>00000000000000000000000000000000</v>
      </c>
      <c r="V3133" s="197"/>
      <c r="W3133" s="75">
        <f t="shared" si="237"/>
        <v>0</v>
      </c>
      <c r="AE3133" s="479"/>
    </row>
    <row r="3134" spans="1:31" s="75" customFormat="1" ht="13.5" x14ac:dyDescent="0.2">
      <c r="A3134" s="211">
        <v>3131</v>
      </c>
      <c r="B3134" s="212" t="s">
        <v>6684</v>
      </c>
      <c r="C3134" s="213" t="s">
        <v>1187</v>
      </c>
      <c r="D3134" s="213"/>
      <c r="E3134" s="213">
        <v>0</v>
      </c>
      <c r="F3134" s="213" t="s">
        <v>585</v>
      </c>
      <c r="G3134" s="214" t="s">
        <v>554</v>
      </c>
      <c r="H3134" s="208" t="str">
        <f>IF(Input!F$4="GMH_OECC",J3134,IF(Input!F$4="GMH_XOEC",L3134,IF(Input!F$4="GMH_Korea",N3134,IF(Input!F$4="GMH_EU",P3134,IF(Input!F$4="Skysuper",#REF!,IF(Input!F$4="SkyII",#REF!,IF(Input!F$4="XO-8000",#REF!, "FALSE")))))))</f>
        <v>00</v>
      </c>
      <c r="I3134" s="209">
        <f>IF(Input!F$4="GMH_OECC",K3134,IF(Input!F$4="GMH_XOEC",M3134,IF(Input!F$4="GMH_Korea",O3134,IF(Input!F$4="GMH_EU",Q3134,IF(Input!F$4="Skysuper",#REF!,IF(Input!F$4="SkyII",#REF!,IF(Input!F$4="XO-8000",#REF!, "FALSE")))))))</f>
        <v>0</v>
      </c>
      <c r="J3134" s="210" t="s">
        <v>10359</v>
      </c>
      <c r="K3134" s="268">
        <v>0</v>
      </c>
      <c r="L3134" s="270" t="s">
        <v>10359</v>
      </c>
      <c r="M3134" s="270">
        <v>0</v>
      </c>
      <c r="N3134" s="270" t="s">
        <v>10359</v>
      </c>
      <c r="O3134" s="270">
        <v>0</v>
      </c>
      <c r="P3134" s="270" t="s">
        <v>10359</v>
      </c>
      <c r="Q3134" s="270">
        <v>0</v>
      </c>
      <c r="R3134" s="74"/>
      <c r="S3134" s="75" t="str">
        <f t="shared" si="238"/>
        <v>0000</v>
      </c>
      <c r="T3134" s="75" t="str">
        <f t="shared" si="236"/>
        <v>00000000000000000000000000000000</v>
      </c>
      <c r="V3134" s="197"/>
      <c r="W3134" s="75">
        <f t="shared" si="237"/>
        <v>0</v>
      </c>
      <c r="AE3134" s="479"/>
    </row>
    <row r="3135" spans="1:31" s="75" customFormat="1" ht="13.5" x14ac:dyDescent="0.2">
      <c r="A3135" s="211">
        <v>3132</v>
      </c>
      <c r="B3135" s="212" t="s">
        <v>2933</v>
      </c>
      <c r="C3135" s="213" t="s">
        <v>2934</v>
      </c>
      <c r="D3135" s="213"/>
      <c r="E3135" s="213">
        <v>0</v>
      </c>
      <c r="F3135" s="213" t="s">
        <v>585</v>
      </c>
      <c r="G3135" s="214" t="s">
        <v>554</v>
      </c>
      <c r="H3135" s="208" t="str">
        <f>IF(Input!F$4="GMH_OECC",J3135,IF(Input!F$4="GMH_XOEC",L3135,IF(Input!F$4="GMH_Korea",N3135,IF(Input!F$4="GMH_EU",P3135,IF(Input!F$4="Skysuper",#REF!,IF(Input!F$4="SkyII",#REF!,IF(Input!F$4="XO-8000",#REF!, "FALSE")))))))</f>
        <v>00</v>
      </c>
      <c r="I3135" s="209">
        <f>IF(Input!F$4="GMH_OECC",K3135,IF(Input!F$4="GMH_XOEC",M3135,IF(Input!F$4="GMH_Korea",O3135,IF(Input!F$4="GMH_EU",Q3135,IF(Input!F$4="Skysuper",#REF!,IF(Input!F$4="SkyII",#REF!,IF(Input!F$4="XO-8000",#REF!, "FALSE")))))))</f>
        <v>0</v>
      </c>
      <c r="J3135" s="210" t="s">
        <v>10359</v>
      </c>
      <c r="K3135" s="268">
        <v>0</v>
      </c>
      <c r="L3135" s="270" t="s">
        <v>10359</v>
      </c>
      <c r="M3135" s="270">
        <v>0</v>
      </c>
      <c r="N3135" s="270" t="s">
        <v>10359</v>
      </c>
      <c r="O3135" s="270">
        <v>0</v>
      </c>
      <c r="P3135" s="270" t="s">
        <v>10359</v>
      </c>
      <c r="Q3135" s="270">
        <v>0</v>
      </c>
      <c r="R3135" s="74"/>
      <c r="S3135" s="75" t="str">
        <f t="shared" si="238"/>
        <v>0000</v>
      </c>
      <c r="T3135" s="75" t="str">
        <f t="shared" si="236"/>
        <v>00000000000000000000000000000000</v>
      </c>
      <c r="V3135" s="197"/>
      <c r="W3135" s="75">
        <f t="shared" si="237"/>
        <v>0</v>
      </c>
      <c r="AE3135" s="479"/>
    </row>
    <row r="3136" spans="1:31" s="75" customFormat="1" ht="13.5" x14ac:dyDescent="0.2">
      <c r="A3136" s="211">
        <v>3133</v>
      </c>
      <c r="B3136" s="212" t="s">
        <v>2935</v>
      </c>
      <c r="C3136" s="213" t="s">
        <v>2936</v>
      </c>
      <c r="D3136" s="213"/>
      <c r="E3136" s="213">
        <v>0</v>
      </c>
      <c r="F3136" s="213" t="s">
        <v>585</v>
      </c>
      <c r="G3136" s="214" t="s">
        <v>554</v>
      </c>
      <c r="H3136" s="208" t="str">
        <f>IF(Input!F$4="GMH_OECC",J3136,IF(Input!F$4="GMH_XOEC",L3136,IF(Input!F$4="GMH_Korea",N3136,IF(Input!F$4="GMH_EU",P3136,IF(Input!F$4="Skysuper",#REF!,IF(Input!F$4="SkyII",#REF!,IF(Input!F$4="XO-8000",#REF!, "FALSE")))))))</f>
        <v>00</v>
      </c>
      <c r="I3136" s="209">
        <f>IF(Input!F$4="GMH_OECC",K3136,IF(Input!F$4="GMH_XOEC",M3136,IF(Input!F$4="GMH_Korea",O3136,IF(Input!F$4="GMH_EU",Q3136,IF(Input!F$4="Skysuper",#REF!,IF(Input!F$4="SkyII",#REF!,IF(Input!F$4="XO-8000",#REF!, "FALSE")))))))</f>
        <v>0</v>
      </c>
      <c r="J3136" s="210" t="s">
        <v>10359</v>
      </c>
      <c r="K3136" s="268">
        <v>0</v>
      </c>
      <c r="L3136" s="270" t="s">
        <v>10359</v>
      </c>
      <c r="M3136" s="270">
        <v>0</v>
      </c>
      <c r="N3136" s="270" t="s">
        <v>10359</v>
      </c>
      <c r="O3136" s="270">
        <v>0</v>
      </c>
      <c r="P3136" s="270" t="s">
        <v>10359</v>
      </c>
      <c r="Q3136" s="270">
        <v>0</v>
      </c>
      <c r="R3136" s="74"/>
      <c r="S3136" s="75" t="str">
        <f t="shared" si="238"/>
        <v>0000</v>
      </c>
      <c r="T3136" s="75" t="str">
        <f t="shared" si="236"/>
        <v>00000000000000000000000000000000</v>
      </c>
      <c r="V3136" s="197"/>
      <c r="W3136" s="75">
        <f t="shared" si="237"/>
        <v>0</v>
      </c>
      <c r="AE3136" s="479"/>
    </row>
    <row r="3137" spans="1:31" s="75" customFormat="1" ht="13.5" x14ac:dyDescent="0.2">
      <c r="A3137" s="211">
        <v>3134</v>
      </c>
      <c r="B3137" s="212" t="s">
        <v>2937</v>
      </c>
      <c r="C3137" s="213" t="s">
        <v>2938</v>
      </c>
      <c r="D3137" s="213"/>
      <c r="E3137" s="213">
        <v>0</v>
      </c>
      <c r="F3137" s="213" t="s">
        <v>585</v>
      </c>
      <c r="G3137" s="214" t="s">
        <v>554</v>
      </c>
      <c r="H3137" s="208" t="str">
        <f>IF(Input!F$4="GMH_OECC",J3137,IF(Input!F$4="GMH_XOEC",L3137,IF(Input!F$4="GMH_Korea",N3137,IF(Input!F$4="GMH_EU",P3137,IF(Input!F$4="Skysuper",#REF!,IF(Input!F$4="SkyII",#REF!,IF(Input!F$4="XO-8000",#REF!, "FALSE")))))))</f>
        <v>00</v>
      </c>
      <c r="I3137" s="209">
        <f>IF(Input!F$4="GMH_OECC",K3137,IF(Input!F$4="GMH_XOEC",M3137,IF(Input!F$4="GMH_Korea",O3137,IF(Input!F$4="GMH_EU",Q3137,IF(Input!F$4="Skysuper",#REF!,IF(Input!F$4="SkyII",#REF!,IF(Input!F$4="XO-8000",#REF!, "FALSE")))))))</f>
        <v>0</v>
      </c>
      <c r="J3137" s="210" t="s">
        <v>10359</v>
      </c>
      <c r="K3137" s="268">
        <v>0</v>
      </c>
      <c r="L3137" s="270" t="s">
        <v>10359</v>
      </c>
      <c r="M3137" s="270">
        <v>0</v>
      </c>
      <c r="N3137" s="270" t="s">
        <v>10359</v>
      </c>
      <c r="O3137" s="270">
        <v>0</v>
      </c>
      <c r="P3137" s="270" t="s">
        <v>10359</v>
      </c>
      <c r="Q3137" s="270">
        <v>0</v>
      </c>
      <c r="R3137" s="74"/>
      <c r="S3137" s="75" t="str">
        <f t="shared" si="238"/>
        <v>0000</v>
      </c>
      <c r="T3137" s="75" t="str">
        <f t="shared" si="236"/>
        <v>00000000000000000000000000000000</v>
      </c>
      <c r="V3137" s="197"/>
      <c r="W3137" s="75">
        <f t="shared" si="237"/>
        <v>0</v>
      </c>
      <c r="AE3137" s="479"/>
    </row>
    <row r="3138" spans="1:31" s="75" customFormat="1" ht="13.5" x14ac:dyDescent="0.2">
      <c r="A3138" s="211">
        <v>3135</v>
      </c>
      <c r="B3138" s="212" t="s">
        <v>2939</v>
      </c>
      <c r="C3138" s="213" t="s">
        <v>2940</v>
      </c>
      <c r="D3138" s="213"/>
      <c r="E3138" s="213">
        <v>0</v>
      </c>
      <c r="F3138" s="213" t="s">
        <v>585</v>
      </c>
      <c r="G3138" s="214" t="s">
        <v>554</v>
      </c>
      <c r="H3138" s="208" t="str">
        <f>IF(Input!F$4="GMH_OECC",J3138,IF(Input!F$4="GMH_XOEC",L3138,IF(Input!F$4="GMH_Korea",N3138,IF(Input!F$4="GMH_EU",P3138,IF(Input!F$4="Skysuper",#REF!,IF(Input!F$4="SkyII",#REF!,IF(Input!F$4="XO-8000",#REF!, "FALSE")))))))</f>
        <v>00</v>
      </c>
      <c r="I3138" s="209">
        <f>IF(Input!F$4="GMH_OECC",K3138,IF(Input!F$4="GMH_XOEC",M3138,IF(Input!F$4="GMH_Korea",O3138,IF(Input!F$4="GMH_EU",Q3138,IF(Input!F$4="Skysuper",#REF!,IF(Input!F$4="SkyII",#REF!,IF(Input!F$4="XO-8000",#REF!, "FALSE")))))))</f>
        <v>0</v>
      </c>
      <c r="J3138" s="210" t="s">
        <v>10359</v>
      </c>
      <c r="K3138" s="268">
        <v>0</v>
      </c>
      <c r="L3138" s="270" t="s">
        <v>10359</v>
      </c>
      <c r="M3138" s="270">
        <v>0</v>
      </c>
      <c r="N3138" s="270" t="s">
        <v>10359</v>
      </c>
      <c r="O3138" s="270">
        <v>0</v>
      </c>
      <c r="P3138" s="270" t="s">
        <v>10359</v>
      </c>
      <c r="Q3138" s="270">
        <v>0</v>
      </c>
      <c r="R3138" s="74"/>
      <c r="S3138" s="75" t="str">
        <f t="shared" si="238"/>
        <v>0000</v>
      </c>
      <c r="T3138" s="75" t="str">
        <f t="shared" si="236"/>
        <v>00000000000000000000000000000000</v>
      </c>
      <c r="V3138" s="197"/>
      <c r="W3138" s="75">
        <f t="shared" si="237"/>
        <v>0</v>
      </c>
      <c r="AE3138" s="479"/>
    </row>
    <row r="3139" spans="1:31" s="75" customFormat="1" ht="13.5" x14ac:dyDescent="0.2">
      <c r="A3139" s="211">
        <v>3136</v>
      </c>
      <c r="B3139" s="212" t="s">
        <v>2941</v>
      </c>
      <c r="C3139" s="213" t="s">
        <v>2942</v>
      </c>
      <c r="D3139" s="213"/>
      <c r="E3139" s="213">
        <v>0</v>
      </c>
      <c r="F3139" s="213" t="s">
        <v>585</v>
      </c>
      <c r="G3139" s="214" t="s">
        <v>554</v>
      </c>
      <c r="H3139" s="208" t="str">
        <f>IF(Input!F$4="GMH_OECC",J3139,IF(Input!F$4="GMH_XOEC",L3139,IF(Input!F$4="GMH_Korea",N3139,IF(Input!F$4="GMH_EU",P3139,IF(Input!F$4="Skysuper",#REF!,IF(Input!F$4="SkyII",#REF!,IF(Input!F$4="XO-8000",#REF!, "FALSE")))))))</f>
        <v>00</v>
      </c>
      <c r="I3139" s="209">
        <f>IF(Input!F$4="GMH_OECC",K3139,IF(Input!F$4="GMH_XOEC",M3139,IF(Input!F$4="GMH_Korea",O3139,IF(Input!F$4="GMH_EU",Q3139,IF(Input!F$4="Skysuper",#REF!,IF(Input!F$4="SkyII",#REF!,IF(Input!F$4="XO-8000",#REF!, "FALSE")))))))</f>
        <v>0</v>
      </c>
      <c r="J3139" s="210" t="s">
        <v>10359</v>
      </c>
      <c r="K3139" s="268">
        <v>0</v>
      </c>
      <c r="L3139" s="270" t="s">
        <v>10359</v>
      </c>
      <c r="M3139" s="270">
        <v>0</v>
      </c>
      <c r="N3139" s="270" t="s">
        <v>10359</v>
      </c>
      <c r="O3139" s="270">
        <v>0</v>
      </c>
      <c r="P3139" s="270" t="s">
        <v>10359</v>
      </c>
      <c r="Q3139" s="270">
        <v>0</v>
      </c>
      <c r="R3139" s="74"/>
      <c r="S3139" s="75" t="str">
        <f t="shared" si="238"/>
        <v>0000</v>
      </c>
      <c r="T3139" s="75" t="str">
        <f t="shared" si="236"/>
        <v>00000000000000000000000000000000</v>
      </c>
      <c r="V3139" s="197"/>
      <c r="W3139" s="75">
        <f t="shared" si="237"/>
        <v>0</v>
      </c>
      <c r="AE3139" s="479"/>
    </row>
    <row r="3140" spans="1:31" s="75" customFormat="1" ht="13.5" x14ac:dyDescent="0.2">
      <c r="A3140" s="211">
        <v>3137</v>
      </c>
      <c r="B3140" s="212" t="s">
        <v>2943</v>
      </c>
      <c r="C3140" s="213" t="s">
        <v>2944</v>
      </c>
      <c r="D3140" s="213"/>
      <c r="E3140" s="213">
        <v>0</v>
      </c>
      <c r="F3140" s="213" t="s">
        <v>585</v>
      </c>
      <c r="G3140" s="214" t="s">
        <v>554</v>
      </c>
      <c r="H3140" s="208" t="str">
        <f>IF(Input!F$4="GMH_OECC",J3140,IF(Input!F$4="GMH_XOEC",L3140,IF(Input!F$4="GMH_Korea",N3140,IF(Input!F$4="GMH_EU",P3140,IF(Input!F$4="Skysuper",#REF!,IF(Input!F$4="SkyII",#REF!,IF(Input!F$4="XO-8000",#REF!, "FALSE")))))))</f>
        <v>00</v>
      </c>
      <c r="I3140" s="209">
        <f>IF(Input!F$4="GMH_OECC",K3140,IF(Input!F$4="GMH_XOEC",M3140,IF(Input!F$4="GMH_Korea",O3140,IF(Input!F$4="GMH_EU",Q3140,IF(Input!F$4="Skysuper",#REF!,IF(Input!F$4="SkyII",#REF!,IF(Input!F$4="XO-8000",#REF!, "FALSE")))))))</f>
        <v>0</v>
      </c>
      <c r="J3140" s="210" t="s">
        <v>10359</v>
      </c>
      <c r="K3140" s="268">
        <v>0</v>
      </c>
      <c r="L3140" s="270" t="s">
        <v>10359</v>
      </c>
      <c r="M3140" s="270">
        <v>0</v>
      </c>
      <c r="N3140" s="270" t="s">
        <v>10359</v>
      </c>
      <c r="O3140" s="270">
        <v>0</v>
      </c>
      <c r="P3140" s="270" t="s">
        <v>10359</v>
      </c>
      <c r="Q3140" s="270">
        <v>0</v>
      </c>
      <c r="R3140" s="74"/>
      <c r="S3140" s="75" t="str">
        <f t="shared" si="238"/>
        <v>0000</v>
      </c>
      <c r="T3140" s="75" t="str">
        <f t="shared" ref="T3140:T3203" si="239">CONCATENATE(S3140,S3141,S3142,S3143,S3144,S3145,S3146,S3147)</f>
        <v>00000000000000000000000000000000</v>
      </c>
      <c r="V3140" s="197"/>
      <c r="W3140" s="75">
        <f t="shared" si="237"/>
        <v>0</v>
      </c>
      <c r="AE3140" s="479"/>
    </row>
    <row r="3141" spans="1:31" s="75" customFormat="1" ht="13.5" x14ac:dyDescent="0.2">
      <c r="A3141" s="211">
        <v>3138</v>
      </c>
      <c r="B3141" s="212" t="s">
        <v>2945</v>
      </c>
      <c r="C3141" s="213" t="s">
        <v>2946</v>
      </c>
      <c r="D3141" s="213"/>
      <c r="E3141" s="213">
        <v>0</v>
      </c>
      <c r="F3141" s="213" t="s">
        <v>585</v>
      </c>
      <c r="G3141" s="214" t="s">
        <v>554</v>
      </c>
      <c r="H3141" s="208" t="str">
        <f>IF(Input!F$4="GMH_OECC",J3141,IF(Input!F$4="GMH_XOEC",L3141,IF(Input!F$4="GMH_Korea",N3141,IF(Input!F$4="GMH_EU",P3141,IF(Input!F$4="Skysuper",#REF!,IF(Input!F$4="SkyII",#REF!,IF(Input!F$4="XO-8000",#REF!, "FALSE")))))))</f>
        <v>00</v>
      </c>
      <c r="I3141" s="209">
        <f>IF(Input!F$4="GMH_OECC",K3141,IF(Input!F$4="GMH_XOEC",M3141,IF(Input!F$4="GMH_Korea",O3141,IF(Input!F$4="GMH_EU",Q3141,IF(Input!F$4="Skysuper",#REF!,IF(Input!F$4="SkyII",#REF!,IF(Input!F$4="XO-8000",#REF!, "FALSE")))))))</f>
        <v>0</v>
      </c>
      <c r="J3141" s="210" t="s">
        <v>10359</v>
      </c>
      <c r="K3141" s="268">
        <v>0</v>
      </c>
      <c r="L3141" s="270" t="s">
        <v>10359</v>
      </c>
      <c r="M3141" s="270">
        <v>0</v>
      </c>
      <c r="N3141" s="270" t="s">
        <v>10359</v>
      </c>
      <c r="O3141" s="270">
        <v>0</v>
      </c>
      <c r="P3141" s="270" t="s">
        <v>10359</v>
      </c>
      <c r="Q3141" s="270">
        <v>0</v>
      </c>
      <c r="R3141" s="74"/>
      <c r="S3141" s="75" t="str">
        <f t="shared" si="238"/>
        <v>0000</v>
      </c>
      <c r="T3141" s="75" t="str">
        <f t="shared" si="239"/>
        <v>00000000000000000000000000000000</v>
      </c>
      <c r="V3141" s="197"/>
      <c r="W3141" s="75">
        <f t="shared" si="237"/>
        <v>0</v>
      </c>
      <c r="AE3141" s="479"/>
    </row>
    <row r="3142" spans="1:31" s="75" customFormat="1" ht="13.5" x14ac:dyDescent="0.2">
      <c r="A3142" s="211">
        <v>3139</v>
      </c>
      <c r="B3142" s="212" t="s">
        <v>2947</v>
      </c>
      <c r="C3142" s="213" t="s">
        <v>2948</v>
      </c>
      <c r="D3142" s="213"/>
      <c r="E3142" s="213">
        <v>0</v>
      </c>
      <c r="F3142" s="213" t="s">
        <v>585</v>
      </c>
      <c r="G3142" s="214" t="s">
        <v>554</v>
      </c>
      <c r="H3142" s="208" t="str">
        <f>IF(Input!F$4="GMH_OECC",J3142,IF(Input!F$4="GMH_XOEC",L3142,IF(Input!F$4="GMH_Korea",N3142,IF(Input!F$4="GMH_EU",P3142,IF(Input!F$4="Skysuper",#REF!,IF(Input!F$4="SkyII",#REF!,IF(Input!F$4="XO-8000",#REF!, "FALSE")))))))</f>
        <v>00</v>
      </c>
      <c r="I3142" s="209">
        <f>IF(Input!F$4="GMH_OECC",K3142,IF(Input!F$4="GMH_XOEC",M3142,IF(Input!F$4="GMH_Korea",O3142,IF(Input!F$4="GMH_EU",Q3142,IF(Input!F$4="Skysuper",#REF!,IF(Input!F$4="SkyII",#REF!,IF(Input!F$4="XO-8000",#REF!, "FALSE")))))))</f>
        <v>0</v>
      </c>
      <c r="J3142" s="210" t="s">
        <v>10359</v>
      </c>
      <c r="K3142" s="268">
        <v>0</v>
      </c>
      <c r="L3142" s="270" t="s">
        <v>10359</v>
      </c>
      <c r="M3142" s="270">
        <v>0</v>
      </c>
      <c r="N3142" s="270" t="s">
        <v>10359</v>
      </c>
      <c r="O3142" s="270">
        <v>0</v>
      </c>
      <c r="P3142" s="270" t="s">
        <v>10359</v>
      </c>
      <c r="Q3142" s="270">
        <v>0</v>
      </c>
      <c r="R3142" s="74"/>
      <c r="S3142" s="75" t="str">
        <f t="shared" si="238"/>
        <v>0000</v>
      </c>
      <c r="T3142" s="75" t="str">
        <f t="shared" si="239"/>
        <v>00000000000000000000000000000000</v>
      </c>
      <c r="V3142" s="197"/>
      <c r="W3142" s="75">
        <f t="shared" ref="W3142:W3205" si="240">HEX2DEC(RIGHT(S3142,2))+HEX2DEC(RIGHT(S3143,2))+HEX2DEC(RIGHT(S3144,2))+HEX2DEC(RIGHT(S3145,2))+HEX2DEC(LEFT(S3142,2))+HEX2DEC(LEFT(S3143,2))+HEX2DEC(LEFT(S3144,2))+HEX2DEC(LEFT(S3145,2))+HEX2DEC(RIGHT(S3146,2))+HEX2DEC(RIGHT(S3147,2))+HEX2DEC(RIGHT(S3148,2))+HEX2DEC(RIGHT(S3149,2))+HEX2DEC(LEFT(S3146,2))+HEX2DEC(LEFT(S3147,2))+HEX2DEC(LEFT(S3148,2))+HEX2DEC(LEFT(S3149,2))</f>
        <v>0</v>
      </c>
      <c r="AE3142" s="479"/>
    </row>
    <row r="3143" spans="1:31" s="75" customFormat="1" ht="13.5" x14ac:dyDescent="0.2">
      <c r="A3143" s="211">
        <v>3140</v>
      </c>
      <c r="B3143" s="212" t="s">
        <v>2949</v>
      </c>
      <c r="C3143" s="213" t="s">
        <v>2950</v>
      </c>
      <c r="D3143" s="213"/>
      <c r="E3143" s="213">
        <v>0</v>
      </c>
      <c r="F3143" s="213" t="s">
        <v>585</v>
      </c>
      <c r="G3143" s="214" t="s">
        <v>554</v>
      </c>
      <c r="H3143" s="208" t="str">
        <f>IF(Input!F$4="GMH_OECC",J3143,IF(Input!F$4="GMH_XOEC",L3143,IF(Input!F$4="GMH_Korea",N3143,IF(Input!F$4="GMH_EU",P3143,IF(Input!F$4="Skysuper",#REF!,IF(Input!F$4="SkyII",#REF!,IF(Input!F$4="XO-8000",#REF!, "FALSE")))))))</f>
        <v>00</v>
      </c>
      <c r="I3143" s="209">
        <f>IF(Input!F$4="GMH_OECC",K3143,IF(Input!F$4="GMH_XOEC",M3143,IF(Input!F$4="GMH_Korea",O3143,IF(Input!F$4="GMH_EU",Q3143,IF(Input!F$4="Skysuper",#REF!,IF(Input!F$4="SkyII",#REF!,IF(Input!F$4="XO-8000",#REF!, "FALSE")))))))</f>
        <v>0</v>
      </c>
      <c r="J3143" s="210" t="s">
        <v>10359</v>
      </c>
      <c r="K3143" s="268">
        <v>0</v>
      </c>
      <c r="L3143" s="270" t="s">
        <v>10359</v>
      </c>
      <c r="M3143" s="270">
        <v>0</v>
      </c>
      <c r="N3143" s="270" t="s">
        <v>10359</v>
      </c>
      <c r="O3143" s="270">
        <v>0</v>
      </c>
      <c r="P3143" s="270" t="s">
        <v>10359</v>
      </c>
      <c r="Q3143" s="270">
        <v>0</v>
      </c>
      <c r="R3143" s="74"/>
      <c r="S3143" s="75" t="str">
        <f t="shared" si="238"/>
        <v>0000</v>
      </c>
      <c r="T3143" s="75" t="str">
        <f t="shared" si="239"/>
        <v>00000000000000000000000000000000</v>
      </c>
      <c r="V3143" s="197"/>
      <c r="W3143" s="75">
        <f t="shared" si="240"/>
        <v>0</v>
      </c>
      <c r="AE3143" s="479"/>
    </row>
    <row r="3144" spans="1:31" s="75" customFormat="1" ht="13.5" x14ac:dyDescent="0.2">
      <c r="A3144" s="211">
        <v>3141</v>
      </c>
      <c r="B3144" s="212" t="s">
        <v>2951</v>
      </c>
      <c r="C3144" s="213" t="s">
        <v>2952</v>
      </c>
      <c r="D3144" s="213"/>
      <c r="E3144" s="213">
        <v>0</v>
      </c>
      <c r="F3144" s="213" t="s">
        <v>585</v>
      </c>
      <c r="G3144" s="214" t="s">
        <v>554</v>
      </c>
      <c r="H3144" s="208" t="str">
        <f>IF(Input!F$4="GMH_OECC",J3144,IF(Input!F$4="GMH_XOEC",L3144,IF(Input!F$4="GMH_Korea",N3144,IF(Input!F$4="GMH_EU",P3144,IF(Input!F$4="Skysuper",#REF!,IF(Input!F$4="SkyII",#REF!,IF(Input!F$4="XO-8000",#REF!, "FALSE")))))))</f>
        <v>00</v>
      </c>
      <c r="I3144" s="209">
        <f>IF(Input!F$4="GMH_OECC",K3144,IF(Input!F$4="GMH_XOEC",M3144,IF(Input!F$4="GMH_Korea",O3144,IF(Input!F$4="GMH_EU",Q3144,IF(Input!F$4="Skysuper",#REF!,IF(Input!F$4="SkyII",#REF!,IF(Input!F$4="XO-8000",#REF!, "FALSE")))))))</f>
        <v>0</v>
      </c>
      <c r="J3144" s="210" t="s">
        <v>10359</v>
      </c>
      <c r="K3144" s="268">
        <v>0</v>
      </c>
      <c r="L3144" s="270" t="s">
        <v>10359</v>
      </c>
      <c r="M3144" s="270">
        <v>0</v>
      </c>
      <c r="N3144" s="270" t="s">
        <v>10359</v>
      </c>
      <c r="O3144" s="270">
        <v>0</v>
      </c>
      <c r="P3144" s="270" t="s">
        <v>10359</v>
      </c>
      <c r="Q3144" s="270">
        <v>0</v>
      </c>
      <c r="R3144" s="74"/>
      <c r="S3144" s="75" t="str">
        <f t="shared" si="238"/>
        <v>0000</v>
      </c>
      <c r="T3144" s="75" t="str">
        <f t="shared" si="239"/>
        <v>00000000000000000000000000000000</v>
      </c>
      <c r="V3144" s="197"/>
      <c r="W3144" s="75">
        <f t="shared" si="240"/>
        <v>0</v>
      </c>
      <c r="AE3144" s="479"/>
    </row>
    <row r="3145" spans="1:31" s="75" customFormat="1" ht="13.5" x14ac:dyDescent="0.2">
      <c r="A3145" s="211">
        <v>3142</v>
      </c>
      <c r="B3145" s="212" t="s">
        <v>2953</v>
      </c>
      <c r="C3145" s="213" t="s">
        <v>2954</v>
      </c>
      <c r="D3145" s="213"/>
      <c r="E3145" s="213">
        <v>0</v>
      </c>
      <c r="F3145" s="213" t="s">
        <v>585</v>
      </c>
      <c r="G3145" s="214" t="s">
        <v>554</v>
      </c>
      <c r="H3145" s="208" t="str">
        <f>IF(Input!F$4="GMH_OECC",J3145,IF(Input!F$4="GMH_XOEC",L3145,IF(Input!F$4="GMH_Korea",N3145,IF(Input!F$4="GMH_EU",P3145,IF(Input!F$4="Skysuper",#REF!,IF(Input!F$4="SkyII",#REF!,IF(Input!F$4="XO-8000",#REF!, "FALSE")))))))</f>
        <v>00</v>
      </c>
      <c r="I3145" s="209">
        <f>IF(Input!F$4="GMH_OECC",K3145,IF(Input!F$4="GMH_XOEC",M3145,IF(Input!F$4="GMH_Korea",O3145,IF(Input!F$4="GMH_EU",Q3145,IF(Input!F$4="Skysuper",#REF!,IF(Input!F$4="SkyII",#REF!,IF(Input!F$4="XO-8000",#REF!, "FALSE")))))))</f>
        <v>0</v>
      </c>
      <c r="J3145" s="210" t="s">
        <v>10359</v>
      </c>
      <c r="K3145" s="268">
        <v>0</v>
      </c>
      <c r="L3145" s="270" t="s">
        <v>10359</v>
      </c>
      <c r="M3145" s="270">
        <v>0</v>
      </c>
      <c r="N3145" s="270" t="s">
        <v>10359</v>
      </c>
      <c r="O3145" s="270">
        <v>0</v>
      </c>
      <c r="P3145" s="270" t="s">
        <v>10359</v>
      </c>
      <c r="Q3145" s="270">
        <v>0</v>
      </c>
      <c r="R3145" s="74"/>
      <c r="S3145" s="75" t="str">
        <f t="shared" si="238"/>
        <v>0000</v>
      </c>
      <c r="T3145" s="75" t="str">
        <f t="shared" si="239"/>
        <v>00000000000000000000000000000000</v>
      </c>
      <c r="V3145" s="197"/>
      <c r="W3145" s="75">
        <f t="shared" si="240"/>
        <v>0</v>
      </c>
      <c r="AE3145" s="479"/>
    </row>
    <row r="3146" spans="1:31" s="75" customFormat="1" ht="13.5" x14ac:dyDescent="0.2">
      <c r="A3146" s="211">
        <v>3143</v>
      </c>
      <c r="B3146" s="212" t="s">
        <v>2955</v>
      </c>
      <c r="C3146" s="213" t="s">
        <v>2956</v>
      </c>
      <c r="D3146" s="213"/>
      <c r="E3146" s="213">
        <v>0</v>
      </c>
      <c r="F3146" s="213" t="s">
        <v>585</v>
      </c>
      <c r="G3146" s="214" t="s">
        <v>554</v>
      </c>
      <c r="H3146" s="208" t="str">
        <f>IF(Input!F$4="GMH_OECC",J3146,IF(Input!F$4="GMH_XOEC",L3146,IF(Input!F$4="GMH_Korea",N3146,IF(Input!F$4="GMH_EU",P3146,IF(Input!F$4="Skysuper",#REF!,IF(Input!F$4="SkyII",#REF!,IF(Input!F$4="XO-8000",#REF!, "FALSE")))))))</f>
        <v>00</v>
      </c>
      <c r="I3146" s="209">
        <f>IF(Input!F$4="GMH_OECC",K3146,IF(Input!F$4="GMH_XOEC",M3146,IF(Input!F$4="GMH_Korea",O3146,IF(Input!F$4="GMH_EU",Q3146,IF(Input!F$4="Skysuper",#REF!,IF(Input!F$4="SkyII",#REF!,IF(Input!F$4="XO-8000",#REF!, "FALSE")))))))</f>
        <v>0</v>
      </c>
      <c r="J3146" s="210" t="s">
        <v>10359</v>
      </c>
      <c r="K3146" s="268">
        <v>0</v>
      </c>
      <c r="L3146" s="270" t="s">
        <v>10359</v>
      </c>
      <c r="M3146" s="270">
        <v>0</v>
      </c>
      <c r="N3146" s="270" t="s">
        <v>10359</v>
      </c>
      <c r="O3146" s="270">
        <v>0</v>
      </c>
      <c r="P3146" s="270" t="s">
        <v>10359</v>
      </c>
      <c r="Q3146" s="270">
        <v>0</v>
      </c>
      <c r="R3146" s="74"/>
      <c r="S3146" s="75" t="str">
        <f t="shared" si="238"/>
        <v>0000</v>
      </c>
      <c r="T3146" s="75" t="str">
        <f t="shared" si="239"/>
        <v>00000000000000000000000000000000</v>
      </c>
      <c r="V3146" s="197"/>
      <c r="W3146" s="75">
        <f t="shared" si="240"/>
        <v>0</v>
      </c>
      <c r="AE3146" s="479"/>
    </row>
    <row r="3147" spans="1:31" s="75" customFormat="1" ht="13.5" x14ac:dyDescent="0.2">
      <c r="A3147" s="211">
        <v>3144</v>
      </c>
      <c r="B3147" s="212" t="s">
        <v>2957</v>
      </c>
      <c r="C3147" s="213" t="s">
        <v>2958</v>
      </c>
      <c r="D3147" s="213"/>
      <c r="E3147" s="213">
        <v>0</v>
      </c>
      <c r="F3147" s="213" t="s">
        <v>585</v>
      </c>
      <c r="G3147" s="214" t="s">
        <v>554</v>
      </c>
      <c r="H3147" s="208" t="str">
        <f>IF(Input!F$4="GMH_OECC",J3147,IF(Input!F$4="GMH_XOEC",L3147,IF(Input!F$4="GMH_Korea",N3147,IF(Input!F$4="GMH_EU",P3147,IF(Input!F$4="Skysuper",#REF!,IF(Input!F$4="SkyII",#REF!,IF(Input!F$4="XO-8000",#REF!, "FALSE")))))))</f>
        <v>00</v>
      </c>
      <c r="I3147" s="209">
        <f>IF(Input!F$4="GMH_OECC",K3147,IF(Input!F$4="GMH_XOEC",M3147,IF(Input!F$4="GMH_Korea",O3147,IF(Input!F$4="GMH_EU",Q3147,IF(Input!F$4="Skysuper",#REF!,IF(Input!F$4="SkyII",#REF!,IF(Input!F$4="XO-8000",#REF!, "FALSE")))))))</f>
        <v>0</v>
      </c>
      <c r="J3147" s="210" t="s">
        <v>10359</v>
      </c>
      <c r="K3147" s="268">
        <v>0</v>
      </c>
      <c r="L3147" s="270" t="s">
        <v>10359</v>
      </c>
      <c r="M3147" s="270">
        <v>0</v>
      </c>
      <c r="N3147" s="270" t="s">
        <v>10359</v>
      </c>
      <c r="O3147" s="270">
        <v>0</v>
      </c>
      <c r="P3147" s="270" t="s">
        <v>10359</v>
      </c>
      <c r="Q3147" s="270">
        <v>0</v>
      </c>
      <c r="R3147" s="74"/>
      <c r="S3147" s="75" t="str">
        <f t="shared" si="238"/>
        <v>0000</v>
      </c>
      <c r="T3147" s="75" t="str">
        <f t="shared" si="239"/>
        <v>00000000000000000000000000000000</v>
      </c>
      <c r="V3147" s="197"/>
      <c r="W3147" s="75">
        <f t="shared" si="240"/>
        <v>0</v>
      </c>
      <c r="AE3147" s="479"/>
    </row>
    <row r="3148" spans="1:31" s="75" customFormat="1" ht="13.5" x14ac:dyDescent="0.2">
      <c r="A3148" s="211">
        <v>3145</v>
      </c>
      <c r="B3148" s="212" t="s">
        <v>2959</v>
      </c>
      <c r="C3148" s="213" t="s">
        <v>2960</v>
      </c>
      <c r="D3148" s="213"/>
      <c r="E3148" s="213">
        <v>0</v>
      </c>
      <c r="F3148" s="213" t="s">
        <v>585</v>
      </c>
      <c r="G3148" s="214" t="s">
        <v>554</v>
      </c>
      <c r="H3148" s="208" t="str">
        <f>IF(Input!F$4="GMH_OECC",J3148,IF(Input!F$4="GMH_XOEC",L3148,IF(Input!F$4="GMH_Korea",N3148,IF(Input!F$4="GMH_EU",P3148,IF(Input!F$4="Skysuper",#REF!,IF(Input!F$4="SkyII",#REF!,IF(Input!F$4="XO-8000",#REF!, "FALSE")))))))</f>
        <v>00</v>
      </c>
      <c r="I3148" s="209">
        <f>IF(Input!F$4="GMH_OECC",K3148,IF(Input!F$4="GMH_XOEC",M3148,IF(Input!F$4="GMH_Korea",O3148,IF(Input!F$4="GMH_EU",Q3148,IF(Input!F$4="Skysuper",#REF!,IF(Input!F$4="SkyII",#REF!,IF(Input!F$4="XO-8000",#REF!, "FALSE")))))))</f>
        <v>0</v>
      </c>
      <c r="J3148" s="210" t="s">
        <v>10359</v>
      </c>
      <c r="K3148" s="268">
        <v>0</v>
      </c>
      <c r="L3148" s="270" t="s">
        <v>10359</v>
      </c>
      <c r="M3148" s="270">
        <v>0</v>
      </c>
      <c r="N3148" s="270" t="s">
        <v>10359</v>
      </c>
      <c r="O3148" s="270">
        <v>0</v>
      </c>
      <c r="P3148" s="270" t="s">
        <v>10359</v>
      </c>
      <c r="Q3148" s="270">
        <v>0</v>
      </c>
      <c r="R3148" s="74"/>
      <c r="S3148" s="75" t="str">
        <f t="shared" si="238"/>
        <v>0000</v>
      </c>
      <c r="T3148" s="75" t="str">
        <f t="shared" si="239"/>
        <v>00000000000000000000000000000000</v>
      </c>
      <c r="V3148" s="197"/>
      <c r="W3148" s="75">
        <f t="shared" si="240"/>
        <v>0</v>
      </c>
      <c r="AE3148" s="479"/>
    </row>
    <row r="3149" spans="1:31" s="75" customFormat="1" ht="13.5" x14ac:dyDescent="0.2">
      <c r="A3149" s="211">
        <v>3146</v>
      </c>
      <c r="B3149" s="212" t="s">
        <v>2961</v>
      </c>
      <c r="C3149" s="213" t="s">
        <v>2962</v>
      </c>
      <c r="D3149" s="213"/>
      <c r="E3149" s="213">
        <v>0</v>
      </c>
      <c r="F3149" s="213" t="s">
        <v>585</v>
      </c>
      <c r="G3149" s="214" t="s">
        <v>554</v>
      </c>
      <c r="H3149" s="208" t="str">
        <f>IF(Input!F$4="GMH_OECC",J3149,IF(Input!F$4="GMH_XOEC",L3149,IF(Input!F$4="GMH_Korea",N3149,IF(Input!F$4="GMH_EU",P3149,IF(Input!F$4="Skysuper",#REF!,IF(Input!F$4="SkyII",#REF!,IF(Input!F$4="XO-8000",#REF!, "FALSE")))))))</f>
        <v>00</v>
      </c>
      <c r="I3149" s="209">
        <f>IF(Input!F$4="GMH_OECC",K3149,IF(Input!F$4="GMH_XOEC",M3149,IF(Input!F$4="GMH_Korea",O3149,IF(Input!F$4="GMH_EU",Q3149,IF(Input!F$4="Skysuper",#REF!,IF(Input!F$4="SkyII",#REF!,IF(Input!F$4="XO-8000",#REF!, "FALSE")))))))</f>
        <v>0</v>
      </c>
      <c r="J3149" s="210" t="s">
        <v>10359</v>
      </c>
      <c r="K3149" s="268">
        <v>0</v>
      </c>
      <c r="L3149" s="270" t="s">
        <v>10359</v>
      </c>
      <c r="M3149" s="270">
        <v>0</v>
      </c>
      <c r="N3149" s="270" t="s">
        <v>10359</v>
      </c>
      <c r="O3149" s="270">
        <v>0</v>
      </c>
      <c r="P3149" s="270" t="s">
        <v>10359</v>
      </c>
      <c r="Q3149" s="270">
        <v>0</v>
      </c>
      <c r="R3149" s="74"/>
      <c r="S3149" s="75" t="str">
        <f t="shared" si="238"/>
        <v>0000</v>
      </c>
      <c r="T3149" s="75" t="str">
        <f t="shared" si="239"/>
        <v>00000000000000000000000000000000</v>
      </c>
      <c r="V3149" s="197"/>
      <c r="W3149" s="75">
        <f t="shared" si="240"/>
        <v>0</v>
      </c>
      <c r="AE3149" s="479"/>
    </row>
    <row r="3150" spans="1:31" s="75" customFormat="1" ht="13.5" x14ac:dyDescent="0.2">
      <c r="A3150" s="211">
        <v>3147</v>
      </c>
      <c r="B3150" s="212" t="s">
        <v>2963</v>
      </c>
      <c r="C3150" s="213" t="s">
        <v>2964</v>
      </c>
      <c r="D3150" s="213"/>
      <c r="E3150" s="213">
        <v>0</v>
      </c>
      <c r="F3150" s="213" t="s">
        <v>585</v>
      </c>
      <c r="G3150" s="214" t="s">
        <v>554</v>
      </c>
      <c r="H3150" s="208" t="str">
        <f>IF(Input!F$4="GMH_OECC",J3150,IF(Input!F$4="GMH_XOEC",L3150,IF(Input!F$4="GMH_Korea",N3150,IF(Input!F$4="GMH_EU",P3150,IF(Input!F$4="Skysuper",#REF!,IF(Input!F$4="SkyII",#REF!,IF(Input!F$4="XO-8000",#REF!, "FALSE")))))))</f>
        <v>00</v>
      </c>
      <c r="I3150" s="209">
        <f>IF(Input!F$4="GMH_OECC",K3150,IF(Input!F$4="GMH_XOEC",M3150,IF(Input!F$4="GMH_Korea",O3150,IF(Input!F$4="GMH_EU",Q3150,IF(Input!F$4="Skysuper",#REF!,IF(Input!F$4="SkyII",#REF!,IF(Input!F$4="XO-8000",#REF!, "FALSE")))))))</f>
        <v>0</v>
      </c>
      <c r="J3150" s="210" t="s">
        <v>10359</v>
      </c>
      <c r="K3150" s="268">
        <v>0</v>
      </c>
      <c r="L3150" s="270" t="s">
        <v>10359</v>
      </c>
      <c r="M3150" s="270">
        <v>0</v>
      </c>
      <c r="N3150" s="270" t="s">
        <v>10359</v>
      </c>
      <c r="O3150" s="270">
        <v>0</v>
      </c>
      <c r="P3150" s="270" t="s">
        <v>10359</v>
      </c>
      <c r="Q3150" s="270">
        <v>0</v>
      </c>
      <c r="R3150" s="74"/>
      <c r="S3150" s="75" t="str">
        <f t="shared" si="238"/>
        <v>0000</v>
      </c>
      <c r="T3150" s="75" t="str">
        <f t="shared" si="239"/>
        <v>00000000000000000000000000000000</v>
      </c>
      <c r="V3150" s="197"/>
      <c r="W3150" s="75">
        <f t="shared" si="240"/>
        <v>0</v>
      </c>
      <c r="AE3150" s="479"/>
    </row>
    <row r="3151" spans="1:31" s="75" customFormat="1" ht="13.5" x14ac:dyDescent="0.2">
      <c r="A3151" s="211">
        <v>3148</v>
      </c>
      <c r="B3151" s="212" t="s">
        <v>2965</v>
      </c>
      <c r="C3151" s="213" t="s">
        <v>2966</v>
      </c>
      <c r="D3151" s="213"/>
      <c r="E3151" s="213">
        <v>0</v>
      </c>
      <c r="F3151" s="213" t="s">
        <v>585</v>
      </c>
      <c r="G3151" s="214" t="s">
        <v>554</v>
      </c>
      <c r="H3151" s="208" t="str">
        <f>IF(Input!F$4="GMH_OECC",J3151,IF(Input!F$4="GMH_XOEC",L3151,IF(Input!F$4="GMH_Korea",N3151,IF(Input!F$4="GMH_EU",P3151,IF(Input!F$4="Skysuper",#REF!,IF(Input!F$4="SkyII",#REF!,IF(Input!F$4="XO-8000",#REF!, "FALSE")))))))</f>
        <v>00</v>
      </c>
      <c r="I3151" s="209">
        <f>IF(Input!F$4="GMH_OECC",K3151,IF(Input!F$4="GMH_XOEC",M3151,IF(Input!F$4="GMH_Korea",O3151,IF(Input!F$4="GMH_EU",Q3151,IF(Input!F$4="Skysuper",#REF!,IF(Input!F$4="SkyII",#REF!,IF(Input!F$4="XO-8000",#REF!, "FALSE")))))))</f>
        <v>0</v>
      </c>
      <c r="J3151" s="210" t="s">
        <v>10359</v>
      </c>
      <c r="K3151" s="268">
        <v>0</v>
      </c>
      <c r="L3151" s="270" t="s">
        <v>10359</v>
      </c>
      <c r="M3151" s="270">
        <v>0</v>
      </c>
      <c r="N3151" s="270" t="s">
        <v>10359</v>
      </c>
      <c r="O3151" s="270">
        <v>0</v>
      </c>
      <c r="P3151" s="270" t="s">
        <v>10359</v>
      </c>
      <c r="Q3151" s="270">
        <v>0</v>
      </c>
      <c r="R3151" s="74"/>
      <c r="S3151" s="75" t="str">
        <f t="shared" si="238"/>
        <v>0000</v>
      </c>
      <c r="T3151" s="75" t="str">
        <f t="shared" si="239"/>
        <v>00000000000000000000000000000000</v>
      </c>
      <c r="V3151" s="197"/>
      <c r="W3151" s="75">
        <f t="shared" si="240"/>
        <v>0</v>
      </c>
      <c r="AE3151" s="479"/>
    </row>
    <row r="3152" spans="1:31" s="75" customFormat="1" ht="13.5" x14ac:dyDescent="0.2">
      <c r="A3152" s="211">
        <v>3149</v>
      </c>
      <c r="B3152" s="212" t="s">
        <v>2967</v>
      </c>
      <c r="C3152" s="213" t="s">
        <v>2968</v>
      </c>
      <c r="D3152" s="213"/>
      <c r="E3152" s="213">
        <v>0</v>
      </c>
      <c r="F3152" s="213" t="s">
        <v>585</v>
      </c>
      <c r="G3152" s="214" t="s">
        <v>554</v>
      </c>
      <c r="H3152" s="208" t="str">
        <f>IF(Input!F$4="GMH_OECC",J3152,IF(Input!F$4="GMH_XOEC",L3152,IF(Input!F$4="GMH_Korea",N3152,IF(Input!F$4="GMH_EU",P3152,IF(Input!F$4="Skysuper",#REF!,IF(Input!F$4="SkyII",#REF!,IF(Input!F$4="XO-8000",#REF!, "FALSE")))))))</f>
        <v>00</v>
      </c>
      <c r="I3152" s="209">
        <f>IF(Input!F$4="GMH_OECC",K3152,IF(Input!F$4="GMH_XOEC",M3152,IF(Input!F$4="GMH_Korea",O3152,IF(Input!F$4="GMH_EU",Q3152,IF(Input!F$4="Skysuper",#REF!,IF(Input!F$4="SkyII",#REF!,IF(Input!F$4="XO-8000",#REF!, "FALSE")))))))</f>
        <v>0</v>
      </c>
      <c r="J3152" s="210" t="s">
        <v>10359</v>
      </c>
      <c r="K3152" s="268">
        <v>0</v>
      </c>
      <c r="L3152" s="270" t="s">
        <v>10359</v>
      </c>
      <c r="M3152" s="270">
        <v>0</v>
      </c>
      <c r="N3152" s="270" t="s">
        <v>10359</v>
      </c>
      <c r="O3152" s="270">
        <v>0</v>
      </c>
      <c r="P3152" s="270" t="s">
        <v>10359</v>
      </c>
      <c r="Q3152" s="270">
        <v>0</v>
      </c>
      <c r="R3152" s="74"/>
      <c r="S3152" s="75" t="str">
        <f t="shared" si="238"/>
        <v>0000</v>
      </c>
      <c r="T3152" s="75" t="str">
        <f t="shared" si="239"/>
        <v>00000000000000000000000000000000</v>
      </c>
      <c r="V3152" s="197"/>
      <c r="W3152" s="75">
        <f t="shared" si="240"/>
        <v>0</v>
      </c>
      <c r="AE3152" s="479"/>
    </row>
    <row r="3153" spans="1:31" s="75" customFormat="1" ht="13.5" x14ac:dyDescent="0.2">
      <c r="A3153" s="211">
        <v>3150</v>
      </c>
      <c r="B3153" s="212" t="s">
        <v>2969</v>
      </c>
      <c r="C3153" s="213" t="s">
        <v>2970</v>
      </c>
      <c r="D3153" s="213"/>
      <c r="E3153" s="213">
        <v>0</v>
      </c>
      <c r="F3153" s="213" t="s">
        <v>585</v>
      </c>
      <c r="G3153" s="214" t="s">
        <v>554</v>
      </c>
      <c r="H3153" s="208" t="str">
        <f>IF(Input!F$4="GMH_OECC",J3153,IF(Input!F$4="GMH_XOEC",L3153,IF(Input!F$4="GMH_Korea",N3153,IF(Input!F$4="GMH_EU",P3153,IF(Input!F$4="Skysuper",#REF!,IF(Input!F$4="SkyII",#REF!,IF(Input!F$4="XO-8000",#REF!, "FALSE")))))))</f>
        <v>00</v>
      </c>
      <c r="I3153" s="209">
        <f>IF(Input!F$4="GMH_OECC",K3153,IF(Input!F$4="GMH_XOEC",M3153,IF(Input!F$4="GMH_Korea",O3153,IF(Input!F$4="GMH_EU",Q3153,IF(Input!F$4="Skysuper",#REF!,IF(Input!F$4="SkyII",#REF!,IF(Input!F$4="XO-8000",#REF!, "FALSE")))))))</f>
        <v>0</v>
      </c>
      <c r="J3153" s="210" t="s">
        <v>10359</v>
      </c>
      <c r="K3153" s="268">
        <v>0</v>
      </c>
      <c r="L3153" s="270" t="s">
        <v>10359</v>
      </c>
      <c r="M3153" s="270">
        <v>0</v>
      </c>
      <c r="N3153" s="270" t="s">
        <v>10359</v>
      </c>
      <c r="O3153" s="270">
        <v>0</v>
      </c>
      <c r="P3153" s="270" t="s">
        <v>10359</v>
      </c>
      <c r="Q3153" s="270">
        <v>0</v>
      </c>
      <c r="R3153" s="74"/>
      <c r="S3153" s="75" t="str">
        <f t="shared" si="238"/>
        <v>0000</v>
      </c>
      <c r="T3153" s="75" t="str">
        <f t="shared" si="239"/>
        <v>00000000000000000000000000000000</v>
      </c>
      <c r="V3153" s="197"/>
      <c r="W3153" s="75">
        <f t="shared" si="240"/>
        <v>0</v>
      </c>
      <c r="AE3153" s="479"/>
    </row>
    <row r="3154" spans="1:31" s="75" customFormat="1" ht="13.5" x14ac:dyDescent="0.2">
      <c r="A3154" s="211">
        <v>3151</v>
      </c>
      <c r="B3154" s="212" t="s">
        <v>2971</v>
      </c>
      <c r="C3154" s="213" t="s">
        <v>2972</v>
      </c>
      <c r="D3154" s="213"/>
      <c r="E3154" s="213">
        <v>0</v>
      </c>
      <c r="F3154" s="213" t="s">
        <v>585</v>
      </c>
      <c r="G3154" s="214" t="s">
        <v>554</v>
      </c>
      <c r="H3154" s="208" t="str">
        <f>IF(Input!F$4="GMH_OECC",J3154,IF(Input!F$4="GMH_XOEC",L3154,IF(Input!F$4="GMH_Korea",N3154,IF(Input!F$4="GMH_EU",P3154,IF(Input!F$4="Skysuper",#REF!,IF(Input!F$4="SkyII",#REF!,IF(Input!F$4="XO-8000",#REF!, "FALSE")))))))</f>
        <v>00</v>
      </c>
      <c r="I3154" s="209">
        <f>IF(Input!F$4="GMH_OECC",K3154,IF(Input!F$4="GMH_XOEC",M3154,IF(Input!F$4="GMH_Korea",O3154,IF(Input!F$4="GMH_EU",Q3154,IF(Input!F$4="Skysuper",#REF!,IF(Input!F$4="SkyII",#REF!,IF(Input!F$4="XO-8000",#REF!, "FALSE")))))))</f>
        <v>0</v>
      </c>
      <c r="J3154" s="210" t="s">
        <v>10359</v>
      </c>
      <c r="K3154" s="268">
        <v>0</v>
      </c>
      <c r="L3154" s="270" t="s">
        <v>10359</v>
      </c>
      <c r="M3154" s="270">
        <v>0</v>
      </c>
      <c r="N3154" s="270" t="s">
        <v>10359</v>
      </c>
      <c r="O3154" s="270">
        <v>0</v>
      </c>
      <c r="P3154" s="270" t="s">
        <v>10359</v>
      </c>
      <c r="Q3154" s="270">
        <v>0</v>
      </c>
      <c r="R3154" s="74"/>
      <c r="S3154" s="75" t="str">
        <f t="shared" si="238"/>
        <v>0000</v>
      </c>
      <c r="T3154" s="75" t="str">
        <f t="shared" si="239"/>
        <v>00000000000000000000000000000000</v>
      </c>
      <c r="V3154" s="197"/>
      <c r="W3154" s="75">
        <f t="shared" si="240"/>
        <v>0</v>
      </c>
      <c r="AE3154" s="479"/>
    </row>
    <row r="3155" spans="1:31" s="75" customFormat="1" ht="13.5" x14ac:dyDescent="0.2">
      <c r="A3155" s="211">
        <v>3152</v>
      </c>
      <c r="B3155" s="212" t="s">
        <v>2973</v>
      </c>
      <c r="C3155" s="213" t="s">
        <v>2974</v>
      </c>
      <c r="D3155" s="213"/>
      <c r="E3155" s="213">
        <v>0</v>
      </c>
      <c r="F3155" s="213" t="s">
        <v>585</v>
      </c>
      <c r="G3155" s="214" t="s">
        <v>554</v>
      </c>
      <c r="H3155" s="208" t="str">
        <f>IF(Input!F$4="GMH_OECC",J3155,IF(Input!F$4="GMH_XOEC",L3155,IF(Input!F$4="GMH_Korea",N3155,IF(Input!F$4="GMH_EU",P3155,IF(Input!F$4="Skysuper",#REF!,IF(Input!F$4="SkyII",#REF!,IF(Input!F$4="XO-8000",#REF!, "FALSE")))))))</f>
        <v>00</v>
      </c>
      <c r="I3155" s="209">
        <f>IF(Input!F$4="GMH_OECC",K3155,IF(Input!F$4="GMH_XOEC",M3155,IF(Input!F$4="GMH_Korea",O3155,IF(Input!F$4="GMH_EU",Q3155,IF(Input!F$4="Skysuper",#REF!,IF(Input!F$4="SkyII",#REF!,IF(Input!F$4="XO-8000",#REF!, "FALSE")))))))</f>
        <v>0</v>
      </c>
      <c r="J3155" s="210" t="s">
        <v>10359</v>
      </c>
      <c r="K3155" s="268">
        <v>0</v>
      </c>
      <c r="L3155" s="270" t="s">
        <v>10359</v>
      </c>
      <c r="M3155" s="270">
        <v>0</v>
      </c>
      <c r="N3155" s="270" t="s">
        <v>10359</v>
      </c>
      <c r="O3155" s="270">
        <v>0</v>
      </c>
      <c r="P3155" s="270" t="s">
        <v>10359</v>
      </c>
      <c r="Q3155" s="270">
        <v>0</v>
      </c>
      <c r="R3155" s="74"/>
      <c r="S3155" s="75" t="str">
        <f t="shared" si="238"/>
        <v>0000</v>
      </c>
      <c r="T3155" s="75" t="str">
        <f t="shared" si="239"/>
        <v>00000000000000000000000000000000</v>
      </c>
      <c r="V3155" s="197"/>
      <c r="W3155" s="75">
        <f t="shared" si="240"/>
        <v>0</v>
      </c>
      <c r="AE3155" s="479"/>
    </row>
    <row r="3156" spans="1:31" s="75" customFormat="1" ht="13.5" x14ac:dyDescent="0.2">
      <c r="A3156" s="211">
        <v>3153</v>
      </c>
      <c r="B3156" s="212" t="s">
        <v>2975</v>
      </c>
      <c r="C3156" s="213" t="s">
        <v>2976</v>
      </c>
      <c r="D3156" s="213"/>
      <c r="E3156" s="213">
        <v>0</v>
      </c>
      <c r="F3156" s="213" t="s">
        <v>585</v>
      </c>
      <c r="G3156" s="214" t="s">
        <v>554</v>
      </c>
      <c r="H3156" s="208" t="str">
        <f>IF(Input!F$4="GMH_OECC",J3156,IF(Input!F$4="GMH_XOEC",L3156,IF(Input!F$4="GMH_Korea",N3156,IF(Input!F$4="GMH_EU",P3156,IF(Input!F$4="Skysuper",#REF!,IF(Input!F$4="SkyII",#REF!,IF(Input!F$4="XO-8000",#REF!, "FALSE")))))))</f>
        <v>00</v>
      </c>
      <c r="I3156" s="209">
        <f>IF(Input!F$4="GMH_OECC",K3156,IF(Input!F$4="GMH_XOEC",M3156,IF(Input!F$4="GMH_Korea",O3156,IF(Input!F$4="GMH_EU",Q3156,IF(Input!F$4="Skysuper",#REF!,IF(Input!F$4="SkyII",#REF!,IF(Input!F$4="XO-8000",#REF!, "FALSE")))))))</f>
        <v>0</v>
      </c>
      <c r="J3156" s="210" t="s">
        <v>10359</v>
      </c>
      <c r="K3156" s="268">
        <v>0</v>
      </c>
      <c r="L3156" s="270" t="s">
        <v>10359</v>
      </c>
      <c r="M3156" s="270">
        <v>0</v>
      </c>
      <c r="N3156" s="270" t="s">
        <v>10359</v>
      </c>
      <c r="O3156" s="270">
        <v>0</v>
      </c>
      <c r="P3156" s="270" t="s">
        <v>10359</v>
      </c>
      <c r="Q3156" s="270">
        <v>0</v>
      </c>
      <c r="R3156" s="74"/>
      <c r="S3156" s="75" t="str">
        <f t="shared" si="238"/>
        <v>0000</v>
      </c>
      <c r="T3156" s="75" t="str">
        <f t="shared" si="239"/>
        <v>00000000000000000000000000000000</v>
      </c>
      <c r="V3156" s="197"/>
      <c r="W3156" s="75">
        <f t="shared" si="240"/>
        <v>0</v>
      </c>
      <c r="AE3156" s="479"/>
    </row>
    <row r="3157" spans="1:31" s="75" customFormat="1" ht="13.5" x14ac:dyDescent="0.2">
      <c r="A3157" s="211">
        <v>3154</v>
      </c>
      <c r="B3157" s="212" t="s">
        <v>2977</v>
      </c>
      <c r="C3157" s="213" t="s">
        <v>2978</v>
      </c>
      <c r="D3157" s="213"/>
      <c r="E3157" s="213">
        <v>0</v>
      </c>
      <c r="F3157" s="213" t="s">
        <v>585</v>
      </c>
      <c r="G3157" s="214" t="s">
        <v>554</v>
      </c>
      <c r="H3157" s="208" t="str">
        <f>IF(Input!F$4="GMH_OECC",J3157,IF(Input!F$4="GMH_XOEC",L3157,IF(Input!F$4="GMH_Korea",N3157,IF(Input!F$4="GMH_EU",P3157,IF(Input!F$4="Skysuper",#REF!,IF(Input!F$4="SkyII",#REF!,IF(Input!F$4="XO-8000",#REF!, "FALSE")))))))</f>
        <v>00</v>
      </c>
      <c r="I3157" s="209">
        <f>IF(Input!F$4="GMH_OECC",K3157,IF(Input!F$4="GMH_XOEC",M3157,IF(Input!F$4="GMH_Korea",O3157,IF(Input!F$4="GMH_EU",Q3157,IF(Input!F$4="Skysuper",#REF!,IF(Input!F$4="SkyII",#REF!,IF(Input!F$4="XO-8000",#REF!, "FALSE")))))))</f>
        <v>0</v>
      </c>
      <c r="J3157" s="210" t="s">
        <v>10359</v>
      </c>
      <c r="K3157" s="268">
        <v>0</v>
      </c>
      <c r="L3157" s="270" t="s">
        <v>10359</v>
      </c>
      <c r="M3157" s="270">
        <v>0</v>
      </c>
      <c r="N3157" s="270" t="s">
        <v>10359</v>
      </c>
      <c r="O3157" s="270">
        <v>0</v>
      </c>
      <c r="P3157" s="270" t="s">
        <v>10359</v>
      </c>
      <c r="Q3157" s="270">
        <v>0</v>
      </c>
      <c r="R3157" s="74"/>
      <c r="S3157" s="75" t="str">
        <f t="shared" si="238"/>
        <v>0000</v>
      </c>
      <c r="T3157" s="75" t="str">
        <f t="shared" si="239"/>
        <v>00000000000000000000000000000000</v>
      </c>
      <c r="V3157" s="197"/>
      <c r="W3157" s="75">
        <f t="shared" si="240"/>
        <v>0</v>
      </c>
      <c r="AE3157" s="479"/>
    </row>
    <row r="3158" spans="1:31" s="75" customFormat="1" ht="13.5" x14ac:dyDescent="0.2">
      <c r="A3158" s="211">
        <v>3155</v>
      </c>
      <c r="B3158" s="212" t="s">
        <v>2979</v>
      </c>
      <c r="C3158" s="213" t="s">
        <v>2980</v>
      </c>
      <c r="D3158" s="213"/>
      <c r="E3158" s="213">
        <v>0</v>
      </c>
      <c r="F3158" s="213" t="s">
        <v>585</v>
      </c>
      <c r="G3158" s="214" t="s">
        <v>554</v>
      </c>
      <c r="H3158" s="208" t="str">
        <f>IF(Input!F$4="GMH_OECC",J3158,IF(Input!F$4="GMH_XOEC",L3158,IF(Input!F$4="GMH_Korea",N3158,IF(Input!F$4="GMH_EU",P3158,IF(Input!F$4="Skysuper",#REF!,IF(Input!F$4="SkyII",#REF!,IF(Input!F$4="XO-8000",#REF!, "FALSE")))))))</f>
        <v>00</v>
      </c>
      <c r="I3158" s="209">
        <f>IF(Input!F$4="GMH_OECC",K3158,IF(Input!F$4="GMH_XOEC",M3158,IF(Input!F$4="GMH_Korea",O3158,IF(Input!F$4="GMH_EU",Q3158,IF(Input!F$4="Skysuper",#REF!,IF(Input!F$4="SkyII",#REF!,IF(Input!F$4="XO-8000",#REF!, "FALSE")))))))</f>
        <v>0</v>
      </c>
      <c r="J3158" s="210" t="s">
        <v>10359</v>
      </c>
      <c r="K3158" s="268">
        <v>0</v>
      </c>
      <c r="L3158" s="270" t="s">
        <v>10359</v>
      </c>
      <c r="M3158" s="270">
        <v>0</v>
      </c>
      <c r="N3158" s="270" t="s">
        <v>10359</v>
      </c>
      <c r="O3158" s="270">
        <v>0</v>
      </c>
      <c r="P3158" s="270" t="s">
        <v>10359</v>
      </c>
      <c r="Q3158" s="270">
        <v>0</v>
      </c>
      <c r="R3158" s="74"/>
      <c r="S3158" s="75" t="str">
        <f t="shared" si="238"/>
        <v>0000</v>
      </c>
      <c r="T3158" s="75" t="str">
        <f t="shared" si="239"/>
        <v>00000000000000000000000000000000</v>
      </c>
      <c r="V3158" s="197"/>
      <c r="W3158" s="75">
        <f t="shared" si="240"/>
        <v>0</v>
      </c>
      <c r="AE3158" s="479"/>
    </row>
    <row r="3159" spans="1:31" s="75" customFormat="1" ht="13.5" x14ac:dyDescent="0.2">
      <c r="A3159" s="211">
        <v>3156</v>
      </c>
      <c r="B3159" s="212" t="s">
        <v>2981</v>
      </c>
      <c r="C3159" s="213" t="s">
        <v>2982</v>
      </c>
      <c r="D3159" s="213"/>
      <c r="E3159" s="213">
        <v>0</v>
      </c>
      <c r="F3159" s="213" t="s">
        <v>585</v>
      </c>
      <c r="G3159" s="214" t="s">
        <v>554</v>
      </c>
      <c r="H3159" s="208" t="str">
        <f>IF(Input!F$4="GMH_OECC",J3159,IF(Input!F$4="GMH_XOEC",L3159,IF(Input!F$4="GMH_Korea",N3159,IF(Input!F$4="GMH_EU",P3159,IF(Input!F$4="Skysuper",#REF!,IF(Input!F$4="SkyII",#REF!,IF(Input!F$4="XO-8000",#REF!, "FALSE")))))))</f>
        <v>00</v>
      </c>
      <c r="I3159" s="209">
        <f>IF(Input!F$4="GMH_OECC",K3159,IF(Input!F$4="GMH_XOEC",M3159,IF(Input!F$4="GMH_Korea",O3159,IF(Input!F$4="GMH_EU",Q3159,IF(Input!F$4="Skysuper",#REF!,IF(Input!F$4="SkyII",#REF!,IF(Input!F$4="XO-8000",#REF!, "FALSE")))))))</f>
        <v>0</v>
      </c>
      <c r="J3159" s="210" t="s">
        <v>10359</v>
      </c>
      <c r="K3159" s="268">
        <v>0</v>
      </c>
      <c r="L3159" s="270" t="s">
        <v>10359</v>
      </c>
      <c r="M3159" s="270">
        <v>0</v>
      </c>
      <c r="N3159" s="270" t="s">
        <v>10359</v>
      </c>
      <c r="O3159" s="270">
        <v>0</v>
      </c>
      <c r="P3159" s="270" t="s">
        <v>10359</v>
      </c>
      <c r="Q3159" s="270">
        <v>0</v>
      </c>
      <c r="R3159" s="74"/>
      <c r="S3159" s="75" t="str">
        <f t="shared" si="238"/>
        <v>0000</v>
      </c>
      <c r="T3159" s="75" t="str">
        <f t="shared" si="239"/>
        <v>00000000000000000000000000000000</v>
      </c>
      <c r="V3159" s="197"/>
      <c r="W3159" s="75">
        <f t="shared" si="240"/>
        <v>0</v>
      </c>
      <c r="AE3159" s="479"/>
    </row>
    <row r="3160" spans="1:31" s="75" customFormat="1" ht="13.5" x14ac:dyDescent="0.2">
      <c r="A3160" s="211">
        <v>3157</v>
      </c>
      <c r="B3160" s="212" t="s">
        <v>2983</v>
      </c>
      <c r="C3160" s="213" t="s">
        <v>2984</v>
      </c>
      <c r="D3160" s="213"/>
      <c r="E3160" s="213">
        <v>0</v>
      </c>
      <c r="F3160" s="213" t="s">
        <v>585</v>
      </c>
      <c r="G3160" s="214" t="s">
        <v>554</v>
      </c>
      <c r="H3160" s="208" t="str">
        <f>IF(Input!F$4="GMH_OECC",J3160,IF(Input!F$4="GMH_XOEC",L3160,IF(Input!F$4="GMH_Korea",N3160,IF(Input!F$4="GMH_EU",P3160,IF(Input!F$4="Skysuper",#REF!,IF(Input!F$4="SkyII",#REF!,IF(Input!F$4="XO-8000",#REF!, "FALSE")))))))</f>
        <v>00</v>
      </c>
      <c r="I3160" s="209">
        <f>IF(Input!F$4="GMH_OECC",K3160,IF(Input!F$4="GMH_XOEC",M3160,IF(Input!F$4="GMH_Korea",O3160,IF(Input!F$4="GMH_EU",Q3160,IF(Input!F$4="Skysuper",#REF!,IF(Input!F$4="SkyII",#REF!,IF(Input!F$4="XO-8000",#REF!, "FALSE")))))))</f>
        <v>0</v>
      </c>
      <c r="J3160" s="210" t="s">
        <v>10359</v>
      </c>
      <c r="K3160" s="268">
        <v>0</v>
      </c>
      <c r="L3160" s="270" t="s">
        <v>10359</v>
      </c>
      <c r="M3160" s="270">
        <v>0</v>
      </c>
      <c r="N3160" s="270" t="s">
        <v>10359</v>
      </c>
      <c r="O3160" s="270">
        <v>0</v>
      </c>
      <c r="P3160" s="270" t="s">
        <v>10359</v>
      </c>
      <c r="Q3160" s="270">
        <v>0</v>
      </c>
      <c r="R3160" s="74"/>
      <c r="S3160" s="75" t="str">
        <f t="shared" si="238"/>
        <v>0000</v>
      </c>
      <c r="T3160" s="75" t="str">
        <f t="shared" si="239"/>
        <v>00000000000000000000000000000000</v>
      </c>
      <c r="V3160" s="197"/>
      <c r="W3160" s="75">
        <f t="shared" si="240"/>
        <v>0</v>
      </c>
      <c r="AE3160" s="479"/>
    </row>
    <row r="3161" spans="1:31" s="75" customFormat="1" ht="13.5" x14ac:dyDescent="0.2">
      <c r="A3161" s="211">
        <v>3158</v>
      </c>
      <c r="B3161" s="212" t="s">
        <v>2985</v>
      </c>
      <c r="C3161" s="213" t="s">
        <v>2986</v>
      </c>
      <c r="D3161" s="213"/>
      <c r="E3161" s="213">
        <v>0</v>
      </c>
      <c r="F3161" s="213" t="s">
        <v>585</v>
      </c>
      <c r="G3161" s="214" t="s">
        <v>554</v>
      </c>
      <c r="H3161" s="208" t="str">
        <f>IF(Input!F$4="GMH_OECC",J3161,IF(Input!F$4="GMH_XOEC",L3161,IF(Input!F$4="GMH_Korea",N3161,IF(Input!F$4="GMH_EU",P3161,IF(Input!F$4="Skysuper",#REF!,IF(Input!F$4="SkyII",#REF!,IF(Input!F$4="XO-8000",#REF!, "FALSE")))))))</f>
        <v>00</v>
      </c>
      <c r="I3161" s="209">
        <f>IF(Input!F$4="GMH_OECC",K3161,IF(Input!F$4="GMH_XOEC",M3161,IF(Input!F$4="GMH_Korea",O3161,IF(Input!F$4="GMH_EU",Q3161,IF(Input!F$4="Skysuper",#REF!,IF(Input!F$4="SkyII",#REF!,IF(Input!F$4="XO-8000",#REF!, "FALSE")))))))</f>
        <v>0</v>
      </c>
      <c r="J3161" s="210" t="s">
        <v>10359</v>
      </c>
      <c r="K3161" s="268">
        <v>0</v>
      </c>
      <c r="L3161" s="270" t="s">
        <v>10359</v>
      </c>
      <c r="M3161" s="270">
        <v>0</v>
      </c>
      <c r="N3161" s="270" t="s">
        <v>10359</v>
      </c>
      <c r="O3161" s="270">
        <v>0</v>
      </c>
      <c r="P3161" s="270" t="s">
        <v>10359</v>
      </c>
      <c r="Q3161" s="270">
        <v>0</v>
      </c>
      <c r="R3161" s="74"/>
      <c r="S3161" s="75" t="str">
        <f t="shared" si="238"/>
        <v>0000</v>
      </c>
      <c r="T3161" s="75" t="str">
        <f t="shared" si="239"/>
        <v>00000000000000000000000000000000</v>
      </c>
      <c r="V3161" s="197"/>
      <c r="W3161" s="75">
        <f t="shared" si="240"/>
        <v>0</v>
      </c>
      <c r="AE3161" s="479"/>
    </row>
    <row r="3162" spans="1:31" s="75" customFormat="1" ht="13.5" x14ac:dyDescent="0.2">
      <c r="A3162" s="211">
        <v>3159</v>
      </c>
      <c r="B3162" s="212" t="s">
        <v>2987</v>
      </c>
      <c r="C3162" s="213" t="s">
        <v>2988</v>
      </c>
      <c r="D3162" s="213"/>
      <c r="E3162" s="213">
        <v>0</v>
      </c>
      <c r="F3162" s="213" t="s">
        <v>585</v>
      </c>
      <c r="G3162" s="214" t="s">
        <v>554</v>
      </c>
      <c r="H3162" s="208" t="str">
        <f>IF(Input!F$4="GMH_OECC",J3162,IF(Input!F$4="GMH_XOEC",L3162,IF(Input!F$4="GMH_Korea",N3162,IF(Input!F$4="GMH_EU",P3162,IF(Input!F$4="Skysuper",#REF!,IF(Input!F$4="SkyII",#REF!,IF(Input!F$4="XO-8000",#REF!, "FALSE")))))))</f>
        <v>00</v>
      </c>
      <c r="I3162" s="209">
        <f>IF(Input!F$4="GMH_OECC",K3162,IF(Input!F$4="GMH_XOEC",M3162,IF(Input!F$4="GMH_Korea",O3162,IF(Input!F$4="GMH_EU",Q3162,IF(Input!F$4="Skysuper",#REF!,IF(Input!F$4="SkyII",#REF!,IF(Input!F$4="XO-8000",#REF!, "FALSE")))))))</f>
        <v>0</v>
      </c>
      <c r="J3162" s="210" t="s">
        <v>10359</v>
      </c>
      <c r="K3162" s="268">
        <v>0</v>
      </c>
      <c r="L3162" s="270" t="s">
        <v>10359</v>
      </c>
      <c r="M3162" s="270">
        <v>0</v>
      </c>
      <c r="N3162" s="270" t="s">
        <v>10359</v>
      </c>
      <c r="O3162" s="270">
        <v>0</v>
      </c>
      <c r="P3162" s="270" t="s">
        <v>10359</v>
      </c>
      <c r="Q3162" s="270">
        <v>0</v>
      </c>
      <c r="R3162" s="74"/>
      <c r="S3162" s="75" t="str">
        <f t="shared" si="238"/>
        <v>0000</v>
      </c>
      <c r="T3162" s="75" t="str">
        <f t="shared" si="239"/>
        <v>00000000000000000000000000000000</v>
      </c>
      <c r="V3162" s="197"/>
      <c r="W3162" s="75">
        <f t="shared" si="240"/>
        <v>0</v>
      </c>
      <c r="AE3162" s="479"/>
    </row>
    <row r="3163" spans="1:31" s="75" customFormat="1" ht="13.5" x14ac:dyDescent="0.2">
      <c r="A3163" s="211">
        <v>3160</v>
      </c>
      <c r="B3163" s="212" t="s">
        <v>2989</v>
      </c>
      <c r="C3163" s="213" t="s">
        <v>2990</v>
      </c>
      <c r="D3163" s="213"/>
      <c r="E3163" s="213">
        <v>0</v>
      </c>
      <c r="F3163" s="213" t="s">
        <v>585</v>
      </c>
      <c r="G3163" s="214" t="s">
        <v>554</v>
      </c>
      <c r="H3163" s="208" t="str">
        <f>IF(Input!F$4="GMH_OECC",J3163,IF(Input!F$4="GMH_XOEC",L3163,IF(Input!F$4="GMH_Korea",N3163,IF(Input!F$4="GMH_EU",P3163,IF(Input!F$4="Skysuper",#REF!,IF(Input!F$4="SkyII",#REF!,IF(Input!F$4="XO-8000",#REF!, "FALSE")))))))</f>
        <v>00</v>
      </c>
      <c r="I3163" s="209">
        <f>IF(Input!F$4="GMH_OECC",K3163,IF(Input!F$4="GMH_XOEC",M3163,IF(Input!F$4="GMH_Korea",O3163,IF(Input!F$4="GMH_EU",Q3163,IF(Input!F$4="Skysuper",#REF!,IF(Input!F$4="SkyII",#REF!,IF(Input!F$4="XO-8000",#REF!, "FALSE")))))))</f>
        <v>0</v>
      </c>
      <c r="J3163" s="210" t="s">
        <v>10359</v>
      </c>
      <c r="K3163" s="268">
        <v>0</v>
      </c>
      <c r="L3163" s="270" t="s">
        <v>10359</v>
      </c>
      <c r="M3163" s="270">
        <v>0</v>
      </c>
      <c r="N3163" s="270" t="s">
        <v>10359</v>
      </c>
      <c r="O3163" s="270">
        <v>0</v>
      </c>
      <c r="P3163" s="270" t="s">
        <v>10359</v>
      </c>
      <c r="Q3163" s="270">
        <v>0</v>
      </c>
      <c r="R3163" s="74"/>
      <c r="S3163" s="75" t="str">
        <f t="shared" si="238"/>
        <v>0000</v>
      </c>
      <c r="T3163" s="75" t="str">
        <f t="shared" si="239"/>
        <v>00000000000000000000000000000000</v>
      </c>
      <c r="V3163" s="197"/>
      <c r="W3163" s="75">
        <f t="shared" si="240"/>
        <v>0</v>
      </c>
      <c r="AE3163" s="479"/>
    </row>
    <row r="3164" spans="1:31" s="75" customFormat="1" ht="13.5" x14ac:dyDescent="0.2">
      <c r="A3164" s="211">
        <v>3161</v>
      </c>
      <c r="B3164" s="212" t="s">
        <v>2991</v>
      </c>
      <c r="C3164" s="213" t="s">
        <v>2992</v>
      </c>
      <c r="D3164" s="213"/>
      <c r="E3164" s="213">
        <v>0</v>
      </c>
      <c r="F3164" s="213" t="s">
        <v>585</v>
      </c>
      <c r="G3164" s="214" t="s">
        <v>554</v>
      </c>
      <c r="H3164" s="208" t="str">
        <f>IF(Input!F$4="GMH_OECC",J3164,IF(Input!F$4="GMH_XOEC",L3164,IF(Input!F$4="GMH_Korea",N3164,IF(Input!F$4="GMH_EU",P3164,IF(Input!F$4="Skysuper",#REF!,IF(Input!F$4="SkyII",#REF!,IF(Input!F$4="XO-8000",#REF!, "FALSE")))))))</f>
        <v>00</v>
      </c>
      <c r="I3164" s="209">
        <f>IF(Input!F$4="GMH_OECC",K3164,IF(Input!F$4="GMH_XOEC",M3164,IF(Input!F$4="GMH_Korea",O3164,IF(Input!F$4="GMH_EU",Q3164,IF(Input!F$4="Skysuper",#REF!,IF(Input!F$4="SkyII",#REF!,IF(Input!F$4="XO-8000",#REF!, "FALSE")))))))</f>
        <v>0</v>
      </c>
      <c r="J3164" s="210" t="s">
        <v>10359</v>
      </c>
      <c r="K3164" s="268">
        <v>0</v>
      </c>
      <c r="L3164" s="270" t="s">
        <v>10359</v>
      </c>
      <c r="M3164" s="270">
        <v>0</v>
      </c>
      <c r="N3164" s="270" t="s">
        <v>10359</v>
      </c>
      <c r="O3164" s="270">
        <v>0</v>
      </c>
      <c r="P3164" s="270" t="s">
        <v>10359</v>
      </c>
      <c r="Q3164" s="270">
        <v>0</v>
      </c>
      <c r="R3164" s="74"/>
      <c r="S3164" s="75" t="str">
        <f t="shared" si="238"/>
        <v>0000</v>
      </c>
      <c r="T3164" s="75" t="str">
        <f t="shared" si="239"/>
        <v>00000000000000000000000000000000</v>
      </c>
      <c r="V3164" s="197"/>
      <c r="W3164" s="75">
        <f t="shared" si="240"/>
        <v>0</v>
      </c>
      <c r="AE3164" s="479"/>
    </row>
    <row r="3165" spans="1:31" s="75" customFormat="1" ht="13.5" x14ac:dyDescent="0.2">
      <c r="A3165" s="211">
        <v>3162</v>
      </c>
      <c r="B3165" s="212" t="s">
        <v>2993</v>
      </c>
      <c r="C3165" s="213" t="s">
        <v>2994</v>
      </c>
      <c r="D3165" s="213"/>
      <c r="E3165" s="213">
        <v>0</v>
      </c>
      <c r="F3165" s="213" t="s">
        <v>585</v>
      </c>
      <c r="G3165" s="214" t="s">
        <v>554</v>
      </c>
      <c r="H3165" s="208" t="str">
        <f>IF(Input!F$4="GMH_OECC",J3165,IF(Input!F$4="GMH_XOEC",L3165,IF(Input!F$4="GMH_Korea",N3165,IF(Input!F$4="GMH_EU",P3165,IF(Input!F$4="Skysuper",#REF!,IF(Input!F$4="SkyII",#REF!,IF(Input!F$4="XO-8000",#REF!, "FALSE")))))))</f>
        <v>00</v>
      </c>
      <c r="I3165" s="209">
        <f>IF(Input!F$4="GMH_OECC",K3165,IF(Input!F$4="GMH_XOEC",M3165,IF(Input!F$4="GMH_Korea",O3165,IF(Input!F$4="GMH_EU",Q3165,IF(Input!F$4="Skysuper",#REF!,IF(Input!F$4="SkyII",#REF!,IF(Input!F$4="XO-8000",#REF!, "FALSE")))))))</f>
        <v>0</v>
      </c>
      <c r="J3165" s="210" t="s">
        <v>10359</v>
      </c>
      <c r="K3165" s="268">
        <v>0</v>
      </c>
      <c r="L3165" s="270" t="s">
        <v>10359</v>
      </c>
      <c r="M3165" s="270">
        <v>0</v>
      </c>
      <c r="N3165" s="270" t="s">
        <v>10359</v>
      </c>
      <c r="O3165" s="270">
        <v>0</v>
      </c>
      <c r="P3165" s="270" t="s">
        <v>10359</v>
      </c>
      <c r="Q3165" s="270">
        <v>0</v>
      </c>
      <c r="R3165" s="74"/>
      <c r="S3165" s="75" t="str">
        <f t="shared" si="238"/>
        <v>0000</v>
      </c>
      <c r="T3165" s="75" t="str">
        <f t="shared" si="239"/>
        <v>00000000000000000000000000000000</v>
      </c>
      <c r="V3165" s="197"/>
      <c r="W3165" s="75">
        <f t="shared" si="240"/>
        <v>0</v>
      </c>
      <c r="AE3165" s="479"/>
    </row>
    <row r="3166" spans="1:31" s="75" customFormat="1" ht="13.5" x14ac:dyDescent="0.2">
      <c r="A3166" s="211">
        <v>3163</v>
      </c>
      <c r="B3166" s="212" t="s">
        <v>2995</v>
      </c>
      <c r="C3166" s="213" t="s">
        <v>2996</v>
      </c>
      <c r="D3166" s="213"/>
      <c r="E3166" s="213">
        <v>0</v>
      </c>
      <c r="F3166" s="213" t="s">
        <v>585</v>
      </c>
      <c r="G3166" s="214" t="s">
        <v>554</v>
      </c>
      <c r="H3166" s="208" t="str">
        <f>IF(Input!F$4="GMH_OECC",J3166,IF(Input!F$4="GMH_XOEC",L3166,IF(Input!F$4="GMH_Korea",N3166,IF(Input!F$4="GMH_EU",P3166,IF(Input!F$4="Skysuper",#REF!,IF(Input!F$4="SkyII",#REF!,IF(Input!F$4="XO-8000",#REF!, "FALSE")))))))</f>
        <v>00</v>
      </c>
      <c r="I3166" s="209">
        <f>IF(Input!F$4="GMH_OECC",K3166,IF(Input!F$4="GMH_XOEC",M3166,IF(Input!F$4="GMH_Korea",O3166,IF(Input!F$4="GMH_EU",Q3166,IF(Input!F$4="Skysuper",#REF!,IF(Input!F$4="SkyII",#REF!,IF(Input!F$4="XO-8000",#REF!, "FALSE")))))))</f>
        <v>0</v>
      </c>
      <c r="J3166" s="210" t="s">
        <v>10359</v>
      </c>
      <c r="K3166" s="268">
        <v>0</v>
      </c>
      <c r="L3166" s="270" t="s">
        <v>10359</v>
      </c>
      <c r="M3166" s="270">
        <v>0</v>
      </c>
      <c r="N3166" s="270" t="s">
        <v>10359</v>
      </c>
      <c r="O3166" s="270">
        <v>0</v>
      </c>
      <c r="P3166" s="270" t="s">
        <v>10359</v>
      </c>
      <c r="Q3166" s="270">
        <v>0</v>
      </c>
      <c r="R3166" s="74"/>
      <c r="S3166" s="75" t="str">
        <f t="shared" si="238"/>
        <v>0000</v>
      </c>
      <c r="T3166" s="75" t="str">
        <f t="shared" si="239"/>
        <v>00000000000000000000000000000000</v>
      </c>
      <c r="V3166" s="197"/>
      <c r="W3166" s="75">
        <f t="shared" si="240"/>
        <v>0</v>
      </c>
      <c r="AE3166" s="479"/>
    </row>
    <row r="3167" spans="1:31" s="75" customFormat="1" ht="13.5" x14ac:dyDescent="0.2">
      <c r="A3167" s="211">
        <v>3164</v>
      </c>
      <c r="B3167" s="212" t="s">
        <v>2997</v>
      </c>
      <c r="C3167" s="213" t="s">
        <v>2998</v>
      </c>
      <c r="D3167" s="213"/>
      <c r="E3167" s="213">
        <v>0</v>
      </c>
      <c r="F3167" s="213" t="s">
        <v>585</v>
      </c>
      <c r="G3167" s="214" t="s">
        <v>554</v>
      </c>
      <c r="H3167" s="208" t="str">
        <f>IF(Input!F$4="GMH_OECC",J3167,IF(Input!F$4="GMH_XOEC",L3167,IF(Input!F$4="GMH_Korea",N3167,IF(Input!F$4="GMH_EU",P3167,IF(Input!F$4="Skysuper",#REF!,IF(Input!F$4="SkyII",#REF!,IF(Input!F$4="XO-8000",#REF!, "FALSE")))))))</f>
        <v>00</v>
      </c>
      <c r="I3167" s="209">
        <f>IF(Input!F$4="GMH_OECC",K3167,IF(Input!F$4="GMH_XOEC",M3167,IF(Input!F$4="GMH_Korea",O3167,IF(Input!F$4="GMH_EU",Q3167,IF(Input!F$4="Skysuper",#REF!,IF(Input!F$4="SkyII",#REF!,IF(Input!F$4="XO-8000",#REF!, "FALSE")))))))</f>
        <v>0</v>
      </c>
      <c r="J3167" s="210" t="s">
        <v>10359</v>
      </c>
      <c r="K3167" s="268">
        <v>0</v>
      </c>
      <c r="L3167" s="270" t="s">
        <v>10359</v>
      </c>
      <c r="M3167" s="270">
        <v>0</v>
      </c>
      <c r="N3167" s="270" t="s">
        <v>10359</v>
      </c>
      <c r="O3167" s="270">
        <v>0</v>
      </c>
      <c r="P3167" s="270" t="s">
        <v>10359</v>
      </c>
      <c r="Q3167" s="270">
        <v>0</v>
      </c>
      <c r="R3167" s="74"/>
      <c r="S3167" s="75" t="str">
        <f t="shared" si="238"/>
        <v>0000</v>
      </c>
      <c r="T3167" s="75" t="str">
        <f t="shared" si="239"/>
        <v>00000000000000000000000000000000</v>
      </c>
      <c r="V3167" s="197"/>
      <c r="W3167" s="75">
        <f t="shared" si="240"/>
        <v>0</v>
      </c>
      <c r="AE3167" s="479"/>
    </row>
    <row r="3168" spans="1:31" s="75" customFormat="1" ht="13.5" x14ac:dyDescent="0.2">
      <c r="A3168" s="211">
        <v>3165</v>
      </c>
      <c r="B3168" s="212" t="s">
        <v>2999</v>
      </c>
      <c r="C3168" s="213" t="s">
        <v>3000</v>
      </c>
      <c r="D3168" s="213"/>
      <c r="E3168" s="213">
        <v>0</v>
      </c>
      <c r="F3168" s="213" t="s">
        <v>585</v>
      </c>
      <c r="G3168" s="214" t="s">
        <v>554</v>
      </c>
      <c r="H3168" s="208" t="str">
        <f>IF(Input!F$4="GMH_OECC",J3168,IF(Input!F$4="GMH_XOEC",L3168,IF(Input!F$4="GMH_Korea",N3168,IF(Input!F$4="GMH_EU",P3168,IF(Input!F$4="Skysuper",#REF!,IF(Input!F$4="SkyII",#REF!,IF(Input!F$4="XO-8000",#REF!, "FALSE")))))))</f>
        <v>00</v>
      </c>
      <c r="I3168" s="209">
        <f>IF(Input!F$4="GMH_OECC",K3168,IF(Input!F$4="GMH_XOEC",M3168,IF(Input!F$4="GMH_Korea",O3168,IF(Input!F$4="GMH_EU",Q3168,IF(Input!F$4="Skysuper",#REF!,IF(Input!F$4="SkyII",#REF!,IF(Input!F$4="XO-8000",#REF!, "FALSE")))))))</f>
        <v>0</v>
      </c>
      <c r="J3168" s="210" t="s">
        <v>10359</v>
      </c>
      <c r="K3168" s="268">
        <v>0</v>
      </c>
      <c r="L3168" s="270" t="s">
        <v>10359</v>
      </c>
      <c r="M3168" s="270">
        <v>0</v>
      </c>
      <c r="N3168" s="270" t="s">
        <v>10359</v>
      </c>
      <c r="O3168" s="270">
        <v>0</v>
      </c>
      <c r="P3168" s="270" t="s">
        <v>10359</v>
      </c>
      <c r="Q3168" s="270">
        <v>0</v>
      </c>
      <c r="R3168" s="74"/>
      <c r="S3168" s="75" t="str">
        <f t="shared" si="238"/>
        <v>0000</v>
      </c>
      <c r="T3168" s="75" t="str">
        <f t="shared" si="239"/>
        <v>00000000000000000000000000000000</v>
      </c>
      <c r="V3168" s="197"/>
      <c r="W3168" s="75">
        <f t="shared" si="240"/>
        <v>0</v>
      </c>
      <c r="AE3168" s="479"/>
    </row>
    <row r="3169" spans="1:31" s="75" customFormat="1" ht="13.5" x14ac:dyDescent="0.2">
      <c r="A3169" s="211">
        <v>3166</v>
      </c>
      <c r="B3169" s="212" t="s">
        <v>3001</v>
      </c>
      <c r="C3169" s="213" t="s">
        <v>3002</v>
      </c>
      <c r="D3169" s="213"/>
      <c r="E3169" s="213">
        <v>0</v>
      </c>
      <c r="F3169" s="213" t="s">
        <v>585</v>
      </c>
      <c r="G3169" s="214" t="s">
        <v>554</v>
      </c>
      <c r="H3169" s="208" t="str">
        <f>IF(Input!F$4="GMH_OECC",J3169,IF(Input!F$4="GMH_XOEC",L3169,IF(Input!F$4="GMH_Korea",N3169,IF(Input!F$4="GMH_EU",P3169,IF(Input!F$4="Skysuper",#REF!,IF(Input!F$4="SkyII",#REF!,IF(Input!F$4="XO-8000",#REF!, "FALSE")))))))</f>
        <v>00</v>
      </c>
      <c r="I3169" s="209">
        <f>IF(Input!F$4="GMH_OECC",K3169,IF(Input!F$4="GMH_XOEC",M3169,IF(Input!F$4="GMH_Korea",O3169,IF(Input!F$4="GMH_EU",Q3169,IF(Input!F$4="Skysuper",#REF!,IF(Input!F$4="SkyII",#REF!,IF(Input!F$4="XO-8000",#REF!, "FALSE")))))))</f>
        <v>0</v>
      </c>
      <c r="J3169" s="210" t="s">
        <v>10359</v>
      </c>
      <c r="K3169" s="268">
        <v>0</v>
      </c>
      <c r="L3169" s="270" t="s">
        <v>10359</v>
      </c>
      <c r="M3169" s="270">
        <v>0</v>
      </c>
      <c r="N3169" s="270" t="s">
        <v>10359</v>
      </c>
      <c r="O3169" s="270">
        <v>0</v>
      </c>
      <c r="P3169" s="270" t="s">
        <v>10359</v>
      </c>
      <c r="Q3169" s="270">
        <v>0</v>
      </c>
      <c r="R3169" s="74"/>
      <c r="S3169" s="75" t="str">
        <f t="shared" si="238"/>
        <v>0000</v>
      </c>
      <c r="T3169" s="75" t="str">
        <f t="shared" si="239"/>
        <v>00000000000000000000000000000000</v>
      </c>
      <c r="V3169" s="197"/>
      <c r="W3169" s="75">
        <f t="shared" si="240"/>
        <v>0</v>
      </c>
      <c r="AE3169" s="479"/>
    </row>
    <row r="3170" spans="1:31" s="75" customFormat="1" ht="13.5" x14ac:dyDescent="0.2">
      <c r="A3170" s="211">
        <v>3167</v>
      </c>
      <c r="B3170" s="212" t="s">
        <v>3003</v>
      </c>
      <c r="C3170" s="213" t="s">
        <v>3004</v>
      </c>
      <c r="D3170" s="213"/>
      <c r="E3170" s="213">
        <v>0</v>
      </c>
      <c r="F3170" s="213" t="s">
        <v>585</v>
      </c>
      <c r="G3170" s="214" t="s">
        <v>554</v>
      </c>
      <c r="H3170" s="208" t="str">
        <f>IF(Input!F$4="GMH_OECC",J3170,IF(Input!F$4="GMH_XOEC",L3170,IF(Input!F$4="GMH_Korea",N3170,IF(Input!F$4="GMH_EU",P3170,IF(Input!F$4="Skysuper",#REF!,IF(Input!F$4="SkyII",#REF!,IF(Input!F$4="XO-8000",#REF!, "FALSE")))))))</f>
        <v>00</v>
      </c>
      <c r="I3170" s="209">
        <f>IF(Input!F$4="GMH_OECC",K3170,IF(Input!F$4="GMH_XOEC",M3170,IF(Input!F$4="GMH_Korea",O3170,IF(Input!F$4="GMH_EU",Q3170,IF(Input!F$4="Skysuper",#REF!,IF(Input!F$4="SkyII",#REF!,IF(Input!F$4="XO-8000",#REF!, "FALSE")))))))</f>
        <v>0</v>
      </c>
      <c r="J3170" s="210" t="s">
        <v>10359</v>
      </c>
      <c r="K3170" s="268">
        <v>0</v>
      </c>
      <c r="L3170" s="270" t="s">
        <v>10359</v>
      </c>
      <c r="M3170" s="270">
        <v>0</v>
      </c>
      <c r="N3170" s="270" t="s">
        <v>10359</v>
      </c>
      <c r="O3170" s="270">
        <v>0</v>
      </c>
      <c r="P3170" s="270" t="s">
        <v>10359</v>
      </c>
      <c r="Q3170" s="270">
        <v>0</v>
      </c>
      <c r="R3170" s="74"/>
      <c r="S3170" s="75" t="str">
        <f t="shared" si="238"/>
        <v>0000</v>
      </c>
      <c r="T3170" s="75" t="str">
        <f t="shared" si="239"/>
        <v>00000000000000000000000000000000</v>
      </c>
      <c r="V3170" s="197"/>
      <c r="W3170" s="75">
        <f t="shared" si="240"/>
        <v>0</v>
      </c>
      <c r="AE3170" s="479"/>
    </row>
    <row r="3171" spans="1:31" s="75" customFormat="1" ht="13.5" x14ac:dyDescent="0.2">
      <c r="A3171" s="211">
        <v>3168</v>
      </c>
      <c r="B3171" s="212" t="s">
        <v>3005</v>
      </c>
      <c r="C3171" s="213" t="s">
        <v>3006</v>
      </c>
      <c r="D3171" s="213"/>
      <c r="E3171" s="213">
        <v>0</v>
      </c>
      <c r="F3171" s="213" t="s">
        <v>585</v>
      </c>
      <c r="G3171" s="214" t="s">
        <v>554</v>
      </c>
      <c r="H3171" s="208" t="str">
        <f>IF(Input!F$4="GMH_OECC",J3171,IF(Input!F$4="GMH_XOEC",L3171,IF(Input!F$4="GMH_Korea",N3171,IF(Input!F$4="GMH_EU",P3171,IF(Input!F$4="Skysuper",#REF!,IF(Input!F$4="SkyII",#REF!,IF(Input!F$4="XO-8000",#REF!, "FALSE")))))))</f>
        <v>00</v>
      </c>
      <c r="I3171" s="209">
        <f>IF(Input!F$4="GMH_OECC",K3171,IF(Input!F$4="GMH_XOEC",M3171,IF(Input!F$4="GMH_Korea",O3171,IF(Input!F$4="GMH_EU",Q3171,IF(Input!F$4="Skysuper",#REF!,IF(Input!F$4="SkyII",#REF!,IF(Input!F$4="XO-8000",#REF!, "FALSE")))))))</f>
        <v>0</v>
      </c>
      <c r="J3171" s="210" t="s">
        <v>10359</v>
      </c>
      <c r="K3171" s="268">
        <v>0</v>
      </c>
      <c r="L3171" s="270" t="s">
        <v>10359</v>
      </c>
      <c r="M3171" s="270">
        <v>0</v>
      </c>
      <c r="N3171" s="270" t="s">
        <v>10359</v>
      </c>
      <c r="O3171" s="270">
        <v>0</v>
      </c>
      <c r="P3171" s="270" t="s">
        <v>10359</v>
      </c>
      <c r="Q3171" s="270">
        <v>0</v>
      </c>
      <c r="R3171" s="74"/>
      <c r="S3171" s="75" t="str">
        <f t="shared" si="238"/>
        <v>0000</v>
      </c>
      <c r="T3171" s="75" t="str">
        <f t="shared" si="239"/>
        <v>00000000000000000000000000000000</v>
      </c>
      <c r="V3171" s="197"/>
      <c r="W3171" s="75">
        <f t="shared" si="240"/>
        <v>0</v>
      </c>
      <c r="AE3171" s="479"/>
    </row>
    <row r="3172" spans="1:31" s="75" customFormat="1" ht="13.5" x14ac:dyDescent="0.2">
      <c r="A3172" s="211">
        <v>3169</v>
      </c>
      <c r="B3172" s="212" t="s">
        <v>3007</v>
      </c>
      <c r="C3172" s="213" t="s">
        <v>3008</v>
      </c>
      <c r="D3172" s="213"/>
      <c r="E3172" s="213">
        <v>0</v>
      </c>
      <c r="F3172" s="213" t="s">
        <v>585</v>
      </c>
      <c r="G3172" s="214" t="s">
        <v>554</v>
      </c>
      <c r="H3172" s="208" t="str">
        <f>IF(Input!F$4="GMH_OECC",J3172,IF(Input!F$4="GMH_XOEC",L3172,IF(Input!F$4="GMH_Korea",N3172,IF(Input!F$4="GMH_EU",P3172,IF(Input!F$4="Skysuper",#REF!,IF(Input!F$4="SkyII",#REF!,IF(Input!F$4="XO-8000",#REF!, "FALSE")))))))</f>
        <v>00</v>
      </c>
      <c r="I3172" s="209">
        <f>IF(Input!F$4="GMH_OECC",K3172,IF(Input!F$4="GMH_XOEC",M3172,IF(Input!F$4="GMH_Korea",O3172,IF(Input!F$4="GMH_EU",Q3172,IF(Input!F$4="Skysuper",#REF!,IF(Input!F$4="SkyII",#REF!,IF(Input!F$4="XO-8000",#REF!, "FALSE")))))))</f>
        <v>0</v>
      </c>
      <c r="J3172" s="210" t="s">
        <v>10359</v>
      </c>
      <c r="K3172" s="268">
        <v>0</v>
      </c>
      <c r="L3172" s="270" t="s">
        <v>10359</v>
      </c>
      <c r="M3172" s="270">
        <v>0</v>
      </c>
      <c r="N3172" s="270" t="s">
        <v>10359</v>
      </c>
      <c r="O3172" s="270">
        <v>0</v>
      </c>
      <c r="P3172" s="270" t="s">
        <v>10359</v>
      </c>
      <c r="Q3172" s="270">
        <v>0</v>
      </c>
      <c r="R3172" s="74"/>
      <c r="S3172" s="75" t="str">
        <f t="shared" si="238"/>
        <v>0000</v>
      </c>
      <c r="T3172" s="75" t="str">
        <f t="shared" si="239"/>
        <v>00000000000000000000000000000000</v>
      </c>
      <c r="V3172" s="197"/>
      <c r="W3172" s="75">
        <f t="shared" si="240"/>
        <v>0</v>
      </c>
      <c r="AE3172" s="479"/>
    </row>
    <row r="3173" spans="1:31" s="75" customFormat="1" ht="13.5" x14ac:dyDescent="0.2">
      <c r="A3173" s="211">
        <v>3170</v>
      </c>
      <c r="B3173" s="212" t="s">
        <v>3009</v>
      </c>
      <c r="C3173" s="213" t="s">
        <v>3010</v>
      </c>
      <c r="D3173" s="213"/>
      <c r="E3173" s="213">
        <v>0</v>
      </c>
      <c r="F3173" s="213" t="s">
        <v>585</v>
      </c>
      <c r="G3173" s="214" t="s">
        <v>554</v>
      </c>
      <c r="H3173" s="208" t="str">
        <f>IF(Input!F$4="GMH_OECC",J3173,IF(Input!F$4="GMH_XOEC",L3173,IF(Input!F$4="GMH_Korea",N3173,IF(Input!F$4="GMH_EU",P3173,IF(Input!F$4="Skysuper",#REF!,IF(Input!F$4="SkyII",#REF!,IF(Input!F$4="XO-8000",#REF!, "FALSE")))))))</f>
        <v>00</v>
      </c>
      <c r="I3173" s="209">
        <f>IF(Input!F$4="GMH_OECC",K3173,IF(Input!F$4="GMH_XOEC",M3173,IF(Input!F$4="GMH_Korea",O3173,IF(Input!F$4="GMH_EU",Q3173,IF(Input!F$4="Skysuper",#REF!,IF(Input!F$4="SkyII",#REF!,IF(Input!F$4="XO-8000",#REF!, "FALSE")))))))</f>
        <v>0</v>
      </c>
      <c r="J3173" s="210" t="s">
        <v>10359</v>
      </c>
      <c r="K3173" s="268">
        <v>0</v>
      </c>
      <c r="L3173" s="270" t="s">
        <v>10359</v>
      </c>
      <c r="M3173" s="270">
        <v>0</v>
      </c>
      <c r="N3173" s="270" t="s">
        <v>10359</v>
      </c>
      <c r="O3173" s="270">
        <v>0</v>
      </c>
      <c r="P3173" s="270" t="s">
        <v>10359</v>
      </c>
      <c r="Q3173" s="270">
        <v>0</v>
      </c>
      <c r="R3173" s="74"/>
      <c r="S3173" s="75" t="str">
        <f t="shared" si="238"/>
        <v>0000</v>
      </c>
      <c r="T3173" s="75" t="str">
        <f t="shared" si="239"/>
        <v>00000000000000000000000000000000</v>
      </c>
      <c r="V3173" s="197"/>
      <c r="W3173" s="75">
        <f t="shared" si="240"/>
        <v>0</v>
      </c>
      <c r="AE3173" s="479"/>
    </row>
    <row r="3174" spans="1:31" s="75" customFormat="1" ht="13.5" x14ac:dyDescent="0.2">
      <c r="A3174" s="211">
        <v>3171</v>
      </c>
      <c r="B3174" s="212" t="s">
        <v>3011</v>
      </c>
      <c r="C3174" s="213" t="s">
        <v>3012</v>
      </c>
      <c r="D3174" s="213"/>
      <c r="E3174" s="213">
        <v>0</v>
      </c>
      <c r="F3174" s="213" t="s">
        <v>585</v>
      </c>
      <c r="G3174" s="214" t="s">
        <v>554</v>
      </c>
      <c r="H3174" s="208" t="str">
        <f>IF(Input!F$4="GMH_OECC",J3174,IF(Input!F$4="GMH_XOEC",L3174,IF(Input!F$4="GMH_Korea",N3174,IF(Input!F$4="GMH_EU",P3174,IF(Input!F$4="Skysuper",#REF!,IF(Input!F$4="SkyII",#REF!,IF(Input!F$4="XO-8000",#REF!, "FALSE")))))))</f>
        <v>00</v>
      </c>
      <c r="I3174" s="209">
        <f>IF(Input!F$4="GMH_OECC",K3174,IF(Input!F$4="GMH_XOEC",M3174,IF(Input!F$4="GMH_Korea",O3174,IF(Input!F$4="GMH_EU",Q3174,IF(Input!F$4="Skysuper",#REF!,IF(Input!F$4="SkyII",#REF!,IF(Input!F$4="XO-8000",#REF!, "FALSE")))))))</f>
        <v>0</v>
      </c>
      <c r="J3174" s="210" t="s">
        <v>10359</v>
      </c>
      <c r="K3174" s="268">
        <v>0</v>
      </c>
      <c r="L3174" s="270" t="s">
        <v>10359</v>
      </c>
      <c r="M3174" s="270">
        <v>0</v>
      </c>
      <c r="N3174" s="270" t="s">
        <v>10359</v>
      </c>
      <c r="O3174" s="270">
        <v>0</v>
      </c>
      <c r="P3174" s="270" t="s">
        <v>10359</v>
      </c>
      <c r="Q3174" s="270">
        <v>0</v>
      </c>
      <c r="R3174" s="74"/>
      <c r="S3174" s="75" t="str">
        <f t="shared" si="238"/>
        <v>0000</v>
      </c>
      <c r="T3174" s="75" t="str">
        <f t="shared" si="239"/>
        <v>00000000000000000000000000000000</v>
      </c>
      <c r="V3174" s="197"/>
      <c r="W3174" s="75">
        <f t="shared" si="240"/>
        <v>0</v>
      </c>
      <c r="AE3174" s="479"/>
    </row>
    <row r="3175" spans="1:31" s="75" customFormat="1" ht="13.5" x14ac:dyDescent="0.2">
      <c r="A3175" s="211">
        <v>3172</v>
      </c>
      <c r="B3175" s="212" t="s">
        <v>3013</v>
      </c>
      <c r="C3175" s="213" t="s">
        <v>3014</v>
      </c>
      <c r="D3175" s="213"/>
      <c r="E3175" s="213">
        <v>0</v>
      </c>
      <c r="F3175" s="213" t="s">
        <v>585</v>
      </c>
      <c r="G3175" s="214" t="s">
        <v>554</v>
      </c>
      <c r="H3175" s="208" t="str">
        <f>IF(Input!F$4="GMH_OECC",J3175,IF(Input!F$4="GMH_XOEC",L3175,IF(Input!F$4="GMH_Korea",N3175,IF(Input!F$4="GMH_EU",P3175,IF(Input!F$4="Skysuper",#REF!,IF(Input!F$4="SkyII",#REF!,IF(Input!F$4="XO-8000",#REF!, "FALSE")))))))</f>
        <v>00</v>
      </c>
      <c r="I3175" s="209">
        <f>IF(Input!F$4="GMH_OECC",K3175,IF(Input!F$4="GMH_XOEC",M3175,IF(Input!F$4="GMH_Korea",O3175,IF(Input!F$4="GMH_EU",Q3175,IF(Input!F$4="Skysuper",#REF!,IF(Input!F$4="SkyII",#REF!,IF(Input!F$4="XO-8000",#REF!, "FALSE")))))))</f>
        <v>0</v>
      </c>
      <c r="J3175" s="210" t="s">
        <v>10359</v>
      </c>
      <c r="K3175" s="268">
        <v>0</v>
      </c>
      <c r="L3175" s="270" t="s">
        <v>10359</v>
      </c>
      <c r="M3175" s="270">
        <v>0</v>
      </c>
      <c r="N3175" s="270" t="s">
        <v>10359</v>
      </c>
      <c r="O3175" s="270">
        <v>0</v>
      </c>
      <c r="P3175" s="270" t="s">
        <v>10359</v>
      </c>
      <c r="Q3175" s="270">
        <v>0</v>
      </c>
      <c r="R3175" s="74"/>
      <c r="S3175" s="75" t="str">
        <f t="shared" si="238"/>
        <v>0000</v>
      </c>
      <c r="T3175" s="75" t="str">
        <f t="shared" si="239"/>
        <v>00000000000000000000000000000000</v>
      </c>
      <c r="V3175" s="197"/>
      <c r="W3175" s="75">
        <f t="shared" si="240"/>
        <v>0</v>
      </c>
      <c r="AE3175" s="479"/>
    </row>
    <row r="3176" spans="1:31" s="75" customFormat="1" ht="13.5" x14ac:dyDescent="0.2">
      <c r="A3176" s="211">
        <v>3173</v>
      </c>
      <c r="B3176" s="212" t="s">
        <v>3015</v>
      </c>
      <c r="C3176" s="213" t="s">
        <v>3016</v>
      </c>
      <c r="D3176" s="213"/>
      <c r="E3176" s="213">
        <v>0</v>
      </c>
      <c r="F3176" s="213" t="s">
        <v>585</v>
      </c>
      <c r="G3176" s="214" t="s">
        <v>554</v>
      </c>
      <c r="H3176" s="208" t="str">
        <f>IF(Input!F$4="GMH_OECC",J3176,IF(Input!F$4="GMH_XOEC",L3176,IF(Input!F$4="GMH_Korea",N3176,IF(Input!F$4="GMH_EU",P3176,IF(Input!F$4="Skysuper",#REF!,IF(Input!F$4="SkyII",#REF!,IF(Input!F$4="XO-8000",#REF!, "FALSE")))))))</f>
        <v>00</v>
      </c>
      <c r="I3176" s="209">
        <f>IF(Input!F$4="GMH_OECC",K3176,IF(Input!F$4="GMH_XOEC",M3176,IF(Input!F$4="GMH_Korea",O3176,IF(Input!F$4="GMH_EU",Q3176,IF(Input!F$4="Skysuper",#REF!,IF(Input!F$4="SkyII",#REF!,IF(Input!F$4="XO-8000",#REF!, "FALSE")))))))</f>
        <v>0</v>
      </c>
      <c r="J3176" s="210" t="s">
        <v>10359</v>
      </c>
      <c r="K3176" s="268">
        <v>0</v>
      </c>
      <c r="L3176" s="270" t="s">
        <v>10359</v>
      </c>
      <c r="M3176" s="270">
        <v>0</v>
      </c>
      <c r="N3176" s="270" t="s">
        <v>10359</v>
      </c>
      <c r="O3176" s="270">
        <v>0</v>
      </c>
      <c r="P3176" s="270" t="s">
        <v>10359</v>
      </c>
      <c r="Q3176" s="270">
        <v>0</v>
      </c>
      <c r="R3176" s="74"/>
      <c r="S3176" s="75" t="str">
        <f t="shared" si="238"/>
        <v>0000</v>
      </c>
      <c r="T3176" s="75" t="str">
        <f t="shared" si="239"/>
        <v>00000000000000000000000000000000</v>
      </c>
      <c r="V3176" s="197"/>
      <c r="W3176" s="75">
        <f t="shared" si="240"/>
        <v>0</v>
      </c>
      <c r="AE3176" s="479"/>
    </row>
    <row r="3177" spans="1:31" s="75" customFormat="1" ht="13.5" x14ac:dyDescent="0.2">
      <c r="A3177" s="211">
        <v>3174</v>
      </c>
      <c r="B3177" s="212" t="s">
        <v>3017</v>
      </c>
      <c r="C3177" s="213" t="s">
        <v>3018</v>
      </c>
      <c r="D3177" s="213"/>
      <c r="E3177" s="213">
        <v>0</v>
      </c>
      <c r="F3177" s="213" t="s">
        <v>585</v>
      </c>
      <c r="G3177" s="214" t="s">
        <v>554</v>
      </c>
      <c r="H3177" s="208" t="str">
        <f>IF(Input!F$4="GMH_OECC",J3177,IF(Input!F$4="GMH_XOEC",L3177,IF(Input!F$4="GMH_Korea",N3177,IF(Input!F$4="GMH_EU",P3177,IF(Input!F$4="Skysuper",#REF!,IF(Input!F$4="SkyII",#REF!,IF(Input!F$4="XO-8000",#REF!, "FALSE")))))))</f>
        <v>00</v>
      </c>
      <c r="I3177" s="209">
        <f>IF(Input!F$4="GMH_OECC",K3177,IF(Input!F$4="GMH_XOEC",M3177,IF(Input!F$4="GMH_Korea",O3177,IF(Input!F$4="GMH_EU",Q3177,IF(Input!F$4="Skysuper",#REF!,IF(Input!F$4="SkyII",#REF!,IF(Input!F$4="XO-8000",#REF!, "FALSE")))))))</f>
        <v>0</v>
      </c>
      <c r="J3177" s="210" t="s">
        <v>10359</v>
      </c>
      <c r="K3177" s="268">
        <v>0</v>
      </c>
      <c r="L3177" s="270" t="s">
        <v>10359</v>
      </c>
      <c r="M3177" s="270">
        <v>0</v>
      </c>
      <c r="N3177" s="270" t="s">
        <v>10359</v>
      </c>
      <c r="O3177" s="270">
        <v>0</v>
      </c>
      <c r="P3177" s="270" t="s">
        <v>10359</v>
      </c>
      <c r="Q3177" s="270">
        <v>0</v>
      </c>
      <c r="R3177" s="74"/>
      <c r="S3177" s="75" t="str">
        <f t="shared" si="238"/>
        <v>0000</v>
      </c>
      <c r="T3177" s="75" t="str">
        <f t="shared" si="239"/>
        <v>00000000000000000000000000000000</v>
      </c>
      <c r="V3177" s="197"/>
      <c r="W3177" s="75">
        <f t="shared" si="240"/>
        <v>0</v>
      </c>
      <c r="AE3177" s="479"/>
    </row>
    <row r="3178" spans="1:31" s="75" customFormat="1" ht="13.5" x14ac:dyDescent="0.2">
      <c r="A3178" s="211">
        <v>3175</v>
      </c>
      <c r="B3178" s="212" t="s">
        <v>3019</v>
      </c>
      <c r="C3178" s="213" t="s">
        <v>3020</v>
      </c>
      <c r="D3178" s="213"/>
      <c r="E3178" s="213">
        <v>0</v>
      </c>
      <c r="F3178" s="213" t="s">
        <v>585</v>
      </c>
      <c r="G3178" s="214" t="s">
        <v>554</v>
      </c>
      <c r="H3178" s="208" t="str">
        <f>IF(Input!F$4="GMH_OECC",J3178,IF(Input!F$4="GMH_XOEC",L3178,IF(Input!F$4="GMH_Korea",N3178,IF(Input!F$4="GMH_EU",P3178,IF(Input!F$4="Skysuper",#REF!,IF(Input!F$4="SkyII",#REF!,IF(Input!F$4="XO-8000",#REF!, "FALSE")))))))</f>
        <v>00</v>
      </c>
      <c r="I3178" s="209">
        <f>IF(Input!F$4="GMH_OECC",K3178,IF(Input!F$4="GMH_XOEC",M3178,IF(Input!F$4="GMH_Korea",O3178,IF(Input!F$4="GMH_EU",Q3178,IF(Input!F$4="Skysuper",#REF!,IF(Input!F$4="SkyII",#REF!,IF(Input!F$4="XO-8000",#REF!, "FALSE")))))))</f>
        <v>0</v>
      </c>
      <c r="J3178" s="210" t="s">
        <v>10359</v>
      </c>
      <c r="K3178" s="268">
        <v>0</v>
      </c>
      <c r="L3178" s="270" t="s">
        <v>10359</v>
      </c>
      <c r="M3178" s="270">
        <v>0</v>
      </c>
      <c r="N3178" s="270" t="s">
        <v>10359</v>
      </c>
      <c r="O3178" s="270">
        <v>0</v>
      </c>
      <c r="P3178" s="270" t="s">
        <v>10359</v>
      </c>
      <c r="Q3178" s="270">
        <v>0</v>
      </c>
      <c r="R3178" s="74"/>
      <c r="S3178" s="75" t="str">
        <f t="shared" si="238"/>
        <v>0000</v>
      </c>
      <c r="T3178" s="75" t="str">
        <f t="shared" si="239"/>
        <v>00000000000000000000000000000000</v>
      </c>
      <c r="V3178" s="197"/>
      <c r="W3178" s="75">
        <f t="shared" si="240"/>
        <v>0</v>
      </c>
      <c r="AE3178" s="479"/>
    </row>
    <row r="3179" spans="1:31" s="75" customFormat="1" ht="13.5" x14ac:dyDescent="0.2">
      <c r="A3179" s="211">
        <v>3176</v>
      </c>
      <c r="B3179" s="212" t="s">
        <v>3021</v>
      </c>
      <c r="C3179" s="213" t="s">
        <v>3022</v>
      </c>
      <c r="D3179" s="213"/>
      <c r="E3179" s="213">
        <v>0</v>
      </c>
      <c r="F3179" s="213" t="s">
        <v>585</v>
      </c>
      <c r="G3179" s="214" t="s">
        <v>554</v>
      </c>
      <c r="H3179" s="208" t="str">
        <f>IF(Input!F$4="GMH_OECC",J3179,IF(Input!F$4="GMH_XOEC",L3179,IF(Input!F$4="GMH_Korea",N3179,IF(Input!F$4="GMH_EU",P3179,IF(Input!F$4="Skysuper",#REF!,IF(Input!F$4="SkyII",#REF!,IF(Input!F$4="XO-8000",#REF!, "FALSE")))))))</f>
        <v>00</v>
      </c>
      <c r="I3179" s="209">
        <f>IF(Input!F$4="GMH_OECC",K3179,IF(Input!F$4="GMH_XOEC",M3179,IF(Input!F$4="GMH_Korea",O3179,IF(Input!F$4="GMH_EU",Q3179,IF(Input!F$4="Skysuper",#REF!,IF(Input!F$4="SkyII",#REF!,IF(Input!F$4="XO-8000",#REF!, "FALSE")))))))</f>
        <v>0</v>
      </c>
      <c r="J3179" s="210" t="s">
        <v>10359</v>
      </c>
      <c r="K3179" s="268">
        <v>0</v>
      </c>
      <c r="L3179" s="270" t="s">
        <v>10359</v>
      </c>
      <c r="M3179" s="270">
        <v>0</v>
      </c>
      <c r="N3179" s="270" t="s">
        <v>10359</v>
      </c>
      <c r="O3179" s="270">
        <v>0</v>
      </c>
      <c r="P3179" s="270" t="s">
        <v>10359</v>
      </c>
      <c r="Q3179" s="270">
        <v>0</v>
      </c>
      <c r="R3179" s="74"/>
      <c r="S3179" s="75" t="str">
        <f t="shared" si="238"/>
        <v>0000</v>
      </c>
      <c r="T3179" s="75" t="str">
        <f t="shared" si="239"/>
        <v>00000000000000000000000000000000</v>
      </c>
      <c r="V3179" s="197"/>
      <c r="W3179" s="75">
        <f t="shared" si="240"/>
        <v>0</v>
      </c>
      <c r="AE3179" s="479"/>
    </row>
    <row r="3180" spans="1:31" s="75" customFormat="1" ht="13.5" x14ac:dyDescent="0.2">
      <c r="A3180" s="211">
        <v>3177</v>
      </c>
      <c r="B3180" s="212" t="s">
        <v>3023</v>
      </c>
      <c r="C3180" s="213" t="s">
        <v>3024</v>
      </c>
      <c r="D3180" s="213"/>
      <c r="E3180" s="213">
        <v>0</v>
      </c>
      <c r="F3180" s="213" t="s">
        <v>585</v>
      </c>
      <c r="G3180" s="214" t="s">
        <v>554</v>
      </c>
      <c r="H3180" s="208" t="str">
        <f>IF(Input!F$4="GMH_OECC",J3180,IF(Input!F$4="GMH_XOEC",L3180,IF(Input!F$4="GMH_Korea",N3180,IF(Input!F$4="GMH_EU",P3180,IF(Input!F$4="Skysuper",#REF!,IF(Input!F$4="SkyII",#REF!,IF(Input!F$4="XO-8000",#REF!, "FALSE")))))))</f>
        <v>00</v>
      </c>
      <c r="I3180" s="209">
        <f>IF(Input!F$4="GMH_OECC",K3180,IF(Input!F$4="GMH_XOEC",M3180,IF(Input!F$4="GMH_Korea",O3180,IF(Input!F$4="GMH_EU",Q3180,IF(Input!F$4="Skysuper",#REF!,IF(Input!F$4="SkyII",#REF!,IF(Input!F$4="XO-8000",#REF!, "FALSE")))))))</f>
        <v>0</v>
      </c>
      <c r="J3180" s="210" t="s">
        <v>10359</v>
      </c>
      <c r="K3180" s="268">
        <v>0</v>
      </c>
      <c r="L3180" s="270" t="s">
        <v>10359</v>
      </c>
      <c r="M3180" s="270">
        <v>0</v>
      </c>
      <c r="N3180" s="270" t="s">
        <v>10359</v>
      </c>
      <c r="O3180" s="270">
        <v>0</v>
      </c>
      <c r="P3180" s="270" t="s">
        <v>10359</v>
      </c>
      <c r="Q3180" s="270">
        <v>0</v>
      </c>
      <c r="R3180" s="74"/>
      <c r="S3180" s="75" t="str">
        <f t="shared" si="238"/>
        <v>0000</v>
      </c>
      <c r="T3180" s="75" t="str">
        <f t="shared" si="239"/>
        <v>00000000000000000000000000000000</v>
      </c>
      <c r="V3180" s="197"/>
      <c r="W3180" s="75">
        <f t="shared" si="240"/>
        <v>0</v>
      </c>
      <c r="AE3180" s="479"/>
    </row>
    <row r="3181" spans="1:31" s="75" customFormat="1" ht="13.5" x14ac:dyDescent="0.2">
      <c r="A3181" s="211">
        <v>3178</v>
      </c>
      <c r="B3181" s="212" t="s">
        <v>3025</v>
      </c>
      <c r="C3181" s="213" t="s">
        <v>3026</v>
      </c>
      <c r="D3181" s="213"/>
      <c r="E3181" s="213">
        <v>0</v>
      </c>
      <c r="F3181" s="213" t="s">
        <v>585</v>
      </c>
      <c r="G3181" s="214" t="s">
        <v>554</v>
      </c>
      <c r="H3181" s="208" t="str">
        <f>IF(Input!F$4="GMH_OECC",J3181,IF(Input!F$4="GMH_XOEC",L3181,IF(Input!F$4="GMH_Korea",N3181,IF(Input!F$4="GMH_EU",P3181,IF(Input!F$4="Skysuper",#REF!,IF(Input!F$4="SkyII",#REF!,IF(Input!F$4="XO-8000",#REF!, "FALSE")))))))</f>
        <v>00</v>
      </c>
      <c r="I3181" s="209">
        <f>IF(Input!F$4="GMH_OECC",K3181,IF(Input!F$4="GMH_XOEC",M3181,IF(Input!F$4="GMH_Korea",O3181,IF(Input!F$4="GMH_EU",Q3181,IF(Input!F$4="Skysuper",#REF!,IF(Input!F$4="SkyII",#REF!,IF(Input!F$4="XO-8000",#REF!, "FALSE")))))))</f>
        <v>0</v>
      </c>
      <c r="J3181" s="210" t="s">
        <v>10359</v>
      </c>
      <c r="K3181" s="268">
        <v>0</v>
      </c>
      <c r="L3181" s="270" t="s">
        <v>10359</v>
      </c>
      <c r="M3181" s="270">
        <v>0</v>
      </c>
      <c r="N3181" s="270" t="s">
        <v>10359</v>
      </c>
      <c r="O3181" s="270">
        <v>0</v>
      </c>
      <c r="P3181" s="270" t="s">
        <v>10359</v>
      </c>
      <c r="Q3181" s="270">
        <v>0</v>
      </c>
      <c r="R3181" s="74"/>
      <c r="S3181" s="75" t="str">
        <f t="shared" si="238"/>
        <v>0000</v>
      </c>
      <c r="T3181" s="75" t="str">
        <f t="shared" si="239"/>
        <v>00000000000000000000000000000000</v>
      </c>
      <c r="V3181" s="197"/>
      <c r="W3181" s="75">
        <f t="shared" si="240"/>
        <v>0</v>
      </c>
      <c r="AE3181" s="479"/>
    </row>
    <row r="3182" spans="1:31" s="75" customFormat="1" ht="13.5" x14ac:dyDescent="0.2">
      <c r="A3182" s="211">
        <v>3179</v>
      </c>
      <c r="B3182" s="212" t="s">
        <v>3027</v>
      </c>
      <c r="C3182" s="213" t="s">
        <v>3028</v>
      </c>
      <c r="D3182" s="213"/>
      <c r="E3182" s="213">
        <v>0</v>
      </c>
      <c r="F3182" s="213" t="s">
        <v>585</v>
      </c>
      <c r="G3182" s="214" t="s">
        <v>554</v>
      </c>
      <c r="H3182" s="208" t="str">
        <f>IF(Input!F$4="GMH_OECC",J3182,IF(Input!F$4="GMH_XOEC",L3182,IF(Input!F$4="GMH_Korea",N3182,IF(Input!F$4="GMH_EU",P3182,IF(Input!F$4="Skysuper",#REF!,IF(Input!F$4="SkyII",#REF!,IF(Input!F$4="XO-8000",#REF!, "FALSE")))))))</f>
        <v>00</v>
      </c>
      <c r="I3182" s="209">
        <f>IF(Input!F$4="GMH_OECC",K3182,IF(Input!F$4="GMH_XOEC",M3182,IF(Input!F$4="GMH_Korea",O3182,IF(Input!F$4="GMH_EU",Q3182,IF(Input!F$4="Skysuper",#REF!,IF(Input!F$4="SkyII",#REF!,IF(Input!F$4="XO-8000",#REF!, "FALSE")))))))</f>
        <v>0</v>
      </c>
      <c r="J3182" s="210" t="s">
        <v>10359</v>
      </c>
      <c r="K3182" s="268">
        <v>0</v>
      </c>
      <c r="L3182" s="270" t="s">
        <v>10359</v>
      </c>
      <c r="M3182" s="270">
        <v>0</v>
      </c>
      <c r="N3182" s="270" t="s">
        <v>10359</v>
      </c>
      <c r="O3182" s="270">
        <v>0</v>
      </c>
      <c r="P3182" s="270" t="s">
        <v>10359</v>
      </c>
      <c r="Q3182" s="270">
        <v>0</v>
      </c>
      <c r="R3182" s="74"/>
      <c r="S3182" s="75" t="str">
        <f t="shared" si="238"/>
        <v>0000</v>
      </c>
      <c r="T3182" s="75" t="str">
        <f t="shared" si="239"/>
        <v>00000000000000000000000000000000</v>
      </c>
      <c r="V3182" s="197"/>
      <c r="W3182" s="75">
        <f t="shared" si="240"/>
        <v>0</v>
      </c>
      <c r="AE3182" s="479"/>
    </row>
    <row r="3183" spans="1:31" s="75" customFormat="1" ht="13.5" x14ac:dyDescent="0.2">
      <c r="A3183" s="211">
        <v>3180</v>
      </c>
      <c r="B3183" s="212" t="s">
        <v>3029</v>
      </c>
      <c r="C3183" s="213" t="s">
        <v>3030</v>
      </c>
      <c r="D3183" s="213"/>
      <c r="E3183" s="213">
        <v>0</v>
      </c>
      <c r="F3183" s="213" t="s">
        <v>585</v>
      </c>
      <c r="G3183" s="214" t="s">
        <v>554</v>
      </c>
      <c r="H3183" s="208" t="str">
        <f>IF(Input!F$4="GMH_OECC",J3183,IF(Input!F$4="GMH_XOEC",L3183,IF(Input!F$4="GMH_Korea",N3183,IF(Input!F$4="GMH_EU",P3183,IF(Input!F$4="Skysuper",#REF!,IF(Input!F$4="SkyII",#REF!,IF(Input!F$4="XO-8000",#REF!, "FALSE")))))))</f>
        <v>00</v>
      </c>
      <c r="I3183" s="209">
        <f>IF(Input!F$4="GMH_OECC",K3183,IF(Input!F$4="GMH_XOEC",M3183,IF(Input!F$4="GMH_Korea",O3183,IF(Input!F$4="GMH_EU",Q3183,IF(Input!F$4="Skysuper",#REF!,IF(Input!F$4="SkyII",#REF!,IF(Input!F$4="XO-8000",#REF!, "FALSE")))))))</f>
        <v>0</v>
      </c>
      <c r="J3183" s="210" t="s">
        <v>10359</v>
      </c>
      <c r="K3183" s="268">
        <v>0</v>
      </c>
      <c r="L3183" s="270" t="s">
        <v>10359</v>
      </c>
      <c r="M3183" s="270">
        <v>0</v>
      </c>
      <c r="N3183" s="270" t="s">
        <v>10359</v>
      </c>
      <c r="O3183" s="270">
        <v>0</v>
      </c>
      <c r="P3183" s="270" t="s">
        <v>10359</v>
      </c>
      <c r="Q3183" s="270">
        <v>0</v>
      </c>
      <c r="R3183" s="74"/>
      <c r="S3183" s="75" t="str">
        <f t="shared" si="238"/>
        <v>0000</v>
      </c>
      <c r="T3183" s="75" t="str">
        <f t="shared" si="239"/>
        <v>00000000000000000000000000000000</v>
      </c>
      <c r="V3183" s="197"/>
      <c r="W3183" s="75">
        <f t="shared" si="240"/>
        <v>0</v>
      </c>
      <c r="AE3183" s="479"/>
    </row>
    <row r="3184" spans="1:31" s="75" customFormat="1" ht="13.5" x14ac:dyDescent="0.2">
      <c r="A3184" s="211">
        <v>3181</v>
      </c>
      <c r="B3184" s="212" t="s">
        <v>3031</v>
      </c>
      <c r="C3184" s="213" t="s">
        <v>3032</v>
      </c>
      <c r="D3184" s="213"/>
      <c r="E3184" s="213">
        <v>0</v>
      </c>
      <c r="F3184" s="213" t="s">
        <v>585</v>
      </c>
      <c r="G3184" s="214" t="s">
        <v>554</v>
      </c>
      <c r="H3184" s="208" t="str">
        <f>IF(Input!F$4="GMH_OECC",J3184,IF(Input!F$4="GMH_XOEC",L3184,IF(Input!F$4="GMH_Korea",N3184,IF(Input!F$4="GMH_EU",P3184,IF(Input!F$4="Skysuper",#REF!,IF(Input!F$4="SkyII",#REF!,IF(Input!F$4="XO-8000",#REF!, "FALSE")))))))</f>
        <v>00</v>
      </c>
      <c r="I3184" s="209">
        <f>IF(Input!F$4="GMH_OECC",K3184,IF(Input!F$4="GMH_XOEC",M3184,IF(Input!F$4="GMH_Korea",O3184,IF(Input!F$4="GMH_EU",Q3184,IF(Input!F$4="Skysuper",#REF!,IF(Input!F$4="SkyII",#REF!,IF(Input!F$4="XO-8000",#REF!, "FALSE")))))))</f>
        <v>0</v>
      </c>
      <c r="J3184" s="210" t="s">
        <v>10359</v>
      </c>
      <c r="K3184" s="268">
        <v>0</v>
      </c>
      <c r="L3184" s="270" t="s">
        <v>10359</v>
      </c>
      <c r="M3184" s="270">
        <v>0</v>
      </c>
      <c r="N3184" s="270" t="s">
        <v>10359</v>
      </c>
      <c r="O3184" s="270">
        <v>0</v>
      </c>
      <c r="P3184" s="270" t="s">
        <v>10359</v>
      </c>
      <c r="Q3184" s="270">
        <v>0</v>
      </c>
      <c r="R3184" s="74"/>
      <c r="S3184" s="75" t="str">
        <f t="shared" si="238"/>
        <v>0000</v>
      </c>
      <c r="T3184" s="75" t="str">
        <f t="shared" si="239"/>
        <v>00000000000000000000000000000000</v>
      </c>
      <c r="V3184" s="197"/>
      <c r="W3184" s="75">
        <f t="shared" si="240"/>
        <v>0</v>
      </c>
      <c r="AE3184" s="479"/>
    </row>
    <row r="3185" spans="1:31" s="75" customFormat="1" ht="13.5" x14ac:dyDescent="0.2">
      <c r="A3185" s="211">
        <v>3182</v>
      </c>
      <c r="B3185" s="212" t="s">
        <v>3033</v>
      </c>
      <c r="C3185" s="213" t="s">
        <v>3034</v>
      </c>
      <c r="D3185" s="213"/>
      <c r="E3185" s="213">
        <v>0</v>
      </c>
      <c r="F3185" s="213" t="s">
        <v>585</v>
      </c>
      <c r="G3185" s="214" t="s">
        <v>554</v>
      </c>
      <c r="H3185" s="208" t="str">
        <f>IF(Input!F$4="GMH_OECC",J3185,IF(Input!F$4="GMH_XOEC",L3185,IF(Input!F$4="GMH_Korea",N3185,IF(Input!F$4="GMH_EU",P3185,IF(Input!F$4="Skysuper",#REF!,IF(Input!F$4="SkyII",#REF!,IF(Input!F$4="XO-8000",#REF!, "FALSE")))))))</f>
        <v>00</v>
      </c>
      <c r="I3185" s="209">
        <f>IF(Input!F$4="GMH_OECC",K3185,IF(Input!F$4="GMH_XOEC",M3185,IF(Input!F$4="GMH_Korea",O3185,IF(Input!F$4="GMH_EU",Q3185,IF(Input!F$4="Skysuper",#REF!,IF(Input!F$4="SkyII",#REF!,IF(Input!F$4="XO-8000",#REF!, "FALSE")))))))</f>
        <v>0</v>
      </c>
      <c r="J3185" s="210" t="s">
        <v>10359</v>
      </c>
      <c r="K3185" s="268">
        <v>0</v>
      </c>
      <c r="L3185" s="270" t="s">
        <v>10359</v>
      </c>
      <c r="M3185" s="270">
        <v>0</v>
      </c>
      <c r="N3185" s="270" t="s">
        <v>10359</v>
      </c>
      <c r="O3185" s="270">
        <v>0</v>
      </c>
      <c r="P3185" s="270" t="s">
        <v>10359</v>
      </c>
      <c r="Q3185" s="270">
        <v>0</v>
      </c>
      <c r="R3185" s="74"/>
      <c r="S3185" s="75" t="str">
        <f t="shared" si="238"/>
        <v>0000</v>
      </c>
      <c r="T3185" s="75" t="str">
        <f t="shared" si="239"/>
        <v>00000000000000000000000000000000</v>
      </c>
      <c r="V3185" s="197"/>
      <c r="W3185" s="75">
        <f t="shared" si="240"/>
        <v>0</v>
      </c>
      <c r="AE3185" s="479"/>
    </row>
    <row r="3186" spans="1:31" s="75" customFormat="1" ht="13.5" x14ac:dyDescent="0.2">
      <c r="A3186" s="211">
        <v>3183</v>
      </c>
      <c r="B3186" s="212" t="s">
        <v>3035</v>
      </c>
      <c r="C3186" s="213" t="s">
        <v>3036</v>
      </c>
      <c r="D3186" s="213"/>
      <c r="E3186" s="213">
        <v>0</v>
      </c>
      <c r="F3186" s="213" t="s">
        <v>585</v>
      </c>
      <c r="G3186" s="214" t="s">
        <v>554</v>
      </c>
      <c r="H3186" s="208" t="str">
        <f>IF(Input!F$4="GMH_OECC",J3186,IF(Input!F$4="GMH_XOEC",L3186,IF(Input!F$4="GMH_Korea",N3186,IF(Input!F$4="GMH_EU",P3186,IF(Input!F$4="Skysuper",#REF!,IF(Input!F$4="SkyII",#REF!,IF(Input!F$4="XO-8000",#REF!, "FALSE")))))))</f>
        <v>00</v>
      </c>
      <c r="I3186" s="209">
        <f>IF(Input!F$4="GMH_OECC",K3186,IF(Input!F$4="GMH_XOEC",M3186,IF(Input!F$4="GMH_Korea",O3186,IF(Input!F$4="GMH_EU",Q3186,IF(Input!F$4="Skysuper",#REF!,IF(Input!F$4="SkyII",#REF!,IF(Input!F$4="XO-8000",#REF!, "FALSE")))))))</f>
        <v>0</v>
      </c>
      <c r="J3186" s="210" t="s">
        <v>10359</v>
      </c>
      <c r="K3186" s="268">
        <v>0</v>
      </c>
      <c r="L3186" s="270" t="s">
        <v>10359</v>
      </c>
      <c r="M3186" s="270">
        <v>0</v>
      </c>
      <c r="N3186" s="270" t="s">
        <v>10359</v>
      </c>
      <c r="O3186" s="270">
        <v>0</v>
      </c>
      <c r="P3186" s="270" t="s">
        <v>10359</v>
      </c>
      <c r="Q3186" s="270">
        <v>0</v>
      </c>
      <c r="R3186" s="74"/>
      <c r="S3186" s="75" t="str">
        <f t="shared" si="238"/>
        <v>0000</v>
      </c>
      <c r="T3186" s="75" t="str">
        <f t="shared" si="239"/>
        <v>00000000000000000000000000000000</v>
      </c>
      <c r="V3186" s="197"/>
      <c r="W3186" s="75">
        <f t="shared" si="240"/>
        <v>0</v>
      </c>
      <c r="AE3186" s="479"/>
    </row>
    <row r="3187" spans="1:31" s="75" customFormat="1" ht="13.5" x14ac:dyDescent="0.2">
      <c r="A3187" s="211">
        <v>3184</v>
      </c>
      <c r="B3187" s="212" t="s">
        <v>3037</v>
      </c>
      <c r="C3187" s="213" t="s">
        <v>3038</v>
      </c>
      <c r="D3187" s="213"/>
      <c r="E3187" s="213">
        <v>0</v>
      </c>
      <c r="F3187" s="213" t="s">
        <v>585</v>
      </c>
      <c r="G3187" s="214" t="s">
        <v>554</v>
      </c>
      <c r="H3187" s="208" t="str">
        <f>IF(Input!F$4="GMH_OECC",J3187,IF(Input!F$4="GMH_XOEC",L3187,IF(Input!F$4="GMH_Korea",N3187,IF(Input!F$4="GMH_EU",P3187,IF(Input!F$4="Skysuper",#REF!,IF(Input!F$4="SkyII",#REF!,IF(Input!F$4="XO-8000",#REF!, "FALSE")))))))</f>
        <v>00</v>
      </c>
      <c r="I3187" s="209">
        <f>IF(Input!F$4="GMH_OECC",K3187,IF(Input!F$4="GMH_XOEC",M3187,IF(Input!F$4="GMH_Korea",O3187,IF(Input!F$4="GMH_EU",Q3187,IF(Input!F$4="Skysuper",#REF!,IF(Input!F$4="SkyII",#REF!,IF(Input!F$4="XO-8000",#REF!, "FALSE")))))))</f>
        <v>0</v>
      </c>
      <c r="J3187" s="210" t="s">
        <v>10359</v>
      </c>
      <c r="K3187" s="268">
        <v>0</v>
      </c>
      <c r="L3187" s="270" t="s">
        <v>10359</v>
      </c>
      <c r="M3187" s="270">
        <v>0</v>
      </c>
      <c r="N3187" s="270" t="s">
        <v>10359</v>
      </c>
      <c r="O3187" s="270">
        <v>0</v>
      </c>
      <c r="P3187" s="270" t="s">
        <v>10359</v>
      </c>
      <c r="Q3187" s="270">
        <v>0</v>
      </c>
      <c r="R3187" s="74"/>
      <c r="S3187" s="75" t="str">
        <f t="shared" si="238"/>
        <v>0000</v>
      </c>
      <c r="T3187" s="75" t="str">
        <f t="shared" si="239"/>
        <v>00000000000000000000000000000000</v>
      </c>
      <c r="V3187" s="197"/>
      <c r="W3187" s="75">
        <f t="shared" si="240"/>
        <v>0</v>
      </c>
      <c r="AE3187" s="479"/>
    </row>
    <row r="3188" spans="1:31" s="75" customFormat="1" ht="13.5" x14ac:dyDescent="0.2">
      <c r="A3188" s="211">
        <v>3185</v>
      </c>
      <c r="B3188" s="212" t="s">
        <v>3039</v>
      </c>
      <c r="C3188" s="213" t="s">
        <v>3040</v>
      </c>
      <c r="D3188" s="213"/>
      <c r="E3188" s="213">
        <v>0</v>
      </c>
      <c r="F3188" s="213" t="s">
        <v>585</v>
      </c>
      <c r="G3188" s="214" t="s">
        <v>554</v>
      </c>
      <c r="H3188" s="208" t="str">
        <f>IF(Input!F$4="GMH_OECC",J3188,IF(Input!F$4="GMH_XOEC",L3188,IF(Input!F$4="GMH_Korea",N3188,IF(Input!F$4="GMH_EU",P3188,IF(Input!F$4="Skysuper",#REF!,IF(Input!F$4="SkyII",#REF!,IF(Input!F$4="XO-8000",#REF!, "FALSE")))))))</f>
        <v>00</v>
      </c>
      <c r="I3188" s="209">
        <f>IF(Input!F$4="GMH_OECC",K3188,IF(Input!F$4="GMH_XOEC",M3188,IF(Input!F$4="GMH_Korea",O3188,IF(Input!F$4="GMH_EU",Q3188,IF(Input!F$4="Skysuper",#REF!,IF(Input!F$4="SkyII",#REF!,IF(Input!F$4="XO-8000",#REF!, "FALSE")))))))</f>
        <v>0</v>
      </c>
      <c r="J3188" s="210" t="s">
        <v>10359</v>
      </c>
      <c r="K3188" s="268">
        <v>0</v>
      </c>
      <c r="L3188" s="270" t="s">
        <v>10359</v>
      </c>
      <c r="M3188" s="270">
        <v>0</v>
      </c>
      <c r="N3188" s="270" t="s">
        <v>10359</v>
      </c>
      <c r="O3188" s="270">
        <v>0</v>
      </c>
      <c r="P3188" s="270" t="s">
        <v>10359</v>
      </c>
      <c r="Q3188" s="270">
        <v>0</v>
      </c>
      <c r="R3188" s="74"/>
      <c r="S3188" s="75" t="str">
        <f t="shared" ref="S3188:S3251" si="241">"0"&amp;DEC2HEX(2^(I3188-1))&amp;IF(LEN(DEC2HEX(H3188))=2,DEC2HEX(H3188),"0"&amp;DEC2HEX(H3188))</f>
        <v>0000</v>
      </c>
      <c r="T3188" s="75" t="str">
        <f t="shared" si="239"/>
        <v>00000000000000000000000000000000</v>
      </c>
      <c r="V3188" s="197"/>
      <c r="W3188" s="75">
        <f t="shared" si="240"/>
        <v>0</v>
      </c>
      <c r="AE3188" s="479"/>
    </row>
    <row r="3189" spans="1:31" s="75" customFormat="1" ht="13.5" x14ac:dyDescent="0.2">
      <c r="A3189" s="211">
        <v>3186</v>
      </c>
      <c r="B3189" s="212" t="s">
        <v>3041</v>
      </c>
      <c r="C3189" s="213" t="s">
        <v>3042</v>
      </c>
      <c r="D3189" s="213"/>
      <c r="E3189" s="213">
        <v>0</v>
      </c>
      <c r="F3189" s="213" t="s">
        <v>585</v>
      </c>
      <c r="G3189" s="214" t="s">
        <v>554</v>
      </c>
      <c r="H3189" s="208" t="str">
        <f>IF(Input!F$4="GMH_OECC",J3189,IF(Input!F$4="GMH_XOEC",L3189,IF(Input!F$4="GMH_Korea",N3189,IF(Input!F$4="GMH_EU",P3189,IF(Input!F$4="Skysuper",#REF!,IF(Input!F$4="SkyII",#REF!,IF(Input!F$4="XO-8000",#REF!, "FALSE")))))))</f>
        <v>00</v>
      </c>
      <c r="I3189" s="209">
        <f>IF(Input!F$4="GMH_OECC",K3189,IF(Input!F$4="GMH_XOEC",M3189,IF(Input!F$4="GMH_Korea",O3189,IF(Input!F$4="GMH_EU",Q3189,IF(Input!F$4="Skysuper",#REF!,IF(Input!F$4="SkyII",#REF!,IF(Input!F$4="XO-8000",#REF!, "FALSE")))))))</f>
        <v>0</v>
      </c>
      <c r="J3189" s="210" t="s">
        <v>10359</v>
      </c>
      <c r="K3189" s="268">
        <v>0</v>
      </c>
      <c r="L3189" s="270" t="s">
        <v>10359</v>
      </c>
      <c r="M3189" s="270">
        <v>0</v>
      </c>
      <c r="N3189" s="270" t="s">
        <v>10359</v>
      </c>
      <c r="O3189" s="270">
        <v>0</v>
      </c>
      <c r="P3189" s="270" t="s">
        <v>10359</v>
      </c>
      <c r="Q3189" s="270">
        <v>0</v>
      </c>
      <c r="R3189" s="74"/>
      <c r="S3189" s="75" t="str">
        <f t="shared" si="241"/>
        <v>0000</v>
      </c>
      <c r="T3189" s="75" t="str">
        <f t="shared" si="239"/>
        <v>00000000000000000000000000000000</v>
      </c>
      <c r="V3189" s="197"/>
      <c r="W3189" s="75">
        <f t="shared" si="240"/>
        <v>0</v>
      </c>
      <c r="AE3189" s="479"/>
    </row>
    <row r="3190" spans="1:31" s="75" customFormat="1" ht="13.5" x14ac:dyDescent="0.2">
      <c r="A3190" s="211">
        <v>3187</v>
      </c>
      <c r="B3190" s="212" t="s">
        <v>3043</v>
      </c>
      <c r="C3190" s="213" t="s">
        <v>3044</v>
      </c>
      <c r="D3190" s="213"/>
      <c r="E3190" s="213">
        <v>0</v>
      </c>
      <c r="F3190" s="213" t="s">
        <v>585</v>
      </c>
      <c r="G3190" s="214" t="s">
        <v>554</v>
      </c>
      <c r="H3190" s="208" t="str">
        <f>IF(Input!F$4="GMH_OECC",J3190,IF(Input!F$4="GMH_XOEC",L3190,IF(Input!F$4="GMH_Korea",N3190,IF(Input!F$4="GMH_EU",P3190,IF(Input!F$4="Skysuper",#REF!,IF(Input!F$4="SkyII",#REF!,IF(Input!F$4="XO-8000",#REF!, "FALSE")))))))</f>
        <v>00</v>
      </c>
      <c r="I3190" s="209">
        <f>IF(Input!F$4="GMH_OECC",K3190,IF(Input!F$4="GMH_XOEC",M3190,IF(Input!F$4="GMH_Korea",O3190,IF(Input!F$4="GMH_EU",Q3190,IF(Input!F$4="Skysuper",#REF!,IF(Input!F$4="SkyII",#REF!,IF(Input!F$4="XO-8000",#REF!, "FALSE")))))))</f>
        <v>0</v>
      </c>
      <c r="J3190" s="210" t="s">
        <v>10359</v>
      </c>
      <c r="K3190" s="268">
        <v>0</v>
      </c>
      <c r="L3190" s="270" t="s">
        <v>10359</v>
      </c>
      <c r="M3190" s="270">
        <v>0</v>
      </c>
      <c r="N3190" s="270" t="s">
        <v>10359</v>
      </c>
      <c r="O3190" s="270">
        <v>0</v>
      </c>
      <c r="P3190" s="270" t="s">
        <v>10359</v>
      </c>
      <c r="Q3190" s="270">
        <v>0</v>
      </c>
      <c r="R3190" s="74"/>
      <c r="S3190" s="75" t="str">
        <f t="shared" si="241"/>
        <v>0000</v>
      </c>
      <c r="T3190" s="75" t="str">
        <f t="shared" si="239"/>
        <v>00000000000000000000000000000000</v>
      </c>
      <c r="V3190" s="197"/>
      <c r="W3190" s="75">
        <f t="shared" si="240"/>
        <v>0</v>
      </c>
      <c r="AE3190" s="479"/>
    </row>
    <row r="3191" spans="1:31" s="75" customFormat="1" ht="13.5" x14ac:dyDescent="0.2">
      <c r="A3191" s="211">
        <v>3188</v>
      </c>
      <c r="B3191" s="212" t="s">
        <v>3045</v>
      </c>
      <c r="C3191" s="213" t="s">
        <v>3046</v>
      </c>
      <c r="D3191" s="213"/>
      <c r="E3191" s="213">
        <v>0</v>
      </c>
      <c r="F3191" s="213" t="s">
        <v>585</v>
      </c>
      <c r="G3191" s="214" t="s">
        <v>554</v>
      </c>
      <c r="H3191" s="208" t="str">
        <f>IF(Input!F$4="GMH_OECC",J3191,IF(Input!F$4="GMH_XOEC",L3191,IF(Input!F$4="GMH_Korea",N3191,IF(Input!F$4="GMH_EU",P3191,IF(Input!F$4="Skysuper",#REF!,IF(Input!F$4="SkyII",#REF!,IF(Input!F$4="XO-8000",#REF!, "FALSE")))))))</f>
        <v>00</v>
      </c>
      <c r="I3191" s="209">
        <f>IF(Input!F$4="GMH_OECC",K3191,IF(Input!F$4="GMH_XOEC",M3191,IF(Input!F$4="GMH_Korea",O3191,IF(Input!F$4="GMH_EU",Q3191,IF(Input!F$4="Skysuper",#REF!,IF(Input!F$4="SkyII",#REF!,IF(Input!F$4="XO-8000",#REF!, "FALSE")))))))</f>
        <v>0</v>
      </c>
      <c r="J3191" s="210" t="s">
        <v>10359</v>
      </c>
      <c r="K3191" s="268">
        <v>0</v>
      </c>
      <c r="L3191" s="270" t="s">
        <v>10359</v>
      </c>
      <c r="M3191" s="270">
        <v>0</v>
      </c>
      <c r="N3191" s="270" t="s">
        <v>10359</v>
      </c>
      <c r="O3191" s="270">
        <v>0</v>
      </c>
      <c r="P3191" s="270" t="s">
        <v>10359</v>
      </c>
      <c r="Q3191" s="270">
        <v>0</v>
      </c>
      <c r="R3191" s="74"/>
      <c r="S3191" s="75" t="str">
        <f t="shared" si="241"/>
        <v>0000</v>
      </c>
      <c r="T3191" s="75" t="str">
        <f t="shared" si="239"/>
        <v>00000000000000000000000000000000</v>
      </c>
      <c r="V3191" s="197"/>
      <c r="W3191" s="75">
        <f t="shared" si="240"/>
        <v>0</v>
      </c>
      <c r="AE3191" s="479"/>
    </row>
    <row r="3192" spans="1:31" s="75" customFormat="1" ht="13.5" x14ac:dyDescent="0.2">
      <c r="A3192" s="211">
        <v>3189</v>
      </c>
      <c r="B3192" s="212" t="s">
        <v>3047</v>
      </c>
      <c r="C3192" s="213" t="s">
        <v>3048</v>
      </c>
      <c r="D3192" s="213"/>
      <c r="E3192" s="213">
        <v>0</v>
      </c>
      <c r="F3192" s="213" t="s">
        <v>585</v>
      </c>
      <c r="G3192" s="214" t="s">
        <v>554</v>
      </c>
      <c r="H3192" s="208" t="str">
        <f>IF(Input!F$4="GMH_OECC",J3192,IF(Input!F$4="GMH_XOEC",L3192,IF(Input!F$4="GMH_Korea",N3192,IF(Input!F$4="GMH_EU",P3192,IF(Input!F$4="Skysuper",#REF!,IF(Input!F$4="SkyII",#REF!,IF(Input!F$4="XO-8000",#REF!, "FALSE")))))))</f>
        <v>00</v>
      </c>
      <c r="I3192" s="209">
        <f>IF(Input!F$4="GMH_OECC",K3192,IF(Input!F$4="GMH_XOEC",M3192,IF(Input!F$4="GMH_Korea",O3192,IF(Input!F$4="GMH_EU",Q3192,IF(Input!F$4="Skysuper",#REF!,IF(Input!F$4="SkyII",#REF!,IF(Input!F$4="XO-8000",#REF!, "FALSE")))))))</f>
        <v>0</v>
      </c>
      <c r="J3192" s="210" t="s">
        <v>10359</v>
      </c>
      <c r="K3192" s="268">
        <v>0</v>
      </c>
      <c r="L3192" s="270" t="s">
        <v>10359</v>
      </c>
      <c r="M3192" s="270">
        <v>0</v>
      </c>
      <c r="N3192" s="270" t="s">
        <v>10359</v>
      </c>
      <c r="O3192" s="270">
        <v>0</v>
      </c>
      <c r="P3192" s="270" t="s">
        <v>10359</v>
      </c>
      <c r="Q3192" s="270">
        <v>0</v>
      </c>
      <c r="R3192" s="74"/>
      <c r="S3192" s="75" t="str">
        <f t="shared" si="241"/>
        <v>0000</v>
      </c>
      <c r="T3192" s="75" t="str">
        <f t="shared" si="239"/>
        <v>00000000000000000000000000000000</v>
      </c>
      <c r="V3192" s="197"/>
      <c r="W3192" s="75">
        <f t="shared" si="240"/>
        <v>0</v>
      </c>
      <c r="AE3192" s="479"/>
    </row>
    <row r="3193" spans="1:31" s="75" customFormat="1" ht="13.5" x14ac:dyDescent="0.2">
      <c r="A3193" s="211">
        <v>3190</v>
      </c>
      <c r="B3193" s="212" t="s">
        <v>3049</v>
      </c>
      <c r="C3193" s="213" t="s">
        <v>3050</v>
      </c>
      <c r="D3193" s="213"/>
      <c r="E3193" s="213">
        <v>0</v>
      </c>
      <c r="F3193" s="213" t="s">
        <v>585</v>
      </c>
      <c r="G3193" s="214" t="s">
        <v>554</v>
      </c>
      <c r="H3193" s="208" t="str">
        <f>IF(Input!F$4="GMH_OECC",J3193,IF(Input!F$4="GMH_XOEC",L3193,IF(Input!F$4="GMH_Korea",N3193,IF(Input!F$4="GMH_EU",P3193,IF(Input!F$4="Skysuper",#REF!,IF(Input!F$4="SkyII",#REF!,IF(Input!F$4="XO-8000",#REF!, "FALSE")))))))</f>
        <v>00</v>
      </c>
      <c r="I3193" s="209">
        <f>IF(Input!F$4="GMH_OECC",K3193,IF(Input!F$4="GMH_XOEC",M3193,IF(Input!F$4="GMH_Korea",O3193,IF(Input!F$4="GMH_EU",Q3193,IF(Input!F$4="Skysuper",#REF!,IF(Input!F$4="SkyII",#REF!,IF(Input!F$4="XO-8000",#REF!, "FALSE")))))))</f>
        <v>0</v>
      </c>
      <c r="J3193" s="210" t="s">
        <v>10359</v>
      </c>
      <c r="K3193" s="268">
        <v>0</v>
      </c>
      <c r="L3193" s="270" t="s">
        <v>10359</v>
      </c>
      <c r="M3193" s="270">
        <v>0</v>
      </c>
      <c r="N3193" s="270" t="s">
        <v>10359</v>
      </c>
      <c r="O3193" s="270">
        <v>0</v>
      </c>
      <c r="P3193" s="270" t="s">
        <v>10359</v>
      </c>
      <c r="Q3193" s="270">
        <v>0</v>
      </c>
      <c r="R3193" s="74"/>
      <c r="S3193" s="75" t="str">
        <f t="shared" si="241"/>
        <v>0000</v>
      </c>
      <c r="T3193" s="75" t="str">
        <f t="shared" si="239"/>
        <v>00000000000000000000000000000000</v>
      </c>
      <c r="V3193" s="197"/>
      <c r="W3193" s="75">
        <f t="shared" si="240"/>
        <v>0</v>
      </c>
      <c r="AE3193" s="479"/>
    </row>
    <row r="3194" spans="1:31" s="75" customFormat="1" ht="13.5" x14ac:dyDescent="0.2">
      <c r="A3194" s="211">
        <v>3191</v>
      </c>
      <c r="B3194" s="212" t="s">
        <v>3051</v>
      </c>
      <c r="C3194" s="213" t="s">
        <v>3052</v>
      </c>
      <c r="D3194" s="213"/>
      <c r="E3194" s="213">
        <v>0</v>
      </c>
      <c r="F3194" s="213" t="s">
        <v>585</v>
      </c>
      <c r="G3194" s="214" t="s">
        <v>554</v>
      </c>
      <c r="H3194" s="208" t="str">
        <f>IF(Input!F$4="GMH_OECC",J3194,IF(Input!F$4="GMH_XOEC",L3194,IF(Input!F$4="GMH_Korea",N3194,IF(Input!F$4="GMH_EU",P3194,IF(Input!F$4="Skysuper",#REF!,IF(Input!F$4="SkyII",#REF!,IF(Input!F$4="XO-8000",#REF!, "FALSE")))))))</f>
        <v>00</v>
      </c>
      <c r="I3194" s="209">
        <f>IF(Input!F$4="GMH_OECC",K3194,IF(Input!F$4="GMH_XOEC",M3194,IF(Input!F$4="GMH_Korea",O3194,IF(Input!F$4="GMH_EU",Q3194,IF(Input!F$4="Skysuper",#REF!,IF(Input!F$4="SkyII",#REF!,IF(Input!F$4="XO-8000",#REF!, "FALSE")))))))</f>
        <v>0</v>
      </c>
      <c r="J3194" s="210" t="s">
        <v>10359</v>
      </c>
      <c r="K3194" s="268">
        <v>0</v>
      </c>
      <c r="L3194" s="270" t="s">
        <v>10359</v>
      </c>
      <c r="M3194" s="270">
        <v>0</v>
      </c>
      <c r="N3194" s="270" t="s">
        <v>10359</v>
      </c>
      <c r="O3194" s="270">
        <v>0</v>
      </c>
      <c r="P3194" s="270" t="s">
        <v>10359</v>
      </c>
      <c r="Q3194" s="270">
        <v>0</v>
      </c>
      <c r="R3194" s="74"/>
      <c r="S3194" s="75" t="str">
        <f t="shared" si="241"/>
        <v>0000</v>
      </c>
      <c r="T3194" s="75" t="str">
        <f t="shared" si="239"/>
        <v>00000000000000000000000000000000</v>
      </c>
      <c r="V3194" s="197"/>
      <c r="W3194" s="75">
        <f t="shared" si="240"/>
        <v>0</v>
      </c>
      <c r="AE3194" s="479"/>
    </row>
    <row r="3195" spans="1:31" s="75" customFormat="1" ht="13.5" x14ac:dyDescent="0.2">
      <c r="A3195" s="211">
        <v>3192</v>
      </c>
      <c r="B3195" s="212" t="s">
        <v>3053</v>
      </c>
      <c r="C3195" s="213" t="s">
        <v>3054</v>
      </c>
      <c r="D3195" s="213"/>
      <c r="E3195" s="213">
        <v>0</v>
      </c>
      <c r="F3195" s="213" t="s">
        <v>585</v>
      </c>
      <c r="G3195" s="214" t="s">
        <v>554</v>
      </c>
      <c r="H3195" s="208" t="str">
        <f>IF(Input!F$4="GMH_OECC",J3195,IF(Input!F$4="GMH_XOEC",L3195,IF(Input!F$4="GMH_Korea",N3195,IF(Input!F$4="GMH_EU",P3195,IF(Input!F$4="Skysuper",#REF!,IF(Input!F$4="SkyII",#REF!,IF(Input!F$4="XO-8000",#REF!, "FALSE")))))))</f>
        <v>00</v>
      </c>
      <c r="I3195" s="209">
        <f>IF(Input!F$4="GMH_OECC",K3195,IF(Input!F$4="GMH_XOEC",M3195,IF(Input!F$4="GMH_Korea",O3195,IF(Input!F$4="GMH_EU",Q3195,IF(Input!F$4="Skysuper",#REF!,IF(Input!F$4="SkyII",#REF!,IF(Input!F$4="XO-8000",#REF!, "FALSE")))))))</f>
        <v>0</v>
      </c>
      <c r="J3195" s="210" t="s">
        <v>10359</v>
      </c>
      <c r="K3195" s="268">
        <v>0</v>
      </c>
      <c r="L3195" s="270" t="s">
        <v>10359</v>
      </c>
      <c r="M3195" s="270">
        <v>0</v>
      </c>
      <c r="N3195" s="270" t="s">
        <v>10359</v>
      </c>
      <c r="O3195" s="270">
        <v>0</v>
      </c>
      <c r="P3195" s="270" t="s">
        <v>10359</v>
      </c>
      <c r="Q3195" s="270">
        <v>0</v>
      </c>
      <c r="R3195" s="74"/>
      <c r="S3195" s="75" t="str">
        <f t="shared" si="241"/>
        <v>0000</v>
      </c>
      <c r="T3195" s="75" t="str">
        <f t="shared" si="239"/>
        <v>00000000000000000000000000000000</v>
      </c>
      <c r="V3195" s="197"/>
      <c r="W3195" s="75">
        <f t="shared" si="240"/>
        <v>0</v>
      </c>
      <c r="AE3195" s="479"/>
    </row>
    <row r="3196" spans="1:31" s="75" customFormat="1" ht="13.5" x14ac:dyDescent="0.2">
      <c r="A3196" s="211">
        <v>3193</v>
      </c>
      <c r="B3196" s="212" t="s">
        <v>3055</v>
      </c>
      <c r="C3196" s="213" t="s">
        <v>3056</v>
      </c>
      <c r="D3196" s="213"/>
      <c r="E3196" s="213">
        <v>0</v>
      </c>
      <c r="F3196" s="213" t="s">
        <v>585</v>
      </c>
      <c r="G3196" s="214" t="s">
        <v>554</v>
      </c>
      <c r="H3196" s="208" t="str">
        <f>IF(Input!F$4="GMH_OECC",J3196,IF(Input!F$4="GMH_XOEC",L3196,IF(Input!F$4="GMH_Korea",N3196,IF(Input!F$4="GMH_EU",P3196,IF(Input!F$4="Skysuper",#REF!,IF(Input!F$4="SkyII",#REF!,IF(Input!F$4="XO-8000",#REF!, "FALSE")))))))</f>
        <v>00</v>
      </c>
      <c r="I3196" s="209">
        <f>IF(Input!F$4="GMH_OECC",K3196,IF(Input!F$4="GMH_XOEC",M3196,IF(Input!F$4="GMH_Korea",O3196,IF(Input!F$4="GMH_EU",Q3196,IF(Input!F$4="Skysuper",#REF!,IF(Input!F$4="SkyII",#REF!,IF(Input!F$4="XO-8000",#REF!, "FALSE")))))))</f>
        <v>0</v>
      </c>
      <c r="J3196" s="210" t="s">
        <v>10359</v>
      </c>
      <c r="K3196" s="268">
        <v>0</v>
      </c>
      <c r="L3196" s="270" t="s">
        <v>10359</v>
      </c>
      <c r="M3196" s="270">
        <v>0</v>
      </c>
      <c r="N3196" s="270" t="s">
        <v>10359</v>
      </c>
      <c r="O3196" s="270">
        <v>0</v>
      </c>
      <c r="P3196" s="270" t="s">
        <v>10359</v>
      </c>
      <c r="Q3196" s="270">
        <v>0</v>
      </c>
      <c r="R3196" s="74"/>
      <c r="S3196" s="75" t="str">
        <f t="shared" si="241"/>
        <v>0000</v>
      </c>
      <c r="T3196" s="75" t="str">
        <f t="shared" si="239"/>
        <v>00000000000000000000000000000204</v>
      </c>
      <c r="V3196" s="197"/>
      <c r="W3196" s="75">
        <f t="shared" si="240"/>
        <v>6</v>
      </c>
      <c r="AE3196" s="479"/>
    </row>
    <row r="3197" spans="1:31" s="75" customFormat="1" ht="13.5" x14ac:dyDescent="0.2">
      <c r="A3197" s="211">
        <v>3194</v>
      </c>
      <c r="B3197" s="212" t="s">
        <v>3057</v>
      </c>
      <c r="C3197" s="213" t="s">
        <v>3058</v>
      </c>
      <c r="D3197" s="213"/>
      <c r="E3197" s="213">
        <v>0</v>
      </c>
      <c r="F3197" s="213" t="s">
        <v>585</v>
      </c>
      <c r="G3197" s="214" t="s">
        <v>554</v>
      </c>
      <c r="H3197" s="208" t="str">
        <f>IF(Input!F$4="GMH_OECC",J3197,IF(Input!F$4="GMH_XOEC",L3197,IF(Input!F$4="GMH_Korea",N3197,IF(Input!F$4="GMH_EU",P3197,IF(Input!F$4="Skysuper",#REF!,IF(Input!F$4="SkyII",#REF!,IF(Input!F$4="XO-8000",#REF!, "FALSE")))))))</f>
        <v>00</v>
      </c>
      <c r="I3197" s="209">
        <f>IF(Input!F$4="GMH_OECC",K3197,IF(Input!F$4="GMH_XOEC",M3197,IF(Input!F$4="GMH_Korea",O3197,IF(Input!F$4="GMH_EU",Q3197,IF(Input!F$4="Skysuper",#REF!,IF(Input!F$4="SkyII",#REF!,IF(Input!F$4="XO-8000",#REF!, "FALSE")))))))</f>
        <v>0</v>
      </c>
      <c r="J3197" s="210" t="s">
        <v>10359</v>
      </c>
      <c r="K3197" s="268">
        <v>0</v>
      </c>
      <c r="L3197" s="270" t="s">
        <v>10359</v>
      </c>
      <c r="M3197" s="270">
        <v>0</v>
      </c>
      <c r="N3197" s="270" t="s">
        <v>10359</v>
      </c>
      <c r="O3197" s="270">
        <v>0</v>
      </c>
      <c r="P3197" s="270" t="s">
        <v>10359</v>
      </c>
      <c r="Q3197" s="270">
        <v>0</v>
      </c>
      <c r="R3197" s="74"/>
      <c r="S3197" s="75" t="str">
        <f t="shared" si="241"/>
        <v>0000</v>
      </c>
      <c r="T3197" s="75" t="str">
        <f t="shared" si="239"/>
        <v>00000000000000000000000002040205</v>
      </c>
      <c r="V3197" s="197"/>
      <c r="W3197" s="75">
        <f t="shared" si="240"/>
        <v>13</v>
      </c>
      <c r="AE3197" s="479"/>
    </row>
    <row r="3198" spans="1:31" s="75" customFormat="1" ht="13.5" x14ac:dyDescent="0.2">
      <c r="A3198" s="211">
        <v>3195</v>
      </c>
      <c r="B3198" s="212" t="s">
        <v>3059</v>
      </c>
      <c r="C3198" s="213" t="s">
        <v>3060</v>
      </c>
      <c r="D3198" s="213"/>
      <c r="E3198" s="213">
        <v>0</v>
      </c>
      <c r="F3198" s="213" t="s">
        <v>585</v>
      </c>
      <c r="G3198" s="214" t="s">
        <v>554</v>
      </c>
      <c r="H3198" s="208" t="str">
        <f>IF(Input!F$4="GMH_OECC",J3198,IF(Input!F$4="GMH_XOEC",L3198,IF(Input!F$4="GMH_Korea",N3198,IF(Input!F$4="GMH_EU",P3198,IF(Input!F$4="Skysuper",#REF!,IF(Input!F$4="SkyII",#REF!,IF(Input!F$4="XO-8000",#REF!, "FALSE")))))))</f>
        <v>00</v>
      </c>
      <c r="I3198" s="209">
        <f>IF(Input!F$4="GMH_OECC",K3198,IF(Input!F$4="GMH_XOEC",M3198,IF(Input!F$4="GMH_Korea",O3198,IF(Input!F$4="GMH_EU",Q3198,IF(Input!F$4="Skysuper",#REF!,IF(Input!F$4="SkyII",#REF!,IF(Input!F$4="XO-8000",#REF!, "FALSE")))))))</f>
        <v>0</v>
      </c>
      <c r="J3198" s="210" t="s">
        <v>10359</v>
      </c>
      <c r="K3198" s="268">
        <v>0</v>
      </c>
      <c r="L3198" s="270" t="s">
        <v>10359</v>
      </c>
      <c r="M3198" s="270">
        <v>0</v>
      </c>
      <c r="N3198" s="270" t="s">
        <v>10359</v>
      </c>
      <c r="O3198" s="270">
        <v>0</v>
      </c>
      <c r="P3198" s="270" t="s">
        <v>10359</v>
      </c>
      <c r="Q3198" s="270">
        <v>0</v>
      </c>
      <c r="R3198" s="74"/>
      <c r="S3198" s="75" t="str">
        <f t="shared" si="241"/>
        <v>0000</v>
      </c>
      <c r="T3198" s="75" t="str">
        <f t="shared" si="239"/>
        <v>00000000000000000000020402050206</v>
      </c>
      <c r="V3198" s="197"/>
      <c r="W3198" s="75">
        <f t="shared" si="240"/>
        <v>21</v>
      </c>
      <c r="AE3198" s="479"/>
    </row>
    <row r="3199" spans="1:31" s="75" customFormat="1" ht="13.5" x14ac:dyDescent="0.2">
      <c r="A3199" s="211">
        <v>3196</v>
      </c>
      <c r="B3199" s="212" t="s">
        <v>3061</v>
      </c>
      <c r="C3199" s="213" t="s">
        <v>3062</v>
      </c>
      <c r="D3199" s="213"/>
      <c r="E3199" s="213">
        <v>0</v>
      </c>
      <c r="F3199" s="213" t="s">
        <v>585</v>
      </c>
      <c r="G3199" s="214" t="s">
        <v>554</v>
      </c>
      <c r="H3199" s="208" t="str">
        <f>IF(Input!F$4="GMH_OECC",J3199,IF(Input!F$4="GMH_XOEC",L3199,IF(Input!F$4="GMH_Korea",N3199,IF(Input!F$4="GMH_EU",P3199,IF(Input!F$4="Skysuper",#REF!,IF(Input!F$4="SkyII",#REF!,IF(Input!F$4="XO-8000",#REF!, "FALSE")))))))</f>
        <v>00</v>
      </c>
      <c r="I3199" s="209">
        <f>IF(Input!F$4="GMH_OECC",K3199,IF(Input!F$4="GMH_XOEC",M3199,IF(Input!F$4="GMH_Korea",O3199,IF(Input!F$4="GMH_EU",Q3199,IF(Input!F$4="Skysuper",#REF!,IF(Input!F$4="SkyII",#REF!,IF(Input!F$4="XO-8000",#REF!, "FALSE")))))))</f>
        <v>0</v>
      </c>
      <c r="J3199" s="210" t="s">
        <v>10359</v>
      </c>
      <c r="K3199" s="268">
        <v>0</v>
      </c>
      <c r="L3199" s="270" t="s">
        <v>10359</v>
      </c>
      <c r="M3199" s="270">
        <v>0</v>
      </c>
      <c r="N3199" s="270" t="s">
        <v>10359</v>
      </c>
      <c r="O3199" s="270">
        <v>0</v>
      </c>
      <c r="P3199" s="270" t="s">
        <v>10359</v>
      </c>
      <c r="Q3199" s="270">
        <v>0</v>
      </c>
      <c r="R3199" s="74"/>
      <c r="S3199" s="75" t="str">
        <f t="shared" si="241"/>
        <v>0000</v>
      </c>
      <c r="T3199" s="75" t="str">
        <f t="shared" si="239"/>
        <v>00000000000000000204020502060207</v>
      </c>
      <c r="V3199" s="197"/>
      <c r="W3199" s="75">
        <f t="shared" si="240"/>
        <v>30</v>
      </c>
      <c r="AE3199" s="479"/>
    </row>
    <row r="3200" spans="1:31" s="75" customFormat="1" ht="13.5" x14ac:dyDescent="0.2">
      <c r="A3200" s="211">
        <v>3197</v>
      </c>
      <c r="B3200" s="212" t="s">
        <v>3063</v>
      </c>
      <c r="C3200" s="213" t="s">
        <v>3064</v>
      </c>
      <c r="D3200" s="213"/>
      <c r="E3200" s="213">
        <v>0</v>
      </c>
      <c r="F3200" s="213" t="s">
        <v>585</v>
      </c>
      <c r="G3200" s="214" t="s">
        <v>554</v>
      </c>
      <c r="H3200" s="208" t="str">
        <f>IF(Input!F$4="GMH_OECC",J3200,IF(Input!F$4="GMH_XOEC",L3200,IF(Input!F$4="GMH_Korea",N3200,IF(Input!F$4="GMH_EU",P3200,IF(Input!F$4="Skysuper",#REF!,IF(Input!F$4="SkyII",#REF!,IF(Input!F$4="XO-8000",#REF!, "FALSE")))))))</f>
        <v>00</v>
      </c>
      <c r="I3200" s="209">
        <f>IF(Input!F$4="GMH_OECC",K3200,IF(Input!F$4="GMH_XOEC",M3200,IF(Input!F$4="GMH_Korea",O3200,IF(Input!F$4="GMH_EU",Q3200,IF(Input!F$4="Skysuper",#REF!,IF(Input!F$4="SkyII",#REF!,IF(Input!F$4="XO-8000",#REF!, "FALSE")))))))</f>
        <v>0</v>
      </c>
      <c r="J3200" s="210" t="s">
        <v>10359</v>
      </c>
      <c r="K3200" s="268">
        <v>0</v>
      </c>
      <c r="L3200" s="270" t="s">
        <v>10359</v>
      </c>
      <c r="M3200" s="270">
        <v>0</v>
      </c>
      <c r="N3200" s="270" t="s">
        <v>10359</v>
      </c>
      <c r="O3200" s="270">
        <v>0</v>
      </c>
      <c r="P3200" s="270" t="s">
        <v>10359</v>
      </c>
      <c r="Q3200" s="270">
        <v>0</v>
      </c>
      <c r="R3200" s="74"/>
      <c r="S3200" s="75" t="str">
        <f t="shared" si="241"/>
        <v>0000</v>
      </c>
      <c r="T3200" s="75" t="str">
        <f t="shared" si="239"/>
        <v>00000000000002040205020602070208</v>
      </c>
      <c r="V3200" s="197"/>
      <c r="W3200" s="75">
        <f t="shared" si="240"/>
        <v>40</v>
      </c>
      <c r="AE3200" s="479"/>
    </row>
    <row r="3201" spans="1:34" s="75" customFormat="1" ht="13.5" x14ac:dyDescent="0.2">
      <c r="A3201" s="211">
        <v>3198</v>
      </c>
      <c r="B3201" s="212" t="s">
        <v>3065</v>
      </c>
      <c r="C3201" s="213" t="s">
        <v>3066</v>
      </c>
      <c r="D3201" s="213"/>
      <c r="E3201" s="213">
        <v>0</v>
      </c>
      <c r="F3201" s="213" t="s">
        <v>585</v>
      </c>
      <c r="G3201" s="214" t="s">
        <v>554</v>
      </c>
      <c r="H3201" s="208" t="str">
        <f>IF(Input!F$4="GMH_OECC",J3201,IF(Input!F$4="GMH_XOEC",L3201,IF(Input!F$4="GMH_Korea",N3201,IF(Input!F$4="GMH_EU",P3201,IF(Input!F$4="Skysuper",#REF!,IF(Input!F$4="SkyII",#REF!,IF(Input!F$4="XO-8000",#REF!, "FALSE")))))))</f>
        <v>00</v>
      </c>
      <c r="I3201" s="209">
        <f>IF(Input!F$4="GMH_OECC",K3201,IF(Input!F$4="GMH_XOEC",M3201,IF(Input!F$4="GMH_Korea",O3201,IF(Input!F$4="GMH_EU",Q3201,IF(Input!F$4="Skysuper",#REF!,IF(Input!F$4="SkyII",#REF!,IF(Input!F$4="XO-8000",#REF!, "FALSE")))))))</f>
        <v>0</v>
      </c>
      <c r="J3201" s="210" t="s">
        <v>10359</v>
      </c>
      <c r="K3201" s="268">
        <v>0</v>
      </c>
      <c r="L3201" s="270" t="s">
        <v>10359</v>
      </c>
      <c r="M3201" s="270">
        <v>0</v>
      </c>
      <c r="N3201" s="270" t="s">
        <v>10359</v>
      </c>
      <c r="O3201" s="270">
        <v>0</v>
      </c>
      <c r="P3201" s="270" t="s">
        <v>10359</v>
      </c>
      <c r="Q3201" s="270">
        <v>0</v>
      </c>
      <c r="R3201" s="74"/>
      <c r="S3201" s="75" t="str">
        <f t="shared" si="241"/>
        <v>0000</v>
      </c>
      <c r="T3201" s="75" t="str">
        <f t="shared" si="239"/>
        <v>00000000020402050206020702080209</v>
      </c>
      <c r="V3201" s="197"/>
      <c r="W3201" s="75">
        <f t="shared" si="240"/>
        <v>51</v>
      </c>
      <c r="AE3201" s="479"/>
    </row>
    <row r="3202" spans="1:34" s="75" customFormat="1" ht="13.5" x14ac:dyDescent="0.2">
      <c r="A3202" s="211">
        <v>3199</v>
      </c>
      <c r="B3202" s="212" t="s">
        <v>3067</v>
      </c>
      <c r="C3202" s="213" t="s">
        <v>3068</v>
      </c>
      <c r="D3202" s="213"/>
      <c r="E3202" s="213">
        <v>0</v>
      </c>
      <c r="F3202" s="213" t="s">
        <v>585</v>
      </c>
      <c r="G3202" s="214" t="s">
        <v>554</v>
      </c>
      <c r="H3202" s="208" t="str">
        <f>IF(Input!F$4="GMH_OECC",J3202,IF(Input!F$4="GMH_XOEC",L3202,IF(Input!F$4="GMH_Korea",N3202,IF(Input!F$4="GMH_EU",P3202,IF(Input!F$4="Skysuper",#REF!,IF(Input!F$4="SkyII",#REF!,IF(Input!F$4="XO-8000",#REF!, "FALSE")))))))</f>
        <v>00</v>
      </c>
      <c r="I3202" s="209">
        <f>IF(Input!F$4="GMH_OECC",K3202,IF(Input!F$4="GMH_XOEC",M3202,IF(Input!F$4="GMH_Korea",O3202,IF(Input!F$4="GMH_EU",Q3202,IF(Input!F$4="Skysuper",#REF!,IF(Input!F$4="SkyII",#REF!,IF(Input!F$4="XO-8000",#REF!, "FALSE")))))))</f>
        <v>0</v>
      </c>
      <c r="J3202" s="210" t="s">
        <v>10359</v>
      </c>
      <c r="K3202" s="268">
        <v>0</v>
      </c>
      <c r="L3202" s="270" t="s">
        <v>10359</v>
      </c>
      <c r="M3202" s="270">
        <v>0</v>
      </c>
      <c r="N3202" s="270" t="s">
        <v>10359</v>
      </c>
      <c r="O3202" s="270">
        <v>0</v>
      </c>
      <c r="P3202" s="270" t="s">
        <v>10359</v>
      </c>
      <c r="Q3202" s="270">
        <v>0</v>
      </c>
      <c r="R3202" s="74"/>
      <c r="S3202" s="75" t="str">
        <f t="shared" si="241"/>
        <v>0000</v>
      </c>
      <c r="T3202" s="75" t="str">
        <f t="shared" si="239"/>
        <v>0000020402050206020702080209020A</v>
      </c>
      <c r="V3202" s="197"/>
      <c r="W3202" s="75">
        <f t="shared" si="240"/>
        <v>63</v>
      </c>
      <c r="AE3202" s="479"/>
    </row>
    <row r="3203" spans="1:34" s="75" customFormat="1" ht="13.5" x14ac:dyDescent="0.2">
      <c r="A3203" s="211">
        <v>3200</v>
      </c>
      <c r="B3203" s="212" t="s">
        <v>6685</v>
      </c>
      <c r="C3203" s="213" t="s">
        <v>6686</v>
      </c>
      <c r="D3203" s="213"/>
      <c r="E3203" s="213">
        <v>0</v>
      </c>
      <c r="F3203" s="213" t="s">
        <v>585</v>
      </c>
      <c r="G3203" s="214" t="s">
        <v>677</v>
      </c>
      <c r="H3203" s="208">
        <f>H67</f>
        <v>4</v>
      </c>
      <c r="I3203" s="209">
        <f>IF(Input!F$4="GMH_OECC",K3203,IF(Input!F$4="GMH_XOEC",M3203,IF(Input!F$4="GMH_Korea",O3203,IF(Input!F$4="GMH_EU",Q3203,IF(Input!F$4="Skysuper",#REF!,IF(Input!F$4="SkyII",#REF!,IF(Input!F$4="XO-8000",#REF!, "FALSE")))))))</f>
        <v>2</v>
      </c>
      <c r="J3203" s="210">
        <v>4</v>
      </c>
      <c r="K3203" s="268">
        <v>2</v>
      </c>
      <c r="L3203" s="270">
        <v>4</v>
      </c>
      <c r="M3203" s="270">
        <v>2</v>
      </c>
      <c r="N3203" s="270">
        <v>4</v>
      </c>
      <c r="O3203" s="270">
        <v>2</v>
      </c>
      <c r="P3203" s="270">
        <v>4</v>
      </c>
      <c r="Q3203" s="270">
        <v>2</v>
      </c>
      <c r="R3203" s="74"/>
      <c r="S3203" s="75" t="str">
        <f t="shared" si="241"/>
        <v>0204</v>
      </c>
      <c r="T3203" s="75" t="str">
        <f t="shared" si="239"/>
        <v>020402050206020702080209020A020B</v>
      </c>
      <c r="V3203" s="197"/>
      <c r="W3203" s="75">
        <f t="shared" si="240"/>
        <v>76</v>
      </c>
      <c r="AE3203" s="479" t="s">
        <v>11365</v>
      </c>
    </row>
    <row r="3204" spans="1:34" s="75" customFormat="1" ht="13.5" x14ac:dyDescent="0.2">
      <c r="A3204" s="211">
        <v>3201</v>
      </c>
      <c r="B3204" s="212" t="s">
        <v>6687</v>
      </c>
      <c r="C3204" s="213" t="s">
        <v>6688</v>
      </c>
      <c r="D3204" s="213"/>
      <c r="E3204" s="213">
        <v>0</v>
      </c>
      <c r="F3204" s="213" t="s">
        <v>585</v>
      </c>
      <c r="G3204" s="214" t="s">
        <v>677</v>
      </c>
      <c r="H3204" s="208">
        <f t="shared" ref="H3204:H3234" si="242">H68</f>
        <v>5</v>
      </c>
      <c r="I3204" s="209">
        <f>IF(Input!F$4="GMH_OECC",K3204,IF(Input!F$4="GMH_XOEC",M3204,IF(Input!F$4="GMH_Korea",O3204,IF(Input!F$4="GMH_EU",Q3204,IF(Input!F$4="Skysuper",#REF!,IF(Input!F$4="SkyII",#REF!,IF(Input!F$4="XO-8000",#REF!, "FALSE")))))))</f>
        <v>2</v>
      </c>
      <c r="J3204" s="210">
        <v>5</v>
      </c>
      <c r="K3204" s="268">
        <v>2</v>
      </c>
      <c r="L3204" s="270">
        <v>5</v>
      </c>
      <c r="M3204" s="270">
        <v>2</v>
      </c>
      <c r="N3204" s="270">
        <v>5</v>
      </c>
      <c r="O3204" s="270">
        <v>2</v>
      </c>
      <c r="P3204" s="270">
        <v>5</v>
      </c>
      <c r="Q3204" s="270">
        <v>2</v>
      </c>
      <c r="R3204" s="74"/>
      <c r="S3204" s="75" t="str">
        <f t="shared" si="241"/>
        <v>0205</v>
      </c>
      <c r="T3204" s="75" t="str">
        <f t="shared" ref="T3204:T3267" si="243">CONCATENATE(S3204,S3205,S3206,S3207,S3208,S3209,S3210,S3211)</f>
        <v>02050206020702080209020A020B020C</v>
      </c>
      <c r="V3204" s="197"/>
      <c r="W3204" s="75">
        <f t="shared" si="240"/>
        <v>84</v>
      </c>
      <c r="AE3204" s="479"/>
    </row>
    <row r="3205" spans="1:34" s="75" customFormat="1" ht="13.5" x14ac:dyDescent="0.2">
      <c r="A3205" s="211">
        <v>3202</v>
      </c>
      <c r="B3205" s="212" t="s">
        <v>6689</v>
      </c>
      <c r="C3205" s="213" t="s">
        <v>6690</v>
      </c>
      <c r="D3205" s="213"/>
      <c r="E3205" s="213">
        <v>0</v>
      </c>
      <c r="F3205" s="213" t="s">
        <v>585</v>
      </c>
      <c r="G3205" s="214" t="s">
        <v>677</v>
      </c>
      <c r="H3205" s="208">
        <f t="shared" si="242"/>
        <v>6</v>
      </c>
      <c r="I3205" s="209">
        <f>IF(Input!F$4="GMH_OECC",K3205,IF(Input!F$4="GMH_XOEC",M3205,IF(Input!F$4="GMH_Korea",O3205,IF(Input!F$4="GMH_EU",Q3205,IF(Input!F$4="Skysuper",#REF!,IF(Input!F$4="SkyII",#REF!,IF(Input!F$4="XO-8000",#REF!, "FALSE")))))))</f>
        <v>2</v>
      </c>
      <c r="J3205" s="210">
        <v>6</v>
      </c>
      <c r="K3205" s="268">
        <v>2</v>
      </c>
      <c r="L3205" s="270">
        <v>6</v>
      </c>
      <c r="M3205" s="270">
        <v>2</v>
      </c>
      <c r="N3205" s="270">
        <v>6</v>
      </c>
      <c r="O3205" s="270">
        <v>2</v>
      </c>
      <c r="P3205" s="270">
        <v>6</v>
      </c>
      <c r="Q3205" s="270">
        <v>2</v>
      </c>
      <c r="R3205" s="74"/>
      <c r="S3205" s="75" t="str">
        <f t="shared" si="241"/>
        <v>0206</v>
      </c>
      <c r="T3205" s="75" t="str">
        <f t="shared" si="243"/>
        <v>0206020702080209020A020B020C020D</v>
      </c>
      <c r="V3205" s="197"/>
      <c r="W3205" s="75">
        <f t="shared" si="240"/>
        <v>92</v>
      </c>
      <c r="AE3205" s="479"/>
    </row>
    <row r="3206" spans="1:34" s="75" customFormat="1" ht="13.5" x14ac:dyDescent="0.2">
      <c r="A3206" s="211">
        <v>3203</v>
      </c>
      <c r="B3206" s="212" t="s">
        <v>6691</v>
      </c>
      <c r="C3206" s="213" t="s">
        <v>6692</v>
      </c>
      <c r="D3206" s="213"/>
      <c r="E3206" s="213">
        <v>0</v>
      </c>
      <c r="F3206" s="213" t="s">
        <v>585</v>
      </c>
      <c r="G3206" s="214" t="s">
        <v>677</v>
      </c>
      <c r="H3206" s="208">
        <f t="shared" si="242"/>
        <v>7</v>
      </c>
      <c r="I3206" s="209">
        <f>IF(Input!F$4="GMH_OECC",K3206,IF(Input!F$4="GMH_XOEC",M3206,IF(Input!F$4="GMH_Korea",O3206,IF(Input!F$4="GMH_EU",Q3206,IF(Input!F$4="Skysuper",#REF!,IF(Input!F$4="SkyII",#REF!,IF(Input!F$4="XO-8000",#REF!, "FALSE")))))))</f>
        <v>2</v>
      </c>
      <c r="J3206" s="210">
        <v>7</v>
      </c>
      <c r="K3206" s="268">
        <v>2</v>
      </c>
      <c r="L3206" s="270">
        <v>7</v>
      </c>
      <c r="M3206" s="270">
        <v>2</v>
      </c>
      <c r="N3206" s="270">
        <v>7</v>
      </c>
      <c r="O3206" s="270">
        <v>2</v>
      </c>
      <c r="P3206" s="270">
        <v>7</v>
      </c>
      <c r="Q3206" s="270">
        <v>2</v>
      </c>
      <c r="R3206" s="74"/>
      <c r="S3206" s="75" t="str">
        <f t="shared" si="241"/>
        <v>0207</v>
      </c>
      <c r="T3206" s="75" t="str">
        <f t="shared" si="243"/>
        <v>020702080209020A020B020C020D020E</v>
      </c>
      <c r="V3206" s="197"/>
      <c r="W3206" s="75">
        <f t="shared" ref="W3206:W3269" si="244">HEX2DEC(RIGHT(S3206,2))+HEX2DEC(RIGHT(S3207,2))+HEX2DEC(RIGHT(S3208,2))+HEX2DEC(RIGHT(S3209,2))+HEX2DEC(LEFT(S3206,2))+HEX2DEC(LEFT(S3207,2))+HEX2DEC(LEFT(S3208,2))+HEX2DEC(LEFT(S3209,2))+HEX2DEC(RIGHT(S3210,2))+HEX2DEC(RIGHT(S3211,2))+HEX2DEC(RIGHT(S3212,2))+HEX2DEC(RIGHT(S3213,2))+HEX2DEC(LEFT(S3210,2))+HEX2DEC(LEFT(S3211,2))+HEX2DEC(LEFT(S3212,2))+HEX2DEC(LEFT(S3213,2))</f>
        <v>100</v>
      </c>
      <c r="AE3206" s="479"/>
    </row>
    <row r="3207" spans="1:34" s="75" customFormat="1" ht="13.5" x14ac:dyDescent="0.2">
      <c r="A3207" s="211">
        <v>3204</v>
      </c>
      <c r="B3207" s="212" t="s">
        <v>6693</v>
      </c>
      <c r="C3207" s="213" t="s">
        <v>6694</v>
      </c>
      <c r="D3207" s="213"/>
      <c r="E3207" s="213">
        <v>0</v>
      </c>
      <c r="F3207" s="213" t="s">
        <v>585</v>
      </c>
      <c r="G3207" s="214" t="s">
        <v>677</v>
      </c>
      <c r="H3207" s="208">
        <f t="shared" si="242"/>
        <v>8</v>
      </c>
      <c r="I3207" s="209">
        <f>IF(Input!F$4="GMH_OECC",K3207,IF(Input!F$4="GMH_XOEC",M3207,IF(Input!F$4="GMH_Korea",O3207,IF(Input!F$4="GMH_EU",Q3207,IF(Input!F$4="Skysuper",#REF!,IF(Input!F$4="SkyII",#REF!,IF(Input!F$4="XO-8000",#REF!, "FALSE")))))))</f>
        <v>2</v>
      </c>
      <c r="J3207" s="210">
        <v>8</v>
      </c>
      <c r="K3207" s="268">
        <v>2</v>
      </c>
      <c r="L3207" s="270">
        <v>8</v>
      </c>
      <c r="M3207" s="270">
        <v>2</v>
      </c>
      <c r="N3207" s="270">
        <v>8</v>
      </c>
      <c r="O3207" s="270">
        <v>2</v>
      </c>
      <c r="P3207" s="270">
        <v>8</v>
      </c>
      <c r="Q3207" s="270">
        <v>2</v>
      </c>
      <c r="R3207" s="74"/>
      <c r="S3207" s="75" t="str">
        <f t="shared" si="241"/>
        <v>0208</v>
      </c>
      <c r="T3207" s="75" t="str">
        <f t="shared" si="243"/>
        <v>02080209020A020B020C020D020E020F</v>
      </c>
      <c r="V3207" s="197"/>
      <c r="W3207" s="75">
        <f t="shared" si="244"/>
        <v>108</v>
      </c>
      <c r="AE3207" s="479"/>
    </row>
    <row r="3208" spans="1:34" s="75" customFormat="1" ht="13.5" x14ac:dyDescent="0.2">
      <c r="A3208" s="211">
        <v>3205</v>
      </c>
      <c r="B3208" s="212" t="s">
        <v>6695</v>
      </c>
      <c r="C3208" s="213" t="s">
        <v>6696</v>
      </c>
      <c r="D3208" s="213"/>
      <c r="E3208" s="213">
        <v>0</v>
      </c>
      <c r="F3208" s="213" t="s">
        <v>585</v>
      </c>
      <c r="G3208" s="214" t="s">
        <v>677</v>
      </c>
      <c r="H3208" s="208">
        <f t="shared" si="242"/>
        <v>9</v>
      </c>
      <c r="I3208" s="209">
        <f>IF(Input!F$4="GMH_OECC",K3208,IF(Input!F$4="GMH_XOEC",M3208,IF(Input!F$4="GMH_Korea",O3208,IF(Input!F$4="GMH_EU",Q3208,IF(Input!F$4="Skysuper",#REF!,IF(Input!F$4="SkyII",#REF!,IF(Input!F$4="XO-8000",#REF!, "FALSE")))))))</f>
        <v>2</v>
      </c>
      <c r="J3208" s="210">
        <v>9</v>
      </c>
      <c r="K3208" s="268">
        <v>2</v>
      </c>
      <c r="L3208" s="270">
        <v>9</v>
      </c>
      <c r="M3208" s="270">
        <v>2</v>
      </c>
      <c r="N3208" s="270">
        <v>9</v>
      </c>
      <c r="O3208" s="270">
        <v>2</v>
      </c>
      <c r="P3208" s="270">
        <v>9</v>
      </c>
      <c r="Q3208" s="270">
        <v>2</v>
      </c>
      <c r="R3208" s="74"/>
      <c r="S3208" s="75" t="str">
        <f t="shared" si="241"/>
        <v>0209</v>
      </c>
      <c r="T3208" s="75" t="str">
        <f t="shared" si="243"/>
        <v>0209020A020B020C020D020E020F0210</v>
      </c>
      <c r="V3208" s="197"/>
      <c r="W3208" s="75">
        <f t="shared" si="244"/>
        <v>116</v>
      </c>
      <c r="AE3208" s="479"/>
    </row>
    <row r="3209" spans="1:34" s="75" customFormat="1" ht="13.5" x14ac:dyDescent="0.2">
      <c r="A3209" s="211">
        <v>3206</v>
      </c>
      <c r="B3209" s="212" t="s">
        <v>6697</v>
      </c>
      <c r="C3209" s="213" t="s">
        <v>6698</v>
      </c>
      <c r="D3209" s="213"/>
      <c r="E3209" s="213">
        <v>0</v>
      </c>
      <c r="F3209" s="213" t="s">
        <v>585</v>
      </c>
      <c r="G3209" s="214" t="s">
        <v>677</v>
      </c>
      <c r="H3209" s="208">
        <f t="shared" si="242"/>
        <v>10</v>
      </c>
      <c r="I3209" s="209">
        <f>IF(Input!F$4="GMH_OECC",K3209,IF(Input!F$4="GMH_XOEC",M3209,IF(Input!F$4="GMH_Korea",O3209,IF(Input!F$4="GMH_EU",Q3209,IF(Input!F$4="Skysuper",#REF!,IF(Input!F$4="SkyII",#REF!,IF(Input!F$4="XO-8000",#REF!, "FALSE")))))))</f>
        <v>2</v>
      </c>
      <c r="J3209" s="210">
        <v>10</v>
      </c>
      <c r="K3209" s="268">
        <v>2</v>
      </c>
      <c r="L3209" s="270">
        <v>10</v>
      </c>
      <c r="M3209" s="270">
        <v>2</v>
      </c>
      <c r="N3209" s="270">
        <v>10</v>
      </c>
      <c r="O3209" s="270">
        <v>2</v>
      </c>
      <c r="P3209" s="270">
        <v>10</v>
      </c>
      <c r="Q3209" s="270">
        <v>2</v>
      </c>
      <c r="R3209" s="74"/>
      <c r="S3209" s="75" t="str">
        <f t="shared" si="241"/>
        <v>020A</v>
      </c>
      <c r="T3209" s="75" t="str">
        <f t="shared" si="243"/>
        <v>020A020B020C020D020E020F02100211</v>
      </c>
      <c r="V3209" s="197"/>
      <c r="W3209" s="75">
        <f t="shared" si="244"/>
        <v>124</v>
      </c>
      <c r="AE3209" s="479"/>
    </row>
    <row r="3210" spans="1:34" s="75" customFormat="1" ht="13.5" x14ac:dyDescent="0.2">
      <c r="A3210" s="211">
        <v>3207</v>
      </c>
      <c r="B3210" s="212" t="s">
        <v>6699</v>
      </c>
      <c r="C3210" s="213" t="s">
        <v>6700</v>
      </c>
      <c r="D3210" s="213"/>
      <c r="E3210" s="213">
        <v>0</v>
      </c>
      <c r="F3210" s="213" t="s">
        <v>585</v>
      </c>
      <c r="G3210" s="214" t="s">
        <v>677</v>
      </c>
      <c r="H3210" s="208">
        <f t="shared" si="242"/>
        <v>11</v>
      </c>
      <c r="I3210" s="209">
        <f>IF(Input!F$4="GMH_OECC",K3210,IF(Input!F$4="GMH_XOEC",M3210,IF(Input!F$4="GMH_Korea",O3210,IF(Input!F$4="GMH_EU",Q3210,IF(Input!F$4="Skysuper",#REF!,IF(Input!F$4="SkyII",#REF!,IF(Input!F$4="XO-8000",#REF!, "FALSE")))))))</f>
        <v>2</v>
      </c>
      <c r="J3210" s="210">
        <v>11</v>
      </c>
      <c r="K3210" s="268">
        <v>2</v>
      </c>
      <c r="L3210" s="270">
        <v>11</v>
      </c>
      <c r="M3210" s="270">
        <v>2</v>
      </c>
      <c r="N3210" s="270">
        <v>11</v>
      </c>
      <c r="O3210" s="270">
        <v>2</v>
      </c>
      <c r="P3210" s="270">
        <v>11</v>
      </c>
      <c r="Q3210" s="270">
        <v>2</v>
      </c>
      <c r="R3210" s="74"/>
      <c r="S3210" s="75" t="str">
        <f t="shared" si="241"/>
        <v>020B</v>
      </c>
      <c r="T3210" s="75" t="str">
        <f t="shared" si="243"/>
        <v>020B020C020D020E020F021002110212</v>
      </c>
      <c r="V3210" s="197"/>
      <c r="W3210" s="75">
        <f t="shared" si="244"/>
        <v>132</v>
      </c>
      <c r="AE3210" s="479"/>
    </row>
    <row r="3211" spans="1:34" s="75" customFormat="1" ht="13.5" x14ac:dyDescent="0.2">
      <c r="A3211" s="211">
        <v>3208</v>
      </c>
      <c r="B3211" s="212" t="s">
        <v>6701</v>
      </c>
      <c r="C3211" s="213" t="s">
        <v>6702</v>
      </c>
      <c r="D3211" s="213"/>
      <c r="E3211" s="213">
        <v>0</v>
      </c>
      <c r="F3211" s="213" t="s">
        <v>585</v>
      </c>
      <c r="G3211" s="214" t="s">
        <v>677</v>
      </c>
      <c r="H3211" s="208">
        <f t="shared" si="242"/>
        <v>12</v>
      </c>
      <c r="I3211" s="209">
        <f>IF(Input!F$4="GMH_OECC",K3211,IF(Input!F$4="GMH_XOEC",M3211,IF(Input!F$4="GMH_Korea",O3211,IF(Input!F$4="GMH_EU",Q3211,IF(Input!F$4="Skysuper",#REF!,IF(Input!F$4="SkyII",#REF!,IF(Input!F$4="XO-8000",#REF!, "FALSE")))))))</f>
        <v>2</v>
      </c>
      <c r="J3211" s="210">
        <v>12</v>
      </c>
      <c r="K3211" s="268">
        <v>2</v>
      </c>
      <c r="L3211" s="270">
        <v>12</v>
      </c>
      <c r="M3211" s="270">
        <v>2</v>
      </c>
      <c r="N3211" s="270">
        <v>12</v>
      </c>
      <c r="O3211" s="270">
        <v>2</v>
      </c>
      <c r="P3211" s="270">
        <v>12</v>
      </c>
      <c r="Q3211" s="270">
        <v>2</v>
      </c>
      <c r="R3211" s="74"/>
      <c r="S3211" s="75" t="str">
        <f t="shared" si="241"/>
        <v>020C</v>
      </c>
      <c r="T3211" s="75" t="str">
        <f t="shared" si="243"/>
        <v>020C020D020E020F0210021102120213</v>
      </c>
      <c r="V3211" s="197"/>
      <c r="W3211" s="75">
        <f t="shared" si="244"/>
        <v>140</v>
      </c>
      <c r="AE3211" s="479"/>
    </row>
    <row r="3212" spans="1:34" s="75" customFormat="1" ht="13.5" x14ac:dyDescent="0.2">
      <c r="A3212" s="211">
        <v>3209</v>
      </c>
      <c r="B3212" s="212" t="s">
        <v>6703</v>
      </c>
      <c r="C3212" s="213" t="s">
        <v>6704</v>
      </c>
      <c r="D3212" s="213"/>
      <c r="E3212" s="213">
        <v>0</v>
      </c>
      <c r="F3212" s="213" t="s">
        <v>585</v>
      </c>
      <c r="G3212" s="214" t="s">
        <v>677</v>
      </c>
      <c r="H3212" s="208">
        <f t="shared" si="242"/>
        <v>13</v>
      </c>
      <c r="I3212" s="209">
        <f>IF(Input!F$4="GMH_OECC",K3212,IF(Input!F$4="GMH_XOEC",M3212,IF(Input!F$4="GMH_Korea",O3212,IF(Input!F$4="GMH_EU",Q3212,IF(Input!F$4="Skysuper",#REF!,IF(Input!F$4="SkyII",#REF!,IF(Input!F$4="XO-8000",#REF!, "FALSE")))))))</f>
        <v>2</v>
      </c>
      <c r="J3212" s="210">
        <v>13</v>
      </c>
      <c r="K3212" s="268">
        <v>2</v>
      </c>
      <c r="L3212" s="270">
        <v>13</v>
      </c>
      <c r="M3212" s="270">
        <v>2</v>
      </c>
      <c r="N3212" s="270">
        <v>13</v>
      </c>
      <c r="O3212" s="270">
        <v>2</v>
      </c>
      <c r="P3212" s="270">
        <v>13</v>
      </c>
      <c r="Q3212" s="270">
        <v>2</v>
      </c>
      <c r="R3212" s="74"/>
      <c r="S3212" s="75" t="str">
        <f t="shared" si="241"/>
        <v>020D</v>
      </c>
      <c r="T3212" s="75" t="str">
        <f t="shared" si="243"/>
        <v>020D020E020F02100211021202130214</v>
      </c>
      <c r="V3212" s="197"/>
      <c r="W3212" s="75">
        <f t="shared" si="244"/>
        <v>148</v>
      </c>
      <c r="AE3212" s="479"/>
    </row>
    <row r="3213" spans="1:34" s="75" customFormat="1" ht="13.5" x14ac:dyDescent="0.2">
      <c r="A3213" s="211">
        <v>3210</v>
      </c>
      <c r="B3213" s="212" t="s">
        <v>6705</v>
      </c>
      <c r="C3213" s="213" t="s">
        <v>697</v>
      </c>
      <c r="D3213" s="213"/>
      <c r="E3213" s="213">
        <v>0</v>
      </c>
      <c r="F3213" s="213" t="s">
        <v>585</v>
      </c>
      <c r="G3213" s="214" t="s">
        <v>677</v>
      </c>
      <c r="H3213" s="208">
        <f t="shared" si="242"/>
        <v>14</v>
      </c>
      <c r="I3213" s="209">
        <f>IF(Input!F$4="GMH_OECC",K3213,IF(Input!F$4="GMH_XOEC",M3213,IF(Input!F$4="GMH_Korea",O3213,IF(Input!F$4="GMH_EU",Q3213,IF(Input!F$4="Skysuper",#REF!,IF(Input!F$4="SkyII",#REF!,IF(Input!F$4="XO-8000",#REF!, "FALSE")))))))</f>
        <v>2</v>
      </c>
      <c r="J3213" s="210">
        <v>14</v>
      </c>
      <c r="K3213" s="268">
        <v>2</v>
      </c>
      <c r="L3213" s="270">
        <v>14</v>
      </c>
      <c r="M3213" s="270">
        <v>2</v>
      </c>
      <c r="N3213" s="270">
        <v>14</v>
      </c>
      <c r="O3213" s="270">
        <v>2</v>
      </c>
      <c r="P3213" s="270">
        <v>14</v>
      </c>
      <c r="Q3213" s="270">
        <v>2</v>
      </c>
      <c r="R3213" s="74"/>
      <c r="S3213" s="75" t="str">
        <f t="shared" si="241"/>
        <v>020E</v>
      </c>
      <c r="T3213" s="75" t="str">
        <f t="shared" si="243"/>
        <v>020E020F021002110212021302140215</v>
      </c>
      <c r="V3213" s="197"/>
      <c r="W3213" s="75">
        <f t="shared" si="244"/>
        <v>156</v>
      </c>
      <c r="AE3213" s="479"/>
    </row>
    <row r="3214" spans="1:34" s="75" customFormat="1" ht="13.5" x14ac:dyDescent="0.2">
      <c r="A3214" s="211">
        <v>3211</v>
      </c>
      <c r="B3214" s="212" t="s">
        <v>6706</v>
      </c>
      <c r="C3214" s="213" t="s">
        <v>699</v>
      </c>
      <c r="D3214" s="213"/>
      <c r="E3214" s="213">
        <v>0</v>
      </c>
      <c r="F3214" s="213" t="s">
        <v>585</v>
      </c>
      <c r="G3214" s="214" t="s">
        <v>677</v>
      </c>
      <c r="H3214" s="208">
        <f t="shared" si="242"/>
        <v>15</v>
      </c>
      <c r="I3214" s="209">
        <f>IF(Input!F$4="GMH_OECC",K3214,IF(Input!F$4="GMH_XOEC",M3214,IF(Input!F$4="GMH_Korea",O3214,IF(Input!F$4="GMH_EU",Q3214,IF(Input!F$4="Skysuper",#REF!,IF(Input!F$4="SkyII",#REF!,IF(Input!F$4="XO-8000",#REF!, "FALSE")))))))</f>
        <v>2</v>
      </c>
      <c r="J3214" s="210">
        <v>15</v>
      </c>
      <c r="K3214" s="268">
        <v>2</v>
      </c>
      <c r="L3214" s="270">
        <v>15</v>
      </c>
      <c r="M3214" s="270">
        <v>2</v>
      </c>
      <c r="N3214" s="270">
        <v>15</v>
      </c>
      <c r="O3214" s="270">
        <v>2</v>
      </c>
      <c r="P3214" s="270">
        <v>15</v>
      </c>
      <c r="Q3214" s="270">
        <v>2</v>
      </c>
      <c r="R3214" s="74"/>
      <c r="S3214" s="75" t="str">
        <f t="shared" si="241"/>
        <v>020F</v>
      </c>
      <c r="T3214" s="75" t="str">
        <f t="shared" si="243"/>
        <v>020F0210021102120213021402150216</v>
      </c>
      <c r="V3214" s="197"/>
      <c r="W3214" s="75">
        <f t="shared" si="244"/>
        <v>164</v>
      </c>
      <c r="AE3214" s="479"/>
      <c r="AH3214" s="478"/>
    </row>
    <row r="3215" spans="1:34" s="75" customFormat="1" ht="13.5" x14ac:dyDescent="0.2">
      <c r="A3215" s="211">
        <v>3212</v>
      </c>
      <c r="B3215" s="212" t="s">
        <v>6707</v>
      </c>
      <c r="C3215" s="213" t="s">
        <v>701</v>
      </c>
      <c r="D3215" s="213"/>
      <c r="E3215" s="213">
        <v>0</v>
      </c>
      <c r="F3215" s="213" t="s">
        <v>585</v>
      </c>
      <c r="G3215" s="214" t="s">
        <v>677</v>
      </c>
      <c r="H3215" s="208">
        <f t="shared" si="242"/>
        <v>16</v>
      </c>
      <c r="I3215" s="209">
        <f>IF(Input!F$4="GMH_OECC",K3215,IF(Input!F$4="GMH_XOEC",M3215,IF(Input!F$4="GMH_Korea",O3215,IF(Input!F$4="GMH_EU",Q3215,IF(Input!F$4="Skysuper",#REF!,IF(Input!F$4="SkyII",#REF!,IF(Input!F$4="XO-8000",#REF!, "FALSE")))))))</f>
        <v>2</v>
      </c>
      <c r="J3215" s="210">
        <v>16</v>
      </c>
      <c r="K3215" s="268">
        <v>2</v>
      </c>
      <c r="L3215" s="270">
        <v>16</v>
      </c>
      <c r="M3215" s="270">
        <v>2</v>
      </c>
      <c r="N3215" s="270">
        <v>16</v>
      </c>
      <c r="O3215" s="270">
        <v>2</v>
      </c>
      <c r="P3215" s="270">
        <v>16</v>
      </c>
      <c r="Q3215" s="270">
        <v>2</v>
      </c>
      <c r="R3215" s="74"/>
      <c r="S3215" s="75" t="str">
        <f t="shared" si="241"/>
        <v>0210</v>
      </c>
      <c r="T3215" s="75" t="str">
        <f t="shared" si="243"/>
        <v>02100211021202130214021502160217</v>
      </c>
      <c r="V3215" s="197"/>
      <c r="W3215" s="75">
        <f t="shared" si="244"/>
        <v>172</v>
      </c>
      <c r="AE3215" s="479"/>
    </row>
    <row r="3216" spans="1:34" s="75" customFormat="1" ht="13.5" x14ac:dyDescent="0.2">
      <c r="A3216" s="211">
        <v>3213</v>
      </c>
      <c r="B3216" s="212" t="s">
        <v>6708</v>
      </c>
      <c r="C3216" s="213" t="s">
        <v>703</v>
      </c>
      <c r="D3216" s="213"/>
      <c r="E3216" s="213">
        <v>0</v>
      </c>
      <c r="F3216" s="213" t="s">
        <v>585</v>
      </c>
      <c r="G3216" s="214" t="s">
        <v>677</v>
      </c>
      <c r="H3216" s="208">
        <f t="shared" si="242"/>
        <v>17</v>
      </c>
      <c r="I3216" s="209">
        <f>IF(Input!F$4="GMH_OECC",K3216,IF(Input!F$4="GMH_XOEC",M3216,IF(Input!F$4="GMH_Korea",O3216,IF(Input!F$4="GMH_EU",Q3216,IF(Input!F$4="Skysuper",#REF!,IF(Input!F$4="SkyII",#REF!,IF(Input!F$4="XO-8000",#REF!, "FALSE")))))))</f>
        <v>2</v>
      </c>
      <c r="J3216" s="210">
        <v>17</v>
      </c>
      <c r="K3216" s="268">
        <v>2</v>
      </c>
      <c r="L3216" s="270">
        <v>17</v>
      </c>
      <c r="M3216" s="270">
        <v>2</v>
      </c>
      <c r="N3216" s="270">
        <v>17</v>
      </c>
      <c r="O3216" s="270">
        <v>2</v>
      </c>
      <c r="P3216" s="270">
        <v>17</v>
      </c>
      <c r="Q3216" s="270">
        <v>2</v>
      </c>
      <c r="R3216" s="74"/>
      <c r="S3216" s="75" t="str">
        <f t="shared" si="241"/>
        <v>0211</v>
      </c>
      <c r="T3216" s="75" t="str">
        <f t="shared" si="243"/>
        <v>02110212021302140215021602170218</v>
      </c>
      <c r="V3216" s="197"/>
      <c r="W3216" s="75">
        <f t="shared" si="244"/>
        <v>180</v>
      </c>
      <c r="AE3216" s="479"/>
    </row>
    <row r="3217" spans="1:31" s="75" customFormat="1" ht="13.5" x14ac:dyDescent="0.2">
      <c r="A3217" s="211">
        <v>3214</v>
      </c>
      <c r="B3217" s="212" t="s">
        <v>6709</v>
      </c>
      <c r="C3217" s="213" t="s">
        <v>705</v>
      </c>
      <c r="D3217" s="213"/>
      <c r="E3217" s="213">
        <v>0</v>
      </c>
      <c r="F3217" s="213" t="s">
        <v>585</v>
      </c>
      <c r="G3217" s="214" t="s">
        <v>677</v>
      </c>
      <c r="H3217" s="208">
        <f t="shared" si="242"/>
        <v>18</v>
      </c>
      <c r="I3217" s="209">
        <f>IF(Input!F$4="GMH_OECC",K3217,IF(Input!F$4="GMH_XOEC",M3217,IF(Input!F$4="GMH_Korea",O3217,IF(Input!F$4="GMH_EU",Q3217,IF(Input!F$4="Skysuper",#REF!,IF(Input!F$4="SkyII",#REF!,IF(Input!F$4="XO-8000",#REF!, "FALSE")))))))</f>
        <v>2</v>
      </c>
      <c r="J3217" s="210">
        <v>18</v>
      </c>
      <c r="K3217" s="268">
        <v>2</v>
      </c>
      <c r="L3217" s="270">
        <v>18</v>
      </c>
      <c r="M3217" s="270">
        <v>2</v>
      </c>
      <c r="N3217" s="270">
        <v>18</v>
      </c>
      <c r="O3217" s="270">
        <v>2</v>
      </c>
      <c r="P3217" s="270">
        <v>18</v>
      </c>
      <c r="Q3217" s="270">
        <v>2</v>
      </c>
      <c r="R3217" s="74"/>
      <c r="S3217" s="75" t="str">
        <f t="shared" si="241"/>
        <v>0212</v>
      </c>
      <c r="T3217" s="75" t="str">
        <f t="shared" si="243"/>
        <v>02120213021402150216021702180219</v>
      </c>
      <c r="V3217" s="197"/>
      <c r="W3217" s="75">
        <f t="shared" si="244"/>
        <v>188</v>
      </c>
      <c r="AE3217" s="479"/>
    </row>
    <row r="3218" spans="1:31" s="75" customFormat="1" ht="13.5" x14ac:dyDescent="0.2">
      <c r="A3218" s="211">
        <v>3215</v>
      </c>
      <c r="B3218" s="212" t="s">
        <v>6710</v>
      </c>
      <c r="C3218" s="213" t="s">
        <v>707</v>
      </c>
      <c r="D3218" s="213"/>
      <c r="E3218" s="213">
        <v>0</v>
      </c>
      <c r="F3218" s="213" t="s">
        <v>585</v>
      </c>
      <c r="G3218" s="214" t="s">
        <v>677</v>
      </c>
      <c r="H3218" s="208">
        <f t="shared" si="242"/>
        <v>19</v>
      </c>
      <c r="I3218" s="209">
        <f>IF(Input!F$4="GMH_OECC",K3218,IF(Input!F$4="GMH_XOEC",M3218,IF(Input!F$4="GMH_Korea",O3218,IF(Input!F$4="GMH_EU",Q3218,IF(Input!F$4="Skysuper",#REF!,IF(Input!F$4="SkyII",#REF!,IF(Input!F$4="XO-8000",#REF!, "FALSE")))))))</f>
        <v>2</v>
      </c>
      <c r="J3218" s="210">
        <v>19</v>
      </c>
      <c r="K3218" s="268">
        <v>2</v>
      </c>
      <c r="L3218" s="270">
        <v>19</v>
      </c>
      <c r="M3218" s="270">
        <v>2</v>
      </c>
      <c r="N3218" s="270">
        <v>19</v>
      </c>
      <c r="O3218" s="270">
        <v>2</v>
      </c>
      <c r="P3218" s="270">
        <v>19</v>
      </c>
      <c r="Q3218" s="270">
        <v>2</v>
      </c>
      <c r="R3218" s="74"/>
      <c r="S3218" s="75" t="str">
        <f t="shared" si="241"/>
        <v>0213</v>
      </c>
      <c r="T3218" s="75" t="str">
        <f t="shared" si="243"/>
        <v>0213021402150216021702180219021A</v>
      </c>
      <c r="V3218" s="197"/>
      <c r="W3218" s="75">
        <f t="shared" si="244"/>
        <v>196</v>
      </c>
      <c r="AE3218" s="479"/>
    </row>
    <row r="3219" spans="1:31" s="75" customFormat="1" ht="13.5" x14ac:dyDescent="0.2">
      <c r="A3219" s="211">
        <v>3216</v>
      </c>
      <c r="B3219" s="212" t="s">
        <v>6711</v>
      </c>
      <c r="C3219" s="213" t="s">
        <v>709</v>
      </c>
      <c r="D3219" s="213"/>
      <c r="E3219" s="213">
        <v>0</v>
      </c>
      <c r="F3219" s="213" t="s">
        <v>585</v>
      </c>
      <c r="G3219" s="214" t="s">
        <v>677</v>
      </c>
      <c r="H3219" s="208">
        <f t="shared" si="242"/>
        <v>20</v>
      </c>
      <c r="I3219" s="209">
        <f>IF(Input!F$4="GMH_OECC",K3219,IF(Input!F$4="GMH_XOEC",M3219,IF(Input!F$4="GMH_Korea",O3219,IF(Input!F$4="GMH_EU",Q3219,IF(Input!F$4="Skysuper",#REF!,IF(Input!F$4="SkyII",#REF!,IF(Input!F$4="XO-8000",#REF!, "FALSE")))))))</f>
        <v>2</v>
      </c>
      <c r="J3219" s="210">
        <v>20</v>
      </c>
      <c r="K3219" s="268">
        <v>2</v>
      </c>
      <c r="L3219" s="270">
        <v>20</v>
      </c>
      <c r="M3219" s="270">
        <v>2</v>
      </c>
      <c r="N3219" s="270">
        <v>20</v>
      </c>
      <c r="O3219" s="270">
        <v>2</v>
      </c>
      <c r="P3219" s="270">
        <v>20</v>
      </c>
      <c r="Q3219" s="270">
        <v>2</v>
      </c>
      <c r="R3219" s="74"/>
      <c r="S3219" s="75" t="str">
        <f t="shared" si="241"/>
        <v>0214</v>
      </c>
      <c r="T3219" s="75" t="str">
        <f t="shared" si="243"/>
        <v>021402150216021702180219021A021B</v>
      </c>
      <c r="V3219" s="197"/>
      <c r="W3219" s="75">
        <f t="shared" si="244"/>
        <v>204</v>
      </c>
      <c r="AE3219" s="479"/>
    </row>
    <row r="3220" spans="1:31" s="75" customFormat="1" ht="13.5" x14ac:dyDescent="0.2">
      <c r="A3220" s="211">
        <v>3217</v>
      </c>
      <c r="B3220" s="212" t="s">
        <v>6712</v>
      </c>
      <c r="C3220" s="213" t="s">
        <v>711</v>
      </c>
      <c r="D3220" s="213"/>
      <c r="E3220" s="213">
        <v>0</v>
      </c>
      <c r="F3220" s="213" t="s">
        <v>585</v>
      </c>
      <c r="G3220" s="214" t="s">
        <v>677</v>
      </c>
      <c r="H3220" s="208">
        <f t="shared" si="242"/>
        <v>21</v>
      </c>
      <c r="I3220" s="209">
        <f>IF(Input!F$4="GMH_OECC",K3220,IF(Input!F$4="GMH_XOEC",M3220,IF(Input!F$4="GMH_Korea",O3220,IF(Input!F$4="GMH_EU",Q3220,IF(Input!F$4="Skysuper",#REF!,IF(Input!F$4="SkyII",#REF!,IF(Input!F$4="XO-8000",#REF!, "FALSE")))))))</f>
        <v>2</v>
      </c>
      <c r="J3220" s="210">
        <v>21</v>
      </c>
      <c r="K3220" s="268">
        <v>2</v>
      </c>
      <c r="L3220" s="270">
        <v>21</v>
      </c>
      <c r="M3220" s="270">
        <v>2</v>
      </c>
      <c r="N3220" s="270">
        <v>21</v>
      </c>
      <c r="O3220" s="270">
        <v>2</v>
      </c>
      <c r="P3220" s="270">
        <v>21</v>
      </c>
      <c r="Q3220" s="270">
        <v>2</v>
      </c>
      <c r="R3220" s="74"/>
      <c r="S3220" s="75" t="str">
        <f t="shared" si="241"/>
        <v>0215</v>
      </c>
      <c r="T3220" s="75" t="str">
        <f t="shared" si="243"/>
        <v>02150216021702180219021A021B021C</v>
      </c>
      <c r="V3220" s="197"/>
      <c r="W3220" s="75">
        <f t="shared" si="244"/>
        <v>212</v>
      </c>
      <c r="AE3220" s="479"/>
    </row>
    <row r="3221" spans="1:31" s="75" customFormat="1" ht="13.5" x14ac:dyDescent="0.2">
      <c r="A3221" s="211">
        <v>3218</v>
      </c>
      <c r="B3221" s="212" t="s">
        <v>6713</v>
      </c>
      <c r="C3221" s="213" t="s">
        <v>713</v>
      </c>
      <c r="D3221" s="213"/>
      <c r="E3221" s="213">
        <v>0</v>
      </c>
      <c r="F3221" s="213" t="s">
        <v>585</v>
      </c>
      <c r="G3221" s="214" t="s">
        <v>677</v>
      </c>
      <c r="H3221" s="208">
        <f t="shared" si="242"/>
        <v>22</v>
      </c>
      <c r="I3221" s="209">
        <f>IF(Input!F$4="GMH_OECC",K3221,IF(Input!F$4="GMH_XOEC",M3221,IF(Input!F$4="GMH_Korea",O3221,IF(Input!F$4="GMH_EU",Q3221,IF(Input!F$4="Skysuper",#REF!,IF(Input!F$4="SkyII",#REF!,IF(Input!F$4="XO-8000",#REF!, "FALSE")))))))</f>
        <v>2</v>
      </c>
      <c r="J3221" s="210">
        <v>22</v>
      </c>
      <c r="K3221" s="268">
        <v>2</v>
      </c>
      <c r="L3221" s="270">
        <v>22</v>
      </c>
      <c r="M3221" s="270">
        <v>2</v>
      </c>
      <c r="N3221" s="270">
        <v>22</v>
      </c>
      <c r="O3221" s="270">
        <v>2</v>
      </c>
      <c r="P3221" s="270">
        <v>22</v>
      </c>
      <c r="Q3221" s="270">
        <v>2</v>
      </c>
      <c r="R3221" s="74"/>
      <c r="S3221" s="75" t="str">
        <f t="shared" si="241"/>
        <v>0216</v>
      </c>
      <c r="T3221" s="75" t="str">
        <f t="shared" si="243"/>
        <v>0216021702180219021A021B021C021D</v>
      </c>
      <c r="V3221" s="197"/>
      <c r="W3221" s="75">
        <f t="shared" si="244"/>
        <v>220</v>
      </c>
      <c r="AE3221" s="479"/>
    </row>
    <row r="3222" spans="1:31" s="75" customFormat="1" ht="13.5" x14ac:dyDescent="0.2">
      <c r="A3222" s="211">
        <v>3219</v>
      </c>
      <c r="B3222" s="212" t="s">
        <v>6714</v>
      </c>
      <c r="C3222" s="213" t="s">
        <v>715</v>
      </c>
      <c r="D3222" s="213"/>
      <c r="E3222" s="213">
        <v>0</v>
      </c>
      <c r="F3222" s="213" t="s">
        <v>585</v>
      </c>
      <c r="G3222" s="214" t="s">
        <v>677</v>
      </c>
      <c r="H3222" s="208">
        <f t="shared" si="242"/>
        <v>23</v>
      </c>
      <c r="I3222" s="209">
        <f>IF(Input!F$4="GMH_OECC",K3222,IF(Input!F$4="GMH_XOEC",M3222,IF(Input!F$4="GMH_Korea",O3222,IF(Input!F$4="GMH_EU",Q3222,IF(Input!F$4="Skysuper",#REF!,IF(Input!F$4="SkyII",#REF!,IF(Input!F$4="XO-8000",#REF!, "FALSE")))))))</f>
        <v>2</v>
      </c>
      <c r="J3222" s="210">
        <v>23</v>
      </c>
      <c r="K3222" s="268">
        <v>2</v>
      </c>
      <c r="L3222" s="270">
        <v>23</v>
      </c>
      <c r="M3222" s="270">
        <v>2</v>
      </c>
      <c r="N3222" s="270">
        <v>23</v>
      </c>
      <c r="O3222" s="270">
        <v>2</v>
      </c>
      <c r="P3222" s="270">
        <v>23</v>
      </c>
      <c r="Q3222" s="270">
        <v>2</v>
      </c>
      <c r="R3222" s="74"/>
      <c r="S3222" s="75" t="str">
        <f t="shared" si="241"/>
        <v>0217</v>
      </c>
      <c r="T3222" s="75" t="str">
        <f t="shared" si="243"/>
        <v>021702180219021A021B021C021D021E</v>
      </c>
      <c r="V3222" s="197"/>
      <c r="W3222" s="75">
        <f t="shared" si="244"/>
        <v>228</v>
      </c>
      <c r="AE3222" s="479"/>
    </row>
    <row r="3223" spans="1:31" s="75" customFormat="1" ht="13.5" x14ac:dyDescent="0.2">
      <c r="A3223" s="211">
        <v>3220</v>
      </c>
      <c r="B3223" s="212" t="s">
        <v>6715</v>
      </c>
      <c r="C3223" s="213" t="s">
        <v>717</v>
      </c>
      <c r="D3223" s="213"/>
      <c r="E3223" s="213">
        <v>0</v>
      </c>
      <c r="F3223" s="213" t="s">
        <v>585</v>
      </c>
      <c r="G3223" s="214" t="s">
        <v>677</v>
      </c>
      <c r="H3223" s="208">
        <f t="shared" si="242"/>
        <v>24</v>
      </c>
      <c r="I3223" s="209">
        <f>IF(Input!F$4="GMH_OECC",K3223,IF(Input!F$4="GMH_XOEC",M3223,IF(Input!F$4="GMH_Korea",O3223,IF(Input!F$4="GMH_EU",Q3223,IF(Input!F$4="Skysuper",#REF!,IF(Input!F$4="SkyII",#REF!,IF(Input!F$4="XO-8000",#REF!, "FALSE")))))))</f>
        <v>2</v>
      </c>
      <c r="J3223" s="210">
        <v>24</v>
      </c>
      <c r="K3223" s="268">
        <v>2</v>
      </c>
      <c r="L3223" s="270">
        <v>24</v>
      </c>
      <c r="M3223" s="270">
        <v>2</v>
      </c>
      <c r="N3223" s="270">
        <v>24</v>
      </c>
      <c r="O3223" s="270">
        <v>2</v>
      </c>
      <c r="P3223" s="270">
        <v>24</v>
      </c>
      <c r="Q3223" s="270">
        <v>2</v>
      </c>
      <c r="R3223" s="74"/>
      <c r="S3223" s="75" t="str">
        <f t="shared" si="241"/>
        <v>0218</v>
      </c>
      <c r="T3223" s="75" t="str">
        <f t="shared" si="243"/>
        <v>02180219021A021B021C021D021E021F</v>
      </c>
      <c r="V3223" s="197"/>
      <c r="W3223" s="75">
        <f t="shared" si="244"/>
        <v>236</v>
      </c>
      <c r="AE3223" s="479"/>
    </row>
    <row r="3224" spans="1:31" s="75" customFormat="1" ht="13.5" x14ac:dyDescent="0.2">
      <c r="A3224" s="211">
        <v>3221</v>
      </c>
      <c r="B3224" s="212" t="s">
        <v>6716</v>
      </c>
      <c r="C3224" s="213" t="s">
        <v>719</v>
      </c>
      <c r="D3224" s="213"/>
      <c r="E3224" s="213">
        <v>0</v>
      </c>
      <c r="F3224" s="213" t="s">
        <v>585</v>
      </c>
      <c r="G3224" s="214" t="s">
        <v>677</v>
      </c>
      <c r="H3224" s="208">
        <f t="shared" si="242"/>
        <v>25</v>
      </c>
      <c r="I3224" s="209">
        <f>IF(Input!F$4="GMH_OECC",K3224,IF(Input!F$4="GMH_XOEC",M3224,IF(Input!F$4="GMH_Korea",O3224,IF(Input!F$4="GMH_EU",Q3224,IF(Input!F$4="Skysuper",#REF!,IF(Input!F$4="SkyII",#REF!,IF(Input!F$4="XO-8000",#REF!, "FALSE")))))))</f>
        <v>2</v>
      </c>
      <c r="J3224" s="210">
        <v>25</v>
      </c>
      <c r="K3224" s="268">
        <v>2</v>
      </c>
      <c r="L3224" s="270">
        <v>25</v>
      </c>
      <c r="M3224" s="270">
        <v>2</v>
      </c>
      <c r="N3224" s="270">
        <v>25</v>
      </c>
      <c r="O3224" s="270">
        <v>2</v>
      </c>
      <c r="P3224" s="270">
        <v>25</v>
      </c>
      <c r="Q3224" s="270">
        <v>2</v>
      </c>
      <c r="R3224" s="74"/>
      <c r="S3224" s="75" t="str">
        <f t="shared" si="241"/>
        <v>0219</v>
      </c>
      <c r="T3224" s="75" t="str">
        <f t="shared" si="243"/>
        <v>0219021A021B021C021D021E021F0220</v>
      </c>
      <c r="V3224" s="197"/>
      <c r="W3224" s="75">
        <f t="shared" si="244"/>
        <v>244</v>
      </c>
      <c r="AE3224" s="479"/>
    </row>
    <row r="3225" spans="1:31" s="75" customFormat="1" ht="13.5" x14ac:dyDescent="0.2">
      <c r="A3225" s="211">
        <v>3222</v>
      </c>
      <c r="B3225" s="212" t="s">
        <v>6717</v>
      </c>
      <c r="C3225" s="213" t="s">
        <v>721</v>
      </c>
      <c r="D3225" s="213"/>
      <c r="E3225" s="213">
        <v>0</v>
      </c>
      <c r="F3225" s="213" t="s">
        <v>585</v>
      </c>
      <c r="G3225" s="214" t="s">
        <v>677</v>
      </c>
      <c r="H3225" s="208">
        <f t="shared" si="242"/>
        <v>26</v>
      </c>
      <c r="I3225" s="209">
        <f>IF(Input!F$4="GMH_OECC",K3225,IF(Input!F$4="GMH_XOEC",M3225,IF(Input!F$4="GMH_Korea",O3225,IF(Input!F$4="GMH_EU",Q3225,IF(Input!F$4="Skysuper",#REF!,IF(Input!F$4="SkyII",#REF!,IF(Input!F$4="XO-8000",#REF!, "FALSE")))))))</f>
        <v>2</v>
      </c>
      <c r="J3225" s="210">
        <v>26</v>
      </c>
      <c r="K3225" s="268">
        <v>2</v>
      </c>
      <c r="L3225" s="270">
        <v>26</v>
      </c>
      <c r="M3225" s="270">
        <v>2</v>
      </c>
      <c r="N3225" s="270">
        <v>26</v>
      </c>
      <c r="O3225" s="270">
        <v>2</v>
      </c>
      <c r="P3225" s="270">
        <v>26</v>
      </c>
      <c r="Q3225" s="270">
        <v>2</v>
      </c>
      <c r="R3225" s="74"/>
      <c r="S3225" s="75" t="str">
        <f t="shared" si="241"/>
        <v>021A</v>
      </c>
      <c r="T3225" s="75" t="str">
        <f t="shared" si="243"/>
        <v>021A021B021C021D021E021F02200221</v>
      </c>
      <c r="V3225" s="197"/>
      <c r="W3225" s="75">
        <f t="shared" si="244"/>
        <v>252</v>
      </c>
      <c r="AE3225" s="479"/>
    </row>
    <row r="3226" spans="1:31" s="75" customFormat="1" ht="13.5" x14ac:dyDescent="0.2">
      <c r="A3226" s="211">
        <v>3223</v>
      </c>
      <c r="B3226" s="212" t="s">
        <v>6718</v>
      </c>
      <c r="C3226" s="213" t="s">
        <v>723</v>
      </c>
      <c r="D3226" s="213"/>
      <c r="E3226" s="213">
        <v>0</v>
      </c>
      <c r="F3226" s="213" t="s">
        <v>585</v>
      </c>
      <c r="G3226" s="214" t="s">
        <v>677</v>
      </c>
      <c r="H3226" s="208">
        <f t="shared" si="242"/>
        <v>27</v>
      </c>
      <c r="I3226" s="209">
        <f>IF(Input!F$4="GMH_OECC",K3226,IF(Input!F$4="GMH_XOEC",M3226,IF(Input!F$4="GMH_Korea",O3226,IF(Input!F$4="GMH_EU",Q3226,IF(Input!F$4="Skysuper",#REF!,IF(Input!F$4="SkyII",#REF!,IF(Input!F$4="XO-8000",#REF!, "FALSE")))))))</f>
        <v>2</v>
      </c>
      <c r="J3226" s="210">
        <v>27</v>
      </c>
      <c r="K3226" s="268">
        <v>2</v>
      </c>
      <c r="L3226" s="270">
        <v>27</v>
      </c>
      <c r="M3226" s="270">
        <v>2</v>
      </c>
      <c r="N3226" s="270">
        <v>27</v>
      </c>
      <c r="O3226" s="270">
        <v>2</v>
      </c>
      <c r="P3226" s="270">
        <v>27</v>
      </c>
      <c r="Q3226" s="270">
        <v>2</v>
      </c>
      <c r="R3226" s="74"/>
      <c r="S3226" s="75" t="str">
        <f t="shared" si="241"/>
        <v>021B</v>
      </c>
      <c r="T3226" s="75" t="str">
        <f t="shared" si="243"/>
        <v>021B021C021D021E021F022002210222</v>
      </c>
      <c r="V3226" s="197"/>
      <c r="W3226" s="75">
        <f t="shared" si="244"/>
        <v>260</v>
      </c>
      <c r="AE3226" s="479"/>
    </row>
    <row r="3227" spans="1:31" s="75" customFormat="1" ht="13.5" x14ac:dyDescent="0.2">
      <c r="A3227" s="211">
        <v>3224</v>
      </c>
      <c r="B3227" s="212" t="s">
        <v>6719</v>
      </c>
      <c r="C3227" s="213" t="s">
        <v>725</v>
      </c>
      <c r="D3227" s="213"/>
      <c r="E3227" s="213">
        <v>0</v>
      </c>
      <c r="F3227" s="213" t="s">
        <v>585</v>
      </c>
      <c r="G3227" s="214" t="s">
        <v>677</v>
      </c>
      <c r="H3227" s="208">
        <f t="shared" si="242"/>
        <v>28</v>
      </c>
      <c r="I3227" s="209">
        <f>IF(Input!F$4="GMH_OECC",K3227,IF(Input!F$4="GMH_XOEC",M3227,IF(Input!F$4="GMH_Korea",O3227,IF(Input!F$4="GMH_EU",Q3227,IF(Input!F$4="Skysuper",#REF!,IF(Input!F$4="SkyII",#REF!,IF(Input!F$4="XO-8000",#REF!, "FALSE")))))))</f>
        <v>2</v>
      </c>
      <c r="J3227" s="210">
        <v>28</v>
      </c>
      <c r="K3227" s="268">
        <v>2</v>
      </c>
      <c r="L3227" s="270">
        <v>28</v>
      </c>
      <c r="M3227" s="270">
        <v>2</v>
      </c>
      <c r="N3227" s="270">
        <v>28</v>
      </c>
      <c r="O3227" s="270">
        <v>2</v>
      </c>
      <c r="P3227" s="270">
        <v>28</v>
      </c>
      <c r="Q3227" s="270">
        <v>2</v>
      </c>
      <c r="R3227" s="74"/>
      <c r="S3227" s="75" t="str">
        <f t="shared" si="241"/>
        <v>021C</v>
      </c>
      <c r="T3227" s="75" t="str">
        <f t="shared" si="243"/>
        <v>021C021D021E021F0220022102220223</v>
      </c>
      <c r="V3227" s="197"/>
      <c r="W3227" s="75">
        <f t="shared" si="244"/>
        <v>268</v>
      </c>
      <c r="AE3227" s="479"/>
    </row>
    <row r="3228" spans="1:31" s="75" customFormat="1" ht="13.5" x14ac:dyDescent="0.2">
      <c r="A3228" s="211">
        <v>3225</v>
      </c>
      <c r="B3228" s="212" t="s">
        <v>6720</v>
      </c>
      <c r="C3228" s="213" t="s">
        <v>727</v>
      </c>
      <c r="D3228" s="213"/>
      <c r="E3228" s="213">
        <v>0</v>
      </c>
      <c r="F3228" s="213" t="s">
        <v>585</v>
      </c>
      <c r="G3228" s="214" t="s">
        <v>677</v>
      </c>
      <c r="H3228" s="208">
        <f t="shared" si="242"/>
        <v>29</v>
      </c>
      <c r="I3228" s="209">
        <f>IF(Input!F$4="GMH_OECC",K3228,IF(Input!F$4="GMH_XOEC",M3228,IF(Input!F$4="GMH_Korea",O3228,IF(Input!F$4="GMH_EU",Q3228,IF(Input!F$4="Skysuper",#REF!,IF(Input!F$4="SkyII",#REF!,IF(Input!F$4="XO-8000",#REF!, "FALSE")))))))</f>
        <v>2</v>
      </c>
      <c r="J3228" s="210">
        <v>29</v>
      </c>
      <c r="K3228" s="268">
        <v>2</v>
      </c>
      <c r="L3228" s="270">
        <v>29</v>
      </c>
      <c r="M3228" s="270">
        <v>2</v>
      </c>
      <c r="N3228" s="270">
        <v>29</v>
      </c>
      <c r="O3228" s="270">
        <v>2</v>
      </c>
      <c r="P3228" s="270">
        <v>29</v>
      </c>
      <c r="Q3228" s="270">
        <v>2</v>
      </c>
      <c r="R3228" s="74"/>
      <c r="S3228" s="75" t="str">
        <f t="shared" si="241"/>
        <v>021D</v>
      </c>
      <c r="T3228" s="75" t="str">
        <f t="shared" si="243"/>
        <v>021D021E021F02200221022202230224</v>
      </c>
      <c r="V3228" s="197"/>
      <c r="W3228" s="75">
        <f t="shared" si="244"/>
        <v>276</v>
      </c>
      <c r="AE3228" s="479"/>
    </row>
    <row r="3229" spans="1:31" s="75" customFormat="1" ht="13.5" x14ac:dyDescent="0.2">
      <c r="A3229" s="211">
        <v>3226</v>
      </c>
      <c r="B3229" s="212" t="s">
        <v>6721</v>
      </c>
      <c r="C3229" s="213" t="s">
        <v>729</v>
      </c>
      <c r="D3229" s="213"/>
      <c r="E3229" s="213">
        <v>0</v>
      </c>
      <c r="F3229" s="213" t="s">
        <v>585</v>
      </c>
      <c r="G3229" s="214" t="s">
        <v>677</v>
      </c>
      <c r="H3229" s="208">
        <f t="shared" si="242"/>
        <v>30</v>
      </c>
      <c r="I3229" s="209">
        <f>IF(Input!F$4="GMH_OECC",K3229,IF(Input!F$4="GMH_XOEC",M3229,IF(Input!F$4="GMH_Korea",O3229,IF(Input!F$4="GMH_EU",Q3229,IF(Input!F$4="Skysuper",#REF!,IF(Input!F$4="SkyII",#REF!,IF(Input!F$4="XO-8000",#REF!, "FALSE")))))))</f>
        <v>2</v>
      </c>
      <c r="J3229" s="210">
        <v>30</v>
      </c>
      <c r="K3229" s="268">
        <v>2</v>
      </c>
      <c r="L3229" s="270">
        <v>30</v>
      </c>
      <c r="M3229" s="270">
        <v>2</v>
      </c>
      <c r="N3229" s="270">
        <v>30</v>
      </c>
      <c r="O3229" s="270">
        <v>2</v>
      </c>
      <c r="P3229" s="270">
        <v>30</v>
      </c>
      <c r="Q3229" s="270">
        <v>2</v>
      </c>
      <c r="R3229" s="74"/>
      <c r="S3229" s="75" t="str">
        <f t="shared" si="241"/>
        <v>021E</v>
      </c>
      <c r="T3229" s="75" t="str">
        <f t="shared" si="243"/>
        <v>021E021F022002210222022302240225</v>
      </c>
      <c r="V3229" s="197"/>
      <c r="W3229" s="75">
        <f t="shared" si="244"/>
        <v>284</v>
      </c>
      <c r="AE3229" s="479"/>
    </row>
    <row r="3230" spans="1:31" s="75" customFormat="1" ht="13.5" x14ac:dyDescent="0.2">
      <c r="A3230" s="211">
        <v>3227</v>
      </c>
      <c r="B3230" s="212" t="s">
        <v>6722</v>
      </c>
      <c r="C3230" s="213" t="s">
        <v>731</v>
      </c>
      <c r="D3230" s="213"/>
      <c r="E3230" s="213">
        <v>0</v>
      </c>
      <c r="F3230" s="213" t="s">
        <v>585</v>
      </c>
      <c r="G3230" s="214" t="s">
        <v>677</v>
      </c>
      <c r="H3230" s="208">
        <f t="shared" si="242"/>
        <v>31</v>
      </c>
      <c r="I3230" s="209">
        <f>IF(Input!F$4="GMH_OECC",K3230,IF(Input!F$4="GMH_XOEC",M3230,IF(Input!F$4="GMH_Korea",O3230,IF(Input!F$4="GMH_EU",Q3230,IF(Input!F$4="Skysuper",#REF!,IF(Input!F$4="SkyII",#REF!,IF(Input!F$4="XO-8000",#REF!, "FALSE")))))))</f>
        <v>2</v>
      </c>
      <c r="J3230" s="210">
        <v>31</v>
      </c>
      <c r="K3230" s="268">
        <v>2</v>
      </c>
      <c r="L3230" s="270">
        <v>31</v>
      </c>
      <c r="M3230" s="270">
        <v>2</v>
      </c>
      <c r="N3230" s="270">
        <v>31</v>
      </c>
      <c r="O3230" s="270">
        <v>2</v>
      </c>
      <c r="P3230" s="270">
        <v>31</v>
      </c>
      <c r="Q3230" s="270">
        <v>2</v>
      </c>
      <c r="R3230" s="74"/>
      <c r="S3230" s="75" t="str">
        <f t="shared" si="241"/>
        <v>021F</v>
      </c>
      <c r="T3230" s="75" t="str">
        <f t="shared" si="243"/>
        <v>021F0220022102220223022402250226</v>
      </c>
      <c r="V3230" s="197"/>
      <c r="W3230" s="75">
        <f t="shared" si="244"/>
        <v>292</v>
      </c>
      <c r="AE3230" s="479"/>
    </row>
    <row r="3231" spans="1:31" s="75" customFormat="1" ht="13.5" x14ac:dyDescent="0.2">
      <c r="A3231" s="211">
        <v>3228</v>
      </c>
      <c r="B3231" s="212" t="s">
        <v>6723</v>
      </c>
      <c r="C3231" s="213" t="s">
        <v>733</v>
      </c>
      <c r="D3231" s="213"/>
      <c r="E3231" s="213">
        <v>0</v>
      </c>
      <c r="F3231" s="213" t="s">
        <v>585</v>
      </c>
      <c r="G3231" s="214" t="s">
        <v>677</v>
      </c>
      <c r="H3231" s="208">
        <f t="shared" si="242"/>
        <v>32</v>
      </c>
      <c r="I3231" s="209">
        <f>IF(Input!F$4="GMH_OECC",K3231,IF(Input!F$4="GMH_XOEC",M3231,IF(Input!F$4="GMH_Korea",O3231,IF(Input!F$4="GMH_EU",Q3231,IF(Input!F$4="Skysuper",#REF!,IF(Input!F$4="SkyII",#REF!,IF(Input!F$4="XO-8000",#REF!, "FALSE")))))))</f>
        <v>2</v>
      </c>
      <c r="J3231" s="210">
        <v>32</v>
      </c>
      <c r="K3231" s="268">
        <v>2</v>
      </c>
      <c r="L3231" s="270">
        <v>32</v>
      </c>
      <c r="M3231" s="270">
        <v>2</v>
      </c>
      <c r="N3231" s="270">
        <v>32</v>
      </c>
      <c r="O3231" s="270">
        <v>2</v>
      </c>
      <c r="P3231" s="270">
        <v>32</v>
      </c>
      <c r="Q3231" s="270">
        <v>2</v>
      </c>
      <c r="R3231" s="74"/>
      <c r="S3231" s="75" t="str">
        <f t="shared" si="241"/>
        <v>0220</v>
      </c>
      <c r="T3231" s="75" t="str">
        <f t="shared" si="243"/>
        <v>02200221022202230224022502260227</v>
      </c>
      <c r="V3231" s="197"/>
      <c r="W3231" s="75">
        <f t="shared" si="244"/>
        <v>300</v>
      </c>
      <c r="AE3231" s="479"/>
    </row>
    <row r="3232" spans="1:31" s="75" customFormat="1" ht="13.5" x14ac:dyDescent="0.2">
      <c r="A3232" s="211">
        <v>3229</v>
      </c>
      <c r="B3232" s="212" t="s">
        <v>6724</v>
      </c>
      <c r="C3232" s="213" t="s">
        <v>735</v>
      </c>
      <c r="D3232" s="213"/>
      <c r="E3232" s="213">
        <v>0</v>
      </c>
      <c r="F3232" s="213" t="s">
        <v>585</v>
      </c>
      <c r="G3232" s="214" t="s">
        <v>677</v>
      </c>
      <c r="H3232" s="208">
        <f t="shared" si="242"/>
        <v>33</v>
      </c>
      <c r="I3232" s="209">
        <f>IF(Input!F$4="GMH_OECC",K3232,IF(Input!F$4="GMH_XOEC",M3232,IF(Input!F$4="GMH_Korea",O3232,IF(Input!F$4="GMH_EU",Q3232,IF(Input!F$4="Skysuper",#REF!,IF(Input!F$4="SkyII",#REF!,IF(Input!F$4="XO-8000",#REF!, "FALSE")))))))</f>
        <v>2</v>
      </c>
      <c r="J3232" s="210">
        <v>33</v>
      </c>
      <c r="K3232" s="268">
        <v>2</v>
      </c>
      <c r="L3232" s="270">
        <v>33</v>
      </c>
      <c r="M3232" s="270">
        <v>2</v>
      </c>
      <c r="N3232" s="270">
        <v>33</v>
      </c>
      <c r="O3232" s="270">
        <v>2</v>
      </c>
      <c r="P3232" s="270">
        <v>33</v>
      </c>
      <c r="Q3232" s="270">
        <v>2</v>
      </c>
      <c r="R3232" s="74"/>
      <c r="S3232" s="75" t="str">
        <f t="shared" si="241"/>
        <v>0221</v>
      </c>
      <c r="T3232" s="75" t="str">
        <f t="shared" si="243"/>
        <v>02210222022302240225022602270228</v>
      </c>
      <c r="V3232" s="197"/>
      <c r="W3232" s="75">
        <f t="shared" si="244"/>
        <v>308</v>
      </c>
      <c r="AE3232" s="479"/>
    </row>
    <row r="3233" spans="1:31" s="75" customFormat="1" ht="13.5" x14ac:dyDescent="0.2">
      <c r="A3233" s="211">
        <v>3230</v>
      </c>
      <c r="B3233" s="212" t="s">
        <v>6725</v>
      </c>
      <c r="C3233" s="213" t="s">
        <v>737</v>
      </c>
      <c r="D3233" s="213"/>
      <c r="E3233" s="213">
        <v>0</v>
      </c>
      <c r="F3233" s="213" t="s">
        <v>585</v>
      </c>
      <c r="G3233" s="214" t="s">
        <v>677</v>
      </c>
      <c r="H3233" s="208">
        <f t="shared" si="242"/>
        <v>34</v>
      </c>
      <c r="I3233" s="209">
        <f>IF(Input!F$4="GMH_OECC",K3233,IF(Input!F$4="GMH_XOEC",M3233,IF(Input!F$4="GMH_Korea",O3233,IF(Input!F$4="GMH_EU",Q3233,IF(Input!F$4="Skysuper",#REF!,IF(Input!F$4="SkyII",#REF!,IF(Input!F$4="XO-8000",#REF!, "FALSE")))))))</f>
        <v>2</v>
      </c>
      <c r="J3233" s="210">
        <v>34</v>
      </c>
      <c r="K3233" s="268">
        <v>2</v>
      </c>
      <c r="L3233" s="270">
        <v>34</v>
      </c>
      <c r="M3233" s="270">
        <v>2</v>
      </c>
      <c r="N3233" s="270">
        <v>34</v>
      </c>
      <c r="O3233" s="270">
        <v>2</v>
      </c>
      <c r="P3233" s="270">
        <v>34</v>
      </c>
      <c r="Q3233" s="270">
        <v>2</v>
      </c>
      <c r="R3233" s="74"/>
      <c r="S3233" s="75" t="str">
        <f t="shared" si="241"/>
        <v>0222</v>
      </c>
      <c r="T3233" s="75" t="str">
        <f t="shared" si="243"/>
        <v>02220223022402250226022702280229</v>
      </c>
      <c r="V3233" s="197"/>
      <c r="W3233" s="75">
        <f t="shared" si="244"/>
        <v>316</v>
      </c>
      <c r="AE3233" s="479"/>
    </row>
    <row r="3234" spans="1:31" s="75" customFormat="1" ht="13.5" x14ac:dyDescent="0.2">
      <c r="A3234" s="211">
        <v>3231</v>
      </c>
      <c r="B3234" s="212" t="s">
        <v>6726</v>
      </c>
      <c r="C3234" s="213" t="s">
        <v>739</v>
      </c>
      <c r="D3234" s="213"/>
      <c r="E3234" s="213">
        <v>0</v>
      </c>
      <c r="F3234" s="213" t="s">
        <v>585</v>
      </c>
      <c r="G3234" s="214" t="s">
        <v>677</v>
      </c>
      <c r="H3234" s="208">
        <f t="shared" si="242"/>
        <v>35</v>
      </c>
      <c r="I3234" s="209">
        <f>IF(Input!F$4="GMH_OECC",K3234,IF(Input!F$4="GMH_XOEC",M3234,IF(Input!F$4="GMH_Korea",O3234,IF(Input!F$4="GMH_EU",Q3234,IF(Input!F$4="Skysuper",#REF!,IF(Input!F$4="SkyII",#REF!,IF(Input!F$4="XO-8000",#REF!, "FALSE")))))))</f>
        <v>2</v>
      </c>
      <c r="J3234" s="210">
        <v>35</v>
      </c>
      <c r="K3234" s="268">
        <v>2</v>
      </c>
      <c r="L3234" s="270">
        <v>35</v>
      </c>
      <c r="M3234" s="270">
        <v>2</v>
      </c>
      <c r="N3234" s="270">
        <v>35</v>
      </c>
      <c r="O3234" s="270">
        <v>2</v>
      </c>
      <c r="P3234" s="270">
        <v>35</v>
      </c>
      <c r="Q3234" s="270">
        <v>2</v>
      </c>
      <c r="R3234" s="74"/>
      <c r="S3234" s="75" t="str">
        <f t="shared" si="241"/>
        <v>0223</v>
      </c>
      <c r="T3234" s="75" t="str">
        <f t="shared" si="243"/>
        <v>0223022402250226022702280229022A</v>
      </c>
      <c r="V3234" s="197"/>
      <c r="W3234" s="75">
        <f t="shared" si="244"/>
        <v>324</v>
      </c>
      <c r="AE3234" s="479"/>
    </row>
    <row r="3235" spans="1:31" s="75" customFormat="1" ht="13.5" x14ac:dyDescent="0.2">
      <c r="A3235" s="211">
        <v>3232</v>
      </c>
      <c r="B3235" s="212" t="s">
        <v>3069</v>
      </c>
      <c r="C3235" s="213" t="s">
        <v>3070</v>
      </c>
      <c r="D3235" s="213"/>
      <c r="E3235" s="213">
        <v>0</v>
      </c>
      <c r="F3235" s="213" t="s">
        <v>585</v>
      </c>
      <c r="G3235" s="214" t="s">
        <v>677</v>
      </c>
      <c r="H3235" s="208">
        <f>IF(Input!F$4="GMH_OECC",J3235,IF(Input!F$4="GMH_XOEC",L3235,IF(Input!F$4="GMH_Korea",N3235,IF(Input!F$4="GMH_EU",P3235,IF(Input!F$4="Skysuper",#REF!,IF(Input!F$4="SkyII",#REF!,IF(Input!F$4="XO-8000",#REF!, "FALSE")))))))</f>
        <v>36</v>
      </c>
      <c r="I3235" s="209">
        <f>IF(Input!F$4="GMH_OECC",K3235,IF(Input!F$4="GMH_XOEC",M3235,IF(Input!F$4="GMH_Korea",O3235,IF(Input!F$4="GMH_EU",Q3235,IF(Input!F$4="Skysuper",#REF!,IF(Input!F$4="SkyII",#REF!,IF(Input!F$4="XO-8000",#REF!, "FALSE")))))))</f>
        <v>2</v>
      </c>
      <c r="J3235" s="210">
        <v>36</v>
      </c>
      <c r="K3235" s="268">
        <v>2</v>
      </c>
      <c r="L3235" s="270">
        <v>36</v>
      </c>
      <c r="M3235" s="270">
        <v>2</v>
      </c>
      <c r="N3235" s="270">
        <v>36</v>
      </c>
      <c r="O3235" s="270">
        <v>2</v>
      </c>
      <c r="P3235" s="270">
        <v>36</v>
      </c>
      <c r="Q3235" s="270">
        <v>2</v>
      </c>
      <c r="R3235" s="74"/>
      <c r="S3235" s="75" t="str">
        <f t="shared" si="241"/>
        <v>0224</v>
      </c>
      <c r="T3235" s="75" t="str">
        <f t="shared" si="243"/>
        <v>022402250226022702280229022A022B</v>
      </c>
      <c r="V3235" s="197"/>
      <c r="W3235" s="75">
        <f t="shared" si="244"/>
        <v>332</v>
      </c>
      <c r="AE3235" s="479"/>
    </row>
    <row r="3236" spans="1:31" s="75" customFormat="1" ht="13.5" x14ac:dyDescent="0.2">
      <c r="A3236" s="211">
        <v>3233</v>
      </c>
      <c r="B3236" s="212" t="s">
        <v>3071</v>
      </c>
      <c r="C3236" s="213" t="s">
        <v>3072</v>
      </c>
      <c r="D3236" s="213"/>
      <c r="E3236" s="213">
        <v>0</v>
      </c>
      <c r="F3236" s="213" t="s">
        <v>585</v>
      </c>
      <c r="G3236" s="214" t="s">
        <v>677</v>
      </c>
      <c r="H3236" s="208">
        <f>IF(Input!F$4="GMH_OECC",J3236,IF(Input!F$4="GMH_XOEC",L3236,IF(Input!F$4="GMH_Korea",N3236,IF(Input!F$4="GMH_EU",P3236,IF(Input!F$4="Skysuper",#REF!,IF(Input!F$4="SkyII",#REF!,IF(Input!F$4="XO-8000",#REF!, "FALSE")))))))</f>
        <v>37</v>
      </c>
      <c r="I3236" s="209">
        <f>IF(Input!F$4="GMH_OECC",K3236,IF(Input!F$4="GMH_XOEC",M3236,IF(Input!F$4="GMH_Korea",O3236,IF(Input!F$4="GMH_EU",Q3236,IF(Input!F$4="Skysuper",#REF!,IF(Input!F$4="SkyII",#REF!,IF(Input!F$4="XO-8000",#REF!, "FALSE")))))))</f>
        <v>2</v>
      </c>
      <c r="J3236" s="210">
        <v>37</v>
      </c>
      <c r="K3236" s="268">
        <v>2</v>
      </c>
      <c r="L3236" s="270">
        <v>37</v>
      </c>
      <c r="M3236" s="270">
        <v>2</v>
      </c>
      <c r="N3236" s="270">
        <v>37</v>
      </c>
      <c r="O3236" s="270">
        <v>2</v>
      </c>
      <c r="P3236" s="270">
        <v>37</v>
      </c>
      <c r="Q3236" s="270">
        <v>2</v>
      </c>
      <c r="R3236" s="74"/>
      <c r="S3236" s="75" t="str">
        <f t="shared" si="241"/>
        <v>0225</v>
      </c>
      <c r="T3236" s="75" t="str">
        <f t="shared" si="243"/>
        <v>02250226022702280229022A022B022C</v>
      </c>
      <c r="V3236" s="197"/>
      <c r="W3236" s="75">
        <f t="shared" si="244"/>
        <v>340</v>
      </c>
      <c r="AE3236" s="479"/>
    </row>
    <row r="3237" spans="1:31" s="75" customFormat="1" ht="13.5" x14ac:dyDescent="0.2">
      <c r="A3237" s="211">
        <v>3234</v>
      </c>
      <c r="B3237" s="212" t="s">
        <v>3073</v>
      </c>
      <c r="C3237" s="213" t="s">
        <v>3074</v>
      </c>
      <c r="D3237" s="213"/>
      <c r="E3237" s="213">
        <v>0</v>
      </c>
      <c r="F3237" s="213" t="s">
        <v>585</v>
      </c>
      <c r="G3237" s="214" t="s">
        <v>677</v>
      </c>
      <c r="H3237" s="208">
        <f>IF(Input!F$4="GMH_OECC",J3237,IF(Input!F$4="GMH_XOEC",L3237,IF(Input!F$4="GMH_Korea",N3237,IF(Input!F$4="GMH_EU",P3237,IF(Input!F$4="Skysuper",#REF!,IF(Input!F$4="SkyII",#REF!,IF(Input!F$4="XO-8000",#REF!, "FALSE")))))))</f>
        <v>38</v>
      </c>
      <c r="I3237" s="209">
        <f>IF(Input!F$4="GMH_OECC",K3237,IF(Input!F$4="GMH_XOEC",M3237,IF(Input!F$4="GMH_Korea",O3237,IF(Input!F$4="GMH_EU",Q3237,IF(Input!F$4="Skysuper",#REF!,IF(Input!F$4="SkyII",#REF!,IF(Input!F$4="XO-8000",#REF!, "FALSE")))))))</f>
        <v>2</v>
      </c>
      <c r="J3237" s="210">
        <v>38</v>
      </c>
      <c r="K3237" s="268">
        <v>2</v>
      </c>
      <c r="L3237" s="270">
        <v>38</v>
      </c>
      <c r="M3237" s="270">
        <v>2</v>
      </c>
      <c r="N3237" s="270">
        <v>38</v>
      </c>
      <c r="O3237" s="270">
        <v>2</v>
      </c>
      <c r="P3237" s="270">
        <v>38</v>
      </c>
      <c r="Q3237" s="270">
        <v>2</v>
      </c>
      <c r="R3237" s="74"/>
      <c r="S3237" s="75" t="str">
        <f t="shared" si="241"/>
        <v>0226</v>
      </c>
      <c r="T3237" s="75" t="str">
        <f t="shared" si="243"/>
        <v>0226022702280229022A022B022C022D</v>
      </c>
      <c r="V3237" s="197"/>
      <c r="W3237" s="75">
        <f t="shared" si="244"/>
        <v>348</v>
      </c>
      <c r="AE3237" s="479"/>
    </row>
    <row r="3238" spans="1:31" s="75" customFormat="1" ht="13.5" x14ac:dyDescent="0.2">
      <c r="A3238" s="211">
        <v>3235</v>
      </c>
      <c r="B3238" s="212" t="s">
        <v>3075</v>
      </c>
      <c r="C3238" s="213" t="s">
        <v>3076</v>
      </c>
      <c r="D3238" s="213"/>
      <c r="E3238" s="213">
        <v>0</v>
      </c>
      <c r="F3238" s="213" t="s">
        <v>585</v>
      </c>
      <c r="G3238" s="214" t="s">
        <v>677</v>
      </c>
      <c r="H3238" s="208">
        <f>IF(Input!F$4="GMH_OECC",J3238,IF(Input!F$4="GMH_XOEC",L3238,IF(Input!F$4="GMH_Korea",N3238,IF(Input!F$4="GMH_EU",P3238,IF(Input!F$4="Skysuper",#REF!,IF(Input!F$4="SkyII",#REF!,IF(Input!F$4="XO-8000",#REF!, "FALSE")))))))</f>
        <v>39</v>
      </c>
      <c r="I3238" s="209">
        <f>IF(Input!F$4="GMH_OECC",K3238,IF(Input!F$4="GMH_XOEC",M3238,IF(Input!F$4="GMH_Korea",O3238,IF(Input!F$4="GMH_EU",Q3238,IF(Input!F$4="Skysuper",#REF!,IF(Input!F$4="SkyII",#REF!,IF(Input!F$4="XO-8000",#REF!, "FALSE")))))))</f>
        <v>2</v>
      </c>
      <c r="J3238" s="210">
        <v>39</v>
      </c>
      <c r="K3238" s="268">
        <v>2</v>
      </c>
      <c r="L3238" s="270">
        <v>39</v>
      </c>
      <c r="M3238" s="270">
        <v>2</v>
      </c>
      <c r="N3238" s="270">
        <v>39</v>
      </c>
      <c r="O3238" s="270">
        <v>2</v>
      </c>
      <c r="P3238" s="270">
        <v>39</v>
      </c>
      <c r="Q3238" s="270">
        <v>2</v>
      </c>
      <c r="R3238" s="74"/>
      <c r="S3238" s="75" t="str">
        <f t="shared" si="241"/>
        <v>0227</v>
      </c>
      <c r="T3238" s="75" t="str">
        <f t="shared" si="243"/>
        <v>022702280229022A022B022C022D022E</v>
      </c>
      <c r="V3238" s="197"/>
      <c r="W3238" s="75">
        <f t="shared" si="244"/>
        <v>356</v>
      </c>
      <c r="AE3238" s="479"/>
    </row>
    <row r="3239" spans="1:31" s="75" customFormat="1" ht="13.5" x14ac:dyDescent="0.2">
      <c r="A3239" s="211">
        <v>3236</v>
      </c>
      <c r="B3239" s="212" t="s">
        <v>3077</v>
      </c>
      <c r="C3239" s="213" t="s">
        <v>3078</v>
      </c>
      <c r="D3239" s="213"/>
      <c r="E3239" s="213">
        <v>0</v>
      </c>
      <c r="F3239" s="213" t="s">
        <v>585</v>
      </c>
      <c r="G3239" s="214" t="s">
        <v>677</v>
      </c>
      <c r="H3239" s="208">
        <f>IF(Input!F$4="GMH_OECC",J3239,IF(Input!F$4="GMH_XOEC",L3239,IF(Input!F$4="GMH_Korea",N3239,IF(Input!F$4="GMH_EU",P3239,IF(Input!F$4="Skysuper",#REF!,IF(Input!F$4="SkyII",#REF!,IF(Input!F$4="XO-8000",#REF!, "FALSE")))))))</f>
        <v>40</v>
      </c>
      <c r="I3239" s="209">
        <f>IF(Input!F$4="GMH_OECC",K3239,IF(Input!F$4="GMH_XOEC",M3239,IF(Input!F$4="GMH_Korea",O3239,IF(Input!F$4="GMH_EU",Q3239,IF(Input!F$4="Skysuper",#REF!,IF(Input!F$4="SkyII",#REF!,IF(Input!F$4="XO-8000",#REF!, "FALSE")))))))</f>
        <v>2</v>
      </c>
      <c r="J3239" s="210">
        <v>40</v>
      </c>
      <c r="K3239" s="268">
        <v>2</v>
      </c>
      <c r="L3239" s="270">
        <v>40</v>
      </c>
      <c r="M3239" s="270">
        <v>2</v>
      </c>
      <c r="N3239" s="270">
        <v>40</v>
      </c>
      <c r="O3239" s="270">
        <v>2</v>
      </c>
      <c r="P3239" s="270">
        <v>40</v>
      </c>
      <c r="Q3239" s="270">
        <v>2</v>
      </c>
      <c r="R3239" s="74"/>
      <c r="S3239" s="75" t="str">
        <f t="shared" si="241"/>
        <v>0228</v>
      </c>
      <c r="T3239" s="75" t="str">
        <f t="shared" si="243"/>
        <v>02280229022A022B022C022D022E022F</v>
      </c>
      <c r="V3239" s="197"/>
      <c r="W3239" s="75">
        <f t="shared" si="244"/>
        <v>364</v>
      </c>
      <c r="AE3239" s="479"/>
    </row>
    <row r="3240" spans="1:31" s="75" customFormat="1" ht="13.5" x14ac:dyDescent="0.2">
      <c r="A3240" s="211">
        <v>3237</v>
      </c>
      <c r="B3240" s="212" t="s">
        <v>3079</v>
      </c>
      <c r="C3240" s="213" t="s">
        <v>3080</v>
      </c>
      <c r="D3240" s="213"/>
      <c r="E3240" s="213">
        <v>0</v>
      </c>
      <c r="F3240" s="213" t="s">
        <v>585</v>
      </c>
      <c r="G3240" s="214" t="s">
        <v>677</v>
      </c>
      <c r="H3240" s="208">
        <f>IF(Input!F$4="GMH_OECC",J3240,IF(Input!F$4="GMH_XOEC",L3240,IF(Input!F$4="GMH_Korea",N3240,IF(Input!F$4="GMH_EU",P3240,IF(Input!F$4="Skysuper",#REF!,IF(Input!F$4="SkyII",#REF!,IF(Input!F$4="XO-8000",#REF!, "FALSE")))))))</f>
        <v>41</v>
      </c>
      <c r="I3240" s="209">
        <f>IF(Input!F$4="GMH_OECC",K3240,IF(Input!F$4="GMH_XOEC",M3240,IF(Input!F$4="GMH_Korea",O3240,IF(Input!F$4="GMH_EU",Q3240,IF(Input!F$4="Skysuper",#REF!,IF(Input!F$4="SkyII",#REF!,IF(Input!F$4="XO-8000",#REF!, "FALSE")))))))</f>
        <v>2</v>
      </c>
      <c r="J3240" s="210">
        <v>41</v>
      </c>
      <c r="K3240" s="268">
        <v>2</v>
      </c>
      <c r="L3240" s="270">
        <v>41</v>
      </c>
      <c r="M3240" s="270">
        <v>2</v>
      </c>
      <c r="N3240" s="270">
        <v>41</v>
      </c>
      <c r="O3240" s="270">
        <v>2</v>
      </c>
      <c r="P3240" s="270">
        <v>41</v>
      </c>
      <c r="Q3240" s="270">
        <v>2</v>
      </c>
      <c r="R3240" s="74"/>
      <c r="S3240" s="75" t="str">
        <f t="shared" si="241"/>
        <v>0229</v>
      </c>
      <c r="T3240" s="75" t="str">
        <f t="shared" si="243"/>
        <v>0229022A022B022C022D022E022F0230</v>
      </c>
      <c r="V3240" s="197"/>
      <c r="W3240" s="75">
        <f t="shared" si="244"/>
        <v>372</v>
      </c>
      <c r="AE3240" s="479"/>
    </row>
    <row r="3241" spans="1:31" s="75" customFormat="1" ht="13.5" x14ac:dyDescent="0.2">
      <c r="A3241" s="211">
        <v>3238</v>
      </c>
      <c r="B3241" s="212" t="s">
        <v>3081</v>
      </c>
      <c r="C3241" s="213" t="s">
        <v>3082</v>
      </c>
      <c r="D3241" s="213"/>
      <c r="E3241" s="213">
        <v>0</v>
      </c>
      <c r="F3241" s="213" t="s">
        <v>585</v>
      </c>
      <c r="G3241" s="214" t="s">
        <v>677</v>
      </c>
      <c r="H3241" s="208">
        <f>IF(Input!F$4="GMH_OECC",J3241,IF(Input!F$4="GMH_XOEC",L3241,IF(Input!F$4="GMH_Korea",N3241,IF(Input!F$4="GMH_EU",P3241,IF(Input!F$4="Skysuper",#REF!,IF(Input!F$4="SkyII",#REF!,IF(Input!F$4="XO-8000",#REF!, "FALSE")))))))</f>
        <v>42</v>
      </c>
      <c r="I3241" s="209">
        <f>IF(Input!F$4="GMH_OECC",K3241,IF(Input!F$4="GMH_XOEC",M3241,IF(Input!F$4="GMH_Korea",O3241,IF(Input!F$4="GMH_EU",Q3241,IF(Input!F$4="Skysuper",#REF!,IF(Input!F$4="SkyII",#REF!,IF(Input!F$4="XO-8000",#REF!, "FALSE")))))))</f>
        <v>2</v>
      </c>
      <c r="J3241" s="210">
        <v>42</v>
      </c>
      <c r="K3241" s="268">
        <v>2</v>
      </c>
      <c r="L3241" s="270">
        <v>42</v>
      </c>
      <c r="M3241" s="270">
        <v>2</v>
      </c>
      <c r="N3241" s="270">
        <v>42</v>
      </c>
      <c r="O3241" s="270">
        <v>2</v>
      </c>
      <c r="P3241" s="270">
        <v>42</v>
      </c>
      <c r="Q3241" s="270">
        <v>2</v>
      </c>
      <c r="R3241" s="74"/>
      <c r="S3241" s="75" t="str">
        <f t="shared" si="241"/>
        <v>022A</v>
      </c>
      <c r="T3241" s="75" t="str">
        <f t="shared" si="243"/>
        <v>022A022B022C022D022E022F02300231</v>
      </c>
      <c r="V3241" s="197"/>
      <c r="W3241" s="75">
        <f t="shared" si="244"/>
        <v>380</v>
      </c>
      <c r="AE3241" s="479"/>
    </row>
    <row r="3242" spans="1:31" s="75" customFormat="1" ht="13.5" x14ac:dyDescent="0.2">
      <c r="A3242" s="211">
        <v>3239</v>
      </c>
      <c r="B3242" s="212" t="s">
        <v>3083</v>
      </c>
      <c r="C3242" s="213" t="s">
        <v>3084</v>
      </c>
      <c r="D3242" s="213"/>
      <c r="E3242" s="213">
        <v>0</v>
      </c>
      <c r="F3242" s="213" t="s">
        <v>585</v>
      </c>
      <c r="G3242" s="214" t="s">
        <v>677</v>
      </c>
      <c r="H3242" s="208">
        <f>IF(Input!F$4="GMH_OECC",J3242,IF(Input!F$4="GMH_XOEC",L3242,IF(Input!F$4="GMH_Korea",N3242,IF(Input!F$4="GMH_EU",P3242,IF(Input!F$4="Skysuper",#REF!,IF(Input!F$4="SkyII",#REF!,IF(Input!F$4="XO-8000",#REF!, "FALSE")))))))</f>
        <v>43</v>
      </c>
      <c r="I3242" s="209">
        <f>IF(Input!F$4="GMH_OECC",K3242,IF(Input!F$4="GMH_XOEC",M3242,IF(Input!F$4="GMH_Korea",O3242,IF(Input!F$4="GMH_EU",Q3242,IF(Input!F$4="Skysuper",#REF!,IF(Input!F$4="SkyII",#REF!,IF(Input!F$4="XO-8000",#REF!, "FALSE")))))))</f>
        <v>2</v>
      </c>
      <c r="J3242" s="210">
        <v>43</v>
      </c>
      <c r="K3242" s="268">
        <v>2</v>
      </c>
      <c r="L3242" s="270">
        <v>43</v>
      </c>
      <c r="M3242" s="270">
        <v>2</v>
      </c>
      <c r="N3242" s="270">
        <v>43</v>
      </c>
      <c r="O3242" s="270">
        <v>2</v>
      </c>
      <c r="P3242" s="270">
        <v>43</v>
      </c>
      <c r="Q3242" s="270">
        <v>2</v>
      </c>
      <c r="R3242" s="74"/>
      <c r="S3242" s="75" t="str">
        <f t="shared" si="241"/>
        <v>022B</v>
      </c>
      <c r="T3242" s="75" t="str">
        <f t="shared" si="243"/>
        <v>022B022C022D022E022F023002310232</v>
      </c>
      <c r="V3242" s="197"/>
      <c r="W3242" s="75">
        <f t="shared" si="244"/>
        <v>388</v>
      </c>
      <c r="AE3242" s="479"/>
    </row>
    <row r="3243" spans="1:31" s="75" customFormat="1" ht="13.5" x14ac:dyDescent="0.2">
      <c r="A3243" s="211">
        <v>3240</v>
      </c>
      <c r="B3243" s="212" t="s">
        <v>3085</v>
      </c>
      <c r="C3243" s="213" t="s">
        <v>3086</v>
      </c>
      <c r="D3243" s="213"/>
      <c r="E3243" s="213">
        <v>0</v>
      </c>
      <c r="F3243" s="213" t="s">
        <v>585</v>
      </c>
      <c r="G3243" s="214" t="s">
        <v>677</v>
      </c>
      <c r="H3243" s="208">
        <f>IF(Input!F$4="GMH_OECC",J3243,IF(Input!F$4="GMH_XOEC",L3243,IF(Input!F$4="GMH_Korea",N3243,IF(Input!F$4="GMH_EU",P3243,IF(Input!F$4="Skysuper",#REF!,IF(Input!F$4="SkyII",#REF!,IF(Input!F$4="XO-8000",#REF!, "FALSE")))))))</f>
        <v>44</v>
      </c>
      <c r="I3243" s="209">
        <f>IF(Input!F$4="GMH_OECC",K3243,IF(Input!F$4="GMH_XOEC",M3243,IF(Input!F$4="GMH_Korea",O3243,IF(Input!F$4="GMH_EU",Q3243,IF(Input!F$4="Skysuper",#REF!,IF(Input!F$4="SkyII",#REF!,IF(Input!F$4="XO-8000",#REF!, "FALSE")))))))</f>
        <v>2</v>
      </c>
      <c r="J3243" s="210">
        <v>44</v>
      </c>
      <c r="K3243" s="268">
        <v>2</v>
      </c>
      <c r="L3243" s="270">
        <v>44</v>
      </c>
      <c r="M3243" s="270">
        <v>2</v>
      </c>
      <c r="N3243" s="270">
        <v>44</v>
      </c>
      <c r="O3243" s="270">
        <v>2</v>
      </c>
      <c r="P3243" s="270">
        <v>44</v>
      </c>
      <c r="Q3243" s="270">
        <v>2</v>
      </c>
      <c r="R3243" s="74"/>
      <c r="S3243" s="75" t="str">
        <f t="shared" si="241"/>
        <v>022C</v>
      </c>
      <c r="T3243" s="75" t="str">
        <f t="shared" si="243"/>
        <v>022C022D022E022F0230023102320233</v>
      </c>
      <c r="V3243" s="197"/>
      <c r="W3243" s="75">
        <f t="shared" si="244"/>
        <v>396</v>
      </c>
      <c r="AE3243" s="479"/>
    </row>
    <row r="3244" spans="1:31" s="75" customFormat="1" ht="13.5" x14ac:dyDescent="0.2">
      <c r="A3244" s="211">
        <v>3241</v>
      </c>
      <c r="B3244" s="212" t="s">
        <v>3087</v>
      </c>
      <c r="C3244" s="213" t="s">
        <v>3088</v>
      </c>
      <c r="D3244" s="213"/>
      <c r="E3244" s="213">
        <v>0</v>
      </c>
      <c r="F3244" s="213" t="s">
        <v>585</v>
      </c>
      <c r="G3244" s="214" t="s">
        <v>677</v>
      </c>
      <c r="H3244" s="208">
        <f>IF(Input!F$4="GMH_OECC",J3244,IF(Input!F$4="GMH_XOEC",L3244,IF(Input!F$4="GMH_Korea",N3244,IF(Input!F$4="GMH_EU",P3244,IF(Input!F$4="Skysuper",#REF!,IF(Input!F$4="SkyII",#REF!,IF(Input!F$4="XO-8000",#REF!, "FALSE")))))))</f>
        <v>45</v>
      </c>
      <c r="I3244" s="209">
        <f>IF(Input!F$4="GMH_OECC",K3244,IF(Input!F$4="GMH_XOEC",M3244,IF(Input!F$4="GMH_Korea",O3244,IF(Input!F$4="GMH_EU",Q3244,IF(Input!F$4="Skysuper",#REF!,IF(Input!F$4="SkyII",#REF!,IF(Input!F$4="XO-8000",#REF!, "FALSE")))))))</f>
        <v>2</v>
      </c>
      <c r="J3244" s="210">
        <v>45</v>
      </c>
      <c r="K3244" s="268">
        <v>2</v>
      </c>
      <c r="L3244" s="270">
        <v>45</v>
      </c>
      <c r="M3244" s="270">
        <v>2</v>
      </c>
      <c r="N3244" s="270">
        <v>45</v>
      </c>
      <c r="O3244" s="270">
        <v>2</v>
      </c>
      <c r="P3244" s="270">
        <v>45</v>
      </c>
      <c r="Q3244" s="270">
        <v>2</v>
      </c>
      <c r="R3244" s="74"/>
      <c r="S3244" s="75" t="str">
        <f t="shared" si="241"/>
        <v>022D</v>
      </c>
      <c r="T3244" s="75" t="str">
        <f t="shared" si="243"/>
        <v>022D022E022F02300231023202330234</v>
      </c>
      <c r="V3244" s="197"/>
      <c r="W3244" s="75">
        <f t="shared" si="244"/>
        <v>404</v>
      </c>
      <c r="AE3244" s="479"/>
    </row>
    <row r="3245" spans="1:31" s="75" customFormat="1" ht="13.5" x14ac:dyDescent="0.2">
      <c r="A3245" s="211">
        <v>3242</v>
      </c>
      <c r="B3245" s="212" t="s">
        <v>3089</v>
      </c>
      <c r="C3245" s="213" t="s">
        <v>3090</v>
      </c>
      <c r="D3245" s="213"/>
      <c r="E3245" s="213">
        <v>0</v>
      </c>
      <c r="F3245" s="213" t="s">
        <v>585</v>
      </c>
      <c r="G3245" s="214" t="s">
        <v>677</v>
      </c>
      <c r="H3245" s="208">
        <f>IF(Input!F$4="GMH_OECC",J3245,IF(Input!F$4="GMH_XOEC",L3245,IF(Input!F$4="GMH_Korea",N3245,IF(Input!F$4="GMH_EU",P3245,IF(Input!F$4="Skysuper",#REF!,IF(Input!F$4="SkyII",#REF!,IF(Input!F$4="XO-8000",#REF!, "FALSE")))))))</f>
        <v>46</v>
      </c>
      <c r="I3245" s="209">
        <f>IF(Input!F$4="GMH_OECC",K3245,IF(Input!F$4="GMH_XOEC",M3245,IF(Input!F$4="GMH_Korea",O3245,IF(Input!F$4="GMH_EU",Q3245,IF(Input!F$4="Skysuper",#REF!,IF(Input!F$4="SkyII",#REF!,IF(Input!F$4="XO-8000",#REF!, "FALSE")))))))</f>
        <v>2</v>
      </c>
      <c r="J3245" s="210">
        <v>46</v>
      </c>
      <c r="K3245" s="268">
        <v>2</v>
      </c>
      <c r="L3245" s="270">
        <v>46</v>
      </c>
      <c r="M3245" s="270">
        <v>2</v>
      </c>
      <c r="N3245" s="270">
        <v>46</v>
      </c>
      <c r="O3245" s="270">
        <v>2</v>
      </c>
      <c r="P3245" s="270">
        <v>46</v>
      </c>
      <c r="Q3245" s="270">
        <v>2</v>
      </c>
      <c r="R3245" s="74"/>
      <c r="S3245" s="75" t="str">
        <f t="shared" si="241"/>
        <v>022E</v>
      </c>
      <c r="T3245" s="75" t="str">
        <f t="shared" si="243"/>
        <v>022E022F023002310232023302340235</v>
      </c>
      <c r="V3245" s="197"/>
      <c r="W3245" s="75">
        <f t="shared" si="244"/>
        <v>412</v>
      </c>
      <c r="AE3245" s="479"/>
    </row>
    <row r="3246" spans="1:31" s="75" customFormat="1" ht="13.5" x14ac:dyDescent="0.2">
      <c r="A3246" s="211">
        <v>3243</v>
      </c>
      <c r="B3246" s="212" t="s">
        <v>3091</v>
      </c>
      <c r="C3246" s="213" t="s">
        <v>3092</v>
      </c>
      <c r="D3246" s="213"/>
      <c r="E3246" s="213">
        <v>0</v>
      </c>
      <c r="F3246" s="213" t="s">
        <v>585</v>
      </c>
      <c r="G3246" s="214" t="s">
        <v>677</v>
      </c>
      <c r="H3246" s="208">
        <f>IF(Input!F$4="GMH_OECC",J3246,IF(Input!F$4="GMH_XOEC",L3246,IF(Input!F$4="GMH_Korea",N3246,IF(Input!F$4="GMH_EU",P3246,IF(Input!F$4="Skysuper",#REF!,IF(Input!F$4="SkyII",#REF!,IF(Input!F$4="XO-8000",#REF!, "FALSE")))))))</f>
        <v>47</v>
      </c>
      <c r="I3246" s="209">
        <f>IF(Input!F$4="GMH_OECC",K3246,IF(Input!F$4="GMH_XOEC",M3246,IF(Input!F$4="GMH_Korea",O3246,IF(Input!F$4="GMH_EU",Q3246,IF(Input!F$4="Skysuper",#REF!,IF(Input!F$4="SkyII",#REF!,IF(Input!F$4="XO-8000",#REF!, "FALSE")))))))</f>
        <v>2</v>
      </c>
      <c r="J3246" s="210">
        <v>47</v>
      </c>
      <c r="K3246" s="268">
        <v>2</v>
      </c>
      <c r="L3246" s="270">
        <v>47</v>
      </c>
      <c r="M3246" s="270">
        <v>2</v>
      </c>
      <c r="N3246" s="270">
        <v>47</v>
      </c>
      <c r="O3246" s="270">
        <v>2</v>
      </c>
      <c r="P3246" s="270">
        <v>47</v>
      </c>
      <c r="Q3246" s="270">
        <v>2</v>
      </c>
      <c r="R3246" s="74"/>
      <c r="S3246" s="75" t="str">
        <f t="shared" si="241"/>
        <v>022F</v>
      </c>
      <c r="T3246" s="75" t="str">
        <f t="shared" si="243"/>
        <v>022F0230023102320233023402350236</v>
      </c>
      <c r="V3246" s="197"/>
      <c r="W3246" s="75">
        <f t="shared" si="244"/>
        <v>420</v>
      </c>
      <c r="AE3246" s="479"/>
    </row>
    <row r="3247" spans="1:31" s="75" customFormat="1" ht="13.5" x14ac:dyDescent="0.2">
      <c r="A3247" s="211">
        <v>3244</v>
      </c>
      <c r="B3247" s="212" t="s">
        <v>3093</v>
      </c>
      <c r="C3247" s="213" t="s">
        <v>3094</v>
      </c>
      <c r="D3247" s="213"/>
      <c r="E3247" s="213">
        <v>0</v>
      </c>
      <c r="F3247" s="213" t="s">
        <v>585</v>
      </c>
      <c r="G3247" s="214" t="s">
        <v>677</v>
      </c>
      <c r="H3247" s="208">
        <f>IF(Input!F$4="GMH_OECC",J3247,IF(Input!F$4="GMH_XOEC",L3247,IF(Input!F$4="GMH_Korea",N3247,IF(Input!F$4="GMH_EU",P3247,IF(Input!F$4="Skysuper",#REF!,IF(Input!F$4="SkyII",#REF!,IF(Input!F$4="XO-8000",#REF!, "FALSE")))))))</f>
        <v>48</v>
      </c>
      <c r="I3247" s="209">
        <f>IF(Input!F$4="GMH_OECC",K3247,IF(Input!F$4="GMH_XOEC",M3247,IF(Input!F$4="GMH_Korea",O3247,IF(Input!F$4="GMH_EU",Q3247,IF(Input!F$4="Skysuper",#REF!,IF(Input!F$4="SkyII",#REF!,IF(Input!F$4="XO-8000",#REF!, "FALSE")))))))</f>
        <v>2</v>
      </c>
      <c r="J3247" s="210">
        <v>48</v>
      </c>
      <c r="K3247" s="268">
        <v>2</v>
      </c>
      <c r="L3247" s="270">
        <v>48</v>
      </c>
      <c r="M3247" s="270">
        <v>2</v>
      </c>
      <c r="N3247" s="270">
        <v>48</v>
      </c>
      <c r="O3247" s="270">
        <v>2</v>
      </c>
      <c r="P3247" s="270">
        <v>48</v>
      </c>
      <c r="Q3247" s="270">
        <v>2</v>
      </c>
      <c r="R3247" s="74"/>
      <c r="S3247" s="75" t="str">
        <f t="shared" si="241"/>
        <v>0230</v>
      </c>
      <c r="T3247" s="75" t="str">
        <f t="shared" si="243"/>
        <v>02300231023202330234023502360237</v>
      </c>
      <c r="V3247" s="197"/>
      <c r="W3247" s="75">
        <f t="shared" si="244"/>
        <v>428</v>
      </c>
      <c r="AE3247" s="479"/>
    </row>
    <row r="3248" spans="1:31" s="75" customFormat="1" ht="13.5" x14ac:dyDescent="0.2">
      <c r="A3248" s="211">
        <v>3245</v>
      </c>
      <c r="B3248" s="212" t="s">
        <v>3095</v>
      </c>
      <c r="C3248" s="213" t="s">
        <v>3096</v>
      </c>
      <c r="D3248" s="213"/>
      <c r="E3248" s="213">
        <v>0</v>
      </c>
      <c r="F3248" s="213" t="s">
        <v>585</v>
      </c>
      <c r="G3248" s="214" t="s">
        <v>677</v>
      </c>
      <c r="H3248" s="208">
        <f>IF(Input!F$4="GMH_OECC",J3248,IF(Input!F$4="GMH_XOEC",L3248,IF(Input!F$4="GMH_Korea",N3248,IF(Input!F$4="GMH_EU",P3248,IF(Input!F$4="Skysuper",#REF!,IF(Input!F$4="SkyII",#REF!,IF(Input!F$4="XO-8000",#REF!, "FALSE")))))))</f>
        <v>49</v>
      </c>
      <c r="I3248" s="209">
        <f>IF(Input!F$4="GMH_OECC",K3248,IF(Input!F$4="GMH_XOEC",M3248,IF(Input!F$4="GMH_Korea",O3248,IF(Input!F$4="GMH_EU",Q3248,IF(Input!F$4="Skysuper",#REF!,IF(Input!F$4="SkyII",#REF!,IF(Input!F$4="XO-8000",#REF!, "FALSE")))))))</f>
        <v>2</v>
      </c>
      <c r="J3248" s="210">
        <v>49</v>
      </c>
      <c r="K3248" s="268">
        <v>2</v>
      </c>
      <c r="L3248" s="270">
        <v>49</v>
      </c>
      <c r="M3248" s="270">
        <v>2</v>
      </c>
      <c r="N3248" s="270">
        <v>49</v>
      </c>
      <c r="O3248" s="270">
        <v>2</v>
      </c>
      <c r="P3248" s="270">
        <v>49</v>
      </c>
      <c r="Q3248" s="270">
        <v>2</v>
      </c>
      <c r="R3248" s="74"/>
      <c r="S3248" s="75" t="str">
        <f t="shared" si="241"/>
        <v>0231</v>
      </c>
      <c r="T3248" s="75" t="str">
        <f t="shared" si="243"/>
        <v>02310232023302340235023602370238</v>
      </c>
      <c r="V3248" s="197"/>
      <c r="W3248" s="75">
        <f t="shared" si="244"/>
        <v>436</v>
      </c>
      <c r="AE3248" s="479"/>
    </row>
    <row r="3249" spans="1:31" s="75" customFormat="1" ht="13.5" x14ac:dyDescent="0.2">
      <c r="A3249" s="211">
        <v>3246</v>
      </c>
      <c r="B3249" s="212" t="s">
        <v>3097</v>
      </c>
      <c r="C3249" s="213" t="s">
        <v>3098</v>
      </c>
      <c r="D3249" s="213"/>
      <c r="E3249" s="213">
        <v>0</v>
      </c>
      <c r="F3249" s="213" t="s">
        <v>585</v>
      </c>
      <c r="G3249" s="214" t="s">
        <v>677</v>
      </c>
      <c r="H3249" s="208">
        <f>IF(Input!F$4="GMH_OECC",J3249,IF(Input!F$4="GMH_XOEC",L3249,IF(Input!F$4="GMH_Korea",N3249,IF(Input!F$4="GMH_EU",P3249,IF(Input!F$4="Skysuper",#REF!,IF(Input!F$4="SkyII",#REF!,IF(Input!F$4="XO-8000",#REF!, "FALSE")))))))</f>
        <v>50</v>
      </c>
      <c r="I3249" s="209">
        <f>IF(Input!F$4="GMH_OECC",K3249,IF(Input!F$4="GMH_XOEC",M3249,IF(Input!F$4="GMH_Korea",O3249,IF(Input!F$4="GMH_EU",Q3249,IF(Input!F$4="Skysuper",#REF!,IF(Input!F$4="SkyII",#REF!,IF(Input!F$4="XO-8000",#REF!, "FALSE")))))))</f>
        <v>2</v>
      </c>
      <c r="J3249" s="210">
        <v>50</v>
      </c>
      <c r="K3249" s="268">
        <v>2</v>
      </c>
      <c r="L3249" s="270">
        <v>50</v>
      </c>
      <c r="M3249" s="270">
        <v>2</v>
      </c>
      <c r="N3249" s="270">
        <v>50</v>
      </c>
      <c r="O3249" s="270">
        <v>2</v>
      </c>
      <c r="P3249" s="270">
        <v>50</v>
      </c>
      <c r="Q3249" s="270">
        <v>2</v>
      </c>
      <c r="R3249" s="74"/>
      <c r="S3249" s="75" t="str">
        <f t="shared" si="241"/>
        <v>0232</v>
      </c>
      <c r="T3249" s="75" t="str">
        <f t="shared" si="243"/>
        <v>02320233023402350236023702380239</v>
      </c>
      <c r="V3249" s="197"/>
      <c r="W3249" s="75">
        <f t="shared" si="244"/>
        <v>444</v>
      </c>
      <c r="AE3249" s="479"/>
    </row>
    <row r="3250" spans="1:31" s="75" customFormat="1" ht="13.5" x14ac:dyDescent="0.2">
      <c r="A3250" s="211">
        <v>3247</v>
      </c>
      <c r="B3250" s="212" t="s">
        <v>3099</v>
      </c>
      <c r="C3250" s="213" t="s">
        <v>3100</v>
      </c>
      <c r="D3250" s="213"/>
      <c r="E3250" s="213">
        <v>0</v>
      </c>
      <c r="F3250" s="213" t="s">
        <v>585</v>
      </c>
      <c r="G3250" s="214" t="s">
        <v>677</v>
      </c>
      <c r="H3250" s="208">
        <f>IF(Input!F$4="GMH_OECC",J3250,IF(Input!F$4="GMH_XOEC",L3250,IF(Input!F$4="GMH_Korea",N3250,IF(Input!F$4="GMH_EU",P3250,IF(Input!F$4="Skysuper",#REF!,IF(Input!F$4="SkyII",#REF!,IF(Input!F$4="XO-8000",#REF!, "FALSE")))))))</f>
        <v>51</v>
      </c>
      <c r="I3250" s="209">
        <f>IF(Input!F$4="GMH_OECC",K3250,IF(Input!F$4="GMH_XOEC",M3250,IF(Input!F$4="GMH_Korea",O3250,IF(Input!F$4="GMH_EU",Q3250,IF(Input!F$4="Skysuper",#REF!,IF(Input!F$4="SkyII",#REF!,IF(Input!F$4="XO-8000",#REF!, "FALSE")))))))</f>
        <v>2</v>
      </c>
      <c r="J3250" s="210">
        <v>51</v>
      </c>
      <c r="K3250" s="268">
        <v>2</v>
      </c>
      <c r="L3250" s="270">
        <v>51</v>
      </c>
      <c r="M3250" s="270">
        <v>2</v>
      </c>
      <c r="N3250" s="270">
        <v>51</v>
      </c>
      <c r="O3250" s="270">
        <v>2</v>
      </c>
      <c r="P3250" s="270">
        <v>51</v>
      </c>
      <c r="Q3250" s="270">
        <v>2</v>
      </c>
      <c r="R3250" s="74"/>
      <c r="S3250" s="75" t="str">
        <f t="shared" si="241"/>
        <v>0233</v>
      </c>
      <c r="T3250" s="75" t="str">
        <f t="shared" si="243"/>
        <v>0233023402350236023702380239023A</v>
      </c>
      <c r="V3250" s="197"/>
      <c r="W3250" s="75">
        <f t="shared" si="244"/>
        <v>452</v>
      </c>
      <c r="AE3250" s="479"/>
    </row>
    <row r="3251" spans="1:31" s="75" customFormat="1" ht="13.5" x14ac:dyDescent="0.2">
      <c r="A3251" s="211">
        <v>3248</v>
      </c>
      <c r="B3251" s="212" t="s">
        <v>3101</v>
      </c>
      <c r="C3251" s="213" t="s">
        <v>3102</v>
      </c>
      <c r="D3251" s="213"/>
      <c r="E3251" s="213">
        <v>0</v>
      </c>
      <c r="F3251" s="213" t="s">
        <v>585</v>
      </c>
      <c r="G3251" s="214" t="s">
        <v>677</v>
      </c>
      <c r="H3251" s="208">
        <f>IF(Input!F$4="GMH_OECC",J3251,IF(Input!F$4="GMH_XOEC",L3251,IF(Input!F$4="GMH_Korea",N3251,IF(Input!F$4="GMH_EU",P3251,IF(Input!F$4="Skysuper",#REF!,IF(Input!F$4="SkyII",#REF!,IF(Input!F$4="XO-8000",#REF!, "FALSE")))))))</f>
        <v>52</v>
      </c>
      <c r="I3251" s="209">
        <f>IF(Input!F$4="GMH_OECC",K3251,IF(Input!F$4="GMH_XOEC",M3251,IF(Input!F$4="GMH_Korea",O3251,IF(Input!F$4="GMH_EU",Q3251,IF(Input!F$4="Skysuper",#REF!,IF(Input!F$4="SkyII",#REF!,IF(Input!F$4="XO-8000",#REF!, "FALSE")))))))</f>
        <v>2</v>
      </c>
      <c r="J3251" s="210">
        <v>52</v>
      </c>
      <c r="K3251" s="268">
        <v>2</v>
      </c>
      <c r="L3251" s="270">
        <v>52</v>
      </c>
      <c r="M3251" s="270">
        <v>2</v>
      </c>
      <c r="N3251" s="270">
        <v>52</v>
      </c>
      <c r="O3251" s="270">
        <v>2</v>
      </c>
      <c r="P3251" s="270">
        <v>52</v>
      </c>
      <c r="Q3251" s="270">
        <v>2</v>
      </c>
      <c r="R3251" s="74"/>
      <c r="S3251" s="75" t="str">
        <f t="shared" si="241"/>
        <v>0234</v>
      </c>
      <c r="T3251" s="75" t="str">
        <f t="shared" si="243"/>
        <v>023402350236023702380239023A023B</v>
      </c>
      <c r="V3251" s="197"/>
      <c r="W3251" s="75">
        <f t="shared" si="244"/>
        <v>460</v>
      </c>
      <c r="AE3251" s="479"/>
    </row>
    <row r="3252" spans="1:31" s="75" customFormat="1" ht="13.5" x14ac:dyDescent="0.2">
      <c r="A3252" s="211">
        <v>3249</v>
      </c>
      <c r="B3252" s="212" t="s">
        <v>3103</v>
      </c>
      <c r="C3252" s="213" t="s">
        <v>3104</v>
      </c>
      <c r="D3252" s="213"/>
      <c r="E3252" s="213">
        <v>0</v>
      </c>
      <c r="F3252" s="213" t="s">
        <v>585</v>
      </c>
      <c r="G3252" s="214" t="s">
        <v>677</v>
      </c>
      <c r="H3252" s="208">
        <f>IF(Input!F$4="GMH_OECC",J3252,IF(Input!F$4="GMH_XOEC",L3252,IF(Input!F$4="GMH_Korea",N3252,IF(Input!F$4="GMH_EU",P3252,IF(Input!F$4="Skysuper",#REF!,IF(Input!F$4="SkyII",#REF!,IF(Input!F$4="XO-8000",#REF!, "FALSE")))))))</f>
        <v>53</v>
      </c>
      <c r="I3252" s="209">
        <f>IF(Input!F$4="GMH_OECC",K3252,IF(Input!F$4="GMH_XOEC",M3252,IF(Input!F$4="GMH_Korea",O3252,IF(Input!F$4="GMH_EU",Q3252,IF(Input!F$4="Skysuper",#REF!,IF(Input!F$4="SkyII",#REF!,IF(Input!F$4="XO-8000",#REF!, "FALSE")))))))</f>
        <v>2</v>
      </c>
      <c r="J3252" s="210">
        <v>53</v>
      </c>
      <c r="K3252" s="268">
        <v>2</v>
      </c>
      <c r="L3252" s="270">
        <v>53</v>
      </c>
      <c r="M3252" s="270">
        <v>2</v>
      </c>
      <c r="N3252" s="270">
        <v>53</v>
      </c>
      <c r="O3252" s="270">
        <v>2</v>
      </c>
      <c r="P3252" s="270">
        <v>53</v>
      </c>
      <c r="Q3252" s="270">
        <v>2</v>
      </c>
      <c r="R3252" s="74"/>
      <c r="S3252" s="75" t="str">
        <f t="shared" ref="S3252:S3315" si="245">"0"&amp;DEC2HEX(2^(I3252-1))&amp;IF(LEN(DEC2HEX(H3252))=2,DEC2HEX(H3252),"0"&amp;DEC2HEX(H3252))</f>
        <v>0235</v>
      </c>
      <c r="T3252" s="75" t="str">
        <f t="shared" si="243"/>
        <v>02350236023702380239023A023B0000</v>
      </c>
      <c r="V3252" s="197"/>
      <c r="W3252" s="75">
        <f t="shared" si="244"/>
        <v>406</v>
      </c>
      <c r="AE3252" s="479"/>
    </row>
    <row r="3253" spans="1:31" s="75" customFormat="1" ht="13.5" x14ac:dyDescent="0.2">
      <c r="A3253" s="211">
        <v>3250</v>
      </c>
      <c r="B3253" s="212" t="s">
        <v>3105</v>
      </c>
      <c r="C3253" s="213" t="s">
        <v>3106</v>
      </c>
      <c r="D3253" s="213"/>
      <c r="E3253" s="213">
        <v>0</v>
      </c>
      <c r="F3253" s="213" t="s">
        <v>585</v>
      </c>
      <c r="G3253" s="214" t="s">
        <v>677</v>
      </c>
      <c r="H3253" s="208">
        <f>IF(Input!F$4="GMH_OECC",J3253,IF(Input!F$4="GMH_XOEC",L3253,IF(Input!F$4="GMH_Korea",N3253,IF(Input!F$4="GMH_EU",P3253,IF(Input!F$4="Skysuper",#REF!,IF(Input!F$4="SkyII",#REF!,IF(Input!F$4="XO-8000",#REF!, "FALSE")))))))</f>
        <v>54</v>
      </c>
      <c r="I3253" s="209">
        <f>IF(Input!F$4="GMH_OECC",K3253,IF(Input!F$4="GMH_XOEC",M3253,IF(Input!F$4="GMH_Korea",O3253,IF(Input!F$4="GMH_EU",Q3253,IF(Input!F$4="Skysuper",#REF!,IF(Input!F$4="SkyII",#REF!,IF(Input!F$4="XO-8000",#REF!, "FALSE")))))))</f>
        <v>2</v>
      </c>
      <c r="J3253" s="210">
        <v>54</v>
      </c>
      <c r="K3253" s="268">
        <v>2</v>
      </c>
      <c r="L3253" s="270">
        <v>54</v>
      </c>
      <c r="M3253" s="270">
        <v>2</v>
      </c>
      <c r="N3253" s="270">
        <v>54</v>
      </c>
      <c r="O3253" s="270">
        <v>2</v>
      </c>
      <c r="P3253" s="270">
        <v>54</v>
      </c>
      <c r="Q3253" s="270">
        <v>2</v>
      </c>
      <c r="R3253" s="74"/>
      <c r="S3253" s="75" t="str">
        <f t="shared" si="245"/>
        <v>0236</v>
      </c>
      <c r="T3253" s="75" t="str">
        <f t="shared" si="243"/>
        <v>0236023702380239023A023B00000000</v>
      </c>
      <c r="V3253" s="197"/>
      <c r="W3253" s="75">
        <f t="shared" si="244"/>
        <v>351</v>
      </c>
      <c r="AE3253" s="479"/>
    </row>
    <row r="3254" spans="1:31" s="75" customFormat="1" ht="13.5" x14ac:dyDescent="0.2">
      <c r="A3254" s="211">
        <v>3251</v>
      </c>
      <c r="B3254" s="212" t="s">
        <v>3107</v>
      </c>
      <c r="C3254" s="213" t="s">
        <v>3108</v>
      </c>
      <c r="D3254" s="213"/>
      <c r="E3254" s="213">
        <v>0</v>
      </c>
      <c r="F3254" s="213" t="s">
        <v>585</v>
      </c>
      <c r="G3254" s="214" t="s">
        <v>677</v>
      </c>
      <c r="H3254" s="208">
        <f>IF(Input!F$4="GMH_OECC",J3254,IF(Input!F$4="GMH_XOEC",L3254,IF(Input!F$4="GMH_Korea",N3254,IF(Input!F$4="GMH_EU",P3254,IF(Input!F$4="Skysuper",#REF!,IF(Input!F$4="SkyII",#REF!,IF(Input!F$4="XO-8000",#REF!, "FALSE")))))))</f>
        <v>55</v>
      </c>
      <c r="I3254" s="209">
        <f>IF(Input!F$4="GMH_OECC",K3254,IF(Input!F$4="GMH_XOEC",M3254,IF(Input!F$4="GMH_Korea",O3254,IF(Input!F$4="GMH_EU",Q3254,IF(Input!F$4="Skysuper",#REF!,IF(Input!F$4="SkyII",#REF!,IF(Input!F$4="XO-8000",#REF!, "FALSE")))))))</f>
        <v>2</v>
      </c>
      <c r="J3254" s="210">
        <v>55</v>
      </c>
      <c r="K3254" s="268">
        <v>2</v>
      </c>
      <c r="L3254" s="270">
        <v>55</v>
      </c>
      <c r="M3254" s="270">
        <v>2</v>
      </c>
      <c r="N3254" s="270">
        <v>55</v>
      </c>
      <c r="O3254" s="270">
        <v>2</v>
      </c>
      <c r="P3254" s="270">
        <v>55</v>
      </c>
      <c r="Q3254" s="270">
        <v>2</v>
      </c>
      <c r="R3254" s="74"/>
      <c r="S3254" s="75" t="str">
        <f t="shared" si="245"/>
        <v>0237</v>
      </c>
      <c r="T3254" s="75" t="str">
        <f t="shared" si="243"/>
        <v>023702380239023A023B000000000000</v>
      </c>
      <c r="V3254" s="197"/>
      <c r="W3254" s="75">
        <f t="shared" si="244"/>
        <v>295</v>
      </c>
      <c r="AE3254" s="479"/>
    </row>
    <row r="3255" spans="1:31" s="75" customFormat="1" ht="13.5" x14ac:dyDescent="0.2">
      <c r="A3255" s="211">
        <v>3252</v>
      </c>
      <c r="B3255" s="212" t="s">
        <v>3109</v>
      </c>
      <c r="C3255" s="213" t="s">
        <v>3110</v>
      </c>
      <c r="D3255" s="213"/>
      <c r="E3255" s="213">
        <v>0</v>
      </c>
      <c r="F3255" s="213" t="s">
        <v>585</v>
      </c>
      <c r="G3255" s="214" t="s">
        <v>677</v>
      </c>
      <c r="H3255" s="208">
        <f>IF(Input!F$4="GMH_OECC",J3255,IF(Input!F$4="GMH_XOEC",L3255,IF(Input!F$4="GMH_Korea",N3255,IF(Input!F$4="GMH_EU",P3255,IF(Input!F$4="Skysuper",#REF!,IF(Input!F$4="SkyII",#REF!,IF(Input!F$4="XO-8000",#REF!, "FALSE")))))))</f>
        <v>56</v>
      </c>
      <c r="I3255" s="209">
        <f>IF(Input!F$4="GMH_OECC",K3255,IF(Input!F$4="GMH_XOEC",M3255,IF(Input!F$4="GMH_Korea",O3255,IF(Input!F$4="GMH_EU",Q3255,IF(Input!F$4="Skysuper",#REF!,IF(Input!F$4="SkyII",#REF!,IF(Input!F$4="XO-8000",#REF!, "FALSE")))))))</f>
        <v>2</v>
      </c>
      <c r="J3255" s="210">
        <v>56</v>
      </c>
      <c r="K3255" s="268">
        <v>2</v>
      </c>
      <c r="L3255" s="270">
        <v>56</v>
      </c>
      <c r="M3255" s="270">
        <v>2</v>
      </c>
      <c r="N3255" s="270">
        <v>56</v>
      </c>
      <c r="O3255" s="270">
        <v>2</v>
      </c>
      <c r="P3255" s="270">
        <v>56</v>
      </c>
      <c r="Q3255" s="270">
        <v>2</v>
      </c>
      <c r="R3255" s="74"/>
      <c r="S3255" s="75" t="str">
        <f t="shared" si="245"/>
        <v>0238</v>
      </c>
      <c r="T3255" s="75" t="str">
        <f t="shared" si="243"/>
        <v>02380239023A023B0000000000000000</v>
      </c>
      <c r="V3255" s="197"/>
      <c r="W3255" s="75">
        <f t="shared" si="244"/>
        <v>238</v>
      </c>
      <c r="AE3255" s="479"/>
    </row>
    <row r="3256" spans="1:31" s="75" customFormat="1" ht="13.5" x14ac:dyDescent="0.2">
      <c r="A3256" s="211">
        <v>3253</v>
      </c>
      <c r="B3256" s="212" t="s">
        <v>3111</v>
      </c>
      <c r="C3256" s="213" t="s">
        <v>3112</v>
      </c>
      <c r="D3256" s="213"/>
      <c r="E3256" s="213">
        <v>0</v>
      </c>
      <c r="F3256" s="213" t="s">
        <v>585</v>
      </c>
      <c r="G3256" s="214" t="s">
        <v>677</v>
      </c>
      <c r="H3256" s="208">
        <f>IF(Input!F$4="GMH_OECC",J3256,IF(Input!F$4="GMH_XOEC",L3256,IF(Input!F$4="GMH_Korea",N3256,IF(Input!F$4="GMH_EU",P3256,IF(Input!F$4="Skysuper",#REF!,IF(Input!F$4="SkyII",#REF!,IF(Input!F$4="XO-8000",#REF!, "FALSE")))))))</f>
        <v>57</v>
      </c>
      <c r="I3256" s="209">
        <f>IF(Input!F$4="GMH_OECC",K3256,IF(Input!F$4="GMH_XOEC",M3256,IF(Input!F$4="GMH_Korea",O3256,IF(Input!F$4="GMH_EU",Q3256,IF(Input!F$4="Skysuper",#REF!,IF(Input!F$4="SkyII",#REF!,IF(Input!F$4="XO-8000",#REF!, "FALSE")))))))</f>
        <v>2</v>
      </c>
      <c r="J3256" s="210">
        <v>57</v>
      </c>
      <c r="K3256" s="268">
        <v>2</v>
      </c>
      <c r="L3256" s="270">
        <v>57</v>
      </c>
      <c r="M3256" s="270">
        <v>2</v>
      </c>
      <c r="N3256" s="270">
        <v>57</v>
      </c>
      <c r="O3256" s="270">
        <v>2</v>
      </c>
      <c r="P3256" s="270">
        <v>57</v>
      </c>
      <c r="Q3256" s="270">
        <v>2</v>
      </c>
      <c r="R3256" s="74"/>
      <c r="S3256" s="75" t="str">
        <f t="shared" si="245"/>
        <v>0239</v>
      </c>
      <c r="T3256" s="75" t="str">
        <f t="shared" si="243"/>
        <v>0239023A023B00000000000000000000</v>
      </c>
      <c r="V3256" s="197"/>
      <c r="W3256" s="75">
        <f t="shared" si="244"/>
        <v>180</v>
      </c>
      <c r="AE3256" s="479"/>
    </row>
    <row r="3257" spans="1:31" s="75" customFormat="1" ht="13.5" x14ac:dyDescent="0.2">
      <c r="A3257" s="211">
        <v>3254</v>
      </c>
      <c r="B3257" s="212" t="s">
        <v>3113</v>
      </c>
      <c r="C3257" s="213" t="s">
        <v>3114</v>
      </c>
      <c r="D3257" s="213"/>
      <c r="E3257" s="213">
        <v>0</v>
      </c>
      <c r="F3257" s="213" t="s">
        <v>585</v>
      </c>
      <c r="G3257" s="214" t="s">
        <v>677</v>
      </c>
      <c r="H3257" s="208">
        <f>IF(Input!F$4="GMH_OECC",J3257,IF(Input!F$4="GMH_XOEC",L3257,IF(Input!F$4="GMH_Korea",N3257,IF(Input!F$4="GMH_EU",P3257,IF(Input!F$4="Skysuper",#REF!,IF(Input!F$4="SkyII",#REF!,IF(Input!F$4="XO-8000",#REF!, "FALSE")))))))</f>
        <v>58</v>
      </c>
      <c r="I3257" s="209">
        <f>IF(Input!F$4="GMH_OECC",K3257,IF(Input!F$4="GMH_XOEC",M3257,IF(Input!F$4="GMH_Korea",O3257,IF(Input!F$4="GMH_EU",Q3257,IF(Input!F$4="Skysuper",#REF!,IF(Input!F$4="SkyII",#REF!,IF(Input!F$4="XO-8000",#REF!, "FALSE")))))))</f>
        <v>2</v>
      </c>
      <c r="J3257" s="210">
        <v>58</v>
      </c>
      <c r="K3257" s="268">
        <v>2</v>
      </c>
      <c r="L3257" s="270">
        <v>58</v>
      </c>
      <c r="M3257" s="270">
        <v>2</v>
      </c>
      <c r="N3257" s="270">
        <v>58</v>
      </c>
      <c r="O3257" s="270">
        <v>2</v>
      </c>
      <c r="P3257" s="270">
        <v>58</v>
      </c>
      <c r="Q3257" s="270">
        <v>2</v>
      </c>
      <c r="R3257" s="74"/>
      <c r="S3257" s="75" t="str">
        <f t="shared" si="245"/>
        <v>023A</v>
      </c>
      <c r="T3257" s="75" t="str">
        <f t="shared" si="243"/>
        <v>023A023B000000000000000000000000</v>
      </c>
      <c r="V3257" s="197"/>
      <c r="W3257" s="75">
        <f t="shared" si="244"/>
        <v>121</v>
      </c>
      <c r="AE3257" s="479"/>
    </row>
    <row r="3258" spans="1:31" s="75" customFormat="1" ht="13.5" x14ac:dyDescent="0.2">
      <c r="A3258" s="211">
        <v>3255</v>
      </c>
      <c r="B3258" s="212" t="s">
        <v>3115</v>
      </c>
      <c r="C3258" s="213" t="s">
        <v>3116</v>
      </c>
      <c r="D3258" s="213"/>
      <c r="E3258" s="213">
        <v>0</v>
      </c>
      <c r="F3258" s="213" t="s">
        <v>585</v>
      </c>
      <c r="G3258" s="214" t="s">
        <v>677</v>
      </c>
      <c r="H3258" s="208">
        <f>IF(Input!F$4="GMH_OECC",J3258,IF(Input!F$4="GMH_XOEC",L3258,IF(Input!F$4="GMH_Korea",N3258,IF(Input!F$4="GMH_EU",P3258,IF(Input!F$4="Skysuper",#REF!,IF(Input!F$4="SkyII",#REF!,IF(Input!F$4="XO-8000",#REF!, "FALSE")))))))</f>
        <v>59</v>
      </c>
      <c r="I3258" s="209">
        <f>IF(Input!F$4="GMH_OECC",K3258,IF(Input!F$4="GMH_XOEC",M3258,IF(Input!F$4="GMH_Korea",O3258,IF(Input!F$4="GMH_EU",Q3258,IF(Input!F$4="Skysuper",#REF!,IF(Input!F$4="SkyII",#REF!,IF(Input!F$4="XO-8000",#REF!, "FALSE")))))))</f>
        <v>2</v>
      </c>
      <c r="J3258" s="210">
        <v>59</v>
      </c>
      <c r="K3258" s="268">
        <v>2</v>
      </c>
      <c r="L3258" s="270">
        <v>59</v>
      </c>
      <c r="M3258" s="270">
        <v>2</v>
      </c>
      <c r="N3258" s="270">
        <v>59</v>
      </c>
      <c r="O3258" s="270">
        <v>2</v>
      </c>
      <c r="P3258" s="270">
        <v>59</v>
      </c>
      <c r="Q3258" s="270">
        <v>2</v>
      </c>
      <c r="R3258" s="74"/>
      <c r="S3258" s="75" t="str">
        <f t="shared" si="245"/>
        <v>023B</v>
      </c>
      <c r="T3258" s="75" t="str">
        <f t="shared" si="243"/>
        <v>023B0000000000000000000000000000</v>
      </c>
      <c r="V3258" s="197"/>
      <c r="W3258" s="75">
        <f t="shared" si="244"/>
        <v>61</v>
      </c>
      <c r="AE3258" s="479"/>
    </row>
    <row r="3259" spans="1:31" s="75" customFormat="1" ht="13.5" x14ac:dyDescent="0.2">
      <c r="A3259" s="211">
        <v>3256</v>
      </c>
      <c r="B3259" s="212" t="s">
        <v>3117</v>
      </c>
      <c r="C3259" s="213" t="s">
        <v>3118</v>
      </c>
      <c r="D3259" s="213"/>
      <c r="E3259" s="213">
        <v>0</v>
      </c>
      <c r="F3259" s="213" t="s">
        <v>585</v>
      </c>
      <c r="G3259" s="214" t="s">
        <v>677</v>
      </c>
      <c r="H3259" s="208">
        <f>IF(Input!F$4="GMH_OECC",J3259,IF(Input!F$4="GMH_XOEC",L3259,IF(Input!F$4="GMH_Korea",N3259,IF(Input!F$4="GMH_EU",P3259,IF(Input!F$4="Skysuper",#REF!,IF(Input!F$4="SkyII",#REF!,IF(Input!F$4="XO-8000",#REF!, "FALSE")))))))</f>
        <v>0</v>
      </c>
      <c r="I3259" s="209">
        <f>IF(Input!F$4="GMH_OECC",K3259,IF(Input!F$4="GMH_XOEC",M3259,IF(Input!F$4="GMH_Korea",O3259,IF(Input!F$4="GMH_EU",Q3259,IF(Input!F$4="Skysuper",#REF!,IF(Input!F$4="SkyII",#REF!,IF(Input!F$4="XO-8000",#REF!, "FALSE")))))))</f>
        <v>0</v>
      </c>
      <c r="J3259" s="210">
        <v>0</v>
      </c>
      <c r="K3259" s="268">
        <v>0</v>
      </c>
      <c r="L3259" s="270" t="s">
        <v>10359</v>
      </c>
      <c r="M3259" s="270">
        <v>0</v>
      </c>
      <c r="N3259" s="270" t="s">
        <v>10359</v>
      </c>
      <c r="O3259" s="270">
        <v>0</v>
      </c>
      <c r="P3259" s="270" t="s">
        <v>10359</v>
      </c>
      <c r="Q3259" s="270">
        <v>0</v>
      </c>
      <c r="R3259" s="74"/>
      <c r="S3259" s="75" t="str">
        <f t="shared" si="245"/>
        <v>0000</v>
      </c>
      <c r="T3259" s="75" t="str">
        <f t="shared" si="243"/>
        <v>00000000000000000000000000000000</v>
      </c>
      <c r="V3259" s="197"/>
      <c r="W3259" s="75">
        <f t="shared" si="244"/>
        <v>0</v>
      </c>
      <c r="AE3259" s="479"/>
    </row>
    <row r="3260" spans="1:31" s="75" customFormat="1" ht="13.5" x14ac:dyDescent="0.2">
      <c r="A3260" s="211">
        <v>3257</v>
      </c>
      <c r="B3260" s="212" t="s">
        <v>3119</v>
      </c>
      <c r="C3260" s="213" t="s">
        <v>3120</v>
      </c>
      <c r="D3260" s="213"/>
      <c r="E3260" s="213">
        <v>0</v>
      </c>
      <c r="F3260" s="213" t="s">
        <v>585</v>
      </c>
      <c r="G3260" s="214" t="s">
        <v>677</v>
      </c>
      <c r="H3260" s="208">
        <f>IF(Input!F$4="GMH_OECC",J3260,IF(Input!F$4="GMH_XOEC",L3260,IF(Input!F$4="GMH_Korea",N3260,IF(Input!F$4="GMH_EU",P3260,IF(Input!F$4="Skysuper",#REF!,IF(Input!F$4="SkyII",#REF!,IF(Input!F$4="XO-8000",#REF!, "FALSE")))))))</f>
        <v>0</v>
      </c>
      <c r="I3260" s="209">
        <f>IF(Input!F$4="GMH_OECC",K3260,IF(Input!F$4="GMH_XOEC",M3260,IF(Input!F$4="GMH_Korea",O3260,IF(Input!F$4="GMH_EU",Q3260,IF(Input!F$4="Skysuper",#REF!,IF(Input!F$4="SkyII",#REF!,IF(Input!F$4="XO-8000",#REF!, "FALSE")))))))</f>
        <v>0</v>
      </c>
      <c r="J3260" s="210">
        <v>0</v>
      </c>
      <c r="K3260" s="268">
        <v>0</v>
      </c>
      <c r="L3260" s="270" t="s">
        <v>10359</v>
      </c>
      <c r="M3260" s="270">
        <v>0</v>
      </c>
      <c r="N3260" s="270" t="s">
        <v>10359</v>
      </c>
      <c r="O3260" s="270">
        <v>0</v>
      </c>
      <c r="P3260" s="270" t="s">
        <v>10359</v>
      </c>
      <c r="Q3260" s="270">
        <v>0</v>
      </c>
      <c r="R3260" s="74"/>
      <c r="S3260" s="75" t="str">
        <f t="shared" si="245"/>
        <v>0000</v>
      </c>
      <c r="T3260" s="75" t="str">
        <f t="shared" si="243"/>
        <v>00000000000000000000000000000000</v>
      </c>
      <c r="V3260" s="197"/>
      <c r="W3260" s="75">
        <f t="shared" si="244"/>
        <v>0</v>
      </c>
      <c r="AE3260" s="479"/>
    </row>
    <row r="3261" spans="1:31" s="75" customFormat="1" ht="13.5" x14ac:dyDescent="0.2">
      <c r="A3261" s="211">
        <v>3258</v>
      </c>
      <c r="B3261" s="212" t="s">
        <v>3121</v>
      </c>
      <c r="C3261" s="213" t="s">
        <v>3122</v>
      </c>
      <c r="D3261" s="213"/>
      <c r="E3261" s="213">
        <v>0</v>
      </c>
      <c r="F3261" s="213" t="s">
        <v>585</v>
      </c>
      <c r="G3261" s="214" t="s">
        <v>677</v>
      </c>
      <c r="H3261" s="208">
        <f>IF(Input!F$4="GMH_OECC",J3261,IF(Input!F$4="GMH_XOEC",L3261,IF(Input!F$4="GMH_Korea",N3261,IF(Input!F$4="GMH_EU",P3261,IF(Input!F$4="Skysuper",#REF!,IF(Input!F$4="SkyII",#REF!,IF(Input!F$4="XO-8000",#REF!, "FALSE")))))))</f>
        <v>0</v>
      </c>
      <c r="I3261" s="209">
        <f>IF(Input!F$4="GMH_OECC",K3261,IF(Input!F$4="GMH_XOEC",M3261,IF(Input!F$4="GMH_Korea",O3261,IF(Input!F$4="GMH_EU",Q3261,IF(Input!F$4="Skysuper",#REF!,IF(Input!F$4="SkyII",#REF!,IF(Input!F$4="XO-8000",#REF!, "FALSE")))))))</f>
        <v>0</v>
      </c>
      <c r="J3261" s="210">
        <v>0</v>
      </c>
      <c r="K3261" s="268">
        <v>0</v>
      </c>
      <c r="L3261" s="270" t="s">
        <v>10359</v>
      </c>
      <c r="M3261" s="270">
        <v>0</v>
      </c>
      <c r="N3261" s="270" t="s">
        <v>10359</v>
      </c>
      <c r="O3261" s="270">
        <v>0</v>
      </c>
      <c r="P3261" s="270" t="s">
        <v>10359</v>
      </c>
      <c r="Q3261" s="270">
        <v>0</v>
      </c>
      <c r="R3261" s="74"/>
      <c r="S3261" s="75" t="str">
        <f t="shared" si="245"/>
        <v>0000</v>
      </c>
      <c r="T3261" s="75" t="str">
        <f t="shared" si="243"/>
        <v>00000000000000000000000000000000</v>
      </c>
      <c r="V3261" s="197"/>
      <c r="W3261" s="75">
        <f t="shared" si="244"/>
        <v>0</v>
      </c>
      <c r="AE3261" s="479"/>
    </row>
    <row r="3262" spans="1:31" s="75" customFormat="1" ht="13.5" x14ac:dyDescent="0.2">
      <c r="A3262" s="211">
        <v>3259</v>
      </c>
      <c r="B3262" s="212" t="s">
        <v>3123</v>
      </c>
      <c r="C3262" s="213" t="s">
        <v>3124</v>
      </c>
      <c r="D3262" s="213"/>
      <c r="E3262" s="213">
        <v>0</v>
      </c>
      <c r="F3262" s="213" t="s">
        <v>585</v>
      </c>
      <c r="G3262" s="214" t="s">
        <v>677</v>
      </c>
      <c r="H3262" s="208" t="str">
        <f>IF(Input!F$4="GMH_OECC",J3262,IF(Input!F$4="GMH_XOEC",L3262,IF(Input!F$4="GMH_Korea",N3262,IF(Input!F$4="GMH_EU",P3262,IF(Input!F$4="Skysuper",#REF!,IF(Input!F$4="SkyII",#REF!,IF(Input!F$4="XO-8000",#REF!, "FALSE")))))))</f>
        <v>00</v>
      </c>
      <c r="I3262" s="209">
        <f>IF(Input!F$4="GMH_OECC",K3262,IF(Input!F$4="GMH_XOEC",M3262,IF(Input!F$4="GMH_Korea",O3262,IF(Input!F$4="GMH_EU",Q3262,IF(Input!F$4="Skysuper",#REF!,IF(Input!F$4="SkyII",#REF!,IF(Input!F$4="XO-8000",#REF!, "FALSE")))))))</f>
        <v>0</v>
      </c>
      <c r="J3262" s="210" t="s">
        <v>10359</v>
      </c>
      <c r="K3262" s="268">
        <v>0</v>
      </c>
      <c r="L3262" s="270" t="s">
        <v>10359</v>
      </c>
      <c r="M3262" s="270">
        <v>0</v>
      </c>
      <c r="N3262" s="270" t="s">
        <v>10359</v>
      </c>
      <c r="O3262" s="270">
        <v>0</v>
      </c>
      <c r="P3262" s="270" t="s">
        <v>10359</v>
      </c>
      <c r="Q3262" s="270">
        <v>0</v>
      </c>
      <c r="R3262" s="74"/>
      <c r="S3262" s="75" t="str">
        <f t="shared" si="245"/>
        <v>0000</v>
      </c>
      <c r="T3262" s="75" t="str">
        <f t="shared" si="243"/>
        <v>00000000000000000000000000000000</v>
      </c>
      <c r="V3262" s="197"/>
      <c r="W3262" s="75">
        <f t="shared" si="244"/>
        <v>0</v>
      </c>
      <c r="AE3262" s="479"/>
    </row>
    <row r="3263" spans="1:31" s="75" customFormat="1" ht="13.5" x14ac:dyDescent="0.2">
      <c r="A3263" s="211">
        <v>3260</v>
      </c>
      <c r="B3263" s="212" t="s">
        <v>3125</v>
      </c>
      <c r="C3263" s="213" t="s">
        <v>3126</v>
      </c>
      <c r="D3263" s="213"/>
      <c r="E3263" s="213">
        <v>0</v>
      </c>
      <c r="F3263" s="213" t="s">
        <v>585</v>
      </c>
      <c r="G3263" s="214" t="s">
        <v>677</v>
      </c>
      <c r="H3263" s="208" t="str">
        <f>IF(Input!F$4="GMH_OECC",J3263,IF(Input!F$4="GMH_XOEC",L3263,IF(Input!F$4="GMH_Korea",N3263,IF(Input!F$4="GMH_EU",P3263,IF(Input!F$4="Skysuper",#REF!,IF(Input!F$4="SkyII",#REF!,IF(Input!F$4="XO-8000",#REF!, "FALSE")))))))</f>
        <v>00</v>
      </c>
      <c r="I3263" s="209">
        <f>IF(Input!F$4="GMH_OECC",K3263,IF(Input!F$4="GMH_XOEC",M3263,IF(Input!F$4="GMH_Korea",O3263,IF(Input!F$4="GMH_EU",Q3263,IF(Input!F$4="Skysuper",#REF!,IF(Input!F$4="SkyII",#REF!,IF(Input!F$4="XO-8000",#REF!, "FALSE")))))))</f>
        <v>0</v>
      </c>
      <c r="J3263" s="210" t="s">
        <v>10359</v>
      </c>
      <c r="K3263" s="268">
        <v>0</v>
      </c>
      <c r="L3263" s="270" t="s">
        <v>10359</v>
      </c>
      <c r="M3263" s="270">
        <v>0</v>
      </c>
      <c r="N3263" s="270" t="s">
        <v>10359</v>
      </c>
      <c r="O3263" s="270">
        <v>0</v>
      </c>
      <c r="P3263" s="270" t="s">
        <v>10359</v>
      </c>
      <c r="Q3263" s="270">
        <v>0</v>
      </c>
      <c r="R3263" s="74"/>
      <c r="S3263" s="75" t="str">
        <f t="shared" si="245"/>
        <v>0000</v>
      </c>
      <c r="T3263" s="75" t="str">
        <f t="shared" si="243"/>
        <v>00000000000000000000000000000000</v>
      </c>
      <c r="V3263" s="197"/>
      <c r="W3263" s="75">
        <f t="shared" si="244"/>
        <v>0</v>
      </c>
      <c r="AE3263" s="479"/>
    </row>
    <row r="3264" spans="1:31" s="75" customFormat="1" ht="13.5" x14ac:dyDescent="0.2">
      <c r="A3264" s="211">
        <v>3261</v>
      </c>
      <c r="B3264" s="212" t="s">
        <v>3127</v>
      </c>
      <c r="C3264" s="213" t="s">
        <v>3128</v>
      </c>
      <c r="D3264" s="213"/>
      <c r="E3264" s="213">
        <v>0</v>
      </c>
      <c r="F3264" s="213" t="s">
        <v>585</v>
      </c>
      <c r="G3264" s="214" t="s">
        <v>677</v>
      </c>
      <c r="H3264" s="208" t="str">
        <f>IF(Input!F$4="GMH_OECC",J3264,IF(Input!F$4="GMH_XOEC",L3264,IF(Input!F$4="GMH_Korea",N3264,IF(Input!F$4="GMH_EU",P3264,IF(Input!F$4="Skysuper",#REF!,IF(Input!F$4="SkyII",#REF!,IF(Input!F$4="XO-8000",#REF!, "FALSE")))))))</f>
        <v>00</v>
      </c>
      <c r="I3264" s="209">
        <f>IF(Input!F$4="GMH_OECC",K3264,IF(Input!F$4="GMH_XOEC",M3264,IF(Input!F$4="GMH_Korea",O3264,IF(Input!F$4="GMH_EU",Q3264,IF(Input!F$4="Skysuper",#REF!,IF(Input!F$4="SkyII",#REF!,IF(Input!F$4="XO-8000",#REF!, "FALSE")))))))</f>
        <v>0</v>
      </c>
      <c r="J3264" s="210" t="s">
        <v>10359</v>
      </c>
      <c r="K3264" s="268">
        <v>0</v>
      </c>
      <c r="L3264" s="270" t="s">
        <v>10359</v>
      </c>
      <c r="M3264" s="270">
        <v>0</v>
      </c>
      <c r="N3264" s="270" t="s">
        <v>10359</v>
      </c>
      <c r="O3264" s="270">
        <v>0</v>
      </c>
      <c r="P3264" s="270" t="s">
        <v>10359</v>
      </c>
      <c r="Q3264" s="270">
        <v>0</v>
      </c>
      <c r="R3264" s="74"/>
      <c r="S3264" s="75" t="str">
        <f t="shared" si="245"/>
        <v>0000</v>
      </c>
      <c r="T3264" s="75" t="str">
        <f t="shared" si="243"/>
        <v>00000000000000000000000000000000</v>
      </c>
      <c r="V3264" s="197"/>
      <c r="W3264" s="75">
        <f t="shared" si="244"/>
        <v>0</v>
      </c>
      <c r="AE3264" s="479"/>
    </row>
    <row r="3265" spans="1:31" s="75" customFormat="1" ht="13.5" x14ac:dyDescent="0.2">
      <c r="A3265" s="211">
        <v>3262</v>
      </c>
      <c r="B3265" s="212" t="s">
        <v>3129</v>
      </c>
      <c r="C3265" s="213" t="s">
        <v>3130</v>
      </c>
      <c r="D3265" s="213"/>
      <c r="E3265" s="213">
        <v>0</v>
      </c>
      <c r="F3265" s="213" t="s">
        <v>585</v>
      </c>
      <c r="G3265" s="214" t="s">
        <v>677</v>
      </c>
      <c r="H3265" s="208" t="str">
        <f>IF(Input!F$4="GMH_OECC",J3265,IF(Input!F$4="GMH_XOEC",L3265,IF(Input!F$4="GMH_Korea",N3265,IF(Input!F$4="GMH_EU",P3265,IF(Input!F$4="Skysuper",#REF!,IF(Input!F$4="SkyII",#REF!,IF(Input!F$4="XO-8000",#REF!, "FALSE")))))))</f>
        <v>00</v>
      </c>
      <c r="I3265" s="209">
        <f>IF(Input!F$4="GMH_OECC",K3265,IF(Input!F$4="GMH_XOEC",M3265,IF(Input!F$4="GMH_Korea",O3265,IF(Input!F$4="GMH_EU",Q3265,IF(Input!F$4="Skysuper",#REF!,IF(Input!F$4="SkyII",#REF!,IF(Input!F$4="XO-8000",#REF!, "FALSE")))))))</f>
        <v>0</v>
      </c>
      <c r="J3265" s="210" t="s">
        <v>10359</v>
      </c>
      <c r="K3265" s="268">
        <v>0</v>
      </c>
      <c r="L3265" s="270" t="s">
        <v>10359</v>
      </c>
      <c r="M3265" s="270">
        <v>0</v>
      </c>
      <c r="N3265" s="270" t="s">
        <v>10359</v>
      </c>
      <c r="O3265" s="270">
        <v>0</v>
      </c>
      <c r="P3265" s="270" t="s">
        <v>10359</v>
      </c>
      <c r="Q3265" s="270">
        <v>0</v>
      </c>
      <c r="R3265" s="74"/>
      <c r="S3265" s="75" t="str">
        <f t="shared" si="245"/>
        <v>0000</v>
      </c>
      <c r="T3265" s="75" t="str">
        <f t="shared" si="243"/>
        <v>00000000000000000000000000000000</v>
      </c>
      <c r="V3265" s="197"/>
      <c r="W3265" s="75">
        <f t="shared" si="244"/>
        <v>0</v>
      </c>
      <c r="AE3265" s="479"/>
    </row>
    <row r="3266" spans="1:31" s="75" customFormat="1" ht="13.5" x14ac:dyDescent="0.2">
      <c r="A3266" s="211">
        <v>3263</v>
      </c>
      <c r="B3266" s="212" t="s">
        <v>3131</v>
      </c>
      <c r="C3266" s="213" t="s">
        <v>3132</v>
      </c>
      <c r="D3266" s="213"/>
      <c r="E3266" s="213">
        <v>0</v>
      </c>
      <c r="F3266" s="213" t="s">
        <v>585</v>
      </c>
      <c r="G3266" s="214" t="s">
        <v>677</v>
      </c>
      <c r="H3266" s="208" t="str">
        <f>IF(Input!F$4="GMH_OECC",J3266,IF(Input!F$4="GMH_XOEC",L3266,IF(Input!F$4="GMH_Korea",N3266,IF(Input!F$4="GMH_EU",P3266,IF(Input!F$4="Skysuper",#REF!,IF(Input!F$4="SkyII",#REF!,IF(Input!F$4="XO-8000",#REF!, "FALSE")))))))</f>
        <v>00</v>
      </c>
      <c r="I3266" s="209">
        <f>IF(Input!F$4="GMH_OECC",K3266,IF(Input!F$4="GMH_XOEC",M3266,IF(Input!F$4="GMH_Korea",O3266,IF(Input!F$4="GMH_EU",Q3266,IF(Input!F$4="Skysuper",#REF!,IF(Input!F$4="SkyII",#REF!,IF(Input!F$4="XO-8000",#REF!, "FALSE")))))))</f>
        <v>0</v>
      </c>
      <c r="J3266" s="210" t="s">
        <v>10359</v>
      </c>
      <c r="K3266" s="268">
        <v>0</v>
      </c>
      <c r="L3266" s="270" t="s">
        <v>10359</v>
      </c>
      <c r="M3266" s="270">
        <v>0</v>
      </c>
      <c r="N3266" s="270" t="s">
        <v>10359</v>
      </c>
      <c r="O3266" s="270">
        <v>0</v>
      </c>
      <c r="P3266" s="270" t="s">
        <v>10359</v>
      </c>
      <c r="Q3266" s="270">
        <v>0</v>
      </c>
      <c r="R3266" s="74"/>
      <c r="S3266" s="75" t="str">
        <f t="shared" si="245"/>
        <v>0000</v>
      </c>
      <c r="T3266" s="75" t="str">
        <f t="shared" si="243"/>
        <v>00000000000000000000000000000000</v>
      </c>
      <c r="V3266" s="197"/>
      <c r="W3266" s="75">
        <f t="shared" si="244"/>
        <v>0</v>
      </c>
      <c r="AE3266" s="479"/>
    </row>
    <row r="3267" spans="1:31" s="75" customFormat="1" ht="13.5" x14ac:dyDescent="0.2">
      <c r="A3267" s="211">
        <v>3264</v>
      </c>
      <c r="B3267" s="212" t="s">
        <v>3133</v>
      </c>
      <c r="C3267" s="213" t="s">
        <v>3134</v>
      </c>
      <c r="D3267" s="213"/>
      <c r="E3267" s="213">
        <v>0</v>
      </c>
      <c r="F3267" s="213" t="s">
        <v>585</v>
      </c>
      <c r="G3267" s="214" t="s">
        <v>677</v>
      </c>
      <c r="H3267" s="208" t="str">
        <f>IF(Input!F$4="GMH_OECC",J3267,IF(Input!F$4="GMH_XOEC",L3267,IF(Input!F$4="GMH_Korea",N3267,IF(Input!F$4="GMH_EU",P3267,IF(Input!F$4="Skysuper",#REF!,IF(Input!F$4="SkyII",#REF!,IF(Input!F$4="XO-8000",#REF!, "FALSE")))))))</f>
        <v>00</v>
      </c>
      <c r="I3267" s="209">
        <f>IF(Input!F$4="GMH_OECC",K3267,IF(Input!F$4="GMH_XOEC",M3267,IF(Input!F$4="GMH_Korea",O3267,IF(Input!F$4="GMH_EU",Q3267,IF(Input!F$4="Skysuper",#REF!,IF(Input!F$4="SkyII",#REF!,IF(Input!F$4="XO-8000",#REF!, "FALSE")))))))</f>
        <v>0</v>
      </c>
      <c r="J3267" s="210" t="s">
        <v>10359</v>
      </c>
      <c r="K3267" s="268">
        <v>0</v>
      </c>
      <c r="L3267" s="270" t="s">
        <v>10359</v>
      </c>
      <c r="M3267" s="270">
        <v>0</v>
      </c>
      <c r="N3267" s="270" t="s">
        <v>10359</v>
      </c>
      <c r="O3267" s="270">
        <v>0</v>
      </c>
      <c r="P3267" s="270" t="s">
        <v>10359</v>
      </c>
      <c r="Q3267" s="270">
        <v>0</v>
      </c>
      <c r="R3267" s="74"/>
      <c r="S3267" s="75" t="str">
        <f t="shared" si="245"/>
        <v>0000</v>
      </c>
      <c r="T3267" s="75" t="str">
        <f t="shared" si="243"/>
        <v>00000000000000000000000000000000</v>
      </c>
      <c r="V3267" s="197"/>
      <c r="W3267" s="75">
        <f t="shared" si="244"/>
        <v>0</v>
      </c>
      <c r="AE3267" s="479"/>
    </row>
    <row r="3268" spans="1:31" s="75" customFormat="1" ht="13.5" x14ac:dyDescent="0.2">
      <c r="A3268" s="211">
        <v>3265</v>
      </c>
      <c r="B3268" s="212" t="s">
        <v>3135</v>
      </c>
      <c r="C3268" s="213" t="s">
        <v>3136</v>
      </c>
      <c r="D3268" s="213"/>
      <c r="E3268" s="213">
        <v>0</v>
      </c>
      <c r="F3268" s="213" t="s">
        <v>585</v>
      </c>
      <c r="G3268" s="214" t="s">
        <v>677</v>
      </c>
      <c r="H3268" s="208" t="str">
        <f>IF(Input!F$4="GMH_OECC",J3268,IF(Input!F$4="GMH_XOEC",L3268,IF(Input!F$4="GMH_Korea",N3268,IF(Input!F$4="GMH_EU",P3268,IF(Input!F$4="Skysuper",#REF!,IF(Input!F$4="SkyII",#REF!,IF(Input!F$4="XO-8000",#REF!, "FALSE")))))))</f>
        <v>00</v>
      </c>
      <c r="I3268" s="209">
        <f>IF(Input!F$4="GMH_OECC",K3268,IF(Input!F$4="GMH_XOEC",M3268,IF(Input!F$4="GMH_Korea",O3268,IF(Input!F$4="GMH_EU",Q3268,IF(Input!F$4="Skysuper",#REF!,IF(Input!F$4="SkyII",#REF!,IF(Input!F$4="XO-8000",#REF!, "FALSE")))))))</f>
        <v>0</v>
      </c>
      <c r="J3268" s="210" t="s">
        <v>10359</v>
      </c>
      <c r="K3268" s="268">
        <v>0</v>
      </c>
      <c r="L3268" s="270" t="s">
        <v>10359</v>
      </c>
      <c r="M3268" s="270">
        <v>0</v>
      </c>
      <c r="N3268" s="270" t="s">
        <v>10359</v>
      </c>
      <c r="O3268" s="270">
        <v>0</v>
      </c>
      <c r="P3268" s="270" t="s">
        <v>10359</v>
      </c>
      <c r="Q3268" s="270">
        <v>0</v>
      </c>
      <c r="R3268" s="74"/>
      <c r="S3268" s="75" t="str">
        <f t="shared" si="245"/>
        <v>0000</v>
      </c>
      <c r="T3268" s="75" t="str">
        <f t="shared" ref="T3268:T3331" si="246">CONCATENATE(S3268,S3269,S3270,S3271,S3272,S3273,S3274,S3275)</f>
        <v>00000000000000000000000000000000</v>
      </c>
      <c r="V3268" s="197"/>
      <c r="W3268" s="75">
        <f t="shared" si="244"/>
        <v>0</v>
      </c>
      <c r="AE3268" s="479"/>
    </row>
    <row r="3269" spans="1:31" s="75" customFormat="1" ht="13.5" x14ac:dyDescent="0.2">
      <c r="A3269" s="211">
        <v>3266</v>
      </c>
      <c r="B3269" s="212" t="s">
        <v>3137</v>
      </c>
      <c r="C3269" s="213" t="s">
        <v>3138</v>
      </c>
      <c r="D3269" s="213"/>
      <c r="E3269" s="213">
        <v>0</v>
      </c>
      <c r="F3269" s="213" t="s">
        <v>585</v>
      </c>
      <c r="G3269" s="214" t="s">
        <v>677</v>
      </c>
      <c r="H3269" s="208" t="str">
        <f>IF(Input!F$4="GMH_OECC",J3269,IF(Input!F$4="GMH_XOEC",L3269,IF(Input!F$4="GMH_Korea",N3269,IF(Input!F$4="GMH_EU",P3269,IF(Input!F$4="Skysuper",#REF!,IF(Input!F$4="SkyII",#REF!,IF(Input!F$4="XO-8000",#REF!, "FALSE")))))))</f>
        <v>00</v>
      </c>
      <c r="I3269" s="209">
        <f>IF(Input!F$4="GMH_OECC",K3269,IF(Input!F$4="GMH_XOEC",M3269,IF(Input!F$4="GMH_Korea",O3269,IF(Input!F$4="GMH_EU",Q3269,IF(Input!F$4="Skysuper",#REF!,IF(Input!F$4="SkyII",#REF!,IF(Input!F$4="XO-8000",#REF!, "FALSE")))))))</f>
        <v>0</v>
      </c>
      <c r="J3269" s="210" t="s">
        <v>10359</v>
      </c>
      <c r="K3269" s="268">
        <v>0</v>
      </c>
      <c r="L3269" s="270" t="s">
        <v>10359</v>
      </c>
      <c r="M3269" s="270">
        <v>0</v>
      </c>
      <c r="N3269" s="270" t="s">
        <v>10359</v>
      </c>
      <c r="O3269" s="270">
        <v>0</v>
      </c>
      <c r="P3269" s="270" t="s">
        <v>10359</v>
      </c>
      <c r="Q3269" s="270">
        <v>0</v>
      </c>
      <c r="R3269" s="74"/>
      <c r="S3269" s="75" t="str">
        <f t="shared" si="245"/>
        <v>0000</v>
      </c>
      <c r="T3269" s="75" t="str">
        <f t="shared" si="246"/>
        <v>00000000000000000000000000000000</v>
      </c>
      <c r="V3269" s="197"/>
      <c r="W3269" s="75">
        <f t="shared" si="244"/>
        <v>0</v>
      </c>
      <c r="AE3269" s="479"/>
    </row>
    <row r="3270" spans="1:31" s="75" customFormat="1" ht="13.5" x14ac:dyDescent="0.2">
      <c r="A3270" s="211">
        <v>3267</v>
      </c>
      <c r="B3270" s="212" t="s">
        <v>3139</v>
      </c>
      <c r="C3270" s="213" t="s">
        <v>3140</v>
      </c>
      <c r="D3270" s="213"/>
      <c r="E3270" s="213">
        <v>0</v>
      </c>
      <c r="F3270" s="213" t="s">
        <v>585</v>
      </c>
      <c r="G3270" s="214" t="s">
        <v>677</v>
      </c>
      <c r="H3270" s="208" t="str">
        <f>IF(Input!F$4="GMH_OECC",J3270,IF(Input!F$4="GMH_XOEC",L3270,IF(Input!F$4="GMH_Korea",N3270,IF(Input!F$4="GMH_EU",P3270,IF(Input!F$4="Skysuper",#REF!,IF(Input!F$4="SkyII",#REF!,IF(Input!F$4="XO-8000",#REF!, "FALSE")))))))</f>
        <v>00</v>
      </c>
      <c r="I3270" s="209">
        <f>IF(Input!F$4="GMH_OECC",K3270,IF(Input!F$4="GMH_XOEC",M3270,IF(Input!F$4="GMH_Korea",O3270,IF(Input!F$4="GMH_EU",Q3270,IF(Input!F$4="Skysuper",#REF!,IF(Input!F$4="SkyII",#REF!,IF(Input!F$4="XO-8000",#REF!, "FALSE")))))))</f>
        <v>0</v>
      </c>
      <c r="J3270" s="210" t="s">
        <v>10359</v>
      </c>
      <c r="K3270" s="268">
        <v>0</v>
      </c>
      <c r="L3270" s="270" t="s">
        <v>10359</v>
      </c>
      <c r="M3270" s="270">
        <v>0</v>
      </c>
      <c r="N3270" s="270" t="s">
        <v>10359</v>
      </c>
      <c r="O3270" s="270">
        <v>0</v>
      </c>
      <c r="P3270" s="270" t="s">
        <v>10359</v>
      </c>
      <c r="Q3270" s="270">
        <v>0</v>
      </c>
      <c r="R3270" s="74"/>
      <c r="S3270" s="75" t="str">
        <f t="shared" si="245"/>
        <v>0000</v>
      </c>
      <c r="T3270" s="75" t="str">
        <f t="shared" si="246"/>
        <v>00000000000000000000000000000000</v>
      </c>
      <c r="V3270" s="197"/>
      <c r="W3270" s="75">
        <f t="shared" ref="W3270:W3333" si="247">HEX2DEC(RIGHT(S3270,2))+HEX2DEC(RIGHT(S3271,2))+HEX2DEC(RIGHT(S3272,2))+HEX2DEC(RIGHT(S3273,2))+HEX2DEC(LEFT(S3270,2))+HEX2DEC(LEFT(S3271,2))+HEX2DEC(LEFT(S3272,2))+HEX2DEC(LEFT(S3273,2))+HEX2DEC(RIGHT(S3274,2))+HEX2DEC(RIGHT(S3275,2))+HEX2DEC(RIGHT(S3276,2))+HEX2DEC(RIGHT(S3277,2))+HEX2DEC(LEFT(S3274,2))+HEX2DEC(LEFT(S3275,2))+HEX2DEC(LEFT(S3276,2))+HEX2DEC(LEFT(S3277,2))</f>
        <v>0</v>
      </c>
      <c r="AE3270" s="479"/>
    </row>
    <row r="3271" spans="1:31" s="75" customFormat="1" ht="13.5" x14ac:dyDescent="0.2">
      <c r="A3271" s="211">
        <v>3268</v>
      </c>
      <c r="B3271" s="212" t="s">
        <v>3141</v>
      </c>
      <c r="C3271" s="213" t="s">
        <v>3142</v>
      </c>
      <c r="D3271" s="213"/>
      <c r="E3271" s="213">
        <v>0</v>
      </c>
      <c r="F3271" s="213" t="s">
        <v>585</v>
      </c>
      <c r="G3271" s="214" t="s">
        <v>677</v>
      </c>
      <c r="H3271" s="208" t="str">
        <f>IF(Input!F$4="GMH_OECC",J3271,IF(Input!F$4="GMH_XOEC",L3271,IF(Input!F$4="GMH_Korea",N3271,IF(Input!F$4="GMH_EU",P3271,IF(Input!F$4="Skysuper",#REF!,IF(Input!F$4="SkyII",#REF!,IF(Input!F$4="XO-8000",#REF!, "FALSE")))))))</f>
        <v>00</v>
      </c>
      <c r="I3271" s="209">
        <f>IF(Input!F$4="GMH_OECC",K3271,IF(Input!F$4="GMH_XOEC",M3271,IF(Input!F$4="GMH_Korea",O3271,IF(Input!F$4="GMH_EU",Q3271,IF(Input!F$4="Skysuper",#REF!,IF(Input!F$4="SkyII",#REF!,IF(Input!F$4="XO-8000",#REF!, "FALSE")))))))</f>
        <v>0</v>
      </c>
      <c r="J3271" s="210" t="s">
        <v>10359</v>
      </c>
      <c r="K3271" s="268">
        <v>0</v>
      </c>
      <c r="L3271" s="270" t="s">
        <v>10359</v>
      </c>
      <c r="M3271" s="270">
        <v>0</v>
      </c>
      <c r="N3271" s="270" t="s">
        <v>10359</v>
      </c>
      <c r="O3271" s="270">
        <v>0</v>
      </c>
      <c r="P3271" s="270" t="s">
        <v>10359</v>
      </c>
      <c r="Q3271" s="270">
        <v>0</v>
      </c>
      <c r="R3271" s="74"/>
      <c r="S3271" s="75" t="str">
        <f t="shared" si="245"/>
        <v>0000</v>
      </c>
      <c r="T3271" s="75" t="str">
        <f t="shared" si="246"/>
        <v>00000000000000000000000000000000</v>
      </c>
      <c r="V3271" s="197"/>
      <c r="W3271" s="75">
        <f t="shared" si="247"/>
        <v>0</v>
      </c>
      <c r="AE3271" s="479"/>
    </row>
    <row r="3272" spans="1:31" s="75" customFormat="1" ht="13.5" x14ac:dyDescent="0.2">
      <c r="A3272" s="211">
        <v>3269</v>
      </c>
      <c r="B3272" s="212" t="s">
        <v>3143</v>
      </c>
      <c r="C3272" s="213" t="s">
        <v>3144</v>
      </c>
      <c r="D3272" s="213"/>
      <c r="E3272" s="213">
        <v>0</v>
      </c>
      <c r="F3272" s="213" t="s">
        <v>585</v>
      </c>
      <c r="G3272" s="214" t="s">
        <v>677</v>
      </c>
      <c r="H3272" s="208" t="str">
        <f>IF(Input!F$4="GMH_OECC",J3272,IF(Input!F$4="GMH_XOEC",L3272,IF(Input!F$4="GMH_Korea",N3272,IF(Input!F$4="GMH_EU",P3272,IF(Input!F$4="Skysuper",#REF!,IF(Input!F$4="SkyII",#REF!,IF(Input!F$4="XO-8000",#REF!, "FALSE")))))))</f>
        <v>00</v>
      </c>
      <c r="I3272" s="209">
        <f>IF(Input!F$4="GMH_OECC",K3272,IF(Input!F$4="GMH_XOEC",M3272,IF(Input!F$4="GMH_Korea",O3272,IF(Input!F$4="GMH_EU",Q3272,IF(Input!F$4="Skysuper",#REF!,IF(Input!F$4="SkyII",#REF!,IF(Input!F$4="XO-8000",#REF!, "FALSE")))))))</f>
        <v>0</v>
      </c>
      <c r="J3272" s="210" t="s">
        <v>10359</v>
      </c>
      <c r="K3272" s="268">
        <v>0</v>
      </c>
      <c r="L3272" s="270" t="s">
        <v>10359</v>
      </c>
      <c r="M3272" s="270">
        <v>0</v>
      </c>
      <c r="N3272" s="270" t="s">
        <v>10359</v>
      </c>
      <c r="O3272" s="270">
        <v>0</v>
      </c>
      <c r="P3272" s="270" t="s">
        <v>10359</v>
      </c>
      <c r="Q3272" s="270">
        <v>0</v>
      </c>
      <c r="R3272" s="74"/>
      <c r="S3272" s="75" t="str">
        <f t="shared" si="245"/>
        <v>0000</v>
      </c>
      <c r="T3272" s="75" t="str">
        <f t="shared" si="246"/>
        <v>00000000000000000000000000000000</v>
      </c>
      <c r="V3272" s="197"/>
      <c r="W3272" s="75">
        <f t="shared" si="247"/>
        <v>0</v>
      </c>
      <c r="AE3272" s="479"/>
    </row>
    <row r="3273" spans="1:31" s="75" customFormat="1" ht="13.5" x14ac:dyDescent="0.2">
      <c r="A3273" s="211">
        <v>3270</v>
      </c>
      <c r="B3273" s="212" t="s">
        <v>3145</v>
      </c>
      <c r="C3273" s="213" t="s">
        <v>3146</v>
      </c>
      <c r="D3273" s="213"/>
      <c r="E3273" s="213">
        <v>0</v>
      </c>
      <c r="F3273" s="213" t="s">
        <v>585</v>
      </c>
      <c r="G3273" s="214" t="s">
        <v>677</v>
      </c>
      <c r="H3273" s="208" t="str">
        <f>IF(Input!F$4="GMH_OECC",J3273,IF(Input!F$4="GMH_XOEC",L3273,IF(Input!F$4="GMH_Korea",N3273,IF(Input!F$4="GMH_EU",P3273,IF(Input!F$4="Skysuper",#REF!,IF(Input!F$4="SkyII",#REF!,IF(Input!F$4="XO-8000",#REF!, "FALSE")))))))</f>
        <v>00</v>
      </c>
      <c r="I3273" s="209">
        <f>IF(Input!F$4="GMH_OECC",K3273,IF(Input!F$4="GMH_XOEC",M3273,IF(Input!F$4="GMH_Korea",O3273,IF(Input!F$4="GMH_EU",Q3273,IF(Input!F$4="Skysuper",#REF!,IF(Input!F$4="SkyII",#REF!,IF(Input!F$4="XO-8000",#REF!, "FALSE")))))))</f>
        <v>0</v>
      </c>
      <c r="J3273" s="210" t="s">
        <v>10359</v>
      </c>
      <c r="K3273" s="268">
        <v>0</v>
      </c>
      <c r="L3273" s="270" t="s">
        <v>10359</v>
      </c>
      <c r="M3273" s="270">
        <v>0</v>
      </c>
      <c r="N3273" s="270" t="s">
        <v>10359</v>
      </c>
      <c r="O3273" s="270">
        <v>0</v>
      </c>
      <c r="P3273" s="270" t="s">
        <v>10359</v>
      </c>
      <c r="Q3273" s="270">
        <v>0</v>
      </c>
      <c r="R3273" s="74"/>
      <c r="S3273" s="75" t="str">
        <f t="shared" si="245"/>
        <v>0000</v>
      </c>
      <c r="T3273" s="75" t="str">
        <f t="shared" si="246"/>
        <v>00000000000000000000000000000000</v>
      </c>
      <c r="V3273" s="197"/>
      <c r="W3273" s="75">
        <f t="shared" si="247"/>
        <v>0</v>
      </c>
      <c r="AE3273" s="479"/>
    </row>
    <row r="3274" spans="1:31" s="75" customFormat="1" ht="13.5" x14ac:dyDescent="0.2">
      <c r="A3274" s="211">
        <v>3271</v>
      </c>
      <c r="B3274" s="212" t="s">
        <v>3147</v>
      </c>
      <c r="C3274" s="213" t="s">
        <v>3148</v>
      </c>
      <c r="D3274" s="213"/>
      <c r="E3274" s="213">
        <v>0</v>
      </c>
      <c r="F3274" s="213" t="s">
        <v>585</v>
      </c>
      <c r="G3274" s="214" t="s">
        <v>677</v>
      </c>
      <c r="H3274" s="208" t="str">
        <f>IF(Input!F$4="GMH_OECC",J3274,IF(Input!F$4="GMH_XOEC",L3274,IF(Input!F$4="GMH_Korea",N3274,IF(Input!F$4="GMH_EU",P3274,IF(Input!F$4="Skysuper",#REF!,IF(Input!F$4="SkyII",#REF!,IF(Input!F$4="XO-8000",#REF!, "FALSE")))))))</f>
        <v>00</v>
      </c>
      <c r="I3274" s="209">
        <f>IF(Input!F$4="GMH_OECC",K3274,IF(Input!F$4="GMH_XOEC",M3274,IF(Input!F$4="GMH_Korea",O3274,IF(Input!F$4="GMH_EU",Q3274,IF(Input!F$4="Skysuper",#REF!,IF(Input!F$4="SkyII",#REF!,IF(Input!F$4="XO-8000",#REF!, "FALSE")))))))</f>
        <v>0</v>
      </c>
      <c r="J3274" s="210" t="s">
        <v>10359</v>
      </c>
      <c r="K3274" s="268">
        <v>0</v>
      </c>
      <c r="L3274" s="270" t="s">
        <v>10359</v>
      </c>
      <c r="M3274" s="270">
        <v>0</v>
      </c>
      <c r="N3274" s="270" t="s">
        <v>10359</v>
      </c>
      <c r="O3274" s="270">
        <v>0</v>
      </c>
      <c r="P3274" s="270" t="s">
        <v>10359</v>
      </c>
      <c r="Q3274" s="270">
        <v>0</v>
      </c>
      <c r="R3274" s="74"/>
      <c r="S3274" s="75" t="str">
        <f t="shared" si="245"/>
        <v>0000</v>
      </c>
      <c r="T3274" s="75" t="str">
        <f t="shared" si="246"/>
        <v>00000000000000000000000000000000</v>
      </c>
      <c r="V3274" s="197"/>
      <c r="W3274" s="75">
        <f t="shared" si="247"/>
        <v>0</v>
      </c>
      <c r="AE3274" s="479"/>
    </row>
    <row r="3275" spans="1:31" s="75" customFormat="1" ht="13.5" x14ac:dyDescent="0.2">
      <c r="A3275" s="211">
        <v>3272</v>
      </c>
      <c r="B3275" s="212" t="s">
        <v>3149</v>
      </c>
      <c r="C3275" s="213" t="s">
        <v>3150</v>
      </c>
      <c r="D3275" s="213"/>
      <c r="E3275" s="213">
        <v>0</v>
      </c>
      <c r="F3275" s="213" t="s">
        <v>585</v>
      </c>
      <c r="G3275" s="214" t="s">
        <v>677</v>
      </c>
      <c r="H3275" s="208" t="str">
        <f>IF(Input!F$4="GMH_OECC",J3275,IF(Input!F$4="GMH_XOEC",L3275,IF(Input!F$4="GMH_Korea",N3275,IF(Input!F$4="GMH_EU",P3275,IF(Input!F$4="Skysuper",#REF!,IF(Input!F$4="SkyII",#REF!,IF(Input!F$4="XO-8000",#REF!, "FALSE")))))))</f>
        <v>00</v>
      </c>
      <c r="I3275" s="209">
        <f>IF(Input!F$4="GMH_OECC",K3275,IF(Input!F$4="GMH_XOEC",M3275,IF(Input!F$4="GMH_Korea",O3275,IF(Input!F$4="GMH_EU",Q3275,IF(Input!F$4="Skysuper",#REF!,IF(Input!F$4="SkyII",#REF!,IF(Input!F$4="XO-8000",#REF!, "FALSE")))))))</f>
        <v>0</v>
      </c>
      <c r="J3275" s="210" t="s">
        <v>10359</v>
      </c>
      <c r="K3275" s="268">
        <v>0</v>
      </c>
      <c r="L3275" s="270" t="s">
        <v>10359</v>
      </c>
      <c r="M3275" s="270">
        <v>0</v>
      </c>
      <c r="N3275" s="270" t="s">
        <v>10359</v>
      </c>
      <c r="O3275" s="270">
        <v>0</v>
      </c>
      <c r="P3275" s="270" t="s">
        <v>10359</v>
      </c>
      <c r="Q3275" s="270">
        <v>0</v>
      </c>
      <c r="R3275" s="74"/>
      <c r="S3275" s="75" t="str">
        <f t="shared" si="245"/>
        <v>0000</v>
      </c>
      <c r="T3275" s="75" t="str">
        <f t="shared" si="246"/>
        <v>00000000000000000000000000000000</v>
      </c>
      <c r="V3275" s="197"/>
      <c r="W3275" s="75">
        <f t="shared" si="247"/>
        <v>0</v>
      </c>
      <c r="AE3275" s="479"/>
    </row>
    <row r="3276" spans="1:31" s="75" customFormat="1" ht="13.5" x14ac:dyDescent="0.2">
      <c r="A3276" s="211">
        <v>3273</v>
      </c>
      <c r="B3276" s="212" t="s">
        <v>3151</v>
      </c>
      <c r="C3276" s="213" t="s">
        <v>3152</v>
      </c>
      <c r="D3276" s="213"/>
      <c r="E3276" s="213">
        <v>0</v>
      </c>
      <c r="F3276" s="213" t="s">
        <v>585</v>
      </c>
      <c r="G3276" s="214" t="s">
        <v>677</v>
      </c>
      <c r="H3276" s="208" t="str">
        <f>IF(Input!F$4="GMH_OECC",J3276,IF(Input!F$4="GMH_XOEC",L3276,IF(Input!F$4="GMH_Korea",N3276,IF(Input!F$4="GMH_EU",P3276,IF(Input!F$4="Skysuper",#REF!,IF(Input!F$4="SkyII",#REF!,IF(Input!F$4="XO-8000",#REF!, "FALSE")))))))</f>
        <v>00</v>
      </c>
      <c r="I3276" s="209">
        <f>IF(Input!F$4="GMH_OECC",K3276,IF(Input!F$4="GMH_XOEC",M3276,IF(Input!F$4="GMH_Korea",O3276,IF(Input!F$4="GMH_EU",Q3276,IF(Input!F$4="Skysuper",#REF!,IF(Input!F$4="SkyII",#REF!,IF(Input!F$4="XO-8000",#REF!, "FALSE")))))))</f>
        <v>0</v>
      </c>
      <c r="J3276" s="210" t="s">
        <v>10359</v>
      </c>
      <c r="K3276" s="268">
        <v>0</v>
      </c>
      <c r="L3276" s="270" t="s">
        <v>10359</v>
      </c>
      <c r="M3276" s="270">
        <v>0</v>
      </c>
      <c r="N3276" s="270" t="s">
        <v>10359</v>
      </c>
      <c r="O3276" s="270">
        <v>0</v>
      </c>
      <c r="P3276" s="270" t="s">
        <v>10359</v>
      </c>
      <c r="Q3276" s="270">
        <v>0</v>
      </c>
      <c r="R3276" s="74"/>
      <c r="S3276" s="75" t="str">
        <f t="shared" si="245"/>
        <v>0000</v>
      </c>
      <c r="T3276" s="75" t="str">
        <f t="shared" si="246"/>
        <v>00000000000000000000000000000000</v>
      </c>
      <c r="V3276" s="197"/>
      <c r="W3276" s="75">
        <f t="shared" si="247"/>
        <v>0</v>
      </c>
      <c r="AE3276" s="479"/>
    </row>
    <row r="3277" spans="1:31" s="75" customFormat="1" ht="13.5" x14ac:dyDescent="0.2">
      <c r="A3277" s="211">
        <v>3274</v>
      </c>
      <c r="B3277" s="212" t="s">
        <v>3153</v>
      </c>
      <c r="C3277" s="213" t="s">
        <v>3154</v>
      </c>
      <c r="D3277" s="213"/>
      <c r="E3277" s="213">
        <v>0</v>
      </c>
      <c r="F3277" s="213" t="s">
        <v>585</v>
      </c>
      <c r="G3277" s="214" t="s">
        <v>677</v>
      </c>
      <c r="H3277" s="208" t="str">
        <f>IF(Input!F$4="GMH_OECC",J3277,IF(Input!F$4="GMH_XOEC",L3277,IF(Input!F$4="GMH_Korea",N3277,IF(Input!F$4="GMH_EU",P3277,IF(Input!F$4="Skysuper",#REF!,IF(Input!F$4="SkyII",#REF!,IF(Input!F$4="XO-8000",#REF!, "FALSE")))))))</f>
        <v>00</v>
      </c>
      <c r="I3277" s="209">
        <f>IF(Input!F$4="GMH_OECC",K3277,IF(Input!F$4="GMH_XOEC",M3277,IF(Input!F$4="GMH_Korea",O3277,IF(Input!F$4="GMH_EU",Q3277,IF(Input!F$4="Skysuper",#REF!,IF(Input!F$4="SkyII",#REF!,IF(Input!F$4="XO-8000",#REF!, "FALSE")))))))</f>
        <v>0</v>
      </c>
      <c r="J3277" s="210" t="s">
        <v>10359</v>
      </c>
      <c r="K3277" s="268">
        <v>0</v>
      </c>
      <c r="L3277" s="270" t="s">
        <v>10359</v>
      </c>
      <c r="M3277" s="270">
        <v>0</v>
      </c>
      <c r="N3277" s="270" t="s">
        <v>10359</v>
      </c>
      <c r="O3277" s="270">
        <v>0</v>
      </c>
      <c r="P3277" s="270" t="s">
        <v>10359</v>
      </c>
      <c r="Q3277" s="270">
        <v>0</v>
      </c>
      <c r="R3277" s="74"/>
      <c r="S3277" s="75" t="str">
        <f t="shared" si="245"/>
        <v>0000</v>
      </c>
      <c r="T3277" s="75" t="str">
        <f t="shared" si="246"/>
        <v>00000000000000000000000000000000</v>
      </c>
      <c r="V3277" s="197"/>
      <c r="W3277" s="75">
        <f t="shared" si="247"/>
        <v>0</v>
      </c>
      <c r="AE3277" s="479"/>
    </row>
    <row r="3278" spans="1:31" s="75" customFormat="1" ht="13.5" x14ac:dyDescent="0.2">
      <c r="A3278" s="211">
        <v>3275</v>
      </c>
      <c r="B3278" s="212" t="s">
        <v>3155</v>
      </c>
      <c r="C3278" s="213" t="s">
        <v>3156</v>
      </c>
      <c r="D3278" s="213"/>
      <c r="E3278" s="213">
        <v>0</v>
      </c>
      <c r="F3278" s="213" t="s">
        <v>585</v>
      </c>
      <c r="G3278" s="214" t="s">
        <v>677</v>
      </c>
      <c r="H3278" s="208" t="str">
        <f>IF(Input!F$4="GMH_OECC",J3278,IF(Input!F$4="GMH_XOEC",L3278,IF(Input!F$4="GMH_Korea",N3278,IF(Input!F$4="GMH_EU",P3278,IF(Input!F$4="Skysuper",#REF!,IF(Input!F$4="SkyII",#REF!,IF(Input!F$4="XO-8000",#REF!, "FALSE")))))))</f>
        <v>00</v>
      </c>
      <c r="I3278" s="209">
        <f>IF(Input!F$4="GMH_OECC",K3278,IF(Input!F$4="GMH_XOEC",M3278,IF(Input!F$4="GMH_Korea",O3278,IF(Input!F$4="GMH_EU",Q3278,IF(Input!F$4="Skysuper",#REF!,IF(Input!F$4="SkyII",#REF!,IF(Input!F$4="XO-8000",#REF!, "FALSE")))))))</f>
        <v>0</v>
      </c>
      <c r="J3278" s="210" t="s">
        <v>10359</v>
      </c>
      <c r="K3278" s="268">
        <v>0</v>
      </c>
      <c r="L3278" s="270" t="s">
        <v>10359</v>
      </c>
      <c r="M3278" s="270">
        <v>0</v>
      </c>
      <c r="N3278" s="270" t="s">
        <v>10359</v>
      </c>
      <c r="O3278" s="270">
        <v>0</v>
      </c>
      <c r="P3278" s="270" t="s">
        <v>10359</v>
      </c>
      <c r="Q3278" s="270">
        <v>0</v>
      </c>
      <c r="R3278" s="74"/>
      <c r="S3278" s="75" t="str">
        <f t="shared" si="245"/>
        <v>0000</v>
      </c>
      <c r="T3278" s="75" t="str">
        <f t="shared" si="246"/>
        <v>00000000000000000000000000000000</v>
      </c>
      <c r="V3278" s="197"/>
      <c r="W3278" s="75">
        <f t="shared" si="247"/>
        <v>0</v>
      </c>
      <c r="AE3278" s="479"/>
    </row>
    <row r="3279" spans="1:31" s="75" customFormat="1" ht="13.5" x14ac:dyDescent="0.2">
      <c r="A3279" s="211">
        <v>3276</v>
      </c>
      <c r="B3279" s="212" t="s">
        <v>3157</v>
      </c>
      <c r="C3279" s="213" t="s">
        <v>3158</v>
      </c>
      <c r="D3279" s="213"/>
      <c r="E3279" s="213">
        <v>0</v>
      </c>
      <c r="F3279" s="213" t="s">
        <v>585</v>
      </c>
      <c r="G3279" s="214" t="s">
        <v>677</v>
      </c>
      <c r="H3279" s="208" t="str">
        <f>IF(Input!F$4="GMH_OECC",J3279,IF(Input!F$4="GMH_XOEC",L3279,IF(Input!F$4="GMH_Korea",N3279,IF(Input!F$4="GMH_EU",P3279,IF(Input!F$4="Skysuper",#REF!,IF(Input!F$4="SkyII",#REF!,IF(Input!F$4="XO-8000",#REF!, "FALSE")))))))</f>
        <v>00</v>
      </c>
      <c r="I3279" s="209">
        <f>IF(Input!F$4="GMH_OECC",K3279,IF(Input!F$4="GMH_XOEC",M3279,IF(Input!F$4="GMH_Korea",O3279,IF(Input!F$4="GMH_EU",Q3279,IF(Input!F$4="Skysuper",#REF!,IF(Input!F$4="SkyII",#REF!,IF(Input!F$4="XO-8000",#REF!, "FALSE")))))))</f>
        <v>0</v>
      </c>
      <c r="J3279" s="210" t="s">
        <v>10359</v>
      </c>
      <c r="K3279" s="268">
        <v>0</v>
      </c>
      <c r="L3279" s="270" t="s">
        <v>10359</v>
      </c>
      <c r="M3279" s="270">
        <v>0</v>
      </c>
      <c r="N3279" s="270" t="s">
        <v>10359</v>
      </c>
      <c r="O3279" s="270">
        <v>0</v>
      </c>
      <c r="P3279" s="270" t="s">
        <v>10359</v>
      </c>
      <c r="Q3279" s="270">
        <v>0</v>
      </c>
      <c r="R3279" s="74"/>
      <c r="S3279" s="75" t="str">
        <f t="shared" si="245"/>
        <v>0000</v>
      </c>
      <c r="T3279" s="75" t="str">
        <f t="shared" si="246"/>
        <v>00000000000000000000000000000000</v>
      </c>
      <c r="V3279" s="197"/>
      <c r="W3279" s="75">
        <f t="shared" si="247"/>
        <v>0</v>
      </c>
      <c r="AE3279" s="479"/>
    </row>
    <row r="3280" spans="1:31" s="75" customFormat="1" ht="13.5" x14ac:dyDescent="0.2">
      <c r="A3280" s="211">
        <v>3277</v>
      </c>
      <c r="B3280" s="212" t="s">
        <v>3159</v>
      </c>
      <c r="C3280" s="213" t="s">
        <v>3160</v>
      </c>
      <c r="D3280" s="213"/>
      <c r="E3280" s="213">
        <v>0</v>
      </c>
      <c r="F3280" s="213" t="s">
        <v>585</v>
      </c>
      <c r="G3280" s="214" t="s">
        <v>677</v>
      </c>
      <c r="H3280" s="208" t="str">
        <f>IF(Input!F$4="GMH_OECC",J3280,IF(Input!F$4="GMH_XOEC",L3280,IF(Input!F$4="GMH_Korea",N3280,IF(Input!F$4="GMH_EU",P3280,IF(Input!F$4="Skysuper",#REF!,IF(Input!F$4="SkyII",#REF!,IF(Input!F$4="XO-8000",#REF!, "FALSE")))))))</f>
        <v>00</v>
      </c>
      <c r="I3280" s="209">
        <f>IF(Input!F$4="GMH_OECC",K3280,IF(Input!F$4="GMH_XOEC",M3280,IF(Input!F$4="GMH_Korea",O3280,IF(Input!F$4="GMH_EU",Q3280,IF(Input!F$4="Skysuper",#REF!,IF(Input!F$4="SkyII",#REF!,IF(Input!F$4="XO-8000",#REF!, "FALSE")))))))</f>
        <v>0</v>
      </c>
      <c r="J3280" s="210" t="s">
        <v>10359</v>
      </c>
      <c r="K3280" s="268">
        <v>0</v>
      </c>
      <c r="L3280" s="270" t="s">
        <v>10359</v>
      </c>
      <c r="M3280" s="270">
        <v>0</v>
      </c>
      <c r="N3280" s="270" t="s">
        <v>10359</v>
      </c>
      <c r="O3280" s="270">
        <v>0</v>
      </c>
      <c r="P3280" s="270" t="s">
        <v>10359</v>
      </c>
      <c r="Q3280" s="270">
        <v>0</v>
      </c>
      <c r="R3280" s="74"/>
      <c r="S3280" s="75" t="str">
        <f t="shared" si="245"/>
        <v>0000</v>
      </c>
      <c r="T3280" s="75" t="str">
        <f t="shared" si="246"/>
        <v>00000000000000000000000000000000</v>
      </c>
      <c r="V3280" s="197"/>
      <c r="W3280" s="75">
        <f t="shared" si="247"/>
        <v>0</v>
      </c>
      <c r="AE3280" s="479"/>
    </row>
    <row r="3281" spans="1:31" s="75" customFormat="1" ht="13.5" x14ac:dyDescent="0.2">
      <c r="A3281" s="211">
        <v>3278</v>
      </c>
      <c r="B3281" s="212" t="s">
        <v>3161</v>
      </c>
      <c r="C3281" s="213" t="s">
        <v>3162</v>
      </c>
      <c r="D3281" s="213"/>
      <c r="E3281" s="213">
        <v>0</v>
      </c>
      <c r="F3281" s="213" t="s">
        <v>585</v>
      </c>
      <c r="G3281" s="214" t="s">
        <v>677</v>
      </c>
      <c r="H3281" s="208" t="str">
        <f>IF(Input!F$4="GMH_OECC",J3281,IF(Input!F$4="GMH_XOEC",L3281,IF(Input!F$4="GMH_Korea",N3281,IF(Input!F$4="GMH_EU",P3281,IF(Input!F$4="Skysuper",#REF!,IF(Input!F$4="SkyII",#REF!,IF(Input!F$4="XO-8000",#REF!, "FALSE")))))))</f>
        <v>00</v>
      </c>
      <c r="I3281" s="209">
        <f>IF(Input!F$4="GMH_OECC",K3281,IF(Input!F$4="GMH_XOEC",M3281,IF(Input!F$4="GMH_Korea",O3281,IF(Input!F$4="GMH_EU",Q3281,IF(Input!F$4="Skysuper",#REF!,IF(Input!F$4="SkyII",#REF!,IF(Input!F$4="XO-8000",#REF!, "FALSE")))))))</f>
        <v>0</v>
      </c>
      <c r="J3281" s="210" t="s">
        <v>10359</v>
      </c>
      <c r="K3281" s="268">
        <v>0</v>
      </c>
      <c r="L3281" s="270" t="s">
        <v>10359</v>
      </c>
      <c r="M3281" s="270">
        <v>0</v>
      </c>
      <c r="N3281" s="270" t="s">
        <v>10359</v>
      </c>
      <c r="O3281" s="270">
        <v>0</v>
      </c>
      <c r="P3281" s="270" t="s">
        <v>10359</v>
      </c>
      <c r="Q3281" s="270">
        <v>0</v>
      </c>
      <c r="R3281" s="74"/>
      <c r="S3281" s="75" t="str">
        <f t="shared" si="245"/>
        <v>0000</v>
      </c>
      <c r="T3281" s="75" t="str">
        <f t="shared" si="246"/>
        <v>00000000000000000000000000000000</v>
      </c>
      <c r="V3281" s="197"/>
      <c r="W3281" s="75">
        <f t="shared" si="247"/>
        <v>0</v>
      </c>
      <c r="AE3281" s="479"/>
    </row>
    <row r="3282" spans="1:31" s="75" customFormat="1" ht="13.5" x14ac:dyDescent="0.2">
      <c r="A3282" s="211">
        <v>3279</v>
      </c>
      <c r="B3282" s="212" t="s">
        <v>3163</v>
      </c>
      <c r="C3282" s="213" t="s">
        <v>3164</v>
      </c>
      <c r="D3282" s="213"/>
      <c r="E3282" s="213">
        <v>0</v>
      </c>
      <c r="F3282" s="213" t="s">
        <v>585</v>
      </c>
      <c r="G3282" s="214" t="s">
        <v>677</v>
      </c>
      <c r="H3282" s="208" t="str">
        <f>IF(Input!F$4="GMH_OECC",J3282,IF(Input!F$4="GMH_XOEC",L3282,IF(Input!F$4="GMH_Korea",N3282,IF(Input!F$4="GMH_EU",P3282,IF(Input!F$4="Skysuper",#REF!,IF(Input!F$4="SkyII",#REF!,IF(Input!F$4="XO-8000",#REF!, "FALSE")))))))</f>
        <v>00</v>
      </c>
      <c r="I3282" s="209">
        <f>IF(Input!F$4="GMH_OECC",K3282,IF(Input!F$4="GMH_XOEC",M3282,IF(Input!F$4="GMH_Korea",O3282,IF(Input!F$4="GMH_EU",Q3282,IF(Input!F$4="Skysuper",#REF!,IF(Input!F$4="SkyII",#REF!,IF(Input!F$4="XO-8000",#REF!, "FALSE")))))))</f>
        <v>0</v>
      </c>
      <c r="J3282" s="210" t="s">
        <v>10359</v>
      </c>
      <c r="K3282" s="268">
        <v>0</v>
      </c>
      <c r="L3282" s="270" t="s">
        <v>10359</v>
      </c>
      <c r="M3282" s="270">
        <v>0</v>
      </c>
      <c r="N3282" s="270" t="s">
        <v>10359</v>
      </c>
      <c r="O3282" s="270">
        <v>0</v>
      </c>
      <c r="P3282" s="270" t="s">
        <v>10359</v>
      </c>
      <c r="Q3282" s="270">
        <v>0</v>
      </c>
      <c r="R3282" s="74"/>
      <c r="S3282" s="75" t="str">
        <f t="shared" si="245"/>
        <v>0000</v>
      </c>
      <c r="T3282" s="75" t="str">
        <f t="shared" si="246"/>
        <v>00000000000000000000000000000000</v>
      </c>
      <c r="V3282" s="197"/>
      <c r="W3282" s="75">
        <f t="shared" si="247"/>
        <v>0</v>
      </c>
      <c r="AE3282" s="479"/>
    </row>
    <row r="3283" spans="1:31" s="75" customFormat="1" ht="13.5" x14ac:dyDescent="0.2">
      <c r="A3283" s="211">
        <v>3280</v>
      </c>
      <c r="B3283" s="212" t="s">
        <v>3165</v>
      </c>
      <c r="C3283" s="213" t="s">
        <v>3166</v>
      </c>
      <c r="D3283" s="213"/>
      <c r="E3283" s="213">
        <v>0</v>
      </c>
      <c r="F3283" s="213" t="s">
        <v>585</v>
      </c>
      <c r="G3283" s="214" t="s">
        <v>677</v>
      </c>
      <c r="H3283" s="208" t="str">
        <f>IF(Input!F$4="GMH_OECC",J3283,IF(Input!F$4="GMH_XOEC",L3283,IF(Input!F$4="GMH_Korea",N3283,IF(Input!F$4="GMH_EU",P3283,IF(Input!F$4="Skysuper",#REF!,IF(Input!F$4="SkyII",#REF!,IF(Input!F$4="XO-8000",#REF!, "FALSE")))))))</f>
        <v>00</v>
      </c>
      <c r="I3283" s="209">
        <f>IF(Input!F$4="GMH_OECC",K3283,IF(Input!F$4="GMH_XOEC",M3283,IF(Input!F$4="GMH_Korea",O3283,IF(Input!F$4="GMH_EU",Q3283,IF(Input!F$4="Skysuper",#REF!,IF(Input!F$4="SkyII",#REF!,IF(Input!F$4="XO-8000",#REF!, "FALSE")))))))</f>
        <v>0</v>
      </c>
      <c r="J3283" s="210" t="s">
        <v>10359</v>
      </c>
      <c r="K3283" s="268">
        <v>0</v>
      </c>
      <c r="L3283" s="270" t="s">
        <v>10359</v>
      </c>
      <c r="M3283" s="270">
        <v>0</v>
      </c>
      <c r="N3283" s="270" t="s">
        <v>10359</v>
      </c>
      <c r="O3283" s="270">
        <v>0</v>
      </c>
      <c r="P3283" s="270" t="s">
        <v>10359</v>
      </c>
      <c r="Q3283" s="270">
        <v>0</v>
      </c>
      <c r="R3283" s="74"/>
      <c r="S3283" s="75" t="str">
        <f t="shared" si="245"/>
        <v>0000</v>
      </c>
      <c r="T3283" s="75" t="str">
        <f t="shared" si="246"/>
        <v>00000000000000000000000000000000</v>
      </c>
      <c r="V3283" s="197"/>
      <c r="W3283" s="75">
        <f t="shared" si="247"/>
        <v>0</v>
      </c>
      <c r="AE3283" s="479"/>
    </row>
    <row r="3284" spans="1:31" s="75" customFormat="1" ht="13.5" x14ac:dyDescent="0.2">
      <c r="A3284" s="211">
        <v>3281</v>
      </c>
      <c r="B3284" s="212" t="s">
        <v>3167</v>
      </c>
      <c r="C3284" s="213" t="s">
        <v>3168</v>
      </c>
      <c r="D3284" s="213"/>
      <c r="E3284" s="213">
        <v>0</v>
      </c>
      <c r="F3284" s="213" t="s">
        <v>585</v>
      </c>
      <c r="G3284" s="214" t="s">
        <v>677</v>
      </c>
      <c r="H3284" s="208" t="str">
        <f>IF(Input!F$4="GMH_OECC",J3284,IF(Input!F$4="GMH_XOEC",L3284,IF(Input!F$4="GMH_Korea",N3284,IF(Input!F$4="GMH_EU",P3284,IF(Input!F$4="Skysuper",#REF!,IF(Input!F$4="SkyII",#REF!,IF(Input!F$4="XO-8000",#REF!, "FALSE")))))))</f>
        <v>00</v>
      </c>
      <c r="I3284" s="209">
        <f>IF(Input!F$4="GMH_OECC",K3284,IF(Input!F$4="GMH_XOEC",M3284,IF(Input!F$4="GMH_Korea",O3284,IF(Input!F$4="GMH_EU",Q3284,IF(Input!F$4="Skysuper",#REF!,IF(Input!F$4="SkyII",#REF!,IF(Input!F$4="XO-8000",#REF!, "FALSE")))))))</f>
        <v>0</v>
      </c>
      <c r="J3284" s="210" t="s">
        <v>10359</v>
      </c>
      <c r="K3284" s="268">
        <v>0</v>
      </c>
      <c r="L3284" s="270" t="s">
        <v>10359</v>
      </c>
      <c r="M3284" s="270">
        <v>0</v>
      </c>
      <c r="N3284" s="270" t="s">
        <v>10359</v>
      </c>
      <c r="O3284" s="270">
        <v>0</v>
      </c>
      <c r="P3284" s="270" t="s">
        <v>10359</v>
      </c>
      <c r="Q3284" s="270">
        <v>0</v>
      </c>
      <c r="R3284" s="74"/>
      <c r="S3284" s="75" t="str">
        <f t="shared" si="245"/>
        <v>0000</v>
      </c>
      <c r="T3284" s="75" t="str">
        <f t="shared" si="246"/>
        <v>00000000000000000000000000000000</v>
      </c>
      <c r="V3284" s="197"/>
      <c r="W3284" s="75">
        <f t="shared" si="247"/>
        <v>0</v>
      </c>
      <c r="AE3284" s="479"/>
    </row>
    <row r="3285" spans="1:31" s="75" customFormat="1" ht="13.5" x14ac:dyDescent="0.2">
      <c r="A3285" s="211">
        <v>3282</v>
      </c>
      <c r="B3285" s="212" t="s">
        <v>3169</v>
      </c>
      <c r="C3285" s="213" t="s">
        <v>3170</v>
      </c>
      <c r="D3285" s="213"/>
      <c r="E3285" s="213">
        <v>0</v>
      </c>
      <c r="F3285" s="213" t="s">
        <v>585</v>
      </c>
      <c r="G3285" s="214" t="s">
        <v>677</v>
      </c>
      <c r="H3285" s="208" t="str">
        <f>IF(Input!F$4="GMH_OECC",J3285,IF(Input!F$4="GMH_XOEC",L3285,IF(Input!F$4="GMH_Korea",N3285,IF(Input!F$4="GMH_EU",P3285,IF(Input!F$4="Skysuper",#REF!,IF(Input!F$4="SkyII",#REF!,IF(Input!F$4="XO-8000",#REF!, "FALSE")))))))</f>
        <v>00</v>
      </c>
      <c r="I3285" s="209">
        <f>IF(Input!F$4="GMH_OECC",K3285,IF(Input!F$4="GMH_XOEC",M3285,IF(Input!F$4="GMH_Korea",O3285,IF(Input!F$4="GMH_EU",Q3285,IF(Input!F$4="Skysuper",#REF!,IF(Input!F$4="SkyII",#REF!,IF(Input!F$4="XO-8000",#REF!, "FALSE")))))))</f>
        <v>0</v>
      </c>
      <c r="J3285" s="210" t="s">
        <v>10359</v>
      </c>
      <c r="K3285" s="268">
        <v>0</v>
      </c>
      <c r="L3285" s="270" t="s">
        <v>10359</v>
      </c>
      <c r="M3285" s="270">
        <v>0</v>
      </c>
      <c r="N3285" s="270" t="s">
        <v>10359</v>
      </c>
      <c r="O3285" s="270">
        <v>0</v>
      </c>
      <c r="P3285" s="270" t="s">
        <v>10359</v>
      </c>
      <c r="Q3285" s="270">
        <v>0</v>
      </c>
      <c r="R3285" s="74"/>
      <c r="S3285" s="75" t="str">
        <f t="shared" si="245"/>
        <v>0000</v>
      </c>
      <c r="T3285" s="75" t="str">
        <f t="shared" si="246"/>
        <v>00000000000000000000000000000000</v>
      </c>
      <c r="V3285" s="197"/>
      <c r="W3285" s="75">
        <f t="shared" si="247"/>
        <v>0</v>
      </c>
      <c r="AE3285" s="479"/>
    </row>
    <row r="3286" spans="1:31" s="75" customFormat="1" ht="13.5" x14ac:dyDescent="0.2">
      <c r="A3286" s="211">
        <v>3283</v>
      </c>
      <c r="B3286" s="212" t="s">
        <v>3171</v>
      </c>
      <c r="C3286" s="213" t="s">
        <v>3172</v>
      </c>
      <c r="D3286" s="213"/>
      <c r="E3286" s="213">
        <v>0</v>
      </c>
      <c r="F3286" s="213" t="s">
        <v>585</v>
      </c>
      <c r="G3286" s="214" t="s">
        <v>677</v>
      </c>
      <c r="H3286" s="208" t="str">
        <f>IF(Input!F$4="GMH_OECC",J3286,IF(Input!F$4="GMH_XOEC",L3286,IF(Input!F$4="GMH_Korea",N3286,IF(Input!F$4="GMH_EU",P3286,IF(Input!F$4="Skysuper",#REF!,IF(Input!F$4="SkyII",#REF!,IF(Input!F$4="XO-8000",#REF!, "FALSE")))))))</f>
        <v>00</v>
      </c>
      <c r="I3286" s="209">
        <f>IF(Input!F$4="GMH_OECC",K3286,IF(Input!F$4="GMH_XOEC",M3286,IF(Input!F$4="GMH_Korea",O3286,IF(Input!F$4="GMH_EU",Q3286,IF(Input!F$4="Skysuper",#REF!,IF(Input!F$4="SkyII",#REF!,IF(Input!F$4="XO-8000",#REF!, "FALSE")))))))</f>
        <v>0</v>
      </c>
      <c r="J3286" s="210" t="s">
        <v>10359</v>
      </c>
      <c r="K3286" s="268">
        <v>0</v>
      </c>
      <c r="L3286" s="270" t="s">
        <v>10359</v>
      </c>
      <c r="M3286" s="270">
        <v>0</v>
      </c>
      <c r="N3286" s="270" t="s">
        <v>10359</v>
      </c>
      <c r="O3286" s="270">
        <v>0</v>
      </c>
      <c r="P3286" s="270" t="s">
        <v>10359</v>
      </c>
      <c r="Q3286" s="270">
        <v>0</v>
      </c>
      <c r="R3286" s="74"/>
      <c r="S3286" s="75" t="str">
        <f t="shared" si="245"/>
        <v>0000</v>
      </c>
      <c r="T3286" s="75" t="str">
        <f t="shared" si="246"/>
        <v>00000000000000000000000000000000</v>
      </c>
      <c r="V3286" s="197"/>
      <c r="W3286" s="75">
        <f t="shared" si="247"/>
        <v>0</v>
      </c>
      <c r="AE3286" s="479"/>
    </row>
    <row r="3287" spans="1:31" s="75" customFormat="1" ht="13.5" x14ac:dyDescent="0.2">
      <c r="A3287" s="211">
        <v>3284</v>
      </c>
      <c r="B3287" s="212" t="s">
        <v>3173</v>
      </c>
      <c r="C3287" s="213" t="s">
        <v>3174</v>
      </c>
      <c r="D3287" s="213"/>
      <c r="E3287" s="213">
        <v>0</v>
      </c>
      <c r="F3287" s="213" t="s">
        <v>585</v>
      </c>
      <c r="G3287" s="214" t="s">
        <v>677</v>
      </c>
      <c r="H3287" s="208" t="str">
        <f>IF(Input!F$4="GMH_OECC",J3287,IF(Input!F$4="GMH_XOEC",L3287,IF(Input!F$4="GMH_Korea",N3287,IF(Input!F$4="GMH_EU",P3287,IF(Input!F$4="Skysuper",#REF!,IF(Input!F$4="SkyII",#REF!,IF(Input!F$4="XO-8000",#REF!, "FALSE")))))))</f>
        <v>00</v>
      </c>
      <c r="I3287" s="209">
        <f>IF(Input!F$4="GMH_OECC",K3287,IF(Input!F$4="GMH_XOEC",M3287,IF(Input!F$4="GMH_Korea",O3287,IF(Input!F$4="GMH_EU",Q3287,IF(Input!F$4="Skysuper",#REF!,IF(Input!F$4="SkyII",#REF!,IF(Input!F$4="XO-8000",#REF!, "FALSE")))))))</f>
        <v>0</v>
      </c>
      <c r="J3287" s="210" t="s">
        <v>10359</v>
      </c>
      <c r="K3287" s="268">
        <v>0</v>
      </c>
      <c r="L3287" s="270" t="s">
        <v>10359</v>
      </c>
      <c r="M3287" s="270">
        <v>0</v>
      </c>
      <c r="N3287" s="270" t="s">
        <v>10359</v>
      </c>
      <c r="O3287" s="270">
        <v>0</v>
      </c>
      <c r="P3287" s="270" t="s">
        <v>10359</v>
      </c>
      <c r="Q3287" s="270">
        <v>0</v>
      </c>
      <c r="R3287" s="74"/>
      <c r="S3287" s="75" t="str">
        <f t="shared" si="245"/>
        <v>0000</v>
      </c>
      <c r="T3287" s="75" t="str">
        <f t="shared" si="246"/>
        <v>00000000000000000000000000000000</v>
      </c>
      <c r="V3287" s="197"/>
      <c r="W3287" s="75">
        <f t="shared" si="247"/>
        <v>0</v>
      </c>
      <c r="AE3287" s="479"/>
    </row>
    <row r="3288" spans="1:31" s="75" customFormat="1" ht="13.5" x14ac:dyDescent="0.2">
      <c r="A3288" s="211">
        <v>3285</v>
      </c>
      <c r="B3288" s="212" t="s">
        <v>3175</v>
      </c>
      <c r="C3288" s="213" t="s">
        <v>3176</v>
      </c>
      <c r="D3288" s="213"/>
      <c r="E3288" s="213">
        <v>0</v>
      </c>
      <c r="F3288" s="213" t="s">
        <v>585</v>
      </c>
      <c r="G3288" s="214" t="s">
        <v>677</v>
      </c>
      <c r="H3288" s="208" t="str">
        <f>IF(Input!F$4="GMH_OECC",J3288,IF(Input!F$4="GMH_XOEC",L3288,IF(Input!F$4="GMH_Korea",N3288,IF(Input!F$4="GMH_EU",P3288,IF(Input!F$4="Skysuper",#REF!,IF(Input!F$4="SkyII",#REF!,IF(Input!F$4="XO-8000",#REF!, "FALSE")))))))</f>
        <v>00</v>
      </c>
      <c r="I3288" s="209">
        <f>IF(Input!F$4="GMH_OECC",K3288,IF(Input!F$4="GMH_XOEC",M3288,IF(Input!F$4="GMH_Korea",O3288,IF(Input!F$4="GMH_EU",Q3288,IF(Input!F$4="Skysuper",#REF!,IF(Input!F$4="SkyII",#REF!,IF(Input!F$4="XO-8000",#REF!, "FALSE")))))))</f>
        <v>0</v>
      </c>
      <c r="J3288" s="210" t="s">
        <v>10359</v>
      </c>
      <c r="K3288" s="268">
        <v>0</v>
      </c>
      <c r="L3288" s="270" t="s">
        <v>10359</v>
      </c>
      <c r="M3288" s="270">
        <v>0</v>
      </c>
      <c r="N3288" s="270" t="s">
        <v>10359</v>
      </c>
      <c r="O3288" s="270">
        <v>0</v>
      </c>
      <c r="P3288" s="270" t="s">
        <v>10359</v>
      </c>
      <c r="Q3288" s="270">
        <v>0</v>
      </c>
      <c r="R3288" s="74"/>
      <c r="S3288" s="75" t="str">
        <f t="shared" si="245"/>
        <v>0000</v>
      </c>
      <c r="T3288" s="75" t="str">
        <f t="shared" si="246"/>
        <v>00000000000000000000000000000000</v>
      </c>
      <c r="V3288" s="197"/>
      <c r="W3288" s="75">
        <f t="shared" si="247"/>
        <v>0</v>
      </c>
      <c r="AE3288" s="479"/>
    </row>
    <row r="3289" spans="1:31" s="75" customFormat="1" ht="13.5" x14ac:dyDescent="0.2">
      <c r="A3289" s="211">
        <v>3286</v>
      </c>
      <c r="B3289" s="212" t="s">
        <v>3177</v>
      </c>
      <c r="C3289" s="213" t="s">
        <v>3178</v>
      </c>
      <c r="D3289" s="213"/>
      <c r="E3289" s="213">
        <v>0</v>
      </c>
      <c r="F3289" s="213" t="s">
        <v>585</v>
      </c>
      <c r="G3289" s="214" t="s">
        <v>677</v>
      </c>
      <c r="H3289" s="208" t="str">
        <f>IF(Input!F$4="GMH_OECC",J3289,IF(Input!F$4="GMH_XOEC",L3289,IF(Input!F$4="GMH_Korea",N3289,IF(Input!F$4="GMH_EU",P3289,IF(Input!F$4="Skysuper",#REF!,IF(Input!F$4="SkyII",#REF!,IF(Input!F$4="XO-8000",#REF!, "FALSE")))))))</f>
        <v>00</v>
      </c>
      <c r="I3289" s="209">
        <f>IF(Input!F$4="GMH_OECC",K3289,IF(Input!F$4="GMH_XOEC",M3289,IF(Input!F$4="GMH_Korea",O3289,IF(Input!F$4="GMH_EU",Q3289,IF(Input!F$4="Skysuper",#REF!,IF(Input!F$4="SkyII",#REF!,IF(Input!F$4="XO-8000",#REF!, "FALSE")))))))</f>
        <v>0</v>
      </c>
      <c r="J3289" s="210" t="s">
        <v>10359</v>
      </c>
      <c r="K3289" s="268">
        <v>0</v>
      </c>
      <c r="L3289" s="270" t="s">
        <v>10359</v>
      </c>
      <c r="M3289" s="270">
        <v>0</v>
      </c>
      <c r="N3289" s="270" t="s">
        <v>10359</v>
      </c>
      <c r="O3289" s="270">
        <v>0</v>
      </c>
      <c r="P3289" s="270" t="s">
        <v>10359</v>
      </c>
      <c r="Q3289" s="270">
        <v>0</v>
      </c>
      <c r="R3289" s="74"/>
      <c r="S3289" s="75" t="str">
        <f t="shared" si="245"/>
        <v>0000</v>
      </c>
      <c r="T3289" s="75" t="str">
        <f t="shared" si="246"/>
        <v>00000000000000000000000000000000</v>
      </c>
      <c r="V3289" s="197"/>
      <c r="W3289" s="75">
        <f t="shared" si="247"/>
        <v>0</v>
      </c>
      <c r="AE3289" s="479"/>
    </row>
    <row r="3290" spans="1:31" s="75" customFormat="1" ht="13.5" x14ac:dyDescent="0.2">
      <c r="A3290" s="211">
        <v>3287</v>
      </c>
      <c r="B3290" s="212" t="s">
        <v>3179</v>
      </c>
      <c r="C3290" s="213" t="s">
        <v>3180</v>
      </c>
      <c r="D3290" s="213"/>
      <c r="E3290" s="213">
        <v>0</v>
      </c>
      <c r="F3290" s="213" t="s">
        <v>585</v>
      </c>
      <c r="G3290" s="214" t="s">
        <v>677</v>
      </c>
      <c r="H3290" s="208" t="str">
        <f>IF(Input!F$4="GMH_OECC",J3290,IF(Input!F$4="GMH_XOEC",L3290,IF(Input!F$4="GMH_Korea",N3290,IF(Input!F$4="GMH_EU",P3290,IF(Input!F$4="Skysuper",#REF!,IF(Input!F$4="SkyII",#REF!,IF(Input!F$4="XO-8000",#REF!, "FALSE")))))))</f>
        <v>00</v>
      </c>
      <c r="I3290" s="209">
        <f>IF(Input!F$4="GMH_OECC",K3290,IF(Input!F$4="GMH_XOEC",M3290,IF(Input!F$4="GMH_Korea",O3290,IF(Input!F$4="GMH_EU",Q3290,IF(Input!F$4="Skysuper",#REF!,IF(Input!F$4="SkyII",#REF!,IF(Input!F$4="XO-8000",#REF!, "FALSE")))))))</f>
        <v>0</v>
      </c>
      <c r="J3290" s="210" t="s">
        <v>10359</v>
      </c>
      <c r="K3290" s="268">
        <v>0</v>
      </c>
      <c r="L3290" s="270" t="s">
        <v>10359</v>
      </c>
      <c r="M3290" s="270">
        <v>0</v>
      </c>
      <c r="N3290" s="270" t="s">
        <v>10359</v>
      </c>
      <c r="O3290" s="270">
        <v>0</v>
      </c>
      <c r="P3290" s="270" t="s">
        <v>10359</v>
      </c>
      <c r="Q3290" s="270">
        <v>0</v>
      </c>
      <c r="R3290" s="74"/>
      <c r="S3290" s="75" t="str">
        <f t="shared" si="245"/>
        <v>0000</v>
      </c>
      <c r="T3290" s="75" t="str">
        <f t="shared" si="246"/>
        <v>00000000000000000000000000000000</v>
      </c>
      <c r="V3290" s="197"/>
      <c r="W3290" s="75">
        <f t="shared" si="247"/>
        <v>0</v>
      </c>
      <c r="AE3290" s="479"/>
    </row>
    <row r="3291" spans="1:31" s="75" customFormat="1" ht="13.5" x14ac:dyDescent="0.2">
      <c r="A3291" s="211">
        <v>3288</v>
      </c>
      <c r="B3291" s="212" t="s">
        <v>3181</v>
      </c>
      <c r="C3291" s="213" t="s">
        <v>3182</v>
      </c>
      <c r="D3291" s="213"/>
      <c r="E3291" s="213">
        <v>0</v>
      </c>
      <c r="F3291" s="213" t="s">
        <v>585</v>
      </c>
      <c r="G3291" s="214" t="s">
        <v>677</v>
      </c>
      <c r="H3291" s="208" t="str">
        <f>IF(Input!F$4="GMH_OECC",J3291,IF(Input!F$4="GMH_XOEC",L3291,IF(Input!F$4="GMH_Korea",N3291,IF(Input!F$4="GMH_EU",P3291,IF(Input!F$4="Skysuper",#REF!,IF(Input!F$4="SkyII",#REF!,IF(Input!F$4="XO-8000",#REF!, "FALSE")))))))</f>
        <v>00</v>
      </c>
      <c r="I3291" s="209">
        <f>IF(Input!F$4="GMH_OECC",K3291,IF(Input!F$4="GMH_XOEC",M3291,IF(Input!F$4="GMH_Korea",O3291,IF(Input!F$4="GMH_EU",Q3291,IF(Input!F$4="Skysuper",#REF!,IF(Input!F$4="SkyII",#REF!,IF(Input!F$4="XO-8000",#REF!, "FALSE")))))))</f>
        <v>0</v>
      </c>
      <c r="J3291" s="210" t="s">
        <v>10359</v>
      </c>
      <c r="K3291" s="268">
        <v>0</v>
      </c>
      <c r="L3291" s="270" t="s">
        <v>10359</v>
      </c>
      <c r="M3291" s="270">
        <v>0</v>
      </c>
      <c r="N3291" s="270" t="s">
        <v>10359</v>
      </c>
      <c r="O3291" s="270">
        <v>0</v>
      </c>
      <c r="P3291" s="270" t="s">
        <v>10359</v>
      </c>
      <c r="Q3291" s="270">
        <v>0</v>
      </c>
      <c r="R3291" s="74"/>
      <c r="S3291" s="75" t="str">
        <f t="shared" si="245"/>
        <v>0000</v>
      </c>
      <c r="T3291" s="75" t="str">
        <f t="shared" si="246"/>
        <v>00000000000000000000000000000000</v>
      </c>
      <c r="V3291" s="197"/>
      <c r="W3291" s="75">
        <f t="shared" si="247"/>
        <v>0</v>
      </c>
      <c r="AE3291" s="479"/>
    </row>
    <row r="3292" spans="1:31" s="75" customFormat="1" ht="13.5" x14ac:dyDescent="0.2">
      <c r="A3292" s="211">
        <v>3289</v>
      </c>
      <c r="B3292" s="212" t="s">
        <v>3183</v>
      </c>
      <c r="C3292" s="213" t="s">
        <v>3184</v>
      </c>
      <c r="D3292" s="213"/>
      <c r="E3292" s="213">
        <v>0</v>
      </c>
      <c r="F3292" s="213" t="s">
        <v>585</v>
      </c>
      <c r="G3292" s="214" t="s">
        <v>677</v>
      </c>
      <c r="H3292" s="208" t="str">
        <f>IF(Input!F$4="GMH_OECC",J3292,IF(Input!F$4="GMH_XOEC",L3292,IF(Input!F$4="GMH_Korea",N3292,IF(Input!F$4="GMH_EU",P3292,IF(Input!F$4="Skysuper",#REF!,IF(Input!F$4="SkyII",#REF!,IF(Input!F$4="XO-8000",#REF!, "FALSE")))))))</f>
        <v>00</v>
      </c>
      <c r="I3292" s="209">
        <f>IF(Input!F$4="GMH_OECC",K3292,IF(Input!F$4="GMH_XOEC",M3292,IF(Input!F$4="GMH_Korea",O3292,IF(Input!F$4="GMH_EU",Q3292,IF(Input!F$4="Skysuper",#REF!,IF(Input!F$4="SkyII",#REF!,IF(Input!F$4="XO-8000",#REF!, "FALSE")))))))</f>
        <v>0</v>
      </c>
      <c r="J3292" s="210" t="s">
        <v>10359</v>
      </c>
      <c r="K3292" s="268">
        <v>0</v>
      </c>
      <c r="L3292" s="270" t="s">
        <v>10359</v>
      </c>
      <c r="M3292" s="270">
        <v>0</v>
      </c>
      <c r="N3292" s="270" t="s">
        <v>10359</v>
      </c>
      <c r="O3292" s="270">
        <v>0</v>
      </c>
      <c r="P3292" s="270" t="s">
        <v>10359</v>
      </c>
      <c r="Q3292" s="270">
        <v>0</v>
      </c>
      <c r="R3292" s="74"/>
      <c r="S3292" s="75" t="str">
        <f t="shared" si="245"/>
        <v>0000</v>
      </c>
      <c r="T3292" s="75" t="str">
        <f t="shared" si="246"/>
        <v>00000000000000000000000000000000</v>
      </c>
      <c r="V3292" s="197"/>
      <c r="W3292" s="75">
        <f t="shared" si="247"/>
        <v>0</v>
      </c>
      <c r="AE3292" s="479"/>
    </row>
    <row r="3293" spans="1:31" s="75" customFormat="1" ht="13.5" x14ac:dyDescent="0.2">
      <c r="A3293" s="211">
        <v>3290</v>
      </c>
      <c r="B3293" s="212" t="s">
        <v>3185</v>
      </c>
      <c r="C3293" s="213" t="s">
        <v>3186</v>
      </c>
      <c r="D3293" s="213"/>
      <c r="E3293" s="213">
        <v>0</v>
      </c>
      <c r="F3293" s="213" t="s">
        <v>585</v>
      </c>
      <c r="G3293" s="214" t="s">
        <v>677</v>
      </c>
      <c r="H3293" s="208" t="str">
        <f>IF(Input!F$4="GMH_OECC",J3293,IF(Input!F$4="GMH_XOEC",L3293,IF(Input!F$4="GMH_Korea",N3293,IF(Input!F$4="GMH_EU",P3293,IF(Input!F$4="Skysuper",#REF!,IF(Input!F$4="SkyII",#REF!,IF(Input!F$4="XO-8000",#REF!, "FALSE")))))))</f>
        <v>00</v>
      </c>
      <c r="I3293" s="209">
        <f>IF(Input!F$4="GMH_OECC",K3293,IF(Input!F$4="GMH_XOEC",M3293,IF(Input!F$4="GMH_Korea",O3293,IF(Input!F$4="GMH_EU",Q3293,IF(Input!F$4="Skysuper",#REF!,IF(Input!F$4="SkyII",#REF!,IF(Input!F$4="XO-8000",#REF!, "FALSE")))))))</f>
        <v>0</v>
      </c>
      <c r="J3293" s="210" t="s">
        <v>10359</v>
      </c>
      <c r="K3293" s="268">
        <v>0</v>
      </c>
      <c r="L3293" s="270" t="s">
        <v>10359</v>
      </c>
      <c r="M3293" s="270">
        <v>0</v>
      </c>
      <c r="N3293" s="270" t="s">
        <v>10359</v>
      </c>
      <c r="O3293" s="270">
        <v>0</v>
      </c>
      <c r="P3293" s="270" t="s">
        <v>10359</v>
      </c>
      <c r="Q3293" s="270">
        <v>0</v>
      </c>
      <c r="R3293" s="74"/>
      <c r="S3293" s="75" t="str">
        <f t="shared" si="245"/>
        <v>0000</v>
      </c>
      <c r="T3293" s="75" t="str">
        <f t="shared" si="246"/>
        <v>00000000000000000000000000000000</v>
      </c>
      <c r="V3293" s="197"/>
      <c r="W3293" s="75">
        <f t="shared" si="247"/>
        <v>0</v>
      </c>
      <c r="AE3293" s="479"/>
    </row>
    <row r="3294" spans="1:31" s="75" customFormat="1" ht="13.5" x14ac:dyDescent="0.2">
      <c r="A3294" s="211">
        <v>3291</v>
      </c>
      <c r="B3294" s="212" t="s">
        <v>3187</v>
      </c>
      <c r="C3294" s="213" t="s">
        <v>3188</v>
      </c>
      <c r="D3294" s="213"/>
      <c r="E3294" s="213">
        <v>0</v>
      </c>
      <c r="F3294" s="213" t="s">
        <v>585</v>
      </c>
      <c r="G3294" s="214" t="s">
        <v>677</v>
      </c>
      <c r="H3294" s="208" t="str">
        <f>IF(Input!F$4="GMH_OECC",J3294,IF(Input!F$4="GMH_XOEC",L3294,IF(Input!F$4="GMH_Korea",N3294,IF(Input!F$4="GMH_EU",P3294,IF(Input!F$4="Skysuper",#REF!,IF(Input!F$4="SkyII",#REF!,IF(Input!F$4="XO-8000",#REF!, "FALSE")))))))</f>
        <v>00</v>
      </c>
      <c r="I3294" s="209">
        <f>IF(Input!F$4="GMH_OECC",K3294,IF(Input!F$4="GMH_XOEC",M3294,IF(Input!F$4="GMH_Korea",O3294,IF(Input!F$4="GMH_EU",Q3294,IF(Input!F$4="Skysuper",#REF!,IF(Input!F$4="SkyII",#REF!,IF(Input!F$4="XO-8000",#REF!, "FALSE")))))))</f>
        <v>0</v>
      </c>
      <c r="J3294" s="210" t="s">
        <v>10359</v>
      </c>
      <c r="K3294" s="268">
        <v>0</v>
      </c>
      <c r="L3294" s="270" t="s">
        <v>10359</v>
      </c>
      <c r="M3294" s="270">
        <v>0</v>
      </c>
      <c r="N3294" s="270" t="s">
        <v>10359</v>
      </c>
      <c r="O3294" s="270">
        <v>0</v>
      </c>
      <c r="P3294" s="270" t="s">
        <v>10359</v>
      </c>
      <c r="Q3294" s="270">
        <v>0</v>
      </c>
      <c r="R3294" s="74"/>
      <c r="S3294" s="75" t="str">
        <f t="shared" si="245"/>
        <v>0000</v>
      </c>
      <c r="T3294" s="75" t="str">
        <f t="shared" si="246"/>
        <v>00000000000000000000000000000000</v>
      </c>
      <c r="V3294" s="197"/>
      <c r="W3294" s="75">
        <f t="shared" si="247"/>
        <v>0</v>
      </c>
      <c r="AE3294" s="479"/>
    </row>
    <row r="3295" spans="1:31" s="75" customFormat="1" ht="13.5" x14ac:dyDescent="0.2">
      <c r="A3295" s="211">
        <v>3292</v>
      </c>
      <c r="B3295" s="212" t="s">
        <v>3189</v>
      </c>
      <c r="C3295" s="213" t="s">
        <v>3190</v>
      </c>
      <c r="D3295" s="213"/>
      <c r="E3295" s="213">
        <v>0</v>
      </c>
      <c r="F3295" s="213" t="s">
        <v>585</v>
      </c>
      <c r="G3295" s="214" t="s">
        <v>677</v>
      </c>
      <c r="H3295" s="208" t="str">
        <f>IF(Input!F$4="GMH_OECC",J3295,IF(Input!F$4="GMH_XOEC",L3295,IF(Input!F$4="GMH_Korea",N3295,IF(Input!F$4="GMH_EU",P3295,IF(Input!F$4="Skysuper",#REF!,IF(Input!F$4="SkyII",#REF!,IF(Input!F$4="XO-8000",#REF!, "FALSE")))))))</f>
        <v>00</v>
      </c>
      <c r="I3295" s="209">
        <f>IF(Input!F$4="GMH_OECC",K3295,IF(Input!F$4="GMH_XOEC",M3295,IF(Input!F$4="GMH_Korea",O3295,IF(Input!F$4="GMH_EU",Q3295,IF(Input!F$4="Skysuper",#REF!,IF(Input!F$4="SkyII",#REF!,IF(Input!F$4="XO-8000",#REF!, "FALSE")))))))</f>
        <v>0</v>
      </c>
      <c r="J3295" s="210" t="s">
        <v>10359</v>
      </c>
      <c r="K3295" s="268">
        <v>0</v>
      </c>
      <c r="L3295" s="270" t="s">
        <v>10359</v>
      </c>
      <c r="M3295" s="270">
        <v>0</v>
      </c>
      <c r="N3295" s="270" t="s">
        <v>10359</v>
      </c>
      <c r="O3295" s="270">
        <v>0</v>
      </c>
      <c r="P3295" s="270" t="s">
        <v>10359</v>
      </c>
      <c r="Q3295" s="270">
        <v>0</v>
      </c>
      <c r="R3295" s="74"/>
      <c r="S3295" s="75" t="str">
        <f t="shared" si="245"/>
        <v>0000</v>
      </c>
      <c r="T3295" s="75" t="str">
        <f t="shared" si="246"/>
        <v>00000000000000000000000000000000</v>
      </c>
      <c r="V3295" s="197"/>
      <c r="W3295" s="75">
        <f t="shared" si="247"/>
        <v>0</v>
      </c>
      <c r="AE3295" s="479"/>
    </row>
    <row r="3296" spans="1:31" s="75" customFormat="1" ht="13.5" x14ac:dyDescent="0.2">
      <c r="A3296" s="211">
        <v>3293</v>
      </c>
      <c r="B3296" s="212" t="s">
        <v>3191</v>
      </c>
      <c r="C3296" s="213" t="s">
        <v>3192</v>
      </c>
      <c r="D3296" s="213"/>
      <c r="E3296" s="213">
        <v>0</v>
      </c>
      <c r="F3296" s="213" t="s">
        <v>585</v>
      </c>
      <c r="G3296" s="214" t="s">
        <v>677</v>
      </c>
      <c r="H3296" s="208" t="str">
        <f>IF(Input!F$4="GMH_OECC",J3296,IF(Input!F$4="GMH_XOEC",L3296,IF(Input!F$4="GMH_Korea",N3296,IF(Input!F$4="GMH_EU",P3296,IF(Input!F$4="Skysuper",#REF!,IF(Input!F$4="SkyII",#REF!,IF(Input!F$4="XO-8000",#REF!, "FALSE")))))))</f>
        <v>00</v>
      </c>
      <c r="I3296" s="209">
        <f>IF(Input!F$4="GMH_OECC",K3296,IF(Input!F$4="GMH_XOEC",M3296,IF(Input!F$4="GMH_Korea",O3296,IF(Input!F$4="GMH_EU",Q3296,IF(Input!F$4="Skysuper",#REF!,IF(Input!F$4="SkyII",#REF!,IF(Input!F$4="XO-8000",#REF!, "FALSE")))))))</f>
        <v>0</v>
      </c>
      <c r="J3296" s="210" t="s">
        <v>10359</v>
      </c>
      <c r="K3296" s="268">
        <v>0</v>
      </c>
      <c r="L3296" s="270" t="s">
        <v>10359</v>
      </c>
      <c r="M3296" s="270">
        <v>0</v>
      </c>
      <c r="N3296" s="270" t="s">
        <v>10359</v>
      </c>
      <c r="O3296" s="270">
        <v>0</v>
      </c>
      <c r="P3296" s="270" t="s">
        <v>10359</v>
      </c>
      <c r="Q3296" s="270">
        <v>0</v>
      </c>
      <c r="R3296" s="74"/>
      <c r="S3296" s="75" t="str">
        <f t="shared" si="245"/>
        <v>0000</v>
      </c>
      <c r="T3296" s="75" t="str">
        <f t="shared" si="246"/>
        <v>00000000000000000000000000000000</v>
      </c>
      <c r="V3296" s="197"/>
      <c r="W3296" s="75">
        <f t="shared" si="247"/>
        <v>0</v>
      </c>
      <c r="AE3296" s="479"/>
    </row>
    <row r="3297" spans="1:31" s="75" customFormat="1" ht="13.5" x14ac:dyDescent="0.2">
      <c r="A3297" s="211">
        <v>3294</v>
      </c>
      <c r="B3297" s="212" t="s">
        <v>3193</v>
      </c>
      <c r="C3297" s="213" t="s">
        <v>3194</v>
      </c>
      <c r="D3297" s="213"/>
      <c r="E3297" s="213">
        <v>0</v>
      </c>
      <c r="F3297" s="213" t="s">
        <v>585</v>
      </c>
      <c r="G3297" s="214" t="s">
        <v>677</v>
      </c>
      <c r="H3297" s="208" t="str">
        <f>IF(Input!F$4="GMH_OECC",J3297,IF(Input!F$4="GMH_XOEC",L3297,IF(Input!F$4="GMH_Korea",N3297,IF(Input!F$4="GMH_EU",P3297,IF(Input!F$4="Skysuper",#REF!,IF(Input!F$4="SkyII",#REF!,IF(Input!F$4="XO-8000",#REF!, "FALSE")))))))</f>
        <v>00</v>
      </c>
      <c r="I3297" s="209">
        <f>IF(Input!F$4="GMH_OECC",K3297,IF(Input!F$4="GMH_XOEC",M3297,IF(Input!F$4="GMH_Korea",O3297,IF(Input!F$4="GMH_EU",Q3297,IF(Input!F$4="Skysuper",#REF!,IF(Input!F$4="SkyII",#REF!,IF(Input!F$4="XO-8000",#REF!, "FALSE")))))))</f>
        <v>0</v>
      </c>
      <c r="J3297" s="210" t="s">
        <v>10359</v>
      </c>
      <c r="K3297" s="268">
        <v>0</v>
      </c>
      <c r="L3297" s="270" t="s">
        <v>10359</v>
      </c>
      <c r="M3297" s="270">
        <v>0</v>
      </c>
      <c r="N3297" s="270" t="s">
        <v>10359</v>
      </c>
      <c r="O3297" s="270">
        <v>0</v>
      </c>
      <c r="P3297" s="270" t="s">
        <v>10359</v>
      </c>
      <c r="Q3297" s="270">
        <v>0</v>
      </c>
      <c r="R3297" s="74"/>
      <c r="S3297" s="75" t="str">
        <f t="shared" si="245"/>
        <v>0000</v>
      </c>
      <c r="T3297" s="75" t="str">
        <f t="shared" si="246"/>
        <v>00000000000000000000000000000105</v>
      </c>
      <c r="V3297" s="197"/>
      <c r="W3297" s="75">
        <f t="shared" si="247"/>
        <v>6</v>
      </c>
      <c r="AE3297" s="479"/>
    </row>
    <row r="3298" spans="1:31" s="75" customFormat="1" ht="13.5" x14ac:dyDescent="0.2">
      <c r="A3298" s="211">
        <v>3295</v>
      </c>
      <c r="B3298" s="212" t="s">
        <v>3195</v>
      </c>
      <c r="C3298" s="213" t="s">
        <v>3196</v>
      </c>
      <c r="D3298" s="213"/>
      <c r="E3298" s="213">
        <v>0</v>
      </c>
      <c r="F3298" s="213" t="s">
        <v>585</v>
      </c>
      <c r="G3298" s="214" t="s">
        <v>677</v>
      </c>
      <c r="H3298" s="208" t="str">
        <f>IF(Input!F$4="GMH_OECC",J3298,IF(Input!F$4="GMH_XOEC",L3298,IF(Input!F$4="GMH_Korea",N3298,IF(Input!F$4="GMH_EU",P3298,IF(Input!F$4="Skysuper",#REF!,IF(Input!F$4="SkyII",#REF!,IF(Input!F$4="XO-8000",#REF!, "FALSE")))))))</f>
        <v>00</v>
      </c>
      <c r="I3298" s="209">
        <f>IF(Input!F$4="GMH_OECC",K3298,IF(Input!F$4="GMH_XOEC",M3298,IF(Input!F$4="GMH_Korea",O3298,IF(Input!F$4="GMH_EU",Q3298,IF(Input!F$4="Skysuper",#REF!,IF(Input!F$4="SkyII",#REF!,IF(Input!F$4="XO-8000",#REF!, "FALSE")))))))</f>
        <v>0</v>
      </c>
      <c r="J3298" s="210" t="s">
        <v>10359</v>
      </c>
      <c r="K3298" s="268">
        <v>0</v>
      </c>
      <c r="L3298" s="270" t="s">
        <v>10359</v>
      </c>
      <c r="M3298" s="270">
        <v>0</v>
      </c>
      <c r="N3298" s="270" t="s">
        <v>10359</v>
      </c>
      <c r="O3298" s="270">
        <v>0</v>
      </c>
      <c r="P3298" s="270" t="s">
        <v>10359</v>
      </c>
      <c r="Q3298" s="270">
        <v>0</v>
      </c>
      <c r="R3298" s="74"/>
      <c r="S3298" s="75" t="str">
        <f t="shared" si="245"/>
        <v>0000</v>
      </c>
      <c r="T3298" s="75" t="str">
        <f t="shared" si="246"/>
        <v>00000000000000000000000001050106</v>
      </c>
      <c r="V3298" s="197"/>
      <c r="W3298" s="75">
        <f t="shared" si="247"/>
        <v>13</v>
      </c>
      <c r="AE3298" s="479"/>
    </row>
    <row r="3299" spans="1:31" s="75" customFormat="1" ht="13.5" x14ac:dyDescent="0.2">
      <c r="A3299" s="211">
        <v>3296</v>
      </c>
      <c r="B3299" s="212" t="s">
        <v>3197</v>
      </c>
      <c r="C3299" s="213" t="s">
        <v>3198</v>
      </c>
      <c r="D3299" s="213"/>
      <c r="E3299" s="213">
        <v>0</v>
      </c>
      <c r="F3299" s="213" t="s">
        <v>585</v>
      </c>
      <c r="G3299" s="214" t="s">
        <v>677</v>
      </c>
      <c r="H3299" s="208" t="str">
        <f>IF(Input!F$4="GMH_OECC",J3299,IF(Input!F$4="GMH_XOEC",L3299,IF(Input!F$4="GMH_Korea",N3299,IF(Input!F$4="GMH_EU",P3299,IF(Input!F$4="Skysuper",#REF!,IF(Input!F$4="SkyII",#REF!,IF(Input!F$4="XO-8000",#REF!, "FALSE")))))))</f>
        <v>00</v>
      </c>
      <c r="I3299" s="209">
        <f>IF(Input!F$4="GMH_OECC",K3299,IF(Input!F$4="GMH_XOEC",M3299,IF(Input!F$4="GMH_Korea",O3299,IF(Input!F$4="GMH_EU",Q3299,IF(Input!F$4="Skysuper",#REF!,IF(Input!F$4="SkyII",#REF!,IF(Input!F$4="XO-8000",#REF!, "FALSE")))))))</f>
        <v>0</v>
      </c>
      <c r="J3299" s="210" t="s">
        <v>10359</v>
      </c>
      <c r="K3299" s="268">
        <v>0</v>
      </c>
      <c r="L3299" s="270" t="s">
        <v>10359</v>
      </c>
      <c r="M3299" s="270">
        <v>0</v>
      </c>
      <c r="N3299" s="270" t="s">
        <v>10359</v>
      </c>
      <c r="O3299" s="270">
        <v>0</v>
      </c>
      <c r="P3299" s="270" t="s">
        <v>10359</v>
      </c>
      <c r="Q3299" s="270">
        <v>0</v>
      </c>
      <c r="R3299" s="74"/>
      <c r="S3299" s="75" t="str">
        <f t="shared" si="245"/>
        <v>0000</v>
      </c>
      <c r="T3299" s="75" t="str">
        <f t="shared" si="246"/>
        <v>00000000000000000000010501060107</v>
      </c>
      <c r="V3299" s="197"/>
      <c r="W3299" s="75">
        <f t="shared" si="247"/>
        <v>21</v>
      </c>
      <c r="AE3299" s="479"/>
    </row>
    <row r="3300" spans="1:31" s="75" customFormat="1" ht="13.5" x14ac:dyDescent="0.2">
      <c r="A3300" s="211">
        <v>3297</v>
      </c>
      <c r="B3300" s="212" t="s">
        <v>3199</v>
      </c>
      <c r="C3300" s="213" t="s">
        <v>3200</v>
      </c>
      <c r="D3300" s="213"/>
      <c r="E3300" s="213">
        <v>0</v>
      </c>
      <c r="F3300" s="213" t="s">
        <v>585</v>
      </c>
      <c r="G3300" s="214" t="s">
        <v>677</v>
      </c>
      <c r="H3300" s="208" t="str">
        <f>IF(Input!F$4="GMH_OECC",J3300,IF(Input!F$4="GMH_XOEC",L3300,IF(Input!F$4="GMH_Korea",N3300,IF(Input!F$4="GMH_EU",P3300,IF(Input!F$4="Skysuper",#REF!,IF(Input!F$4="SkyII",#REF!,IF(Input!F$4="XO-8000",#REF!, "FALSE")))))))</f>
        <v>00</v>
      </c>
      <c r="I3300" s="209">
        <f>IF(Input!F$4="GMH_OECC",K3300,IF(Input!F$4="GMH_XOEC",M3300,IF(Input!F$4="GMH_Korea",O3300,IF(Input!F$4="GMH_EU",Q3300,IF(Input!F$4="Skysuper",#REF!,IF(Input!F$4="SkyII",#REF!,IF(Input!F$4="XO-8000",#REF!, "FALSE")))))))</f>
        <v>0</v>
      </c>
      <c r="J3300" s="210" t="s">
        <v>10359</v>
      </c>
      <c r="K3300" s="268">
        <v>0</v>
      </c>
      <c r="L3300" s="270" t="s">
        <v>10359</v>
      </c>
      <c r="M3300" s="270">
        <v>0</v>
      </c>
      <c r="N3300" s="270" t="s">
        <v>10359</v>
      </c>
      <c r="O3300" s="270">
        <v>0</v>
      </c>
      <c r="P3300" s="270" t="s">
        <v>10359</v>
      </c>
      <c r="Q3300" s="270">
        <v>0</v>
      </c>
      <c r="R3300" s="74"/>
      <c r="S3300" s="75" t="str">
        <f t="shared" si="245"/>
        <v>0000</v>
      </c>
      <c r="T3300" s="75" t="str">
        <f t="shared" si="246"/>
        <v>00000000000000000105010601070108</v>
      </c>
      <c r="V3300" s="197"/>
      <c r="W3300" s="75">
        <f t="shared" si="247"/>
        <v>30</v>
      </c>
      <c r="AE3300" s="479"/>
    </row>
    <row r="3301" spans="1:31" s="75" customFormat="1" ht="13.5" x14ac:dyDescent="0.2">
      <c r="A3301" s="211">
        <v>3298</v>
      </c>
      <c r="B3301" s="212" t="s">
        <v>3201</v>
      </c>
      <c r="C3301" s="213" t="s">
        <v>3202</v>
      </c>
      <c r="D3301" s="213"/>
      <c r="E3301" s="213">
        <v>0</v>
      </c>
      <c r="F3301" s="213" t="s">
        <v>585</v>
      </c>
      <c r="G3301" s="214" t="s">
        <v>677</v>
      </c>
      <c r="H3301" s="208" t="str">
        <f>IF(Input!F$4="GMH_OECC",J3301,IF(Input!F$4="GMH_XOEC",L3301,IF(Input!F$4="GMH_Korea",N3301,IF(Input!F$4="GMH_EU",P3301,IF(Input!F$4="Skysuper",#REF!,IF(Input!F$4="SkyII",#REF!,IF(Input!F$4="XO-8000",#REF!, "FALSE")))))))</f>
        <v>00</v>
      </c>
      <c r="I3301" s="209">
        <f>IF(Input!F$4="GMH_OECC",K3301,IF(Input!F$4="GMH_XOEC",M3301,IF(Input!F$4="GMH_Korea",O3301,IF(Input!F$4="GMH_EU",Q3301,IF(Input!F$4="Skysuper",#REF!,IF(Input!F$4="SkyII",#REF!,IF(Input!F$4="XO-8000",#REF!, "FALSE")))))))</f>
        <v>0</v>
      </c>
      <c r="J3301" s="210" t="s">
        <v>10359</v>
      </c>
      <c r="K3301" s="268">
        <v>0</v>
      </c>
      <c r="L3301" s="270" t="s">
        <v>10359</v>
      </c>
      <c r="M3301" s="270">
        <v>0</v>
      </c>
      <c r="N3301" s="270" t="s">
        <v>10359</v>
      </c>
      <c r="O3301" s="270">
        <v>0</v>
      </c>
      <c r="P3301" s="270" t="s">
        <v>10359</v>
      </c>
      <c r="Q3301" s="270">
        <v>0</v>
      </c>
      <c r="R3301" s="74"/>
      <c r="S3301" s="75" t="str">
        <f t="shared" si="245"/>
        <v>0000</v>
      </c>
      <c r="T3301" s="75" t="str">
        <f t="shared" si="246"/>
        <v>00000000000001050106010701080109</v>
      </c>
      <c r="V3301" s="197"/>
      <c r="W3301" s="75">
        <f t="shared" si="247"/>
        <v>40</v>
      </c>
      <c r="AE3301" s="479"/>
    </row>
    <row r="3302" spans="1:31" s="75" customFormat="1" ht="13.5" x14ac:dyDescent="0.2">
      <c r="A3302" s="211">
        <v>3299</v>
      </c>
      <c r="B3302" s="212" t="s">
        <v>3203</v>
      </c>
      <c r="C3302" s="213" t="s">
        <v>3204</v>
      </c>
      <c r="D3302" s="213"/>
      <c r="E3302" s="213">
        <v>0</v>
      </c>
      <c r="F3302" s="213" t="s">
        <v>585</v>
      </c>
      <c r="G3302" s="214" t="s">
        <v>677</v>
      </c>
      <c r="H3302" s="208" t="str">
        <f>IF(Input!F$4="GMH_OECC",J3302,IF(Input!F$4="GMH_XOEC",L3302,IF(Input!F$4="GMH_Korea",N3302,IF(Input!F$4="GMH_EU",P3302,IF(Input!F$4="Skysuper",#REF!,IF(Input!F$4="SkyII",#REF!,IF(Input!F$4="XO-8000",#REF!, "FALSE")))))))</f>
        <v>00</v>
      </c>
      <c r="I3302" s="209">
        <f>IF(Input!F$4="GMH_OECC",K3302,IF(Input!F$4="GMH_XOEC",M3302,IF(Input!F$4="GMH_Korea",O3302,IF(Input!F$4="GMH_EU",Q3302,IF(Input!F$4="Skysuper",#REF!,IF(Input!F$4="SkyII",#REF!,IF(Input!F$4="XO-8000",#REF!, "FALSE")))))))</f>
        <v>0</v>
      </c>
      <c r="J3302" s="210" t="s">
        <v>10359</v>
      </c>
      <c r="K3302" s="268">
        <v>0</v>
      </c>
      <c r="L3302" s="270" t="s">
        <v>10359</v>
      </c>
      <c r="M3302" s="270">
        <v>0</v>
      </c>
      <c r="N3302" s="270" t="s">
        <v>10359</v>
      </c>
      <c r="O3302" s="270">
        <v>0</v>
      </c>
      <c r="P3302" s="270" t="s">
        <v>10359</v>
      </c>
      <c r="Q3302" s="270">
        <v>0</v>
      </c>
      <c r="R3302" s="74"/>
      <c r="S3302" s="75" t="str">
        <f t="shared" si="245"/>
        <v>0000</v>
      </c>
      <c r="T3302" s="75" t="str">
        <f t="shared" si="246"/>
        <v>0000000001050106010701080109010A</v>
      </c>
      <c r="V3302" s="197"/>
      <c r="W3302" s="75">
        <f t="shared" si="247"/>
        <v>51</v>
      </c>
      <c r="AE3302" s="479"/>
    </row>
    <row r="3303" spans="1:31" s="75" customFormat="1" ht="13.5" x14ac:dyDescent="0.2">
      <c r="A3303" s="211">
        <v>3300</v>
      </c>
      <c r="B3303" s="212" t="s">
        <v>6727</v>
      </c>
      <c r="C3303" s="213" t="s">
        <v>6728</v>
      </c>
      <c r="D3303" s="213"/>
      <c r="E3303" s="213">
        <v>0</v>
      </c>
      <c r="F3303" s="213" t="s">
        <v>585</v>
      </c>
      <c r="G3303" s="214" t="s">
        <v>677</v>
      </c>
      <c r="H3303" s="208">
        <f>H99</f>
        <v>0</v>
      </c>
      <c r="I3303" s="208">
        <f>I99</f>
        <v>0</v>
      </c>
      <c r="J3303" s="210">
        <v>0</v>
      </c>
      <c r="K3303" s="268">
        <v>0</v>
      </c>
      <c r="L3303" s="270">
        <v>0</v>
      </c>
      <c r="M3303" s="270">
        <v>0</v>
      </c>
      <c r="N3303" s="270">
        <v>0</v>
      </c>
      <c r="O3303" s="270">
        <v>0</v>
      </c>
      <c r="P3303" s="270">
        <v>0</v>
      </c>
      <c r="Q3303" s="270">
        <v>0</v>
      </c>
      <c r="R3303" s="74"/>
      <c r="S3303" s="75" t="str">
        <f t="shared" si="245"/>
        <v>0000</v>
      </c>
      <c r="T3303" s="75" t="str">
        <f t="shared" si="246"/>
        <v>000001050106010701080109010A010B</v>
      </c>
      <c r="V3303" s="197"/>
      <c r="W3303" s="75">
        <f t="shared" si="247"/>
        <v>63</v>
      </c>
      <c r="AE3303" s="480" t="s">
        <v>11367</v>
      </c>
    </row>
    <row r="3304" spans="1:31" s="75" customFormat="1" ht="13.5" x14ac:dyDescent="0.2">
      <c r="A3304" s="211">
        <v>3301</v>
      </c>
      <c r="B3304" s="212" t="s">
        <v>6729</v>
      </c>
      <c r="C3304" s="213" t="s">
        <v>6730</v>
      </c>
      <c r="D3304" s="213"/>
      <c r="E3304" s="213">
        <v>0</v>
      </c>
      <c r="F3304" s="213" t="s">
        <v>585</v>
      </c>
      <c r="G3304" s="214" t="s">
        <v>677</v>
      </c>
      <c r="H3304" s="208">
        <f t="shared" ref="H3304" si="248">H100</f>
        <v>5</v>
      </c>
      <c r="I3304" s="209">
        <f>IF(Input!F$4="GMH_OECC",K3304,IF(Input!F$4="GMH_XOEC",M3304,IF(Input!F$4="GMH_Korea",O3304,IF(Input!F$4="GMH_EU",Q3304,IF(Input!F$4="Skysuper",#REF!,IF(Input!F$4="SkyII",#REF!,IF(Input!F$4="XO-8000",#REF!, "FALSE")))))))</f>
        <v>1</v>
      </c>
      <c r="J3304" s="210">
        <v>5</v>
      </c>
      <c r="K3304" s="268">
        <v>1</v>
      </c>
      <c r="L3304" s="270">
        <v>5</v>
      </c>
      <c r="M3304" s="270">
        <v>1</v>
      </c>
      <c r="N3304" s="270">
        <v>5</v>
      </c>
      <c r="O3304" s="270">
        <v>1</v>
      </c>
      <c r="P3304" s="270">
        <v>5</v>
      </c>
      <c r="Q3304" s="270">
        <v>1</v>
      </c>
      <c r="R3304" s="74"/>
      <c r="S3304" s="75" t="str">
        <f t="shared" si="245"/>
        <v>0105</v>
      </c>
      <c r="T3304" s="75" t="str">
        <f t="shared" si="246"/>
        <v>01050106010701080109010A010B010C</v>
      </c>
      <c r="V3304" s="197"/>
      <c r="W3304" s="75">
        <f t="shared" si="247"/>
        <v>76</v>
      </c>
      <c r="AE3304" s="479"/>
    </row>
    <row r="3305" spans="1:31" s="75" customFormat="1" ht="13.5" x14ac:dyDescent="0.2">
      <c r="A3305" s="211">
        <v>3302</v>
      </c>
      <c r="B3305" s="212" t="s">
        <v>6731</v>
      </c>
      <c r="C3305" s="213" t="s">
        <v>6732</v>
      </c>
      <c r="D3305" s="213"/>
      <c r="E3305" s="213">
        <v>0</v>
      </c>
      <c r="F3305" s="213" t="s">
        <v>585</v>
      </c>
      <c r="G3305" s="214" t="s">
        <v>677</v>
      </c>
      <c r="H3305" s="208">
        <f t="shared" ref="H3305" si="249">H101</f>
        <v>6</v>
      </c>
      <c r="I3305" s="209">
        <f>IF(Input!F$4="GMH_OECC",K3305,IF(Input!F$4="GMH_XOEC",M3305,IF(Input!F$4="GMH_Korea",O3305,IF(Input!F$4="GMH_EU",Q3305,IF(Input!F$4="Skysuper",#REF!,IF(Input!F$4="SkyII",#REF!,IF(Input!F$4="XO-8000",#REF!, "FALSE")))))))</f>
        <v>1</v>
      </c>
      <c r="J3305" s="210">
        <v>6</v>
      </c>
      <c r="K3305" s="268">
        <v>1</v>
      </c>
      <c r="L3305" s="270">
        <v>6</v>
      </c>
      <c r="M3305" s="270">
        <v>1</v>
      </c>
      <c r="N3305" s="270">
        <v>6</v>
      </c>
      <c r="O3305" s="270">
        <v>1</v>
      </c>
      <c r="P3305" s="270">
        <v>6</v>
      </c>
      <c r="Q3305" s="270">
        <v>1</v>
      </c>
      <c r="R3305" s="74"/>
      <c r="S3305" s="75" t="str">
        <f t="shared" si="245"/>
        <v>0106</v>
      </c>
      <c r="T3305" s="75" t="str">
        <f t="shared" si="246"/>
        <v>0106010701080109010A010B010C010D</v>
      </c>
      <c r="V3305" s="197"/>
      <c r="W3305" s="75">
        <f t="shared" si="247"/>
        <v>84</v>
      </c>
      <c r="AE3305" s="479"/>
    </row>
    <row r="3306" spans="1:31" s="75" customFormat="1" ht="13.5" x14ac:dyDescent="0.2">
      <c r="A3306" s="211">
        <v>3303</v>
      </c>
      <c r="B3306" s="212" t="s">
        <v>6733</v>
      </c>
      <c r="C3306" s="213" t="s">
        <v>6734</v>
      </c>
      <c r="D3306" s="213"/>
      <c r="E3306" s="213">
        <v>0</v>
      </c>
      <c r="F3306" s="213" t="s">
        <v>585</v>
      </c>
      <c r="G3306" s="214" t="s">
        <v>677</v>
      </c>
      <c r="H3306" s="208">
        <f t="shared" ref="H3306" si="250">H102</f>
        <v>7</v>
      </c>
      <c r="I3306" s="209">
        <f>IF(Input!F$4="GMH_OECC",K3306,IF(Input!F$4="GMH_XOEC",M3306,IF(Input!F$4="GMH_Korea",O3306,IF(Input!F$4="GMH_EU",Q3306,IF(Input!F$4="Skysuper",#REF!,IF(Input!F$4="SkyII",#REF!,IF(Input!F$4="XO-8000",#REF!, "FALSE")))))))</f>
        <v>1</v>
      </c>
      <c r="J3306" s="210">
        <v>7</v>
      </c>
      <c r="K3306" s="268">
        <v>1</v>
      </c>
      <c r="L3306" s="270">
        <v>7</v>
      </c>
      <c r="M3306" s="270">
        <v>1</v>
      </c>
      <c r="N3306" s="270">
        <v>7</v>
      </c>
      <c r="O3306" s="270">
        <v>1</v>
      </c>
      <c r="P3306" s="270">
        <v>7</v>
      </c>
      <c r="Q3306" s="270">
        <v>1</v>
      </c>
      <c r="R3306" s="74"/>
      <c r="S3306" s="75" t="str">
        <f t="shared" si="245"/>
        <v>0107</v>
      </c>
      <c r="T3306" s="75" t="str">
        <f t="shared" si="246"/>
        <v>010701080109010A010B010C010D010E</v>
      </c>
      <c r="V3306" s="197"/>
      <c r="W3306" s="75">
        <f t="shared" si="247"/>
        <v>92</v>
      </c>
      <c r="AE3306" s="479"/>
    </row>
    <row r="3307" spans="1:31" s="75" customFormat="1" ht="13.5" x14ac:dyDescent="0.2">
      <c r="A3307" s="211">
        <v>3304</v>
      </c>
      <c r="B3307" s="212" t="s">
        <v>6735</v>
      </c>
      <c r="C3307" s="213" t="s">
        <v>6736</v>
      </c>
      <c r="D3307" s="213"/>
      <c r="E3307" s="213">
        <v>0</v>
      </c>
      <c r="F3307" s="213" t="s">
        <v>585</v>
      </c>
      <c r="G3307" s="214" t="s">
        <v>677</v>
      </c>
      <c r="H3307" s="208">
        <f t="shared" ref="H3307" si="251">H103</f>
        <v>8</v>
      </c>
      <c r="I3307" s="209">
        <f>IF(Input!F$4="GMH_OECC",K3307,IF(Input!F$4="GMH_XOEC",M3307,IF(Input!F$4="GMH_Korea",O3307,IF(Input!F$4="GMH_EU",Q3307,IF(Input!F$4="Skysuper",#REF!,IF(Input!F$4="SkyII",#REF!,IF(Input!F$4="XO-8000",#REF!, "FALSE")))))))</f>
        <v>1</v>
      </c>
      <c r="J3307" s="210">
        <v>8</v>
      </c>
      <c r="K3307" s="268">
        <v>1</v>
      </c>
      <c r="L3307" s="270">
        <v>8</v>
      </c>
      <c r="M3307" s="270">
        <v>1</v>
      </c>
      <c r="N3307" s="270">
        <v>8</v>
      </c>
      <c r="O3307" s="270">
        <v>1</v>
      </c>
      <c r="P3307" s="270">
        <v>8</v>
      </c>
      <c r="Q3307" s="270">
        <v>1</v>
      </c>
      <c r="R3307" s="74"/>
      <c r="S3307" s="75" t="str">
        <f t="shared" si="245"/>
        <v>0108</v>
      </c>
      <c r="T3307" s="75" t="str">
        <f t="shared" si="246"/>
        <v>01080109010A010B010C010D010E010F</v>
      </c>
      <c r="V3307" s="197"/>
      <c r="W3307" s="75">
        <f t="shared" si="247"/>
        <v>100</v>
      </c>
      <c r="AE3307" s="479"/>
    </row>
    <row r="3308" spans="1:31" s="75" customFormat="1" ht="13.5" x14ac:dyDescent="0.2">
      <c r="A3308" s="211">
        <v>3305</v>
      </c>
      <c r="B3308" s="212" t="s">
        <v>6737</v>
      </c>
      <c r="C3308" s="213" t="s">
        <v>6738</v>
      </c>
      <c r="D3308" s="213"/>
      <c r="E3308" s="213">
        <v>0</v>
      </c>
      <c r="F3308" s="213" t="s">
        <v>585</v>
      </c>
      <c r="G3308" s="214" t="s">
        <v>677</v>
      </c>
      <c r="H3308" s="208">
        <f t="shared" ref="H3308" si="252">H104</f>
        <v>9</v>
      </c>
      <c r="I3308" s="209">
        <f>IF(Input!F$4="GMH_OECC",K3308,IF(Input!F$4="GMH_XOEC",M3308,IF(Input!F$4="GMH_Korea",O3308,IF(Input!F$4="GMH_EU",Q3308,IF(Input!F$4="Skysuper",#REF!,IF(Input!F$4="SkyII",#REF!,IF(Input!F$4="XO-8000",#REF!, "FALSE")))))))</f>
        <v>1</v>
      </c>
      <c r="J3308" s="210">
        <v>9</v>
      </c>
      <c r="K3308" s="268">
        <v>1</v>
      </c>
      <c r="L3308" s="270">
        <v>9</v>
      </c>
      <c r="M3308" s="270">
        <v>1</v>
      </c>
      <c r="N3308" s="270">
        <v>9</v>
      </c>
      <c r="O3308" s="270">
        <v>1</v>
      </c>
      <c r="P3308" s="270">
        <v>9</v>
      </c>
      <c r="Q3308" s="270">
        <v>1</v>
      </c>
      <c r="R3308" s="74"/>
      <c r="S3308" s="75" t="str">
        <f t="shared" si="245"/>
        <v>0109</v>
      </c>
      <c r="T3308" s="75" t="str">
        <f t="shared" si="246"/>
        <v>0109010A010B010C010D010E010F0110</v>
      </c>
      <c r="V3308" s="197"/>
      <c r="W3308" s="75">
        <f t="shared" si="247"/>
        <v>108</v>
      </c>
      <c r="AE3308" s="479"/>
    </row>
    <row r="3309" spans="1:31" s="75" customFormat="1" ht="13.5" x14ac:dyDescent="0.2">
      <c r="A3309" s="211">
        <v>3306</v>
      </c>
      <c r="B3309" s="212" t="s">
        <v>6739</v>
      </c>
      <c r="C3309" s="213" t="s">
        <v>6740</v>
      </c>
      <c r="D3309" s="213"/>
      <c r="E3309" s="213">
        <v>0</v>
      </c>
      <c r="F3309" s="213" t="s">
        <v>585</v>
      </c>
      <c r="G3309" s="214" t="s">
        <v>677</v>
      </c>
      <c r="H3309" s="208">
        <f t="shared" ref="H3309" si="253">H105</f>
        <v>10</v>
      </c>
      <c r="I3309" s="209">
        <f>IF(Input!F$4="GMH_OECC",K3309,IF(Input!F$4="GMH_XOEC",M3309,IF(Input!F$4="GMH_Korea",O3309,IF(Input!F$4="GMH_EU",Q3309,IF(Input!F$4="Skysuper",#REF!,IF(Input!F$4="SkyII",#REF!,IF(Input!F$4="XO-8000",#REF!, "FALSE")))))))</f>
        <v>1</v>
      </c>
      <c r="J3309" s="210">
        <v>10</v>
      </c>
      <c r="K3309" s="268">
        <v>1</v>
      </c>
      <c r="L3309" s="270">
        <v>10</v>
      </c>
      <c r="M3309" s="270">
        <v>1</v>
      </c>
      <c r="N3309" s="270">
        <v>10</v>
      </c>
      <c r="O3309" s="270">
        <v>1</v>
      </c>
      <c r="P3309" s="270">
        <v>10</v>
      </c>
      <c r="Q3309" s="270">
        <v>1</v>
      </c>
      <c r="R3309" s="74"/>
      <c r="S3309" s="75" t="str">
        <f t="shared" si="245"/>
        <v>010A</v>
      </c>
      <c r="T3309" s="75" t="str">
        <f t="shared" si="246"/>
        <v>010A010B010C010D010E010F01100111</v>
      </c>
      <c r="V3309" s="197"/>
      <c r="W3309" s="75">
        <f t="shared" si="247"/>
        <v>116</v>
      </c>
      <c r="AE3309" s="479"/>
    </row>
    <row r="3310" spans="1:31" s="75" customFormat="1" ht="13.5" x14ac:dyDescent="0.2">
      <c r="A3310" s="211">
        <v>3307</v>
      </c>
      <c r="B3310" s="212" t="s">
        <v>6741</v>
      </c>
      <c r="C3310" s="213" t="s">
        <v>6742</v>
      </c>
      <c r="D3310" s="213"/>
      <c r="E3310" s="213">
        <v>0</v>
      </c>
      <c r="F3310" s="213" t="s">
        <v>585</v>
      </c>
      <c r="G3310" s="214" t="s">
        <v>677</v>
      </c>
      <c r="H3310" s="208">
        <f t="shared" ref="H3310" si="254">H106</f>
        <v>11</v>
      </c>
      <c r="I3310" s="209">
        <f>IF(Input!F$4="GMH_OECC",K3310,IF(Input!F$4="GMH_XOEC",M3310,IF(Input!F$4="GMH_Korea",O3310,IF(Input!F$4="GMH_EU",Q3310,IF(Input!F$4="Skysuper",#REF!,IF(Input!F$4="SkyII",#REF!,IF(Input!F$4="XO-8000",#REF!, "FALSE")))))))</f>
        <v>1</v>
      </c>
      <c r="J3310" s="210">
        <v>11</v>
      </c>
      <c r="K3310" s="268">
        <v>1</v>
      </c>
      <c r="L3310" s="270">
        <v>11</v>
      </c>
      <c r="M3310" s="270">
        <v>1</v>
      </c>
      <c r="N3310" s="270">
        <v>11</v>
      </c>
      <c r="O3310" s="270">
        <v>1</v>
      </c>
      <c r="P3310" s="270">
        <v>11</v>
      </c>
      <c r="Q3310" s="270">
        <v>1</v>
      </c>
      <c r="R3310" s="74"/>
      <c r="S3310" s="75" t="str">
        <f t="shared" si="245"/>
        <v>010B</v>
      </c>
      <c r="T3310" s="75" t="str">
        <f t="shared" si="246"/>
        <v>010B010C010D010E010F011001110112</v>
      </c>
      <c r="V3310" s="197"/>
      <c r="W3310" s="75">
        <f t="shared" si="247"/>
        <v>124</v>
      </c>
      <c r="AE3310" s="479"/>
    </row>
    <row r="3311" spans="1:31" s="75" customFormat="1" ht="13.5" x14ac:dyDescent="0.2">
      <c r="A3311" s="211">
        <v>3308</v>
      </c>
      <c r="B3311" s="212" t="s">
        <v>6743</v>
      </c>
      <c r="C3311" s="213" t="s">
        <v>6744</v>
      </c>
      <c r="D3311" s="213"/>
      <c r="E3311" s="213">
        <v>0</v>
      </c>
      <c r="F3311" s="213" t="s">
        <v>585</v>
      </c>
      <c r="G3311" s="214" t="s">
        <v>677</v>
      </c>
      <c r="H3311" s="208">
        <f t="shared" ref="H3311" si="255">H107</f>
        <v>12</v>
      </c>
      <c r="I3311" s="209">
        <f>IF(Input!F$4="GMH_OECC",K3311,IF(Input!F$4="GMH_XOEC",M3311,IF(Input!F$4="GMH_Korea",O3311,IF(Input!F$4="GMH_EU",Q3311,IF(Input!F$4="Skysuper",#REF!,IF(Input!F$4="SkyII",#REF!,IF(Input!F$4="XO-8000",#REF!, "FALSE")))))))</f>
        <v>1</v>
      </c>
      <c r="J3311" s="210">
        <v>12</v>
      </c>
      <c r="K3311" s="268">
        <v>1</v>
      </c>
      <c r="L3311" s="270">
        <v>12</v>
      </c>
      <c r="M3311" s="270">
        <v>1</v>
      </c>
      <c r="N3311" s="270">
        <v>12</v>
      </c>
      <c r="O3311" s="270">
        <v>1</v>
      </c>
      <c r="P3311" s="270">
        <v>12</v>
      </c>
      <c r="Q3311" s="270">
        <v>1</v>
      </c>
      <c r="R3311" s="74"/>
      <c r="S3311" s="75" t="str">
        <f t="shared" si="245"/>
        <v>010C</v>
      </c>
      <c r="T3311" s="75" t="str">
        <f t="shared" si="246"/>
        <v>010C010D010E010F0110011101120113</v>
      </c>
      <c r="V3311" s="197"/>
      <c r="W3311" s="75">
        <f t="shared" si="247"/>
        <v>132</v>
      </c>
      <c r="AE3311" s="479"/>
    </row>
    <row r="3312" spans="1:31" s="75" customFormat="1" ht="13.5" x14ac:dyDescent="0.2">
      <c r="A3312" s="211">
        <v>3309</v>
      </c>
      <c r="B3312" s="212" t="s">
        <v>6745</v>
      </c>
      <c r="C3312" s="213" t="s">
        <v>6746</v>
      </c>
      <c r="D3312" s="213"/>
      <c r="E3312" s="213">
        <v>0</v>
      </c>
      <c r="F3312" s="213" t="s">
        <v>585</v>
      </c>
      <c r="G3312" s="214" t="s">
        <v>677</v>
      </c>
      <c r="H3312" s="208">
        <f t="shared" ref="H3312" si="256">H108</f>
        <v>13</v>
      </c>
      <c r="I3312" s="209">
        <f>IF(Input!F$4="GMH_OECC",K3312,IF(Input!F$4="GMH_XOEC",M3312,IF(Input!F$4="GMH_Korea",O3312,IF(Input!F$4="GMH_EU",Q3312,IF(Input!F$4="Skysuper",#REF!,IF(Input!F$4="SkyII",#REF!,IF(Input!F$4="XO-8000",#REF!, "FALSE")))))))</f>
        <v>1</v>
      </c>
      <c r="J3312" s="210">
        <v>13</v>
      </c>
      <c r="K3312" s="268">
        <v>1</v>
      </c>
      <c r="L3312" s="270">
        <v>13</v>
      </c>
      <c r="M3312" s="270">
        <v>1</v>
      </c>
      <c r="N3312" s="270">
        <v>13</v>
      </c>
      <c r="O3312" s="270">
        <v>1</v>
      </c>
      <c r="P3312" s="270">
        <v>13</v>
      </c>
      <c r="Q3312" s="270">
        <v>1</v>
      </c>
      <c r="R3312" s="74"/>
      <c r="S3312" s="75" t="str">
        <f t="shared" si="245"/>
        <v>010D</v>
      </c>
      <c r="T3312" s="75" t="str">
        <f t="shared" si="246"/>
        <v>010D010E010F01100111011201130114</v>
      </c>
      <c r="V3312" s="197"/>
      <c r="W3312" s="75">
        <f t="shared" si="247"/>
        <v>140</v>
      </c>
      <c r="AE3312" s="479"/>
    </row>
    <row r="3313" spans="1:31" s="75" customFormat="1" ht="13.5" x14ac:dyDescent="0.2">
      <c r="A3313" s="211">
        <v>3310</v>
      </c>
      <c r="B3313" s="212" t="s">
        <v>6747</v>
      </c>
      <c r="C3313" s="213" t="s">
        <v>761</v>
      </c>
      <c r="D3313" s="213"/>
      <c r="E3313" s="213">
        <v>0</v>
      </c>
      <c r="F3313" s="213" t="s">
        <v>585</v>
      </c>
      <c r="G3313" s="214" t="s">
        <v>677</v>
      </c>
      <c r="H3313" s="208">
        <f t="shared" ref="H3313" si="257">H109</f>
        <v>14</v>
      </c>
      <c r="I3313" s="209">
        <f>IF(Input!F$4="GMH_OECC",K3313,IF(Input!F$4="GMH_XOEC",M3313,IF(Input!F$4="GMH_Korea",O3313,IF(Input!F$4="GMH_EU",Q3313,IF(Input!F$4="Skysuper",#REF!,IF(Input!F$4="SkyII",#REF!,IF(Input!F$4="XO-8000",#REF!, "FALSE")))))))</f>
        <v>1</v>
      </c>
      <c r="J3313" s="210">
        <v>14</v>
      </c>
      <c r="K3313" s="268">
        <v>1</v>
      </c>
      <c r="L3313" s="270">
        <v>14</v>
      </c>
      <c r="M3313" s="270">
        <v>1</v>
      </c>
      <c r="N3313" s="270">
        <v>14</v>
      </c>
      <c r="O3313" s="270">
        <v>1</v>
      </c>
      <c r="P3313" s="270">
        <v>14</v>
      </c>
      <c r="Q3313" s="270">
        <v>1</v>
      </c>
      <c r="R3313" s="74"/>
      <c r="S3313" s="75" t="str">
        <f t="shared" si="245"/>
        <v>010E</v>
      </c>
      <c r="T3313" s="75" t="str">
        <f t="shared" si="246"/>
        <v>010E010F011001110112011301140115</v>
      </c>
      <c r="V3313" s="197"/>
      <c r="W3313" s="75">
        <f t="shared" si="247"/>
        <v>148</v>
      </c>
      <c r="AE3313" s="479"/>
    </row>
    <row r="3314" spans="1:31" s="75" customFormat="1" ht="13.5" x14ac:dyDescent="0.2">
      <c r="A3314" s="211">
        <v>3311</v>
      </c>
      <c r="B3314" s="212" t="s">
        <v>6748</v>
      </c>
      <c r="C3314" s="213" t="s">
        <v>763</v>
      </c>
      <c r="D3314" s="213"/>
      <c r="E3314" s="213">
        <v>0</v>
      </c>
      <c r="F3314" s="213" t="s">
        <v>585</v>
      </c>
      <c r="G3314" s="214" t="s">
        <v>677</v>
      </c>
      <c r="H3314" s="208">
        <f t="shared" ref="H3314" si="258">H110</f>
        <v>15</v>
      </c>
      <c r="I3314" s="209">
        <f>IF(Input!F$4="GMH_OECC",K3314,IF(Input!F$4="GMH_XOEC",M3314,IF(Input!F$4="GMH_Korea",O3314,IF(Input!F$4="GMH_EU",Q3314,IF(Input!F$4="Skysuper",#REF!,IF(Input!F$4="SkyII",#REF!,IF(Input!F$4="XO-8000",#REF!, "FALSE")))))))</f>
        <v>1</v>
      </c>
      <c r="J3314" s="210">
        <v>15</v>
      </c>
      <c r="K3314" s="268">
        <v>1</v>
      </c>
      <c r="L3314" s="270">
        <v>15</v>
      </c>
      <c r="M3314" s="270">
        <v>1</v>
      </c>
      <c r="N3314" s="270">
        <v>15</v>
      </c>
      <c r="O3314" s="270">
        <v>1</v>
      </c>
      <c r="P3314" s="270">
        <v>15</v>
      </c>
      <c r="Q3314" s="270">
        <v>1</v>
      </c>
      <c r="R3314" s="74"/>
      <c r="S3314" s="75" t="str">
        <f t="shared" si="245"/>
        <v>010F</v>
      </c>
      <c r="T3314" s="75" t="str">
        <f t="shared" si="246"/>
        <v>010F0110011101120113011401150116</v>
      </c>
      <c r="V3314" s="197"/>
      <c r="W3314" s="75">
        <f t="shared" si="247"/>
        <v>156</v>
      </c>
      <c r="AE3314" s="479"/>
    </row>
    <row r="3315" spans="1:31" s="75" customFormat="1" ht="13.5" x14ac:dyDescent="0.2">
      <c r="A3315" s="211">
        <v>3312</v>
      </c>
      <c r="B3315" s="212" t="s">
        <v>6749</v>
      </c>
      <c r="C3315" s="213" t="s">
        <v>765</v>
      </c>
      <c r="D3315" s="213"/>
      <c r="E3315" s="213">
        <v>0</v>
      </c>
      <c r="F3315" s="213" t="s">
        <v>585</v>
      </c>
      <c r="G3315" s="214" t="s">
        <v>677</v>
      </c>
      <c r="H3315" s="208">
        <f t="shared" ref="H3315" si="259">H111</f>
        <v>16</v>
      </c>
      <c r="I3315" s="209">
        <f>IF(Input!F$4="GMH_OECC",K3315,IF(Input!F$4="GMH_XOEC",M3315,IF(Input!F$4="GMH_Korea",O3315,IF(Input!F$4="GMH_EU",Q3315,IF(Input!F$4="Skysuper",#REF!,IF(Input!F$4="SkyII",#REF!,IF(Input!F$4="XO-8000",#REF!, "FALSE")))))))</f>
        <v>1</v>
      </c>
      <c r="J3315" s="210">
        <v>16</v>
      </c>
      <c r="K3315" s="268">
        <v>1</v>
      </c>
      <c r="L3315" s="270">
        <v>16</v>
      </c>
      <c r="M3315" s="270">
        <v>1</v>
      </c>
      <c r="N3315" s="270">
        <v>16</v>
      </c>
      <c r="O3315" s="270">
        <v>1</v>
      </c>
      <c r="P3315" s="270">
        <v>16</v>
      </c>
      <c r="Q3315" s="270">
        <v>1</v>
      </c>
      <c r="R3315" s="74"/>
      <c r="S3315" s="75" t="str">
        <f t="shared" si="245"/>
        <v>0110</v>
      </c>
      <c r="T3315" s="75" t="str">
        <f t="shared" si="246"/>
        <v>01100111011201130114011501160117</v>
      </c>
      <c r="V3315" s="197"/>
      <c r="W3315" s="75">
        <f t="shared" si="247"/>
        <v>164</v>
      </c>
      <c r="AE3315" s="479"/>
    </row>
    <row r="3316" spans="1:31" s="75" customFormat="1" ht="13.5" x14ac:dyDescent="0.2">
      <c r="A3316" s="211">
        <v>3313</v>
      </c>
      <c r="B3316" s="212" t="s">
        <v>6750</v>
      </c>
      <c r="C3316" s="213" t="s">
        <v>767</v>
      </c>
      <c r="D3316" s="213"/>
      <c r="E3316" s="213">
        <v>0</v>
      </c>
      <c r="F3316" s="213" t="s">
        <v>585</v>
      </c>
      <c r="G3316" s="214" t="s">
        <v>677</v>
      </c>
      <c r="H3316" s="208">
        <f t="shared" ref="H3316" si="260">H112</f>
        <v>17</v>
      </c>
      <c r="I3316" s="209">
        <f>IF(Input!F$4="GMH_OECC",K3316,IF(Input!F$4="GMH_XOEC",M3316,IF(Input!F$4="GMH_Korea",O3316,IF(Input!F$4="GMH_EU",Q3316,IF(Input!F$4="Skysuper",#REF!,IF(Input!F$4="SkyII",#REF!,IF(Input!F$4="XO-8000",#REF!, "FALSE")))))))</f>
        <v>1</v>
      </c>
      <c r="J3316" s="210">
        <v>17</v>
      </c>
      <c r="K3316" s="268">
        <v>1</v>
      </c>
      <c r="L3316" s="270">
        <v>17</v>
      </c>
      <c r="M3316" s="270">
        <v>1</v>
      </c>
      <c r="N3316" s="270">
        <v>17</v>
      </c>
      <c r="O3316" s="270">
        <v>1</v>
      </c>
      <c r="P3316" s="270">
        <v>17</v>
      </c>
      <c r="Q3316" s="270">
        <v>1</v>
      </c>
      <c r="R3316" s="74"/>
      <c r="S3316" s="75" t="str">
        <f t="shared" ref="S3316:S3379" si="261">"0"&amp;DEC2HEX(2^(I3316-1))&amp;IF(LEN(DEC2HEX(H3316))=2,DEC2HEX(H3316),"0"&amp;DEC2HEX(H3316))</f>
        <v>0111</v>
      </c>
      <c r="T3316" s="75" t="str">
        <f t="shared" si="246"/>
        <v>01110112011301140115011601170118</v>
      </c>
      <c r="V3316" s="197"/>
      <c r="W3316" s="75">
        <f t="shared" si="247"/>
        <v>172</v>
      </c>
      <c r="AE3316" s="479"/>
    </row>
    <row r="3317" spans="1:31" s="75" customFormat="1" ht="13.5" x14ac:dyDescent="0.2">
      <c r="A3317" s="211">
        <v>3314</v>
      </c>
      <c r="B3317" s="212" t="s">
        <v>6751</v>
      </c>
      <c r="C3317" s="213" t="s">
        <v>769</v>
      </c>
      <c r="D3317" s="213"/>
      <c r="E3317" s="213">
        <v>0</v>
      </c>
      <c r="F3317" s="213" t="s">
        <v>585</v>
      </c>
      <c r="G3317" s="214" t="s">
        <v>677</v>
      </c>
      <c r="H3317" s="208">
        <f t="shared" ref="H3317" si="262">H113</f>
        <v>18</v>
      </c>
      <c r="I3317" s="209">
        <f>IF(Input!F$4="GMH_OECC",K3317,IF(Input!F$4="GMH_XOEC",M3317,IF(Input!F$4="GMH_Korea",O3317,IF(Input!F$4="GMH_EU",Q3317,IF(Input!F$4="Skysuper",#REF!,IF(Input!F$4="SkyII",#REF!,IF(Input!F$4="XO-8000",#REF!, "FALSE")))))))</f>
        <v>1</v>
      </c>
      <c r="J3317" s="210">
        <v>18</v>
      </c>
      <c r="K3317" s="268">
        <v>1</v>
      </c>
      <c r="L3317" s="270">
        <v>18</v>
      </c>
      <c r="M3317" s="270">
        <v>1</v>
      </c>
      <c r="N3317" s="270">
        <v>18</v>
      </c>
      <c r="O3317" s="270">
        <v>1</v>
      </c>
      <c r="P3317" s="270">
        <v>18</v>
      </c>
      <c r="Q3317" s="270">
        <v>1</v>
      </c>
      <c r="R3317" s="74"/>
      <c r="S3317" s="75" t="str">
        <f t="shared" si="261"/>
        <v>0112</v>
      </c>
      <c r="T3317" s="75" t="str">
        <f t="shared" si="246"/>
        <v>01120113011401150116011701180119</v>
      </c>
      <c r="V3317" s="197"/>
      <c r="W3317" s="75">
        <f t="shared" si="247"/>
        <v>180</v>
      </c>
      <c r="AE3317" s="479"/>
    </row>
    <row r="3318" spans="1:31" s="75" customFormat="1" ht="13.5" x14ac:dyDescent="0.2">
      <c r="A3318" s="211">
        <v>3315</v>
      </c>
      <c r="B3318" s="212" t="s">
        <v>6752</v>
      </c>
      <c r="C3318" s="213" t="s">
        <v>771</v>
      </c>
      <c r="D3318" s="213"/>
      <c r="E3318" s="213">
        <v>0</v>
      </c>
      <c r="F3318" s="213" t="s">
        <v>585</v>
      </c>
      <c r="G3318" s="214" t="s">
        <v>677</v>
      </c>
      <c r="H3318" s="208">
        <f t="shared" ref="H3318" si="263">H114</f>
        <v>19</v>
      </c>
      <c r="I3318" s="209">
        <f>IF(Input!F$4="GMH_OECC",K3318,IF(Input!F$4="GMH_XOEC",M3318,IF(Input!F$4="GMH_Korea",O3318,IF(Input!F$4="GMH_EU",Q3318,IF(Input!F$4="Skysuper",#REF!,IF(Input!F$4="SkyII",#REF!,IF(Input!F$4="XO-8000",#REF!, "FALSE")))))))</f>
        <v>1</v>
      </c>
      <c r="J3318" s="210">
        <v>19</v>
      </c>
      <c r="K3318" s="268">
        <v>1</v>
      </c>
      <c r="L3318" s="270">
        <v>19</v>
      </c>
      <c r="M3318" s="270">
        <v>1</v>
      </c>
      <c r="N3318" s="270">
        <v>19</v>
      </c>
      <c r="O3318" s="270">
        <v>1</v>
      </c>
      <c r="P3318" s="270">
        <v>19</v>
      </c>
      <c r="Q3318" s="270">
        <v>1</v>
      </c>
      <c r="R3318" s="74"/>
      <c r="S3318" s="75" t="str">
        <f t="shared" si="261"/>
        <v>0113</v>
      </c>
      <c r="T3318" s="75" t="str">
        <f t="shared" si="246"/>
        <v>0113011401150116011701180119011A</v>
      </c>
      <c r="V3318" s="197"/>
      <c r="W3318" s="75">
        <f t="shared" si="247"/>
        <v>188</v>
      </c>
      <c r="AE3318" s="479"/>
    </row>
    <row r="3319" spans="1:31" s="75" customFormat="1" ht="13.5" x14ac:dyDescent="0.2">
      <c r="A3319" s="211">
        <v>3316</v>
      </c>
      <c r="B3319" s="212" t="s">
        <v>6753</v>
      </c>
      <c r="C3319" s="213" t="s">
        <v>773</v>
      </c>
      <c r="D3319" s="213"/>
      <c r="E3319" s="213">
        <v>0</v>
      </c>
      <c r="F3319" s="213" t="s">
        <v>585</v>
      </c>
      <c r="G3319" s="214" t="s">
        <v>677</v>
      </c>
      <c r="H3319" s="208">
        <f t="shared" ref="H3319" si="264">H115</f>
        <v>20</v>
      </c>
      <c r="I3319" s="209">
        <f>IF(Input!F$4="GMH_OECC",K3319,IF(Input!F$4="GMH_XOEC",M3319,IF(Input!F$4="GMH_Korea",O3319,IF(Input!F$4="GMH_EU",Q3319,IF(Input!F$4="Skysuper",#REF!,IF(Input!F$4="SkyII",#REF!,IF(Input!F$4="XO-8000",#REF!, "FALSE")))))))</f>
        <v>1</v>
      </c>
      <c r="J3319" s="210">
        <v>20</v>
      </c>
      <c r="K3319" s="268">
        <v>1</v>
      </c>
      <c r="L3319" s="270">
        <v>20</v>
      </c>
      <c r="M3319" s="270">
        <v>1</v>
      </c>
      <c r="N3319" s="270">
        <v>20</v>
      </c>
      <c r="O3319" s="270">
        <v>1</v>
      </c>
      <c r="P3319" s="270">
        <v>20</v>
      </c>
      <c r="Q3319" s="270">
        <v>1</v>
      </c>
      <c r="R3319" s="74"/>
      <c r="S3319" s="75" t="str">
        <f t="shared" si="261"/>
        <v>0114</v>
      </c>
      <c r="T3319" s="75" t="str">
        <f t="shared" si="246"/>
        <v>011401150116011701180119011A011B</v>
      </c>
      <c r="V3319" s="197"/>
      <c r="W3319" s="75">
        <f t="shared" si="247"/>
        <v>196</v>
      </c>
      <c r="AE3319" s="479"/>
    </row>
    <row r="3320" spans="1:31" s="75" customFormat="1" ht="13.5" x14ac:dyDescent="0.2">
      <c r="A3320" s="211">
        <v>3317</v>
      </c>
      <c r="B3320" s="212" t="s">
        <v>6754</v>
      </c>
      <c r="C3320" s="213" t="s">
        <v>775</v>
      </c>
      <c r="D3320" s="213"/>
      <c r="E3320" s="213">
        <v>0</v>
      </c>
      <c r="F3320" s="213" t="s">
        <v>585</v>
      </c>
      <c r="G3320" s="214" t="s">
        <v>677</v>
      </c>
      <c r="H3320" s="208">
        <f t="shared" ref="H3320" si="265">H116</f>
        <v>21</v>
      </c>
      <c r="I3320" s="209">
        <f>IF(Input!F$4="GMH_OECC",K3320,IF(Input!F$4="GMH_XOEC",M3320,IF(Input!F$4="GMH_Korea",O3320,IF(Input!F$4="GMH_EU",Q3320,IF(Input!F$4="Skysuper",#REF!,IF(Input!F$4="SkyII",#REF!,IF(Input!F$4="XO-8000",#REF!, "FALSE")))))))</f>
        <v>1</v>
      </c>
      <c r="J3320" s="210">
        <v>21</v>
      </c>
      <c r="K3320" s="268">
        <v>1</v>
      </c>
      <c r="L3320" s="270">
        <v>21</v>
      </c>
      <c r="M3320" s="270">
        <v>1</v>
      </c>
      <c r="N3320" s="270">
        <v>21</v>
      </c>
      <c r="O3320" s="270">
        <v>1</v>
      </c>
      <c r="P3320" s="270">
        <v>21</v>
      </c>
      <c r="Q3320" s="270">
        <v>1</v>
      </c>
      <c r="R3320" s="74"/>
      <c r="S3320" s="75" t="str">
        <f t="shared" si="261"/>
        <v>0115</v>
      </c>
      <c r="T3320" s="75" t="str">
        <f t="shared" si="246"/>
        <v>01150116011701180119011A011B011C</v>
      </c>
      <c r="V3320" s="197"/>
      <c r="W3320" s="75">
        <f t="shared" si="247"/>
        <v>204</v>
      </c>
      <c r="AE3320" s="479"/>
    </row>
    <row r="3321" spans="1:31" s="75" customFormat="1" ht="13.5" x14ac:dyDescent="0.2">
      <c r="A3321" s="211">
        <v>3318</v>
      </c>
      <c r="B3321" s="212" t="s">
        <v>6755</v>
      </c>
      <c r="C3321" s="213" t="s">
        <v>777</v>
      </c>
      <c r="D3321" s="213"/>
      <c r="E3321" s="213">
        <v>0</v>
      </c>
      <c r="F3321" s="213" t="s">
        <v>585</v>
      </c>
      <c r="G3321" s="214" t="s">
        <v>677</v>
      </c>
      <c r="H3321" s="208">
        <f t="shared" ref="H3321" si="266">H117</f>
        <v>22</v>
      </c>
      <c r="I3321" s="209">
        <f>IF(Input!F$4="GMH_OECC",K3321,IF(Input!F$4="GMH_XOEC",M3321,IF(Input!F$4="GMH_Korea",O3321,IF(Input!F$4="GMH_EU",Q3321,IF(Input!F$4="Skysuper",#REF!,IF(Input!F$4="SkyII",#REF!,IF(Input!F$4="XO-8000",#REF!, "FALSE")))))))</f>
        <v>1</v>
      </c>
      <c r="J3321" s="210">
        <v>22</v>
      </c>
      <c r="K3321" s="268">
        <v>1</v>
      </c>
      <c r="L3321" s="270">
        <v>22</v>
      </c>
      <c r="M3321" s="270">
        <v>1</v>
      </c>
      <c r="N3321" s="270">
        <v>22</v>
      </c>
      <c r="O3321" s="270">
        <v>1</v>
      </c>
      <c r="P3321" s="270">
        <v>22</v>
      </c>
      <c r="Q3321" s="270">
        <v>1</v>
      </c>
      <c r="R3321" s="74"/>
      <c r="S3321" s="75" t="str">
        <f t="shared" si="261"/>
        <v>0116</v>
      </c>
      <c r="T3321" s="75" t="str">
        <f t="shared" si="246"/>
        <v>0116011701180119011A011B011C011D</v>
      </c>
      <c r="V3321" s="197"/>
      <c r="W3321" s="75">
        <f t="shared" si="247"/>
        <v>212</v>
      </c>
      <c r="AE3321" s="479"/>
    </row>
    <row r="3322" spans="1:31" s="75" customFormat="1" ht="13.5" x14ac:dyDescent="0.2">
      <c r="A3322" s="211">
        <v>3319</v>
      </c>
      <c r="B3322" s="212" t="s">
        <v>6756</v>
      </c>
      <c r="C3322" s="213" t="s">
        <v>779</v>
      </c>
      <c r="D3322" s="213"/>
      <c r="E3322" s="213">
        <v>0</v>
      </c>
      <c r="F3322" s="213" t="s">
        <v>585</v>
      </c>
      <c r="G3322" s="214" t="s">
        <v>677</v>
      </c>
      <c r="H3322" s="208">
        <f t="shared" ref="H3322" si="267">H118</f>
        <v>23</v>
      </c>
      <c r="I3322" s="209">
        <f>IF(Input!F$4="GMH_OECC",K3322,IF(Input!F$4="GMH_XOEC",M3322,IF(Input!F$4="GMH_Korea",O3322,IF(Input!F$4="GMH_EU",Q3322,IF(Input!F$4="Skysuper",#REF!,IF(Input!F$4="SkyII",#REF!,IF(Input!F$4="XO-8000",#REF!, "FALSE")))))))</f>
        <v>1</v>
      </c>
      <c r="J3322" s="210">
        <v>23</v>
      </c>
      <c r="K3322" s="268">
        <v>1</v>
      </c>
      <c r="L3322" s="270">
        <v>23</v>
      </c>
      <c r="M3322" s="270">
        <v>1</v>
      </c>
      <c r="N3322" s="270">
        <v>23</v>
      </c>
      <c r="O3322" s="270">
        <v>1</v>
      </c>
      <c r="P3322" s="270">
        <v>23</v>
      </c>
      <c r="Q3322" s="270">
        <v>1</v>
      </c>
      <c r="R3322" s="74"/>
      <c r="S3322" s="75" t="str">
        <f t="shared" si="261"/>
        <v>0117</v>
      </c>
      <c r="T3322" s="75" t="str">
        <f t="shared" si="246"/>
        <v>011701180119011A011B011C011D011E</v>
      </c>
      <c r="V3322" s="197"/>
      <c r="W3322" s="75">
        <f t="shared" si="247"/>
        <v>220</v>
      </c>
      <c r="AE3322" s="479"/>
    </row>
    <row r="3323" spans="1:31" s="75" customFormat="1" ht="13.5" x14ac:dyDescent="0.2">
      <c r="A3323" s="211">
        <v>3320</v>
      </c>
      <c r="B3323" s="212" t="s">
        <v>6757</v>
      </c>
      <c r="C3323" s="213" t="s">
        <v>781</v>
      </c>
      <c r="D3323" s="213"/>
      <c r="E3323" s="213">
        <v>0</v>
      </c>
      <c r="F3323" s="213" t="s">
        <v>585</v>
      </c>
      <c r="G3323" s="214" t="s">
        <v>677</v>
      </c>
      <c r="H3323" s="208">
        <f t="shared" ref="H3323" si="268">H119</f>
        <v>24</v>
      </c>
      <c r="I3323" s="209">
        <f>IF(Input!F$4="GMH_OECC",K3323,IF(Input!F$4="GMH_XOEC",M3323,IF(Input!F$4="GMH_Korea",O3323,IF(Input!F$4="GMH_EU",Q3323,IF(Input!F$4="Skysuper",#REF!,IF(Input!F$4="SkyII",#REF!,IF(Input!F$4="XO-8000",#REF!, "FALSE")))))))</f>
        <v>1</v>
      </c>
      <c r="J3323" s="210">
        <v>24</v>
      </c>
      <c r="K3323" s="268">
        <v>1</v>
      </c>
      <c r="L3323" s="270">
        <v>24</v>
      </c>
      <c r="M3323" s="270">
        <v>1</v>
      </c>
      <c r="N3323" s="270">
        <v>24</v>
      </c>
      <c r="O3323" s="270">
        <v>1</v>
      </c>
      <c r="P3323" s="270">
        <v>24</v>
      </c>
      <c r="Q3323" s="270">
        <v>1</v>
      </c>
      <c r="R3323" s="74"/>
      <c r="S3323" s="75" t="str">
        <f t="shared" si="261"/>
        <v>0118</v>
      </c>
      <c r="T3323" s="75" t="str">
        <f t="shared" si="246"/>
        <v>01180119011A011B011C011D011E011F</v>
      </c>
      <c r="V3323" s="197"/>
      <c r="W3323" s="75">
        <f t="shared" si="247"/>
        <v>228</v>
      </c>
      <c r="AE3323" s="479"/>
    </row>
    <row r="3324" spans="1:31" s="75" customFormat="1" ht="13.5" x14ac:dyDescent="0.2">
      <c r="A3324" s="211">
        <v>3321</v>
      </c>
      <c r="B3324" s="212" t="s">
        <v>6758</v>
      </c>
      <c r="C3324" s="213" t="s">
        <v>783</v>
      </c>
      <c r="D3324" s="213"/>
      <c r="E3324" s="213">
        <v>0</v>
      </c>
      <c r="F3324" s="213" t="s">
        <v>585</v>
      </c>
      <c r="G3324" s="214" t="s">
        <v>677</v>
      </c>
      <c r="H3324" s="208">
        <f t="shared" ref="H3324" si="269">H120</f>
        <v>25</v>
      </c>
      <c r="I3324" s="209">
        <f>IF(Input!F$4="GMH_OECC",K3324,IF(Input!F$4="GMH_XOEC",M3324,IF(Input!F$4="GMH_Korea",O3324,IF(Input!F$4="GMH_EU",Q3324,IF(Input!F$4="Skysuper",#REF!,IF(Input!F$4="SkyII",#REF!,IF(Input!F$4="XO-8000",#REF!, "FALSE")))))))</f>
        <v>1</v>
      </c>
      <c r="J3324" s="210">
        <v>25</v>
      </c>
      <c r="K3324" s="268">
        <v>1</v>
      </c>
      <c r="L3324" s="270">
        <v>25</v>
      </c>
      <c r="M3324" s="270">
        <v>1</v>
      </c>
      <c r="N3324" s="270">
        <v>25</v>
      </c>
      <c r="O3324" s="270">
        <v>1</v>
      </c>
      <c r="P3324" s="270">
        <v>25</v>
      </c>
      <c r="Q3324" s="270">
        <v>1</v>
      </c>
      <c r="R3324" s="74"/>
      <c r="S3324" s="75" t="str">
        <f t="shared" si="261"/>
        <v>0119</v>
      </c>
      <c r="T3324" s="75" t="str">
        <f t="shared" si="246"/>
        <v>0119011A011B011C011D011E011F0120</v>
      </c>
      <c r="V3324" s="197"/>
      <c r="W3324" s="75">
        <f t="shared" si="247"/>
        <v>236</v>
      </c>
      <c r="AE3324" s="479"/>
    </row>
    <row r="3325" spans="1:31" s="75" customFormat="1" ht="13.5" x14ac:dyDescent="0.2">
      <c r="A3325" s="211">
        <v>3322</v>
      </c>
      <c r="B3325" s="212" t="s">
        <v>6759</v>
      </c>
      <c r="C3325" s="213" t="s">
        <v>785</v>
      </c>
      <c r="D3325" s="213"/>
      <c r="E3325" s="213">
        <v>0</v>
      </c>
      <c r="F3325" s="213" t="s">
        <v>585</v>
      </c>
      <c r="G3325" s="214" t="s">
        <v>677</v>
      </c>
      <c r="H3325" s="208">
        <f t="shared" ref="H3325" si="270">H121</f>
        <v>26</v>
      </c>
      <c r="I3325" s="209">
        <f>IF(Input!F$4="GMH_OECC",K3325,IF(Input!F$4="GMH_XOEC",M3325,IF(Input!F$4="GMH_Korea",O3325,IF(Input!F$4="GMH_EU",Q3325,IF(Input!F$4="Skysuper",#REF!,IF(Input!F$4="SkyII",#REF!,IF(Input!F$4="XO-8000",#REF!, "FALSE")))))))</f>
        <v>1</v>
      </c>
      <c r="J3325" s="210">
        <v>26</v>
      </c>
      <c r="K3325" s="268">
        <v>1</v>
      </c>
      <c r="L3325" s="270">
        <v>26</v>
      </c>
      <c r="M3325" s="270">
        <v>1</v>
      </c>
      <c r="N3325" s="270">
        <v>26</v>
      </c>
      <c r="O3325" s="270">
        <v>1</v>
      </c>
      <c r="P3325" s="270">
        <v>26</v>
      </c>
      <c r="Q3325" s="270">
        <v>1</v>
      </c>
      <c r="R3325" s="74"/>
      <c r="S3325" s="75" t="str">
        <f t="shared" si="261"/>
        <v>011A</v>
      </c>
      <c r="T3325" s="75" t="str">
        <f t="shared" si="246"/>
        <v>011A011B011C011D011E011F01200121</v>
      </c>
      <c r="V3325" s="197"/>
      <c r="W3325" s="75">
        <f t="shared" si="247"/>
        <v>244</v>
      </c>
      <c r="AE3325" s="479"/>
    </row>
    <row r="3326" spans="1:31" s="75" customFormat="1" ht="13.5" x14ac:dyDescent="0.2">
      <c r="A3326" s="211">
        <v>3323</v>
      </c>
      <c r="B3326" s="212" t="s">
        <v>6760</v>
      </c>
      <c r="C3326" s="213" t="s">
        <v>787</v>
      </c>
      <c r="D3326" s="213"/>
      <c r="E3326" s="213">
        <v>0</v>
      </c>
      <c r="F3326" s="213" t="s">
        <v>585</v>
      </c>
      <c r="G3326" s="214" t="s">
        <v>677</v>
      </c>
      <c r="H3326" s="208">
        <f t="shared" ref="H3326" si="271">H122</f>
        <v>27</v>
      </c>
      <c r="I3326" s="209">
        <f>IF(Input!F$4="GMH_OECC",K3326,IF(Input!F$4="GMH_XOEC",M3326,IF(Input!F$4="GMH_Korea",O3326,IF(Input!F$4="GMH_EU",Q3326,IF(Input!F$4="Skysuper",#REF!,IF(Input!F$4="SkyII",#REF!,IF(Input!F$4="XO-8000",#REF!, "FALSE")))))))</f>
        <v>1</v>
      </c>
      <c r="J3326" s="210">
        <v>27</v>
      </c>
      <c r="K3326" s="268">
        <v>1</v>
      </c>
      <c r="L3326" s="270">
        <v>27</v>
      </c>
      <c r="M3326" s="270">
        <v>1</v>
      </c>
      <c r="N3326" s="270">
        <v>27</v>
      </c>
      <c r="O3326" s="270">
        <v>1</v>
      </c>
      <c r="P3326" s="270">
        <v>27</v>
      </c>
      <c r="Q3326" s="270">
        <v>1</v>
      </c>
      <c r="R3326" s="74"/>
      <c r="S3326" s="75" t="str">
        <f t="shared" si="261"/>
        <v>011B</v>
      </c>
      <c r="T3326" s="75" t="str">
        <f t="shared" si="246"/>
        <v>011B011C011D011E011F012001210122</v>
      </c>
      <c r="V3326" s="197"/>
      <c r="W3326" s="75">
        <f t="shared" si="247"/>
        <v>252</v>
      </c>
      <c r="AE3326" s="479"/>
    </row>
    <row r="3327" spans="1:31" s="75" customFormat="1" ht="13.5" x14ac:dyDescent="0.2">
      <c r="A3327" s="211">
        <v>3324</v>
      </c>
      <c r="B3327" s="212" t="s">
        <v>6761</v>
      </c>
      <c r="C3327" s="213" t="s">
        <v>789</v>
      </c>
      <c r="D3327" s="213"/>
      <c r="E3327" s="213">
        <v>0</v>
      </c>
      <c r="F3327" s="213" t="s">
        <v>585</v>
      </c>
      <c r="G3327" s="214" t="s">
        <v>677</v>
      </c>
      <c r="H3327" s="208">
        <f t="shared" ref="H3327" si="272">H123</f>
        <v>28</v>
      </c>
      <c r="I3327" s="209">
        <f>IF(Input!F$4="GMH_OECC",K3327,IF(Input!F$4="GMH_XOEC",M3327,IF(Input!F$4="GMH_Korea",O3327,IF(Input!F$4="GMH_EU",Q3327,IF(Input!F$4="Skysuper",#REF!,IF(Input!F$4="SkyII",#REF!,IF(Input!F$4="XO-8000",#REF!, "FALSE")))))))</f>
        <v>1</v>
      </c>
      <c r="J3327" s="210">
        <v>28</v>
      </c>
      <c r="K3327" s="268">
        <v>1</v>
      </c>
      <c r="L3327" s="270">
        <v>28</v>
      </c>
      <c r="M3327" s="270">
        <v>1</v>
      </c>
      <c r="N3327" s="270">
        <v>28</v>
      </c>
      <c r="O3327" s="270">
        <v>1</v>
      </c>
      <c r="P3327" s="270">
        <v>28</v>
      </c>
      <c r="Q3327" s="270">
        <v>1</v>
      </c>
      <c r="R3327" s="74"/>
      <c r="S3327" s="75" t="str">
        <f t="shared" si="261"/>
        <v>011C</v>
      </c>
      <c r="T3327" s="75" t="str">
        <f t="shared" si="246"/>
        <v>011C011D011E011F0120012101220123</v>
      </c>
      <c r="V3327" s="197"/>
      <c r="W3327" s="75">
        <f t="shared" si="247"/>
        <v>260</v>
      </c>
      <c r="AE3327" s="479"/>
    </row>
    <row r="3328" spans="1:31" s="75" customFormat="1" ht="13.5" x14ac:dyDescent="0.2">
      <c r="A3328" s="211">
        <v>3325</v>
      </c>
      <c r="B3328" s="212" t="s">
        <v>6762</v>
      </c>
      <c r="C3328" s="213" t="s">
        <v>791</v>
      </c>
      <c r="D3328" s="213"/>
      <c r="E3328" s="213">
        <v>0</v>
      </c>
      <c r="F3328" s="213" t="s">
        <v>585</v>
      </c>
      <c r="G3328" s="214" t="s">
        <v>677</v>
      </c>
      <c r="H3328" s="208">
        <f t="shared" ref="H3328" si="273">H124</f>
        <v>29</v>
      </c>
      <c r="I3328" s="209">
        <f>IF(Input!F$4="GMH_OECC",K3328,IF(Input!F$4="GMH_XOEC",M3328,IF(Input!F$4="GMH_Korea",O3328,IF(Input!F$4="GMH_EU",Q3328,IF(Input!F$4="Skysuper",#REF!,IF(Input!F$4="SkyII",#REF!,IF(Input!F$4="XO-8000",#REF!, "FALSE")))))))</f>
        <v>1</v>
      </c>
      <c r="J3328" s="210">
        <v>29</v>
      </c>
      <c r="K3328" s="268">
        <v>1</v>
      </c>
      <c r="L3328" s="270">
        <v>29</v>
      </c>
      <c r="M3328" s="270">
        <v>1</v>
      </c>
      <c r="N3328" s="270">
        <v>29</v>
      </c>
      <c r="O3328" s="270">
        <v>1</v>
      </c>
      <c r="P3328" s="270">
        <v>29</v>
      </c>
      <c r="Q3328" s="270">
        <v>1</v>
      </c>
      <c r="R3328" s="74"/>
      <c r="S3328" s="75" t="str">
        <f t="shared" si="261"/>
        <v>011D</v>
      </c>
      <c r="T3328" s="75" t="str">
        <f t="shared" si="246"/>
        <v>011D011E011F01200121012201230124</v>
      </c>
      <c r="V3328" s="197"/>
      <c r="W3328" s="75">
        <f t="shared" si="247"/>
        <v>268</v>
      </c>
      <c r="AE3328" s="479"/>
    </row>
    <row r="3329" spans="1:31" s="75" customFormat="1" ht="13.5" x14ac:dyDescent="0.2">
      <c r="A3329" s="211">
        <v>3326</v>
      </c>
      <c r="B3329" s="212" t="s">
        <v>6763</v>
      </c>
      <c r="C3329" s="213" t="s">
        <v>793</v>
      </c>
      <c r="D3329" s="213"/>
      <c r="E3329" s="213">
        <v>0</v>
      </c>
      <c r="F3329" s="213" t="s">
        <v>585</v>
      </c>
      <c r="G3329" s="214" t="s">
        <v>677</v>
      </c>
      <c r="H3329" s="208">
        <f t="shared" ref="H3329" si="274">H125</f>
        <v>30</v>
      </c>
      <c r="I3329" s="209">
        <f>IF(Input!F$4="GMH_OECC",K3329,IF(Input!F$4="GMH_XOEC",M3329,IF(Input!F$4="GMH_Korea",O3329,IF(Input!F$4="GMH_EU",Q3329,IF(Input!F$4="Skysuper",#REF!,IF(Input!F$4="SkyII",#REF!,IF(Input!F$4="XO-8000",#REF!, "FALSE")))))))</f>
        <v>1</v>
      </c>
      <c r="J3329" s="210">
        <v>30</v>
      </c>
      <c r="K3329" s="268">
        <v>1</v>
      </c>
      <c r="L3329" s="270">
        <v>30</v>
      </c>
      <c r="M3329" s="270">
        <v>1</v>
      </c>
      <c r="N3329" s="270">
        <v>30</v>
      </c>
      <c r="O3329" s="270">
        <v>1</v>
      </c>
      <c r="P3329" s="270">
        <v>30</v>
      </c>
      <c r="Q3329" s="270">
        <v>1</v>
      </c>
      <c r="R3329" s="74"/>
      <c r="S3329" s="75" t="str">
        <f t="shared" si="261"/>
        <v>011E</v>
      </c>
      <c r="T3329" s="75" t="str">
        <f t="shared" si="246"/>
        <v>011E011F012001210122012301240125</v>
      </c>
      <c r="V3329" s="197"/>
      <c r="W3329" s="75">
        <f t="shared" si="247"/>
        <v>276</v>
      </c>
      <c r="AE3329" s="479"/>
    </row>
    <row r="3330" spans="1:31" s="75" customFormat="1" ht="13.5" x14ac:dyDescent="0.2">
      <c r="A3330" s="211">
        <v>3327</v>
      </c>
      <c r="B3330" s="212" t="s">
        <v>6764</v>
      </c>
      <c r="C3330" s="213" t="s">
        <v>795</v>
      </c>
      <c r="D3330" s="213"/>
      <c r="E3330" s="213">
        <v>0</v>
      </c>
      <c r="F3330" s="213" t="s">
        <v>585</v>
      </c>
      <c r="G3330" s="214" t="s">
        <v>677</v>
      </c>
      <c r="H3330" s="208">
        <f t="shared" ref="H3330" si="275">H126</f>
        <v>31</v>
      </c>
      <c r="I3330" s="209">
        <f>IF(Input!F$4="GMH_OECC",K3330,IF(Input!F$4="GMH_XOEC",M3330,IF(Input!F$4="GMH_Korea",O3330,IF(Input!F$4="GMH_EU",Q3330,IF(Input!F$4="Skysuper",#REF!,IF(Input!F$4="SkyII",#REF!,IF(Input!F$4="XO-8000",#REF!, "FALSE")))))))</f>
        <v>1</v>
      </c>
      <c r="J3330" s="210">
        <v>31</v>
      </c>
      <c r="K3330" s="268">
        <v>1</v>
      </c>
      <c r="L3330" s="270">
        <v>31</v>
      </c>
      <c r="M3330" s="270">
        <v>1</v>
      </c>
      <c r="N3330" s="270">
        <v>31</v>
      </c>
      <c r="O3330" s="270">
        <v>1</v>
      </c>
      <c r="P3330" s="270">
        <v>31</v>
      </c>
      <c r="Q3330" s="270">
        <v>1</v>
      </c>
      <c r="R3330" s="74"/>
      <c r="S3330" s="75" t="str">
        <f t="shared" si="261"/>
        <v>011F</v>
      </c>
      <c r="T3330" s="75" t="str">
        <f t="shared" si="246"/>
        <v>011F0120012101220123012401250126</v>
      </c>
      <c r="V3330" s="197"/>
      <c r="W3330" s="75">
        <f t="shared" si="247"/>
        <v>284</v>
      </c>
      <c r="AE3330" s="479"/>
    </row>
    <row r="3331" spans="1:31" s="75" customFormat="1" ht="13.5" x14ac:dyDescent="0.2">
      <c r="A3331" s="211">
        <v>3328</v>
      </c>
      <c r="B3331" s="212" t="s">
        <v>6765</v>
      </c>
      <c r="C3331" s="213" t="s">
        <v>797</v>
      </c>
      <c r="D3331" s="213"/>
      <c r="E3331" s="213">
        <v>0</v>
      </c>
      <c r="F3331" s="213" t="s">
        <v>585</v>
      </c>
      <c r="G3331" s="214" t="s">
        <v>677</v>
      </c>
      <c r="H3331" s="208">
        <f t="shared" ref="H3331" si="276">H127</f>
        <v>32</v>
      </c>
      <c r="I3331" s="209">
        <f>IF(Input!F$4="GMH_OECC",K3331,IF(Input!F$4="GMH_XOEC",M3331,IF(Input!F$4="GMH_Korea",O3331,IF(Input!F$4="GMH_EU",Q3331,IF(Input!F$4="Skysuper",#REF!,IF(Input!F$4="SkyII",#REF!,IF(Input!F$4="XO-8000",#REF!, "FALSE")))))))</f>
        <v>1</v>
      </c>
      <c r="J3331" s="210">
        <v>32</v>
      </c>
      <c r="K3331" s="268">
        <v>1</v>
      </c>
      <c r="L3331" s="270">
        <v>32</v>
      </c>
      <c r="M3331" s="270">
        <v>1</v>
      </c>
      <c r="N3331" s="270">
        <v>32</v>
      </c>
      <c r="O3331" s="270">
        <v>1</v>
      </c>
      <c r="P3331" s="270">
        <v>32</v>
      </c>
      <c r="Q3331" s="270">
        <v>1</v>
      </c>
      <c r="R3331" s="74"/>
      <c r="S3331" s="75" t="str">
        <f t="shared" si="261"/>
        <v>0120</v>
      </c>
      <c r="T3331" s="75" t="str">
        <f t="shared" si="246"/>
        <v>01200121012201230124012501260127</v>
      </c>
      <c r="V3331" s="197"/>
      <c r="W3331" s="75">
        <f t="shared" si="247"/>
        <v>292</v>
      </c>
      <c r="AE3331" s="479"/>
    </row>
    <row r="3332" spans="1:31" s="75" customFormat="1" ht="13.5" x14ac:dyDescent="0.2">
      <c r="A3332" s="211">
        <v>3329</v>
      </c>
      <c r="B3332" s="212" t="s">
        <v>6766</v>
      </c>
      <c r="C3332" s="213" t="s">
        <v>799</v>
      </c>
      <c r="D3332" s="213"/>
      <c r="E3332" s="213">
        <v>0</v>
      </c>
      <c r="F3332" s="213" t="s">
        <v>585</v>
      </c>
      <c r="G3332" s="214" t="s">
        <v>677</v>
      </c>
      <c r="H3332" s="208">
        <f t="shared" ref="H3332" si="277">H128</f>
        <v>33</v>
      </c>
      <c r="I3332" s="209">
        <f>IF(Input!F$4="GMH_OECC",K3332,IF(Input!F$4="GMH_XOEC",M3332,IF(Input!F$4="GMH_Korea",O3332,IF(Input!F$4="GMH_EU",Q3332,IF(Input!F$4="Skysuper",#REF!,IF(Input!F$4="SkyII",#REF!,IF(Input!F$4="XO-8000",#REF!, "FALSE")))))))</f>
        <v>1</v>
      </c>
      <c r="J3332" s="210">
        <v>33</v>
      </c>
      <c r="K3332" s="268">
        <v>1</v>
      </c>
      <c r="L3332" s="270">
        <v>33</v>
      </c>
      <c r="M3332" s="270">
        <v>1</v>
      </c>
      <c r="N3332" s="270">
        <v>33</v>
      </c>
      <c r="O3332" s="270">
        <v>1</v>
      </c>
      <c r="P3332" s="270">
        <v>33</v>
      </c>
      <c r="Q3332" s="270">
        <v>1</v>
      </c>
      <c r="R3332" s="74"/>
      <c r="S3332" s="75" t="str">
        <f t="shared" si="261"/>
        <v>0121</v>
      </c>
      <c r="T3332" s="75" t="str">
        <f t="shared" ref="T3332:T3395" si="278">CONCATENATE(S3332,S3333,S3334,S3335,S3336,S3337,S3338,S3339)</f>
        <v>01210122012301240125012601270128</v>
      </c>
      <c r="V3332" s="197"/>
      <c r="W3332" s="75">
        <f t="shared" si="247"/>
        <v>300</v>
      </c>
      <c r="AE3332" s="479"/>
    </row>
    <row r="3333" spans="1:31" s="75" customFormat="1" ht="13.5" x14ac:dyDescent="0.2">
      <c r="A3333" s="211">
        <v>3330</v>
      </c>
      <c r="B3333" s="212" t="s">
        <v>6767</v>
      </c>
      <c r="C3333" s="213" t="s">
        <v>801</v>
      </c>
      <c r="D3333" s="213"/>
      <c r="E3333" s="213">
        <v>0</v>
      </c>
      <c r="F3333" s="213" t="s">
        <v>585</v>
      </c>
      <c r="G3333" s="214" t="s">
        <v>677</v>
      </c>
      <c r="H3333" s="208">
        <f t="shared" ref="H3333" si="279">H129</f>
        <v>34</v>
      </c>
      <c r="I3333" s="209">
        <f>IF(Input!F$4="GMH_OECC",K3333,IF(Input!F$4="GMH_XOEC",M3333,IF(Input!F$4="GMH_Korea",O3333,IF(Input!F$4="GMH_EU",Q3333,IF(Input!F$4="Skysuper",#REF!,IF(Input!F$4="SkyII",#REF!,IF(Input!F$4="XO-8000",#REF!, "FALSE")))))))</f>
        <v>1</v>
      </c>
      <c r="J3333" s="210">
        <v>34</v>
      </c>
      <c r="K3333" s="268">
        <v>1</v>
      </c>
      <c r="L3333" s="270">
        <v>34</v>
      </c>
      <c r="M3333" s="270">
        <v>1</v>
      </c>
      <c r="N3333" s="270">
        <v>34</v>
      </c>
      <c r="O3333" s="270">
        <v>1</v>
      </c>
      <c r="P3333" s="270">
        <v>34</v>
      </c>
      <c r="Q3333" s="270">
        <v>1</v>
      </c>
      <c r="R3333" s="74"/>
      <c r="S3333" s="75" t="str">
        <f t="shared" si="261"/>
        <v>0122</v>
      </c>
      <c r="T3333" s="75" t="str">
        <f t="shared" si="278"/>
        <v>01220123012401250126012701280129</v>
      </c>
      <c r="V3333" s="197"/>
      <c r="W3333" s="75">
        <f t="shared" si="247"/>
        <v>308</v>
      </c>
      <c r="AE3333" s="479"/>
    </row>
    <row r="3334" spans="1:31" s="75" customFormat="1" ht="13.5" x14ac:dyDescent="0.2">
      <c r="A3334" s="211">
        <v>3331</v>
      </c>
      <c r="B3334" s="212" t="s">
        <v>6768</v>
      </c>
      <c r="C3334" s="213" t="s">
        <v>803</v>
      </c>
      <c r="D3334" s="213"/>
      <c r="E3334" s="213">
        <v>0</v>
      </c>
      <c r="F3334" s="213" t="s">
        <v>585</v>
      </c>
      <c r="G3334" s="214" t="s">
        <v>677</v>
      </c>
      <c r="H3334" s="208">
        <f t="shared" ref="H3334" si="280">H130</f>
        <v>35</v>
      </c>
      <c r="I3334" s="209">
        <f>IF(Input!F$4="GMH_OECC",K3334,IF(Input!F$4="GMH_XOEC",M3334,IF(Input!F$4="GMH_Korea",O3334,IF(Input!F$4="GMH_EU",Q3334,IF(Input!F$4="Skysuper",#REF!,IF(Input!F$4="SkyII",#REF!,IF(Input!F$4="XO-8000",#REF!, "FALSE")))))))</f>
        <v>1</v>
      </c>
      <c r="J3334" s="210">
        <v>35</v>
      </c>
      <c r="K3334" s="268">
        <v>1</v>
      </c>
      <c r="L3334" s="270">
        <v>35</v>
      </c>
      <c r="M3334" s="270">
        <v>1</v>
      </c>
      <c r="N3334" s="270">
        <v>35</v>
      </c>
      <c r="O3334" s="270">
        <v>1</v>
      </c>
      <c r="P3334" s="270">
        <v>35</v>
      </c>
      <c r="Q3334" s="270">
        <v>1</v>
      </c>
      <c r="R3334" s="74"/>
      <c r="S3334" s="75" t="str">
        <f t="shared" si="261"/>
        <v>0123</v>
      </c>
      <c r="T3334" s="75" t="str">
        <f t="shared" si="278"/>
        <v>0123012401250126012701280129012A</v>
      </c>
      <c r="V3334" s="197"/>
      <c r="W3334" s="75">
        <f t="shared" ref="W3334:W3397" si="281">HEX2DEC(RIGHT(S3334,2))+HEX2DEC(RIGHT(S3335,2))+HEX2DEC(RIGHT(S3336,2))+HEX2DEC(RIGHT(S3337,2))+HEX2DEC(LEFT(S3334,2))+HEX2DEC(LEFT(S3335,2))+HEX2DEC(LEFT(S3336,2))+HEX2DEC(LEFT(S3337,2))+HEX2DEC(RIGHT(S3338,2))+HEX2DEC(RIGHT(S3339,2))+HEX2DEC(RIGHT(S3340,2))+HEX2DEC(RIGHT(S3341,2))+HEX2DEC(LEFT(S3338,2))+HEX2DEC(LEFT(S3339,2))+HEX2DEC(LEFT(S3340,2))+HEX2DEC(LEFT(S3341,2))</f>
        <v>316</v>
      </c>
      <c r="AE3334" s="479"/>
    </row>
    <row r="3335" spans="1:31" s="75" customFormat="1" ht="13.5" x14ac:dyDescent="0.2">
      <c r="A3335" s="211">
        <v>3332</v>
      </c>
      <c r="B3335" s="212" t="s">
        <v>3205</v>
      </c>
      <c r="C3335" s="213" t="s">
        <v>3206</v>
      </c>
      <c r="D3335" s="213"/>
      <c r="E3335" s="213">
        <v>0</v>
      </c>
      <c r="F3335" s="213" t="s">
        <v>585</v>
      </c>
      <c r="G3335" s="214" t="s">
        <v>677</v>
      </c>
      <c r="H3335" s="208">
        <f>IF(Input!F$4="GMH_OECC",J3335,IF(Input!F$4="GMH_XOEC",L3335,IF(Input!F$4="GMH_Korea",N3335,IF(Input!F$4="GMH_EU",P3335,IF(Input!F$4="Skysuper",#REF!,IF(Input!F$4="SkyII",#REF!,IF(Input!F$4="XO-8000",#REF!, "FALSE")))))))</f>
        <v>36</v>
      </c>
      <c r="I3335" s="209">
        <f>IF(Input!F$4="GMH_OECC",K3335,IF(Input!F$4="GMH_XOEC",M3335,IF(Input!F$4="GMH_Korea",O3335,IF(Input!F$4="GMH_EU",Q3335,IF(Input!F$4="Skysuper",#REF!,IF(Input!F$4="SkyII",#REF!,IF(Input!F$4="XO-8000",#REF!, "FALSE")))))))</f>
        <v>1</v>
      </c>
      <c r="J3335" s="210">
        <v>36</v>
      </c>
      <c r="K3335" s="268">
        <v>1</v>
      </c>
      <c r="L3335" s="270">
        <v>36</v>
      </c>
      <c r="M3335" s="270">
        <v>1</v>
      </c>
      <c r="N3335" s="270">
        <v>36</v>
      </c>
      <c r="O3335" s="270">
        <v>1</v>
      </c>
      <c r="P3335" s="270">
        <v>36</v>
      </c>
      <c r="Q3335" s="270">
        <v>1</v>
      </c>
      <c r="R3335" s="74"/>
      <c r="S3335" s="75" t="str">
        <f t="shared" si="261"/>
        <v>0124</v>
      </c>
      <c r="T3335" s="75" t="str">
        <f t="shared" si="278"/>
        <v>012401250126012701280129012A012B</v>
      </c>
      <c r="V3335" s="197"/>
      <c r="W3335" s="75">
        <f t="shared" si="281"/>
        <v>324</v>
      </c>
      <c r="AE3335" s="479"/>
    </row>
    <row r="3336" spans="1:31" s="75" customFormat="1" ht="13.5" x14ac:dyDescent="0.2">
      <c r="A3336" s="211">
        <v>3333</v>
      </c>
      <c r="B3336" s="212" t="s">
        <v>3207</v>
      </c>
      <c r="C3336" s="213" t="s">
        <v>3208</v>
      </c>
      <c r="D3336" s="213"/>
      <c r="E3336" s="213">
        <v>0</v>
      </c>
      <c r="F3336" s="213" t="s">
        <v>585</v>
      </c>
      <c r="G3336" s="214" t="s">
        <v>677</v>
      </c>
      <c r="H3336" s="208">
        <f>IF(Input!F$4="GMH_OECC",J3336,IF(Input!F$4="GMH_XOEC",L3336,IF(Input!F$4="GMH_Korea",N3336,IF(Input!F$4="GMH_EU",P3336,IF(Input!F$4="Skysuper",#REF!,IF(Input!F$4="SkyII",#REF!,IF(Input!F$4="XO-8000",#REF!, "FALSE")))))))</f>
        <v>37</v>
      </c>
      <c r="I3336" s="209">
        <f>IF(Input!F$4="GMH_OECC",K3336,IF(Input!F$4="GMH_XOEC",M3336,IF(Input!F$4="GMH_Korea",O3336,IF(Input!F$4="GMH_EU",Q3336,IF(Input!F$4="Skysuper",#REF!,IF(Input!F$4="SkyII",#REF!,IF(Input!F$4="XO-8000",#REF!, "FALSE")))))))</f>
        <v>1</v>
      </c>
      <c r="J3336" s="210">
        <v>37</v>
      </c>
      <c r="K3336" s="268">
        <v>1</v>
      </c>
      <c r="L3336" s="270">
        <v>37</v>
      </c>
      <c r="M3336" s="270">
        <v>1</v>
      </c>
      <c r="N3336" s="270">
        <v>37</v>
      </c>
      <c r="O3336" s="270">
        <v>1</v>
      </c>
      <c r="P3336" s="270">
        <v>37</v>
      </c>
      <c r="Q3336" s="270">
        <v>1</v>
      </c>
      <c r="R3336" s="74"/>
      <c r="S3336" s="75" t="str">
        <f t="shared" si="261"/>
        <v>0125</v>
      </c>
      <c r="T3336" s="75" t="str">
        <f t="shared" si="278"/>
        <v>01250126012701280129012A012B012C</v>
      </c>
      <c r="V3336" s="197"/>
      <c r="W3336" s="75">
        <f t="shared" si="281"/>
        <v>332</v>
      </c>
      <c r="AE3336" s="479"/>
    </row>
    <row r="3337" spans="1:31" s="75" customFormat="1" ht="13.5" x14ac:dyDescent="0.2">
      <c r="A3337" s="211">
        <v>3334</v>
      </c>
      <c r="B3337" s="212" t="s">
        <v>3209</v>
      </c>
      <c r="C3337" s="213" t="s">
        <v>3210</v>
      </c>
      <c r="D3337" s="213"/>
      <c r="E3337" s="213">
        <v>0</v>
      </c>
      <c r="F3337" s="213" t="s">
        <v>585</v>
      </c>
      <c r="G3337" s="214" t="s">
        <v>677</v>
      </c>
      <c r="H3337" s="208">
        <f>IF(Input!F$4="GMH_OECC",J3337,IF(Input!F$4="GMH_XOEC",L3337,IF(Input!F$4="GMH_Korea",N3337,IF(Input!F$4="GMH_EU",P3337,IF(Input!F$4="Skysuper",#REF!,IF(Input!F$4="SkyII",#REF!,IF(Input!F$4="XO-8000",#REF!, "FALSE")))))))</f>
        <v>38</v>
      </c>
      <c r="I3337" s="209">
        <f>IF(Input!F$4="GMH_OECC",K3337,IF(Input!F$4="GMH_XOEC",M3337,IF(Input!F$4="GMH_Korea",O3337,IF(Input!F$4="GMH_EU",Q3337,IF(Input!F$4="Skysuper",#REF!,IF(Input!F$4="SkyII",#REF!,IF(Input!F$4="XO-8000",#REF!, "FALSE")))))))</f>
        <v>1</v>
      </c>
      <c r="J3337" s="210">
        <v>38</v>
      </c>
      <c r="K3337" s="268">
        <v>1</v>
      </c>
      <c r="L3337" s="270">
        <v>38</v>
      </c>
      <c r="M3337" s="270">
        <v>1</v>
      </c>
      <c r="N3337" s="270">
        <v>38</v>
      </c>
      <c r="O3337" s="270">
        <v>1</v>
      </c>
      <c r="P3337" s="270">
        <v>38</v>
      </c>
      <c r="Q3337" s="270">
        <v>1</v>
      </c>
      <c r="R3337" s="74"/>
      <c r="S3337" s="75" t="str">
        <f t="shared" si="261"/>
        <v>0126</v>
      </c>
      <c r="T3337" s="75" t="str">
        <f t="shared" si="278"/>
        <v>0126012701280129012A012B012C012D</v>
      </c>
      <c r="V3337" s="197"/>
      <c r="W3337" s="75">
        <f t="shared" si="281"/>
        <v>340</v>
      </c>
      <c r="AE3337" s="479"/>
    </row>
    <row r="3338" spans="1:31" s="75" customFormat="1" ht="13.5" x14ac:dyDescent="0.2">
      <c r="A3338" s="211">
        <v>3335</v>
      </c>
      <c r="B3338" s="212" t="s">
        <v>3211</v>
      </c>
      <c r="C3338" s="213" t="s">
        <v>3212</v>
      </c>
      <c r="D3338" s="213"/>
      <c r="E3338" s="213">
        <v>0</v>
      </c>
      <c r="F3338" s="213" t="s">
        <v>585</v>
      </c>
      <c r="G3338" s="214" t="s">
        <v>677</v>
      </c>
      <c r="H3338" s="208">
        <f>IF(Input!F$4="GMH_OECC",J3338,IF(Input!F$4="GMH_XOEC",L3338,IF(Input!F$4="GMH_Korea",N3338,IF(Input!F$4="GMH_EU",P3338,IF(Input!F$4="Skysuper",#REF!,IF(Input!F$4="SkyII",#REF!,IF(Input!F$4="XO-8000",#REF!, "FALSE")))))))</f>
        <v>39</v>
      </c>
      <c r="I3338" s="209">
        <f>IF(Input!F$4="GMH_OECC",K3338,IF(Input!F$4="GMH_XOEC",M3338,IF(Input!F$4="GMH_Korea",O3338,IF(Input!F$4="GMH_EU",Q3338,IF(Input!F$4="Skysuper",#REF!,IF(Input!F$4="SkyII",#REF!,IF(Input!F$4="XO-8000",#REF!, "FALSE")))))))</f>
        <v>1</v>
      </c>
      <c r="J3338" s="210">
        <v>39</v>
      </c>
      <c r="K3338" s="268">
        <v>1</v>
      </c>
      <c r="L3338" s="270">
        <v>39</v>
      </c>
      <c r="M3338" s="270">
        <v>1</v>
      </c>
      <c r="N3338" s="270">
        <v>39</v>
      </c>
      <c r="O3338" s="270">
        <v>1</v>
      </c>
      <c r="P3338" s="270">
        <v>39</v>
      </c>
      <c r="Q3338" s="270">
        <v>1</v>
      </c>
      <c r="R3338" s="74"/>
      <c r="S3338" s="75" t="str">
        <f t="shared" si="261"/>
        <v>0127</v>
      </c>
      <c r="T3338" s="75" t="str">
        <f t="shared" si="278"/>
        <v>012701280129012A012B012C012D012E</v>
      </c>
      <c r="V3338" s="197"/>
      <c r="W3338" s="75">
        <f t="shared" si="281"/>
        <v>348</v>
      </c>
      <c r="AE3338" s="479"/>
    </row>
    <row r="3339" spans="1:31" s="75" customFormat="1" ht="13.5" x14ac:dyDescent="0.2">
      <c r="A3339" s="211">
        <v>3336</v>
      </c>
      <c r="B3339" s="212" t="s">
        <v>3213</v>
      </c>
      <c r="C3339" s="213" t="s">
        <v>3214</v>
      </c>
      <c r="D3339" s="213"/>
      <c r="E3339" s="213">
        <v>0</v>
      </c>
      <c r="F3339" s="213" t="s">
        <v>585</v>
      </c>
      <c r="G3339" s="214" t="s">
        <v>677</v>
      </c>
      <c r="H3339" s="208">
        <f>IF(Input!F$4="GMH_OECC",J3339,IF(Input!F$4="GMH_XOEC",L3339,IF(Input!F$4="GMH_Korea",N3339,IF(Input!F$4="GMH_EU",P3339,IF(Input!F$4="Skysuper",#REF!,IF(Input!F$4="SkyII",#REF!,IF(Input!F$4="XO-8000",#REF!, "FALSE")))))))</f>
        <v>40</v>
      </c>
      <c r="I3339" s="209">
        <f>IF(Input!F$4="GMH_OECC",K3339,IF(Input!F$4="GMH_XOEC",M3339,IF(Input!F$4="GMH_Korea",O3339,IF(Input!F$4="GMH_EU",Q3339,IF(Input!F$4="Skysuper",#REF!,IF(Input!F$4="SkyII",#REF!,IF(Input!F$4="XO-8000",#REF!, "FALSE")))))))</f>
        <v>1</v>
      </c>
      <c r="J3339" s="210">
        <v>40</v>
      </c>
      <c r="K3339" s="268">
        <v>1</v>
      </c>
      <c r="L3339" s="270">
        <v>40</v>
      </c>
      <c r="M3339" s="270">
        <v>1</v>
      </c>
      <c r="N3339" s="270">
        <v>40</v>
      </c>
      <c r="O3339" s="270">
        <v>1</v>
      </c>
      <c r="P3339" s="270">
        <v>40</v>
      </c>
      <c r="Q3339" s="270">
        <v>1</v>
      </c>
      <c r="R3339" s="74"/>
      <c r="S3339" s="75" t="str">
        <f t="shared" si="261"/>
        <v>0128</v>
      </c>
      <c r="T3339" s="75" t="str">
        <f t="shared" si="278"/>
        <v>01280129012A012B012C012D012E012F</v>
      </c>
      <c r="V3339" s="197"/>
      <c r="W3339" s="75">
        <f t="shared" si="281"/>
        <v>356</v>
      </c>
      <c r="AE3339" s="479"/>
    </row>
    <row r="3340" spans="1:31" s="75" customFormat="1" ht="13.5" x14ac:dyDescent="0.2">
      <c r="A3340" s="211">
        <v>3337</v>
      </c>
      <c r="B3340" s="212" t="s">
        <v>3215</v>
      </c>
      <c r="C3340" s="213" t="s">
        <v>3216</v>
      </c>
      <c r="D3340" s="213"/>
      <c r="E3340" s="213">
        <v>0</v>
      </c>
      <c r="F3340" s="213" t="s">
        <v>585</v>
      </c>
      <c r="G3340" s="214" t="s">
        <v>677</v>
      </c>
      <c r="H3340" s="208">
        <f>IF(Input!F$4="GMH_OECC",J3340,IF(Input!F$4="GMH_XOEC",L3340,IF(Input!F$4="GMH_Korea",N3340,IF(Input!F$4="GMH_EU",P3340,IF(Input!F$4="Skysuper",#REF!,IF(Input!F$4="SkyII",#REF!,IF(Input!F$4="XO-8000",#REF!, "FALSE")))))))</f>
        <v>41</v>
      </c>
      <c r="I3340" s="209">
        <f>IF(Input!F$4="GMH_OECC",K3340,IF(Input!F$4="GMH_XOEC",M3340,IF(Input!F$4="GMH_Korea",O3340,IF(Input!F$4="GMH_EU",Q3340,IF(Input!F$4="Skysuper",#REF!,IF(Input!F$4="SkyII",#REF!,IF(Input!F$4="XO-8000",#REF!, "FALSE")))))))</f>
        <v>1</v>
      </c>
      <c r="J3340" s="210">
        <v>41</v>
      </c>
      <c r="K3340" s="268">
        <v>1</v>
      </c>
      <c r="L3340" s="270">
        <v>41</v>
      </c>
      <c r="M3340" s="270">
        <v>1</v>
      </c>
      <c r="N3340" s="270">
        <v>41</v>
      </c>
      <c r="O3340" s="270">
        <v>1</v>
      </c>
      <c r="P3340" s="270">
        <v>41</v>
      </c>
      <c r="Q3340" s="270">
        <v>1</v>
      </c>
      <c r="R3340" s="74"/>
      <c r="S3340" s="75" t="str">
        <f t="shared" si="261"/>
        <v>0129</v>
      </c>
      <c r="T3340" s="75" t="str">
        <f t="shared" si="278"/>
        <v>0129012A012B012C012D012E012F0130</v>
      </c>
      <c r="V3340" s="197"/>
      <c r="W3340" s="75">
        <f t="shared" si="281"/>
        <v>364</v>
      </c>
      <c r="AE3340" s="479"/>
    </row>
    <row r="3341" spans="1:31" s="75" customFormat="1" ht="13.5" x14ac:dyDescent="0.2">
      <c r="A3341" s="211">
        <v>3338</v>
      </c>
      <c r="B3341" s="212" t="s">
        <v>3217</v>
      </c>
      <c r="C3341" s="213" t="s">
        <v>3218</v>
      </c>
      <c r="D3341" s="213"/>
      <c r="E3341" s="213">
        <v>0</v>
      </c>
      <c r="F3341" s="213" t="s">
        <v>585</v>
      </c>
      <c r="G3341" s="214" t="s">
        <v>677</v>
      </c>
      <c r="H3341" s="208">
        <f>IF(Input!F$4="GMH_OECC",J3341,IF(Input!F$4="GMH_XOEC",L3341,IF(Input!F$4="GMH_Korea",N3341,IF(Input!F$4="GMH_EU",P3341,IF(Input!F$4="Skysuper",#REF!,IF(Input!F$4="SkyII",#REF!,IF(Input!F$4="XO-8000",#REF!, "FALSE")))))))</f>
        <v>42</v>
      </c>
      <c r="I3341" s="209">
        <f>IF(Input!F$4="GMH_OECC",K3341,IF(Input!F$4="GMH_XOEC",M3341,IF(Input!F$4="GMH_Korea",O3341,IF(Input!F$4="GMH_EU",Q3341,IF(Input!F$4="Skysuper",#REF!,IF(Input!F$4="SkyII",#REF!,IF(Input!F$4="XO-8000",#REF!, "FALSE")))))))</f>
        <v>1</v>
      </c>
      <c r="J3341" s="210">
        <v>42</v>
      </c>
      <c r="K3341" s="268">
        <v>1</v>
      </c>
      <c r="L3341" s="270">
        <v>42</v>
      </c>
      <c r="M3341" s="270">
        <v>1</v>
      </c>
      <c r="N3341" s="270">
        <v>42</v>
      </c>
      <c r="O3341" s="270">
        <v>1</v>
      </c>
      <c r="P3341" s="270">
        <v>42</v>
      </c>
      <c r="Q3341" s="270">
        <v>1</v>
      </c>
      <c r="R3341" s="74"/>
      <c r="S3341" s="75" t="str">
        <f t="shared" si="261"/>
        <v>012A</v>
      </c>
      <c r="T3341" s="75" t="str">
        <f t="shared" si="278"/>
        <v>012A012B012C012D012E012F01300131</v>
      </c>
      <c r="V3341" s="197"/>
      <c r="W3341" s="75">
        <f t="shared" si="281"/>
        <v>372</v>
      </c>
      <c r="AE3341" s="479"/>
    </row>
    <row r="3342" spans="1:31" s="75" customFormat="1" ht="13.5" x14ac:dyDescent="0.2">
      <c r="A3342" s="211">
        <v>3339</v>
      </c>
      <c r="B3342" s="212" t="s">
        <v>3219</v>
      </c>
      <c r="C3342" s="213" t="s">
        <v>3220</v>
      </c>
      <c r="D3342" s="213"/>
      <c r="E3342" s="213">
        <v>0</v>
      </c>
      <c r="F3342" s="213" t="s">
        <v>585</v>
      </c>
      <c r="G3342" s="214" t="s">
        <v>677</v>
      </c>
      <c r="H3342" s="208">
        <f>IF(Input!F$4="GMH_OECC",J3342,IF(Input!F$4="GMH_XOEC",L3342,IF(Input!F$4="GMH_Korea",N3342,IF(Input!F$4="GMH_EU",P3342,IF(Input!F$4="Skysuper",#REF!,IF(Input!F$4="SkyII",#REF!,IF(Input!F$4="XO-8000",#REF!, "FALSE")))))))</f>
        <v>43</v>
      </c>
      <c r="I3342" s="209">
        <f>IF(Input!F$4="GMH_OECC",K3342,IF(Input!F$4="GMH_XOEC",M3342,IF(Input!F$4="GMH_Korea",O3342,IF(Input!F$4="GMH_EU",Q3342,IF(Input!F$4="Skysuper",#REF!,IF(Input!F$4="SkyII",#REF!,IF(Input!F$4="XO-8000",#REF!, "FALSE")))))))</f>
        <v>1</v>
      </c>
      <c r="J3342" s="210">
        <v>43</v>
      </c>
      <c r="K3342" s="268">
        <v>1</v>
      </c>
      <c r="L3342" s="270">
        <v>43</v>
      </c>
      <c r="M3342" s="270">
        <v>1</v>
      </c>
      <c r="N3342" s="270">
        <v>43</v>
      </c>
      <c r="O3342" s="270">
        <v>1</v>
      </c>
      <c r="P3342" s="270">
        <v>43</v>
      </c>
      <c r="Q3342" s="270">
        <v>1</v>
      </c>
      <c r="R3342" s="74"/>
      <c r="S3342" s="75" t="str">
        <f t="shared" si="261"/>
        <v>012B</v>
      </c>
      <c r="T3342" s="75" t="str">
        <f t="shared" si="278"/>
        <v>012B012C012D012E012F013001310132</v>
      </c>
      <c r="V3342" s="197"/>
      <c r="W3342" s="75">
        <f t="shared" si="281"/>
        <v>380</v>
      </c>
      <c r="AE3342" s="479"/>
    </row>
    <row r="3343" spans="1:31" s="75" customFormat="1" ht="13.5" x14ac:dyDescent="0.2">
      <c r="A3343" s="211">
        <v>3340</v>
      </c>
      <c r="B3343" s="212" t="s">
        <v>3221</v>
      </c>
      <c r="C3343" s="213" t="s">
        <v>3222</v>
      </c>
      <c r="D3343" s="213"/>
      <c r="E3343" s="213">
        <v>0</v>
      </c>
      <c r="F3343" s="213" t="s">
        <v>585</v>
      </c>
      <c r="G3343" s="214" t="s">
        <v>677</v>
      </c>
      <c r="H3343" s="208">
        <f>IF(Input!F$4="GMH_OECC",J3343,IF(Input!F$4="GMH_XOEC",L3343,IF(Input!F$4="GMH_Korea",N3343,IF(Input!F$4="GMH_EU",P3343,IF(Input!F$4="Skysuper",#REF!,IF(Input!F$4="SkyII",#REF!,IF(Input!F$4="XO-8000",#REF!, "FALSE")))))))</f>
        <v>44</v>
      </c>
      <c r="I3343" s="209">
        <f>IF(Input!F$4="GMH_OECC",K3343,IF(Input!F$4="GMH_XOEC",M3343,IF(Input!F$4="GMH_Korea",O3343,IF(Input!F$4="GMH_EU",Q3343,IF(Input!F$4="Skysuper",#REF!,IF(Input!F$4="SkyII",#REF!,IF(Input!F$4="XO-8000",#REF!, "FALSE")))))))</f>
        <v>1</v>
      </c>
      <c r="J3343" s="210">
        <v>44</v>
      </c>
      <c r="K3343" s="268">
        <v>1</v>
      </c>
      <c r="L3343" s="270">
        <v>44</v>
      </c>
      <c r="M3343" s="270">
        <v>1</v>
      </c>
      <c r="N3343" s="270">
        <v>44</v>
      </c>
      <c r="O3343" s="270">
        <v>1</v>
      </c>
      <c r="P3343" s="270">
        <v>44</v>
      </c>
      <c r="Q3343" s="270">
        <v>1</v>
      </c>
      <c r="R3343" s="74"/>
      <c r="S3343" s="75" t="str">
        <f t="shared" si="261"/>
        <v>012C</v>
      </c>
      <c r="T3343" s="75" t="str">
        <f t="shared" si="278"/>
        <v>012C012D012E012F0130013101320133</v>
      </c>
      <c r="V3343" s="197"/>
      <c r="W3343" s="75">
        <f t="shared" si="281"/>
        <v>388</v>
      </c>
      <c r="AE3343" s="479"/>
    </row>
    <row r="3344" spans="1:31" s="75" customFormat="1" ht="13.5" x14ac:dyDescent="0.2">
      <c r="A3344" s="211">
        <v>3341</v>
      </c>
      <c r="B3344" s="212" t="s">
        <v>3223</v>
      </c>
      <c r="C3344" s="213" t="s">
        <v>3224</v>
      </c>
      <c r="D3344" s="213"/>
      <c r="E3344" s="213">
        <v>0</v>
      </c>
      <c r="F3344" s="213" t="s">
        <v>585</v>
      </c>
      <c r="G3344" s="214" t="s">
        <v>677</v>
      </c>
      <c r="H3344" s="208">
        <f>IF(Input!F$4="GMH_OECC",J3344,IF(Input!F$4="GMH_XOEC",L3344,IF(Input!F$4="GMH_Korea",N3344,IF(Input!F$4="GMH_EU",P3344,IF(Input!F$4="Skysuper",#REF!,IF(Input!F$4="SkyII",#REF!,IF(Input!F$4="XO-8000",#REF!, "FALSE")))))))</f>
        <v>45</v>
      </c>
      <c r="I3344" s="209">
        <f>IF(Input!F$4="GMH_OECC",K3344,IF(Input!F$4="GMH_XOEC",M3344,IF(Input!F$4="GMH_Korea",O3344,IF(Input!F$4="GMH_EU",Q3344,IF(Input!F$4="Skysuper",#REF!,IF(Input!F$4="SkyII",#REF!,IF(Input!F$4="XO-8000",#REF!, "FALSE")))))))</f>
        <v>1</v>
      </c>
      <c r="J3344" s="210">
        <v>45</v>
      </c>
      <c r="K3344" s="268">
        <v>1</v>
      </c>
      <c r="L3344" s="270">
        <v>45</v>
      </c>
      <c r="M3344" s="270">
        <v>1</v>
      </c>
      <c r="N3344" s="270">
        <v>45</v>
      </c>
      <c r="O3344" s="270">
        <v>1</v>
      </c>
      <c r="P3344" s="270">
        <v>45</v>
      </c>
      <c r="Q3344" s="270">
        <v>1</v>
      </c>
      <c r="R3344" s="74"/>
      <c r="S3344" s="75" t="str">
        <f t="shared" si="261"/>
        <v>012D</v>
      </c>
      <c r="T3344" s="75" t="str">
        <f t="shared" si="278"/>
        <v>012D012E012F01300131013201330134</v>
      </c>
      <c r="V3344" s="197"/>
      <c r="W3344" s="75">
        <f t="shared" si="281"/>
        <v>396</v>
      </c>
      <c r="AE3344" s="479"/>
    </row>
    <row r="3345" spans="1:31" s="75" customFormat="1" ht="13.5" x14ac:dyDescent="0.2">
      <c r="A3345" s="211">
        <v>3342</v>
      </c>
      <c r="B3345" s="212" t="s">
        <v>3225</v>
      </c>
      <c r="C3345" s="213" t="s">
        <v>3226</v>
      </c>
      <c r="D3345" s="213"/>
      <c r="E3345" s="213">
        <v>0</v>
      </c>
      <c r="F3345" s="213" t="s">
        <v>585</v>
      </c>
      <c r="G3345" s="214" t="s">
        <v>677</v>
      </c>
      <c r="H3345" s="208">
        <f>IF(Input!F$4="GMH_OECC",J3345,IF(Input!F$4="GMH_XOEC",L3345,IF(Input!F$4="GMH_Korea",N3345,IF(Input!F$4="GMH_EU",P3345,IF(Input!F$4="Skysuper",#REF!,IF(Input!F$4="SkyII",#REF!,IF(Input!F$4="XO-8000",#REF!, "FALSE")))))))</f>
        <v>46</v>
      </c>
      <c r="I3345" s="209">
        <f>IF(Input!F$4="GMH_OECC",K3345,IF(Input!F$4="GMH_XOEC",M3345,IF(Input!F$4="GMH_Korea",O3345,IF(Input!F$4="GMH_EU",Q3345,IF(Input!F$4="Skysuper",#REF!,IF(Input!F$4="SkyII",#REF!,IF(Input!F$4="XO-8000",#REF!, "FALSE")))))))</f>
        <v>1</v>
      </c>
      <c r="J3345" s="210">
        <v>46</v>
      </c>
      <c r="K3345" s="268">
        <v>1</v>
      </c>
      <c r="L3345" s="270">
        <v>46</v>
      </c>
      <c r="M3345" s="270">
        <v>1</v>
      </c>
      <c r="N3345" s="270">
        <v>46</v>
      </c>
      <c r="O3345" s="270">
        <v>1</v>
      </c>
      <c r="P3345" s="270">
        <v>46</v>
      </c>
      <c r="Q3345" s="270">
        <v>1</v>
      </c>
      <c r="R3345" s="74"/>
      <c r="S3345" s="75" t="str">
        <f t="shared" si="261"/>
        <v>012E</v>
      </c>
      <c r="T3345" s="75" t="str">
        <f t="shared" si="278"/>
        <v>012E012F013001310132013301340135</v>
      </c>
      <c r="V3345" s="197"/>
      <c r="W3345" s="75">
        <f t="shared" si="281"/>
        <v>404</v>
      </c>
      <c r="AE3345" s="479"/>
    </row>
    <row r="3346" spans="1:31" s="75" customFormat="1" ht="13.5" x14ac:dyDescent="0.2">
      <c r="A3346" s="211">
        <v>3343</v>
      </c>
      <c r="B3346" s="212" t="s">
        <v>3227</v>
      </c>
      <c r="C3346" s="213" t="s">
        <v>3228</v>
      </c>
      <c r="D3346" s="213"/>
      <c r="E3346" s="213">
        <v>0</v>
      </c>
      <c r="F3346" s="213" t="s">
        <v>585</v>
      </c>
      <c r="G3346" s="214" t="s">
        <v>677</v>
      </c>
      <c r="H3346" s="208">
        <f>IF(Input!F$4="GMH_OECC",J3346,IF(Input!F$4="GMH_XOEC",L3346,IF(Input!F$4="GMH_Korea",N3346,IF(Input!F$4="GMH_EU",P3346,IF(Input!F$4="Skysuper",#REF!,IF(Input!F$4="SkyII",#REF!,IF(Input!F$4="XO-8000",#REF!, "FALSE")))))))</f>
        <v>47</v>
      </c>
      <c r="I3346" s="209">
        <f>IF(Input!F$4="GMH_OECC",K3346,IF(Input!F$4="GMH_XOEC",M3346,IF(Input!F$4="GMH_Korea",O3346,IF(Input!F$4="GMH_EU",Q3346,IF(Input!F$4="Skysuper",#REF!,IF(Input!F$4="SkyII",#REF!,IF(Input!F$4="XO-8000",#REF!, "FALSE")))))))</f>
        <v>1</v>
      </c>
      <c r="J3346" s="210">
        <v>47</v>
      </c>
      <c r="K3346" s="268">
        <v>1</v>
      </c>
      <c r="L3346" s="270">
        <v>47</v>
      </c>
      <c r="M3346" s="270">
        <v>1</v>
      </c>
      <c r="N3346" s="270">
        <v>47</v>
      </c>
      <c r="O3346" s="270">
        <v>1</v>
      </c>
      <c r="P3346" s="270">
        <v>47</v>
      </c>
      <c r="Q3346" s="270">
        <v>1</v>
      </c>
      <c r="R3346" s="74"/>
      <c r="S3346" s="75" t="str">
        <f t="shared" si="261"/>
        <v>012F</v>
      </c>
      <c r="T3346" s="75" t="str">
        <f t="shared" si="278"/>
        <v>012F0130013101320133013401350136</v>
      </c>
      <c r="V3346" s="197"/>
      <c r="W3346" s="75">
        <f t="shared" si="281"/>
        <v>412</v>
      </c>
      <c r="AE3346" s="479"/>
    </row>
    <row r="3347" spans="1:31" s="75" customFormat="1" ht="13.5" x14ac:dyDescent="0.2">
      <c r="A3347" s="211">
        <v>3344</v>
      </c>
      <c r="B3347" s="212" t="s">
        <v>3229</v>
      </c>
      <c r="C3347" s="213" t="s">
        <v>3230</v>
      </c>
      <c r="D3347" s="213"/>
      <c r="E3347" s="213">
        <v>0</v>
      </c>
      <c r="F3347" s="213" t="s">
        <v>585</v>
      </c>
      <c r="G3347" s="214" t="s">
        <v>677</v>
      </c>
      <c r="H3347" s="208">
        <f>IF(Input!F$4="GMH_OECC",J3347,IF(Input!F$4="GMH_XOEC",L3347,IF(Input!F$4="GMH_Korea",N3347,IF(Input!F$4="GMH_EU",P3347,IF(Input!F$4="Skysuper",#REF!,IF(Input!F$4="SkyII",#REF!,IF(Input!F$4="XO-8000",#REF!, "FALSE")))))))</f>
        <v>48</v>
      </c>
      <c r="I3347" s="209">
        <f>IF(Input!F$4="GMH_OECC",K3347,IF(Input!F$4="GMH_XOEC",M3347,IF(Input!F$4="GMH_Korea",O3347,IF(Input!F$4="GMH_EU",Q3347,IF(Input!F$4="Skysuper",#REF!,IF(Input!F$4="SkyII",#REF!,IF(Input!F$4="XO-8000",#REF!, "FALSE")))))))</f>
        <v>1</v>
      </c>
      <c r="J3347" s="210">
        <v>48</v>
      </c>
      <c r="K3347" s="268">
        <v>1</v>
      </c>
      <c r="L3347" s="270">
        <v>48</v>
      </c>
      <c r="M3347" s="270">
        <v>1</v>
      </c>
      <c r="N3347" s="270">
        <v>48</v>
      </c>
      <c r="O3347" s="270">
        <v>1</v>
      </c>
      <c r="P3347" s="270">
        <v>48</v>
      </c>
      <c r="Q3347" s="270">
        <v>1</v>
      </c>
      <c r="R3347" s="74"/>
      <c r="S3347" s="75" t="str">
        <f t="shared" si="261"/>
        <v>0130</v>
      </c>
      <c r="T3347" s="75" t="str">
        <f t="shared" si="278"/>
        <v>01300131013201330134013501360137</v>
      </c>
      <c r="V3347" s="197"/>
      <c r="W3347" s="75">
        <f t="shared" si="281"/>
        <v>420</v>
      </c>
      <c r="AE3347" s="479"/>
    </row>
    <row r="3348" spans="1:31" s="75" customFormat="1" ht="13.5" x14ac:dyDescent="0.2">
      <c r="A3348" s="211">
        <v>3345</v>
      </c>
      <c r="B3348" s="212" t="s">
        <v>3231</v>
      </c>
      <c r="C3348" s="213" t="s">
        <v>3232</v>
      </c>
      <c r="D3348" s="213"/>
      <c r="E3348" s="213">
        <v>0</v>
      </c>
      <c r="F3348" s="213" t="s">
        <v>585</v>
      </c>
      <c r="G3348" s="214" t="s">
        <v>677</v>
      </c>
      <c r="H3348" s="208">
        <f>IF(Input!F$4="GMH_OECC",J3348,IF(Input!F$4="GMH_XOEC",L3348,IF(Input!F$4="GMH_Korea",N3348,IF(Input!F$4="GMH_EU",P3348,IF(Input!F$4="Skysuper",#REF!,IF(Input!F$4="SkyII",#REF!,IF(Input!F$4="XO-8000",#REF!, "FALSE")))))))</f>
        <v>49</v>
      </c>
      <c r="I3348" s="209">
        <f>IF(Input!F$4="GMH_OECC",K3348,IF(Input!F$4="GMH_XOEC",M3348,IF(Input!F$4="GMH_Korea",O3348,IF(Input!F$4="GMH_EU",Q3348,IF(Input!F$4="Skysuper",#REF!,IF(Input!F$4="SkyII",#REF!,IF(Input!F$4="XO-8000",#REF!, "FALSE")))))))</f>
        <v>1</v>
      </c>
      <c r="J3348" s="210">
        <v>49</v>
      </c>
      <c r="K3348" s="268">
        <v>1</v>
      </c>
      <c r="L3348" s="270">
        <v>49</v>
      </c>
      <c r="M3348" s="270">
        <v>1</v>
      </c>
      <c r="N3348" s="270">
        <v>49</v>
      </c>
      <c r="O3348" s="270">
        <v>1</v>
      </c>
      <c r="P3348" s="270">
        <v>49</v>
      </c>
      <c r="Q3348" s="270">
        <v>1</v>
      </c>
      <c r="R3348" s="74"/>
      <c r="S3348" s="75" t="str">
        <f t="shared" si="261"/>
        <v>0131</v>
      </c>
      <c r="T3348" s="75" t="str">
        <f t="shared" si="278"/>
        <v>01310132013301340135013601370138</v>
      </c>
      <c r="V3348" s="197"/>
      <c r="W3348" s="75">
        <f t="shared" si="281"/>
        <v>428</v>
      </c>
      <c r="AE3348" s="479"/>
    </row>
    <row r="3349" spans="1:31" s="75" customFormat="1" ht="13.5" x14ac:dyDescent="0.2">
      <c r="A3349" s="211">
        <v>3346</v>
      </c>
      <c r="B3349" s="212" t="s">
        <v>3233</v>
      </c>
      <c r="C3349" s="213" t="s">
        <v>3234</v>
      </c>
      <c r="D3349" s="213"/>
      <c r="E3349" s="213">
        <v>0</v>
      </c>
      <c r="F3349" s="213" t="s">
        <v>585</v>
      </c>
      <c r="G3349" s="214" t="s">
        <v>677</v>
      </c>
      <c r="H3349" s="208">
        <f>IF(Input!F$4="GMH_OECC",J3349,IF(Input!F$4="GMH_XOEC",L3349,IF(Input!F$4="GMH_Korea",N3349,IF(Input!F$4="GMH_EU",P3349,IF(Input!F$4="Skysuper",#REF!,IF(Input!F$4="SkyII",#REF!,IF(Input!F$4="XO-8000",#REF!, "FALSE")))))))</f>
        <v>50</v>
      </c>
      <c r="I3349" s="209">
        <f>IF(Input!F$4="GMH_OECC",K3349,IF(Input!F$4="GMH_XOEC",M3349,IF(Input!F$4="GMH_Korea",O3349,IF(Input!F$4="GMH_EU",Q3349,IF(Input!F$4="Skysuper",#REF!,IF(Input!F$4="SkyII",#REF!,IF(Input!F$4="XO-8000",#REF!, "FALSE")))))))</f>
        <v>1</v>
      </c>
      <c r="J3349" s="210">
        <v>50</v>
      </c>
      <c r="K3349" s="268">
        <v>1</v>
      </c>
      <c r="L3349" s="270">
        <v>50</v>
      </c>
      <c r="M3349" s="270">
        <v>1</v>
      </c>
      <c r="N3349" s="270">
        <v>50</v>
      </c>
      <c r="O3349" s="270">
        <v>1</v>
      </c>
      <c r="P3349" s="270">
        <v>50</v>
      </c>
      <c r="Q3349" s="270">
        <v>1</v>
      </c>
      <c r="R3349" s="74"/>
      <c r="S3349" s="75" t="str">
        <f t="shared" si="261"/>
        <v>0132</v>
      </c>
      <c r="T3349" s="75" t="str">
        <f t="shared" si="278"/>
        <v>01320133013401350136013701380139</v>
      </c>
      <c r="V3349" s="197"/>
      <c r="W3349" s="75">
        <f t="shared" si="281"/>
        <v>436</v>
      </c>
      <c r="AE3349" s="479"/>
    </row>
    <row r="3350" spans="1:31" s="75" customFormat="1" ht="13.5" x14ac:dyDescent="0.2">
      <c r="A3350" s="211">
        <v>3347</v>
      </c>
      <c r="B3350" s="212" t="s">
        <v>3235</v>
      </c>
      <c r="C3350" s="213" t="s">
        <v>3236</v>
      </c>
      <c r="D3350" s="213"/>
      <c r="E3350" s="213">
        <v>0</v>
      </c>
      <c r="F3350" s="213" t="s">
        <v>585</v>
      </c>
      <c r="G3350" s="214" t="s">
        <v>677</v>
      </c>
      <c r="H3350" s="208">
        <f>IF(Input!F$4="GMH_OECC",J3350,IF(Input!F$4="GMH_XOEC",L3350,IF(Input!F$4="GMH_Korea",N3350,IF(Input!F$4="GMH_EU",P3350,IF(Input!F$4="Skysuper",#REF!,IF(Input!F$4="SkyII",#REF!,IF(Input!F$4="XO-8000",#REF!, "FALSE")))))))</f>
        <v>51</v>
      </c>
      <c r="I3350" s="209">
        <f>IF(Input!F$4="GMH_OECC",K3350,IF(Input!F$4="GMH_XOEC",M3350,IF(Input!F$4="GMH_Korea",O3350,IF(Input!F$4="GMH_EU",Q3350,IF(Input!F$4="Skysuper",#REF!,IF(Input!F$4="SkyII",#REF!,IF(Input!F$4="XO-8000",#REF!, "FALSE")))))))</f>
        <v>1</v>
      </c>
      <c r="J3350" s="210">
        <v>51</v>
      </c>
      <c r="K3350" s="268">
        <v>1</v>
      </c>
      <c r="L3350" s="270">
        <v>51</v>
      </c>
      <c r="M3350" s="270">
        <v>1</v>
      </c>
      <c r="N3350" s="270">
        <v>51</v>
      </c>
      <c r="O3350" s="270">
        <v>1</v>
      </c>
      <c r="P3350" s="270">
        <v>51</v>
      </c>
      <c r="Q3350" s="270">
        <v>1</v>
      </c>
      <c r="R3350" s="74"/>
      <c r="S3350" s="75" t="str">
        <f t="shared" si="261"/>
        <v>0133</v>
      </c>
      <c r="T3350" s="75" t="str">
        <f t="shared" si="278"/>
        <v>0133013401350136013701380139013A</v>
      </c>
      <c r="V3350" s="197"/>
      <c r="W3350" s="75">
        <f t="shared" si="281"/>
        <v>444</v>
      </c>
      <c r="AE3350" s="479"/>
    </row>
    <row r="3351" spans="1:31" s="75" customFormat="1" ht="13.5" x14ac:dyDescent="0.2">
      <c r="A3351" s="211">
        <v>3348</v>
      </c>
      <c r="B3351" s="212" t="s">
        <v>3237</v>
      </c>
      <c r="C3351" s="213" t="s">
        <v>3238</v>
      </c>
      <c r="D3351" s="213"/>
      <c r="E3351" s="213">
        <v>0</v>
      </c>
      <c r="F3351" s="213" t="s">
        <v>585</v>
      </c>
      <c r="G3351" s="214" t="s">
        <v>677</v>
      </c>
      <c r="H3351" s="208">
        <f>IF(Input!F$4="GMH_OECC",J3351,IF(Input!F$4="GMH_XOEC",L3351,IF(Input!F$4="GMH_Korea",N3351,IF(Input!F$4="GMH_EU",P3351,IF(Input!F$4="Skysuper",#REF!,IF(Input!F$4="SkyII",#REF!,IF(Input!F$4="XO-8000",#REF!, "FALSE")))))))</f>
        <v>52</v>
      </c>
      <c r="I3351" s="209">
        <f>IF(Input!F$4="GMH_OECC",K3351,IF(Input!F$4="GMH_XOEC",M3351,IF(Input!F$4="GMH_Korea",O3351,IF(Input!F$4="GMH_EU",Q3351,IF(Input!F$4="Skysuper",#REF!,IF(Input!F$4="SkyII",#REF!,IF(Input!F$4="XO-8000",#REF!, "FALSE")))))))</f>
        <v>1</v>
      </c>
      <c r="J3351" s="210">
        <v>52</v>
      </c>
      <c r="K3351" s="268">
        <v>1</v>
      </c>
      <c r="L3351" s="270">
        <v>52</v>
      </c>
      <c r="M3351" s="270">
        <v>1</v>
      </c>
      <c r="N3351" s="270">
        <v>52</v>
      </c>
      <c r="O3351" s="270">
        <v>1</v>
      </c>
      <c r="P3351" s="270">
        <v>52</v>
      </c>
      <c r="Q3351" s="270">
        <v>1</v>
      </c>
      <c r="R3351" s="74"/>
      <c r="S3351" s="75" t="str">
        <f t="shared" si="261"/>
        <v>0134</v>
      </c>
      <c r="T3351" s="75" t="str">
        <f t="shared" si="278"/>
        <v>013401350136013701380139013A013B</v>
      </c>
      <c r="V3351" s="197"/>
      <c r="W3351" s="75">
        <f t="shared" si="281"/>
        <v>452</v>
      </c>
      <c r="AE3351" s="479"/>
    </row>
    <row r="3352" spans="1:31" s="75" customFormat="1" ht="13.5" x14ac:dyDescent="0.2">
      <c r="A3352" s="211">
        <v>3349</v>
      </c>
      <c r="B3352" s="212" t="s">
        <v>3239</v>
      </c>
      <c r="C3352" s="213" t="s">
        <v>3240</v>
      </c>
      <c r="D3352" s="213"/>
      <c r="E3352" s="213">
        <v>0</v>
      </c>
      <c r="F3352" s="213" t="s">
        <v>585</v>
      </c>
      <c r="G3352" s="214" t="s">
        <v>677</v>
      </c>
      <c r="H3352" s="208">
        <f>IF(Input!F$4="GMH_OECC",J3352,IF(Input!F$4="GMH_XOEC",L3352,IF(Input!F$4="GMH_Korea",N3352,IF(Input!F$4="GMH_EU",P3352,IF(Input!F$4="Skysuper",#REF!,IF(Input!F$4="SkyII",#REF!,IF(Input!F$4="XO-8000",#REF!, "FALSE")))))))</f>
        <v>53</v>
      </c>
      <c r="I3352" s="209">
        <f>IF(Input!F$4="GMH_OECC",K3352,IF(Input!F$4="GMH_XOEC",M3352,IF(Input!F$4="GMH_Korea",O3352,IF(Input!F$4="GMH_EU",Q3352,IF(Input!F$4="Skysuper",#REF!,IF(Input!F$4="SkyII",#REF!,IF(Input!F$4="XO-8000",#REF!, "FALSE")))))))</f>
        <v>1</v>
      </c>
      <c r="J3352" s="210">
        <v>53</v>
      </c>
      <c r="K3352" s="268">
        <v>1</v>
      </c>
      <c r="L3352" s="270">
        <v>53</v>
      </c>
      <c r="M3352" s="270">
        <v>1</v>
      </c>
      <c r="N3352" s="270">
        <v>53</v>
      </c>
      <c r="O3352" s="270">
        <v>1</v>
      </c>
      <c r="P3352" s="270">
        <v>53</v>
      </c>
      <c r="Q3352" s="270">
        <v>1</v>
      </c>
      <c r="R3352" s="74"/>
      <c r="S3352" s="75" t="str">
        <f t="shared" si="261"/>
        <v>0135</v>
      </c>
      <c r="T3352" s="75" t="str">
        <f t="shared" si="278"/>
        <v>01350136013701380139013A013B0000</v>
      </c>
      <c r="V3352" s="197"/>
      <c r="W3352" s="75">
        <f t="shared" si="281"/>
        <v>399</v>
      </c>
      <c r="AE3352" s="479"/>
    </row>
    <row r="3353" spans="1:31" s="75" customFormat="1" ht="13.5" x14ac:dyDescent="0.2">
      <c r="A3353" s="211">
        <v>3350</v>
      </c>
      <c r="B3353" s="212" t="s">
        <v>3241</v>
      </c>
      <c r="C3353" s="213" t="s">
        <v>3242</v>
      </c>
      <c r="D3353" s="213"/>
      <c r="E3353" s="213">
        <v>0</v>
      </c>
      <c r="F3353" s="213" t="s">
        <v>585</v>
      </c>
      <c r="G3353" s="214" t="s">
        <v>677</v>
      </c>
      <c r="H3353" s="208">
        <f>IF(Input!F$4="GMH_OECC",J3353,IF(Input!F$4="GMH_XOEC",L3353,IF(Input!F$4="GMH_Korea",N3353,IF(Input!F$4="GMH_EU",P3353,IF(Input!F$4="Skysuper",#REF!,IF(Input!F$4="SkyII",#REF!,IF(Input!F$4="XO-8000",#REF!, "FALSE")))))))</f>
        <v>54</v>
      </c>
      <c r="I3353" s="209">
        <f>IF(Input!F$4="GMH_OECC",K3353,IF(Input!F$4="GMH_XOEC",M3353,IF(Input!F$4="GMH_Korea",O3353,IF(Input!F$4="GMH_EU",Q3353,IF(Input!F$4="Skysuper",#REF!,IF(Input!F$4="SkyII",#REF!,IF(Input!F$4="XO-8000",#REF!, "FALSE")))))))</f>
        <v>1</v>
      </c>
      <c r="J3353" s="210">
        <v>54</v>
      </c>
      <c r="K3353" s="268">
        <v>1</v>
      </c>
      <c r="L3353" s="270">
        <v>54</v>
      </c>
      <c r="M3353" s="270">
        <v>1</v>
      </c>
      <c r="N3353" s="270">
        <v>54</v>
      </c>
      <c r="O3353" s="270">
        <v>1</v>
      </c>
      <c r="P3353" s="270">
        <v>54</v>
      </c>
      <c r="Q3353" s="270">
        <v>1</v>
      </c>
      <c r="R3353" s="74"/>
      <c r="S3353" s="75" t="str">
        <f t="shared" si="261"/>
        <v>0136</v>
      </c>
      <c r="T3353" s="75" t="str">
        <f t="shared" si="278"/>
        <v>0136013701380139013A013B00000000</v>
      </c>
      <c r="V3353" s="197"/>
      <c r="W3353" s="75">
        <f t="shared" si="281"/>
        <v>345</v>
      </c>
      <c r="AE3353" s="479"/>
    </row>
    <row r="3354" spans="1:31" s="75" customFormat="1" ht="13.5" x14ac:dyDescent="0.2">
      <c r="A3354" s="211">
        <v>3351</v>
      </c>
      <c r="B3354" s="212" t="s">
        <v>3243</v>
      </c>
      <c r="C3354" s="213" t="s">
        <v>3244</v>
      </c>
      <c r="D3354" s="213"/>
      <c r="E3354" s="213">
        <v>0</v>
      </c>
      <c r="F3354" s="213" t="s">
        <v>585</v>
      </c>
      <c r="G3354" s="214" t="s">
        <v>677</v>
      </c>
      <c r="H3354" s="208">
        <f>IF(Input!F$4="GMH_OECC",J3354,IF(Input!F$4="GMH_XOEC",L3354,IF(Input!F$4="GMH_Korea",N3354,IF(Input!F$4="GMH_EU",P3354,IF(Input!F$4="Skysuper",#REF!,IF(Input!F$4="SkyII",#REF!,IF(Input!F$4="XO-8000",#REF!, "FALSE")))))))</f>
        <v>55</v>
      </c>
      <c r="I3354" s="209">
        <f>IF(Input!F$4="GMH_OECC",K3354,IF(Input!F$4="GMH_XOEC",M3354,IF(Input!F$4="GMH_Korea",O3354,IF(Input!F$4="GMH_EU",Q3354,IF(Input!F$4="Skysuper",#REF!,IF(Input!F$4="SkyII",#REF!,IF(Input!F$4="XO-8000",#REF!, "FALSE")))))))</f>
        <v>1</v>
      </c>
      <c r="J3354" s="210">
        <v>55</v>
      </c>
      <c r="K3354" s="268">
        <v>1</v>
      </c>
      <c r="L3354" s="270">
        <v>55</v>
      </c>
      <c r="M3354" s="270">
        <v>1</v>
      </c>
      <c r="N3354" s="270">
        <v>55</v>
      </c>
      <c r="O3354" s="270">
        <v>1</v>
      </c>
      <c r="P3354" s="270">
        <v>55</v>
      </c>
      <c r="Q3354" s="270">
        <v>1</v>
      </c>
      <c r="R3354" s="74"/>
      <c r="S3354" s="75" t="str">
        <f t="shared" si="261"/>
        <v>0137</v>
      </c>
      <c r="T3354" s="75" t="str">
        <f t="shared" si="278"/>
        <v>013701380139013A013B000000000000</v>
      </c>
      <c r="V3354" s="197"/>
      <c r="W3354" s="75">
        <f t="shared" si="281"/>
        <v>290</v>
      </c>
      <c r="AE3354" s="479"/>
    </row>
    <row r="3355" spans="1:31" s="75" customFormat="1" ht="13.5" x14ac:dyDescent="0.2">
      <c r="A3355" s="211">
        <v>3352</v>
      </c>
      <c r="B3355" s="212" t="s">
        <v>3245</v>
      </c>
      <c r="C3355" s="213" t="s">
        <v>3246</v>
      </c>
      <c r="D3355" s="213"/>
      <c r="E3355" s="213">
        <v>0</v>
      </c>
      <c r="F3355" s="213" t="s">
        <v>585</v>
      </c>
      <c r="G3355" s="214" t="s">
        <v>677</v>
      </c>
      <c r="H3355" s="208">
        <f>IF(Input!F$4="GMH_OECC",J3355,IF(Input!F$4="GMH_XOEC",L3355,IF(Input!F$4="GMH_Korea",N3355,IF(Input!F$4="GMH_EU",P3355,IF(Input!F$4="Skysuper",#REF!,IF(Input!F$4="SkyII",#REF!,IF(Input!F$4="XO-8000",#REF!, "FALSE")))))))</f>
        <v>56</v>
      </c>
      <c r="I3355" s="209">
        <f>IF(Input!F$4="GMH_OECC",K3355,IF(Input!F$4="GMH_XOEC",M3355,IF(Input!F$4="GMH_Korea",O3355,IF(Input!F$4="GMH_EU",Q3355,IF(Input!F$4="Skysuper",#REF!,IF(Input!F$4="SkyII",#REF!,IF(Input!F$4="XO-8000",#REF!, "FALSE")))))))</f>
        <v>1</v>
      </c>
      <c r="J3355" s="210">
        <v>56</v>
      </c>
      <c r="K3355" s="268">
        <v>1</v>
      </c>
      <c r="L3355" s="270">
        <v>56</v>
      </c>
      <c r="M3355" s="270">
        <v>1</v>
      </c>
      <c r="N3355" s="270">
        <v>56</v>
      </c>
      <c r="O3355" s="270">
        <v>1</v>
      </c>
      <c r="P3355" s="270">
        <v>56</v>
      </c>
      <c r="Q3355" s="270">
        <v>1</v>
      </c>
      <c r="R3355" s="74"/>
      <c r="S3355" s="75" t="str">
        <f t="shared" si="261"/>
        <v>0138</v>
      </c>
      <c r="T3355" s="75" t="str">
        <f t="shared" si="278"/>
        <v>01380139013A013B0000000000000000</v>
      </c>
      <c r="V3355" s="197"/>
      <c r="W3355" s="75">
        <f t="shared" si="281"/>
        <v>234</v>
      </c>
      <c r="AE3355" s="479"/>
    </row>
    <row r="3356" spans="1:31" s="75" customFormat="1" ht="13.5" x14ac:dyDescent="0.2">
      <c r="A3356" s="211">
        <v>3353</v>
      </c>
      <c r="B3356" s="212" t="s">
        <v>3247</v>
      </c>
      <c r="C3356" s="213" t="s">
        <v>3248</v>
      </c>
      <c r="D3356" s="213"/>
      <c r="E3356" s="213">
        <v>0</v>
      </c>
      <c r="F3356" s="213" t="s">
        <v>585</v>
      </c>
      <c r="G3356" s="214" t="s">
        <v>677</v>
      </c>
      <c r="H3356" s="208">
        <f>IF(Input!F$4="GMH_OECC",J3356,IF(Input!F$4="GMH_XOEC",L3356,IF(Input!F$4="GMH_Korea",N3356,IF(Input!F$4="GMH_EU",P3356,IF(Input!F$4="Skysuper",#REF!,IF(Input!F$4="SkyII",#REF!,IF(Input!F$4="XO-8000",#REF!, "FALSE")))))))</f>
        <v>57</v>
      </c>
      <c r="I3356" s="209">
        <f>IF(Input!F$4="GMH_OECC",K3356,IF(Input!F$4="GMH_XOEC",M3356,IF(Input!F$4="GMH_Korea",O3356,IF(Input!F$4="GMH_EU",Q3356,IF(Input!F$4="Skysuper",#REF!,IF(Input!F$4="SkyII",#REF!,IF(Input!F$4="XO-8000",#REF!, "FALSE")))))))</f>
        <v>1</v>
      </c>
      <c r="J3356" s="210">
        <v>57</v>
      </c>
      <c r="K3356" s="268">
        <v>1</v>
      </c>
      <c r="L3356" s="270">
        <v>57</v>
      </c>
      <c r="M3356" s="270">
        <v>1</v>
      </c>
      <c r="N3356" s="270">
        <v>57</v>
      </c>
      <c r="O3356" s="270">
        <v>1</v>
      </c>
      <c r="P3356" s="270">
        <v>57</v>
      </c>
      <c r="Q3356" s="270">
        <v>1</v>
      </c>
      <c r="R3356" s="74"/>
      <c r="S3356" s="75" t="str">
        <f t="shared" si="261"/>
        <v>0139</v>
      </c>
      <c r="T3356" s="75" t="str">
        <f t="shared" si="278"/>
        <v>0139013A013B00000000000000000000</v>
      </c>
      <c r="V3356" s="197"/>
      <c r="W3356" s="75">
        <f t="shared" si="281"/>
        <v>177</v>
      </c>
      <c r="AE3356" s="479"/>
    </row>
    <row r="3357" spans="1:31" s="75" customFormat="1" ht="13.5" x14ac:dyDescent="0.2">
      <c r="A3357" s="211">
        <v>3354</v>
      </c>
      <c r="B3357" s="212" t="s">
        <v>3249</v>
      </c>
      <c r="C3357" s="213" t="s">
        <v>3250</v>
      </c>
      <c r="D3357" s="213"/>
      <c r="E3357" s="213">
        <v>0</v>
      </c>
      <c r="F3357" s="213" t="s">
        <v>585</v>
      </c>
      <c r="G3357" s="214" t="s">
        <v>677</v>
      </c>
      <c r="H3357" s="208">
        <f>IF(Input!F$4="GMH_OECC",J3357,IF(Input!F$4="GMH_XOEC",L3357,IF(Input!F$4="GMH_Korea",N3357,IF(Input!F$4="GMH_EU",P3357,IF(Input!F$4="Skysuper",#REF!,IF(Input!F$4="SkyII",#REF!,IF(Input!F$4="XO-8000",#REF!, "FALSE")))))))</f>
        <v>58</v>
      </c>
      <c r="I3357" s="209">
        <f>IF(Input!F$4="GMH_OECC",K3357,IF(Input!F$4="GMH_XOEC",M3357,IF(Input!F$4="GMH_Korea",O3357,IF(Input!F$4="GMH_EU",Q3357,IF(Input!F$4="Skysuper",#REF!,IF(Input!F$4="SkyII",#REF!,IF(Input!F$4="XO-8000",#REF!, "FALSE")))))))</f>
        <v>1</v>
      </c>
      <c r="J3357" s="210">
        <v>58</v>
      </c>
      <c r="K3357" s="268">
        <v>1</v>
      </c>
      <c r="L3357" s="270">
        <v>58</v>
      </c>
      <c r="M3357" s="270">
        <v>1</v>
      </c>
      <c r="N3357" s="270">
        <v>58</v>
      </c>
      <c r="O3357" s="270">
        <v>1</v>
      </c>
      <c r="P3357" s="270">
        <v>58</v>
      </c>
      <c r="Q3357" s="270">
        <v>1</v>
      </c>
      <c r="R3357" s="74"/>
      <c r="S3357" s="75" t="str">
        <f t="shared" si="261"/>
        <v>013A</v>
      </c>
      <c r="T3357" s="75" t="str">
        <f t="shared" si="278"/>
        <v>013A013B000000000000000000000000</v>
      </c>
      <c r="V3357" s="197"/>
      <c r="W3357" s="75">
        <f t="shared" si="281"/>
        <v>119</v>
      </c>
      <c r="AE3357" s="479"/>
    </row>
    <row r="3358" spans="1:31" s="75" customFormat="1" ht="13.5" x14ac:dyDescent="0.2">
      <c r="A3358" s="211">
        <v>3355</v>
      </c>
      <c r="B3358" s="212" t="s">
        <v>3251</v>
      </c>
      <c r="C3358" s="213" t="s">
        <v>3252</v>
      </c>
      <c r="D3358" s="213"/>
      <c r="E3358" s="213">
        <v>0</v>
      </c>
      <c r="F3358" s="213" t="s">
        <v>585</v>
      </c>
      <c r="G3358" s="214" t="s">
        <v>677</v>
      </c>
      <c r="H3358" s="208">
        <f>IF(Input!F$4="GMH_OECC",J3358,IF(Input!F$4="GMH_XOEC",L3358,IF(Input!F$4="GMH_Korea",N3358,IF(Input!F$4="GMH_EU",P3358,IF(Input!F$4="Skysuper",#REF!,IF(Input!F$4="SkyII",#REF!,IF(Input!F$4="XO-8000",#REF!, "FALSE")))))))</f>
        <v>59</v>
      </c>
      <c r="I3358" s="209">
        <f>IF(Input!F$4="GMH_OECC",K3358,IF(Input!F$4="GMH_XOEC",M3358,IF(Input!F$4="GMH_Korea",O3358,IF(Input!F$4="GMH_EU",Q3358,IF(Input!F$4="Skysuper",#REF!,IF(Input!F$4="SkyII",#REF!,IF(Input!F$4="XO-8000",#REF!, "FALSE")))))))</f>
        <v>1</v>
      </c>
      <c r="J3358" s="210">
        <v>59</v>
      </c>
      <c r="K3358" s="268">
        <v>1</v>
      </c>
      <c r="L3358" s="270">
        <v>59</v>
      </c>
      <c r="M3358" s="270">
        <v>1</v>
      </c>
      <c r="N3358" s="270">
        <v>59</v>
      </c>
      <c r="O3358" s="270">
        <v>1</v>
      </c>
      <c r="P3358" s="270">
        <v>59</v>
      </c>
      <c r="Q3358" s="270">
        <v>1</v>
      </c>
      <c r="R3358" s="74"/>
      <c r="S3358" s="75" t="str">
        <f t="shared" si="261"/>
        <v>013B</v>
      </c>
      <c r="T3358" s="75" t="str">
        <f t="shared" si="278"/>
        <v>013B0000000000000000000000000000</v>
      </c>
      <c r="V3358" s="197"/>
      <c r="W3358" s="75">
        <f t="shared" si="281"/>
        <v>60</v>
      </c>
      <c r="AE3358" s="479"/>
    </row>
    <row r="3359" spans="1:31" s="75" customFormat="1" ht="13.5" x14ac:dyDescent="0.2">
      <c r="A3359" s="211">
        <v>3356</v>
      </c>
      <c r="B3359" s="212" t="s">
        <v>3253</v>
      </c>
      <c r="C3359" s="213" t="s">
        <v>3254</v>
      </c>
      <c r="D3359" s="213"/>
      <c r="E3359" s="213">
        <v>0</v>
      </c>
      <c r="F3359" s="213" t="s">
        <v>585</v>
      </c>
      <c r="G3359" s="214" t="s">
        <v>677</v>
      </c>
      <c r="H3359" s="208" t="str">
        <f>IF(Input!F$4="GMH_OECC",J3359,IF(Input!F$4="GMH_XOEC",L3359,IF(Input!F$4="GMH_Korea",N3359,IF(Input!F$4="GMH_EU",P3359,IF(Input!F$4="Skysuper",#REF!,IF(Input!F$4="SkyII",#REF!,IF(Input!F$4="XO-8000",#REF!, "FALSE")))))))</f>
        <v>00</v>
      </c>
      <c r="I3359" s="209">
        <f>IF(Input!F$4="GMH_OECC",K3359,IF(Input!F$4="GMH_XOEC",M3359,IF(Input!F$4="GMH_Korea",O3359,IF(Input!F$4="GMH_EU",Q3359,IF(Input!F$4="Skysuper",#REF!,IF(Input!F$4="SkyII",#REF!,IF(Input!F$4="XO-8000",#REF!, "FALSE")))))))</f>
        <v>0</v>
      </c>
      <c r="J3359" s="210" t="s">
        <v>10359</v>
      </c>
      <c r="K3359" s="268">
        <v>0</v>
      </c>
      <c r="L3359" s="270" t="s">
        <v>10359</v>
      </c>
      <c r="M3359" s="270">
        <v>0</v>
      </c>
      <c r="N3359" s="270" t="s">
        <v>10359</v>
      </c>
      <c r="O3359" s="270">
        <v>0</v>
      </c>
      <c r="P3359" s="270" t="s">
        <v>10359</v>
      </c>
      <c r="Q3359" s="270">
        <v>0</v>
      </c>
      <c r="R3359" s="74"/>
      <c r="S3359" s="75" t="str">
        <f t="shared" si="261"/>
        <v>0000</v>
      </c>
      <c r="T3359" s="75" t="str">
        <f t="shared" si="278"/>
        <v>00000000000000000000000000000000</v>
      </c>
      <c r="V3359" s="197"/>
      <c r="W3359" s="75">
        <f t="shared" si="281"/>
        <v>0</v>
      </c>
      <c r="AE3359" s="479"/>
    </row>
    <row r="3360" spans="1:31" s="75" customFormat="1" ht="13.5" x14ac:dyDescent="0.2">
      <c r="A3360" s="211">
        <v>3357</v>
      </c>
      <c r="B3360" s="212" t="s">
        <v>3255</v>
      </c>
      <c r="C3360" s="213" t="s">
        <v>3256</v>
      </c>
      <c r="D3360" s="213"/>
      <c r="E3360" s="213">
        <v>0</v>
      </c>
      <c r="F3360" s="213" t="s">
        <v>585</v>
      </c>
      <c r="G3360" s="214" t="s">
        <v>677</v>
      </c>
      <c r="H3360" s="208" t="str">
        <f>IF(Input!F$4="GMH_OECC",J3360,IF(Input!F$4="GMH_XOEC",L3360,IF(Input!F$4="GMH_Korea",N3360,IF(Input!F$4="GMH_EU",P3360,IF(Input!F$4="Skysuper",#REF!,IF(Input!F$4="SkyII",#REF!,IF(Input!F$4="XO-8000",#REF!, "FALSE")))))))</f>
        <v>00</v>
      </c>
      <c r="I3360" s="209">
        <f>IF(Input!F$4="GMH_OECC",K3360,IF(Input!F$4="GMH_XOEC",M3360,IF(Input!F$4="GMH_Korea",O3360,IF(Input!F$4="GMH_EU",Q3360,IF(Input!F$4="Skysuper",#REF!,IF(Input!F$4="SkyII",#REF!,IF(Input!F$4="XO-8000",#REF!, "FALSE")))))))</f>
        <v>0</v>
      </c>
      <c r="J3360" s="210" t="s">
        <v>10359</v>
      </c>
      <c r="K3360" s="268">
        <v>0</v>
      </c>
      <c r="L3360" s="270" t="s">
        <v>10359</v>
      </c>
      <c r="M3360" s="270">
        <v>0</v>
      </c>
      <c r="N3360" s="270" t="s">
        <v>10359</v>
      </c>
      <c r="O3360" s="270">
        <v>0</v>
      </c>
      <c r="P3360" s="270" t="s">
        <v>10359</v>
      </c>
      <c r="Q3360" s="270">
        <v>0</v>
      </c>
      <c r="R3360" s="74"/>
      <c r="S3360" s="75" t="str">
        <f t="shared" si="261"/>
        <v>0000</v>
      </c>
      <c r="T3360" s="75" t="str">
        <f t="shared" si="278"/>
        <v>00000000000000000000000000000000</v>
      </c>
      <c r="V3360" s="197"/>
      <c r="W3360" s="75">
        <f t="shared" si="281"/>
        <v>0</v>
      </c>
      <c r="AE3360" s="479"/>
    </row>
    <row r="3361" spans="1:31" s="75" customFormat="1" ht="13.5" x14ac:dyDescent="0.2">
      <c r="A3361" s="211">
        <v>3358</v>
      </c>
      <c r="B3361" s="212" t="s">
        <v>3257</v>
      </c>
      <c r="C3361" s="213" t="s">
        <v>3258</v>
      </c>
      <c r="D3361" s="213"/>
      <c r="E3361" s="213">
        <v>0</v>
      </c>
      <c r="F3361" s="213" t="s">
        <v>585</v>
      </c>
      <c r="G3361" s="214" t="s">
        <v>677</v>
      </c>
      <c r="H3361" s="208" t="str">
        <f>IF(Input!F$4="GMH_OECC",J3361,IF(Input!F$4="GMH_XOEC",L3361,IF(Input!F$4="GMH_Korea",N3361,IF(Input!F$4="GMH_EU",P3361,IF(Input!F$4="Skysuper",#REF!,IF(Input!F$4="SkyII",#REF!,IF(Input!F$4="XO-8000",#REF!, "FALSE")))))))</f>
        <v>00</v>
      </c>
      <c r="I3361" s="209">
        <f>IF(Input!F$4="GMH_OECC",K3361,IF(Input!F$4="GMH_XOEC",M3361,IF(Input!F$4="GMH_Korea",O3361,IF(Input!F$4="GMH_EU",Q3361,IF(Input!F$4="Skysuper",#REF!,IF(Input!F$4="SkyII",#REF!,IF(Input!F$4="XO-8000",#REF!, "FALSE")))))))</f>
        <v>0</v>
      </c>
      <c r="J3361" s="210" t="s">
        <v>10359</v>
      </c>
      <c r="K3361" s="268">
        <v>0</v>
      </c>
      <c r="L3361" s="270" t="s">
        <v>10359</v>
      </c>
      <c r="M3361" s="270">
        <v>0</v>
      </c>
      <c r="N3361" s="270" t="s">
        <v>10359</v>
      </c>
      <c r="O3361" s="270">
        <v>0</v>
      </c>
      <c r="P3361" s="270" t="s">
        <v>10359</v>
      </c>
      <c r="Q3361" s="270">
        <v>0</v>
      </c>
      <c r="R3361" s="74"/>
      <c r="S3361" s="75" t="str">
        <f t="shared" si="261"/>
        <v>0000</v>
      </c>
      <c r="T3361" s="75" t="str">
        <f t="shared" si="278"/>
        <v>00000000000000000000000000000000</v>
      </c>
      <c r="V3361" s="197"/>
      <c r="W3361" s="75">
        <f t="shared" si="281"/>
        <v>0</v>
      </c>
      <c r="AE3361" s="479"/>
    </row>
    <row r="3362" spans="1:31" s="75" customFormat="1" ht="13.5" x14ac:dyDescent="0.2">
      <c r="A3362" s="211">
        <v>3359</v>
      </c>
      <c r="B3362" s="212" t="s">
        <v>3259</v>
      </c>
      <c r="C3362" s="213" t="s">
        <v>3260</v>
      </c>
      <c r="D3362" s="213"/>
      <c r="E3362" s="213">
        <v>0</v>
      </c>
      <c r="F3362" s="213" t="s">
        <v>585</v>
      </c>
      <c r="G3362" s="214" t="s">
        <v>677</v>
      </c>
      <c r="H3362" s="208" t="str">
        <f>IF(Input!F$4="GMH_OECC",J3362,IF(Input!F$4="GMH_XOEC",L3362,IF(Input!F$4="GMH_Korea",N3362,IF(Input!F$4="GMH_EU",P3362,IF(Input!F$4="Skysuper",#REF!,IF(Input!F$4="SkyII",#REF!,IF(Input!F$4="XO-8000",#REF!, "FALSE")))))))</f>
        <v>00</v>
      </c>
      <c r="I3362" s="209">
        <f>IF(Input!F$4="GMH_OECC",K3362,IF(Input!F$4="GMH_XOEC",M3362,IF(Input!F$4="GMH_Korea",O3362,IF(Input!F$4="GMH_EU",Q3362,IF(Input!F$4="Skysuper",#REF!,IF(Input!F$4="SkyII",#REF!,IF(Input!F$4="XO-8000",#REF!, "FALSE")))))))</f>
        <v>0</v>
      </c>
      <c r="J3362" s="210" t="s">
        <v>10359</v>
      </c>
      <c r="K3362" s="268">
        <v>0</v>
      </c>
      <c r="L3362" s="270" t="s">
        <v>10359</v>
      </c>
      <c r="M3362" s="270">
        <v>0</v>
      </c>
      <c r="N3362" s="270" t="s">
        <v>10359</v>
      </c>
      <c r="O3362" s="270">
        <v>0</v>
      </c>
      <c r="P3362" s="270" t="s">
        <v>10359</v>
      </c>
      <c r="Q3362" s="270">
        <v>0</v>
      </c>
      <c r="R3362" s="74"/>
      <c r="S3362" s="75" t="str">
        <f t="shared" si="261"/>
        <v>0000</v>
      </c>
      <c r="T3362" s="75" t="str">
        <f t="shared" si="278"/>
        <v>00000000000000000000000000000000</v>
      </c>
      <c r="V3362" s="197"/>
      <c r="W3362" s="75">
        <f t="shared" si="281"/>
        <v>0</v>
      </c>
      <c r="AE3362" s="479"/>
    </row>
    <row r="3363" spans="1:31" s="75" customFormat="1" ht="13.5" x14ac:dyDescent="0.2">
      <c r="A3363" s="211">
        <v>3360</v>
      </c>
      <c r="B3363" s="212" t="s">
        <v>3261</v>
      </c>
      <c r="C3363" s="213" t="s">
        <v>3262</v>
      </c>
      <c r="D3363" s="213"/>
      <c r="E3363" s="213">
        <v>0</v>
      </c>
      <c r="F3363" s="213" t="s">
        <v>585</v>
      </c>
      <c r="G3363" s="214" t="s">
        <v>677</v>
      </c>
      <c r="H3363" s="208" t="str">
        <f>IF(Input!F$4="GMH_OECC",J3363,IF(Input!F$4="GMH_XOEC",L3363,IF(Input!F$4="GMH_Korea",N3363,IF(Input!F$4="GMH_EU",P3363,IF(Input!F$4="Skysuper",#REF!,IF(Input!F$4="SkyII",#REF!,IF(Input!F$4="XO-8000",#REF!, "FALSE")))))))</f>
        <v>00</v>
      </c>
      <c r="I3363" s="209">
        <f>IF(Input!F$4="GMH_OECC",K3363,IF(Input!F$4="GMH_XOEC",M3363,IF(Input!F$4="GMH_Korea",O3363,IF(Input!F$4="GMH_EU",Q3363,IF(Input!F$4="Skysuper",#REF!,IF(Input!F$4="SkyII",#REF!,IF(Input!F$4="XO-8000",#REF!, "FALSE")))))))</f>
        <v>0</v>
      </c>
      <c r="J3363" s="210" t="s">
        <v>10359</v>
      </c>
      <c r="K3363" s="268">
        <v>0</v>
      </c>
      <c r="L3363" s="270" t="s">
        <v>10359</v>
      </c>
      <c r="M3363" s="270">
        <v>0</v>
      </c>
      <c r="N3363" s="270" t="s">
        <v>10359</v>
      </c>
      <c r="O3363" s="270">
        <v>0</v>
      </c>
      <c r="P3363" s="270" t="s">
        <v>10359</v>
      </c>
      <c r="Q3363" s="270">
        <v>0</v>
      </c>
      <c r="R3363" s="74"/>
      <c r="S3363" s="75" t="str">
        <f t="shared" si="261"/>
        <v>0000</v>
      </c>
      <c r="T3363" s="75" t="str">
        <f t="shared" si="278"/>
        <v>00000000000000000000000000000000</v>
      </c>
      <c r="V3363" s="197"/>
      <c r="W3363" s="75">
        <f t="shared" si="281"/>
        <v>0</v>
      </c>
      <c r="AE3363" s="479"/>
    </row>
    <row r="3364" spans="1:31" s="75" customFormat="1" ht="13.5" x14ac:dyDescent="0.2">
      <c r="A3364" s="211">
        <v>3361</v>
      </c>
      <c r="B3364" s="212" t="s">
        <v>3263</v>
      </c>
      <c r="C3364" s="213" t="s">
        <v>3264</v>
      </c>
      <c r="D3364" s="213"/>
      <c r="E3364" s="213">
        <v>0</v>
      </c>
      <c r="F3364" s="213" t="s">
        <v>585</v>
      </c>
      <c r="G3364" s="214" t="s">
        <v>677</v>
      </c>
      <c r="H3364" s="208" t="str">
        <f>IF(Input!F$4="GMH_OECC",J3364,IF(Input!F$4="GMH_XOEC",L3364,IF(Input!F$4="GMH_Korea",N3364,IF(Input!F$4="GMH_EU",P3364,IF(Input!F$4="Skysuper",#REF!,IF(Input!F$4="SkyII",#REF!,IF(Input!F$4="XO-8000",#REF!, "FALSE")))))))</f>
        <v>00</v>
      </c>
      <c r="I3364" s="209">
        <f>IF(Input!F$4="GMH_OECC",K3364,IF(Input!F$4="GMH_XOEC",M3364,IF(Input!F$4="GMH_Korea",O3364,IF(Input!F$4="GMH_EU",Q3364,IF(Input!F$4="Skysuper",#REF!,IF(Input!F$4="SkyII",#REF!,IF(Input!F$4="XO-8000",#REF!, "FALSE")))))))</f>
        <v>0</v>
      </c>
      <c r="J3364" s="210" t="s">
        <v>10359</v>
      </c>
      <c r="K3364" s="268">
        <v>0</v>
      </c>
      <c r="L3364" s="270" t="s">
        <v>10359</v>
      </c>
      <c r="M3364" s="270">
        <v>0</v>
      </c>
      <c r="N3364" s="270" t="s">
        <v>10359</v>
      </c>
      <c r="O3364" s="270">
        <v>0</v>
      </c>
      <c r="P3364" s="270" t="s">
        <v>10359</v>
      </c>
      <c r="Q3364" s="270">
        <v>0</v>
      </c>
      <c r="R3364" s="74"/>
      <c r="S3364" s="75" t="str">
        <f t="shared" si="261"/>
        <v>0000</v>
      </c>
      <c r="T3364" s="75" t="str">
        <f t="shared" si="278"/>
        <v>00000000000000000000000000000000</v>
      </c>
      <c r="V3364" s="197"/>
      <c r="W3364" s="75">
        <f t="shared" si="281"/>
        <v>0</v>
      </c>
      <c r="AE3364" s="479"/>
    </row>
    <row r="3365" spans="1:31" s="75" customFormat="1" ht="13.5" x14ac:dyDescent="0.2">
      <c r="A3365" s="211">
        <v>3362</v>
      </c>
      <c r="B3365" s="212" t="s">
        <v>3265</v>
      </c>
      <c r="C3365" s="213" t="s">
        <v>3266</v>
      </c>
      <c r="D3365" s="213"/>
      <c r="E3365" s="213">
        <v>0</v>
      </c>
      <c r="F3365" s="213" t="s">
        <v>585</v>
      </c>
      <c r="G3365" s="214" t="s">
        <v>677</v>
      </c>
      <c r="H3365" s="208" t="str">
        <f>IF(Input!F$4="GMH_OECC",J3365,IF(Input!F$4="GMH_XOEC",L3365,IF(Input!F$4="GMH_Korea",N3365,IF(Input!F$4="GMH_EU",P3365,IF(Input!F$4="Skysuper",#REF!,IF(Input!F$4="SkyII",#REF!,IF(Input!F$4="XO-8000",#REF!, "FALSE")))))))</f>
        <v>00</v>
      </c>
      <c r="I3365" s="209">
        <f>IF(Input!F$4="GMH_OECC",K3365,IF(Input!F$4="GMH_XOEC",M3365,IF(Input!F$4="GMH_Korea",O3365,IF(Input!F$4="GMH_EU",Q3365,IF(Input!F$4="Skysuper",#REF!,IF(Input!F$4="SkyII",#REF!,IF(Input!F$4="XO-8000",#REF!, "FALSE")))))))</f>
        <v>0</v>
      </c>
      <c r="J3365" s="210" t="s">
        <v>10359</v>
      </c>
      <c r="K3365" s="268">
        <v>0</v>
      </c>
      <c r="L3365" s="270" t="s">
        <v>10359</v>
      </c>
      <c r="M3365" s="270">
        <v>0</v>
      </c>
      <c r="N3365" s="270" t="s">
        <v>10359</v>
      </c>
      <c r="O3365" s="270">
        <v>0</v>
      </c>
      <c r="P3365" s="270" t="s">
        <v>10359</v>
      </c>
      <c r="Q3365" s="270">
        <v>0</v>
      </c>
      <c r="R3365" s="74"/>
      <c r="S3365" s="75" t="str">
        <f t="shared" si="261"/>
        <v>0000</v>
      </c>
      <c r="T3365" s="75" t="str">
        <f t="shared" si="278"/>
        <v>00000000000000000000000000000000</v>
      </c>
      <c r="V3365" s="197"/>
      <c r="W3365" s="75">
        <f t="shared" si="281"/>
        <v>0</v>
      </c>
      <c r="AE3365" s="479"/>
    </row>
    <row r="3366" spans="1:31" s="75" customFormat="1" ht="13.5" x14ac:dyDescent="0.2">
      <c r="A3366" s="211">
        <v>3363</v>
      </c>
      <c r="B3366" s="212" t="s">
        <v>3267</v>
      </c>
      <c r="C3366" s="213" t="s">
        <v>3268</v>
      </c>
      <c r="D3366" s="213"/>
      <c r="E3366" s="213">
        <v>0</v>
      </c>
      <c r="F3366" s="213" t="s">
        <v>585</v>
      </c>
      <c r="G3366" s="214" t="s">
        <v>677</v>
      </c>
      <c r="H3366" s="208" t="str">
        <f>IF(Input!F$4="GMH_OECC",J3366,IF(Input!F$4="GMH_XOEC",L3366,IF(Input!F$4="GMH_Korea",N3366,IF(Input!F$4="GMH_EU",P3366,IF(Input!F$4="Skysuper",#REF!,IF(Input!F$4="SkyII",#REF!,IF(Input!F$4="XO-8000",#REF!, "FALSE")))))))</f>
        <v>00</v>
      </c>
      <c r="I3366" s="209">
        <f>IF(Input!F$4="GMH_OECC",K3366,IF(Input!F$4="GMH_XOEC",M3366,IF(Input!F$4="GMH_Korea",O3366,IF(Input!F$4="GMH_EU",Q3366,IF(Input!F$4="Skysuper",#REF!,IF(Input!F$4="SkyII",#REF!,IF(Input!F$4="XO-8000",#REF!, "FALSE")))))))</f>
        <v>0</v>
      </c>
      <c r="J3366" s="210" t="s">
        <v>10359</v>
      </c>
      <c r="K3366" s="268">
        <v>0</v>
      </c>
      <c r="L3366" s="270" t="s">
        <v>10359</v>
      </c>
      <c r="M3366" s="270">
        <v>0</v>
      </c>
      <c r="N3366" s="270" t="s">
        <v>10359</v>
      </c>
      <c r="O3366" s="270">
        <v>0</v>
      </c>
      <c r="P3366" s="270" t="s">
        <v>10359</v>
      </c>
      <c r="Q3366" s="270">
        <v>0</v>
      </c>
      <c r="R3366" s="74"/>
      <c r="S3366" s="75" t="str">
        <f t="shared" si="261"/>
        <v>0000</v>
      </c>
      <c r="T3366" s="75" t="str">
        <f t="shared" si="278"/>
        <v>00000000000000000000000000000000</v>
      </c>
      <c r="V3366" s="197"/>
      <c r="W3366" s="75">
        <f t="shared" si="281"/>
        <v>0</v>
      </c>
      <c r="AE3366" s="479"/>
    </row>
    <row r="3367" spans="1:31" s="75" customFormat="1" ht="13.5" x14ac:dyDescent="0.2">
      <c r="A3367" s="211">
        <v>3364</v>
      </c>
      <c r="B3367" s="212" t="s">
        <v>3269</v>
      </c>
      <c r="C3367" s="213" t="s">
        <v>3270</v>
      </c>
      <c r="D3367" s="213"/>
      <c r="E3367" s="213">
        <v>0</v>
      </c>
      <c r="F3367" s="213" t="s">
        <v>585</v>
      </c>
      <c r="G3367" s="214" t="s">
        <v>677</v>
      </c>
      <c r="H3367" s="208" t="str">
        <f>IF(Input!F$4="GMH_OECC",J3367,IF(Input!F$4="GMH_XOEC",L3367,IF(Input!F$4="GMH_Korea",N3367,IF(Input!F$4="GMH_EU",P3367,IF(Input!F$4="Skysuper",#REF!,IF(Input!F$4="SkyII",#REF!,IF(Input!F$4="XO-8000",#REF!, "FALSE")))))))</f>
        <v>00</v>
      </c>
      <c r="I3367" s="209">
        <f>IF(Input!F$4="GMH_OECC",K3367,IF(Input!F$4="GMH_XOEC",M3367,IF(Input!F$4="GMH_Korea",O3367,IF(Input!F$4="GMH_EU",Q3367,IF(Input!F$4="Skysuper",#REF!,IF(Input!F$4="SkyII",#REF!,IF(Input!F$4="XO-8000",#REF!, "FALSE")))))))</f>
        <v>0</v>
      </c>
      <c r="J3367" s="210" t="s">
        <v>10359</v>
      </c>
      <c r="K3367" s="268">
        <v>0</v>
      </c>
      <c r="L3367" s="270" t="s">
        <v>10359</v>
      </c>
      <c r="M3367" s="270">
        <v>0</v>
      </c>
      <c r="N3367" s="270" t="s">
        <v>10359</v>
      </c>
      <c r="O3367" s="270">
        <v>0</v>
      </c>
      <c r="P3367" s="270" t="s">
        <v>10359</v>
      </c>
      <c r="Q3367" s="270">
        <v>0</v>
      </c>
      <c r="R3367" s="74"/>
      <c r="S3367" s="75" t="str">
        <f t="shared" si="261"/>
        <v>0000</v>
      </c>
      <c r="T3367" s="75" t="str">
        <f t="shared" si="278"/>
        <v>00000000000000000000000000000000</v>
      </c>
      <c r="V3367" s="197"/>
      <c r="W3367" s="75">
        <f t="shared" si="281"/>
        <v>0</v>
      </c>
      <c r="AE3367" s="479"/>
    </row>
    <row r="3368" spans="1:31" s="75" customFormat="1" ht="13.5" x14ac:dyDescent="0.2">
      <c r="A3368" s="211">
        <v>3365</v>
      </c>
      <c r="B3368" s="212" t="s">
        <v>3271</v>
      </c>
      <c r="C3368" s="213" t="s">
        <v>3272</v>
      </c>
      <c r="D3368" s="213"/>
      <c r="E3368" s="213">
        <v>0</v>
      </c>
      <c r="F3368" s="213" t="s">
        <v>585</v>
      </c>
      <c r="G3368" s="214" t="s">
        <v>677</v>
      </c>
      <c r="H3368" s="208" t="str">
        <f>IF(Input!F$4="GMH_OECC",J3368,IF(Input!F$4="GMH_XOEC",L3368,IF(Input!F$4="GMH_Korea",N3368,IF(Input!F$4="GMH_EU",P3368,IF(Input!F$4="Skysuper",#REF!,IF(Input!F$4="SkyII",#REF!,IF(Input!F$4="XO-8000",#REF!, "FALSE")))))))</f>
        <v>00</v>
      </c>
      <c r="I3368" s="209">
        <f>IF(Input!F$4="GMH_OECC",K3368,IF(Input!F$4="GMH_XOEC",M3368,IF(Input!F$4="GMH_Korea",O3368,IF(Input!F$4="GMH_EU",Q3368,IF(Input!F$4="Skysuper",#REF!,IF(Input!F$4="SkyII",#REF!,IF(Input!F$4="XO-8000",#REF!, "FALSE")))))))</f>
        <v>0</v>
      </c>
      <c r="J3368" s="210" t="s">
        <v>10359</v>
      </c>
      <c r="K3368" s="268">
        <v>0</v>
      </c>
      <c r="L3368" s="270" t="s">
        <v>10359</v>
      </c>
      <c r="M3368" s="270">
        <v>0</v>
      </c>
      <c r="N3368" s="270" t="s">
        <v>10359</v>
      </c>
      <c r="O3368" s="270">
        <v>0</v>
      </c>
      <c r="P3368" s="270" t="s">
        <v>10359</v>
      </c>
      <c r="Q3368" s="270">
        <v>0</v>
      </c>
      <c r="R3368" s="74"/>
      <c r="S3368" s="75" t="str">
        <f t="shared" si="261"/>
        <v>0000</v>
      </c>
      <c r="T3368" s="75" t="str">
        <f t="shared" si="278"/>
        <v>00000000000000000000000000000000</v>
      </c>
      <c r="V3368" s="197"/>
      <c r="W3368" s="75">
        <f t="shared" si="281"/>
        <v>0</v>
      </c>
      <c r="AE3368" s="479"/>
    </row>
    <row r="3369" spans="1:31" s="75" customFormat="1" ht="13.5" x14ac:dyDescent="0.2">
      <c r="A3369" s="211">
        <v>3366</v>
      </c>
      <c r="B3369" s="212" t="s">
        <v>3273</v>
      </c>
      <c r="C3369" s="213" t="s">
        <v>3274</v>
      </c>
      <c r="D3369" s="213"/>
      <c r="E3369" s="213">
        <v>0</v>
      </c>
      <c r="F3369" s="213" t="s">
        <v>585</v>
      </c>
      <c r="G3369" s="214" t="s">
        <v>677</v>
      </c>
      <c r="H3369" s="208" t="str">
        <f>IF(Input!F$4="GMH_OECC",J3369,IF(Input!F$4="GMH_XOEC",L3369,IF(Input!F$4="GMH_Korea",N3369,IF(Input!F$4="GMH_EU",P3369,IF(Input!F$4="Skysuper",#REF!,IF(Input!F$4="SkyII",#REF!,IF(Input!F$4="XO-8000",#REF!, "FALSE")))))))</f>
        <v>00</v>
      </c>
      <c r="I3369" s="209">
        <f>IF(Input!F$4="GMH_OECC",K3369,IF(Input!F$4="GMH_XOEC",M3369,IF(Input!F$4="GMH_Korea",O3369,IF(Input!F$4="GMH_EU",Q3369,IF(Input!F$4="Skysuper",#REF!,IF(Input!F$4="SkyII",#REF!,IF(Input!F$4="XO-8000",#REF!, "FALSE")))))))</f>
        <v>0</v>
      </c>
      <c r="J3369" s="210" t="s">
        <v>10359</v>
      </c>
      <c r="K3369" s="268">
        <v>0</v>
      </c>
      <c r="L3369" s="270" t="s">
        <v>10359</v>
      </c>
      <c r="M3369" s="270">
        <v>0</v>
      </c>
      <c r="N3369" s="270" t="s">
        <v>10359</v>
      </c>
      <c r="O3369" s="270">
        <v>0</v>
      </c>
      <c r="P3369" s="270" t="s">
        <v>10359</v>
      </c>
      <c r="Q3369" s="270">
        <v>0</v>
      </c>
      <c r="R3369" s="74"/>
      <c r="S3369" s="75" t="str">
        <f t="shared" si="261"/>
        <v>0000</v>
      </c>
      <c r="T3369" s="75" t="str">
        <f t="shared" si="278"/>
        <v>00000000000000000000000000000000</v>
      </c>
      <c r="V3369" s="197"/>
      <c r="W3369" s="75">
        <f t="shared" si="281"/>
        <v>0</v>
      </c>
      <c r="AE3369" s="479"/>
    </row>
    <row r="3370" spans="1:31" s="75" customFormat="1" ht="13.5" x14ac:dyDescent="0.2">
      <c r="A3370" s="211">
        <v>3367</v>
      </c>
      <c r="B3370" s="212" t="s">
        <v>3275</v>
      </c>
      <c r="C3370" s="213" t="s">
        <v>3276</v>
      </c>
      <c r="D3370" s="213"/>
      <c r="E3370" s="213">
        <v>0</v>
      </c>
      <c r="F3370" s="213" t="s">
        <v>585</v>
      </c>
      <c r="G3370" s="214" t="s">
        <v>677</v>
      </c>
      <c r="H3370" s="208" t="str">
        <f>IF(Input!F$4="GMH_OECC",J3370,IF(Input!F$4="GMH_XOEC",L3370,IF(Input!F$4="GMH_Korea",N3370,IF(Input!F$4="GMH_EU",P3370,IF(Input!F$4="Skysuper",#REF!,IF(Input!F$4="SkyII",#REF!,IF(Input!F$4="XO-8000",#REF!, "FALSE")))))))</f>
        <v>00</v>
      </c>
      <c r="I3370" s="209">
        <f>IF(Input!F$4="GMH_OECC",K3370,IF(Input!F$4="GMH_XOEC",M3370,IF(Input!F$4="GMH_Korea",O3370,IF(Input!F$4="GMH_EU",Q3370,IF(Input!F$4="Skysuper",#REF!,IF(Input!F$4="SkyII",#REF!,IF(Input!F$4="XO-8000",#REF!, "FALSE")))))))</f>
        <v>0</v>
      </c>
      <c r="J3370" s="210" t="s">
        <v>10359</v>
      </c>
      <c r="K3370" s="268">
        <v>0</v>
      </c>
      <c r="L3370" s="270" t="s">
        <v>10359</v>
      </c>
      <c r="M3370" s="270">
        <v>0</v>
      </c>
      <c r="N3370" s="270" t="s">
        <v>10359</v>
      </c>
      <c r="O3370" s="270">
        <v>0</v>
      </c>
      <c r="P3370" s="270" t="s">
        <v>10359</v>
      </c>
      <c r="Q3370" s="270">
        <v>0</v>
      </c>
      <c r="R3370" s="74"/>
      <c r="S3370" s="75" t="str">
        <f t="shared" si="261"/>
        <v>0000</v>
      </c>
      <c r="T3370" s="75" t="str">
        <f t="shared" si="278"/>
        <v>00000000000000000000000000000000</v>
      </c>
      <c r="V3370" s="197"/>
      <c r="W3370" s="75">
        <f t="shared" si="281"/>
        <v>0</v>
      </c>
      <c r="AE3370" s="479"/>
    </row>
    <row r="3371" spans="1:31" s="75" customFormat="1" ht="13.5" x14ac:dyDescent="0.2">
      <c r="A3371" s="211">
        <v>3368</v>
      </c>
      <c r="B3371" s="212" t="s">
        <v>3277</v>
      </c>
      <c r="C3371" s="213" t="s">
        <v>3278</v>
      </c>
      <c r="D3371" s="213"/>
      <c r="E3371" s="213">
        <v>0</v>
      </c>
      <c r="F3371" s="213" t="s">
        <v>585</v>
      </c>
      <c r="G3371" s="214" t="s">
        <v>677</v>
      </c>
      <c r="H3371" s="208" t="str">
        <f>IF(Input!F$4="GMH_OECC",J3371,IF(Input!F$4="GMH_XOEC",L3371,IF(Input!F$4="GMH_Korea",N3371,IF(Input!F$4="GMH_EU",P3371,IF(Input!F$4="Skysuper",#REF!,IF(Input!F$4="SkyII",#REF!,IF(Input!F$4="XO-8000",#REF!, "FALSE")))))))</f>
        <v>00</v>
      </c>
      <c r="I3371" s="209">
        <f>IF(Input!F$4="GMH_OECC",K3371,IF(Input!F$4="GMH_XOEC",M3371,IF(Input!F$4="GMH_Korea",O3371,IF(Input!F$4="GMH_EU",Q3371,IF(Input!F$4="Skysuper",#REF!,IF(Input!F$4="SkyII",#REF!,IF(Input!F$4="XO-8000",#REF!, "FALSE")))))))</f>
        <v>0</v>
      </c>
      <c r="J3371" s="210" t="s">
        <v>10359</v>
      </c>
      <c r="K3371" s="268">
        <v>0</v>
      </c>
      <c r="L3371" s="270" t="s">
        <v>10359</v>
      </c>
      <c r="M3371" s="270">
        <v>0</v>
      </c>
      <c r="N3371" s="270" t="s">
        <v>10359</v>
      </c>
      <c r="O3371" s="270">
        <v>0</v>
      </c>
      <c r="P3371" s="270" t="s">
        <v>10359</v>
      </c>
      <c r="Q3371" s="270">
        <v>0</v>
      </c>
      <c r="R3371" s="74"/>
      <c r="S3371" s="75" t="str">
        <f t="shared" si="261"/>
        <v>0000</v>
      </c>
      <c r="T3371" s="75" t="str">
        <f t="shared" si="278"/>
        <v>00000000000000000000000000000000</v>
      </c>
      <c r="V3371" s="197"/>
      <c r="W3371" s="75">
        <f t="shared" si="281"/>
        <v>0</v>
      </c>
      <c r="AE3371" s="479"/>
    </row>
    <row r="3372" spans="1:31" s="75" customFormat="1" ht="13.5" x14ac:dyDescent="0.2">
      <c r="A3372" s="211">
        <v>3369</v>
      </c>
      <c r="B3372" s="212" t="s">
        <v>3279</v>
      </c>
      <c r="C3372" s="213" t="s">
        <v>3280</v>
      </c>
      <c r="D3372" s="213"/>
      <c r="E3372" s="213">
        <v>0</v>
      </c>
      <c r="F3372" s="213" t="s">
        <v>585</v>
      </c>
      <c r="G3372" s="214" t="s">
        <v>677</v>
      </c>
      <c r="H3372" s="208" t="str">
        <f>IF(Input!F$4="GMH_OECC",J3372,IF(Input!F$4="GMH_XOEC",L3372,IF(Input!F$4="GMH_Korea",N3372,IF(Input!F$4="GMH_EU",P3372,IF(Input!F$4="Skysuper",#REF!,IF(Input!F$4="SkyII",#REF!,IF(Input!F$4="XO-8000",#REF!, "FALSE")))))))</f>
        <v>00</v>
      </c>
      <c r="I3372" s="209">
        <f>IF(Input!F$4="GMH_OECC",K3372,IF(Input!F$4="GMH_XOEC",M3372,IF(Input!F$4="GMH_Korea",O3372,IF(Input!F$4="GMH_EU",Q3372,IF(Input!F$4="Skysuper",#REF!,IF(Input!F$4="SkyII",#REF!,IF(Input!F$4="XO-8000",#REF!, "FALSE")))))))</f>
        <v>0</v>
      </c>
      <c r="J3372" s="210" t="s">
        <v>10359</v>
      </c>
      <c r="K3372" s="268">
        <v>0</v>
      </c>
      <c r="L3372" s="270" t="s">
        <v>10359</v>
      </c>
      <c r="M3372" s="270">
        <v>0</v>
      </c>
      <c r="N3372" s="270" t="s">
        <v>10359</v>
      </c>
      <c r="O3372" s="270">
        <v>0</v>
      </c>
      <c r="P3372" s="270" t="s">
        <v>10359</v>
      </c>
      <c r="Q3372" s="270">
        <v>0</v>
      </c>
      <c r="R3372" s="74"/>
      <c r="S3372" s="75" t="str">
        <f t="shared" si="261"/>
        <v>0000</v>
      </c>
      <c r="T3372" s="75" t="str">
        <f t="shared" si="278"/>
        <v>00000000000000000000000000000000</v>
      </c>
      <c r="V3372" s="197"/>
      <c r="W3372" s="75">
        <f t="shared" si="281"/>
        <v>0</v>
      </c>
      <c r="AE3372" s="479"/>
    </row>
    <row r="3373" spans="1:31" s="75" customFormat="1" ht="13.5" x14ac:dyDescent="0.2">
      <c r="A3373" s="211">
        <v>3370</v>
      </c>
      <c r="B3373" s="212" t="s">
        <v>3281</v>
      </c>
      <c r="C3373" s="213" t="s">
        <v>3282</v>
      </c>
      <c r="D3373" s="213"/>
      <c r="E3373" s="213">
        <v>0</v>
      </c>
      <c r="F3373" s="213" t="s">
        <v>585</v>
      </c>
      <c r="G3373" s="214" t="s">
        <v>677</v>
      </c>
      <c r="H3373" s="208" t="str">
        <f>IF(Input!F$4="GMH_OECC",J3373,IF(Input!F$4="GMH_XOEC",L3373,IF(Input!F$4="GMH_Korea",N3373,IF(Input!F$4="GMH_EU",P3373,IF(Input!F$4="Skysuper",#REF!,IF(Input!F$4="SkyII",#REF!,IF(Input!F$4="XO-8000",#REF!, "FALSE")))))))</f>
        <v>00</v>
      </c>
      <c r="I3373" s="209">
        <f>IF(Input!F$4="GMH_OECC",K3373,IF(Input!F$4="GMH_XOEC",M3373,IF(Input!F$4="GMH_Korea",O3373,IF(Input!F$4="GMH_EU",Q3373,IF(Input!F$4="Skysuper",#REF!,IF(Input!F$4="SkyII",#REF!,IF(Input!F$4="XO-8000",#REF!, "FALSE")))))))</f>
        <v>0</v>
      </c>
      <c r="J3373" s="210" t="s">
        <v>10359</v>
      </c>
      <c r="K3373" s="268">
        <v>0</v>
      </c>
      <c r="L3373" s="270" t="s">
        <v>10359</v>
      </c>
      <c r="M3373" s="270">
        <v>0</v>
      </c>
      <c r="N3373" s="270" t="s">
        <v>10359</v>
      </c>
      <c r="O3373" s="270">
        <v>0</v>
      </c>
      <c r="P3373" s="270" t="s">
        <v>10359</v>
      </c>
      <c r="Q3373" s="270">
        <v>0</v>
      </c>
      <c r="R3373" s="74"/>
      <c r="S3373" s="75" t="str">
        <f t="shared" si="261"/>
        <v>0000</v>
      </c>
      <c r="T3373" s="75" t="str">
        <f t="shared" si="278"/>
        <v>00000000000000000000000000000000</v>
      </c>
      <c r="V3373" s="197"/>
      <c r="W3373" s="75">
        <f t="shared" si="281"/>
        <v>0</v>
      </c>
      <c r="AE3373" s="479"/>
    </row>
    <row r="3374" spans="1:31" s="75" customFormat="1" ht="13.5" x14ac:dyDescent="0.2">
      <c r="A3374" s="211">
        <v>3371</v>
      </c>
      <c r="B3374" s="212" t="s">
        <v>3283</v>
      </c>
      <c r="C3374" s="213" t="s">
        <v>3284</v>
      </c>
      <c r="D3374" s="213"/>
      <c r="E3374" s="213">
        <v>0</v>
      </c>
      <c r="F3374" s="213" t="s">
        <v>585</v>
      </c>
      <c r="G3374" s="214" t="s">
        <v>677</v>
      </c>
      <c r="H3374" s="208" t="str">
        <f>IF(Input!F$4="GMH_OECC",J3374,IF(Input!F$4="GMH_XOEC",L3374,IF(Input!F$4="GMH_Korea",N3374,IF(Input!F$4="GMH_EU",P3374,IF(Input!F$4="Skysuper",#REF!,IF(Input!F$4="SkyII",#REF!,IF(Input!F$4="XO-8000",#REF!, "FALSE")))))))</f>
        <v>00</v>
      </c>
      <c r="I3374" s="209">
        <f>IF(Input!F$4="GMH_OECC",K3374,IF(Input!F$4="GMH_XOEC",M3374,IF(Input!F$4="GMH_Korea",O3374,IF(Input!F$4="GMH_EU",Q3374,IF(Input!F$4="Skysuper",#REF!,IF(Input!F$4="SkyII",#REF!,IF(Input!F$4="XO-8000",#REF!, "FALSE")))))))</f>
        <v>0</v>
      </c>
      <c r="J3374" s="210" t="s">
        <v>10359</v>
      </c>
      <c r="K3374" s="268">
        <v>0</v>
      </c>
      <c r="L3374" s="270" t="s">
        <v>10359</v>
      </c>
      <c r="M3374" s="270">
        <v>0</v>
      </c>
      <c r="N3374" s="270" t="s">
        <v>10359</v>
      </c>
      <c r="O3374" s="270">
        <v>0</v>
      </c>
      <c r="P3374" s="270" t="s">
        <v>10359</v>
      </c>
      <c r="Q3374" s="270">
        <v>0</v>
      </c>
      <c r="R3374" s="74"/>
      <c r="S3374" s="75" t="str">
        <f t="shared" si="261"/>
        <v>0000</v>
      </c>
      <c r="T3374" s="75" t="str">
        <f t="shared" si="278"/>
        <v>00000000000000000000000000000000</v>
      </c>
      <c r="V3374" s="197"/>
      <c r="W3374" s="75">
        <f t="shared" si="281"/>
        <v>0</v>
      </c>
      <c r="AE3374" s="479"/>
    </row>
    <row r="3375" spans="1:31" s="75" customFormat="1" ht="13.5" x14ac:dyDescent="0.2">
      <c r="A3375" s="211">
        <v>3372</v>
      </c>
      <c r="B3375" s="212" t="s">
        <v>3285</v>
      </c>
      <c r="C3375" s="213" t="s">
        <v>3286</v>
      </c>
      <c r="D3375" s="213"/>
      <c r="E3375" s="213">
        <v>0</v>
      </c>
      <c r="F3375" s="213" t="s">
        <v>585</v>
      </c>
      <c r="G3375" s="214" t="s">
        <v>677</v>
      </c>
      <c r="H3375" s="208" t="str">
        <f>IF(Input!F$4="GMH_OECC",J3375,IF(Input!F$4="GMH_XOEC",L3375,IF(Input!F$4="GMH_Korea",N3375,IF(Input!F$4="GMH_EU",P3375,IF(Input!F$4="Skysuper",#REF!,IF(Input!F$4="SkyII",#REF!,IF(Input!F$4="XO-8000",#REF!, "FALSE")))))))</f>
        <v>00</v>
      </c>
      <c r="I3375" s="209">
        <f>IF(Input!F$4="GMH_OECC",K3375,IF(Input!F$4="GMH_XOEC",M3375,IF(Input!F$4="GMH_Korea",O3375,IF(Input!F$4="GMH_EU",Q3375,IF(Input!F$4="Skysuper",#REF!,IF(Input!F$4="SkyII",#REF!,IF(Input!F$4="XO-8000",#REF!, "FALSE")))))))</f>
        <v>0</v>
      </c>
      <c r="J3375" s="210" t="s">
        <v>10359</v>
      </c>
      <c r="K3375" s="268">
        <v>0</v>
      </c>
      <c r="L3375" s="270" t="s">
        <v>10359</v>
      </c>
      <c r="M3375" s="270">
        <v>0</v>
      </c>
      <c r="N3375" s="270" t="s">
        <v>10359</v>
      </c>
      <c r="O3375" s="270">
        <v>0</v>
      </c>
      <c r="P3375" s="270" t="s">
        <v>10359</v>
      </c>
      <c r="Q3375" s="270">
        <v>0</v>
      </c>
      <c r="R3375" s="74"/>
      <c r="S3375" s="75" t="str">
        <f t="shared" si="261"/>
        <v>0000</v>
      </c>
      <c r="T3375" s="75" t="str">
        <f t="shared" si="278"/>
        <v>00000000000000000000000000000000</v>
      </c>
      <c r="V3375" s="197"/>
      <c r="W3375" s="75">
        <f t="shared" si="281"/>
        <v>0</v>
      </c>
      <c r="AE3375" s="479"/>
    </row>
    <row r="3376" spans="1:31" s="75" customFormat="1" ht="13.5" x14ac:dyDescent="0.2">
      <c r="A3376" s="211">
        <v>3373</v>
      </c>
      <c r="B3376" s="212" t="s">
        <v>3287</v>
      </c>
      <c r="C3376" s="213" t="s">
        <v>3288</v>
      </c>
      <c r="D3376" s="213"/>
      <c r="E3376" s="213">
        <v>0</v>
      </c>
      <c r="F3376" s="213" t="s">
        <v>585</v>
      </c>
      <c r="G3376" s="214" t="s">
        <v>677</v>
      </c>
      <c r="H3376" s="208" t="str">
        <f>IF(Input!F$4="GMH_OECC",J3376,IF(Input!F$4="GMH_XOEC",L3376,IF(Input!F$4="GMH_Korea",N3376,IF(Input!F$4="GMH_EU",P3376,IF(Input!F$4="Skysuper",#REF!,IF(Input!F$4="SkyII",#REF!,IF(Input!F$4="XO-8000",#REF!, "FALSE")))))))</f>
        <v>00</v>
      </c>
      <c r="I3376" s="209">
        <f>IF(Input!F$4="GMH_OECC",K3376,IF(Input!F$4="GMH_XOEC",M3376,IF(Input!F$4="GMH_Korea",O3376,IF(Input!F$4="GMH_EU",Q3376,IF(Input!F$4="Skysuper",#REF!,IF(Input!F$4="SkyII",#REF!,IF(Input!F$4="XO-8000",#REF!, "FALSE")))))))</f>
        <v>0</v>
      </c>
      <c r="J3376" s="210" t="s">
        <v>10359</v>
      </c>
      <c r="K3376" s="268">
        <v>0</v>
      </c>
      <c r="L3376" s="270" t="s">
        <v>10359</v>
      </c>
      <c r="M3376" s="270">
        <v>0</v>
      </c>
      <c r="N3376" s="270" t="s">
        <v>10359</v>
      </c>
      <c r="O3376" s="270">
        <v>0</v>
      </c>
      <c r="P3376" s="270" t="s">
        <v>10359</v>
      </c>
      <c r="Q3376" s="270">
        <v>0</v>
      </c>
      <c r="R3376" s="74"/>
      <c r="S3376" s="75" t="str">
        <f t="shared" si="261"/>
        <v>0000</v>
      </c>
      <c r="T3376" s="75" t="str">
        <f t="shared" si="278"/>
        <v>00000000000000000000000000000000</v>
      </c>
      <c r="V3376" s="197"/>
      <c r="W3376" s="75">
        <f t="shared" si="281"/>
        <v>0</v>
      </c>
      <c r="AE3376" s="479"/>
    </row>
    <row r="3377" spans="1:31" s="75" customFormat="1" ht="13.5" x14ac:dyDescent="0.2">
      <c r="A3377" s="211">
        <v>3374</v>
      </c>
      <c r="B3377" s="212" t="s">
        <v>3289</v>
      </c>
      <c r="C3377" s="213" t="s">
        <v>3290</v>
      </c>
      <c r="D3377" s="213"/>
      <c r="E3377" s="213">
        <v>0</v>
      </c>
      <c r="F3377" s="213" t="s">
        <v>585</v>
      </c>
      <c r="G3377" s="214" t="s">
        <v>677</v>
      </c>
      <c r="H3377" s="208" t="str">
        <f>IF(Input!F$4="GMH_OECC",J3377,IF(Input!F$4="GMH_XOEC",L3377,IF(Input!F$4="GMH_Korea",N3377,IF(Input!F$4="GMH_EU",P3377,IF(Input!F$4="Skysuper",#REF!,IF(Input!F$4="SkyII",#REF!,IF(Input!F$4="XO-8000",#REF!, "FALSE")))))))</f>
        <v>00</v>
      </c>
      <c r="I3377" s="209">
        <f>IF(Input!F$4="GMH_OECC",K3377,IF(Input!F$4="GMH_XOEC",M3377,IF(Input!F$4="GMH_Korea",O3377,IF(Input!F$4="GMH_EU",Q3377,IF(Input!F$4="Skysuper",#REF!,IF(Input!F$4="SkyII",#REF!,IF(Input!F$4="XO-8000",#REF!, "FALSE")))))))</f>
        <v>0</v>
      </c>
      <c r="J3377" s="210" t="s">
        <v>10359</v>
      </c>
      <c r="K3377" s="268">
        <v>0</v>
      </c>
      <c r="L3377" s="270" t="s">
        <v>10359</v>
      </c>
      <c r="M3377" s="270">
        <v>0</v>
      </c>
      <c r="N3377" s="270" t="s">
        <v>10359</v>
      </c>
      <c r="O3377" s="270">
        <v>0</v>
      </c>
      <c r="P3377" s="270" t="s">
        <v>10359</v>
      </c>
      <c r="Q3377" s="270">
        <v>0</v>
      </c>
      <c r="R3377" s="74"/>
      <c r="S3377" s="75" t="str">
        <f t="shared" si="261"/>
        <v>0000</v>
      </c>
      <c r="T3377" s="75" t="str">
        <f t="shared" si="278"/>
        <v>00000000000000000000000000000000</v>
      </c>
      <c r="V3377" s="197"/>
      <c r="W3377" s="75">
        <f t="shared" si="281"/>
        <v>0</v>
      </c>
      <c r="AE3377" s="479"/>
    </row>
    <row r="3378" spans="1:31" s="75" customFormat="1" ht="13.5" x14ac:dyDescent="0.2">
      <c r="A3378" s="211">
        <v>3375</v>
      </c>
      <c r="B3378" s="212" t="s">
        <v>3291</v>
      </c>
      <c r="C3378" s="213" t="s">
        <v>3292</v>
      </c>
      <c r="D3378" s="213"/>
      <c r="E3378" s="213">
        <v>0</v>
      </c>
      <c r="F3378" s="213" t="s">
        <v>585</v>
      </c>
      <c r="G3378" s="214" t="s">
        <v>677</v>
      </c>
      <c r="H3378" s="208" t="str">
        <f>IF(Input!F$4="GMH_OECC",J3378,IF(Input!F$4="GMH_XOEC",L3378,IF(Input!F$4="GMH_Korea",N3378,IF(Input!F$4="GMH_EU",P3378,IF(Input!F$4="Skysuper",#REF!,IF(Input!F$4="SkyII",#REF!,IF(Input!F$4="XO-8000",#REF!, "FALSE")))))))</f>
        <v>00</v>
      </c>
      <c r="I3378" s="209">
        <f>IF(Input!F$4="GMH_OECC",K3378,IF(Input!F$4="GMH_XOEC",M3378,IF(Input!F$4="GMH_Korea",O3378,IF(Input!F$4="GMH_EU",Q3378,IF(Input!F$4="Skysuper",#REF!,IF(Input!F$4="SkyII",#REF!,IF(Input!F$4="XO-8000",#REF!, "FALSE")))))))</f>
        <v>0</v>
      </c>
      <c r="J3378" s="210" t="s">
        <v>10359</v>
      </c>
      <c r="K3378" s="268">
        <v>0</v>
      </c>
      <c r="L3378" s="270" t="s">
        <v>10359</v>
      </c>
      <c r="M3378" s="270">
        <v>0</v>
      </c>
      <c r="N3378" s="270" t="s">
        <v>10359</v>
      </c>
      <c r="O3378" s="270">
        <v>0</v>
      </c>
      <c r="P3378" s="270" t="s">
        <v>10359</v>
      </c>
      <c r="Q3378" s="270">
        <v>0</v>
      </c>
      <c r="R3378" s="74"/>
      <c r="S3378" s="75" t="str">
        <f t="shared" si="261"/>
        <v>0000</v>
      </c>
      <c r="T3378" s="75" t="str">
        <f t="shared" si="278"/>
        <v>00000000000000000000000000000000</v>
      </c>
      <c r="V3378" s="197"/>
      <c r="W3378" s="75">
        <f t="shared" si="281"/>
        <v>0</v>
      </c>
      <c r="AE3378" s="479"/>
    </row>
    <row r="3379" spans="1:31" s="75" customFormat="1" ht="13.5" x14ac:dyDescent="0.2">
      <c r="A3379" s="211">
        <v>3376</v>
      </c>
      <c r="B3379" s="212" t="s">
        <v>3293</v>
      </c>
      <c r="C3379" s="213" t="s">
        <v>3294</v>
      </c>
      <c r="D3379" s="213"/>
      <c r="E3379" s="213">
        <v>0</v>
      </c>
      <c r="F3379" s="213" t="s">
        <v>585</v>
      </c>
      <c r="G3379" s="214" t="s">
        <v>677</v>
      </c>
      <c r="H3379" s="208" t="str">
        <f>IF(Input!F$4="GMH_OECC",J3379,IF(Input!F$4="GMH_XOEC",L3379,IF(Input!F$4="GMH_Korea",N3379,IF(Input!F$4="GMH_EU",P3379,IF(Input!F$4="Skysuper",#REF!,IF(Input!F$4="SkyII",#REF!,IF(Input!F$4="XO-8000",#REF!, "FALSE")))))))</f>
        <v>00</v>
      </c>
      <c r="I3379" s="209">
        <f>IF(Input!F$4="GMH_OECC",K3379,IF(Input!F$4="GMH_XOEC",M3379,IF(Input!F$4="GMH_Korea",O3379,IF(Input!F$4="GMH_EU",Q3379,IF(Input!F$4="Skysuper",#REF!,IF(Input!F$4="SkyII",#REF!,IF(Input!F$4="XO-8000",#REF!, "FALSE")))))))</f>
        <v>0</v>
      </c>
      <c r="J3379" s="210" t="s">
        <v>10359</v>
      </c>
      <c r="K3379" s="268">
        <v>0</v>
      </c>
      <c r="L3379" s="270" t="s">
        <v>10359</v>
      </c>
      <c r="M3379" s="270">
        <v>0</v>
      </c>
      <c r="N3379" s="270" t="s">
        <v>10359</v>
      </c>
      <c r="O3379" s="270">
        <v>0</v>
      </c>
      <c r="P3379" s="270" t="s">
        <v>10359</v>
      </c>
      <c r="Q3379" s="270">
        <v>0</v>
      </c>
      <c r="R3379" s="74"/>
      <c r="S3379" s="75" t="str">
        <f t="shared" si="261"/>
        <v>0000</v>
      </c>
      <c r="T3379" s="75" t="str">
        <f t="shared" si="278"/>
        <v>00000000000000000000000000000000</v>
      </c>
      <c r="V3379" s="197"/>
      <c r="W3379" s="75">
        <f t="shared" si="281"/>
        <v>0</v>
      </c>
      <c r="AE3379" s="479"/>
    </row>
    <row r="3380" spans="1:31" s="75" customFormat="1" ht="13.5" x14ac:dyDescent="0.2">
      <c r="A3380" s="211">
        <v>3377</v>
      </c>
      <c r="B3380" s="212" t="s">
        <v>3295</v>
      </c>
      <c r="C3380" s="213" t="s">
        <v>3296</v>
      </c>
      <c r="D3380" s="213"/>
      <c r="E3380" s="213">
        <v>0</v>
      </c>
      <c r="F3380" s="213" t="s">
        <v>585</v>
      </c>
      <c r="G3380" s="214" t="s">
        <v>677</v>
      </c>
      <c r="H3380" s="208" t="str">
        <f>IF(Input!F$4="GMH_OECC",J3380,IF(Input!F$4="GMH_XOEC",L3380,IF(Input!F$4="GMH_Korea",N3380,IF(Input!F$4="GMH_EU",P3380,IF(Input!F$4="Skysuper",#REF!,IF(Input!F$4="SkyII",#REF!,IF(Input!F$4="XO-8000",#REF!, "FALSE")))))))</f>
        <v>00</v>
      </c>
      <c r="I3380" s="209">
        <f>IF(Input!F$4="GMH_OECC",K3380,IF(Input!F$4="GMH_XOEC",M3380,IF(Input!F$4="GMH_Korea",O3380,IF(Input!F$4="GMH_EU",Q3380,IF(Input!F$4="Skysuper",#REF!,IF(Input!F$4="SkyII",#REF!,IF(Input!F$4="XO-8000",#REF!, "FALSE")))))))</f>
        <v>0</v>
      </c>
      <c r="J3380" s="210" t="s">
        <v>10359</v>
      </c>
      <c r="K3380" s="268">
        <v>0</v>
      </c>
      <c r="L3380" s="270" t="s">
        <v>10359</v>
      </c>
      <c r="M3380" s="270">
        <v>0</v>
      </c>
      <c r="N3380" s="270" t="s">
        <v>10359</v>
      </c>
      <c r="O3380" s="270">
        <v>0</v>
      </c>
      <c r="P3380" s="270" t="s">
        <v>10359</v>
      </c>
      <c r="Q3380" s="270">
        <v>0</v>
      </c>
      <c r="R3380" s="74"/>
      <c r="S3380" s="75" t="str">
        <f t="shared" ref="S3380:S3443" si="282">"0"&amp;DEC2HEX(2^(I3380-1))&amp;IF(LEN(DEC2HEX(H3380))=2,DEC2HEX(H3380),"0"&amp;DEC2HEX(H3380))</f>
        <v>0000</v>
      </c>
      <c r="T3380" s="75" t="str">
        <f t="shared" si="278"/>
        <v>00000000000000000000000000000000</v>
      </c>
      <c r="V3380" s="197"/>
      <c r="W3380" s="75">
        <f t="shared" si="281"/>
        <v>0</v>
      </c>
      <c r="AE3380" s="479"/>
    </row>
    <row r="3381" spans="1:31" s="75" customFormat="1" ht="13.5" x14ac:dyDescent="0.2">
      <c r="A3381" s="211">
        <v>3378</v>
      </c>
      <c r="B3381" s="212" t="s">
        <v>3297</v>
      </c>
      <c r="C3381" s="213" t="s">
        <v>3298</v>
      </c>
      <c r="D3381" s="213"/>
      <c r="E3381" s="213">
        <v>0</v>
      </c>
      <c r="F3381" s="213" t="s">
        <v>585</v>
      </c>
      <c r="G3381" s="214" t="s">
        <v>677</v>
      </c>
      <c r="H3381" s="208" t="str">
        <f>IF(Input!F$4="GMH_OECC",J3381,IF(Input!F$4="GMH_XOEC",L3381,IF(Input!F$4="GMH_Korea",N3381,IF(Input!F$4="GMH_EU",P3381,IF(Input!F$4="Skysuper",#REF!,IF(Input!F$4="SkyII",#REF!,IF(Input!F$4="XO-8000",#REF!, "FALSE")))))))</f>
        <v>00</v>
      </c>
      <c r="I3381" s="209">
        <f>IF(Input!F$4="GMH_OECC",K3381,IF(Input!F$4="GMH_XOEC",M3381,IF(Input!F$4="GMH_Korea",O3381,IF(Input!F$4="GMH_EU",Q3381,IF(Input!F$4="Skysuper",#REF!,IF(Input!F$4="SkyII",#REF!,IF(Input!F$4="XO-8000",#REF!, "FALSE")))))))</f>
        <v>0</v>
      </c>
      <c r="J3381" s="210" t="s">
        <v>10359</v>
      </c>
      <c r="K3381" s="268">
        <v>0</v>
      </c>
      <c r="L3381" s="270" t="s">
        <v>10359</v>
      </c>
      <c r="M3381" s="270">
        <v>0</v>
      </c>
      <c r="N3381" s="270" t="s">
        <v>10359</v>
      </c>
      <c r="O3381" s="270">
        <v>0</v>
      </c>
      <c r="P3381" s="270" t="s">
        <v>10359</v>
      </c>
      <c r="Q3381" s="270">
        <v>0</v>
      </c>
      <c r="R3381" s="74"/>
      <c r="S3381" s="75" t="str">
        <f t="shared" si="282"/>
        <v>0000</v>
      </c>
      <c r="T3381" s="75" t="str">
        <f t="shared" si="278"/>
        <v>00000000000000000000000000000000</v>
      </c>
      <c r="V3381" s="197"/>
      <c r="W3381" s="75">
        <f t="shared" si="281"/>
        <v>0</v>
      </c>
      <c r="AE3381" s="479"/>
    </row>
    <row r="3382" spans="1:31" s="75" customFormat="1" ht="13.5" x14ac:dyDescent="0.2">
      <c r="A3382" s="211">
        <v>3379</v>
      </c>
      <c r="B3382" s="212" t="s">
        <v>3299</v>
      </c>
      <c r="C3382" s="213" t="s">
        <v>3300</v>
      </c>
      <c r="D3382" s="213"/>
      <c r="E3382" s="213">
        <v>0</v>
      </c>
      <c r="F3382" s="213" t="s">
        <v>585</v>
      </c>
      <c r="G3382" s="214" t="s">
        <v>677</v>
      </c>
      <c r="H3382" s="208" t="str">
        <f>IF(Input!F$4="GMH_OECC",J3382,IF(Input!F$4="GMH_XOEC",L3382,IF(Input!F$4="GMH_Korea",N3382,IF(Input!F$4="GMH_EU",P3382,IF(Input!F$4="Skysuper",#REF!,IF(Input!F$4="SkyII",#REF!,IF(Input!F$4="XO-8000",#REF!, "FALSE")))))))</f>
        <v>00</v>
      </c>
      <c r="I3382" s="209">
        <f>IF(Input!F$4="GMH_OECC",K3382,IF(Input!F$4="GMH_XOEC",M3382,IF(Input!F$4="GMH_Korea",O3382,IF(Input!F$4="GMH_EU",Q3382,IF(Input!F$4="Skysuper",#REF!,IF(Input!F$4="SkyII",#REF!,IF(Input!F$4="XO-8000",#REF!, "FALSE")))))))</f>
        <v>0</v>
      </c>
      <c r="J3382" s="210" t="s">
        <v>10359</v>
      </c>
      <c r="K3382" s="268">
        <v>0</v>
      </c>
      <c r="L3382" s="270" t="s">
        <v>10359</v>
      </c>
      <c r="M3382" s="270">
        <v>0</v>
      </c>
      <c r="N3382" s="270" t="s">
        <v>10359</v>
      </c>
      <c r="O3382" s="270">
        <v>0</v>
      </c>
      <c r="P3382" s="270" t="s">
        <v>10359</v>
      </c>
      <c r="Q3382" s="270">
        <v>0</v>
      </c>
      <c r="R3382" s="74"/>
      <c r="S3382" s="75" t="str">
        <f t="shared" si="282"/>
        <v>0000</v>
      </c>
      <c r="T3382" s="75" t="str">
        <f t="shared" si="278"/>
        <v>00000000000000000000000000000000</v>
      </c>
      <c r="V3382" s="197"/>
      <c r="W3382" s="75">
        <f t="shared" si="281"/>
        <v>0</v>
      </c>
      <c r="AE3382" s="479"/>
    </row>
    <row r="3383" spans="1:31" s="75" customFormat="1" ht="13.5" x14ac:dyDescent="0.2">
      <c r="A3383" s="211">
        <v>3380</v>
      </c>
      <c r="B3383" s="212" t="s">
        <v>3301</v>
      </c>
      <c r="C3383" s="213" t="s">
        <v>3302</v>
      </c>
      <c r="D3383" s="213"/>
      <c r="E3383" s="213">
        <v>0</v>
      </c>
      <c r="F3383" s="213" t="s">
        <v>585</v>
      </c>
      <c r="G3383" s="214" t="s">
        <v>677</v>
      </c>
      <c r="H3383" s="208" t="str">
        <f>IF(Input!F$4="GMH_OECC",J3383,IF(Input!F$4="GMH_XOEC",L3383,IF(Input!F$4="GMH_Korea",N3383,IF(Input!F$4="GMH_EU",P3383,IF(Input!F$4="Skysuper",#REF!,IF(Input!F$4="SkyII",#REF!,IF(Input!F$4="XO-8000",#REF!, "FALSE")))))))</f>
        <v>00</v>
      </c>
      <c r="I3383" s="209">
        <f>IF(Input!F$4="GMH_OECC",K3383,IF(Input!F$4="GMH_XOEC",M3383,IF(Input!F$4="GMH_Korea",O3383,IF(Input!F$4="GMH_EU",Q3383,IF(Input!F$4="Skysuper",#REF!,IF(Input!F$4="SkyII",#REF!,IF(Input!F$4="XO-8000",#REF!, "FALSE")))))))</f>
        <v>0</v>
      </c>
      <c r="J3383" s="210" t="s">
        <v>10359</v>
      </c>
      <c r="K3383" s="268">
        <v>0</v>
      </c>
      <c r="L3383" s="270" t="s">
        <v>10359</v>
      </c>
      <c r="M3383" s="270">
        <v>0</v>
      </c>
      <c r="N3383" s="270" t="s">
        <v>10359</v>
      </c>
      <c r="O3383" s="270">
        <v>0</v>
      </c>
      <c r="P3383" s="270" t="s">
        <v>10359</v>
      </c>
      <c r="Q3383" s="270">
        <v>0</v>
      </c>
      <c r="R3383" s="74"/>
      <c r="S3383" s="75" t="str">
        <f t="shared" si="282"/>
        <v>0000</v>
      </c>
      <c r="T3383" s="75" t="str">
        <f t="shared" si="278"/>
        <v>00000000000000000000000000000000</v>
      </c>
      <c r="V3383" s="197"/>
      <c r="W3383" s="75">
        <f t="shared" si="281"/>
        <v>0</v>
      </c>
      <c r="AE3383" s="479"/>
    </row>
    <row r="3384" spans="1:31" s="75" customFormat="1" ht="13.5" x14ac:dyDescent="0.2">
      <c r="A3384" s="211">
        <v>3381</v>
      </c>
      <c r="B3384" s="212" t="s">
        <v>3303</v>
      </c>
      <c r="C3384" s="213" t="s">
        <v>3304</v>
      </c>
      <c r="D3384" s="213"/>
      <c r="E3384" s="213">
        <v>0</v>
      </c>
      <c r="F3384" s="213" t="s">
        <v>585</v>
      </c>
      <c r="G3384" s="214" t="s">
        <v>677</v>
      </c>
      <c r="H3384" s="208" t="str">
        <f>IF(Input!F$4="GMH_OECC",J3384,IF(Input!F$4="GMH_XOEC",L3384,IF(Input!F$4="GMH_Korea",N3384,IF(Input!F$4="GMH_EU",P3384,IF(Input!F$4="Skysuper",#REF!,IF(Input!F$4="SkyII",#REF!,IF(Input!F$4="XO-8000",#REF!, "FALSE")))))))</f>
        <v>00</v>
      </c>
      <c r="I3384" s="209">
        <f>IF(Input!F$4="GMH_OECC",K3384,IF(Input!F$4="GMH_XOEC",M3384,IF(Input!F$4="GMH_Korea",O3384,IF(Input!F$4="GMH_EU",Q3384,IF(Input!F$4="Skysuper",#REF!,IF(Input!F$4="SkyII",#REF!,IF(Input!F$4="XO-8000",#REF!, "FALSE")))))))</f>
        <v>0</v>
      </c>
      <c r="J3384" s="210" t="s">
        <v>10359</v>
      </c>
      <c r="K3384" s="268">
        <v>0</v>
      </c>
      <c r="L3384" s="270" t="s">
        <v>10359</v>
      </c>
      <c r="M3384" s="270">
        <v>0</v>
      </c>
      <c r="N3384" s="270" t="s">
        <v>10359</v>
      </c>
      <c r="O3384" s="270">
        <v>0</v>
      </c>
      <c r="P3384" s="270" t="s">
        <v>10359</v>
      </c>
      <c r="Q3384" s="270">
        <v>0</v>
      </c>
      <c r="R3384" s="74"/>
      <c r="S3384" s="75" t="str">
        <f t="shared" si="282"/>
        <v>0000</v>
      </c>
      <c r="T3384" s="75" t="str">
        <f t="shared" si="278"/>
        <v>00000000000000000000000000000000</v>
      </c>
      <c r="V3384" s="197"/>
      <c r="W3384" s="75">
        <f t="shared" si="281"/>
        <v>0</v>
      </c>
      <c r="AE3384" s="479"/>
    </row>
    <row r="3385" spans="1:31" s="75" customFormat="1" ht="13.5" x14ac:dyDescent="0.2">
      <c r="A3385" s="211">
        <v>3382</v>
      </c>
      <c r="B3385" s="212" t="s">
        <v>3305</v>
      </c>
      <c r="C3385" s="213" t="s">
        <v>3306</v>
      </c>
      <c r="D3385" s="213"/>
      <c r="E3385" s="213">
        <v>0</v>
      </c>
      <c r="F3385" s="213" t="s">
        <v>585</v>
      </c>
      <c r="G3385" s="214" t="s">
        <v>677</v>
      </c>
      <c r="H3385" s="208" t="str">
        <f>IF(Input!F$4="GMH_OECC",J3385,IF(Input!F$4="GMH_XOEC",L3385,IF(Input!F$4="GMH_Korea",N3385,IF(Input!F$4="GMH_EU",P3385,IF(Input!F$4="Skysuper",#REF!,IF(Input!F$4="SkyII",#REF!,IF(Input!F$4="XO-8000",#REF!, "FALSE")))))))</f>
        <v>00</v>
      </c>
      <c r="I3385" s="209">
        <f>IF(Input!F$4="GMH_OECC",K3385,IF(Input!F$4="GMH_XOEC",M3385,IF(Input!F$4="GMH_Korea",O3385,IF(Input!F$4="GMH_EU",Q3385,IF(Input!F$4="Skysuper",#REF!,IF(Input!F$4="SkyII",#REF!,IF(Input!F$4="XO-8000",#REF!, "FALSE")))))))</f>
        <v>0</v>
      </c>
      <c r="J3385" s="210" t="s">
        <v>10359</v>
      </c>
      <c r="K3385" s="268">
        <v>0</v>
      </c>
      <c r="L3385" s="270" t="s">
        <v>10359</v>
      </c>
      <c r="M3385" s="270">
        <v>0</v>
      </c>
      <c r="N3385" s="270" t="s">
        <v>10359</v>
      </c>
      <c r="O3385" s="270">
        <v>0</v>
      </c>
      <c r="P3385" s="270" t="s">
        <v>10359</v>
      </c>
      <c r="Q3385" s="270">
        <v>0</v>
      </c>
      <c r="R3385" s="74"/>
      <c r="S3385" s="75" t="str">
        <f t="shared" si="282"/>
        <v>0000</v>
      </c>
      <c r="T3385" s="75" t="str">
        <f t="shared" si="278"/>
        <v>00000000000000000000000000000000</v>
      </c>
      <c r="V3385" s="197"/>
      <c r="W3385" s="75">
        <f t="shared" si="281"/>
        <v>0</v>
      </c>
      <c r="AE3385" s="479"/>
    </row>
    <row r="3386" spans="1:31" s="75" customFormat="1" ht="13.5" x14ac:dyDescent="0.2">
      <c r="A3386" s="211">
        <v>3383</v>
      </c>
      <c r="B3386" s="212" t="s">
        <v>3307</v>
      </c>
      <c r="C3386" s="213" t="s">
        <v>3308</v>
      </c>
      <c r="D3386" s="213"/>
      <c r="E3386" s="213">
        <v>0</v>
      </c>
      <c r="F3386" s="213" t="s">
        <v>585</v>
      </c>
      <c r="G3386" s="214" t="s">
        <v>677</v>
      </c>
      <c r="H3386" s="208" t="str">
        <f>IF(Input!F$4="GMH_OECC",J3386,IF(Input!F$4="GMH_XOEC",L3386,IF(Input!F$4="GMH_Korea",N3386,IF(Input!F$4="GMH_EU",P3386,IF(Input!F$4="Skysuper",#REF!,IF(Input!F$4="SkyII",#REF!,IF(Input!F$4="XO-8000",#REF!, "FALSE")))))))</f>
        <v>00</v>
      </c>
      <c r="I3386" s="209">
        <f>IF(Input!F$4="GMH_OECC",K3386,IF(Input!F$4="GMH_XOEC",M3386,IF(Input!F$4="GMH_Korea",O3386,IF(Input!F$4="GMH_EU",Q3386,IF(Input!F$4="Skysuper",#REF!,IF(Input!F$4="SkyII",#REF!,IF(Input!F$4="XO-8000",#REF!, "FALSE")))))))</f>
        <v>0</v>
      </c>
      <c r="J3386" s="210" t="s">
        <v>10359</v>
      </c>
      <c r="K3386" s="268">
        <v>0</v>
      </c>
      <c r="L3386" s="270" t="s">
        <v>10359</v>
      </c>
      <c r="M3386" s="270">
        <v>0</v>
      </c>
      <c r="N3386" s="270" t="s">
        <v>10359</v>
      </c>
      <c r="O3386" s="270">
        <v>0</v>
      </c>
      <c r="P3386" s="270" t="s">
        <v>10359</v>
      </c>
      <c r="Q3386" s="270">
        <v>0</v>
      </c>
      <c r="R3386" s="74"/>
      <c r="S3386" s="75" t="str">
        <f t="shared" si="282"/>
        <v>0000</v>
      </c>
      <c r="T3386" s="75" t="str">
        <f t="shared" si="278"/>
        <v>00000000000000000000000000000000</v>
      </c>
      <c r="V3386" s="197"/>
      <c r="W3386" s="75">
        <f t="shared" si="281"/>
        <v>0</v>
      </c>
      <c r="AE3386" s="479"/>
    </row>
    <row r="3387" spans="1:31" s="75" customFormat="1" ht="13.5" x14ac:dyDescent="0.2">
      <c r="A3387" s="211">
        <v>3384</v>
      </c>
      <c r="B3387" s="212" t="s">
        <v>3309</v>
      </c>
      <c r="C3387" s="213" t="s">
        <v>3310</v>
      </c>
      <c r="D3387" s="213"/>
      <c r="E3387" s="213">
        <v>0</v>
      </c>
      <c r="F3387" s="213" t="s">
        <v>585</v>
      </c>
      <c r="G3387" s="214" t="s">
        <v>677</v>
      </c>
      <c r="H3387" s="208" t="str">
        <f>IF(Input!F$4="GMH_OECC",J3387,IF(Input!F$4="GMH_XOEC",L3387,IF(Input!F$4="GMH_Korea",N3387,IF(Input!F$4="GMH_EU",P3387,IF(Input!F$4="Skysuper",#REF!,IF(Input!F$4="SkyII",#REF!,IF(Input!F$4="XO-8000",#REF!, "FALSE")))))))</f>
        <v>00</v>
      </c>
      <c r="I3387" s="209">
        <f>IF(Input!F$4="GMH_OECC",K3387,IF(Input!F$4="GMH_XOEC",M3387,IF(Input!F$4="GMH_Korea",O3387,IF(Input!F$4="GMH_EU",Q3387,IF(Input!F$4="Skysuper",#REF!,IF(Input!F$4="SkyII",#REF!,IF(Input!F$4="XO-8000",#REF!, "FALSE")))))))</f>
        <v>0</v>
      </c>
      <c r="J3387" s="210" t="s">
        <v>10359</v>
      </c>
      <c r="K3387" s="268">
        <v>0</v>
      </c>
      <c r="L3387" s="270" t="s">
        <v>10359</v>
      </c>
      <c r="M3387" s="270">
        <v>0</v>
      </c>
      <c r="N3387" s="270" t="s">
        <v>10359</v>
      </c>
      <c r="O3387" s="270">
        <v>0</v>
      </c>
      <c r="P3387" s="270" t="s">
        <v>10359</v>
      </c>
      <c r="Q3387" s="270">
        <v>0</v>
      </c>
      <c r="R3387" s="74"/>
      <c r="S3387" s="75" t="str">
        <f t="shared" si="282"/>
        <v>0000</v>
      </c>
      <c r="T3387" s="75" t="str">
        <f t="shared" si="278"/>
        <v>00000000000000000000000000000000</v>
      </c>
      <c r="V3387" s="197"/>
      <c r="W3387" s="75">
        <f t="shared" si="281"/>
        <v>0</v>
      </c>
      <c r="AE3387" s="479"/>
    </row>
    <row r="3388" spans="1:31" s="75" customFormat="1" ht="13.5" x14ac:dyDescent="0.2">
      <c r="A3388" s="211">
        <v>3385</v>
      </c>
      <c r="B3388" s="212" t="s">
        <v>3311</v>
      </c>
      <c r="C3388" s="213" t="s">
        <v>3312</v>
      </c>
      <c r="D3388" s="213"/>
      <c r="E3388" s="213">
        <v>0</v>
      </c>
      <c r="F3388" s="213" t="s">
        <v>585</v>
      </c>
      <c r="G3388" s="214" t="s">
        <v>677</v>
      </c>
      <c r="H3388" s="208" t="str">
        <f>IF(Input!F$4="GMH_OECC",J3388,IF(Input!F$4="GMH_XOEC",L3388,IF(Input!F$4="GMH_Korea",N3388,IF(Input!F$4="GMH_EU",P3388,IF(Input!F$4="Skysuper",#REF!,IF(Input!F$4="SkyII",#REF!,IF(Input!F$4="XO-8000",#REF!, "FALSE")))))))</f>
        <v>00</v>
      </c>
      <c r="I3388" s="209">
        <f>IF(Input!F$4="GMH_OECC",K3388,IF(Input!F$4="GMH_XOEC",M3388,IF(Input!F$4="GMH_Korea",O3388,IF(Input!F$4="GMH_EU",Q3388,IF(Input!F$4="Skysuper",#REF!,IF(Input!F$4="SkyII",#REF!,IF(Input!F$4="XO-8000",#REF!, "FALSE")))))))</f>
        <v>0</v>
      </c>
      <c r="J3388" s="210" t="s">
        <v>10359</v>
      </c>
      <c r="K3388" s="268">
        <v>0</v>
      </c>
      <c r="L3388" s="270" t="s">
        <v>10359</v>
      </c>
      <c r="M3388" s="270">
        <v>0</v>
      </c>
      <c r="N3388" s="270" t="s">
        <v>10359</v>
      </c>
      <c r="O3388" s="270">
        <v>0</v>
      </c>
      <c r="P3388" s="270" t="s">
        <v>10359</v>
      </c>
      <c r="Q3388" s="270">
        <v>0</v>
      </c>
      <c r="R3388" s="74"/>
      <c r="S3388" s="75" t="str">
        <f t="shared" si="282"/>
        <v>0000</v>
      </c>
      <c r="T3388" s="75" t="str">
        <f t="shared" si="278"/>
        <v>00000000000000000000000000000000</v>
      </c>
      <c r="V3388" s="197"/>
      <c r="W3388" s="75">
        <f t="shared" si="281"/>
        <v>0</v>
      </c>
      <c r="AE3388" s="479"/>
    </row>
    <row r="3389" spans="1:31" s="75" customFormat="1" ht="13.5" x14ac:dyDescent="0.2">
      <c r="A3389" s="211">
        <v>3386</v>
      </c>
      <c r="B3389" s="212" t="s">
        <v>3313</v>
      </c>
      <c r="C3389" s="213" t="s">
        <v>3314</v>
      </c>
      <c r="D3389" s="213"/>
      <c r="E3389" s="213">
        <v>0</v>
      </c>
      <c r="F3389" s="213" t="s">
        <v>585</v>
      </c>
      <c r="G3389" s="214" t="s">
        <v>677</v>
      </c>
      <c r="H3389" s="208" t="str">
        <f>IF(Input!F$4="GMH_OECC",J3389,IF(Input!F$4="GMH_XOEC",L3389,IF(Input!F$4="GMH_Korea",N3389,IF(Input!F$4="GMH_EU",P3389,IF(Input!F$4="Skysuper",#REF!,IF(Input!F$4="SkyII",#REF!,IF(Input!F$4="XO-8000",#REF!, "FALSE")))))))</f>
        <v>00</v>
      </c>
      <c r="I3389" s="209">
        <f>IF(Input!F$4="GMH_OECC",K3389,IF(Input!F$4="GMH_XOEC",M3389,IF(Input!F$4="GMH_Korea",O3389,IF(Input!F$4="GMH_EU",Q3389,IF(Input!F$4="Skysuper",#REF!,IF(Input!F$4="SkyII",#REF!,IF(Input!F$4="XO-8000",#REF!, "FALSE")))))))</f>
        <v>0</v>
      </c>
      <c r="J3389" s="210" t="s">
        <v>10359</v>
      </c>
      <c r="K3389" s="268">
        <v>0</v>
      </c>
      <c r="L3389" s="270" t="s">
        <v>10359</v>
      </c>
      <c r="M3389" s="270">
        <v>0</v>
      </c>
      <c r="N3389" s="270" t="s">
        <v>10359</v>
      </c>
      <c r="O3389" s="270">
        <v>0</v>
      </c>
      <c r="P3389" s="270" t="s">
        <v>10359</v>
      </c>
      <c r="Q3389" s="270">
        <v>0</v>
      </c>
      <c r="R3389" s="74"/>
      <c r="S3389" s="75" t="str">
        <f t="shared" si="282"/>
        <v>0000</v>
      </c>
      <c r="T3389" s="75" t="str">
        <f t="shared" si="278"/>
        <v>00000000000000000000000000000000</v>
      </c>
      <c r="V3389" s="197"/>
      <c r="W3389" s="75">
        <f t="shared" si="281"/>
        <v>0</v>
      </c>
      <c r="AE3389" s="479"/>
    </row>
    <row r="3390" spans="1:31" s="75" customFormat="1" ht="13.5" x14ac:dyDescent="0.2">
      <c r="A3390" s="211">
        <v>3387</v>
      </c>
      <c r="B3390" s="212" t="s">
        <v>3315</v>
      </c>
      <c r="C3390" s="213" t="s">
        <v>3316</v>
      </c>
      <c r="D3390" s="213"/>
      <c r="E3390" s="213">
        <v>0</v>
      </c>
      <c r="F3390" s="213" t="s">
        <v>585</v>
      </c>
      <c r="G3390" s="214" t="s">
        <v>677</v>
      </c>
      <c r="H3390" s="208" t="str">
        <f>IF(Input!F$4="GMH_OECC",J3390,IF(Input!F$4="GMH_XOEC",L3390,IF(Input!F$4="GMH_Korea",N3390,IF(Input!F$4="GMH_EU",P3390,IF(Input!F$4="Skysuper",#REF!,IF(Input!F$4="SkyII",#REF!,IF(Input!F$4="XO-8000",#REF!, "FALSE")))))))</f>
        <v>00</v>
      </c>
      <c r="I3390" s="209">
        <f>IF(Input!F$4="GMH_OECC",K3390,IF(Input!F$4="GMH_XOEC",M3390,IF(Input!F$4="GMH_Korea",O3390,IF(Input!F$4="GMH_EU",Q3390,IF(Input!F$4="Skysuper",#REF!,IF(Input!F$4="SkyII",#REF!,IF(Input!F$4="XO-8000",#REF!, "FALSE")))))))</f>
        <v>0</v>
      </c>
      <c r="J3390" s="210" t="s">
        <v>10359</v>
      </c>
      <c r="K3390" s="268">
        <v>0</v>
      </c>
      <c r="L3390" s="270" t="s">
        <v>10359</v>
      </c>
      <c r="M3390" s="270">
        <v>0</v>
      </c>
      <c r="N3390" s="270" t="s">
        <v>10359</v>
      </c>
      <c r="O3390" s="270">
        <v>0</v>
      </c>
      <c r="P3390" s="270" t="s">
        <v>10359</v>
      </c>
      <c r="Q3390" s="270">
        <v>0</v>
      </c>
      <c r="R3390" s="74"/>
      <c r="S3390" s="75" t="str">
        <f t="shared" si="282"/>
        <v>0000</v>
      </c>
      <c r="T3390" s="75" t="str">
        <f t="shared" si="278"/>
        <v>00000000000000000000000000000000</v>
      </c>
      <c r="V3390" s="197"/>
      <c r="W3390" s="75">
        <f t="shared" si="281"/>
        <v>0</v>
      </c>
      <c r="AE3390" s="479"/>
    </row>
    <row r="3391" spans="1:31" s="75" customFormat="1" ht="13.5" x14ac:dyDescent="0.2">
      <c r="A3391" s="211">
        <v>3388</v>
      </c>
      <c r="B3391" s="212" t="s">
        <v>3317</v>
      </c>
      <c r="C3391" s="213" t="s">
        <v>3318</v>
      </c>
      <c r="D3391" s="213"/>
      <c r="E3391" s="213">
        <v>0</v>
      </c>
      <c r="F3391" s="213" t="s">
        <v>585</v>
      </c>
      <c r="G3391" s="214" t="s">
        <v>677</v>
      </c>
      <c r="H3391" s="208" t="str">
        <f>IF(Input!F$4="GMH_OECC",J3391,IF(Input!F$4="GMH_XOEC",L3391,IF(Input!F$4="GMH_Korea",N3391,IF(Input!F$4="GMH_EU",P3391,IF(Input!F$4="Skysuper",#REF!,IF(Input!F$4="SkyII",#REF!,IF(Input!F$4="XO-8000",#REF!, "FALSE")))))))</f>
        <v>00</v>
      </c>
      <c r="I3391" s="209">
        <f>IF(Input!F$4="GMH_OECC",K3391,IF(Input!F$4="GMH_XOEC",M3391,IF(Input!F$4="GMH_Korea",O3391,IF(Input!F$4="GMH_EU",Q3391,IF(Input!F$4="Skysuper",#REF!,IF(Input!F$4="SkyII",#REF!,IF(Input!F$4="XO-8000",#REF!, "FALSE")))))))</f>
        <v>0</v>
      </c>
      <c r="J3391" s="210" t="s">
        <v>10359</v>
      </c>
      <c r="K3391" s="268">
        <v>0</v>
      </c>
      <c r="L3391" s="270" t="s">
        <v>10359</v>
      </c>
      <c r="M3391" s="270">
        <v>0</v>
      </c>
      <c r="N3391" s="270" t="s">
        <v>10359</v>
      </c>
      <c r="O3391" s="270">
        <v>0</v>
      </c>
      <c r="P3391" s="270" t="s">
        <v>10359</v>
      </c>
      <c r="Q3391" s="270">
        <v>0</v>
      </c>
      <c r="R3391" s="74"/>
      <c r="S3391" s="75" t="str">
        <f t="shared" si="282"/>
        <v>0000</v>
      </c>
      <c r="T3391" s="75" t="str">
        <f t="shared" si="278"/>
        <v>00000000000000000000000000000000</v>
      </c>
      <c r="V3391" s="197"/>
      <c r="W3391" s="75">
        <f t="shared" si="281"/>
        <v>0</v>
      </c>
      <c r="AE3391" s="479"/>
    </row>
    <row r="3392" spans="1:31" s="75" customFormat="1" ht="13.5" x14ac:dyDescent="0.2">
      <c r="A3392" s="211">
        <v>3389</v>
      </c>
      <c r="B3392" s="212" t="s">
        <v>3319</v>
      </c>
      <c r="C3392" s="213" t="s">
        <v>3320</v>
      </c>
      <c r="D3392" s="213"/>
      <c r="E3392" s="213">
        <v>0</v>
      </c>
      <c r="F3392" s="213" t="s">
        <v>585</v>
      </c>
      <c r="G3392" s="214" t="s">
        <v>677</v>
      </c>
      <c r="H3392" s="208" t="str">
        <f>IF(Input!F$4="GMH_OECC",J3392,IF(Input!F$4="GMH_XOEC",L3392,IF(Input!F$4="GMH_Korea",N3392,IF(Input!F$4="GMH_EU",P3392,IF(Input!F$4="Skysuper",#REF!,IF(Input!F$4="SkyII",#REF!,IF(Input!F$4="XO-8000",#REF!, "FALSE")))))))</f>
        <v>00</v>
      </c>
      <c r="I3392" s="209">
        <f>IF(Input!F$4="GMH_OECC",K3392,IF(Input!F$4="GMH_XOEC",M3392,IF(Input!F$4="GMH_Korea",O3392,IF(Input!F$4="GMH_EU",Q3392,IF(Input!F$4="Skysuper",#REF!,IF(Input!F$4="SkyII",#REF!,IF(Input!F$4="XO-8000",#REF!, "FALSE")))))))</f>
        <v>0</v>
      </c>
      <c r="J3392" s="210" t="s">
        <v>10359</v>
      </c>
      <c r="K3392" s="268">
        <v>0</v>
      </c>
      <c r="L3392" s="270" t="s">
        <v>10359</v>
      </c>
      <c r="M3392" s="270">
        <v>0</v>
      </c>
      <c r="N3392" s="270" t="s">
        <v>10359</v>
      </c>
      <c r="O3392" s="270">
        <v>0</v>
      </c>
      <c r="P3392" s="270" t="s">
        <v>10359</v>
      </c>
      <c r="Q3392" s="270">
        <v>0</v>
      </c>
      <c r="R3392" s="74"/>
      <c r="S3392" s="75" t="str">
        <f t="shared" si="282"/>
        <v>0000</v>
      </c>
      <c r="T3392" s="75" t="str">
        <f t="shared" si="278"/>
        <v>00000000000000000000000000000000</v>
      </c>
      <c r="V3392" s="197"/>
      <c r="W3392" s="75">
        <f t="shared" si="281"/>
        <v>0</v>
      </c>
      <c r="AE3392" s="479"/>
    </row>
    <row r="3393" spans="1:31" s="75" customFormat="1" ht="13.5" x14ac:dyDescent="0.2">
      <c r="A3393" s="211">
        <v>3390</v>
      </c>
      <c r="B3393" s="212" t="s">
        <v>3321</v>
      </c>
      <c r="C3393" s="213" t="s">
        <v>3322</v>
      </c>
      <c r="D3393" s="213"/>
      <c r="E3393" s="213">
        <v>0</v>
      </c>
      <c r="F3393" s="213" t="s">
        <v>585</v>
      </c>
      <c r="G3393" s="214" t="s">
        <v>677</v>
      </c>
      <c r="H3393" s="208" t="str">
        <f>IF(Input!F$4="GMH_OECC",J3393,IF(Input!F$4="GMH_XOEC",L3393,IF(Input!F$4="GMH_Korea",N3393,IF(Input!F$4="GMH_EU",P3393,IF(Input!F$4="Skysuper",#REF!,IF(Input!F$4="SkyII",#REF!,IF(Input!F$4="XO-8000",#REF!, "FALSE")))))))</f>
        <v>00</v>
      </c>
      <c r="I3393" s="209">
        <f>IF(Input!F$4="GMH_OECC",K3393,IF(Input!F$4="GMH_XOEC",M3393,IF(Input!F$4="GMH_Korea",O3393,IF(Input!F$4="GMH_EU",Q3393,IF(Input!F$4="Skysuper",#REF!,IF(Input!F$4="SkyII",#REF!,IF(Input!F$4="XO-8000",#REF!, "FALSE")))))))</f>
        <v>0</v>
      </c>
      <c r="J3393" s="210" t="s">
        <v>10359</v>
      </c>
      <c r="K3393" s="268">
        <v>0</v>
      </c>
      <c r="L3393" s="270" t="s">
        <v>10359</v>
      </c>
      <c r="M3393" s="270">
        <v>0</v>
      </c>
      <c r="N3393" s="270" t="s">
        <v>10359</v>
      </c>
      <c r="O3393" s="270">
        <v>0</v>
      </c>
      <c r="P3393" s="270" t="s">
        <v>10359</v>
      </c>
      <c r="Q3393" s="270">
        <v>0</v>
      </c>
      <c r="R3393" s="74"/>
      <c r="S3393" s="75" t="str">
        <f t="shared" si="282"/>
        <v>0000</v>
      </c>
      <c r="T3393" s="75" t="str">
        <f t="shared" si="278"/>
        <v>00000000000000000000000000000000</v>
      </c>
      <c r="V3393" s="197"/>
      <c r="W3393" s="75">
        <f t="shared" si="281"/>
        <v>0</v>
      </c>
      <c r="AE3393" s="479"/>
    </row>
    <row r="3394" spans="1:31" s="75" customFormat="1" ht="13.5" x14ac:dyDescent="0.2">
      <c r="A3394" s="211">
        <v>3391</v>
      </c>
      <c r="B3394" s="212" t="s">
        <v>3323</v>
      </c>
      <c r="C3394" s="213" t="s">
        <v>3324</v>
      </c>
      <c r="D3394" s="213"/>
      <c r="E3394" s="213">
        <v>0</v>
      </c>
      <c r="F3394" s="213" t="s">
        <v>585</v>
      </c>
      <c r="G3394" s="214" t="s">
        <v>677</v>
      </c>
      <c r="H3394" s="208" t="str">
        <f>IF(Input!F$4="GMH_OECC",J3394,IF(Input!F$4="GMH_XOEC",L3394,IF(Input!F$4="GMH_Korea",N3394,IF(Input!F$4="GMH_EU",P3394,IF(Input!F$4="Skysuper",#REF!,IF(Input!F$4="SkyII",#REF!,IF(Input!F$4="XO-8000",#REF!, "FALSE")))))))</f>
        <v>00</v>
      </c>
      <c r="I3394" s="209">
        <f>IF(Input!F$4="GMH_OECC",K3394,IF(Input!F$4="GMH_XOEC",M3394,IF(Input!F$4="GMH_Korea",O3394,IF(Input!F$4="GMH_EU",Q3394,IF(Input!F$4="Skysuper",#REF!,IF(Input!F$4="SkyII",#REF!,IF(Input!F$4="XO-8000",#REF!, "FALSE")))))))</f>
        <v>0</v>
      </c>
      <c r="J3394" s="210" t="s">
        <v>10359</v>
      </c>
      <c r="K3394" s="268">
        <v>0</v>
      </c>
      <c r="L3394" s="270" t="s">
        <v>10359</v>
      </c>
      <c r="M3394" s="270">
        <v>0</v>
      </c>
      <c r="N3394" s="270" t="s">
        <v>10359</v>
      </c>
      <c r="O3394" s="270">
        <v>0</v>
      </c>
      <c r="P3394" s="270" t="s">
        <v>10359</v>
      </c>
      <c r="Q3394" s="270">
        <v>0</v>
      </c>
      <c r="R3394" s="74"/>
      <c r="S3394" s="75" t="str">
        <f t="shared" si="282"/>
        <v>0000</v>
      </c>
      <c r="T3394" s="75" t="str">
        <f t="shared" si="278"/>
        <v>00000000000000000000000000000000</v>
      </c>
      <c r="V3394" s="197"/>
      <c r="W3394" s="75">
        <f t="shared" si="281"/>
        <v>0</v>
      </c>
      <c r="AE3394" s="479"/>
    </row>
    <row r="3395" spans="1:31" s="75" customFormat="1" ht="13.5" x14ac:dyDescent="0.2">
      <c r="A3395" s="211">
        <v>3392</v>
      </c>
      <c r="B3395" s="212" t="s">
        <v>3325</v>
      </c>
      <c r="C3395" s="213" t="s">
        <v>3326</v>
      </c>
      <c r="D3395" s="213"/>
      <c r="E3395" s="213">
        <v>0</v>
      </c>
      <c r="F3395" s="213" t="s">
        <v>585</v>
      </c>
      <c r="G3395" s="214" t="s">
        <v>677</v>
      </c>
      <c r="H3395" s="208" t="str">
        <f>IF(Input!F$4="GMH_OECC",J3395,IF(Input!F$4="GMH_XOEC",L3395,IF(Input!F$4="GMH_Korea",N3395,IF(Input!F$4="GMH_EU",P3395,IF(Input!F$4="Skysuper",#REF!,IF(Input!F$4="SkyII",#REF!,IF(Input!F$4="XO-8000",#REF!, "FALSE")))))))</f>
        <v>00</v>
      </c>
      <c r="I3395" s="209">
        <f>IF(Input!F$4="GMH_OECC",K3395,IF(Input!F$4="GMH_XOEC",M3395,IF(Input!F$4="GMH_Korea",O3395,IF(Input!F$4="GMH_EU",Q3395,IF(Input!F$4="Skysuper",#REF!,IF(Input!F$4="SkyII",#REF!,IF(Input!F$4="XO-8000",#REF!, "FALSE")))))))</f>
        <v>0</v>
      </c>
      <c r="J3395" s="210" t="s">
        <v>10359</v>
      </c>
      <c r="K3395" s="268">
        <v>0</v>
      </c>
      <c r="L3395" s="270" t="s">
        <v>10359</v>
      </c>
      <c r="M3395" s="270">
        <v>0</v>
      </c>
      <c r="N3395" s="270" t="s">
        <v>10359</v>
      </c>
      <c r="O3395" s="270">
        <v>0</v>
      </c>
      <c r="P3395" s="270" t="s">
        <v>10359</v>
      </c>
      <c r="Q3395" s="270">
        <v>0</v>
      </c>
      <c r="R3395" s="74"/>
      <c r="S3395" s="75" t="str">
        <f t="shared" si="282"/>
        <v>0000</v>
      </c>
      <c r="T3395" s="75" t="str">
        <f t="shared" si="278"/>
        <v>00000000000000000000000000000000</v>
      </c>
      <c r="V3395" s="197"/>
      <c r="W3395" s="75">
        <f t="shared" si="281"/>
        <v>0</v>
      </c>
      <c r="AE3395" s="479"/>
    </row>
    <row r="3396" spans="1:31" s="75" customFormat="1" ht="13.5" x14ac:dyDescent="0.2">
      <c r="A3396" s="211">
        <v>3393</v>
      </c>
      <c r="B3396" s="212" t="s">
        <v>3327</v>
      </c>
      <c r="C3396" s="213" t="s">
        <v>3328</v>
      </c>
      <c r="D3396" s="213"/>
      <c r="E3396" s="213">
        <v>0</v>
      </c>
      <c r="F3396" s="213" t="s">
        <v>585</v>
      </c>
      <c r="G3396" s="214" t="s">
        <v>677</v>
      </c>
      <c r="H3396" s="208" t="str">
        <f>IF(Input!F$4="GMH_OECC",J3396,IF(Input!F$4="GMH_XOEC",L3396,IF(Input!F$4="GMH_Korea",N3396,IF(Input!F$4="GMH_EU",P3396,IF(Input!F$4="Skysuper",#REF!,IF(Input!F$4="SkyII",#REF!,IF(Input!F$4="XO-8000",#REF!, "FALSE")))))))</f>
        <v>00</v>
      </c>
      <c r="I3396" s="209">
        <f>IF(Input!F$4="GMH_OECC",K3396,IF(Input!F$4="GMH_XOEC",M3396,IF(Input!F$4="GMH_Korea",O3396,IF(Input!F$4="GMH_EU",Q3396,IF(Input!F$4="Skysuper",#REF!,IF(Input!F$4="SkyII",#REF!,IF(Input!F$4="XO-8000",#REF!, "FALSE")))))))</f>
        <v>0</v>
      </c>
      <c r="J3396" s="210" t="s">
        <v>10359</v>
      </c>
      <c r="K3396" s="268">
        <v>0</v>
      </c>
      <c r="L3396" s="270" t="s">
        <v>10359</v>
      </c>
      <c r="M3396" s="270">
        <v>0</v>
      </c>
      <c r="N3396" s="270" t="s">
        <v>10359</v>
      </c>
      <c r="O3396" s="270">
        <v>0</v>
      </c>
      <c r="P3396" s="270" t="s">
        <v>10359</v>
      </c>
      <c r="Q3396" s="270">
        <v>0</v>
      </c>
      <c r="R3396" s="74"/>
      <c r="S3396" s="75" t="str">
        <f t="shared" si="282"/>
        <v>0000</v>
      </c>
      <c r="T3396" s="75" t="str">
        <f t="shared" ref="T3396:T3459" si="283">CONCATENATE(S3396,S3397,S3398,S3399,S3400,S3401,S3402,S3403)</f>
        <v>00000000000000000000000000000000</v>
      </c>
      <c r="V3396" s="197"/>
      <c r="W3396" s="75">
        <f t="shared" si="281"/>
        <v>0</v>
      </c>
      <c r="AE3396" s="479"/>
    </row>
    <row r="3397" spans="1:31" s="75" customFormat="1" ht="13.5" x14ac:dyDescent="0.2">
      <c r="A3397" s="211">
        <v>3394</v>
      </c>
      <c r="B3397" s="212" t="s">
        <v>3329</v>
      </c>
      <c r="C3397" s="213" t="s">
        <v>3330</v>
      </c>
      <c r="D3397" s="213"/>
      <c r="E3397" s="213">
        <v>0</v>
      </c>
      <c r="F3397" s="213" t="s">
        <v>585</v>
      </c>
      <c r="G3397" s="214" t="s">
        <v>677</v>
      </c>
      <c r="H3397" s="208" t="str">
        <f>IF(Input!F$4="GMH_OECC",J3397,IF(Input!F$4="GMH_XOEC",L3397,IF(Input!F$4="GMH_Korea",N3397,IF(Input!F$4="GMH_EU",P3397,IF(Input!F$4="Skysuper",#REF!,IF(Input!F$4="SkyII",#REF!,IF(Input!F$4="XO-8000",#REF!, "FALSE")))))))</f>
        <v>00</v>
      </c>
      <c r="I3397" s="209">
        <f>IF(Input!F$4="GMH_OECC",K3397,IF(Input!F$4="GMH_XOEC",M3397,IF(Input!F$4="GMH_Korea",O3397,IF(Input!F$4="GMH_EU",Q3397,IF(Input!F$4="Skysuper",#REF!,IF(Input!F$4="SkyII",#REF!,IF(Input!F$4="XO-8000",#REF!, "FALSE")))))))</f>
        <v>0</v>
      </c>
      <c r="J3397" s="210" t="s">
        <v>10359</v>
      </c>
      <c r="K3397" s="268">
        <v>0</v>
      </c>
      <c r="L3397" s="270" t="s">
        <v>10359</v>
      </c>
      <c r="M3397" s="270">
        <v>0</v>
      </c>
      <c r="N3397" s="270" t="s">
        <v>10359</v>
      </c>
      <c r="O3397" s="270">
        <v>0</v>
      </c>
      <c r="P3397" s="270" t="s">
        <v>10359</v>
      </c>
      <c r="Q3397" s="270">
        <v>0</v>
      </c>
      <c r="R3397" s="74"/>
      <c r="S3397" s="75" t="str">
        <f t="shared" si="282"/>
        <v>0000</v>
      </c>
      <c r="T3397" s="75" t="str">
        <f t="shared" si="283"/>
        <v>00000000000000000000000000000000</v>
      </c>
      <c r="V3397" s="197"/>
      <c r="W3397" s="75">
        <f t="shared" si="281"/>
        <v>0</v>
      </c>
      <c r="AE3397" s="479"/>
    </row>
    <row r="3398" spans="1:31" s="75" customFormat="1" ht="13.5" x14ac:dyDescent="0.2">
      <c r="A3398" s="211">
        <v>3395</v>
      </c>
      <c r="B3398" s="212" t="s">
        <v>3331</v>
      </c>
      <c r="C3398" s="213" t="s">
        <v>3332</v>
      </c>
      <c r="D3398" s="213"/>
      <c r="E3398" s="213">
        <v>0</v>
      </c>
      <c r="F3398" s="213" t="s">
        <v>585</v>
      </c>
      <c r="G3398" s="214" t="s">
        <v>677</v>
      </c>
      <c r="H3398" s="208" t="str">
        <f>IF(Input!F$4="GMH_OECC",J3398,IF(Input!F$4="GMH_XOEC",L3398,IF(Input!F$4="GMH_Korea",N3398,IF(Input!F$4="GMH_EU",P3398,IF(Input!F$4="Skysuper",#REF!,IF(Input!F$4="SkyII",#REF!,IF(Input!F$4="XO-8000",#REF!, "FALSE")))))))</f>
        <v>00</v>
      </c>
      <c r="I3398" s="209">
        <f>IF(Input!F$4="GMH_OECC",K3398,IF(Input!F$4="GMH_XOEC",M3398,IF(Input!F$4="GMH_Korea",O3398,IF(Input!F$4="GMH_EU",Q3398,IF(Input!F$4="Skysuper",#REF!,IF(Input!F$4="SkyII",#REF!,IF(Input!F$4="XO-8000",#REF!, "FALSE")))))))</f>
        <v>0</v>
      </c>
      <c r="J3398" s="210" t="s">
        <v>10359</v>
      </c>
      <c r="K3398" s="268">
        <v>0</v>
      </c>
      <c r="L3398" s="270" t="s">
        <v>10359</v>
      </c>
      <c r="M3398" s="270">
        <v>0</v>
      </c>
      <c r="N3398" s="270" t="s">
        <v>10359</v>
      </c>
      <c r="O3398" s="270">
        <v>0</v>
      </c>
      <c r="P3398" s="270" t="s">
        <v>10359</v>
      </c>
      <c r="Q3398" s="270">
        <v>0</v>
      </c>
      <c r="R3398" s="74"/>
      <c r="S3398" s="75" t="str">
        <f t="shared" si="282"/>
        <v>0000</v>
      </c>
      <c r="T3398" s="75" t="str">
        <f t="shared" si="283"/>
        <v>00000000000000000000000000000000</v>
      </c>
      <c r="V3398" s="197"/>
      <c r="W3398" s="75">
        <f t="shared" ref="W3398:W3461" si="284">HEX2DEC(RIGHT(S3398,2))+HEX2DEC(RIGHT(S3399,2))+HEX2DEC(RIGHT(S3400,2))+HEX2DEC(RIGHT(S3401,2))+HEX2DEC(LEFT(S3398,2))+HEX2DEC(LEFT(S3399,2))+HEX2DEC(LEFT(S3400,2))+HEX2DEC(LEFT(S3401,2))+HEX2DEC(RIGHT(S3402,2))+HEX2DEC(RIGHT(S3403,2))+HEX2DEC(RIGHT(S3404,2))+HEX2DEC(RIGHT(S3405,2))+HEX2DEC(LEFT(S3402,2))+HEX2DEC(LEFT(S3403,2))+HEX2DEC(LEFT(S3404,2))+HEX2DEC(LEFT(S3405,2))</f>
        <v>0</v>
      </c>
      <c r="AE3398" s="479"/>
    </row>
    <row r="3399" spans="1:31" s="75" customFormat="1" ht="13.5" x14ac:dyDescent="0.2">
      <c r="A3399" s="211">
        <v>3396</v>
      </c>
      <c r="B3399" s="212" t="s">
        <v>3333</v>
      </c>
      <c r="C3399" s="213" t="s">
        <v>3334</v>
      </c>
      <c r="D3399" s="213"/>
      <c r="E3399" s="213">
        <v>0</v>
      </c>
      <c r="F3399" s="213" t="s">
        <v>585</v>
      </c>
      <c r="G3399" s="214" t="s">
        <v>677</v>
      </c>
      <c r="H3399" s="208" t="str">
        <f>IF(Input!F$4="GMH_OECC",J3399,IF(Input!F$4="GMH_XOEC",L3399,IF(Input!F$4="GMH_Korea",N3399,IF(Input!F$4="GMH_EU",P3399,IF(Input!F$4="Skysuper",#REF!,IF(Input!F$4="SkyII",#REF!,IF(Input!F$4="XO-8000",#REF!, "FALSE")))))))</f>
        <v>00</v>
      </c>
      <c r="I3399" s="209">
        <f>IF(Input!F$4="GMH_OECC",K3399,IF(Input!F$4="GMH_XOEC",M3399,IF(Input!F$4="GMH_Korea",O3399,IF(Input!F$4="GMH_EU",Q3399,IF(Input!F$4="Skysuper",#REF!,IF(Input!F$4="SkyII",#REF!,IF(Input!F$4="XO-8000",#REF!, "FALSE")))))))</f>
        <v>0</v>
      </c>
      <c r="J3399" s="210" t="s">
        <v>10359</v>
      </c>
      <c r="K3399" s="268">
        <v>0</v>
      </c>
      <c r="L3399" s="270" t="s">
        <v>10359</v>
      </c>
      <c r="M3399" s="270">
        <v>0</v>
      </c>
      <c r="N3399" s="270" t="s">
        <v>10359</v>
      </c>
      <c r="O3399" s="270">
        <v>0</v>
      </c>
      <c r="P3399" s="270" t="s">
        <v>10359</v>
      </c>
      <c r="Q3399" s="270">
        <v>0</v>
      </c>
      <c r="R3399" s="74"/>
      <c r="S3399" s="75" t="str">
        <f t="shared" si="282"/>
        <v>0000</v>
      </c>
      <c r="T3399" s="75" t="str">
        <f t="shared" si="283"/>
        <v>00000000000000000000000000000000</v>
      </c>
      <c r="V3399" s="197"/>
      <c r="W3399" s="75">
        <f t="shared" si="284"/>
        <v>0</v>
      </c>
      <c r="AE3399" s="479"/>
    </row>
    <row r="3400" spans="1:31" s="75" customFormat="1" ht="13.5" x14ac:dyDescent="0.2">
      <c r="A3400" s="211">
        <v>3397</v>
      </c>
      <c r="B3400" s="212" t="s">
        <v>3335</v>
      </c>
      <c r="C3400" s="213" t="s">
        <v>3336</v>
      </c>
      <c r="D3400" s="213"/>
      <c r="E3400" s="213">
        <v>0</v>
      </c>
      <c r="F3400" s="213" t="s">
        <v>585</v>
      </c>
      <c r="G3400" s="214" t="s">
        <v>677</v>
      </c>
      <c r="H3400" s="208" t="str">
        <f>IF(Input!F$4="GMH_OECC",J3400,IF(Input!F$4="GMH_XOEC",L3400,IF(Input!F$4="GMH_Korea",N3400,IF(Input!F$4="GMH_EU",P3400,IF(Input!F$4="Skysuper",#REF!,IF(Input!F$4="SkyII",#REF!,IF(Input!F$4="XO-8000",#REF!, "FALSE")))))))</f>
        <v>00</v>
      </c>
      <c r="I3400" s="209">
        <f>IF(Input!F$4="GMH_OECC",K3400,IF(Input!F$4="GMH_XOEC",M3400,IF(Input!F$4="GMH_Korea",O3400,IF(Input!F$4="GMH_EU",Q3400,IF(Input!F$4="Skysuper",#REF!,IF(Input!F$4="SkyII",#REF!,IF(Input!F$4="XO-8000",#REF!, "FALSE")))))))</f>
        <v>0</v>
      </c>
      <c r="J3400" s="210" t="s">
        <v>10359</v>
      </c>
      <c r="K3400" s="268">
        <v>0</v>
      </c>
      <c r="L3400" s="270" t="s">
        <v>10359</v>
      </c>
      <c r="M3400" s="270">
        <v>0</v>
      </c>
      <c r="N3400" s="270" t="s">
        <v>10359</v>
      </c>
      <c r="O3400" s="270">
        <v>0</v>
      </c>
      <c r="P3400" s="270" t="s">
        <v>10359</v>
      </c>
      <c r="Q3400" s="270">
        <v>0</v>
      </c>
      <c r="R3400" s="74"/>
      <c r="S3400" s="75" t="str">
        <f t="shared" si="282"/>
        <v>0000</v>
      </c>
      <c r="T3400" s="75" t="str">
        <f t="shared" si="283"/>
        <v>00000000000000000000000000000000</v>
      </c>
      <c r="V3400" s="197"/>
      <c r="W3400" s="75">
        <f t="shared" si="284"/>
        <v>0</v>
      </c>
      <c r="AE3400" s="479"/>
    </row>
    <row r="3401" spans="1:31" s="75" customFormat="1" ht="13.5" x14ac:dyDescent="0.2">
      <c r="A3401" s="211">
        <v>3398</v>
      </c>
      <c r="B3401" s="212" t="s">
        <v>3337</v>
      </c>
      <c r="C3401" s="213" t="s">
        <v>3338</v>
      </c>
      <c r="D3401" s="213"/>
      <c r="E3401" s="213">
        <v>0</v>
      </c>
      <c r="F3401" s="213" t="s">
        <v>585</v>
      </c>
      <c r="G3401" s="214" t="s">
        <v>677</v>
      </c>
      <c r="H3401" s="208" t="str">
        <f>IF(Input!F$4="GMH_OECC",J3401,IF(Input!F$4="GMH_XOEC",L3401,IF(Input!F$4="GMH_Korea",N3401,IF(Input!F$4="GMH_EU",P3401,IF(Input!F$4="Skysuper",#REF!,IF(Input!F$4="SkyII",#REF!,IF(Input!F$4="XO-8000",#REF!, "FALSE")))))))</f>
        <v>00</v>
      </c>
      <c r="I3401" s="209">
        <f>IF(Input!F$4="GMH_OECC",K3401,IF(Input!F$4="GMH_XOEC",M3401,IF(Input!F$4="GMH_Korea",O3401,IF(Input!F$4="GMH_EU",Q3401,IF(Input!F$4="Skysuper",#REF!,IF(Input!F$4="SkyII",#REF!,IF(Input!F$4="XO-8000",#REF!, "FALSE")))))))</f>
        <v>0</v>
      </c>
      <c r="J3401" s="210" t="s">
        <v>10359</v>
      </c>
      <c r="K3401" s="268">
        <v>0</v>
      </c>
      <c r="L3401" s="270" t="s">
        <v>10359</v>
      </c>
      <c r="M3401" s="270">
        <v>0</v>
      </c>
      <c r="N3401" s="270" t="s">
        <v>10359</v>
      </c>
      <c r="O3401" s="270">
        <v>0</v>
      </c>
      <c r="P3401" s="270" t="s">
        <v>10359</v>
      </c>
      <c r="Q3401" s="270">
        <v>0</v>
      </c>
      <c r="R3401" s="74"/>
      <c r="S3401" s="75" t="str">
        <f t="shared" si="282"/>
        <v>0000</v>
      </c>
      <c r="T3401" s="75" t="str">
        <f t="shared" si="283"/>
        <v>00000000000000000000000000000000</v>
      </c>
      <c r="V3401" s="197"/>
      <c r="W3401" s="75">
        <f t="shared" si="284"/>
        <v>0</v>
      </c>
      <c r="AE3401" s="479"/>
    </row>
    <row r="3402" spans="1:31" s="75" customFormat="1" ht="13.5" x14ac:dyDescent="0.2">
      <c r="A3402" s="211">
        <v>3399</v>
      </c>
      <c r="B3402" s="212" t="s">
        <v>3339</v>
      </c>
      <c r="C3402" s="213" t="s">
        <v>3340</v>
      </c>
      <c r="D3402" s="213"/>
      <c r="E3402" s="213">
        <v>0</v>
      </c>
      <c r="F3402" s="213" t="s">
        <v>585</v>
      </c>
      <c r="G3402" s="214" t="s">
        <v>677</v>
      </c>
      <c r="H3402" s="208" t="str">
        <f>IF(Input!F$4="GMH_OECC",J3402,IF(Input!F$4="GMH_XOEC",L3402,IF(Input!F$4="GMH_Korea",N3402,IF(Input!F$4="GMH_EU",P3402,IF(Input!F$4="Skysuper",#REF!,IF(Input!F$4="SkyII",#REF!,IF(Input!F$4="XO-8000",#REF!, "FALSE")))))))</f>
        <v>00</v>
      </c>
      <c r="I3402" s="209">
        <f>IF(Input!F$4="GMH_OECC",K3402,IF(Input!F$4="GMH_XOEC",M3402,IF(Input!F$4="GMH_Korea",O3402,IF(Input!F$4="GMH_EU",Q3402,IF(Input!F$4="Skysuper",#REF!,IF(Input!F$4="SkyII",#REF!,IF(Input!F$4="XO-8000",#REF!, "FALSE")))))))</f>
        <v>0</v>
      </c>
      <c r="J3402" s="210" t="s">
        <v>10359</v>
      </c>
      <c r="K3402" s="268">
        <v>0</v>
      </c>
      <c r="L3402" s="270" t="s">
        <v>10359</v>
      </c>
      <c r="M3402" s="270">
        <v>0</v>
      </c>
      <c r="N3402" s="270" t="s">
        <v>10359</v>
      </c>
      <c r="O3402" s="270">
        <v>0</v>
      </c>
      <c r="P3402" s="270" t="s">
        <v>10359</v>
      </c>
      <c r="Q3402" s="270">
        <v>0</v>
      </c>
      <c r="R3402" s="74"/>
      <c r="S3402" s="75" t="str">
        <f t="shared" si="282"/>
        <v>0000</v>
      </c>
      <c r="T3402" s="75" t="str">
        <f t="shared" si="283"/>
        <v>00000000000000000000000000000000</v>
      </c>
      <c r="V3402" s="197"/>
      <c r="W3402" s="75">
        <f t="shared" si="284"/>
        <v>0</v>
      </c>
      <c r="AE3402" s="479"/>
    </row>
    <row r="3403" spans="1:31" s="75" customFormat="1" ht="13.5" x14ac:dyDescent="0.2">
      <c r="A3403" s="211">
        <v>3400</v>
      </c>
      <c r="B3403" s="212" t="s">
        <v>6769</v>
      </c>
      <c r="C3403" s="213" t="s">
        <v>6770</v>
      </c>
      <c r="D3403" s="213"/>
      <c r="E3403" s="213">
        <v>0</v>
      </c>
      <c r="F3403" s="213" t="s">
        <v>585</v>
      </c>
      <c r="G3403" s="214" t="s">
        <v>677</v>
      </c>
      <c r="H3403" s="208" t="str">
        <f>IF(Input!F$4="GMH_OECC",J3403,IF(Input!F$4="GMH_XOEC",L3403,IF(Input!F$4="GMH_Korea",N3403,IF(Input!F$4="GMH_EU",P3403,IF(Input!F$4="Skysuper",#REF!,IF(Input!F$4="SkyII",#REF!,IF(Input!F$4="XO-8000",#REF!, "FALSE")))))))</f>
        <v>00</v>
      </c>
      <c r="I3403" s="209">
        <f>IF(Input!F$4="GMH_OECC",K3403,IF(Input!F$4="GMH_XOEC",M3403,IF(Input!F$4="GMH_Korea",O3403,IF(Input!F$4="GMH_EU",Q3403,IF(Input!F$4="Skysuper",#REF!,IF(Input!F$4="SkyII",#REF!,IF(Input!F$4="XO-8000",#REF!, "FALSE")))))))</f>
        <v>0</v>
      </c>
      <c r="J3403" s="210" t="s">
        <v>10359</v>
      </c>
      <c r="K3403" s="268">
        <v>0</v>
      </c>
      <c r="L3403" s="270" t="s">
        <v>10359</v>
      </c>
      <c r="M3403" s="270">
        <v>0</v>
      </c>
      <c r="N3403" s="270" t="s">
        <v>10359</v>
      </c>
      <c r="O3403" s="270">
        <v>0</v>
      </c>
      <c r="P3403" s="270" t="s">
        <v>10359</v>
      </c>
      <c r="Q3403" s="270">
        <v>0</v>
      </c>
      <c r="R3403" s="74"/>
      <c r="S3403" s="75" t="str">
        <f t="shared" si="282"/>
        <v>0000</v>
      </c>
      <c r="T3403" s="75" t="str">
        <f t="shared" si="283"/>
        <v>00000000000000000000000000000000</v>
      </c>
      <c r="V3403" s="197"/>
      <c r="W3403" s="75">
        <f t="shared" si="284"/>
        <v>0</v>
      </c>
      <c r="AE3403" s="479"/>
    </row>
    <row r="3404" spans="1:31" s="75" customFormat="1" ht="13.5" x14ac:dyDescent="0.2">
      <c r="A3404" s="211">
        <v>3401</v>
      </c>
      <c r="B3404" s="212" t="s">
        <v>6771</v>
      </c>
      <c r="C3404" s="213" t="s">
        <v>6772</v>
      </c>
      <c r="D3404" s="213"/>
      <c r="E3404" s="213">
        <v>0</v>
      </c>
      <c r="F3404" s="213" t="s">
        <v>585</v>
      </c>
      <c r="G3404" s="214" t="s">
        <v>677</v>
      </c>
      <c r="H3404" s="208" t="str">
        <f>IF(Input!F$4="GMH_OECC",J3404,IF(Input!F$4="GMH_XOEC",L3404,IF(Input!F$4="GMH_Korea",N3404,IF(Input!F$4="GMH_EU",P3404,IF(Input!F$4="Skysuper",#REF!,IF(Input!F$4="SkyII",#REF!,IF(Input!F$4="XO-8000",#REF!, "FALSE")))))))</f>
        <v>00</v>
      </c>
      <c r="I3404" s="209">
        <f>IF(Input!F$4="GMH_OECC",K3404,IF(Input!F$4="GMH_XOEC",M3404,IF(Input!F$4="GMH_Korea",O3404,IF(Input!F$4="GMH_EU",Q3404,IF(Input!F$4="Skysuper",#REF!,IF(Input!F$4="SkyII",#REF!,IF(Input!F$4="XO-8000",#REF!, "FALSE")))))))</f>
        <v>0</v>
      </c>
      <c r="J3404" s="210" t="s">
        <v>10359</v>
      </c>
      <c r="K3404" s="268">
        <v>0</v>
      </c>
      <c r="L3404" s="270" t="s">
        <v>10359</v>
      </c>
      <c r="M3404" s="270">
        <v>0</v>
      </c>
      <c r="N3404" s="270" t="s">
        <v>10359</v>
      </c>
      <c r="O3404" s="270">
        <v>0</v>
      </c>
      <c r="P3404" s="270" t="s">
        <v>10359</v>
      </c>
      <c r="Q3404" s="270">
        <v>0</v>
      </c>
      <c r="R3404" s="74"/>
      <c r="S3404" s="75" t="str">
        <f t="shared" si="282"/>
        <v>0000</v>
      </c>
      <c r="T3404" s="75" t="str">
        <f t="shared" si="283"/>
        <v>00000000000000000000000000000000</v>
      </c>
      <c r="V3404" s="197"/>
      <c r="W3404" s="75">
        <f t="shared" si="284"/>
        <v>0</v>
      </c>
      <c r="AE3404" s="479"/>
    </row>
    <row r="3405" spans="1:31" s="75" customFormat="1" ht="13.5" x14ac:dyDescent="0.2">
      <c r="A3405" s="211">
        <v>3402</v>
      </c>
      <c r="B3405" s="212" t="s">
        <v>6773</v>
      </c>
      <c r="C3405" s="213" t="s">
        <v>6774</v>
      </c>
      <c r="D3405" s="213"/>
      <c r="E3405" s="213">
        <v>0</v>
      </c>
      <c r="F3405" s="213" t="s">
        <v>585</v>
      </c>
      <c r="G3405" s="214" t="s">
        <v>677</v>
      </c>
      <c r="H3405" s="208" t="str">
        <f>IF(Input!F$4="GMH_OECC",J3405,IF(Input!F$4="GMH_XOEC",L3405,IF(Input!F$4="GMH_Korea",N3405,IF(Input!F$4="GMH_EU",P3405,IF(Input!F$4="Skysuper",#REF!,IF(Input!F$4="SkyII",#REF!,IF(Input!F$4="XO-8000",#REF!, "FALSE")))))))</f>
        <v>00</v>
      </c>
      <c r="I3405" s="209">
        <f>IF(Input!F$4="GMH_OECC",K3405,IF(Input!F$4="GMH_XOEC",M3405,IF(Input!F$4="GMH_Korea",O3405,IF(Input!F$4="GMH_EU",Q3405,IF(Input!F$4="Skysuper",#REF!,IF(Input!F$4="SkyII",#REF!,IF(Input!F$4="XO-8000",#REF!, "FALSE")))))))</f>
        <v>0</v>
      </c>
      <c r="J3405" s="210" t="s">
        <v>10359</v>
      </c>
      <c r="K3405" s="268">
        <v>0</v>
      </c>
      <c r="L3405" s="270" t="s">
        <v>10359</v>
      </c>
      <c r="M3405" s="270">
        <v>0</v>
      </c>
      <c r="N3405" s="270" t="s">
        <v>10359</v>
      </c>
      <c r="O3405" s="270">
        <v>0</v>
      </c>
      <c r="P3405" s="270" t="s">
        <v>10359</v>
      </c>
      <c r="Q3405" s="270">
        <v>0</v>
      </c>
      <c r="R3405" s="74"/>
      <c r="S3405" s="75" t="str">
        <f t="shared" si="282"/>
        <v>0000</v>
      </c>
      <c r="T3405" s="75" t="str">
        <f t="shared" si="283"/>
        <v>00000000000000000000000000000000</v>
      </c>
      <c r="V3405" s="197"/>
      <c r="W3405" s="75">
        <f t="shared" si="284"/>
        <v>0</v>
      </c>
      <c r="AE3405" s="479"/>
    </row>
    <row r="3406" spans="1:31" s="75" customFormat="1" ht="13.5" x14ac:dyDescent="0.2">
      <c r="A3406" s="211">
        <v>3403</v>
      </c>
      <c r="B3406" s="212" t="s">
        <v>6775</v>
      </c>
      <c r="C3406" s="213" t="s">
        <v>6776</v>
      </c>
      <c r="D3406" s="213"/>
      <c r="E3406" s="213">
        <v>0</v>
      </c>
      <c r="F3406" s="213" t="s">
        <v>585</v>
      </c>
      <c r="G3406" s="214" t="s">
        <v>677</v>
      </c>
      <c r="H3406" s="208" t="str">
        <f>IF(Input!F$4="GMH_OECC",J3406,IF(Input!F$4="GMH_XOEC",L3406,IF(Input!F$4="GMH_Korea",N3406,IF(Input!F$4="GMH_EU",P3406,IF(Input!F$4="Skysuper",#REF!,IF(Input!F$4="SkyII",#REF!,IF(Input!F$4="XO-8000",#REF!, "FALSE")))))))</f>
        <v>00</v>
      </c>
      <c r="I3406" s="209">
        <f>IF(Input!F$4="GMH_OECC",K3406,IF(Input!F$4="GMH_XOEC",M3406,IF(Input!F$4="GMH_Korea",O3406,IF(Input!F$4="GMH_EU",Q3406,IF(Input!F$4="Skysuper",#REF!,IF(Input!F$4="SkyII",#REF!,IF(Input!F$4="XO-8000",#REF!, "FALSE")))))))</f>
        <v>0</v>
      </c>
      <c r="J3406" s="210" t="s">
        <v>10359</v>
      </c>
      <c r="K3406" s="268">
        <v>0</v>
      </c>
      <c r="L3406" s="270" t="s">
        <v>10359</v>
      </c>
      <c r="M3406" s="270">
        <v>0</v>
      </c>
      <c r="N3406" s="270" t="s">
        <v>10359</v>
      </c>
      <c r="O3406" s="270">
        <v>0</v>
      </c>
      <c r="P3406" s="270" t="s">
        <v>10359</v>
      </c>
      <c r="Q3406" s="270">
        <v>0</v>
      </c>
      <c r="R3406" s="74"/>
      <c r="S3406" s="75" t="str">
        <f t="shared" si="282"/>
        <v>0000</v>
      </c>
      <c r="T3406" s="75" t="str">
        <f t="shared" si="283"/>
        <v>00000000000000000000000000000000</v>
      </c>
      <c r="V3406" s="197"/>
      <c r="W3406" s="75">
        <f t="shared" si="284"/>
        <v>0</v>
      </c>
      <c r="AE3406" s="479"/>
    </row>
    <row r="3407" spans="1:31" s="75" customFormat="1" ht="13.5" x14ac:dyDescent="0.2">
      <c r="A3407" s="211">
        <v>3404</v>
      </c>
      <c r="B3407" s="212" t="s">
        <v>6777</v>
      </c>
      <c r="C3407" s="213" t="s">
        <v>6778</v>
      </c>
      <c r="D3407" s="213"/>
      <c r="E3407" s="213">
        <v>0</v>
      </c>
      <c r="F3407" s="213" t="s">
        <v>585</v>
      </c>
      <c r="G3407" s="214" t="s">
        <v>677</v>
      </c>
      <c r="H3407" s="208" t="str">
        <f>IF(Input!F$4="GMH_OECC",J3407,IF(Input!F$4="GMH_XOEC",L3407,IF(Input!F$4="GMH_Korea",N3407,IF(Input!F$4="GMH_EU",P3407,IF(Input!F$4="Skysuper",#REF!,IF(Input!F$4="SkyII",#REF!,IF(Input!F$4="XO-8000",#REF!, "FALSE")))))))</f>
        <v>00</v>
      </c>
      <c r="I3407" s="209">
        <f>IF(Input!F$4="GMH_OECC",K3407,IF(Input!F$4="GMH_XOEC",M3407,IF(Input!F$4="GMH_Korea",O3407,IF(Input!F$4="GMH_EU",Q3407,IF(Input!F$4="Skysuper",#REF!,IF(Input!F$4="SkyII",#REF!,IF(Input!F$4="XO-8000",#REF!, "FALSE")))))))</f>
        <v>0</v>
      </c>
      <c r="J3407" s="210" t="s">
        <v>10359</v>
      </c>
      <c r="K3407" s="268">
        <v>0</v>
      </c>
      <c r="L3407" s="270" t="s">
        <v>10359</v>
      </c>
      <c r="M3407" s="270">
        <v>0</v>
      </c>
      <c r="N3407" s="270" t="s">
        <v>10359</v>
      </c>
      <c r="O3407" s="270">
        <v>0</v>
      </c>
      <c r="P3407" s="270" t="s">
        <v>10359</v>
      </c>
      <c r="Q3407" s="270">
        <v>0</v>
      </c>
      <c r="R3407" s="74"/>
      <c r="S3407" s="75" t="str">
        <f t="shared" si="282"/>
        <v>0000</v>
      </c>
      <c r="T3407" s="75" t="str">
        <f t="shared" si="283"/>
        <v>00000000000000000000000000000000</v>
      </c>
      <c r="V3407" s="197"/>
      <c r="W3407" s="75">
        <f t="shared" si="284"/>
        <v>0</v>
      </c>
      <c r="AE3407" s="479"/>
    </row>
    <row r="3408" spans="1:31" s="75" customFormat="1" ht="13.5" x14ac:dyDescent="0.2">
      <c r="A3408" s="211">
        <v>3405</v>
      </c>
      <c r="B3408" s="212" t="s">
        <v>6779</v>
      </c>
      <c r="C3408" s="213" t="s">
        <v>6780</v>
      </c>
      <c r="D3408" s="213"/>
      <c r="E3408" s="213">
        <v>0</v>
      </c>
      <c r="F3408" s="213" t="s">
        <v>585</v>
      </c>
      <c r="G3408" s="214" t="s">
        <v>677</v>
      </c>
      <c r="H3408" s="208" t="str">
        <f>IF(Input!F$4="GMH_OECC",J3408,IF(Input!F$4="GMH_XOEC",L3408,IF(Input!F$4="GMH_Korea",N3408,IF(Input!F$4="GMH_EU",P3408,IF(Input!F$4="Skysuper",#REF!,IF(Input!F$4="SkyII",#REF!,IF(Input!F$4="XO-8000",#REF!, "FALSE")))))))</f>
        <v>00</v>
      </c>
      <c r="I3408" s="209">
        <f>IF(Input!F$4="GMH_OECC",K3408,IF(Input!F$4="GMH_XOEC",M3408,IF(Input!F$4="GMH_Korea",O3408,IF(Input!F$4="GMH_EU",Q3408,IF(Input!F$4="Skysuper",#REF!,IF(Input!F$4="SkyII",#REF!,IF(Input!F$4="XO-8000",#REF!, "FALSE")))))))</f>
        <v>0</v>
      </c>
      <c r="J3408" s="210" t="s">
        <v>10359</v>
      </c>
      <c r="K3408" s="268">
        <v>0</v>
      </c>
      <c r="L3408" s="270" t="s">
        <v>10359</v>
      </c>
      <c r="M3408" s="270">
        <v>0</v>
      </c>
      <c r="N3408" s="270" t="s">
        <v>10359</v>
      </c>
      <c r="O3408" s="270">
        <v>0</v>
      </c>
      <c r="P3408" s="270" t="s">
        <v>10359</v>
      </c>
      <c r="Q3408" s="270">
        <v>0</v>
      </c>
      <c r="R3408" s="74"/>
      <c r="S3408" s="75" t="str">
        <f t="shared" si="282"/>
        <v>0000</v>
      </c>
      <c r="T3408" s="75" t="str">
        <f t="shared" si="283"/>
        <v>00000000000000000000000000000000</v>
      </c>
      <c r="V3408" s="197"/>
      <c r="W3408" s="75">
        <f t="shared" si="284"/>
        <v>0</v>
      </c>
      <c r="AE3408" s="479"/>
    </row>
    <row r="3409" spans="1:31" s="75" customFormat="1" ht="13.5" x14ac:dyDescent="0.2">
      <c r="A3409" s="211">
        <v>3406</v>
      </c>
      <c r="B3409" s="212" t="s">
        <v>6781</v>
      </c>
      <c r="C3409" s="213" t="s">
        <v>6782</v>
      </c>
      <c r="D3409" s="213"/>
      <c r="E3409" s="213">
        <v>0</v>
      </c>
      <c r="F3409" s="213" t="s">
        <v>585</v>
      </c>
      <c r="G3409" s="214" t="s">
        <v>677</v>
      </c>
      <c r="H3409" s="208" t="str">
        <f>IF(Input!F$4="GMH_OECC",J3409,IF(Input!F$4="GMH_XOEC",L3409,IF(Input!F$4="GMH_Korea",N3409,IF(Input!F$4="GMH_EU",P3409,IF(Input!F$4="Skysuper",#REF!,IF(Input!F$4="SkyII",#REF!,IF(Input!F$4="XO-8000",#REF!, "FALSE")))))))</f>
        <v>00</v>
      </c>
      <c r="I3409" s="209">
        <f>IF(Input!F$4="GMH_OECC",K3409,IF(Input!F$4="GMH_XOEC",M3409,IF(Input!F$4="GMH_Korea",O3409,IF(Input!F$4="GMH_EU",Q3409,IF(Input!F$4="Skysuper",#REF!,IF(Input!F$4="SkyII",#REF!,IF(Input!F$4="XO-8000",#REF!, "FALSE")))))))</f>
        <v>0</v>
      </c>
      <c r="J3409" s="210" t="s">
        <v>10359</v>
      </c>
      <c r="K3409" s="268">
        <v>0</v>
      </c>
      <c r="L3409" s="270" t="s">
        <v>10359</v>
      </c>
      <c r="M3409" s="270">
        <v>0</v>
      </c>
      <c r="N3409" s="270" t="s">
        <v>10359</v>
      </c>
      <c r="O3409" s="270">
        <v>0</v>
      </c>
      <c r="P3409" s="270" t="s">
        <v>10359</v>
      </c>
      <c r="Q3409" s="270">
        <v>0</v>
      </c>
      <c r="R3409" s="74"/>
      <c r="S3409" s="75" t="str">
        <f t="shared" si="282"/>
        <v>0000</v>
      </c>
      <c r="T3409" s="75" t="str">
        <f t="shared" si="283"/>
        <v>00000000000000000000000000000000</v>
      </c>
      <c r="V3409" s="197"/>
      <c r="W3409" s="75">
        <f t="shared" si="284"/>
        <v>0</v>
      </c>
      <c r="AE3409" s="479"/>
    </row>
    <row r="3410" spans="1:31" s="75" customFormat="1" ht="13.5" x14ac:dyDescent="0.2">
      <c r="A3410" s="211">
        <v>3407</v>
      </c>
      <c r="B3410" s="212" t="s">
        <v>6783</v>
      </c>
      <c r="C3410" s="213" t="s">
        <v>6784</v>
      </c>
      <c r="D3410" s="213"/>
      <c r="E3410" s="213">
        <v>0</v>
      </c>
      <c r="F3410" s="213" t="s">
        <v>585</v>
      </c>
      <c r="G3410" s="214" t="s">
        <v>677</v>
      </c>
      <c r="H3410" s="208" t="str">
        <f>IF(Input!F$4="GMH_OECC",J3410,IF(Input!F$4="GMH_XOEC",L3410,IF(Input!F$4="GMH_Korea",N3410,IF(Input!F$4="GMH_EU",P3410,IF(Input!F$4="Skysuper",#REF!,IF(Input!F$4="SkyII",#REF!,IF(Input!F$4="XO-8000",#REF!, "FALSE")))))))</f>
        <v>00</v>
      </c>
      <c r="I3410" s="209">
        <f>IF(Input!F$4="GMH_OECC",K3410,IF(Input!F$4="GMH_XOEC",M3410,IF(Input!F$4="GMH_Korea",O3410,IF(Input!F$4="GMH_EU",Q3410,IF(Input!F$4="Skysuper",#REF!,IF(Input!F$4="SkyII",#REF!,IF(Input!F$4="XO-8000",#REF!, "FALSE")))))))</f>
        <v>0</v>
      </c>
      <c r="J3410" s="210" t="s">
        <v>10359</v>
      </c>
      <c r="K3410" s="268">
        <v>0</v>
      </c>
      <c r="L3410" s="270" t="s">
        <v>10359</v>
      </c>
      <c r="M3410" s="270">
        <v>0</v>
      </c>
      <c r="N3410" s="270" t="s">
        <v>10359</v>
      </c>
      <c r="O3410" s="270">
        <v>0</v>
      </c>
      <c r="P3410" s="270" t="s">
        <v>10359</v>
      </c>
      <c r="Q3410" s="270">
        <v>0</v>
      </c>
      <c r="R3410" s="74"/>
      <c r="S3410" s="75" t="str">
        <f t="shared" si="282"/>
        <v>0000</v>
      </c>
      <c r="T3410" s="75" t="str">
        <f t="shared" si="283"/>
        <v>00000000000000000000000000000000</v>
      </c>
      <c r="V3410" s="197"/>
      <c r="W3410" s="75">
        <f t="shared" si="284"/>
        <v>0</v>
      </c>
      <c r="AE3410" s="479"/>
    </row>
    <row r="3411" spans="1:31" s="75" customFormat="1" ht="13.5" x14ac:dyDescent="0.2">
      <c r="A3411" s="211">
        <v>3408</v>
      </c>
      <c r="B3411" s="212" t="s">
        <v>6785</v>
      </c>
      <c r="C3411" s="213" t="s">
        <v>6786</v>
      </c>
      <c r="D3411" s="213"/>
      <c r="E3411" s="213">
        <v>0</v>
      </c>
      <c r="F3411" s="213" t="s">
        <v>585</v>
      </c>
      <c r="G3411" s="214" t="s">
        <v>677</v>
      </c>
      <c r="H3411" s="208" t="str">
        <f>IF(Input!F$4="GMH_OECC",J3411,IF(Input!F$4="GMH_XOEC",L3411,IF(Input!F$4="GMH_Korea",N3411,IF(Input!F$4="GMH_EU",P3411,IF(Input!F$4="Skysuper",#REF!,IF(Input!F$4="SkyII",#REF!,IF(Input!F$4="XO-8000",#REF!, "FALSE")))))))</f>
        <v>00</v>
      </c>
      <c r="I3411" s="209">
        <f>IF(Input!F$4="GMH_OECC",K3411,IF(Input!F$4="GMH_XOEC",M3411,IF(Input!F$4="GMH_Korea",O3411,IF(Input!F$4="GMH_EU",Q3411,IF(Input!F$4="Skysuper",#REF!,IF(Input!F$4="SkyII",#REF!,IF(Input!F$4="XO-8000",#REF!, "FALSE")))))))</f>
        <v>0</v>
      </c>
      <c r="J3411" s="210" t="s">
        <v>10359</v>
      </c>
      <c r="K3411" s="268">
        <v>0</v>
      </c>
      <c r="L3411" s="270" t="s">
        <v>10359</v>
      </c>
      <c r="M3411" s="270">
        <v>0</v>
      </c>
      <c r="N3411" s="270" t="s">
        <v>10359</v>
      </c>
      <c r="O3411" s="270">
        <v>0</v>
      </c>
      <c r="P3411" s="270" t="s">
        <v>10359</v>
      </c>
      <c r="Q3411" s="270">
        <v>0</v>
      </c>
      <c r="R3411" s="74"/>
      <c r="S3411" s="75" t="str">
        <f t="shared" si="282"/>
        <v>0000</v>
      </c>
      <c r="T3411" s="75" t="str">
        <f t="shared" si="283"/>
        <v>00000000000000000000000000000000</v>
      </c>
      <c r="V3411" s="197"/>
      <c r="W3411" s="75">
        <f t="shared" si="284"/>
        <v>0</v>
      </c>
      <c r="AE3411" s="479"/>
    </row>
    <row r="3412" spans="1:31" s="75" customFormat="1" ht="13.5" x14ac:dyDescent="0.2">
      <c r="A3412" s="211">
        <v>3409</v>
      </c>
      <c r="B3412" s="212" t="s">
        <v>6787</v>
      </c>
      <c r="C3412" s="213" t="s">
        <v>6788</v>
      </c>
      <c r="D3412" s="213"/>
      <c r="E3412" s="213">
        <v>0</v>
      </c>
      <c r="F3412" s="213" t="s">
        <v>585</v>
      </c>
      <c r="G3412" s="214" t="s">
        <v>677</v>
      </c>
      <c r="H3412" s="208" t="str">
        <f>IF(Input!F$4="GMH_OECC",J3412,IF(Input!F$4="GMH_XOEC",L3412,IF(Input!F$4="GMH_Korea",N3412,IF(Input!F$4="GMH_EU",P3412,IF(Input!F$4="Skysuper",#REF!,IF(Input!F$4="SkyII",#REF!,IF(Input!F$4="XO-8000",#REF!, "FALSE")))))))</f>
        <v>00</v>
      </c>
      <c r="I3412" s="209">
        <f>IF(Input!F$4="GMH_OECC",K3412,IF(Input!F$4="GMH_XOEC",M3412,IF(Input!F$4="GMH_Korea",O3412,IF(Input!F$4="GMH_EU",Q3412,IF(Input!F$4="Skysuper",#REF!,IF(Input!F$4="SkyII",#REF!,IF(Input!F$4="XO-8000",#REF!, "FALSE")))))))</f>
        <v>0</v>
      </c>
      <c r="J3412" s="210" t="s">
        <v>10359</v>
      </c>
      <c r="K3412" s="268">
        <v>0</v>
      </c>
      <c r="L3412" s="270" t="s">
        <v>10359</v>
      </c>
      <c r="M3412" s="270">
        <v>0</v>
      </c>
      <c r="N3412" s="270" t="s">
        <v>10359</v>
      </c>
      <c r="O3412" s="270">
        <v>0</v>
      </c>
      <c r="P3412" s="270" t="s">
        <v>10359</v>
      </c>
      <c r="Q3412" s="270">
        <v>0</v>
      </c>
      <c r="R3412" s="74"/>
      <c r="S3412" s="75" t="str">
        <f t="shared" si="282"/>
        <v>0000</v>
      </c>
      <c r="T3412" s="75" t="str">
        <f t="shared" si="283"/>
        <v>00000000000000000000000000000000</v>
      </c>
      <c r="V3412" s="197"/>
      <c r="W3412" s="75">
        <f t="shared" si="284"/>
        <v>0</v>
      </c>
      <c r="AE3412" s="479"/>
    </row>
    <row r="3413" spans="1:31" s="75" customFormat="1" ht="13.5" x14ac:dyDescent="0.2">
      <c r="A3413" s="211">
        <v>3410</v>
      </c>
      <c r="B3413" s="212" t="s">
        <v>6789</v>
      </c>
      <c r="C3413" s="213" t="s">
        <v>953</v>
      </c>
      <c r="D3413" s="213"/>
      <c r="E3413" s="213">
        <v>0</v>
      </c>
      <c r="F3413" s="213" t="s">
        <v>585</v>
      </c>
      <c r="G3413" s="214" t="s">
        <v>677</v>
      </c>
      <c r="H3413" s="208" t="str">
        <f>IF(Input!F$4="GMH_OECC",J3413,IF(Input!F$4="GMH_XOEC",L3413,IF(Input!F$4="GMH_Korea",N3413,IF(Input!F$4="GMH_EU",P3413,IF(Input!F$4="Skysuper",#REF!,IF(Input!F$4="SkyII",#REF!,IF(Input!F$4="XO-8000",#REF!, "FALSE")))))))</f>
        <v>00</v>
      </c>
      <c r="I3413" s="209">
        <f>IF(Input!F$4="GMH_OECC",K3413,IF(Input!F$4="GMH_XOEC",M3413,IF(Input!F$4="GMH_Korea",O3413,IF(Input!F$4="GMH_EU",Q3413,IF(Input!F$4="Skysuper",#REF!,IF(Input!F$4="SkyII",#REF!,IF(Input!F$4="XO-8000",#REF!, "FALSE")))))))</f>
        <v>0</v>
      </c>
      <c r="J3413" s="210" t="s">
        <v>10359</v>
      </c>
      <c r="K3413" s="268">
        <v>0</v>
      </c>
      <c r="L3413" s="270" t="s">
        <v>10359</v>
      </c>
      <c r="M3413" s="270">
        <v>0</v>
      </c>
      <c r="N3413" s="270" t="s">
        <v>10359</v>
      </c>
      <c r="O3413" s="270">
        <v>0</v>
      </c>
      <c r="P3413" s="270" t="s">
        <v>10359</v>
      </c>
      <c r="Q3413" s="270">
        <v>0</v>
      </c>
      <c r="R3413" s="74"/>
      <c r="S3413" s="75" t="str">
        <f t="shared" si="282"/>
        <v>0000</v>
      </c>
      <c r="T3413" s="75" t="str">
        <f t="shared" si="283"/>
        <v>00000000000000000000000000000000</v>
      </c>
      <c r="V3413" s="197"/>
      <c r="W3413" s="75">
        <f t="shared" si="284"/>
        <v>0</v>
      </c>
      <c r="AE3413" s="479"/>
    </row>
    <row r="3414" spans="1:31" s="75" customFormat="1" ht="13.5" x14ac:dyDescent="0.2">
      <c r="A3414" s="211">
        <v>3411</v>
      </c>
      <c r="B3414" s="212" t="s">
        <v>6790</v>
      </c>
      <c r="C3414" s="213" t="s">
        <v>955</v>
      </c>
      <c r="D3414" s="213"/>
      <c r="E3414" s="213">
        <v>0</v>
      </c>
      <c r="F3414" s="213" t="s">
        <v>585</v>
      </c>
      <c r="G3414" s="214" t="s">
        <v>677</v>
      </c>
      <c r="H3414" s="208" t="str">
        <f>IF(Input!F$4="GMH_OECC",J3414,IF(Input!F$4="GMH_XOEC",L3414,IF(Input!F$4="GMH_Korea",N3414,IF(Input!F$4="GMH_EU",P3414,IF(Input!F$4="Skysuper",#REF!,IF(Input!F$4="SkyII",#REF!,IF(Input!F$4="XO-8000",#REF!, "FALSE")))))))</f>
        <v>00</v>
      </c>
      <c r="I3414" s="209">
        <f>IF(Input!F$4="GMH_OECC",K3414,IF(Input!F$4="GMH_XOEC",M3414,IF(Input!F$4="GMH_Korea",O3414,IF(Input!F$4="GMH_EU",Q3414,IF(Input!F$4="Skysuper",#REF!,IF(Input!F$4="SkyII",#REF!,IF(Input!F$4="XO-8000",#REF!, "FALSE")))))))</f>
        <v>0</v>
      </c>
      <c r="J3414" s="210" t="s">
        <v>10359</v>
      </c>
      <c r="K3414" s="268">
        <v>0</v>
      </c>
      <c r="L3414" s="270" t="s">
        <v>10359</v>
      </c>
      <c r="M3414" s="270">
        <v>0</v>
      </c>
      <c r="N3414" s="270" t="s">
        <v>10359</v>
      </c>
      <c r="O3414" s="270">
        <v>0</v>
      </c>
      <c r="P3414" s="270" t="s">
        <v>10359</v>
      </c>
      <c r="Q3414" s="270">
        <v>0</v>
      </c>
      <c r="R3414" s="74"/>
      <c r="S3414" s="75" t="str">
        <f t="shared" si="282"/>
        <v>0000</v>
      </c>
      <c r="T3414" s="75" t="str">
        <f t="shared" si="283"/>
        <v>00000000000000000000000000000000</v>
      </c>
      <c r="V3414" s="197"/>
      <c r="W3414" s="75">
        <f t="shared" si="284"/>
        <v>0</v>
      </c>
      <c r="AE3414" s="479"/>
    </row>
    <row r="3415" spans="1:31" s="75" customFormat="1" ht="13.5" x14ac:dyDescent="0.2">
      <c r="A3415" s="211">
        <v>3412</v>
      </c>
      <c r="B3415" s="212" t="s">
        <v>6791</v>
      </c>
      <c r="C3415" s="213" t="s">
        <v>957</v>
      </c>
      <c r="D3415" s="213"/>
      <c r="E3415" s="213">
        <v>0</v>
      </c>
      <c r="F3415" s="213" t="s">
        <v>585</v>
      </c>
      <c r="G3415" s="214" t="s">
        <v>677</v>
      </c>
      <c r="H3415" s="208" t="str">
        <f>IF(Input!F$4="GMH_OECC",J3415,IF(Input!F$4="GMH_XOEC",L3415,IF(Input!F$4="GMH_Korea",N3415,IF(Input!F$4="GMH_EU",P3415,IF(Input!F$4="Skysuper",#REF!,IF(Input!F$4="SkyII",#REF!,IF(Input!F$4="XO-8000",#REF!, "FALSE")))))))</f>
        <v>00</v>
      </c>
      <c r="I3415" s="209">
        <f>IF(Input!F$4="GMH_OECC",K3415,IF(Input!F$4="GMH_XOEC",M3415,IF(Input!F$4="GMH_Korea",O3415,IF(Input!F$4="GMH_EU",Q3415,IF(Input!F$4="Skysuper",#REF!,IF(Input!F$4="SkyII",#REF!,IF(Input!F$4="XO-8000",#REF!, "FALSE")))))))</f>
        <v>0</v>
      </c>
      <c r="J3415" s="210" t="s">
        <v>10359</v>
      </c>
      <c r="K3415" s="268">
        <v>0</v>
      </c>
      <c r="L3415" s="270" t="s">
        <v>10359</v>
      </c>
      <c r="M3415" s="270">
        <v>0</v>
      </c>
      <c r="N3415" s="270" t="s">
        <v>10359</v>
      </c>
      <c r="O3415" s="270">
        <v>0</v>
      </c>
      <c r="P3415" s="270" t="s">
        <v>10359</v>
      </c>
      <c r="Q3415" s="270">
        <v>0</v>
      </c>
      <c r="R3415" s="74"/>
      <c r="S3415" s="75" t="str">
        <f t="shared" si="282"/>
        <v>0000</v>
      </c>
      <c r="T3415" s="75" t="str">
        <f t="shared" si="283"/>
        <v>00000000000000000000000000000000</v>
      </c>
      <c r="V3415" s="197"/>
      <c r="W3415" s="75">
        <f t="shared" si="284"/>
        <v>0</v>
      </c>
      <c r="AE3415" s="479"/>
    </row>
    <row r="3416" spans="1:31" s="75" customFormat="1" ht="13.5" x14ac:dyDescent="0.2">
      <c r="A3416" s="211">
        <v>3413</v>
      </c>
      <c r="B3416" s="212" t="s">
        <v>6792</v>
      </c>
      <c r="C3416" s="213" t="s">
        <v>959</v>
      </c>
      <c r="D3416" s="213"/>
      <c r="E3416" s="213">
        <v>0</v>
      </c>
      <c r="F3416" s="213" t="s">
        <v>585</v>
      </c>
      <c r="G3416" s="214" t="s">
        <v>677</v>
      </c>
      <c r="H3416" s="208" t="str">
        <f>IF(Input!F$4="GMH_OECC",J3416,IF(Input!F$4="GMH_XOEC",L3416,IF(Input!F$4="GMH_Korea",N3416,IF(Input!F$4="GMH_EU",P3416,IF(Input!F$4="Skysuper",#REF!,IF(Input!F$4="SkyII",#REF!,IF(Input!F$4="XO-8000",#REF!, "FALSE")))))))</f>
        <v>00</v>
      </c>
      <c r="I3416" s="209">
        <f>IF(Input!F$4="GMH_OECC",K3416,IF(Input!F$4="GMH_XOEC",M3416,IF(Input!F$4="GMH_Korea",O3416,IF(Input!F$4="GMH_EU",Q3416,IF(Input!F$4="Skysuper",#REF!,IF(Input!F$4="SkyII",#REF!,IF(Input!F$4="XO-8000",#REF!, "FALSE")))))))</f>
        <v>0</v>
      </c>
      <c r="J3416" s="210" t="s">
        <v>10359</v>
      </c>
      <c r="K3416" s="268">
        <v>0</v>
      </c>
      <c r="L3416" s="270" t="s">
        <v>10359</v>
      </c>
      <c r="M3416" s="270">
        <v>0</v>
      </c>
      <c r="N3416" s="270" t="s">
        <v>10359</v>
      </c>
      <c r="O3416" s="270">
        <v>0</v>
      </c>
      <c r="P3416" s="270" t="s">
        <v>10359</v>
      </c>
      <c r="Q3416" s="270">
        <v>0</v>
      </c>
      <c r="R3416" s="74"/>
      <c r="S3416" s="75" t="str">
        <f t="shared" si="282"/>
        <v>0000</v>
      </c>
      <c r="T3416" s="75" t="str">
        <f t="shared" si="283"/>
        <v>00000000000000000000000000000000</v>
      </c>
      <c r="V3416" s="197"/>
      <c r="W3416" s="75">
        <f t="shared" si="284"/>
        <v>0</v>
      </c>
      <c r="AE3416" s="479"/>
    </row>
    <row r="3417" spans="1:31" s="75" customFormat="1" ht="13.5" x14ac:dyDescent="0.2">
      <c r="A3417" s="211">
        <v>3414</v>
      </c>
      <c r="B3417" s="212" t="s">
        <v>6793</v>
      </c>
      <c r="C3417" s="213" t="s">
        <v>961</v>
      </c>
      <c r="D3417" s="213"/>
      <c r="E3417" s="213">
        <v>0</v>
      </c>
      <c r="F3417" s="213" t="s">
        <v>585</v>
      </c>
      <c r="G3417" s="214" t="s">
        <v>677</v>
      </c>
      <c r="H3417" s="208" t="str">
        <f>IF(Input!F$4="GMH_OECC",J3417,IF(Input!F$4="GMH_XOEC",L3417,IF(Input!F$4="GMH_Korea",N3417,IF(Input!F$4="GMH_EU",P3417,IF(Input!F$4="Skysuper",#REF!,IF(Input!F$4="SkyII",#REF!,IF(Input!F$4="XO-8000",#REF!, "FALSE")))))))</f>
        <v>00</v>
      </c>
      <c r="I3417" s="209">
        <f>IF(Input!F$4="GMH_OECC",K3417,IF(Input!F$4="GMH_XOEC",M3417,IF(Input!F$4="GMH_Korea",O3417,IF(Input!F$4="GMH_EU",Q3417,IF(Input!F$4="Skysuper",#REF!,IF(Input!F$4="SkyII",#REF!,IF(Input!F$4="XO-8000",#REF!, "FALSE")))))))</f>
        <v>0</v>
      </c>
      <c r="J3417" s="210" t="s">
        <v>10359</v>
      </c>
      <c r="K3417" s="268">
        <v>0</v>
      </c>
      <c r="L3417" s="270" t="s">
        <v>10359</v>
      </c>
      <c r="M3417" s="270">
        <v>0</v>
      </c>
      <c r="N3417" s="270" t="s">
        <v>10359</v>
      </c>
      <c r="O3417" s="270">
        <v>0</v>
      </c>
      <c r="P3417" s="270" t="s">
        <v>10359</v>
      </c>
      <c r="Q3417" s="270">
        <v>0</v>
      </c>
      <c r="R3417" s="74"/>
      <c r="S3417" s="75" t="str">
        <f t="shared" si="282"/>
        <v>0000</v>
      </c>
      <c r="T3417" s="75" t="str">
        <f t="shared" si="283"/>
        <v>00000000000000000000000000000000</v>
      </c>
      <c r="V3417" s="197"/>
      <c r="W3417" s="75">
        <f t="shared" si="284"/>
        <v>0</v>
      </c>
      <c r="AE3417" s="479"/>
    </row>
    <row r="3418" spans="1:31" s="75" customFormat="1" ht="13.5" x14ac:dyDescent="0.2">
      <c r="A3418" s="211">
        <v>3415</v>
      </c>
      <c r="B3418" s="212" t="s">
        <v>6794</v>
      </c>
      <c r="C3418" s="213" t="s">
        <v>963</v>
      </c>
      <c r="D3418" s="213"/>
      <c r="E3418" s="213">
        <v>0</v>
      </c>
      <c r="F3418" s="213" t="s">
        <v>585</v>
      </c>
      <c r="G3418" s="214" t="s">
        <v>677</v>
      </c>
      <c r="H3418" s="208" t="str">
        <f>IF(Input!F$4="GMH_OECC",J3418,IF(Input!F$4="GMH_XOEC",L3418,IF(Input!F$4="GMH_Korea",N3418,IF(Input!F$4="GMH_EU",P3418,IF(Input!F$4="Skysuper",#REF!,IF(Input!F$4="SkyII",#REF!,IF(Input!F$4="XO-8000",#REF!, "FALSE")))))))</f>
        <v>00</v>
      </c>
      <c r="I3418" s="209">
        <f>IF(Input!F$4="GMH_OECC",K3418,IF(Input!F$4="GMH_XOEC",M3418,IF(Input!F$4="GMH_Korea",O3418,IF(Input!F$4="GMH_EU",Q3418,IF(Input!F$4="Skysuper",#REF!,IF(Input!F$4="SkyII",#REF!,IF(Input!F$4="XO-8000",#REF!, "FALSE")))))))</f>
        <v>0</v>
      </c>
      <c r="J3418" s="210" t="s">
        <v>10359</v>
      </c>
      <c r="K3418" s="268">
        <v>0</v>
      </c>
      <c r="L3418" s="270" t="s">
        <v>10359</v>
      </c>
      <c r="M3418" s="270">
        <v>0</v>
      </c>
      <c r="N3418" s="270" t="s">
        <v>10359</v>
      </c>
      <c r="O3418" s="270">
        <v>0</v>
      </c>
      <c r="P3418" s="270" t="s">
        <v>10359</v>
      </c>
      <c r="Q3418" s="270">
        <v>0</v>
      </c>
      <c r="R3418" s="74"/>
      <c r="S3418" s="75" t="str">
        <f t="shared" si="282"/>
        <v>0000</v>
      </c>
      <c r="T3418" s="75" t="str">
        <f t="shared" si="283"/>
        <v>00000000000000000000000000000000</v>
      </c>
      <c r="V3418" s="197"/>
      <c r="W3418" s="75">
        <f t="shared" si="284"/>
        <v>0</v>
      </c>
      <c r="AE3418" s="479"/>
    </row>
    <row r="3419" spans="1:31" s="75" customFormat="1" ht="13.5" x14ac:dyDescent="0.2">
      <c r="A3419" s="211">
        <v>3416</v>
      </c>
      <c r="B3419" s="212" t="s">
        <v>6795</v>
      </c>
      <c r="C3419" s="213" t="s">
        <v>965</v>
      </c>
      <c r="D3419" s="213"/>
      <c r="E3419" s="213">
        <v>0</v>
      </c>
      <c r="F3419" s="213" t="s">
        <v>585</v>
      </c>
      <c r="G3419" s="214" t="s">
        <v>677</v>
      </c>
      <c r="H3419" s="208" t="str">
        <f>IF(Input!F$4="GMH_OECC",J3419,IF(Input!F$4="GMH_XOEC",L3419,IF(Input!F$4="GMH_Korea",N3419,IF(Input!F$4="GMH_EU",P3419,IF(Input!F$4="Skysuper",#REF!,IF(Input!F$4="SkyII",#REF!,IF(Input!F$4="XO-8000",#REF!, "FALSE")))))))</f>
        <v>00</v>
      </c>
      <c r="I3419" s="209">
        <f>IF(Input!F$4="GMH_OECC",K3419,IF(Input!F$4="GMH_XOEC",M3419,IF(Input!F$4="GMH_Korea",O3419,IF(Input!F$4="GMH_EU",Q3419,IF(Input!F$4="Skysuper",#REF!,IF(Input!F$4="SkyII",#REF!,IF(Input!F$4="XO-8000",#REF!, "FALSE")))))))</f>
        <v>0</v>
      </c>
      <c r="J3419" s="210" t="s">
        <v>10359</v>
      </c>
      <c r="K3419" s="268">
        <v>0</v>
      </c>
      <c r="L3419" s="270" t="s">
        <v>10359</v>
      </c>
      <c r="M3419" s="270">
        <v>0</v>
      </c>
      <c r="N3419" s="270" t="s">
        <v>10359</v>
      </c>
      <c r="O3419" s="270">
        <v>0</v>
      </c>
      <c r="P3419" s="270" t="s">
        <v>10359</v>
      </c>
      <c r="Q3419" s="270">
        <v>0</v>
      </c>
      <c r="R3419" s="74"/>
      <c r="S3419" s="75" t="str">
        <f t="shared" si="282"/>
        <v>0000</v>
      </c>
      <c r="T3419" s="75" t="str">
        <f t="shared" si="283"/>
        <v>00000000000000000000000000000000</v>
      </c>
      <c r="V3419" s="197"/>
      <c r="W3419" s="75">
        <f t="shared" si="284"/>
        <v>0</v>
      </c>
      <c r="AE3419" s="479"/>
    </row>
    <row r="3420" spans="1:31" s="75" customFormat="1" ht="13.5" x14ac:dyDescent="0.2">
      <c r="A3420" s="211">
        <v>3417</v>
      </c>
      <c r="B3420" s="212" t="s">
        <v>6796</v>
      </c>
      <c r="C3420" s="213" t="s">
        <v>967</v>
      </c>
      <c r="D3420" s="213"/>
      <c r="E3420" s="213">
        <v>0</v>
      </c>
      <c r="F3420" s="213" t="s">
        <v>585</v>
      </c>
      <c r="G3420" s="214" t="s">
        <v>677</v>
      </c>
      <c r="H3420" s="208" t="str">
        <f>IF(Input!F$4="GMH_OECC",J3420,IF(Input!F$4="GMH_XOEC",L3420,IF(Input!F$4="GMH_Korea",N3420,IF(Input!F$4="GMH_EU",P3420,IF(Input!F$4="Skysuper",#REF!,IF(Input!F$4="SkyII",#REF!,IF(Input!F$4="XO-8000",#REF!, "FALSE")))))))</f>
        <v>00</v>
      </c>
      <c r="I3420" s="209">
        <f>IF(Input!F$4="GMH_OECC",K3420,IF(Input!F$4="GMH_XOEC",M3420,IF(Input!F$4="GMH_Korea",O3420,IF(Input!F$4="GMH_EU",Q3420,IF(Input!F$4="Skysuper",#REF!,IF(Input!F$4="SkyII",#REF!,IF(Input!F$4="XO-8000",#REF!, "FALSE")))))))</f>
        <v>0</v>
      </c>
      <c r="J3420" s="210" t="s">
        <v>10359</v>
      </c>
      <c r="K3420" s="268">
        <v>0</v>
      </c>
      <c r="L3420" s="270" t="s">
        <v>10359</v>
      </c>
      <c r="M3420" s="270">
        <v>0</v>
      </c>
      <c r="N3420" s="270" t="s">
        <v>10359</v>
      </c>
      <c r="O3420" s="270">
        <v>0</v>
      </c>
      <c r="P3420" s="270" t="s">
        <v>10359</v>
      </c>
      <c r="Q3420" s="270">
        <v>0</v>
      </c>
      <c r="R3420" s="74"/>
      <c r="S3420" s="75" t="str">
        <f t="shared" si="282"/>
        <v>0000</v>
      </c>
      <c r="T3420" s="75" t="str">
        <f t="shared" si="283"/>
        <v>00000000000000000000000000000000</v>
      </c>
      <c r="V3420" s="197"/>
      <c r="W3420" s="75">
        <f t="shared" si="284"/>
        <v>0</v>
      </c>
      <c r="AE3420" s="479"/>
    </row>
    <row r="3421" spans="1:31" s="75" customFormat="1" ht="13.5" x14ac:dyDescent="0.2">
      <c r="A3421" s="211">
        <v>3418</v>
      </c>
      <c r="B3421" s="212" t="s">
        <v>6797</v>
      </c>
      <c r="C3421" s="213" t="s">
        <v>969</v>
      </c>
      <c r="D3421" s="213"/>
      <c r="E3421" s="213">
        <v>0</v>
      </c>
      <c r="F3421" s="213" t="s">
        <v>585</v>
      </c>
      <c r="G3421" s="214" t="s">
        <v>677</v>
      </c>
      <c r="H3421" s="208" t="str">
        <f>IF(Input!F$4="GMH_OECC",J3421,IF(Input!F$4="GMH_XOEC",L3421,IF(Input!F$4="GMH_Korea",N3421,IF(Input!F$4="GMH_EU",P3421,IF(Input!F$4="Skysuper",#REF!,IF(Input!F$4="SkyII",#REF!,IF(Input!F$4="XO-8000",#REF!, "FALSE")))))))</f>
        <v>00</v>
      </c>
      <c r="I3421" s="209">
        <f>IF(Input!F$4="GMH_OECC",K3421,IF(Input!F$4="GMH_XOEC",M3421,IF(Input!F$4="GMH_Korea",O3421,IF(Input!F$4="GMH_EU",Q3421,IF(Input!F$4="Skysuper",#REF!,IF(Input!F$4="SkyII",#REF!,IF(Input!F$4="XO-8000",#REF!, "FALSE")))))))</f>
        <v>0</v>
      </c>
      <c r="J3421" s="210" t="s">
        <v>10359</v>
      </c>
      <c r="K3421" s="268">
        <v>0</v>
      </c>
      <c r="L3421" s="270" t="s">
        <v>10359</v>
      </c>
      <c r="M3421" s="270">
        <v>0</v>
      </c>
      <c r="N3421" s="270" t="s">
        <v>10359</v>
      </c>
      <c r="O3421" s="270">
        <v>0</v>
      </c>
      <c r="P3421" s="270" t="s">
        <v>10359</v>
      </c>
      <c r="Q3421" s="270">
        <v>0</v>
      </c>
      <c r="R3421" s="74"/>
      <c r="S3421" s="75" t="str">
        <f t="shared" si="282"/>
        <v>0000</v>
      </c>
      <c r="T3421" s="75" t="str">
        <f t="shared" si="283"/>
        <v>00000000000000000000000000000000</v>
      </c>
      <c r="V3421" s="197"/>
      <c r="W3421" s="75">
        <f t="shared" si="284"/>
        <v>0</v>
      </c>
      <c r="AE3421" s="479"/>
    </row>
    <row r="3422" spans="1:31" s="75" customFormat="1" ht="13.5" x14ac:dyDescent="0.2">
      <c r="A3422" s="211">
        <v>3419</v>
      </c>
      <c r="B3422" s="212" t="s">
        <v>6798</v>
      </c>
      <c r="C3422" s="213" t="s">
        <v>971</v>
      </c>
      <c r="D3422" s="213"/>
      <c r="E3422" s="213">
        <v>0</v>
      </c>
      <c r="F3422" s="213" t="s">
        <v>585</v>
      </c>
      <c r="G3422" s="214" t="s">
        <v>677</v>
      </c>
      <c r="H3422" s="208" t="str">
        <f>IF(Input!F$4="GMH_OECC",J3422,IF(Input!F$4="GMH_XOEC",L3422,IF(Input!F$4="GMH_Korea",N3422,IF(Input!F$4="GMH_EU",P3422,IF(Input!F$4="Skysuper",#REF!,IF(Input!F$4="SkyII",#REF!,IF(Input!F$4="XO-8000",#REF!, "FALSE")))))))</f>
        <v>00</v>
      </c>
      <c r="I3422" s="209">
        <f>IF(Input!F$4="GMH_OECC",K3422,IF(Input!F$4="GMH_XOEC",M3422,IF(Input!F$4="GMH_Korea",O3422,IF(Input!F$4="GMH_EU",Q3422,IF(Input!F$4="Skysuper",#REF!,IF(Input!F$4="SkyII",#REF!,IF(Input!F$4="XO-8000",#REF!, "FALSE")))))))</f>
        <v>0</v>
      </c>
      <c r="J3422" s="210" t="s">
        <v>10359</v>
      </c>
      <c r="K3422" s="268">
        <v>0</v>
      </c>
      <c r="L3422" s="270" t="s">
        <v>10359</v>
      </c>
      <c r="M3422" s="270">
        <v>0</v>
      </c>
      <c r="N3422" s="270" t="s">
        <v>10359</v>
      </c>
      <c r="O3422" s="270">
        <v>0</v>
      </c>
      <c r="P3422" s="270" t="s">
        <v>10359</v>
      </c>
      <c r="Q3422" s="270">
        <v>0</v>
      </c>
      <c r="R3422" s="74"/>
      <c r="S3422" s="75" t="str">
        <f t="shared" si="282"/>
        <v>0000</v>
      </c>
      <c r="T3422" s="75" t="str">
        <f t="shared" si="283"/>
        <v>00000000000000000000000000000000</v>
      </c>
      <c r="V3422" s="197"/>
      <c r="W3422" s="75">
        <f t="shared" si="284"/>
        <v>0</v>
      </c>
      <c r="AE3422" s="479"/>
    </row>
    <row r="3423" spans="1:31" s="75" customFormat="1" ht="13.5" x14ac:dyDescent="0.2">
      <c r="A3423" s="211">
        <v>3420</v>
      </c>
      <c r="B3423" s="212" t="s">
        <v>6799</v>
      </c>
      <c r="C3423" s="213" t="s">
        <v>973</v>
      </c>
      <c r="D3423" s="213"/>
      <c r="E3423" s="213">
        <v>0</v>
      </c>
      <c r="F3423" s="213" t="s">
        <v>585</v>
      </c>
      <c r="G3423" s="214" t="s">
        <v>677</v>
      </c>
      <c r="H3423" s="208" t="str">
        <f>IF(Input!F$4="GMH_OECC",J3423,IF(Input!F$4="GMH_XOEC",L3423,IF(Input!F$4="GMH_Korea",N3423,IF(Input!F$4="GMH_EU",P3423,IF(Input!F$4="Skysuper",#REF!,IF(Input!F$4="SkyII",#REF!,IF(Input!F$4="XO-8000",#REF!, "FALSE")))))))</f>
        <v>00</v>
      </c>
      <c r="I3423" s="209">
        <f>IF(Input!F$4="GMH_OECC",K3423,IF(Input!F$4="GMH_XOEC",M3423,IF(Input!F$4="GMH_Korea",O3423,IF(Input!F$4="GMH_EU",Q3423,IF(Input!F$4="Skysuper",#REF!,IF(Input!F$4="SkyII",#REF!,IF(Input!F$4="XO-8000",#REF!, "FALSE")))))))</f>
        <v>0</v>
      </c>
      <c r="J3423" s="210" t="s">
        <v>10359</v>
      </c>
      <c r="K3423" s="268">
        <v>0</v>
      </c>
      <c r="L3423" s="270" t="s">
        <v>10359</v>
      </c>
      <c r="M3423" s="270">
        <v>0</v>
      </c>
      <c r="N3423" s="270" t="s">
        <v>10359</v>
      </c>
      <c r="O3423" s="270">
        <v>0</v>
      </c>
      <c r="P3423" s="270" t="s">
        <v>10359</v>
      </c>
      <c r="Q3423" s="270">
        <v>0</v>
      </c>
      <c r="R3423" s="74"/>
      <c r="S3423" s="75" t="str">
        <f t="shared" si="282"/>
        <v>0000</v>
      </c>
      <c r="T3423" s="75" t="str">
        <f t="shared" si="283"/>
        <v>00000000000000000000000000000000</v>
      </c>
      <c r="V3423" s="197"/>
      <c r="W3423" s="75">
        <f t="shared" si="284"/>
        <v>0</v>
      </c>
      <c r="AE3423" s="479"/>
    </row>
    <row r="3424" spans="1:31" s="75" customFormat="1" ht="13.5" x14ac:dyDescent="0.2">
      <c r="A3424" s="211">
        <v>3421</v>
      </c>
      <c r="B3424" s="212" t="s">
        <v>6800</v>
      </c>
      <c r="C3424" s="213" t="s">
        <v>975</v>
      </c>
      <c r="D3424" s="213"/>
      <c r="E3424" s="213">
        <v>0</v>
      </c>
      <c r="F3424" s="213" t="s">
        <v>585</v>
      </c>
      <c r="G3424" s="214" t="s">
        <v>677</v>
      </c>
      <c r="H3424" s="208" t="str">
        <f>IF(Input!F$4="GMH_OECC",J3424,IF(Input!F$4="GMH_XOEC",L3424,IF(Input!F$4="GMH_Korea",N3424,IF(Input!F$4="GMH_EU",P3424,IF(Input!F$4="Skysuper",#REF!,IF(Input!F$4="SkyII",#REF!,IF(Input!F$4="XO-8000",#REF!, "FALSE")))))))</f>
        <v>00</v>
      </c>
      <c r="I3424" s="209">
        <f>IF(Input!F$4="GMH_OECC",K3424,IF(Input!F$4="GMH_XOEC",M3424,IF(Input!F$4="GMH_Korea",O3424,IF(Input!F$4="GMH_EU",Q3424,IF(Input!F$4="Skysuper",#REF!,IF(Input!F$4="SkyII",#REF!,IF(Input!F$4="XO-8000",#REF!, "FALSE")))))))</f>
        <v>0</v>
      </c>
      <c r="J3424" s="210" t="s">
        <v>10359</v>
      </c>
      <c r="K3424" s="268">
        <v>0</v>
      </c>
      <c r="L3424" s="270" t="s">
        <v>10359</v>
      </c>
      <c r="M3424" s="270">
        <v>0</v>
      </c>
      <c r="N3424" s="270" t="s">
        <v>10359</v>
      </c>
      <c r="O3424" s="270">
        <v>0</v>
      </c>
      <c r="P3424" s="270" t="s">
        <v>10359</v>
      </c>
      <c r="Q3424" s="270">
        <v>0</v>
      </c>
      <c r="R3424" s="74"/>
      <c r="S3424" s="75" t="str">
        <f t="shared" si="282"/>
        <v>0000</v>
      </c>
      <c r="T3424" s="75" t="str">
        <f t="shared" si="283"/>
        <v>00000000000000000000000000000000</v>
      </c>
      <c r="V3424" s="197"/>
      <c r="W3424" s="75">
        <f t="shared" si="284"/>
        <v>0</v>
      </c>
      <c r="AE3424" s="479"/>
    </row>
    <row r="3425" spans="1:31" s="75" customFormat="1" ht="13.5" x14ac:dyDescent="0.2">
      <c r="A3425" s="211">
        <v>3422</v>
      </c>
      <c r="B3425" s="212" t="s">
        <v>6801</v>
      </c>
      <c r="C3425" s="213" t="s">
        <v>977</v>
      </c>
      <c r="D3425" s="213"/>
      <c r="E3425" s="213">
        <v>0</v>
      </c>
      <c r="F3425" s="213" t="s">
        <v>585</v>
      </c>
      <c r="G3425" s="214" t="s">
        <v>677</v>
      </c>
      <c r="H3425" s="208" t="str">
        <f>IF(Input!F$4="GMH_OECC",J3425,IF(Input!F$4="GMH_XOEC",L3425,IF(Input!F$4="GMH_Korea",N3425,IF(Input!F$4="GMH_EU",P3425,IF(Input!F$4="Skysuper",#REF!,IF(Input!F$4="SkyII",#REF!,IF(Input!F$4="XO-8000",#REF!, "FALSE")))))))</f>
        <v>00</v>
      </c>
      <c r="I3425" s="209">
        <f>IF(Input!F$4="GMH_OECC",K3425,IF(Input!F$4="GMH_XOEC",M3425,IF(Input!F$4="GMH_Korea",O3425,IF(Input!F$4="GMH_EU",Q3425,IF(Input!F$4="Skysuper",#REF!,IF(Input!F$4="SkyII",#REF!,IF(Input!F$4="XO-8000",#REF!, "FALSE")))))))</f>
        <v>0</v>
      </c>
      <c r="J3425" s="210" t="s">
        <v>10359</v>
      </c>
      <c r="K3425" s="268">
        <v>0</v>
      </c>
      <c r="L3425" s="270" t="s">
        <v>10359</v>
      </c>
      <c r="M3425" s="270">
        <v>0</v>
      </c>
      <c r="N3425" s="270" t="s">
        <v>10359</v>
      </c>
      <c r="O3425" s="270">
        <v>0</v>
      </c>
      <c r="P3425" s="270" t="s">
        <v>10359</v>
      </c>
      <c r="Q3425" s="270">
        <v>0</v>
      </c>
      <c r="R3425" s="74"/>
      <c r="S3425" s="75" t="str">
        <f t="shared" si="282"/>
        <v>0000</v>
      </c>
      <c r="T3425" s="75" t="str">
        <f t="shared" si="283"/>
        <v>00000000000000000000000000000000</v>
      </c>
      <c r="V3425" s="197"/>
      <c r="W3425" s="75">
        <f t="shared" si="284"/>
        <v>0</v>
      </c>
      <c r="AE3425" s="479"/>
    </row>
    <row r="3426" spans="1:31" s="75" customFormat="1" ht="13.5" x14ac:dyDescent="0.2">
      <c r="A3426" s="211">
        <v>3423</v>
      </c>
      <c r="B3426" s="212" t="s">
        <v>6802</v>
      </c>
      <c r="C3426" s="213" t="s">
        <v>979</v>
      </c>
      <c r="D3426" s="213"/>
      <c r="E3426" s="213">
        <v>0</v>
      </c>
      <c r="F3426" s="213" t="s">
        <v>585</v>
      </c>
      <c r="G3426" s="214" t="s">
        <v>677</v>
      </c>
      <c r="H3426" s="208" t="str">
        <f>IF(Input!F$4="GMH_OECC",J3426,IF(Input!F$4="GMH_XOEC",L3426,IF(Input!F$4="GMH_Korea",N3426,IF(Input!F$4="GMH_EU",P3426,IF(Input!F$4="Skysuper",#REF!,IF(Input!F$4="SkyII",#REF!,IF(Input!F$4="XO-8000",#REF!, "FALSE")))))))</f>
        <v>00</v>
      </c>
      <c r="I3426" s="209">
        <f>IF(Input!F$4="GMH_OECC",K3426,IF(Input!F$4="GMH_XOEC",M3426,IF(Input!F$4="GMH_Korea",O3426,IF(Input!F$4="GMH_EU",Q3426,IF(Input!F$4="Skysuper",#REF!,IF(Input!F$4="SkyII",#REF!,IF(Input!F$4="XO-8000",#REF!, "FALSE")))))))</f>
        <v>0</v>
      </c>
      <c r="J3426" s="210" t="s">
        <v>10359</v>
      </c>
      <c r="K3426" s="268">
        <v>0</v>
      </c>
      <c r="L3426" s="270" t="s">
        <v>10359</v>
      </c>
      <c r="M3426" s="270">
        <v>0</v>
      </c>
      <c r="N3426" s="270" t="s">
        <v>10359</v>
      </c>
      <c r="O3426" s="270">
        <v>0</v>
      </c>
      <c r="P3426" s="270" t="s">
        <v>10359</v>
      </c>
      <c r="Q3426" s="270">
        <v>0</v>
      </c>
      <c r="R3426" s="74"/>
      <c r="S3426" s="75" t="str">
        <f t="shared" si="282"/>
        <v>0000</v>
      </c>
      <c r="T3426" s="75" t="str">
        <f t="shared" si="283"/>
        <v>00000000000000000000000000000000</v>
      </c>
      <c r="V3426" s="197"/>
      <c r="W3426" s="75">
        <f t="shared" si="284"/>
        <v>0</v>
      </c>
      <c r="AE3426" s="479"/>
    </row>
    <row r="3427" spans="1:31" s="75" customFormat="1" ht="13.5" x14ac:dyDescent="0.2">
      <c r="A3427" s="211">
        <v>3424</v>
      </c>
      <c r="B3427" s="212" t="s">
        <v>6803</v>
      </c>
      <c r="C3427" s="213" t="s">
        <v>981</v>
      </c>
      <c r="D3427" s="213"/>
      <c r="E3427" s="213">
        <v>0</v>
      </c>
      <c r="F3427" s="213" t="s">
        <v>585</v>
      </c>
      <c r="G3427" s="214" t="s">
        <v>677</v>
      </c>
      <c r="H3427" s="208" t="str">
        <f>IF(Input!F$4="GMH_OECC",J3427,IF(Input!F$4="GMH_XOEC",L3427,IF(Input!F$4="GMH_Korea",N3427,IF(Input!F$4="GMH_EU",P3427,IF(Input!F$4="Skysuper",#REF!,IF(Input!F$4="SkyII",#REF!,IF(Input!F$4="XO-8000",#REF!, "FALSE")))))))</f>
        <v>00</v>
      </c>
      <c r="I3427" s="209">
        <f>IF(Input!F$4="GMH_OECC",K3427,IF(Input!F$4="GMH_XOEC",M3427,IF(Input!F$4="GMH_Korea",O3427,IF(Input!F$4="GMH_EU",Q3427,IF(Input!F$4="Skysuper",#REF!,IF(Input!F$4="SkyII",#REF!,IF(Input!F$4="XO-8000",#REF!, "FALSE")))))))</f>
        <v>0</v>
      </c>
      <c r="J3427" s="210" t="s">
        <v>10359</v>
      </c>
      <c r="K3427" s="268">
        <v>0</v>
      </c>
      <c r="L3427" s="270" t="s">
        <v>10359</v>
      </c>
      <c r="M3427" s="270">
        <v>0</v>
      </c>
      <c r="N3427" s="270" t="s">
        <v>10359</v>
      </c>
      <c r="O3427" s="270">
        <v>0</v>
      </c>
      <c r="P3427" s="270" t="s">
        <v>10359</v>
      </c>
      <c r="Q3427" s="270">
        <v>0</v>
      </c>
      <c r="R3427" s="74"/>
      <c r="S3427" s="75" t="str">
        <f t="shared" si="282"/>
        <v>0000</v>
      </c>
      <c r="T3427" s="75" t="str">
        <f t="shared" si="283"/>
        <v>00000000000000000000000000000000</v>
      </c>
      <c r="V3427" s="197"/>
      <c r="W3427" s="75">
        <f t="shared" si="284"/>
        <v>0</v>
      </c>
      <c r="AE3427" s="479"/>
    </row>
    <row r="3428" spans="1:31" s="75" customFormat="1" ht="13.5" x14ac:dyDescent="0.2">
      <c r="A3428" s="211">
        <v>3425</v>
      </c>
      <c r="B3428" s="212" t="s">
        <v>6804</v>
      </c>
      <c r="C3428" s="213" t="s">
        <v>983</v>
      </c>
      <c r="D3428" s="213"/>
      <c r="E3428" s="213">
        <v>0</v>
      </c>
      <c r="F3428" s="213" t="s">
        <v>585</v>
      </c>
      <c r="G3428" s="214" t="s">
        <v>677</v>
      </c>
      <c r="H3428" s="208" t="str">
        <f>IF(Input!F$4="GMH_OECC",J3428,IF(Input!F$4="GMH_XOEC",L3428,IF(Input!F$4="GMH_Korea",N3428,IF(Input!F$4="GMH_EU",P3428,IF(Input!F$4="Skysuper",#REF!,IF(Input!F$4="SkyII",#REF!,IF(Input!F$4="XO-8000",#REF!, "FALSE")))))))</f>
        <v>00</v>
      </c>
      <c r="I3428" s="209">
        <f>IF(Input!F$4="GMH_OECC",K3428,IF(Input!F$4="GMH_XOEC",M3428,IF(Input!F$4="GMH_Korea",O3428,IF(Input!F$4="GMH_EU",Q3428,IF(Input!F$4="Skysuper",#REF!,IF(Input!F$4="SkyII",#REF!,IF(Input!F$4="XO-8000",#REF!, "FALSE")))))))</f>
        <v>0</v>
      </c>
      <c r="J3428" s="210" t="s">
        <v>10359</v>
      </c>
      <c r="K3428" s="268">
        <v>0</v>
      </c>
      <c r="L3428" s="270" t="s">
        <v>10359</v>
      </c>
      <c r="M3428" s="270">
        <v>0</v>
      </c>
      <c r="N3428" s="270" t="s">
        <v>10359</v>
      </c>
      <c r="O3428" s="270">
        <v>0</v>
      </c>
      <c r="P3428" s="270" t="s">
        <v>10359</v>
      </c>
      <c r="Q3428" s="270">
        <v>0</v>
      </c>
      <c r="R3428" s="74"/>
      <c r="S3428" s="75" t="str">
        <f t="shared" si="282"/>
        <v>0000</v>
      </c>
      <c r="T3428" s="75" t="str">
        <f t="shared" si="283"/>
        <v>00000000000000000000000000000000</v>
      </c>
      <c r="V3428" s="197"/>
      <c r="W3428" s="75">
        <f t="shared" si="284"/>
        <v>0</v>
      </c>
      <c r="AE3428" s="479"/>
    </row>
    <row r="3429" spans="1:31" s="75" customFormat="1" ht="13.5" x14ac:dyDescent="0.2">
      <c r="A3429" s="211">
        <v>3426</v>
      </c>
      <c r="B3429" s="212" t="s">
        <v>6805</v>
      </c>
      <c r="C3429" s="213" t="s">
        <v>985</v>
      </c>
      <c r="D3429" s="213"/>
      <c r="E3429" s="213">
        <v>0</v>
      </c>
      <c r="F3429" s="213" t="s">
        <v>585</v>
      </c>
      <c r="G3429" s="214" t="s">
        <v>677</v>
      </c>
      <c r="H3429" s="208" t="str">
        <f>IF(Input!F$4="GMH_OECC",J3429,IF(Input!F$4="GMH_XOEC",L3429,IF(Input!F$4="GMH_Korea",N3429,IF(Input!F$4="GMH_EU",P3429,IF(Input!F$4="Skysuper",#REF!,IF(Input!F$4="SkyII",#REF!,IF(Input!F$4="XO-8000",#REF!, "FALSE")))))))</f>
        <v>00</v>
      </c>
      <c r="I3429" s="209">
        <f>IF(Input!F$4="GMH_OECC",K3429,IF(Input!F$4="GMH_XOEC",M3429,IF(Input!F$4="GMH_Korea",O3429,IF(Input!F$4="GMH_EU",Q3429,IF(Input!F$4="Skysuper",#REF!,IF(Input!F$4="SkyII",#REF!,IF(Input!F$4="XO-8000",#REF!, "FALSE")))))))</f>
        <v>0</v>
      </c>
      <c r="J3429" s="210" t="s">
        <v>10359</v>
      </c>
      <c r="K3429" s="268">
        <v>0</v>
      </c>
      <c r="L3429" s="270" t="s">
        <v>10359</v>
      </c>
      <c r="M3429" s="270">
        <v>0</v>
      </c>
      <c r="N3429" s="270" t="s">
        <v>10359</v>
      </c>
      <c r="O3429" s="270">
        <v>0</v>
      </c>
      <c r="P3429" s="270" t="s">
        <v>10359</v>
      </c>
      <c r="Q3429" s="270">
        <v>0</v>
      </c>
      <c r="R3429" s="74"/>
      <c r="S3429" s="75" t="str">
        <f t="shared" si="282"/>
        <v>0000</v>
      </c>
      <c r="T3429" s="75" t="str">
        <f t="shared" si="283"/>
        <v>00000000000000000000000000000000</v>
      </c>
      <c r="V3429" s="197"/>
      <c r="W3429" s="75">
        <f t="shared" si="284"/>
        <v>0</v>
      </c>
      <c r="AE3429" s="479"/>
    </row>
    <row r="3430" spans="1:31" s="75" customFormat="1" ht="13.5" x14ac:dyDescent="0.2">
      <c r="A3430" s="211">
        <v>3427</v>
      </c>
      <c r="B3430" s="212" t="s">
        <v>6806</v>
      </c>
      <c r="C3430" s="213" t="s">
        <v>987</v>
      </c>
      <c r="D3430" s="213"/>
      <c r="E3430" s="213">
        <v>0</v>
      </c>
      <c r="F3430" s="213" t="s">
        <v>585</v>
      </c>
      <c r="G3430" s="214" t="s">
        <v>677</v>
      </c>
      <c r="H3430" s="208" t="str">
        <f>IF(Input!F$4="GMH_OECC",J3430,IF(Input!F$4="GMH_XOEC",L3430,IF(Input!F$4="GMH_Korea",N3430,IF(Input!F$4="GMH_EU",P3430,IF(Input!F$4="Skysuper",#REF!,IF(Input!F$4="SkyII",#REF!,IF(Input!F$4="XO-8000",#REF!, "FALSE")))))))</f>
        <v>00</v>
      </c>
      <c r="I3430" s="209">
        <f>IF(Input!F$4="GMH_OECC",K3430,IF(Input!F$4="GMH_XOEC",M3430,IF(Input!F$4="GMH_Korea",O3430,IF(Input!F$4="GMH_EU",Q3430,IF(Input!F$4="Skysuper",#REF!,IF(Input!F$4="SkyII",#REF!,IF(Input!F$4="XO-8000",#REF!, "FALSE")))))))</f>
        <v>0</v>
      </c>
      <c r="J3430" s="210" t="s">
        <v>10359</v>
      </c>
      <c r="K3430" s="268">
        <v>0</v>
      </c>
      <c r="L3430" s="270" t="s">
        <v>10359</v>
      </c>
      <c r="M3430" s="270">
        <v>0</v>
      </c>
      <c r="N3430" s="270" t="s">
        <v>10359</v>
      </c>
      <c r="O3430" s="270">
        <v>0</v>
      </c>
      <c r="P3430" s="270" t="s">
        <v>10359</v>
      </c>
      <c r="Q3430" s="270">
        <v>0</v>
      </c>
      <c r="R3430" s="74"/>
      <c r="S3430" s="75" t="str">
        <f t="shared" si="282"/>
        <v>0000</v>
      </c>
      <c r="T3430" s="75" t="str">
        <f t="shared" si="283"/>
        <v>00000000000000000000000000000000</v>
      </c>
      <c r="V3430" s="197"/>
      <c r="W3430" s="75">
        <f t="shared" si="284"/>
        <v>0</v>
      </c>
      <c r="AE3430" s="479"/>
    </row>
    <row r="3431" spans="1:31" s="75" customFormat="1" ht="13.5" x14ac:dyDescent="0.2">
      <c r="A3431" s="211">
        <v>3428</v>
      </c>
      <c r="B3431" s="212" t="s">
        <v>6807</v>
      </c>
      <c r="C3431" s="213" t="s">
        <v>989</v>
      </c>
      <c r="D3431" s="213"/>
      <c r="E3431" s="213">
        <v>0</v>
      </c>
      <c r="F3431" s="213" t="s">
        <v>585</v>
      </c>
      <c r="G3431" s="214" t="s">
        <v>677</v>
      </c>
      <c r="H3431" s="208" t="str">
        <f>IF(Input!F$4="GMH_OECC",J3431,IF(Input!F$4="GMH_XOEC",L3431,IF(Input!F$4="GMH_Korea",N3431,IF(Input!F$4="GMH_EU",P3431,IF(Input!F$4="Skysuper",#REF!,IF(Input!F$4="SkyII",#REF!,IF(Input!F$4="XO-8000",#REF!, "FALSE")))))))</f>
        <v>00</v>
      </c>
      <c r="I3431" s="209">
        <f>IF(Input!F$4="GMH_OECC",K3431,IF(Input!F$4="GMH_XOEC",M3431,IF(Input!F$4="GMH_Korea",O3431,IF(Input!F$4="GMH_EU",Q3431,IF(Input!F$4="Skysuper",#REF!,IF(Input!F$4="SkyII",#REF!,IF(Input!F$4="XO-8000",#REF!, "FALSE")))))))</f>
        <v>0</v>
      </c>
      <c r="J3431" s="210" t="s">
        <v>10359</v>
      </c>
      <c r="K3431" s="268">
        <v>0</v>
      </c>
      <c r="L3431" s="270" t="s">
        <v>10359</v>
      </c>
      <c r="M3431" s="270">
        <v>0</v>
      </c>
      <c r="N3431" s="270" t="s">
        <v>10359</v>
      </c>
      <c r="O3431" s="270">
        <v>0</v>
      </c>
      <c r="P3431" s="270" t="s">
        <v>10359</v>
      </c>
      <c r="Q3431" s="270">
        <v>0</v>
      </c>
      <c r="R3431" s="74"/>
      <c r="S3431" s="75" t="str">
        <f t="shared" si="282"/>
        <v>0000</v>
      </c>
      <c r="T3431" s="75" t="str">
        <f t="shared" si="283"/>
        <v>00000000000000000000000000000000</v>
      </c>
      <c r="V3431" s="197"/>
      <c r="W3431" s="75">
        <f t="shared" si="284"/>
        <v>0</v>
      </c>
      <c r="AE3431" s="479"/>
    </row>
    <row r="3432" spans="1:31" s="75" customFormat="1" ht="13.5" x14ac:dyDescent="0.2">
      <c r="A3432" s="211">
        <v>3429</v>
      </c>
      <c r="B3432" s="212" t="s">
        <v>6808</v>
      </c>
      <c r="C3432" s="213" t="s">
        <v>991</v>
      </c>
      <c r="D3432" s="213"/>
      <c r="E3432" s="213">
        <v>0</v>
      </c>
      <c r="F3432" s="213" t="s">
        <v>585</v>
      </c>
      <c r="G3432" s="214" t="s">
        <v>677</v>
      </c>
      <c r="H3432" s="208" t="str">
        <f>IF(Input!F$4="GMH_OECC",J3432,IF(Input!F$4="GMH_XOEC",L3432,IF(Input!F$4="GMH_Korea",N3432,IF(Input!F$4="GMH_EU",P3432,IF(Input!F$4="Skysuper",#REF!,IF(Input!F$4="SkyII",#REF!,IF(Input!F$4="XO-8000",#REF!, "FALSE")))))))</f>
        <v>00</v>
      </c>
      <c r="I3432" s="209">
        <f>IF(Input!F$4="GMH_OECC",K3432,IF(Input!F$4="GMH_XOEC",M3432,IF(Input!F$4="GMH_Korea",O3432,IF(Input!F$4="GMH_EU",Q3432,IF(Input!F$4="Skysuper",#REF!,IF(Input!F$4="SkyII",#REF!,IF(Input!F$4="XO-8000",#REF!, "FALSE")))))))</f>
        <v>0</v>
      </c>
      <c r="J3432" s="210" t="s">
        <v>10359</v>
      </c>
      <c r="K3432" s="268">
        <v>0</v>
      </c>
      <c r="L3432" s="270" t="s">
        <v>10359</v>
      </c>
      <c r="M3432" s="270">
        <v>0</v>
      </c>
      <c r="N3432" s="270" t="s">
        <v>10359</v>
      </c>
      <c r="O3432" s="270">
        <v>0</v>
      </c>
      <c r="P3432" s="270" t="s">
        <v>10359</v>
      </c>
      <c r="Q3432" s="270">
        <v>0</v>
      </c>
      <c r="R3432" s="74"/>
      <c r="S3432" s="75" t="str">
        <f t="shared" si="282"/>
        <v>0000</v>
      </c>
      <c r="T3432" s="75" t="str">
        <f t="shared" si="283"/>
        <v>00000000000000000000000000000000</v>
      </c>
      <c r="V3432" s="197"/>
      <c r="W3432" s="75">
        <f t="shared" si="284"/>
        <v>0</v>
      </c>
      <c r="AE3432" s="479"/>
    </row>
    <row r="3433" spans="1:31" s="75" customFormat="1" ht="13.5" x14ac:dyDescent="0.2">
      <c r="A3433" s="211">
        <v>3430</v>
      </c>
      <c r="B3433" s="212" t="s">
        <v>6809</v>
      </c>
      <c r="C3433" s="213" t="s">
        <v>993</v>
      </c>
      <c r="D3433" s="213"/>
      <c r="E3433" s="213">
        <v>0</v>
      </c>
      <c r="F3433" s="213" t="s">
        <v>585</v>
      </c>
      <c r="G3433" s="214" t="s">
        <v>677</v>
      </c>
      <c r="H3433" s="208" t="str">
        <f>IF(Input!F$4="GMH_OECC",J3433,IF(Input!F$4="GMH_XOEC",L3433,IF(Input!F$4="GMH_Korea",N3433,IF(Input!F$4="GMH_EU",P3433,IF(Input!F$4="Skysuper",#REF!,IF(Input!F$4="SkyII",#REF!,IF(Input!F$4="XO-8000",#REF!, "FALSE")))))))</f>
        <v>00</v>
      </c>
      <c r="I3433" s="209">
        <f>IF(Input!F$4="GMH_OECC",K3433,IF(Input!F$4="GMH_XOEC",M3433,IF(Input!F$4="GMH_Korea",O3433,IF(Input!F$4="GMH_EU",Q3433,IF(Input!F$4="Skysuper",#REF!,IF(Input!F$4="SkyII",#REF!,IF(Input!F$4="XO-8000",#REF!, "FALSE")))))))</f>
        <v>0</v>
      </c>
      <c r="J3433" s="210" t="s">
        <v>10359</v>
      </c>
      <c r="K3433" s="268">
        <v>0</v>
      </c>
      <c r="L3433" s="270" t="s">
        <v>10359</v>
      </c>
      <c r="M3433" s="270">
        <v>0</v>
      </c>
      <c r="N3433" s="270" t="s">
        <v>10359</v>
      </c>
      <c r="O3433" s="270">
        <v>0</v>
      </c>
      <c r="P3433" s="270" t="s">
        <v>10359</v>
      </c>
      <c r="Q3433" s="270">
        <v>0</v>
      </c>
      <c r="R3433" s="74"/>
      <c r="S3433" s="75" t="str">
        <f t="shared" si="282"/>
        <v>0000</v>
      </c>
      <c r="T3433" s="75" t="str">
        <f t="shared" si="283"/>
        <v>00000000000000000000000000000000</v>
      </c>
      <c r="V3433" s="197"/>
      <c r="W3433" s="75">
        <f t="shared" si="284"/>
        <v>0</v>
      </c>
      <c r="AE3433" s="479"/>
    </row>
    <row r="3434" spans="1:31" s="75" customFormat="1" ht="13.5" x14ac:dyDescent="0.2">
      <c r="A3434" s="211">
        <v>3431</v>
      </c>
      <c r="B3434" s="212" t="s">
        <v>6810</v>
      </c>
      <c r="C3434" s="213" t="s">
        <v>995</v>
      </c>
      <c r="D3434" s="213"/>
      <c r="E3434" s="213">
        <v>0</v>
      </c>
      <c r="F3434" s="213" t="s">
        <v>585</v>
      </c>
      <c r="G3434" s="214" t="s">
        <v>677</v>
      </c>
      <c r="H3434" s="208" t="str">
        <f>IF(Input!F$4="GMH_OECC",J3434,IF(Input!F$4="GMH_XOEC",L3434,IF(Input!F$4="GMH_Korea",N3434,IF(Input!F$4="GMH_EU",P3434,IF(Input!F$4="Skysuper",#REF!,IF(Input!F$4="SkyII",#REF!,IF(Input!F$4="XO-8000",#REF!, "FALSE")))))))</f>
        <v>00</v>
      </c>
      <c r="I3434" s="209">
        <f>IF(Input!F$4="GMH_OECC",K3434,IF(Input!F$4="GMH_XOEC",M3434,IF(Input!F$4="GMH_Korea",O3434,IF(Input!F$4="GMH_EU",Q3434,IF(Input!F$4="Skysuper",#REF!,IF(Input!F$4="SkyII",#REF!,IF(Input!F$4="XO-8000",#REF!, "FALSE")))))))</f>
        <v>0</v>
      </c>
      <c r="J3434" s="210" t="s">
        <v>10359</v>
      </c>
      <c r="K3434" s="268">
        <v>0</v>
      </c>
      <c r="L3434" s="270" t="s">
        <v>10359</v>
      </c>
      <c r="M3434" s="270">
        <v>0</v>
      </c>
      <c r="N3434" s="270" t="s">
        <v>10359</v>
      </c>
      <c r="O3434" s="270">
        <v>0</v>
      </c>
      <c r="P3434" s="270" t="s">
        <v>10359</v>
      </c>
      <c r="Q3434" s="270">
        <v>0</v>
      </c>
      <c r="R3434" s="74"/>
      <c r="S3434" s="75" t="str">
        <f t="shared" si="282"/>
        <v>0000</v>
      </c>
      <c r="T3434" s="75" t="str">
        <f t="shared" si="283"/>
        <v>00000000000000000000000000000000</v>
      </c>
      <c r="V3434" s="197"/>
      <c r="W3434" s="75">
        <f t="shared" si="284"/>
        <v>0</v>
      </c>
      <c r="AE3434" s="479"/>
    </row>
    <row r="3435" spans="1:31" s="75" customFormat="1" ht="13.5" x14ac:dyDescent="0.2">
      <c r="A3435" s="211">
        <v>3432</v>
      </c>
      <c r="B3435" s="212" t="s">
        <v>3341</v>
      </c>
      <c r="C3435" s="213" t="s">
        <v>3342</v>
      </c>
      <c r="D3435" s="213"/>
      <c r="E3435" s="213">
        <v>0</v>
      </c>
      <c r="F3435" s="213" t="s">
        <v>585</v>
      </c>
      <c r="G3435" s="214" t="s">
        <v>677</v>
      </c>
      <c r="H3435" s="208" t="str">
        <f>IF(Input!F$4="GMH_OECC",J3435,IF(Input!F$4="GMH_XOEC",L3435,IF(Input!F$4="GMH_Korea",N3435,IF(Input!F$4="GMH_EU",P3435,IF(Input!F$4="Skysuper",#REF!,IF(Input!F$4="SkyII",#REF!,IF(Input!F$4="XO-8000",#REF!, "FALSE")))))))</f>
        <v>00</v>
      </c>
      <c r="I3435" s="209">
        <f>IF(Input!F$4="GMH_OECC",K3435,IF(Input!F$4="GMH_XOEC",M3435,IF(Input!F$4="GMH_Korea",O3435,IF(Input!F$4="GMH_EU",Q3435,IF(Input!F$4="Skysuper",#REF!,IF(Input!F$4="SkyII",#REF!,IF(Input!F$4="XO-8000",#REF!, "FALSE")))))))</f>
        <v>0</v>
      </c>
      <c r="J3435" s="210" t="s">
        <v>10359</v>
      </c>
      <c r="K3435" s="268">
        <v>0</v>
      </c>
      <c r="L3435" s="270" t="s">
        <v>10359</v>
      </c>
      <c r="M3435" s="270">
        <v>0</v>
      </c>
      <c r="N3435" s="270" t="s">
        <v>10359</v>
      </c>
      <c r="O3435" s="270">
        <v>0</v>
      </c>
      <c r="P3435" s="270" t="s">
        <v>10359</v>
      </c>
      <c r="Q3435" s="270">
        <v>0</v>
      </c>
      <c r="R3435" s="74"/>
      <c r="S3435" s="75" t="str">
        <f t="shared" si="282"/>
        <v>0000</v>
      </c>
      <c r="T3435" s="75" t="str">
        <f t="shared" si="283"/>
        <v>00000000000000000000000000000000</v>
      </c>
      <c r="V3435" s="197"/>
      <c r="W3435" s="75">
        <f t="shared" si="284"/>
        <v>0</v>
      </c>
      <c r="AE3435" s="479"/>
    </row>
    <row r="3436" spans="1:31" s="75" customFormat="1" ht="13.5" x14ac:dyDescent="0.2">
      <c r="A3436" s="211">
        <v>3433</v>
      </c>
      <c r="B3436" s="212" t="s">
        <v>3343</v>
      </c>
      <c r="C3436" s="213" t="s">
        <v>3344</v>
      </c>
      <c r="D3436" s="213"/>
      <c r="E3436" s="213">
        <v>0</v>
      </c>
      <c r="F3436" s="213" t="s">
        <v>585</v>
      </c>
      <c r="G3436" s="214" t="s">
        <v>677</v>
      </c>
      <c r="H3436" s="208" t="str">
        <f>IF(Input!F$4="GMH_OECC",J3436,IF(Input!F$4="GMH_XOEC",L3436,IF(Input!F$4="GMH_Korea",N3436,IF(Input!F$4="GMH_EU",P3436,IF(Input!F$4="Skysuper",#REF!,IF(Input!F$4="SkyII",#REF!,IF(Input!F$4="XO-8000",#REF!, "FALSE")))))))</f>
        <v>00</v>
      </c>
      <c r="I3436" s="209">
        <f>IF(Input!F$4="GMH_OECC",K3436,IF(Input!F$4="GMH_XOEC",M3436,IF(Input!F$4="GMH_Korea",O3436,IF(Input!F$4="GMH_EU",Q3436,IF(Input!F$4="Skysuper",#REF!,IF(Input!F$4="SkyII",#REF!,IF(Input!F$4="XO-8000",#REF!, "FALSE")))))))</f>
        <v>0</v>
      </c>
      <c r="J3436" s="210" t="s">
        <v>10359</v>
      </c>
      <c r="K3436" s="268">
        <v>0</v>
      </c>
      <c r="L3436" s="270" t="s">
        <v>10359</v>
      </c>
      <c r="M3436" s="270">
        <v>0</v>
      </c>
      <c r="N3436" s="270" t="s">
        <v>10359</v>
      </c>
      <c r="O3436" s="270">
        <v>0</v>
      </c>
      <c r="P3436" s="270" t="s">
        <v>10359</v>
      </c>
      <c r="Q3436" s="270">
        <v>0</v>
      </c>
      <c r="R3436" s="74"/>
      <c r="S3436" s="75" t="str">
        <f t="shared" si="282"/>
        <v>0000</v>
      </c>
      <c r="T3436" s="75" t="str">
        <f t="shared" si="283"/>
        <v>00000000000000000000000000000000</v>
      </c>
      <c r="V3436" s="197"/>
      <c r="W3436" s="75">
        <f t="shared" si="284"/>
        <v>0</v>
      </c>
      <c r="AE3436" s="479"/>
    </row>
    <row r="3437" spans="1:31" s="75" customFormat="1" ht="13.5" x14ac:dyDescent="0.2">
      <c r="A3437" s="211">
        <v>3434</v>
      </c>
      <c r="B3437" s="212" t="s">
        <v>3345</v>
      </c>
      <c r="C3437" s="213" t="s">
        <v>3346</v>
      </c>
      <c r="D3437" s="213"/>
      <c r="E3437" s="213">
        <v>0</v>
      </c>
      <c r="F3437" s="213" t="s">
        <v>585</v>
      </c>
      <c r="G3437" s="214" t="s">
        <v>677</v>
      </c>
      <c r="H3437" s="208" t="str">
        <f>IF(Input!F$4="GMH_OECC",J3437,IF(Input!F$4="GMH_XOEC",L3437,IF(Input!F$4="GMH_Korea",N3437,IF(Input!F$4="GMH_EU",P3437,IF(Input!F$4="Skysuper",#REF!,IF(Input!F$4="SkyII",#REF!,IF(Input!F$4="XO-8000",#REF!, "FALSE")))))))</f>
        <v>00</v>
      </c>
      <c r="I3437" s="209">
        <f>IF(Input!F$4="GMH_OECC",K3437,IF(Input!F$4="GMH_XOEC",M3437,IF(Input!F$4="GMH_Korea",O3437,IF(Input!F$4="GMH_EU",Q3437,IF(Input!F$4="Skysuper",#REF!,IF(Input!F$4="SkyII",#REF!,IF(Input!F$4="XO-8000",#REF!, "FALSE")))))))</f>
        <v>0</v>
      </c>
      <c r="J3437" s="210" t="s">
        <v>10359</v>
      </c>
      <c r="K3437" s="268">
        <v>0</v>
      </c>
      <c r="L3437" s="270" t="s">
        <v>10359</v>
      </c>
      <c r="M3437" s="270">
        <v>0</v>
      </c>
      <c r="N3437" s="270" t="s">
        <v>10359</v>
      </c>
      <c r="O3437" s="270">
        <v>0</v>
      </c>
      <c r="P3437" s="270" t="s">
        <v>10359</v>
      </c>
      <c r="Q3437" s="270">
        <v>0</v>
      </c>
      <c r="R3437" s="74"/>
      <c r="S3437" s="75" t="str">
        <f t="shared" si="282"/>
        <v>0000</v>
      </c>
      <c r="T3437" s="75" t="str">
        <f t="shared" si="283"/>
        <v>00000000000000000000000000000000</v>
      </c>
      <c r="V3437" s="197"/>
      <c r="W3437" s="75">
        <f t="shared" si="284"/>
        <v>0</v>
      </c>
      <c r="AE3437" s="479"/>
    </row>
    <row r="3438" spans="1:31" s="75" customFormat="1" ht="13.5" x14ac:dyDescent="0.2">
      <c r="A3438" s="211">
        <v>3435</v>
      </c>
      <c r="B3438" s="212" t="s">
        <v>3347</v>
      </c>
      <c r="C3438" s="213" t="s">
        <v>3348</v>
      </c>
      <c r="D3438" s="213"/>
      <c r="E3438" s="213">
        <v>0</v>
      </c>
      <c r="F3438" s="213" t="s">
        <v>585</v>
      </c>
      <c r="G3438" s="214" t="s">
        <v>677</v>
      </c>
      <c r="H3438" s="208" t="str">
        <f>IF(Input!F$4="GMH_OECC",J3438,IF(Input!F$4="GMH_XOEC",L3438,IF(Input!F$4="GMH_Korea",N3438,IF(Input!F$4="GMH_EU",P3438,IF(Input!F$4="Skysuper",#REF!,IF(Input!F$4="SkyII",#REF!,IF(Input!F$4="XO-8000",#REF!, "FALSE")))))))</f>
        <v>00</v>
      </c>
      <c r="I3438" s="209">
        <f>IF(Input!F$4="GMH_OECC",K3438,IF(Input!F$4="GMH_XOEC",M3438,IF(Input!F$4="GMH_Korea",O3438,IF(Input!F$4="GMH_EU",Q3438,IF(Input!F$4="Skysuper",#REF!,IF(Input!F$4="SkyII",#REF!,IF(Input!F$4="XO-8000",#REF!, "FALSE")))))))</f>
        <v>0</v>
      </c>
      <c r="J3438" s="210" t="s">
        <v>10359</v>
      </c>
      <c r="K3438" s="268">
        <v>0</v>
      </c>
      <c r="L3438" s="270" t="s">
        <v>10359</v>
      </c>
      <c r="M3438" s="270">
        <v>0</v>
      </c>
      <c r="N3438" s="270" t="s">
        <v>10359</v>
      </c>
      <c r="O3438" s="270">
        <v>0</v>
      </c>
      <c r="P3438" s="270" t="s">
        <v>10359</v>
      </c>
      <c r="Q3438" s="270">
        <v>0</v>
      </c>
      <c r="R3438" s="74"/>
      <c r="S3438" s="75" t="str">
        <f t="shared" si="282"/>
        <v>0000</v>
      </c>
      <c r="T3438" s="75" t="str">
        <f t="shared" si="283"/>
        <v>00000000000000000000000000000000</v>
      </c>
      <c r="V3438" s="197"/>
      <c r="W3438" s="75">
        <f t="shared" si="284"/>
        <v>0</v>
      </c>
      <c r="AE3438" s="479"/>
    </row>
    <row r="3439" spans="1:31" s="75" customFormat="1" ht="13.5" x14ac:dyDescent="0.2">
      <c r="A3439" s="211">
        <v>3436</v>
      </c>
      <c r="B3439" s="212" t="s">
        <v>3349</v>
      </c>
      <c r="C3439" s="213" t="s">
        <v>3350</v>
      </c>
      <c r="D3439" s="213"/>
      <c r="E3439" s="213">
        <v>0</v>
      </c>
      <c r="F3439" s="213" t="s">
        <v>585</v>
      </c>
      <c r="G3439" s="214" t="s">
        <v>677</v>
      </c>
      <c r="H3439" s="208" t="str">
        <f>IF(Input!F$4="GMH_OECC",J3439,IF(Input!F$4="GMH_XOEC",L3439,IF(Input!F$4="GMH_Korea",N3439,IF(Input!F$4="GMH_EU",P3439,IF(Input!F$4="Skysuper",#REF!,IF(Input!F$4="SkyII",#REF!,IF(Input!F$4="XO-8000",#REF!, "FALSE")))))))</f>
        <v>00</v>
      </c>
      <c r="I3439" s="209">
        <f>IF(Input!F$4="GMH_OECC",K3439,IF(Input!F$4="GMH_XOEC",M3439,IF(Input!F$4="GMH_Korea",O3439,IF(Input!F$4="GMH_EU",Q3439,IF(Input!F$4="Skysuper",#REF!,IF(Input!F$4="SkyII",#REF!,IF(Input!F$4="XO-8000",#REF!, "FALSE")))))))</f>
        <v>0</v>
      </c>
      <c r="J3439" s="210" t="s">
        <v>10359</v>
      </c>
      <c r="K3439" s="268">
        <v>0</v>
      </c>
      <c r="L3439" s="270" t="s">
        <v>10359</v>
      </c>
      <c r="M3439" s="270">
        <v>0</v>
      </c>
      <c r="N3439" s="270" t="s">
        <v>10359</v>
      </c>
      <c r="O3439" s="270">
        <v>0</v>
      </c>
      <c r="P3439" s="270" t="s">
        <v>10359</v>
      </c>
      <c r="Q3439" s="270">
        <v>0</v>
      </c>
      <c r="R3439" s="74"/>
      <c r="S3439" s="75" t="str">
        <f t="shared" si="282"/>
        <v>0000</v>
      </c>
      <c r="T3439" s="75" t="str">
        <f t="shared" si="283"/>
        <v>00000000000000000000000000000000</v>
      </c>
      <c r="V3439" s="197"/>
      <c r="W3439" s="75">
        <f t="shared" si="284"/>
        <v>0</v>
      </c>
      <c r="AE3439" s="479"/>
    </row>
    <row r="3440" spans="1:31" s="75" customFormat="1" ht="13.5" x14ac:dyDescent="0.2">
      <c r="A3440" s="211">
        <v>3437</v>
      </c>
      <c r="B3440" s="212" t="s">
        <v>3351</v>
      </c>
      <c r="C3440" s="213" t="s">
        <v>3352</v>
      </c>
      <c r="D3440" s="213"/>
      <c r="E3440" s="213">
        <v>0</v>
      </c>
      <c r="F3440" s="213" t="s">
        <v>585</v>
      </c>
      <c r="G3440" s="214" t="s">
        <v>677</v>
      </c>
      <c r="H3440" s="208" t="str">
        <f>IF(Input!F$4="GMH_OECC",J3440,IF(Input!F$4="GMH_XOEC",L3440,IF(Input!F$4="GMH_Korea",N3440,IF(Input!F$4="GMH_EU",P3440,IF(Input!F$4="Skysuper",#REF!,IF(Input!F$4="SkyII",#REF!,IF(Input!F$4="XO-8000",#REF!, "FALSE")))))))</f>
        <v>00</v>
      </c>
      <c r="I3440" s="209">
        <f>IF(Input!F$4="GMH_OECC",K3440,IF(Input!F$4="GMH_XOEC",M3440,IF(Input!F$4="GMH_Korea",O3440,IF(Input!F$4="GMH_EU",Q3440,IF(Input!F$4="Skysuper",#REF!,IF(Input!F$4="SkyII",#REF!,IF(Input!F$4="XO-8000",#REF!, "FALSE")))))))</f>
        <v>0</v>
      </c>
      <c r="J3440" s="210" t="s">
        <v>10359</v>
      </c>
      <c r="K3440" s="268">
        <v>0</v>
      </c>
      <c r="L3440" s="270" t="s">
        <v>10359</v>
      </c>
      <c r="M3440" s="270">
        <v>0</v>
      </c>
      <c r="N3440" s="270" t="s">
        <v>10359</v>
      </c>
      <c r="O3440" s="270">
        <v>0</v>
      </c>
      <c r="P3440" s="270" t="s">
        <v>10359</v>
      </c>
      <c r="Q3440" s="270">
        <v>0</v>
      </c>
      <c r="R3440" s="74"/>
      <c r="S3440" s="75" t="str">
        <f t="shared" si="282"/>
        <v>0000</v>
      </c>
      <c r="T3440" s="75" t="str">
        <f t="shared" si="283"/>
        <v>00000000000000000000000000000000</v>
      </c>
      <c r="V3440" s="197"/>
      <c r="W3440" s="75">
        <f t="shared" si="284"/>
        <v>0</v>
      </c>
      <c r="AE3440" s="479"/>
    </row>
    <row r="3441" spans="1:31" s="75" customFormat="1" ht="13.5" x14ac:dyDescent="0.2">
      <c r="A3441" s="211">
        <v>3438</v>
      </c>
      <c r="B3441" s="212" t="s">
        <v>3353</v>
      </c>
      <c r="C3441" s="213" t="s">
        <v>3354</v>
      </c>
      <c r="D3441" s="213"/>
      <c r="E3441" s="213">
        <v>0</v>
      </c>
      <c r="F3441" s="213" t="s">
        <v>585</v>
      </c>
      <c r="G3441" s="214" t="s">
        <v>677</v>
      </c>
      <c r="H3441" s="208" t="str">
        <f>IF(Input!F$4="GMH_OECC",J3441,IF(Input!F$4="GMH_XOEC",L3441,IF(Input!F$4="GMH_Korea",N3441,IF(Input!F$4="GMH_EU",P3441,IF(Input!F$4="Skysuper",#REF!,IF(Input!F$4="SkyII",#REF!,IF(Input!F$4="XO-8000",#REF!, "FALSE")))))))</f>
        <v>00</v>
      </c>
      <c r="I3441" s="209">
        <f>IF(Input!F$4="GMH_OECC",K3441,IF(Input!F$4="GMH_XOEC",M3441,IF(Input!F$4="GMH_Korea",O3441,IF(Input!F$4="GMH_EU",Q3441,IF(Input!F$4="Skysuper",#REF!,IF(Input!F$4="SkyII",#REF!,IF(Input!F$4="XO-8000",#REF!, "FALSE")))))))</f>
        <v>0</v>
      </c>
      <c r="J3441" s="210" t="s">
        <v>10359</v>
      </c>
      <c r="K3441" s="268">
        <v>0</v>
      </c>
      <c r="L3441" s="270" t="s">
        <v>10359</v>
      </c>
      <c r="M3441" s="270">
        <v>0</v>
      </c>
      <c r="N3441" s="270" t="s">
        <v>10359</v>
      </c>
      <c r="O3441" s="270">
        <v>0</v>
      </c>
      <c r="P3441" s="270" t="s">
        <v>10359</v>
      </c>
      <c r="Q3441" s="270">
        <v>0</v>
      </c>
      <c r="R3441" s="74"/>
      <c r="S3441" s="75" t="str">
        <f t="shared" si="282"/>
        <v>0000</v>
      </c>
      <c r="T3441" s="75" t="str">
        <f t="shared" si="283"/>
        <v>00000000000000000000000000000000</v>
      </c>
      <c r="V3441" s="197"/>
      <c r="W3441" s="75">
        <f t="shared" si="284"/>
        <v>0</v>
      </c>
      <c r="AE3441" s="479"/>
    </row>
    <row r="3442" spans="1:31" s="75" customFormat="1" ht="13.5" x14ac:dyDescent="0.2">
      <c r="A3442" s="211">
        <v>3439</v>
      </c>
      <c r="B3442" s="212" t="s">
        <v>3355</v>
      </c>
      <c r="C3442" s="213" t="s">
        <v>3356</v>
      </c>
      <c r="D3442" s="213"/>
      <c r="E3442" s="213">
        <v>0</v>
      </c>
      <c r="F3442" s="213" t="s">
        <v>585</v>
      </c>
      <c r="G3442" s="214" t="s">
        <v>677</v>
      </c>
      <c r="H3442" s="208" t="str">
        <f>IF(Input!F$4="GMH_OECC",J3442,IF(Input!F$4="GMH_XOEC",L3442,IF(Input!F$4="GMH_Korea",N3442,IF(Input!F$4="GMH_EU",P3442,IF(Input!F$4="Skysuper",#REF!,IF(Input!F$4="SkyII",#REF!,IF(Input!F$4="XO-8000",#REF!, "FALSE")))))))</f>
        <v>00</v>
      </c>
      <c r="I3442" s="209">
        <f>IF(Input!F$4="GMH_OECC",K3442,IF(Input!F$4="GMH_XOEC",M3442,IF(Input!F$4="GMH_Korea",O3442,IF(Input!F$4="GMH_EU",Q3442,IF(Input!F$4="Skysuper",#REF!,IF(Input!F$4="SkyII",#REF!,IF(Input!F$4="XO-8000",#REF!, "FALSE")))))))</f>
        <v>0</v>
      </c>
      <c r="J3442" s="210" t="s">
        <v>10359</v>
      </c>
      <c r="K3442" s="268">
        <v>0</v>
      </c>
      <c r="L3442" s="270" t="s">
        <v>10359</v>
      </c>
      <c r="M3442" s="270">
        <v>0</v>
      </c>
      <c r="N3442" s="270" t="s">
        <v>10359</v>
      </c>
      <c r="O3442" s="270">
        <v>0</v>
      </c>
      <c r="P3442" s="270" t="s">
        <v>10359</v>
      </c>
      <c r="Q3442" s="270">
        <v>0</v>
      </c>
      <c r="R3442" s="74"/>
      <c r="S3442" s="75" t="str">
        <f t="shared" si="282"/>
        <v>0000</v>
      </c>
      <c r="T3442" s="75" t="str">
        <f t="shared" si="283"/>
        <v>00000000000000000000000000000000</v>
      </c>
      <c r="V3442" s="197"/>
      <c r="W3442" s="75">
        <f t="shared" si="284"/>
        <v>0</v>
      </c>
      <c r="AE3442" s="479"/>
    </row>
    <row r="3443" spans="1:31" s="75" customFormat="1" ht="13.5" x14ac:dyDescent="0.2">
      <c r="A3443" s="211">
        <v>3440</v>
      </c>
      <c r="B3443" s="212" t="s">
        <v>3357</v>
      </c>
      <c r="C3443" s="213" t="s">
        <v>3358</v>
      </c>
      <c r="D3443" s="213"/>
      <c r="E3443" s="213">
        <v>0</v>
      </c>
      <c r="F3443" s="213" t="s">
        <v>585</v>
      </c>
      <c r="G3443" s="214" t="s">
        <v>677</v>
      </c>
      <c r="H3443" s="208" t="str">
        <f>IF(Input!F$4="GMH_OECC",J3443,IF(Input!F$4="GMH_XOEC",L3443,IF(Input!F$4="GMH_Korea",N3443,IF(Input!F$4="GMH_EU",P3443,IF(Input!F$4="Skysuper",#REF!,IF(Input!F$4="SkyII",#REF!,IF(Input!F$4="XO-8000",#REF!, "FALSE")))))))</f>
        <v>00</v>
      </c>
      <c r="I3443" s="209">
        <f>IF(Input!F$4="GMH_OECC",K3443,IF(Input!F$4="GMH_XOEC",M3443,IF(Input!F$4="GMH_Korea",O3443,IF(Input!F$4="GMH_EU",Q3443,IF(Input!F$4="Skysuper",#REF!,IF(Input!F$4="SkyII",#REF!,IF(Input!F$4="XO-8000",#REF!, "FALSE")))))))</f>
        <v>0</v>
      </c>
      <c r="J3443" s="210" t="s">
        <v>10359</v>
      </c>
      <c r="K3443" s="268">
        <v>0</v>
      </c>
      <c r="L3443" s="270" t="s">
        <v>10359</v>
      </c>
      <c r="M3443" s="270">
        <v>0</v>
      </c>
      <c r="N3443" s="270" t="s">
        <v>10359</v>
      </c>
      <c r="O3443" s="270">
        <v>0</v>
      </c>
      <c r="P3443" s="270" t="s">
        <v>10359</v>
      </c>
      <c r="Q3443" s="270">
        <v>0</v>
      </c>
      <c r="R3443" s="74"/>
      <c r="S3443" s="75" t="str">
        <f t="shared" si="282"/>
        <v>0000</v>
      </c>
      <c r="T3443" s="75" t="str">
        <f t="shared" si="283"/>
        <v>00000000000000000000000000000000</v>
      </c>
      <c r="V3443" s="197"/>
      <c r="W3443" s="75">
        <f t="shared" si="284"/>
        <v>0</v>
      </c>
      <c r="AE3443" s="479"/>
    </row>
    <row r="3444" spans="1:31" s="75" customFormat="1" ht="13.5" x14ac:dyDescent="0.2">
      <c r="A3444" s="211">
        <v>3441</v>
      </c>
      <c r="B3444" s="212" t="s">
        <v>3359</v>
      </c>
      <c r="C3444" s="213" t="s">
        <v>3360</v>
      </c>
      <c r="D3444" s="213"/>
      <c r="E3444" s="213">
        <v>0</v>
      </c>
      <c r="F3444" s="213" t="s">
        <v>585</v>
      </c>
      <c r="G3444" s="214" t="s">
        <v>677</v>
      </c>
      <c r="H3444" s="208" t="str">
        <f>IF(Input!F$4="GMH_OECC",J3444,IF(Input!F$4="GMH_XOEC",L3444,IF(Input!F$4="GMH_Korea",N3444,IF(Input!F$4="GMH_EU",P3444,IF(Input!F$4="Skysuper",#REF!,IF(Input!F$4="SkyII",#REF!,IF(Input!F$4="XO-8000",#REF!, "FALSE")))))))</f>
        <v>00</v>
      </c>
      <c r="I3444" s="209">
        <f>IF(Input!F$4="GMH_OECC",K3444,IF(Input!F$4="GMH_XOEC",M3444,IF(Input!F$4="GMH_Korea",O3444,IF(Input!F$4="GMH_EU",Q3444,IF(Input!F$4="Skysuper",#REF!,IF(Input!F$4="SkyII",#REF!,IF(Input!F$4="XO-8000",#REF!, "FALSE")))))))</f>
        <v>0</v>
      </c>
      <c r="J3444" s="210" t="s">
        <v>10359</v>
      </c>
      <c r="K3444" s="268">
        <v>0</v>
      </c>
      <c r="L3444" s="270" t="s">
        <v>10359</v>
      </c>
      <c r="M3444" s="270">
        <v>0</v>
      </c>
      <c r="N3444" s="270" t="s">
        <v>10359</v>
      </c>
      <c r="O3444" s="270">
        <v>0</v>
      </c>
      <c r="P3444" s="270" t="s">
        <v>10359</v>
      </c>
      <c r="Q3444" s="270">
        <v>0</v>
      </c>
      <c r="R3444" s="74"/>
      <c r="S3444" s="75" t="str">
        <f t="shared" ref="S3444:S3507" si="285">"0"&amp;DEC2HEX(2^(I3444-1))&amp;IF(LEN(DEC2HEX(H3444))=2,DEC2HEX(H3444),"0"&amp;DEC2HEX(H3444))</f>
        <v>0000</v>
      </c>
      <c r="T3444" s="75" t="str">
        <f t="shared" si="283"/>
        <v>00000000000000000000000000000000</v>
      </c>
      <c r="V3444" s="197"/>
      <c r="W3444" s="75">
        <f t="shared" si="284"/>
        <v>0</v>
      </c>
      <c r="AE3444" s="479"/>
    </row>
    <row r="3445" spans="1:31" s="75" customFormat="1" ht="13.5" x14ac:dyDescent="0.2">
      <c r="A3445" s="211">
        <v>3442</v>
      </c>
      <c r="B3445" s="212" t="s">
        <v>3361</v>
      </c>
      <c r="C3445" s="213" t="s">
        <v>3362</v>
      </c>
      <c r="D3445" s="213"/>
      <c r="E3445" s="213">
        <v>0</v>
      </c>
      <c r="F3445" s="213" t="s">
        <v>585</v>
      </c>
      <c r="G3445" s="214" t="s">
        <v>677</v>
      </c>
      <c r="H3445" s="208" t="str">
        <f>IF(Input!F$4="GMH_OECC",J3445,IF(Input!F$4="GMH_XOEC",L3445,IF(Input!F$4="GMH_Korea",N3445,IF(Input!F$4="GMH_EU",P3445,IF(Input!F$4="Skysuper",#REF!,IF(Input!F$4="SkyII",#REF!,IF(Input!F$4="XO-8000",#REF!, "FALSE")))))))</f>
        <v>00</v>
      </c>
      <c r="I3445" s="209">
        <f>IF(Input!F$4="GMH_OECC",K3445,IF(Input!F$4="GMH_XOEC",M3445,IF(Input!F$4="GMH_Korea",O3445,IF(Input!F$4="GMH_EU",Q3445,IF(Input!F$4="Skysuper",#REF!,IF(Input!F$4="SkyII",#REF!,IF(Input!F$4="XO-8000",#REF!, "FALSE")))))))</f>
        <v>0</v>
      </c>
      <c r="J3445" s="210" t="s">
        <v>10359</v>
      </c>
      <c r="K3445" s="268">
        <v>0</v>
      </c>
      <c r="L3445" s="270" t="s">
        <v>10359</v>
      </c>
      <c r="M3445" s="270">
        <v>0</v>
      </c>
      <c r="N3445" s="270" t="s">
        <v>10359</v>
      </c>
      <c r="O3445" s="270">
        <v>0</v>
      </c>
      <c r="P3445" s="270" t="s">
        <v>10359</v>
      </c>
      <c r="Q3445" s="270">
        <v>0</v>
      </c>
      <c r="R3445" s="74"/>
      <c r="S3445" s="75" t="str">
        <f t="shared" si="285"/>
        <v>0000</v>
      </c>
      <c r="T3445" s="75" t="str">
        <f t="shared" si="283"/>
        <v>00000000000000000000000000000000</v>
      </c>
      <c r="V3445" s="197"/>
      <c r="W3445" s="75">
        <f t="shared" si="284"/>
        <v>0</v>
      </c>
      <c r="AE3445" s="479"/>
    </row>
    <row r="3446" spans="1:31" s="75" customFormat="1" ht="13.5" x14ac:dyDescent="0.2">
      <c r="A3446" s="211">
        <v>3443</v>
      </c>
      <c r="B3446" s="212" t="s">
        <v>3363</v>
      </c>
      <c r="C3446" s="213" t="s">
        <v>3364</v>
      </c>
      <c r="D3446" s="213"/>
      <c r="E3446" s="213">
        <v>0</v>
      </c>
      <c r="F3446" s="213" t="s">
        <v>585</v>
      </c>
      <c r="G3446" s="214" t="s">
        <v>677</v>
      </c>
      <c r="H3446" s="208" t="str">
        <f>IF(Input!F$4="GMH_OECC",J3446,IF(Input!F$4="GMH_XOEC",L3446,IF(Input!F$4="GMH_Korea",N3446,IF(Input!F$4="GMH_EU",P3446,IF(Input!F$4="Skysuper",#REF!,IF(Input!F$4="SkyII",#REF!,IF(Input!F$4="XO-8000",#REF!, "FALSE")))))))</f>
        <v>00</v>
      </c>
      <c r="I3446" s="209">
        <f>IF(Input!F$4="GMH_OECC",K3446,IF(Input!F$4="GMH_XOEC",M3446,IF(Input!F$4="GMH_Korea",O3446,IF(Input!F$4="GMH_EU",Q3446,IF(Input!F$4="Skysuper",#REF!,IF(Input!F$4="SkyII",#REF!,IF(Input!F$4="XO-8000",#REF!, "FALSE")))))))</f>
        <v>0</v>
      </c>
      <c r="J3446" s="210" t="s">
        <v>10359</v>
      </c>
      <c r="K3446" s="268">
        <v>0</v>
      </c>
      <c r="L3446" s="270" t="s">
        <v>10359</v>
      </c>
      <c r="M3446" s="270">
        <v>0</v>
      </c>
      <c r="N3446" s="270" t="s">
        <v>10359</v>
      </c>
      <c r="O3446" s="270">
        <v>0</v>
      </c>
      <c r="P3446" s="270" t="s">
        <v>10359</v>
      </c>
      <c r="Q3446" s="270">
        <v>0</v>
      </c>
      <c r="R3446" s="74"/>
      <c r="S3446" s="75" t="str">
        <f t="shared" si="285"/>
        <v>0000</v>
      </c>
      <c r="T3446" s="75" t="str">
        <f t="shared" si="283"/>
        <v>00000000000000000000000000000000</v>
      </c>
      <c r="V3446" s="197"/>
      <c r="W3446" s="75">
        <f t="shared" si="284"/>
        <v>0</v>
      </c>
      <c r="AE3446" s="479"/>
    </row>
    <row r="3447" spans="1:31" s="75" customFormat="1" ht="13.5" x14ac:dyDescent="0.2">
      <c r="A3447" s="211">
        <v>3444</v>
      </c>
      <c r="B3447" s="212" t="s">
        <v>3365</v>
      </c>
      <c r="C3447" s="213" t="s">
        <v>3366</v>
      </c>
      <c r="D3447" s="213"/>
      <c r="E3447" s="213">
        <v>0</v>
      </c>
      <c r="F3447" s="213" t="s">
        <v>585</v>
      </c>
      <c r="G3447" s="214" t="s">
        <v>677</v>
      </c>
      <c r="H3447" s="208" t="str">
        <f>IF(Input!F$4="GMH_OECC",J3447,IF(Input!F$4="GMH_XOEC",L3447,IF(Input!F$4="GMH_Korea",N3447,IF(Input!F$4="GMH_EU",P3447,IF(Input!F$4="Skysuper",#REF!,IF(Input!F$4="SkyII",#REF!,IF(Input!F$4="XO-8000",#REF!, "FALSE")))))))</f>
        <v>00</v>
      </c>
      <c r="I3447" s="209">
        <f>IF(Input!F$4="GMH_OECC",K3447,IF(Input!F$4="GMH_XOEC",M3447,IF(Input!F$4="GMH_Korea",O3447,IF(Input!F$4="GMH_EU",Q3447,IF(Input!F$4="Skysuper",#REF!,IF(Input!F$4="SkyII",#REF!,IF(Input!F$4="XO-8000",#REF!, "FALSE")))))))</f>
        <v>0</v>
      </c>
      <c r="J3447" s="210" t="s">
        <v>10359</v>
      </c>
      <c r="K3447" s="268">
        <v>0</v>
      </c>
      <c r="L3447" s="270" t="s">
        <v>10359</v>
      </c>
      <c r="M3447" s="270">
        <v>0</v>
      </c>
      <c r="N3447" s="270" t="s">
        <v>10359</v>
      </c>
      <c r="O3447" s="270">
        <v>0</v>
      </c>
      <c r="P3447" s="270" t="s">
        <v>10359</v>
      </c>
      <c r="Q3447" s="270">
        <v>0</v>
      </c>
      <c r="R3447" s="74"/>
      <c r="S3447" s="75" t="str">
        <f t="shared" si="285"/>
        <v>0000</v>
      </c>
      <c r="T3447" s="75" t="str">
        <f t="shared" si="283"/>
        <v>00000000000000000000000000000000</v>
      </c>
      <c r="V3447" s="197"/>
      <c r="W3447" s="75">
        <f t="shared" si="284"/>
        <v>0</v>
      </c>
      <c r="AE3447" s="479"/>
    </row>
    <row r="3448" spans="1:31" s="75" customFormat="1" ht="13.5" x14ac:dyDescent="0.2">
      <c r="A3448" s="211">
        <v>3445</v>
      </c>
      <c r="B3448" s="212" t="s">
        <v>3367</v>
      </c>
      <c r="C3448" s="213" t="s">
        <v>3368</v>
      </c>
      <c r="D3448" s="213"/>
      <c r="E3448" s="213">
        <v>0</v>
      </c>
      <c r="F3448" s="213" t="s">
        <v>585</v>
      </c>
      <c r="G3448" s="214" t="s">
        <v>677</v>
      </c>
      <c r="H3448" s="208" t="str">
        <f>IF(Input!F$4="GMH_OECC",J3448,IF(Input!F$4="GMH_XOEC",L3448,IF(Input!F$4="GMH_Korea",N3448,IF(Input!F$4="GMH_EU",P3448,IF(Input!F$4="Skysuper",#REF!,IF(Input!F$4="SkyII",#REF!,IF(Input!F$4="XO-8000",#REF!, "FALSE")))))))</f>
        <v>00</v>
      </c>
      <c r="I3448" s="209">
        <f>IF(Input!F$4="GMH_OECC",K3448,IF(Input!F$4="GMH_XOEC",M3448,IF(Input!F$4="GMH_Korea",O3448,IF(Input!F$4="GMH_EU",Q3448,IF(Input!F$4="Skysuper",#REF!,IF(Input!F$4="SkyII",#REF!,IF(Input!F$4="XO-8000",#REF!, "FALSE")))))))</f>
        <v>0</v>
      </c>
      <c r="J3448" s="210" t="s">
        <v>10359</v>
      </c>
      <c r="K3448" s="268">
        <v>0</v>
      </c>
      <c r="L3448" s="270" t="s">
        <v>10359</v>
      </c>
      <c r="M3448" s="270">
        <v>0</v>
      </c>
      <c r="N3448" s="270" t="s">
        <v>10359</v>
      </c>
      <c r="O3448" s="270">
        <v>0</v>
      </c>
      <c r="P3448" s="270" t="s">
        <v>10359</v>
      </c>
      <c r="Q3448" s="270">
        <v>0</v>
      </c>
      <c r="R3448" s="74"/>
      <c r="S3448" s="75" t="str">
        <f t="shared" si="285"/>
        <v>0000</v>
      </c>
      <c r="T3448" s="75" t="str">
        <f t="shared" si="283"/>
        <v>00000000000000000000000000000000</v>
      </c>
      <c r="V3448" s="197"/>
      <c r="W3448" s="75">
        <f t="shared" si="284"/>
        <v>0</v>
      </c>
      <c r="AE3448" s="479"/>
    </row>
    <row r="3449" spans="1:31" s="75" customFormat="1" ht="13.5" x14ac:dyDescent="0.2">
      <c r="A3449" s="211">
        <v>3446</v>
      </c>
      <c r="B3449" s="212" t="s">
        <v>3369</v>
      </c>
      <c r="C3449" s="213" t="s">
        <v>3370</v>
      </c>
      <c r="D3449" s="213"/>
      <c r="E3449" s="213">
        <v>0</v>
      </c>
      <c r="F3449" s="213" t="s">
        <v>585</v>
      </c>
      <c r="G3449" s="214" t="s">
        <v>677</v>
      </c>
      <c r="H3449" s="208" t="str">
        <f>IF(Input!F$4="GMH_OECC",J3449,IF(Input!F$4="GMH_XOEC",L3449,IF(Input!F$4="GMH_Korea",N3449,IF(Input!F$4="GMH_EU",P3449,IF(Input!F$4="Skysuper",#REF!,IF(Input!F$4="SkyII",#REF!,IF(Input!F$4="XO-8000",#REF!, "FALSE")))))))</f>
        <v>00</v>
      </c>
      <c r="I3449" s="209">
        <f>IF(Input!F$4="GMH_OECC",K3449,IF(Input!F$4="GMH_XOEC",M3449,IF(Input!F$4="GMH_Korea",O3449,IF(Input!F$4="GMH_EU",Q3449,IF(Input!F$4="Skysuper",#REF!,IF(Input!F$4="SkyII",#REF!,IF(Input!F$4="XO-8000",#REF!, "FALSE")))))))</f>
        <v>0</v>
      </c>
      <c r="J3449" s="210" t="s">
        <v>10359</v>
      </c>
      <c r="K3449" s="268">
        <v>0</v>
      </c>
      <c r="L3449" s="270" t="s">
        <v>10359</v>
      </c>
      <c r="M3449" s="270">
        <v>0</v>
      </c>
      <c r="N3449" s="270" t="s">
        <v>10359</v>
      </c>
      <c r="O3449" s="270">
        <v>0</v>
      </c>
      <c r="P3449" s="270" t="s">
        <v>10359</v>
      </c>
      <c r="Q3449" s="270">
        <v>0</v>
      </c>
      <c r="R3449" s="74"/>
      <c r="S3449" s="75" t="str">
        <f t="shared" si="285"/>
        <v>0000</v>
      </c>
      <c r="T3449" s="75" t="str">
        <f t="shared" si="283"/>
        <v>00000000000000000000000000000000</v>
      </c>
      <c r="V3449" s="197"/>
      <c r="W3449" s="75">
        <f t="shared" si="284"/>
        <v>0</v>
      </c>
      <c r="AE3449" s="479"/>
    </row>
    <row r="3450" spans="1:31" s="75" customFormat="1" ht="13.5" x14ac:dyDescent="0.2">
      <c r="A3450" s="211">
        <v>3447</v>
      </c>
      <c r="B3450" s="212" t="s">
        <v>3371</v>
      </c>
      <c r="C3450" s="213" t="s">
        <v>3372</v>
      </c>
      <c r="D3450" s="213"/>
      <c r="E3450" s="213">
        <v>0</v>
      </c>
      <c r="F3450" s="213" t="s">
        <v>585</v>
      </c>
      <c r="G3450" s="214" t="s">
        <v>677</v>
      </c>
      <c r="H3450" s="208" t="str">
        <f>IF(Input!F$4="GMH_OECC",J3450,IF(Input!F$4="GMH_XOEC",L3450,IF(Input!F$4="GMH_Korea",N3450,IF(Input!F$4="GMH_EU",P3450,IF(Input!F$4="Skysuper",#REF!,IF(Input!F$4="SkyII",#REF!,IF(Input!F$4="XO-8000",#REF!, "FALSE")))))))</f>
        <v>00</v>
      </c>
      <c r="I3450" s="209">
        <f>IF(Input!F$4="GMH_OECC",K3450,IF(Input!F$4="GMH_XOEC",M3450,IF(Input!F$4="GMH_Korea",O3450,IF(Input!F$4="GMH_EU",Q3450,IF(Input!F$4="Skysuper",#REF!,IF(Input!F$4="SkyII",#REF!,IF(Input!F$4="XO-8000",#REF!, "FALSE")))))))</f>
        <v>0</v>
      </c>
      <c r="J3450" s="210" t="s">
        <v>10359</v>
      </c>
      <c r="K3450" s="268">
        <v>0</v>
      </c>
      <c r="L3450" s="270" t="s">
        <v>10359</v>
      </c>
      <c r="M3450" s="270">
        <v>0</v>
      </c>
      <c r="N3450" s="270" t="s">
        <v>10359</v>
      </c>
      <c r="O3450" s="270">
        <v>0</v>
      </c>
      <c r="P3450" s="270" t="s">
        <v>10359</v>
      </c>
      <c r="Q3450" s="270">
        <v>0</v>
      </c>
      <c r="R3450" s="74"/>
      <c r="S3450" s="75" t="str">
        <f t="shared" si="285"/>
        <v>0000</v>
      </c>
      <c r="T3450" s="75" t="str">
        <f t="shared" si="283"/>
        <v>00000000000000000000000000000000</v>
      </c>
      <c r="V3450" s="197"/>
      <c r="W3450" s="75">
        <f t="shared" si="284"/>
        <v>0</v>
      </c>
      <c r="AE3450" s="479"/>
    </row>
    <row r="3451" spans="1:31" s="75" customFormat="1" ht="13.5" x14ac:dyDescent="0.2">
      <c r="A3451" s="211">
        <v>3448</v>
      </c>
      <c r="B3451" s="212" t="s">
        <v>3373</v>
      </c>
      <c r="C3451" s="213" t="s">
        <v>3374</v>
      </c>
      <c r="D3451" s="213"/>
      <c r="E3451" s="213">
        <v>0</v>
      </c>
      <c r="F3451" s="213" t="s">
        <v>585</v>
      </c>
      <c r="G3451" s="214" t="s">
        <v>677</v>
      </c>
      <c r="H3451" s="208" t="str">
        <f>IF(Input!F$4="GMH_OECC",J3451,IF(Input!F$4="GMH_XOEC",L3451,IF(Input!F$4="GMH_Korea",N3451,IF(Input!F$4="GMH_EU",P3451,IF(Input!F$4="Skysuper",#REF!,IF(Input!F$4="SkyII",#REF!,IF(Input!F$4="XO-8000",#REF!, "FALSE")))))))</f>
        <v>00</v>
      </c>
      <c r="I3451" s="209">
        <f>IF(Input!F$4="GMH_OECC",K3451,IF(Input!F$4="GMH_XOEC",M3451,IF(Input!F$4="GMH_Korea",O3451,IF(Input!F$4="GMH_EU",Q3451,IF(Input!F$4="Skysuper",#REF!,IF(Input!F$4="SkyII",#REF!,IF(Input!F$4="XO-8000",#REF!, "FALSE")))))))</f>
        <v>0</v>
      </c>
      <c r="J3451" s="210" t="s">
        <v>10359</v>
      </c>
      <c r="K3451" s="268">
        <v>0</v>
      </c>
      <c r="L3451" s="270" t="s">
        <v>10359</v>
      </c>
      <c r="M3451" s="270">
        <v>0</v>
      </c>
      <c r="N3451" s="270" t="s">
        <v>10359</v>
      </c>
      <c r="O3451" s="270">
        <v>0</v>
      </c>
      <c r="P3451" s="270" t="s">
        <v>10359</v>
      </c>
      <c r="Q3451" s="270">
        <v>0</v>
      </c>
      <c r="R3451" s="74"/>
      <c r="S3451" s="75" t="str">
        <f t="shared" si="285"/>
        <v>0000</v>
      </c>
      <c r="T3451" s="75" t="str">
        <f t="shared" si="283"/>
        <v>00000000000000000000000000000000</v>
      </c>
      <c r="V3451" s="197"/>
      <c r="W3451" s="75">
        <f t="shared" si="284"/>
        <v>0</v>
      </c>
      <c r="AE3451" s="479"/>
    </row>
    <row r="3452" spans="1:31" s="75" customFormat="1" ht="13.5" x14ac:dyDescent="0.2">
      <c r="A3452" s="211">
        <v>3449</v>
      </c>
      <c r="B3452" s="212" t="s">
        <v>3375</v>
      </c>
      <c r="C3452" s="213" t="s">
        <v>3376</v>
      </c>
      <c r="D3452" s="213"/>
      <c r="E3452" s="213">
        <v>0</v>
      </c>
      <c r="F3452" s="213" t="s">
        <v>585</v>
      </c>
      <c r="G3452" s="214" t="s">
        <v>677</v>
      </c>
      <c r="H3452" s="208" t="str">
        <f>IF(Input!F$4="GMH_OECC",J3452,IF(Input!F$4="GMH_XOEC",L3452,IF(Input!F$4="GMH_Korea",N3452,IF(Input!F$4="GMH_EU",P3452,IF(Input!F$4="Skysuper",#REF!,IF(Input!F$4="SkyII",#REF!,IF(Input!F$4="XO-8000",#REF!, "FALSE")))))))</f>
        <v>00</v>
      </c>
      <c r="I3452" s="209">
        <f>IF(Input!F$4="GMH_OECC",K3452,IF(Input!F$4="GMH_XOEC",M3452,IF(Input!F$4="GMH_Korea",O3452,IF(Input!F$4="GMH_EU",Q3452,IF(Input!F$4="Skysuper",#REF!,IF(Input!F$4="SkyII",#REF!,IF(Input!F$4="XO-8000",#REF!, "FALSE")))))))</f>
        <v>0</v>
      </c>
      <c r="J3452" s="210" t="s">
        <v>10359</v>
      </c>
      <c r="K3452" s="268">
        <v>0</v>
      </c>
      <c r="L3452" s="270" t="s">
        <v>10359</v>
      </c>
      <c r="M3452" s="270">
        <v>0</v>
      </c>
      <c r="N3452" s="270" t="s">
        <v>10359</v>
      </c>
      <c r="O3452" s="270">
        <v>0</v>
      </c>
      <c r="P3452" s="270" t="s">
        <v>10359</v>
      </c>
      <c r="Q3452" s="270">
        <v>0</v>
      </c>
      <c r="R3452" s="74"/>
      <c r="S3452" s="75" t="str">
        <f t="shared" si="285"/>
        <v>0000</v>
      </c>
      <c r="T3452" s="75" t="str">
        <f t="shared" si="283"/>
        <v>00000000000000000000000000000000</v>
      </c>
      <c r="V3452" s="197"/>
      <c r="W3452" s="75">
        <f t="shared" si="284"/>
        <v>0</v>
      </c>
      <c r="AE3452" s="479"/>
    </row>
    <row r="3453" spans="1:31" s="75" customFormat="1" ht="13.5" x14ac:dyDescent="0.2">
      <c r="A3453" s="211">
        <v>3450</v>
      </c>
      <c r="B3453" s="212" t="s">
        <v>3377</v>
      </c>
      <c r="C3453" s="213" t="s">
        <v>3378</v>
      </c>
      <c r="D3453" s="213"/>
      <c r="E3453" s="213">
        <v>0</v>
      </c>
      <c r="F3453" s="213" t="s">
        <v>585</v>
      </c>
      <c r="G3453" s="214" t="s">
        <v>677</v>
      </c>
      <c r="H3453" s="208" t="str">
        <f>IF(Input!F$4="GMH_OECC",J3453,IF(Input!F$4="GMH_XOEC",L3453,IF(Input!F$4="GMH_Korea",N3453,IF(Input!F$4="GMH_EU",P3453,IF(Input!F$4="Skysuper",#REF!,IF(Input!F$4="SkyII",#REF!,IF(Input!F$4="XO-8000",#REF!, "FALSE")))))))</f>
        <v>00</v>
      </c>
      <c r="I3453" s="209">
        <f>IF(Input!F$4="GMH_OECC",K3453,IF(Input!F$4="GMH_XOEC",M3453,IF(Input!F$4="GMH_Korea",O3453,IF(Input!F$4="GMH_EU",Q3453,IF(Input!F$4="Skysuper",#REF!,IF(Input!F$4="SkyII",#REF!,IF(Input!F$4="XO-8000",#REF!, "FALSE")))))))</f>
        <v>0</v>
      </c>
      <c r="J3453" s="210" t="s">
        <v>10359</v>
      </c>
      <c r="K3453" s="268">
        <v>0</v>
      </c>
      <c r="L3453" s="270" t="s">
        <v>10359</v>
      </c>
      <c r="M3453" s="270">
        <v>0</v>
      </c>
      <c r="N3453" s="270" t="s">
        <v>10359</v>
      </c>
      <c r="O3453" s="270">
        <v>0</v>
      </c>
      <c r="P3453" s="270" t="s">
        <v>10359</v>
      </c>
      <c r="Q3453" s="270">
        <v>0</v>
      </c>
      <c r="R3453" s="74"/>
      <c r="S3453" s="75" t="str">
        <f t="shared" si="285"/>
        <v>0000</v>
      </c>
      <c r="T3453" s="75" t="str">
        <f t="shared" si="283"/>
        <v>00000000000000000000000000000000</v>
      </c>
      <c r="V3453" s="197"/>
      <c r="W3453" s="75">
        <f t="shared" si="284"/>
        <v>0</v>
      </c>
      <c r="AE3453" s="479"/>
    </row>
    <row r="3454" spans="1:31" s="75" customFormat="1" ht="13.5" x14ac:dyDescent="0.2">
      <c r="A3454" s="211">
        <v>3451</v>
      </c>
      <c r="B3454" s="212" t="s">
        <v>3379</v>
      </c>
      <c r="C3454" s="213" t="s">
        <v>3380</v>
      </c>
      <c r="D3454" s="213"/>
      <c r="E3454" s="213">
        <v>0</v>
      </c>
      <c r="F3454" s="213" t="s">
        <v>585</v>
      </c>
      <c r="G3454" s="214" t="s">
        <v>677</v>
      </c>
      <c r="H3454" s="208" t="str">
        <f>IF(Input!F$4="GMH_OECC",J3454,IF(Input!F$4="GMH_XOEC",L3454,IF(Input!F$4="GMH_Korea",N3454,IF(Input!F$4="GMH_EU",P3454,IF(Input!F$4="Skysuper",#REF!,IF(Input!F$4="SkyII",#REF!,IF(Input!F$4="XO-8000",#REF!, "FALSE")))))))</f>
        <v>00</v>
      </c>
      <c r="I3454" s="209">
        <f>IF(Input!F$4="GMH_OECC",K3454,IF(Input!F$4="GMH_XOEC",M3454,IF(Input!F$4="GMH_Korea",O3454,IF(Input!F$4="GMH_EU",Q3454,IF(Input!F$4="Skysuper",#REF!,IF(Input!F$4="SkyII",#REF!,IF(Input!F$4="XO-8000",#REF!, "FALSE")))))))</f>
        <v>0</v>
      </c>
      <c r="J3454" s="210" t="s">
        <v>10359</v>
      </c>
      <c r="K3454" s="268">
        <v>0</v>
      </c>
      <c r="L3454" s="270" t="s">
        <v>10359</v>
      </c>
      <c r="M3454" s="270">
        <v>0</v>
      </c>
      <c r="N3454" s="270" t="s">
        <v>10359</v>
      </c>
      <c r="O3454" s="270">
        <v>0</v>
      </c>
      <c r="P3454" s="270" t="s">
        <v>10359</v>
      </c>
      <c r="Q3454" s="270">
        <v>0</v>
      </c>
      <c r="R3454" s="74"/>
      <c r="S3454" s="75" t="str">
        <f t="shared" si="285"/>
        <v>0000</v>
      </c>
      <c r="T3454" s="75" t="str">
        <f t="shared" si="283"/>
        <v>00000000000000000000000000000000</v>
      </c>
      <c r="V3454" s="197"/>
      <c r="W3454" s="75">
        <f t="shared" si="284"/>
        <v>0</v>
      </c>
      <c r="AE3454" s="479"/>
    </row>
    <row r="3455" spans="1:31" s="75" customFormat="1" ht="13.5" x14ac:dyDescent="0.2">
      <c r="A3455" s="211">
        <v>3452</v>
      </c>
      <c r="B3455" s="212" t="s">
        <v>3381</v>
      </c>
      <c r="C3455" s="213" t="s">
        <v>3382</v>
      </c>
      <c r="D3455" s="213"/>
      <c r="E3455" s="213">
        <v>0</v>
      </c>
      <c r="F3455" s="213" t="s">
        <v>585</v>
      </c>
      <c r="G3455" s="214" t="s">
        <v>677</v>
      </c>
      <c r="H3455" s="208" t="str">
        <f>IF(Input!F$4="GMH_OECC",J3455,IF(Input!F$4="GMH_XOEC",L3455,IF(Input!F$4="GMH_Korea",N3455,IF(Input!F$4="GMH_EU",P3455,IF(Input!F$4="Skysuper",#REF!,IF(Input!F$4="SkyII",#REF!,IF(Input!F$4="XO-8000",#REF!, "FALSE")))))))</f>
        <v>00</v>
      </c>
      <c r="I3455" s="209">
        <f>IF(Input!F$4="GMH_OECC",K3455,IF(Input!F$4="GMH_XOEC",M3455,IF(Input!F$4="GMH_Korea",O3455,IF(Input!F$4="GMH_EU",Q3455,IF(Input!F$4="Skysuper",#REF!,IF(Input!F$4="SkyII",#REF!,IF(Input!F$4="XO-8000",#REF!, "FALSE")))))))</f>
        <v>0</v>
      </c>
      <c r="J3455" s="210" t="s">
        <v>10359</v>
      </c>
      <c r="K3455" s="268">
        <v>0</v>
      </c>
      <c r="L3455" s="270" t="s">
        <v>10359</v>
      </c>
      <c r="M3455" s="270">
        <v>0</v>
      </c>
      <c r="N3455" s="270" t="s">
        <v>10359</v>
      </c>
      <c r="O3455" s="270">
        <v>0</v>
      </c>
      <c r="P3455" s="270" t="s">
        <v>10359</v>
      </c>
      <c r="Q3455" s="270">
        <v>0</v>
      </c>
      <c r="R3455" s="74"/>
      <c r="S3455" s="75" t="str">
        <f t="shared" si="285"/>
        <v>0000</v>
      </c>
      <c r="T3455" s="75" t="str">
        <f t="shared" si="283"/>
        <v>00000000000000000000000000000000</v>
      </c>
      <c r="V3455" s="197"/>
      <c r="W3455" s="75">
        <f t="shared" si="284"/>
        <v>0</v>
      </c>
      <c r="AE3455" s="479"/>
    </row>
    <row r="3456" spans="1:31" s="75" customFormat="1" ht="13.5" x14ac:dyDescent="0.2">
      <c r="A3456" s="211">
        <v>3453</v>
      </c>
      <c r="B3456" s="212" t="s">
        <v>3383</v>
      </c>
      <c r="C3456" s="213" t="s">
        <v>3384</v>
      </c>
      <c r="D3456" s="213"/>
      <c r="E3456" s="213">
        <v>0</v>
      </c>
      <c r="F3456" s="213" t="s">
        <v>585</v>
      </c>
      <c r="G3456" s="214" t="s">
        <v>677</v>
      </c>
      <c r="H3456" s="208" t="str">
        <f>IF(Input!F$4="GMH_OECC",J3456,IF(Input!F$4="GMH_XOEC",L3456,IF(Input!F$4="GMH_Korea",N3456,IF(Input!F$4="GMH_EU",P3456,IF(Input!F$4="Skysuper",#REF!,IF(Input!F$4="SkyII",#REF!,IF(Input!F$4="XO-8000",#REF!, "FALSE")))))))</f>
        <v>00</v>
      </c>
      <c r="I3456" s="209">
        <f>IF(Input!F$4="GMH_OECC",K3456,IF(Input!F$4="GMH_XOEC",M3456,IF(Input!F$4="GMH_Korea",O3456,IF(Input!F$4="GMH_EU",Q3456,IF(Input!F$4="Skysuper",#REF!,IF(Input!F$4="SkyII",#REF!,IF(Input!F$4="XO-8000",#REF!, "FALSE")))))))</f>
        <v>0</v>
      </c>
      <c r="J3456" s="210" t="s">
        <v>10359</v>
      </c>
      <c r="K3456" s="268">
        <v>0</v>
      </c>
      <c r="L3456" s="270" t="s">
        <v>10359</v>
      </c>
      <c r="M3456" s="270">
        <v>0</v>
      </c>
      <c r="N3456" s="270" t="s">
        <v>10359</v>
      </c>
      <c r="O3456" s="270">
        <v>0</v>
      </c>
      <c r="P3456" s="270" t="s">
        <v>10359</v>
      </c>
      <c r="Q3456" s="270">
        <v>0</v>
      </c>
      <c r="R3456" s="74"/>
      <c r="S3456" s="75" t="str">
        <f t="shared" si="285"/>
        <v>0000</v>
      </c>
      <c r="T3456" s="75" t="str">
        <f t="shared" si="283"/>
        <v>00000000000000000000000000000000</v>
      </c>
      <c r="V3456" s="197"/>
      <c r="W3456" s="75">
        <f t="shared" si="284"/>
        <v>0</v>
      </c>
      <c r="AE3456" s="479"/>
    </row>
    <row r="3457" spans="1:31" s="75" customFormat="1" ht="13.5" x14ac:dyDescent="0.2">
      <c r="A3457" s="211">
        <v>3454</v>
      </c>
      <c r="B3457" s="212" t="s">
        <v>3385</v>
      </c>
      <c r="C3457" s="213" t="s">
        <v>3386</v>
      </c>
      <c r="D3457" s="213"/>
      <c r="E3457" s="213">
        <v>0</v>
      </c>
      <c r="F3457" s="213" t="s">
        <v>585</v>
      </c>
      <c r="G3457" s="214" t="s">
        <v>677</v>
      </c>
      <c r="H3457" s="208" t="str">
        <f>IF(Input!F$4="GMH_OECC",J3457,IF(Input!F$4="GMH_XOEC",L3457,IF(Input!F$4="GMH_Korea",N3457,IF(Input!F$4="GMH_EU",P3457,IF(Input!F$4="Skysuper",#REF!,IF(Input!F$4="SkyII",#REF!,IF(Input!F$4="XO-8000",#REF!, "FALSE")))))))</f>
        <v>00</v>
      </c>
      <c r="I3457" s="209">
        <f>IF(Input!F$4="GMH_OECC",K3457,IF(Input!F$4="GMH_XOEC",M3457,IF(Input!F$4="GMH_Korea",O3457,IF(Input!F$4="GMH_EU",Q3457,IF(Input!F$4="Skysuper",#REF!,IF(Input!F$4="SkyII",#REF!,IF(Input!F$4="XO-8000",#REF!, "FALSE")))))))</f>
        <v>0</v>
      </c>
      <c r="J3457" s="210" t="s">
        <v>10359</v>
      </c>
      <c r="K3457" s="268">
        <v>0</v>
      </c>
      <c r="L3457" s="270" t="s">
        <v>10359</v>
      </c>
      <c r="M3457" s="270">
        <v>0</v>
      </c>
      <c r="N3457" s="270" t="s">
        <v>10359</v>
      </c>
      <c r="O3457" s="270">
        <v>0</v>
      </c>
      <c r="P3457" s="270" t="s">
        <v>10359</v>
      </c>
      <c r="Q3457" s="270">
        <v>0</v>
      </c>
      <c r="R3457" s="74"/>
      <c r="S3457" s="75" t="str">
        <f t="shared" si="285"/>
        <v>0000</v>
      </c>
      <c r="T3457" s="75" t="str">
        <f t="shared" si="283"/>
        <v>00000000000000000000000000000000</v>
      </c>
      <c r="V3457" s="197"/>
      <c r="W3457" s="75">
        <f t="shared" si="284"/>
        <v>0</v>
      </c>
      <c r="AE3457" s="479"/>
    </row>
    <row r="3458" spans="1:31" s="75" customFormat="1" ht="13.5" x14ac:dyDescent="0.2">
      <c r="A3458" s="211">
        <v>3455</v>
      </c>
      <c r="B3458" s="212" t="s">
        <v>3387</v>
      </c>
      <c r="C3458" s="213" t="s">
        <v>3388</v>
      </c>
      <c r="D3458" s="213"/>
      <c r="E3458" s="213">
        <v>0</v>
      </c>
      <c r="F3458" s="213" t="s">
        <v>585</v>
      </c>
      <c r="G3458" s="214" t="s">
        <v>677</v>
      </c>
      <c r="H3458" s="208" t="str">
        <f>IF(Input!F$4="GMH_OECC",J3458,IF(Input!F$4="GMH_XOEC",L3458,IF(Input!F$4="GMH_Korea",N3458,IF(Input!F$4="GMH_EU",P3458,IF(Input!F$4="Skysuper",#REF!,IF(Input!F$4="SkyII",#REF!,IF(Input!F$4="XO-8000",#REF!, "FALSE")))))))</f>
        <v>00</v>
      </c>
      <c r="I3458" s="209">
        <f>IF(Input!F$4="GMH_OECC",K3458,IF(Input!F$4="GMH_XOEC",M3458,IF(Input!F$4="GMH_Korea",O3458,IF(Input!F$4="GMH_EU",Q3458,IF(Input!F$4="Skysuper",#REF!,IF(Input!F$4="SkyII",#REF!,IF(Input!F$4="XO-8000",#REF!, "FALSE")))))))</f>
        <v>0</v>
      </c>
      <c r="J3458" s="210" t="s">
        <v>10359</v>
      </c>
      <c r="K3458" s="268">
        <v>0</v>
      </c>
      <c r="L3458" s="270" t="s">
        <v>10359</v>
      </c>
      <c r="M3458" s="270">
        <v>0</v>
      </c>
      <c r="N3458" s="270" t="s">
        <v>10359</v>
      </c>
      <c r="O3458" s="270">
        <v>0</v>
      </c>
      <c r="P3458" s="270" t="s">
        <v>10359</v>
      </c>
      <c r="Q3458" s="270">
        <v>0</v>
      </c>
      <c r="R3458" s="74"/>
      <c r="S3458" s="75" t="str">
        <f t="shared" si="285"/>
        <v>0000</v>
      </c>
      <c r="T3458" s="75" t="str">
        <f t="shared" si="283"/>
        <v>00000000000000000000000000000000</v>
      </c>
      <c r="V3458" s="197"/>
      <c r="W3458" s="75">
        <f t="shared" si="284"/>
        <v>0</v>
      </c>
      <c r="AE3458" s="479"/>
    </row>
    <row r="3459" spans="1:31" s="75" customFormat="1" ht="13.5" x14ac:dyDescent="0.2">
      <c r="A3459" s="211">
        <v>3456</v>
      </c>
      <c r="B3459" s="212" t="s">
        <v>3389</v>
      </c>
      <c r="C3459" s="213" t="s">
        <v>3390</v>
      </c>
      <c r="D3459" s="213"/>
      <c r="E3459" s="213">
        <v>0</v>
      </c>
      <c r="F3459" s="213" t="s">
        <v>585</v>
      </c>
      <c r="G3459" s="214" t="s">
        <v>677</v>
      </c>
      <c r="H3459" s="208" t="str">
        <f>IF(Input!F$4="GMH_OECC",J3459,IF(Input!F$4="GMH_XOEC",L3459,IF(Input!F$4="GMH_Korea",N3459,IF(Input!F$4="GMH_EU",P3459,IF(Input!F$4="Skysuper",#REF!,IF(Input!F$4="SkyII",#REF!,IF(Input!F$4="XO-8000",#REF!, "FALSE")))))))</f>
        <v>00</v>
      </c>
      <c r="I3459" s="209">
        <f>IF(Input!F$4="GMH_OECC",K3459,IF(Input!F$4="GMH_XOEC",M3459,IF(Input!F$4="GMH_Korea",O3459,IF(Input!F$4="GMH_EU",Q3459,IF(Input!F$4="Skysuper",#REF!,IF(Input!F$4="SkyII",#REF!,IF(Input!F$4="XO-8000",#REF!, "FALSE")))))))</f>
        <v>0</v>
      </c>
      <c r="J3459" s="210" t="s">
        <v>10359</v>
      </c>
      <c r="K3459" s="268">
        <v>0</v>
      </c>
      <c r="L3459" s="270" t="s">
        <v>10359</v>
      </c>
      <c r="M3459" s="270">
        <v>0</v>
      </c>
      <c r="N3459" s="270" t="s">
        <v>10359</v>
      </c>
      <c r="O3459" s="270">
        <v>0</v>
      </c>
      <c r="P3459" s="270" t="s">
        <v>10359</v>
      </c>
      <c r="Q3459" s="270">
        <v>0</v>
      </c>
      <c r="R3459" s="74"/>
      <c r="S3459" s="75" t="str">
        <f t="shared" si="285"/>
        <v>0000</v>
      </c>
      <c r="T3459" s="75" t="str">
        <f t="shared" si="283"/>
        <v>00000000000000000000000000000000</v>
      </c>
      <c r="V3459" s="197"/>
      <c r="W3459" s="75">
        <f t="shared" si="284"/>
        <v>0</v>
      </c>
      <c r="AE3459" s="479"/>
    </row>
    <row r="3460" spans="1:31" s="75" customFormat="1" ht="13.5" x14ac:dyDescent="0.2">
      <c r="A3460" s="211">
        <v>3457</v>
      </c>
      <c r="B3460" s="212" t="s">
        <v>3391</v>
      </c>
      <c r="C3460" s="213" t="s">
        <v>3392</v>
      </c>
      <c r="D3460" s="213"/>
      <c r="E3460" s="213">
        <v>0</v>
      </c>
      <c r="F3460" s="213" t="s">
        <v>585</v>
      </c>
      <c r="G3460" s="214" t="s">
        <v>677</v>
      </c>
      <c r="H3460" s="208" t="str">
        <f>IF(Input!F$4="GMH_OECC",J3460,IF(Input!F$4="GMH_XOEC",L3460,IF(Input!F$4="GMH_Korea",N3460,IF(Input!F$4="GMH_EU",P3460,IF(Input!F$4="Skysuper",#REF!,IF(Input!F$4="SkyII",#REF!,IF(Input!F$4="XO-8000",#REF!, "FALSE")))))))</f>
        <v>00</v>
      </c>
      <c r="I3460" s="209">
        <f>IF(Input!F$4="GMH_OECC",K3460,IF(Input!F$4="GMH_XOEC",M3460,IF(Input!F$4="GMH_Korea",O3460,IF(Input!F$4="GMH_EU",Q3460,IF(Input!F$4="Skysuper",#REF!,IF(Input!F$4="SkyII",#REF!,IF(Input!F$4="XO-8000",#REF!, "FALSE")))))))</f>
        <v>0</v>
      </c>
      <c r="J3460" s="210" t="s">
        <v>10359</v>
      </c>
      <c r="K3460" s="268">
        <v>0</v>
      </c>
      <c r="L3460" s="270" t="s">
        <v>10359</v>
      </c>
      <c r="M3460" s="270">
        <v>0</v>
      </c>
      <c r="N3460" s="270" t="s">
        <v>10359</v>
      </c>
      <c r="O3460" s="270">
        <v>0</v>
      </c>
      <c r="P3460" s="270" t="s">
        <v>10359</v>
      </c>
      <c r="Q3460" s="270">
        <v>0</v>
      </c>
      <c r="R3460" s="74"/>
      <c r="S3460" s="75" t="str">
        <f t="shared" si="285"/>
        <v>0000</v>
      </c>
      <c r="T3460" s="75" t="str">
        <f t="shared" ref="T3460:T3523" si="286">CONCATENATE(S3460,S3461,S3462,S3463,S3464,S3465,S3466,S3467)</f>
        <v>00000000000000000000000000000000</v>
      </c>
      <c r="V3460" s="197"/>
      <c r="W3460" s="75">
        <f t="shared" si="284"/>
        <v>0</v>
      </c>
      <c r="AE3460" s="479"/>
    </row>
    <row r="3461" spans="1:31" s="75" customFormat="1" ht="13.5" x14ac:dyDescent="0.2">
      <c r="A3461" s="211">
        <v>3458</v>
      </c>
      <c r="B3461" s="212" t="s">
        <v>3393</v>
      </c>
      <c r="C3461" s="213" t="s">
        <v>3394</v>
      </c>
      <c r="D3461" s="213"/>
      <c r="E3461" s="213">
        <v>0</v>
      </c>
      <c r="F3461" s="213" t="s">
        <v>585</v>
      </c>
      <c r="G3461" s="214" t="s">
        <v>677</v>
      </c>
      <c r="H3461" s="208" t="str">
        <f>IF(Input!F$4="GMH_OECC",J3461,IF(Input!F$4="GMH_XOEC",L3461,IF(Input!F$4="GMH_Korea",N3461,IF(Input!F$4="GMH_EU",P3461,IF(Input!F$4="Skysuper",#REF!,IF(Input!F$4="SkyII",#REF!,IF(Input!F$4="XO-8000",#REF!, "FALSE")))))))</f>
        <v>00</v>
      </c>
      <c r="I3461" s="209">
        <f>IF(Input!F$4="GMH_OECC",K3461,IF(Input!F$4="GMH_XOEC",M3461,IF(Input!F$4="GMH_Korea",O3461,IF(Input!F$4="GMH_EU",Q3461,IF(Input!F$4="Skysuper",#REF!,IF(Input!F$4="SkyII",#REF!,IF(Input!F$4="XO-8000",#REF!, "FALSE")))))))</f>
        <v>0</v>
      </c>
      <c r="J3461" s="210" t="s">
        <v>10359</v>
      </c>
      <c r="K3461" s="268">
        <v>0</v>
      </c>
      <c r="L3461" s="270" t="s">
        <v>10359</v>
      </c>
      <c r="M3461" s="270">
        <v>0</v>
      </c>
      <c r="N3461" s="270" t="s">
        <v>10359</v>
      </c>
      <c r="O3461" s="270">
        <v>0</v>
      </c>
      <c r="P3461" s="270" t="s">
        <v>10359</v>
      </c>
      <c r="Q3461" s="270">
        <v>0</v>
      </c>
      <c r="R3461" s="74"/>
      <c r="S3461" s="75" t="str">
        <f t="shared" si="285"/>
        <v>0000</v>
      </c>
      <c r="T3461" s="75" t="str">
        <f t="shared" si="286"/>
        <v>00000000000000000000000000000000</v>
      </c>
      <c r="V3461" s="197"/>
      <c r="W3461" s="75">
        <f t="shared" si="284"/>
        <v>0</v>
      </c>
      <c r="AE3461" s="479"/>
    </row>
    <row r="3462" spans="1:31" s="75" customFormat="1" ht="13.5" x14ac:dyDescent="0.2">
      <c r="A3462" s="211">
        <v>3459</v>
      </c>
      <c r="B3462" s="212" t="s">
        <v>3395</v>
      </c>
      <c r="C3462" s="213" t="s">
        <v>3396</v>
      </c>
      <c r="D3462" s="213"/>
      <c r="E3462" s="213">
        <v>0</v>
      </c>
      <c r="F3462" s="213" t="s">
        <v>585</v>
      </c>
      <c r="G3462" s="214" t="s">
        <v>677</v>
      </c>
      <c r="H3462" s="208" t="str">
        <f>IF(Input!F$4="GMH_OECC",J3462,IF(Input!F$4="GMH_XOEC",L3462,IF(Input!F$4="GMH_Korea",N3462,IF(Input!F$4="GMH_EU",P3462,IF(Input!F$4="Skysuper",#REF!,IF(Input!F$4="SkyII",#REF!,IF(Input!F$4="XO-8000",#REF!, "FALSE")))))))</f>
        <v>00</v>
      </c>
      <c r="I3462" s="209">
        <f>IF(Input!F$4="GMH_OECC",K3462,IF(Input!F$4="GMH_XOEC",M3462,IF(Input!F$4="GMH_Korea",O3462,IF(Input!F$4="GMH_EU",Q3462,IF(Input!F$4="Skysuper",#REF!,IF(Input!F$4="SkyII",#REF!,IF(Input!F$4="XO-8000",#REF!, "FALSE")))))))</f>
        <v>0</v>
      </c>
      <c r="J3462" s="210" t="s">
        <v>10359</v>
      </c>
      <c r="K3462" s="268">
        <v>0</v>
      </c>
      <c r="L3462" s="270" t="s">
        <v>10359</v>
      </c>
      <c r="M3462" s="270">
        <v>0</v>
      </c>
      <c r="N3462" s="270" t="s">
        <v>10359</v>
      </c>
      <c r="O3462" s="270">
        <v>0</v>
      </c>
      <c r="P3462" s="270" t="s">
        <v>10359</v>
      </c>
      <c r="Q3462" s="270">
        <v>0</v>
      </c>
      <c r="R3462" s="74"/>
      <c r="S3462" s="75" t="str">
        <f t="shared" si="285"/>
        <v>0000</v>
      </c>
      <c r="T3462" s="75" t="str">
        <f t="shared" si="286"/>
        <v>00000000000000000000000000000000</v>
      </c>
      <c r="V3462" s="197"/>
      <c r="W3462" s="75">
        <f t="shared" ref="W3462:W3525" si="287">HEX2DEC(RIGHT(S3462,2))+HEX2DEC(RIGHT(S3463,2))+HEX2DEC(RIGHT(S3464,2))+HEX2DEC(RIGHT(S3465,2))+HEX2DEC(LEFT(S3462,2))+HEX2DEC(LEFT(S3463,2))+HEX2DEC(LEFT(S3464,2))+HEX2DEC(LEFT(S3465,2))+HEX2DEC(RIGHT(S3466,2))+HEX2DEC(RIGHT(S3467,2))+HEX2DEC(RIGHT(S3468,2))+HEX2DEC(RIGHT(S3469,2))+HEX2DEC(LEFT(S3466,2))+HEX2DEC(LEFT(S3467,2))+HEX2DEC(LEFT(S3468,2))+HEX2DEC(LEFT(S3469,2))</f>
        <v>0</v>
      </c>
      <c r="AE3462" s="479"/>
    </row>
    <row r="3463" spans="1:31" s="75" customFormat="1" ht="13.5" x14ac:dyDescent="0.2">
      <c r="A3463" s="211">
        <v>3460</v>
      </c>
      <c r="B3463" s="212" t="s">
        <v>3397</v>
      </c>
      <c r="C3463" s="213" t="s">
        <v>3398</v>
      </c>
      <c r="D3463" s="213"/>
      <c r="E3463" s="213">
        <v>0</v>
      </c>
      <c r="F3463" s="213" t="s">
        <v>585</v>
      </c>
      <c r="G3463" s="214" t="s">
        <v>677</v>
      </c>
      <c r="H3463" s="208" t="str">
        <f>IF(Input!F$4="GMH_OECC",J3463,IF(Input!F$4="GMH_XOEC",L3463,IF(Input!F$4="GMH_Korea",N3463,IF(Input!F$4="GMH_EU",P3463,IF(Input!F$4="Skysuper",#REF!,IF(Input!F$4="SkyII",#REF!,IF(Input!F$4="XO-8000",#REF!, "FALSE")))))))</f>
        <v>00</v>
      </c>
      <c r="I3463" s="209">
        <f>IF(Input!F$4="GMH_OECC",K3463,IF(Input!F$4="GMH_XOEC",M3463,IF(Input!F$4="GMH_Korea",O3463,IF(Input!F$4="GMH_EU",Q3463,IF(Input!F$4="Skysuper",#REF!,IF(Input!F$4="SkyII",#REF!,IF(Input!F$4="XO-8000",#REF!, "FALSE")))))))</f>
        <v>0</v>
      </c>
      <c r="J3463" s="210" t="s">
        <v>10359</v>
      </c>
      <c r="K3463" s="268">
        <v>0</v>
      </c>
      <c r="L3463" s="270" t="s">
        <v>10359</v>
      </c>
      <c r="M3463" s="270">
        <v>0</v>
      </c>
      <c r="N3463" s="270" t="s">
        <v>10359</v>
      </c>
      <c r="O3463" s="270">
        <v>0</v>
      </c>
      <c r="P3463" s="270" t="s">
        <v>10359</v>
      </c>
      <c r="Q3463" s="270">
        <v>0</v>
      </c>
      <c r="R3463" s="74"/>
      <c r="S3463" s="75" t="str">
        <f t="shared" si="285"/>
        <v>0000</v>
      </c>
      <c r="T3463" s="75" t="str">
        <f t="shared" si="286"/>
        <v>00000000000000000000000000000000</v>
      </c>
      <c r="V3463" s="197"/>
      <c r="W3463" s="75">
        <f t="shared" si="287"/>
        <v>0</v>
      </c>
      <c r="AE3463" s="479"/>
    </row>
    <row r="3464" spans="1:31" s="75" customFormat="1" ht="13.5" x14ac:dyDescent="0.2">
      <c r="A3464" s="211">
        <v>3461</v>
      </c>
      <c r="B3464" s="212" t="s">
        <v>3399</v>
      </c>
      <c r="C3464" s="213" t="s">
        <v>3400</v>
      </c>
      <c r="D3464" s="213"/>
      <c r="E3464" s="213">
        <v>0</v>
      </c>
      <c r="F3464" s="213" t="s">
        <v>585</v>
      </c>
      <c r="G3464" s="214" t="s">
        <v>677</v>
      </c>
      <c r="H3464" s="208" t="str">
        <f>IF(Input!F$4="GMH_OECC",J3464,IF(Input!F$4="GMH_XOEC",L3464,IF(Input!F$4="GMH_Korea",N3464,IF(Input!F$4="GMH_EU",P3464,IF(Input!F$4="Skysuper",#REF!,IF(Input!F$4="SkyII",#REF!,IF(Input!F$4="XO-8000",#REF!, "FALSE")))))))</f>
        <v>00</v>
      </c>
      <c r="I3464" s="209">
        <f>IF(Input!F$4="GMH_OECC",K3464,IF(Input!F$4="GMH_XOEC",M3464,IF(Input!F$4="GMH_Korea",O3464,IF(Input!F$4="GMH_EU",Q3464,IF(Input!F$4="Skysuper",#REF!,IF(Input!F$4="SkyII",#REF!,IF(Input!F$4="XO-8000",#REF!, "FALSE")))))))</f>
        <v>0</v>
      </c>
      <c r="J3464" s="210" t="s">
        <v>10359</v>
      </c>
      <c r="K3464" s="268">
        <v>0</v>
      </c>
      <c r="L3464" s="270" t="s">
        <v>10359</v>
      </c>
      <c r="M3464" s="270">
        <v>0</v>
      </c>
      <c r="N3464" s="270" t="s">
        <v>10359</v>
      </c>
      <c r="O3464" s="270">
        <v>0</v>
      </c>
      <c r="P3464" s="270" t="s">
        <v>10359</v>
      </c>
      <c r="Q3464" s="270">
        <v>0</v>
      </c>
      <c r="R3464" s="74"/>
      <c r="S3464" s="75" t="str">
        <f t="shared" si="285"/>
        <v>0000</v>
      </c>
      <c r="T3464" s="75" t="str">
        <f t="shared" si="286"/>
        <v>00000000000000000000000000000000</v>
      </c>
      <c r="V3464" s="197"/>
      <c r="W3464" s="75">
        <f t="shared" si="287"/>
        <v>0</v>
      </c>
      <c r="AE3464" s="479"/>
    </row>
    <row r="3465" spans="1:31" s="75" customFormat="1" ht="13.5" x14ac:dyDescent="0.2">
      <c r="A3465" s="211">
        <v>3462</v>
      </c>
      <c r="B3465" s="212" t="s">
        <v>3401</v>
      </c>
      <c r="C3465" s="213" t="s">
        <v>3402</v>
      </c>
      <c r="D3465" s="213"/>
      <c r="E3465" s="213">
        <v>0</v>
      </c>
      <c r="F3465" s="213" t="s">
        <v>585</v>
      </c>
      <c r="G3465" s="214" t="s">
        <v>677</v>
      </c>
      <c r="H3465" s="208" t="str">
        <f>IF(Input!F$4="GMH_OECC",J3465,IF(Input!F$4="GMH_XOEC",L3465,IF(Input!F$4="GMH_Korea",N3465,IF(Input!F$4="GMH_EU",P3465,IF(Input!F$4="Skysuper",#REF!,IF(Input!F$4="SkyII",#REF!,IF(Input!F$4="XO-8000",#REF!, "FALSE")))))))</f>
        <v>00</v>
      </c>
      <c r="I3465" s="209">
        <f>IF(Input!F$4="GMH_OECC",K3465,IF(Input!F$4="GMH_XOEC",M3465,IF(Input!F$4="GMH_Korea",O3465,IF(Input!F$4="GMH_EU",Q3465,IF(Input!F$4="Skysuper",#REF!,IF(Input!F$4="SkyII",#REF!,IF(Input!F$4="XO-8000",#REF!, "FALSE")))))))</f>
        <v>0</v>
      </c>
      <c r="J3465" s="210" t="s">
        <v>10359</v>
      </c>
      <c r="K3465" s="268">
        <v>0</v>
      </c>
      <c r="L3465" s="270" t="s">
        <v>10359</v>
      </c>
      <c r="M3465" s="270">
        <v>0</v>
      </c>
      <c r="N3465" s="270" t="s">
        <v>10359</v>
      </c>
      <c r="O3465" s="270">
        <v>0</v>
      </c>
      <c r="P3465" s="270" t="s">
        <v>10359</v>
      </c>
      <c r="Q3465" s="270">
        <v>0</v>
      </c>
      <c r="R3465" s="74"/>
      <c r="S3465" s="75" t="str">
        <f t="shared" si="285"/>
        <v>0000</v>
      </c>
      <c r="T3465" s="75" t="str">
        <f t="shared" si="286"/>
        <v>00000000000000000000000000000000</v>
      </c>
      <c r="V3465" s="197"/>
      <c r="W3465" s="75">
        <f t="shared" si="287"/>
        <v>0</v>
      </c>
      <c r="AE3465" s="479"/>
    </row>
    <row r="3466" spans="1:31" s="75" customFormat="1" ht="13.5" x14ac:dyDescent="0.2">
      <c r="A3466" s="211">
        <v>3463</v>
      </c>
      <c r="B3466" s="212" t="s">
        <v>3403</v>
      </c>
      <c r="C3466" s="213" t="s">
        <v>3404</v>
      </c>
      <c r="D3466" s="213"/>
      <c r="E3466" s="213">
        <v>0</v>
      </c>
      <c r="F3466" s="213" t="s">
        <v>585</v>
      </c>
      <c r="G3466" s="214" t="s">
        <v>677</v>
      </c>
      <c r="H3466" s="208" t="str">
        <f>IF(Input!F$4="GMH_OECC",J3466,IF(Input!F$4="GMH_XOEC",L3466,IF(Input!F$4="GMH_Korea",N3466,IF(Input!F$4="GMH_EU",P3466,IF(Input!F$4="Skysuper",#REF!,IF(Input!F$4="SkyII",#REF!,IF(Input!F$4="XO-8000",#REF!, "FALSE")))))))</f>
        <v>00</v>
      </c>
      <c r="I3466" s="209">
        <f>IF(Input!F$4="GMH_OECC",K3466,IF(Input!F$4="GMH_XOEC",M3466,IF(Input!F$4="GMH_Korea",O3466,IF(Input!F$4="GMH_EU",Q3466,IF(Input!F$4="Skysuper",#REF!,IF(Input!F$4="SkyII",#REF!,IF(Input!F$4="XO-8000",#REF!, "FALSE")))))))</f>
        <v>0</v>
      </c>
      <c r="J3466" s="210" t="s">
        <v>10359</v>
      </c>
      <c r="K3466" s="268">
        <v>0</v>
      </c>
      <c r="L3466" s="270" t="s">
        <v>10359</v>
      </c>
      <c r="M3466" s="270">
        <v>0</v>
      </c>
      <c r="N3466" s="270" t="s">
        <v>10359</v>
      </c>
      <c r="O3466" s="270">
        <v>0</v>
      </c>
      <c r="P3466" s="270" t="s">
        <v>10359</v>
      </c>
      <c r="Q3466" s="270">
        <v>0</v>
      </c>
      <c r="R3466" s="74"/>
      <c r="S3466" s="75" t="str">
        <f t="shared" si="285"/>
        <v>0000</v>
      </c>
      <c r="T3466" s="75" t="str">
        <f t="shared" si="286"/>
        <v>00000000000000000000000000000000</v>
      </c>
      <c r="V3466" s="197"/>
      <c r="W3466" s="75">
        <f t="shared" si="287"/>
        <v>0</v>
      </c>
      <c r="AE3466" s="479"/>
    </row>
    <row r="3467" spans="1:31" s="75" customFormat="1" ht="13.5" x14ac:dyDescent="0.2">
      <c r="A3467" s="211">
        <v>3464</v>
      </c>
      <c r="B3467" s="212" t="s">
        <v>3405</v>
      </c>
      <c r="C3467" s="213" t="s">
        <v>3406</v>
      </c>
      <c r="D3467" s="213"/>
      <c r="E3467" s="213">
        <v>0</v>
      </c>
      <c r="F3467" s="213" t="s">
        <v>585</v>
      </c>
      <c r="G3467" s="214" t="s">
        <v>677</v>
      </c>
      <c r="H3467" s="208" t="str">
        <f>IF(Input!F$4="GMH_OECC",J3467,IF(Input!F$4="GMH_XOEC",L3467,IF(Input!F$4="GMH_Korea",N3467,IF(Input!F$4="GMH_EU",P3467,IF(Input!F$4="Skysuper",#REF!,IF(Input!F$4="SkyII",#REF!,IF(Input!F$4="XO-8000",#REF!, "FALSE")))))))</f>
        <v>00</v>
      </c>
      <c r="I3467" s="209">
        <f>IF(Input!F$4="GMH_OECC",K3467,IF(Input!F$4="GMH_XOEC",M3467,IF(Input!F$4="GMH_Korea",O3467,IF(Input!F$4="GMH_EU",Q3467,IF(Input!F$4="Skysuper",#REF!,IF(Input!F$4="SkyII",#REF!,IF(Input!F$4="XO-8000",#REF!, "FALSE")))))))</f>
        <v>0</v>
      </c>
      <c r="J3467" s="210" t="s">
        <v>10359</v>
      </c>
      <c r="K3467" s="268">
        <v>0</v>
      </c>
      <c r="L3467" s="270" t="s">
        <v>10359</v>
      </c>
      <c r="M3467" s="270">
        <v>0</v>
      </c>
      <c r="N3467" s="270" t="s">
        <v>10359</v>
      </c>
      <c r="O3467" s="270">
        <v>0</v>
      </c>
      <c r="P3467" s="270" t="s">
        <v>10359</v>
      </c>
      <c r="Q3467" s="270">
        <v>0</v>
      </c>
      <c r="R3467" s="74"/>
      <c r="S3467" s="75" t="str">
        <f t="shared" si="285"/>
        <v>0000</v>
      </c>
      <c r="T3467" s="75" t="str">
        <f t="shared" si="286"/>
        <v>00000000000000000000000000000000</v>
      </c>
      <c r="V3467" s="197"/>
      <c r="W3467" s="75">
        <f t="shared" si="287"/>
        <v>0</v>
      </c>
      <c r="AE3467" s="479"/>
    </row>
    <row r="3468" spans="1:31" s="75" customFormat="1" ht="13.5" x14ac:dyDescent="0.2">
      <c r="A3468" s="211">
        <v>3465</v>
      </c>
      <c r="B3468" s="212" t="s">
        <v>3407</v>
      </c>
      <c r="C3468" s="213" t="s">
        <v>3408</v>
      </c>
      <c r="D3468" s="213"/>
      <c r="E3468" s="213">
        <v>0</v>
      </c>
      <c r="F3468" s="213" t="s">
        <v>585</v>
      </c>
      <c r="G3468" s="214" t="s">
        <v>677</v>
      </c>
      <c r="H3468" s="208" t="str">
        <f>IF(Input!F$4="GMH_OECC",J3468,IF(Input!F$4="GMH_XOEC",L3468,IF(Input!F$4="GMH_Korea",N3468,IF(Input!F$4="GMH_EU",P3468,IF(Input!F$4="Skysuper",#REF!,IF(Input!F$4="SkyII",#REF!,IF(Input!F$4="XO-8000",#REF!, "FALSE")))))))</f>
        <v>00</v>
      </c>
      <c r="I3468" s="209">
        <f>IF(Input!F$4="GMH_OECC",K3468,IF(Input!F$4="GMH_XOEC",M3468,IF(Input!F$4="GMH_Korea",O3468,IF(Input!F$4="GMH_EU",Q3468,IF(Input!F$4="Skysuper",#REF!,IF(Input!F$4="SkyII",#REF!,IF(Input!F$4="XO-8000",#REF!, "FALSE")))))))</f>
        <v>0</v>
      </c>
      <c r="J3468" s="210" t="s">
        <v>10359</v>
      </c>
      <c r="K3468" s="268">
        <v>0</v>
      </c>
      <c r="L3468" s="270" t="s">
        <v>10359</v>
      </c>
      <c r="M3468" s="270">
        <v>0</v>
      </c>
      <c r="N3468" s="270" t="s">
        <v>10359</v>
      </c>
      <c r="O3468" s="270">
        <v>0</v>
      </c>
      <c r="P3468" s="270" t="s">
        <v>10359</v>
      </c>
      <c r="Q3468" s="270">
        <v>0</v>
      </c>
      <c r="R3468" s="74"/>
      <c r="S3468" s="75" t="str">
        <f t="shared" si="285"/>
        <v>0000</v>
      </c>
      <c r="T3468" s="75" t="str">
        <f t="shared" si="286"/>
        <v>00000000000000000000000000000000</v>
      </c>
      <c r="V3468" s="197"/>
      <c r="W3468" s="75">
        <f t="shared" si="287"/>
        <v>0</v>
      </c>
      <c r="AE3468" s="479"/>
    </row>
    <row r="3469" spans="1:31" s="75" customFormat="1" ht="13.5" x14ac:dyDescent="0.2">
      <c r="A3469" s="211">
        <v>3466</v>
      </c>
      <c r="B3469" s="212" t="s">
        <v>3409</v>
      </c>
      <c r="C3469" s="213" t="s">
        <v>3410</v>
      </c>
      <c r="D3469" s="213"/>
      <c r="E3469" s="213">
        <v>0</v>
      </c>
      <c r="F3469" s="213" t="s">
        <v>585</v>
      </c>
      <c r="G3469" s="214" t="s">
        <v>677</v>
      </c>
      <c r="H3469" s="208" t="str">
        <f>IF(Input!F$4="GMH_OECC",J3469,IF(Input!F$4="GMH_XOEC",L3469,IF(Input!F$4="GMH_Korea",N3469,IF(Input!F$4="GMH_EU",P3469,IF(Input!F$4="Skysuper",#REF!,IF(Input!F$4="SkyII",#REF!,IF(Input!F$4="XO-8000",#REF!, "FALSE")))))))</f>
        <v>00</v>
      </c>
      <c r="I3469" s="209">
        <f>IF(Input!F$4="GMH_OECC",K3469,IF(Input!F$4="GMH_XOEC",M3469,IF(Input!F$4="GMH_Korea",O3469,IF(Input!F$4="GMH_EU",Q3469,IF(Input!F$4="Skysuper",#REF!,IF(Input!F$4="SkyII",#REF!,IF(Input!F$4="XO-8000",#REF!, "FALSE")))))))</f>
        <v>0</v>
      </c>
      <c r="J3469" s="210" t="s">
        <v>10359</v>
      </c>
      <c r="K3469" s="268">
        <v>0</v>
      </c>
      <c r="L3469" s="270" t="s">
        <v>10359</v>
      </c>
      <c r="M3469" s="270">
        <v>0</v>
      </c>
      <c r="N3469" s="270" t="s">
        <v>10359</v>
      </c>
      <c r="O3469" s="270">
        <v>0</v>
      </c>
      <c r="P3469" s="270" t="s">
        <v>10359</v>
      </c>
      <c r="Q3469" s="270">
        <v>0</v>
      </c>
      <c r="R3469" s="74"/>
      <c r="S3469" s="75" t="str">
        <f t="shared" si="285"/>
        <v>0000</v>
      </c>
      <c r="T3469" s="75" t="str">
        <f t="shared" si="286"/>
        <v>00000000000000000000000000000000</v>
      </c>
      <c r="V3469" s="197"/>
      <c r="W3469" s="75">
        <f t="shared" si="287"/>
        <v>0</v>
      </c>
      <c r="AE3469" s="479"/>
    </row>
    <row r="3470" spans="1:31" s="75" customFormat="1" ht="13.5" x14ac:dyDescent="0.2">
      <c r="A3470" s="211">
        <v>3467</v>
      </c>
      <c r="B3470" s="212" t="s">
        <v>3411</v>
      </c>
      <c r="C3470" s="213" t="s">
        <v>3412</v>
      </c>
      <c r="D3470" s="213"/>
      <c r="E3470" s="213">
        <v>0</v>
      </c>
      <c r="F3470" s="213" t="s">
        <v>585</v>
      </c>
      <c r="G3470" s="214" t="s">
        <v>677</v>
      </c>
      <c r="H3470" s="208" t="str">
        <f>IF(Input!F$4="GMH_OECC",J3470,IF(Input!F$4="GMH_XOEC",L3470,IF(Input!F$4="GMH_Korea",N3470,IF(Input!F$4="GMH_EU",P3470,IF(Input!F$4="Skysuper",#REF!,IF(Input!F$4="SkyII",#REF!,IF(Input!F$4="XO-8000",#REF!, "FALSE")))))))</f>
        <v>00</v>
      </c>
      <c r="I3470" s="209">
        <f>IF(Input!F$4="GMH_OECC",K3470,IF(Input!F$4="GMH_XOEC",M3470,IF(Input!F$4="GMH_Korea",O3470,IF(Input!F$4="GMH_EU",Q3470,IF(Input!F$4="Skysuper",#REF!,IF(Input!F$4="SkyII",#REF!,IF(Input!F$4="XO-8000",#REF!, "FALSE")))))))</f>
        <v>0</v>
      </c>
      <c r="J3470" s="210" t="s">
        <v>10359</v>
      </c>
      <c r="K3470" s="268">
        <v>0</v>
      </c>
      <c r="L3470" s="270" t="s">
        <v>10359</v>
      </c>
      <c r="M3470" s="270">
        <v>0</v>
      </c>
      <c r="N3470" s="270" t="s">
        <v>10359</v>
      </c>
      <c r="O3470" s="270">
        <v>0</v>
      </c>
      <c r="P3470" s="270" t="s">
        <v>10359</v>
      </c>
      <c r="Q3470" s="270">
        <v>0</v>
      </c>
      <c r="R3470" s="74"/>
      <c r="S3470" s="75" t="str">
        <f t="shared" si="285"/>
        <v>0000</v>
      </c>
      <c r="T3470" s="75" t="str">
        <f t="shared" si="286"/>
        <v>00000000000000000000000000000000</v>
      </c>
      <c r="V3470" s="197"/>
      <c r="W3470" s="75">
        <f t="shared" si="287"/>
        <v>0</v>
      </c>
      <c r="AE3470" s="479"/>
    </row>
    <row r="3471" spans="1:31" s="75" customFormat="1" ht="13.5" x14ac:dyDescent="0.2">
      <c r="A3471" s="211">
        <v>3468</v>
      </c>
      <c r="B3471" s="212" t="s">
        <v>3413</v>
      </c>
      <c r="C3471" s="213" t="s">
        <v>3414</v>
      </c>
      <c r="D3471" s="213"/>
      <c r="E3471" s="213">
        <v>0</v>
      </c>
      <c r="F3471" s="213" t="s">
        <v>585</v>
      </c>
      <c r="G3471" s="214" t="s">
        <v>677</v>
      </c>
      <c r="H3471" s="208" t="str">
        <f>IF(Input!F$4="GMH_OECC",J3471,IF(Input!F$4="GMH_XOEC",L3471,IF(Input!F$4="GMH_Korea",N3471,IF(Input!F$4="GMH_EU",P3471,IF(Input!F$4="Skysuper",#REF!,IF(Input!F$4="SkyII",#REF!,IF(Input!F$4="XO-8000",#REF!, "FALSE")))))))</f>
        <v>00</v>
      </c>
      <c r="I3471" s="209">
        <f>IF(Input!F$4="GMH_OECC",K3471,IF(Input!F$4="GMH_XOEC",M3471,IF(Input!F$4="GMH_Korea",O3471,IF(Input!F$4="GMH_EU",Q3471,IF(Input!F$4="Skysuper",#REF!,IF(Input!F$4="SkyII",#REF!,IF(Input!F$4="XO-8000",#REF!, "FALSE")))))))</f>
        <v>0</v>
      </c>
      <c r="J3471" s="210" t="s">
        <v>10359</v>
      </c>
      <c r="K3471" s="268">
        <v>0</v>
      </c>
      <c r="L3471" s="270" t="s">
        <v>10359</v>
      </c>
      <c r="M3471" s="270">
        <v>0</v>
      </c>
      <c r="N3471" s="270" t="s">
        <v>10359</v>
      </c>
      <c r="O3471" s="270">
        <v>0</v>
      </c>
      <c r="P3471" s="270" t="s">
        <v>10359</v>
      </c>
      <c r="Q3471" s="270">
        <v>0</v>
      </c>
      <c r="R3471" s="74"/>
      <c r="S3471" s="75" t="str">
        <f t="shared" si="285"/>
        <v>0000</v>
      </c>
      <c r="T3471" s="75" t="str">
        <f t="shared" si="286"/>
        <v>00000000000000000000000000000000</v>
      </c>
      <c r="V3471" s="197"/>
      <c r="W3471" s="75">
        <f t="shared" si="287"/>
        <v>0</v>
      </c>
      <c r="AE3471" s="479"/>
    </row>
    <row r="3472" spans="1:31" s="75" customFormat="1" ht="13.5" x14ac:dyDescent="0.2">
      <c r="A3472" s="211">
        <v>3469</v>
      </c>
      <c r="B3472" s="212" t="s">
        <v>3415</v>
      </c>
      <c r="C3472" s="213" t="s">
        <v>3416</v>
      </c>
      <c r="D3472" s="213"/>
      <c r="E3472" s="213">
        <v>0</v>
      </c>
      <c r="F3472" s="213" t="s">
        <v>585</v>
      </c>
      <c r="G3472" s="214" t="s">
        <v>677</v>
      </c>
      <c r="H3472" s="208" t="str">
        <f>IF(Input!F$4="GMH_OECC",J3472,IF(Input!F$4="GMH_XOEC",L3472,IF(Input!F$4="GMH_Korea",N3472,IF(Input!F$4="GMH_EU",P3472,IF(Input!F$4="Skysuper",#REF!,IF(Input!F$4="SkyII",#REF!,IF(Input!F$4="XO-8000",#REF!, "FALSE")))))))</f>
        <v>00</v>
      </c>
      <c r="I3472" s="209">
        <f>IF(Input!F$4="GMH_OECC",K3472,IF(Input!F$4="GMH_XOEC",M3472,IF(Input!F$4="GMH_Korea",O3472,IF(Input!F$4="GMH_EU",Q3472,IF(Input!F$4="Skysuper",#REF!,IF(Input!F$4="SkyII",#REF!,IF(Input!F$4="XO-8000",#REF!, "FALSE")))))))</f>
        <v>0</v>
      </c>
      <c r="J3472" s="210" t="s">
        <v>10359</v>
      </c>
      <c r="K3472" s="268">
        <v>0</v>
      </c>
      <c r="L3472" s="270" t="s">
        <v>10359</v>
      </c>
      <c r="M3472" s="270">
        <v>0</v>
      </c>
      <c r="N3472" s="270" t="s">
        <v>10359</v>
      </c>
      <c r="O3472" s="270">
        <v>0</v>
      </c>
      <c r="P3472" s="270" t="s">
        <v>10359</v>
      </c>
      <c r="Q3472" s="270">
        <v>0</v>
      </c>
      <c r="R3472" s="74"/>
      <c r="S3472" s="75" t="str">
        <f t="shared" si="285"/>
        <v>0000</v>
      </c>
      <c r="T3472" s="75" t="str">
        <f t="shared" si="286"/>
        <v>00000000000000000000000000000000</v>
      </c>
      <c r="V3472" s="197"/>
      <c r="W3472" s="75">
        <f t="shared" si="287"/>
        <v>0</v>
      </c>
      <c r="AE3472" s="479"/>
    </row>
    <row r="3473" spans="1:31" s="75" customFormat="1" ht="13.5" x14ac:dyDescent="0.2">
      <c r="A3473" s="211">
        <v>3470</v>
      </c>
      <c r="B3473" s="212" t="s">
        <v>3417</v>
      </c>
      <c r="C3473" s="213" t="s">
        <v>3418</v>
      </c>
      <c r="D3473" s="213"/>
      <c r="E3473" s="213">
        <v>0</v>
      </c>
      <c r="F3473" s="213" t="s">
        <v>585</v>
      </c>
      <c r="G3473" s="214" t="s">
        <v>677</v>
      </c>
      <c r="H3473" s="208" t="str">
        <f>IF(Input!F$4="GMH_OECC",J3473,IF(Input!F$4="GMH_XOEC",L3473,IF(Input!F$4="GMH_Korea",N3473,IF(Input!F$4="GMH_EU",P3473,IF(Input!F$4="Skysuper",#REF!,IF(Input!F$4="SkyII",#REF!,IF(Input!F$4="XO-8000",#REF!, "FALSE")))))))</f>
        <v>00</v>
      </c>
      <c r="I3473" s="209">
        <f>IF(Input!F$4="GMH_OECC",K3473,IF(Input!F$4="GMH_XOEC",M3473,IF(Input!F$4="GMH_Korea",O3473,IF(Input!F$4="GMH_EU",Q3473,IF(Input!F$4="Skysuper",#REF!,IF(Input!F$4="SkyII",#REF!,IF(Input!F$4="XO-8000",#REF!, "FALSE")))))))</f>
        <v>0</v>
      </c>
      <c r="J3473" s="210" t="s">
        <v>10359</v>
      </c>
      <c r="K3473" s="268">
        <v>0</v>
      </c>
      <c r="L3473" s="270" t="s">
        <v>10359</v>
      </c>
      <c r="M3473" s="270">
        <v>0</v>
      </c>
      <c r="N3473" s="270" t="s">
        <v>10359</v>
      </c>
      <c r="O3473" s="270">
        <v>0</v>
      </c>
      <c r="P3473" s="270" t="s">
        <v>10359</v>
      </c>
      <c r="Q3473" s="270">
        <v>0</v>
      </c>
      <c r="R3473" s="74"/>
      <c r="S3473" s="75" t="str">
        <f t="shared" si="285"/>
        <v>0000</v>
      </c>
      <c r="T3473" s="75" t="str">
        <f t="shared" si="286"/>
        <v>00000000000000000000000000000000</v>
      </c>
      <c r="V3473" s="197"/>
      <c r="W3473" s="75">
        <f t="shared" si="287"/>
        <v>0</v>
      </c>
      <c r="AE3473" s="479"/>
    </row>
    <row r="3474" spans="1:31" s="75" customFormat="1" ht="13.5" x14ac:dyDescent="0.2">
      <c r="A3474" s="211">
        <v>3471</v>
      </c>
      <c r="B3474" s="212" t="s">
        <v>3419</v>
      </c>
      <c r="C3474" s="213" t="s">
        <v>3420</v>
      </c>
      <c r="D3474" s="213"/>
      <c r="E3474" s="213">
        <v>0</v>
      </c>
      <c r="F3474" s="213" t="s">
        <v>585</v>
      </c>
      <c r="G3474" s="214" t="s">
        <v>677</v>
      </c>
      <c r="H3474" s="208" t="str">
        <f>IF(Input!F$4="GMH_OECC",J3474,IF(Input!F$4="GMH_XOEC",L3474,IF(Input!F$4="GMH_Korea",N3474,IF(Input!F$4="GMH_EU",P3474,IF(Input!F$4="Skysuper",#REF!,IF(Input!F$4="SkyII",#REF!,IF(Input!F$4="XO-8000",#REF!, "FALSE")))))))</f>
        <v>00</v>
      </c>
      <c r="I3474" s="209">
        <f>IF(Input!F$4="GMH_OECC",K3474,IF(Input!F$4="GMH_XOEC",M3474,IF(Input!F$4="GMH_Korea",O3474,IF(Input!F$4="GMH_EU",Q3474,IF(Input!F$4="Skysuper",#REF!,IF(Input!F$4="SkyII",#REF!,IF(Input!F$4="XO-8000",#REF!, "FALSE")))))))</f>
        <v>0</v>
      </c>
      <c r="J3474" s="210" t="s">
        <v>10359</v>
      </c>
      <c r="K3474" s="268">
        <v>0</v>
      </c>
      <c r="L3474" s="270" t="s">
        <v>10359</v>
      </c>
      <c r="M3474" s="270">
        <v>0</v>
      </c>
      <c r="N3474" s="270" t="s">
        <v>10359</v>
      </c>
      <c r="O3474" s="270">
        <v>0</v>
      </c>
      <c r="P3474" s="270" t="s">
        <v>10359</v>
      </c>
      <c r="Q3474" s="270">
        <v>0</v>
      </c>
      <c r="R3474" s="74"/>
      <c r="S3474" s="75" t="str">
        <f t="shared" si="285"/>
        <v>0000</v>
      </c>
      <c r="T3474" s="75" t="str">
        <f t="shared" si="286"/>
        <v>00000000000000000000000000000000</v>
      </c>
      <c r="V3474" s="197"/>
      <c r="W3474" s="75">
        <f t="shared" si="287"/>
        <v>0</v>
      </c>
      <c r="AE3474" s="479"/>
    </row>
    <row r="3475" spans="1:31" s="75" customFormat="1" ht="13.5" x14ac:dyDescent="0.2">
      <c r="A3475" s="211">
        <v>3472</v>
      </c>
      <c r="B3475" s="212" t="s">
        <v>3421</v>
      </c>
      <c r="C3475" s="213" t="s">
        <v>3422</v>
      </c>
      <c r="D3475" s="213"/>
      <c r="E3475" s="213">
        <v>0</v>
      </c>
      <c r="F3475" s="213" t="s">
        <v>585</v>
      </c>
      <c r="G3475" s="214" t="s">
        <v>677</v>
      </c>
      <c r="H3475" s="208" t="str">
        <f>IF(Input!F$4="GMH_OECC",J3475,IF(Input!F$4="GMH_XOEC",L3475,IF(Input!F$4="GMH_Korea",N3475,IF(Input!F$4="GMH_EU",P3475,IF(Input!F$4="Skysuper",#REF!,IF(Input!F$4="SkyII",#REF!,IF(Input!F$4="XO-8000",#REF!, "FALSE")))))))</f>
        <v>00</v>
      </c>
      <c r="I3475" s="209">
        <f>IF(Input!F$4="GMH_OECC",K3475,IF(Input!F$4="GMH_XOEC",M3475,IF(Input!F$4="GMH_Korea",O3475,IF(Input!F$4="GMH_EU",Q3475,IF(Input!F$4="Skysuper",#REF!,IF(Input!F$4="SkyII",#REF!,IF(Input!F$4="XO-8000",#REF!, "FALSE")))))))</f>
        <v>0</v>
      </c>
      <c r="J3475" s="210" t="s">
        <v>10359</v>
      </c>
      <c r="K3475" s="268">
        <v>0</v>
      </c>
      <c r="L3475" s="270" t="s">
        <v>10359</v>
      </c>
      <c r="M3475" s="270">
        <v>0</v>
      </c>
      <c r="N3475" s="270" t="s">
        <v>10359</v>
      </c>
      <c r="O3475" s="270">
        <v>0</v>
      </c>
      <c r="P3475" s="270" t="s">
        <v>10359</v>
      </c>
      <c r="Q3475" s="270">
        <v>0</v>
      </c>
      <c r="R3475" s="74"/>
      <c r="S3475" s="75" t="str">
        <f t="shared" si="285"/>
        <v>0000</v>
      </c>
      <c r="T3475" s="75" t="str">
        <f t="shared" si="286"/>
        <v>00000000000000000000000000000000</v>
      </c>
      <c r="V3475" s="197"/>
      <c r="W3475" s="75">
        <f t="shared" si="287"/>
        <v>0</v>
      </c>
      <c r="AE3475" s="479"/>
    </row>
    <row r="3476" spans="1:31" s="75" customFormat="1" ht="13.5" x14ac:dyDescent="0.2">
      <c r="A3476" s="211">
        <v>3473</v>
      </c>
      <c r="B3476" s="212" t="s">
        <v>3423</v>
      </c>
      <c r="C3476" s="213" t="s">
        <v>3424</v>
      </c>
      <c r="D3476" s="213"/>
      <c r="E3476" s="213">
        <v>0</v>
      </c>
      <c r="F3476" s="213" t="s">
        <v>585</v>
      </c>
      <c r="G3476" s="214" t="s">
        <v>677</v>
      </c>
      <c r="H3476" s="208" t="str">
        <f>IF(Input!F$4="GMH_OECC",J3476,IF(Input!F$4="GMH_XOEC",L3476,IF(Input!F$4="GMH_Korea",N3476,IF(Input!F$4="GMH_EU",P3476,IF(Input!F$4="Skysuper",#REF!,IF(Input!F$4="SkyII",#REF!,IF(Input!F$4="XO-8000",#REF!, "FALSE")))))))</f>
        <v>00</v>
      </c>
      <c r="I3476" s="209">
        <f>IF(Input!F$4="GMH_OECC",K3476,IF(Input!F$4="GMH_XOEC",M3476,IF(Input!F$4="GMH_Korea",O3476,IF(Input!F$4="GMH_EU",Q3476,IF(Input!F$4="Skysuper",#REF!,IF(Input!F$4="SkyII",#REF!,IF(Input!F$4="XO-8000",#REF!, "FALSE")))))))</f>
        <v>0</v>
      </c>
      <c r="J3476" s="210" t="s">
        <v>10359</v>
      </c>
      <c r="K3476" s="268">
        <v>0</v>
      </c>
      <c r="L3476" s="270" t="s">
        <v>10359</v>
      </c>
      <c r="M3476" s="270">
        <v>0</v>
      </c>
      <c r="N3476" s="270" t="s">
        <v>10359</v>
      </c>
      <c r="O3476" s="270">
        <v>0</v>
      </c>
      <c r="P3476" s="270" t="s">
        <v>10359</v>
      </c>
      <c r="Q3476" s="270">
        <v>0</v>
      </c>
      <c r="R3476" s="74"/>
      <c r="S3476" s="75" t="str">
        <f t="shared" si="285"/>
        <v>0000</v>
      </c>
      <c r="T3476" s="75" t="str">
        <f t="shared" si="286"/>
        <v>00000000000000000000000000000000</v>
      </c>
      <c r="V3476" s="197"/>
      <c r="W3476" s="75">
        <f t="shared" si="287"/>
        <v>0</v>
      </c>
      <c r="AE3476" s="479"/>
    </row>
    <row r="3477" spans="1:31" s="75" customFormat="1" ht="13.5" x14ac:dyDescent="0.2">
      <c r="A3477" s="211">
        <v>3474</v>
      </c>
      <c r="B3477" s="212" t="s">
        <v>3425</v>
      </c>
      <c r="C3477" s="213" t="s">
        <v>3426</v>
      </c>
      <c r="D3477" s="213"/>
      <c r="E3477" s="213">
        <v>0</v>
      </c>
      <c r="F3477" s="213" t="s">
        <v>585</v>
      </c>
      <c r="G3477" s="214" t="s">
        <v>677</v>
      </c>
      <c r="H3477" s="208" t="str">
        <f>IF(Input!F$4="GMH_OECC",J3477,IF(Input!F$4="GMH_XOEC",L3477,IF(Input!F$4="GMH_Korea",N3477,IF(Input!F$4="GMH_EU",P3477,IF(Input!F$4="Skysuper",#REF!,IF(Input!F$4="SkyII",#REF!,IF(Input!F$4="XO-8000",#REF!, "FALSE")))))))</f>
        <v>00</v>
      </c>
      <c r="I3477" s="209">
        <f>IF(Input!F$4="GMH_OECC",K3477,IF(Input!F$4="GMH_XOEC",M3477,IF(Input!F$4="GMH_Korea",O3477,IF(Input!F$4="GMH_EU",Q3477,IF(Input!F$4="Skysuper",#REF!,IF(Input!F$4="SkyII",#REF!,IF(Input!F$4="XO-8000",#REF!, "FALSE")))))))</f>
        <v>0</v>
      </c>
      <c r="J3477" s="210" t="s">
        <v>10359</v>
      </c>
      <c r="K3477" s="268">
        <v>0</v>
      </c>
      <c r="L3477" s="270" t="s">
        <v>10359</v>
      </c>
      <c r="M3477" s="270">
        <v>0</v>
      </c>
      <c r="N3477" s="270" t="s">
        <v>10359</v>
      </c>
      <c r="O3477" s="270">
        <v>0</v>
      </c>
      <c r="P3477" s="270" t="s">
        <v>10359</v>
      </c>
      <c r="Q3477" s="270">
        <v>0</v>
      </c>
      <c r="R3477" s="74"/>
      <c r="S3477" s="75" t="str">
        <f t="shared" si="285"/>
        <v>0000</v>
      </c>
      <c r="T3477" s="75" t="str">
        <f t="shared" si="286"/>
        <v>00000000000000000000000000000000</v>
      </c>
      <c r="V3477" s="197"/>
      <c r="W3477" s="75">
        <f t="shared" si="287"/>
        <v>0</v>
      </c>
      <c r="AE3477" s="479"/>
    </row>
    <row r="3478" spans="1:31" s="75" customFormat="1" ht="13.5" x14ac:dyDescent="0.2">
      <c r="A3478" s="211">
        <v>3475</v>
      </c>
      <c r="B3478" s="212" t="s">
        <v>3427</v>
      </c>
      <c r="C3478" s="213" t="s">
        <v>3428</v>
      </c>
      <c r="D3478" s="213"/>
      <c r="E3478" s="213">
        <v>0</v>
      </c>
      <c r="F3478" s="213" t="s">
        <v>585</v>
      </c>
      <c r="G3478" s="214" t="s">
        <v>677</v>
      </c>
      <c r="H3478" s="208" t="str">
        <f>IF(Input!F$4="GMH_OECC",J3478,IF(Input!F$4="GMH_XOEC",L3478,IF(Input!F$4="GMH_Korea",N3478,IF(Input!F$4="GMH_EU",P3478,IF(Input!F$4="Skysuper",#REF!,IF(Input!F$4="SkyII",#REF!,IF(Input!F$4="XO-8000",#REF!, "FALSE")))))))</f>
        <v>00</v>
      </c>
      <c r="I3478" s="209">
        <f>IF(Input!F$4="GMH_OECC",K3478,IF(Input!F$4="GMH_XOEC",M3478,IF(Input!F$4="GMH_Korea",O3478,IF(Input!F$4="GMH_EU",Q3478,IF(Input!F$4="Skysuper",#REF!,IF(Input!F$4="SkyII",#REF!,IF(Input!F$4="XO-8000",#REF!, "FALSE")))))))</f>
        <v>0</v>
      </c>
      <c r="J3478" s="210" t="s">
        <v>10359</v>
      </c>
      <c r="K3478" s="268">
        <v>0</v>
      </c>
      <c r="L3478" s="270" t="s">
        <v>10359</v>
      </c>
      <c r="M3478" s="270">
        <v>0</v>
      </c>
      <c r="N3478" s="270" t="s">
        <v>10359</v>
      </c>
      <c r="O3478" s="270">
        <v>0</v>
      </c>
      <c r="P3478" s="270" t="s">
        <v>10359</v>
      </c>
      <c r="Q3478" s="270">
        <v>0</v>
      </c>
      <c r="R3478" s="74"/>
      <c r="S3478" s="75" t="str">
        <f t="shared" si="285"/>
        <v>0000</v>
      </c>
      <c r="T3478" s="75" t="str">
        <f t="shared" si="286"/>
        <v>00000000000000000000000000000000</v>
      </c>
      <c r="V3478" s="197"/>
      <c r="W3478" s="75">
        <f t="shared" si="287"/>
        <v>0</v>
      </c>
      <c r="AE3478" s="479"/>
    </row>
    <row r="3479" spans="1:31" s="75" customFormat="1" ht="13.5" x14ac:dyDescent="0.2">
      <c r="A3479" s="211">
        <v>3476</v>
      </c>
      <c r="B3479" s="212" t="s">
        <v>3429</v>
      </c>
      <c r="C3479" s="213" t="s">
        <v>3430</v>
      </c>
      <c r="D3479" s="213"/>
      <c r="E3479" s="213">
        <v>0</v>
      </c>
      <c r="F3479" s="213" t="s">
        <v>585</v>
      </c>
      <c r="G3479" s="214" t="s">
        <v>677</v>
      </c>
      <c r="H3479" s="208" t="str">
        <f>IF(Input!F$4="GMH_OECC",J3479,IF(Input!F$4="GMH_XOEC",L3479,IF(Input!F$4="GMH_Korea",N3479,IF(Input!F$4="GMH_EU",P3479,IF(Input!F$4="Skysuper",#REF!,IF(Input!F$4="SkyII",#REF!,IF(Input!F$4="XO-8000",#REF!, "FALSE")))))))</f>
        <v>00</v>
      </c>
      <c r="I3479" s="209">
        <f>IF(Input!F$4="GMH_OECC",K3479,IF(Input!F$4="GMH_XOEC",M3479,IF(Input!F$4="GMH_Korea",O3479,IF(Input!F$4="GMH_EU",Q3479,IF(Input!F$4="Skysuper",#REF!,IF(Input!F$4="SkyII",#REF!,IF(Input!F$4="XO-8000",#REF!, "FALSE")))))))</f>
        <v>0</v>
      </c>
      <c r="J3479" s="210" t="s">
        <v>10359</v>
      </c>
      <c r="K3479" s="268">
        <v>0</v>
      </c>
      <c r="L3479" s="270" t="s">
        <v>10359</v>
      </c>
      <c r="M3479" s="270">
        <v>0</v>
      </c>
      <c r="N3479" s="270" t="s">
        <v>10359</v>
      </c>
      <c r="O3479" s="270">
        <v>0</v>
      </c>
      <c r="P3479" s="270" t="s">
        <v>10359</v>
      </c>
      <c r="Q3479" s="270">
        <v>0</v>
      </c>
      <c r="R3479" s="74"/>
      <c r="S3479" s="75" t="str">
        <f t="shared" si="285"/>
        <v>0000</v>
      </c>
      <c r="T3479" s="75" t="str">
        <f t="shared" si="286"/>
        <v>00000000000000000000000000000000</v>
      </c>
      <c r="V3479" s="197"/>
      <c r="W3479" s="75">
        <f t="shared" si="287"/>
        <v>0</v>
      </c>
      <c r="AE3479" s="479"/>
    </row>
    <row r="3480" spans="1:31" s="75" customFormat="1" ht="13.5" x14ac:dyDescent="0.2">
      <c r="A3480" s="211">
        <v>3477</v>
      </c>
      <c r="B3480" s="212" t="s">
        <v>3431</v>
      </c>
      <c r="C3480" s="213" t="s">
        <v>3432</v>
      </c>
      <c r="D3480" s="213"/>
      <c r="E3480" s="213">
        <v>0</v>
      </c>
      <c r="F3480" s="213" t="s">
        <v>585</v>
      </c>
      <c r="G3480" s="214" t="s">
        <v>677</v>
      </c>
      <c r="H3480" s="208" t="str">
        <f>IF(Input!F$4="GMH_OECC",J3480,IF(Input!F$4="GMH_XOEC",L3480,IF(Input!F$4="GMH_Korea",N3480,IF(Input!F$4="GMH_EU",P3480,IF(Input!F$4="Skysuper",#REF!,IF(Input!F$4="SkyII",#REF!,IF(Input!F$4="XO-8000",#REF!, "FALSE")))))))</f>
        <v>00</v>
      </c>
      <c r="I3480" s="209">
        <f>IF(Input!F$4="GMH_OECC",K3480,IF(Input!F$4="GMH_XOEC",M3480,IF(Input!F$4="GMH_Korea",O3480,IF(Input!F$4="GMH_EU",Q3480,IF(Input!F$4="Skysuper",#REF!,IF(Input!F$4="SkyII",#REF!,IF(Input!F$4="XO-8000",#REF!, "FALSE")))))))</f>
        <v>0</v>
      </c>
      <c r="J3480" s="210" t="s">
        <v>10359</v>
      </c>
      <c r="K3480" s="268">
        <v>0</v>
      </c>
      <c r="L3480" s="270" t="s">
        <v>10359</v>
      </c>
      <c r="M3480" s="270">
        <v>0</v>
      </c>
      <c r="N3480" s="270" t="s">
        <v>10359</v>
      </c>
      <c r="O3480" s="270">
        <v>0</v>
      </c>
      <c r="P3480" s="270" t="s">
        <v>10359</v>
      </c>
      <c r="Q3480" s="270">
        <v>0</v>
      </c>
      <c r="R3480" s="74"/>
      <c r="S3480" s="75" t="str">
        <f t="shared" si="285"/>
        <v>0000</v>
      </c>
      <c r="T3480" s="75" t="str">
        <f t="shared" si="286"/>
        <v>00000000000000000000000000000000</v>
      </c>
      <c r="V3480" s="197"/>
      <c r="W3480" s="75">
        <f t="shared" si="287"/>
        <v>0</v>
      </c>
      <c r="AE3480" s="479"/>
    </row>
    <row r="3481" spans="1:31" s="75" customFormat="1" ht="13.5" x14ac:dyDescent="0.2">
      <c r="A3481" s="211">
        <v>3478</v>
      </c>
      <c r="B3481" s="212" t="s">
        <v>3433</v>
      </c>
      <c r="C3481" s="213" t="s">
        <v>3434</v>
      </c>
      <c r="D3481" s="213"/>
      <c r="E3481" s="213">
        <v>0</v>
      </c>
      <c r="F3481" s="213" t="s">
        <v>585</v>
      </c>
      <c r="G3481" s="214" t="s">
        <v>677</v>
      </c>
      <c r="H3481" s="208" t="str">
        <f>IF(Input!F$4="GMH_OECC",J3481,IF(Input!F$4="GMH_XOEC",L3481,IF(Input!F$4="GMH_Korea",N3481,IF(Input!F$4="GMH_EU",P3481,IF(Input!F$4="Skysuper",#REF!,IF(Input!F$4="SkyII",#REF!,IF(Input!F$4="XO-8000",#REF!, "FALSE")))))))</f>
        <v>00</v>
      </c>
      <c r="I3481" s="209">
        <f>IF(Input!F$4="GMH_OECC",K3481,IF(Input!F$4="GMH_XOEC",M3481,IF(Input!F$4="GMH_Korea",O3481,IF(Input!F$4="GMH_EU",Q3481,IF(Input!F$4="Skysuper",#REF!,IF(Input!F$4="SkyII",#REF!,IF(Input!F$4="XO-8000",#REF!, "FALSE")))))))</f>
        <v>0</v>
      </c>
      <c r="J3481" s="210" t="s">
        <v>10359</v>
      </c>
      <c r="K3481" s="268">
        <v>0</v>
      </c>
      <c r="L3481" s="270" t="s">
        <v>10359</v>
      </c>
      <c r="M3481" s="270">
        <v>0</v>
      </c>
      <c r="N3481" s="270" t="s">
        <v>10359</v>
      </c>
      <c r="O3481" s="270">
        <v>0</v>
      </c>
      <c r="P3481" s="270" t="s">
        <v>10359</v>
      </c>
      <c r="Q3481" s="270">
        <v>0</v>
      </c>
      <c r="R3481" s="74"/>
      <c r="S3481" s="75" t="str">
        <f t="shared" si="285"/>
        <v>0000</v>
      </c>
      <c r="T3481" s="75" t="str">
        <f t="shared" si="286"/>
        <v>00000000000000000000000000000000</v>
      </c>
      <c r="V3481" s="197"/>
      <c r="W3481" s="75">
        <f t="shared" si="287"/>
        <v>0</v>
      </c>
      <c r="AE3481" s="479"/>
    </row>
    <row r="3482" spans="1:31" s="75" customFormat="1" ht="13.5" x14ac:dyDescent="0.2">
      <c r="A3482" s="211">
        <v>3479</v>
      </c>
      <c r="B3482" s="212" t="s">
        <v>3435</v>
      </c>
      <c r="C3482" s="213" t="s">
        <v>3436</v>
      </c>
      <c r="D3482" s="213"/>
      <c r="E3482" s="213">
        <v>0</v>
      </c>
      <c r="F3482" s="213" t="s">
        <v>585</v>
      </c>
      <c r="G3482" s="214" t="s">
        <v>677</v>
      </c>
      <c r="H3482" s="208" t="str">
        <f>IF(Input!F$4="GMH_OECC",J3482,IF(Input!F$4="GMH_XOEC",L3482,IF(Input!F$4="GMH_Korea",N3482,IF(Input!F$4="GMH_EU",P3482,IF(Input!F$4="Skysuper",#REF!,IF(Input!F$4="SkyII",#REF!,IF(Input!F$4="XO-8000",#REF!, "FALSE")))))))</f>
        <v>00</v>
      </c>
      <c r="I3482" s="209">
        <f>IF(Input!F$4="GMH_OECC",K3482,IF(Input!F$4="GMH_XOEC",M3482,IF(Input!F$4="GMH_Korea",O3482,IF(Input!F$4="GMH_EU",Q3482,IF(Input!F$4="Skysuper",#REF!,IF(Input!F$4="SkyII",#REF!,IF(Input!F$4="XO-8000",#REF!, "FALSE")))))))</f>
        <v>0</v>
      </c>
      <c r="J3482" s="210" t="s">
        <v>10359</v>
      </c>
      <c r="K3482" s="268">
        <v>0</v>
      </c>
      <c r="L3482" s="270" t="s">
        <v>10359</v>
      </c>
      <c r="M3482" s="270">
        <v>0</v>
      </c>
      <c r="N3482" s="270" t="s">
        <v>10359</v>
      </c>
      <c r="O3482" s="270">
        <v>0</v>
      </c>
      <c r="P3482" s="270" t="s">
        <v>10359</v>
      </c>
      <c r="Q3482" s="270">
        <v>0</v>
      </c>
      <c r="R3482" s="74"/>
      <c r="S3482" s="75" t="str">
        <f t="shared" si="285"/>
        <v>0000</v>
      </c>
      <c r="T3482" s="75" t="str">
        <f t="shared" si="286"/>
        <v>00000000000000000000000000000000</v>
      </c>
      <c r="V3482" s="197"/>
      <c r="W3482" s="75">
        <f t="shared" si="287"/>
        <v>0</v>
      </c>
      <c r="AE3482" s="479"/>
    </row>
    <row r="3483" spans="1:31" s="75" customFormat="1" ht="13.5" x14ac:dyDescent="0.2">
      <c r="A3483" s="211">
        <v>3480</v>
      </c>
      <c r="B3483" s="212" t="s">
        <v>3437</v>
      </c>
      <c r="C3483" s="213" t="s">
        <v>3438</v>
      </c>
      <c r="D3483" s="213"/>
      <c r="E3483" s="213">
        <v>0</v>
      </c>
      <c r="F3483" s="213" t="s">
        <v>585</v>
      </c>
      <c r="G3483" s="214" t="s">
        <v>677</v>
      </c>
      <c r="H3483" s="208" t="str">
        <f>IF(Input!F$4="GMH_OECC",J3483,IF(Input!F$4="GMH_XOEC",L3483,IF(Input!F$4="GMH_Korea",N3483,IF(Input!F$4="GMH_EU",P3483,IF(Input!F$4="Skysuper",#REF!,IF(Input!F$4="SkyII",#REF!,IF(Input!F$4="XO-8000",#REF!, "FALSE")))))))</f>
        <v>00</v>
      </c>
      <c r="I3483" s="209">
        <f>IF(Input!F$4="GMH_OECC",K3483,IF(Input!F$4="GMH_XOEC",M3483,IF(Input!F$4="GMH_Korea",O3483,IF(Input!F$4="GMH_EU",Q3483,IF(Input!F$4="Skysuper",#REF!,IF(Input!F$4="SkyII",#REF!,IF(Input!F$4="XO-8000",#REF!, "FALSE")))))))</f>
        <v>0</v>
      </c>
      <c r="J3483" s="210" t="s">
        <v>10359</v>
      </c>
      <c r="K3483" s="268">
        <v>0</v>
      </c>
      <c r="L3483" s="270" t="s">
        <v>10359</v>
      </c>
      <c r="M3483" s="270">
        <v>0</v>
      </c>
      <c r="N3483" s="270" t="s">
        <v>10359</v>
      </c>
      <c r="O3483" s="270">
        <v>0</v>
      </c>
      <c r="P3483" s="270" t="s">
        <v>10359</v>
      </c>
      <c r="Q3483" s="270">
        <v>0</v>
      </c>
      <c r="R3483" s="74"/>
      <c r="S3483" s="75" t="str">
        <f t="shared" si="285"/>
        <v>0000</v>
      </c>
      <c r="T3483" s="75" t="str">
        <f t="shared" si="286"/>
        <v>00000000000000000000000000000000</v>
      </c>
      <c r="V3483" s="197"/>
      <c r="W3483" s="75">
        <f t="shared" si="287"/>
        <v>0</v>
      </c>
      <c r="AE3483" s="479"/>
    </row>
    <row r="3484" spans="1:31" s="75" customFormat="1" ht="13.5" x14ac:dyDescent="0.2">
      <c r="A3484" s="211">
        <v>3481</v>
      </c>
      <c r="B3484" s="212" t="s">
        <v>3439</v>
      </c>
      <c r="C3484" s="213" t="s">
        <v>3440</v>
      </c>
      <c r="D3484" s="213"/>
      <c r="E3484" s="213">
        <v>0</v>
      </c>
      <c r="F3484" s="213" t="s">
        <v>585</v>
      </c>
      <c r="G3484" s="214" t="s">
        <v>677</v>
      </c>
      <c r="H3484" s="208" t="str">
        <f>IF(Input!F$4="GMH_OECC",J3484,IF(Input!F$4="GMH_XOEC",L3484,IF(Input!F$4="GMH_Korea",N3484,IF(Input!F$4="GMH_EU",P3484,IF(Input!F$4="Skysuper",#REF!,IF(Input!F$4="SkyII",#REF!,IF(Input!F$4="XO-8000",#REF!, "FALSE")))))))</f>
        <v>00</v>
      </c>
      <c r="I3484" s="209">
        <f>IF(Input!F$4="GMH_OECC",K3484,IF(Input!F$4="GMH_XOEC",M3484,IF(Input!F$4="GMH_Korea",O3484,IF(Input!F$4="GMH_EU",Q3484,IF(Input!F$4="Skysuper",#REF!,IF(Input!F$4="SkyII",#REF!,IF(Input!F$4="XO-8000",#REF!, "FALSE")))))))</f>
        <v>0</v>
      </c>
      <c r="J3484" s="210" t="s">
        <v>10359</v>
      </c>
      <c r="K3484" s="268">
        <v>0</v>
      </c>
      <c r="L3484" s="270" t="s">
        <v>10359</v>
      </c>
      <c r="M3484" s="270">
        <v>0</v>
      </c>
      <c r="N3484" s="270" t="s">
        <v>10359</v>
      </c>
      <c r="O3484" s="270">
        <v>0</v>
      </c>
      <c r="P3484" s="270" t="s">
        <v>10359</v>
      </c>
      <c r="Q3484" s="270">
        <v>0</v>
      </c>
      <c r="R3484" s="74"/>
      <c r="S3484" s="75" t="str">
        <f t="shared" si="285"/>
        <v>0000</v>
      </c>
      <c r="T3484" s="75" t="str">
        <f t="shared" si="286"/>
        <v>00000000000000000000000000000000</v>
      </c>
      <c r="V3484" s="197"/>
      <c r="W3484" s="75">
        <f t="shared" si="287"/>
        <v>0</v>
      </c>
      <c r="AE3484" s="479"/>
    </row>
    <row r="3485" spans="1:31" s="75" customFormat="1" ht="13.5" x14ac:dyDescent="0.2">
      <c r="A3485" s="211">
        <v>3482</v>
      </c>
      <c r="B3485" s="212" t="s">
        <v>3441</v>
      </c>
      <c r="C3485" s="213" t="s">
        <v>3442</v>
      </c>
      <c r="D3485" s="213"/>
      <c r="E3485" s="213">
        <v>0</v>
      </c>
      <c r="F3485" s="213" t="s">
        <v>585</v>
      </c>
      <c r="G3485" s="214" t="s">
        <v>677</v>
      </c>
      <c r="H3485" s="208" t="str">
        <f>IF(Input!F$4="GMH_OECC",J3485,IF(Input!F$4="GMH_XOEC",L3485,IF(Input!F$4="GMH_Korea",N3485,IF(Input!F$4="GMH_EU",P3485,IF(Input!F$4="Skysuper",#REF!,IF(Input!F$4="SkyII",#REF!,IF(Input!F$4="XO-8000",#REF!, "FALSE")))))))</f>
        <v>00</v>
      </c>
      <c r="I3485" s="209">
        <f>IF(Input!F$4="GMH_OECC",K3485,IF(Input!F$4="GMH_XOEC",M3485,IF(Input!F$4="GMH_Korea",O3485,IF(Input!F$4="GMH_EU",Q3485,IF(Input!F$4="Skysuper",#REF!,IF(Input!F$4="SkyII",#REF!,IF(Input!F$4="XO-8000",#REF!, "FALSE")))))))</f>
        <v>0</v>
      </c>
      <c r="J3485" s="210" t="s">
        <v>10359</v>
      </c>
      <c r="K3485" s="268">
        <v>0</v>
      </c>
      <c r="L3485" s="270" t="s">
        <v>10359</v>
      </c>
      <c r="M3485" s="270">
        <v>0</v>
      </c>
      <c r="N3485" s="270" t="s">
        <v>10359</v>
      </c>
      <c r="O3485" s="270">
        <v>0</v>
      </c>
      <c r="P3485" s="270" t="s">
        <v>10359</v>
      </c>
      <c r="Q3485" s="270">
        <v>0</v>
      </c>
      <c r="R3485" s="74"/>
      <c r="S3485" s="75" t="str">
        <f t="shared" si="285"/>
        <v>0000</v>
      </c>
      <c r="T3485" s="75" t="str">
        <f t="shared" si="286"/>
        <v>00000000000000000000000000000000</v>
      </c>
      <c r="V3485" s="197"/>
      <c r="W3485" s="75">
        <f t="shared" si="287"/>
        <v>0</v>
      </c>
      <c r="AE3485" s="479"/>
    </row>
    <row r="3486" spans="1:31" s="75" customFormat="1" ht="13.5" x14ac:dyDescent="0.2">
      <c r="A3486" s="211">
        <v>3483</v>
      </c>
      <c r="B3486" s="212" t="s">
        <v>3443</v>
      </c>
      <c r="C3486" s="213" t="s">
        <v>3444</v>
      </c>
      <c r="D3486" s="213"/>
      <c r="E3486" s="213">
        <v>0</v>
      </c>
      <c r="F3486" s="213" t="s">
        <v>585</v>
      </c>
      <c r="G3486" s="214" t="s">
        <v>677</v>
      </c>
      <c r="H3486" s="208" t="str">
        <f>IF(Input!F$4="GMH_OECC",J3486,IF(Input!F$4="GMH_XOEC",L3486,IF(Input!F$4="GMH_Korea",N3486,IF(Input!F$4="GMH_EU",P3486,IF(Input!F$4="Skysuper",#REF!,IF(Input!F$4="SkyII",#REF!,IF(Input!F$4="XO-8000",#REF!, "FALSE")))))))</f>
        <v>00</v>
      </c>
      <c r="I3486" s="209">
        <f>IF(Input!F$4="GMH_OECC",K3486,IF(Input!F$4="GMH_XOEC",M3486,IF(Input!F$4="GMH_Korea",O3486,IF(Input!F$4="GMH_EU",Q3486,IF(Input!F$4="Skysuper",#REF!,IF(Input!F$4="SkyII",#REF!,IF(Input!F$4="XO-8000",#REF!, "FALSE")))))))</f>
        <v>0</v>
      </c>
      <c r="J3486" s="210" t="s">
        <v>10359</v>
      </c>
      <c r="K3486" s="268">
        <v>0</v>
      </c>
      <c r="L3486" s="270" t="s">
        <v>10359</v>
      </c>
      <c r="M3486" s="270">
        <v>0</v>
      </c>
      <c r="N3486" s="270" t="s">
        <v>10359</v>
      </c>
      <c r="O3486" s="270">
        <v>0</v>
      </c>
      <c r="P3486" s="270" t="s">
        <v>10359</v>
      </c>
      <c r="Q3486" s="270">
        <v>0</v>
      </c>
      <c r="R3486" s="74"/>
      <c r="S3486" s="75" t="str">
        <f t="shared" si="285"/>
        <v>0000</v>
      </c>
      <c r="T3486" s="75" t="str">
        <f t="shared" si="286"/>
        <v>00000000000000000000000000000000</v>
      </c>
      <c r="V3486" s="197"/>
      <c r="W3486" s="75">
        <f t="shared" si="287"/>
        <v>0</v>
      </c>
      <c r="AE3486" s="479"/>
    </row>
    <row r="3487" spans="1:31" s="75" customFormat="1" ht="13.5" x14ac:dyDescent="0.2">
      <c r="A3487" s="211">
        <v>3484</v>
      </c>
      <c r="B3487" s="212" t="s">
        <v>3445</v>
      </c>
      <c r="C3487" s="213" t="s">
        <v>3446</v>
      </c>
      <c r="D3487" s="213"/>
      <c r="E3487" s="213">
        <v>0</v>
      </c>
      <c r="F3487" s="213" t="s">
        <v>585</v>
      </c>
      <c r="G3487" s="214" t="s">
        <v>677</v>
      </c>
      <c r="H3487" s="208" t="str">
        <f>IF(Input!F$4="GMH_OECC",J3487,IF(Input!F$4="GMH_XOEC",L3487,IF(Input!F$4="GMH_Korea",N3487,IF(Input!F$4="GMH_EU",P3487,IF(Input!F$4="Skysuper",#REF!,IF(Input!F$4="SkyII",#REF!,IF(Input!F$4="XO-8000",#REF!, "FALSE")))))))</f>
        <v>00</v>
      </c>
      <c r="I3487" s="209">
        <f>IF(Input!F$4="GMH_OECC",K3487,IF(Input!F$4="GMH_XOEC",M3487,IF(Input!F$4="GMH_Korea",O3487,IF(Input!F$4="GMH_EU",Q3487,IF(Input!F$4="Skysuper",#REF!,IF(Input!F$4="SkyII",#REF!,IF(Input!F$4="XO-8000",#REF!, "FALSE")))))))</f>
        <v>0</v>
      </c>
      <c r="J3487" s="210" t="s">
        <v>10359</v>
      </c>
      <c r="K3487" s="268">
        <v>0</v>
      </c>
      <c r="L3487" s="270" t="s">
        <v>10359</v>
      </c>
      <c r="M3487" s="270">
        <v>0</v>
      </c>
      <c r="N3487" s="270" t="s">
        <v>10359</v>
      </c>
      <c r="O3487" s="270">
        <v>0</v>
      </c>
      <c r="P3487" s="270" t="s">
        <v>10359</v>
      </c>
      <c r="Q3487" s="270">
        <v>0</v>
      </c>
      <c r="R3487" s="74"/>
      <c r="S3487" s="75" t="str">
        <f t="shared" si="285"/>
        <v>0000</v>
      </c>
      <c r="T3487" s="75" t="str">
        <f t="shared" si="286"/>
        <v>00000000000000000000000000000000</v>
      </c>
      <c r="V3487" s="197"/>
      <c r="W3487" s="75">
        <f t="shared" si="287"/>
        <v>0</v>
      </c>
      <c r="AE3487" s="479"/>
    </row>
    <row r="3488" spans="1:31" s="75" customFormat="1" ht="13.5" x14ac:dyDescent="0.2">
      <c r="A3488" s="211">
        <v>3485</v>
      </c>
      <c r="B3488" s="212" t="s">
        <v>3447</v>
      </c>
      <c r="C3488" s="213" t="s">
        <v>3448</v>
      </c>
      <c r="D3488" s="213"/>
      <c r="E3488" s="213">
        <v>0</v>
      </c>
      <c r="F3488" s="213" t="s">
        <v>585</v>
      </c>
      <c r="G3488" s="214" t="s">
        <v>677</v>
      </c>
      <c r="H3488" s="208" t="str">
        <f>IF(Input!F$4="GMH_OECC",J3488,IF(Input!F$4="GMH_XOEC",L3488,IF(Input!F$4="GMH_Korea",N3488,IF(Input!F$4="GMH_EU",P3488,IF(Input!F$4="Skysuper",#REF!,IF(Input!F$4="SkyII",#REF!,IF(Input!F$4="XO-8000",#REF!, "FALSE")))))))</f>
        <v>00</v>
      </c>
      <c r="I3488" s="209">
        <f>IF(Input!F$4="GMH_OECC",K3488,IF(Input!F$4="GMH_XOEC",M3488,IF(Input!F$4="GMH_Korea",O3488,IF(Input!F$4="GMH_EU",Q3488,IF(Input!F$4="Skysuper",#REF!,IF(Input!F$4="SkyII",#REF!,IF(Input!F$4="XO-8000",#REF!, "FALSE")))))))</f>
        <v>0</v>
      </c>
      <c r="J3488" s="210" t="s">
        <v>10359</v>
      </c>
      <c r="K3488" s="268">
        <v>0</v>
      </c>
      <c r="L3488" s="270" t="s">
        <v>10359</v>
      </c>
      <c r="M3488" s="270">
        <v>0</v>
      </c>
      <c r="N3488" s="270" t="s">
        <v>10359</v>
      </c>
      <c r="O3488" s="270">
        <v>0</v>
      </c>
      <c r="P3488" s="270" t="s">
        <v>10359</v>
      </c>
      <c r="Q3488" s="270">
        <v>0</v>
      </c>
      <c r="R3488" s="74"/>
      <c r="S3488" s="75" t="str">
        <f t="shared" si="285"/>
        <v>0000</v>
      </c>
      <c r="T3488" s="75" t="str">
        <f t="shared" si="286"/>
        <v>00000000000000000000000000000000</v>
      </c>
      <c r="V3488" s="197"/>
      <c r="W3488" s="75">
        <f t="shared" si="287"/>
        <v>0</v>
      </c>
      <c r="AE3488" s="479"/>
    </row>
    <row r="3489" spans="1:31" s="75" customFormat="1" ht="13.5" x14ac:dyDescent="0.2">
      <c r="A3489" s="211">
        <v>3486</v>
      </c>
      <c r="B3489" s="212" t="s">
        <v>3449</v>
      </c>
      <c r="C3489" s="213" t="s">
        <v>3450</v>
      </c>
      <c r="D3489" s="213"/>
      <c r="E3489" s="213">
        <v>0</v>
      </c>
      <c r="F3489" s="213" t="s">
        <v>585</v>
      </c>
      <c r="G3489" s="214" t="s">
        <v>677</v>
      </c>
      <c r="H3489" s="208" t="str">
        <f>IF(Input!F$4="GMH_OECC",J3489,IF(Input!F$4="GMH_XOEC",L3489,IF(Input!F$4="GMH_Korea",N3489,IF(Input!F$4="GMH_EU",P3489,IF(Input!F$4="Skysuper",#REF!,IF(Input!F$4="SkyII",#REF!,IF(Input!F$4="XO-8000",#REF!, "FALSE")))))))</f>
        <v>00</v>
      </c>
      <c r="I3489" s="209">
        <f>IF(Input!F$4="GMH_OECC",K3489,IF(Input!F$4="GMH_XOEC",M3489,IF(Input!F$4="GMH_Korea",O3489,IF(Input!F$4="GMH_EU",Q3489,IF(Input!F$4="Skysuper",#REF!,IF(Input!F$4="SkyII",#REF!,IF(Input!F$4="XO-8000",#REF!, "FALSE")))))))</f>
        <v>0</v>
      </c>
      <c r="J3489" s="210" t="s">
        <v>10359</v>
      </c>
      <c r="K3489" s="268">
        <v>0</v>
      </c>
      <c r="L3489" s="270" t="s">
        <v>10359</v>
      </c>
      <c r="M3489" s="270">
        <v>0</v>
      </c>
      <c r="N3489" s="270" t="s">
        <v>10359</v>
      </c>
      <c r="O3489" s="270">
        <v>0</v>
      </c>
      <c r="P3489" s="270" t="s">
        <v>10359</v>
      </c>
      <c r="Q3489" s="270">
        <v>0</v>
      </c>
      <c r="R3489" s="74"/>
      <c r="S3489" s="75" t="str">
        <f t="shared" si="285"/>
        <v>0000</v>
      </c>
      <c r="T3489" s="75" t="str">
        <f t="shared" si="286"/>
        <v>00000000000000000000000000000000</v>
      </c>
      <c r="V3489" s="197"/>
      <c r="W3489" s="75">
        <f t="shared" si="287"/>
        <v>0</v>
      </c>
      <c r="AE3489" s="479"/>
    </row>
    <row r="3490" spans="1:31" s="75" customFormat="1" ht="13.5" x14ac:dyDescent="0.2">
      <c r="A3490" s="211">
        <v>3487</v>
      </c>
      <c r="B3490" s="212" t="s">
        <v>3451</v>
      </c>
      <c r="C3490" s="213" t="s">
        <v>3452</v>
      </c>
      <c r="D3490" s="213"/>
      <c r="E3490" s="213">
        <v>0</v>
      </c>
      <c r="F3490" s="213" t="s">
        <v>585</v>
      </c>
      <c r="G3490" s="214" t="s">
        <v>677</v>
      </c>
      <c r="H3490" s="208" t="str">
        <f>IF(Input!F$4="GMH_OECC",J3490,IF(Input!F$4="GMH_XOEC",L3490,IF(Input!F$4="GMH_Korea",N3490,IF(Input!F$4="GMH_EU",P3490,IF(Input!F$4="Skysuper",#REF!,IF(Input!F$4="SkyII",#REF!,IF(Input!F$4="XO-8000",#REF!, "FALSE")))))))</f>
        <v>00</v>
      </c>
      <c r="I3490" s="209">
        <f>IF(Input!F$4="GMH_OECC",K3490,IF(Input!F$4="GMH_XOEC",M3490,IF(Input!F$4="GMH_Korea",O3490,IF(Input!F$4="GMH_EU",Q3490,IF(Input!F$4="Skysuper",#REF!,IF(Input!F$4="SkyII",#REF!,IF(Input!F$4="XO-8000",#REF!, "FALSE")))))))</f>
        <v>0</v>
      </c>
      <c r="J3490" s="210" t="s">
        <v>10359</v>
      </c>
      <c r="K3490" s="268">
        <v>0</v>
      </c>
      <c r="L3490" s="270" t="s">
        <v>10359</v>
      </c>
      <c r="M3490" s="270">
        <v>0</v>
      </c>
      <c r="N3490" s="270" t="s">
        <v>10359</v>
      </c>
      <c r="O3490" s="270">
        <v>0</v>
      </c>
      <c r="P3490" s="270" t="s">
        <v>10359</v>
      </c>
      <c r="Q3490" s="270">
        <v>0</v>
      </c>
      <c r="R3490" s="74"/>
      <c r="S3490" s="75" t="str">
        <f t="shared" si="285"/>
        <v>0000</v>
      </c>
      <c r="T3490" s="75" t="str">
        <f t="shared" si="286"/>
        <v>00000000000000000000000000000000</v>
      </c>
      <c r="V3490" s="197"/>
      <c r="W3490" s="75">
        <f t="shared" si="287"/>
        <v>0</v>
      </c>
      <c r="AE3490" s="479"/>
    </row>
    <row r="3491" spans="1:31" s="75" customFormat="1" ht="13.5" x14ac:dyDescent="0.2">
      <c r="A3491" s="211">
        <v>3488</v>
      </c>
      <c r="B3491" s="212" t="s">
        <v>3453</v>
      </c>
      <c r="C3491" s="213" t="s">
        <v>3454</v>
      </c>
      <c r="D3491" s="213"/>
      <c r="E3491" s="213">
        <v>0</v>
      </c>
      <c r="F3491" s="213" t="s">
        <v>585</v>
      </c>
      <c r="G3491" s="214" t="s">
        <v>677</v>
      </c>
      <c r="H3491" s="208" t="str">
        <f>IF(Input!F$4="GMH_OECC",J3491,IF(Input!F$4="GMH_XOEC",L3491,IF(Input!F$4="GMH_Korea",N3491,IF(Input!F$4="GMH_EU",P3491,IF(Input!F$4="Skysuper",#REF!,IF(Input!F$4="SkyII",#REF!,IF(Input!F$4="XO-8000",#REF!, "FALSE")))))))</f>
        <v>00</v>
      </c>
      <c r="I3491" s="209">
        <f>IF(Input!F$4="GMH_OECC",K3491,IF(Input!F$4="GMH_XOEC",M3491,IF(Input!F$4="GMH_Korea",O3491,IF(Input!F$4="GMH_EU",Q3491,IF(Input!F$4="Skysuper",#REF!,IF(Input!F$4="SkyII",#REF!,IF(Input!F$4="XO-8000",#REF!, "FALSE")))))))</f>
        <v>0</v>
      </c>
      <c r="J3491" s="210" t="s">
        <v>10359</v>
      </c>
      <c r="K3491" s="268">
        <v>0</v>
      </c>
      <c r="L3491" s="270" t="s">
        <v>10359</v>
      </c>
      <c r="M3491" s="270">
        <v>0</v>
      </c>
      <c r="N3491" s="270" t="s">
        <v>10359</v>
      </c>
      <c r="O3491" s="270">
        <v>0</v>
      </c>
      <c r="P3491" s="270" t="s">
        <v>10359</v>
      </c>
      <c r="Q3491" s="270">
        <v>0</v>
      </c>
      <c r="R3491" s="74"/>
      <c r="S3491" s="75" t="str">
        <f t="shared" si="285"/>
        <v>0000</v>
      </c>
      <c r="T3491" s="75" t="str">
        <f t="shared" si="286"/>
        <v>00000000000000000000000000000000</v>
      </c>
      <c r="V3491" s="197"/>
      <c r="W3491" s="75">
        <f t="shared" si="287"/>
        <v>0</v>
      </c>
      <c r="AE3491" s="479"/>
    </row>
    <row r="3492" spans="1:31" s="75" customFormat="1" ht="13.5" x14ac:dyDescent="0.2">
      <c r="A3492" s="211">
        <v>3489</v>
      </c>
      <c r="B3492" s="212" t="s">
        <v>3455</v>
      </c>
      <c r="C3492" s="213" t="s">
        <v>3456</v>
      </c>
      <c r="D3492" s="213"/>
      <c r="E3492" s="213">
        <v>0</v>
      </c>
      <c r="F3492" s="213" t="s">
        <v>585</v>
      </c>
      <c r="G3492" s="214" t="s">
        <v>677</v>
      </c>
      <c r="H3492" s="208" t="str">
        <f>IF(Input!F$4="GMH_OECC",J3492,IF(Input!F$4="GMH_XOEC",L3492,IF(Input!F$4="GMH_Korea",N3492,IF(Input!F$4="GMH_EU",P3492,IF(Input!F$4="Skysuper",#REF!,IF(Input!F$4="SkyII",#REF!,IF(Input!F$4="XO-8000",#REF!, "FALSE")))))))</f>
        <v>00</v>
      </c>
      <c r="I3492" s="209">
        <f>IF(Input!F$4="GMH_OECC",K3492,IF(Input!F$4="GMH_XOEC",M3492,IF(Input!F$4="GMH_Korea",O3492,IF(Input!F$4="GMH_EU",Q3492,IF(Input!F$4="Skysuper",#REF!,IF(Input!F$4="SkyII",#REF!,IF(Input!F$4="XO-8000",#REF!, "FALSE")))))))</f>
        <v>0</v>
      </c>
      <c r="J3492" s="210" t="s">
        <v>10359</v>
      </c>
      <c r="K3492" s="268">
        <v>0</v>
      </c>
      <c r="L3492" s="270" t="s">
        <v>10359</v>
      </c>
      <c r="M3492" s="270">
        <v>0</v>
      </c>
      <c r="N3492" s="270" t="s">
        <v>10359</v>
      </c>
      <c r="O3492" s="270">
        <v>0</v>
      </c>
      <c r="P3492" s="270" t="s">
        <v>10359</v>
      </c>
      <c r="Q3492" s="270">
        <v>0</v>
      </c>
      <c r="R3492" s="74"/>
      <c r="S3492" s="75" t="str">
        <f t="shared" si="285"/>
        <v>0000</v>
      </c>
      <c r="T3492" s="75" t="str">
        <f t="shared" si="286"/>
        <v>00000000000000000000000000000000</v>
      </c>
      <c r="V3492" s="197"/>
      <c r="W3492" s="75">
        <f t="shared" si="287"/>
        <v>0</v>
      </c>
      <c r="AE3492" s="479"/>
    </row>
    <row r="3493" spans="1:31" s="75" customFormat="1" ht="13.5" x14ac:dyDescent="0.2">
      <c r="A3493" s="211">
        <v>3490</v>
      </c>
      <c r="B3493" s="212" t="s">
        <v>3457</v>
      </c>
      <c r="C3493" s="213" t="s">
        <v>3458</v>
      </c>
      <c r="D3493" s="213"/>
      <c r="E3493" s="213">
        <v>0</v>
      </c>
      <c r="F3493" s="213" t="s">
        <v>585</v>
      </c>
      <c r="G3493" s="214" t="s">
        <v>677</v>
      </c>
      <c r="H3493" s="208" t="str">
        <f>IF(Input!F$4="GMH_OECC",J3493,IF(Input!F$4="GMH_XOEC",L3493,IF(Input!F$4="GMH_Korea",N3493,IF(Input!F$4="GMH_EU",P3493,IF(Input!F$4="Skysuper",#REF!,IF(Input!F$4="SkyII",#REF!,IF(Input!F$4="XO-8000",#REF!, "FALSE")))))))</f>
        <v>00</v>
      </c>
      <c r="I3493" s="209">
        <f>IF(Input!F$4="GMH_OECC",K3493,IF(Input!F$4="GMH_XOEC",M3493,IF(Input!F$4="GMH_Korea",O3493,IF(Input!F$4="GMH_EU",Q3493,IF(Input!F$4="Skysuper",#REF!,IF(Input!F$4="SkyII",#REF!,IF(Input!F$4="XO-8000",#REF!, "FALSE")))))))</f>
        <v>0</v>
      </c>
      <c r="J3493" s="210" t="s">
        <v>10359</v>
      </c>
      <c r="K3493" s="268">
        <v>0</v>
      </c>
      <c r="L3493" s="270" t="s">
        <v>10359</v>
      </c>
      <c r="M3493" s="270">
        <v>0</v>
      </c>
      <c r="N3493" s="270" t="s">
        <v>10359</v>
      </c>
      <c r="O3493" s="270">
        <v>0</v>
      </c>
      <c r="P3493" s="270" t="s">
        <v>10359</v>
      </c>
      <c r="Q3493" s="270">
        <v>0</v>
      </c>
      <c r="R3493" s="74"/>
      <c r="S3493" s="75" t="str">
        <f t="shared" si="285"/>
        <v>0000</v>
      </c>
      <c r="T3493" s="75" t="str">
        <f t="shared" si="286"/>
        <v>00000000000000000000000000000000</v>
      </c>
      <c r="V3493" s="197"/>
      <c r="W3493" s="75">
        <f t="shared" si="287"/>
        <v>0</v>
      </c>
      <c r="AE3493" s="479"/>
    </row>
    <row r="3494" spans="1:31" s="75" customFormat="1" ht="13.5" x14ac:dyDescent="0.2">
      <c r="A3494" s="211">
        <v>3491</v>
      </c>
      <c r="B3494" s="212" t="s">
        <v>3459</v>
      </c>
      <c r="C3494" s="213" t="s">
        <v>3460</v>
      </c>
      <c r="D3494" s="213"/>
      <c r="E3494" s="213">
        <v>0</v>
      </c>
      <c r="F3494" s="213" t="s">
        <v>585</v>
      </c>
      <c r="G3494" s="214" t="s">
        <v>677</v>
      </c>
      <c r="H3494" s="208" t="str">
        <f>IF(Input!F$4="GMH_OECC",J3494,IF(Input!F$4="GMH_XOEC",L3494,IF(Input!F$4="GMH_Korea",N3494,IF(Input!F$4="GMH_EU",P3494,IF(Input!F$4="Skysuper",#REF!,IF(Input!F$4="SkyII",#REF!,IF(Input!F$4="XO-8000",#REF!, "FALSE")))))))</f>
        <v>00</v>
      </c>
      <c r="I3494" s="209">
        <f>IF(Input!F$4="GMH_OECC",K3494,IF(Input!F$4="GMH_XOEC",M3494,IF(Input!F$4="GMH_Korea",O3494,IF(Input!F$4="GMH_EU",Q3494,IF(Input!F$4="Skysuper",#REF!,IF(Input!F$4="SkyII",#REF!,IF(Input!F$4="XO-8000",#REF!, "FALSE")))))))</f>
        <v>0</v>
      </c>
      <c r="J3494" s="210" t="s">
        <v>10359</v>
      </c>
      <c r="K3494" s="268">
        <v>0</v>
      </c>
      <c r="L3494" s="270" t="s">
        <v>10359</v>
      </c>
      <c r="M3494" s="270">
        <v>0</v>
      </c>
      <c r="N3494" s="270" t="s">
        <v>10359</v>
      </c>
      <c r="O3494" s="270">
        <v>0</v>
      </c>
      <c r="P3494" s="270" t="s">
        <v>10359</v>
      </c>
      <c r="Q3494" s="270">
        <v>0</v>
      </c>
      <c r="R3494" s="74"/>
      <c r="S3494" s="75" t="str">
        <f t="shared" si="285"/>
        <v>0000</v>
      </c>
      <c r="T3494" s="75" t="str">
        <f t="shared" si="286"/>
        <v>00000000000000000000000000000000</v>
      </c>
      <c r="V3494" s="197"/>
      <c r="W3494" s="75">
        <f t="shared" si="287"/>
        <v>0</v>
      </c>
      <c r="AE3494" s="479"/>
    </row>
    <row r="3495" spans="1:31" s="75" customFormat="1" ht="13.5" x14ac:dyDescent="0.2">
      <c r="A3495" s="211">
        <v>3492</v>
      </c>
      <c r="B3495" s="212" t="s">
        <v>3461</v>
      </c>
      <c r="C3495" s="213" t="s">
        <v>3462</v>
      </c>
      <c r="D3495" s="213"/>
      <c r="E3495" s="213">
        <v>0</v>
      </c>
      <c r="F3495" s="213" t="s">
        <v>585</v>
      </c>
      <c r="G3495" s="214" t="s">
        <v>677</v>
      </c>
      <c r="H3495" s="208" t="str">
        <f>IF(Input!F$4="GMH_OECC",J3495,IF(Input!F$4="GMH_XOEC",L3495,IF(Input!F$4="GMH_Korea",N3495,IF(Input!F$4="GMH_EU",P3495,IF(Input!F$4="Skysuper",#REF!,IF(Input!F$4="SkyII",#REF!,IF(Input!F$4="XO-8000",#REF!, "FALSE")))))))</f>
        <v>00</v>
      </c>
      <c r="I3495" s="209">
        <f>IF(Input!F$4="GMH_OECC",K3495,IF(Input!F$4="GMH_XOEC",M3495,IF(Input!F$4="GMH_Korea",O3495,IF(Input!F$4="GMH_EU",Q3495,IF(Input!F$4="Skysuper",#REF!,IF(Input!F$4="SkyII",#REF!,IF(Input!F$4="XO-8000",#REF!, "FALSE")))))))</f>
        <v>0</v>
      </c>
      <c r="J3495" s="210" t="s">
        <v>10359</v>
      </c>
      <c r="K3495" s="268">
        <v>0</v>
      </c>
      <c r="L3495" s="270" t="s">
        <v>10359</v>
      </c>
      <c r="M3495" s="270">
        <v>0</v>
      </c>
      <c r="N3495" s="270" t="s">
        <v>10359</v>
      </c>
      <c r="O3495" s="270">
        <v>0</v>
      </c>
      <c r="P3495" s="270" t="s">
        <v>10359</v>
      </c>
      <c r="Q3495" s="270">
        <v>0</v>
      </c>
      <c r="R3495" s="74"/>
      <c r="S3495" s="75" t="str">
        <f t="shared" si="285"/>
        <v>0000</v>
      </c>
      <c r="T3495" s="75" t="str">
        <f t="shared" si="286"/>
        <v>00000000000000000000000000000000</v>
      </c>
      <c r="V3495" s="197"/>
      <c r="W3495" s="75">
        <f t="shared" si="287"/>
        <v>0</v>
      </c>
      <c r="AE3495" s="479"/>
    </row>
    <row r="3496" spans="1:31" s="75" customFormat="1" ht="13.5" x14ac:dyDescent="0.2">
      <c r="A3496" s="211">
        <v>3493</v>
      </c>
      <c r="B3496" s="212" t="s">
        <v>3463</v>
      </c>
      <c r="C3496" s="213" t="s">
        <v>3464</v>
      </c>
      <c r="D3496" s="213"/>
      <c r="E3496" s="213">
        <v>0</v>
      </c>
      <c r="F3496" s="213" t="s">
        <v>585</v>
      </c>
      <c r="G3496" s="214" t="s">
        <v>677</v>
      </c>
      <c r="H3496" s="208" t="str">
        <f>IF(Input!F$4="GMH_OECC",J3496,IF(Input!F$4="GMH_XOEC",L3496,IF(Input!F$4="GMH_Korea",N3496,IF(Input!F$4="GMH_EU",P3496,IF(Input!F$4="Skysuper",#REF!,IF(Input!F$4="SkyII",#REF!,IF(Input!F$4="XO-8000",#REF!, "FALSE")))))))</f>
        <v>00</v>
      </c>
      <c r="I3496" s="209">
        <f>IF(Input!F$4="GMH_OECC",K3496,IF(Input!F$4="GMH_XOEC",M3496,IF(Input!F$4="GMH_Korea",O3496,IF(Input!F$4="GMH_EU",Q3496,IF(Input!F$4="Skysuper",#REF!,IF(Input!F$4="SkyII",#REF!,IF(Input!F$4="XO-8000",#REF!, "FALSE")))))))</f>
        <v>0</v>
      </c>
      <c r="J3496" s="210" t="s">
        <v>10359</v>
      </c>
      <c r="K3496" s="268">
        <v>0</v>
      </c>
      <c r="L3496" s="270" t="s">
        <v>10359</v>
      </c>
      <c r="M3496" s="270">
        <v>0</v>
      </c>
      <c r="N3496" s="270" t="s">
        <v>10359</v>
      </c>
      <c r="O3496" s="270">
        <v>0</v>
      </c>
      <c r="P3496" s="270" t="s">
        <v>10359</v>
      </c>
      <c r="Q3496" s="270">
        <v>0</v>
      </c>
      <c r="R3496" s="74"/>
      <c r="S3496" s="75" t="str">
        <f t="shared" si="285"/>
        <v>0000</v>
      </c>
      <c r="T3496" s="75" t="str">
        <f t="shared" si="286"/>
        <v>00000000000000000000000000000000</v>
      </c>
      <c r="V3496" s="197"/>
      <c r="W3496" s="75">
        <f t="shared" si="287"/>
        <v>0</v>
      </c>
      <c r="AE3496" s="479"/>
    </row>
    <row r="3497" spans="1:31" s="75" customFormat="1" ht="13.5" x14ac:dyDescent="0.2">
      <c r="A3497" s="211">
        <v>3494</v>
      </c>
      <c r="B3497" s="212" t="s">
        <v>3465</v>
      </c>
      <c r="C3497" s="213" t="s">
        <v>3466</v>
      </c>
      <c r="D3497" s="213"/>
      <c r="E3497" s="213">
        <v>0</v>
      </c>
      <c r="F3497" s="213" t="s">
        <v>585</v>
      </c>
      <c r="G3497" s="214" t="s">
        <v>677</v>
      </c>
      <c r="H3497" s="208" t="str">
        <f>IF(Input!F$4="GMH_OECC",J3497,IF(Input!F$4="GMH_XOEC",L3497,IF(Input!F$4="GMH_Korea",N3497,IF(Input!F$4="GMH_EU",P3497,IF(Input!F$4="Skysuper",#REF!,IF(Input!F$4="SkyII",#REF!,IF(Input!F$4="XO-8000",#REF!, "FALSE")))))))</f>
        <v>00</v>
      </c>
      <c r="I3497" s="209">
        <f>IF(Input!F$4="GMH_OECC",K3497,IF(Input!F$4="GMH_XOEC",M3497,IF(Input!F$4="GMH_Korea",O3497,IF(Input!F$4="GMH_EU",Q3497,IF(Input!F$4="Skysuper",#REF!,IF(Input!F$4="SkyII",#REF!,IF(Input!F$4="XO-8000",#REF!, "FALSE")))))))</f>
        <v>0</v>
      </c>
      <c r="J3497" s="210" t="s">
        <v>10359</v>
      </c>
      <c r="K3497" s="268">
        <v>0</v>
      </c>
      <c r="L3497" s="270" t="s">
        <v>10359</v>
      </c>
      <c r="M3497" s="270">
        <v>0</v>
      </c>
      <c r="N3497" s="270" t="s">
        <v>10359</v>
      </c>
      <c r="O3497" s="270">
        <v>0</v>
      </c>
      <c r="P3497" s="270" t="s">
        <v>10359</v>
      </c>
      <c r="Q3497" s="270">
        <v>0</v>
      </c>
      <c r="R3497" s="74"/>
      <c r="S3497" s="75" t="str">
        <f t="shared" si="285"/>
        <v>0000</v>
      </c>
      <c r="T3497" s="75" t="str">
        <f t="shared" si="286"/>
        <v>00000000000000000000000000000000</v>
      </c>
      <c r="V3497" s="197"/>
      <c r="W3497" s="75">
        <f t="shared" si="287"/>
        <v>0</v>
      </c>
      <c r="AE3497" s="479"/>
    </row>
    <row r="3498" spans="1:31" s="75" customFormat="1" ht="13.5" x14ac:dyDescent="0.2">
      <c r="A3498" s="211">
        <v>3495</v>
      </c>
      <c r="B3498" s="212" t="s">
        <v>3467</v>
      </c>
      <c r="C3498" s="213" t="s">
        <v>3468</v>
      </c>
      <c r="D3498" s="213"/>
      <c r="E3498" s="213">
        <v>0</v>
      </c>
      <c r="F3498" s="213" t="s">
        <v>585</v>
      </c>
      <c r="G3498" s="214" t="s">
        <v>677</v>
      </c>
      <c r="H3498" s="208" t="str">
        <f>IF(Input!F$4="GMH_OECC",J3498,IF(Input!F$4="GMH_XOEC",L3498,IF(Input!F$4="GMH_Korea",N3498,IF(Input!F$4="GMH_EU",P3498,IF(Input!F$4="Skysuper",#REF!,IF(Input!F$4="SkyII",#REF!,IF(Input!F$4="XO-8000",#REF!, "FALSE")))))))</f>
        <v>00</v>
      </c>
      <c r="I3498" s="209">
        <f>IF(Input!F$4="GMH_OECC",K3498,IF(Input!F$4="GMH_XOEC",M3498,IF(Input!F$4="GMH_Korea",O3498,IF(Input!F$4="GMH_EU",Q3498,IF(Input!F$4="Skysuper",#REF!,IF(Input!F$4="SkyII",#REF!,IF(Input!F$4="XO-8000",#REF!, "FALSE")))))))</f>
        <v>0</v>
      </c>
      <c r="J3498" s="210" t="s">
        <v>10359</v>
      </c>
      <c r="K3498" s="268">
        <v>0</v>
      </c>
      <c r="L3498" s="270" t="s">
        <v>10359</v>
      </c>
      <c r="M3498" s="270">
        <v>0</v>
      </c>
      <c r="N3498" s="270" t="s">
        <v>10359</v>
      </c>
      <c r="O3498" s="270">
        <v>0</v>
      </c>
      <c r="P3498" s="270" t="s">
        <v>10359</v>
      </c>
      <c r="Q3498" s="270">
        <v>0</v>
      </c>
      <c r="R3498" s="74"/>
      <c r="S3498" s="75" t="str">
        <f t="shared" si="285"/>
        <v>0000</v>
      </c>
      <c r="T3498" s="75" t="str">
        <f t="shared" si="286"/>
        <v>00000000000000000000000000000000</v>
      </c>
      <c r="V3498" s="197"/>
      <c r="W3498" s="75">
        <f t="shared" si="287"/>
        <v>0</v>
      </c>
      <c r="AE3498" s="479"/>
    </row>
    <row r="3499" spans="1:31" s="75" customFormat="1" ht="13.5" x14ac:dyDescent="0.2">
      <c r="A3499" s="211">
        <v>3496</v>
      </c>
      <c r="B3499" s="212" t="s">
        <v>3469</v>
      </c>
      <c r="C3499" s="213" t="s">
        <v>3470</v>
      </c>
      <c r="D3499" s="213"/>
      <c r="E3499" s="213">
        <v>0</v>
      </c>
      <c r="F3499" s="213" t="s">
        <v>585</v>
      </c>
      <c r="G3499" s="214" t="s">
        <v>677</v>
      </c>
      <c r="H3499" s="208" t="str">
        <f>IF(Input!F$4="GMH_OECC",J3499,IF(Input!F$4="GMH_XOEC",L3499,IF(Input!F$4="GMH_Korea",N3499,IF(Input!F$4="GMH_EU",P3499,IF(Input!F$4="Skysuper",#REF!,IF(Input!F$4="SkyII",#REF!,IF(Input!F$4="XO-8000",#REF!, "FALSE")))))))</f>
        <v>00</v>
      </c>
      <c r="I3499" s="209">
        <f>IF(Input!F$4="GMH_OECC",K3499,IF(Input!F$4="GMH_XOEC",M3499,IF(Input!F$4="GMH_Korea",O3499,IF(Input!F$4="GMH_EU",Q3499,IF(Input!F$4="Skysuper",#REF!,IF(Input!F$4="SkyII",#REF!,IF(Input!F$4="XO-8000",#REF!, "FALSE")))))))</f>
        <v>0</v>
      </c>
      <c r="J3499" s="210" t="s">
        <v>10359</v>
      </c>
      <c r="K3499" s="268">
        <v>0</v>
      </c>
      <c r="L3499" s="270" t="s">
        <v>10359</v>
      </c>
      <c r="M3499" s="270">
        <v>0</v>
      </c>
      <c r="N3499" s="270" t="s">
        <v>10359</v>
      </c>
      <c r="O3499" s="270">
        <v>0</v>
      </c>
      <c r="P3499" s="270" t="s">
        <v>10359</v>
      </c>
      <c r="Q3499" s="270">
        <v>0</v>
      </c>
      <c r="R3499" s="74"/>
      <c r="S3499" s="75" t="str">
        <f t="shared" si="285"/>
        <v>0000</v>
      </c>
      <c r="T3499" s="75" t="str">
        <f t="shared" si="286"/>
        <v>00000000000000000000000000000000</v>
      </c>
      <c r="V3499" s="197"/>
      <c r="W3499" s="75">
        <f t="shared" si="287"/>
        <v>0</v>
      </c>
      <c r="AE3499" s="479"/>
    </row>
    <row r="3500" spans="1:31" s="75" customFormat="1" ht="13.5" x14ac:dyDescent="0.2">
      <c r="A3500" s="211">
        <v>3497</v>
      </c>
      <c r="B3500" s="212" t="s">
        <v>3471</v>
      </c>
      <c r="C3500" s="213" t="s">
        <v>3472</v>
      </c>
      <c r="D3500" s="213"/>
      <c r="E3500" s="213">
        <v>0</v>
      </c>
      <c r="F3500" s="213" t="s">
        <v>585</v>
      </c>
      <c r="G3500" s="214" t="s">
        <v>677</v>
      </c>
      <c r="H3500" s="208" t="str">
        <f>IF(Input!F$4="GMH_OECC",J3500,IF(Input!F$4="GMH_XOEC",L3500,IF(Input!F$4="GMH_Korea",N3500,IF(Input!F$4="GMH_EU",P3500,IF(Input!F$4="Skysuper",#REF!,IF(Input!F$4="SkyII",#REF!,IF(Input!F$4="XO-8000",#REF!, "FALSE")))))))</f>
        <v>00</v>
      </c>
      <c r="I3500" s="209">
        <f>IF(Input!F$4="GMH_OECC",K3500,IF(Input!F$4="GMH_XOEC",M3500,IF(Input!F$4="GMH_Korea",O3500,IF(Input!F$4="GMH_EU",Q3500,IF(Input!F$4="Skysuper",#REF!,IF(Input!F$4="SkyII",#REF!,IF(Input!F$4="XO-8000",#REF!, "FALSE")))))))</f>
        <v>0</v>
      </c>
      <c r="J3500" s="210" t="s">
        <v>10359</v>
      </c>
      <c r="K3500" s="268">
        <v>0</v>
      </c>
      <c r="L3500" s="270" t="s">
        <v>10359</v>
      </c>
      <c r="M3500" s="270">
        <v>0</v>
      </c>
      <c r="N3500" s="270" t="s">
        <v>10359</v>
      </c>
      <c r="O3500" s="270">
        <v>0</v>
      </c>
      <c r="P3500" s="270" t="s">
        <v>10359</v>
      </c>
      <c r="Q3500" s="270">
        <v>0</v>
      </c>
      <c r="R3500" s="74"/>
      <c r="S3500" s="75" t="str">
        <f t="shared" si="285"/>
        <v>0000</v>
      </c>
      <c r="T3500" s="75" t="str">
        <f t="shared" si="286"/>
        <v>00000000000000000000000000000000</v>
      </c>
      <c r="V3500" s="197"/>
      <c r="W3500" s="75">
        <f t="shared" si="287"/>
        <v>0</v>
      </c>
      <c r="AE3500" s="479"/>
    </row>
    <row r="3501" spans="1:31" s="75" customFormat="1" ht="13.5" x14ac:dyDescent="0.2">
      <c r="A3501" s="211">
        <v>3498</v>
      </c>
      <c r="B3501" s="212" t="s">
        <v>3473</v>
      </c>
      <c r="C3501" s="213" t="s">
        <v>3474</v>
      </c>
      <c r="D3501" s="213"/>
      <c r="E3501" s="213">
        <v>0</v>
      </c>
      <c r="F3501" s="213" t="s">
        <v>585</v>
      </c>
      <c r="G3501" s="214" t="s">
        <v>677</v>
      </c>
      <c r="H3501" s="208" t="str">
        <f>IF(Input!F$4="GMH_OECC",J3501,IF(Input!F$4="GMH_XOEC",L3501,IF(Input!F$4="GMH_Korea",N3501,IF(Input!F$4="GMH_EU",P3501,IF(Input!F$4="Skysuper",#REF!,IF(Input!F$4="SkyII",#REF!,IF(Input!F$4="XO-8000",#REF!, "FALSE")))))))</f>
        <v>00</v>
      </c>
      <c r="I3501" s="209">
        <f>IF(Input!F$4="GMH_OECC",K3501,IF(Input!F$4="GMH_XOEC",M3501,IF(Input!F$4="GMH_Korea",O3501,IF(Input!F$4="GMH_EU",Q3501,IF(Input!F$4="Skysuper",#REF!,IF(Input!F$4="SkyII",#REF!,IF(Input!F$4="XO-8000",#REF!, "FALSE")))))))</f>
        <v>0</v>
      </c>
      <c r="J3501" s="210" t="s">
        <v>10359</v>
      </c>
      <c r="K3501" s="268">
        <v>0</v>
      </c>
      <c r="L3501" s="270" t="s">
        <v>10359</v>
      </c>
      <c r="M3501" s="270">
        <v>0</v>
      </c>
      <c r="N3501" s="270" t="s">
        <v>10359</v>
      </c>
      <c r="O3501" s="270">
        <v>0</v>
      </c>
      <c r="P3501" s="270" t="s">
        <v>10359</v>
      </c>
      <c r="Q3501" s="270">
        <v>0</v>
      </c>
      <c r="R3501" s="74"/>
      <c r="S3501" s="75" t="str">
        <f t="shared" si="285"/>
        <v>0000</v>
      </c>
      <c r="T3501" s="75" t="str">
        <f t="shared" si="286"/>
        <v>00000000000000000000000000000000</v>
      </c>
      <c r="V3501" s="197"/>
      <c r="W3501" s="75">
        <f t="shared" si="287"/>
        <v>0</v>
      </c>
      <c r="AE3501" s="479"/>
    </row>
    <row r="3502" spans="1:31" s="75" customFormat="1" ht="13.5" x14ac:dyDescent="0.2">
      <c r="A3502" s="211">
        <v>3499</v>
      </c>
      <c r="B3502" s="212" t="s">
        <v>3475</v>
      </c>
      <c r="C3502" s="213" t="s">
        <v>3476</v>
      </c>
      <c r="D3502" s="213"/>
      <c r="E3502" s="213">
        <v>0</v>
      </c>
      <c r="F3502" s="213" t="s">
        <v>585</v>
      </c>
      <c r="G3502" s="214" t="s">
        <v>677</v>
      </c>
      <c r="H3502" s="208" t="str">
        <f>IF(Input!F$4="GMH_OECC",J3502,IF(Input!F$4="GMH_XOEC",L3502,IF(Input!F$4="GMH_Korea",N3502,IF(Input!F$4="GMH_EU",P3502,IF(Input!F$4="Skysuper",#REF!,IF(Input!F$4="SkyII",#REF!,IF(Input!F$4="XO-8000",#REF!, "FALSE")))))))</f>
        <v>00</v>
      </c>
      <c r="I3502" s="209">
        <f>IF(Input!F$4="GMH_OECC",K3502,IF(Input!F$4="GMH_XOEC",M3502,IF(Input!F$4="GMH_Korea",O3502,IF(Input!F$4="GMH_EU",Q3502,IF(Input!F$4="Skysuper",#REF!,IF(Input!F$4="SkyII",#REF!,IF(Input!F$4="XO-8000",#REF!, "FALSE")))))))</f>
        <v>0</v>
      </c>
      <c r="J3502" s="210" t="s">
        <v>10359</v>
      </c>
      <c r="K3502" s="268">
        <v>0</v>
      </c>
      <c r="L3502" s="270" t="s">
        <v>10359</v>
      </c>
      <c r="M3502" s="270">
        <v>0</v>
      </c>
      <c r="N3502" s="270" t="s">
        <v>10359</v>
      </c>
      <c r="O3502" s="270">
        <v>0</v>
      </c>
      <c r="P3502" s="270" t="s">
        <v>10359</v>
      </c>
      <c r="Q3502" s="270">
        <v>0</v>
      </c>
      <c r="R3502" s="74"/>
      <c r="S3502" s="75" t="str">
        <f t="shared" si="285"/>
        <v>0000</v>
      </c>
      <c r="T3502" s="75" t="str">
        <f t="shared" si="286"/>
        <v>00000000000000000000000000000000</v>
      </c>
      <c r="V3502" s="197"/>
      <c r="W3502" s="75">
        <f t="shared" si="287"/>
        <v>0</v>
      </c>
      <c r="AE3502" s="479"/>
    </row>
    <row r="3503" spans="1:31" s="75" customFormat="1" ht="13.5" x14ac:dyDescent="0.2">
      <c r="A3503" s="211">
        <v>3500</v>
      </c>
      <c r="B3503" s="212" t="s">
        <v>3477</v>
      </c>
      <c r="C3503" s="213" t="s">
        <v>3478</v>
      </c>
      <c r="D3503" s="213"/>
      <c r="E3503" s="213">
        <v>0</v>
      </c>
      <c r="F3503" s="213" t="s">
        <v>585</v>
      </c>
      <c r="G3503" s="214" t="s">
        <v>554</v>
      </c>
      <c r="H3503" s="208" t="str">
        <f>IF(Input!F$4="GMH_OECC",J3503,IF(Input!F$4="GMH_XOEC",L3503,IF(Input!F$4="GMH_Korea",N3503,IF(Input!F$4="GMH_EU",P3503,IF(Input!F$4="Skysuper",#REF!,IF(Input!F$4="SkyII",#REF!,IF(Input!F$4="XO-8000",#REF!, "FALSE")))))))</f>
        <v>00</v>
      </c>
      <c r="I3503" s="209">
        <f>IF(Input!F$4="GMH_OECC",K3503,IF(Input!F$4="GMH_XOEC",M3503,IF(Input!F$4="GMH_Korea",O3503,IF(Input!F$4="GMH_EU",Q3503,IF(Input!F$4="Skysuper",#REF!,IF(Input!F$4="SkyII",#REF!,IF(Input!F$4="XO-8000",#REF!, "FALSE")))))))</f>
        <v>0</v>
      </c>
      <c r="J3503" s="315" t="s">
        <v>10359</v>
      </c>
      <c r="K3503" s="316">
        <v>0</v>
      </c>
      <c r="L3503" s="270" t="s">
        <v>10359</v>
      </c>
      <c r="M3503" s="270">
        <v>0</v>
      </c>
      <c r="N3503" s="270" t="s">
        <v>10359</v>
      </c>
      <c r="O3503" s="270">
        <v>0</v>
      </c>
      <c r="P3503" s="270" t="s">
        <v>10359</v>
      </c>
      <c r="Q3503" s="270">
        <v>0</v>
      </c>
      <c r="R3503" s="74"/>
      <c r="S3503" s="75" t="str">
        <f t="shared" si="285"/>
        <v>0000</v>
      </c>
      <c r="T3503" s="75" t="str">
        <f t="shared" si="286"/>
        <v>00000000000000000000000000000000</v>
      </c>
      <c r="V3503" s="197"/>
      <c r="W3503" s="75">
        <f t="shared" si="287"/>
        <v>0</v>
      </c>
      <c r="AE3503" s="479"/>
    </row>
    <row r="3504" spans="1:31" s="75" customFormat="1" ht="13.5" x14ac:dyDescent="0.2">
      <c r="A3504" s="211">
        <v>3501</v>
      </c>
      <c r="B3504" s="212" t="s">
        <v>3479</v>
      </c>
      <c r="C3504" s="213" t="s">
        <v>3480</v>
      </c>
      <c r="D3504" s="213"/>
      <c r="E3504" s="213">
        <v>0</v>
      </c>
      <c r="F3504" s="213" t="s">
        <v>585</v>
      </c>
      <c r="G3504" s="214" t="s">
        <v>554</v>
      </c>
      <c r="H3504" s="208" t="str">
        <f>IF(Input!F$4="GMH_OECC",J3504,IF(Input!F$4="GMH_XOEC",L3504,IF(Input!F$4="GMH_Korea",N3504,IF(Input!F$4="GMH_EU",P3504,IF(Input!F$4="Skysuper",#REF!,IF(Input!F$4="SkyII",#REF!,IF(Input!F$4="XO-8000",#REF!, "FALSE")))))))</f>
        <v>00</v>
      </c>
      <c r="I3504" s="209">
        <f>IF(Input!F$4="GMH_OECC",K3504,IF(Input!F$4="GMH_XOEC",M3504,IF(Input!F$4="GMH_Korea",O3504,IF(Input!F$4="GMH_EU",Q3504,IF(Input!F$4="Skysuper",#REF!,IF(Input!F$4="SkyII",#REF!,IF(Input!F$4="XO-8000",#REF!, "FALSE")))))))</f>
        <v>0</v>
      </c>
      <c r="J3504" s="315" t="s">
        <v>10359</v>
      </c>
      <c r="K3504" s="316">
        <v>0</v>
      </c>
      <c r="L3504" s="270" t="s">
        <v>10359</v>
      </c>
      <c r="M3504" s="270">
        <v>0</v>
      </c>
      <c r="N3504" s="270" t="s">
        <v>10359</v>
      </c>
      <c r="O3504" s="270">
        <v>0</v>
      </c>
      <c r="P3504" s="270" t="s">
        <v>10359</v>
      </c>
      <c r="Q3504" s="270">
        <v>0</v>
      </c>
      <c r="R3504" s="74"/>
      <c r="S3504" s="75" t="str">
        <f t="shared" si="285"/>
        <v>0000</v>
      </c>
      <c r="T3504" s="75" t="str">
        <f t="shared" si="286"/>
        <v>00000000000000000000000000000000</v>
      </c>
      <c r="V3504" s="197"/>
      <c r="W3504" s="75">
        <f t="shared" si="287"/>
        <v>0</v>
      </c>
      <c r="AE3504" s="479"/>
    </row>
    <row r="3505" spans="1:31" s="75" customFormat="1" ht="13.5" x14ac:dyDescent="0.2">
      <c r="A3505" s="211">
        <v>3502</v>
      </c>
      <c r="B3505" s="212" t="s">
        <v>3481</v>
      </c>
      <c r="C3505" s="213" t="s">
        <v>3482</v>
      </c>
      <c r="D3505" s="213"/>
      <c r="E3505" s="213">
        <v>0</v>
      </c>
      <c r="F3505" s="213" t="s">
        <v>585</v>
      </c>
      <c r="G3505" s="214" t="s">
        <v>554</v>
      </c>
      <c r="H3505" s="208" t="str">
        <f>IF(Input!F$4="GMH_OECC",J3505,IF(Input!F$4="GMH_XOEC",L3505,IF(Input!F$4="GMH_Korea",N3505,IF(Input!F$4="GMH_EU",P3505,IF(Input!F$4="Skysuper",#REF!,IF(Input!F$4="SkyII",#REF!,IF(Input!F$4="XO-8000",#REF!, "FALSE")))))))</f>
        <v>00</v>
      </c>
      <c r="I3505" s="209">
        <f>IF(Input!F$4="GMH_OECC",K3505,IF(Input!F$4="GMH_XOEC",M3505,IF(Input!F$4="GMH_Korea",O3505,IF(Input!F$4="GMH_EU",Q3505,IF(Input!F$4="Skysuper",#REF!,IF(Input!F$4="SkyII",#REF!,IF(Input!F$4="XO-8000",#REF!, "FALSE")))))))</f>
        <v>0</v>
      </c>
      <c r="J3505" s="315" t="s">
        <v>10359</v>
      </c>
      <c r="K3505" s="316">
        <v>0</v>
      </c>
      <c r="L3505" s="270" t="s">
        <v>10359</v>
      </c>
      <c r="M3505" s="270">
        <v>0</v>
      </c>
      <c r="N3505" s="270" t="s">
        <v>10359</v>
      </c>
      <c r="O3505" s="270">
        <v>0</v>
      </c>
      <c r="P3505" s="270" t="s">
        <v>10359</v>
      </c>
      <c r="Q3505" s="270">
        <v>0</v>
      </c>
      <c r="R3505" s="74"/>
      <c r="S3505" s="75" t="str">
        <f t="shared" si="285"/>
        <v>0000</v>
      </c>
      <c r="T3505" s="75" t="str">
        <f t="shared" si="286"/>
        <v>00000000000000000000000000000000</v>
      </c>
      <c r="V3505" s="197"/>
      <c r="W3505" s="75">
        <f t="shared" si="287"/>
        <v>0</v>
      </c>
      <c r="AE3505" s="479"/>
    </row>
    <row r="3506" spans="1:31" s="75" customFormat="1" ht="13.5" x14ac:dyDescent="0.2">
      <c r="A3506" s="211">
        <v>3503</v>
      </c>
      <c r="B3506" s="212" t="s">
        <v>3483</v>
      </c>
      <c r="C3506" s="213" t="s">
        <v>3484</v>
      </c>
      <c r="D3506" s="213"/>
      <c r="E3506" s="213">
        <v>0</v>
      </c>
      <c r="F3506" s="213" t="s">
        <v>585</v>
      </c>
      <c r="G3506" s="214" t="s">
        <v>554</v>
      </c>
      <c r="H3506" s="208" t="str">
        <f>IF(Input!F$4="GMH_OECC",J3506,IF(Input!F$4="GMH_XOEC",L3506,IF(Input!F$4="GMH_Korea",N3506,IF(Input!F$4="GMH_EU",P3506,IF(Input!F$4="Skysuper",#REF!,IF(Input!F$4="SkyII",#REF!,IF(Input!F$4="XO-8000",#REF!, "FALSE")))))))</f>
        <v>00</v>
      </c>
      <c r="I3506" s="209">
        <f>IF(Input!F$4="GMH_OECC",K3506,IF(Input!F$4="GMH_XOEC",M3506,IF(Input!F$4="GMH_Korea",O3506,IF(Input!F$4="GMH_EU",Q3506,IF(Input!F$4="Skysuper",#REF!,IF(Input!F$4="SkyII",#REF!,IF(Input!F$4="XO-8000",#REF!, "FALSE")))))))</f>
        <v>0</v>
      </c>
      <c r="J3506" s="315" t="s">
        <v>10359</v>
      </c>
      <c r="K3506" s="316">
        <v>0</v>
      </c>
      <c r="L3506" s="270" t="s">
        <v>10359</v>
      </c>
      <c r="M3506" s="270">
        <v>0</v>
      </c>
      <c r="N3506" s="270" t="s">
        <v>10359</v>
      </c>
      <c r="O3506" s="270">
        <v>0</v>
      </c>
      <c r="P3506" s="270" t="s">
        <v>10359</v>
      </c>
      <c r="Q3506" s="270">
        <v>0</v>
      </c>
      <c r="R3506" s="74"/>
      <c r="S3506" s="75" t="str">
        <f t="shared" si="285"/>
        <v>0000</v>
      </c>
      <c r="T3506" s="75" t="str">
        <f t="shared" si="286"/>
        <v>00000000000000000000000000000000</v>
      </c>
      <c r="V3506" s="197"/>
      <c r="W3506" s="75">
        <f t="shared" si="287"/>
        <v>0</v>
      </c>
      <c r="AE3506" s="479"/>
    </row>
    <row r="3507" spans="1:31" s="75" customFormat="1" ht="13.5" x14ac:dyDescent="0.2">
      <c r="A3507" s="211">
        <v>3504</v>
      </c>
      <c r="B3507" s="212" t="s">
        <v>3485</v>
      </c>
      <c r="C3507" s="213" t="s">
        <v>3486</v>
      </c>
      <c r="D3507" s="213"/>
      <c r="E3507" s="213">
        <v>0</v>
      </c>
      <c r="F3507" s="213" t="s">
        <v>585</v>
      </c>
      <c r="G3507" s="214" t="s">
        <v>554</v>
      </c>
      <c r="H3507" s="208" t="str">
        <f>IF(Input!F$4="GMH_OECC",J3507,IF(Input!F$4="GMH_XOEC",L3507,IF(Input!F$4="GMH_Korea",N3507,IF(Input!F$4="GMH_EU",P3507,IF(Input!F$4="Skysuper",#REF!,IF(Input!F$4="SkyII",#REF!,IF(Input!F$4="XO-8000",#REF!, "FALSE")))))))</f>
        <v>00</v>
      </c>
      <c r="I3507" s="209">
        <f>IF(Input!F$4="GMH_OECC",K3507,IF(Input!F$4="GMH_XOEC",M3507,IF(Input!F$4="GMH_Korea",O3507,IF(Input!F$4="GMH_EU",Q3507,IF(Input!F$4="Skysuper",#REF!,IF(Input!F$4="SkyII",#REF!,IF(Input!F$4="XO-8000",#REF!, "FALSE")))))))</f>
        <v>0</v>
      </c>
      <c r="J3507" s="315" t="s">
        <v>10359</v>
      </c>
      <c r="K3507" s="316">
        <v>0</v>
      </c>
      <c r="L3507" s="270" t="s">
        <v>10359</v>
      </c>
      <c r="M3507" s="270">
        <v>0</v>
      </c>
      <c r="N3507" s="270" t="s">
        <v>10359</v>
      </c>
      <c r="O3507" s="270">
        <v>0</v>
      </c>
      <c r="P3507" s="270" t="s">
        <v>10359</v>
      </c>
      <c r="Q3507" s="270">
        <v>0</v>
      </c>
      <c r="R3507" s="74"/>
      <c r="S3507" s="75" t="str">
        <f t="shared" si="285"/>
        <v>0000</v>
      </c>
      <c r="T3507" s="75" t="str">
        <f t="shared" si="286"/>
        <v>00000000000000000000000000000000</v>
      </c>
      <c r="V3507" s="197"/>
      <c r="W3507" s="75">
        <f t="shared" si="287"/>
        <v>0</v>
      </c>
      <c r="AE3507" s="479"/>
    </row>
    <row r="3508" spans="1:31" s="75" customFormat="1" ht="13.5" x14ac:dyDescent="0.2">
      <c r="A3508" s="211">
        <v>3505</v>
      </c>
      <c r="B3508" s="212" t="s">
        <v>3487</v>
      </c>
      <c r="C3508" s="213" t="s">
        <v>3488</v>
      </c>
      <c r="D3508" s="213"/>
      <c r="E3508" s="213">
        <v>0</v>
      </c>
      <c r="F3508" s="213" t="s">
        <v>585</v>
      </c>
      <c r="G3508" s="214" t="s">
        <v>554</v>
      </c>
      <c r="H3508" s="208" t="str">
        <f>IF(Input!F$4="GMH_OECC",J3508,IF(Input!F$4="GMH_XOEC",L3508,IF(Input!F$4="GMH_Korea",N3508,IF(Input!F$4="GMH_EU",P3508,IF(Input!F$4="Skysuper",#REF!,IF(Input!F$4="SkyII",#REF!,IF(Input!F$4="XO-8000",#REF!, "FALSE")))))))</f>
        <v>00</v>
      </c>
      <c r="I3508" s="209">
        <f>IF(Input!F$4="GMH_OECC",K3508,IF(Input!F$4="GMH_XOEC",M3508,IF(Input!F$4="GMH_Korea",O3508,IF(Input!F$4="GMH_EU",Q3508,IF(Input!F$4="Skysuper",#REF!,IF(Input!F$4="SkyII",#REF!,IF(Input!F$4="XO-8000",#REF!, "FALSE")))))))</f>
        <v>0</v>
      </c>
      <c r="J3508" s="315" t="s">
        <v>10359</v>
      </c>
      <c r="K3508" s="316">
        <v>0</v>
      </c>
      <c r="L3508" s="270" t="s">
        <v>10359</v>
      </c>
      <c r="M3508" s="270">
        <v>0</v>
      </c>
      <c r="N3508" s="270" t="s">
        <v>10359</v>
      </c>
      <c r="O3508" s="270">
        <v>0</v>
      </c>
      <c r="P3508" s="270" t="s">
        <v>10359</v>
      </c>
      <c r="Q3508" s="270">
        <v>0</v>
      </c>
      <c r="R3508" s="74"/>
      <c r="S3508" s="75" t="str">
        <f t="shared" ref="S3508:S3571" si="288">"0"&amp;DEC2HEX(2^(I3508-1))&amp;IF(LEN(DEC2HEX(H3508))=2,DEC2HEX(H3508),"0"&amp;DEC2HEX(H3508))</f>
        <v>0000</v>
      </c>
      <c r="T3508" s="75" t="str">
        <f t="shared" si="286"/>
        <v>00000000000000000000000000000000</v>
      </c>
      <c r="V3508" s="197"/>
      <c r="W3508" s="75">
        <f t="shared" si="287"/>
        <v>0</v>
      </c>
      <c r="AE3508" s="479"/>
    </row>
    <row r="3509" spans="1:31" s="75" customFormat="1" ht="13.5" x14ac:dyDescent="0.2">
      <c r="A3509" s="211">
        <v>3506</v>
      </c>
      <c r="B3509" s="212" t="s">
        <v>3489</v>
      </c>
      <c r="C3509" s="213" t="s">
        <v>3490</v>
      </c>
      <c r="D3509" s="213"/>
      <c r="E3509" s="213">
        <v>0</v>
      </c>
      <c r="F3509" s="213" t="s">
        <v>585</v>
      </c>
      <c r="G3509" s="214" t="s">
        <v>554</v>
      </c>
      <c r="H3509" s="208" t="str">
        <f>IF(Input!F$4="GMH_OECC",J3509,IF(Input!F$4="GMH_XOEC",L3509,IF(Input!F$4="GMH_Korea",N3509,IF(Input!F$4="GMH_EU",P3509,IF(Input!F$4="Skysuper",#REF!,IF(Input!F$4="SkyII",#REF!,IF(Input!F$4="XO-8000",#REF!, "FALSE")))))))</f>
        <v>00</v>
      </c>
      <c r="I3509" s="209">
        <f>IF(Input!F$4="GMH_OECC",K3509,IF(Input!F$4="GMH_XOEC",M3509,IF(Input!F$4="GMH_Korea",O3509,IF(Input!F$4="GMH_EU",Q3509,IF(Input!F$4="Skysuper",#REF!,IF(Input!F$4="SkyII",#REF!,IF(Input!F$4="XO-8000",#REF!, "FALSE")))))))</f>
        <v>0</v>
      </c>
      <c r="J3509" s="315" t="s">
        <v>10359</v>
      </c>
      <c r="K3509" s="316">
        <v>0</v>
      </c>
      <c r="L3509" s="270" t="s">
        <v>10359</v>
      </c>
      <c r="M3509" s="270">
        <v>0</v>
      </c>
      <c r="N3509" s="270" t="s">
        <v>10359</v>
      </c>
      <c r="O3509" s="270">
        <v>0</v>
      </c>
      <c r="P3509" s="270" t="s">
        <v>10359</v>
      </c>
      <c r="Q3509" s="270">
        <v>0</v>
      </c>
      <c r="R3509" s="74"/>
      <c r="S3509" s="75" t="str">
        <f t="shared" si="288"/>
        <v>0000</v>
      </c>
      <c r="T3509" s="75" t="str">
        <f t="shared" si="286"/>
        <v>00000000000000000000000000000000</v>
      </c>
      <c r="V3509" s="197"/>
      <c r="W3509" s="75">
        <f t="shared" si="287"/>
        <v>0</v>
      </c>
      <c r="AE3509" s="479"/>
    </row>
    <row r="3510" spans="1:31" s="75" customFormat="1" ht="13.5" x14ac:dyDescent="0.2">
      <c r="A3510" s="211">
        <v>3507</v>
      </c>
      <c r="B3510" s="212" t="s">
        <v>3491</v>
      </c>
      <c r="C3510" s="213" t="s">
        <v>3492</v>
      </c>
      <c r="D3510" s="213"/>
      <c r="E3510" s="213">
        <v>0</v>
      </c>
      <c r="F3510" s="213" t="s">
        <v>585</v>
      </c>
      <c r="G3510" s="214" t="s">
        <v>554</v>
      </c>
      <c r="H3510" s="208" t="str">
        <f>IF(Input!F$4="GMH_OECC",J3510,IF(Input!F$4="GMH_XOEC",L3510,IF(Input!F$4="GMH_Korea",N3510,IF(Input!F$4="GMH_EU",P3510,IF(Input!F$4="Skysuper",#REF!,IF(Input!F$4="SkyII",#REF!,IF(Input!F$4="XO-8000",#REF!, "FALSE")))))))</f>
        <v>00</v>
      </c>
      <c r="I3510" s="209">
        <f>IF(Input!F$4="GMH_OECC",K3510,IF(Input!F$4="GMH_XOEC",M3510,IF(Input!F$4="GMH_Korea",O3510,IF(Input!F$4="GMH_EU",Q3510,IF(Input!F$4="Skysuper",#REF!,IF(Input!F$4="SkyII",#REF!,IF(Input!F$4="XO-8000",#REF!, "FALSE")))))))</f>
        <v>0</v>
      </c>
      <c r="J3510" s="315" t="s">
        <v>10359</v>
      </c>
      <c r="K3510" s="316">
        <v>0</v>
      </c>
      <c r="L3510" s="270" t="s">
        <v>10359</v>
      </c>
      <c r="M3510" s="270">
        <v>0</v>
      </c>
      <c r="N3510" s="270" t="s">
        <v>10359</v>
      </c>
      <c r="O3510" s="270">
        <v>0</v>
      </c>
      <c r="P3510" s="270" t="s">
        <v>10359</v>
      </c>
      <c r="Q3510" s="270">
        <v>0</v>
      </c>
      <c r="R3510" s="74"/>
      <c r="S3510" s="75" t="str">
        <f t="shared" si="288"/>
        <v>0000</v>
      </c>
      <c r="T3510" s="75" t="str">
        <f t="shared" si="286"/>
        <v>00000000000000000000000000000000</v>
      </c>
      <c r="V3510" s="197"/>
      <c r="W3510" s="75">
        <f t="shared" si="287"/>
        <v>0</v>
      </c>
      <c r="AE3510" s="479"/>
    </row>
    <row r="3511" spans="1:31" s="75" customFormat="1" ht="13.5" x14ac:dyDescent="0.2">
      <c r="A3511" s="211">
        <v>3508</v>
      </c>
      <c r="B3511" s="212" t="s">
        <v>3493</v>
      </c>
      <c r="C3511" s="213" t="s">
        <v>3494</v>
      </c>
      <c r="D3511" s="213"/>
      <c r="E3511" s="213">
        <v>0</v>
      </c>
      <c r="F3511" s="213" t="s">
        <v>585</v>
      </c>
      <c r="G3511" s="214" t="s">
        <v>554</v>
      </c>
      <c r="H3511" s="208" t="str">
        <f>IF(Input!F$4="GMH_OECC",J3511,IF(Input!F$4="GMH_XOEC",L3511,IF(Input!F$4="GMH_Korea",N3511,IF(Input!F$4="GMH_EU",P3511,IF(Input!F$4="Skysuper",#REF!,IF(Input!F$4="SkyII",#REF!,IF(Input!F$4="XO-8000",#REF!, "FALSE")))))))</f>
        <v>00</v>
      </c>
      <c r="I3511" s="209">
        <f>IF(Input!F$4="GMH_OECC",K3511,IF(Input!F$4="GMH_XOEC",M3511,IF(Input!F$4="GMH_Korea",O3511,IF(Input!F$4="GMH_EU",Q3511,IF(Input!F$4="Skysuper",#REF!,IF(Input!F$4="SkyII",#REF!,IF(Input!F$4="XO-8000",#REF!, "FALSE")))))))</f>
        <v>0</v>
      </c>
      <c r="J3511" s="315" t="s">
        <v>10359</v>
      </c>
      <c r="K3511" s="316">
        <v>0</v>
      </c>
      <c r="L3511" s="270" t="s">
        <v>10359</v>
      </c>
      <c r="M3511" s="270">
        <v>0</v>
      </c>
      <c r="N3511" s="270" t="s">
        <v>10359</v>
      </c>
      <c r="O3511" s="270">
        <v>0</v>
      </c>
      <c r="P3511" s="270" t="s">
        <v>10359</v>
      </c>
      <c r="Q3511" s="270">
        <v>0</v>
      </c>
      <c r="R3511" s="74"/>
      <c r="S3511" s="75" t="str">
        <f t="shared" si="288"/>
        <v>0000</v>
      </c>
      <c r="T3511" s="75" t="str">
        <f t="shared" si="286"/>
        <v>00000000000000000000000000000000</v>
      </c>
      <c r="V3511" s="197"/>
      <c r="W3511" s="75">
        <f t="shared" si="287"/>
        <v>0</v>
      </c>
      <c r="AE3511" s="479"/>
    </row>
    <row r="3512" spans="1:31" s="75" customFormat="1" ht="13.5" x14ac:dyDescent="0.2">
      <c r="A3512" s="211">
        <v>3509</v>
      </c>
      <c r="B3512" s="212" t="s">
        <v>3495</v>
      </c>
      <c r="C3512" s="213" t="s">
        <v>3496</v>
      </c>
      <c r="D3512" s="213"/>
      <c r="E3512" s="213">
        <v>0</v>
      </c>
      <c r="F3512" s="213" t="s">
        <v>585</v>
      </c>
      <c r="G3512" s="214" t="s">
        <v>554</v>
      </c>
      <c r="H3512" s="208" t="str">
        <f>IF(Input!F$4="GMH_OECC",J3512,IF(Input!F$4="GMH_XOEC",L3512,IF(Input!F$4="GMH_Korea",N3512,IF(Input!F$4="GMH_EU",P3512,IF(Input!F$4="Skysuper",#REF!,IF(Input!F$4="SkyII",#REF!,IF(Input!F$4="XO-8000",#REF!, "FALSE")))))))</f>
        <v>00</v>
      </c>
      <c r="I3512" s="209">
        <f>IF(Input!F$4="GMH_OECC",K3512,IF(Input!F$4="GMH_XOEC",M3512,IF(Input!F$4="GMH_Korea",O3512,IF(Input!F$4="GMH_EU",Q3512,IF(Input!F$4="Skysuper",#REF!,IF(Input!F$4="SkyII",#REF!,IF(Input!F$4="XO-8000",#REF!, "FALSE")))))))</f>
        <v>0</v>
      </c>
      <c r="J3512" s="315" t="s">
        <v>10359</v>
      </c>
      <c r="K3512" s="316">
        <v>0</v>
      </c>
      <c r="L3512" s="270" t="s">
        <v>10359</v>
      </c>
      <c r="M3512" s="270">
        <v>0</v>
      </c>
      <c r="N3512" s="270" t="s">
        <v>10359</v>
      </c>
      <c r="O3512" s="270">
        <v>0</v>
      </c>
      <c r="P3512" s="270" t="s">
        <v>10359</v>
      </c>
      <c r="Q3512" s="270">
        <v>0</v>
      </c>
      <c r="R3512" s="74"/>
      <c r="S3512" s="75" t="str">
        <f t="shared" si="288"/>
        <v>0000</v>
      </c>
      <c r="T3512" s="75" t="str">
        <f t="shared" si="286"/>
        <v>00000000000000000000000000000000</v>
      </c>
      <c r="V3512" s="197"/>
      <c r="W3512" s="75">
        <f t="shared" si="287"/>
        <v>0</v>
      </c>
      <c r="AE3512" s="479"/>
    </row>
    <row r="3513" spans="1:31" s="75" customFormat="1" ht="13.5" x14ac:dyDescent="0.2">
      <c r="A3513" s="211">
        <v>3510</v>
      </c>
      <c r="B3513" s="212" t="s">
        <v>3497</v>
      </c>
      <c r="C3513" s="213" t="s">
        <v>3498</v>
      </c>
      <c r="D3513" s="213"/>
      <c r="E3513" s="213">
        <v>0</v>
      </c>
      <c r="F3513" s="213" t="s">
        <v>585</v>
      </c>
      <c r="G3513" s="214" t="s">
        <v>554</v>
      </c>
      <c r="H3513" s="208" t="str">
        <f>IF(Input!F$4="GMH_OECC",J3513,IF(Input!F$4="GMH_XOEC",L3513,IF(Input!F$4="GMH_Korea",N3513,IF(Input!F$4="GMH_EU",P3513,IF(Input!F$4="Skysuper",#REF!,IF(Input!F$4="SkyII",#REF!,IF(Input!F$4="XO-8000",#REF!, "FALSE")))))))</f>
        <v>00</v>
      </c>
      <c r="I3513" s="209">
        <f>IF(Input!F$4="GMH_OECC",K3513,IF(Input!F$4="GMH_XOEC",M3513,IF(Input!F$4="GMH_Korea",O3513,IF(Input!F$4="GMH_EU",Q3513,IF(Input!F$4="Skysuper",#REF!,IF(Input!F$4="SkyII",#REF!,IF(Input!F$4="XO-8000",#REF!, "FALSE")))))))</f>
        <v>0</v>
      </c>
      <c r="J3513" s="315" t="s">
        <v>10359</v>
      </c>
      <c r="K3513" s="316">
        <v>0</v>
      </c>
      <c r="L3513" s="270" t="s">
        <v>10359</v>
      </c>
      <c r="M3513" s="270">
        <v>0</v>
      </c>
      <c r="N3513" s="270" t="s">
        <v>10359</v>
      </c>
      <c r="O3513" s="270">
        <v>0</v>
      </c>
      <c r="P3513" s="270" t="s">
        <v>10359</v>
      </c>
      <c r="Q3513" s="270">
        <v>0</v>
      </c>
      <c r="R3513" s="74"/>
      <c r="S3513" s="75" t="str">
        <f t="shared" si="288"/>
        <v>0000</v>
      </c>
      <c r="T3513" s="75" t="str">
        <f t="shared" si="286"/>
        <v>00000000000000000000000000000000</v>
      </c>
      <c r="V3513" s="197"/>
      <c r="W3513" s="75">
        <f t="shared" si="287"/>
        <v>0</v>
      </c>
      <c r="AE3513" s="479"/>
    </row>
    <row r="3514" spans="1:31" s="75" customFormat="1" ht="13.5" x14ac:dyDescent="0.2">
      <c r="A3514" s="211">
        <v>3511</v>
      </c>
      <c r="B3514" s="212" t="s">
        <v>3499</v>
      </c>
      <c r="C3514" s="213" t="s">
        <v>3500</v>
      </c>
      <c r="D3514" s="213"/>
      <c r="E3514" s="213">
        <v>0</v>
      </c>
      <c r="F3514" s="213" t="s">
        <v>585</v>
      </c>
      <c r="G3514" s="214" t="s">
        <v>554</v>
      </c>
      <c r="H3514" s="208" t="str">
        <f>IF(Input!F$4="GMH_OECC",J3514,IF(Input!F$4="GMH_XOEC",L3514,IF(Input!F$4="GMH_Korea",N3514,IF(Input!F$4="GMH_EU",P3514,IF(Input!F$4="Skysuper",#REF!,IF(Input!F$4="SkyII",#REF!,IF(Input!F$4="XO-8000",#REF!, "FALSE")))))))</f>
        <v>00</v>
      </c>
      <c r="I3514" s="209">
        <f>IF(Input!F$4="GMH_OECC",K3514,IF(Input!F$4="GMH_XOEC",M3514,IF(Input!F$4="GMH_Korea",O3514,IF(Input!F$4="GMH_EU",Q3514,IF(Input!F$4="Skysuper",#REF!,IF(Input!F$4="SkyII",#REF!,IF(Input!F$4="XO-8000",#REF!, "FALSE")))))))</f>
        <v>0</v>
      </c>
      <c r="J3514" s="315" t="s">
        <v>10359</v>
      </c>
      <c r="K3514" s="316">
        <v>0</v>
      </c>
      <c r="L3514" s="270" t="s">
        <v>10359</v>
      </c>
      <c r="M3514" s="270">
        <v>0</v>
      </c>
      <c r="N3514" s="270" t="s">
        <v>10359</v>
      </c>
      <c r="O3514" s="270">
        <v>0</v>
      </c>
      <c r="P3514" s="270" t="s">
        <v>10359</v>
      </c>
      <c r="Q3514" s="270">
        <v>0</v>
      </c>
      <c r="R3514" s="74"/>
      <c r="S3514" s="75" t="str">
        <f t="shared" si="288"/>
        <v>0000</v>
      </c>
      <c r="T3514" s="75" t="str">
        <f t="shared" si="286"/>
        <v>00000000000000000000000000000000</v>
      </c>
      <c r="V3514" s="197"/>
      <c r="W3514" s="75">
        <f t="shared" si="287"/>
        <v>0</v>
      </c>
      <c r="AE3514" s="479"/>
    </row>
    <row r="3515" spans="1:31" s="75" customFormat="1" ht="13.5" x14ac:dyDescent="0.2">
      <c r="A3515" s="211">
        <v>3512</v>
      </c>
      <c r="B3515" s="212" t="s">
        <v>3501</v>
      </c>
      <c r="C3515" s="213" t="s">
        <v>3502</v>
      </c>
      <c r="D3515" s="213"/>
      <c r="E3515" s="213">
        <v>0</v>
      </c>
      <c r="F3515" s="213" t="s">
        <v>585</v>
      </c>
      <c r="G3515" s="214" t="s">
        <v>554</v>
      </c>
      <c r="H3515" s="208" t="str">
        <f>IF(Input!F$4="GMH_OECC",J3515,IF(Input!F$4="GMH_XOEC",L3515,IF(Input!F$4="GMH_Korea",N3515,IF(Input!F$4="GMH_EU",P3515,IF(Input!F$4="Skysuper",#REF!,IF(Input!F$4="SkyII",#REF!,IF(Input!F$4="XO-8000",#REF!, "FALSE")))))))</f>
        <v>00</v>
      </c>
      <c r="I3515" s="209">
        <f>IF(Input!F$4="GMH_OECC",K3515,IF(Input!F$4="GMH_XOEC",M3515,IF(Input!F$4="GMH_Korea",O3515,IF(Input!F$4="GMH_EU",Q3515,IF(Input!F$4="Skysuper",#REF!,IF(Input!F$4="SkyII",#REF!,IF(Input!F$4="XO-8000",#REF!, "FALSE")))))))</f>
        <v>0</v>
      </c>
      <c r="J3515" s="315" t="s">
        <v>10359</v>
      </c>
      <c r="K3515" s="316">
        <v>0</v>
      </c>
      <c r="L3515" s="270" t="s">
        <v>10359</v>
      </c>
      <c r="M3515" s="270">
        <v>0</v>
      </c>
      <c r="N3515" s="270" t="s">
        <v>10359</v>
      </c>
      <c r="O3515" s="270">
        <v>0</v>
      </c>
      <c r="P3515" s="270" t="s">
        <v>10359</v>
      </c>
      <c r="Q3515" s="270">
        <v>0</v>
      </c>
      <c r="R3515" s="74"/>
      <c r="S3515" s="75" t="str">
        <f t="shared" si="288"/>
        <v>0000</v>
      </c>
      <c r="T3515" s="75" t="str">
        <f t="shared" si="286"/>
        <v>00000000000000000000000000000000</v>
      </c>
      <c r="V3515" s="197"/>
      <c r="W3515" s="75">
        <f t="shared" si="287"/>
        <v>0</v>
      </c>
      <c r="AE3515" s="479"/>
    </row>
    <row r="3516" spans="1:31" s="75" customFormat="1" ht="13.5" x14ac:dyDescent="0.2">
      <c r="A3516" s="211">
        <v>3513</v>
      </c>
      <c r="B3516" s="212" t="s">
        <v>3503</v>
      </c>
      <c r="C3516" s="213" t="s">
        <v>3504</v>
      </c>
      <c r="D3516" s="213"/>
      <c r="E3516" s="213">
        <v>0</v>
      </c>
      <c r="F3516" s="213" t="s">
        <v>585</v>
      </c>
      <c r="G3516" s="214" t="s">
        <v>554</v>
      </c>
      <c r="H3516" s="208" t="str">
        <f>IF(Input!F$4="GMH_OECC",J3516,IF(Input!F$4="GMH_XOEC",L3516,IF(Input!F$4="GMH_Korea",N3516,IF(Input!F$4="GMH_EU",P3516,IF(Input!F$4="Skysuper",#REF!,IF(Input!F$4="SkyII",#REF!,IF(Input!F$4="XO-8000",#REF!, "FALSE")))))))</f>
        <v>00</v>
      </c>
      <c r="I3516" s="209">
        <f>IF(Input!F$4="GMH_OECC",K3516,IF(Input!F$4="GMH_XOEC",M3516,IF(Input!F$4="GMH_Korea",O3516,IF(Input!F$4="GMH_EU",Q3516,IF(Input!F$4="Skysuper",#REF!,IF(Input!F$4="SkyII",#REF!,IF(Input!F$4="XO-8000",#REF!, "FALSE")))))))</f>
        <v>0</v>
      </c>
      <c r="J3516" s="315" t="s">
        <v>10359</v>
      </c>
      <c r="K3516" s="316">
        <v>0</v>
      </c>
      <c r="L3516" s="270" t="s">
        <v>10359</v>
      </c>
      <c r="M3516" s="270">
        <v>0</v>
      </c>
      <c r="N3516" s="270" t="s">
        <v>10359</v>
      </c>
      <c r="O3516" s="270">
        <v>0</v>
      </c>
      <c r="P3516" s="270" t="s">
        <v>10359</v>
      </c>
      <c r="Q3516" s="270">
        <v>0</v>
      </c>
      <c r="R3516" s="74"/>
      <c r="S3516" s="75" t="str">
        <f t="shared" si="288"/>
        <v>0000</v>
      </c>
      <c r="T3516" s="75" t="str">
        <f t="shared" si="286"/>
        <v>00000000000000000000000000000000</v>
      </c>
      <c r="V3516" s="197"/>
      <c r="W3516" s="75">
        <f t="shared" si="287"/>
        <v>0</v>
      </c>
      <c r="AE3516" s="479"/>
    </row>
    <row r="3517" spans="1:31" s="75" customFormat="1" ht="13.5" x14ac:dyDescent="0.2">
      <c r="A3517" s="211">
        <v>3514</v>
      </c>
      <c r="B3517" s="212" t="s">
        <v>3505</v>
      </c>
      <c r="C3517" s="213" t="s">
        <v>3506</v>
      </c>
      <c r="D3517" s="213"/>
      <c r="E3517" s="213">
        <v>0</v>
      </c>
      <c r="F3517" s="213" t="s">
        <v>585</v>
      </c>
      <c r="G3517" s="214" t="s">
        <v>554</v>
      </c>
      <c r="H3517" s="208" t="str">
        <f>IF(Input!F$4="GMH_OECC",J3517,IF(Input!F$4="GMH_XOEC",L3517,IF(Input!F$4="GMH_Korea",N3517,IF(Input!F$4="GMH_EU",P3517,IF(Input!F$4="Skysuper",#REF!,IF(Input!F$4="SkyII",#REF!,IF(Input!F$4="XO-8000",#REF!, "FALSE")))))))</f>
        <v>00</v>
      </c>
      <c r="I3517" s="209">
        <f>IF(Input!F$4="GMH_OECC",K3517,IF(Input!F$4="GMH_XOEC",M3517,IF(Input!F$4="GMH_Korea",O3517,IF(Input!F$4="GMH_EU",Q3517,IF(Input!F$4="Skysuper",#REF!,IF(Input!F$4="SkyII",#REF!,IF(Input!F$4="XO-8000",#REF!, "FALSE")))))))</f>
        <v>0</v>
      </c>
      <c r="J3517" s="315" t="s">
        <v>10359</v>
      </c>
      <c r="K3517" s="316">
        <v>0</v>
      </c>
      <c r="L3517" s="270" t="s">
        <v>10359</v>
      </c>
      <c r="M3517" s="270">
        <v>0</v>
      </c>
      <c r="N3517" s="270" t="s">
        <v>10359</v>
      </c>
      <c r="O3517" s="270">
        <v>0</v>
      </c>
      <c r="P3517" s="270" t="s">
        <v>10359</v>
      </c>
      <c r="Q3517" s="270">
        <v>0</v>
      </c>
      <c r="R3517" s="74"/>
      <c r="S3517" s="75" t="str">
        <f t="shared" si="288"/>
        <v>0000</v>
      </c>
      <c r="T3517" s="75" t="str">
        <f t="shared" si="286"/>
        <v>00000000000000000000000000000000</v>
      </c>
      <c r="V3517" s="197"/>
      <c r="W3517" s="75">
        <f t="shared" si="287"/>
        <v>0</v>
      </c>
      <c r="AE3517" s="479"/>
    </row>
    <row r="3518" spans="1:31" s="75" customFormat="1" ht="13.5" x14ac:dyDescent="0.2">
      <c r="A3518" s="211">
        <v>3515</v>
      </c>
      <c r="B3518" s="212" t="s">
        <v>3507</v>
      </c>
      <c r="C3518" s="213" t="s">
        <v>3508</v>
      </c>
      <c r="D3518" s="213"/>
      <c r="E3518" s="213">
        <v>0</v>
      </c>
      <c r="F3518" s="213" t="s">
        <v>585</v>
      </c>
      <c r="G3518" s="214" t="s">
        <v>554</v>
      </c>
      <c r="H3518" s="208" t="str">
        <f>IF(Input!F$4="GMH_OECC",J3518,IF(Input!F$4="GMH_XOEC",L3518,IF(Input!F$4="GMH_Korea",N3518,IF(Input!F$4="GMH_EU",P3518,IF(Input!F$4="Skysuper",#REF!,IF(Input!F$4="SkyII",#REF!,IF(Input!F$4="XO-8000",#REF!, "FALSE")))))))</f>
        <v>00</v>
      </c>
      <c r="I3518" s="209">
        <f>IF(Input!F$4="GMH_OECC",K3518,IF(Input!F$4="GMH_XOEC",M3518,IF(Input!F$4="GMH_Korea",O3518,IF(Input!F$4="GMH_EU",Q3518,IF(Input!F$4="Skysuper",#REF!,IF(Input!F$4="SkyII",#REF!,IF(Input!F$4="XO-8000",#REF!, "FALSE")))))))</f>
        <v>0</v>
      </c>
      <c r="J3518" s="315" t="s">
        <v>10359</v>
      </c>
      <c r="K3518" s="316">
        <v>0</v>
      </c>
      <c r="L3518" s="270" t="s">
        <v>10359</v>
      </c>
      <c r="M3518" s="270">
        <v>0</v>
      </c>
      <c r="N3518" s="270" t="s">
        <v>10359</v>
      </c>
      <c r="O3518" s="270">
        <v>0</v>
      </c>
      <c r="P3518" s="270" t="s">
        <v>10359</v>
      </c>
      <c r="Q3518" s="270">
        <v>0</v>
      </c>
      <c r="R3518" s="74"/>
      <c r="S3518" s="75" t="str">
        <f t="shared" si="288"/>
        <v>0000</v>
      </c>
      <c r="T3518" s="75" t="str">
        <f t="shared" si="286"/>
        <v>00000000000000000000000000000000</v>
      </c>
      <c r="V3518" s="197"/>
      <c r="W3518" s="75">
        <f t="shared" si="287"/>
        <v>0</v>
      </c>
      <c r="AE3518" s="479"/>
    </row>
    <row r="3519" spans="1:31" s="75" customFormat="1" ht="13.5" x14ac:dyDescent="0.2">
      <c r="A3519" s="211">
        <v>3516</v>
      </c>
      <c r="B3519" s="212" t="s">
        <v>3509</v>
      </c>
      <c r="C3519" s="213" t="s">
        <v>3510</v>
      </c>
      <c r="D3519" s="213"/>
      <c r="E3519" s="213">
        <v>0</v>
      </c>
      <c r="F3519" s="213" t="s">
        <v>585</v>
      </c>
      <c r="G3519" s="214" t="s">
        <v>554</v>
      </c>
      <c r="H3519" s="208" t="str">
        <f>IF(Input!F$4="GMH_OECC",J3519,IF(Input!F$4="GMH_XOEC",L3519,IF(Input!F$4="GMH_Korea",N3519,IF(Input!F$4="GMH_EU",P3519,IF(Input!F$4="Skysuper",#REF!,IF(Input!F$4="SkyII",#REF!,IF(Input!F$4="XO-8000",#REF!, "FALSE")))))))</f>
        <v>00</v>
      </c>
      <c r="I3519" s="209">
        <f>IF(Input!F$4="GMH_OECC",K3519,IF(Input!F$4="GMH_XOEC",M3519,IF(Input!F$4="GMH_Korea",O3519,IF(Input!F$4="GMH_EU",Q3519,IF(Input!F$4="Skysuper",#REF!,IF(Input!F$4="SkyII",#REF!,IF(Input!F$4="XO-8000",#REF!, "FALSE")))))))</f>
        <v>0</v>
      </c>
      <c r="J3519" s="315" t="s">
        <v>10359</v>
      </c>
      <c r="K3519" s="316">
        <v>0</v>
      </c>
      <c r="L3519" s="270" t="s">
        <v>10359</v>
      </c>
      <c r="M3519" s="270">
        <v>0</v>
      </c>
      <c r="N3519" s="270" t="s">
        <v>10359</v>
      </c>
      <c r="O3519" s="270">
        <v>0</v>
      </c>
      <c r="P3519" s="270" t="s">
        <v>10359</v>
      </c>
      <c r="Q3519" s="270">
        <v>0</v>
      </c>
      <c r="R3519" s="74"/>
      <c r="S3519" s="75" t="str">
        <f t="shared" si="288"/>
        <v>0000</v>
      </c>
      <c r="T3519" s="75" t="str">
        <f t="shared" si="286"/>
        <v>00000000000000000000000000000000</v>
      </c>
      <c r="V3519" s="197"/>
      <c r="W3519" s="75">
        <f t="shared" si="287"/>
        <v>0</v>
      </c>
      <c r="AE3519" s="479"/>
    </row>
    <row r="3520" spans="1:31" s="75" customFormat="1" ht="13.5" x14ac:dyDescent="0.2">
      <c r="A3520" s="211">
        <v>3517</v>
      </c>
      <c r="B3520" s="212" t="s">
        <v>3511</v>
      </c>
      <c r="C3520" s="213" t="s">
        <v>3512</v>
      </c>
      <c r="D3520" s="213"/>
      <c r="E3520" s="213">
        <v>0</v>
      </c>
      <c r="F3520" s="213" t="s">
        <v>585</v>
      </c>
      <c r="G3520" s="214" t="s">
        <v>554</v>
      </c>
      <c r="H3520" s="208" t="str">
        <f>IF(Input!F$4="GMH_OECC",J3520,IF(Input!F$4="GMH_XOEC",L3520,IF(Input!F$4="GMH_Korea",N3520,IF(Input!F$4="GMH_EU",P3520,IF(Input!F$4="Skysuper",#REF!,IF(Input!F$4="SkyII",#REF!,IF(Input!F$4="XO-8000",#REF!, "FALSE")))))))</f>
        <v>00</v>
      </c>
      <c r="I3520" s="209">
        <f>IF(Input!F$4="GMH_OECC",K3520,IF(Input!F$4="GMH_XOEC",M3520,IF(Input!F$4="GMH_Korea",O3520,IF(Input!F$4="GMH_EU",Q3520,IF(Input!F$4="Skysuper",#REF!,IF(Input!F$4="SkyII",#REF!,IF(Input!F$4="XO-8000",#REF!, "FALSE")))))))</f>
        <v>0</v>
      </c>
      <c r="J3520" s="315" t="s">
        <v>10359</v>
      </c>
      <c r="K3520" s="316">
        <v>0</v>
      </c>
      <c r="L3520" s="270" t="s">
        <v>10359</v>
      </c>
      <c r="M3520" s="270">
        <v>0</v>
      </c>
      <c r="N3520" s="270" t="s">
        <v>10359</v>
      </c>
      <c r="O3520" s="270">
        <v>0</v>
      </c>
      <c r="P3520" s="270" t="s">
        <v>10359</v>
      </c>
      <c r="Q3520" s="270">
        <v>0</v>
      </c>
      <c r="R3520" s="74"/>
      <c r="S3520" s="75" t="str">
        <f t="shared" si="288"/>
        <v>0000</v>
      </c>
      <c r="T3520" s="75" t="str">
        <f t="shared" si="286"/>
        <v>00000000000000000000000000000000</v>
      </c>
      <c r="V3520" s="197"/>
      <c r="W3520" s="75">
        <f t="shared" si="287"/>
        <v>0</v>
      </c>
      <c r="AE3520" s="479"/>
    </row>
    <row r="3521" spans="1:31" s="75" customFormat="1" ht="13.5" x14ac:dyDescent="0.2">
      <c r="A3521" s="211">
        <v>3518</v>
      </c>
      <c r="B3521" s="212" t="s">
        <v>3513</v>
      </c>
      <c r="C3521" s="213" t="s">
        <v>3514</v>
      </c>
      <c r="D3521" s="213"/>
      <c r="E3521" s="213">
        <v>0</v>
      </c>
      <c r="F3521" s="213" t="s">
        <v>585</v>
      </c>
      <c r="G3521" s="214" t="s">
        <v>554</v>
      </c>
      <c r="H3521" s="208" t="str">
        <f>IF(Input!F$4="GMH_OECC",J3521,IF(Input!F$4="GMH_XOEC",L3521,IF(Input!F$4="GMH_Korea",N3521,IF(Input!F$4="GMH_EU",P3521,IF(Input!F$4="Skysuper",#REF!,IF(Input!F$4="SkyII",#REF!,IF(Input!F$4="XO-8000",#REF!, "FALSE")))))))</f>
        <v>00</v>
      </c>
      <c r="I3521" s="209">
        <f>IF(Input!F$4="GMH_OECC",K3521,IF(Input!F$4="GMH_XOEC",M3521,IF(Input!F$4="GMH_Korea",O3521,IF(Input!F$4="GMH_EU",Q3521,IF(Input!F$4="Skysuper",#REF!,IF(Input!F$4="SkyII",#REF!,IF(Input!F$4="XO-8000",#REF!, "FALSE")))))))</f>
        <v>0</v>
      </c>
      <c r="J3521" s="315" t="s">
        <v>10359</v>
      </c>
      <c r="K3521" s="316">
        <v>0</v>
      </c>
      <c r="L3521" s="270" t="s">
        <v>10359</v>
      </c>
      <c r="M3521" s="270">
        <v>0</v>
      </c>
      <c r="N3521" s="270" t="s">
        <v>10359</v>
      </c>
      <c r="O3521" s="270">
        <v>0</v>
      </c>
      <c r="P3521" s="270" t="s">
        <v>10359</v>
      </c>
      <c r="Q3521" s="270">
        <v>0</v>
      </c>
      <c r="R3521" s="74"/>
      <c r="S3521" s="75" t="str">
        <f t="shared" si="288"/>
        <v>0000</v>
      </c>
      <c r="T3521" s="75" t="str">
        <f t="shared" si="286"/>
        <v>00000000000000000000000000000000</v>
      </c>
      <c r="V3521" s="197"/>
      <c r="W3521" s="75">
        <f t="shared" si="287"/>
        <v>0</v>
      </c>
      <c r="AE3521" s="479"/>
    </row>
    <row r="3522" spans="1:31" s="75" customFormat="1" ht="13.5" x14ac:dyDescent="0.2">
      <c r="A3522" s="211">
        <v>3519</v>
      </c>
      <c r="B3522" s="212" t="s">
        <v>3515</v>
      </c>
      <c r="C3522" s="213" t="s">
        <v>3516</v>
      </c>
      <c r="D3522" s="213"/>
      <c r="E3522" s="213">
        <v>0</v>
      </c>
      <c r="F3522" s="213" t="s">
        <v>585</v>
      </c>
      <c r="G3522" s="214" t="s">
        <v>554</v>
      </c>
      <c r="H3522" s="208" t="str">
        <f>IF(Input!F$4="GMH_OECC",J3522,IF(Input!F$4="GMH_XOEC",L3522,IF(Input!F$4="GMH_Korea",N3522,IF(Input!F$4="GMH_EU",P3522,IF(Input!F$4="Skysuper",#REF!,IF(Input!F$4="SkyII",#REF!,IF(Input!F$4="XO-8000",#REF!, "FALSE")))))))</f>
        <v>00</v>
      </c>
      <c r="I3522" s="209">
        <f>IF(Input!F$4="GMH_OECC",K3522,IF(Input!F$4="GMH_XOEC",M3522,IF(Input!F$4="GMH_Korea",O3522,IF(Input!F$4="GMH_EU",Q3522,IF(Input!F$4="Skysuper",#REF!,IF(Input!F$4="SkyII",#REF!,IF(Input!F$4="XO-8000",#REF!, "FALSE")))))))</f>
        <v>0</v>
      </c>
      <c r="J3522" s="315" t="s">
        <v>10359</v>
      </c>
      <c r="K3522" s="316">
        <v>0</v>
      </c>
      <c r="L3522" s="270" t="s">
        <v>10359</v>
      </c>
      <c r="M3522" s="270">
        <v>0</v>
      </c>
      <c r="N3522" s="270" t="s">
        <v>10359</v>
      </c>
      <c r="O3522" s="270">
        <v>0</v>
      </c>
      <c r="P3522" s="270" t="s">
        <v>10359</v>
      </c>
      <c r="Q3522" s="270">
        <v>0</v>
      </c>
      <c r="R3522" s="74"/>
      <c r="S3522" s="75" t="str">
        <f t="shared" si="288"/>
        <v>0000</v>
      </c>
      <c r="T3522" s="75" t="str">
        <f t="shared" si="286"/>
        <v>00000000000000000000000000000000</v>
      </c>
      <c r="V3522" s="197"/>
      <c r="W3522" s="75">
        <f t="shared" si="287"/>
        <v>0</v>
      </c>
      <c r="AE3522" s="479"/>
    </row>
    <row r="3523" spans="1:31" s="75" customFormat="1" ht="13.5" x14ac:dyDescent="0.2">
      <c r="A3523" s="211">
        <v>3520</v>
      </c>
      <c r="B3523" s="212" t="s">
        <v>3517</v>
      </c>
      <c r="C3523" s="213" t="s">
        <v>3518</v>
      </c>
      <c r="D3523" s="213"/>
      <c r="E3523" s="213">
        <v>0</v>
      </c>
      <c r="F3523" s="213" t="s">
        <v>585</v>
      </c>
      <c r="G3523" s="214" t="s">
        <v>554</v>
      </c>
      <c r="H3523" s="208" t="str">
        <f>IF(Input!F$4="GMH_OECC",J3523,IF(Input!F$4="GMH_XOEC",L3523,IF(Input!F$4="GMH_Korea",N3523,IF(Input!F$4="GMH_EU",P3523,IF(Input!F$4="Skysuper",#REF!,IF(Input!F$4="SkyII",#REF!,IF(Input!F$4="XO-8000",#REF!, "FALSE")))))))</f>
        <v>00</v>
      </c>
      <c r="I3523" s="209">
        <f>IF(Input!F$4="GMH_OECC",K3523,IF(Input!F$4="GMH_XOEC",M3523,IF(Input!F$4="GMH_Korea",O3523,IF(Input!F$4="GMH_EU",Q3523,IF(Input!F$4="Skysuper",#REF!,IF(Input!F$4="SkyII",#REF!,IF(Input!F$4="XO-8000",#REF!, "FALSE")))))))</f>
        <v>0</v>
      </c>
      <c r="J3523" s="315" t="s">
        <v>10359</v>
      </c>
      <c r="K3523" s="316">
        <v>0</v>
      </c>
      <c r="L3523" s="270" t="s">
        <v>10359</v>
      </c>
      <c r="M3523" s="270">
        <v>0</v>
      </c>
      <c r="N3523" s="270" t="s">
        <v>10359</v>
      </c>
      <c r="O3523" s="270">
        <v>0</v>
      </c>
      <c r="P3523" s="270" t="s">
        <v>10359</v>
      </c>
      <c r="Q3523" s="270">
        <v>0</v>
      </c>
      <c r="R3523" s="74"/>
      <c r="S3523" s="75" t="str">
        <f t="shared" si="288"/>
        <v>0000</v>
      </c>
      <c r="T3523" s="75" t="str">
        <f t="shared" si="286"/>
        <v>00000000000000000000000000000000</v>
      </c>
      <c r="V3523" s="197"/>
      <c r="W3523" s="75">
        <f t="shared" si="287"/>
        <v>0</v>
      </c>
      <c r="AE3523" s="479"/>
    </row>
    <row r="3524" spans="1:31" s="75" customFormat="1" ht="13.5" x14ac:dyDescent="0.2">
      <c r="A3524" s="211">
        <v>3521</v>
      </c>
      <c r="B3524" s="212" t="s">
        <v>3519</v>
      </c>
      <c r="C3524" s="213" t="s">
        <v>3520</v>
      </c>
      <c r="D3524" s="213"/>
      <c r="E3524" s="213">
        <v>0</v>
      </c>
      <c r="F3524" s="213" t="s">
        <v>585</v>
      </c>
      <c r="G3524" s="214" t="s">
        <v>554</v>
      </c>
      <c r="H3524" s="208" t="str">
        <f>IF(Input!F$4="GMH_OECC",J3524,IF(Input!F$4="GMH_XOEC",L3524,IF(Input!F$4="GMH_Korea",N3524,IF(Input!F$4="GMH_EU",P3524,IF(Input!F$4="Skysuper",#REF!,IF(Input!F$4="SkyII",#REF!,IF(Input!F$4="XO-8000",#REF!, "FALSE")))))))</f>
        <v>00</v>
      </c>
      <c r="I3524" s="209">
        <f>IF(Input!F$4="GMH_OECC",K3524,IF(Input!F$4="GMH_XOEC",M3524,IF(Input!F$4="GMH_Korea",O3524,IF(Input!F$4="GMH_EU",Q3524,IF(Input!F$4="Skysuper",#REF!,IF(Input!F$4="SkyII",#REF!,IF(Input!F$4="XO-8000",#REF!, "FALSE")))))))</f>
        <v>0</v>
      </c>
      <c r="J3524" s="315" t="s">
        <v>10359</v>
      </c>
      <c r="K3524" s="316">
        <v>0</v>
      </c>
      <c r="L3524" s="270" t="s">
        <v>10359</v>
      </c>
      <c r="M3524" s="270">
        <v>0</v>
      </c>
      <c r="N3524" s="270" t="s">
        <v>10359</v>
      </c>
      <c r="O3524" s="270">
        <v>0</v>
      </c>
      <c r="P3524" s="270" t="s">
        <v>10359</v>
      </c>
      <c r="Q3524" s="270">
        <v>0</v>
      </c>
      <c r="R3524" s="74"/>
      <c r="S3524" s="75" t="str">
        <f t="shared" si="288"/>
        <v>0000</v>
      </c>
      <c r="T3524" s="75" t="str">
        <f t="shared" ref="T3524:T3587" si="289">CONCATENATE(S3524,S3525,S3526,S3527,S3528,S3529,S3530,S3531)</f>
        <v>00000000000000000000000000000000</v>
      </c>
      <c r="V3524" s="197"/>
      <c r="W3524" s="75">
        <f t="shared" si="287"/>
        <v>0</v>
      </c>
      <c r="AE3524" s="479"/>
    </row>
    <row r="3525" spans="1:31" s="75" customFormat="1" ht="13.5" x14ac:dyDescent="0.2">
      <c r="A3525" s="211">
        <v>3522</v>
      </c>
      <c r="B3525" s="212" t="s">
        <v>3521</v>
      </c>
      <c r="C3525" s="213" t="s">
        <v>3522</v>
      </c>
      <c r="D3525" s="213"/>
      <c r="E3525" s="213">
        <v>0</v>
      </c>
      <c r="F3525" s="213" t="s">
        <v>585</v>
      </c>
      <c r="G3525" s="214" t="s">
        <v>554</v>
      </c>
      <c r="H3525" s="208" t="str">
        <f>IF(Input!F$4="GMH_OECC",J3525,IF(Input!F$4="GMH_XOEC",L3525,IF(Input!F$4="GMH_Korea",N3525,IF(Input!F$4="GMH_EU",P3525,IF(Input!F$4="Skysuper",#REF!,IF(Input!F$4="SkyII",#REF!,IF(Input!F$4="XO-8000",#REF!, "FALSE")))))))</f>
        <v>00</v>
      </c>
      <c r="I3525" s="209">
        <f>IF(Input!F$4="GMH_OECC",K3525,IF(Input!F$4="GMH_XOEC",M3525,IF(Input!F$4="GMH_Korea",O3525,IF(Input!F$4="GMH_EU",Q3525,IF(Input!F$4="Skysuper",#REF!,IF(Input!F$4="SkyII",#REF!,IF(Input!F$4="XO-8000",#REF!, "FALSE")))))))</f>
        <v>0</v>
      </c>
      <c r="J3525" s="315" t="s">
        <v>10359</v>
      </c>
      <c r="K3525" s="316">
        <v>0</v>
      </c>
      <c r="L3525" s="270" t="s">
        <v>10359</v>
      </c>
      <c r="M3525" s="270">
        <v>0</v>
      </c>
      <c r="N3525" s="270" t="s">
        <v>10359</v>
      </c>
      <c r="O3525" s="270">
        <v>0</v>
      </c>
      <c r="P3525" s="270" t="s">
        <v>10359</v>
      </c>
      <c r="Q3525" s="270">
        <v>0</v>
      </c>
      <c r="R3525" s="74"/>
      <c r="S3525" s="75" t="str">
        <f t="shared" si="288"/>
        <v>0000</v>
      </c>
      <c r="T3525" s="75" t="str">
        <f t="shared" si="289"/>
        <v>00000000000000000000000000000000</v>
      </c>
      <c r="V3525" s="197"/>
      <c r="W3525" s="75">
        <f t="shared" si="287"/>
        <v>0</v>
      </c>
      <c r="AE3525" s="479"/>
    </row>
    <row r="3526" spans="1:31" s="75" customFormat="1" ht="13.5" x14ac:dyDescent="0.2">
      <c r="A3526" s="211">
        <v>3523</v>
      </c>
      <c r="B3526" s="212" t="s">
        <v>3523</v>
      </c>
      <c r="C3526" s="213" t="s">
        <v>3524</v>
      </c>
      <c r="D3526" s="213"/>
      <c r="E3526" s="213">
        <v>0</v>
      </c>
      <c r="F3526" s="213" t="s">
        <v>585</v>
      </c>
      <c r="G3526" s="214" t="s">
        <v>554</v>
      </c>
      <c r="H3526" s="208" t="str">
        <f>IF(Input!F$4="GMH_OECC",J3526,IF(Input!F$4="GMH_XOEC",L3526,IF(Input!F$4="GMH_Korea",N3526,IF(Input!F$4="GMH_EU",P3526,IF(Input!F$4="Skysuper",#REF!,IF(Input!F$4="SkyII",#REF!,IF(Input!F$4="XO-8000",#REF!, "FALSE")))))))</f>
        <v>00</v>
      </c>
      <c r="I3526" s="209">
        <f>IF(Input!F$4="GMH_OECC",K3526,IF(Input!F$4="GMH_XOEC",M3526,IF(Input!F$4="GMH_Korea",O3526,IF(Input!F$4="GMH_EU",Q3526,IF(Input!F$4="Skysuper",#REF!,IF(Input!F$4="SkyII",#REF!,IF(Input!F$4="XO-8000",#REF!, "FALSE")))))))</f>
        <v>0</v>
      </c>
      <c r="J3526" s="315" t="s">
        <v>10359</v>
      </c>
      <c r="K3526" s="316">
        <v>0</v>
      </c>
      <c r="L3526" s="270" t="s">
        <v>10359</v>
      </c>
      <c r="M3526" s="270">
        <v>0</v>
      </c>
      <c r="N3526" s="270" t="s">
        <v>10359</v>
      </c>
      <c r="O3526" s="270">
        <v>0</v>
      </c>
      <c r="P3526" s="270" t="s">
        <v>10359</v>
      </c>
      <c r="Q3526" s="270">
        <v>0</v>
      </c>
      <c r="R3526" s="74"/>
      <c r="S3526" s="75" t="str">
        <f t="shared" si="288"/>
        <v>0000</v>
      </c>
      <c r="T3526" s="75" t="str">
        <f t="shared" si="289"/>
        <v>00000000000000000000000000000000</v>
      </c>
      <c r="V3526" s="197"/>
      <c r="W3526" s="75">
        <f t="shared" ref="W3526:W3589" si="290">HEX2DEC(RIGHT(S3526,2))+HEX2DEC(RIGHT(S3527,2))+HEX2DEC(RIGHT(S3528,2))+HEX2DEC(RIGHT(S3529,2))+HEX2DEC(LEFT(S3526,2))+HEX2DEC(LEFT(S3527,2))+HEX2DEC(LEFT(S3528,2))+HEX2DEC(LEFT(S3529,2))+HEX2DEC(RIGHT(S3530,2))+HEX2DEC(RIGHT(S3531,2))+HEX2DEC(RIGHT(S3532,2))+HEX2DEC(RIGHT(S3533,2))+HEX2DEC(LEFT(S3530,2))+HEX2DEC(LEFT(S3531,2))+HEX2DEC(LEFT(S3532,2))+HEX2DEC(LEFT(S3533,2))</f>
        <v>0</v>
      </c>
      <c r="AE3526" s="479"/>
    </row>
    <row r="3527" spans="1:31" s="75" customFormat="1" ht="13.5" x14ac:dyDescent="0.2">
      <c r="A3527" s="211">
        <v>3524</v>
      </c>
      <c r="B3527" s="212" t="s">
        <v>3525</v>
      </c>
      <c r="C3527" s="213" t="s">
        <v>3526</v>
      </c>
      <c r="D3527" s="213"/>
      <c r="E3527" s="213">
        <v>0</v>
      </c>
      <c r="F3527" s="213" t="s">
        <v>585</v>
      </c>
      <c r="G3527" s="214" t="s">
        <v>554</v>
      </c>
      <c r="H3527" s="208" t="str">
        <f>IF(Input!F$4="GMH_OECC",J3527,IF(Input!F$4="GMH_XOEC",L3527,IF(Input!F$4="GMH_Korea",N3527,IF(Input!F$4="GMH_EU",P3527,IF(Input!F$4="Skysuper",#REF!,IF(Input!F$4="SkyII",#REF!,IF(Input!F$4="XO-8000",#REF!, "FALSE")))))))</f>
        <v>00</v>
      </c>
      <c r="I3527" s="209">
        <f>IF(Input!F$4="GMH_OECC",K3527,IF(Input!F$4="GMH_XOEC",M3527,IF(Input!F$4="GMH_Korea",O3527,IF(Input!F$4="GMH_EU",Q3527,IF(Input!F$4="Skysuper",#REF!,IF(Input!F$4="SkyII",#REF!,IF(Input!F$4="XO-8000",#REF!, "FALSE")))))))</f>
        <v>0</v>
      </c>
      <c r="J3527" s="315" t="s">
        <v>10359</v>
      </c>
      <c r="K3527" s="316">
        <v>0</v>
      </c>
      <c r="L3527" s="270" t="s">
        <v>10359</v>
      </c>
      <c r="M3527" s="270">
        <v>0</v>
      </c>
      <c r="N3527" s="270" t="s">
        <v>10359</v>
      </c>
      <c r="O3527" s="270">
        <v>0</v>
      </c>
      <c r="P3527" s="270" t="s">
        <v>10359</v>
      </c>
      <c r="Q3527" s="270">
        <v>0</v>
      </c>
      <c r="R3527" s="74"/>
      <c r="S3527" s="75" t="str">
        <f t="shared" si="288"/>
        <v>0000</v>
      </c>
      <c r="T3527" s="75" t="str">
        <f t="shared" si="289"/>
        <v>00000000000000000000000000000000</v>
      </c>
      <c r="V3527" s="197"/>
      <c r="W3527" s="75">
        <f t="shared" si="290"/>
        <v>0</v>
      </c>
      <c r="AE3527" s="479"/>
    </row>
    <row r="3528" spans="1:31" s="75" customFormat="1" ht="13.5" x14ac:dyDescent="0.2">
      <c r="A3528" s="211">
        <v>3525</v>
      </c>
      <c r="B3528" s="212" t="s">
        <v>3527</v>
      </c>
      <c r="C3528" s="213" t="s">
        <v>3528</v>
      </c>
      <c r="D3528" s="213"/>
      <c r="E3528" s="213">
        <v>0</v>
      </c>
      <c r="F3528" s="213" t="s">
        <v>585</v>
      </c>
      <c r="G3528" s="214" t="s">
        <v>554</v>
      </c>
      <c r="H3528" s="208" t="str">
        <f>IF(Input!F$4="GMH_OECC",J3528,IF(Input!F$4="GMH_XOEC",L3528,IF(Input!F$4="GMH_Korea",N3528,IF(Input!F$4="GMH_EU",P3528,IF(Input!F$4="Skysuper",#REF!,IF(Input!F$4="SkyII",#REF!,IF(Input!F$4="XO-8000",#REF!, "FALSE")))))))</f>
        <v>00</v>
      </c>
      <c r="I3528" s="209">
        <f>IF(Input!F$4="GMH_OECC",K3528,IF(Input!F$4="GMH_XOEC",M3528,IF(Input!F$4="GMH_Korea",O3528,IF(Input!F$4="GMH_EU",Q3528,IF(Input!F$4="Skysuper",#REF!,IF(Input!F$4="SkyII",#REF!,IF(Input!F$4="XO-8000",#REF!, "FALSE")))))))</f>
        <v>0</v>
      </c>
      <c r="J3528" s="315" t="s">
        <v>10359</v>
      </c>
      <c r="K3528" s="316">
        <v>0</v>
      </c>
      <c r="L3528" s="270" t="s">
        <v>10359</v>
      </c>
      <c r="M3528" s="270">
        <v>0</v>
      </c>
      <c r="N3528" s="270" t="s">
        <v>10359</v>
      </c>
      <c r="O3528" s="270">
        <v>0</v>
      </c>
      <c r="P3528" s="270" t="s">
        <v>10359</v>
      </c>
      <c r="Q3528" s="270">
        <v>0</v>
      </c>
      <c r="R3528" s="74"/>
      <c r="S3528" s="75" t="str">
        <f t="shared" si="288"/>
        <v>0000</v>
      </c>
      <c r="T3528" s="75" t="str">
        <f t="shared" si="289"/>
        <v>00000000000000000000000000000000</v>
      </c>
      <c r="V3528" s="197"/>
      <c r="W3528" s="75">
        <f t="shared" si="290"/>
        <v>0</v>
      </c>
      <c r="AE3528" s="479"/>
    </row>
    <row r="3529" spans="1:31" s="75" customFormat="1" ht="13.5" x14ac:dyDescent="0.2">
      <c r="A3529" s="211">
        <v>3526</v>
      </c>
      <c r="B3529" s="212" t="s">
        <v>3529</v>
      </c>
      <c r="C3529" s="213" t="s">
        <v>3530</v>
      </c>
      <c r="D3529" s="213"/>
      <c r="E3529" s="213">
        <v>0</v>
      </c>
      <c r="F3529" s="213" t="s">
        <v>585</v>
      </c>
      <c r="G3529" s="214" t="s">
        <v>554</v>
      </c>
      <c r="H3529" s="208" t="str">
        <f>IF(Input!F$4="GMH_OECC",J3529,IF(Input!F$4="GMH_XOEC",L3529,IF(Input!F$4="GMH_Korea",N3529,IF(Input!F$4="GMH_EU",P3529,IF(Input!F$4="Skysuper",#REF!,IF(Input!F$4="SkyII",#REF!,IF(Input!F$4="XO-8000",#REF!, "FALSE")))))))</f>
        <v>00</v>
      </c>
      <c r="I3529" s="209">
        <f>IF(Input!F$4="GMH_OECC",K3529,IF(Input!F$4="GMH_XOEC",M3529,IF(Input!F$4="GMH_Korea",O3529,IF(Input!F$4="GMH_EU",Q3529,IF(Input!F$4="Skysuper",#REF!,IF(Input!F$4="SkyII",#REF!,IF(Input!F$4="XO-8000",#REF!, "FALSE")))))))</f>
        <v>0</v>
      </c>
      <c r="J3529" s="315" t="s">
        <v>10359</v>
      </c>
      <c r="K3529" s="316">
        <v>0</v>
      </c>
      <c r="L3529" s="270" t="s">
        <v>10359</v>
      </c>
      <c r="M3529" s="270">
        <v>0</v>
      </c>
      <c r="N3529" s="270" t="s">
        <v>10359</v>
      </c>
      <c r="O3529" s="270">
        <v>0</v>
      </c>
      <c r="P3529" s="270" t="s">
        <v>10359</v>
      </c>
      <c r="Q3529" s="270">
        <v>0</v>
      </c>
      <c r="R3529" s="74"/>
      <c r="S3529" s="75" t="str">
        <f t="shared" si="288"/>
        <v>0000</v>
      </c>
      <c r="T3529" s="75" t="str">
        <f t="shared" si="289"/>
        <v>00000000000000000000000000000000</v>
      </c>
      <c r="V3529" s="197"/>
      <c r="W3529" s="75">
        <f t="shared" si="290"/>
        <v>0</v>
      </c>
      <c r="AE3529" s="479"/>
    </row>
    <row r="3530" spans="1:31" s="75" customFormat="1" ht="13.5" x14ac:dyDescent="0.2">
      <c r="A3530" s="211">
        <v>3527</v>
      </c>
      <c r="B3530" s="212" t="s">
        <v>3531</v>
      </c>
      <c r="C3530" s="213" t="s">
        <v>3532</v>
      </c>
      <c r="D3530" s="213"/>
      <c r="E3530" s="213">
        <v>0</v>
      </c>
      <c r="F3530" s="213" t="s">
        <v>585</v>
      </c>
      <c r="G3530" s="214" t="s">
        <v>554</v>
      </c>
      <c r="H3530" s="208" t="str">
        <f>IF(Input!F$4="GMH_OECC",J3530,IF(Input!F$4="GMH_XOEC",L3530,IF(Input!F$4="GMH_Korea",N3530,IF(Input!F$4="GMH_EU",P3530,IF(Input!F$4="Skysuper",#REF!,IF(Input!F$4="SkyII",#REF!,IF(Input!F$4="XO-8000",#REF!, "FALSE")))))))</f>
        <v>00</v>
      </c>
      <c r="I3530" s="209">
        <f>IF(Input!F$4="GMH_OECC",K3530,IF(Input!F$4="GMH_XOEC",M3530,IF(Input!F$4="GMH_Korea",O3530,IF(Input!F$4="GMH_EU",Q3530,IF(Input!F$4="Skysuper",#REF!,IF(Input!F$4="SkyII",#REF!,IF(Input!F$4="XO-8000",#REF!, "FALSE")))))))</f>
        <v>0</v>
      </c>
      <c r="J3530" s="315" t="s">
        <v>10359</v>
      </c>
      <c r="K3530" s="316">
        <v>0</v>
      </c>
      <c r="L3530" s="270" t="s">
        <v>10359</v>
      </c>
      <c r="M3530" s="270">
        <v>0</v>
      </c>
      <c r="N3530" s="270" t="s">
        <v>10359</v>
      </c>
      <c r="O3530" s="270">
        <v>0</v>
      </c>
      <c r="P3530" s="270" t="s">
        <v>10359</v>
      </c>
      <c r="Q3530" s="270">
        <v>0</v>
      </c>
      <c r="R3530" s="74"/>
      <c r="S3530" s="75" t="str">
        <f t="shared" si="288"/>
        <v>0000</v>
      </c>
      <c r="T3530" s="75" t="str">
        <f t="shared" si="289"/>
        <v>00000000000000000000000000000000</v>
      </c>
      <c r="V3530" s="197"/>
      <c r="W3530" s="75">
        <f t="shared" si="290"/>
        <v>0</v>
      </c>
      <c r="AE3530" s="479"/>
    </row>
    <row r="3531" spans="1:31" s="75" customFormat="1" ht="13.5" x14ac:dyDescent="0.2">
      <c r="A3531" s="211">
        <v>3528</v>
      </c>
      <c r="B3531" s="212" t="s">
        <v>3533</v>
      </c>
      <c r="C3531" s="213" t="s">
        <v>3534</v>
      </c>
      <c r="D3531" s="213"/>
      <c r="E3531" s="213">
        <v>0</v>
      </c>
      <c r="F3531" s="213" t="s">
        <v>585</v>
      </c>
      <c r="G3531" s="214" t="s">
        <v>554</v>
      </c>
      <c r="H3531" s="208" t="str">
        <f>IF(Input!F$4="GMH_OECC",J3531,IF(Input!F$4="GMH_XOEC",L3531,IF(Input!F$4="GMH_Korea",N3531,IF(Input!F$4="GMH_EU",P3531,IF(Input!F$4="Skysuper",#REF!,IF(Input!F$4="SkyII",#REF!,IF(Input!F$4="XO-8000",#REF!, "FALSE")))))))</f>
        <v>00</v>
      </c>
      <c r="I3531" s="209">
        <f>IF(Input!F$4="GMH_OECC",K3531,IF(Input!F$4="GMH_XOEC",M3531,IF(Input!F$4="GMH_Korea",O3531,IF(Input!F$4="GMH_EU",Q3531,IF(Input!F$4="Skysuper",#REF!,IF(Input!F$4="SkyII",#REF!,IF(Input!F$4="XO-8000",#REF!, "FALSE")))))))</f>
        <v>0</v>
      </c>
      <c r="J3531" s="315" t="s">
        <v>10359</v>
      </c>
      <c r="K3531" s="316">
        <v>0</v>
      </c>
      <c r="L3531" s="270" t="s">
        <v>10359</v>
      </c>
      <c r="M3531" s="270">
        <v>0</v>
      </c>
      <c r="N3531" s="270" t="s">
        <v>10359</v>
      </c>
      <c r="O3531" s="270">
        <v>0</v>
      </c>
      <c r="P3531" s="270" t="s">
        <v>10359</v>
      </c>
      <c r="Q3531" s="270">
        <v>0</v>
      </c>
      <c r="R3531" s="74"/>
      <c r="S3531" s="75" t="str">
        <f t="shared" si="288"/>
        <v>0000</v>
      </c>
      <c r="T3531" s="75" t="str">
        <f t="shared" si="289"/>
        <v>00000000000000000000000000000000</v>
      </c>
      <c r="V3531" s="197"/>
      <c r="W3531" s="75">
        <f t="shared" si="290"/>
        <v>0</v>
      </c>
      <c r="AE3531" s="479"/>
    </row>
    <row r="3532" spans="1:31" s="75" customFormat="1" ht="13.5" x14ac:dyDescent="0.2">
      <c r="A3532" s="211">
        <v>3529</v>
      </c>
      <c r="B3532" s="212" t="s">
        <v>3535</v>
      </c>
      <c r="C3532" s="213" t="s">
        <v>3536</v>
      </c>
      <c r="D3532" s="213"/>
      <c r="E3532" s="213">
        <v>0</v>
      </c>
      <c r="F3532" s="213" t="s">
        <v>585</v>
      </c>
      <c r="G3532" s="214" t="s">
        <v>554</v>
      </c>
      <c r="H3532" s="208" t="str">
        <f>IF(Input!F$4="GMH_OECC",J3532,IF(Input!F$4="GMH_XOEC",L3532,IF(Input!F$4="GMH_Korea",N3532,IF(Input!F$4="GMH_EU",P3532,IF(Input!F$4="Skysuper",#REF!,IF(Input!F$4="SkyII",#REF!,IF(Input!F$4="XO-8000",#REF!, "FALSE")))))))</f>
        <v>00</v>
      </c>
      <c r="I3532" s="209">
        <f>IF(Input!F$4="GMH_OECC",K3532,IF(Input!F$4="GMH_XOEC",M3532,IF(Input!F$4="GMH_Korea",O3532,IF(Input!F$4="GMH_EU",Q3532,IF(Input!F$4="Skysuper",#REF!,IF(Input!F$4="SkyII",#REF!,IF(Input!F$4="XO-8000",#REF!, "FALSE")))))))</f>
        <v>0</v>
      </c>
      <c r="J3532" s="315" t="s">
        <v>10359</v>
      </c>
      <c r="K3532" s="316">
        <v>0</v>
      </c>
      <c r="L3532" s="270" t="s">
        <v>10359</v>
      </c>
      <c r="M3532" s="270">
        <v>0</v>
      </c>
      <c r="N3532" s="270" t="s">
        <v>10359</v>
      </c>
      <c r="O3532" s="270">
        <v>0</v>
      </c>
      <c r="P3532" s="270" t="s">
        <v>10359</v>
      </c>
      <c r="Q3532" s="270">
        <v>0</v>
      </c>
      <c r="R3532" s="74"/>
      <c r="S3532" s="75" t="str">
        <f t="shared" si="288"/>
        <v>0000</v>
      </c>
      <c r="T3532" s="75" t="str">
        <f t="shared" si="289"/>
        <v>00000000000000000000000000000000</v>
      </c>
      <c r="V3532" s="197"/>
      <c r="W3532" s="75">
        <f t="shared" si="290"/>
        <v>0</v>
      </c>
      <c r="AE3532" s="479"/>
    </row>
    <row r="3533" spans="1:31" s="75" customFormat="1" ht="13.5" x14ac:dyDescent="0.2">
      <c r="A3533" s="211">
        <v>3530</v>
      </c>
      <c r="B3533" s="212" t="s">
        <v>3537</v>
      </c>
      <c r="C3533" s="213" t="s">
        <v>3538</v>
      </c>
      <c r="D3533" s="213"/>
      <c r="E3533" s="213">
        <v>0</v>
      </c>
      <c r="F3533" s="213" t="s">
        <v>585</v>
      </c>
      <c r="G3533" s="214" t="s">
        <v>554</v>
      </c>
      <c r="H3533" s="208" t="str">
        <f>IF(Input!F$4="GMH_OECC",J3533,IF(Input!F$4="GMH_XOEC",L3533,IF(Input!F$4="GMH_Korea",N3533,IF(Input!F$4="GMH_EU",P3533,IF(Input!F$4="Skysuper",#REF!,IF(Input!F$4="SkyII",#REF!,IF(Input!F$4="XO-8000",#REF!, "FALSE")))))))</f>
        <v>00</v>
      </c>
      <c r="I3533" s="209">
        <f>IF(Input!F$4="GMH_OECC",K3533,IF(Input!F$4="GMH_XOEC",M3533,IF(Input!F$4="GMH_Korea",O3533,IF(Input!F$4="GMH_EU",Q3533,IF(Input!F$4="Skysuper",#REF!,IF(Input!F$4="SkyII",#REF!,IF(Input!F$4="XO-8000",#REF!, "FALSE")))))))</f>
        <v>0</v>
      </c>
      <c r="J3533" s="315" t="s">
        <v>10359</v>
      </c>
      <c r="K3533" s="316">
        <v>0</v>
      </c>
      <c r="L3533" s="270" t="s">
        <v>10359</v>
      </c>
      <c r="M3533" s="270">
        <v>0</v>
      </c>
      <c r="N3533" s="270" t="s">
        <v>10359</v>
      </c>
      <c r="O3533" s="270">
        <v>0</v>
      </c>
      <c r="P3533" s="270" t="s">
        <v>10359</v>
      </c>
      <c r="Q3533" s="270">
        <v>0</v>
      </c>
      <c r="R3533" s="74"/>
      <c r="S3533" s="75" t="str">
        <f t="shared" si="288"/>
        <v>0000</v>
      </c>
      <c r="T3533" s="75" t="str">
        <f t="shared" si="289"/>
        <v>00000000000000000000000000000000</v>
      </c>
      <c r="V3533" s="197"/>
      <c r="W3533" s="75">
        <f t="shared" si="290"/>
        <v>0</v>
      </c>
      <c r="AE3533" s="479"/>
    </row>
    <row r="3534" spans="1:31" s="75" customFormat="1" ht="13.5" x14ac:dyDescent="0.2">
      <c r="A3534" s="211">
        <v>3531</v>
      </c>
      <c r="B3534" s="212" t="s">
        <v>3539</v>
      </c>
      <c r="C3534" s="213" t="s">
        <v>3540</v>
      </c>
      <c r="D3534" s="213"/>
      <c r="E3534" s="213">
        <v>0</v>
      </c>
      <c r="F3534" s="213" t="s">
        <v>585</v>
      </c>
      <c r="G3534" s="214" t="s">
        <v>554</v>
      </c>
      <c r="H3534" s="208" t="str">
        <f>IF(Input!F$4="GMH_OECC",J3534,IF(Input!F$4="GMH_XOEC",L3534,IF(Input!F$4="GMH_Korea",N3534,IF(Input!F$4="GMH_EU",P3534,IF(Input!F$4="Skysuper",#REF!,IF(Input!F$4="SkyII",#REF!,IF(Input!F$4="XO-8000",#REF!, "FALSE")))))))</f>
        <v>00</v>
      </c>
      <c r="I3534" s="209">
        <f>IF(Input!F$4="GMH_OECC",K3534,IF(Input!F$4="GMH_XOEC",M3534,IF(Input!F$4="GMH_Korea",O3534,IF(Input!F$4="GMH_EU",Q3534,IF(Input!F$4="Skysuper",#REF!,IF(Input!F$4="SkyII",#REF!,IF(Input!F$4="XO-8000",#REF!, "FALSE")))))))</f>
        <v>0</v>
      </c>
      <c r="J3534" s="315" t="s">
        <v>10359</v>
      </c>
      <c r="K3534" s="316">
        <v>0</v>
      </c>
      <c r="L3534" s="270" t="s">
        <v>10359</v>
      </c>
      <c r="M3534" s="270">
        <v>0</v>
      </c>
      <c r="N3534" s="270" t="s">
        <v>10359</v>
      </c>
      <c r="O3534" s="270">
        <v>0</v>
      </c>
      <c r="P3534" s="270" t="s">
        <v>10359</v>
      </c>
      <c r="Q3534" s="270">
        <v>0</v>
      </c>
      <c r="R3534" s="74"/>
      <c r="S3534" s="75" t="str">
        <f t="shared" si="288"/>
        <v>0000</v>
      </c>
      <c r="T3534" s="75" t="str">
        <f t="shared" si="289"/>
        <v>00000000000000000000000000000000</v>
      </c>
      <c r="V3534" s="197"/>
      <c r="W3534" s="75">
        <f t="shared" si="290"/>
        <v>0</v>
      </c>
      <c r="AE3534" s="479"/>
    </row>
    <row r="3535" spans="1:31" s="75" customFormat="1" ht="13.5" x14ac:dyDescent="0.2">
      <c r="A3535" s="211">
        <v>3532</v>
      </c>
      <c r="B3535" s="212" t="s">
        <v>3541</v>
      </c>
      <c r="C3535" s="213" t="s">
        <v>3542</v>
      </c>
      <c r="D3535" s="213"/>
      <c r="E3535" s="213">
        <v>0</v>
      </c>
      <c r="F3535" s="213" t="s">
        <v>585</v>
      </c>
      <c r="G3535" s="214" t="s">
        <v>554</v>
      </c>
      <c r="H3535" s="208" t="str">
        <f>IF(Input!F$4="GMH_OECC",J3535,IF(Input!F$4="GMH_XOEC",L3535,IF(Input!F$4="GMH_Korea",N3535,IF(Input!F$4="GMH_EU",P3535,IF(Input!F$4="Skysuper",#REF!,IF(Input!F$4="SkyII",#REF!,IF(Input!F$4="XO-8000",#REF!, "FALSE")))))))</f>
        <v>00</v>
      </c>
      <c r="I3535" s="209">
        <f>IF(Input!F$4="GMH_OECC",K3535,IF(Input!F$4="GMH_XOEC",M3535,IF(Input!F$4="GMH_Korea",O3535,IF(Input!F$4="GMH_EU",Q3535,IF(Input!F$4="Skysuper",#REF!,IF(Input!F$4="SkyII",#REF!,IF(Input!F$4="XO-8000",#REF!, "FALSE")))))))</f>
        <v>0</v>
      </c>
      <c r="J3535" s="315" t="s">
        <v>10359</v>
      </c>
      <c r="K3535" s="316">
        <v>0</v>
      </c>
      <c r="L3535" s="270" t="s">
        <v>10359</v>
      </c>
      <c r="M3535" s="270">
        <v>0</v>
      </c>
      <c r="N3535" s="270" t="s">
        <v>10359</v>
      </c>
      <c r="O3535" s="270">
        <v>0</v>
      </c>
      <c r="P3535" s="270" t="s">
        <v>10359</v>
      </c>
      <c r="Q3535" s="270">
        <v>0</v>
      </c>
      <c r="R3535" s="74"/>
      <c r="S3535" s="75" t="str">
        <f t="shared" si="288"/>
        <v>0000</v>
      </c>
      <c r="T3535" s="75" t="str">
        <f t="shared" si="289"/>
        <v>00000000000000000000000000000000</v>
      </c>
      <c r="V3535" s="197"/>
      <c r="W3535" s="75">
        <f t="shared" si="290"/>
        <v>0</v>
      </c>
      <c r="AE3535" s="479"/>
    </row>
    <row r="3536" spans="1:31" s="75" customFormat="1" ht="13.5" x14ac:dyDescent="0.2">
      <c r="A3536" s="211">
        <v>3533</v>
      </c>
      <c r="B3536" s="212" t="s">
        <v>3543</v>
      </c>
      <c r="C3536" s="213" t="s">
        <v>3544</v>
      </c>
      <c r="D3536" s="213"/>
      <c r="E3536" s="213">
        <v>0</v>
      </c>
      <c r="F3536" s="213" t="s">
        <v>585</v>
      </c>
      <c r="G3536" s="214" t="s">
        <v>554</v>
      </c>
      <c r="H3536" s="208" t="str">
        <f>IF(Input!F$4="GMH_OECC",J3536,IF(Input!F$4="GMH_XOEC",L3536,IF(Input!F$4="GMH_Korea",N3536,IF(Input!F$4="GMH_EU",P3536,IF(Input!F$4="Skysuper",#REF!,IF(Input!F$4="SkyII",#REF!,IF(Input!F$4="XO-8000",#REF!, "FALSE")))))))</f>
        <v>00</v>
      </c>
      <c r="I3536" s="209">
        <f>IF(Input!F$4="GMH_OECC",K3536,IF(Input!F$4="GMH_XOEC",M3536,IF(Input!F$4="GMH_Korea",O3536,IF(Input!F$4="GMH_EU",Q3536,IF(Input!F$4="Skysuper",#REF!,IF(Input!F$4="SkyII",#REF!,IF(Input!F$4="XO-8000",#REF!, "FALSE")))))))</f>
        <v>0</v>
      </c>
      <c r="J3536" s="315" t="s">
        <v>10359</v>
      </c>
      <c r="K3536" s="316">
        <v>0</v>
      </c>
      <c r="L3536" s="270" t="s">
        <v>10359</v>
      </c>
      <c r="M3536" s="270">
        <v>0</v>
      </c>
      <c r="N3536" s="270" t="s">
        <v>10359</v>
      </c>
      <c r="O3536" s="270">
        <v>0</v>
      </c>
      <c r="P3536" s="270" t="s">
        <v>10359</v>
      </c>
      <c r="Q3536" s="270">
        <v>0</v>
      </c>
      <c r="R3536" s="74"/>
      <c r="S3536" s="75" t="str">
        <f t="shared" si="288"/>
        <v>0000</v>
      </c>
      <c r="T3536" s="75" t="str">
        <f t="shared" si="289"/>
        <v>00000000000000000000000000000000</v>
      </c>
      <c r="V3536" s="197"/>
      <c r="W3536" s="75">
        <f t="shared" si="290"/>
        <v>0</v>
      </c>
      <c r="AE3536" s="479"/>
    </row>
    <row r="3537" spans="1:31" s="75" customFormat="1" ht="13.5" x14ac:dyDescent="0.2">
      <c r="A3537" s="211">
        <v>3534</v>
      </c>
      <c r="B3537" s="212" t="s">
        <v>3545</v>
      </c>
      <c r="C3537" s="213" t="s">
        <v>3546</v>
      </c>
      <c r="D3537" s="213"/>
      <c r="E3537" s="213">
        <v>0</v>
      </c>
      <c r="F3537" s="213" t="s">
        <v>585</v>
      </c>
      <c r="G3537" s="214" t="s">
        <v>554</v>
      </c>
      <c r="H3537" s="208" t="str">
        <f>IF(Input!F$4="GMH_OECC",J3537,IF(Input!F$4="GMH_XOEC",L3537,IF(Input!F$4="GMH_Korea",N3537,IF(Input!F$4="GMH_EU",P3537,IF(Input!F$4="Skysuper",#REF!,IF(Input!F$4="SkyII",#REF!,IF(Input!F$4="XO-8000",#REF!, "FALSE")))))))</f>
        <v>00</v>
      </c>
      <c r="I3537" s="209">
        <f>IF(Input!F$4="GMH_OECC",K3537,IF(Input!F$4="GMH_XOEC",M3537,IF(Input!F$4="GMH_Korea",O3537,IF(Input!F$4="GMH_EU",Q3537,IF(Input!F$4="Skysuper",#REF!,IF(Input!F$4="SkyII",#REF!,IF(Input!F$4="XO-8000",#REF!, "FALSE")))))))</f>
        <v>0</v>
      </c>
      <c r="J3537" s="315" t="s">
        <v>10359</v>
      </c>
      <c r="K3537" s="316">
        <v>0</v>
      </c>
      <c r="L3537" s="270" t="s">
        <v>10359</v>
      </c>
      <c r="M3537" s="270">
        <v>0</v>
      </c>
      <c r="N3537" s="270" t="s">
        <v>10359</v>
      </c>
      <c r="O3537" s="270">
        <v>0</v>
      </c>
      <c r="P3537" s="270" t="s">
        <v>10359</v>
      </c>
      <c r="Q3537" s="270">
        <v>0</v>
      </c>
      <c r="R3537" s="74"/>
      <c r="S3537" s="75" t="str">
        <f t="shared" si="288"/>
        <v>0000</v>
      </c>
      <c r="T3537" s="75" t="str">
        <f t="shared" si="289"/>
        <v>00000000000000000000000000000000</v>
      </c>
      <c r="V3537" s="197"/>
      <c r="W3537" s="75">
        <f t="shared" si="290"/>
        <v>0</v>
      </c>
      <c r="AE3537" s="479"/>
    </row>
    <row r="3538" spans="1:31" s="75" customFormat="1" ht="13.5" x14ac:dyDescent="0.2">
      <c r="A3538" s="211">
        <v>3535</v>
      </c>
      <c r="B3538" s="212" t="s">
        <v>3547</v>
      </c>
      <c r="C3538" s="213" t="s">
        <v>3548</v>
      </c>
      <c r="D3538" s="213"/>
      <c r="E3538" s="213">
        <v>0</v>
      </c>
      <c r="F3538" s="213" t="s">
        <v>585</v>
      </c>
      <c r="G3538" s="214" t="s">
        <v>554</v>
      </c>
      <c r="H3538" s="208" t="str">
        <f>IF(Input!F$4="GMH_OECC",J3538,IF(Input!F$4="GMH_XOEC",L3538,IF(Input!F$4="GMH_Korea",N3538,IF(Input!F$4="GMH_EU",P3538,IF(Input!F$4="Skysuper",#REF!,IF(Input!F$4="SkyII",#REF!,IF(Input!F$4="XO-8000",#REF!, "FALSE")))))))</f>
        <v>00</v>
      </c>
      <c r="I3538" s="209">
        <f>IF(Input!F$4="GMH_OECC",K3538,IF(Input!F$4="GMH_XOEC",M3538,IF(Input!F$4="GMH_Korea",O3538,IF(Input!F$4="GMH_EU",Q3538,IF(Input!F$4="Skysuper",#REF!,IF(Input!F$4="SkyII",#REF!,IF(Input!F$4="XO-8000",#REF!, "FALSE")))))))</f>
        <v>0</v>
      </c>
      <c r="J3538" s="315" t="s">
        <v>10359</v>
      </c>
      <c r="K3538" s="316">
        <v>0</v>
      </c>
      <c r="L3538" s="270" t="s">
        <v>10359</v>
      </c>
      <c r="M3538" s="270">
        <v>0</v>
      </c>
      <c r="N3538" s="270" t="s">
        <v>10359</v>
      </c>
      <c r="O3538" s="270">
        <v>0</v>
      </c>
      <c r="P3538" s="270" t="s">
        <v>10359</v>
      </c>
      <c r="Q3538" s="270">
        <v>0</v>
      </c>
      <c r="R3538" s="74"/>
      <c r="S3538" s="75" t="str">
        <f t="shared" si="288"/>
        <v>0000</v>
      </c>
      <c r="T3538" s="75" t="str">
        <f t="shared" si="289"/>
        <v>00000000000000000000000000000000</v>
      </c>
      <c r="V3538" s="197"/>
      <c r="W3538" s="75">
        <f t="shared" si="290"/>
        <v>0</v>
      </c>
      <c r="AE3538" s="479"/>
    </row>
    <row r="3539" spans="1:31" s="75" customFormat="1" ht="13.5" x14ac:dyDescent="0.2">
      <c r="A3539" s="211">
        <v>3536</v>
      </c>
      <c r="B3539" s="212" t="s">
        <v>3549</v>
      </c>
      <c r="C3539" s="213" t="s">
        <v>3550</v>
      </c>
      <c r="D3539" s="213"/>
      <c r="E3539" s="213">
        <v>0</v>
      </c>
      <c r="F3539" s="213" t="s">
        <v>585</v>
      </c>
      <c r="G3539" s="214" t="s">
        <v>554</v>
      </c>
      <c r="H3539" s="208" t="str">
        <f>IF(Input!F$4="GMH_OECC",J3539,IF(Input!F$4="GMH_XOEC",L3539,IF(Input!F$4="GMH_Korea",N3539,IF(Input!F$4="GMH_EU",P3539,IF(Input!F$4="Skysuper",#REF!,IF(Input!F$4="SkyII",#REF!,IF(Input!F$4="XO-8000",#REF!, "FALSE")))))))</f>
        <v>00</v>
      </c>
      <c r="I3539" s="209">
        <f>IF(Input!F$4="GMH_OECC",K3539,IF(Input!F$4="GMH_XOEC",M3539,IF(Input!F$4="GMH_Korea",O3539,IF(Input!F$4="GMH_EU",Q3539,IF(Input!F$4="Skysuper",#REF!,IF(Input!F$4="SkyII",#REF!,IF(Input!F$4="XO-8000",#REF!, "FALSE")))))))</f>
        <v>0</v>
      </c>
      <c r="J3539" s="315" t="s">
        <v>10359</v>
      </c>
      <c r="K3539" s="316">
        <v>0</v>
      </c>
      <c r="L3539" s="270" t="s">
        <v>10359</v>
      </c>
      <c r="M3539" s="270">
        <v>0</v>
      </c>
      <c r="N3539" s="270" t="s">
        <v>10359</v>
      </c>
      <c r="O3539" s="270">
        <v>0</v>
      </c>
      <c r="P3539" s="270" t="s">
        <v>10359</v>
      </c>
      <c r="Q3539" s="270">
        <v>0</v>
      </c>
      <c r="R3539" s="74"/>
      <c r="S3539" s="75" t="str">
        <f t="shared" si="288"/>
        <v>0000</v>
      </c>
      <c r="T3539" s="75" t="str">
        <f t="shared" si="289"/>
        <v>00000000000000000000000000000000</v>
      </c>
      <c r="V3539" s="197"/>
      <c r="W3539" s="75">
        <f t="shared" si="290"/>
        <v>0</v>
      </c>
      <c r="AE3539" s="479"/>
    </row>
    <row r="3540" spans="1:31" s="75" customFormat="1" ht="13.5" x14ac:dyDescent="0.2">
      <c r="A3540" s="211">
        <v>3537</v>
      </c>
      <c r="B3540" s="212" t="s">
        <v>3551</v>
      </c>
      <c r="C3540" s="213" t="s">
        <v>3552</v>
      </c>
      <c r="D3540" s="213"/>
      <c r="E3540" s="213">
        <v>0</v>
      </c>
      <c r="F3540" s="213" t="s">
        <v>585</v>
      </c>
      <c r="G3540" s="214" t="s">
        <v>554</v>
      </c>
      <c r="H3540" s="208" t="str">
        <f>IF(Input!F$4="GMH_OECC",J3540,IF(Input!F$4="GMH_XOEC",L3540,IF(Input!F$4="GMH_Korea",N3540,IF(Input!F$4="GMH_EU",P3540,IF(Input!F$4="Skysuper",#REF!,IF(Input!F$4="SkyII",#REF!,IF(Input!F$4="XO-8000",#REF!, "FALSE")))))))</f>
        <v>00</v>
      </c>
      <c r="I3540" s="209">
        <f>IF(Input!F$4="GMH_OECC",K3540,IF(Input!F$4="GMH_XOEC",M3540,IF(Input!F$4="GMH_Korea",O3540,IF(Input!F$4="GMH_EU",Q3540,IF(Input!F$4="Skysuper",#REF!,IF(Input!F$4="SkyII",#REF!,IF(Input!F$4="XO-8000",#REF!, "FALSE")))))))</f>
        <v>0</v>
      </c>
      <c r="J3540" s="315" t="s">
        <v>10359</v>
      </c>
      <c r="K3540" s="316">
        <v>0</v>
      </c>
      <c r="L3540" s="270" t="s">
        <v>10359</v>
      </c>
      <c r="M3540" s="270">
        <v>0</v>
      </c>
      <c r="N3540" s="270" t="s">
        <v>10359</v>
      </c>
      <c r="O3540" s="270">
        <v>0</v>
      </c>
      <c r="P3540" s="270" t="s">
        <v>10359</v>
      </c>
      <c r="Q3540" s="270">
        <v>0</v>
      </c>
      <c r="R3540" s="74"/>
      <c r="S3540" s="75" t="str">
        <f t="shared" si="288"/>
        <v>0000</v>
      </c>
      <c r="T3540" s="75" t="str">
        <f t="shared" si="289"/>
        <v>00000000000000000000000000000000</v>
      </c>
      <c r="V3540" s="197"/>
      <c r="W3540" s="75">
        <f t="shared" si="290"/>
        <v>0</v>
      </c>
      <c r="AE3540" s="479"/>
    </row>
    <row r="3541" spans="1:31" s="75" customFormat="1" ht="13.5" x14ac:dyDescent="0.2">
      <c r="A3541" s="211">
        <v>3538</v>
      </c>
      <c r="B3541" s="212" t="s">
        <v>3553</v>
      </c>
      <c r="C3541" s="213" t="s">
        <v>3554</v>
      </c>
      <c r="D3541" s="213"/>
      <c r="E3541" s="213">
        <v>0</v>
      </c>
      <c r="F3541" s="213" t="s">
        <v>585</v>
      </c>
      <c r="G3541" s="214" t="s">
        <v>554</v>
      </c>
      <c r="H3541" s="208" t="str">
        <f>IF(Input!F$4="GMH_OECC",J3541,IF(Input!F$4="GMH_XOEC",L3541,IF(Input!F$4="GMH_Korea",N3541,IF(Input!F$4="GMH_EU",P3541,IF(Input!F$4="Skysuper",#REF!,IF(Input!F$4="SkyII",#REF!,IF(Input!F$4="XO-8000",#REF!, "FALSE")))))))</f>
        <v>00</v>
      </c>
      <c r="I3541" s="209">
        <f>IF(Input!F$4="GMH_OECC",K3541,IF(Input!F$4="GMH_XOEC",M3541,IF(Input!F$4="GMH_Korea",O3541,IF(Input!F$4="GMH_EU",Q3541,IF(Input!F$4="Skysuper",#REF!,IF(Input!F$4="SkyII",#REF!,IF(Input!F$4="XO-8000",#REF!, "FALSE")))))))</f>
        <v>0</v>
      </c>
      <c r="J3541" s="315" t="s">
        <v>10359</v>
      </c>
      <c r="K3541" s="316">
        <v>0</v>
      </c>
      <c r="L3541" s="270" t="s">
        <v>10359</v>
      </c>
      <c r="M3541" s="270">
        <v>0</v>
      </c>
      <c r="N3541" s="270" t="s">
        <v>10359</v>
      </c>
      <c r="O3541" s="270">
        <v>0</v>
      </c>
      <c r="P3541" s="270" t="s">
        <v>10359</v>
      </c>
      <c r="Q3541" s="270">
        <v>0</v>
      </c>
      <c r="R3541" s="74"/>
      <c r="S3541" s="75" t="str">
        <f t="shared" si="288"/>
        <v>0000</v>
      </c>
      <c r="T3541" s="75" t="str">
        <f t="shared" si="289"/>
        <v>00000000000000000000000000000000</v>
      </c>
      <c r="V3541" s="197"/>
      <c r="W3541" s="75">
        <f t="shared" si="290"/>
        <v>0</v>
      </c>
      <c r="AE3541" s="479"/>
    </row>
    <row r="3542" spans="1:31" s="75" customFormat="1" ht="13.5" x14ac:dyDescent="0.2">
      <c r="A3542" s="211">
        <v>3539</v>
      </c>
      <c r="B3542" s="212" t="s">
        <v>3555</v>
      </c>
      <c r="C3542" s="213" t="s">
        <v>3556</v>
      </c>
      <c r="D3542" s="213"/>
      <c r="E3542" s="213">
        <v>0</v>
      </c>
      <c r="F3542" s="213" t="s">
        <v>585</v>
      </c>
      <c r="G3542" s="214" t="s">
        <v>554</v>
      </c>
      <c r="H3542" s="208" t="str">
        <f>IF(Input!F$4="GMH_OECC",J3542,IF(Input!F$4="GMH_XOEC",L3542,IF(Input!F$4="GMH_Korea",N3542,IF(Input!F$4="GMH_EU",P3542,IF(Input!F$4="Skysuper",#REF!,IF(Input!F$4="SkyII",#REF!,IF(Input!F$4="XO-8000",#REF!, "FALSE")))))))</f>
        <v>00</v>
      </c>
      <c r="I3542" s="209">
        <f>IF(Input!F$4="GMH_OECC",K3542,IF(Input!F$4="GMH_XOEC",M3542,IF(Input!F$4="GMH_Korea",O3542,IF(Input!F$4="GMH_EU",Q3542,IF(Input!F$4="Skysuper",#REF!,IF(Input!F$4="SkyII",#REF!,IF(Input!F$4="XO-8000",#REF!, "FALSE")))))))</f>
        <v>0</v>
      </c>
      <c r="J3542" s="315" t="s">
        <v>10359</v>
      </c>
      <c r="K3542" s="316">
        <v>0</v>
      </c>
      <c r="L3542" s="270" t="s">
        <v>10359</v>
      </c>
      <c r="M3542" s="270">
        <v>0</v>
      </c>
      <c r="N3542" s="270" t="s">
        <v>10359</v>
      </c>
      <c r="O3542" s="270">
        <v>0</v>
      </c>
      <c r="P3542" s="270" t="s">
        <v>10359</v>
      </c>
      <c r="Q3542" s="270">
        <v>0</v>
      </c>
      <c r="R3542" s="74"/>
      <c r="S3542" s="75" t="str">
        <f t="shared" si="288"/>
        <v>0000</v>
      </c>
      <c r="T3542" s="75" t="str">
        <f t="shared" si="289"/>
        <v>00000000000000000000000000000000</v>
      </c>
      <c r="V3542" s="197"/>
      <c r="W3542" s="75">
        <f t="shared" si="290"/>
        <v>0</v>
      </c>
      <c r="AE3542" s="479"/>
    </row>
    <row r="3543" spans="1:31" s="75" customFormat="1" ht="13.5" x14ac:dyDescent="0.2">
      <c r="A3543" s="211">
        <v>3540</v>
      </c>
      <c r="B3543" s="212" t="s">
        <v>3557</v>
      </c>
      <c r="C3543" s="213" t="s">
        <v>3558</v>
      </c>
      <c r="D3543" s="213"/>
      <c r="E3543" s="213">
        <v>0</v>
      </c>
      <c r="F3543" s="213" t="s">
        <v>585</v>
      </c>
      <c r="G3543" s="214" t="s">
        <v>554</v>
      </c>
      <c r="H3543" s="208" t="str">
        <f>IF(Input!F$4="GMH_OECC",J3543,IF(Input!F$4="GMH_XOEC",L3543,IF(Input!F$4="GMH_Korea",N3543,IF(Input!F$4="GMH_EU",P3543,IF(Input!F$4="Skysuper",#REF!,IF(Input!F$4="SkyII",#REF!,IF(Input!F$4="XO-8000",#REF!, "FALSE")))))))</f>
        <v>00</v>
      </c>
      <c r="I3543" s="209">
        <f>IF(Input!F$4="GMH_OECC",K3543,IF(Input!F$4="GMH_XOEC",M3543,IF(Input!F$4="GMH_Korea",O3543,IF(Input!F$4="GMH_EU",Q3543,IF(Input!F$4="Skysuper",#REF!,IF(Input!F$4="SkyII",#REF!,IF(Input!F$4="XO-8000",#REF!, "FALSE")))))))</f>
        <v>0</v>
      </c>
      <c r="J3543" s="315" t="s">
        <v>10359</v>
      </c>
      <c r="K3543" s="316">
        <v>0</v>
      </c>
      <c r="L3543" s="270" t="s">
        <v>10359</v>
      </c>
      <c r="M3543" s="270">
        <v>0</v>
      </c>
      <c r="N3543" s="270" t="s">
        <v>10359</v>
      </c>
      <c r="O3543" s="270">
        <v>0</v>
      </c>
      <c r="P3543" s="270" t="s">
        <v>10359</v>
      </c>
      <c r="Q3543" s="270">
        <v>0</v>
      </c>
      <c r="R3543" s="74"/>
      <c r="S3543" s="75" t="str">
        <f t="shared" si="288"/>
        <v>0000</v>
      </c>
      <c r="T3543" s="75" t="str">
        <f t="shared" si="289"/>
        <v>00000000000000000000000000000000</v>
      </c>
      <c r="V3543" s="197"/>
      <c r="W3543" s="75">
        <f t="shared" si="290"/>
        <v>0</v>
      </c>
      <c r="AE3543" s="479"/>
    </row>
    <row r="3544" spans="1:31" s="75" customFormat="1" ht="13.5" x14ac:dyDescent="0.2">
      <c r="A3544" s="211">
        <v>3541</v>
      </c>
      <c r="B3544" s="212" t="s">
        <v>3559</v>
      </c>
      <c r="C3544" s="213" t="s">
        <v>3560</v>
      </c>
      <c r="D3544" s="213"/>
      <c r="E3544" s="213">
        <v>0</v>
      </c>
      <c r="F3544" s="213" t="s">
        <v>585</v>
      </c>
      <c r="G3544" s="214" t="s">
        <v>554</v>
      </c>
      <c r="H3544" s="208" t="str">
        <f>IF(Input!F$4="GMH_OECC",J3544,IF(Input!F$4="GMH_XOEC",L3544,IF(Input!F$4="GMH_Korea",N3544,IF(Input!F$4="GMH_EU",P3544,IF(Input!F$4="Skysuper",#REF!,IF(Input!F$4="SkyII",#REF!,IF(Input!F$4="XO-8000",#REF!, "FALSE")))))))</f>
        <v>00</v>
      </c>
      <c r="I3544" s="209">
        <f>IF(Input!F$4="GMH_OECC",K3544,IF(Input!F$4="GMH_XOEC",M3544,IF(Input!F$4="GMH_Korea",O3544,IF(Input!F$4="GMH_EU",Q3544,IF(Input!F$4="Skysuper",#REF!,IF(Input!F$4="SkyII",#REF!,IF(Input!F$4="XO-8000",#REF!, "FALSE")))))))</f>
        <v>0</v>
      </c>
      <c r="J3544" s="315" t="s">
        <v>10359</v>
      </c>
      <c r="K3544" s="316">
        <v>0</v>
      </c>
      <c r="L3544" s="270" t="s">
        <v>10359</v>
      </c>
      <c r="M3544" s="270">
        <v>0</v>
      </c>
      <c r="N3544" s="270" t="s">
        <v>10359</v>
      </c>
      <c r="O3544" s="270">
        <v>0</v>
      </c>
      <c r="P3544" s="270" t="s">
        <v>10359</v>
      </c>
      <c r="Q3544" s="270">
        <v>0</v>
      </c>
      <c r="R3544" s="74"/>
      <c r="S3544" s="75" t="str">
        <f t="shared" si="288"/>
        <v>0000</v>
      </c>
      <c r="T3544" s="75" t="str">
        <f t="shared" si="289"/>
        <v>00000000000000000000000000000000</v>
      </c>
      <c r="V3544" s="197"/>
      <c r="W3544" s="75">
        <f t="shared" si="290"/>
        <v>0</v>
      </c>
      <c r="AE3544" s="479"/>
    </row>
    <row r="3545" spans="1:31" s="75" customFormat="1" ht="13.5" x14ac:dyDescent="0.2">
      <c r="A3545" s="211">
        <v>3542</v>
      </c>
      <c r="B3545" s="212" t="s">
        <v>3561</v>
      </c>
      <c r="C3545" s="213" t="s">
        <v>3562</v>
      </c>
      <c r="D3545" s="213"/>
      <c r="E3545" s="213">
        <v>0</v>
      </c>
      <c r="F3545" s="213" t="s">
        <v>585</v>
      </c>
      <c r="G3545" s="214" t="s">
        <v>554</v>
      </c>
      <c r="H3545" s="208" t="str">
        <f>IF(Input!F$4="GMH_OECC",J3545,IF(Input!F$4="GMH_XOEC",L3545,IF(Input!F$4="GMH_Korea",N3545,IF(Input!F$4="GMH_EU",P3545,IF(Input!F$4="Skysuper",#REF!,IF(Input!F$4="SkyII",#REF!,IF(Input!F$4="XO-8000",#REF!, "FALSE")))))))</f>
        <v>00</v>
      </c>
      <c r="I3545" s="209">
        <f>IF(Input!F$4="GMH_OECC",K3545,IF(Input!F$4="GMH_XOEC",M3545,IF(Input!F$4="GMH_Korea",O3545,IF(Input!F$4="GMH_EU",Q3545,IF(Input!F$4="Skysuper",#REF!,IF(Input!F$4="SkyII",#REF!,IF(Input!F$4="XO-8000",#REF!, "FALSE")))))))</f>
        <v>0</v>
      </c>
      <c r="J3545" s="315" t="s">
        <v>10359</v>
      </c>
      <c r="K3545" s="316">
        <v>0</v>
      </c>
      <c r="L3545" s="270" t="s">
        <v>10359</v>
      </c>
      <c r="M3545" s="270">
        <v>0</v>
      </c>
      <c r="N3545" s="270" t="s">
        <v>10359</v>
      </c>
      <c r="O3545" s="270">
        <v>0</v>
      </c>
      <c r="P3545" s="270" t="s">
        <v>10359</v>
      </c>
      <c r="Q3545" s="270">
        <v>0</v>
      </c>
      <c r="R3545" s="74"/>
      <c r="S3545" s="75" t="str">
        <f t="shared" si="288"/>
        <v>0000</v>
      </c>
      <c r="T3545" s="75" t="str">
        <f t="shared" si="289"/>
        <v>00000000000000000000000000000000</v>
      </c>
      <c r="V3545" s="197"/>
      <c r="W3545" s="75">
        <f t="shared" si="290"/>
        <v>0</v>
      </c>
      <c r="AE3545" s="479"/>
    </row>
    <row r="3546" spans="1:31" s="75" customFormat="1" ht="13.5" x14ac:dyDescent="0.2">
      <c r="A3546" s="211">
        <v>3543</v>
      </c>
      <c r="B3546" s="212" t="s">
        <v>3563</v>
      </c>
      <c r="C3546" s="213" t="s">
        <v>3564</v>
      </c>
      <c r="D3546" s="213"/>
      <c r="E3546" s="213">
        <v>0</v>
      </c>
      <c r="F3546" s="213" t="s">
        <v>585</v>
      </c>
      <c r="G3546" s="214" t="s">
        <v>554</v>
      </c>
      <c r="H3546" s="208" t="str">
        <f>IF(Input!F$4="GMH_OECC",J3546,IF(Input!F$4="GMH_XOEC",L3546,IF(Input!F$4="GMH_Korea",N3546,IF(Input!F$4="GMH_EU",P3546,IF(Input!F$4="Skysuper",#REF!,IF(Input!F$4="SkyII",#REF!,IF(Input!F$4="XO-8000",#REF!, "FALSE")))))))</f>
        <v>00</v>
      </c>
      <c r="I3546" s="209">
        <f>IF(Input!F$4="GMH_OECC",K3546,IF(Input!F$4="GMH_XOEC",M3546,IF(Input!F$4="GMH_Korea",O3546,IF(Input!F$4="GMH_EU",Q3546,IF(Input!F$4="Skysuper",#REF!,IF(Input!F$4="SkyII",#REF!,IF(Input!F$4="XO-8000",#REF!, "FALSE")))))))</f>
        <v>0</v>
      </c>
      <c r="J3546" s="315" t="s">
        <v>10359</v>
      </c>
      <c r="K3546" s="316">
        <v>0</v>
      </c>
      <c r="L3546" s="270" t="s">
        <v>10359</v>
      </c>
      <c r="M3546" s="270">
        <v>0</v>
      </c>
      <c r="N3546" s="270" t="s">
        <v>10359</v>
      </c>
      <c r="O3546" s="270">
        <v>0</v>
      </c>
      <c r="P3546" s="270" t="s">
        <v>10359</v>
      </c>
      <c r="Q3546" s="270">
        <v>0</v>
      </c>
      <c r="R3546" s="74"/>
      <c r="S3546" s="75" t="str">
        <f t="shared" si="288"/>
        <v>0000</v>
      </c>
      <c r="T3546" s="75" t="str">
        <f t="shared" si="289"/>
        <v>00000000000000000000000000000000</v>
      </c>
      <c r="V3546" s="197"/>
      <c r="W3546" s="75">
        <f t="shared" si="290"/>
        <v>0</v>
      </c>
      <c r="AE3546" s="479"/>
    </row>
    <row r="3547" spans="1:31" s="75" customFormat="1" ht="13.5" x14ac:dyDescent="0.2">
      <c r="A3547" s="211">
        <v>3544</v>
      </c>
      <c r="B3547" s="212" t="s">
        <v>3565</v>
      </c>
      <c r="C3547" s="213" t="s">
        <v>3566</v>
      </c>
      <c r="D3547" s="213"/>
      <c r="E3547" s="213">
        <v>0</v>
      </c>
      <c r="F3547" s="213" t="s">
        <v>585</v>
      </c>
      <c r="G3547" s="214" t="s">
        <v>554</v>
      </c>
      <c r="H3547" s="208" t="str">
        <f>IF(Input!F$4="GMH_OECC",J3547,IF(Input!F$4="GMH_XOEC",L3547,IF(Input!F$4="GMH_Korea",N3547,IF(Input!F$4="GMH_EU",P3547,IF(Input!F$4="Skysuper",#REF!,IF(Input!F$4="SkyII",#REF!,IF(Input!F$4="XO-8000",#REF!, "FALSE")))))))</f>
        <v>00</v>
      </c>
      <c r="I3547" s="209">
        <f>IF(Input!F$4="GMH_OECC",K3547,IF(Input!F$4="GMH_XOEC",M3547,IF(Input!F$4="GMH_Korea",O3547,IF(Input!F$4="GMH_EU",Q3547,IF(Input!F$4="Skysuper",#REF!,IF(Input!F$4="SkyII",#REF!,IF(Input!F$4="XO-8000",#REF!, "FALSE")))))))</f>
        <v>0</v>
      </c>
      <c r="J3547" s="315" t="s">
        <v>10359</v>
      </c>
      <c r="K3547" s="316">
        <v>0</v>
      </c>
      <c r="L3547" s="270" t="s">
        <v>10359</v>
      </c>
      <c r="M3547" s="270">
        <v>0</v>
      </c>
      <c r="N3547" s="270" t="s">
        <v>10359</v>
      </c>
      <c r="O3547" s="270">
        <v>0</v>
      </c>
      <c r="P3547" s="270" t="s">
        <v>10359</v>
      </c>
      <c r="Q3547" s="270">
        <v>0</v>
      </c>
      <c r="R3547" s="74"/>
      <c r="S3547" s="75" t="str">
        <f t="shared" si="288"/>
        <v>0000</v>
      </c>
      <c r="T3547" s="75" t="str">
        <f t="shared" si="289"/>
        <v>00000000000000000000000000000000</v>
      </c>
      <c r="V3547" s="197"/>
      <c r="W3547" s="75">
        <f t="shared" si="290"/>
        <v>0</v>
      </c>
      <c r="AE3547" s="479"/>
    </row>
    <row r="3548" spans="1:31" s="75" customFormat="1" ht="13.5" x14ac:dyDescent="0.2">
      <c r="A3548" s="211">
        <v>3545</v>
      </c>
      <c r="B3548" s="212" t="s">
        <v>3567</v>
      </c>
      <c r="C3548" s="213" t="s">
        <v>3568</v>
      </c>
      <c r="D3548" s="213"/>
      <c r="E3548" s="213">
        <v>0</v>
      </c>
      <c r="F3548" s="213" t="s">
        <v>585</v>
      </c>
      <c r="G3548" s="214" t="s">
        <v>554</v>
      </c>
      <c r="H3548" s="208" t="str">
        <f>IF(Input!F$4="GMH_OECC",J3548,IF(Input!F$4="GMH_XOEC",L3548,IF(Input!F$4="GMH_Korea",N3548,IF(Input!F$4="GMH_EU",P3548,IF(Input!F$4="Skysuper",#REF!,IF(Input!F$4="SkyII",#REF!,IF(Input!F$4="XO-8000",#REF!, "FALSE")))))))</f>
        <v>00</v>
      </c>
      <c r="I3548" s="209">
        <f>IF(Input!F$4="GMH_OECC",K3548,IF(Input!F$4="GMH_XOEC",M3548,IF(Input!F$4="GMH_Korea",O3548,IF(Input!F$4="GMH_EU",Q3548,IF(Input!F$4="Skysuper",#REF!,IF(Input!F$4="SkyII",#REF!,IF(Input!F$4="XO-8000",#REF!, "FALSE")))))))</f>
        <v>0</v>
      </c>
      <c r="J3548" s="315" t="s">
        <v>10359</v>
      </c>
      <c r="K3548" s="316">
        <v>0</v>
      </c>
      <c r="L3548" s="270" t="s">
        <v>10359</v>
      </c>
      <c r="M3548" s="270">
        <v>0</v>
      </c>
      <c r="N3548" s="270" t="s">
        <v>10359</v>
      </c>
      <c r="O3548" s="270">
        <v>0</v>
      </c>
      <c r="P3548" s="270" t="s">
        <v>10359</v>
      </c>
      <c r="Q3548" s="270">
        <v>0</v>
      </c>
      <c r="R3548" s="74"/>
      <c r="S3548" s="75" t="str">
        <f t="shared" si="288"/>
        <v>0000</v>
      </c>
      <c r="T3548" s="75" t="str">
        <f t="shared" si="289"/>
        <v>00000000000000000000000000000000</v>
      </c>
      <c r="V3548" s="197"/>
      <c r="W3548" s="75">
        <f t="shared" si="290"/>
        <v>0</v>
      </c>
      <c r="AE3548" s="479"/>
    </row>
    <row r="3549" spans="1:31" s="75" customFormat="1" ht="13.5" x14ac:dyDescent="0.2">
      <c r="A3549" s="211">
        <v>3546</v>
      </c>
      <c r="B3549" s="212" t="s">
        <v>3569</v>
      </c>
      <c r="C3549" s="213" t="s">
        <v>3570</v>
      </c>
      <c r="D3549" s="213"/>
      <c r="E3549" s="213">
        <v>0</v>
      </c>
      <c r="F3549" s="213" t="s">
        <v>585</v>
      </c>
      <c r="G3549" s="214" t="s">
        <v>554</v>
      </c>
      <c r="H3549" s="208" t="str">
        <f>IF(Input!F$4="GMH_OECC",J3549,IF(Input!F$4="GMH_XOEC",L3549,IF(Input!F$4="GMH_Korea",N3549,IF(Input!F$4="GMH_EU",P3549,IF(Input!F$4="Skysuper",#REF!,IF(Input!F$4="SkyII",#REF!,IF(Input!F$4="XO-8000",#REF!, "FALSE")))))))</f>
        <v>00</v>
      </c>
      <c r="I3549" s="209">
        <f>IF(Input!F$4="GMH_OECC",K3549,IF(Input!F$4="GMH_XOEC",M3549,IF(Input!F$4="GMH_Korea",O3549,IF(Input!F$4="GMH_EU",Q3549,IF(Input!F$4="Skysuper",#REF!,IF(Input!F$4="SkyII",#REF!,IF(Input!F$4="XO-8000",#REF!, "FALSE")))))))</f>
        <v>0</v>
      </c>
      <c r="J3549" s="315" t="s">
        <v>10359</v>
      </c>
      <c r="K3549" s="316">
        <v>0</v>
      </c>
      <c r="L3549" s="270" t="s">
        <v>10359</v>
      </c>
      <c r="M3549" s="270">
        <v>0</v>
      </c>
      <c r="N3549" s="270" t="s">
        <v>10359</v>
      </c>
      <c r="O3549" s="270">
        <v>0</v>
      </c>
      <c r="P3549" s="270" t="s">
        <v>10359</v>
      </c>
      <c r="Q3549" s="270">
        <v>0</v>
      </c>
      <c r="R3549" s="74"/>
      <c r="S3549" s="75" t="str">
        <f t="shared" si="288"/>
        <v>0000</v>
      </c>
      <c r="T3549" s="75" t="str">
        <f t="shared" si="289"/>
        <v>00000000000000000000000000000000</v>
      </c>
      <c r="V3549" s="197"/>
      <c r="W3549" s="75">
        <f t="shared" si="290"/>
        <v>0</v>
      </c>
      <c r="AE3549" s="479"/>
    </row>
    <row r="3550" spans="1:31" s="75" customFormat="1" ht="13.5" x14ac:dyDescent="0.2">
      <c r="A3550" s="211">
        <v>3547</v>
      </c>
      <c r="B3550" s="212" t="s">
        <v>3571</v>
      </c>
      <c r="C3550" s="213" t="s">
        <v>3572</v>
      </c>
      <c r="D3550" s="213"/>
      <c r="E3550" s="213">
        <v>0</v>
      </c>
      <c r="F3550" s="213" t="s">
        <v>585</v>
      </c>
      <c r="G3550" s="214" t="s">
        <v>554</v>
      </c>
      <c r="H3550" s="208" t="str">
        <f>IF(Input!F$4="GMH_OECC",J3550,IF(Input!F$4="GMH_XOEC",L3550,IF(Input!F$4="GMH_Korea",N3550,IF(Input!F$4="GMH_EU",P3550,IF(Input!F$4="Skysuper",#REF!,IF(Input!F$4="SkyII",#REF!,IF(Input!F$4="XO-8000",#REF!, "FALSE")))))))</f>
        <v>00</v>
      </c>
      <c r="I3550" s="209">
        <f>IF(Input!F$4="GMH_OECC",K3550,IF(Input!F$4="GMH_XOEC",M3550,IF(Input!F$4="GMH_Korea",O3550,IF(Input!F$4="GMH_EU",Q3550,IF(Input!F$4="Skysuper",#REF!,IF(Input!F$4="SkyII",#REF!,IF(Input!F$4="XO-8000",#REF!, "FALSE")))))))</f>
        <v>0</v>
      </c>
      <c r="J3550" s="315" t="s">
        <v>10359</v>
      </c>
      <c r="K3550" s="316">
        <v>0</v>
      </c>
      <c r="L3550" s="270" t="s">
        <v>10359</v>
      </c>
      <c r="M3550" s="270">
        <v>0</v>
      </c>
      <c r="N3550" s="270" t="s">
        <v>10359</v>
      </c>
      <c r="O3550" s="270">
        <v>0</v>
      </c>
      <c r="P3550" s="270" t="s">
        <v>10359</v>
      </c>
      <c r="Q3550" s="270">
        <v>0</v>
      </c>
      <c r="R3550" s="74"/>
      <c r="S3550" s="75" t="str">
        <f t="shared" si="288"/>
        <v>0000</v>
      </c>
      <c r="T3550" s="75" t="str">
        <f t="shared" si="289"/>
        <v>00000000000000000000000000000000</v>
      </c>
      <c r="V3550" s="197"/>
      <c r="W3550" s="75">
        <f t="shared" si="290"/>
        <v>0</v>
      </c>
      <c r="AE3550" s="479"/>
    </row>
    <row r="3551" spans="1:31" s="75" customFormat="1" ht="13.5" x14ac:dyDescent="0.2">
      <c r="A3551" s="211">
        <v>3548</v>
      </c>
      <c r="B3551" s="212" t="s">
        <v>3573</v>
      </c>
      <c r="C3551" s="213" t="s">
        <v>3574</v>
      </c>
      <c r="D3551" s="213"/>
      <c r="E3551" s="213">
        <v>0</v>
      </c>
      <c r="F3551" s="213" t="s">
        <v>585</v>
      </c>
      <c r="G3551" s="214" t="s">
        <v>554</v>
      </c>
      <c r="H3551" s="208" t="str">
        <f>IF(Input!F$4="GMH_OECC",J3551,IF(Input!F$4="GMH_XOEC",L3551,IF(Input!F$4="GMH_Korea",N3551,IF(Input!F$4="GMH_EU",P3551,IF(Input!F$4="Skysuper",#REF!,IF(Input!F$4="SkyII",#REF!,IF(Input!F$4="XO-8000",#REF!, "FALSE")))))))</f>
        <v>00</v>
      </c>
      <c r="I3551" s="209">
        <f>IF(Input!F$4="GMH_OECC",K3551,IF(Input!F$4="GMH_XOEC",M3551,IF(Input!F$4="GMH_Korea",O3551,IF(Input!F$4="GMH_EU",Q3551,IF(Input!F$4="Skysuper",#REF!,IF(Input!F$4="SkyII",#REF!,IF(Input!F$4="XO-8000",#REF!, "FALSE")))))))</f>
        <v>0</v>
      </c>
      <c r="J3551" s="315" t="s">
        <v>10359</v>
      </c>
      <c r="K3551" s="316">
        <v>0</v>
      </c>
      <c r="L3551" s="270" t="s">
        <v>10359</v>
      </c>
      <c r="M3551" s="270">
        <v>0</v>
      </c>
      <c r="N3551" s="270" t="s">
        <v>10359</v>
      </c>
      <c r="O3551" s="270">
        <v>0</v>
      </c>
      <c r="P3551" s="270" t="s">
        <v>10359</v>
      </c>
      <c r="Q3551" s="270">
        <v>0</v>
      </c>
      <c r="R3551" s="74"/>
      <c r="S3551" s="75" t="str">
        <f t="shared" si="288"/>
        <v>0000</v>
      </c>
      <c r="T3551" s="75" t="str">
        <f t="shared" si="289"/>
        <v>00000000000000000000000000000000</v>
      </c>
      <c r="V3551" s="197"/>
      <c r="W3551" s="75">
        <f t="shared" si="290"/>
        <v>0</v>
      </c>
      <c r="AE3551" s="479"/>
    </row>
    <row r="3552" spans="1:31" s="75" customFormat="1" ht="13.5" x14ac:dyDescent="0.2">
      <c r="A3552" s="211">
        <v>3549</v>
      </c>
      <c r="B3552" s="212" t="s">
        <v>3575</v>
      </c>
      <c r="C3552" s="213" t="s">
        <v>3576</v>
      </c>
      <c r="D3552" s="213"/>
      <c r="E3552" s="213">
        <v>0</v>
      </c>
      <c r="F3552" s="213" t="s">
        <v>585</v>
      </c>
      <c r="G3552" s="214" t="s">
        <v>554</v>
      </c>
      <c r="H3552" s="208" t="str">
        <f>IF(Input!F$4="GMH_OECC",J3552,IF(Input!F$4="GMH_XOEC",L3552,IF(Input!F$4="GMH_Korea",N3552,IF(Input!F$4="GMH_EU",P3552,IF(Input!F$4="Skysuper",#REF!,IF(Input!F$4="SkyII",#REF!,IF(Input!F$4="XO-8000",#REF!, "FALSE")))))))</f>
        <v>00</v>
      </c>
      <c r="I3552" s="209">
        <f>IF(Input!F$4="GMH_OECC",K3552,IF(Input!F$4="GMH_XOEC",M3552,IF(Input!F$4="GMH_Korea",O3552,IF(Input!F$4="GMH_EU",Q3552,IF(Input!F$4="Skysuper",#REF!,IF(Input!F$4="SkyII",#REF!,IF(Input!F$4="XO-8000",#REF!, "FALSE")))))))</f>
        <v>0</v>
      </c>
      <c r="J3552" s="315" t="s">
        <v>10359</v>
      </c>
      <c r="K3552" s="316">
        <v>0</v>
      </c>
      <c r="L3552" s="270" t="s">
        <v>10359</v>
      </c>
      <c r="M3552" s="270">
        <v>0</v>
      </c>
      <c r="N3552" s="270" t="s">
        <v>10359</v>
      </c>
      <c r="O3552" s="270">
        <v>0</v>
      </c>
      <c r="P3552" s="270" t="s">
        <v>10359</v>
      </c>
      <c r="Q3552" s="270">
        <v>0</v>
      </c>
      <c r="R3552" s="74"/>
      <c r="S3552" s="75" t="str">
        <f t="shared" si="288"/>
        <v>0000</v>
      </c>
      <c r="T3552" s="75" t="str">
        <f t="shared" si="289"/>
        <v>00000000000000000000000000000000</v>
      </c>
      <c r="V3552" s="197"/>
      <c r="W3552" s="75">
        <f t="shared" si="290"/>
        <v>0</v>
      </c>
      <c r="AE3552" s="479"/>
    </row>
    <row r="3553" spans="1:31" s="75" customFormat="1" ht="13.5" x14ac:dyDescent="0.2">
      <c r="A3553" s="211">
        <v>3550</v>
      </c>
      <c r="B3553" s="212" t="s">
        <v>3577</v>
      </c>
      <c r="C3553" s="213" t="s">
        <v>3578</v>
      </c>
      <c r="D3553" s="213"/>
      <c r="E3553" s="213">
        <v>0</v>
      </c>
      <c r="F3553" s="213" t="s">
        <v>585</v>
      </c>
      <c r="G3553" s="214" t="s">
        <v>554</v>
      </c>
      <c r="H3553" s="208" t="str">
        <f>IF(Input!F$4="GMH_OECC",J3553,IF(Input!F$4="GMH_XOEC",L3553,IF(Input!F$4="GMH_Korea",N3553,IF(Input!F$4="GMH_EU",P3553,IF(Input!F$4="Skysuper",#REF!,IF(Input!F$4="SkyII",#REF!,IF(Input!F$4="XO-8000",#REF!, "FALSE")))))))</f>
        <v>00</v>
      </c>
      <c r="I3553" s="209">
        <f>IF(Input!F$4="GMH_OECC",K3553,IF(Input!F$4="GMH_XOEC",M3553,IF(Input!F$4="GMH_Korea",O3553,IF(Input!F$4="GMH_EU",Q3553,IF(Input!F$4="Skysuper",#REF!,IF(Input!F$4="SkyII",#REF!,IF(Input!F$4="XO-8000",#REF!, "FALSE")))))))</f>
        <v>0</v>
      </c>
      <c r="J3553" s="315" t="s">
        <v>10359</v>
      </c>
      <c r="K3553" s="316">
        <v>0</v>
      </c>
      <c r="L3553" s="270" t="s">
        <v>10359</v>
      </c>
      <c r="M3553" s="270">
        <v>0</v>
      </c>
      <c r="N3553" s="270" t="s">
        <v>10359</v>
      </c>
      <c r="O3553" s="270">
        <v>0</v>
      </c>
      <c r="P3553" s="270" t="s">
        <v>10359</v>
      </c>
      <c r="Q3553" s="270">
        <v>0</v>
      </c>
      <c r="R3553" s="74"/>
      <c r="S3553" s="75" t="str">
        <f t="shared" si="288"/>
        <v>0000</v>
      </c>
      <c r="T3553" s="75" t="str">
        <f t="shared" si="289"/>
        <v>00000000000000000000000000000000</v>
      </c>
      <c r="V3553" s="197"/>
      <c r="W3553" s="75">
        <f t="shared" si="290"/>
        <v>0</v>
      </c>
      <c r="AE3553" s="479"/>
    </row>
    <row r="3554" spans="1:31" s="75" customFormat="1" ht="13.5" x14ac:dyDescent="0.2">
      <c r="A3554" s="211">
        <v>3551</v>
      </c>
      <c r="B3554" s="212" t="s">
        <v>3579</v>
      </c>
      <c r="C3554" s="213" t="s">
        <v>3580</v>
      </c>
      <c r="D3554" s="213"/>
      <c r="E3554" s="213">
        <v>0</v>
      </c>
      <c r="F3554" s="213" t="s">
        <v>585</v>
      </c>
      <c r="G3554" s="214" t="s">
        <v>554</v>
      </c>
      <c r="H3554" s="208" t="str">
        <f>IF(Input!F$4="GMH_OECC",J3554,IF(Input!F$4="GMH_XOEC",L3554,IF(Input!F$4="GMH_Korea",N3554,IF(Input!F$4="GMH_EU",P3554,IF(Input!F$4="Skysuper",#REF!,IF(Input!F$4="SkyII",#REF!,IF(Input!F$4="XO-8000",#REF!, "FALSE")))))))</f>
        <v>00</v>
      </c>
      <c r="I3554" s="209">
        <f>IF(Input!F$4="GMH_OECC",K3554,IF(Input!F$4="GMH_XOEC",M3554,IF(Input!F$4="GMH_Korea",O3554,IF(Input!F$4="GMH_EU",Q3554,IF(Input!F$4="Skysuper",#REF!,IF(Input!F$4="SkyII",#REF!,IF(Input!F$4="XO-8000",#REF!, "FALSE")))))))</f>
        <v>0</v>
      </c>
      <c r="J3554" s="315" t="s">
        <v>10359</v>
      </c>
      <c r="K3554" s="316">
        <v>0</v>
      </c>
      <c r="L3554" s="270" t="s">
        <v>10359</v>
      </c>
      <c r="M3554" s="270">
        <v>0</v>
      </c>
      <c r="N3554" s="270" t="s">
        <v>10359</v>
      </c>
      <c r="O3554" s="270">
        <v>0</v>
      </c>
      <c r="P3554" s="270" t="s">
        <v>10359</v>
      </c>
      <c r="Q3554" s="270">
        <v>0</v>
      </c>
      <c r="R3554" s="74"/>
      <c r="S3554" s="75" t="str">
        <f t="shared" si="288"/>
        <v>0000</v>
      </c>
      <c r="T3554" s="75" t="str">
        <f t="shared" si="289"/>
        <v>00000000000000000000000000000000</v>
      </c>
      <c r="V3554" s="197"/>
      <c r="W3554" s="75">
        <f t="shared" si="290"/>
        <v>0</v>
      </c>
      <c r="AE3554" s="479"/>
    </row>
    <row r="3555" spans="1:31" s="75" customFormat="1" ht="13.5" x14ac:dyDescent="0.2">
      <c r="A3555" s="211">
        <v>3552</v>
      </c>
      <c r="B3555" s="212" t="s">
        <v>3581</v>
      </c>
      <c r="C3555" s="213" t="s">
        <v>3582</v>
      </c>
      <c r="D3555" s="213"/>
      <c r="E3555" s="213">
        <v>0</v>
      </c>
      <c r="F3555" s="213" t="s">
        <v>585</v>
      </c>
      <c r="G3555" s="214" t="s">
        <v>554</v>
      </c>
      <c r="H3555" s="208" t="str">
        <f>IF(Input!F$4="GMH_OECC",J3555,IF(Input!F$4="GMH_XOEC",L3555,IF(Input!F$4="GMH_Korea",N3555,IF(Input!F$4="GMH_EU",P3555,IF(Input!F$4="Skysuper",#REF!,IF(Input!F$4="SkyII",#REF!,IF(Input!F$4="XO-8000",#REF!, "FALSE")))))))</f>
        <v>00</v>
      </c>
      <c r="I3555" s="209">
        <f>IF(Input!F$4="GMH_OECC",K3555,IF(Input!F$4="GMH_XOEC",M3555,IF(Input!F$4="GMH_Korea",O3555,IF(Input!F$4="GMH_EU",Q3555,IF(Input!F$4="Skysuper",#REF!,IF(Input!F$4="SkyII",#REF!,IF(Input!F$4="XO-8000",#REF!, "FALSE")))))))</f>
        <v>0</v>
      </c>
      <c r="J3555" s="315" t="s">
        <v>10359</v>
      </c>
      <c r="K3555" s="316">
        <v>0</v>
      </c>
      <c r="L3555" s="270" t="s">
        <v>10359</v>
      </c>
      <c r="M3555" s="270">
        <v>0</v>
      </c>
      <c r="N3555" s="270" t="s">
        <v>10359</v>
      </c>
      <c r="O3555" s="270">
        <v>0</v>
      </c>
      <c r="P3555" s="270" t="s">
        <v>10359</v>
      </c>
      <c r="Q3555" s="270">
        <v>0</v>
      </c>
      <c r="R3555" s="74"/>
      <c r="S3555" s="75" t="str">
        <f t="shared" si="288"/>
        <v>0000</v>
      </c>
      <c r="T3555" s="75" t="str">
        <f t="shared" si="289"/>
        <v>00000000000000000000000000000000</v>
      </c>
      <c r="V3555" s="197"/>
      <c r="W3555" s="75">
        <f t="shared" si="290"/>
        <v>0</v>
      </c>
      <c r="AE3555" s="479"/>
    </row>
    <row r="3556" spans="1:31" s="75" customFormat="1" ht="13.5" x14ac:dyDescent="0.2">
      <c r="A3556" s="211">
        <v>3553</v>
      </c>
      <c r="B3556" s="212" t="s">
        <v>3583</v>
      </c>
      <c r="C3556" s="213" t="s">
        <v>3584</v>
      </c>
      <c r="D3556" s="213"/>
      <c r="E3556" s="213">
        <v>0</v>
      </c>
      <c r="F3556" s="213" t="s">
        <v>585</v>
      </c>
      <c r="G3556" s="214" t="s">
        <v>554</v>
      </c>
      <c r="H3556" s="208" t="str">
        <f>IF(Input!F$4="GMH_OECC",J3556,IF(Input!F$4="GMH_XOEC",L3556,IF(Input!F$4="GMH_Korea",N3556,IF(Input!F$4="GMH_EU",P3556,IF(Input!F$4="Skysuper",#REF!,IF(Input!F$4="SkyII",#REF!,IF(Input!F$4="XO-8000",#REF!, "FALSE")))))))</f>
        <v>00</v>
      </c>
      <c r="I3556" s="209">
        <f>IF(Input!F$4="GMH_OECC",K3556,IF(Input!F$4="GMH_XOEC",M3556,IF(Input!F$4="GMH_Korea",O3556,IF(Input!F$4="GMH_EU",Q3556,IF(Input!F$4="Skysuper",#REF!,IF(Input!F$4="SkyII",#REF!,IF(Input!F$4="XO-8000",#REF!, "FALSE")))))))</f>
        <v>0</v>
      </c>
      <c r="J3556" s="315" t="s">
        <v>10359</v>
      </c>
      <c r="K3556" s="316">
        <v>0</v>
      </c>
      <c r="L3556" s="270" t="s">
        <v>10359</v>
      </c>
      <c r="M3556" s="270">
        <v>0</v>
      </c>
      <c r="N3556" s="270" t="s">
        <v>10359</v>
      </c>
      <c r="O3556" s="270">
        <v>0</v>
      </c>
      <c r="P3556" s="270" t="s">
        <v>10359</v>
      </c>
      <c r="Q3556" s="270">
        <v>0</v>
      </c>
      <c r="R3556" s="74"/>
      <c r="S3556" s="75" t="str">
        <f t="shared" si="288"/>
        <v>0000</v>
      </c>
      <c r="T3556" s="75" t="str">
        <f t="shared" si="289"/>
        <v>00000000000000000000000000000000</v>
      </c>
      <c r="V3556" s="197"/>
      <c r="W3556" s="75">
        <f t="shared" si="290"/>
        <v>0</v>
      </c>
      <c r="AE3556" s="479"/>
    </row>
    <row r="3557" spans="1:31" s="75" customFormat="1" ht="13.5" x14ac:dyDescent="0.2">
      <c r="A3557" s="211">
        <v>3554</v>
      </c>
      <c r="B3557" s="212" t="s">
        <v>3585</v>
      </c>
      <c r="C3557" s="213" t="s">
        <v>3586</v>
      </c>
      <c r="D3557" s="213"/>
      <c r="E3557" s="213">
        <v>0</v>
      </c>
      <c r="F3557" s="213" t="s">
        <v>585</v>
      </c>
      <c r="G3557" s="214" t="s">
        <v>554</v>
      </c>
      <c r="H3557" s="208" t="str">
        <f>IF(Input!F$4="GMH_OECC",J3557,IF(Input!F$4="GMH_XOEC",L3557,IF(Input!F$4="GMH_Korea",N3557,IF(Input!F$4="GMH_EU",P3557,IF(Input!F$4="Skysuper",#REF!,IF(Input!F$4="SkyII",#REF!,IF(Input!F$4="XO-8000",#REF!, "FALSE")))))))</f>
        <v>00</v>
      </c>
      <c r="I3557" s="209">
        <f>IF(Input!F$4="GMH_OECC",K3557,IF(Input!F$4="GMH_XOEC",M3557,IF(Input!F$4="GMH_Korea",O3557,IF(Input!F$4="GMH_EU",Q3557,IF(Input!F$4="Skysuper",#REF!,IF(Input!F$4="SkyII",#REF!,IF(Input!F$4="XO-8000",#REF!, "FALSE")))))))</f>
        <v>0</v>
      </c>
      <c r="J3557" s="315" t="s">
        <v>10359</v>
      </c>
      <c r="K3557" s="316">
        <v>0</v>
      </c>
      <c r="L3557" s="270" t="s">
        <v>10359</v>
      </c>
      <c r="M3557" s="270">
        <v>0</v>
      </c>
      <c r="N3557" s="270" t="s">
        <v>10359</v>
      </c>
      <c r="O3557" s="270">
        <v>0</v>
      </c>
      <c r="P3557" s="270" t="s">
        <v>10359</v>
      </c>
      <c r="Q3557" s="270">
        <v>0</v>
      </c>
      <c r="R3557" s="74"/>
      <c r="S3557" s="75" t="str">
        <f t="shared" si="288"/>
        <v>0000</v>
      </c>
      <c r="T3557" s="75" t="str">
        <f t="shared" si="289"/>
        <v>00000000000000000000000000000000</v>
      </c>
      <c r="V3557" s="197"/>
      <c r="W3557" s="75">
        <f t="shared" si="290"/>
        <v>0</v>
      </c>
      <c r="AE3557" s="479"/>
    </row>
    <row r="3558" spans="1:31" s="75" customFormat="1" ht="13.5" x14ac:dyDescent="0.2">
      <c r="A3558" s="211">
        <v>3555</v>
      </c>
      <c r="B3558" s="212" t="s">
        <v>3587</v>
      </c>
      <c r="C3558" s="213" t="s">
        <v>3588</v>
      </c>
      <c r="D3558" s="213"/>
      <c r="E3558" s="213">
        <v>0</v>
      </c>
      <c r="F3558" s="213" t="s">
        <v>585</v>
      </c>
      <c r="G3558" s="214" t="s">
        <v>554</v>
      </c>
      <c r="H3558" s="208" t="str">
        <f>IF(Input!F$4="GMH_OECC",J3558,IF(Input!F$4="GMH_XOEC",L3558,IF(Input!F$4="GMH_Korea",N3558,IF(Input!F$4="GMH_EU",P3558,IF(Input!F$4="Skysuper",#REF!,IF(Input!F$4="SkyII",#REF!,IF(Input!F$4="XO-8000",#REF!, "FALSE")))))))</f>
        <v>00</v>
      </c>
      <c r="I3558" s="209">
        <f>IF(Input!F$4="GMH_OECC",K3558,IF(Input!F$4="GMH_XOEC",M3558,IF(Input!F$4="GMH_Korea",O3558,IF(Input!F$4="GMH_EU",Q3558,IF(Input!F$4="Skysuper",#REF!,IF(Input!F$4="SkyII",#REF!,IF(Input!F$4="XO-8000",#REF!, "FALSE")))))))</f>
        <v>0</v>
      </c>
      <c r="J3558" s="315" t="s">
        <v>10359</v>
      </c>
      <c r="K3558" s="316">
        <v>0</v>
      </c>
      <c r="L3558" s="270" t="s">
        <v>10359</v>
      </c>
      <c r="M3558" s="270">
        <v>0</v>
      </c>
      <c r="N3558" s="270" t="s">
        <v>10359</v>
      </c>
      <c r="O3558" s="270">
        <v>0</v>
      </c>
      <c r="P3558" s="270" t="s">
        <v>10359</v>
      </c>
      <c r="Q3558" s="270">
        <v>0</v>
      </c>
      <c r="R3558" s="74"/>
      <c r="S3558" s="75" t="str">
        <f t="shared" si="288"/>
        <v>0000</v>
      </c>
      <c r="T3558" s="75" t="str">
        <f t="shared" si="289"/>
        <v>00000000000000000000000000000000</v>
      </c>
      <c r="V3558" s="197"/>
      <c r="W3558" s="75">
        <f t="shared" si="290"/>
        <v>0</v>
      </c>
      <c r="AE3558" s="479"/>
    </row>
    <row r="3559" spans="1:31" s="75" customFormat="1" ht="13.5" x14ac:dyDescent="0.2">
      <c r="A3559" s="211">
        <v>3556</v>
      </c>
      <c r="B3559" s="212" t="s">
        <v>3589</v>
      </c>
      <c r="C3559" s="213" t="s">
        <v>3590</v>
      </c>
      <c r="D3559" s="213"/>
      <c r="E3559" s="213">
        <v>0</v>
      </c>
      <c r="F3559" s="213" t="s">
        <v>585</v>
      </c>
      <c r="G3559" s="214" t="s">
        <v>554</v>
      </c>
      <c r="H3559" s="208" t="str">
        <f>IF(Input!F$4="GMH_OECC",J3559,IF(Input!F$4="GMH_XOEC",L3559,IF(Input!F$4="GMH_Korea",N3559,IF(Input!F$4="GMH_EU",P3559,IF(Input!F$4="Skysuper",#REF!,IF(Input!F$4="SkyII",#REF!,IF(Input!F$4="XO-8000",#REF!, "FALSE")))))))</f>
        <v>00</v>
      </c>
      <c r="I3559" s="209">
        <f>IF(Input!F$4="GMH_OECC",K3559,IF(Input!F$4="GMH_XOEC",M3559,IF(Input!F$4="GMH_Korea",O3559,IF(Input!F$4="GMH_EU",Q3559,IF(Input!F$4="Skysuper",#REF!,IF(Input!F$4="SkyII",#REF!,IF(Input!F$4="XO-8000",#REF!, "FALSE")))))))</f>
        <v>0</v>
      </c>
      <c r="J3559" s="315" t="s">
        <v>10359</v>
      </c>
      <c r="K3559" s="316">
        <v>0</v>
      </c>
      <c r="L3559" s="270" t="s">
        <v>10359</v>
      </c>
      <c r="M3559" s="270">
        <v>0</v>
      </c>
      <c r="N3559" s="270" t="s">
        <v>10359</v>
      </c>
      <c r="O3559" s="270">
        <v>0</v>
      </c>
      <c r="P3559" s="270" t="s">
        <v>10359</v>
      </c>
      <c r="Q3559" s="270">
        <v>0</v>
      </c>
      <c r="R3559" s="74"/>
      <c r="S3559" s="75" t="str">
        <f t="shared" si="288"/>
        <v>0000</v>
      </c>
      <c r="T3559" s="75" t="str">
        <f t="shared" si="289"/>
        <v>00000000000000000000000000000000</v>
      </c>
      <c r="V3559" s="197"/>
      <c r="W3559" s="75">
        <f t="shared" si="290"/>
        <v>0</v>
      </c>
      <c r="AE3559" s="479"/>
    </row>
    <row r="3560" spans="1:31" s="75" customFormat="1" ht="13.5" x14ac:dyDescent="0.2">
      <c r="A3560" s="211">
        <v>3557</v>
      </c>
      <c r="B3560" s="212" t="s">
        <v>3591</v>
      </c>
      <c r="C3560" s="213" t="s">
        <v>3592</v>
      </c>
      <c r="D3560" s="213"/>
      <c r="E3560" s="213">
        <v>0</v>
      </c>
      <c r="F3560" s="213" t="s">
        <v>585</v>
      </c>
      <c r="G3560" s="214" t="s">
        <v>554</v>
      </c>
      <c r="H3560" s="208" t="str">
        <f>IF(Input!F$4="GMH_OECC",J3560,IF(Input!F$4="GMH_XOEC",L3560,IF(Input!F$4="GMH_Korea",N3560,IF(Input!F$4="GMH_EU",P3560,IF(Input!F$4="Skysuper",#REF!,IF(Input!F$4="SkyII",#REF!,IF(Input!F$4="XO-8000",#REF!, "FALSE")))))))</f>
        <v>00</v>
      </c>
      <c r="I3560" s="209">
        <f>IF(Input!F$4="GMH_OECC",K3560,IF(Input!F$4="GMH_XOEC",M3560,IF(Input!F$4="GMH_Korea",O3560,IF(Input!F$4="GMH_EU",Q3560,IF(Input!F$4="Skysuper",#REF!,IF(Input!F$4="SkyII",#REF!,IF(Input!F$4="XO-8000",#REF!, "FALSE")))))))</f>
        <v>0</v>
      </c>
      <c r="J3560" s="315" t="s">
        <v>10359</v>
      </c>
      <c r="K3560" s="316">
        <v>0</v>
      </c>
      <c r="L3560" s="270" t="s">
        <v>10359</v>
      </c>
      <c r="M3560" s="270">
        <v>0</v>
      </c>
      <c r="N3560" s="270" t="s">
        <v>10359</v>
      </c>
      <c r="O3560" s="270">
        <v>0</v>
      </c>
      <c r="P3560" s="270" t="s">
        <v>10359</v>
      </c>
      <c r="Q3560" s="270">
        <v>0</v>
      </c>
      <c r="R3560" s="74"/>
      <c r="S3560" s="75" t="str">
        <f t="shared" si="288"/>
        <v>0000</v>
      </c>
      <c r="T3560" s="75" t="str">
        <f t="shared" si="289"/>
        <v>00000000000000000000000000000000</v>
      </c>
      <c r="V3560" s="197"/>
      <c r="W3560" s="75">
        <f t="shared" si="290"/>
        <v>0</v>
      </c>
      <c r="AE3560" s="479"/>
    </row>
    <row r="3561" spans="1:31" s="75" customFormat="1" ht="13.5" x14ac:dyDescent="0.2">
      <c r="A3561" s="211">
        <v>3558</v>
      </c>
      <c r="B3561" s="212" t="s">
        <v>3593</v>
      </c>
      <c r="C3561" s="213" t="s">
        <v>3594</v>
      </c>
      <c r="D3561" s="213"/>
      <c r="E3561" s="213">
        <v>0</v>
      </c>
      <c r="F3561" s="213" t="s">
        <v>585</v>
      </c>
      <c r="G3561" s="214" t="s">
        <v>554</v>
      </c>
      <c r="H3561" s="208" t="str">
        <f>IF(Input!F$4="GMH_OECC",J3561,IF(Input!F$4="GMH_XOEC",L3561,IF(Input!F$4="GMH_Korea",N3561,IF(Input!F$4="GMH_EU",P3561,IF(Input!F$4="Skysuper",#REF!,IF(Input!F$4="SkyII",#REF!,IF(Input!F$4="XO-8000",#REF!, "FALSE")))))))</f>
        <v>00</v>
      </c>
      <c r="I3561" s="209">
        <f>IF(Input!F$4="GMH_OECC",K3561,IF(Input!F$4="GMH_XOEC",M3561,IF(Input!F$4="GMH_Korea",O3561,IF(Input!F$4="GMH_EU",Q3561,IF(Input!F$4="Skysuper",#REF!,IF(Input!F$4="SkyII",#REF!,IF(Input!F$4="XO-8000",#REF!, "FALSE")))))))</f>
        <v>0</v>
      </c>
      <c r="J3561" s="315" t="s">
        <v>10359</v>
      </c>
      <c r="K3561" s="316">
        <v>0</v>
      </c>
      <c r="L3561" s="270" t="s">
        <v>10359</v>
      </c>
      <c r="M3561" s="270">
        <v>0</v>
      </c>
      <c r="N3561" s="270" t="s">
        <v>10359</v>
      </c>
      <c r="O3561" s="270">
        <v>0</v>
      </c>
      <c r="P3561" s="270" t="s">
        <v>10359</v>
      </c>
      <c r="Q3561" s="270">
        <v>0</v>
      </c>
      <c r="R3561" s="74"/>
      <c r="S3561" s="75" t="str">
        <f t="shared" si="288"/>
        <v>0000</v>
      </c>
      <c r="T3561" s="75" t="str">
        <f t="shared" si="289"/>
        <v>00000000000000000000000000000000</v>
      </c>
      <c r="V3561" s="197"/>
      <c r="W3561" s="75">
        <f t="shared" si="290"/>
        <v>0</v>
      </c>
      <c r="AE3561" s="479"/>
    </row>
    <row r="3562" spans="1:31" s="75" customFormat="1" ht="13.5" x14ac:dyDescent="0.2">
      <c r="A3562" s="211">
        <v>3559</v>
      </c>
      <c r="B3562" s="212" t="s">
        <v>3595</v>
      </c>
      <c r="C3562" s="213" t="s">
        <v>3596</v>
      </c>
      <c r="D3562" s="213"/>
      <c r="E3562" s="213">
        <v>0</v>
      </c>
      <c r="F3562" s="213" t="s">
        <v>585</v>
      </c>
      <c r="G3562" s="214" t="s">
        <v>554</v>
      </c>
      <c r="H3562" s="208" t="str">
        <f>IF(Input!F$4="GMH_OECC",J3562,IF(Input!F$4="GMH_XOEC",L3562,IF(Input!F$4="GMH_Korea",N3562,IF(Input!F$4="GMH_EU",P3562,IF(Input!F$4="Skysuper",#REF!,IF(Input!F$4="SkyII",#REF!,IF(Input!F$4="XO-8000",#REF!, "FALSE")))))))</f>
        <v>00</v>
      </c>
      <c r="I3562" s="209">
        <f>IF(Input!F$4="GMH_OECC",K3562,IF(Input!F$4="GMH_XOEC",M3562,IF(Input!F$4="GMH_Korea",O3562,IF(Input!F$4="GMH_EU",Q3562,IF(Input!F$4="Skysuper",#REF!,IF(Input!F$4="SkyII",#REF!,IF(Input!F$4="XO-8000",#REF!, "FALSE")))))))</f>
        <v>0</v>
      </c>
      <c r="J3562" s="315" t="s">
        <v>10359</v>
      </c>
      <c r="K3562" s="316">
        <v>0</v>
      </c>
      <c r="L3562" s="270" t="s">
        <v>10359</v>
      </c>
      <c r="M3562" s="270">
        <v>0</v>
      </c>
      <c r="N3562" s="270" t="s">
        <v>10359</v>
      </c>
      <c r="O3562" s="270">
        <v>0</v>
      </c>
      <c r="P3562" s="270" t="s">
        <v>10359</v>
      </c>
      <c r="Q3562" s="270">
        <v>0</v>
      </c>
      <c r="R3562" s="74"/>
      <c r="S3562" s="75" t="str">
        <f t="shared" si="288"/>
        <v>0000</v>
      </c>
      <c r="T3562" s="75" t="str">
        <f t="shared" si="289"/>
        <v>00000000000000000000000000000000</v>
      </c>
      <c r="V3562" s="197"/>
      <c r="W3562" s="75">
        <f t="shared" si="290"/>
        <v>0</v>
      </c>
      <c r="AE3562" s="479"/>
    </row>
    <row r="3563" spans="1:31" s="75" customFormat="1" ht="13.5" x14ac:dyDescent="0.2">
      <c r="A3563" s="211">
        <v>3560</v>
      </c>
      <c r="B3563" s="212" t="s">
        <v>3597</v>
      </c>
      <c r="C3563" s="213" t="s">
        <v>3598</v>
      </c>
      <c r="D3563" s="213"/>
      <c r="E3563" s="213">
        <v>0</v>
      </c>
      <c r="F3563" s="213" t="s">
        <v>585</v>
      </c>
      <c r="G3563" s="214" t="s">
        <v>554</v>
      </c>
      <c r="H3563" s="208" t="str">
        <f>IF(Input!F$4="GMH_OECC",J3563,IF(Input!F$4="GMH_XOEC",L3563,IF(Input!F$4="GMH_Korea",N3563,IF(Input!F$4="GMH_EU",P3563,IF(Input!F$4="Skysuper",#REF!,IF(Input!F$4="SkyII",#REF!,IF(Input!F$4="XO-8000",#REF!, "FALSE")))))))</f>
        <v>00</v>
      </c>
      <c r="I3563" s="209">
        <f>IF(Input!F$4="GMH_OECC",K3563,IF(Input!F$4="GMH_XOEC",M3563,IF(Input!F$4="GMH_Korea",O3563,IF(Input!F$4="GMH_EU",Q3563,IF(Input!F$4="Skysuper",#REF!,IF(Input!F$4="SkyII",#REF!,IF(Input!F$4="XO-8000",#REF!, "FALSE")))))))</f>
        <v>0</v>
      </c>
      <c r="J3563" s="315" t="s">
        <v>10359</v>
      </c>
      <c r="K3563" s="316">
        <v>0</v>
      </c>
      <c r="L3563" s="270" t="s">
        <v>10359</v>
      </c>
      <c r="M3563" s="270">
        <v>0</v>
      </c>
      <c r="N3563" s="270" t="s">
        <v>10359</v>
      </c>
      <c r="O3563" s="270">
        <v>0</v>
      </c>
      <c r="P3563" s="270" t="s">
        <v>10359</v>
      </c>
      <c r="Q3563" s="270">
        <v>0</v>
      </c>
      <c r="R3563" s="74"/>
      <c r="S3563" s="75" t="str">
        <f t="shared" si="288"/>
        <v>0000</v>
      </c>
      <c r="T3563" s="75" t="str">
        <f t="shared" si="289"/>
        <v>00000000000000000000000000000000</v>
      </c>
      <c r="V3563" s="197"/>
      <c r="W3563" s="75">
        <f t="shared" si="290"/>
        <v>0</v>
      </c>
      <c r="AE3563" s="479"/>
    </row>
    <row r="3564" spans="1:31" s="75" customFormat="1" ht="13.5" x14ac:dyDescent="0.2">
      <c r="A3564" s="211">
        <v>3561</v>
      </c>
      <c r="B3564" s="212" t="s">
        <v>3599</v>
      </c>
      <c r="C3564" s="213" t="s">
        <v>3600</v>
      </c>
      <c r="D3564" s="213"/>
      <c r="E3564" s="213">
        <v>0</v>
      </c>
      <c r="F3564" s="213" t="s">
        <v>585</v>
      </c>
      <c r="G3564" s="214" t="s">
        <v>554</v>
      </c>
      <c r="H3564" s="208" t="str">
        <f>IF(Input!F$4="GMH_OECC",J3564,IF(Input!F$4="GMH_XOEC",L3564,IF(Input!F$4="GMH_Korea",N3564,IF(Input!F$4="GMH_EU",P3564,IF(Input!F$4="Skysuper",#REF!,IF(Input!F$4="SkyII",#REF!,IF(Input!F$4="XO-8000",#REF!, "FALSE")))))))</f>
        <v>00</v>
      </c>
      <c r="I3564" s="209">
        <f>IF(Input!F$4="GMH_OECC",K3564,IF(Input!F$4="GMH_XOEC",M3564,IF(Input!F$4="GMH_Korea",O3564,IF(Input!F$4="GMH_EU",Q3564,IF(Input!F$4="Skysuper",#REF!,IF(Input!F$4="SkyII",#REF!,IF(Input!F$4="XO-8000",#REF!, "FALSE")))))))</f>
        <v>0</v>
      </c>
      <c r="J3564" s="210" t="s">
        <v>10359</v>
      </c>
      <c r="K3564" s="268">
        <v>0</v>
      </c>
      <c r="L3564" s="270" t="s">
        <v>10359</v>
      </c>
      <c r="M3564" s="270">
        <v>0</v>
      </c>
      <c r="N3564" s="270" t="s">
        <v>10359</v>
      </c>
      <c r="O3564" s="270">
        <v>0</v>
      </c>
      <c r="P3564" s="270" t="s">
        <v>10359</v>
      </c>
      <c r="Q3564" s="270">
        <v>0</v>
      </c>
      <c r="R3564" s="74"/>
      <c r="S3564" s="75" t="str">
        <f t="shared" si="288"/>
        <v>0000</v>
      </c>
      <c r="T3564" s="75" t="str">
        <f t="shared" si="289"/>
        <v>00000000000000000000000000000000</v>
      </c>
      <c r="V3564" s="197"/>
      <c r="W3564" s="75">
        <f t="shared" si="290"/>
        <v>0</v>
      </c>
      <c r="AE3564" s="479"/>
    </row>
    <row r="3565" spans="1:31" s="75" customFormat="1" ht="13.5" x14ac:dyDescent="0.2">
      <c r="A3565" s="211">
        <v>3562</v>
      </c>
      <c r="B3565" s="212" t="s">
        <v>3601</v>
      </c>
      <c r="C3565" s="213" t="s">
        <v>3602</v>
      </c>
      <c r="D3565" s="213"/>
      <c r="E3565" s="213">
        <v>0</v>
      </c>
      <c r="F3565" s="213" t="s">
        <v>585</v>
      </c>
      <c r="G3565" s="214" t="s">
        <v>554</v>
      </c>
      <c r="H3565" s="208" t="str">
        <f>IF(Input!F$4="GMH_OECC",J3565,IF(Input!F$4="GMH_XOEC",L3565,IF(Input!F$4="GMH_Korea",N3565,IF(Input!F$4="GMH_EU",P3565,IF(Input!F$4="Skysuper",#REF!,IF(Input!F$4="SkyII",#REF!,IF(Input!F$4="XO-8000",#REF!, "FALSE")))))))</f>
        <v>00</v>
      </c>
      <c r="I3565" s="209">
        <f>IF(Input!F$4="GMH_OECC",K3565,IF(Input!F$4="GMH_XOEC",M3565,IF(Input!F$4="GMH_Korea",O3565,IF(Input!F$4="GMH_EU",Q3565,IF(Input!F$4="Skysuper",#REF!,IF(Input!F$4="SkyII",#REF!,IF(Input!F$4="XO-8000",#REF!, "FALSE")))))))</f>
        <v>0</v>
      </c>
      <c r="J3565" s="210" t="s">
        <v>10359</v>
      </c>
      <c r="K3565" s="268">
        <v>0</v>
      </c>
      <c r="L3565" s="270" t="s">
        <v>10359</v>
      </c>
      <c r="M3565" s="270">
        <v>0</v>
      </c>
      <c r="N3565" s="270" t="s">
        <v>10359</v>
      </c>
      <c r="O3565" s="270">
        <v>0</v>
      </c>
      <c r="P3565" s="270" t="s">
        <v>10359</v>
      </c>
      <c r="Q3565" s="270">
        <v>0</v>
      </c>
      <c r="R3565" s="74"/>
      <c r="S3565" s="75" t="str">
        <f t="shared" si="288"/>
        <v>0000</v>
      </c>
      <c r="T3565" s="75" t="str">
        <f t="shared" si="289"/>
        <v>00000000000000000000000000000000</v>
      </c>
      <c r="V3565" s="197"/>
      <c r="W3565" s="75">
        <f t="shared" si="290"/>
        <v>0</v>
      </c>
      <c r="AE3565" s="479"/>
    </row>
    <row r="3566" spans="1:31" s="75" customFormat="1" ht="13.5" x14ac:dyDescent="0.2">
      <c r="A3566" s="211">
        <v>3563</v>
      </c>
      <c r="B3566" s="212" t="s">
        <v>3603</v>
      </c>
      <c r="C3566" s="213" t="s">
        <v>3604</v>
      </c>
      <c r="D3566" s="213"/>
      <c r="E3566" s="213">
        <v>0</v>
      </c>
      <c r="F3566" s="213" t="s">
        <v>585</v>
      </c>
      <c r="G3566" s="214" t="s">
        <v>554</v>
      </c>
      <c r="H3566" s="208" t="str">
        <f>IF(Input!F$4="GMH_OECC",J3566,IF(Input!F$4="GMH_XOEC",L3566,IF(Input!F$4="GMH_Korea",N3566,IF(Input!F$4="GMH_EU",P3566,IF(Input!F$4="Skysuper",#REF!,IF(Input!F$4="SkyII",#REF!,IF(Input!F$4="XO-8000",#REF!, "FALSE")))))))</f>
        <v>00</v>
      </c>
      <c r="I3566" s="209">
        <f>IF(Input!F$4="GMH_OECC",K3566,IF(Input!F$4="GMH_XOEC",M3566,IF(Input!F$4="GMH_Korea",O3566,IF(Input!F$4="GMH_EU",Q3566,IF(Input!F$4="Skysuper",#REF!,IF(Input!F$4="SkyII",#REF!,IF(Input!F$4="XO-8000",#REF!, "FALSE")))))))</f>
        <v>0</v>
      </c>
      <c r="J3566" s="210" t="s">
        <v>10359</v>
      </c>
      <c r="K3566" s="268">
        <v>0</v>
      </c>
      <c r="L3566" s="270" t="s">
        <v>10359</v>
      </c>
      <c r="M3566" s="270">
        <v>0</v>
      </c>
      <c r="N3566" s="270" t="s">
        <v>10359</v>
      </c>
      <c r="O3566" s="270">
        <v>0</v>
      </c>
      <c r="P3566" s="270" t="s">
        <v>10359</v>
      </c>
      <c r="Q3566" s="270">
        <v>0</v>
      </c>
      <c r="R3566" s="74"/>
      <c r="S3566" s="75" t="str">
        <f t="shared" si="288"/>
        <v>0000</v>
      </c>
      <c r="T3566" s="75" t="str">
        <f t="shared" si="289"/>
        <v>00000000000000000000000000000000</v>
      </c>
      <c r="V3566" s="197"/>
      <c r="W3566" s="75">
        <f t="shared" si="290"/>
        <v>0</v>
      </c>
      <c r="AE3566" s="479"/>
    </row>
    <row r="3567" spans="1:31" s="75" customFormat="1" ht="13.5" x14ac:dyDescent="0.2">
      <c r="A3567" s="211">
        <v>3564</v>
      </c>
      <c r="B3567" s="212" t="s">
        <v>3605</v>
      </c>
      <c r="C3567" s="213" t="s">
        <v>3606</v>
      </c>
      <c r="D3567" s="213"/>
      <c r="E3567" s="213">
        <v>0</v>
      </c>
      <c r="F3567" s="213" t="s">
        <v>585</v>
      </c>
      <c r="G3567" s="214" t="s">
        <v>554</v>
      </c>
      <c r="H3567" s="208" t="str">
        <f>IF(Input!F$4="GMH_OECC",J3567,IF(Input!F$4="GMH_XOEC",L3567,IF(Input!F$4="GMH_Korea",N3567,IF(Input!F$4="GMH_EU",P3567,IF(Input!F$4="Skysuper",#REF!,IF(Input!F$4="SkyII",#REF!,IF(Input!F$4="XO-8000",#REF!, "FALSE")))))))</f>
        <v>00</v>
      </c>
      <c r="I3567" s="209">
        <f>IF(Input!F$4="GMH_OECC",K3567,IF(Input!F$4="GMH_XOEC",M3567,IF(Input!F$4="GMH_Korea",O3567,IF(Input!F$4="GMH_EU",Q3567,IF(Input!F$4="Skysuper",#REF!,IF(Input!F$4="SkyII",#REF!,IF(Input!F$4="XO-8000",#REF!, "FALSE")))))))</f>
        <v>0</v>
      </c>
      <c r="J3567" s="210" t="s">
        <v>10359</v>
      </c>
      <c r="K3567" s="268">
        <v>0</v>
      </c>
      <c r="L3567" s="270" t="s">
        <v>10359</v>
      </c>
      <c r="M3567" s="270">
        <v>0</v>
      </c>
      <c r="N3567" s="270" t="s">
        <v>10359</v>
      </c>
      <c r="O3567" s="270">
        <v>0</v>
      </c>
      <c r="P3567" s="270" t="s">
        <v>10359</v>
      </c>
      <c r="Q3567" s="270">
        <v>0</v>
      </c>
      <c r="R3567" s="74"/>
      <c r="S3567" s="75" t="str">
        <f t="shared" si="288"/>
        <v>0000</v>
      </c>
      <c r="T3567" s="75" t="str">
        <f t="shared" si="289"/>
        <v>00000000000000000000000000000000</v>
      </c>
      <c r="V3567" s="197"/>
      <c r="W3567" s="75">
        <f t="shared" si="290"/>
        <v>0</v>
      </c>
      <c r="AE3567" s="479"/>
    </row>
    <row r="3568" spans="1:31" s="75" customFormat="1" ht="13.5" x14ac:dyDescent="0.2">
      <c r="A3568" s="211">
        <v>3565</v>
      </c>
      <c r="B3568" s="212" t="s">
        <v>3607</v>
      </c>
      <c r="C3568" s="213" t="s">
        <v>3608</v>
      </c>
      <c r="D3568" s="213"/>
      <c r="E3568" s="213">
        <v>0</v>
      </c>
      <c r="F3568" s="213" t="s">
        <v>585</v>
      </c>
      <c r="G3568" s="214" t="s">
        <v>554</v>
      </c>
      <c r="H3568" s="208" t="str">
        <f>IF(Input!F$4="GMH_OECC",J3568,IF(Input!F$4="GMH_XOEC",L3568,IF(Input!F$4="GMH_Korea",N3568,IF(Input!F$4="GMH_EU",P3568,IF(Input!F$4="Skysuper",#REF!,IF(Input!F$4="SkyII",#REF!,IF(Input!F$4="XO-8000",#REF!, "FALSE")))))))</f>
        <v>00</v>
      </c>
      <c r="I3568" s="209">
        <f>IF(Input!F$4="GMH_OECC",K3568,IF(Input!F$4="GMH_XOEC",M3568,IF(Input!F$4="GMH_Korea",O3568,IF(Input!F$4="GMH_EU",Q3568,IF(Input!F$4="Skysuper",#REF!,IF(Input!F$4="SkyII",#REF!,IF(Input!F$4="XO-8000",#REF!, "FALSE")))))))</f>
        <v>0</v>
      </c>
      <c r="J3568" s="210" t="s">
        <v>10359</v>
      </c>
      <c r="K3568" s="268">
        <v>0</v>
      </c>
      <c r="L3568" s="270" t="s">
        <v>10359</v>
      </c>
      <c r="M3568" s="270">
        <v>0</v>
      </c>
      <c r="N3568" s="270" t="s">
        <v>10359</v>
      </c>
      <c r="O3568" s="270">
        <v>0</v>
      </c>
      <c r="P3568" s="270" t="s">
        <v>10359</v>
      </c>
      <c r="Q3568" s="270">
        <v>0</v>
      </c>
      <c r="R3568" s="74"/>
      <c r="S3568" s="75" t="str">
        <f t="shared" si="288"/>
        <v>0000</v>
      </c>
      <c r="T3568" s="75" t="str">
        <f t="shared" si="289"/>
        <v>00000000000000000000000000000000</v>
      </c>
      <c r="V3568" s="197"/>
      <c r="W3568" s="75">
        <f t="shared" si="290"/>
        <v>0</v>
      </c>
      <c r="AE3568" s="479"/>
    </row>
    <row r="3569" spans="1:31" s="75" customFormat="1" ht="13.5" x14ac:dyDescent="0.2">
      <c r="A3569" s="211">
        <v>3566</v>
      </c>
      <c r="B3569" s="212" t="s">
        <v>3609</v>
      </c>
      <c r="C3569" s="213" t="s">
        <v>3610</v>
      </c>
      <c r="D3569" s="213"/>
      <c r="E3569" s="213">
        <v>0</v>
      </c>
      <c r="F3569" s="213" t="s">
        <v>585</v>
      </c>
      <c r="G3569" s="214" t="s">
        <v>554</v>
      </c>
      <c r="H3569" s="208" t="str">
        <f>IF(Input!F$4="GMH_OECC",J3569,IF(Input!F$4="GMH_XOEC",L3569,IF(Input!F$4="GMH_Korea",N3569,IF(Input!F$4="GMH_EU",P3569,IF(Input!F$4="Skysuper",#REF!,IF(Input!F$4="SkyII",#REF!,IF(Input!F$4="XO-8000",#REF!, "FALSE")))))))</f>
        <v>00</v>
      </c>
      <c r="I3569" s="209">
        <f>IF(Input!F$4="GMH_OECC",K3569,IF(Input!F$4="GMH_XOEC",M3569,IF(Input!F$4="GMH_Korea",O3569,IF(Input!F$4="GMH_EU",Q3569,IF(Input!F$4="Skysuper",#REF!,IF(Input!F$4="SkyII",#REF!,IF(Input!F$4="XO-8000",#REF!, "FALSE")))))))</f>
        <v>0</v>
      </c>
      <c r="J3569" s="210" t="s">
        <v>10359</v>
      </c>
      <c r="K3569" s="268">
        <v>0</v>
      </c>
      <c r="L3569" s="270" t="s">
        <v>10359</v>
      </c>
      <c r="M3569" s="270">
        <v>0</v>
      </c>
      <c r="N3569" s="270" t="s">
        <v>10359</v>
      </c>
      <c r="O3569" s="270">
        <v>0</v>
      </c>
      <c r="P3569" s="270" t="s">
        <v>10359</v>
      </c>
      <c r="Q3569" s="270">
        <v>0</v>
      </c>
      <c r="R3569" s="74"/>
      <c r="S3569" s="75" t="str">
        <f t="shared" si="288"/>
        <v>0000</v>
      </c>
      <c r="T3569" s="75" t="str">
        <f t="shared" si="289"/>
        <v>00000000000000000000000000000000</v>
      </c>
      <c r="V3569" s="197"/>
      <c r="W3569" s="75">
        <f t="shared" si="290"/>
        <v>0</v>
      </c>
      <c r="AE3569" s="479"/>
    </row>
    <row r="3570" spans="1:31" s="75" customFormat="1" ht="13.5" x14ac:dyDescent="0.2">
      <c r="A3570" s="211">
        <v>3567</v>
      </c>
      <c r="B3570" s="212" t="s">
        <v>3611</v>
      </c>
      <c r="C3570" s="213" t="s">
        <v>3612</v>
      </c>
      <c r="D3570" s="213"/>
      <c r="E3570" s="213">
        <v>0</v>
      </c>
      <c r="F3570" s="213" t="s">
        <v>585</v>
      </c>
      <c r="G3570" s="214" t="s">
        <v>554</v>
      </c>
      <c r="H3570" s="208" t="str">
        <f>IF(Input!F$4="GMH_OECC",J3570,IF(Input!F$4="GMH_XOEC",L3570,IF(Input!F$4="GMH_Korea",N3570,IF(Input!F$4="GMH_EU",P3570,IF(Input!F$4="Skysuper",#REF!,IF(Input!F$4="SkyII",#REF!,IF(Input!F$4="XO-8000",#REF!, "FALSE")))))))</f>
        <v>00</v>
      </c>
      <c r="I3570" s="209">
        <f>IF(Input!F$4="GMH_OECC",K3570,IF(Input!F$4="GMH_XOEC",M3570,IF(Input!F$4="GMH_Korea",O3570,IF(Input!F$4="GMH_EU",Q3570,IF(Input!F$4="Skysuper",#REF!,IF(Input!F$4="SkyII",#REF!,IF(Input!F$4="XO-8000",#REF!, "FALSE")))))))</f>
        <v>0</v>
      </c>
      <c r="J3570" s="210" t="s">
        <v>10359</v>
      </c>
      <c r="K3570" s="268">
        <v>0</v>
      </c>
      <c r="L3570" s="270" t="s">
        <v>10359</v>
      </c>
      <c r="M3570" s="270">
        <v>0</v>
      </c>
      <c r="N3570" s="270" t="s">
        <v>10359</v>
      </c>
      <c r="O3570" s="270">
        <v>0</v>
      </c>
      <c r="P3570" s="270" t="s">
        <v>10359</v>
      </c>
      <c r="Q3570" s="270">
        <v>0</v>
      </c>
      <c r="R3570" s="74"/>
      <c r="S3570" s="75" t="str">
        <f t="shared" si="288"/>
        <v>0000</v>
      </c>
      <c r="T3570" s="75" t="str">
        <f t="shared" si="289"/>
        <v>00000000000000000000000000000000</v>
      </c>
      <c r="V3570" s="197"/>
      <c r="W3570" s="75">
        <f t="shared" si="290"/>
        <v>0</v>
      </c>
      <c r="AE3570" s="479"/>
    </row>
    <row r="3571" spans="1:31" s="75" customFormat="1" ht="13.5" x14ac:dyDescent="0.2">
      <c r="A3571" s="211">
        <v>3568</v>
      </c>
      <c r="B3571" s="212" t="s">
        <v>3613</v>
      </c>
      <c r="C3571" s="213" t="s">
        <v>3614</v>
      </c>
      <c r="D3571" s="213"/>
      <c r="E3571" s="213">
        <v>0</v>
      </c>
      <c r="F3571" s="213" t="s">
        <v>585</v>
      </c>
      <c r="G3571" s="214" t="s">
        <v>554</v>
      </c>
      <c r="H3571" s="208" t="str">
        <f>IF(Input!F$4="GMH_OECC",J3571,IF(Input!F$4="GMH_XOEC",L3571,IF(Input!F$4="GMH_Korea",N3571,IF(Input!F$4="GMH_EU",P3571,IF(Input!F$4="Skysuper",#REF!,IF(Input!F$4="SkyII",#REF!,IF(Input!F$4="XO-8000",#REF!, "FALSE")))))))</f>
        <v>00</v>
      </c>
      <c r="I3571" s="209">
        <f>IF(Input!F$4="GMH_OECC",K3571,IF(Input!F$4="GMH_XOEC",M3571,IF(Input!F$4="GMH_Korea",O3571,IF(Input!F$4="GMH_EU",Q3571,IF(Input!F$4="Skysuper",#REF!,IF(Input!F$4="SkyII",#REF!,IF(Input!F$4="XO-8000",#REF!, "FALSE")))))))</f>
        <v>0</v>
      </c>
      <c r="J3571" s="210" t="s">
        <v>10359</v>
      </c>
      <c r="K3571" s="268">
        <v>0</v>
      </c>
      <c r="L3571" s="270" t="s">
        <v>10359</v>
      </c>
      <c r="M3571" s="270">
        <v>0</v>
      </c>
      <c r="N3571" s="270" t="s">
        <v>10359</v>
      </c>
      <c r="O3571" s="270">
        <v>0</v>
      </c>
      <c r="P3571" s="270" t="s">
        <v>10359</v>
      </c>
      <c r="Q3571" s="270">
        <v>0</v>
      </c>
      <c r="R3571" s="74"/>
      <c r="S3571" s="75" t="str">
        <f t="shared" si="288"/>
        <v>0000</v>
      </c>
      <c r="T3571" s="75" t="str">
        <f t="shared" si="289"/>
        <v>00000000000000000000000000000000</v>
      </c>
      <c r="V3571" s="197"/>
      <c r="W3571" s="75">
        <f t="shared" si="290"/>
        <v>0</v>
      </c>
      <c r="AE3571" s="479"/>
    </row>
    <row r="3572" spans="1:31" s="75" customFormat="1" ht="13.5" x14ac:dyDescent="0.2">
      <c r="A3572" s="211">
        <v>3569</v>
      </c>
      <c r="B3572" s="212" t="s">
        <v>3615</v>
      </c>
      <c r="C3572" s="213" t="s">
        <v>3616</v>
      </c>
      <c r="D3572" s="213"/>
      <c r="E3572" s="213">
        <v>0</v>
      </c>
      <c r="F3572" s="213" t="s">
        <v>585</v>
      </c>
      <c r="G3572" s="214" t="s">
        <v>554</v>
      </c>
      <c r="H3572" s="208" t="str">
        <f>IF(Input!F$4="GMH_OECC",J3572,IF(Input!F$4="GMH_XOEC",L3572,IF(Input!F$4="GMH_Korea",N3572,IF(Input!F$4="GMH_EU",P3572,IF(Input!F$4="Skysuper",#REF!,IF(Input!F$4="SkyII",#REF!,IF(Input!F$4="XO-8000",#REF!, "FALSE")))))))</f>
        <v>00</v>
      </c>
      <c r="I3572" s="209">
        <f>IF(Input!F$4="GMH_OECC",K3572,IF(Input!F$4="GMH_XOEC",M3572,IF(Input!F$4="GMH_Korea",O3572,IF(Input!F$4="GMH_EU",Q3572,IF(Input!F$4="Skysuper",#REF!,IF(Input!F$4="SkyII",#REF!,IF(Input!F$4="XO-8000",#REF!, "FALSE")))))))</f>
        <v>0</v>
      </c>
      <c r="J3572" s="210" t="s">
        <v>10359</v>
      </c>
      <c r="K3572" s="268">
        <v>0</v>
      </c>
      <c r="L3572" s="270" t="s">
        <v>10359</v>
      </c>
      <c r="M3572" s="270">
        <v>0</v>
      </c>
      <c r="N3572" s="270" t="s">
        <v>10359</v>
      </c>
      <c r="O3572" s="270">
        <v>0</v>
      </c>
      <c r="P3572" s="270" t="s">
        <v>10359</v>
      </c>
      <c r="Q3572" s="270">
        <v>0</v>
      </c>
      <c r="R3572" s="74"/>
      <c r="S3572" s="75" t="str">
        <f t="shared" ref="S3572:S3635" si="291">"0"&amp;DEC2HEX(2^(I3572-1))&amp;IF(LEN(DEC2HEX(H3572))=2,DEC2HEX(H3572),"0"&amp;DEC2HEX(H3572))</f>
        <v>0000</v>
      </c>
      <c r="T3572" s="75" t="str">
        <f t="shared" si="289"/>
        <v>00000000000000000000000000000000</v>
      </c>
      <c r="V3572" s="197"/>
      <c r="W3572" s="75">
        <f t="shared" si="290"/>
        <v>0</v>
      </c>
      <c r="AE3572" s="479"/>
    </row>
    <row r="3573" spans="1:31" s="75" customFormat="1" ht="13.5" x14ac:dyDescent="0.2">
      <c r="A3573" s="211">
        <v>3570</v>
      </c>
      <c r="B3573" s="212" t="s">
        <v>3617</v>
      </c>
      <c r="C3573" s="213" t="s">
        <v>3618</v>
      </c>
      <c r="D3573" s="213"/>
      <c r="E3573" s="213">
        <v>0</v>
      </c>
      <c r="F3573" s="213" t="s">
        <v>585</v>
      </c>
      <c r="G3573" s="214" t="s">
        <v>554</v>
      </c>
      <c r="H3573" s="208" t="str">
        <f>IF(Input!F$4="GMH_OECC",J3573,IF(Input!F$4="GMH_XOEC",L3573,IF(Input!F$4="GMH_Korea",N3573,IF(Input!F$4="GMH_EU",P3573,IF(Input!F$4="Skysuper",#REF!,IF(Input!F$4="SkyII",#REF!,IF(Input!F$4="XO-8000",#REF!, "FALSE")))))))</f>
        <v>00</v>
      </c>
      <c r="I3573" s="209">
        <f>IF(Input!F$4="GMH_OECC",K3573,IF(Input!F$4="GMH_XOEC",M3573,IF(Input!F$4="GMH_Korea",O3573,IF(Input!F$4="GMH_EU",Q3573,IF(Input!F$4="Skysuper",#REF!,IF(Input!F$4="SkyII",#REF!,IF(Input!F$4="XO-8000",#REF!, "FALSE")))))))</f>
        <v>0</v>
      </c>
      <c r="J3573" s="210" t="s">
        <v>10359</v>
      </c>
      <c r="K3573" s="268">
        <v>0</v>
      </c>
      <c r="L3573" s="270" t="s">
        <v>10359</v>
      </c>
      <c r="M3573" s="270">
        <v>0</v>
      </c>
      <c r="N3573" s="270" t="s">
        <v>10359</v>
      </c>
      <c r="O3573" s="270">
        <v>0</v>
      </c>
      <c r="P3573" s="270" t="s">
        <v>10359</v>
      </c>
      <c r="Q3573" s="270">
        <v>0</v>
      </c>
      <c r="R3573" s="74"/>
      <c r="S3573" s="75" t="str">
        <f t="shared" si="291"/>
        <v>0000</v>
      </c>
      <c r="T3573" s="75" t="str">
        <f t="shared" si="289"/>
        <v>00000000000000000000000000000000</v>
      </c>
      <c r="V3573" s="197"/>
      <c r="W3573" s="75">
        <f t="shared" si="290"/>
        <v>0</v>
      </c>
      <c r="AE3573" s="479"/>
    </row>
    <row r="3574" spans="1:31" s="75" customFormat="1" ht="13.5" x14ac:dyDescent="0.2">
      <c r="A3574" s="211">
        <v>3571</v>
      </c>
      <c r="B3574" s="212" t="s">
        <v>3619</v>
      </c>
      <c r="C3574" s="213" t="s">
        <v>3620</v>
      </c>
      <c r="D3574" s="213"/>
      <c r="E3574" s="213">
        <v>0</v>
      </c>
      <c r="F3574" s="213" t="s">
        <v>585</v>
      </c>
      <c r="G3574" s="214" t="s">
        <v>554</v>
      </c>
      <c r="H3574" s="208" t="str">
        <f>IF(Input!F$4="GMH_OECC",J3574,IF(Input!F$4="GMH_XOEC",L3574,IF(Input!F$4="GMH_Korea",N3574,IF(Input!F$4="GMH_EU",P3574,IF(Input!F$4="Skysuper",#REF!,IF(Input!F$4="SkyII",#REF!,IF(Input!F$4="XO-8000",#REF!, "FALSE")))))))</f>
        <v>00</v>
      </c>
      <c r="I3574" s="209">
        <f>IF(Input!F$4="GMH_OECC",K3574,IF(Input!F$4="GMH_XOEC",M3574,IF(Input!F$4="GMH_Korea",O3574,IF(Input!F$4="GMH_EU",Q3574,IF(Input!F$4="Skysuper",#REF!,IF(Input!F$4="SkyII",#REF!,IF(Input!F$4="XO-8000",#REF!, "FALSE")))))))</f>
        <v>0</v>
      </c>
      <c r="J3574" s="210" t="s">
        <v>10359</v>
      </c>
      <c r="K3574" s="268">
        <v>0</v>
      </c>
      <c r="L3574" s="270" t="s">
        <v>10359</v>
      </c>
      <c r="M3574" s="270">
        <v>0</v>
      </c>
      <c r="N3574" s="270" t="s">
        <v>10359</v>
      </c>
      <c r="O3574" s="270">
        <v>0</v>
      </c>
      <c r="P3574" s="270" t="s">
        <v>10359</v>
      </c>
      <c r="Q3574" s="270">
        <v>0</v>
      </c>
      <c r="R3574" s="74"/>
      <c r="S3574" s="75" t="str">
        <f t="shared" si="291"/>
        <v>0000</v>
      </c>
      <c r="T3574" s="75" t="str">
        <f t="shared" si="289"/>
        <v>00000000000000000000000000000000</v>
      </c>
      <c r="V3574" s="197"/>
      <c r="W3574" s="75">
        <f t="shared" si="290"/>
        <v>0</v>
      </c>
      <c r="AE3574" s="479"/>
    </row>
    <row r="3575" spans="1:31" s="75" customFormat="1" ht="13.5" x14ac:dyDescent="0.2">
      <c r="A3575" s="211">
        <v>3572</v>
      </c>
      <c r="B3575" s="212" t="s">
        <v>3621</v>
      </c>
      <c r="C3575" s="213" t="s">
        <v>3622</v>
      </c>
      <c r="D3575" s="213"/>
      <c r="E3575" s="213">
        <v>0</v>
      </c>
      <c r="F3575" s="213" t="s">
        <v>585</v>
      </c>
      <c r="G3575" s="214" t="s">
        <v>554</v>
      </c>
      <c r="H3575" s="208" t="str">
        <f>IF(Input!F$4="GMH_OECC",J3575,IF(Input!F$4="GMH_XOEC",L3575,IF(Input!F$4="GMH_Korea",N3575,IF(Input!F$4="GMH_EU",P3575,IF(Input!F$4="Skysuper",#REF!,IF(Input!F$4="SkyII",#REF!,IF(Input!F$4="XO-8000",#REF!, "FALSE")))))))</f>
        <v>00</v>
      </c>
      <c r="I3575" s="209">
        <f>IF(Input!F$4="GMH_OECC",K3575,IF(Input!F$4="GMH_XOEC",M3575,IF(Input!F$4="GMH_Korea",O3575,IF(Input!F$4="GMH_EU",Q3575,IF(Input!F$4="Skysuper",#REF!,IF(Input!F$4="SkyII",#REF!,IF(Input!F$4="XO-8000",#REF!, "FALSE")))))))</f>
        <v>0</v>
      </c>
      <c r="J3575" s="210" t="s">
        <v>10359</v>
      </c>
      <c r="K3575" s="268">
        <v>0</v>
      </c>
      <c r="L3575" s="270" t="s">
        <v>10359</v>
      </c>
      <c r="M3575" s="270">
        <v>0</v>
      </c>
      <c r="N3575" s="270" t="s">
        <v>10359</v>
      </c>
      <c r="O3575" s="270">
        <v>0</v>
      </c>
      <c r="P3575" s="270" t="s">
        <v>10359</v>
      </c>
      <c r="Q3575" s="270">
        <v>0</v>
      </c>
      <c r="R3575" s="74"/>
      <c r="S3575" s="75" t="str">
        <f t="shared" si="291"/>
        <v>0000</v>
      </c>
      <c r="T3575" s="75" t="str">
        <f t="shared" si="289"/>
        <v>00000000000000000000000000000000</v>
      </c>
      <c r="V3575" s="197"/>
      <c r="W3575" s="75">
        <f t="shared" si="290"/>
        <v>0</v>
      </c>
      <c r="AE3575" s="479"/>
    </row>
    <row r="3576" spans="1:31" s="75" customFormat="1" ht="13.5" x14ac:dyDescent="0.2">
      <c r="A3576" s="211">
        <v>3573</v>
      </c>
      <c r="B3576" s="212" t="s">
        <v>3623</v>
      </c>
      <c r="C3576" s="213" t="s">
        <v>3624</v>
      </c>
      <c r="D3576" s="213"/>
      <c r="E3576" s="213">
        <v>0</v>
      </c>
      <c r="F3576" s="213" t="s">
        <v>585</v>
      </c>
      <c r="G3576" s="214" t="s">
        <v>554</v>
      </c>
      <c r="H3576" s="208" t="str">
        <f>IF(Input!F$4="GMH_OECC",J3576,IF(Input!F$4="GMH_XOEC",L3576,IF(Input!F$4="GMH_Korea",N3576,IF(Input!F$4="GMH_EU",P3576,IF(Input!F$4="Skysuper",#REF!,IF(Input!F$4="SkyII",#REF!,IF(Input!F$4="XO-8000",#REF!, "FALSE")))))))</f>
        <v>00</v>
      </c>
      <c r="I3576" s="209">
        <f>IF(Input!F$4="GMH_OECC",K3576,IF(Input!F$4="GMH_XOEC",M3576,IF(Input!F$4="GMH_Korea",O3576,IF(Input!F$4="GMH_EU",Q3576,IF(Input!F$4="Skysuper",#REF!,IF(Input!F$4="SkyII",#REF!,IF(Input!F$4="XO-8000",#REF!, "FALSE")))))))</f>
        <v>0</v>
      </c>
      <c r="J3576" s="210" t="s">
        <v>10359</v>
      </c>
      <c r="K3576" s="268">
        <v>0</v>
      </c>
      <c r="L3576" s="270" t="s">
        <v>10359</v>
      </c>
      <c r="M3576" s="270">
        <v>0</v>
      </c>
      <c r="N3576" s="270" t="s">
        <v>10359</v>
      </c>
      <c r="O3576" s="270">
        <v>0</v>
      </c>
      <c r="P3576" s="270" t="s">
        <v>10359</v>
      </c>
      <c r="Q3576" s="270">
        <v>0</v>
      </c>
      <c r="R3576" s="74"/>
      <c r="S3576" s="75" t="str">
        <f t="shared" si="291"/>
        <v>0000</v>
      </c>
      <c r="T3576" s="75" t="str">
        <f t="shared" si="289"/>
        <v>00000000000000000000000000000000</v>
      </c>
      <c r="V3576" s="197"/>
      <c r="W3576" s="75">
        <f t="shared" si="290"/>
        <v>0</v>
      </c>
      <c r="AE3576" s="479"/>
    </row>
    <row r="3577" spans="1:31" s="75" customFormat="1" ht="13.5" x14ac:dyDescent="0.2">
      <c r="A3577" s="211">
        <v>3574</v>
      </c>
      <c r="B3577" s="212" t="s">
        <v>3625</v>
      </c>
      <c r="C3577" s="213" t="s">
        <v>3626</v>
      </c>
      <c r="D3577" s="213"/>
      <c r="E3577" s="213">
        <v>0</v>
      </c>
      <c r="F3577" s="213" t="s">
        <v>585</v>
      </c>
      <c r="G3577" s="214" t="s">
        <v>554</v>
      </c>
      <c r="H3577" s="208" t="str">
        <f>IF(Input!F$4="GMH_OECC",J3577,IF(Input!F$4="GMH_XOEC",L3577,IF(Input!F$4="GMH_Korea",N3577,IF(Input!F$4="GMH_EU",P3577,IF(Input!F$4="Skysuper",#REF!,IF(Input!F$4="SkyII",#REF!,IF(Input!F$4="XO-8000",#REF!, "FALSE")))))))</f>
        <v>00</v>
      </c>
      <c r="I3577" s="209">
        <f>IF(Input!F$4="GMH_OECC",K3577,IF(Input!F$4="GMH_XOEC",M3577,IF(Input!F$4="GMH_Korea",O3577,IF(Input!F$4="GMH_EU",Q3577,IF(Input!F$4="Skysuper",#REF!,IF(Input!F$4="SkyII",#REF!,IF(Input!F$4="XO-8000",#REF!, "FALSE")))))))</f>
        <v>0</v>
      </c>
      <c r="J3577" s="210" t="s">
        <v>10359</v>
      </c>
      <c r="K3577" s="268">
        <v>0</v>
      </c>
      <c r="L3577" s="270" t="s">
        <v>10359</v>
      </c>
      <c r="M3577" s="270">
        <v>0</v>
      </c>
      <c r="N3577" s="270" t="s">
        <v>10359</v>
      </c>
      <c r="O3577" s="270">
        <v>0</v>
      </c>
      <c r="P3577" s="270" t="s">
        <v>10359</v>
      </c>
      <c r="Q3577" s="270">
        <v>0</v>
      </c>
      <c r="R3577" s="74"/>
      <c r="S3577" s="75" t="str">
        <f t="shared" si="291"/>
        <v>0000</v>
      </c>
      <c r="T3577" s="75" t="str">
        <f t="shared" si="289"/>
        <v>00000000000000000000000000000000</v>
      </c>
      <c r="V3577" s="197"/>
      <c r="W3577" s="75">
        <f t="shared" si="290"/>
        <v>0</v>
      </c>
      <c r="AE3577" s="479"/>
    </row>
    <row r="3578" spans="1:31" s="75" customFormat="1" ht="13.5" x14ac:dyDescent="0.2">
      <c r="A3578" s="211">
        <v>3575</v>
      </c>
      <c r="B3578" s="212" t="s">
        <v>3627</v>
      </c>
      <c r="C3578" s="213" t="s">
        <v>3628</v>
      </c>
      <c r="D3578" s="213"/>
      <c r="E3578" s="213">
        <v>0</v>
      </c>
      <c r="F3578" s="213" t="s">
        <v>585</v>
      </c>
      <c r="G3578" s="214" t="s">
        <v>554</v>
      </c>
      <c r="H3578" s="208" t="str">
        <f>IF(Input!F$4="GMH_OECC",J3578,IF(Input!F$4="GMH_XOEC",L3578,IF(Input!F$4="GMH_Korea",N3578,IF(Input!F$4="GMH_EU",P3578,IF(Input!F$4="Skysuper",#REF!,IF(Input!F$4="SkyII",#REF!,IF(Input!F$4="XO-8000",#REF!, "FALSE")))))))</f>
        <v>00</v>
      </c>
      <c r="I3578" s="209">
        <f>IF(Input!F$4="GMH_OECC",K3578,IF(Input!F$4="GMH_XOEC",M3578,IF(Input!F$4="GMH_Korea",O3578,IF(Input!F$4="GMH_EU",Q3578,IF(Input!F$4="Skysuper",#REF!,IF(Input!F$4="SkyII",#REF!,IF(Input!F$4="XO-8000",#REF!, "FALSE")))))))</f>
        <v>0</v>
      </c>
      <c r="J3578" s="210" t="s">
        <v>10359</v>
      </c>
      <c r="K3578" s="268">
        <v>0</v>
      </c>
      <c r="L3578" s="270" t="s">
        <v>10359</v>
      </c>
      <c r="M3578" s="270">
        <v>0</v>
      </c>
      <c r="N3578" s="270" t="s">
        <v>10359</v>
      </c>
      <c r="O3578" s="270">
        <v>0</v>
      </c>
      <c r="P3578" s="270" t="s">
        <v>10359</v>
      </c>
      <c r="Q3578" s="270">
        <v>0</v>
      </c>
      <c r="R3578" s="74"/>
      <c r="S3578" s="75" t="str">
        <f t="shared" si="291"/>
        <v>0000</v>
      </c>
      <c r="T3578" s="75" t="str">
        <f t="shared" si="289"/>
        <v>00000000000000000000000000000000</v>
      </c>
      <c r="V3578" s="197"/>
      <c r="W3578" s="75">
        <f t="shared" si="290"/>
        <v>0</v>
      </c>
      <c r="AE3578" s="479"/>
    </row>
    <row r="3579" spans="1:31" s="75" customFormat="1" ht="13.5" x14ac:dyDescent="0.2">
      <c r="A3579" s="211">
        <v>3576</v>
      </c>
      <c r="B3579" s="212" t="s">
        <v>3629</v>
      </c>
      <c r="C3579" s="213" t="s">
        <v>3630</v>
      </c>
      <c r="D3579" s="213"/>
      <c r="E3579" s="213">
        <v>0</v>
      </c>
      <c r="F3579" s="213" t="s">
        <v>585</v>
      </c>
      <c r="G3579" s="214" t="s">
        <v>554</v>
      </c>
      <c r="H3579" s="208" t="str">
        <f>IF(Input!F$4="GMH_OECC",J3579,IF(Input!F$4="GMH_XOEC",L3579,IF(Input!F$4="GMH_Korea",N3579,IF(Input!F$4="GMH_EU",P3579,IF(Input!F$4="Skysuper",#REF!,IF(Input!F$4="SkyII",#REF!,IF(Input!F$4="XO-8000",#REF!, "FALSE")))))))</f>
        <v>00</v>
      </c>
      <c r="I3579" s="209">
        <f>IF(Input!F$4="GMH_OECC",K3579,IF(Input!F$4="GMH_XOEC",M3579,IF(Input!F$4="GMH_Korea",O3579,IF(Input!F$4="GMH_EU",Q3579,IF(Input!F$4="Skysuper",#REF!,IF(Input!F$4="SkyII",#REF!,IF(Input!F$4="XO-8000",#REF!, "FALSE")))))))</f>
        <v>0</v>
      </c>
      <c r="J3579" s="210" t="s">
        <v>10359</v>
      </c>
      <c r="K3579" s="268">
        <v>0</v>
      </c>
      <c r="L3579" s="270" t="s">
        <v>10359</v>
      </c>
      <c r="M3579" s="270">
        <v>0</v>
      </c>
      <c r="N3579" s="270" t="s">
        <v>10359</v>
      </c>
      <c r="O3579" s="270">
        <v>0</v>
      </c>
      <c r="P3579" s="270" t="s">
        <v>10359</v>
      </c>
      <c r="Q3579" s="270">
        <v>0</v>
      </c>
      <c r="R3579" s="74"/>
      <c r="S3579" s="75" t="str">
        <f t="shared" si="291"/>
        <v>0000</v>
      </c>
      <c r="T3579" s="75" t="str">
        <f t="shared" si="289"/>
        <v>00000000000000000000000000000000</v>
      </c>
      <c r="V3579" s="197"/>
      <c r="W3579" s="75">
        <f t="shared" si="290"/>
        <v>0</v>
      </c>
      <c r="AE3579" s="479"/>
    </row>
    <row r="3580" spans="1:31" s="75" customFormat="1" ht="13.5" x14ac:dyDescent="0.2">
      <c r="A3580" s="211">
        <v>3577</v>
      </c>
      <c r="B3580" s="212" t="s">
        <v>3631</v>
      </c>
      <c r="C3580" s="213" t="s">
        <v>3632</v>
      </c>
      <c r="D3580" s="213"/>
      <c r="E3580" s="213">
        <v>0</v>
      </c>
      <c r="F3580" s="213" t="s">
        <v>585</v>
      </c>
      <c r="G3580" s="214" t="s">
        <v>554</v>
      </c>
      <c r="H3580" s="208" t="str">
        <f>IF(Input!F$4="GMH_OECC",J3580,IF(Input!F$4="GMH_XOEC",L3580,IF(Input!F$4="GMH_Korea",N3580,IF(Input!F$4="GMH_EU",P3580,IF(Input!F$4="Skysuper",#REF!,IF(Input!F$4="SkyII",#REF!,IF(Input!F$4="XO-8000",#REF!, "FALSE")))))))</f>
        <v>00</v>
      </c>
      <c r="I3580" s="209">
        <f>IF(Input!F$4="GMH_OECC",K3580,IF(Input!F$4="GMH_XOEC",M3580,IF(Input!F$4="GMH_Korea",O3580,IF(Input!F$4="GMH_EU",Q3580,IF(Input!F$4="Skysuper",#REF!,IF(Input!F$4="SkyII",#REF!,IF(Input!F$4="XO-8000",#REF!, "FALSE")))))))</f>
        <v>0</v>
      </c>
      <c r="J3580" s="210" t="s">
        <v>10359</v>
      </c>
      <c r="K3580" s="268">
        <v>0</v>
      </c>
      <c r="L3580" s="270" t="s">
        <v>10359</v>
      </c>
      <c r="M3580" s="270">
        <v>0</v>
      </c>
      <c r="N3580" s="270" t="s">
        <v>10359</v>
      </c>
      <c r="O3580" s="270">
        <v>0</v>
      </c>
      <c r="P3580" s="270" t="s">
        <v>10359</v>
      </c>
      <c r="Q3580" s="270">
        <v>0</v>
      </c>
      <c r="R3580" s="74"/>
      <c r="S3580" s="75" t="str">
        <f t="shared" si="291"/>
        <v>0000</v>
      </c>
      <c r="T3580" s="75" t="str">
        <f t="shared" si="289"/>
        <v>00000000000000000000000000000000</v>
      </c>
      <c r="V3580" s="197"/>
      <c r="W3580" s="75">
        <f t="shared" si="290"/>
        <v>0</v>
      </c>
      <c r="AE3580" s="479"/>
    </row>
    <row r="3581" spans="1:31" s="75" customFormat="1" ht="13.5" x14ac:dyDescent="0.2">
      <c r="A3581" s="211">
        <v>3578</v>
      </c>
      <c r="B3581" s="212" t="s">
        <v>3633</v>
      </c>
      <c r="C3581" s="213" t="s">
        <v>3634</v>
      </c>
      <c r="D3581" s="213"/>
      <c r="E3581" s="213">
        <v>0</v>
      </c>
      <c r="F3581" s="213" t="s">
        <v>585</v>
      </c>
      <c r="G3581" s="214" t="s">
        <v>554</v>
      </c>
      <c r="H3581" s="208" t="str">
        <f>IF(Input!F$4="GMH_OECC",J3581,IF(Input!F$4="GMH_XOEC",L3581,IF(Input!F$4="GMH_Korea",N3581,IF(Input!F$4="GMH_EU",P3581,IF(Input!F$4="Skysuper",#REF!,IF(Input!F$4="SkyII",#REF!,IF(Input!F$4="XO-8000",#REF!, "FALSE")))))))</f>
        <v>00</v>
      </c>
      <c r="I3581" s="209">
        <f>IF(Input!F$4="GMH_OECC",K3581,IF(Input!F$4="GMH_XOEC",M3581,IF(Input!F$4="GMH_Korea",O3581,IF(Input!F$4="GMH_EU",Q3581,IF(Input!F$4="Skysuper",#REF!,IF(Input!F$4="SkyII",#REF!,IF(Input!F$4="XO-8000",#REF!, "FALSE")))))))</f>
        <v>0</v>
      </c>
      <c r="J3581" s="210" t="s">
        <v>10359</v>
      </c>
      <c r="K3581" s="268">
        <v>0</v>
      </c>
      <c r="L3581" s="270" t="s">
        <v>10359</v>
      </c>
      <c r="M3581" s="270">
        <v>0</v>
      </c>
      <c r="N3581" s="270" t="s">
        <v>10359</v>
      </c>
      <c r="O3581" s="270">
        <v>0</v>
      </c>
      <c r="P3581" s="270" t="s">
        <v>10359</v>
      </c>
      <c r="Q3581" s="270">
        <v>0</v>
      </c>
      <c r="R3581" s="74"/>
      <c r="S3581" s="75" t="str">
        <f t="shared" si="291"/>
        <v>0000</v>
      </c>
      <c r="T3581" s="75" t="str">
        <f t="shared" si="289"/>
        <v>00000000000000000000000000000000</v>
      </c>
      <c r="V3581" s="197"/>
      <c r="W3581" s="75">
        <f t="shared" si="290"/>
        <v>0</v>
      </c>
      <c r="AE3581" s="479"/>
    </row>
    <row r="3582" spans="1:31" s="75" customFormat="1" ht="13.5" x14ac:dyDescent="0.2">
      <c r="A3582" s="211">
        <v>3579</v>
      </c>
      <c r="B3582" s="212" t="s">
        <v>3635</v>
      </c>
      <c r="C3582" s="213" t="s">
        <v>3636</v>
      </c>
      <c r="D3582" s="213"/>
      <c r="E3582" s="213">
        <v>0</v>
      </c>
      <c r="F3582" s="213" t="s">
        <v>585</v>
      </c>
      <c r="G3582" s="214" t="s">
        <v>554</v>
      </c>
      <c r="H3582" s="208" t="str">
        <f>IF(Input!F$4="GMH_OECC",J3582,IF(Input!F$4="GMH_XOEC",L3582,IF(Input!F$4="GMH_Korea",N3582,IF(Input!F$4="GMH_EU",P3582,IF(Input!F$4="Skysuper",#REF!,IF(Input!F$4="SkyII",#REF!,IF(Input!F$4="XO-8000",#REF!, "FALSE")))))))</f>
        <v>00</v>
      </c>
      <c r="I3582" s="209">
        <f>IF(Input!F$4="GMH_OECC",K3582,IF(Input!F$4="GMH_XOEC",M3582,IF(Input!F$4="GMH_Korea",O3582,IF(Input!F$4="GMH_EU",Q3582,IF(Input!F$4="Skysuper",#REF!,IF(Input!F$4="SkyII",#REF!,IF(Input!F$4="XO-8000",#REF!, "FALSE")))))))</f>
        <v>0</v>
      </c>
      <c r="J3582" s="210" t="s">
        <v>10359</v>
      </c>
      <c r="K3582" s="268">
        <v>0</v>
      </c>
      <c r="L3582" s="270" t="s">
        <v>10359</v>
      </c>
      <c r="M3582" s="270">
        <v>0</v>
      </c>
      <c r="N3582" s="270" t="s">
        <v>10359</v>
      </c>
      <c r="O3582" s="270">
        <v>0</v>
      </c>
      <c r="P3582" s="270" t="s">
        <v>10359</v>
      </c>
      <c r="Q3582" s="270">
        <v>0</v>
      </c>
      <c r="R3582" s="74"/>
      <c r="S3582" s="75" t="str">
        <f t="shared" si="291"/>
        <v>0000</v>
      </c>
      <c r="T3582" s="75" t="str">
        <f t="shared" si="289"/>
        <v>00000000000000000000000000000000</v>
      </c>
      <c r="V3582" s="197"/>
      <c r="W3582" s="75">
        <f t="shared" si="290"/>
        <v>0</v>
      </c>
      <c r="AE3582" s="479"/>
    </row>
    <row r="3583" spans="1:31" s="75" customFormat="1" ht="13.5" x14ac:dyDescent="0.2">
      <c r="A3583" s="211">
        <v>3580</v>
      </c>
      <c r="B3583" s="212" t="s">
        <v>3637</v>
      </c>
      <c r="C3583" s="213" t="s">
        <v>3638</v>
      </c>
      <c r="D3583" s="213"/>
      <c r="E3583" s="213">
        <v>0</v>
      </c>
      <c r="F3583" s="213" t="s">
        <v>585</v>
      </c>
      <c r="G3583" s="214" t="s">
        <v>554</v>
      </c>
      <c r="H3583" s="208" t="str">
        <f>IF(Input!F$4="GMH_OECC",J3583,IF(Input!F$4="GMH_XOEC",L3583,IF(Input!F$4="GMH_Korea",N3583,IF(Input!F$4="GMH_EU",P3583,IF(Input!F$4="Skysuper",#REF!,IF(Input!F$4="SkyII",#REF!,IF(Input!F$4="XO-8000",#REF!, "FALSE")))))))</f>
        <v>00</v>
      </c>
      <c r="I3583" s="209">
        <f>IF(Input!F$4="GMH_OECC",K3583,IF(Input!F$4="GMH_XOEC",M3583,IF(Input!F$4="GMH_Korea",O3583,IF(Input!F$4="GMH_EU",Q3583,IF(Input!F$4="Skysuper",#REF!,IF(Input!F$4="SkyII",#REF!,IF(Input!F$4="XO-8000",#REF!, "FALSE")))))))</f>
        <v>0</v>
      </c>
      <c r="J3583" s="210" t="s">
        <v>10359</v>
      </c>
      <c r="K3583" s="268">
        <v>0</v>
      </c>
      <c r="L3583" s="270" t="s">
        <v>10359</v>
      </c>
      <c r="M3583" s="270">
        <v>0</v>
      </c>
      <c r="N3583" s="270" t="s">
        <v>10359</v>
      </c>
      <c r="O3583" s="270">
        <v>0</v>
      </c>
      <c r="P3583" s="270" t="s">
        <v>10359</v>
      </c>
      <c r="Q3583" s="270">
        <v>0</v>
      </c>
      <c r="R3583" s="74"/>
      <c r="S3583" s="75" t="str">
        <f t="shared" si="291"/>
        <v>0000</v>
      </c>
      <c r="T3583" s="75" t="str">
        <f t="shared" si="289"/>
        <v>00000000000000000000000000000000</v>
      </c>
      <c r="V3583" s="197"/>
      <c r="W3583" s="75">
        <f t="shared" si="290"/>
        <v>0</v>
      </c>
      <c r="AE3583" s="479"/>
    </row>
    <row r="3584" spans="1:31" s="75" customFormat="1" ht="13.5" x14ac:dyDescent="0.2">
      <c r="A3584" s="211">
        <v>3581</v>
      </c>
      <c r="B3584" s="212" t="s">
        <v>3639</v>
      </c>
      <c r="C3584" s="213" t="s">
        <v>3640</v>
      </c>
      <c r="D3584" s="213"/>
      <c r="E3584" s="213">
        <v>0</v>
      </c>
      <c r="F3584" s="213" t="s">
        <v>585</v>
      </c>
      <c r="G3584" s="214" t="s">
        <v>554</v>
      </c>
      <c r="H3584" s="208" t="str">
        <f>IF(Input!F$4="GMH_OECC",J3584,IF(Input!F$4="GMH_XOEC",L3584,IF(Input!F$4="GMH_Korea",N3584,IF(Input!F$4="GMH_EU",P3584,IF(Input!F$4="Skysuper",#REF!,IF(Input!F$4="SkyII",#REF!,IF(Input!F$4="XO-8000",#REF!, "FALSE")))))))</f>
        <v>00</v>
      </c>
      <c r="I3584" s="209">
        <f>IF(Input!F$4="GMH_OECC",K3584,IF(Input!F$4="GMH_XOEC",M3584,IF(Input!F$4="GMH_Korea",O3584,IF(Input!F$4="GMH_EU",Q3584,IF(Input!F$4="Skysuper",#REF!,IF(Input!F$4="SkyII",#REF!,IF(Input!F$4="XO-8000",#REF!, "FALSE")))))))</f>
        <v>0</v>
      </c>
      <c r="J3584" s="210" t="s">
        <v>10359</v>
      </c>
      <c r="K3584" s="268">
        <v>0</v>
      </c>
      <c r="L3584" s="270" t="s">
        <v>10359</v>
      </c>
      <c r="M3584" s="270">
        <v>0</v>
      </c>
      <c r="N3584" s="270" t="s">
        <v>10359</v>
      </c>
      <c r="O3584" s="270">
        <v>0</v>
      </c>
      <c r="P3584" s="270" t="s">
        <v>10359</v>
      </c>
      <c r="Q3584" s="270">
        <v>0</v>
      </c>
      <c r="R3584" s="74"/>
      <c r="S3584" s="75" t="str">
        <f t="shared" si="291"/>
        <v>0000</v>
      </c>
      <c r="T3584" s="75" t="str">
        <f t="shared" si="289"/>
        <v>00000000000000000000000000000000</v>
      </c>
      <c r="V3584" s="197"/>
      <c r="W3584" s="75">
        <f t="shared" si="290"/>
        <v>0</v>
      </c>
      <c r="AE3584" s="479"/>
    </row>
    <row r="3585" spans="1:31" s="75" customFormat="1" ht="13.5" x14ac:dyDescent="0.2">
      <c r="A3585" s="211">
        <v>3582</v>
      </c>
      <c r="B3585" s="212" t="s">
        <v>3641</v>
      </c>
      <c r="C3585" s="213" t="s">
        <v>3642</v>
      </c>
      <c r="D3585" s="213"/>
      <c r="E3585" s="213">
        <v>0</v>
      </c>
      <c r="F3585" s="213" t="s">
        <v>585</v>
      </c>
      <c r="G3585" s="214" t="s">
        <v>554</v>
      </c>
      <c r="H3585" s="208" t="str">
        <f>IF(Input!F$4="GMH_OECC",J3585,IF(Input!F$4="GMH_XOEC",L3585,IF(Input!F$4="GMH_Korea",N3585,IF(Input!F$4="GMH_EU",P3585,IF(Input!F$4="Skysuper",#REF!,IF(Input!F$4="SkyII",#REF!,IF(Input!F$4="XO-8000",#REF!, "FALSE")))))))</f>
        <v>00</v>
      </c>
      <c r="I3585" s="209">
        <f>IF(Input!F$4="GMH_OECC",K3585,IF(Input!F$4="GMH_XOEC",M3585,IF(Input!F$4="GMH_Korea",O3585,IF(Input!F$4="GMH_EU",Q3585,IF(Input!F$4="Skysuper",#REF!,IF(Input!F$4="SkyII",#REF!,IF(Input!F$4="XO-8000",#REF!, "FALSE")))))))</f>
        <v>0</v>
      </c>
      <c r="J3585" s="210" t="s">
        <v>10359</v>
      </c>
      <c r="K3585" s="268">
        <v>0</v>
      </c>
      <c r="L3585" s="270" t="s">
        <v>10359</v>
      </c>
      <c r="M3585" s="270">
        <v>0</v>
      </c>
      <c r="N3585" s="270" t="s">
        <v>10359</v>
      </c>
      <c r="O3585" s="270">
        <v>0</v>
      </c>
      <c r="P3585" s="270" t="s">
        <v>10359</v>
      </c>
      <c r="Q3585" s="270">
        <v>0</v>
      </c>
      <c r="R3585" s="74"/>
      <c r="S3585" s="75" t="str">
        <f t="shared" si="291"/>
        <v>0000</v>
      </c>
      <c r="T3585" s="75" t="str">
        <f t="shared" si="289"/>
        <v>00000000000000000000000000000000</v>
      </c>
      <c r="V3585" s="197"/>
      <c r="W3585" s="75">
        <f t="shared" si="290"/>
        <v>0</v>
      </c>
      <c r="AE3585" s="479"/>
    </row>
    <row r="3586" spans="1:31" s="75" customFormat="1" ht="13.5" x14ac:dyDescent="0.2">
      <c r="A3586" s="211">
        <v>3583</v>
      </c>
      <c r="B3586" s="212" t="s">
        <v>3643</v>
      </c>
      <c r="C3586" s="213" t="s">
        <v>3644</v>
      </c>
      <c r="D3586" s="213"/>
      <c r="E3586" s="213">
        <v>0</v>
      </c>
      <c r="F3586" s="213" t="s">
        <v>585</v>
      </c>
      <c r="G3586" s="214" t="s">
        <v>554</v>
      </c>
      <c r="H3586" s="208" t="str">
        <f>IF(Input!F$4="GMH_OECC",J3586,IF(Input!F$4="GMH_XOEC",L3586,IF(Input!F$4="GMH_Korea",N3586,IF(Input!F$4="GMH_EU",P3586,IF(Input!F$4="Skysuper",#REF!,IF(Input!F$4="SkyII",#REF!,IF(Input!F$4="XO-8000",#REF!, "FALSE")))))))</f>
        <v>00</v>
      </c>
      <c r="I3586" s="209">
        <f>IF(Input!F$4="GMH_OECC",K3586,IF(Input!F$4="GMH_XOEC",M3586,IF(Input!F$4="GMH_Korea",O3586,IF(Input!F$4="GMH_EU",Q3586,IF(Input!F$4="Skysuper",#REF!,IF(Input!F$4="SkyII",#REF!,IF(Input!F$4="XO-8000",#REF!, "FALSE")))))))</f>
        <v>0</v>
      </c>
      <c r="J3586" s="210" t="s">
        <v>10359</v>
      </c>
      <c r="K3586" s="268">
        <v>0</v>
      </c>
      <c r="L3586" s="270" t="s">
        <v>10359</v>
      </c>
      <c r="M3586" s="270">
        <v>0</v>
      </c>
      <c r="N3586" s="270" t="s">
        <v>10359</v>
      </c>
      <c r="O3586" s="270">
        <v>0</v>
      </c>
      <c r="P3586" s="270" t="s">
        <v>10359</v>
      </c>
      <c r="Q3586" s="270">
        <v>0</v>
      </c>
      <c r="R3586" s="74"/>
      <c r="S3586" s="75" t="str">
        <f t="shared" si="291"/>
        <v>0000</v>
      </c>
      <c r="T3586" s="75" t="str">
        <f t="shared" si="289"/>
        <v>00000000000000000000000000000000</v>
      </c>
      <c r="V3586" s="197"/>
      <c r="W3586" s="75">
        <f t="shared" si="290"/>
        <v>0</v>
      </c>
      <c r="AE3586" s="479"/>
    </row>
    <row r="3587" spans="1:31" s="75" customFormat="1" ht="13.5" x14ac:dyDescent="0.2">
      <c r="A3587" s="211">
        <v>3584</v>
      </c>
      <c r="B3587" s="212" t="s">
        <v>3645</v>
      </c>
      <c r="C3587" s="213" t="s">
        <v>3646</v>
      </c>
      <c r="D3587" s="213"/>
      <c r="E3587" s="213">
        <v>0</v>
      </c>
      <c r="F3587" s="213" t="s">
        <v>585</v>
      </c>
      <c r="G3587" s="214" t="s">
        <v>554</v>
      </c>
      <c r="H3587" s="208" t="str">
        <f>IF(Input!F$4="GMH_OECC",J3587,IF(Input!F$4="GMH_XOEC",L3587,IF(Input!F$4="GMH_Korea",N3587,IF(Input!F$4="GMH_EU",P3587,IF(Input!F$4="Skysuper",#REF!,IF(Input!F$4="SkyII",#REF!,IF(Input!F$4="XO-8000",#REF!, "FALSE")))))))</f>
        <v>00</v>
      </c>
      <c r="I3587" s="209">
        <f>IF(Input!F$4="GMH_OECC",K3587,IF(Input!F$4="GMH_XOEC",M3587,IF(Input!F$4="GMH_Korea",O3587,IF(Input!F$4="GMH_EU",Q3587,IF(Input!F$4="Skysuper",#REF!,IF(Input!F$4="SkyII",#REF!,IF(Input!F$4="XO-8000",#REF!, "FALSE")))))))</f>
        <v>0</v>
      </c>
      <c r="J3587" s="210" t="s">
        <v>10359</v>
      </c>
      <c r="K3587" s="268">
        <v>0</v>
      </c>
      <c r="L3587" s="270" t="s">
        <v>10359</v>
      </c>
      <c r="M3587" s="270">
        <v>0</v>
      </c>
      <c r="N3587" s="270" t="s">
        <v>10359</v>
      </c>
      <c r="O3587" s="270">
        <v>0</v>
      </c>
      <c r="P3587" s="270" t="s">
        <v>10359</v>
      </c>
      <c r="Q3587" s="270">
        <v>0</v>
      </c>
      <c r="R3587" s="74"/>
      <c r="S3587" s="75" t="str">
        <f t="shared" si="291"/>
        <v>0000</v>
      </c>
      <c r="T3587" s="75" t="str">
        <f t="shared" si="289"/>
        <v>00000000000000000000000000000000</v>
      </c>
      <c r="V3587" s="197"/>
      <c r="W3587" s="75">
        <f t="shared" si="290"/>
        <v>0</v>
      </c>
      <c r="AE3587" s="479"/>
    </row>
    <row r="3588" spans="1:31" s="75" customFormat="1" ht="13.5" x14ac:dyDescent="0.2">
      <c r="A3588" s="211">
        <v>3585</v>
      </c>
      <c r="B3588" s="212" t="s">
        <v>3647</v>
      </c>
      <c r="C3588" s="213" t="s">
        <v>3648</v>
      </c>
      <c r="D3588" s="213"/>
      <c r="E3588" s="213">
        <v>0</v>
      </c>
      <c r="F3588" s="213" t="s">
        <v>585</v>
      </c>
      <c r="G3588" s="214" t="s">
        <v>554</v>
      </c>
      <c r="H3588" s="208" t="str">
        <f>IF(Input!F$4="GMH_OECC",J3588,IF(Input!F$4="GMH_XOEC",L3588,IF(Input!F$4="GMH_Korea",N3588,IF(Input!F$4="GMH_EU",P3588,IF(Input!F$4="Skysuper",#REF!,IF(Input!F$4="SkyII",#REF!,IF(Input!F$4="XO-8000",#REF!, "FALSE")))))))</f>
        <v>00</v>
      </c>
      <c r="I3588" s="209">
        <f>IF(Input!F$4="GMH_OECC",K3588,IF(Input!F$4="GMH_XOEC",M3588,IF(Input!F$4="GMH_Korea",O3588,IF(Input!F$4="GMH_EU",Q3588,IF(Input!F$4="Skysuper",#REF!,IF(Input!F$4="SkyII",#REF!,IF(Input!F$4="XO-8000",#REF!, "FALSE")))))))</f>
        <v>0</v>
      </c>
      <c r="J3588" s="210" t="s">
        <v>10359</v>
      </c>
      <c r="K3588" s="268">
        <v>0</v>
      </c>
      <c r="L3588" s="270" t="s">
        <v>10359</v>
      </c>
      <c r="M3588" s="270">
        <v>0</v>
      </c>
      <c r="N3588" s="270" t="s">
        <v>10359</v>
      </c>
      <c r="O3588" s="270">
        <v>0</v>
      </c>
      <c r="P3588" s="270" t="s">
        <v>10359</v>
      </c>
      <c r="Q3588" s="270">
        <v>0</v>
      </c>
      <c r="R3588" s="74"/>
      <c r="S3588" s="75" t="str">
        <f t="shared" si="291"/>
        <v>0000</v>
      </c>
      <c r="T3588" s="75" t="str">
        <f t="shared" ref="T3588:T3651" si="292">CONCATENATE(S3588,S3589,S3590,S3591,S3592,S3593,S3594,S3595)</f>
        <v>00000000000000000000000000000000</v>
      </c>
      <c r="V3588" s="197"/>
      <c r="W3588" s="75">
        <f t="shared" si="290"/>
        <v>0</v>
      </c>
      <c r="AE3588" s="479"/>
    </row>
    <row r="3589" spans="1:31" s="75" customFormat="1" ht="13.5" x14ac:dyDescent="0.2">
      <c r="A3589" s="211">
        <v>3586</v>
      </c>
      <c r="B3589" s="212" t="s">
        <v>3649</v>
      </c>
      <c r="C3589" s="213" t="s">
        <v>3650</v>
      </c>
      <c r="D3589" s="213"/>
      <c r="E3589" s="213">
        <v>0</v>
      </c>
      <c r="F3589" s="213" t="s">
        <v>585</v>
      </c>
      <c r="G3589" s="214" t="s">
        <v>554</v>
      </c>
      <c r="H3589" s="208" t="str">
        <f>IF(Input!F$4="GMH_OECC",J3589,IF(Input!F$4="GMH_XOEC",L3589,IF(Input!F$4="GMH_Korea",N3589,IF(Input!F$4="GMH_EU",P3589,IF(Input!F$4="Skysuper",#REF!,IF(Input!F$4="SkyII",#REF!,IF(Input!F$4="XO-8000",#REF!, "FALSE")))))))</f>
        <v>00</v>
      </c>
      <c r="I3589" s="209">
        <f>IF(Input!F$4="GMH_OECC",K3589,IF(Input!F$4="GMH_XOEC",M3589,IF(Input!F$4="GMH_Korea",O3589,IF(Input!F$4="GMH_EU",Q3589,IF(Input!F$4="Skysuper",#REF!,IF(Input!F$4="SkyII",#REF!,IF(Input!F$4="XO-8000",#REF!, "FALSE")))))))</f>
        <v>0</v>
      </c>
      <c r="J3589" s="210" t="s">
        <v>10359</v>
      </c>
      <c r="K3589" s="268">
        <v>0</v>
      </c>
      <c r="L3589" s="270" t="s">
        <v>10359</v>
      </c>
      <c r="M3589" s="270">
        <v>0</v>
      </c>
      <c r="N3589" s="270" t="s">
        <v>10359</v>
      </c>
      <c r="O3589" s="270">
        <v>0</v>
      </c>
      <c r="P3589" s="270" t="s">
        <v>10359</v>
      </c>
      <c r="Q3589" s="270">
        <v>0</v>
      </c>
      <c r="R3589" s="74"/>
      <c r="S3589" s="75" t="str">
        <f t="shared" si="291"/>
        <v>0000</v>
      </c>
      <c r="T3589" s="75" t="str">
        <f t="shared" si="292"/>
        <v>00000000000000000000000000000000</v>
      </c>
      <c r="V3589" s="197"/>
      <c r="W3589" s="75">
        <f t="shared" si="290"/>
        <v>0</v>
      </c>
      <c r="AE3589" s="479"/>
    </row>
    <row r="3590" spans="1:31" s="75" customFormat="1" ht="13.5" x14ac:dyDescent="0.2">
      <c r="A3590" s="211">
        <v>3587</v>
      </c>
      <c r="B3590" s="212" t="s">
        <v>3651</v>
      </c>
      <c r="C3590" s="213" t="s">
        <v>3652</v>
      </c>
      <c r="D3590" s="213"/>
      <c r="E3590" s="213">
        <v>0</v>
      </c>
      <c r="F3590" s="213" t="s">
        <v>585</v>
      </c>
      <c r="G3590" s="214" t="s">
        <v>554</v>
      </c>
      <c r="H3590" s="208" t="str">
        <f>IF(Input!F$4="GMH_OECC",J3590,IF(Input!F$4="GMH_XOEC",L3590,IF(Input!F$4="GMH_Korea",N3590,IF(Input!F$4="GMH_EU",P3590,IF(Input!F$4="Skysuper",#REF!,IF(Input!F$4="SkyII",#REF!,IF(Input!F$4="XO-8000",#REF!, "FALSE")))))))</f>
        <v>00</v>
      </c>
      <c r="I3590" s="209">
        <f>IF(Input!F$4="GMH_OECC",K3590,IF(Input!F$4="GMH_XOEC",M3590,IF(Input!F$4="GMH_Korea",O3590,IF(Input!F$4="GMH_EU",Q3590,IF(Input!F$4="Skysuper",#REF!,IF(Input!F$4="SkyII",#REF!,IF(Input!F$4="XO-8000",#REF!, "FALSE")))))))</f>
        <v>0</v>
      </c>
      <c r="J3590" s="210" t="s">
        <v>10359</v>
      </c>
      <c r="K3590" s="268">
        <v>0</v>
      </c>
      <c r="L3590" s="270" t="s">
        <v>10359</v>
      </c>
      <c r="M3590" s="270">
        <v>0</v>
      </c>
      <c r="N3590" s="270" t="s">
        <v>10359</v>
      </c>
      <c r="O3590" s="270">
        <v>0</v>
      </c>
      <c r="P3590" s="270" t="s">
        <v>10359</v>
      </c>
      <c r="Q3590" s="270">
        <v>0</v>
      </c>
      <c r="R3590" s="74"/>
      <c r="S3590" s="75" t="str">
        <f t="shared" si="291"/>
        <v>0000</v>
      </c>
      <c r="T3590" s="75" t="str">
        <f t="shared" si="292"/>
        <v>00000000000000000000000000000000</v>
      </c>
      <c r="V3590" s="197"/>
      <c r="W3590" s="75">
        <f t="shared" ref="W3590:W3653" si="293">HEX2DEC(RIGHT(S3590,2))+HEX2DEC(RIGHT(S3591,2))+HEX2DEC(RIGHT(S3592,2))+HEX2DEC(RIGHT(S3593,2))+HEX2DEC(LEFT(S3590,2))+HEX2DEC(LEFT(S3591,2))+HEX2DEC(LEFT(S3592,2))+HEX2DEC(LEFT(S3593,2))+HEX2DEC(RIGHT(S3594,2))+HEX2DEC(RIGHT(S3595,2))+HEX2DEC(RIGHT(S3596,2))+HEX2DEC(RIGHT(S3597,2))+HEX2DEC(LEFT(S3594,2))+HEX2DEC(LEFT(S3595,2))+HEX2DEC(LEFT(S3596,2))+HEX2DEC(LEFT(S3597,2))</f>
        <v>0</v>
      </c>
      <c r="AE3590" s="479"/>
    </row>
    <row r="3591" spans="1:31" s="75" customFormat="1" ht="13.5" x14ac:dyDescent="0.2">
      <c r="A3591" s="211">
        <v>3588</v>
      </c>
      <c r="B3591" s="212" t="s">
        <v>3653</v>
      </c>
      <c r="C3591" s="213" t="s">
        <v>3654</v>
      </c>
      <c r="D3591" s="213"/>
      <c r="E3591" s="213">
        <v>0</v>
      </c>
      <c r="F3591" s="213" t="s">
        <v>585</v>
      </c>
      <c r="G3591" s="214" t="s">
        <v>554</v>
      </c>
      <c r="H3591" s="208" t="str">
        <f>IF(Input!F$4="GMH_OECC",J3591,IF(Input!F$4="GMH_XOEC",L3591,IF(Input!F$4="GMH_Korea",N3591,IF(Input!F$4="GMH_EU",P3591,IF(Input!F$4="Skysuper",#REF!,IF(Input!F$4="SkyII",#REF!,IF(Input!F$4="XO-8000",#REF!, "FALSE")))))))</f>
        <v>00</v>
      </c>
      <c r="I3591" s="209">
        <f>IF(Input!F$4="GMH_OECC",K3591,IF(Input!F$4="GMH_XOEC",M3591,IF(Input!F$4="GMH_Korea",O3591,IF(Input!F$4="GMH_EU",Q3591,IF(Input!F$4="Skysuper",#REF!,IF(Input!F$4="SkyII",#REF!,IF(Input!F$4="XO-8000",#REF!, "FALSE")))))))</f>
        <v>0</v>
      </c>
      <c r="J3591" s="210" t="s">
        <v>10359</v>
      </c>
      <c r="K3591" s="268">
        <v>0</v>
      </c>
      <c r="L3591" s="270" t="s">
        <v>10359</v>
      </c>
      <c r="M3591" s="270">
        <v>0</v>
      </c>
      <c r="N3591" s="270" t="s">
        <v>10359</v>
      </c>
      <c r="O3591" s="270">
        <v>0</v>
      </c>
      <c r="P3591" s="270" t="s">
        <v>10359</v>
      </c>
      <c r="Q3591" s="270">
        <v>0</v>
      </c>
      <c r="R3591" s="74"/>
      <c r="S3591" s="75" t="str">
        <f t="shared" si="291"/>
        <v>0000</v>
      </c>
      <c r="T3591" s="75" t="str">
        <f t="shared" si="292"/>
        <v>00000000000000000000000000000000</v>
      </c>
      <c r="V3591" s="197"/>
      <c r="W3591" s="75">
        <f t="shared" si="293"/>
        <v>0</v>
      </c>
      <c r="AE3591" s="479"/>
    </row>
    <row r="3592" spans="1:31" s="75" customFormat="1" ht="13.5" x14ac:dyDescent="0.2">
      <c r="A3592" s="211">
        <v>3589</v>
      </c>
      <c r="B3592" s="212" t="s">
        <v>3655</v>
      </c>
      <c r="C3592" s="213" t="s">
        <v>3656</v>
      </c>
      <c r="D3592" s="213"/>
      <c r="E3592" s="213">
        <v>0</v>
      </c>
      <c r="F3592" s="213" t="s">
        <v>585</v>
      </c>
      <c r="G3592" s="214" t="s">
        <v>554</v>
      </c>
      <c r="H3592" s="208" t="str">
        <f>IF(Input!F$4="GMH_OECC",J3592,IF(Input!F$4="GMH_XOEC",L3592,IF(Input!F$4="GMH_Korea",N3592,IF(Input!F$4="GMH_EU",P3592,IF(Input!F$4="Skysuper",#REF!,IF(Input!F$4="SkyII",#REF!,IF(Input!F$4="XO-8000",#REF!, "FALSE")))))))</f>
        <v>00</v>
      </c>
      <c r="I3592" s="209">
        <f>IF(Input!F$4="GMH_OECC",K3592,IF(Input!F$4="GMH_XOEC",M3592,IF(Input!F$4="GMH_Korea",O3592,IF(Input!F$4="GMH_EU",Q3592,IF(Input!F$4="Skysuper",#REF!,IF(Input!F$4="SkyII",#REF!,IF(Input!F$4="XO-8000",#REF!, "FALSE")))))))</f>
        <v>0</v>
      </c>
      <c r="J3592" s="210" t="s">
        <v>10359</v>
      </c>
      <c r="K3592" s="268">
        <v>0</v>
      </c>
      <c r="L3592" s="270" t="s">
        <v>10359</v>
      </c>
      <c r="M3592" s="270">
        <v>0</v>
      </c>
      <c r="N3592" s="270" t="s">
        <v>10359</v>
      </c>
      <c r="O3592" s="270">
        <v>0</v>
      </c>
      <c r="P3592" s="270" t="s">
        <v>10359</v>
      </c>
      <c r="Q3592" s="270">
        <v>0</v>
      </c>
      <c r="R3592" s="74"/>
      <c r="S3592" s="75" t="str">
        <f t="shared" si="291"/>
        <v>0000</v>
      </c>
      <c r="T3592" s="75" t="str">
        <f t="shared" si="292"/>
        <v>00000000000000000000000000000000</v>
      </c>
      <c r="V3592" s="197"/>
      <c r="W3592" s="75">
        <f t="shared" si="293"/>
        <v>0</v>
      </c>
      <c r="AE3592" s="479"/>
    </row>
    <row r="3593" spans="1:31" s="75" customFormat="1" ht="13.5" x14ac:dyDescent="0.2">
      <c r="A3593" s="211">
        <v>3590</v>
      </c>
      <c r="B3593" s="212" t="s">
        <v>3657</v>
      </c>
      <c r="C3593" s="213" t="s">
        <v>3658</v>
      </c>
      <c r="D3593" s="213"/>
      <c r="E3593" s="213">
        <v>0</v>
      </c>
      <c r="F3593" s="213" t="s">
        <v>585</v>
      </c>
      <c r="G3593" s="214" t="s">
        <v>554</v>
      </c>
      <c r="H3593" s="208" t="str">
        <f>IF(Input!F$4="GMH_OECC",J3593,IF(Input!F$4="GMH_XOEC",L3593,IF(Input!F$4="GMH_Korea",N3593,IF(Input!F$4="GMH_EU",P3593,IF(Input!F$4="Skysuper",#REF!,IF(Input!F$4="SkyII",#REF!,IF(Input!F$4="XO-8000",#REF!, "FALSE")))))))</f>
        <v>00</v>
      </c>
      <c r="I3593" s="209">
        <f>IF(Input!F$4="GMH_OECC",K3593,IF(Input!F$4="GMH_XOEC",M3593,IF(Input!F$4="GMH_Korea",O3593,IF(Input!F$4="GMH_EU",Q3593,IF(Input!F$4="Skysuper",#REF!,IF(Input!F$4="SkyII",#REF!,IF(Input!F$4="XO-8000",#REF!, "FALSE")))))))</f>
        <v>0</v>
      </c>
      <c r="J3593" s="210" t="s">
        <v>10359</v>
      </c>
      <c r="K3593" s="268">
        <v>0</v>
      </c>
      <c r="L3593" s="270" t="s">
        <v>10359</v>
      </c>
      <c r="M3593" s="270">
        <v>0</v>
      </c>
      <c r="N3593" s="270" t="s">
        <v>10359</v>
      </c>
      <c r="O3593" s="270">
        <v>0</v>
      </c>
      <c r="P3593" s="270" t="s">
        <v>10359</v>
      </c>
      <c r="Q3593" s="270">
        <v>0</v>
      </c>
      <c r="R3593" s="74"/>
      <c r="S3593" s="75" t="str">
        <f t="shared" si="291"/>
        <v>0000</v>
      </c>
      <c r="T3593" s="75" t="str">
        <f t="shared" si="292"/>
        <v>00000000000000000000000000000000</v>
      </c>
      <c r="V3593" s="197"/>
      <c r="W3593" s="75">
        <f t="shared" si="293"/>
        <v>0</v>
      </c>
      <c r="AE3593" s="479"/>
    </row>
    <row r="3594" spans="1:31" s="75" customFormat="1" ht="13.5" x14ac:dyDescent="0.2">
      <c r="A3594" s="211">
        <v>3591</v>
      </c>
      <c r="B3594" s="212" t="s">
        <v>3659</v>
      </c>
      <c r="C3594" s="213" t="s">
        <v>3660</v>
      </c>
      <c r="D3594" s="213"/>
      <c r="E3594" s="213">
        <v>0</v>
      </c>
      <c r="F3594" s="213" t="s">
        <v>585</v>
      </c>
      <c r="G3594" s="214" t="s">
        <v>554</v>
      </c>
      <c r="H3594" s="208" t="str">
        <f>IF(Input!F$4="GMH_OECC",J3594,IF(Input!F$4="GMH_XOEC",L3594,IF(Input!F$4="GMH_Korea",N3594,IF(Input!F$4="GMH_EU",P3594,IF(Input!F$4="Skysuper",#REF!,IF(Input!F$4="SkyII",#REF!,IF(Input!F$4="XO-8000",#REF!, "FALSE")))))))</f>
        <v>00</v>
      </c>
      <c r="I3594" s="209">
        <f>IF(Input!F$4="GMH_OECC",K3594,IF(Input!F$4="GMH_XOEC",M3594,IF(Input!F$4="GMH_Korea",O3594,IF(Input!F$4="GMH_EU",Q3594,IF(Input!F$4="Skysuper",#REF!,IF(Input!F$4="SkyII",#REF!,IF(Input!F$4="XO-8000",#REF!, "FALSE")))))))</f>
        <v>0</v>
      </c>
      <c r="J3594" s="210" t="s">
        <v>10359</v>
      </c>
      <c r="K3594" s="268">
        <v>0</v>
      </c>
      <c r="L3594" s="270" t="s">
        <v>10359</v>
      </c>
      <c r="M3594" s="270">
        <v>0</v>
      </c>
      <c r="N3594" s="270" t="s">
        <v>10359</v>
      </c>
      <c r="O3594" s="270">
        <v>0</v>
      </c>
      <c r="P3594" s="270" t="s">
        <v>10359</v>
      </c>
      <c r="Q3594" s="270">
        <v>0</v>
      </c>
      <c r="R3594" s="74"/>
      <c r="S3594" s="75" t="str">
        <f t="shared" si="291"/>
        <v>0000</v>
      </c>
      <c r="T3594" s="75" t="str">
        <f t="shared" si="292"/>
        <v>00000000000000000000000000000000</v>
      </c>
      <c r="V3594" s="197"/>
      <c r="W3594" s="75">
        <f t="shared" si="293"/>
        <v>0</v>
      </c>
      <c r="AE3594" s="479"/>
    </row>
    <row r="3595" spans="1:31" s="75" customFormat="1" ht="13.5" x14ac:dyDescent="0.2">
      <c r="A3595" s="211">
        <v>3592</v>
      </c>
      <c r="B3595" s="212" t="s">
        <v>3661</v>
      </c>
      <c r="C3595" s="213" t="s">
        <v>3662</v>
      </c>
      <c r="D3595" s="213"/>
      <c r="E3595" s="213">
        <v>0</v>
      </c>
      <c r="F3595" s="213" t="s">
        <v>585</v>
      </c>
      <c r="G3595" s="214" t="s">
        <v>554</v>
      </c>
      <c r="H3595" s="208" t="str">
        <f>IF(Input!F$4="GMH_OECC",J3595,IF(Input!F$4="GMH_XOEC",L3595,IF(Input!F$4="GMH_Korea",N3595,IF(Input!F$4="GMH_EU",P3595,IF(Input!F$4="Skysuper",#REF!,IF(Input!F$4="SkyII",#REF!,IF(Input!F$4="XO-8000",#REF!, "FALSE")))))))</f>
        <v>00</v>
      </c>
      <c r="I3595" s="209">
        <f>IF(Input!F$4="GMH_OECC",K3595,IF(Input!F$4="GMH_XOEC",M3595,IF(Input!F$4="GMH_Korea",O3595,IF(Input!F$4="GMH_EU",Q3595,IF(Input!F$4="Skysuper",#REF!,IF(Input!F$4="SkyII",#REF!,IF(Input!F$4="XO-8000",#REF!, "FALSE")))))))</f>
        <v>0</v>
      </c>
      <c r="J3595" s="210" t="s">
        <v>10359</v>
      </c>
      <c r="K3595" s="268">
        <v>0</v>
      </c>
      <c r="L3595" s="270" t="s">
        <v>10359</v>
      </c>
      <c r="M3595" s="270">
        <v>0</v>
      </c>
      <c r="N3595" s="270" t="s">
        <v>10359</v>
      </c>
      <c r="O3595" s="270">
        <v>0</v>
      </c>
      <c r="P3595" s="270" t="s">
        <v>10359</v>
      </c>
      <c r="Q3595" s="270">
        <v>0</v>
      </c>
      <c r="R3595" s="74"/>
      <c r="S3595" s="75" t="str">
        <f t="shared" si="291"/>
        <v>0000</v>
      </c>
      <c r="T3595" s="75" t="str">
        <f t="shared" si="292"/>
        <v>00000000000000000000000000000000</v>
      </c>
      <c r="V3595" s="197"/>
      <c r="W3595" s="75">
        <f t="shared" si="293"/>
        <v>0</v>
      </c>
      <c r="AE3595" s="479"/>
    </row>
    <row r="3596" spans="1:31" s="75" customFormat="1" ht="13.5" x14ac:dyDescent="0.2">
      <c r="A3596" s="211">
        <v>3593</v>
      </c>
      <c r="B3596" s="212" t="s">
        <v>3663</v>
      </c>
      <c r="C3596" s="213" t="s">
        <v>3664</v>
      </c>
      <c r="D3596" s="213"/>
      <c r="E3596" s="213">
        <v>0</v>
      </c>
      <c r="F3596" s="213" t="s">
        <v>585</v>
      </c>
      <c r="G3596" s="214" t="s">
        <v>554</v>
      </c>
      <c r="H3596" s="208" t="str">
        <f>IF(Input!F$4="GMH_OECC",J3596,IF(Input!F$4="GMH_XOEC",L3596,IF(Input!F$4="GMH_Korea",N3596,IF(Input!F$4="GMH_EU",P3596,IF(Input!F$4="Skysuper",#REF!,IF(Input!F$4="SkyII",#REF!,IF(Input!F$4="XO-8000",#REF!, "FALSE")))))))</f>
        <v>00</v>
      </c>
      <c r="I3596" s="209">
        <f>IF(Input!F$4="GMH_OECC",K3596,IF(Input!F$4="GMH_XOEC",M3596,IF(Input!F$4="GMH_Korea",O3596,IF(Input!F$4="GMH_EU",Q3596,IF(Input!F$4="Skysuper",#REF!,IF(Input!F$4="SkyII",#REF!,IF(Input!F$4="XO-8000",#REF!, "FALSE")))))))</f>
        <v>0</v>
      </c>
      <c r="J3596" s="210" t="s">
        <v>10359</v>
      </c>
      <c r="K3596" s="268">
        <v>0</v>
      </c>
      <c r="L3596" s="270" t="s">
        <v>10359</v>
      </c>
      <c r="M3596" s="270">
        <v>0</v>
      </c>
      <c r="N3596" s="270" t="s">
        <v>10359</v>
      </c>
      <c r="O3596" s="270">
        <v>0</v>
      </c>
      <c r="P3596" s="270" t="s">
        <v>10359</v>
      </c>
      <c r="Q3596" s="270">
        <v>0</v>
      </c>
      <c r="R3596" s="74"/>
      <c r="S3596" s="75" t="str">
        <f t="shared" si="291"/>
        <v>0000</v>
      </c>
      <c r="T3596" s="75" t="str">
        <f t="shared" si="292"/>
        <v>00000000000000000000000000000000</v>
      </c>
      <c r="V3596" s="197"/>
      <c r="W3596" s="75">
        <f t="shared" si="293"/>
        <v>0</v>
      </c>
      <c r="AE3596" s="479"/>
    </row>
    <row r="3597" spans="1:31" s="75" customFormat="1" ht="13.5" x14ac:dyDescent="0.2">
      <c r="A3597" s="211">
        <v>3594</v>
      </c>
      <c r="B3597" s="212" t="s">
        <v>3665</v>
      </c>
      <c r="C3597" s="213" t="s">
        <v>3666</v>
      </c>
      <c r="D3597" s="213"/>
      <c r="E3597" s="213">
        <v>0</v>
      </c>
      <c r="F3597" s="213" t="s">
        <v>585</v>
      </c>
      <c r="G3597" s="214" t="s">
        <v>554</v>
      </c>
      <c r="H3597" s="208" t="str">
        <f>IF(Input!F$4="GMH_OECC",J3597,IF(Input!F$4="GMH_XOEC",L3597,IF(Input!F$4="GMH_Korea",N3597,IF(Input!F$4="GMH_EU",P3597,IF(Input!F$4="Skysuper",#REF!,IF(Input!F$4="SkyII",#REF!,IF(Input!F$4="XO-8000",#REF!, "FALSE")))))))</f>
        <v>00</v>
      </c>
      <c r="I3597" s="209">
        <f>IF(Input!F$4="GMH_OECC",K3597,IF(Input!F$4="GMH_XOEC",M3597,IF(Input!F$4="GMH_Korea",O3597,IF(Input!F$4="GMH_EU",Q3597,IF(Input!F$4="Skysuper",#REF!,IF(Input!F$4="SkyII",#REF!,IF(Input!F$4="XO-8000",#REF!, "FALSE")))))))</f>
        <v>0</v>
      </c>
      <c r="J3597" s="210" t="s">
        <v>10359</v>
      </c>
      <c r="K3597" s="268">
        <v>0</v>
      </c>
      <c r="L3597" s="270" t="s">
        <v>10359</v>
      </c>
      <c r="M3597" s="270">
        <v>0</v>
      </c>
      <c r="N3597" s="270" t="s">
        <v>10359</v>
      </c>
      <c r="O3597" s="270">
        <v>0</v>
      </c>
      <c r="P3597" s="270" t="s">
        <v>10359</v>
      </c>
      <c r="Q3597" s="270">
        <v>0</v>
      </c>
      <c r="R3597" s="74"/>
      <c r="S3597" s="75" t="str">
        <f t="shared" si="291"/>
        <v>0000</v>
      </c>
      <c r="T3597" s="75" t="str">
        <f t="shared" si="292"/>
        <v>00000000000000000000000000000000</v>
      </c>
      <c r="V3597" s="197"/>
      <c r="W3597" s="75">
        <f t="shared" si="293"/>
        <v>0</v>
      </c>
      <c r="AE3597" s="479"/>
    </row>
    <row r="3598" spans="1:31" s="75" customFormat="1" ht="13.5" x14ac:dyDescent="0.2">
      <c r="A3598" s="211">
        <v>3595</v>
      </c>
      <c r="B3598" s="212" t="s">
        <v>3667</v>
      </c>
      <c r="C3598" s="213" t="s">
        <v>3668</v>
      </c>
      <c r="D3598" s="213"/>
      <c r="E3598" s="213">
        <v>0</v>
      </c>
      <c r="F3598" s="213" t="s">
        <v>585</v>
      </c>
      <c r="G3598" s="214" t="s">
        <v>554</v>
      </c>
      <c r="H3598" s="208" t="str">
        <f>IF(Input!F$4="GMH_OECC",J3598,IF(Input!F$4="GMH_XOEC",L3598,IF(Input!F$4="GMH_Korea",N3598,IF(Input!F$4="GMH_EU",P3598,IF(Input!F$4="Skysuper",#REF!,IF(Input!F$4="SkyII",#REF!,IF(Input!F$4="XO-8000",#REF!, "FALSE")))))))</f>
        <v>00</v>
      </c>
      <c r="I3598" s="209">
        <f>IF(Input!F$4="GMH_OECC",K3598,IF(Input!F$4="GMH_XOEC",M3598,IF(Input!F$4="GMH_Korea",O3598,IF(Input!F$4="GMH_EU",Q3598,IF(Input!F$4="Skysuper",#REF!,IF(Input!F$4="SkyII",#REF!,IF(Input!F$4="XO-8000",#REF!, "FALSE")))))))</f>
        <v>0</v>
      </c>
      <c r="J3598" s="210" t="s">
        <v>10359</v>
      </c>
      <c r="K3598" s="268">
        <v>0</v>
      </c>
      <c r="L3598" s="270" t="s">
        <v>10359</v>
      </c>
      <c r="M3598" s="270">
        <v>0</v>
      </c>
      <c r="N3598" s="270" t="s">
        <v>10359</v>
      </c>
      <c r="O3598" s="270">
        <v>0</v>
      </c>
      <c r="P3598" s="270" t="s">
        <v>10359</v>
      </c>
      <c r="Q3598" s="270">
        <v>0</v>
      </c>
      <c r="R3598" s="74"/>
      <c r="S3598" s="75" t="str">
        <f t="shared" si="291"/>
        <v>0000</v>
      </c>
      <c r="T3598" s="75" t="str">
        <f t="shared" si="292"/>
        <v>00000000000000000000000000000000</v>
      </c>
      <c r="V3598" s="197"/>
      <c r="W3598" s="75">
        <f t="shared" si="293"/>
        <v>0</v>
      </c>
      <c r="AE3598" s="479"/>
    </row>
    <row r="3599" spans="1:31" s="75" customFormat="1" ht="13.5" x14ac:dyDescent="0.2">
      <c r="A3599" s="211">
        <v>3596</v>
      </c>
      <c r="B3599" s="212" t="s">
        <v>3669</v>
      </c>
      <c r="C3599" s="213" t="s">
        <v>3670</v>
      </c>
      <c r="D3599" s="213"/>
      <c r="E3599" s="213">
        <v>0</v>
      </c>
      <c r="F3599" s="213" t="s">
        <v>585</v>
      </c>
      <c r="G3599" s="214" t="s">
        <v>554</v>
      </c>
      <c r="H3599" s="208" t="str">
        <f>IF(Input!F$4="GMH_OECC",J3599,IF(Input!F$4="GMH_XOEC",L3599,IF(Input!F$4="GMH_Korea",N3599,IF(Input!F$4="GMH_EU",P3599,IF(Input!F$4="Skysuper",#REF!,IF(Input!F$4="SkyII",#REF!,IF(Input!F$4="XO-8000",#REF!, "FALSE")))))))</f>
        <v>00</v>
      </c>
      <c r="I3599" s="209">
        <f>IF(Input!F$4="GMH_OECC",K3599,IF(Input!F$4="GMH_XOEC",M3599,IF(Input!F$4="GMH_Korea",O3599,IF(Input!F$4="GMH_EU",Q3599,IF(Input!F$4="Skysuper",#REF!,IF(Input!F$4="SkyII",#REF!,IF(Input!F$4="XO-8000",#REF!, "FALSE")))))))</f>
        <v>0</v>
      </c>
      <c r="J3599" s="210" t="s">
        <v>10359</v>
      </c>
      <c r="K3599" s="268">
        <v>0</v>
      </c>
      <c r="L3599" s="270" t="s">
        <v>10359</v>
      </c>
      <c r="M3599" s="270">
        <v>0</v>
      </c>
      <c r="N3599" s="270" t="s">
        <v>10359</v>
      </c>
      <c r="O3599" s="270">
        <v>0</v>
      </c>
      <c r="P3599" s="270" t="s">
        <v>10359</v>
      </c>
      <c r="Q3599" s="270">
        <v>0</v>
      </c>
      <c r="R3599" s="74"/>
      <c r="S3599" s="75" t="str">
        <f t="shared" si="291"/>
        <v>0000</v>
      </c>
      <c r="T3599" s="75" t="str">
        <f t="shared" si="292"/>
        <v>00000000000000000000000000000000</v>
      </c>
      <c r="V3599" s="197"/>
      <c r="W3599" s="75">
        <f t="shared" si="293"/>
        <v>0</v>
      </c>
      <c r="AE3599" s="479"/>
    </row>
    <row r="3600" spans="1:31" s="75" customFormat="1" ht="13.5" x14ac:dyDescent="0.2">
      <c r="A3600" s="211">
        <v>3597</v>
      </c>
      <c r="B3600" s="212" t="s">
        <v>3671</v>
      </c>
      <c r="C3600" s="213" t="s">
        <v>3672</v>
      </c>
      <c r="D3600" s="213"/>
      <c r="E3600" s="213">
        <v>0</v>
      </c>
      <c r="F3600" s="213" t="s">
        <v>585</v>
      </c>
      <c r="G3600" s="214" t="s">
        <v>554</v>
      </c>
      <c r="H3600" s="208" t="str">
        <f>IF(Input!F$4="GMH_OECC",J3600,IF(Input!F$4="GMH_XOEC",L3600,IF(Input!F$4="GMH_Korea",N3600,IF(Input!F$4="GMH_EU",P3600,IF(Input!F$4="Skysuper",#REF!,IF(Input!F$4="SkyII",#REF!,IF(Input!F$4="XO-8000",#REF!, "FALSE")))))))</f>
        <v>00</v>
      </c>
      <c r="I3600" s="209">
        <f>IF(Input!F$4="GMH_OECC",K3600,IF(Input!F$4="GMH_XOEC",M3600,IF(Input!F$4="GMH_Korea",O3600,IF(Input!F$4="GMH_EU",Q3600,IF(Input!F$4="Skysuper",#REF!,IF(Input!F$4="SkyII",#REF!,IF(Input!F$4="XO-8000",#REF!, "FALSE")))))))</f>
        <v>0</v>
      </c>
      <c r="J3600" s="210" t="s">
        <v>10359</v>
      </c>
      <c r="K3600" s="268">
        <v>0</v>
      </c>
      <c r="L3600" s="270" t="s">
        <v>10359</v>
      </c>
      <c r="M3600" s="270">
        <v>0</v>
      </c>
      <c r="N3600" s="270" t="s">
        <v>10359</v>
      </c>
      <c r="O3600" s="270">
        <v>0</v>
      </c>
      <c r="P3600" s="270" t="s">
        <v>10359</v>
      </c>
      <c r="Q3600" s="270">
        <v>0</v>
      </c>
      <c r="R3600" s="74"/>
      <c r="S3600" s="75" t="str">
        <f t="shared" si="291"/>
        <v>0000</v>
      </c>
      <c r="T3600" s="75" t="str">
        <f t="shared" si="292"/>
        <v>00000000000000000000000000000000</v>
      </c>
      <c r="V3600" s="197"/>
      <c r="W3600" s="75">
        <f t="shared" si="293"/>
        <v>0</v>
      </c>
      <c r="AE3600" s="479"/>
    </row>
    <row r="3601" spans="1:31" s="75" customFormat="1" ht="13.5" x14ac:dyDescent="0.2">
      <c r="A3601" s="211">
        <v>3598</v>
      </c>
      <c r="B3601" s="212" t="s">
        <v>3673</v>
      </c>
      <c r="C3601" s="213" t="s">
        <v>3674</v>
      </c>
      <c r="D3601" s="213"/>
      <c r="E3601" s="213">
        <v>0</v>
      </c>
      <c r="F3601" s="213" t="s">
        <v>585</v>
      </c>
      <c r="G3601" s="214" t="s">
        <v>554</v>
      </c>
      <c r="H3601" s="208" t="str">
        <f>IF(Input!F$4="GMH_OECC",J3601,IF(Input!F$4="GMH_XOEC",L3601,IF(Input!F$4="GMH_Korea",N3601,IF(Input!F$4="GMH_EU",P3601,IF(Input!F$4="Skysuper",#REF!,IF(Input!F$4="SkyII",#REF!,IF(Input!F$4="XO-8000",#REF!, "FALSE")))))))</f>
        <v>00</v>
      </c>
      <c r="I3601" s="209">
        <f>IF(Input!F$4="GMH_OECC",K3601,IF(Input!F$4="GMH_XOEC",M3601,IF(Input!F$4="GMH_Korea",O3601,IF(Input!F$4="GMH_EU",Q3601,IF(Input!F$4="Skysuper",#REF!,IF(Input!F$4="SkyII",#REF!,IF(Input!F$4="XO-8000",#REF!, "FALSE")))))))</f>
        <v>0</v>
      </c>
      <c r="J3601" s="210" t="s">
        <v>10359</v>
      </c>
      <c r="K3601" s="268">
        <v>0</v>
      </c>
      <c r="L3601" s="270" t="s">
        <v>10359</v>
      </c>
      <c r="M3601" s="270">
        <v>0</v>
      </c>
      <c r="N3601" s="270" t="s">
        <v>10359</v>
      </c>
      <c r="O3601" s="270">
        <v>0</v>
      </c>
      <c r="P3601" s="270" t="s">
        <v>10359</v>
      </c>
      <c r="Q3601" s="270">
        <v>0</v>
      </c>
      <c r="R3601" s="74"/>
      <c r="S3601" s="75" t="str">
        <f t="shared" si="291"/>
        <v>0000</v>
      </c>
      <c r="T3601" s="75" t="str">
        <f t="shared" si="292"/>
        <v>00000000000000000000000000000000</v>
      </c>
      <c r="V3601" s="197"/>
      <c r="W3601" s="75">
        <f t="shared" si="293"/>
        <v>0</v>
      </c>
      <c r="AE3601" s="479"/>
    </row>
    <row r="3602" spans="1:31" s="75" customFormat="1" ht="13.5" x14ac:dyDescent="0.2">
      <c r="A3602" s="211">
        <v>3599</v>
      </c>
      <c r="B3602" s="212" t="s">
        <v>3675</v>
      </c>
      <c r="C3602" s="213" t="s">
        <v>3676</v>
      </c>
      <c r="D3602" s="213"/>
      <c r="E3602" s="213">
        <v>0</v>
      </c>
      <c r="F3602" s="213" t="s">
        <v>585</v>
      </c>
      <c r="G3602" s="214" t="s">
        <v>554</v>
      </c>
      <c r="H3602" s="208" t="str">
        <f>IF(Input!F$4="GMH_OECC",J3602,IF(Input!F$4="GMH_XOEC",L3602,IF(Input!F$4="GMH_Korea",N3602,IF(Input!F$4="GMH_EU",P3602,IF(Input!F$4="Skysuper",#REF!,IF(Input!F$4="SkyII",#REF!,IF(Input!F$4="XO-8000",#REF!, "FALSE")))))))</f>
        <v>00</v>
      </c>
      <c r="I3602" s="209">
        <f>IF(Input!F$4="GMH_OECC",K3602,IF(Input!F$4="GMH_XOEC",M3602,IF(Input!F$4="GMH_Korea",O3602,IF(Input!F$4="GMH_EU",Q3602,IF(Input!F$4="Skysuper",#REF!,IF(Input!F$4="SkyII",#REF!,IF(Input!F$4="XO-8000",#REF!, "FALSE")))))))</f>
        <v>0</v>
      </c>
      <c r="J3602" s="210" t="s">
        <v>10359</v>
      </c>
      <c r="K3602" s="268">
        <v>0</v>
      </c>
      <c r="L3602" s="270" t="s">
        <v>10359</v>
      </c>
      <c r="M3602" s="270">
        <v>0</v>
      </c>
      <c r="N3602" s="270" t="s">
        <v>10359</v>
      </c>
      <c r="O3602" s="270">
        <v>0</v>
      </c>
      <c r="P3602" s="270" t="s">
        <v>10359</v>
      </c>
      <c r="Q3602" s="270">
        <v>0</v>
      </c>
      <c r="R3602" s="74"/>
      <c r="S3602" s="75" t="str">
        <f t="shared" si="291"/>
        <v>0000</v>
      </c>
      <c r="T3602" s="75" t="str">
        <f t="shared" si="292"/>
        <v>00000000000000000000000000000000</v>
      </c>
      <c r="V3602" s="197"/>
      <c r="W3602" s="75">
        <f t="shared" si="293"/>
        <v>0</v>
      </c>
      <c r="AE3602" s="479"/>
    </row>
    <row r="3603" spans="1:31" s="75" customFormat="1" ht="13.5" x14ac:dyDescent="0.2">
      <c r="A3603" s="211">
        <v>3600</v>
      </c>
      <c r="B3603" s="212" t="s">
        <v>3677</v>
      </c>
      <c r="C3603" s="213" t="s">
        <v>3678</v>
      </c>
      <c r="D3603" s="213"/>
      <c r="E3603" s="213">
        <v>0</v>
      </c>
      <c r="F3603" s="213" t="s">
        <v>585</v>
      </c>
      <c r="G3603" s="214" t="s">
        <v>554</v>
      </c>
      <c r="H3603" s="208" t="str">
        <f>IF(Input!F$4="GMH_OECC",J3603,IF(Input!F$4="GMH_XOEC",L3603,IF(Input!F$4="GMH_Korea",N3603,IF(Input!F$4="GMH_EU",P3603,IF(Input!F$4="Skysuper",#REF!,IF(Input!F$4="SkyII",#REF!,IF(Input!F$4="XO-8000",#REF!, "FALSE")))))))</f>
        <v>00</v>
      </c>
      <c r="I3603" s="209">
        <f>IF(Input!F$4="GMH_OECC",K3603,IF(Input!F$4="GMH_XOEC",M3603,IF(Input!F$4="GMH_Korea",O3603,IF(Input!F$4="GMH_EU",Q3603,IF(Input!F$4="Skysuper",#REF!,IF(Input!F$4="SkyII",#REF!,IF(Input!F$4="XO-8000",#REF!, "FALSE")))))))</f>
        <v>0</v>
      </c>
      <c r="J3603" s="210" t="s">
        <v>10359</v>
      </c>
      <c r="K3603" s="268">
        <v>0</v>
      </c>
      <c r="L3603" s="270" t="s">
        <v>10359</v>
      </c>
      <c r="M3603" s="270">
        <v>0</v>
      </c>
      <c r="N3603" s="270" t="s">
        <v>10359</v>
      </c>
      <c r="O3603" s="270">
        <v>0</v>
      </c>
      <c r="P3603" s="270" t="s">
        <v>10359</v>
      </c>
      <c r="Q3603" s="270">
        <v>0</v>
      </c>
      <c r="R3603" s="74"/>
      <c r="S3603" s="75" t="str">
        <f t="shared" si="291"/>
        <v>0000</v>
      </c>
      <c r="T3603" s="75" t="str">
        <f t="shared" si="292"/>
        <v>00000000000000000000000000000000</v>
      </c>
      <c r="V3603" s="197"/>
      <c r="W3603" s="75">
        <f t="shared" si="293"/>
        <v>0</v>
      </c>
      <c r="AE3603" s="479"/>
    </row>
    <row r="3604" spans="1:31" s="75" customFormat="1" ht="13.5" x14ac:dyDescent="0.2">
      <c r="A3604" s="211">
        <v>3601</v>
      </c>
      <c r="B3604" s="212" t="s">
        <v>3679</v>
      </c>
      <c r="C3604" s="213" t="s">
        <v>3680</v>
      </c>
      <c r="D3604" s="213"/>
      <c r="E3604" s="213">
        <v>0</v>
      </c>
      <c r="F3604" s="213" t="s">
        <v>585</v>
      </c>
      <c r="G3604" s="214" t="s">
        <v>554</v>
      </c>
      <c r="H3604" s="208" t="str">
        <f>IF(Input!F$4="GMH_OECC",J3604,IF(Input!F$4="GMH_XOEC",L3604,IF(Input!F$4="GMH_Korea",N3604,IF(Input!F$4="GMH_EU",P3604,IF(Input!F$4="Skysuper",#REF!,IF(Input!F$4="SkyII",#REF!,IF(Input!F$4="XO-8000",#REF!, "FALSE")))))))</f>
        <v>00</v>
      </c>
      <c r="I3604" s="209">
        <f>IF(Input!F$4="GMH_OECC",K3604,IF(Input!F$4="GMH_XOEC",M3604,IF(Input!F$4="GMH_Korea",O3604,IF(Input!F$4="GMH_EU",Q3604,IF(Input!F$4="Skysuper",#REF!,IF(Input!F$4="SkyII",#REF!,IF(Input!F$4="XO-8000",#REF!, "FALSE")))))))</f>
        <v>0</v>
      </c>
      <c r="J3604" s="210" t="s">
        <v>10359</v>
      </c>
      <c r="K3604" s="268">
        <v>0</v>
      </c>
      <c r="L3604" s="270" t="s">
        <v>10359</v>
      </c>
      <c r="M3604" s="270">
        <v>0</v>
      </c>
      <c r="N3604" s="270" t="s">
        <v>10359</v>
      </c>
      <c r="O3604" s="270">
        <v>0</v>
      </c>
      <c r="P3604" s="270" t="s">
        <v>10359</v>
      </c>
      <c r="Q3604" s="270">
        <v>0</v>
      </c>
      <c r="R3604" s="74"/>
      <c r="S3604" s="75" t="str">
        <f t="shared" si="291"/>
        <v>0000</v>
      </c>
      <c r="T3604" s="75" t="str">
        <f t="shared" si="292"/>
        <v>00000000000000000000000000000000</v>
      </c>
      <c r="V3604" s="197"/>
      <c r="W3604" s="75">
        <f t="shared" si="293"/>
        <v>0</v>
      </c>
      <c r="AE3604" s="479"/>
    </row>
    <row r="3605" spans="1:31" s="75" customFormat="1" ht="13.5" x14ac:dyDescent="0.2">
      <c r="A3605" s="211">
        <v>3602</v>
      </c>
      <c r="B3605" s="212" t="s">
        <v>3681</v>
      </c>
      <c r="C3605" s="213" t="s">
        <v>3682</v>
      </c>
      <c r="D3605" s="213"/>
      <c r="E3605" s="213">
        <v>0</v>
      </c>
      <c r="F3605" s="213" t="s">
        <v>585</v>
      </c>
      <c r="G3605" s="214" t="s">
        <v>554</v>
      </c>
      <c r="H3605" s="208" t="str">
        <f>IF(Input!F$4="GMH_OECC",J3605,IF(Input!F$4="GMH_XOEC",L3605,IF(Input!F$4="GMH_Korea",N3605,IF(Input!F$4="GMH_EU",P3605,IF(Input!F$4="Skysuper",#REF!,IF(Input!F$4="SkyII",#REF!,IF(Input!F$4="XO-8000",#REF!, "FALSE")))))))</f>
        <v>00</v>
      </c>
      <c r="I3605" s="209">
        <f>IF(Input!F$4="GMH_OECC",K3605,IF(Input!F$4="GMH_XOEC",M3605,IF(Input!F$4="GMH_Korea",O3605,IF(Input!F$4="GMH_EU",Q3605,IF(Input!F$4="Skysuper",#REF!,IF(Input!F$4="SkyII",#REF!,IF(Input!F$4="XO-8000",#REF!, "FALSE")))))))</f>
        <v>0</v>
      </c>
      <c r="J3605" s="210" t="s">
        <v>10359</v>
      </c>
      <c r="K3605" s="268">
        <v>0</v>
      </c>
      <c r="L3605" s="270" t="s">
        <v>10359</v>
      </c>
      <c r="M3605" s="270">
        <v>0</v>
      </c>
      <c r="N3605" s="270" t="s">
        <v>10359</v>
      </c>
      <c r="O3605" s="270">
        <v>0</v>
      </c>
      <c r="P3605" s="270" t="s">
        <v>10359</v>
      </c>
      <c r="Q3605" s="270">
        <v>0</v>
      </c>
      <c r="R3605" s="74"/>
      <c r="S3605" s="75" t="str">
        <f t="shared" si="291"/>
        <v>0000</v>
      </c>
      <c r="T3605" s="75" t="str">
        <f t="shared" si="292"/>
        <v>00000000000000000000000000000000</v>
      </c>
      <c r="V3605" s="197"/>
      <c r="W3605" s="75">
        <f t="shared" si="293"/>
        <v>0</v>
      </c>
      <c r="AE3605" s="479"/>
    </row>
    <row r="3606" spans="1:31" s="75" customFormat="1" ht="13.5" x14ac:dyDescent="0.2">
      <c r="A3606" s="211">
        <v>3603</v>
      </c>
      <c r="B3606" s="212" t="s">
        <v>3683</v>
      </c>
      <c r="C3606" s="213" t="s">
        <v>3684</v>
      </c>
      <c r="D3606" s="213"/>
      <c r="E3606" s="213">
        <v>0</v>
      </c>
      <c r="F3606" s="213" t="s">
        <v>585</v>
      </c>
      <c r="G3606" s="214" t="s">
        <v>554</v>
      </c>
      <c r="H3606" s="208" t="str">
        <f>IF(Input!F$4="GMH_OECC",J3606,IF(Input!F$4="GMH_XOEC",L3606,IF(Input!F$4="GMH_Korea",N3606,IF(Input!F$4="GMH_EU",P3606,IF(Input!F$4="Skysuper",#REF!,IF(Input!F$4="SkyII",#REF!,IF(Input!F$4="XO-8000",#REF!, "FALSE")))))))</f>
        <v>00</v>
      </c>
      <c r="I3606" s="209">
        <f>IF(Input!F$4="GMH_OECC",K3606,IF(Input!F$4="GMH_XOEC",M3606,IF(Input!F$4="GMH_Korea",O3606,IF(Input!F$4="GMH_EU",Q3606,IF(Input!F$4="Skysuper",#REF!,IF(Input!F$4="SkyII",#REF!,IF(Input!F$4="XO-8000",#REF!, "FALSE")))))))</f>
        <v>0</v>
      </c>
      <c r="J3606" s="210" t="s">
        <v>10359</v>
      </c>
      <c r="K3606" s="268">
        <v>0</v>
      </c>
      <c r="L3606" s="270" t="s">
        <v>10359</v>
      </c>
      <c r="M3606" s="270">
        <v>0</v>
      </c>
      <c r="N3606" s="270" t="s">
        <v>10359</v>
      </c>
      <c r="O3606" s="270">
        <v>0</v>
      </c>
      <c r="P3606" s="270" t="s">
        <v>10359</v>
      </c>
      <c r="Q3606" s="270">
        <v>0</v>
      </c>
      <c r="R3606" s="74"/>
      <c r="S3606" s="75" t="str">
        <f t="shared" si="291"/>
        <v>0000</v>
      </c>
      <c r="T3606" s="75" t="str">
        <f t="shared" si="292"/>
        <v>00000000000000000000000000000000</v>
      </c>
      <c r="V3606" s="197"/>
      <c r="W3606" s="75">
        <f t="shared" si="293"/>
        <v>0</v>
      </c>
      <c r="AE3606" s="479"/>
    </row>
    <row r="3607" spans="1:31" s="75" customFormat="1" ht="13.5" x14ac:dyDescent="0.2">
      <c r="A3607" s="211">
        <v>3604</v>
      </c>
      <c r="B3607" s="212" t="s">
        <v>3685</v>
      </c>
      <c r="C3607" s="213" t="s">
        <v>3686</v>
      </c>
      <c r="D3607" s="213"/>
      <c r="E3607" s="213">
        <v>0</v>
      </c>
      <c r="F3607" s="213" t="s">
        <v>585</v>
      </c>
      <c r="G3607" s="214" t="s">
        <v>554</v>
      </c>
      <c r="H3607" s="208" t="str">
        <f>IF(Input!F$4="GMH_OECC",J3607,IF(Input!F$4="GMH_XOEC",L3607,IF(Input!F$4="GMH_Korea",N3607,IF(Input!F$4="GMH_EU",P3607,IF(Input!F$4="Skysuper",#REF!,IF(Input!F$4="SkyII",#REF!,IF(Input!F$4="XO-8000",#REF!, "FALSE")))))))</f>
        <v>00</v>
      </c>
      <c r="I3607" s="209">
        <f>IF(Input!F$4="GMH_OECC",K3607,IF(Input!F$4="GMH_XOEC",M3607,IF(Input!F$4="GMH_Korea",O3607,IF(Input!F$4="GMH_EU",Q3607,IF(Input!F$4="Skysuper",#REF!,IF(Input!F$4="SkyII",#REF!,IF(Input!F$4="XO-8000",#REF!, "FALSE")))))))</f>
        <v>0</v>
      </c>
      <c r="J3607" s="210" t="s">
        <v>10359</v>
      </c>
      <c r="K3607" s="268">
        <v>0</v>
      </c>
      <c r="L3607" s="270" t="s">
        <v>10359</v>
      </c>
      <c r="M3607" s="270">
        <v>0</v>
      </c>
      <c r="N3607" s="270" t="s">
        <v>10359</v>
      </c>
      <c r="O3607" s="270">
        <v>0</v>
      </c>
      <c r="P3607" s="270" t="s">
        <v>10359</v>
      </c>
      <c r="Q3607" s="270">
        <v>0</v>
      </c>
      <c r="R3607" s="74"/>
      <c r="S3607" s="75" t="str">
        <f t="shared" si="291"/>
        <v>0000</v>
      </c>
      <c r="T3607" s="75" t="str">
        <f t="shared" si="292"/>
        <v>00000000000000000000000000000000</v>
      </c>
      <c r="V3607" s="197"/>
      <c r="W3607" s="75">
        <f t="shared" si="293"/>
        <v>0</v>
      </c>
      <c r="AE3607" s="479"/>
    </row>
    <row r="3608" spans="1:31" s="75" customFormat="1" ht="13.5" x14ac:dyDescent="0.2">
      <c r="A3608" s="211">
        <v>3605</v>
      </c>
      <c r="B3608" s="212" t="s">
        <v>3687</v>
      </c>
      <c r="C3608" s="213" t="s">
        <v>3688</v>
      </c>
      <c r="D3608" s="213"/>
      <c r="E3608" s="213">
        <v>0</v>
      </c>
      <c r="F3608" s="213" t="s">
        <v>585</v>
      </c>
      <c r="G3608" s="214" t="s">
        <v>554</v>
      </c>
      <c r="H3608" s="208" t="str">
        <f>IF(Input!F$4="GMH_OECC",J3608,IF(Input!F$4="GMH_XOEC",L3608,IF(Input!F$4="GMH_Korea",N3608,IF(Input!F$4="GMH_EU",P3608,IF(Input!F$4="Skysuper",#REF!,IF(Input!F$4="SkyII",#REF!,IF(Input!F$4="XO-8000",#REF!, "FALSE")))))))</f>
        <v>00</v>
      </c>
      <c r="I3608" s="209">
        <f>IF(Input!F$4="GMH_OECC",K3608,IF(Input!F$4="GMH_XOEC",M3608,IF(Input!F$4="GMH_Korea",O3608,IF(Input!F$4="GMH_EU",Q3608,IF(Input!F$4="Skysuper",#REF!,IF(Input!F$4="SkyII",#REF!,IF(Input!F$4="XO-8000",#REF!, "FALSE")))))))</f>
        <v>0</v>
      </c>
      <c r="J3608" s="210" t="s">
        <v>10359</v>
      </c>
      <c r="K3608" s="268">
        <v>0</v>
      </c>
      <c r="L3608" s="270" t="s">
        <v>10359</v>
      </c>
      <c r="M3608" s="270">
        <v>0</v>
      </c>
      <c r="N3608" s="270" t="s">
        <v>10359</v>
      </c>
      <c r="O3608" s="270">
        <v>0</v>
      </c>
      <c r="P3608" s="270" t="s">
        <v>10359</v>
      </c>
      <c r="Q3608" s="270">
        <v>0</v>
      </c>
      <c r="R3608" s="74"/>
      <c r="S3608" s="75" t="str">
        <f t="shared" si="291"/>
        <v>0000</v>
      </c>
      <c r="T3608" s="75" t="str">
        <f t="shared" si="292"/>
        <v>00000000000000000000000000000000</v>
      </c>
      <c r="V3608" s="197"/>
      <c r="W3608" s="75">
        <f t="shared" si="293"/>
        <v>0</v>
      </c>
      <c r="AE3608" s="479"/>
    </row>
    <row r="3609" spans="1:31" s="75" customFormat="1" ht="13.5" x14ac:dyDescent="0.2">
      <c r="A3609" s="211">
        <v>3606</v>
      </c>
      <c r="B3609" s="212" t="s">
        <v>3689</v>
      </c>
      <c r="C3609" s="213" t="s">
        <v>3690</v>
      </c>
      <c r="D3609" s="213"/>
      <c r="E3609" s="213">
        <v>0</v>
      </c>
      <c r="F3609" s="213" t="s">
        <v>585</v>
      </c>
      <c r="G3609" s="214" t="s">
        <v>554</v>
      </c>
      <c r="H3609" s="208" t="str">
        <f>IF(Input!F$4="GMH_OECC",J3609,IF(Input!F$4="GMH_XOEC",L3609,IF(Input!F$4="GMH_Korea",N3609,IF(Input!F$4="GMH_EU",P3609,IF(Input!F$4="Skysuper",#REF!,IF(Input!F$4="SkyII",#REF!,IF(Input!F$4="XO-8000",#REF!, "FALSE")))))))</f>
        <v>00</v>
      </c>
      <c r="I3609" s="209">
        <f>IF(Input!F$4="GMH_OECC",K3609,IF(Input!F$4="GMH_XOEC",M3609,IF(Input!F$4="GMH_Korea",O3609,IF(Input!F$4="GMH_EU",Q3609,IF(Input!F$4="Skysuper",#REF!,IF(Input!F$4="SkyII",#REF!,IF(Input!F$4="XO-8000",#REF!, "FALSE")))))))</f>
        <v>0</v>
      </c>
      <c r="J3609" s="210" t="s">
        <v>10359</v>
      </c>
      <c r="K3609" s="268">
        <v>0</v>
      </c>
      <c r="L3609" s="270" t="s">
        <v>10359</v>
      </c>
      <c r="M3609" s="270">
        <v>0</v>
      </c>
      <c r="N3609" s="270" t="s">
        <v>10359</v>
      </c>
      <c r="O3609" s="270">
        <v>0</v>
      </c>
      <c r="P3609" s="270" t="s">
        <v>10359</v>
      </c>
      <c r="Q3609" s="270">
        <v>0</v>
      </c>
      <c r="R3609" s="74"/>
      <c r="S3609" s="75" t="str">
        <f t="shared" si="291"/>
        <v>0000</v>
      </c>
      <c r="T3609" s="75" t="str">
        <f t="shared" si="292"/>
        <v>00000000000000000000000000000000</v>
      </c>
      <c r="V3609" s="197"/>
      <c r="W3609" s="75">
        <f t="shared" si="293"/>
        <v>0</v>
      </c>
      <c r="AE3609" s="479"/>
    </row>
    <row r="3610" spans="1:31" s="75" customFormat="1" ht="13.5" x14ac:dyDescent="0.2">
      <c r="A3610" s="211">
        <v>3607</v>
      </c>
      <c r="B3610" s="212" t="s">
        <v>3691</v>
      </c>
      <c r="C3610" s="213" t="s">
        <v>3692</v>
      </c>
      <c r="D3610" s="213"/>
      <c r="E3610" s="213">
        <v>0</v>
      </c>
      <c r="F3610" s="213" t="s">
        <v>585</v>
      </c>
      <c r="G3610" s="214" t="s">
        <v>554</v>
      </c>
      <c r="H3610" s="208" t="str">
        <f>IF(Input!F$4="GMH_OECC",J3610,IF(Input!F$4="GMH_XOEC",L3610,IF(Input!F$4="GMH_Korea",N3610,IF(Input!F$4="GMH_EU",P3610,IF(Input!F$4="Skysuper",#REF!,IF(Input!F$4="SkyII",#REF!,IF(Input!F$4="XO-8000",#REF!, "FALSE")))))))</f>
        <v>00</v>
      </c>
      <c r="I3610" s="209">
        <f>IF(Input!F$4="GMH_OECC",K3610,IF(Input!F$4="GMH_XOEC",M3610,IF(Input!F$4="GMH_Korea",O3610,IF(Input!F$4="GMH_EU",Q3610,IF(Input!F$4="Skysuper",#REF!,IF(Input!F$4="SkyII",#REF!,IF(Input!F$4="XO-8000",#REF!, "FALSE")))))))</f>
        <v>0</v>
      </c>
      <c r="J3610" s="210" t="s">
        <v>10359</v>
      </c>
      <c r="K3610" s="268">
        <v>0</v>
      </c>
      <c r="L3610" s="270" t="s">
        <v>10359</v>
      </c>
      <c r="M3610" s="270">
        <v>0</v>
      </c>
      <c r="N3610" s="270" t="s">
        <v>10359</v>
      </c>
      <c r="O3610" s="270">
        <v>0</v>
      </c>
      <c r="P3610" s="270" t="s">
        <v>10359</v>
      </c>
      <c r="Q3610" s="270">
        <v>0</v>
      </c>
      <c r="R3610" s="74"/>
      <c r="S3610" s="75" t="str">
        <f t="shared" si="291"/>
        <v>0000</v>
      </c>
      <c r="T3610" s="75" t="str">
        <f t="shared" si="292"/>
        <v>00000000000000000000000000000000</v>
      </c>
      <c r="V3610" s="197"/>
      <c r="W3610" s="75">
        <f t="shared" si="293"/>
        <v>0</v>
      </c>
      <c r="AE3610" s="479"/>
    </row>
    <row r="3611" spans="1:31" s="75" customFormat="1" ht="13.5" x14ac:dyDescent="0.2">
      <c r="A3611" s="211">
        <v>3608</v>
      </c>
      <c r="B3611" s="212" t="s">
        <v>3693</v>
      </c>
      <c r="C3611" s="213" t="s">
        <v>3694</v>
      </c>
      <c r="D3611" s="213"/>
      <c r="E3611" s="213">
        <v>0</v>
      </c>
      <c r="F3611" s="213" t="s">
        <v>585</v>
      </c>
      <c r="G3611" s="214" t="s">
        <v>554</v>
      </c>
      <c r="H3611" s="208" t="str">
        <f>IF(Input!F$4="GMH_OECC",J3611,IF(Input!F$4="GMH_XOEC",L3611,IF(Input!F$4="GMH_Korea",N3611,IF(Input!F$4="GMH_EU",P3611,IF(Input!F$4="Skysuper",#REF!,IF(Input!F$4="SkyII",#REF!,IF(Input!F$4="XO-8000",#REF!, "FALSE")))))))</f>
        <v>00</v>
      </c>
      <c r="I3611" s="209">
        <f>IF(Input!F$4="GMH_OECC",K3611,IF(Input!F$4="GMH_XOEC",M3611,IF(Input!F$4="GMH_Korea",O3611,IF(Input!F$4="GMH_EU",Q3611,IF(Input!F$4="Skysuper",#REF!,IF(Input!F$4="SkyII",#REF!,IF(Input!F$4="XO-8000",#REF!, "FALSE")))))))</f>
        <v>0</v>
      </c>
      <c r="J3611" s="210" t="s">
        <v>10359</v>
      </c>
      <c r="K3611" s="268">
        <v>0</v>
      </c>
      <c r="L3611" s="270" t="s">
        <v>10359</v>
      </c>
      <c r="M3611" s="270">
        <v>0</v>
      </c>
      <c r="N3611" s="270" t="s">
        <v>10359</v>
      </c>
      <c r="O3611" s="270">
        <v>0</v>
      </c>
      <c r="P3611" s="270" t="s">
        <v>10359</v>
      </c>
      <c r="Q3611" s="270">
        <v>0</v>
      </c>
      <c r="R3611" s="74"/>
      <c r="S3611" s="75" t="str">
        <f t="shared" si="291"/>
        <v>0000</v>
      </c>
      <c r="T3611" s="75" t="str">
        <f t="shared" si="292"/>
        <v>00000000000000000000000000000000</v>
      </c>
      <c r="V3611" s="197"/>
      <c r="W3611" s="75">
        <f t="shared" si="293"/>
        <v>0</v>
      </c>
      <c r="AE3611" s="479"/>
    </row>
    <row r="3612" spans="1:31" s="75" customFormat="1" ht="13.5" x14ac:dyDescent="0.2">
      <c r="A3612" s="211">
        <v>3609</v>
      </c>
      <c r="B3612" s="212" t="s">
        <v>3695</v>
      </c>
      <c r="C3612" s="213" t="s">
        <v>3696</v>
      </c>
      <c r="D3612" s="213"/>
      <c r="E3612" s="213">
        <v>0</v>
      </c>
      <c r="F3612" s="213" t="s">
        <v>585</v>
      </c>
      <c r="G3612" s="214" t="s">
        <v>554</v>
      </c>
      <c r="H3612" s="208" t="str">
        <f>IF(Input!F$4="GMH_OECC",J3612,IF(Input!F$4="GMH_XOEC",L3612,IF(Input!F$4="GMH_Korea",N3612,IF(Input!F$4="GMH_EU",P3612,IF(Input!F$4="Skysuper",#REF!,IF(Input!F$4="SkyII",#REF!,IF(Input!F$4="XO-8000",#REF!, "FALSE")))))))</f>
        <v>00</v>
      </c>
      <c r="I3612" s="209">
        <f>IF(Input!F$4="GMH_OECC",K3612,IF(Input!F$4="GMH_XOEC",M3612,IF(Input!F$4="GMH_Korea",O3612,IF(Input!F$4="GMH_EU",Q3612,IF(Input!F$4="Skysuper",#REF!,IF(Input!F$4="SkyII",#REF!,IF(Input!F$4="XO-8000",#REF!, "FALSE")))))))</f>
        <v>0</v>
      </c>
      <c r="J3612" s="210" t="s">
        <v>10359</v>
      </c>
      <c r="K3612" s="268">
        <v>0</v>
      </c>
      <c r="L3612" s="270" t="s">
        <v>10359</v>
      </c>
      <c r="M3612" s="270">
        <v>0</v>
      </c>
      <c r="N3612" s="270" t="s">
        <v>10359</v>
      </c>
      <c r="O3612" s="270">
        <v>0</v>
      </c>
      <c r="P3612" s="270" t="s">
        <v>10359</v>
      </c>
      <c r="Q3612" s="270">
        <v>0</v>
      </c>
      <c r="R3612" s="74"/>
      <c r="S3612" s="75" t="str">
        <f t="shared" si="291"/>
        <v>0000</v>
      </c>
      <c r="T3612" s="75" t="str">
        <f t="shared" si="292"/>
        <v>00000000000000000000000000000000</v>
      </c>
      <c r="V3612" s="197"/>
      <c r="W3612" s="75">
        <f t="shared" si="293"/>
        <v>0</v>
      </c>
      <c r="AE3612" s="479"/>
    </row>
    <row r="3613" spans="1:31" s="75" customFormat="1" ht="13.5" x14ac:dyDescent="0.2">
      <c r="A3613" s="211">
        <v>3610</v>
      </c>
      <c r="B3613" s="212" t="s">
        <v>3697</v>
      </c>
      <c r="C3613" s="213" t="s">
        <v>3698</v>
      </c>
      <c r="D3613" s="213"/>
      <c r="E3613" s="213">
        <v>0</v>
      </c>
      <c r="F3613" s="213" t="s">
        <v>585</v>
      </c>
      <c r="G3613" s="214" t="s">
        <v>554</v>
      </c>
      <c r="H3613" s="208" t="str">
        <f>IF(Input!F$4="GMH_OECC",J3613,IF(Input!F$4="GMH_XOEC",L3613,IF(Input!F$4="GMH_Korea",N3613,IF(Input!F$4="GMH_EU",P3613,IF(Input!F$4="Skysuper",#REF!,IF(Input!F$4="SkyII",#REF!,IF(Input!F$4="XO-8000",#REF!, "FALSE")))))))</f>
        <v>00</v>
      </c>
      <c r="I3613" s="209">
        <f>IF(Input!F$4="GMH_OECC",K3613,IF(Input!F$4="GMH_XOEC",M3613,IF(Input!F$4="GMH_Korea",O3613,IF(Input!F$4="GMH_EU",Q3613,IF(Input!F$4="Skysuper",#REF!,IF(Input!F$4="SkyII",#REF!,IF(Input!F$4="XO-8000",#REF!, "FALSE")))))))</f>
        <v>0</v>
      </c>
      <c r="J3613" s="210" t="s">
        <v>10359</v>
      </c>
      <c r="K3613" s="268">
        <v>0</v>
      </c>
      <c r="L3613" s="270" t="s">
        <v>10359</v>
      </c>
      <c r="M3613" s="270">
        <v>0</v>
      </c>
      <c r="N3613" s="270" t="s">
        <v>10359</v>
      </c>
      <c r="O3613" s="270">
        <v>0</v>
      </c>
      <c r="P3613" s="270" t="s">
        <v>10359</v>
      </c>
      <c r="Q3613" s="270">
        <v>0</v>
      </c>
      <c r="R3613" s="74"/>
      <c r="S3613" s="75" t="str">
        <f t="shared" si="291"/>
        <v>0000</v>
      </c>
      <c r="T3613" s="75" t="str">
        <f t="shared" si="292"/>
        <v>00000000000000000000000000000000</v>
      </c>
      <c r="V3613" s="197"/>
      <c r="W3613" s="75">
        <f t="shared" si="293"/>
        <v>0</v>
      </c>
      <c r="AE3613" s="479"/>
    </row>
    <row r="3614" spans="1:31" s="75" customFormat="1" ht="13.5" x14ac:dyDescent="0.2">
      <c r="A3614" s="211">
        <v>3611</v>
      </c>
      <c r="B3614" s="212" t="s">
        <v>3699</v>
      </c>
      <c r="C3614" s="213" t="s">
        <v>3700</v>
      </c>
      <c r="D3614" s="213"/>
      <c r="E3614" s="213">
        <v>0</v>
      </c>
      <c r="F3614" s="213" t="s">
        <v>585</v>
      </c>
      <c r="G3614" s="214" t="s">
        <v>554</v>
      </c>
      <c r="H3614" s="208" t="str">
        <f>IF(Input!F$4="GMH_OECC",J3614,IF(Input!F$4="GMH_XOEC",L3614,IF(Input!F$4="GMH_Korea",N3614,IF(Input!F$4="GMH_EU",P3614,IF(Input!F$4="Skysuper",#REF!,IF(Input!F$4="SkyII",#REF!,IF(Input!F$4="XO-8000",#REF!, "FALSE")))))))</f>
        <v>00</v>
      </c>
      <c r="I3614" s="209">
        <f>IF(Input!F$4="GMH_OECC",K3614,IF(Input!F$4="GMH_XOEC",M3614,IF(Input!F$4="GMH_Korea",O3614,IF(Input!F$4="GMH_EU",Q3614,IF(Input!F$4="Skysuper",#REF!,IF(Input!F$4="SkyII",#REF!,IF(Input!F$4="XO-8000",#REF!, "FALSE")))))))</f>
        <v>0</v>
      </c>
      <c r="J3614" s="210" t="s">
        <v>10359</v>
      </c>
      <c r="K3614" s="268">
        <v>0</v>
      </c>
      <c r="L3614" s="270" t="s">
        <v>10359</v>
      </c>
      <c r="M3614" s="270">
        <v>0</v>
      </c>
      <c r="N3614" s="270" t="s">
        <v>10359</v>
      </c>
      <c r="O3614" s="270">
        <v>0</v>
      </c>
      <c r="P3614" s="270" t="s">
        <v>10359</v>
      </c>
      <c r="Q3614" s="270">
        <v>0</v>
      </c>
      <c r="R3614" s="74"/>
      <c r="S3614" s="75" t="str">
        <f t="shared" si="291"/>
        <v>0000</v>
      </c>
      <c r="T3614" s="75" t="str">
        <f t="shared" si="292"/>
        <v>00000000000000000000000000000000</v>
      </c>
      <c r="V3614" s="197"/>
      <c r="W3614" s="75">
        <f t="shared" si="293"/>
        <v>0</v>
      </c>
      <c r="AE3614" s="479"/>
    </row>
    <row r="3615" spans="1:31" s="75" customFormat="1" ht="13.5" x14ac:dyDescent="0.2">
      <c r="A3615" s="211">
        <v>3612</v>
      </c>
      <c r="B3615" s="212" t="s">
        <v>3701</v>
      </c>
      <c r="C3615" s="213" t="s">
        <v>3702</v>
      </c>
      <c r="D3615" s="213"/>
      <c r="E3615" s="213">
        <v>0</v>
      </c>
      <c r="F3615" s="213" t="s">
        <v>585</v>
      </c>
      <c r="G3615" s="214" t="s">
        <v>554</v>
      </c>
      <c r="H3615" s="208" t="str">
        <f>IF(Input!F$4="GMH_OECC",J3615,IF(Input!F$4="GMH_XOEC",L3615,IF(Input!F$4="GMH_Korea",N3615,IF(Input!F$4="GMH_EU",P3615,IF(Input!F$4="Skysuper",#REF!,IF(Input!F$4="SkyII",#REF!,IF(Input!F$4="XO-8000",#REF!, "FALSE")))))))</f>
        <v>00</v>
      </c>
      <c r="I3615" s="209">
        <f>IF(Input!F$4="GMH_OECC",K3615,IF(Input!F$4="GMH_XOEC",M3615,IF(Input!F$4="GMH_Korea",O3615,IF(Input!F$4="GMH_EU",Q3615,IF(Input!F$4="Skysuper",#REF!,IF(Input!F$4="SkyII",#REF!,IF(Input!F$4="XO-8000",#REF!, "FALSE")))))))</f>
        <v>0</v>
      </c>
      <c r="J3615" s="210" t="s">
        <v>10359</v>
      </c>
      <c r="K3615" s="268">
        <v>0</v>
      </c>
      <c r="L3615" s="270" t="s">
        <v>10359</v>
      </c>
      <c r="M3615" s="270">
        <v>0</v>
      </c>
      <c r="N3615" s="270" t="s">
        <v>10359</v>
      </c>
      <c r="O3615" s="270">
        <v>0</v>
      </c>
      <c r="P3615" s="270" t="s">
        <v>10359</v>
      </c>
      <c r="Q3615" s="270">
        <v>0</v>
      </c>
      <c r="R3615" s="74"/>
      <c r="S3615" s="75" t="str">
        <f t="shared" si="291"/>
        <v>0000</v>
      </c>
      <c r="T3615" s="75" t="str">
        <f t="shared" si="292"/>
        <v>00000000000000000000000000000000</v>
      </c>
      <c r="V3615" s="197"/>
      <c r="W3615" s="75">
        <f t="shared" si="293"/>
        <v>0</v>
      </c>
      <c r="AE3615" s="479"/>
    </row>
    <row r="3616" spans="1:31" s="75" customFormat="1" ht="13.5" x14ac:dyDescent="0.2">
      <c r="A3616" s="211">
        <v>3613</v>
      </c>
      <c r="B3616" s="212" t="s">
        <v>3703</v>
      </c>
      <c r="C3616" s="213" t="s">
        <v>3704</v>
      </c>
      <c r="D3616" s="213"/>
      <c r="E3616" s="213">
        <v>0</v>
      </c>
      <c r="F3616" s="213" t="s">
        <v>585</v>
      </c>
      <c r="G3616" s="214" t="s">
        <v>554</v>
      </c>
      <c r="H3616" s="208" t="str">
        <f>IF(Input!F$4="GMH_OECC",J3616,IF(Input!F$4="GMH_XOEC",L3616,IF(Input!F$4="GMH_Korea",N3616,IF(Input!F$4="GMH_EU",P3616,IF(Input!F$4="Skysuper",#REF!,IF(Input!F$4="SkyII",#REF!,IF(Input!F$4="XO-8000",#REF!, "FALSE")))))))</f>
        <v>00</v>
      </c>
      <c r="I3616" s="209">
        <f>IF(Input!F$4="GMH_OECC",K3616,IF(Input!F$4="GMH_XOEC",M3616,IF(Input!F$4="GMH_Korea",O3616,IF(Input!F$4="GMH_EU",Q3616,IF(Input!F$4="Skysuper",#REF!,IF(Input!F$4="SkyII",#REF!,IF(Input!F$4="XO-8000",#REF!, "FALSE")))))))</f>
        <v>0</v>
      </c>
      <c r="J3616" s="210" t="s">
        <v>10359</v>
      </c>
      <c r="K3616" s="268">
        <v>0</v>
      </c>
      <c r="L3616" s="270" t="s">
        <v>10359</v>
      </c>
      <c r="M3616" s="270">
        <v>0</v>
      </c>
      <c r="N3616" s="270" t="s">
        <v>10359</v>
      </c>
      <c r="O3616" s="270">
        <v>0</v>
      </c>
      <c r="P3616" s="270" t="s">
        <v>10359</v>
      </c>
      <c r="Q3616" s="270">
        <v>0</v>
      </c>
      <c r="R3616" s="74"/>
      <c r="S3616" s="75" t="str">
        <f t="shared" si="291"/>
        <v>0000</v>
      </c>
      <c r="T3616" s="75" t="str">
        <f t="shared" si="292"/>
        <v>00000000000000000000000000000000</v>
      </c>
      <c r="V3616" s="197"/>
      <c r="W3616" s="75">
        <f t="shared" si="293"/>
        <v>0</v>
      </c>
      <c r="AE3616" s="479"/>
    </row>
    <row r="3617" spans="1:31" s="75" customFormat="1" ht="13.5" x14ac:dyDescent="0.2">
      <c r="A3617" s="211">
        <v>3614</v>
      </c>
      <c r="B3617" s="212" t="s">
        <v>3705</v>
      </c>
      <c r="C3617" s="213" t="s">
        <v>3706</v>
      </c>
      <c r="D3617" s="213"/>
      <c r="E3617" s="213">
        <v>0</v>
      </c>
      <c r="F3617" s="213" t="s">
        <v>585</v>
      </c>
      <c r="G3617" s="214" t="s">
        <v>554</v>
      </c>
      <c r="H3617" s="208" t="str">
        <f>IF(Input!F$4="GMH_OECC",J3617,IF(Input!F$4="GMH_XOEC",L3617,IF(Input!F$4="GMH_Korea",N3617,IF(Input!F$4="GMH_EU",P3617,IF(Input!F$4="Skysuper",#REF!,IF(Input!F$4="SkyII",#REF!,IF(Input!F$4="XO-8000",#REF!, "FALSE")))))))</f>
        <v>00</v>
      </c>
      <c r="I3617" s="209">
        <f>IF(Input!F$4="GMH_OECC",K3617,IF(Input!F$4="GMH_XOEC",M3617,IF(Input!F$4="GMH_Korea",O3617,IF(Input!F$4="GMH_EU",Q3617,IF(Input!F$4="Skysuper",#REF!,IF(Input!F$4="SkyII",#REF!,IF(Input!F$4="XO-8000",#REF!, "FALSE")))))))</f>
        <v>0</v>
      </c>
      <c r="J3617" s="210" t="s">
        <v>10359</v>
      </c>
      <c r="K3617" s="268">
        <v>0</v>
      </c>
      <c r="L3617" s="270" t="s">
        <v>10359</v>
      </c>
      <c r="M3617" s="270">
        <v>0</v>
      </c>
      <c r="N3617" s="270" t="s">
        <v>10359</v>
      </c>
      <c r="O3617" s="270">
        <v>0</v>
      </c>
      <c r="P3617" s="270" t="s">
        <v>10359</v>
      </c>
      <c r="Q3617" s="270">
        <v>0</v>
      </c>
      <c r="R3617" s="74"/>
      <c r="S3617" s="75" t="str">
        <f t="shared" si="291"/>
        <v>0000</v>
      </c>
      <c r="T3617" s="75" t="str">
        <f t="shared" si="292"/>
        <v>00000000000000000000000000000000</v>
      </c>
      <c r="V3617" s="197"/>
      <c r="W3617" s="75">
        <f t="shared" si="293"/>
        <v>0</v>
      </c>
      <c r="AE3617" s="479"/>
    </row>
    <row r="3618" spans="1:31" s="75" customFormat="1" ht="13.5" x14ac:dyDescent="0.2">
      <c r="A3618" s="211">
        <v>3615</v>
      </c>
      <c r="B3618" s="212" t="s">
        <v>3707</v>
      </c>
      <c r="C3618" s="213" t="s">
        <v>3708</v>
      </c>
      <c r="D3618" s="213"/>
      <c r="E3618" s="213">
        <v>0</v>
      </c>
      <c r="F3618" s="213" t="s">
        <v>585</v>
      </c>
      <c r="G3618" s="214" t="s">
        <v>554</v>
      </c>
      <c r="H3618" s="208" t="str">
        <f>IF(Input!F$4="GMH_OECC",J3618,IF(Input!F$4="GMH_XOEC",L3618,IF(Input!F$4="GMH_Korea",N3618,IF(Input!F$4="GMH_EU",P3618,IF(Input!F$4="Skysuper",#REF!,IF(Input!F$4="SkyII",#REF!,IF(Input!F$4="XO-8000",#REF!, "FALSE")))))))</f>
        <v>00</v>
      </c>
      <c r="I3618" s="209">
        <f>IF(Input!F$4="GMH_OECC",K3618,IF(Input!F$4="GMH_XOEC",M3618,IF(Input!F$4="GMH_Korea",O3618,IF(Input!F$4="GMH_EU",Q3618,IF(Input!F$4="Skysuper",#REF!,IF(Input!F$4="SkyII",#REF!,IF(Input!F$4="XO-8000",#REF!, "FALSE")))))))</f>
        <v>0</v>
      </c>
      <c r="J3618" s="210" t="s">
        <v>10359</v>
      </c>
      <c r="K3618" s="268">
        <v>0</v>
      </c>
      <c r="L3618" s="270" t="s">
        <v>10359</v>
      </c>
      <c r="M3618" s="270">
        <v>0</v>
      </c>
      <c r="N3618" s="270" t="s">
        <v>10359</v>
      </c>
      <c r="O3618" s="270">
        <v>0</v>
      </c>
      <c r="P3618" s="270" t="s">
        <v>10359</v>
      </c>
      <c r="Q3618" s="270">
        <v>0</v>
      </c>
      <c r="R3618" s="74"/>
      <c r="S3618" s="75" t="str">
        <f t="shared" si="291"/>
        <v>0000</v>
      </c>
      <c r="T3618" s="75" t="str">
        <f t="shared" si="292"/>
        <v>00000000000000000000000000000000</v>
      </c>
      <c r="V3618" s="197"/>
      <c r="W3618" s="75">
        <f t="shared" si="293"/>
        <v>0</v>
      </c>
      <c r="AE3618" s="479"/>
    </row>
    <row r="3619" spans="1:31" s="75" customFormat="1" ht="13.5" x14ac:dyDescent="0.2">
      <c r="A3619" s="211">
        <v>3616</v>
      </c>
      <c r="B3619" s="212" t="s">
        <v>3709</v>
      </c>
      <c r="C3619" s="213" t="s">
        <v>3710</v>
      </c>
      <c r="D3619" s="213"/>
      <c r="E3619" s="213">
        <v>0</v>
      </c>
      <c r="F3619" s="213" t="s">
        <v>585</v>
      </c>
      <c r="G3619" s="214" t="s">
        <v>554</v>
      </c>
      <c r="H3619" s="208" t="str">
        <f>IF(Input!F$4="GMH_OECC",J3619,IF(Input!F$4="GMH_XOEC",L3619,IF(Input!F$4="GMH_Korea",N3619,IF(Input!F$4="GMH_EU",P3619,IF(Input!F$4="Skysuper",#REF!,IF(Input!F$4="SkyII",#REF!,IF(Input!F$4="XO-8000",#REF!, "FALSE")))))))</f>
        <v>00</v>
      </c>
      <c r="I3619" s="209">
        <f>IF(Input!F$4="GMH_OECC",K3619,IF(Input!F$4="GMH_XOEC",M3619,IF(Input!F$4="GMH_Korea",O3619,IF(Input!F$4="GMH_EU",Q3619,IF(Input!F$4="Skysuper",#REF!,IF(Input!F$4="SkyII",#REF!,IF(Input!F$4="XO-8000",#REF!, "FALSE")))))))</f>
        <v>0</v>
      </c>
      <c r="J3619" s="210" t="s">
        <v>10359</v>
      </c>
      <c r="K3619" s="268">
        <v>0</v>
      </c>
      <c r="L3619" s="270" t="s">
        <v>10359</v>
      </c>
      <c r="M3619" s="270">
        <v>0</v>
      </c>
      <c r="N3619" s="270" t="s">
        <v>10359</v>
      </c>
      <c r="O3619" s="270">
        <v>0</v>
      </c>
      <c r="P3619" s="270" t="s">
        <v>10359</v>
      </c>
      <c r="Q3619" s="270">
        <v>0</v>
      </c>
      <c r="R3619" s="74"/>
      <c r="S3619" s="75" t="str">
        <f t="shared" si="291"/>
        <v>0000</v>
      </c>
      <c r="T3619" s="75" t="str">
        <f t="shared" si="292"/>
        <v>00000000000000000000000000000000</v>
      </c>
      <c r="V3619" s="197"/>
      <c r="W3619" s="75">
        <f t="shared" si="293"/>
        <v>0</v>
      </c>
      <c r="AE3619" s="479"/>
    </row>
    <row r="3620" spans="1:31" s="75" customFormat="1" ht="13.5" x14ac:dyDescent="0.2">
      <c r="A3620" s="211">
        <v>3617</v>
      </c>
      <c r="B3620" s="212" t="s">
        <v>3711</v>
      </c>
      <c r="C3620" s="213" t="s">
        <v>3712</v>
      </c>
      <c r="D3620" s="213"/>
      <c r="E3620" s="213">
        <v>0</v>
      </c>
      <c r="F3620" s="213" t="s">
        <v>585</v>
      </c>
      <c r="G3620" s="214" t="s">
        <v>554</v>
      </c>
      <c r="H3620" s="208" t="str">
        <f>IF(Input!F$4="GMH_OECC",J3620,IF(Input!F$4="GMH_XOEC",L3620,IF(Input!F$4="GMH_Korea",N3620,IF(Input!F$4="GMH_EU",P3620,IF(Input!F$4="Skysuper",#REF!,IF(Input!F$4="SkyII",#REF!,IF(Input!F$4="XO-8000",#REF!, "FALSE")))))))</f>
        <v>00</v>
      </c>
      <c r="I3620" s="209">
        <f>IF(Input!F$4="GMH_OECC",K3620,IF(Input!F$4="GMH_XOEC",M3620,IF(Input!F$4="GMH_Korea",O3620,IF(Input!F$4="GMH_EU",Q3620,IF(Input!F$4="Skysuper",#REF!,IF(Input!F$4="SkyII",#REF!,IF(Input!F$4="XO-8000",#REF!, "FALSE")))))))</f>
        <v>0</v>
      </c>
      <c r="J3620" s="210" t="s">
        <v>10359</v>
      </c>
      <c r="K3620" s="268">
        <v>0</v>
      </c>
      <c r="L3620" s="270" t="s">
        <v>10359</v>
      </c>
      <c r="M3620" s="270">
        <v>0</v>
      </c>
      <c r="N3620" s="270" t="s">
        <v>10359</v>
      </c>
      <c r="O3620" s="270">
        <v>0</v>
      </c>
      <c r="P3620" s="270" t="s">
        <v>10359</v>
      </c>
      <c r="Q3620" s="270">
        <v>0</v>
      </c>
      <c r="R3620" s="74"/>
      <c r="S3620" s="75" t="str">
        <f t="shared" si="291"/>
        <v>0000</v>
      </c>
      <c r="T3620" s="75" t="str">
        <f t="shared" si="292"/>
        <v>00000000000000000000000000000000</v>
      </c>
      <c r="V3620" s="197"/>
      <c r="W3620" s="75">
        <f t="shared" si="293"/>
        <v>0</v>
      </c>
      <c r="AE3620" s="479"/>
    </row>
    <row r="3621" spans="1:31" s="75" customFormat="1" ht="13.5" x14ac:dyDescent="0.2">
      <c r="A3621" s="211">
        <v>3618</v>
      </c>
      <c r="B3621" s="212" t="s">
        <v>3713</v>
      </c>
      <c r="C3621" s="213" t="s">
        <v>3714</v>
      </c>
      <c r="D3621" s="213"/>
      <c r="E3621" s="213">
        <v>0</v>
      </c>
      <c r="F3621" s="213" t="s">
        <v>585</v>
      </c>
      <c r="G3621" s="214" t="s">
        <v>554</v>
      </c>
      <c r="H3621" s="208" t="str">
        <f>IF(Input!F$4="GMH_OECC",J3621,IF(Input!F$4="GMH_XOEC",L3621,IF(Input!F$4="GMH_Korea",N3621,IF(Input!F$4="GMH_EU",P3621,IF(Input!F$4="Skysuper",#REF!,IF(Input!F$4="SkyII",#REF!,IF(Input!F$4="XO-8000",#REF!, "FALSE")))))))</f>
        <v>00</v>
      </c>
      <c r="I3621" s="209">
        <f>IF(Input!F$4="GMH_OECC",K3621,IF(Input!F$4="GMH_XOEC",M3621,IF(Input!F$4="GMH_Korea",O3621,IF(Input!F$4="GMH_EU",Q3621,IF(Input!F$4="Skysuper",#REF!,IF(Input!F$4="SkyII",#REF!,IF(Input!F$4="XO-8000",#REF!, "FALSE")))))))</f>
        <v>0</v>
      </c>
      <c r="J3621" s="210" t="s">
        <v>10359</v>
      </c>
      <c r="K3621" s="268">
        <v>0</v>
      </c>
      <c r="L3621" s="270" t="s">
        <v>10359</v>
      </c>
      <c r="M3621" s="270">
        <v>0</v>
      </c>
      <c r="N3621" s="270" t="s">
        <v>10359</v>
      </c>
      <c r="O3621" s="270">
        <v>0</v>
      </c>
      <c r="P3621" s="270" t="s">
        <v>10359</v>
      </c>
      <c r="Q3621" s="270">
        <v>0</v>
      </c>
      <c r="R3621" s="74"/>
      <c r="S3621" s="75" t="str">
        <f t="shared" si="291"/>
        <v>0000</v>
      </c>
      <c r="T3621" s="75" t="str">
        <f t="shared" si="292"/>
        <v>00000000000000000000000000000000</v>
      </c>
      <c r="V3621" s="197"/>
      <c r="W3621" s="75">
        <f t="shared" si="293"/>
        <v>0</v>
      </c>
      <c r="AE3621" s="479"/>
    </row>
    <row r="3622" spans="1:31" s="75" customFormat="1" ht="13.5" x14ac:dyDescent="0.2">
      <c r="A3622" s="211">
        <v>3619</v>
      </c>
      <c r="B3622" s="212" t="s">
        <v>3715</v>
      </c>
      <c r="C3622" s="213" t="s">
        <v>3716</v>
      </c>
      <c r="D3622" s="213"/>
      <c r="E3622" s="213">
        <v>0</v>
      </c>
      <c r="F3622" s="213" t="s">
        <v>585</v>
      </c>
      <c r="G3622" s="214" t="s">
        <v>554</v>
      </c>
      <c r="H3622" s="208" t="str">
        <f>IF(Input!F$4="GMH_OECC",J3622,IF(Input!F$4="GMH_XOEC",L3622,IF(Input!F$4="GMH_Korea",N3622,IF(Input!F$4="GMH_EU",P3622,IF(Input!F$4="Skysuper",#REF!,IF(Input!F$4="SkyII",#REF!,IF(Input!F$4="XO-8000",#REF!, "FALSE")))))))</f>
        <v>00</v>
      </c>
      <c r="I3622" s="209">
        <f>IF(Input!F$4="GMH_OECC",K3622,IF(Input!F$4="GMH_XOEC",M3622,IF(Input!F$4="GMH_Korea",O3622,IF(Input!F$4="GMH_EU",Q3622,IF(Input!F$4="Skysuper",#REF!,IF(Input!F$4="SkyII",#REF!,IF(Input!F$4="XO-8000",#REF!, "FALSE")))))))</f>
        <v>0</v>
      </c>
      <c r="J3622" s="210" t="s">
        <v>10359</v>
      </c>
      <c r="K3622" s="268">
        <v>0</v>
      </c>
      <c r="L3622" s="270" t="s">
        <v>10359</v>
      </c>
      <c r="M3622" s="270">
        <v>0</v>
      </c>
      <c r="N3622" s="270" t="s">
        <v>10359</v>
      </c>
      <c r="O3622" s="270">
        <v>0</v>
      </c>
      <c r="P3622" s="270" t="s">
        <v>10359</v>
      </c>
      <c r="Q3622" s="270">
        <v>0</v>
      </c>
      <c r="R3622" s="74"/>
      <c r="S3622" s="75" t="str">
        <f t="shared" si="291"/>
        <v>0000</v>
      </c>
      <c r="T3622" s="75" t="str">
        <f t="shared" si="292"/>
        <v>00000000000000000000000000000000</v>
      </c>
      <c r="V3622" s="197"/>
      <c r="W3622" s="75">
        <f t="shared" si="293"/>
        <v>0</v>
      </c>
      <c r="AE3622" s="479"/>
    </row>
    <row r="3623" spans="1:31" s="75" customFormat="1" ht="13.5" x14ac:dyDescent="0.2">
      <c r="A3623" s="211">
        <v>3620</v>
      </c>
      <c r="B3623" s="212" t="s">
        <v>3717</v>
      </c>
      <c r="C3623" s="213" t="s">
        <v>3718</v>
      </c>
      <c r="D3623" s="213"/>
      <c r="E3623" s="213">
        <v>0</v>
      </c>
      <c r="F3623" s="213" t="s">
        <v>585</v>
      </c>
      <c r="G3623" s="214" t="s">
        <v>554</v>
      </c>
      <c r="H3623" s="208" t="str">
        <f>IF(Input!F$4="GMH_OECC",J3623,IF(Input!F$4="GMH_XOEC",L3623,IF(Input!F$4="GMH_Korea",N3623,IF(Input!F$4="GMH_EU",P3623,IF(Input!F$4="Skysuper",#REF!,IF(Input!F$4="SkyII",#REF!,IF(Input!F$4="XO-8000",#REF!, "FALSE")))))))</f>
        <v>00</v>
      </c>
      <c r="I3623" s="209">
        <f>IF(Input!F$4="GMH_OECC",K3623,IF(Input!F$4="GMH_XOEC",M3623,IF(Input!F$4="GMH_Korea",O3623,IF(Input!F$4="GMH_EU",Q3623,IF(Input!F$4="Skysuper",#REF!,IF(Input!F$4="SkyII",#REF!,IF(Input!F$4="XO-8000",#REF!, "FALSE")))))))</f>
        <v>0</v>
      </c>
      <c r="J3623" s="210" t="s">
        <v>10359</v>
      </c>
      <c r="K3623" s="268">
        <v>0</v>
      </c>
      <c r="L3623" s="270" t="s">
        <v>10359</v>
      </c>
      <c r="M3623" s="270">
        <v>0</v>
      </c>
      <c r="N3623" s="270" t="s">
        <v>10359</v>
      </c>
      <c r="O3623" s="270">
        <v>0</v>
      </c>
      <c r="P3623" s="270" t="s">
        <v>10359</v>
      </c>
      <c r="Q3623" s="270">
        <v>0</v>
      </c>
      <c r="R3623" s="74"/>
      <c r="S3623" s="75" t="str">
        <f t="shared" si="291"/>
        <v>0000</v>
      </c>
      <c r="T3623" s="75" t="str">
        <f t="shared" si="292"/>
        <v>00000000000000000000000000000000</v>
      </c>
      <c r="V3623" s="197"/>
      <c r="W3623" s="75">
        <f t="shared" si="293"/>
        <v>0</v>
      </c>
      <c r="AE3623" s="479"/>
    </row>
    <row r="3624" spans="1:31" s="75" customFormat="1" ht="13.5" x14ac:dyDescent="0.2">
      <c r="A3624" s="211">
        <v>3621</v>
      </c>
      <c r="B3624" s="212" t="s">
        <v>3719</v>
      </c>
      <c r="C3624" s="213" t="s">
        <v>3720</v>
      </c>
      <c r="D3624" s="213"/>
      <c r="E3624" s="213">
        <v>0</v>
      </c>
      <c r="F3624" s="213" t="s">
        <v>585</v>
      </c>
      <c r="G3624" s="214" t="s">
        <v>554</v>
      </c>
      <c r="H3624" s="208" t="str">
        <f>IF(Input!F$4="GMH_OECC",J3624,IF(Input!F$4="GMH_XOEC",L3624,IF(Input!F$4="GMH_Korea",N3624,IF(Input!F$4="GMH_EU",P3624,IF(Input!F$4="Skysuper",#REF!,IF(Input!F$4="SkyII",#REF!,IF(Input!F$4="XO-8000",#REF!, "FALSE")))))))</f>
        <v>00</v>
      </c>
      <c r="I3624" s="209">
        <f>IF(Input!F$4="GMH_OECC",K3624,IF(Input!F$4="GMH_XOEC",M3624,IF(Input!F$4="GMH_Korea",O3624,IF(Input!F$4="GMH_EU",Q3624,IF(Input!F$4="Skysuper",#REF!,IF(Input!F$4="SkyII",#REF!,IF(Input!F$4="XO-8000",#REF!, "FALSE")))))))</f>
        <v>0</v>
      </c>
      <c r="J3624" s="210" t="s">
        <v>10359</v>
      </c>
      <c r="K3624" s="268">
        <v>0</v>
      </c>
      <c r="L3624" s="270" t="s">
        <v>10359</v>
      </c>
      <c r="M3624" s="270">
        <v>0</v>
      </c>
      <c r="N3624" s="270" t="s">
        <v>10359</v>
      </c>
      <c r="O3624" s="270">
        <v>0</v>
      </c>
      <c r="P3624" s="270" t="s">
        <v>10359</v>
      </c>
      <c r="Q3624" s="270">
        <v>0</v>
      </c>
      <c r="R3624" s="74"/>
      <c r="S3624" s="75" t="str">
        <f t="shared" si="291"/>
        <v>0000</v>
      </c>
      <c r="T3624" s="75" t="str">
        <f t="shared" si="292"/>
        <v>00000000000000000000000000000000</v>
      </c>
      <c r="V3624" s="197"/>
      <c r="W3624" s="75">
        <f t="shared" si="293"/>
        <v>0</v>
      </c>
      <c r="AE3624" s="479"/>
    </row>
    <row r="3625" spans="1:31" s="75" customFormat="1" ht="13.5" x14ac:dyDescent="0.2">
      <c r="A3625" s="211">
        <v>3622</v>
      </c>
      <c r="B3625" s="212" t="s">
        <v>3721</v>
      </c>
      <c r="C3625" s="213" t="s">
        <v>3722</v>
      </c>
      <c r="D3625" s="213"/>
      <c r="E3625" s="213">
        <v>0</v>
      </c>
      <c r="F3625" s="213" t="s">
        <v>585</v>
      </c>
      <c r="G3625" s="214" t="s">
        <v>554</v>
      </c>
      <c r="H3625" s="208" t="str">
        <f>IF(Input!F$4="GMH_OECC",J3625,IF(Input!F$4="GMH_XOEC",L3625,IF(Input!F$4="GMH_Korea",N3625,IF(Input!F$4="GMH_EU",P3625,IF(Input!F$4="Skysuper",#REF!,IF(Input!F$4="SkyII",#REF!,IF(Input!F$4="XO-8000",#REF!, "FALSE")))))))</f>
        <v>00</v>
      </c>
      <c r="I3625" s="209">
        <f>IF(Input!F$4="GMH_OECC",K3625,IF(Input!F$4="GMH_XOEC",M3625,IF(Input!F$4="GMH_Korea",O3625,IF(Input!F$4="GMH_EU",Q3625,IF(Input!F$4="Skysuper",#REF!,IF(Input!F$4="SkyII",#REF!,IF(Input!F$4="XO-8000",#REF!, "FALSE")))))))</f>
        <v>0</v>
      </c>
      <c r="J3625" s="210" t="s">
        <v>10359</v>
      </c>
      <c r="K3625" s="268">
        <v>0</v>
      </c>
      <c r="L3625" s="270" t="s">
        <v>10359</v>
      </c>
      <c r="M3625" s="270">
        <v>0</v>
      </c>
      <c r="N3625" s="270" t="s">
        <v>10359</v>
      </c>
      <c r="O3625" s="270">
        <v>0</v>
      </c>
      <c r="P3625" s="270" t="s">
        <v>10359</v>
      </c>
      <c r="Q3625" s="270">
        <v>0</v>
      </c>
      <c r="R3625" s="74"/>
      <c r="S3625" s="75" t="str">
        <f t="shared" si="291"/>
        <v>0000</v>
      </c>
      <c r="T3625" s="75" t="str">
        <f t="shared" si="292"/>
        <v>00000000000000000000000000000000</v>
      </c>
      <c r="V3625" s="197"/>
      <c r="W3625" s="75">
        <f t="shared" si="293"/>
        <v>0</v>
      </c>
      <c r="AE3625" s="479"/>
    </row>
    <row r="3626" spans="1:31" s="75" customFormat="1" ht="13.5" x14ac:dyDescent="0.2">
      <c r="A3626" s="211">
        <v>3623</v>
      </c>
      <c r="B3626" s="212" t="s">
        <v>3723</v>
      </c>
      <c r="C3626" s="213" t="s">
        <v>3724</v>
      </c>
      <c r="D3626" s="213"/>
      <c r="E3626" s="213">
        <v>0</v>
      </c>
      <c r="F3626" s="213" t="s">
        <v>585</v>
      </c>
      <c r="G3626" s="214" t="s">
        <v>554</v>
      </c>
      <c r="H3626" s="208" t="str">
        <f>IF(Input!F$4="GMH_OECC",J3626,IF(Input!F$4="GMH_XOEC",L3626,IF(Input!F$4="GMH_Korea",N3626,IF(Input!F$4="GMH_EU",P3626,IF(Input!F$4="Skysuper",#REF!,IF(Input!F$4="SkyII",#REF!,IF(Input!F$4="XO-8000",#REF!, "FALSE")))))))</f>
        <v>00</v>
      </c>
      <c r="I3626" s="209">
        <f>IF(Input!F$4="GMH_OECC",K3626,IF(Input!F$4="GMH_XOEC",M3626,IF(Input!F$4="GMH_Korea",O3626,IF(Input!F$4="GMH_EU",Q3626,IF(Input!F$4="Skysuper",#REF!,IF(Input!F$4="SkyII",#REF!,IF(Input!F$4="XO-8000",#REF!, "FALSE")))))))</f>
        <v>0</v>
      </c>
      <c r="J3626" s="210" t="s">
        <v>10359</v>
      </c>
      <c r="K3626" s="268">
        <v>0</v>
      </c>
      <c r="L3626" s="270" t="s">
        <v>10359</v>
      </c>
      <c r="M3626" s="270">
        <v>0</v>
      </c>
      <c r="N3626" s="270" t="s">
        <v>10359</v>
      </c>
      <c r="O3626" s="270">
        <v>0</v>
      </c>
      <c r="P3626" s="270" t="s">
        <v>10359</v>
      </c>
      <c r="Q3626" s="270">
        <v>0</v>
      </c>
      <c r="R3626" s="74"/>
      <c r="S3626" s="75" t="str">
        <f t="shared" si="291"/>
        <v>0000</v>
      </c>
      <c r="T3626" s="75" t="str">
        <f t="shared" si="292"/>
        <v>00000000000000000000000000000000</v>
      </c>
      <c r="V3626" s="197"/>
      <c r="W3626" s="75">
        <f t="shared" si="293"/>
        <v>0</v>
      </c>
      <c r="AE3626" s="479"/>
    </row>
    <row r="3627" spans="1:31" s="75" customFormat="1" ht="13.5" x14ac:dyDescent="0.2">
      <c r="A3627" s="211">
        <v>3624</v>
      </c>
      <c r="B3627" s="212" t="s">
        <v>3725</v>
      </c>
      <c r="C3627" s="213" t="s">
        <v>3726</v>
      </c>
      <c r="D3627" s="213"/>
      <c r="E3627" s="213">
        <v>0</v>
      </c>
      <c r="F3627" s="213" t="s">
        <v>585</v>
      </c>
      <c r="G3627" s="214" t="s">
        <v>554</v>
      </c>
      <c r="H3627" s="208" t="str">
        <f>IF(Input!F$4="GMH_OECC",J3627,IF(Input!F$4="GMH_XOEC",L3627,IF(Input!F$4="GMH_Korea",N3627,IF(Input!F$4="GMH_EU",P3627,IF(Input!F$4="Skysuper",#REF!,IF(Input!F$4="SkyII",#REF!,IF(Input!F$4="XO-8000",#REF!, "FALSE")))))))</f>
        <v>00</v>
      </c>
      <c r="I3627" s="209">
        <f>IF(Input!F$4="GMH_OECC",K3627,IF(Input!F$4="GMH_XOEC",M3627,IF(Input!F$4="GMH_Korea",O3627,IF(Input!F$4="GMH_EU",Q3627,IF(Input!F$4="Skysuper",#REF!,IF(Input!F$4="SkyII",#REF!,IF(Input!F$4="XO-8000",#REF!, "FALSE")))))))</f>
        <v>0</v>
      </c>
      <c r="J3627" s="210" t="s">
        <v>10359</v>
      </c>
      <c r="K3627" s="268">
        <v>0</v>
      </c>
      <c r="L3627" s="270" t="s">
        <v>10359</v>
      </c>
      <c r="M3627" s="270">
        <v>0</v>
      </c>
      <c r="N3627" s="270" t="s">
        <v>10359</v>
      </c>
      <c r="O3627" s="270">
        <v>0</v>
      </c>
      <c r="P3627" s="270" t="s">
        <v>10359</v>
      </c>
      <c r="Q3627" s="270">
        <v>0</v>
      </c>
      <c r="R3627" s="74"/>
      <c r="S3627" s="75" t="str">
        <f t="shared" si="291"/>
        <v>0000</v>
      </c>
      <c r="T3627" s="75" t="str">
        <f t="shared" si="292"/>
        <v>00000000000000000000000000000000</v>
      </c>
      <c r="V3627" s="197"/>
      <c r="W3627" s="75">
        <f t="shared" si="293"/>
        <v>0</v>
      </c>
      <c r="AE3627" s="479"/>
    </row>
    <row r="3628" spans="1:31" s="75" customFormat="1" ht="13.5" x14ac:dyDescent="0.2">
      <c r="A3628" s="211">
        <v>3625</v>
      </c>
      <c r="B3628" s="212" t="s">
        <v>3727</v>
      </c>
      <c r="C3628" s="213" t="s">
        <v>3728</v>
      </c>
      <c r="D3628" s="213"/>
      <c r="E3628" s="213">
        <v>0</v>
      </c>
      <c r="F3628" s="213" t="s">
        <v>585</v>
      </c>
      <c r="G3628" s="214" t="s">
        <v>554</v>
      </c>
      <c r="H3628" s="208" t="str">
        <f>IF(Input!F$4="GMH_OECC",J3628,IF(Input!F$4="GMH_XOEC",L3628,IF(Input!F$4="GMH_Korea",N3628,IF(Input!F$4="GMH_EU",P3628,IF(Input!F$4="Skysuper",#REF!,IF(Input!F$4="SkyII",#REF!,IF(Input!F$4="XO-8000",#REF!, "FALSE")))))))</f>
        <v>00</v>
      </c>
      <c r="I3628" s="209">
        <f>IF(Input!F$4="GMH_OECC",K3628,IF(Input!F$4="GMH_XOEC",M3628,IF(Input!F$4="GMH_Korea",O3628,IF(Input!F$4="GMH_EU",Q3628,IF(Input!F$4="Skysuper",#REF!,IF(Input!F$4="SkyII",#REF!,IF(Input!F$4="XO-8000",#REF!, "FALSE")))))))</f>
        <v>0</v>
      </c>
      <c r="J3628" s="210" t="s">
        <v>10359</v>
      </c>
      <c r="K3628" s="268">
        <v>0</v>
      </c>
      <c r="L3628" s="270" t="s">
        <v>10359</v>
      </c>
      <c r="M3628" s="270">
        <v>0</v>
      </c>
      <c r="N3628" s="270" t="s">
        <v>10359</v>
      </c>
      <c r="O3628" s="270">
        <v>0</v>
      </c>
      <c r="P3628" s="270" t="s">
        <v>10359</v>
      </c>
      <c r="Q3628" s="270">
        <v>0</v>
      </c>
      <c r="R3628" s="74"/>
      <c r="S3628" s="75" t="str">
        <f t="shared" si="291"/>
        <v>0000</v>
      </c>
      <c r="T3628" s="75" t="str">
        <f t="shared" si="292"/>
        <v>00000000000000000000000000000000</v>
      </c>
      <c r="V3628" s="197"/>
      <c r="W3628" s="75">
        <f t="shared" si="293"/>
        <v>0</v>
      </c>
      <c r="AE3628" s="479"/>
    </row>
    <row r="3629" spans="1:31" s="75" customFormat="1" ht="13.5" x14ac:dyDescent="0.2">
      <c r="A3629" s="211">
        <v>3626</v>
      </c>
      <c r="B3629" s="212" t="s">
        <v>3729</v>
      </c>
      <c r="C3629" s="213" t="s">
        <v>3730</v>
      </c>
      <c r="D3629" s="213"/>
      <c r="E3629" s="213">
        <v>0</v>
      </c>
      <c r="F3629" s="213" t="s">
        <v>585</v>
      </c>
      <c r="G3629" s="214" t="s">
        <v>554</v>
      </c>
      <c r="H3629" s="208" t="str">
        <f>IF(Input!F$4="GMH_OECC",J3629,IF(Input!F$4="GMH_XOEC",L3629,IF(Input!F$4="GMH_Korea",N3629,IF(Input!F$4="GMH_EU",P3629,IF(Input!F$4="Skysuper",#REF!,IF(Input!F$4="SkyII",#REF!,IF(Input!F$4="XO-8000",#REF!, "FALSE")))))))</f>
        <v>00</v>
      </c>
      <c r="I3629" s="209">
        <f>IF(Input!F$4="GMH_OECC",K3629,IF(Input!F$4="GMH_XOEC",M3629,IF(Input!F$4="GMH_Korea",O3629,IF(Input!F$4="GMH_EU",Q3629,IF(Input!F$4="Skysuper",#REF!,IF(Input!F$4="SkyII",#REF!,IF(Input!F$4="XO-8000",#REF!, "FALSE")))))))</f>
        <v>0</v>
      </c>
      <c r="J3629" s="210" t="s">
        <v>10359</v>
      </c>
      <c r="K3629" s="268">
        <v>0</v>
      </c>
      <c r="L3629" s="270" t="s">
        <v>10359</v>
      </c>
      <c r="M3629" s="270">
        <v>0</v>
      </c>
      <c r="N3629" s="270" t="s">
        <v>10359</v>
      </c>
      <c r="O3629" s="270">
        <v>0</v>
      </c>
      <c r="P3629" s="270" t="s">
        <v>10359</v>
      </c>
      <c r="Q3629" s="270">
        <v>0</v>
      </c>
      <c r="R3629" s="74"/>
      <c r="S3629" s="75" t="str">
        <f t="shared" si="291"/>
        <v>0000</v>
      </c>
      <c r="T3629" s="75" t="str">
        <f t="shared" si="292"/>
        <v>00000000000000000000000000000000</v>
      </c>
      <c r="V3629" s="197"/>
      <c r="W3629" s="75">
        <f t="shared" si="293"/>
        <v>0</v>
      </c>
      <c r="AE3629" s="479"/>
    </row>
    <row r="3630" spans="1:31" s="75" customFormat="1" ht="13.5" x14ac:dyDescent="0.2">
      <c r="A3630" s="211">
        <v>3627</v>
      </c>
      <c r="B3630" s="212" t="s">
        <v>3731</v>
      </c>
      <c r="C3630" s="213" t="s">
        <v>3732</v>
      </c>
      <c r="D3630" s="213"/>
      <c r="E3630" s="213">
        <v>0</v>
      </c>
      <c r="F3630" s="213" t="s">
        <v>585</v>
      </c>
      <c r="G3630" s="214" t="s">
        <v>554</v>
      </c>
      <c r="H3630" s="208" t="str">
        <f>IF(Input!F$4="GMH_OECC",J3630,IF(Input!F$4="GMH_XOEC",L3630,IF(Input!F$4="GMH_Korea",N3630,IF(Input!F$4="GMH_EU",P3630,IF(Input!F$4="Skysuper",#REF!,IF(Input!F$4="SkyII",#REF!,IF(Input!F$4="XO-8000",#REF!, "FALSE")))))))</f>
        <v>00</v>
      </c>
      <c r="I3630" s="209">
        <f>IF(Input!F$4="GMH_OECC",K3630,IF(Input!F$4="GMH_XOEC",M3630,IF(Input!F$4="GMH_Korea",O3630,IF(Input!F$4="GMH_EU",Q3630,IF(Input!F$4="Skysuper",#REF!,IF(Input!F$4="SkyII",#REF!,IF(Input!F$4="XO-8000",#REF!, "FALSE")))))))</f>
        <v>0</v>
      </c>
      <c r="J3630" s="210" t="s">
        <v>10359</v>
      </c>
      <c r="K3630" s="268">
        <v>0</v>
      </c>
      <c r="L3630" s="270" t="s">
        <v>10359</v>
      </c>
      <c r="M3630" s="270">
        <v>0</v>
      </c>
      <c r="N3630" s="270" t="s">
        <v>10359</v>
      </c>
      <c r="O3630" s="270">
        <v>0</v>
      </c>
      <c r="P3630" s="270" t="s">
        <v>10359</v>
      </c>
      <c r="Q3630" s="270">
        <v>0</v>
      </c>
      <c r="R3630" s="74"/>
      <c r="S3630" s="75" t="str">
        <f t="shared" si="291"/>
        <v>0000</v>
      </c>
      <c r="T3630" s="75" t="str">
        <f t="shared" si="292"/>
        <v>00000000000000000000000000000000</v>
      </c>
      <c r="V3630" s="197"/>
      <c r="W3630" s="75">
        <f t="shared" si="293"/>
        <v>0</v>
      </c>
      <c r="AE3630" s="479"/>
    </row>
    <row r="3631" spans="1:31" s="75" customFormat="1" ht="13.5" x14ac:dyDescent="0.2">
      <c r="A3631" s="211">
        <v>3628</v>
      </c>
      <c r="B3631" s="212" t="s">
        <v>3733</v>
      </c>
      <c r="C3631" s="213" t="s">
        <v>3734</v>
      </c>
      <c r="D3631" s="213"/>
      <c r="E3631" s="213">
        <v>0</v>
      </c>
      <c r="F3631" s="213" t="s">
        <v>585</v>
      </c>
      <c r="G3631" s="214" t="s">
        <v>554</v>
      </c>
      <c r="H3631" s="208" t="str">
        <f>IF(Input!F$4="GMH_OECC",J3631,IF(Input!F$4="GMH_XOEC",L3631,IF(Input!F$4="GMH_Korea",N3631,IF(Input!F$4="GMH_EU",P3631,IF(Input!F$4="Skysuper",#REF!,IF(Input!F$4="SkyII",#REF!,IF(Input!F$4="XO-8000",#REF!, "FALSE")))))))</f>
        <v>00</v>
      </c>
      <c r="I3631" s="209">
        <f>IF(Input!F$4="GMH_OECC",K3631,IF(Input!F$4="GMH_XOEC",M3631,IF(Input!F$4="GMH_Korea",O3631,IF(Input!F$4="GMH_EU",Q3631,IF(Input!F$4="Skysuper",#REF!,IF(Input!F$4="SkyII",#REF!,IF(Input!F$4="XO-8000",#REF!, "FALSE")))))))</f>
        <v>0</v>
      </c>
      <c r="J3631" s="210" t="s">
        <v>10359</v>
      </c>
      <c r="K3631" s="268">
        <v>0</v>
      </c>
      <c r="L3631" s="270" t="s">
        <v>10359</v>
      </c>
      <c r="M3631" s="270">
        <v>0</v>
      </c>
      <c r="N3631" s="270" t="s">
        <v>10359</v>
      </c>
      <c r="O3631" s="270">
        <v>0</v>
      </c>
      <c r="P3631" s="270" t="s">
        <v>10359</v>
      </c>
      <c r="Q3631" s="270">
        <v>0</v>
      </c>
      <c r="R3631" s="74"/>
      <c r="S3631" s="75" t="str">
        <f t="shared" si="291"/>
        <v>0000</v>
      </c>
      <c r="T3631" s="75" t="str">
        <f t="shared" si="292"/>
        <v>00000000000000000000000000000000</v>
      </c>
      <c r="V3631" s="197"/>
      <c r="W3631" s="75">
        <f t="shared" si="293"/>
        <v>0</v>
      </c>
      <c r="AE3631" s="479"/>
    </row>
    <row r="3632" spans="1:31" s="75" customFormat="1" ht="13.5" x14ac:dyDescent="0.2">
      <c r="A3632" s="211">
        <v>3629</v>
      </c>
      <c r="B3632" s="212" t="s">
        <v>3735</v>
      </c>
      <c r="C3632" s="213" t="s">
        <v>3736</v>
      </c>
      <c r="D3632" s="213"/>
      <c r="E3632" s="213">
        <v>0</v>
      </c>
      <c r="F3632" s="213" t="s">
        <v>585</v>
      </c>
      <c r="G3632" s="214" t="s">
        <v>554</v>
      </c>
      <c r="H3632" s="208" t="str">
        <f>IF(Input!F$4="GMH_OECC",J3632,IF(Input!F$4="GMH_XOEC",L3632,IF(Input!F$4="GMH_Korea",N3632,IF(Input!F$4="GMH_EU",P3632,IF(Input!F$4="Skysuper",#REF!,IF(Input!F$4="SkyII",#REF!,IF(Input!F$4="XO-8000",#REF!, "FALSE")))))))</f>
        <v>00</v>
      </c>
      <c r="I3632" s="209">
        <f>IF(Input!F$4="GMH_OECC",K3632,IF(Input!F$4="GMH_XOEC",M3632,IF(Input!F$4="GMH_Korea",O3632,IF(Input!F$4="GMH_EU",Q3632,IF(Input!F$4="Skysuper",#REF!,IF(Input!F$4="SkyII",#REF!,IF(Input!F$4="XO-8000",#REF!, "FALSE")))))))</f>
        <v>0</v>
      </c>
      <c r="J3632" s="210" t="s">
        <v>10359</v>
      </c>
      <c r="K3632" s="268">
        <v>0</v>
      </c>
      <c r="L3632" s="270" t="s">
        <v>10359</v>
      </c>
      <c r="M3632" s="270">
        <v>0</v>
      </c>
      <c r="N3632" s="270" t="s">
        <v>10359</v>
      </c>
      <c r="O3632" s="270">
        <v>0</v>
      </c>
      <c r="P3632" s="270" t="s">
        <v>10359</v>
      </c>
      <c r="Q3632" s="270">
        <v>0</v>
      </c>
      <c r="R3632" s="74"/>
      <c r="S3632" s="75" t="str">
        <f t="shared" si="291"/>
        <v>0000</v>
      </c>
      <c r="T3632" s="75" t="str">
        <f t="shared" si="292"/>
        <v>00000000000000000000000000000000</v>
      </c>
      <c r="V3632" s="197"/>
      <c r="W3632" s="75">
        <f t="shared" si="293"/>
        <v>0</v>
      </c>
      <c r="AE3632" s="479"/>
    </row>
    <row r="3633" spans="1:31" s="75" customFormat="1" ht="13.5" x14ac:dyDescent="0.2">
      <c r="A3633" s="211">
        <v>3630</v>
      </c>
      <c r="B3633" s="212" t="s">
        <v>3737</v>
      </c>
      <c r="C3633" s="213" t="s">
        <v>3738</v>
      </c>
      <c r="D3633" s="213"/>
      <c r="E3633" s="213">
        <v>0</v>
      </c>
      <c r="F3633" s="213" t="s">
        <v>585</v>
      </c>
      <c r="G3633" s="214" t="s">
        <v>554</v>
      </c>
      <c r="H3633" s="208" t="str">
        <f>IF(Input!F$4="GMH_OECC",J3633,IF(Input!F$4="GMH_XOEC",L3633,IF(Input!F$4="GMH_Korea",N3633,IF(Input!F$4="GMH_EU",P3633,IF(Input!F$4="Skysuper",#REF!,IF(Input!F$4="SkyII",#REF!,IF(Input!F$4="XO-8000",#REF!, "FALSE")))))))</f>
        <v>00</v>
      </c>
      <c r="I3633" s="209">
        <f>IF(Input!F$4="GMH_OECC",K3633,IF(Input!F$4="GMH_XOEC",M3633,IF(Input!F$4="GMH_Korea",O3633,IF(Input!F$4="GMH_EU",Q3633,IF(Input!F$4="Skysuper",#REF!,IF(Input!F$4="SkyII",#REF!,IF(Input!F$4="XO-8000",#REF!, "FALSE")))))))</f>
        <v>0</v>
      </c>
      <c r="J3633" s="210" t="s">
        <v>10359</v>
      </c>
      <c r="K3633" s="268">
        <v>0</v>
      </c>
      <c r="L3633" s="270" t="s">
        <v>10359</v>
      </c>
      <c r="M3633" s="270">
        <v>0</v>
      </c>
      <c r="N3633" s="270" t="s">
        <v>10359</v>
      </c>
      <c r="O3633" s="270">
        <v>0</v>
      </c>
      <c r="P3633" s="270" t="s">
        <v>10359</v>
      </c>
      <c r="Q3633" s="270">
        <v>0</v>
      </c>
      <c r="R3633" s="74"/>
      <c r="S3633" s="75" t="str">
        <f t="shared" si="291"/>
        <v>0000</v>
      </c>
      <c r="T3633" s="75" t="str">
        <f t="shared" si="292"/>
        <v>00000000000000000000000000000000</v>
      </c>
      <c r="V3633" s="197"/>
      <c r="W3633" s="75">
        <f t="shared" si="293"/>
        <v>0</v>
      </c>
      <c r="AE3633" s="479"/>
    </row>
    <row r="3634" spans="1:31" s="75" customFormat="1" ht="13.5" x14ac:dyDescent="0.2">
      <c r="A3634" s="211">
        <v>3631</v>
      </c>
      <c r="B3634" s="212" t="s">
        <v>3739</v>
      </c>
      <c r="C3634" s="213" t="s">
        <v>3740</v>
      </c>
      <c r="D3634" s="213"/>
      <c r="E3634" s="213">
        <v>0</v>
      </c>
      <c r="F3634" s="213" t="s">
        <v>585</v>
      </c>
      <c r="G3634" s="214" t="s">
        <v>554</v>
      </c>
      <c r="H3634" s="208" t="str">
        <f>IF(Input!F$4="GMH_OECC",J3634,IF(Input!F$4="GMH_XOEC",L3634,IF(Input!F$4="GMH_Korea",N3634,IF(Input!F$4="GMH_EU",P3634,IF(Input!F$4="Skysuper",#REF!,IF(Input!F$4="SkyII",#REF!,IF(Input!F$4="XO-8000",#REF!, "FALSE")))))))</f>
        <v>00</v>
      </c>
      <c r="I3634" s="209">
        <f>IF(Input!F$4="GMH_OECC",K3634,IF(Input!F$4="GMH_XOEC",M3634,IF(Input!F$4="GMH_Korea",O3634,IF(Input!F$4="GMH_EU",Q3634,IF(Input!F$4="Skysuper",#REF!,IF(Input!F$4="SkyII",#REF!,IF(Input!F$4="XO-8000",#REF!, "FALSE")))))))</f>
        <v>0</v>
      </c>
      <c r="J3634" s="210" t="s">
        <v>10359</v>
      </c>
      <c r="K3634" s="268">
        <v>0</v>
      </c>
      <c r="L3634" s="270" t="s">
        <v>10359</v>
      </c>
      <c r="M3634" s="270">
        <v>0</v>
      </c>
      <c r="N3634" s="270" t="s">
        <v>10359</v>
      </c>
      <c r="O3634" s="270">
        <v>0</v>
      </c>
      <c r="P3634" s="270" t="s">
        <v>10359</v>
      </c>
      <c r="Q3634" s="270">
        <v>0</v>
      </c>
      <c r="R3634" s="74"/>
      <c r="S3634" s="75" t="str">
        <f t="shared" si="291"/>
        <v>0000</v>
      </c>
      <c r="T3634" s="75" t="str">
        <f t="shared" si="292"/>
        <v>00000000000000000000000000000000</v>
      </c>
      <c r="V3634" s="197"/>
      <c r="W3634" s="75">
        <f t="shared" si="293"/>
        <v>0</v>
      </c>
      <c r="AE3634" s="479"/>
    </row>
    <row r="3635" spans="1:31" s="75" customFormat="1" ht="13.5" x14ac:dyDescent="0.2">
      <c r="A3635" s="211">
        <v>3632</v>
      </c>
      <c r="B3635" s="212" t="s">
        <v>3741</v>
      </c>
      <c r="C3635" s="213" t="s">
        <v>3742</v>
      </c>
      <c r="D3635" s="213"/>
      <c r="E3635" s="213">
        <v>0</v>
      </c>
      <c r="F3635" s="213" t="s">
        <v>585</v>
      </c>
      <c r="G3635" s="214" t="s">
        <v>554</v>
      </c>
      <c r="H3635" s="208" t="str">
        <f>IF(Input!F$4="GMH_OECC",J3635,IF(Input!F$4="GMH_XOEC",L3635,IF(Input!F$4="GMH_Korea",N3635,IF(Input!F$4="GMH_EU",P3635,IF(Input!F$4="Skysuper",#REF!,IF(Input!F$4="SkyII",#REF!,IF(Input!F$4="XO-8000",#REF!, "FALSE")))))))</f>
        <v>00</v>
      </c>
      <c r="I3635" s="209">
        <f>IF(Input!F$4="GMH_OECC",K3635,IF(Input!F$4="GMH_XOEC",M3635,IF(Input!F$4="GMH_Korea",O3635,IF(Input!F$4="GMH_EU",Q3635,IF(Input!F$4="Skysuper",#REF!,IF(Input!F$4="SkyII",#REF!,IF(Input!F$4="XO-8000",#REF!, "FALSE")))))))</f>
        <v>0</v>
      </c>
      <c r="J3635" s="210" t="s">
        <v>10359</v>
      </c>
      <c r="K3635" s="268">
        <v>0</v>
      </c>
      <c r="L3635" s="270" t="s">
        <v>10359</v>
      </c>
      <c r="M3635" s="270">
        <v>0</v>
      </c>
      <c r="N3635" s="270" t="s">
        <v>10359</v>
      </c>
      <c r="O3635" s="270">
        <v>0</v>
      </c>
      <c r="P3635" s="270" t="s">
        <v>10359</v>
      </c>
      <c r="Q3635" s="270">
        <v>0</v>
      </c>
      <c r="R3635" s="74"/>
      <c r="S3635" s="75" t="str">
        <f t="shared" si="291"/>
        <v>0000</v>
      </c>
      <c r="T3635" s="75" t="str">
        <f t="shared" si="292"/>
        <v>00000000000000000000000000000000</v>
      </c>
      <c r="V3635" s="197"/>
      <c r="W3635" s="75">
        <f t="shared" si="293"/>
        <v>0</v>
      </c>
      <c r="AE3635" s="479"/>
    </row>
    <row r="3636" spans="1:31" s="75" customFormat="1" ht="13.5" x14ac:dyDescent="0.2">
      <c r="A3636" s="211">
        <v>3633</v>
      </c>
      <c r="B3636" s="212" t="s">
        <v>3743</v>
      </c>
      <c r="C3636" s="213" t="s">
        <v>3744</v>
      </c>
      <c r="D3636" s="213"/>
      <c r="E3636" s="213">
        <v>0</v>
      </c>
      <c r="F3636" s="213" t="s">
        <v>585</v>
      </c>
      <c r="G3636" s="214" t="s">
        <v>554</v>
      </c>
      <c r="H3636" s="208" t="str">
        <f>IF(Input!F$4="GMH_OECC",J3636,IF(Input!F$4="GMH_XOEC",L3636,IF(Input!F$4="GMH_Korea",N3636,IF(Input!F$4="GMH_EU",P3636,IF(Input!F$4="Skysuper",#REF!,IF(Input!F$4="SkyII",#REF!,IF(Input!F$4="XO-8000",#REF!, "FALSE")))))))</f>
        <v>00</v>
      </c>
      <c r="I3636" s="209">
        <f>IF(Input!F$4="GMH_OECC",K3636,IF(Input!F$4="GMH_XOEC",M3636,IF(Input!F$4="GMH_Korea",O3636,IF(Input!F$4="GMH_EU",Q3636,IF(Input!F$4="Skysuper",#REF!,IF(Input!F$4="SkyII",#REF!,IF(Input!F$4="XO-8000",#REF!, "FALSE")))))))</f>
        <v>0</v>
      </c>
      <c r="J3636" s="210" t="s">
        <v>10359</v>
      </c>
      <c r="K3636" s="268">
        <v>0</v>
      </c>
      <c r="L3636" s="270" t="s">
        <v>10359</v>
      </c>
      <c r="M3636" s="270">
        <v>0</v>
      </c>
      <c r="N3636" s="270" t="s">
        <v>10359</v>
      </c>
      <c r="O3636" s="270">
        <v>0</v>
      </c>
      <c r="P3636" s="270" t="s">
        <v>10359</v>
      </c>
      <c r="Q3636" s="270">
        <v>0</v>
      </c>
      <c r="R3636" s="74"/>
      <c r="S3636" s="75" t="str">
        <f t="shared" ref="S3636:S3699" si="294">"0"&amp;DEC2HEX(2^(I3636-1))&amp;IF(LEN(DEC2HEX(H3636))=2,DEC2HEX(H3636),"0"&amp;DEC2HEX(H3636))</f>
        <v>0000</v>
      </c>
      <c r="T3636" s="75" t="str">
        <f t="shared" si="292"/>
        <v>00000000000000000000000000000000</v>
      </c>
      <c r="V3636" s="197"/>
      <c r="W3636" s="75">
        <f t="shared" si="293"/>
        <v>0</v>
      </c>
      <c r="AE3636" s="479"/>
    </row>
    <row r="3637" spans="1:31" s="75" customFormat="1" ht="13.5" x14ac:dyDescent="0.2">
      <c r="A3637" s="211">
        <v>3634</v>
      </c>
      <c r="B3637" s="212" t="s">
        <v>3745</v>
      </c>
      <c r="C3637" s="213" t="s">
        <v>3746</v>
      </c>
      <c r="D3637" s="213"/>
      <c r="E3637" s="213">
        <v>0</v>
      </c>
      <c r="F3637" s="213" t="s">
        <v>585</v>
      </c>
      <c r="G3637" s="214" t="s">
        <v>554</v>
      </c>
      <c r="H3637" s="208" t="str">
        <f>IF(Input!F$4="GMH_OECC",J3637,IF(Input!F$4="GMH_XOEC",L3637,IF(Input!F$4="GMH_Korea",N3637,IF(Input!F$4="GMH_EU",P3637,IF(Input!F$4="Skysuper",#REF!,IF(Input!F$4="SkyII",#REF!,IF(Input!F$4="XO-8000",#REF!, "FALSE")))))))</f>
        <v>00</v>
      </c>
      <c r="I3637" s="209">
        <f>IF(Input!F$4="GMH_OECC",K3637,IF(Input!F$4="GMH_XOEC",M3637,IF(Input!F$4="GMH_Korea",O3637,IF(Input!F$4="GMH_EU",Q3637,IF(Input!F$4="Skysuper",#REF!,IF(Input!F$4="SkyII",#REF!,IF(Input!F$4="XO-8000",#REF!, "FALSE")))))))</f>
        <v>0</v>
      </c>
      <c r="J3637" s="210" t="s">
        <v>10359</v>
      </c>
      <c r="K3637" s="268">
        <v>0</v>
      </c>
      <c r="L3637" s="270" t="s">
        <v>10359</v>
      </c>
      <c r="M3637" s="270">
        <v>0</v>
      </c>
      <c r="N3637" s="270" t="s">
        <v>10359</v>
      </c>
      <c r="O3637" s="270">
        <v>0</v>
      </c>
      <c r="P3637" s="270" t="s">
        <v>10359</v>
      </c>
      <c r="Q3637" s="270">
        <v>0</v>
      </c>
      <c r="R3637" s="74"/>
      <c r="S3637" s="75" t="str">
        <f t="shared" si="294"/>
        <v>0000</v>
      </c>
      <c r="T3637" s="75" t="str">
        <f t="shared" si="292"/>
        <v>00000000000000000000000000000000</v>
      </c>
      <c r="V3637" s="197"/>
      <c r="W3637" s="75">
        <f t="shared" si="293"/>
        <v>0</v>
      </c>
      <c r="AE3637" s="479"/>
    </row>
    <row r="3638" spans="1:31" s="75" customFormat="1" ht="13.5" x14ac:dyDescent="0.2">
      <c r="A3638" s="211">
        <v>3635</v>
      </c>
      <c r="B3638" s="212" t="s">
        <v>3747</v>
      </c>
      <c r="C3638" s="213" t="s">
        <v>3748</v>
      </c>
      <c r="D3638" s="213"/>
      <c r="E3638" s="213">
        <v>0</v>
      </c>
      <c r="F3638" s="213" t="s">
        <v>585</v>
      </c>
      <c r="G3638" s="214" t="s">
        <v>554</v>
      </c>
      <c r="H3638" s="208" t="str">
        <f>IF(Input!F$4="GMH_OECC",J3638,IF(Input!F$4="GMH_XOEC",L3638,IF(Input!F$4="GMH_Korea",N3638,IF(Input!F$4="GMH_EU",P3638,IF(Input!F$4="Skysuper",#REF!,IF(Input!F$4="SkyII",#REF!,IF(Input!F$4="XO-8000",#REF!, "FALSE")))))))</f>
        <v>00</v>
      </c>
      <c r="I3638" s="209">
        <f>IF(Input!F$4="GMH_OECC",K3638,IF(Input!F$4="GMH_XOEC",M3638,IF(Input!F$4="GMH_Korea",O3638,IF(Input!F$4="GMH_EU",Q3638,IF(Input!F$4="Skysuper",#REF!,IF(Input!F$4="SkyII",#REF!,IF(Input!F$4="XO-8000",#REF!, "FALSE")))))))</f>
        <v>0</v>
      </c>
      <c r="J3638" s="210" t="s">
        <v>10359</v>
      </c>
      <c r="K3638" s="268">
        <v>0</v>
      </c>
      <c r="L3638" s="270" t="s">
        <v>10359</v>
      </c>
      <c r="M3638" s="270">
        <v>0</v>
      </c>
      <c r="N3638" s="270" t="s">
        <v>10359</v>
      </c>
      <c r="O3638" s="270">
        <v>0</v>
      </c>
      <c r="P3638" s="270" t="s">
        <v>10359</v>
      </c>
      <c r="Q3638" s="270">
        <v>0</v>
      </c>
      <c r="R3638" s="74"/>
      <c r="S3638" s="75" t="str">
        <f t="shared" si="294"/>
        <v>0000</v>
      </c>
      <c r="T3638" s="75" t="str">
        <f t="shared" si="292"/>
        <v>00000000000000000000000000000000</v>
      </c>
      <c r="V3638" s="197"/>
      <c r="W3638" s="75">
        <f t="shared" si="293"/>
        <v>0</v>
      </c>
      <c r="AE3638" s="479"/>
    </row>
    <row r="3639" spans="1:31" s="75" customFormat="1" ht="13.5" x14ac:dyDescent="0.2">
      <c r="A3639" s="211">
        <v>3636</v>
      </c>
      <c r="B3639" s="212" t="s">
        <v>3749</v>
      </c>
      <c r="C3639" s="213" t="s">
        <v>3750</v>
      </c>
      <c r="D3639" s="213"/>
      <c r="E3639" s="213">
        <v>0</v>
      </c>
      <c r="F3639" s="213" t="s">
        <v>585</v>
      </c>
      <c r="G3639" s="214" t="s">
        <v>554</v>
      </c>
      <c r="H3639" s="208" t="str">
        <f>IF(Input!F$4="GMH_OECC",J3639,IF(Input!F$4="GMH_XOEC",L3639,IF(Input!F$4="GMH_Korea",N3639,IF(Input!F$4="GMH_EU",P3639,IF(Input!F$4="Skysuper",#REF!,IF(Input!F$4="SkyII",#REF!,IF(Input!F$4="XO-8000",#REF!, "FALSE")))))))</f>
        <v>00</v>
      </c>
      <c r="I3639" s="209">
        <f>IF(Input!F$4="GMH_OECC",K3639,IF(Input!F$4="GMH_XOEC",M3639,IF(Input!F$4="GMH_Korea",O3639,IF(Input!F$4="GMH_EU",Q3639,IF(Input!F$4="Skysuper",#REF!,IF(Input!F$4="SkyII",#REF!,IF(Input!F$4="XO-8000",#REF!, "FALSE")))))))</f>
        <v>0</v>
      </c>
      <c r="J3639" s="210" t="s">
        <v>10359</v>
      </c>
      <c r="K3639" s="268">
        <v>0</v>
      </c>
      <c r="L3639" s="270" t="s">
        <v>10359</v>
      </c>
      <c r="M3639" s="270">
        <v>0</v>
      </c>
      <c r="N3639" s="270" t="s">
        <v>10359</v>
      </c>
      <c r="O3639" s="270">
        <v>0</v>
      </c>
      <c r="P3639" s="270" t="s">
        <v>10359</v>
      </c>
      <c r="Q3639" s="270">
        <v>0</v>
      </c>
      <c r="R3639" s="74"/>
      <c r="S3639" s="75" t="str">
        <f t="shared" si="294"/>
        <v>0000</v>
      </c>
      <c r="T3639" s="75" t="str">
        <f t="shared" si="292"/>
        <v>00000000000000000000000000000000</v>
      </c>
      <c r="V3639" s="197"/>
      <c r="W3639" s="75">
        <f t="shared" si="293"/>
        <v>0</v>
      </c>
      <c r="AE3639" s="479"/>
    </row>
    <row r="3640" spans="1:31" s="75" customFormat="1" ht="13.5" x14ac:dyDescent="0.2">
      <c r="A3640" s="211">
        <v>3637</v>
      </c>
      <c r="B3640" s="212" t="s">
        <v>3751</v>
      </c>
      <c r="C3640" s="213" t="s">
        <v>3752</v>
      </c>
      <c r="D3640" s="213"/>
      <c r="E3640" s="213">
        <v>0</v>
      </c>
      <c r="F3640" s="213" t="s">
        <v>585</v>
      </c>
      <c r="G3640" s="214" t="s">
        <v>554</v>
      </c>
      <c r="H3640" s="208" t="str">
        <f>IF(Input!F$4="GMH_OECC",J3640,IF(Input!F$4="GMH_XOEC",L3640,IF(Input!F$4="GMH_Korea",N3640,IF(Input!F$4="GMH_EU",P3640,IF(Input!F$4="Skysuper",#REF!,IF(Input!F$4="SkyII",#REF!,IF(Input!F$4="XO-8000",#REF!, "FALSE")))))))</f>
        <v>00</v>
      </c>
      <c r="I3640" s="209">
        <f>IF(Input!F$4="GMH_OECC",K3640,IF(Input!F$4="GMH_XOEC",M3640,IF(Input!F$4="GMH_Korea",O3640,IF(Input!F$4="GMH_EU",Q3640,IF(Input!F$4="Skysuper",#REF!,IF(Input!F$4="SkyII",#REF!,IF(Input!F$4="XO-8000",#REF!, "FALSE")))))))</f>
        <v>0</v>
      </c>
      <c r="J3640" s="210" t="s">
        <v>10359</v>
      </c>
      <c r="K3640" s="268">
        <v>0</v>
      </c>
      <c r="L3640" s="270" t="s">
        <v>10359</v>
      </c>
      <c r="M3640" s="270">
        <v>0</v>
      </c>
      <c r="N3640" s="270" t="s">
        <v>10359</v>
      </c>
      <c r="O3640" s="270">
        <v>0</v>
      </c>
      <c r="P3640" s="270" t="s">
        <v>10359</v>
      </c>
      <c r="Q3640" s="270">
        <v>0</v>
      </c>
      <c r="R3640" s="74"/>
      <c r="S3640" s="75" t="str">
        <f t="shared" si="294"/>
        <v>0000</v>
      </c>
      <c r="T3640" s="75" t="str">
        <f t="shared" si="292"/>
        <v>00000000000000000000000000000000</v>
      </c>
      <c r="V3640" s="197"/>
      <c r="W3640" s="75">
        <f t="shared" si="293"/>
        <v>0</v>
      </c>
      <c r="AE3640" s="479"/>
    </row>
    <row r="3641" spans="1:31" s="75" customFormat="1" ht="13.5" x14ac:dyDescent="0.2">
      <c r="A3641" s="211">
        <v>3638</v>
      </c>
      <c r="B3641" s="212" t="s">
        <v>3753</v>
      </c>
      <c r="C3641" s="213" t="s">
        <v>3754</v>
      </c>
      <c r="D3641" s="213"/>
      <c r="E3641" s="213">
        <v>0</v>
      </c>
      <c r="F3641" s="213" t="s">
        <v>585</v>
      </c>
      <c r="G3641" s="214" t="s">
        <v>554</v>
      </c>
      <c r="H3641" s="208" t="str">
        <f>IF(Input!F$4="GMH_OECC",J3641,IF(Input!F$4="GMH_XOEC",L3641,IF(Input!F$4="GMH_Korea",N3641,IF(Input!F$4="GMH_EU",P3641,IF(Input!F$4="Skysuper",#REF!,IF(Input!F$4="SkyII",#REF!,IF(Input!F$4="XO-8000",#REF!, "FALSE")))))))</f>
        <v>00</v>
      </c>
      <c r="I3641" s="209">
        <f>IF(Input!F$4="GMH_OECC",K3641,IF(Input!F$4="GMH_XOEC",M3641,IF(Input!F$4="GMH_Korea",O3641,IF(Input!F$4="GMH_EU",Q3641,IF(Input!F$4="Skysuper",#REF!,IF(Input!F$4="SkyII",#REF!,IF(Input!F$4="XO-8000",#REF!, "FALSE")))))))</f>
        <v>0</v>
      </c>
      <c r="J3641" s="210" t="s">
        <v>10359</v>
      </c>
      <c r="K3641" s="268">
        <v>0</v>
      </c>
      <c r="L3641" s="270" t="s">
        <v>10359</v>
      </c>
      <c r="M3641" s="270">
        <v>0</v>
      </c>
      <c r="N3641" s="270" t="s">
        <v>10359</v>
      </c>
      <c r="O3641" s="270">
        <v>0</v>
      </c>
      <c r="P3641" s="270" t="s">
        <v>10359</v>
      </c>
      <c r="Q3641" s="270">
        <v>0</v>
      </c>
      <c r="R3641" s="74"/>
      <c r="S3641" s="75" t="str">
        <f t="shared" si="294"/>
        <v>0000</v>
      </c>
      <c r="T3641" s="75" t="str">
        <f t="shared" si="292"/>
        <v>00000000000000000000000000000000</v>
      </c>
      <c r="V3641" s="197"/>
      <c r="W3641" s="75">
        <f t="shared" si="293"/>
        <v>0</v>
      </c>
      <c r="AE3641" s="479"/>
    </row>
    <row r="3642" spans="1:31" s="75" customFormat="1" ht="13.5" x14ac:dyDescent="0.2">
      <c r="A3642" s="211">
        <v>3639</v>
      </c>
      <c r="B3642" s="212" t="s">
        <v>3755</v>
      </c>
      <c r="C3642" s="213" t="s">
        <v>3756</v>
      </c>
      <c r="D3642" s="213"/>
      <c r="E3642" s="213">
        <v>0</v>
      </c>
      <c r="F3642" s="213" t="s">
        <v>585</v>
      </c>
      <c r="G3642" s="214" t="s">
        <v>554</v>
      </c>
      <c r="H3642" s="208" t="str">
        <f>IF(Input!F$4="GMH_OECC",J3642,IF(Input!F$4="GMH_XOEC",L3642,IF(Input!F$4="GMH_Korea",N3642,IF(Input!F$4="GMH_EU",P3642,IF(Input!F$4="Skysuper",#REF!,IF(Input!F$4="SkyII",#REF!,IF(Input!F$4="XO-8000",#REF!, "FALSE")))))))</f>
        <v>00</v>
      </c>
      <c r="I3642" s="209">
        <f>IF(Input!F$4="GMH_OECC",K3642,IF(Input!F$4="GMH_XOEC",M3642,IF(Input!F$4="GMH_Korea",O3642,IF(Input!F$4="GMH_EU",Q3642,IF(Input!F$4="Skysuper",#REF!,IF(Input!F$4="SkyII",#REF!,IF(Input!F$4="XO-8000",#REF!, "FALSE")))))))</f>
        <v>0</v>
      </c>
      <c r="J3642" s="210" t="s">
        <v>10359</v>
      </c>
      <c r="K3642" s="268">
        <v>0</v>
      </c>
      <c r="L3642" s="270" t="s">
        <v>10359</v>
      </c>
      <c r="M3642" s="270">
        <v>0</v>
      </c>
      <c r="N3642" s="270" t="s">
        <v>10359</v>
      </c>
      <c r="O3642" s="270">
        <v>0</v>
      </c>
      <c r="P3642" s="270" t="s">
        <v>10359</v>
      </c>
      <c r="Q3642" s="270">
        <v>0</v>
      </c>
      <c r="R3642" s="74"/>
      <c r="S3642" s="75" t="str">
        <f t="shared" si="294"/>
        <v>0000</v>
      </c>
      <c r="T3642" s="75" t="str">
        <f t="shared" si="292"/>
        <v>00000000000000000000000000000000</v>
      </c>
      <c r="V3642" s="197"/>
      <c r="W3642" s="75">
        <f t="shared" si="293"/>
        <v>0</v>
      </c>
      <c r="AE3642" s="479"/>
    </row>
    <row r="3643" spans="1:31" s="75" customFormat="1" ht="13.5" x14ac:dyDescent="0.2">
      <c r="A3643" s="211">
        <v>3640</v>
      </c>
      <c r="B3643" s="212" t="s">
        <v>3757</v>
      </c>
      <c r="C3643" s="213" t="s">
        <v>3758</v>
      </c>
      <c r="D3643" s="213"/>
      <c r="E3643" s="213">
        <v>0</v>
      </c>
      <c r="F3643" s="213" t="s">
        <v>585</v>
      </c>
      <c r="G3643" s="214" t="s">
        <v>554</v>
      </c>
      <c r="H3643" s="208" t="str">
        <f>IF(Input!F$4="GMH_OECC",J3643,IF(Input!F$4="GMH_XOEC",L3643,IF(Input!F$4="GMH_Korea",N3643,IF(Input!F$4="GMH_EU",P3643,IF(Input!F$4="Skysuper",#REF!,IF(Input!F$4="SkyII",#REF!,IF(Input!F$4="XO-8000",#REF!, "FALSE")))))))</f>
        <v>00</v>
      </c>
      <c r="I3643" s="209">
        <f>IF(Input!F$4="GMH_OECC",K3643,IF(Input!F$4="GMH_XOEC",M3643,IF(Input!F$4="GMH_Korea",O3643,IF(Input!F$4="GMH_EU",Q3643,IF(Input!F$4="Skysuper",#REF!,IF(Input!F$4="SkyII",#REF!,IF(Input!F$4="XO-8000",#REF!, "FALSE")))))))</f>
        <v>0</v>
      </c>
      <c r="J3643" s="210" t="s">
        <v>10359</v>
      </c>
      <c r="K3643" s="268">
        <v>0</v>
      </c>
      <c r="L3643" s="270" t="s">
        <v>10359</v>
      </c>
      <c r="M3643" s="270">
        <v>0</v>
      </c>
      <c r="N3643" s="270" t="s">
        <v>10359</v>
      </c>
      <c r="O3643" s="270">
        <v>0</v>
      </c>
      <c r="P3643" s="270" t="s">
        <v>10359</v>
      </c>
      <c r="Q3643" s="270">
        <v>0</v>
      </c>
      <c r="R3643" s="74"/>
      <c r="S3643" s="75" t="str">
        <f t="shared" si="294"/>
        <v>0000</v>
      </c>
      <c r="T3643" s="75" t="str">
        <f t="shared" si="292"/>
        <v>00000000000000000000000000000000</v>
      </c>
      <c r="V3643" s="197"/>
      <c r="W3643" s="75">
        <f t="shared" si="293"/>
        <v>0</v>
      </c>
      <c r="AE3643" s="479"/>
    </row>
    <row r="3644" spans="1:31" s="75" customFormat="1" ht="13.5" x14ac:dyDescent="0.2">
      <c r="A3644" s="211">
        <v>3641</v>
      </c>
      <c r="B3644" s="212" t="s">
        <v>3759</v>
      </c>
      <c r="C3644" s="213" t="s">
        <v>3760</v>
      </c>
      <c r="D3644" s="213"/>
      <c r="E3644" s="213">
        <v>0</v>
      </c>
      <c r="F3644" s="213" t="s">
        <v>585</v>
      </c>
      <c r="G3644" s="214" t="s">
        <v>554</v>
      </c>
      <c r="H3644" s="208" t="str">
        <f>IF(Input!F$4="GMH_OECC",J3644,IF(Input!F$4="GMH_XOEC",L3644,IF(Input!F$4="GMH_Korea",N3644,IF(Input!F$4="GMH_EU",P3644,IF(Input!F$4="Skysuper",#REF!,IF(Input!F$4="SkyII",#REF!,IF(Input!F$4="XO-8000",#REF!, "FALSE")))))))</f>
        <v>00</v>
      </c>
      <c r="I3644" s="209">
        <f>IF(Input!F$4="GMH_OECC",K3644,IF(Input!F$4="GMH_XOEC",M3644,IF(Input!F$4="GMH_Korea",O3644,IF(Input!F$4="GMH_EU",Q3644,IF(Input!F$4="Skysuper",#REF!,IF(Input!F$4="SkyII",#REF!,IF(Input!F$4="XO-8000",#REF!, "FALSE")))))))</f>
        <v>0</v>
      </c>
      <c r="J3644" s="210" t="s">
        <v>10359</v>
      </c>
      <c r="K3644" s="268">
        <v>0</v>
      </c>
      <c r="L3644" s="270" t="s">
        <v>10359</v>
      </c>
      <c r="M3644" s="270">
        <v>0</v>
      </c>
      <c r="N3644" s="270" t="s">
        <v>10359</v>
      </c>
      <c r="O3644" s="270">
        <v>0</v>
      </c>
      <c r="P3644" s="270" t="s">
        <v>10359</v>
      </c>
      <c r="Q3644" s="270">
        <v>0</v>
      </c>
      <c r="R3644" s="74"/>
      <c r="S3644" s="75" t="str">
        <f t="shared" si="294"/>
        <v>0000</v>
      </c>
      <c r="T3644" s="75" t="str">
        <f t="shared" si="292"/>
        <v>00000000000000000000000000000000</v>
      </c>
      <c r="V3644" s="197"/>
      <c r="W3644" s="75">
        <f t="shared" si="293"/>
        <v>0</v>
      </c>
      <c r="AE3644" s="479"/>
    </row>
    <row r="3645" spans="1:31" s="75" customFormat="1" ht="13.5" x14ac:dyDescent="0.2">
      <c r="A3645" s="211">
        <v>3642</v>
      </c>
      <c r="B3645" s="212" t="s">
        <v>3761</v>
      </c>
      <c r="C3645" s="213" t="s">
        <v>3762</v>
      </c>
      <c r="D3645" s="213"/>
      <c r="E3645" s="213">
        <v>0</v>
      </c>
      <c r="F3645" s="213" t="s">
        <v>585</v>
      </c>
      <c r="G3645" s="214" t="s">
        <v>554</v>
      </c>
      <c r="H3645" s="208" t="str">
        <f>IF(Input!F$4="GMH_OECC",J3645,IF(Input!F$4="GMH_XOEC",L3645,IF(Input!F$4="GMH_Korea",N3645,IF(Input!F$4="GMH_EU",P3645,IF(Input!F$4="Skysuper",#REF!,IF(Input!F$4="SkyII",#REF!,IF(Input!F$4="XO-8000",#REF!, "FALSE")))))))</f>
        <v>00</v>
      </c>
      <c r="I3645" s="209">
        <f>IF(Input!F$4="GMH_OECC",K3645,IF(Input!F$4="GMH_XOEC",M3645,IF(Input!F$4="GMH_Korea",O3645,IF(Input!F$4="GMH_EU",Q3645,IF(Input!F$4="Skysuper",#REF!,IF(Input!F$4="SkyII",#REF!,IF(Input!F$4="XO-8000",#REF!, "FALSE")))))))</f>
        <v>0</v>
      </c>
      <c r="J3645" s="210" t="s">
        <v>10359</v>
      </c>
      <c r="K3645" s="268">
        <v>0</v>
      </c>
      <c r="L3645" s="270" t="s">
        <v>10359</v>
      </c>
      <c r="M3645" s="270">
        <v>0</v>
      </c>
      <c r="N3645" s="270" t="s">
        <v>10359</v>
      </c>
      <c r="O3645" s="270">
        <v>0</v>
      </c>
      <c r="P3645" s="270" t="s">
        <v>10359</v>
      </c>
      <c r="Q3645" s="270">
        <v>0</v>
      </c>
      <c r="R3645" s="74"/>
      <c r="S3645" s="75" t="str">
        <f t="shared" si="294"/>
        <v>0000</v>
      </c>
      <c r="T3645" s="75" t="str">
        <f t="shared" si="292"/>
        <v>00000000000000000000000000000000</v>
      </c>
      <c r="V3645" s="197"/>
      <c r="W3645" s="75">
        <f t="shared" si="293"/>
        <v>0</v>
      </c>
      <c r="AE3645" s="479"/>
    </row>
    <row r="3646" spans="1:31" s="75" customFormat="1" ht="13.5" x14ac:dyDescent="0.2">
      <c r="A3646" s="211">
        <v>3643</v>
      </c>
      <c r="B3646" s="212" t="s">
        <v>3763</v>
      </c>
      <c r="C3646" s="213" t="s">
        <v>3764</v>
      </c>
      <c r="D3646" s="213"/>
      <c r="E3646" s="213">
        <v>0</v>
      </c>
      <c r="F3646" s="213" t="s">
        <v>585</v>
      </c>
      <c r="G3646" s="214" t="s">
        <v>554</v>
      </c>
      <c r="H3646" s="208" t="str">
        <f>IF(Input!F$4="GMH_OECC",J3646,IF(Input!F$4="GMH_XOEC",L3646,IF(Input!F$4="GMH_Korea",N3646,IF(Input!F$4="GMH_EU",P3646,IF(Input!F$4="Skysuper",#REF!,IF(Input!F$4="SkyII",#REF!,IF(Input!F$4="XO-8000",#REF!, "FALSE")))))))</f>
        <v>00</v>
      </c>
      <c r="I3646" s="209">
        <f>IF(Input!F$4="GMH_OECC",K3646,IF(Input!F$4="GMH_XOEC",M3646,IF(Input!F$4="GMH_Korea",O3646,IF(Input!F$4="GMH_EU",Q3646,IF(Input!F$4="Skysuper",#REF!,IF(Input!F$4="SkyII",#REF!,IF(Input!F$4="XO-8000",#REF!, "FALSE")))))))</f>
        <v>0</v>
      </c>
      <c r="J3646" s="210" t="s">
        <v>10359</v>
      </c>
      <c r="K3646" s="268">
        <v>0</v>
      </c>
      <c r="L3646" s="270" t="s">
        <v>10359</v>
      </c>
      <c r="M3646" s="270">
        <v>0</v>
      </c>
      <c r="N3646" s="270" t="s">
        <v>10359</v>
      </c>
      <c r="O3646" s="270">
        <v>0</v>
      </c>
      <c r="P3646" s="270" t="s">
        <v>10359</v>
      </c>
      <c r="Q3646" s="270">
        <v>0</v>
      </c>
      <c r="R3646" s="74"/>
      <c r="S3646" s="75" t="str">
        <f t="shared" si="294"/>
        <v>0000</v>
      </c>
      <c r="T3646" s="75" t="str">
        <f t="shared" si="292"/>
        <v>00000000000000000000000000000000</v>
      </c>
      <c r="V3646" s="197"/>
      <c r="W3646" s="75">
        <f t="shared" si="293"/>
        <v>0</v>
      </c>
      <c r="AE3646" s="479"/>
    </row>
    <row r="3647" spans="1:31" s="75" customFormat="1" ht="13.5" x14ac:dyDescent="0.2">
      <c r="A3647" s="211">
        <v>3644</v>
      </c>
      <c r="B3647" s="212" t="s">
        <v>3765</v>
      </c>
      <c r="C3647" s="213" t="s">
        <v>3766</v>
      </c>
      <c r="D3647" s="213"/>
      <c r="E3647" s="213">
        <v>0</v>
      </c>
      <c r="F3647" s="213" t="s">
        <v>585</v>
      </c>
      <c r="G3647" s="214" t="s">
        <v>554</v>
      </c>
      <c r="H3647" s="208" t="str">
        <f>IF(Input!F$4="GMH_OECC",J3647,IF(Input!F$4="GMH_XOEC",L3647,IF(Input!F$4="GMH_Korea",N3647,IF(Input!F$4="GMH_EU",P3647,IF(Input!F$4="Skysuper",#REF!,IF(Input!F$4="SkyII",#REF!,IF(Input!F$4="XO-8000",#REF!, "FALSE")))))))</f>
        <v>00</v>
      </c>
      <c r="I3647" s="209">
        <f>IF(Input!F$4="GMH_OECC",K3647,IF(Input!F$4="GMH_XOEC",M3647,IF(Input!F$4="GMH_Korea",O3647,IF(Input!F$4="GMH_EU",Q3647,IF(Input!F$4="Skysuper",#REF!,IF(Input!F$4="SkyII",#REF!,IF(Input!F$4="XO-8000",#REF!, "FALSE")))))))</f>
        <v>0</v>
      </c>
      <c r="J3647" s="210" t="s">
        <v>10359</v>
      </c>
      <c r="K3647" s="268">
        <v>0</v>
      </c>
      <c r="L3647" s="270" t="s">
        <v>10359</v>
      </c>
      <c r="M3647" s="270">
        <v>0</v>
      </c>
      <c r="N3647" s="270" t="s">
        <v>10359</v>
      </c>
      <c r="O3647" s="270">
        <v>0</v>
      </c>
      <c r="P3647" s="270" t="s">
        <v>10359</v>
      </c>
      <c r="Q3647" s="270">
        <v>0</v>
      </c>
      <c r="R3647" s="74"/>
      <c r="S3647" s="75" t="str">
        <f t="shared" si="294"/>
        <v>0000</v>
      </c>
      <c r="T3647" s="75" t="str">
        <f t="shared" si="292"/>
        <v>00000000000000000000000000000000</v>
      </c>
      <c r="V3647" s="197"/>
      <c r="W3647" s="75">
        <f t="shared" si="293"/>
        <v>0</v>
      </c>
      <c r="AE3647" s="479"/>
    </row>
    <row r="3648" spans="1:31" s="75" customFormat="1" ht="13.5" x14ac:dyDescent="0.2">
      <c r="A3648" s="211">
        <v>3645</v>
      </c>
      <c r="B3648" s="212" t="s">
        <v>3767</v>
      </c>
      <c r="C3648" s="213" t="s">
        <v>3768</v>
      </c>
      <c r="D3648" s="213"/>
      <c r="E3648" s="213">
        <v>0</v>
      </c>
      <c r="F3648" s="213" t="s">
        <v>585</v>
      </c>
      <c r="G3648" s="214" t="s">
        <v>554</v>
      </c>
      <c r="H3648" s="208" t="str">
        <f>IF(Input!F$4="GMH_OECC",J3648,IF(Input!F$4="GMH_XOEC",L3648,IF(Input!F$4="GMH_Korea",N3648,IF(Input!F$4="GMH_EU",P3648,IF(Input!F$4="Skysuper",#REF!,IF(Input!F$4="SkyII",#REF!,IF(Input!F$4="XO-8000",#REF!, "FALSE")))))))</f>
        <v>00</v>
      </c>
      <c r="I3648" s="209">
        <f>IF(Input!F$4="GMH_OECC",K3648,IF(Input!F$4="GMH_XOEC",M3648,IF(Input!F$4="GMH_Korea",O3648,IF(Input!F$4="GMH_EU",Q3648,IF(Input!F$4="Skysuper",#REF!,IF(Input!F$4="SkyII",#REF!,IF(Input!F$4="XO-8000",#REF!, "FALSE")))))))</f>
        <v>0</v>
      </c>
      <c r="J3648" s="210" t="s">
        <v>10359</v>
      </c>
      <c r="K3648" s="268">
        <v>0</v>
      </c>
      <c r="L3648" s="270" t="s">
        <v>10359</v>
      </c>
      <c r="M3648" s="270">
        <v>0</v>
      </c>
      <c r="N3648" s="270" t="s">
        <v>10359</v>
      </c>
      <c r="O3648" s="270">
        <v>0</v>
      </c>
      <c r="P3648" s="270" t="s">
        <v>10359</v>
      </c>
      <c r="Q3648" s="270">
        <v>0</v>
      </c>
      <c r="R3648" s="74"/>
      <c r="S3648" s="75" t="str">
        <f t="shared" si="294"/>
        <v>0000</v>
      </c>
      <c r="T3648" s="75" t="str">
        <f t="shared" si="292"/>
        <v>00000000000000000000000000000000</v>
      </c>
      <c r="V3648" s="197"/>
      <c r="W3648" s="75">
        <f t="shared" si="293"/>
        <v>0</v>
      </c>
      <c r="AE3648" s="479"/>
    </row>
    <row r="3649" spans="1:31" s="75" customFormat="1" ht="13.5" x14ac:dyDescent="0.2">
      <c r="A3649" s="211">
        <v>3646</v>
      </c>
      <c r="B3649" s="212" t="s">
        <v>3769</v>
      </c>
      <c r="C3649" s="213" t="s">
        <v>3770</v>
      </c>
      <c r="D3649" s="213"/>
      <c r="E3649" s="213">
        <v>0</v>
      </c>
      <c r="F3649" s="213" t="s">
        <v>585</v>
      </c>
      <c r="G3649" s="214" t="s">
        <v>554</v>
      </c>
      <c r="H3649" s="208" t="str">
        <f>IF(Input!F$4="GMH_OECC",J3649,IF(Input!F$4="GMH_XOEC",L3649,IF(Input!F$4="GMH_Korea",N3649,IF(Input!F$4="GMH_EU",P3649,IF(Input!F$4="Skysuper",#REF!,IF(Input!F$4="SkyII",#REF!,IF(Input!F$4="XO-8000",#REF!, "FALSE")))))))</f>
        <v>00</v>
      </c>
      <c r="I3649" s="209">
        <f>IF(Input!F$4="GMH_OECC",K3649,IF(Input!F$4="GMH_XOEC",M3649,IF(Input!F$4="GMH_Korea",O3649,IF(Input!F$4="GMH_EU",Q3649,IF(Input!F$4="Skysuper",#REF!,IF(Input!F$4="SkyII",#REF!,IF(Input!F$4="XO-8000",#REF!, "FALSE")))))))</f>
        <v>0</v>
      </c>
      <c r="J3649" s="210" t="s">
        <v>10359</v>
      </c>
      <c r="K3649" s="268">
        <v>0</v>
      </c>
      <c r="L3649" s="270" t="s">
        <v>10359</v>
      </c>
      <c r="M3649" s="270">
        <v>0</v>
      </c>
      <c r="N3649" s="270" t="s">
        <v>10359</v>
      </c>
      <c r="O3649" s="270">
        <v>0</v>
      </c>
      <c r="P3649" s="270" t="s">
        <v>10359</v>
      </c>
      <c r="Q3649" s="270">
        <v>0</v>
      </c>
      <c r="R3649" s="74"/>
      <c r="S3649" s="75" t="str">
        <f t="shared" si="294"/>
        <v>0000</v>
      </c>
      <c r="T3649" s="75" t="str">
        <f t="shared" si="292"/>
        <v>00000000000000000000000000000000</v>
      </c>
      <c r="V3649" s="197"/>
      <c r="W3649" s="75">
        <f t="shared" si="293"/>
        <v>0</v>
      </c>
      <c r="AE3649" s="479"/>
    </row>
    <row r="3650" spans="1:31" s="75" customFormat="1" ht="13.5" x14ac:dyDescent="0.2">
      <c r="A3650" s="211">
        <v>3647</v>
      </c>
      <c r="B3650" s="212" t="s">
        <v>3771</v>
      </c>
      <c r="C3650" s="213" t="s">
        <v>3772</v>
      </c>
      <c r="D3650" s="213"/>
      <c r="E3650" s="213">
        <v>0</v>
      </c>
      <c r="F3650" s="213" t="s">
        <v>585</v>
      </c>
      <c r="G3650" s="214" t="s">
        <v>554</v>
      </c>
      <c r="H3650" s="208" t="str">
        <f>IF(Input!F$4="GMH_OECC",J3650,IF(Input!F$4="GMH_XOEC",L3650,IF(Input!F$4="GMH_Korea",N3650,IF(Input!F$4="GMH_EU",P3650,IF(Input!F$4="Skysuper",#REF!,IF(Input!F$4="SkyII",#REF!,IF(Input!F$4="XO-8000",#REF!, "FALSE")))))))</f>
        <v>00</v>
      </c>
      <c r="I3650" s="209">
        <f>IF(Input!F$4="GMH_OECC",K3650,IF(Input!F$4="GMH_XOEC",M3650,IF(Input!F$4="GMH_Korea",O3650,IF(Input!F$4="GMH_EU",Q3650,IF(Input!F$4="Skysuper",#REF!,IF(Input!F$4="SkyII",#REF!,IF(Input!F$4="XO-8000",#REF!, "FALSE")))))))</f>
        <v>0</v>
      </c>
      <c r="J3650" s="210" t="s">
        <v>10359</v>
      </c>
      <c r="K3650" s="268">
        <v>0</v>
      </c>
      <c r="L3650" s="270" t="s">
        <v>10359</v>
      </c>
      <c r="M3650" s="270">
        <v>0</v>
      </c>
      <c r="N3650" s="270" t="s">
        <v>10359</v>
      </c>
      <c r="O3650" s="270">
        <v>0</v>
      </c>
      <c r="P3650" s="270" t="s">
        <v>10359</v>
      </c>
      <c r="Q3650" s="270">
        <v>0</v>
      </c>
      <c r="R3650" s="74"/>
      <c r="S3650" s="75" t="str">
        <f t="shared" si="294"/>
        <v>0000</v>
      </c>
      <c r="T3650" s="75" t="str">
        <f t="shared" si="292"/>
        <v>00000000000000000000000000000000</v>
      </c>
      <c r="V3650" s="197"/>
      <c r="W3650" s="75">
        <f t="shared" si="293"/>
        <v>0</v>
      </c>
      <c r="AE3650" s="479"/>
    </row>
    <row r="3651" spans="1:31" s="75" customFormat="1" ht="13.5" x14ac:dyDescent="0.2">
      <c r="A3651" s="211">
        <v>3648</v>
      </c>
      <c r="B3651" s="212" t="s">
        <v>3773</v>
      </c>
      <c r="C3651" s="213" t="s">
        <v>3774</v>
      </c>
      <c r="D3651" s="213"/>
      <c r="E3651" s="213">
        <v>0</v>
      </c>
      <c r="F3651" s="213" t="s">
        <v>585</v>
      </c>
      <c r="G3651" s="214" t="s">
        <v>554</v>
      </c>
      <c r="H3651" s="208" t="str">
        <f>IF(Input!F$4="GMH_OECC",J3651,IF(Input!F$4="GMH_XOEC",L3651,IF(Input!F$4="GMH_Korea",N3651,IF(Input!F$4="GMH_EU",P3651,IF(Input!F$4="Skysuper",#REF!,IF(Input!F$4="SkyII",#REF!,IF(Input!F$4="XO-8000",#REF!, "FALSE")))))))</f>
        <v>00</v>
      </c>
      <c r="I3651" s="209">
        <f>IF(Input!F$4="GMH_OECC",K3651,IF(Input!F$4="GMH_XOEC",M3651,IF(Input!F$4="GMH_Korea",O3651,IF(Input!F$4="GMH_EU",Q3651,IF(Input!F$4="Skysuper",#REF!,IF(Input!F$4="SkyII",#REF!,IF(Input!F$4="XO-8000",#REF!, "FALSE")))))))</f>
        <v>0</v>
      </c>
      <c r="J3651" s="210" t="s">
        <v>10359</v>
      </c>
      <c r="K3651" s="268">
        <v>0</v>
      </c>
      <c r="L3651" s="270" t="s">
        <v>10359</v>
      </c>
      <c r="M3651" s="270">
        <v>0</v>
      </c>
      <c r="N3651" s="270" t="s">
        <v>10359</v>
      </c>
      <c r="O3651" s="270">
        <v>0</v>
      </c>
      <c r="P3651" s="270" t="s">
        <v>10359</v>
      </c>
      <c r="Q3651" s="270">
        <v>0</v>
      </c>
      <c r="R3651" s="74"/>
      <c r="S3651" s="75" t="str">
        <f t="shared" si="294"/>
        <v>0000</v>
      </c>
      <c r="T3651" s="75" t="str">
        <f t="shared" si="292"/>
        <v>00000000000000000000000000000000</v>
      </c>
      <c r="V3651" s="197"/>
      <c r="W3651" s="75">
        <f t="shared" si="293"/>
        <v>0</v>
      </c>
      <c r="AE3651" s="479"/>
    </row>
    <row r="3652" spans="1:31" s="75" customFormat="1" ht="13.5" x14ac:dyDescent="0.2">
      <c r="A3652" s="211">
        <v>3649</v>
      </c>
      <c r="B3652" s="212" t="s">
        <v>3775</v>
      </c>
      <c r="C3652" s="213" t="s">
        <v>3776</v>
      </c>
      <c r="D3652" s="213"/>
      <c r="E3652" s="213">
        <v>0</v>
      </c>
      <c r="F3652" s="213" t="s">
        <v>585</v>
      </c>
      <c r="G3652" s="214" t="s">
        <v>554</v>
      </c>
      <c r="H3652" s="208" t="str">
        <f>IF(Input!F$4="GMH_OECC",J3652,IF(Input!F$4="GMH_XOEC",L3652,IF(Input!F$4="GMH_Korea",N3652,IF(Input!F$4="GMH_EU",P3652,IF(Input!F$4="Skysuper",#REF!,IF(Input!F$4="SkyII",#REF!,IF(Input!F$4="XO-8000",#REF!, "FALSE")))))))</f>
        <v>00</v>
      </c>
      <c r="I3652" s="209">
        <f>IF(Input!F$4="GMH_OECC",K3652,IF(Input!F$4="GMH_XOEC",M3652,IF(Input!F$4="GMH_Korea",O3652,IF(Input!F$4="GMH_EU",Q3652,IF(Input!F$4="Skysuper",#REF!,IF(Input!F$4="SkyII",#REF!,IF(Input!F$4="XO-8000",#REF!, "FALSE")))))))</f>
        <v>0</v>
      </c>
      <c r="J3652" s="210" t="s">
        <v>10359</v>
      </c>
      <c r="K3652" s="268">
        <v>0</v>
      </c>
      <c r="L3652" s="270" t="s">
        <v>10359</v>
      </c>
      <c r="M3652" s="270">
        <v>0</v>
      </c>
      <c r="N3652" s="270" t="s">
        <v>10359</v>
      </c>
      <c r="O3652" s="270">
        <v>0</v>
      </c>
      <c r="P3652" s="270" t="s">
        <v>10359</v>
      </c>
      <c r="Q3652" s="270">
        <v>0</v>
      </c>
      <c r="R3652" s="74"/>
      <c r="S3652" s="75" t="str">
        <f t="shared" si="294"/>
        <v>0000</v>
      </c>
      <c r="T3652" s="75" t="str">
        <f t="shared" ref="T3652:T3715" si="295">CONCATENATE(S3652,S3653,S3654,S3655,S3656,S3657,S3658,S3659)</f>
        <v>00000000000000000000000000000000</v>
      </c>
      <c r="V3652" s="197"/>
      <c r="W3652" s="75">
        <f t="shared" si="293"/>
        <v>0</v>
      </c>
      <c r="AE3652" s="479"/>
    </row>
    <row r="3653" spans="1:31" s="75" customFormat="1" ht="13.5" x14ac:dyDescent="0.2">
      <c r="A3653" s="211">
        <v>3650</v>
      </c>
      <c r="B3653" s="212" t="s">
        <v>3777</v>
      </c>
      <c r="C3653" s="213" t="s">
        <v>3778</v>
      </c>
      <c r="D3653" s="213"/>
      <c r="E3653" s="213">
        <v>0</v>
      </c>
      <c r="F3653" s="213" t="s">
        <v>585</v>
      </c>
      <c r="G3653" s="214" t="s">
        <v>554</v>
      </c>
      <c r="H3653" s="208" t="str">
        <f>IF(Input!F$4="GMH_OECC",J3653,IF(Input!F$4="GMH_XOEC",L3653,IF(Input!F$4="GMH_Korea",N3653,IF(Input!F$4="GMH_EU",P3653,IF(Input!F$4="Skysuper",#REF!,IF(Input!F$4="SkyII",#REF!,IF(Input!F$4="XO-8000",#REF!, "FALSE")))))))</f>
        <v>00</v>
      </c>
      <c r="I3653" s="209">
        <f>IF(Input!F$4="GMH_OECC",K3653,IF(Input!F$4="GMH_XOEC",M3653,IF(Input!F$4="GMH_Korea",O3653,IF(Input!F$4="GMH_EU",Q3653,IF(Input!F$4="Skysuper",#REF!,IF(Input!F$4="SkyII",#REF!,IF(Input!F$4="XO-8000",#REF!, "FALSE")))))))</f>
        <v>0</v>
      </c>
      <c r="J3653" s="210" t="s">
        <v>10359</v>
      </c>
      <c r="K3653" s="268">
        <v>0</v>
      </c>
      <c r="L3653" s="270" t="s">
        <v>10359</v>
      </c>
      <c r="M3653" s="270">
        <v>0</v>
      </c>
      <c r="N3653" s="270" t="s">
        <v>10359</v>
      </c>
      <c r="O3653" s="270">
        <v>0</v>
      </c>
      <c r="P3653" s="270" t="s">
        <v>10359</v>
      </c>
      <c r="Q3653" s="270">
        <v>0</v>
      </c>
      <c r="R3653" s="74"/>
      <c r="S3653" s="75" t="str">
        <f t="shared" si="294"/>
        <v>0000</v>
      </c>
      <c r="T3653" s="75" t="str">
        <f t="shared" si="295"/>
        <v>00000000000000000000000000000000</v>
      </c>
      <c r="V3653" s="197"/>
      <c r="W3653" s="75">
        <f t="shared" si="293"/>
        <v>0</v>
      </c>
      <c r="AE3653" s="479"/>
    </row>
    <row r="3654" spans="1:31" s="75" customFormat="1" ht="13.5" x14ac:dyDescent="0.2">
      <c r="A3654" s="211">
        <v>3651</v>
      </c>
      <c r="B3654" s="212" t="s">
        <v>3779</v>
      </c>
      <c r="C3654" s="213" t="s">
        <v>3780</v>
      </c>
      <c r="D3654" s="213"/>
      <c r="E3654" s="213">
        <v>0</v>
      </c>
      <c r="F3654" s="213" t="s">
        <v>585</v>
      </c>
      <c r="G3654" s="214" t="s">
        <v>554</v>
      </c>
      <c r="H3654" s="208" t="str">
        <f>IF(Input!F$4="GMH_OECC",J3654,IF(Input!F$4="GMH_XOEC",L3654,IF(Input!F$4="GMH_Korea",N3654,IF(Input!F$4="GMH_EU",P3654,IF(Input!F$4="Skysuper",#REF!,IF(Input!F$4="SkyII",#REF!,IF(Input!F$4="XO-8000",#REF!, "FALSE")))))))</f>
        <v>00</v>
      </c>
      <c r="I3654" s="209">
        <f>IF(Input!F$4="GMH_OECC",K3654,IF(Input!F$4="GMH_XOEC",M3654,IF(Input!F$4="GMH_Korea",O3654,IF(Input!F$4="GMH_EU",Q3654,IF(Input!F$4="Skysuper",#REF!,IF(Input!F$4="SkyII",#REF!,IF(Input!F$4="XO-8000",#REF!, "FALSE")))))))</f>
        <v>0</v>
      </c>
      <c r="J3654" s="210" t="s">
        <v>10359</v>
      </c>
      <c r="K3654" s="268">
        <v>0</v>
      </c>
      <c r="L3654" s="270" t="s">
        <v>10359</v>
      </c>
      <c r="M3654" s="270">
        <v>0</v>
      </c>
      <c r="N3654" s="270" t="s">
        <v>10359</v>
      </c>
      <c r="O3654" s="270">
        <v>0</v>
      </c>
      <c r="P3654" s="270" t="s">
        <v>10359</v>
      </c>
      <c r="Q3654" s="270">
        <v>0</v>
      </c>
      <c r="R3654" s="74"/>
      <c r="S3654" s="75" t="str">
        <f t="shared" si="294"/>
        <v>0000</v>
      </c>
      <c r="T3654" s="75" t="str">
        <f t="shared" si="295"/>
        <v>00000000000000000000000000000000</v>
      </c>
      <c r="V3654" s="197"/>
      <c r="W3654" s="75">
        <f t="shared" ref="W3654:W3717" si="296">HEX2DEC(RIGHT(S3654,2))+HEX2DEC(RIGHT(S3655,2))+HEX2DEC(RIGHT(S3656,2))+HEX2DEC(RIGHT(S3657,2))+HEX2DEC(LEFT(S3654,2))+HEX2DEC(LEFT(S3655,2))+HEX2DEC(LEFT(S3656,2))+HEX2DEC(LEFT(S3657,2))+HEX2DEC(RIGHT(S3658,2))+HEX2DEC(RIGHT(S3659,2))+HEX2DEC(RIGHT(S3660,2))+HEX2DEC(RIGHT(S3661,2))+HEX2DEC(LEFT(S3658,2))+HEX2DEC(LEFT(S3659,2))+HEX2DEC(LEFT(S3660,2))+HEX2DEC(LEFT(S3661,2))</f>
        <v>0</v>
      </c>
      <c r="AE3654" s="479"/>
    </row>
    <row r="3655" spans="1:31" s="75" customFormat="1" ht="13.5" x14ac:dyDescent="0.2">
      <c r="A3655" s="211">
        <v>3652</v>
      </c>
      <c r="B3655" s="212" t="s">
        <v>3781</v>
      </c>
      <c r="C3655" s="213" t="s">
        <v>3782</v>
      </c>
      <c r="D3655" s="213"/>
      <c r="E3655" s="213">
        <v>0</v>
      </c>
      <c r="F3655" s="213" t="s">
        <v>585</v>
      </c>
      <c r="G3655" s="214" t="s">
        <v>554</v>
      </c>
      <c r="H3655" s="208" t="str">
        <f>IF(Input!F$4="GMH_OECC",J3655,IF(Input!F$4="GMH_XOEC",L3655,IF(Input!F$4="GMH_Korea",N3655,IF(Input!F$4="GMH_EU",P3655,IF(Input!F$4="Skysuper",#REF!,IF(Input!F$4="SkyII",#REF!,IF(Input!F$4="XO-8000",#REF!, "FALSE")))))))</f>
        <v>00</v>
      </c>
      <c r="I3655" s="209">
        <f>IF(Input!F$4="GMH_OECC",K3655,IF(Input!F$4="GMH_XOEC",M3655,IF(Input!F$4="GMH_Korea",O3655,IF(Input!F$4="GMH_EU",Q3655,IF(Input!F$4="Skysuper",#REF!,IF(Input!F$4="SkyII",#REF!,IF(Input!F$4="XO-8000",#REF!, "FALSE")))))))</f>
        <v>0</v>
      </c>
      <c r="J3655" s="210" t="s">
        <v>10359</v>
      </c>
      <c r="K3655" s="268">
        <v>0</v>
      </c>
      <c r="L3655" s="270" t="s">
        <v>10359</v>
      </c>
      <c r="M3655" s="270">
        <v>0</v>
      </c>
      <c r="N3655" s="270" t="s">
        <v>10359</v>
      </c>
      <c r="O3655" s="270">
        <v>0</v>
      </c>
      <c r="P3655" s="270" t="s">
        <v>10359</v>
      </c>
      <c r="Q3655" s="270">
        <v>0</v>
      </c>
      <c r="R3655" s="74"/>
      <c r="S3655" s="75" t="str">
        <f t="shared" si="294"/>
        <v>0000</v>
      </c>
      <c r="T3655" s="75" t="str">
        <f t="shared" si="295"/>
        <v>00000000000000000000000000000000</v>
      </c>
      <c r="V3655" s="197"/>
      <c r="W3655" s="75">
        <f t="shared" si="296"/>
        <v>0</v>
      </c>
      <c r="AE3655" s="479"/>
    </row>
    <row r="3656" spans="1:31" s="75" customFormat="1" ht="13.5" x14ac:dyDescent="0.2">
      <c r="A3656" s="211">
        <v>3653</v>
      </c>
      <c r="B3656" s="212" t="s">
        <v>3783</v>
      </c>
      <c r="C3656" s="213" t="s">
        <v>3784</v>
      </c>
      <c r="D3656" s="213"/>
      <c r="E3656" s="213">
        <v>0</v>
      </c>
      <c r="F3656" s="213" t="s">
        <v>585</v>
      </c>
      <c r="G3656" s="214" t="s">
        <v>554</v>
      </c>
      <c r="H3656" s="208" t="str">
        <f>IF(Input!F$4="GMH_OECC",J3656,IF(Input!F$4="GMH_XOEC",L3656,IF(Input!F$4="GMH_Korea",N3656,IF(Input!F$4="GMH_EU",P3656,IF(Input!F$4="Skysuper",#REF!,IF(Input!F$4="SkyII",#REF!,IF(Input!F$4="XO-8000",#REF!, "FALSE")))))))</f>
        <v>00</v>
      </c>
      <c r="I3656" s="209">
        <f>IF(Input!F$4="GMH_OECC",K3656,IF(Input!F$4="GMH_XOEC",M3656,IF(Input!F$4="GMH_Korea",O3656,IF(Input!F$4="GMH_EU",Q3656,IF(Input!F$4="Skysuper",#REF!,IF(Input!F$4="SkyII",#REF!,IF(Input!F$4="XO-8000",#REF!, "FALSE")))))))</f>
        <v>0</v>
      </c>
      <c r="J3656" s="210" t="s">
        <v>10359</v>
      </c>
      <c r="K3656" s="268">
        <v>0</v>
      </c>
      <c r="L3656" s="270" t="s">
        <v>10359</v>
      </c>
      <c r="M3656" s="270">
        <v>0</v>
      </c>
      <c r="N3656" s="270" t="s">
        <v>10359</v>
      </c>
      <c r="O3656" s="270">
        <v>0</v>
      </c>
      <c r="P3656" s="270" t="s">
        <v>10359</v>
      </c>
      <c r="Q3656" s="270">
        <v>0</v>
      </c>
      <c r="R3656" s="74"/>
      <c r="S3656" s="75" t="str">
        <f t="shared" si="294"/>
        <v>0000</v>
      </c>
      <c r="T3656" s="75" t="str">
        <f t="shared" si="295"/>
        <v>00000000000000000000000000000000</v>
      </c>
      <c r="V3656" s="197"/>
      <c r="W3656" s="75">
        <f t="shared" si="296"/>
        <v>0</v>
      </c>
      <c r="AE3656" s="479"/>
    </row>
    <row r="3657" spans="1:31" s="75" customFormat="1" ht="13.5" x14ac:dyDescent="0.2">
      <c r="A3657" s="211">
        <v>3654</v>
      </c>
      <c r="B3657" s="212" t="s">
        <v>3785</v>
      </c>
      <c r="C3657" s="213" t="s">
        <v>3786</v>
      </c>
      <c r="D3657" s="213"/>
      <c r="E3657" s="213">
        <v>0</v>
      </c>
      <c r="F3657" s="213" t="s">
        <v>585</v>
      </c>
      <c r="G3657" s="214" t="s">
        <v>554</v>
      </c>
      <c r="H3657" s="208" t="str">
        <f>IF(Input!F$4="GMH_OECC",J3657,IF(Input!F$4="GMH_XOEC",L3657,IF(Input!F$4="GMH_Korea",N3657,IF(Input!F$4="GMH_EU",P3657,IF(Input!F$4="Skysuper",#REF!,IF(Input!F$4="SkyII",#REF!,IF(Input!F$4="XO-8000",#REF!, "FALSE")))))))</f>
        <v>00</v>
      </c>
      <c r="I3657" s="209">
        <f>IF(Input!F$4="GMH_OECC",K3657,IF(Input!F$4="GMH_XOEC",M3657,IF(Input!F$4="GMH_Korea",O3657,IF(Input!F$4="GMH_EU",Q3657,IF(Input!F$4="Skysuper",#REF!,IF(Input!F$4="SkyII",#REF!,IF(Input!F$4="XO-8000",#REF!, "FALSE")))))))</f>
        <v>0</v>
      </c>
      <c r="J3657" s="210" t="s">
        <v>10359</v>
      </c>
      <c r="K3657" s="268">
        <v>0</v>
      </c>
      <c r="L3657" s="270" t="s">
        <v>10359</v>
      </c>
      <c r="M3657" s="270">
        <v>0</v>
      </c>
      <c r="N3657" s="270" t="s">
        <v>10359</v>
      </c>
      <c r="O3657" s="270">
        <v>0</v>
      </c>
      <c r="P3657" s="270" t="s">
        <v>10359</v>
      </c>
      <c r="Q3657" s="270">
        <v>0</v>
      </c>
      <c r="R3657" s="74"/>
      <c r="S3657" s="75" t="str">
        <f t="shared" si="294"/>
        <v>0000</v>
      </c>
      <c r="T3657" s="75" t="str">
        <f t="shared" si="295"/>
        <v>00000000000000000000000000000000</v>
      </c>
      <c r="V3657" s="197"/>
      <c r="W3657" s="75">
        <f t="shared" si="296"/>
        <v>0</v>
      </c>
      <c r="AE3657" s="479"/>
    </row>
    <row r="3658" spans="1:31" s="75" customFormat="1" ht="13.5" x14ac:dyDescent="0.2">
      <c r="A3658" s="211">
        <v>3655</v>
      </c>
      <c r="B3658" s="212" t="s">
        <v>3787</v>
      </c>
      <c r="C3658" s="213" t="s">
        <v>3788</v>
      </c>
      <c r="D3658" s="213"/>
      <c r="E3658" s="213">
        <v>0</v>
      </c>
      <c r="F3658" s="213" t="s">
        <v>585</v>
      </c>
      <c r="G3658" s="214" t="s">
        <v>554</v>
      </c>
      <c r="H3658" s="208" t="str">
        <f>IF(Input!F$4="GMH_OECC",J3658,IF(Input!F$4="GMH_XOEC",L3658,IF(Input!F$4="GMH_Korea",N3658,IF(Input!F$4="GMH_EU",P3658,IF(Input!F$4="Skysuper",#REF!,IF(Input!F$4="SkyII",#REF!,IF(Input!F$4="XO-8000",#REF!, "FALSE")))))))</f>
        <v>00</v>
      </c>
      <c r="I3658" s="209">
        <f>IF(Input!F$4="GMH_OECC",K3658,IF(Input!F$4="GMH_XOEC",M3658,IF(Input!F$4="GMH_Korea",O3658,IF(Input!F$4="GMH_EU",Q3658,IF(Input!F$4="Skysuper",#REF!,IF(Input!F$4="SkyII",#REF!,IF(Input!F$4="XO-8000",#REF!, "FALSE")))))))</f>
        <v>0</v>
      </c>
      <c r="J3658" s="210" t="s">
        <v>10359</v>
      </c>
      <c r="K3658" s="268">
        <v>0</v>
      </c>
      <c r="L3658" s="270" t="s">
        <v>10359</v>
      </c>
      <c r="M3658" s="270">
        <v>0</v>
      </c>
      <c r="N3658" s="270" t="s">
        <v>10359</v>
      </c>
      <c r="O3658" s="270">
        <v>0</v>
      </c>
      <c r="P3658" s="270" t="s">
        <v>10359</v>
      </c>
      <c r="Q3658" s="270">
        <v>0</v>
      </c>
      <c r="R3658" s="74"/>
      <c r="S3658" s="75" t="str">
        <f t="shared" si="294"/>
        <v>0000</v>
      </c>
      <c r="T3658" s="75" t="str">
        <f t="shared" si="295"/>
        <v>00000000000000000000000000000000</v>
      </c>
      <c r="V3658" s="197"/>
      <c r="W3658" s="75">
        <f t="shared" si="296"/>
        <v>0</v>
      </c>
      <c r="AE3658" s="479"/>
    </row>
    <row r="3659" spans="1:31" s="75" customFormat="1" ht="13.5" x14ac:dyDescent="0.2">
      <c r="A3659" s="211">
        <v>3656</v>
      </c>
      <c r="B3659" s="212" t="s">
        <v>3789</v>
      </c>
      <c r="C3659" s="213" t="s">
        <v>3790</v>
      </c>
      <c r="D3659" s="213"/>
      <c r="E3659" s="213">
        <v>0</v>
      </c>
      <c r="F3659" s="213" t="s">
        <v>585</v>
      </c>
      <c r="G3659" s="214" t="s">
        <v>554</v>
      </c>
      <c r="H3659" s="208" t="str">
        <f>IF(Input!F$4="GMH_OECC",J3659,IF(Input!F$4="GMH_XOEC",L3659,IF(Input!F$4="GMH_Korea",N3659,IF(Input!F$4="GMH_EU",P3659,IF(Input!F$4="Skysuper",#REF!,IF(Input!F$4="SkyII",#REF!,IF(Input!F$4="XO-8000",#REF!, "FALSE")))))))</f>
        <v>00</v>
      </c>
      <c r="I3659" s="209">
        <f>IF(Input!F$4="GMH_OECC",K3659,IF(Input!F$4="GMH_XOEC",M3659,IF(Input!F$4="GMH_Korea",O3659,IF(Input!F$4="GMH_EU",Q3659,IF(Input!F$4="Skysuper",#REF!,IF(Input!F$4="SkyII",#REF!,IF(Input!F$4="XO-8000",#REF!, "FALSE")))))))</f>
        <v>0</v>
      </c>
      <c r="J3659" s="210" t="s">
        <v>10359</v>
      </c>
      <c r="K3659" s="268">
        <v>0</v>
      </c>
      <c r="L3659" s="270" t="s">
        <v>10359</v>
      </c>
      <c r="M3659" s="270">
        <v>0</v>
      </c>
      <c r="N3659" s="270" t="s">
        <v>10359</v>
      </c>
      <c r="O3659" s="270">
        <v>0</v>
      </c>
      <c r="P3659" s="270" t="s">
        <v>10359</v>
      </c>
      <c r="Q3659" s="270">
        <v>0</v>
      </c>
      <c r="R3659" s="74"/>
      <c r="S3659" s="75" t="str">
        <f t="shared" si="294"/>
        <v>0000</v>
      </c>
      <c r="T3659" s="75" t="str">
        <f t="shared" si="295"/>
        <v>00000000000000000000000000000000</v>
      </c>
      <c r="V3659" s="197"/>
      <c r="W3659" s="75">
        <f t="shared" si="296"/>
        <v>0</v>
      </c>
      <c r="AE3659" s="479"/>
    </row>
    <row r="3660" spans="1:31" s="75" customFormat="1" ht="13.5" x14ac:dyDescent="0.2">
      <c r="A3660" s="211">
        <v>3657</v>
      </c>
      <c r="B3660" s="212" t="s">
        <v>3791</v>
      </c>
      <c r="C3660" s="213" t="s">
        <v>3792</v>
      </c>
      <c r="D3660" s="213"/>
      <c r="E3660" s="213">
        <v>0</v>
      </c>
      <c r="F3660" s="213" t="s">
        <v>585</v>
      </c>
      <c r="G3660" s="214" t="s">
        <v>554</v>
      </c>
      <c r="H3660" s="208" t="str">
        <f>IF(Input!F$4="GMH_OECC",J3660,IF(Input!F$4="GMH_XOEC",L3660,IF(Input!F$4="GMH_Korea",N3660,IF(Input!F$4="GMH_EU",P3660,IF(Input!F$4="Skysuper",#REF!,IF(Input!F$4="SkyII",#REF!,IF(Input!F$4="XO-8000",#REF!, "FALSE")))))))</f>
        <v>00</v>
      </c>
      <c r="I3660" s="209">
        <f>IF(Input!F$4="GMH_OECC",K3660,IF(Input!F$4="GMH_XOEC",M3660,IF(Input!F$4="GMH_Korea",O3660,IF(Input!F$4="GMH_EU",Q3660,IF(Input!F$4="Skysuper",#REF!,IF(Input!F$4="SkyII",#REF!,IF(Input!F$4="XO-8000",#REF!, "FALSE")))))))</f>
        <v>0</v>
      </c>
      <c r="J3660" s="210" t="s">
        <v>10359</v>
      </c>
      <c r="K3660" s="268">
        <v>0</v>
      </c>
      <c r="L3660" s="270" t="s">
        <v>10359</v>
      </c>
      <c r="M3660" s="270">
        <v>0</v>
      </c>
      <c r="N3660" s="270" t="s">
        <v>10359</v>
      </c>
      <c r="O3660" s="270">
        <v>0</v>
      </c>
      <c r="P3660" s="270" t="s">
        <v>10359</v>
      </c>
      <c r="Q3660" s="270">
        <v>0</v>
      </c>
      <c r="R3660" s="74"/>
      <c r="S3660" s="75" t="str">
        <f t="shared" si="294"/>
        <v>0000</v>
      </c>
      <c r="T3660" s="75" t="str">
        <f t="shared" si="295"/>
        <v>00000000000000000000000000000000</v>
      </c>
      <c r="V3660" s="197"/>
      <c r="W3660" s="75">
        <f t="shared" si="296"/>
        <v>0</v>
      </c>
      <c r="AE3660" s="479"/>
    </row>
    <row r="3661" spans="1:31" s="75" customFormat="1" ht="13.5" x14ac:dyDescent="0.2">
      <c r="A3661" s="211">
        <v>3658</v>
      </c>
      <c r="B3661" s="212" t="s">
        <v>3793</v>
      </c>
      <c r="C3661" s="213" t="s">
        <v>3794</v>
      </c>
      <c r="D3661" s="213"/>
      <c r="E3661" s="213">
        <v>0</v>
      </c>
      <c r="F3661" s="213" t="s">
        <v>585</v>
      </c>
      <c r="G3661" s="214" t="s">
        <v>554</v>
      </c>
      <c r="H3661" s="208" t="str">
        <f>IF(Input!F$4="GMH_OECC",J3661,IF(Input!F$4="GMH_XOEC",L3661,IF(Input!F$4="GMH_Korea",N3661,IF(Input!F$4="GMH_EU",P3661,IF(Input!F$4="Skysuper",#REF!,IF(Input!F$4="SkyII",#REF!,IF(Input!F$4="XO-8000",#REF!, "FALSE")))))))</f>
        <v>00</v>
      </c>
      <c r="I3661" s="209">
        <f>IF(Input!F$4="GMH_OECC",K3661,IF(Input!F$4="GMH_XOEC",M3661,IF(Input!F$4="GMH_Korea",O3661,IF(Input!F$4="GMH_EU",Q3661,IF(Input!F$4="Skysuper",#REF!,IF(Input!F$4="SkyII",#REF!,IF(Input!F$4="XO-8000",#REF!, "FALSE")))))))</f>
        <v>0</v>
      </c>
      <c r="J3661" s="210" t="s">
        <v>10359</v>
      </c>
      <c r="K3661" s="268">
        <v>0</v>
      </c>
      <c r="L3661" s="270" t="s">
        <v>10359</v>
      </c>
      <c r="M3661" s="270">
        <v>0</v>
      </c>
      <c r="N3661" s="270" t="s">
        <v>10359</v>
      </c>
      <c r="O3661" s="270">
        <v>0</v>
      </c>
      <c r="P3661" s="270" t="s">
        <v>10359</v>
      </c>
      <c r="Q3661" s="270">
        <v>0</v>
      </c>
      <c r="R3661" s="74"/>
      <c r="S3661" s="75" t="str">
        <f t="shared" si="294"/>
        <v>0000</v>
      </c>
      <c r="T3661" s="75" t="str">
        <f t="shared" si="295"/>
        <v>00000000000000000000000000000000</v>
      </c>
      <c r="V3661" s="197"/>
      <c r="W3661" s="75">
        <f t="shared" si="296"/>
        <v>0</v>
      </c>
      <c r="AE3661" s="479"/>
    </row>
    <row r="3662" spans="1:31" s="75" customFormat="1" ht="13.5" x14ac:dyDescent="0.2">
      <c r="A3662" s="211">
        <v>3659</v>
      </c>
      <c r="B3662" s="212" t="s">
        <v>3795</v>
      </c>
      <c r="C3662" s="213" t="s">
        <v>3796</v>
      </c>
      <c r="D3662" s="213"/>
      <c r="E3662" s="213">
        <v>0</v>
      </c>
      <c r="F3662" s="213" t="s">
        <v>585</v>
      </c>
      <c r="G3662" s="214" t="s">
        <v>554</v>
      </c>
      <c r="H3662" s="208" t="str">
        <f>IF(Input!F$4="GMH_OECC",J3662,IF(Input!F$4="GMH_XOEC",L3662,IF(Input!F$4="GMH_Korea",N3662,IF(Input!F$4="GMH_EU",P3662,IF(Input!F$4="Skysuper",#REF!,IF(Input!F$4="SkyII",#REF!,IF(Input!F$4="XO-8000",#REF!, "FALSE")))))))</f>
        <v>00</v>
      </c>
      <c r="I3662" s="209">
        <f>IF(Input!F$4="GMH_OECC",K3662,IF(Input!F$4="GMH_XOEC",M3662,IF(Input!F$4="GMH_Korea",O3662,IF(Input!F$4="GMH_EU",Q3662,IF(Input!F$4="Skysuper",#REF!,IF(Input!F$4="SkyII",#REF!,IF(Input!F$4="XO-8000",#REF!, "FALSE")))))))</f>
        <v>0</v>
      </c>
      <c r="J3662" s="210" t="s">
        <v>10359</v>
      </c>
      <c r="K3662" s="268">
        <v>0</v>
      </c>
      <c r="L3662" s="270" t="s">
        <v>10359</v>
      </c>
      <c r="M3662" s="270">
        <v>0</v>
      </c>
      <c r="N3662" s="270" t="s">
        <v>10359</v>
      </c>
      <c r="O3662" s="270">
        <v>0</v>
      </c>
      <c r="P3662" s="270" t="s">
        <v>10359</v>
      </c>
      <c r="Q3662" s="270">
        <v>0</v>
      </c>
      <c r="R3662" s="74"/>
      <c r="S3662" s="75" t="str">
        <f t="shared" si="294"/>
        <v>0000</v>
      </c>
      <c r="T3662" s="75" t="str">
        <f t="shared" si="295"/>
        <v>00000000000000000000000000000000</v>
      </c>
      <c r="V3662" s="197"/>
      <c r="W3662" s="75">
        <f t="shared" si="296"/>
        <v>0</v>
      </c>
      <c r="AE3662" s="479"/>
    </row>
    <row r="3663" spans="1:31" s="75" customFormat="1" ht="13.5" x14ac:dyDescent="0.2">
      <c r="A3663" s="211">
        <v>3660</v>
      </c>
      <c r="B3663" s="212" t="s">
        <v>3797</v>
      </c>
      <c r="C3663" s="213" t="s">
        <v>3798</v>
      </c>
      <c r="D3663" s="213"/>
      <c r="E3663" s="213">
        <v>0</v>
      </c>
      <c r="F3663" s="213" t="s">
        <v>585</v>
      </c>
      <c r="G3663" s="214" t="s">
        <v>554</v>
      </c>
      <c r="H3663" s="208" t="str">
        <f>IF(Input!F$4="GMH_OECC",J3663,IF(Input!F$4="GMH_XOEC",L3663,IF(Input!F$4="GMH_Korea",N3663,IF(Input!F$4="GMH_EU",P3663,IF(Input!F$4="Skysuper",#REF!,IF(Input!F$4="SkyII",#REF!,IF(Input!F$4="XO-8000",#REF!, "FALSE")))))))</f>
        <v>00</v>
      </c>
      <c r="I3663" s="209">
        <f>IF(Input!F$4="GMH_OECC",K3663,IF(Input!F$4="GMH_XOEC",M3663,IF(Input!F$4="GMH_Korea",O3663,IF(Input!F$4="GMH_EU",Q3663,IF(Input!F$4="Skysuper",#REF!,IF(Input!F$4="SkyII",#REF!,IF(Input!F$4="XO-8000",#REF!, "FALSE")))))))</f>
        <v>0</v>
      </c>
      <c r="J3663" s="210" t="s">
        <v>10359</v>
      </c>
      <c r="K3663" s="268">
        <v>0</v>
      </c>
      <c r="L3663" s="270" t="s">
        <v>10359</v>
      </c>
      <c r="M3663" s="270">
        <v>0</v>
      </c>
      <c r="N3663" s="270" t="s">
        <v>10359</v>
      </c>
      <c r="O3663" s="270">
        <v>0</v>
      </c>
      <c r="P3663" s="270" t="s">
        <v>10359</v>
      </c>
      <c r="Q3663" s="270">
        <v>0</v>
      </c>
      <c r="R3663" s="74"/>
      <c r="S3663" s="75" t="str">
        <f t="shared" si="294"/>
        <v>0000</v>
      </c>
      <c r="T3663" s="75" t="str">
        <f t="shared" si="295"/>
        <v>00000000000000000000000000000000</v>
      </c>
      <c r="V3663" s="197"/>
      <c r="W3663" s="75">
        <f t="shared" si="296"/>
        <v>0</v>
      </c>
      <c r="AE3663" s="479"/>
    </row>
    <row r="3664" spans="1:31" s="75" customFormat="1" ht="13.5" x14ac:dyDescent="0.2">
      <c r="A3664" s="211">
        <v>3661</v>
      </c>
      <c r="B3664" s="212" t="s">
        <v>3799</v>
      </c>
      <c r="C3664" s="213" t="s">
        <v>3800</v>
      </c>
      <c r="D3664" s="213"/>
      <c r="E3664" s="213">
        <v>0</v>
      </c>
      <c r="F3664" s="213" t="s">
        <v>585</v>
      </c>
      <c r="G3664" s="214" t="s">
        <v>554</v>
      </c>
      <c r="H3664" s="208" t="str">
        <f>IF(Input!F$4="GMH_OECC",J3664,IF(Input!F$4="GMH_XOEC",L3664,IF(Input!F$4="GMH_Korea",N3664,IF(Input!F$4="GMH_EU",P3664,IF(Input!F$4="Skysuper",#REF!,IF(Input!F$4="SkyII",#REF!,IF(Input!F$4="XO-8000",#REF!, "FALSE")))))))</f>
        <v>00</v>
      </c>
      <c r="I3664" s="209">
        <f>IF(Input!F$4="GMH_OECC",K3664,IF(Input!F$4="GMH_XOEC",M3664,IF(Input!F$4="GMH_Korea",O3664,IF(Input!F$4="GMH_EU",Q3664,IF(Input!F$4="Skysuper",#REF!,IF(Input!F$4="SkyII",#REF!,IF(Input!F$4="XO-8000",#REF!, "FALSE")))))))</f>
        <v>0</v>
      </c>
      <c r="J3664" s="210" t="s">
        <v>10359</v>
      </c>
      <c r="K3664" s="268">
        <v>0</v>
      </c>
      <c r="L3664" s="270" t="s">
        <v>10359</v>
      </c>
      <c r="M3664" s="270">
        <v>0</v>
      </c>
      <c r="N3664" s="270" t="s">
        <v>10359</v>
      </c>
      <c r="O3664" s="270">
        <v>0</v>
      </c>
      <c r="P3664" s="270" t="s">
        <v>10359</v>
      </c>
      <c r="Q3664" s="270">
        <v>0</v>
      </c>
      <c r="R3664" s="74"/>
      <c r="S3664" s="75" t="str">
        <f t="shared" si="294"/>
        <v>0000</v>
      </c>
      <c r="T3664" s="75" t="str">
        <f t="shared" si="295"/>
        <v>00000000000000000000000000000000</v>
      </c>
      <c r="V3664" s="197"/>
      <c r="W3664" s="75">
        <f t="shared" si="296"/>
        <v>0</v>
      </c>
      <c r="AE3664" s="479"/>
    </row>
    <row r="3665" spans="1:31" s="75" customFormat="1" ht="13.5" x14ac:dyDescent="0.2">
      <c r="A3665" s="211">
        <v>3662</v>
      </c>
      <c r="B3665" s="212" t="s">
        <v>3801</v>
      </c>
      <c r="C3665" s="213" t="s">
        <v>3802</v>
      </c>
      <c r="D3665" s="213"/>
      <c r="E3665" s="213">
        <v>0</v>
      </c>
      <c r="F3665" s="213" t="s">
        <v>585</v>
      </c>
      <c r="G3665" s="214" t="s">
        <v>554</v>
      </c>
      <c r="H3665" s="208" t="str">
        <f>IF(Input!F$4="GMH_OECC",J3665,IF(Input!F$4="GMH_XOEC",L3665,IF(Input!F$4="GMH_Korea",N3665,IF(Input!F$4="GMH_EU",P3665,IF(Input!F$4="Skysuper",#REF!,IF(Input!F$4="SkyII",#REF!,IF(Input!F$4="XO-8000",#REF!, "FALSE")))))))</f>
        <v>00</v>
      </c>
      <c r="I3665" s="209">
        <f>IF(Input!F$4="GMH_OECC",K3665,IF(Input!F$4="GMH_XOEC",M3665,IF(Input!F$4="GMH_Korea",O3665,IF(Input!F$4="GMH_EU",Q3665,IF(Input!F$4="Skysuper",#REF!,IF(Input!F$4="SkyII",#REF!,IF(Input!F$4="XO-8000",#REF!, "FALSE")))))))</f>
        <v>0</v>
      </c>
      <c r="J3665" s="210" t="s">
        <v>10359</v>
      </c>
      <c r="K3665" s="268">
        <v>0</v>
      </c>
      <c r="L3665" s="270" t="s">
        <v>10359</v>
      </c>
      <c r="M3665" s="270">
        <v>0</v>
      </c>
      <c r="N3665" s="270" t="s">
        <v>10359</v>
      </c>
      <c r="O3665" s="270">
        <v>0</v>
      </c>
      <c r="P3665" s="270" t="s">
        <v>10359</v>
      </c>
      <c r="Q3665" s="270">
        <v>0</v>
      </c>
      <c r="R3665" s="74"/>
      <c r="S3665" s="75" t="str">
        <f t="shared" si="294"/>
        <v>0000</v>
      </c>
      <c r="T3665" s="75" t="str">
        <f t="shared" si="295"/>
        <v>00000000000000000000000000000000</v>
      </c>
      <c r="V3665" s="197"/>
      <c r="W3665" s="75">
        <f t="shared" si="296"/>
        <v>0</v>
      </c>
      <c r="AE3665" s="479"/>
    </row>
    <row r="3666" spans="1:31" s="75" customFormat="1" ht="13.5" x14ac:dyDescent="0.2">
      <c r="A3666" s="211">
        <v>3663</v>
      </c>
      <c r="B3666" s="212" t="s">
        <v>3803</v>
      </c>
      <c r="C3666" s="213" t="s">
        <v>3804</v>
      </c>
      <c r="D3666" s="213"/>
      <c r="E3666" s="213">
        <v>0</v>
      </c>
      <c r="F3666" s="213" t="s">
        <v>585</v>
      </c>
      <c r="G3666" s="214" t="s">
        <v>554</v>
      </c>
      <c r="H3666" s="208" t="str">
        <f>IF(Input!F$4="GMH_OECC",J3666,IF(Input!F$4="GMH_XOEC",L3666,IF(Input!F$4="GMH_Korea",N3666,IF(Input!F$4="GMH_EU",P3666,IF(Input!F$4="Skysuper",#REF!,IF(Input!F$4="SkyII",#REF!,IF(Input!F$4="XO-8000",#REF!, "FALSE")))))))</f>
        <v>00</v>
      </c>
      <c r="I3666" s="209">
        <f>IF(Input!F$4="GMH_OECC",K3666,IF(Input!F$4="GMH_XOEC",M3666,IF(Input!F$4="GMH_Korea",O3666,IF(Input!F$4="GMH_EU",Q3666,IF(Input!F$4="Skysuper",#REF!,IF(Input!F$4="SkyII",#REF!,IF(Input!F$4="XO-8000",#REF!, "FALSE")))))))</f>
        <v>0</v>
      </c>
      <c r="J3666" s="210" t="s">
        <v>10359</v>
      </c>
      <c r="K3666" s="268">
        <v>0</v>
      </c>
      <c r="L3666" s="270" t="s">
        <v>10359</v>
      </c>
      <c r="M3666" s="270">
        <v>0</v>
      </c>
      <c r="N3666" s="270" t="s">
        <v>10359</v>
      </c>
      <c r="O3666" s="270">
        <v>0</v>
      </c>
      <c r="P3666" s="270" t="s">
        <v>10359</v>
      </c>
      <c r="Q3666" s="270">
        <v>0</v>
      </c>
      <c r="R3666" s="74"/>
      <c r="S3666" s="75" t="str">
        <f t="shared" si="294"/>
        <v>0000</v>
      </c>
      <c r="T3666" s="75" t="str">
        <f t="shared" si="295"/>
        <v>00000000000000000000000000000000</v>
      </c>
      <c r="V3666" s="197"/>
      <c r="W3666" s="75">
        <f t="shared" si="296"/>
        <v>0</v>
      </c>
      <c r="AE3666" s="479"/>
    </row>
    <row r="3667" spans="1:31" s="75" customFormat="1" ht="13.5" x14ac:dyDescent="0.2">
      <c r="A3667" s="211">
        <v>3664</v>
      </c>
      <c r="B3667" s="212" t="s">
        <v>3805</v>
      </c>
      <c r="C3667" s="213" t="s">
        <v>3806</v>
      </c>
      <c r="D3667" s="213"/>
      <c r="E3667" s="213">
        <v>0</v>
      </c>
      <c r="F3667" s="213" t="s">
        <v>585</v>
      </c>
      <c r="G3667" s="214" t="s">
        <v>554</v>
      </c>
      <c r="H3667" s="208" t="str">
        <f>IF(Input!F$4="GMH_OECC",J3667,IF(Input!F$4="GMH_XOEC",L3667,IF(Input!F$4="GMH_Korea",N3667,IF(Input!F$4="GMH_EU",P3667,IF(Input!F$4="Skysuper",#REF!,IF(Input!F$4="SkyII",#REF!,IF(Input!F$4="XO-8000",#REF!, "FALSE")))))))</f>
        <v>00</v>
      </c>
      <c r="I3667" s="209">
        <f>IF(Input!F$4="GMH_OECC",K3667,IF(Input!F$4="GMH_XOEC",M3667,IF(Input!F$4="GMH_Korea",O3667,IF(Input!F$4="GMH_EU",Q3667,IF(Input!F$4="Skysuper",#REF!,IF(Input!F$4="SkyII",#REF!,IF(Input!F$4="XO-8000",#REF!, "FALSE")))))))</f>
        <v>0</v>
      </c>
      <c r="J3667" s="210" t="s">
        <v>10359</v>
      </c>
      <c r="K3667" s="268">
        <v>0</v>
      </c>
      <c r="L3667" s="270" t="s">
        <v>10359</v>
      </c>
      <c r="M3667" s="270">
        <v>0</v>
      </c>
      <c r="N3667" s="270" t="s">
        <v>10359</v>
      </c>
      <c r="O3667" s="270">
        <v>0</v>
      </c>
      <c r="P3667" s="270" t="s">
        <v>10359</v>
      </c>
      <c r="Q3667" s="270">
        <v>0</v>
      </c>
      <c r="R3667" s="74"/>
      <c r="S3667" s="75" t="str">
        <f t="shared" si="294"/>
        <v>0000</v>
      </c>
      <c r="T3667" s="75" t="str">
        <f t="shared" si="295"/>
        <v>00000000000000000000000000000000</v>
      </c>
      <c r="V3667" s="197"/>
      <c r="W3667" s="75">
        <f t="shared" si="296"/>
        <v>0</v>
      </c>
      <c r="AE3667" s="479"/>
    </row>
    <row r="3668" spans="1:31" s="75" customFormat="1" ht="13.5" x14ac:dyDescent="0.2">
      <c r="A3668" s="211">
        <v>3665</v>
      </c>
      <c r="B3668" s="212" t="s">
        <v>3807</v>
      </c>
      <c r="C3668" s="213" t="s">
        <v>3808</v>
      </c>
      <c r="D3668" s="213"/>
      <c r="E3668" s="213">
        <v>0</v>
      </c>
      <c r="F3668" s="213" t="s">
        <v>585</v>
      </c>
      <c r="G3668" s="214" t="s">
        <v>554</v>
      </c>
      <c r="H3668" s="208" t="str">
        <f>IF(Input!F$4="GMH_OECC",J3668,IF(Input!F$4="GMH_XOEC",L3668,IF(Input!F$4="GMH_Korea",N3668,IF(Input!F$4="GMH_EU",P3668,IF(Input!F$4="Skysuper",#REF!,IF(Input!F$4="SkyII",#REF!,IF(Input!F$4="XO-8000",#REF!, "FALSE")))))))</f>
        <v>00</v>
      </c>
      <c r="I3668" s="209">
        <f>IF(Input!F$4="GMH_OECC",K3668,IF(Input!F$4="GMH_XOEC",M3668,IF(Input!F$4="GMH_Korea",O3668,IF(Input!F$4="GMH_EU",Q3668,IF(Input!F$4="Skysuper",#REF!,IF(Input!F$4="SkyII",#REF!,IF(Input!F$4="XO-8000",#REF!, "FALSE")))))))</f>
        <v>0</v>
      </c>
      <c r="J3668" s="210" t="s">
        <v>10359</v>
      </c>
      <c r="K3668" s="268">
        <v>0</v>
      </c>
      <c r="L3668" s="270" t="s">
        <v>10359</v>
      </c>
      <c r="M3668" s="270">
        <v>0</v>
      </c>
      <c r="N3668" s="270" t="s">
        <v>10359</v>
      </c>
      <c r="O3668" s="270">
        <v>0</v>
      </c>
      <c r="P3668" s="270" t="s">
        <v>10359</v>
      </c>
      <c r="Q3668" s="270">
        <v>0</v>
      </c>
      <c r="R3668" s="74"/>
      <c r="S3668" s="75" t="str">
        <f t="shared" si="294"/>
        <v>0000</v>
      </c>
      <c r="T3668" s="75" t="str">
        <f t="shared" si="295"/>
        <v>00000000000000000000000000000000</v>
      </c>
      <c r="V3668" s="197"/>
      <c r="W3668" s="75">
        <f t="shared" si="296"/>
        <v>0</v>
      </c>
      <c r="AE3668" s="479"/>
    </row>
    <row r="3669" spans="1:31" s="75" customFormat="1" ht="13.5" x14ac:dyDescent="0.2">
      <c r="A3669" s="211">
        <v>3666</v>
      </c>
      <c r="B3669" s="212" t="s">
        <v>3809</v>
      </c>
      <c r="C3669" s="213" t="s">
        <v>3810</v>
      </c>
      <c r="D3669" s="213"/>
      <c r="E3669" s="213">
        <v>0</v>
      </c>
      <c r="F3669" s="213" t="s">
        <v>585</v>
      </c>
      <c r="G3669" s="214" t="s">
        <v>554</v>
      </c>
      <c r="H3669" s="208" t="str">
        <f>IF(Input!F$4="GMH_OECC",J3669,IF(Input!F$4="GMH_XOEC",L3669,IF(Input!F$4="GMH_Korea",N3669,IF(Input!F$4="GMH_EU",P3669,IF(Input!F$4="Skysuper",#REF!,IF(Input!F$4="SkyII",#REF!,IF(Input!F$4="XO-8000",#REF!, "FALSE")))))))</f>
        <v>00</v>
      </c>
      <c r="I3669" s="209">
        <f>IF(Input!F$4="GMH_OECC",K3669,IF(Input!F$4="GMH_XOEC",M3669,IF(Input!F$4="GMH_Korea",O3669,IF(Input!F$4="GMH_EU",Q3669,IF(Input!F$4="Skysuper",#REF!,IF(Input!F$4="SkyII",#REF!,IF(Input!F$4="XO-8000",#REF!, "FALSE")))))))</f>
        <v>0</v>
      </c>
      <c r="J3669" s="210" t="s">
        <v>10359</v>
      </c>
      <c r="K3669" s="268">
        <v>0</v>
      </c>
      <c r="L3669" s="270" t="s">
        <v>10359</v>
      </c>
      <c r="M3669" s="270">
        <v>0</v>
      </c>
      <c r="N3669" s="270" t="s">
        <v>10359</v>
      </c>
      <c r="O3669" s="270">
        <v>0</v>
      </c>
      <c r="P3669" s="270" t="s">
        <v>10359</v>
      </c>
      <c r="Q3669" s="270">
        <v>0</v>
      </c>
      <c r="R3669" s="74"/>
      <c r="S3669" s="75" t="str">
        <f t="shared" si="294"/>
        <v>0000</v>
      </c>
      <c r="T3669" s="75" t="str">
        <f t="shared" si="295"/>
        <v>00000000000000000000000000000000</v>
      </c>
      <c r="V3669" s="197"/>
      <c r="W3669" s="75">
        <f t="shared" si="296"/>
        <v>0</v>
      </c>
      <c r="AE3669" s="479"/>
    </row>
    <row r="3670" spans="1:31" s="75" customFormat="1" ht="13.5" x14ac:dyDescent="0.2">
      <c r="A3670" s="211">
        <v>3667</v>
      </c>
      <c r="B3670" s="212" t="s">
        <v>3811</v>
      </c>
      <c r="C3670" s="213" t="s">
        <v>3812</v>
      </c>
      <c r="D3670" s="213"/>
      <c r="E3670" s="213">
        <v>0</v>
      </c>
      <c r="F3670" s="213" t="s">
        <v>585</v>
      </c>
      <c r="G3670" s="214" t="s">
        <v>554</v>
      </c>
      <c r="H3670" s="208" t="str">
        <f>IF(Input!F$4="GMH_OECC",J3670,IF(Input!F$4="GMH_XOEC",L3670,IF(Input!F$4="GMH_Korea",N3670,IF(Input!F$4="GMH_EU",P3670,IF(Input!F$4="Skysuper",#REF!,IF(Input!F$4="SkyII",#REF!,IF(Input!F$4="XO-8000",#REF!, "FALSE")))))))</f>
        <v>00</v>
      </c>
      <c r="I3670" s="209">
        <f>IF(Input!F$4="GMH_OECC",K3670,IF(Input!F$4="GMH_XOEC",M3670,IF(Input!F$4="GMH_Korea",O3670,IF(Input!F$4="GMH_EU",Q3670,IF(Input!F$4="Skysuper",#REF!,IF(Input!F$4="SkyII",#REF!,IF(Input!F$4="XO-8000",#REF!, "FALSE")))))))</f>
        <v>0</v>
      </c>
      <c r="J3670" s="210" t="s">
        <v>10359</v>
      </c>
      <c r="K3670" s="268">
        <v>0</v>
      </c>
      <c r="L3670" s="270" t="s">
        <v>10359</v>
      </c>
      <c r="M3670" s="270">
        <v>0</v>
      </c>
      <c r="N3670" s="270" t="s">
        <v>10359</v>
      </c>
      <c r="O3670" s="270">
        <v>0</v>
      </c>
      <c r="P3670" s="270" t="s">
        <v>10359</v>
      </c>
      <c r="Q3670" s="270">
        <v>0</v>
      </c>
      <c r="R3670" s="74"/>
      <c r="S3670" s="75" t="str">
        <f t="shared" si="294"/>
        <v>0000</v>
      </c>
      <c r="T3670" s="75" t="str">
        <f t="shared" si="295"/>
        <v>00000000000000000000000000000000</v>
      </c>
      <c r="V3670" s="197"/>
      <c r="W3670" s="75">
        <f t="shared" si="296"/>
        <v>0</v>
      </c>
      <c r="AE3670" s="479"/>
    </row>
    <row r="3671" spans="1:31" s="75" customFormat="1" ht="13.5" x14ac:dyDescent="0.2">
      <c r="A3671" s="211">
        <v>3668</v>
      </c>
      <c r="B3671" s="212" t="s">
        <v>3813</v>
      </c>
      <c r="C3671" s="213" t="s">
        <v>3814</v>
      </c>
      <c r="D3671" s="213"/>
      <c r="E3671" s="213">
        <v>0</v>
      </c>
      <c r="F3671" s="213" t="s">
        <v>585</v>
      </c>
      <c r="G3671" s="214" t="s">
        <v>554</v>
      </c>
      <c r="H3671" s="208" t="str">
        <f>IF(Input!F$4="GMH_OECC",J3671,IF(Input!F$4="GMH_XOEC",L3671,IF(Input!F$4="GMH_Korea",N3671,IF(Input!F$4="GMH_EU",P3671,IF(Input!F$4="Skysuper",#REF!,IF(Input!F$4="SkyII",#REF!,IF(Input!F$4="XO-8000",#REF!, "FALSE")))))))</f>
        <v>00</v>
      </c>
      <c r="I3671" s="209">
        <f>IF(Input!F$4="GMH_OECC",K3671,IF(Input!F$4="GMH_XOEC",M3671,IF(Input!F$4="GMH_Korea",O3671,IF(Input!F$4="GMH_EU",Q3671,IF(Input!F$4="Skysuper",#REF!,IF(Input!F$4="SkyII",#REF!,IF(Input!F$4="XO-8000",#REF!, "FALSE")))))))</f>
        <v>0</v>
      </c>
      <c r="J3671" s="210" t="s">
        <v>10359</v>
      </c>
      <c r="K3671" s="268">
        <v>0</v>
      </c>
      <c r="L3671" s="270" t="s">
        <v>10359</v>
      </c>
      <c r="M3671" s="270">
        <v>0</v>
      </c>
      <c r="N3671" s="270" t="s">
        <v>10359</v>
      </c>
      <c r="O3671" s="270">
        <v>0</v>
      </c>
      <c r="P3671" s="270" t="s">
        <v>10359</v>
      </c>
      <c r="Q3671" s="270">
        <v>0</v>
      </c>
      <c r="R3671" s="74"/>
      <c r="S3671" s="75" t="str">
        <f t="shared" si="294"/>
        <v>0000</v>
      </c>
      <c r="T3671" s="75" t="str">
        <f t="shared" si="295"/>
        <v>00000000000000000000000000000000</v>
      </c>
      <c r="V3671" s="197"/>
      <c r="W3671" s="75">
        <f t="shared" si="296"/>
        <v>0</v>
      </c>
      <c r="AE3671" s="479"/>
    </row>
    <row r="3672" spans="1:31" s="75" customFormat="1" ht="13.5" x14ac:dyDescent="0.2">
      <c r="A3672" s="211">
        <v>3669</v>
      </c>
      <c r="B3672" s="212" t="s">
        <v>3815</v>
      </c>
      <c r="C3672" s="213" t="s">
        <v>3816</v>
      </c>
      <c r="D3672" s="213"/>
      <c r="E3672" s="213">
        <v>0</v>
      </c>
      <c r="F3672" s="213" t="s">
        <v>585</v>
      </c>
      <c r="G3672" s="214" t="s">
        <v>554</v>
      </c>
      <c r="H3672" s="208" t="str">
        <f>IF(Input!F$4="GMH_OECC",J3672,IF(Input!F$4="GMH_XOEC",L3672,IF(Input!F$4="GMH_Korea",N3672,IF(Input!F$4="GMH_EU",P3672,IF(Input!F$4="Skysuper",#REF!,IF(Input!F$4="SkyII",#REF!,IF(Input!F$4="XO-8000",#REF!, "FALSE")))))))</f>
        <v>00</v>
      </c>
      <c r="I3672" s="209">
        <f>IF(Input!F$4="GMH_OECC",K3672,IF(Input!F$4="GMH_XOEC",M3672,IF(Input!F$4="GMH_Korea",O3672,IF(Input!F$4="GMH_EU",Q3672,IF(Input!F$4="Skysuper",#REF!,IF(Input!F$4="SkyII",#REF!,IF(Input!F$4="XO-8000",#REF!, "FALSE")))))))</f>
        <v>0</v>
      </c>
      <c r="J3672" s="210" t="s">
        <v>10359</v>
      </c>
      <c r="K3672" s="268">
        <v>0</v>
      </c>
      <c r="L3672" s="270" t="s">
        <v>10359</v>
      </c>
      <c r="M3672" s="270">
        <v>0</v>
      </c>
      <c r="N3672" s="270" t="s">
        <v>10359</v>
      </c>
      <c r="O3672" s="270">
        <v>0</v>
      </c>
      <c r="P3672" s="270" t="s">
        <v>10359</v>
      </c>
      <c r="Q3672" s="270">
        <v>0</v>
      </c>
      <c r="R3672" s="74"/>
      <c r="S3672" s="75" t="str">
        <f t="shared" si="294"/>
        <v>0000</v>
      </c>
      <c r="T3672" s="75" t="str">
        <f t="shared" si="295"/>
        <v>00000000000000000000000000000000</v>
      </c>
      <c r="V3672" s="197"/>
      <c r="W3672" s="75">
        <f t="shared" si="296"/>
        <v>0</v>
      </c>
      <c r="AE3672" s="479"/>
    </row>
    <row r="3673" spans="1:31" s="75" customFormat="1" ht="13.5" x14ac:dyDescent="0.2">
      <c r="A3673" s="211">
        <v>3670</v>
      </c>
      <c r="B3673" s="212" t="s">
        <v>3817</v>
      </c>
      <c r="C3673" s="213" t="s">
        <v>3818</v>
      </c>
      <c r="D3673" s="213"/>
      <c r="E3673" s="213">
        <v>0</v>
      </c>
      <c r="F3673" s="213" t="s">
        <v>585</v>
      </c>
      <c r="G3673" s="214" t="s">
        <v>554</v>
      </c>
      <c r="H3673" s="208" t="str">
        <f>IF(Input!F$4="GMH_OECC",J3673,IF(Input!F$4="GMH_XOEC",L3673,IF(Input!F$4="GMH_Korea",N3673,IF(Input!F$4="GMH_EU",P3673,IF(Input!F$4="Skysuper",#REF!,IF(Input!F$4="SkyII",#REF!,IF(Input!F$4="XO-8000",#REF!, "FALSE")))))))</f>
        <v>00</v>
      </c>
      <c r="I3673" s="209">
        <f>IF(Input!F$4="GMH_OECC",K3673,IF(Input!F$4="GMH_XOEC",M3673,IF(Input!F$4="GMH_Korea",O3673,IF(Input!F$4="GMH_EU",Q3673,IF(Input!F$4="Skysuper",#REF!,IF(Input!F$4="SkyII",#REF!,IF(Input!F$4="XO-8000",#REF!, "FALSE")))))))</f>
        <v>0</v>
      </c>
      <c r="J3673" s="210" t="s">
        <v>10359</v>
      </c>
      <c r="K3673" s="268">
        <v>0</v>
      </c>
      <c r="L3673" s="270" t="s">
        <v>10359</v>
      </c>
      <c r="M3673" s="270">
        <v>0</v>
      </c>
      <c r="N3673" s="270" t="s">
        <v>10359</v>
      </c>
      <c r="O3673" s="270">
        <v>0</v>
      </c>
      <c r="P3673" s="270" t="s">
        <v>10359</v>
      </c>
      <c r="Q3673" s="270">
        <v>0</v>
      </c>
      <c r="R3673" s="74"/>
      <c r="S3673" s="75" t="str">
        <f t="shared" si="294"/>
        <v>0000</v>
      </c>
      <c r="T3673" s="75" t="str">
        <f t="shared" si="295"/>
        <v>00000000000000000000000000000000</v>
      </c>
      <c r="V3673" s="197"/>
      <c r="W3673" s="75">
        <f t="shared" si="296"/>
        <v>0</v>
      </c>
      <c r="AE3673" s="479"/>
    </row>
    <row r="3674" spans="1:31" s="75" customFormat="1" ht="13.5" x14ac:dyDescent="0.2">
      <c r="A3674" s="211">
        <v>3671</v>
      </c>
      <c r="B3674" s="212" t="s">
        <v>3819</v>
      </c>
      <c r="C3674" s="213" t="s">
        <v>3820</v>
      </c>
      <c r="D3674" s="213"/>
      <c r="E3674" s="213">
        <v>0</v>
      </c>
      <c r="F3674" s="213" t="s">
        <v>585</v>
      </c>
      <c r="G3674" s="214" t="s">
        <v>554</v>
      </c>
      <c r="H3674" s="208" t="str">
        <f>IF(Input!F$4="GMH_OECC",J3674,IF(Input!F$4="GMH_XOEC",L3674,IF(Input!F$4="GMH_Korea",N3674,IF(Input!F$4="GMH_EU",P3674,IF(Input!F$4="Skysuper",#REF!,IF(Input!F$4="SkyII",#REF!,IF(Input!F$4="XO-8000",#REF!, "FALSE")))))))</f>
        <v>00</v>
      </c>
      <c r="I3674" s="209">
        <f>IF(Input!F$4="GMH_OECC",K3674,IF(Input!F$4="GMH_XOEC",M3674,IF(Input!F$4="GMH_Korea",O3674,IF(Input!F$4="GMH_EU",Q3674,IF(Input!F$4="Skysuper",#REF!,IF(Input!F$4="SkyII",#REF!,IF(Input!F$4="XO-8000",#REF!, "FALSE")))))))</f>
        <v>0</v>
      </c>
      <c r="J3674" s="210" t="s">
        <v>10359</v>
      </c>
      <c r="K3674" s="268">
        <v>0</v>
      </c>
      <c r="L3674" s="270" t="s">
        <v>10359</v>
      </c>
      <c r="M3674" s="270">
        <v>0</v>
      </c>
      <c r="N3674" s="270" t="s">
        <v>10359</v>
      </c>
      <c r="O3674" s="270">
        <v>0</v>
      </c>
      <c r="P3674" s="270" t="s">
        <v>10359</v>
      </c>
      <c r="Q3674" s="270">
        <v>0</v>
      </c>
      <c r="R3674" s="74"/>
      <c r="S3674" s="75" t="str">
        <f t="shared" si="294"/>
        <v>0000</v>
      </c>
      <c r="T3674" s="75" t="str">
        <f t="shared" si="295"/>
        <v>00000000000000000000000000000000</v>
      </c>
      <c r="V3674" s="197"/>
      <c r="W3674" s="75">
        <f t="shared" si="296"/>
        <v>0</v>
      </c>
      <c r="AE3674" s="479"/>
    </row>
    <row r="3675" spans="1:31" s="75" customFormat="1" ht="13.5" x14ac:dyDescent="0.2">
      <c r="A3675" s="211">
        <v>3672</v>
      </c>
      <c r="B3675" s="212" t="s">
        <v>3821</v>
      </c>
      <c r="C3675" s="213" t="s">
        <v>3822</v>
      </c>
      <c r="D3675" s="213"/>
      <c r="E3675" s="213">
        <v>0</v>
      </c>
      <c r="F3675" s="213" t="s">
        <v>585</v>
      </c>
      <c r="G3675" s="214" t="s">
        <v>554</v>
      </c>
      <c r="H3675" s="208" t="str">
        <f>IF(Input!F$4="GMH_OECC",J3675,IF(Input!F$4="GMH_XOEC",L3675,IF(Input!F$4="GMH_Korea",N3675,IF(Input!F$4="GMH_EU",P3675,IF(Input!F$4="Skysuper",#REF!,IF(Input!F$4="SkyII",#REF!,IF(Input!F$4="XO-8000",#REF!, "FALSE")))))))</f>
        <v>00</v>
      </c>
      <c r="I3675" s="209">
        <f>IF(Input!F$4="GMH_OECC",K3675,IF(Input!F$4="GMH_XOEC",M3675,IF(Input!F$4="GMH_Korea",O3675,IF(Input!F$4="GMH_EU",Q3675,IF(Input!F$4="Skysuper",#REF!,IF(Input!F$4="SkyII",#REF!,IF(Input!F$4="XO-8000",#REF!, "FALSE")))))))</f>
        <v>0</v>
      </c>
      <c r="J3675" s="210" t="s">
        <v>10359</v>
      </c>
      <c r="K3675" s="268">
        <v>0</v>
      </c>
      <c r="L3675" s="270" t="s">
        <v>10359</v>
      </c>
      <c r="M3675" s="270">
        <v>0</v>
      </c>
      <c r="N3675" s="270" t="s">
        <v>10359</v>
      </c>
      <c r="O3675" s="270">
        <v>0</v>
      </c>
      <c r="P3675" s="270" t="s">
        <v>10359</v>
      </c>
      <c r="Q3675" s="270">
        <v>0</v>
      </c>
      <c r="R3675" s="74"/>
      <c r="S3675" s="75" t="str">
        <f t="shared" si="294"/>
        <v>0000</v>
      </c>
      <c r="T3675" s="75" t="str">
        <f t="shared" si="295"/>
        <v>00000000000000000000000000000000</v>
      </c>
      <c r="V3675" s="197"/>
      <c r="W3675" s="75">
        <f t="shared" si="296"/>
        <v>0</v>
      </c>
      <c r="AE3675" s="479"/>
    </row>
    <row r="3676" spans="1:31" s="75" customFormat="1" ht="13.5" x14ac:dyDescent="0.2">
      <c r="A3676" s="211">
        <v>3673</v>
      </c>
      <c r="B3676" s="212" t="s">
        <v>3823</v>
      </c>
      <c r="C3676" s="213" t="s">
        <v>3824</v>
      </c>
      <c r="D3676" s="213"/>
      <c r="E3676" s="213">
        <v>0</v>
      </c>
      <c r="F3676" s="213" t="s">
        <v>585</v>
      </c>
      <c r="G3676" s="214" t="s">
        <v>554</v>
      </c>
      <c r="H3676" s="208" t="str">
        <f>IF(Input!F$4="GMH_OECC",J3676,IF(Input!F$4="GMH_XOEC",L3676,IF(Input!F$4="GMH_Korea",N3676,IF(Input!F$4="GMH_EU",P3676,IF(Input!F$4="Skysuper",#REF!,IF(Input!F$4="SkyII",#REF!,IF(Input!F$4="XO-8000",#REF!, "FALSE")))))))</f>
        <v>00</v>
      </c>
      <c r="I3676" s="209">
        <f>IF(Input!F$4="GMH_OECC",K3676,IF(Input!F$4="GMH_XOEC",M3676,IF(Input!F$4="GMH_Korea",O3676,IF(Input!F$4="GMH_EU",Q3676,IF(Input!F$4="Skysuper",#REF!,IF(Input!F$4="SkyII",#REF!,IF(Input!F$4="XO-8000",#REF!, "FALSE")))))))</f>
        <v>0</v>
      </c>
      <c r="J3676" s="210" t="s">
        <v>10359</v>
      </c>
      <c r="K3676" s="268">
        <v>0</v>
      </c>
      <c r="L3676" s="270" t="s">
        <v>10359</v>
      </c>
      <c r="M3676" s="270">
        <v>0</v>
      </c>
      <c r="N3676" s="270" t="s">
        <v>10359</v>
      </c>
      <c r="O3676" s="270">
        <v>0</v>
      </c>
      <c r="P3676" s="270" t="s">
        <v>10359</v>
      </c>
      <c r="Q3676" s="270">
        <v>0</v>
      </c>
      <c r="R3676" s="74"/>
      <c r="S3676" s="75" t="str">
        <f t="shared" si="294"/>
        <v>0000</v>
      </c>
      <c r="T3676" s="75" t="str">
        <f t="shared" si="295"/>
        <v>00000000000000000000000000000000</v>
      </c>
      <c r="V3676" s="197"/>
      <c r="W3676" s="75">
        <f t="shared" si="296"/>
        <v>0</v>
      </c>
      <c r="AE3676" s="479"/>
    </row>
    <row r="3677" spans="1:31" s="75" customFormat="1" ht="13.5" x14ac:dyDescent="0.2">
      <c r="A3677" s="211">
        <v>3674</v>
      </c>
      <c r="B3677" s="212" t="s">
        <v>3825</v>
      </c>
      <c r="C3677" s="213" t="s">
        <v>3826</v>
      </c>
      <c r="D3677" s="213"/>
      <c r="E3677" s="213">
        <v>0</v>
      </c>
      <c r="F3677" s="213" t="s">
        <v>585</v>
      </c>
      <c r="G3677" s="214" t="s">
        <v>554</v>
      </c>
      <c r="H3677" s="208" t="str">
        <f>IF(Input!F$4="GMH_OECC",J3677,IF(Input!F$4="GMH_XOEC",L3677,IF(Input!F$4="GMH_Korea",N3677,IF(Input!F$4="GMH_EU",P3677,IF(Input!F$4="Skysuper",#REF!,IF(Input!F$4="SkyII",#REF!,IF(Input!F$4="XO-8000",#REF!, "FALSE")))))))</f>
        <v>00</v>
      </c>
      <c r="I3677" s="209">
        <f>IF(Input!F$4="GMH_OECC",K3677,IF(Input!F$4="GMH_XOEC",M3677,IF(Input!F$4="GMH_Korea",O3677,IF(Input!F$4="GMH_EU",Q3677,IF(Input!F$4="Skysuper",#REF!,IF(Input!F$4="SkyII",#REF!,IF(Input!F$4="XO-8000",#REF!, "FALSE")))))))</f>
        <v>0</v>
      </c>
      <c r="J3677" s="210" t="s">
        <v>10359</v>
      </c>
      <c r="K3677" s="268">
        <v>0</v>
      </c>
      <c r="L3677" s="270" t="s">
        <v>10359</v>
      </c>
      <c r="M3677" s="270">
        <v>0</v>
      </c>
      <c r="N3677" s="270" t="s">
        <v>10359</v>
      </c>
      <c r="O3677" s="270">
        <v>0</v>
      </c>
      <c r="P3677" s="270" t="s">
        <v>10359</v>
      </c>
      <c r="Q3677" s="270">
        <v>0</v>
      </c>
      <c r="R3677" s="74"/>
      <c r="S3677" s="75" t="str">
        <f t="shared" si="294"/>
        <v>0000</v>
      </c>
      <c r="T3677" s="75" t="str">
        <f t="shared" si="295"/>
        <v>00000000000000000000000000000000</v>
      </c>
      <c r="V3677" s="197"/>
      <c r="W3677" s="75">
        <f t="shared" si="296"/>
        <v>0</v>
      </c>
      <c r="AE3677" s="479"/>
    </row>
    <row r="3678" spans="1:31" s="75" customFormat="1" ht="13.5" x14ac:dyDescent="0.2">
      <c r="A3678" s="211">
        <v>3675</v>
      </c>
      <c r="B3678" s="212" t="s">
        <v>3827</v>
      </c>
      <c r="C3678" s="213" t="s">
        <v>3828</v>
      </c>
      <c r="D3678" s="213"/>
      <c r="E3678" s="213">
        <v>0</v>
      </c>
      <c r="F3678" s="213" t="s">
        <v>585</v>
      </c>
      <c r="G3678" s="214" t="s">
        <v>554</v>
      </c>
      <c r="H3678" s="208" t="str">
        <f>IF(Input!F$4="GMH_OECC",J3678,IF(Input!F$4="GMH_XOEC",L3678,IF(Input!F$4="GMH_Korea",N3678,IF(Input!F$4="GMH_EU",P3678,IF(Input!F$4="Skysuper",#REF!,IF(Input!F$4="SkyII",#REF!,IF(Input!F$4="XO-8000",#REF!, "FALSE")))))))</f>
        <v>00</v>
      </c>
      <c r="I3678" s="209">
        <f>IF(Input!F$4="GMH_OECC",K3678,IF(Input!F$4="GMH_XOEC",M3678,IF(Input!F$4="GMH_Korea",O3678,IF(Input!F$4="GMH_EU",Q3678,IF(Input!F$4="Skysuper",#REF!,IF(Input!F$4="SkyII",#REF!,IF(Input!F$4="XO-8000",#REF!, "FALSE")))))))</f>
        <v>0</v>
      </c>
      <c r="J3678" s="210" t="s">
        <v>10359</v>
      </c>
      <c r="K3678" s="268">
        <v>0</v>
      </c>
      <c r="L3678" s="270" t="s">
        <v>10359</v>
      </c>
      <c r="M3678" s="270">
        <v>0</v>
      </c>
      <c r="N3678" s="270" t="s">
        <v>10359</v>
      </c>
      <c r="O3678" s="270">
        <v>0</v>
      </c>
      <c r="P3678" s="270" t="s">
        <v>10359</v>
      </c>
      <c r="Q3678" s="270">
        <v>0</v>
      </c>
      <c r="R3678" s="74"/>
      <c r="S3678" s="75" t="str">
        <f t="shared" si="294"/>
        <v>0000</v>
      </c>
      <c r="T3678" s="75" t="str">
        <f t="shared" si="295"/>
        <v>00000000000000000000000000000000</v>
      </c>
      <c r="V3678" s="197"/>
      <c r="W3678" s="75">
        <f t="shared" si="296"/>
        <v>0</v>
      </c>
      <c r="AE3678" s="479"/>
    </row>
    <row r="3679" spans="1:31" s="75" customFormat="1" ht="13.5" x14ac:dyDescent="0.2">
      <c r="A3679" s="211">
        <v>3676</v>
      </c>
      <c r="B3679" s="212" t="s">
        <v>3829</v>
      </c>
      <c r="C3679" s="213" t="s">
        <v>3830</v>
      </c>
      <c r="D3679" s="213"/>
      <c r="E3679" s="213">
        <v>0</v>
      </c>
      <c r="F3679" s="213" t="s">
        <v>585</v>
      </c>
      <c r="G3679" s="214" t="s">
        <v>554</v>
      </c>
      <c r="H3679" s="208" t="str">
        <f>IF(Input!F$4="GMH_OECC",J3679,IF(Input!F$4="GMH_XOEC",L3679,IF(Input!F$4="GMH_Korea",N3679,IF(Input!F$4="GMH_EU",P3679,IF(Input!F$4="Skysuper",#REF!,IF(Input!F$4="SkyII",#REF!,IF(Input!F$4="XO-8000",#REF!, "FALSE")))))))</f>
        <v>00</v>
      </c>
      <c r="I3679" s="209">
        <f>IF(Input!F$4="GMH_OECC",K3679,IF(Input!F$4="GMH_XOEC",M3679,IF(Input!F$4="GMH_Korea",O3679,IF(Input!F$4="GMH_EU",Q3679,IF(Input!F$4="Skysuper",#REF!,IF(Input!F$4="SkyII",#REF!,IF(Input!F$4="XO-8000",#REF!, "FALSE")))))))</f>
        <v>0</v>
      </c>
      <c r="J3679" s="210" t="s">
        <v>10359</v>
      </c>
      <c r="K3679" s="268">
        <v>0</v>
      </c>
      <c r="L3679" s="270" t="s">
        <v>10359</v>
      </c>
      <c r="M3679" s="270">
        <v>0</v>
      </c>
      <c r="N3679" s="270" t="s">
        <v>10359</v>
      </c>
      <c r="O3679" s="270">
        <v>0</v>
      </c>
      <c r="P3679" s="270" t="s">
        <v>10359</v>
      </c>
      <c r="Q3679" s="270">
        <v>0</v>
      </c>
      <c r="R3679" s="74"/>
      <c r="S3679" s="75" t="str">
        <f t="shared" si="294"/>
        <v>0000</v>
      </c>
      <c r="T3679" s="75" t="str">
        <f t="shared" si="295"/>
        <v>00000000000000000000000000000000</v>
      </c>
      <c r="V3679" s="197"/>
      <c r="W3679" s="75">
        <f t="shared" si="296"/>
        <v>0</v>
      </c>
      <c r="AE3679" s="479"/>
    </row>
    <row r="3680" spans="1:31" s="75" customFormat="1" ht="13.5" x14ac:dyDescent="0.2">
      <c r="A3680" s="211">
        <v>3677</v>
      </c>
      <c r="B3680" s="212" t="s">
        <v>3831</v>
      </c>
      <c r="C3680" s="213" t="s">
        <v>3832</v>
      </c>
      <c r="D3680" s="213"/>
      <c r="E3680" s="213">
        <v>0</v>
      </c>
      <c r="F3680" s="213" t="s">
        <v>585</v>
      </c>
      <c r="G3680" s="214" t="s">
        <v>554</v>
      </c>
      <c r="H3680" s="208" t="str">
        <f>IF(Input!F$4="GMH_OECC",J3680,IF(Input!F$4="GMH_XOEC",L3680,IF(Input!F$4="GMH_Korea",N3680,IF(Input!F$4="GMH_EU",P3680,IF(Input!F$4="Skysuper",#REF!,IF(Input!F$4="SkyII",#REF!,IF(Input!F$4="XO-8000",#REF!, "FALSE")))))))</f>
        <v>00</v>
      </c>
      <c r="I3680" s="209">
        <f>IF(Input!F$4="GMH_OECC",K3680,IF(Input!F$4="GMH_XOEC",M3680,IF(Input!F$4="GMH_Korea",O3680,IF(Input!F$4="GMH_EU",Q3680,IF(Input!F$4="Skysuper",#REF!,IF(Input!F$4="SkyII",#REF!,IF(Input!F$4="XO-8000",#REF!, "FALSE")))))))</f>
        <v>0</v>
      </c>
      <c r="J3680" s="210" t="s">
        <v>10359</v>
      </c>
      <c r="K3680" s="268">
        <v>0</v>
      </c>
      <c r="L3680" s="270" t="s">
        <v>10359</v>
      </c>
      <c r="M3680" s="270">
        <v>0</v>
      </c>
      <c r="N3680" s="270" t="s">
        <v>10359</v>
      </c>
      <c r="O3680" s="270">
        <v>0</v>
      </c>
      <c r="P3680" s="270" t="s">
        <v>10359</v>
      </c>
      <c r="Q3680" s="270">
        <v>0</v>
      </c>
      <c r="R3680" s="74"/>
      <c r="S3680" s="75" t="str">
        <f t="shared" si="294"/>
        <v>0000</v>
      </c>
      <c r="T3680" s="75" t="str">
        <f t="shared" si="295"/>
        <v>00000000000000000000000000000000</v>
      </c>
      <c r="V3680" s="197"/>
      <c r="W3680" s="75">
        <f t="shared" si="296"/>
        <v>0</v>
      </c>
      <c r="AE3680" s="479"/>
    </row>
    <row r="3681" spans="1:31" s="75" customFormat="1" ht="13.5" x14ac:dyDescent="0.2">
      <c r="A3681" s="211">
        <v>3678</v>
      </c>
      <c r="B3681" s="212" t="s">
        <v>3833</v>
      </c>
      <c r="C3681" s="213" t="s">
        <v>3834</v>
      </c>
      <c r="D3681" s="213"/>
      <c r="E3681" s="213">
        <v>0</v>
      </c>
      <c r="F3681" s="213" t="s">
        <v>585</v>
      </c>
      <c r="G3681" s="214" t="s">
        <v>554</v>
      </c>
      <c r="H3681" s="208" t="str">
        <f>IF(Input!F$4="GMH_OECC",J3681,IF(Input!F$4="GMH_XOEC",L3681,IF(Input!F$4="GMH_Korea",N3681,IF(Input!F$4="GMH_EU",P3681,IF(Input!F$4="Skysuper",#REF!,IF(Input!F$4="SkyII",#REF!,IF(Input!F$4="XO-8000",#REF!, "FALSE")))))))</f>
        <v>00</v>
      </c>
      <c r="I3681" s="209">
        <f>IF(Input!F$4="GMH_OECC",K3681,IF(Input!F$4="GMH_XOEC",M3681,IF(Input!F$4="GMH_Korea",O3681,IF(Input!F$4="GMH_EU",Q3681,IF(Input!F$4="Skysuper",#REF!,IF(Input!F$4="SkyII",#REF!,IF(Input!F$4="XO-8000",#REF!, "FALSE")))))))</f>
        <v>0</v>
      </c>
      <c r="J3681" s="210" t="s">
        <v>10359</v>
      </c>
      <c r="K3681" s="268">
        <v>0</v>
      </c>
      <c r="L3681" s="270" t="s">
        <v>10359</v>
      </c>
      <c r="M3681" s="270">
        <v>0</v>
      </c>
      <c r="N3681" s="270" t="s">
        <v>10359</v>
      </c>
      <c r="O3681" s="270">
        <v>0</v>
      </c>
      <c r="P3681" s="270" t="s">
        <v>10359</v>
      </c>
      <c r="Q3681" s="270">
        <v>0</v>
      </c>
      <c r="R3681" s="74"/>
      <c r="S3681" s="75" t="str">
        <f t="shared" si="294"/>
        <v>0000</v>
      </c>
      <c r="T3681" s="75" t="str">
        <f t="shared" si="295"/>
        <v>00000000000000000000000000000000</v>
      </c>
      <c r="V3681" s="197"/>
      <c r="W3681" s="75">
        <f t="shared" si="296"/>
        <v>0</v>
      </c>
      <c r="AE3681" s="479"/>
    </row>
    <row r="3682" spans="1:31" s="75" customFormat="1" ht="13.5" x14ac:dyDescent="0.2">
      <c r="A3682" s="211">
        <v>3679</v>
      </c>
      <c r="B3682" s="212" t="s">
        <v>3835</v>
      </c>
      <c r="C3682" s="213" t="s">
        <v>3836</v>
      </c>
      <c r="D3682" s="213"/>
      <c r="E3682" s="213">
        <v>0</v>
      </c>
      <c r="F3682" s="213" t="s">
        <v>585</v>
      </c>
      <c r="G3682" s="214" t="s">
        <v>554</v>
      </c>
      <c r="H3682" s="208" t="str">
        <f>IF(Input!F$4="GMH_OECC",J3682,IF(Input!F$4="GMH_XOEC",L3682,IF(Input!F$4="GMH_Korea",N3682,IF(Input!F$4="GMH_EU",P3682,IF(Input!F$4="Skysuper",#REF!,IF(Input!F$4="SkyII",#REF!,IF(Input!F$4="XO-8000",#REF!, "FALSE")))))))</f>
        <v>00</v>
      </c>
      <c r="I3682" s="209">
        <f>IF(Input!F$4="GMH_OECC",K3682,IF(Input!F$4="GMH_XOEC",M3682,IF(Input!F$4="GMH_Korea",O3682,IF(Input!F$4="GMH_EU",Q3682,IF(Input!F$4="Skysuper",#REF!,IF(Input!F$4="SkyII",#REF!,IF(Input!F$4="XO-8000",#REF!, "FALSE")))))))</f>
        <v>0</v>
      </c>
      <c r="J3682" s="210" t="s">
        <v>10359</v>
      </c>
      <c r="K3682" s="268">
        <v>0</v>
      </c>
      <c r="L3682" s="270" t="s">
        <v>10359</v>
      </c>
      <c r="M3682" s="270">
        <v>0</v>
      </c>
      <c r="N3682" s="270" t="s">
        <v>10359</v>
      </c>
      <c r="O3682" s="270">
        <v>0</v>
      </c>
      <c r="P3682" s="270" t="s">
        <v>10359</v>
      </c>
      <c r="Q3682" s="270">
        <v>0</v>
      </c>
      <c r="R3682" s="74"/>
      <c r="S3682" s="75" t="str">
        <f t="shared" si="294"/>
        <v>0000</v>
      </c>
      <c r="T3682" s="75" t="str">
        <f t="shared" si="295"/>
        <v>00000000000000000000000000000000</v>
      </c>
      <c r="V3682" s="197"/>
      <c r="W3682" s="75">
        <f t="shared" si="296"/>
        <v>0</v>
      </c>
      <c r="AE3682" s="479"/>
    </row>
    <row r="3683" spans="1:31" s="75" customFormat="1" ht="13.5" x14ac:dyDescent="0.2">
      <c r="A3683" s="211">
        <v>3680</v>
      </c>
      <c r="B3683" s="212" t="s">
        <v>3837</v>
      </c>
      <c r="C3683" s="213" t="s">
        <v>3838</v>
      </c>
      <c r="D3683" s="213"/>
      <c r="E3683" s="213">
        <v>0</v>
      </c>
      <c r="F3683" s="213" t="s">
        <v>585</v>
      </c>
      <c r="G3683" s="214" t="s">
        <v>554</v>
      </c>
      <c r="H3683" s="208" t="str">
        <f>IF(Input!F$4="GMH_OECC",J3683,IF(Input!F$4="GMH_XOEC",L3683,IF(Input!F$4="GMH_Korea",N3683,IF(Input!F$4="GMH_EU",P3683,IF(Input!F$4="Skysuper",#REF!,IF(Input!F$4="SkyII",#REF!,IF(Input!F$4="XO-8000",#REF!, "FALSE")))))))</f>
        <v>00</v>
      </c>
      <c r="I3683" s="209">
        <f>IF(Input!F$4="GMH_OECC",K3683,IF(Input!F$4="GMH_XOEC",M3683,IF(Input!F$4="GMH_Korea",O3683,IF(Input!F$4="GMH_EU",Q3683,IF(Input!F$4="Skysuper",#REF!,IF(Input!F$4="SkyII",#REF!,IF(Input!F$4="XO-8000",#REF!, "FALSE")))))))</f>
        <v>0</v>
      </c>
      <c r="J3683" s="210" t="s">
        <v>10359</v>
      </c>
      <c r="K3683" s="268">
        <v>0</v>
      </c>
      <c r="L3683" s="270" t="s">
        <v>10359</v>
      </c>
      <c r="M3683" s="270">
        <v>0</v>
      </c>
      <c r="N3683" s="270" t="s">
        <v>10359</v>
      </c>
      <c r="O3683" s="270">
        <v>0</v>
      </c>
      <c r="P3683" s="270" t="s">
        <v>10359</v>
      </c>
      <c r="Q3683" s="270">
        <v>0</v>
      </c>
      <c r="R3683" s="74"/>
      <c r="S3683" s="75" t="str">
        <f t="shared" si="294"/>
        <v>0000</v>
      </c>
      <c r="T3683" s="75" t="str">
        <f t="shared" si="295"/>
        <v>00000000000000000000000000000000</v>
      </c>
      <c r="V3683" s="197"/>
      <c r="W3683" s="75">
        <f t="shared" si="296"/>
        <v>0</v>
      </c>
      <c r="AE3683" s="479"/>
    </row>
    <row r="3684" spans="1:31" s="75" customFormat="1" ht="13.5" x14ac:dyDescent="0.2">
      <c r="A3684" s="211">
        <v>3681</v>
      </c>
      <c r="B3684" s="212" t="s">
        <v>3839</v>
      </c>
      <c r="C3684" s="213" t="s">
        <v>3840</v>
      </c>
      <c r="D3684" s="213"/>
      <c r="E3684" s="213">
        <v>0</v>
      </c>
      <c r="F3684" s="213" t="s">
        <v>585</v>
      </c>
      <c r="G3684" s="214" t="s">
        <v>554</v>
      </c>
      <c r="H3684" s="208" t="str">
        <f>IF(Input!F$4="GMH_OECC",J3684,IF(Input!F$4="GMH_XOEC",L3684,IF(Input!F$4="GMH_Korea",N3684,IF(Input!F$4="GMH_EU",P3684,IF(Input!F$4="Skysuper",#REF!,IF(Input!F$4="SkyII",#REF!,IF(Input!F$4="XO-8000",#REF!, "FALSE")))))))</f>
        <v>00</v>
      </c>
      <c r="I3684" s="209">
        <f>IF(Input!F$4="GMH_OECC",K3684,IF(Input!F$4="GMH_XOEC",M3684,IF(Input!F$4="GMH_Korea",O3684,IF(Input!F$4="GMH_EU",Q3684,IF(Input!F$4="Skysuper",#REF!,IF(Input!F$4="SkyII",#REF!,IF(Input!F$4="XO-8000",#REF!, "FALSE")))))))</f>
        <v>0</v>
      </c>
      <c r="J3684" s="210" t="s">
        <v>10359</v>
      </c>
      <c r="K3684" s="268">
        <v>0</v>
      </c>
      <c r="L3684" s="270" t="s">
        <v>10359</v>
      </c>
      <c r="M3684" s="270">
        <v>0</v>
      </c>
      <c r="N3684" s="270" t="s">
        <v>10359</v>
      </c>
      <c r="O3684" s="270">
        <v>0</v>
      </c>
      <c r="P3684" s="270" t="s">
        <v>10359</v>
      </c>
      <c r="Q3684" s="270">
        <v>0</v>
      </c>
      <c r="R3684" s="74"/>
      <c r="S3684" s="75" t="str">
        <f t="shared" si="294"/>
        <v>0000</v>
      </c>
      <c r="T3684" s="75" t="str">
        <f t="shared" si="295"/>
        <v>00000000000000000000000000000000</v>
      </c>
      <c r="V3684" s="197"/>
      <c r="W3684" s="75">
        <f t="shared" si="296"/>
        <v>0</v>
      </c>
      <c r="AE3684" s="479"/>
    </row>
    <row r="3685" spans="1:31" s="75" customFormat="1" ht="13.5" x14ac:dyDescent="0.2">
      <c r="A3685" s="211">
        <v>3682</v>
      </c>
      <c r="B3685" s="212" t="s">
        <v>3841</v>
      </c>
      <c r="C3685" s="213" t="s">
        <v>3842</v>
      </c>
      <c r="D3685" s="213"/>
      <c r="E3685" s="213">
        <v>0</v>
      </c>
      <c r="F3685" s="213" t="s">
        <v>585</v>
      </c>
      <c r="G3685" s="214" t="s">
        <v>554</v>
      </c>
      <c r="H3685" s="208" t="str">
        <f>IF(Input!F$4="GMH_OECC",J3685,IF(Input!F$4="GMH_XOEC",L3685,IF(Input!F$4="GMH_Korea",N3685,IF(Input!F$4="GMH_EU",P3685,IF(Input!F$4="Skysuper",#REF!,IF(Input!F$4="SkyII",#REF!,IF(Input!F$4="XO-8000",#REF!, "FALSE")))))))</f>
        <v>00</v>
      </c>
      <c r="I3685" s="209">
        <f>IF(Input!F$4="GMH_OECC",K3685,IF(Input!F$4="GMH_XOEC",M3685,IF(Input!F$4="GMH_Korea",O3685,IF(Input!F$4="GMH_EU",Q3685,IF(Input!F$4="Skysuper",#REF!,IF(Input!F$4="SkyII",#REF!,IF(Input!F$4="XO-8000",#REF!, "FALSE")))))))</f>
        <v>0</v>
      </c>
      <c r="J3685" s="210" t="s">
        <v>10359</v>
      </c>
      <c r="K3685" s="268">
        <v>0</v>
      </c>
      <c r="L3685" s="270" t="s">
        <v>10359</v>
      </c>
      <c r="M3685" s="270">
        <v>0</v>
      </c>
      <c r="N3685" s="270" t="s">
        <v>10359</v>
      </c>
      <c r="O3685" s="270">
        <v>0</v>
      </c>
      <c r="P3685" s="270" t="s">
        <v>10359</v>
      </c>
      <c r="Q3685" s="270">
        <v>0</v>
      </c>
      <c r="R3685" s="74"/>
      <c r="S3685" s="75" t="str">
        <f t="shared" si="294"/>
        <v>0000</v>
      </c>
      <c r="T3685" s="75" t="str">
        <f t="shared" si="295"/>
        <v>00000000000000000000000000000000</v>
      </c>
      <c r="V3685" s="197"/>
      <c r="W3685" s="75">
        <f t="shared" si="296"/>
        <v>0</v>
      </c>
      <c r="AE3685" s="479"/>
    </row>
    <row r="3686" spans="1:31" s="75" customFormat="1" ht="13.5" x14ac:dyDescent="0.2">
      <c r="A3686" s="211">
        <v>3683</v>
      </c>
      <c r="B3686" s="212" t="s">
        <v>3843</v>
      </c>
      <c r="C3686" s="213" t="s">
        <v>3844</v>
      </c>
      <c r="D3686" s="213"/>
      <c r="E3686" s="213">
        <v>0</v>
      </c>
      <c r="F3686" s="213" t="s">
        <v>585</v>
      </c>
      <c r="G3686" s="214" t="s">
        <v>554</v>
      </c>
      <c r="H3686" s="208" t="str">
        <f>IF(Input!F$4="GMH_OECC",J3686,IF(Input!F$4="GMH_XOEC",L3686,IF(Input!F$4="GMH_Korea",N3686,IF(Input!F$4="GMH_EU",P3686,IF(Input!F$4="Skysuper",#REF!,IF(Input!F$4="SkyII",#REF!,IF(Input!F$4="XO-8000",#REF!, "FALSE")))))))</f>
        <v>00</v>
      </c>
      <c r="I3686" s="209">
        <f>IF(Input!F$4="GMH_OECC",K3686,IF(Input!F$4="GMH_XOEC",M3686,IF(Input!F$4="GMH_Korea",O3686,IF(Input!F$4="GMH_EU",Q3686,IF(Input!F$4="Skysuper",#REF!,IF(Input!F$4="SkyII",#REF!,IF(Input!F$4="XO-8000",#REF!, "FALSE")))))))</f>
        <v>0</v>
      </c>
      <c r="J3686" s="210" t="s">
        <v>10359</v>
      </c>
      <c r="K3686" s="268">
        <v>0</v>
      </c>
      <c r="L3686" s="270" t="s">
        <v>10359</v>
      </c>
      <c r="M3686" s="270">
        <v>0</v>
      </c>
      <c r="N3686" s="270" t="s">
        <v>10359</v>
      </c>
      <c r="O3686" s="270">
        <v>0</v>
      </c>
      <c r="P3686" s="270" t="s">
        <v>10359</v>
      </c>
      <c r="Q3686" s="270">
        <v>0</v>
      </c>
      <c r="R3686" s="74"/>
      <c r="S3686" s="75" t="str">
        <f t="shared" si="294"/>
        <v>0000</v>
      </c>
      <c r="T3686" s="75" t="str">
        <f t="shared" si="295"/>
        <v>00000000000000000000000000000000</v>
      </c>
      <c r="V3686" s="197"/>
      <c r="W3686" s="75">
        <f t="shared" si="296"/>
        <v>0</v>
      </c>
      <c r="AE3686" s="479"/>
    </row>
    <row r="3687" spans="1:31" s="75" customFormat="1" ht="13.5" x14ac:dyDescent="0.2">
      <c r="A3687" s="211">
        <v>3684</v>
      </c>
      <c r="B3687" s="212" t="s">
        <v>3845</v>
      </c>
      <c r="C3687" s="213" t="s">
        <v>3846</v>
      </c>
      <c r="D3687" s="213"/>
      <c r="E3687" s="213">
        <v>0</v>
      </c>
      <c r="F3687" s="213" t="s">
        <v>585</v>
      </c>
      <c r="G3687" s="214" t="s">
        <v>554</v>
      </c>
      <c r="H3687" s="208" t="str">
        <f>IF(Input!F$4="GMH_OECC",J3687,IF(Input!F$4="GMH_XOEC",L3687,IF(Input!F$4="GMH_Korea",N3687,IF(Input!F$4="GMH_EU",P3687,IF(Input!F$4="Skysuper",#REF!,IF(Input!F$4="SkyII",#REF!,IF(Input!F$4="XO-8000",#REF!, "FALSE")))))))</f>
        <v>00</v>
      </c>
      <c r="I3687" s="209">
        <f>IF(Input!F$4="GMH_OECC",K3687,IF(Input!F$4="GMH_XOEC",M3687,IF(Input!F$4="GMH_Korea",O3687,IF(Input!F$4="GMH_EU",Q3687,IF(Input!F$4="Skysuper",#REF!,IF(Input!F$4="SkyII",#REF!,IF(Input!F$4="XO-8000",#REF!, "FALSE")))))))</f>
        <v>0</v>
      </c>
      <c r="J3687" s="210" t="s">
        <v>10359</v>
      </c>
      <c r="K3687" s="268">
        <v>0</v>
      </c>
      <c r="L3687" s="270" t="s">
        <v>10359</v>
      </c>
      <c r="M3687" s="270">
        <v>0</v>
      </c>
      <c r="N3687" s="270" t="s">
        <v>10359</v>
      </c>
      <c r="O3687" s="270">
        <v>0</v>
      </c>
      <c r="P3687" s="270" t="s">
        <v>10359</v>
      </c>
      <c r="Q3687" s="270">
        <v>0</v>
      </c>
      <c r="R3687" s="74"/>
      <c r="S3687" s="75" t="str">
        <f t="shared" si="294"/>
        <v>0000</v>
      </c>
      <c r="T3687" s="75" t="str">
        <f t="shared" si="295"/>
        <v>00000000000000000000000000000000</v>
      </c>
      <c r="V3687" s="197"/>
      <c r="W3687" s="75">
        <f t="shared" si="296"/>
        <v>0</v>
      </c>
      <c r="AE3687" s="479"/>
    </row>
    <row r="3688" spans="1:31" s="75" customFormat="1" ht="13.5" x14ac:dyDescent="0.2">
      <c r="A3688" s="211">
        <v>3685</v>
      </c>
      <c r="B3688" s="212" t="s">
        <v>3847</v>
      </c>
      <c r="C3688" s="213" t="s">
        <v>3848</v>
      </c>
      <c r="D3688" s="213"/>
      <c r="E3688" s="213">
        <v>0</v>
      </c>
      <c r="F3688" s="213" t="s">
        <v>585</v>
      </c>
      <c r="G3688" s="214" t="s">
        <v>554</v>
      </c>
      <c r="H3688" s="208" t="str">
        <f>IF(Input!F$4="GMH_OECC",J3688,IF(Input!F$4="GMH_XOEC",L3688,IF(Input!F$4="GMH_Korea",N3688,IF(Input!F$4="GMH_EU",P3688,IF(Input!F$4="Skysuper",#REF!,IF(Input!F$4="SkyII",#REF!,IF(Input!F$4="XO-8000",#REF!, "FALSE")))))))</f>
        <v>00</v>
      </c>
      <c r="I3688" s="209">
        <f>IF(Input!F$4="GMH_OECC",K3688,IF(Input!F$4="GMH_XOEC",M3688,IF(Input!F$4="GMH_Korea",O3688,IF(Input!F$4="GMH_EU",Q3688,IF(Input!F$4="Skysuper",#REF!,IF(Input!F$4="SkyII",#REF!,IF(Input!F$4="XO-8000",#REF!, "FALSE")))))))</f>
        <v>0</v>
      </c>
      <c r="J3688" s="210" t="s">
        <v>10359</v>
      </c>
      <c r="K3688" s="268">
        <v>0</v>
      </c>
      <c r="L3688" s="270" t="s">
        <v>10359</v>
      </c>
      <c r="M3688" s="270">
        <v>0</v>
      </c>
      <c r="N3688" s="270" t="s">
        <v>10359</v>
      </c>
      <c r="O3688" s="270">
        <v>0</v>
      </c>
      <c r="P3688" s="270" t="s">
        <v>10359</v>
      </c>
      <c r="Q3688" s="270">
        <v>0</v>
      </c>
      <c r="R3688" s="74"/>
      <c r="S3688" s="75" t="str">
        <f t="shared" si="294"/>
        <v>0000</v>
      </c>
      <c r="T3688" s="75" t="str">
        <f t="shared" si="295"/>
        <v>00000000000000000000000000000000</v>
      </c>
      <c r="V3688" s="197"/>
      <c r="W3688" s="75">
        <f t="shared" si="296"/>
        <v>0</v>
      </c>
      <c r="AE3688" s="479"/>
    </row>
    <row r="3689" spans="1:31" s="75" customFormat="1" ht="13.5" x14ac:dyDescent="0.2">
      <c r="A3689" s="211">
        <v>3686</v>
      </c>
      <c r="B3689" s="212" t="s">
        <v>3849</v>
      </c>
      <c r="C3689" s="213" t="s">
        <v>3850</v>
      </c>
      <c r="D3689" s="213"/>
      <c r="E3689" s="213">
        <v>0</v>
      </c>
      <c r="F3689" s="213" t="s">
        <v>585</v>
      </c>
      <c r="G3689" s="214" t="s">
        <v>554</v>
      </c>
      <c r="H3689" s="208" t="str">
        <f>IF(Input!F$4="GMH_OECC",J3689,IF(Input!F$4="GMH_XOEC",L3689,IF(Input!F$4="GMH_Korea",N3689,IF(Input!F$4="GMH_EU",P3689,IF(Input!F$4="Skysuper",#REF!,IF(Input!F$4="SkyII",#REF!,IF(Input!F$4="XO-8000",#REF!, "FALSE")))))))</f>
        <v>00</v>
      </c>
      <c r="I3689" s="209">
        <f>IF(Input!F$4="GMH_OECC",K3689,IF(Input!F$4="GMH_XOEC",M3689,IF(Input!F$4="GMH_Korea",O3689,IF(Input!F$4="GMH_EU",Q3689,IF(Input!F$4="Skysuper",#REF!,IF(Input!F$4="SkyII",#REF!,IF(Input!F$4="XO-8000",#REF!, "FALSE")))))))</f>
        <v>0</v>
      </c>
      <c r="J3689" s="210" t="s">
        <v>10359</v>
      </c>
      <c r="K3689" s="268">
        <v>0</v>
      </c>
      <c r="L3689" s="270" t="s">
        <v>10359</v>
      </c>
      <c r="M3689" s="270">
        <v>0</v>
      </c>
      <c r="N3689" s="270" t="s">
        <v>10359</v>
      </c>
      <c r="O3689" s="270">
        <v>0</v>
      </c>
      <c r="P3689" s="270" t="s">
        <v>10359</v>
      </c>
      <c r="Q3689" s="270">
        <v>0</v>
      </c>
      <c r="R3689" s="74"/>
      <c r="S3689" s="75" t="str">
        <f t="shared" si="294"/>
        <v>0000</v>
      </c>
      <c r="T3689" s="75" t="str">
        <f t="shared" si="295"/>
        <v>00000000000000000000000000000000</v>
      </c>
      <c r="V3689" s="197"/>
      <c r="W3689" s="75">
        <f t="shared" si="296"/>
        <v>0</v>
      </c>
      <c r="AE3689" s="479"/>
    </row>
    <row r="3690" spans="1:31" s="75" customFormat="1" ht="13.5" x14ac:dyDescent="0.2">
      <c r="A3690" s="211">
        <v>3687</v>
      </c>
      <c r="B3690" s="212" t="s">
        <v>3851</v>
      </c>
      <c r="C3690" s="213" t="s">
        <v>3852</v>
      </c>
      <c r="D3690" s="213"/>
      <c r="E3690" s="213">
        <v>0</v>
      </c>
      <c r="F3690" s="213" t="s">
        <v>585</v>
      </c>
      <c r="G3690" s="214" t="s">
        <v>554</v>
      </c>
      <c r="H3690" s="208" t="str">
        <f>IF(Input!F$4="GMH_OECC",J3690,IF(Input!F$4="GMH_XOEC",L3690,IF(Input!F$4="GMH_Korea",N3690,IF(Input!F$4="GMH_EU",P3690,IF(Input!F$4="Skysuper",#REF!,IF(Input!F$4="SkyII",#REF!,IF(Input!F$4="XO-8000",#REF!, "FALSE")))))))</f>
        <v>00</v>
      </c>
      <c r="I3690" s="209">
        <f>IF(Input!F$4="GMH_OECC",K3690,IF(Input!F$4="GMH_XOEC",M3690,IF(Input!F$4="GMH_Korea",O3690,IF(Input!F$4="GMH_EU",Q3690,IF(Input!F$4="Skysuper",#REF!,IF(Input!F$4="SkyII",#REF!,IF(Input!F$4="XO-8000",#REF!, "FALSE")))))))</f>
        <v>0</v>
      </c>
      <c r="J3690" s="210" t="s">
        <v>10359</v>
      </c>
      <c r="K3690" s="268">
        <v>0</v>
      </c>
      <c r="L3690" s="270" t="s">
        <v>10359</v>
      </c>
      <c r="M3690" s="270">
        <v>0</v>
      </c>
      <c r="N3690" s="270" t="s">
        <v>10359</v>
      </c>
      <c r="O3690" s="270">
        <v>0</v>
      </c>
      <c r="P3690" s="270" t="s">
        <v>10359</v>
      </c>
      <c r="Q3690" s="270">
        <v>0</v>
      </c>
      <c r="R3690" s="74"/>
      <c r="S3690" s="75" t="str">
        <f t="shared" si="294"/>
        <v>0000</v>
      </c>
      <c r="T3690" s="75" t="str">
        <f t="shared" si="295"/>
        <v>00000000000000000000000000000000</v>
      </c>
      <c r="V3690" s="197"/>
      <c r="W3690" s="75">
        <f t="shared" si="296"/>
        <v>0</v>
      </c>
      <c r="AE3690" s="479"/>
    </row>
    <row r="3691" spans="1:31" s="75" customFormat="1" ht="13.5" x14ac:dyDescent="0.2">
      <c r="A3691" s="211">
        <v>3688</v>
      </c>
      <c r="B3691" s="212" t="s">
        <v>3853</v>
      </c>
      <c r="C3691" s="213" t="s">
        <v>3854</v>
      </c>
      <c r="D3691" s="213"/>
      <c r="E3691" s="213">
        <v>0</v>
      </c>
      <c r="F3691" s="213" t="s">
        <v>585</v>
      </c>
      <c r="G3691" s="214" t="s">
        <v>554</v>
      </c>
      <c r="H3691" s="208" t="str">
        <f>IF(Input!F$4="GMH_OECC",J3691,IF(Input!F$4="GMH_XOEC",L3691,IF(Input!F$4="GMH_Korea",N3691,IF(Input!F$4="GMH_EU",P3691,IF(Input!F$4="Skysuper",#REF!,IF(Input!F$4="SkyII",#REF!,IF(Input!F$4="XO-8000",#REF!, "FALSE")))))))</f>
        <v>00</v>
      </c>
      <c r="I3691" s="209">
        <f>IF(Input!F$4="GMH_OECC",K3691,IF(Input!F$4="GMH_XOEC",M3691,IF(Input!F$4="GMH_Korea",O3691,IF(Input!F$4="GMH_EU",Q3691,IF(Input!F$4="Skysuper",#REF!,IF(Input!F$4="SkyII",#REF!,IF(Input!F$4="XO-8000",#REF!, "FALSE")))))))</f>
        <v>0</v>
      </c>
      <c r="J3691" s="210" t="s">
        <v>10359</v>
      </c>
      <c r="K3691" s="268">
        <v>0</v>
      </c>
      <c r="L3691" s="270" t="s">
        <v>10359</v>
      </c>
      <c r="M3691" s="270">
        <v>0</v>
      </c>
      <c r="N3691" s="270" t="s">
        <v>10359</v>
      </c>
      <c r="O3691" s="270">
        <v>0</v>
      </c>
      <c r="P3691" s="270" t="s">
        <v>10359</v>
      </c>
      <c r="Q3691" s="270">
        <v>0</v>
      </c>
      <c r="R3691" s="74"/>
      <c r="S3691" s="75" t="str">
        <f t="shared" si="294"/>
        <v>0000</v>
      </c>
      <c r="T3691" s="75" t="str">
        <f t="shared" si="295"/>
        <v>00000000000000000000000000000000</v>
      </c>
      <c r="V3691" s="197"/>
      <c r="W3691" s="75">
        <f t="shared" si="296"/>
        <v>0</v>
      </c>
      <c r="AE3691" s="479"/>
    </row>
    <row r="3692" spans="1:31" s="75" customFormat="1" ht="13.5" x14ac:dyDescent="0.2">
      <c r="A3692" s="211">
        <v>3689</v>
      </c>
      <c r="B3692" s="212" t="s">
        <v>3855</v>
      </c>
      <c r="C3692" s="213" t="s">
        <v>3856</v>
      </c>
      <c r="D3692" s="213"/>
      <c r="E3692" s="213">
        <v>0</v>
      </c>
      <c r="F3692" s="213" t="s">
        <v>585</v>
      </c>
      <c r="G3692" s="214" t="s">
        <v>554</v>
      </c>
      <c r="H3692" s="208" t="str">
        <f>IF(Input!F$4="GMH_OECC",J3692,IF(Input!F$4="GMH_XOEC",L3692,IF(Input!F$4="GMH_Korea",N3692,IF(Input!F$4="GMH_EU",P3692,IF(Input!F$4="Skysuper",#REF!,IF(Input!F$4="SkyII",#REF!,IF(Input!F$4="XO-8000",#REF!, "FALSE")))))))</f>
        <v>00</v>
      </c>
      <c r="I3692" s="209">
        <f>IF(Input!F$4="GMH_OECC",K3692,IF(Input!F$4="GMH_XOEC",M3692,IF(Input!F$4="GMH_Korea",O3692,IF(Input!F$4="GMH_EU",Q3692,IF(Input!F$4="Skysuper",#REF!,IF(Input!F$4="SkyII",#REF!,IF(Input!F$4="XO-8000",#REF!, "FALSE")))))))</f>
        <v>0</v>
      </c>
      <c r="J3692" s="210" t="s">
        <v>10359</v>
      </c>
      <c r="K3692" s="268">
        <v>0</v>
      </c>
      <c r="L3692" s="270" t="s">
        <v>10359</v>
      </c>
      <c r="M3692" s="270">
        <v>0</v>
      </c>
      <c r="N3692" s="270" t="s">
        <v>10359</v>
      </c>
      <c r="O3692" s="270">
        <v>0</v>
      </c>
      <c r="P3692" s="270" t="s">
        <v>10359</v>
      </c>
      <c r="Q3692" s="270">
        <v>0</v>
      </c>
      <c r="R3692" s="74"/>
      <c r="S3692" s="75" t="str">
        <f t="shared" si="294"/>
        <v>0000</v>
      </c>
      <c r="T3692" s="75" t="str">
        <f t="shared" si="295"/>
        <v>00000000000000000000000000000000</v>
      </c>
      <c r="V3692" s="197"/>
      <c r="W3692" s="75">
        <f t="shared" si="296"/>
        <v>0</v>
      </c>
      <c r="AE3692" s="479"/>
    </row>
    <row r="3693" spans="1:31" s="75" customFormat="1" ht="13.5" x14ac:dyDescent="0.2">
      <c r="A3693" s="211">
        <v>3690</v>
      </c>
      <c r="B3693" s="212" t="s">
        <v>3857</v>
      </c>
      <c r="C3693" s="213" t="s">
        <v>3858</v>
      </c>
      <c r="D3693" s="213"/>
      <c r="E3693" s="213">
        <v>0</v>
      </c>
      <c r="F3693" s="213" t="s">
        <v>585</v>
      </c>
      <c r="G3693" s="214" t="s">
        <v>554</v>
      </c>
      <c r="H3693" s="208" t="str">
        <f>IF(Input!F$4="GMH_OECC",J3693,IF(Input!F$4="GMH_XOEC",L3693,IF(Input!F$4="GMH_Korea",N3693,IF(Input!F$4="GMH_EU",P3693,IF(Input!F$4="Skysuper",#REF!,IF(Input!F$4="SkyII",#REF!,IF(Input!F$4="XO-8000",#REF!, "FALSE")))))))</f>
        <v>00</v>
      </c>
      <c r="I3693" s="209">
        <f>IF(Input!F$4="GMH_OECC",K3693,IF(Input!F$4="GMH_XOEC",M3693,IF(Input!F$4="GMH_Korea",O3693,IF(Input!F$4="GMH_EU",Q3693,IF(Input!F$4="Skysuper",#REF!,IF(Input!F$4="SkyII",#REF!,IF(Input!F$4="XO-8000",#REF!, "FALSE")))))))</f>
        <v>0</v>
      </c>
      <c r="J3693" s="210" t="s">
        <v>10359</v>
      </c>
      <c r="K3693" s="268">
        <v>0</v>
      </c>
      <c r="L3693" s="270" t="s">
        <v>10359</v>
      </c>
      <c r="M3693" s="270">
        <v>0</v>
      </c>
      <c r="N3693" s="270" t="s">
        <v>10359</v>
      </c>
      <c r="O3693" s="270">
        <v>0</v>
      </c>
      <c r="P3693" s="270" t="s">
        <v>10359</v>
      </c>
      <c r="Q3693" s="270">
        <v>0</v>
      </c>
      <c r="R3693" s="74"/>
      <c r="S3693" s="75" t="str">
        <f t="shared" si="294"/>
        <v>0000</v>
      </c>
      <c r="T3693" s="75" t="str">
        <f t="shared" si="295"/>
        <v>00000000000000000000000000000000</v>
      </c>
      <c r="V3693" s="197"/>
      <c r="W3693" s="75">
        <f t="shared" si="296"/>
        <v>0</v>
      </c>
      <c r="AE3693" s="479"/>
    </row>
    <row r="3694" spans="1:31" s="75" customFormat="1" ht="13.5" x14ac:dyDescent="0.2">
      <c r="A3694" s="211">
        <v>3691</v>
      </c>
      <c r="B3694" s="212" t="s">
        <v>3859</v>
      </c>
      <c r="C3694" s="213" t="s">
        <v>3860</v>
      </c>
      <c r="D3694" s="213"/>
      <c r="E3694" s="213">
        <v>0</v>
      </c>
      <c r="F3694" s="213" t="s">
        <v>585</v>
      </c>
      <c r="G3694" s="214" t="s">
        <v>554</v>
      </c>
      <c r="H3694" s="208" t="str">
        <f>IF(Input!F$4="GMH_OECC",J3694,IF(Input!F$4="GMH_XOEC",L3694,IF(Input!F$4="GMH_Korea",N3694,IF(Input!F$4="GMH_EU",P3694,IF(Input!F$4="Skysuper",#REF!,IF(Input!F$4="SkyII",#REF!,IF(Input!F$4="XO-8000",#REF!, "FALSE")))))))</f>
        <v>00</v>
      </c>
      <c r="I3694" s="209">
        <f>IF(Input!F$4="GMH_OECC",K3694,IF(Input!F$4="GMH_XOEC",M3694,IF(Input!F$4="GMH_Korea",O3694,IF(Input!F$4="GMH_EU",Q3694,IF(Input!F$4="Skysuper",#REF!,IF(Input!F$4="SkyII",#REF!,IF(Input!F$4="XO-8000",#REF!, "FALSE")))))))</f>
        <v>0</v>
      </c>
      <c r="J3694" s="210" t="s">
        <v>10359</v>
      </c>
      <c r="K3694" s="268">
        <v>0</v>
      </c>
      <c r="L3694" s="270" t="s">
        <v>10359</v>
      </c>
      <c r="M3694" s="270">
        <v>0</v>
      </c>
      <c r="N3694" s="270" t="s">
        <v>10359</v>
      </c>
      <c r="O3694" s="270">
        <v>0</v>
      </c>
      <c r="P3694" s="270" t="s">
        <v>10359</v>
      </c>
      <c r="Q3694" s="270">
        <v>0</v>
      </c>
      <c r="R3694" s="74"/>
      <c r="S3694" s="75" t="str">
        <f t="shared" si="294"/>
        <v>0000</v>
      </c>
      <c r="T3694" s="75" t="str">
        <f t="shared" si="295"/>
        <v>00000000000000000000000000000000</v>
      </c>
      <c r="V3694" s="197"/>
      <c r="W3694" s="75">
        <f t="shared" si="296"/>
        <v>0</v>
      </c>
      <c r="AE3694" s="479"/>
    </row>
    <row r="3695" spans="1:31" s="75" customFormat="1" ht="13.5" x14ac:dyDescent="0.2">
      <c r="A3695" s="211">
        <v>3692</v>
      </c>
      <c r="B3695" s="212" t="s">
        <v>3861</v>
      </c>
      <c r="C3695" s="213" t="s">
        <v>3862</v>
      </c>
      <c r="D3695" s="213"/>
      <c r="E3695" s="213">
        <v>0</v>
      </c>
      <c r="F3695" s="213" t="s">
        <v>585</v>
      </c>
      <c r="G3695" s="214" t="s">
        <v>554</v>
      </c>
      <c r="H3695" s="208" t="str">
        <f>IF(Input!F$4="GMH_OECC",J3695,IF(Input!F$4="GMH_XOEC",L3695,IF(Input!F$4="GMH_Korea",N3695,IF(Input!F$4="GMH_EU",P3695,IF(Input!F$4="Skysuper",#REF!,IF(Input!F$4="SkyII",#REF!,IF(Input!F$4="XO-8000",#REF!, "FALSE")))))))</f>
        <v>00</v>
      </c>
      <c r="I3695" s="209">
        <f>IF(Input!F$4="GMH_OECC",K3695,IF(Input!F$4="GMH_XOEC",M3695,IF(Input!F$4="GMH_Korea",O3695,IF(Input!F$4="GMH_EU",Q3695,IF(Input!F$4="Skysuper",#REF!,IF(Input!F$4="SkyII",#REF!,IF(Input!F$4="XO-8000",#REF!, "FALSE")))))))</f>
        <v>0</v>
      </c>
      <c r="J3695" s="210" t="s">
        <v>10359</v>
      </c>
      <c r="K3695" s="268">
        <v>0</v>
      </c>
      <c r="L3695" s="270" t="s">
        <v>10359</v>
      </c>
      <c r="M3695" s="270">
        <v>0</v>
      </c>
      <c r="N3695" s="270" t="s">
        <v>10359</v>
      </c>
      <c r="O3695" s="270">
        <v>0</v>
      </c>
      <c r="P3695" s="270" t="s">
        <v>10359</v>
      </c>
      <c r="Q3695" s="270">
        <v>0</v>
      </c>
      <c r="R3695" s="74"/>
      <c r="S3695" s="75" t="str">
        <f t="shared" si="294"/>
        <v>0000</v>
      </c>
      <c r="T3695" s="75" t="str">
        <f t="shared" si="295"/>
        <v>00000000000000000000000000000000</v>
      </c>
      <c r="V3695" s="197"/>
      <c r="W3695" s="75">
        <f t="shared" si="296"/>
        <v>0</v>
      </c>
      <c r="AE3695" s="479"/>
    </row>
    <row r="3696" spans="1:31" s="75" customFormat="1" ht="13.5" x14ac:dyDescent="0.2">
      <c r="A3696" s="211">
        <v>3693</v>
      </c>
      <c r="B3696" s="212" t="s">
        <v>3863</v>
      </c>
      <c r="C3696" s="213" t="s">
        <v>3864</v>
      </c>
      <c r="D3696" s="213"/>
      <c r="E3696" s="213">
        <v>0</v>
      </c>
      <c r="F3696" s="213" t="s">
        <v>585</v>
      </c>
      <c r="G3696" s="214" t="s">
        <v>554</v>
      </c>
      <c r="H3696" s="208" t="str">
        <f>IF(Input!F$4="GMH_OECC",J3696,IF(Input!F$4="GMH_XOEC",L3696,IF(Input!F$4="GMH_Korea",N3696,IF(Input!F$4="GMH_EU",P3696,IF(Input!F$4="Skysuper",#REF!,IF(Input!F$4="SkyII",#REF!,IF(Input!F$4="XO-8000",#REF!, "FALSE")))))))</f>
        <v>00</v>
      </c>
      <c r="I3696" s="209">
        <f>IF(Input!F$4="GMH_OECC",K3696,IF(Input!F$4="GMH_XOEC",M3696,IF(Input!F$4="GMH_Korea",O3696,IF(Input!F$4="GMH_EU",Q3696,IF(Input!F$4="Skysuper",#REF!,IF(Input!F$4="SkyII",#REF!,IF(Input!F$4="XO-8000",#REF!, "FALSE")))))))</f>
        <v>0</v>
      </c>
      <c r="J3696" s="210" t="s">
        <v>10359</v>
      </c>
      <c r="K3696" s="268">
        <v>0</v>
      </c>
      <c r="L3696" s="270" t="s">
        <v>10359</v>
      </c>
      <c r="M3696" s="270">
        <v>0</v>
      </c>
      <c r="N3696" s="270" t="s">
        <v>10359</v>
      </c>
      <c r="O3696" s="270">
        <v>0</v>
      </c>
      <c r="P3696" s="270" t="s">
        <v>10359</v>
      </c>
      <c r="Q3696" s="270">
        <v>0</v>
      </c>
      <c r="R3696" s="74"/>
      <c r="S3696" s="75" t="str">
        <f t="shared" si="294"/>
        <v>0000</v>
      </c>
      <c r="T3696" s="75" t="str">
        <f t="shared" si="295"/>
        <v>00000000000000000000000000000000</v>
      </c>
      <c r="V3696" s="197"/>
      <c r="W3696" s="75">
        <f t="shared" si="296"/>
        <v>0</v>
      </c>
      <c r="AE3696" s="479"/>
    </row>
    <row r="3697" spans="1:31" s="75" customFormat="1" ht="13.5" x14ac:dyDescent="0.2">
      <c r="A3697" s="211">
        <v>3694</v>
      </c>
      <c r="B3697" s="212" t="s">
        <v>3865</v>
      </c>
      <c r="C3697" s="213" t="s">
        <v>3866</v>
      </c>
      <c r="D3697" s="213"/>
      <c r="E3697" s="213">
        <v>0</v>
      </c>
      <c r="F3697" s="213" t="s">
        <v>585</v>
      </c>
      <c r="G3697" s="214" t="s">
        <v>554</v>
      </c>
      <c r="H3697" s="208" t="str">
        <f>IF(Input!F$4="GMH_OECC",J3697,IF(Input!F$4="GMH_XOEC",L3697,IF(Input!F$4="GMH_Korea",N3697,IF(Input!F$4="GMH_EU",P3697,IF(Input!F$4="Skysuper",#REF!,IF(Input!F$4="SkyII",#REF!,IF(Input!F$4="XO-8000",#REF!, "FALSE")))))))</f>
        <v>00</v>
      </c>
      <c r="I3697" s="209">
        <f>IF(Input!F$4="GMH_OECC",K3697,IF(Input!F$4="GMH_XOEC",M3697,IF(Input!F$4="GMH_Korea",O3697,IF(Input!F$4="GMH_EU",Q3697,IF(Input!F$4="Skysuper",#REF!,IF(Input!F$4="SkyII",#REF!,IF(Input!F$4="XO-8000",#REF!, "FALSE")))))))</f>
        <v>0</v>
      </c>
      <c r="J3697" s="210" t="s">
        <v>10359</v>
      </c>
      <c r="K3697" s="268">
        <v>0</v>
      </c>
      <c r="L3697" s="270" t="s">
        <v>10359</v>
      </c>
      <c r="M3697" s="270">
        <v>0</v>
      </c>
      <c r="N3697" s="270" t="s">
        <v>10359</v>
      </c>
      <c r="O3697" s="270">
        <v>0</v>
      </c>
      <c r="P3697" s="270" t="s">
        <v>10359</v>
      </c>
      <c r="Q3697" s="270">
        <v>0</v>
      </c>
      <c r="R3697" s="74"/>
      <c r="S3697" s="75" t="str">
        <f t="shared" si="294"/>
        <v>0000</v>
      </c>
      <c r="T3697" s="75" t="str">
        <f t="shared" si="295"/>
        <v>00000000000000000000000000000000</v>
      </c>
      <c r="V3697" s="197"/>
      <c r="W3697" s="75">
        <f t="shared" si="296"/>
        <v>0</v>
      </c>
      <c r="AE3697" s="479"/>
    </row>
    <row r="3698" spans="1:31" s="75" customFormat="1" ht="13.5" x14ac:dyDescent="0.2">
      <c r="A3698" s="211">
        <v>3695</v>
      </c>
      <c r="B3698" s="212" t="s">
        <v>3867</v>
      </c>
      <c r="C3698" s="213" t="s">
        <v>3868</v>
      </c>
      <c r="D3698" s="213"/>
      <c r="E3698" s="213">
        <v>0</v>
      </c>
      <c r="F3698" s="213" t="s">
        <v>585</v>
      </c>
      <c r="G3698" s="214" t="s">
        <v>554</v>
      </c>
      <c r="H3698" s="208" t="str">
        <f>IF(Input!F$4="GMH_OECC",J3698,IF(Input!F$4="GMH_XOEC",L3698,IF(Input!F$4="GMH_Korea",N3698,IF(Input!F$4="GMH_EU",P3698,IF(Input!F$4="Skysuper",#REF!,IF(Input!F$4="SkyII",#REF!,IF(Input!F$4="XO-8000",#REF!, "FALSE")))))))</f>
        <v>00</v>
      </c>
      <c r="I3698" s="209">
        <f>IF(Input!F$4="GMH_OECC",K3698,IF(Input!F$4="GMH_XOEC",M3698,IF(Input!F$4="GMH_Korea",O3698,IF(Input!F$4="GMH_EU",Q3698,IF(Input!F$4="Skysuper",#REF!,IF(Input!F$4="SkyII",#REF!,IF(Input!F$4="XO-8000",#REF!, "FALSE")))))))</f>
        <v>0</v>
      </c>
      <c r="J3698" s="210" t="s">
        <v>10359</v>
      </c>
      <c r="K3698" s="268">
        <v>0</v>
      </c>
      <c r="L3698" s="270" t="s">
        <v>10359</v>
      </c>
      <c r="M3698" s="270">
        <v>0</v>
      </c>
      <c r="N3698" s="270" t="s">
        <v>10359</v>
      </c>
      <c r="O3698" s="270">
        <v>0</v>
      </c>
      <c r="P3698" s="270" t="s">
        <v>10359</v>
      </c>
      <c r="Q3698" s="270">
        <v>0</v>
      </c>
      <c r="R3698" s="74"/>
      <c r="S3698" s="75" t="str">
        <f t="shared" si="294"/>
        <v>0000</v>
      </c>
      <c r="T3698" s="75" t="str">
        <f t="shared" si="295"/>
        <v>00000000000000000000000000000000</v>
      </c>
      <c r="V3698" s="197"/>
      <c r="W3698" s="75">
        <f t="shared" si="296"/>
        <v>0</v>
      </c>
      <c r="AE3698" s="479"/>
    </row>
    <row r="3699" spans="1:31" s="75" customFormat="1" ht="13.5" x14ac:dyDescent="0.2">
      <c r="A3699" s="211">
        <v>3696</v>
      </c>
      <c r="B3699" s="212" t="s">
        <v>3869</v>
      </c>
      <c r="C3699" s="213" t="s">
        <v>3870</v>
      </c>
      <c r="D3699" s="213"/>
      <c r="E3699" s="213">
        <v>0</v>
      </c>
      <c r="F3699" s="213" t="s">
        <v>585</v>
      </c>
      <c r="G3699" s="214" t="s">
        <v>554</v>
      </c>
      <c r="H3699" s="208" t="str">
        <f>IF(Input!F$4="GMH_OECC",J3699,IF(Input!F$4="GMH_XOEC",L3699,IF(Input!F$4="GMH_Korea",N3699,IF(Input!F$4="GMH_EU",P3699,IF(Input!F$4="Skysuper",#REF!,IF(Input!F$4="SkyII",#REF!,IF(Input!F$4="XO-8000",#REF!, "FALSE")))))))</f>
        <v>00</v>
      </c>
      <c r="I3699" s="209">
        <f>IF(Input!F$4="GMH_OECC",K3699,IF(Input!F$4="GMH_XOEC",M3699,IF(Input!F$4="GMH_Korea",O3699,IF(Input!F$4="GMH_EU",Q3699,IF(Input!F$4="Skysuper",#REF!,IF(Input!F$4="SkyII",#REF!,IF(Input!F$4="XO-8000",#REF!, "FALSE")))))))</f>
        <v>0</v>
      </c>
      <c r="J3699" s="210" t="s">
        <v>10359</v>
      </c>
      <c r="K3699" s="268">
        <v>0</v>
      </c>
      <c r="L3699" s="270" t="s">
        <v>10359</v>
      </c>
      <c r="M3699" s="270">
        <v>0</v>
      </c>
      <c r="N3699" s="270" t="s">
        <v>10359</v>
      </c>
      <c r="O3699" s="270">
        <v>0</v>
      </c>
      <c r="P3699" s="270" t="s">
        <v>10359</v>
      </c>
      <c r="Q3699" s="270">
        <v>0</v>
      </c>
      <c r="R3699" s="74"/>
      <c r="S3699" s="75" t="str">
        <f t="shared" si="294"/>
        <v>0000</v>
      </c>
      <c r="T3699" s="75" t="str">
        <f t="shared" si="295"/>
        <v>00000000000000000000000000000000</v>
      </c>
      <c r="V3699" s="197"/>
      <c r="W3699" s="75">
        <f t="shared" si="296"/>
        <v>0</v>
      </c>
      <c r="AE3699" s="479"/>
    </row>
    <row r="3700" spans="1:31" s="75" customFormat="1" ht="13.5" x14ac:dyDescent="0.2">
      <c r="A3700" s="211">
        <v>3697</v>
      </c>
      <c r="B3700" s="212" t="s">
        <v>3871</v>
      </c>
      <c r="C3700" s="213" t="s">
        <v>3872</v>
      </c>
      <c r="D3700" s="213"/>
      <c r="E3700" s="213">
        <v>0</v>
      </c>
      <c r="F3700" s="213" t="s">
        <v>585</v>
      </c>
      <c r="G3700" s="214" t="s">
        <v>554</v>
      </c>
      <c r="H3700" s="208" t="str">
        <f>IF(Input!F$4="GMH_OECC",J3700,IF(Input!F$4="GMH_XOEC",L3700,IF(Input!F$4="GMH_Korea",N3700,IF(Input!F$4="GMH_EU",P3700,IF(Input!F$4="Skysuper",#REF!,IF(Input!F$4="SkyII",#REF!,IF(Input!F$4="XO-8000",#REF!, "FALSE")))))))</f>
        <v>00</v>
      </c>
      <c r="I3700" s="209">
        <f>IF(Input!F$4="GMH_OECC",K3700,IF(Input!F$4="GMH_XOEC",M3700,IF(Input!F$4="GMH_Korea",O3700,IF(Input!F$4="GMH_EU",Q3700,IF(Input!F$4="Skysuper",#REF!,IF(Input!F$4="SkyII",#REF!,IF(Input!F$4="XO-8000",#REF!, "FALSE")))))))</f>
        <v>0</v>
      </c>
      <c r="J3700" s="210" t="s">
        <v>10359</v>
      </c>
      <c r="K3700" s="268">
        <v>0</v>
      </c>
      <c r="L3700" s="270" t="s">
        <v>10359</v>
      </c>
      <c r="M3700" s="270">
        <v>0</v>
      </c>
      <c r="N3700" s="270" t="s">
        <v>10359</v>
      </c>
      <c r="O3700" s="270">
        <v>0</v>
      </c>
      <c r="P3700" s="270" t="s">
        <v>10359</v>
      </c>
      <c r="Q3700" s="270">
        <v>0</v>
      </c>
      <c r="R3700" s="74"/>
      <c r="S3700" s="75" t="str">
        <f t="shared" ref="S3700:S3763" si="297">"0"&amp;DEC2HEX(2^(I3700-1))&amp;IF(LEN(DEC2HEX(H3700))=2,DEC2HEX(H3700),"0"&amp;DEC2HEX(H3700))</f>
        <v>0000</v>
      </c>
      <c r="T3700" s="75" t="str">
        <f t="shared" si="295"/>
        <v>00000000000000000000000000000000</v>
      </c>
      <c r="V3700" s="197"/>
      <c r="W3700" s="75">
        <f t="shared" si="296"/>
        <v>0</v>
      </c>
      <c r="AE3700" s="479"/>
    </row>
    <row r="3701" spans="1:31" s="75" customFormat="1" ht="13.5" x14ac:dyDescent="0.2">
      <c r="A3701" s="211">
        <v>3698</v>
      </c>
      <c r="B3701" s="212" t="s">
        <v>3873</v>
      </c>
      <c r="C3701" s="213" t="s">
        <v>3874</v>
      </c>
      <c r="D3701" s="213"/>
      <c r="E3701" s="213">
        <v>0</v>
      </c>
      <c r="F3701" s="213" t="s">
        <v>585</v>
      </c>
      <c r="G3701" s="214" t="s">
        <v>554</v>
      </c>
      <c r="H3701" s="208" t="str">
        <f>IF(Input!F$4="GMH_OECC",J3701,IF(Input!F$4="GMH_XOEC",L3701,IF(Input!F$4="GMH_Korea",N3701,IF(Input!F$4="GMH_EU",P3701,IF(Input!F$4="Skysuper",#REF!,IF(Input!F$4="SkyII",#REF!,IF(Input!F$4="XO-8000",#REF!, "FALSE")))))))</f>
        <v>00</v>
      </c>
      <c r="I3701" s="209">
        <f>IF(Input!F$4="GMH_OECC",K3701,IF(Input!F$4="GMH_XOEC",M3701,IF(Input!F$4="GMH_Korea",O3701,IF(Input!F$4="GMH_EU",Q3701,IF(Input!F$4="Skysuper",#REF!,IF(Input!F$4="SkyII",#REF!,IF(Input!F$4="XO-8000",#REF!, "FALSE")))))))</f>
        <v>0</v>
      </c>
      <c r="J3701" s="210" t="s">
        <v>10359</v>
      </c>
      <c r="K3701" s="268">
        <v>0</v>
      </c>
      <c r="L3701" s="270" t="s">
        <v>10359</v>
      </c>
      <c r="M3701" s="270">
        <v>0</v>
      </c>
      <c r="N3701" s="270" t="s">
        <v>10359</v>
      </c>
      <c r="O3701" s="270">
        <v>0</v>
      </c>
      <c r="P3701" s="270" t="s">
        <v>10359</v>
      </c>
      <c r="Q3701" s="270">
        <v>0</v>
      </c>
      <c r="R3701" s="74"/>
      <c r="S3701" s="75" t="str">
        <f t="shared" si="297"/>
        <v>0000</v>
      </c>
      <c r="T3701" s="75" t="str">
        <f t="shared" si="295"/>
        <v>00000000000000000000000000000000</v>
      </c>
      <c r="V3701" s="197"/>
      <c r="W3701" s="75">
        <f t="shared" si="296"/>
        <v>0</v>
      </c>
      <c r="AE3701" s="479"/>
    </row>
    <row r="3702" spans="1:31" s="75" customFormat="1" ht="13.5" x14ac:dyDescent="0.2">
      <c r="A3702" s="211">
        <v>3699</v>
      </c>
      <c r="B3702" s="212" t="s">
        <v>3875</v>
      </c>
      <c r="C3702" s="213" t="s">
        <v>3876</v>
      </c>
      <c r="D3702" s="213"/>
      <c r="E3702" s="213">
        <v>0</v>
      </c>
      <c r="F3702" s="213" t="s">
        <v>585</v>
      </c>
      <c r="G3702" s="214" t="s">
        <v>554</v>
      </c>
      <c r="H3702" s="208" t="str">
        <f>IF(Input!F$4="GMH_OECC",J3702,IF(Input!F$4="GMH_XOEC",L3702,IF(Input!F$4="GMH_Korea",N3702,IF(Input!F$4="GMH_EU",P3702,IF(Input!F$4="Skysuper",#REF!,IF(Input!F$4="SkyII",#REF!,IF(Input!F$4="XO-8000",#REF!, "FALSE")))))))</f>
        <v>00</v>
      </c>
      <c r="I3702" s="209">
        <f>IF(Input!F$4="GMH_OECC",K3702,IF(Input!F$4="GMH_XOEC",M3702,IF(Input!F$4="GMH_Korea",O3702,IF(Input!F$4="GMH_EU",Q3702,IF(Input!F$4="Skysuper",#REF!,IF(Input!F$4="SkyII",#REF!,IF(Input!F$4="XO-8000",#REF!, "FALSE")))))))</f>
        <v>0</v>
      </c>
      <c r="J3702" s="210" t="s">
        <v>10359</v>
      </c>
      <c r="K3702" s="268">
        <v>0</v>
      </c>
      <c r="L3702" s="270" t="s">
        <v>10359</v>
      </c>
      <c r="M3702" s="270">
        <v>0</v>
      </c>
      <c r="N3702" s="270" t="s">
        <v>10359</v>
      </c>
      <c r="O3702" s="270">
        <v>0</v>
      </c>
      <c r="P3702" s="270" t="s">
        <v>10359</v>
      </c>
      <c r="Q3702" s="270">
        <v>0</v>
      </c>
      <c r="R3702" s="74"/>
      <c r="S3702" s="75" t="str">
        <f t="shared" si="297"/>
        <v>0000</v>
      </c>
      <c r="T3702" s="75" t="str">
        <f t="shared" si="295"/>
        <v>00000000000000000000000000000000</v>
      </c>
      <c r="V3702" s="197"/>
      <c r="W3702" s="75">
        <f t="shared" si="296"/>
        <v>0</v>
      </c>
      <c r="AE3702" s="479"/>
    </row>
    <row r="3703" spans="1:31" s="75" customFormat="1" ht="13.5" x14ac:dyDescent="0.2">
      <c r="A3703" s="211">
        <v>3700</v>
      </c>
      <c r="B3703" s="212" t="s">
        <v>3877</v>
      </c>
      <c r="C3703" s="213" t="s">
        <v>3878</v>
      </c>
      <c r="D3703" s="213"/>
      <c r="E3703" s="213">
        <v>0</v>
      </c>
      <c r="F3703" s="213" t="s">
        <v>585</v>
      </c>
      <c r="G3703" s="214" t="s">
        <v>677</v>
      </c>
      <c r="H3703" s="208" t="str">
        <f>IF(Input!F$4="GMH_OECC",J3703,IF(Input!F$4="GMH_XOEC",L3703,IF(Input!F$4="GMH_Korea",N3703,IF(Input!F$4="GMH_EU",P3703,IF(Input!F$4="Skysuper",#REF!,IF(Input!F$4="SkyII",#REF!,IF(Input!F$4="XO-8000",#REF!, "FALSE")))))))</f>
        <v>00</v>
      </c>
      <c r="I3703" s="209">
        <f>IF(Input!F$4="GMH_OECC",K3703,IF(Input!F$4="GMH_XOEC",M3703,IF(Input!F$4="GMH_Korea",O3703,IF(Input!F$4="GMH_EU",Q3703,IF(Input!F$4="Skysuper",#REF!,IF(Input!F$4="SkyII",#REF!,IF(Input!F$4="XO-8000",#REF!, "FALSE")))))))</f>
        <v>0</v>
      </c>
      <c r="J3703" s="210" t="s">
        <v>10359</v>
      </c>
      <c r="K3703" s="268">
        <v>0</v>
      </c>
      <c r="L3703" s="270" t="s">
        <v>10359</v>
      </c>
      <c r="M3703" s="270">
        <v>0</v>
      </c>
      <c r="N3703" s="270" t="s">
        <v>10359</v>
      </c>
      <c r="O3703" s="270">
        <v>0</v>
      </c>
      <c r="P3703" s="270" t="s">
        <v>10359</v>
      </c>
      <c r="Q3703" s="270">
        <v>0</v>
      </c>
      <c r="R3703" s="74"/>
      <c r="S3703" s="75" t="str">
        <f t="shared" si="297"/>
        <v>0000</v>
      </c>
      <c r="T3703" s="75" t="str">
        <f t="shared" si="295"/>
        <v>00000000000000000000000000000000</v>
      </c>
      <c r="V3703" s="197"/>
      <c r="W3703" s="75">
        <f t="shared" si="296"/>
        <v>0</v>
      </c>
      <c r="AE3703" s="479"/>
    </row>
    <row r="3704" spans="1:31" s="75" customFormat="1" ht="13.5" x14ac:dyDescent="0.2">
      <c r="A3704" s="211">
        <v>3701</v>
      </c>
      <c r="B3704" s="212" t="s">
        <v>3879</v>
      </c>
      <c r="C3704" s="213" t="s">
        <v>3880</v>
      </c>
      <c r="D3704" s="213"/>
      <c r="E3704" s="213">
        <v>0</v>
      </c>
      <c r="F3704" s="213" t="s">
        <v>585</v>
      </c>
      <c r="G3704" s="214" t="s">
        <v>677</v>
      </c>
      <c r="H3704" s="208" t="str">
        <f>IF(Input!F$4="GMH_OECC",J3704,IF(Input!F$4="GMH_XOEC",L3704,IF(Input!F$4="GMH_Korea",N3704,IF(Input!F$4="GMH_EU",P3704,IF(Input!F$4="Skysuper",#REF!,IF(Input!F$4="SkyII",#REF!,IF(Input!F$4="XO-8000",#REF!, "FALSE")))))))</f>
        <v>00</v>
      </c>
      <c r="I3704" s="209">
        <f>IF(Input!F$4="GMH_OECC",K3704,IF(Input!F$4="GMH_XOEC",M3704,IF(Input!F$4="GMH_Korea",O3704,IF(Input!F$4="GMH_EU",Q3704,IF(Input!F$4="Skysuper",#REF!,IF(Input!F$4="SkyII",#REF!,IF(Input!F$4="XO-8000",#REF!, "FALSE")))))))</f>
        <v>0</v>
      </c>
      <c r="J3704" s="210" t="s">
        <v>10359</v>
      </c>
      <c r="K3704" s="268">
        <v>0</v>
      </c>
      <c r="L3704" s="270" t="s">
        <v>10359</v>
      </c>
      <c r="M3704" s="270">
        <v>0</v>
      </c>
      <c r="N3704" s="270" t="s">
        <v>10359</v>
      </c>
      <c r="O3704" s="270">
        <v>0</v>
      </c>
      <c r="P3704" s="270" t="s">
        <v>10359</v>
      </c>
      <c r="Q3704" s="270">
        <v>0</v>
      </c>
      <c r="R3704" s="74"/>
      <c r="S3704" s="75" t="str">
        <f t="shared" si="297"/>
        <v>0000</v>
      </c>
      <c r="T3704" s="75" t="str">
        <f t="shared" si="295"/>
        <v>00000000000000000000000000000000</v>
      </c>
      <c r="V3704" s="197"/>
      <c r="W3704" s="75">
        <f t="shared" si="296"/>
        <v>0</v>
      </c>
      <c r="AE3704" s="479"/>
    </row>
    <row r="3705" spans="1:31" s="75" customFormat="1" ht="13.5" x14ac:dyDescent="0.2">
      <c r="A3705" s="211">
        <v>3702</v>
      </c>
      <c r="B3705" s="212" t="s">
        <v>3881</v>
      </c>
      <c r="C3705" s="213" t="s">
        <v>3882</v>
      </c>
      <c r="D3705" s="213"/>
      <c r="E3705" s="213">
        <v>0</v>
      </c>
      <c r="F3705" s="213" t="s">
        <v>585</v>
      </c>
      <c r="G3705" s="214" t="s">
        <v>677</v>
      </c>
      <c r="H3705" s="208" t="str">
        <f>IF(Input!F$4="GMH_OECC",J3705,IF(Input!F$4="GMH_XOEC",L3705,IF(Input!F$4="GMH_Korea",N3705,IF(Input!F$4="GMH_EU",P3705,IF(Input!F$4="Skysuper",#REF!,IF(Input!F$4="SkyII",#REF!,IF(Input!F$4="XO-8000",#REF!, "FALSE")))))))</f>
        <v>00</v>
      </c>
      <c r="I3705" s="209">
        <f>IF(Input!F$4="GMH_OECC",K3705,IF(Input!F$4="GMH_XOEC",M3705,IF(Input!F$4="GMH_Korea",O3705,IF(Input!F$4="GMH_EU",Q3705,IF(Input!F$4="Skysuper",#REF!,IF(Input!F$4="SkyII",#REF!,IF(Input!F$4="XO-8000",#REF!, "FALSE")))))))</f>
        <v>0</v>
      </c>
      <c r="J3705" s="210" t="s">
        <v>10359</v>
      </c>
      <c r="K3705" s="268">
        <v>0</v>
      </c>
      <c r="L3705" s="270" t="s">
        <v>10359</v>
      </c>
      <c r="M3705" s="270">
        <v>0</v>
      </c>
      <c r="N3705" s="270" t="s">
        <v>10359</v>
      </c>
      <c r="O3705" s="270">
        <v>0</v>
      </c>
      <c r="P3705" s="270" t="s">
        <v>10359</v>
      </c>
      <c r="Q3705" s="270">
        <v>0</v>
      </c>
      <c r="R3705" s="74"/>
      <c r="S3705" s="75" t="str">
        <f t="shared" si="297"/>
        <v>0000</v>
      </c>
      <c r="T3705" s="75" t="str">
        <f t="shared" si="295"/>
        <v>00000000000000000000000000000000</v>
      </c>
      <c r="V3705" s="197"/>
      <c r="W3705" s="75">
        <f t="shared" si="296"/>
        <v>0</v>
      </c>
      <c r="AE3705" s="479"/>
    </row>
    <row r="3706" spans="1:31" s="75" customFormat="1" ht="13.5" x14ac:dyDescent="0.2">
      <c r="A3706" s="211">
        <v>3703</v>
      </c>
      <c r="B3706" s="212" t="s">
        <v>3883</v>
      </c>
      <c r="C3706" s="213" t="s">
        <v>3884</v>
      </c>
      <c r="D3706" s="213"/>
      <c r="E3706" s="213">
        <v>0</v>
      </c>
      <c r="F3706" s="213" t="s">
        <v>585</v>
      </c>
      <c r="G3706" s="214" t="s">
        <v>677</v>
      </c>
      <c r="H3706" s="208" t="str">
        <f>IF(Input!F$4="GMH_OECC",J3706,IF(Input!F$4="GMH_XOEC",L3706,IF(Input!F$4="GMH_Korea",N3706,IF(Input!F$4="GMH_EU",P3706,IF(Input!F$4="Skysuper",#REF!,IF(Input!F$4="SkyII",#REF!,IF(Input!F$4="XO-8000",#REF!, "FALSE")))))))</f>
        <v>00</v>
      </c>
      <c r="I3706" s="209">
        <f>IF(Input!F$4="GMH_OECC",K3706,IF(Input!F$4="GMH_XOEC",M3706,IF(Input!F$4="GMH_Korea",O3706,IF(Input!F$4="GMH_EU",Q3706,IF(Input!F$4="Skysuper",#REF!,IF(Input!F$4="SkyII",#REF!,IF(Input!F$4="XO-8000",#REF!, "FALSE")))))))</f>
        <v>0</v>
      </c>
      <c r="J3706" s="210" t="s">
        <v>10359</v>
      </c>
      <c r="K3706" s="268">
        <v>0</v>
      </c>
      <c r="L3706" s="270" t="s">
        <v>10359</v>
      </c>
      <c r="M3706" s="270">
        <v>0</v>
      </c>
      <c r="N3706" s="270" t="s">
        <v>10359</v>
      </c>
      <c r="O3706" s="270">
        <v>0</v>
      </c>
      <c r="P3706" s="270" t="s">
        <v>10359</v>
      </c>
      <c r="Q3706" s="270">
        <v>0</v>
      </c>
      <c r="R3706" s="74"/>
      <c r="S3706" s="75" t="str">
        <f t="shared" si="297"/>
        <v>0000</v>
      </c>
      <c r="T3706" s="75" t="str">
        <f t="shared" si="295"/>
        <v>00000000000000000000000000000000</v>
      </c>
      <c r="V3706" s="197"/>
      <c r="W3706" s="75">
        <f t="shared" si="296"/>
        <v>0</v>
      </c>
      <c r="AE3706" s="479"/>
    </row>
    <row r="3707" spans="1:31" s="75" customFormat="1" ht="13.5" x14ac:dyDescent="0.2">
      <c r="A3707" s="211">
        <v>3704</v>
      </c>
      <c r="B3707" s="212" t="s">
        <v>3885</v>
      </c>
      <c r="C3707" s="213" t="s">
        <v>3886</v>
      </c>
      <c r="D3707" s="213"/>
      <c r="E3707" s="213">
        <v>0</v>
      </c>
      <c r="F3707" s="213" t="s">
        <v>585</v>
      </c>
      <c r="G3707" s="214" t="s">
        <v>677</v>
      </c>
      <c r="H3707" s="208" t="str">
        <f>IF(Input!F$4="GMH_OECC",J3707,IF(Input!F$4="GMH_XOEC",L3707,IF(Input!F$4="GMH_Korea",N3707,IF(Input!F$4="GMH_EU",P3707,IF(Input!F$4="Skysuper",#REF!,IF(Input!F$4="SkyII",#REF!,IF(Input!F$4="XO-8000",#REF!, "FALSE")))))))</f>
        <v>00</v>
      </c>
      <c r="I3707" s="209">
        <f>IF(Input!F$4="GMH_OECC",K3707,IF(Input!F$4="GMH_XOEC",M3707,IF(Input!F$4="GMH_Korea",O3707,IF(Input!F$4="GMH_EU",Q3707,IF(Input!F$4="Skysuper",#REF!,IF(Input!F$4="SkyII",#REF!,IF(Input!F$4="XO-8000",#REF!, "FALSE")))))))</f>
        <v>0</v>
      </c>
      <c r="J3707" s="210" t="s">
        <v>10359</v>
      </c>
      <c r="K3707" s="268">
        <v>0</v>
      </c>
      <c r="L3707" s="270" t="s">
        <v>10359</v>
      </c>
      <c r="M3707" s="270">
        <v>0</v>
      </c>
      <c r="N3707" s="270" t="s">
        <v>10359</v>
      </c>
      <c r="O3707" s="270">
        <v>0</v>
      </c>
      <c r="P3707" s="270" t="s">
        <v>10359</v>
      </c>
      <c r="Q3707" s="270">
        <v>0</v>
      </c>
      <c r="R3707" s="74"/>
      <c r="S3707" s="75" t="str">
        <f t="shared" si="297"/>
        <v>0000</v>
      </c>
      <c r="T3707" s="75" t="str">
        <f t="shared" si="295"/>
        <v>00000000000000000000000000000000</v>
      </c>
      <c r="V3707" s="197"/>
      <c r="W3707" s="75">
        <f t="shared" si="296"/>
        <v>0</v>
      </c>
      <c r="AE3707" s="479"/>
    </row>
    <row r="3708" spans="1:31" s="75" customFormat="1" ht="13.5" x14ac:dyDescent="0.2">
      <c r="A3708" s="211">
        <v>3705</v>
      </c>
      <c r="B3708" s="212" t="s">
        <v>3887</v>
      </c>
      <c r="C3708" s="213" t="s">
        <v>3888</v>
      </c>
      <c r="D3708" s="213"/>
      <c r="E3708" s="213">
        <v>0</v>
      </c>
      <c r="F3708" s="213" t="s">
        <v>585</v>
      </c>
      <c r="G3708" s="214" t="s">
        <v>677</v>
      </c>
      <c r="H3708" s="208" t="str">
        <f>IF(Input!F$4="GMH_OECC",J3708,IF(Input!F$4="GMH_XOEC",L3708,IF(Input!F$4="GMH_Korea",N3708,IF(Input!F$4="GMH_EU",P3708,IF(Input!F$4="Skysuper",#REF!,IF(Input!F$4="SkyII",#REF!,IF(Input!F$4="XO-8000",#REF!, "FALSE")))))))</f>
        <v>00</v>
      </c>
      <c r="I3708" s="209">
        <f>IF(Input!F$4="GMH_OECC",K3708,IF(Input!F$4="GMH_XOEC",M3708,IF(Input!F$4="GMH_Korea",O3708,IF(Input!F$4="GMH_EU",Q3708,IF(Input!F$4="Skysuper",#REF!,IF(Input!F$4="SkyII",#REF!,IF(Input!F$4="XO-8000",#REF!, "FALSE")))))))</f>
        <v>0</v>
      </c>
      <c r="J3708" s="210" t="s">
        <v>10359</v>
      </c>
      <c r="K3708" s="268">
        <v>0</v>
      </c>
      <c r="L3708" s="270" t="s">
        <v>10359</v>
      </c>
      <c r="M3708" s="270">
        <v>0</v>
      </c>
      <c r="N3708" s="270" t="s">
        <v>10359</v>
      </c>
      <c r="O3708" s="270">
        <v>0</v>
      </c>
      <c r="P3708" s="270" t="s">
        <v>10359</v>
      </c>
      <c r="Q3708" s="270">
        <v>0</v>
      </c>
      <c r="R3708" s="74"/>
      <c r="S3708" s="75" t="str">
        <f t="shared" si="297"/>
        <v>0000</v>
      </c>
      <c r="T3708" s="75" t="str">
        <f t="shared" si="295"/>
        <v>00000000000000000000000000000000</v>
      </c>
      <c r="V3708" s="197"/>
      <c r="W3708" s="75">
        <f t="shared" si="296"/>
        <v>0</v>
      </c>
      <c r="AE3708" s="479"/>
    </row>
    <row r="3709" spans="1:31" s="75" customFormat="1" ht="13.5" x14ac:dyDescent="0.2">
      <c r="A3709" s="211">
        <v>3706</v>
      </c>
      <c r="B3709" s="212" t="s">
        <v>3889</v>
      </c>
      <c r="C3709" s="213" t="s">
        <v>3890</v>
      </c>
      <c r="D3709" s="213"/>
      <c r="E3709" s="213">
        <v>0</v>
      </c>
      <c r="F3709" s="213" t="s">
        <v>585</v>
      </c>
      <c r="G3709" s="214" t="s">
        <v>677</v>
      </c>
      <c r="H3709" s="208" t="str">
        <f>IF(Input!F$4="GMH_OECC",J3709,IF(Input!F$4="GMH_XOEC",L3709,IF(Input!F$4="GMH_Korea",N3709,IF(Input!F$4="GMH_EU",P3709,IF(Input!F$4="Skysuper",#REF!,IF(Input!F$4="SkyII",#REF!,IF(Input!F$4="XO-8000",#REF!, "FALSE")))))))</f>
        <v>00</v>
      </c>
      <c r="I3709" s="209">
        <f>IF(Input!F$4="GMH_OECC",K3709,IF(Input!F$4="GMH_XOEC",M3709,IF(Input!F$4="GMH_Korea",O3709,IF(Input!F$4="GMH_EU",Q3709,IF(Input!F$4="Skysuper",#REF!,IF(Input!F$4="SkyII",#REF!,IF(Input!F$4="XO-8000",#REF!, "FALSE")))))))</f>
        <v>0</v>
      </c>
      <c r="J3709" s="210" t="s">
        <v>10359</v>
      </c>
      <c r="K3709" s="268">
        <v>0</v>
      </c>
      <c r="L3709" s="270" t="s">
        <v>10359</v>
      </c>
      <c r="M3709" s="270">
        <v>0</v>
      </c>
      <c r="N3709" s="270" t="s">
        <v>10359</v>
      </c>
      <c r="O3709" s="270">
        <v>0</v>
      </c>
      <c r="P3709" s="270" t="s">
        <v>10359</v>
      </c>
      <c r="Q3709" s="270">
        <v>0</v>
      </c>
      <c r="R3709" s="74"/>
      <c r="S3709" s="75" t="str">
        <f t="shared" si="297"/>
        <v>0000</v>
      </c>
      <c r="T3709" s="75" t="str">
        <f t="shared" si="295"/>
        <v>00000000000000000000000000000000</v>
      </c>
      <c r="V3709" s="197"/>
      <c r="W3709" s="75">
        <f t="shared" si="296"/>
        <v>0</v>
      </c>
      <c r="AE3709" s="479"/>
    </row>
    <row r="3710" spans="1:31" s="75" customFormat="1" ht="13.5" x14ac:dyDescent="0.2">
      <c r="A3710" s="211">
        <v>3707</v>
      </c>
      <c r="B3710" s="212" t="s">
        <v>3891</v>
      </c>
      <c r="C3710" s="213" t="s">
        <v>3892</v>
      </c>
      <c r="D3710" s="213"/>
      <c r="E3710" s="213">
        <v>0</v>
      </c>
      <c r="F3710" s="213" t="s">
        <v>585</v>
      </c>
      <c r="G3710" s="214" t="s">
        <v>677</v>
      </c>
      <c r="H3710" s="208" t="str">
        <f>IF(Input!F$4="GMH_OECC",J3710,IF(Input!F$4="GMH_XOEC",L3710,IF(Input!F$4="GMH_Korea",N3710,IF(Input!F$4="GMH_EU",P3710,IF(Input!F$4="Skysuper",#REF!,IF(Input!F$4="SkyII",#REF!,IF(Input!F$4="XO-8000",#REF!, "FALSE")))))))</f>
        <v>00</v>
      </c>
      <c r="I3710" s="209">
        <f>IF(Input!F$4="GMH_OECC",K3710,IF(Input!F$4="GMH_XOEC",M3710,IF(Input!F$4="GMH_Korea",O3710,IF(Input!F$4="GMH_EU",Q3710,IF(Input!F$4="Skysuper",#REF!,IF(Input!F$4="SkyII",#REF!,IF(Input!F$4="XO-8000",#REF!, "FALSE")))))))</f>
        <v>0</v>
      </c>
      <c r="J3710" s="210" t="s">
        <v>10359</v>
      </c>
      <c r="K3710" s="268">
        <v>0</v>
      </c>
      <c r="L3710" s="270" t="s">
        <v>10359</v>
      </c>
      <c r="M3710" s="270">
        <v>0</v>
      </c>
      <c r="N3710" s="270" t="s">
        <v>10359</v>
      </c>
      <c r="O3710" s="270">
        <v>0</v>
      </c>
      <c r="P3710" s="270" t="s">
        <v>10359</v>
      </c>
      <c r="Q3710" s="270">
        <v>0</v>
      </c>
      <c r="R3710" s="74"/>
      <c r="S3710" s="75" t="str">
        <f t="shared" si="297"/>
        <v>0000</v>
      </c>
      <c r="T3710" s="75" t="str">
        <f t="shared" si="295"/>
        <v>00000000000000000000000000000000</v>
      </c>
      <c r="V3710" s="197"/>
      <c r="W3710" s="75">
        <f t="shared" si="296"/>
        <v>0</v>
      </c>
      <c r="AE3710" s="479"/>
    </row>
    <row r="3711" spans="1:31" s="75" customFormat="1" ht="13.5" x14ac:dyDescent="0.2">
      <c r="A3711" s="211">
        <v>3708</v>
      </c>
      <c r="B3711" s="212" t="s">
        <v>3893</v>
      </c>
      <c r="C3711" s="213" t="s">
        <v>3894</v>
      </c>
      <c r="D3711" s="213"/>
      <c r="E3711" s="213">
        <v>0</v>
      </c>
      <c r="F3711" s="213" t="s">
        <v>585</v>
      </c>
      <c r="G3711" s="214" t="s">
        <v>677</v>
      </c>
      <c r="H3711" s="208" t="str">
        <f>IF(Input!F$4="GMH_OECC",J3711,IF(Input!F$4="GMH_XOEC",L3711,IF(Input!F$4="GMH_Korea",N3711,IF(Input!F$4="GMH_EU",P3711,IF(Input!F$4="Skysuper",#REF!,IF(Input!F$4="SkyII",#REF!,IF(Input!F$4="XO-8000",#REF!, "FALSE")))))))</f>
        <v>00</v>
      </c>
      <c r="I3711" s="209">
        <f>IF(Input!F$4="GMH_OECC",K3711,IF(Input!F$4="GMH_XOEC",M3711,IF(Input!F$4="GMH_Korea",O3711,IF(Input!F$4="GMH_EU",Q3711,IF(Input!F$4="Skysuper",#REF!,IF(Input!F$4="SkyII",#REF!,IF(Input!F$4="XO-8000",#REF!, "FALSE")))))))</f>
        <v>0</v>
      </c>
      <c r="J3711" s="210" t="s">
        <v>10359</v>
      </c>
      <c r="K3711" s="268">
        <v>0</v>
      </c>
      <c r="L3711" s="270" t="s">
        <v>10359</v>
      </c>
      <c r="M3711" s="270">
        <v>0</v>
      </c>
      <c r="N3711" s="270" t="s">
        <v>10359</v>
      </c>
      <c r="O3711" s="270">
        <v>0</v>
      </c>
      <c r="P3711" s="270" t="s">
        <v>10359</v>
      </c>
      <c r="Q3711" s="270">
        <v>0</v>
      </c>
      <c r="R3711" s="74"/>
      <c r="S3711" s="75" t="str">
        <f t="shared" si="297"/>
        <v>0000</v>
      </c>
      <c r="T3711" s="75" t="str">
        <f t="shared" si="295"/>
        <v>00000000000000000000000000000000</v>
      </c>
      <c r="V3711" s="197"/>
      <c r="W3711" s="75">
        <f t="shared" si="296"/>
        <v>0</v>
      </c>
      <c r="AE3711" s="479"/>
    </row>
    <row r="3712" spans="1:31" s="75" customFormat="1" ht="13.5" x14ac:dyDescent="0.2">
      <c r="A3712" s="211">
        <v>3709</v>
      </c>
      <c r="B3712" s="212" t="s">
        <v>3895</v>
      </c>
      <c r="C3712" s="213" t="s">
        <v>3896</v>
      </c>
      <c r="D3712" s="213"/>
      <c r="E3712" s="213">
        <v>0</v>
      </c>
      <c r="F3712" s="213" t="s">
        <v>585</v>
      </c>
      <c r="G3712" s="214" t="s">
        <v>677</v>
      </c>
      <c r="H3712" s="208" t="str">
        <f>IF(Input!F$4="GMH_OECC",J3712,IF(Input!F$4="GMH_XOEC",L3712,IF(Input!F$4="GMH_Korea",N3712,IF(Input!F$4="GMH_EU",P3712,IF(Input!F$4="Skysuper",#REF!,IF(Input!F$4="SkyII",#REF!,IF(Input!F$4="XO-8000",#REF!, "FALSE")))))))</f>
        <v>00</v>
      </c>
      <c r="I3712" s="209">
        <f>IF(Input!F$4="GMH_OECC",K3712,IF(Input!F$4="GMH_XOEC",M3712,IF(Input!F$4="GMH_Korea",O3712,IF(Input!F$4="GMH_EU",Q3712,IF(Input!F$4="Skysuper",#REF!,IF(Input!F$4="SkyII",#REF!,IF(Input!F$4="XO-8000",#REF!, "FALSE")))))))</f>
        <v>0</v>
      </c>
      <c r="J3712" s="210" t="s">
        <v>10359</v>
      </c>
      <c r="K3712" s="268">
        <v>0</v>
      </c>
      <c r="L3712" s="270" t="s">
        <v>10359</v>
      </c>
      <c r="M3712" s="270">
        <v>0</v>
      </c>
      <c r="N3712" s="270" t="s">
        <v>10359</v>
      </c>
      <c r="O3712" s="270">
        <v>0</v>
      </c>
      <c r="P3712" s="270" t="s">
        <v>10359</v>
      </c>
      <c r="Q3712" s="270">
        <v>0</v>
      </c>
      <c r="R3712" s="74"/>
      <c r="S3712" s="75" t="str">
        <f t="shared" si="297"/>
        <v>0000</v>
      </c>
      <c r="T3712" s="75" t="str">
        <f t="shared" si="295"/>
        <v>00000000000000000000000000000000</v>
      </c>
      <c r="V3712" s="197"/>
      <c r="W3712" s="75">
        <f t="shared" si="296"/>
        <v>0</v>
      </c>
      <c r="AE3712" s="479"/>
    </row>
    <row r="3713" spans="1:31" s="75" customFormat="1" ht="13.5" x14ac:dyDescent="0.2">
      <c r="A3713" s="211">
        <v>3710</v>
      </c>
      <c r="B3713" s="212" t="s">
        <v>3897</v>
      </c>
      <c r="C3713" s="213" t="s">
        <v>3898</v>
      </c>
      <c r="D3713" s="213"/>
      <c r="E3713" s="213">
        <v>0</v>
      </c>
      <c r="F3713" s="213" t="s">
        <v>585</v>
      </c>
      <c r="G3713" s="214" t="s">
        <v>677</v>
      </c>
      <c r="H3713" s="208" t="str">
        <f>IF(Input!F$4="GMH_OECC",J3713,IF(Input!F$4="GMH_XOEC",L3713,IF(Input!F$4="GMH_Korea",N3713,IF(Input!F$4="GMH_EU",P3713,IF(Input!F$4="Skysuper",#REF!,IF(Input!F$4="SkyII",#REF!,IF(Input!F$4="XO-8000",#REF!, "FALSE")))))))</f>
        <v>00</v>
      </c>
      <c r="I3713" s="209">
        <f>IF(Input!F$4="GMH_OECC",K3713,IF(Input!F$4="GMH_XOEC",M3713,IF(Input!F$4="GMH_Korea",O3713,IF(Input!F$4="GMH_EU",Q3713,IF(Input!F$4="Skysuper",#REF!,IF(Input!F$4="SkyII",#REF!,IF(Input!F$4="XO-8000",#REF!, "FALSE")))))))</f>
        <v>0</v>
      </c>
      <c r="J3713" s="210" t="s">
        <v>10359</v>
      </c>
      <c r="K3713" s="268">
        <v>0</v>
      </c>
      <c r="L3713" s="270" t="s">
        <v>10359</v>
      </c>
      <c r="M3713" s="270">
        <v>0</v>
      </c>
      <c r="N3713" s="270" t="s">
        <v>10359</v>
      </c>
      <c r="O3713" s="270">
        <v>0</v>
      </c>
      <c r="P3713" s="270" t="s">
        <v>10359</v>
      </c>
      <c r="Q3713" s="270">
        <v>0</v>
      </c>
      <c r="R3713" s="74"/>
      <c r="S3713" s="75" t="str">
        <f t="shared" si="297"/>
        <v>0000</v>
      </c>
      <c r="T3713" s="75" t="str">
        <f t="shared" si="295"/>
        <v>00000000000000000000000000000000</v>
      </c>
      <c r="V3713" s="197"/>
      <c r="W3713" s="75">
        <f t="shared" si="296"/>
        <v>0</v>
      </c>
      <c r="AE3713" s="479"/>
    </row>
    <row r="3714" spans="1:31" s="75" customFormat="1" ht="13.5" x14ac:dyDescent="0.2">
      <c r="A3714" s="211">
        <v>3711</v>
      </c>
      <c r="B3714" s="212" t="s">
        <v>3899</v>
      </c>
      <c r="C3714" s="213" t="s">
        <v>3900</v>
      </c>
      <c r="D3714" s="213"/>
      <c r="E3714" s="213">
        <v>0</v>
      </c>
      <c r="F3714" s="213" t="s">
        <v>585</v>
      </c>
      <c r="G3714" s="214" t="s">
        <v>677</v>
      </c>
      <c r="H3714" s="208" t="str">
        <f>IF(Input!F$4="GMH_OECC",J3714,IF(Input!F$4="GMH_XOEC",L3714,IF(Input!F$4="GMH_Korea",N3714,IF(Input!F$4="GMH_EU",P3714,IF(Input!F$4="Skysuper",#REF!,IF(Input!F$4="SkyII",#REF!,IF(Input!F$4="XO-8000",#REF!, "FALSE")))))))</f>
        <v>00</v>
      </c>
      <c r="I3714" s="209">
        <f>IF(Input!F$4="GMH_OECC",K3714,IF(Input!F$4="GMH_XOEC",M3714,IF(Input!F$4="GMH_Korea",O3714,IF(Input!F$4="GMH_EU",Q3714,IF(Input!F$4="Skysuper",#REF!,IF(Input!F$4="SkyII",#REF!,IF(Input!F$4="XO-8000",#REF!, "FALSE")))))))</f>
        <v>0</v>
      </c>
      <c r="J3714" s="210" t="s">
        <v>10359</v>
      </c>
      <c r="K3714" s="268">
        <v>0</v>
      </c>
      <c r="L3714" s="270" t="s">
        <v>10359</v>
      </c>
      <c r="M3714" s="270">
        <v>0</v>
      </c>
      <c r="N3714" s="270" t="s">
        <v>10359</v>
      </c>
      <c r="O3714" s="270">
        <v>0</v>
      </c>
      <c r="P3714" s="270" t="s">
        <v>10359</v>
      </c>
      <c r="Q3714" s="270">
        <v>0</v>
      </c>
      <c r="R3714" s="74"/>
      <c r="S3714" s="75" t="str">
        <f t="shared" si="297"/>
        <v>0000</v>
      </c>
      <c r="T3714" s="75" t="str">
        <f t="shared" si="295"/>
        <v>00000000000000000000000000000000</v>
      </c>
      <c r="V3714" s="197"/>
      <c r="W3714" s="75">
        <f t="shared" si="296"/>
        <v>0</v>
      </c>
      <c r="AE3714" s="479"/>
    </row>
    <row r="3715" spans="1:31" s="75" customFormat="1" ht="13.5" x14ac:dyDescent="0.2">
      <c r="A3715" s="211">
        <v>3712</v>
      </c>
      <c r="B3715" s="212" t="s">
        <v>3901</v>
      </c>
      <c r="C3715" s="213" t="s">
        <v>3902</v>
      </c>
      <c r="D3715" s="213"/>
      <c r="E3715" s="213">
        <v>0</v>
      </c>
      <c r="F3715" s="213" t="s">
        <v>585</v>
      </c>
      <c r="G3715" s="214" t="s">
        <v>677</v>
      </c>
      <c r="H3715" s="208" t="str">
        <f>IF(Input!F$4="GMH_OECC",J3715,IF(Input!F$4="GMH_XOEC",L3715,IF(Input!F$4="GMH_Korea",N3715,IF(Input!F$4="GMH_EU",P3715,IF(Input!F$4="Skysuper",#REF!,IF(Input!F$4="SkyII",#REF!,IF(Input!F$4="XO-8000",#REF!, "FALSE")))))))</f>
        <v>00</v>
      </c>
      <c r="I3715" s="209">
        <f>IF(Input!F$4="GMH_OECC",K3715,IF(Input!F$4="GMH_XOEC",M3715,IF(Input!F$4="GMH_Korea",O3715,IF(Input!F$4="GMH_EU",Q3715,IF(Input!F$4="Skysuper",#REF!,IF(Input!F$4="SkyII",#REF!,IF(Input!F$4="XO-8000",#REF!, "FALSE")))))))</f>
        <v>0</v>
      </c>
      <c r="J3715" s="210" t="s">
        <v>10359</v>
      </c>
      <c r="K3715" s="268">
        <v>0</v>
      </c>
      <c r="L3715" s="270" t="s">
        <v>10359</v>
      </c>
      <c r="M3715" s="270">
        <v>0</v>
      </c>
      <c r="N3715" s="270" t="s">
        <v>10359</v>
      </c>
      <c r="O3715" s="270">
        <v>0</v>
      </c>
      <c r="P3715" s="270" t="s">
        <v>10359</v>
      </c>
      <c r="Q3715" s="270">
        <v>0</v>
      </c>
      <c r="R3715" s="74"/>
      <c r="S3715" s="75" t="str">
        <f t="shared" si="297"/>
        <v>0000</v>
      </c>
      <c r="T3715" s="75" t="str">
        <f t="shared" si="295"/>
        <v>00000000000000000000000000000000</v>
      </c>
      <c r="V3715" s="197"/>
      <c r="W3715" s="75">
        <f t="shared" si="296"/>
        <v>0</v>
      </c>
      <c r="AE3715" s="479"/>
    </row>
    <row r="3716" spans="1:31" s="75" customFormat="1" ht="13.5" x14ac:dyDescent="0.2">
      <c r="A3716" s="211">
        <v>3713</v>
      </c>
      <c r="B3716" s="212" t="s">
        <v>3903</v>
      </c>
      <c r="C3716" s="213" t="s">
        <v>3904</v>
      </c>
      <c r="D3716" s="213"/>
      <c r="E3716" s="213">
        <v>0</v>
      </c>
      <c r="F3716" s="213" t="s">
        <v>585</v>
      </c>
      <c r="G3716" s="214" t="s">
        <v>677</v>
      </c>
      <c r="H3716" s="208" t="str">
        <f>IF(Input!F$4="GMH_OECC",J3716,IF(Input!F$4="GMH_XOEC",L3716,IF(Input!F$4="GMH_Korea",N3716,IF(Input!F$4="GMH_EU",P3716,IF(Input!F$4="Skysuper",#REF!,IF(Input!F$4="SkyII",#REF!,IF(Input!F$4="XO-8000",#REF!, "FALSE")))))))</f>
        <v>00</v>
      </c>
      <c r="I3716" s="209">
        <f>IF(Input!F$4="GMH_OECC",K3716,IF(Input!F$4="GMH_XOEC",M3716,IF(Input!F$4="GMH_Korea",O3716,IF(Input!F$4="GMH_EU",Q3716,IF(Input!F$4="Skysuper",#REF!,IF(Input!F$4="SkyII",#REF!,IF(Input!F$4="XO-8000",#REF!, "FALSE")))))))</f>
        <v>0</v>
      </c>
      <c r="J3716" s="210" t="s">
        <v>10359</v>
      </c>
      <c r="K3716" s="268">
        <v>0</v>
      </c>
      <c r="L3716" s="270" t="s">
        <v>10359</v>
      </c>
      <c r="M3716" s="270">
        <v>0</v>
      </c>
      <c r="N3716" s="270" t="s">
        <v>10359</v>
      </c>
      <c r="O3716" s="270">
        <v>0</v>
      </c>
      <c r="P3716" s="270" t="s">
        <v>10359</v>
      </c>
      <c r="Q3716" s="270">
        <v>0</v>
      </c>
      <c r="R3716" s="74"/>
      <c r="S3716" s="75" t="str">
        <f t="shared" si="297"/>
        <v>0000</v>
      </c>
      <c r="T3716" s="75" t="str">
        <f t="shared" ref="T3716:T3779" si="298">CONCATENATE(S3716,S3717,S3718,S3719,S3720,S3721,S3722,S3723)</f>
        <v>00000000000000000000000000000000</v>
      </c>
      <c r="V3716" s="197"/>
      <c r="W3716" s="75">
        <f t="shared" si="296"/>
        <v>0</v>
      </c>
      <c r="AE3716" s="479"/>
    </row>
    <row r="3717" spans="1:31" s="75" customFormat="1" ht="13.5" x14ac:dyDescent="0.2">
      <c r="A3717" s="211">
        <v>3714</v>
      </c>
      <c r="B3717" s="212" t="s">
        <v>3905</v>
      </c>
      <c r="C3717" s="213" t="s">
        <v>3906</v>
      </c>
      <c r="D3717" s="213"/>
      <c r="E3717" s="213">
        <v>0</v>
      </c>
      <c r="F3717" s="213" t="s">
        <v>585</v>
      </c>
      <c r="G3717" s="214" t="s">
        <v>677</v>
      </c>
      <c r="H3717" s="208" t="str">
        <f>IF(Input!F$4="GMH_OECC",J3717,IF(Input!F$4="GMH_XOEC",L3717,IF(Input!F$4="GMH_Korea",N3717,IF(Input!F$4="GMH_EU",P3717,IF(Input!F$4="Skysuper",#REF!,IF(Input!F$4="SkyII",#REF!,IF(Input!F$4="XO-8000",#REF!, "FALSE")))))))</f>
        <v>00</v>
      </c>
      <c r="I3717" s="209">
        <f>IF(Input!F$4="GMH_OECC",K3717,IF(Input!F$4="GMH_XOEC",M3717,IF(Input!F$4="GMH_Korea",O3717,IF(Input!F$4="GMH_EU",Q3717,IF(Input!F$4="Skysuper",#REF!,IF(Input!F$4="SkyII",#REF!,IF(Input!F$4="XO-8000",#REF!, "FALSE")))))))</f>
        <v>0</v>
      </c>
      <c r="J3717" s="210" t="s">
        <v>10359</v>
      </c>
      <c r="K3717" s="268">
        <v>0</v>
      </c>
      <c r="L3717" s="270" t="s">
        <v>10359</v>
      </c>
      <c r="M3717" s="270">
        <v>0</v>
      </c>
      <c r="N3717" s="270" t="s">
        <v>10359</v>
      </c>
      <c r="O3717" s="270">
        <v>0</v>
      </c>
      <c r="P3717" s="270" t="s">
        <v>10359</v>
      </c>
      <c r="Q3717" s="270">
        <v>0</v>
      </c>
      <c r="R3717" s="74"/>
      <c r="S3717" s="75" t="str">
        <f t="shared" si="297"/>
        <v>0000</v>
      </c>
      <c r="T3717" s="75" t="str">
        <f t="shared" si="298"/>
        <v>00000000000000000000000000000000</v>
      </c>
      <c r="V3717" s="197"/>
      <c r="W3717" s="75">
        <f t="shared" si="296"/>
        <v>0</v>
      </c>
      <c r="AE3717" s="479"/>
    </row>
    <row r="3718" spans="1:31" s="75" customFormat="1" ht="13.5" x14ac:dyDescent="0.2">
      <c r="A3718" s="211">
        <v>3715</v>
      </c>
      <c r="B3718" s="212" t="s">
        <v>3907</v>
      </c>
      <c r="C3718" s="213" t="s">
        <v>3908</v>
      </c>
      <c r="D3718" s="213"/>
      <c r="E3718" s="213">
        <v>0</v>
      </c>
      <c r="F3718" s="213" t="s">
        <v>585</v>
      </c>
      <c r="G3718" s="214" t="s">
        <v>677</v>
      </c>
      <c r="H3718" s="208" t="str">
        <f>IF(Input!F$4="GMH_OECC",J3718,IF(Input!F$4="GMH_XOEC",L3718,IF(Input!F$4="GMH_Korea",N3718,IF(Input!F$4="GMH_EU",P3718,IF(Input!F$4="Skysuper",#REF!,IF(Input!F$4="SkyII",#REF!,IF(Input!F$4="XO-8000",#REF!, "FALSE")))))))</f>
        <v>00</v>
      </c>
      <c r="I3718" s="209">
        <f>IF(Input!F$4="GMH_OECC",K3718,IF(Input!F$4="GMH_XOEC",M3718,IF(Input!F$4="GMH_Korea",O3718,IF(Input!F$4="GMH_EU",Q3718,IF(Input!F$4="Skysuper",#REF!,IF(Input!F$4="SkyII",#REF!,IF(Input!F$4="XO-8000",#REF!, "FALSE")))))))</f>
        <v>0</v>
      </c>
      <c r="J3718" s="210" t="s">
        <v>10359</v>
      </c>
      <c r="K3718" s="268">
        <v>0</v>
      </c>
      <c r="L3718" s="270" t="s">
        <v>10359</v>
      </c>
      <c r="M3718" s="270">
        <v>0</v>
      </c>
      <c r="N3718" s="270" t="s">
        <v>10359</v>
      </c>
      <c r="O3718" s="270">
        <v>0</v>
      </c>
      <c r="P3718" s="270" t="s">
        <v>10359</v>
      </c>
      <c r="Q3718" s="270">
        <v>0</v>
      </c>
      <c r="R3718" s="74"/>
      <c r="S3718" s="75" t="str">
        <f t="shared" si="297"/>
        <v>0000</v>
      </c>
      <c r="T3718" s="75" t="str">
        <f t="shared" si="298"/>
        <v>00000000000000000000000000000000</v>
      </c>
      <c r="V3718" s="197"/>
      <c r="W3718" s="75">
        <f t="shared" ref="W3718:W3781" si="299">HEX2DEC(RIGHT(S3718,2))+HEX2DEC(RIGHT(S3719,2))+HEX2DEC(RIGHT(S3720,2))+HEX2DEC(RIGHT(S3721,2))+HEX2DEC(LEFT(S3718,2))+HEX2DEC(LEFT(S3719,2))+HEX2DEC(LEFT(S3720,2))+HEX2DEC(LEFT(S3721,2))+HEX2DEC(RIGHT(S3722,2))+HEX2DEC(RIGHT(S3723,2))+HEX2DEC(RIGHT(S3724,2))+HEX2DEC(RIGHT(S3725,2))+HEX2DEC(LEFT(S3722,2))+HEX2DEC(LEFT(S3723,2))+HEX2DEC(LEFT(S3724,2))+HEX2DEC(LEFT(S3725,2))</f>
        <v>0</v>
      </c>
      <c r="AE3718" s="479"/>
    </row>
    <row r="3719" spans="1:31" s="75" customFormat="1" ht="13.5" x14ac:dyDescent="0.2">
      <c r="A3719" s="211">
        <v>3716</v>
      </c>
      <c r="B3719" s="212" t="s">
        <v>3909</v>
      </c>
      <c r="C3719" s="213" t="s">
        <v>3910</v>
      </c>
      <c r="D3719" s="213"/>
      <c r="E3719" s="213">
        <v>0</v>
      </c>
      <c r="F3719" s="213" t="s">
        <v>585</v>
      </c>
      <c r="G3719" s="214" t="s">
        <v>677</v>
      </c>
      <c r="H3719" s="208" t="str">
        <f>IF(Input!F$4="GMH_OECC",J3719,IF(Input!F$4="GMH_XOEC",L3719,IF(Input!F$4="GMH_Korea",N3719,IF(Input!F$4="GMH_EU",P3719,IF(Input!F$4="Skysuper",#REF!,IF(Input!F$4="SkyII",#REF!,IF(Input!F$4="XO-8000",#REF!, "FALSE")))))))</f>
        <v>00</v>
      </c>
      <c r="I3719" s="209">
        <f>IF(Input!F$4="GMH_OECC",K3719,IF(Input!F$4="GMH_XOEC",M3719,IF(Input!F$4="GMH_Korea",O3719,IF(Input!F$4="GMH_EU",Q3719,IF(Input!F$4="Skysuper",#REF!,IF(Input!F$4="SkyII",#REF!,IF(Input!F$4="XO-8000",#REF!, "FALSE")))))))</f>
        <v>0</v>
      </c>
      <c r="J3719" s="210" t="s">
        <v>10359</v>
      </c>
      <c r="K3719" s="268">
        <v>0</v>
      </c>
      <c r="L3719" s="270" t="s">
        <v>10359</v>
      </c>
      <c r="M3719" s="270">
        <v>0</v>
      </c>
      <c r="N3719" s="270" t="s">
        <v>10359</v>
      </c>
      <c r="O3719" s="270">
        <v>0</v>
      </c>
      <c r="P3719" s="270" t="s">
        <v>10359</v>
      </c>
      <c r="Q3719" s="270">
        <v>0</v>
      </c>
      <c r="R3719" s="74"/>
      <c r="S3719" s="75" t="str">
        <f t="shared" si="297"/>
        <v>0000</v>
      </c>
      <c r="T3719" s="75" t="str">
        <f t="shared" si="298"/>
        <v>00000000000000000000000000000000</v>
      </c>
      <c r="V3719" s="197"/>
      <c r="W3719" s="75">
        <f t="shared" si="299"/>
        <v>0</v>
      </c>
      <c r="AE3719" s="479"/>
    </row>
    <row r="3720" spans="1:31" s="75" customFormat="1" ht="13.5" x14ac:dyDescent="0.2">
      <c r="A3720" s="211">
        <v>3717</v>
      </c>
      <c r="B3720" s="212" t="s">
        <v>3911</v>
      </c>
      <c r="C3720" s="213" t="s">
        <v>3912</v>
      </c>
      <c r="D3720" s="213"/>
      <c r="E3720" s="213">
        <v>0</v>
      </c>
      <c r="F3720" s="213" t="s">
        <v>585</v>
      </c>
      <c r="G3720" s="214" t="s">
        <v>677</v>
      </c>
      <c r="H3720" s="208" t="str">
        <f>IF(Input!F$4="GMH_OECC",J3720,IF(Input!F$4="GMH_XOEC",L3720,IF(Input!F$4="GMH_Korea",N3720,IF(Input!F$4="GMH_EU",P3720,IF(Input!F$4="Skysuper",#REF!,IF(Input!F$4="SkyII",#REF!,IF(Input!F$4="XO-8000",#REF!, "FALSE")))))))</f>
        <v>00</v>
      </c>
      <c r="I3720" s="209">
        <f>IF(Input!F$4="GMH_OECC",K3720,IF(Input!F$4="GMH_XOEC",M3720,IF(Input!F$4="GMH_Korea",O3720,IF(Input!F$4="GMH_EU",Q3720,IF(Input!F$4="Skysuper",#REF!,IF(Input!F$4="SkyII",#REF!,IF(Input!F$4="XO-8000",#REF!, "FALSE")))))))</f>
        <v>0</v>
      </c>
      <c r="J3720" s="210" t="s">
        <v>10359</v>
      </c>
      <c r="K3720" s="268">
        <v>0</v>
      </c>
      <c r="L3720" s="270" t="s">
        <v>10359</v>
      </c>
      <c r="M3720" s="270">
        <v>0</v>
      </c>
      <c r="N3720" s="270" t="s">
        <v>10359</v>
      </c>
      <c r="O3720" s="270">
        <v>0</v>
      </c>
      <c r="P3720" s="270" t="s">
        <v>10359</v>
      </c>
      <c r="Q3720" s="270">
        <v>0</v>
      </c>
      <c r="R3720" s="74"/>
      <c r="S3720" s="75" t="str">
        <f t="shared" si="297"/>
        <v>0000</v>
      </c>
      <c r="T3720" s="75" t="str">
        <f t="shared" si="298"/>
        <v>00000000000000000000000000000000</v>
      </c>
      <c r="V3720" s="197"/>
      <c r="W3720" s="75">
        <f t="shared" si="299"/>
        <v>0</v>
      </c>
      <c r="AE3720" s="479"/>
    </row>
    <row r="3721" spans="1:31" s="75" customFormat="1" ht="13.5" x14ac:dyDescent="0.2">
      <c r="A3721" s="211">
        <v>3718</v>
      </c>
      <c r="B3721" s="212" t="s">
        <v>3913</v>
      </c>
      <c r="C3721" s="213" t="s">
        <v>3914</v>
      </c>
      <c r="D3721" s="213"/>
      <c r="E3721" s="213">
        <v>0</v>
      </c>
      <c r="F3721" s="213" t="s">
        <v>585</v>
      </c>
      <c r="G3721" s="214" t="s">
        <v>677</v>
      </c>
      <c r="H3721" s="208" t="str">
        <f>IF(Input!F$4="GMH_OECC",J3721,IF(Input!F$4="GMH_XOEC",L3721,IF(Input!F$4="GMH_Korea",N3721,IF(Input!F$4="GMH_EU",P3721,IF(Input!F$4="Skysuper",#REF!,IF(Input!F$4="SkyII",#REF!,IF(Input!F$4="XO-8000",#REF!, "FALSE")))))))</f>
        <v>00</v>
      </c>
      <c r="I3721" s="209">
        <f>IF(Input!F$4="GMH_OECC",K3721,IF(Input!F$4="GMH_XOEC",M3721,IF(Input!F$4="GMH_Korea",O3721,IF(Input!F$4="GMH_EU",Q3721,IF(Input!F$4="Skysuper",#REF!,IF(Input!F$4="SkyII",#REF!,IF(Input!F$4="XO-8000",#REF!, "FALSE")))))))</f>
        <v>0</v>
      </c>
      <c r="J3721" s="210" t="s">
        <v>10359</v>
      </c>
      <c r="K3721" s="268">
        <v>0</v>
      </c>
      <c r="L3721" s="270" t="s">
        <v>10359</v>
      </c>
      <c r="M3721" s="270">
        <v>0</v>
      </c>
      <c r="N3721" s="270" t="s">
        <v>10359</v>
      </c>
      <c r="O3721" s="270">
        <v>0</v>
      </c>
      <c r="P3721" s="270" t="s">
        <v>10359</v>
      </c>
      <c r="Q3721" s="270">
        <v>0</v>
      </c>
      <c r="R3721" s="74"/>
      <c r="S3721" s="75" t="str">
        <f t="shared" si="297"/>
        <v>0000</v>
      </c>
      <c r="T3721" s="75" t="str">
        <f t="shared" si="298"/>
        <v>00000000000000000000000000000000</v>
      </c>
      <c r="V3721" s="197"/>
      <c r="W3721" s="75">
        <f t="shared" si="299"/>
        <v>0</v>
      </c>
      <c r="AE3721" s="479"/>
    </row>
    <row r="3722" spans="1:31" s="75" customFormat="1" ht="13.5" x14ac:dyDescent="0.2">
      <c r="A3722" s="211">
        <v>3719</v>
      </c>
      <c r="B3722" s="212" t="s">
        <v>3915</v>
      </c>
      <c r="C3722" s="213" t="s">
        <v>3916</v>
      </c>
      <c r="D3722" s="213"/>
      <c r="E3722" s="213">
        <v>0</v>
      </c>
      <c r="F3722" s="213" t="s">
        <v>585</v>
      </c>
      <c r="G3722" s="214" t="s">
        <v>677</v>
      </c>
      <c r="H3722" s="208" t="str">
        <f>IF(Input!F$4="GMH_OECC",J3722,IF(Input!F$4="GMH_XOEC",L3722,IF(Input!F$4="GMH_Korea",N3722,IF(Input!F$4="GMH_EU",P3722,IF(Input!F$4="Skysuper",#REF!,IF(Input!F$4="SkyII",#REF!,IF(Input!F$4="XO-8000",#REF!, "FALSE")))))))</f>
        <v>00</v>
      </c>
      <c r="I3722" s="209">
        <f>IF(Input!F$4="GMH_OECC",K3722,IF(Input!F$4="GMH_XOEC",M3722,IF(Input!F$4="GMH_Korea",O3722,IF(Input!F$4="GMH_EU",Q3722,IF(Input!F$4="Skysuper",#REF!,IF(Input!F$4="SkyII",#REF!,IF(Input!F$4="XO-8000",#REF!, "FALSE")))))))</f>
        <v>0</v>
      </c>
      <c r="J3722" s="210" t="s">
        <v>10359</v>
      </c>
      <c r="K3722" s="268">
        <v>0</v>
      </c>
      <c r="L3722" s="270" t="s">
        <v>10359</v>
      </c>
      <c r="M3722" s="270">
        <v>0</v>
      </c>
      <c r="N3722" s="270" t="s">
        <v>10359</v>
      </c>
      <c r="O3722" s="270">
        <v>0</v>
      </c>
      <c r="P3722" s="270" t="s">
        <v>10359</v>
      </c>
      <c r="Q3722" s="270">
        <v>0</v>
      </c>
      <c r="R3722" s="74"/>
      <c r="S3722" s="75" t="str">
        <f t="shared" si="297"/>
        <v>0000</v>
      </c>
      <c r="T3722" s="75" t="str">
        <f t="shared" si="298"/>
        <v>00000000000000000000000000000000</v>
      </c>
      <c r="V3722" s="197"/>
      <c r="W3722" s="75">
        <f t="shared" si="299"/>
        <v>0</v>
      </c>
      <c r="AE3722" s="479"/>
    </row>
    <row r="3723" spans="1:31" s="75" customFormat="1" ht="13.5" x14ac:dyDescent="0.2">
      <c r="A3723" s="211">
        <v>3720</v>
      </c>
      <c r="B3723" s="212" t="s">
        <v>3917</v>
      </c>
      <c r="C3723" s="213" t="s">
        <v>3918</v>
      </c>
      <c r="D3723" s="213"/>
      <c r="E3723" s="213">
        <v>0</v>
      </c>
      <c r="F3723" s="213" t="s">
        <v>585</v>
      </c>
      <c r="G3723" s="214" t="s">
        <v>677</v>
      </c>
      <c r="H3723" s="208" t="str">
        <f>IF(Input!F$4="GMH_OECC",J3723,IF(Input!F$4="GMH_XOEC",L3723,IF(Input!F$4="GMH_Korea",N3723,IF(Input!F$4="GMH_EU",P3723,IF(Input!F$4="Skysuper",#REF!,IF(Input!F$4="SkyII",#REF!,IF(Input!F$4="XO-8000",#REF!, "FALSE")))))))</f>
        <v>00</v>
      </c>
      <c r="I3723" s="209">
        <f>IF(Input!F$4="GMH_OECC",K3723,IF(Input!F$4="GMH_XOEC",M3723,IF(Input!F$4="GMH_Korea",O3723,IF(Input!F$4="GMH_EU",Q3723,IF(Input!F$4="Skysuper",#REF!,IF(Input!F$4="SkyII",#REF!,IF(Input!F$4="XO-8000",#REF!, "FALSE")))))))</f>
        <v>0</v>
      </c>
      <c r="J3723" s="210" t="s">
        <v>10359</v>
      </c>
      <c r="K3723" s="268">
        <v>0</v>
      </c>
      <c r="L3723" s="270" t="s">
        <v>10359</v>
      </c>
      <c r="M3723" s="270">
        <v>0</v>
      </c>
      <c r="N3723" s="270" t="s">
        <v>10359</v>
      </c>
      <c r="O3723" s="270">
        <v>0</v>
      </c>
      <c r="P3723" s="270" t="s">
        <v>10359</v>
      </c>
      <c r="Q3723" s="270">
        <v>0</v>
      </c>
      <c r="R3723" s="74"/>
      <c r="S3723" s="75" t="str">
        <f t="shared" si="297"/>
        <v>0000</v>
      </c>
      <c r="T3723" s="75" t="str">
        <f t="shared" si="298"/>
        <v>00000000000000000000000000000000</v>
      </c>
      <c r="V3723" s="197"/>
      <c r="W3723" s="75">
        <f t="shared" si="299"/>
        <v>0</v>
      </c>
      <c r="AE3723" s="479"/>
    </row>
    <row r="3724" spans="1:31" s="75" customFormat="1" ht="13.5" x14ac:dyDescent="0.2">
      <c r="A3724" s="211">
        <v>3721</v>
      </c>
      <c r="B3724" s="212" t="s">
        <v>3919</v>
      </c>
      <c r="C3724" s="213" t="s">
        <v>3920</v>
      </c>
      <c r="D3724" s="213"/>
      <c r="E3724" s="213">
        <v>0</v>
      </c>
      <c r="F3724" s="213" t="s">
        <v>585</v>
      </c>
      <c r="G3724" s="214" t="s">
        <v>677</v>
      </c>
      <c r="H3724" s="208" t="str">
        <f>IF(Input!F$4="GMH_OECC",J3724,IF(Input!F$4="GMH_XOEC",L3724,IF(Input!F$4="GMH_Korea",N3724,IF(Input!F$4="GMH_EU",P3724,IF(Input!F$4="Skysuper",#REF!,IF(Input!F$4="SkyII",#REF!,IF(Input!F$4="XO-8000",#REF!, "FALSE")))))))</f>
        <v>00</v>
      </c>
      <c r="I3724" s="209">
        <f>IF(Input!F$4="GMH_OECC",K3724,IF(Input!F$4="GMH_XOEC",M3724,IF(Input!F$4="GMH_Korea",O3724,IF(Input!F$4="GMH_EU",Q3724,IF(Input!F$4="Skysuper",#REF!,IF(Input!F$4="SkyII",#REF!,IF(Input!F$4="XO-8000",#REF!, "FALSE")))))))</f>
        <v>0</v>
      </c>
      <c r="J3724" s="210" t="s">
        <v>10359</v>
      </c>
      <c r="K3724" s="268">
        <v>0</v>
      </c>
      <c r="L3724" s="270" t="s">
        <v>10359</v>
      </c>
      <c r="M3724" s="270">
        <v>0</v>
      </c>
      <c r="N3724" s="270" t="s">
        <v>10359</v>
      </c>
      <c r="O3724" s="270">
        <v>0</v>
      </c>
      <c r="P3724" s="270" t="s">
        <v>10359</v>
      </c>
      <c r="Q3724" s="270">
        <v>0</v>
      </c>
      <c r="R3724" s="74"/>
      <c r="S3724" s="75" t="str">
        <f t="shared" si="297"/>
        <v>0000</v>
      </c>
      <c r="T3724" s="75" t="str">
        <f t="shared" si="298"/>
        <v>00000000000000000000000000000000</v>
      </c>
      <c r="V3724" s="197"/>
      <c r="W3724" s="75">
        <f t="shared" si="299"/>
        <v>0</v>
      </c>
      <c r="AE3724" s="479"/>
    </row>
    <row r="3725" spans="1:31" s="75" customFormat="1" ht="13.5" x14ac:dyDescent="0.2">
      <c r="A3725" s="211">
        <v>3722</v>
      </c>
      <c r="B3725" s="212" t="s">
        <v>3921</v>
      </c>
      <c r="C3725" s="213" t="s">
        <v>3922</v>
      </c>
      <c r="D3725" s="213"/>
      <c r="E3725" s="213">
        <v>0</v>
      </c>
      <c r="F3725" s="213" t="s">
        <v>585</v>
      </c>
      <c r="G3725" s="214" t="s">
        <v>677</v>
      </c>
      <c r="H3725" s="208" t="str">
        <f>IF(Input!F$4="GMH_OECC",J3725,IF(Input!F$4="GMH_XOEC",L3725,IF(Input!F$4="GMH_Korea",N3725,IF(Input!F$4="GMH_EU",P3725,IF(Input!F$4="Skysuper",#REF!,IF(Input!F$4="SkyII",#REF!,IF(Input!F$4="XO-8000",#REF!, "FALSE")))))))</f>
        <v>00</v>
      </c>
      <c r="I3725" s="209">
        <f>IF(Input!F$4="GMH_OECC",K3725,IF(Input!F$4="GMH_XOEC",M3725,IF(Input!F$4="GMH_Korea",O3725,IF(Input!F$4="GMH_EU",Q3725,IF(Input!F$4="Skysuper",#REF!,IF(Input!F$4="SkyII",#REF!,IF(Input!F$4="XO-8000",#REF!, "FALSE")))))))</f>
        <v>0</v>
      </c>
      <c r="J3725" s="210" t="s">
        <v>10359</v>
      </c>
      <c r="K3725" s="268">
        <v>0</v>
      </c>
      <c r="L3725" s="270" t="s">
        <v>10359</v>
      </c>
      <c r="M3725" s="270">
        <v>0</v>
      </c>
      <c r="N3725" s="270" t="s">
        <v>10359</v>
      </c>
      <c r="O3725" s="270">
        <v>0</v>
      </c>
      <c r="P3725" s="270" t="s">
        <v>10359</v>
      </c>
      <c r="Q3725" s="270">
        <v>0</v>
      </c>
      <c r="R3725" s="74"/>
      <c r="S3725" s="75" t="str">
        <f t="shared" si="297"/>
        <v>0000</v>
      </c>
      <c r="T3725" s="75" t="str">
        <f t="shared" si="298"/>
        <v>00000000000000000000000000000000</v>
      </c>
      <c r="V3725" s="197"/>
      <c r="W3725" s="75">
        <f t="shared" si="299"/>
        <v>0</v>
      </c>
      <c r="AE3725" s="479"/>
    </row>
    <row r="3726" spans="1:31" s="75" customFormat="1" ht="13.5" x14ac:dyDescent="0.2">
      <c r="A3726" s="211">
        <v>3723</v>
      </c>
      <c r="B3726" s="212" t="s">
        <v>3923</v>
      </c>
      <c r="C3726" s="213" t="s">
        <v>3924</v>
      </c>
      <c r="D3726" s="213"/>
      <c r="E3726" s="213">
        <v>0</v>
      </c>
      <c r="F3726" s="213" t="s">
        <v>585</v>
      </c>
      <c r="G3726" s="214" t="s">
        <v>677</v>
      </c>
      <c r="H3726" s="208" t="str">
        <f>IF(Input!F$4="GMH_OECC",J3726,IF(Input!F$4="GMH_XOEC",L3726,IF(Input!F$4="GMH_Korea",N3726,IF(Input!F$4="GMH_EU",P3726,IF(Input!F$4="Skysuper",#REF!,IF(Input!F$4="SkyII",#REF!,IF(Input!F$4="XO-8000",#REF!, "FALSE")))))))</f>
        <v>00</v>
      </c>
      <c r="I3726" s="209">
        <f>IF(Input!F$4="GMH_OECC",K3726,IF(Input!F$4="GMH_XOEC",M3726,IF(Input!F$4="GMH_Korea",O3726,IF(Input!F$4="GMH_EU",Q3726,IF(Input!F$4="Skysuper",#REF!,IF(Input!F$4="SkyII",#REF!,IF(Input!F$4="XO-8000",#REF!, "FALSE")))))))</f>
        <v>0</v>
      </c>
      <c r="J3726" s="210" t="s">
        <v>10359</v>
      </c>
      <c r="K3726" s="268">
        <v>0</v>
      </c>
      <c r="L3726" s="270" t="s">
        <v>10359</v>
      </c>
      <c r="M3726" s="270">
        <v>0</v>
      </c>
      <c r="N3726" s="270" t="s">
        <v>10359</v>
      </c>
      <c r="O3726" s="270">
        <v>0</v>
      </c>
      <c r="P3726" s="270" t="s">
        <v>10359</v>
      </c>
      <c r="Q3726" s="270">
        <v>0</v>
      </c>
      <c r="R3726" s="74"/>
      <c r="S3726" s="75" t="str">
        <f t="shared" si="297"/>
        <v>0000</v>
      </c>
      <c r="T3726" s="75" t="str">
        <f t="shared" si="298"/>
        <v>00000000000000000000000000000000</v>
      </c>
      <c r="V3726" s="197"/>
      <c r="W3726" s="75">
        <f t="shared" si="299"/>
        <v>0</v>
      </c>
      <c r="AE3726" s="479"/>
    </row>
    <row r="3727" spans="1:31" s="75" customFormat="1" ht="13.5" x14ac:dyDescent="0.2">
      <c r="A3727" s="211">
        <v>3724</v>
      </c>
      <c r="B3727" s="212" t="s">
        <v>3925</v>
      </c>
      <c r="C3727" s="213" t="s">
        <v>3926</v>
      </c>
      <c r="D3727" s="213"/>
      <c r="E3727" s="213">
        <v>0</v>
      </c>
      <c r="F3727" s="213" t="s">
        <v>585</v>
      </c>
      <c r="G3727" s="214" t="s">
        <v>677</v>
      </c>
      <c r="H3727" s="208" t="str">
        <f>IF(Input!F$4="GMH_OECC",J3727,IF(Input!F$4="GMH_XOEC",L3727,IF(Input!F$4="GMH_Korea",N3727,IF(Input!F$4="GMH_EU",P3727,IF(Input!F$4="Skysuper",#REF!,IF(Input!F$4="SkyII",#REF!,IF(Input!F$4="XO-8000",#REF!, "FALSE")))))))</f>
        <v>00</v>
      </c>
      <c r="I3727" s="209">
        <f>IF(Input!F$4="GMH_OECC",K3727,IF(Input!F$4="GMH_XOEC",M3727,IF(Input!F$4="GMH_Korea",O3727,IF(Input!F$4="GMH_EU",Q3727,IF(Input!F$4="Skysuper",#REF!,IF(Input!F$4="SkyII",#REF!,IF(Input!F$4="XO-8000",#REF!, "FALSE")))))))</f>
        <v>0</v>
      </c>
      <c r="J3727" s="210" t="s">
        <v>10359</v>
      </c>
      <c r="K3727" s="268">
        <v>0</v>
      </c>
      <c r="L3727" s="270" t="s">
        <v>10359</v>
      </c>
      <c r="M3727" s="270">
        <v>0</v>
      </c>
      <c r="N3727" s="270" t="s">
        <v>10359</v>
      </c>
      <c r="O3727" s="270">
        <v>0</v>
      </c>
      <c r="P3727" s="270" t="s">
        <v>10359</v>
      </c>
      <c r="Q3727" s="270">
        <v>0</v>
      </c>
      <c r="R3727" s="74"/>
      <c r="S3727" s="75" t="str">
        <f t="shared" si="297"/>
        <v>0000</v>
      </c>
      <c r="T3727" s="75" t="str">
        <f t="shared" si="298"/>
        <v>00000000000000000000000000000000</v>
      </c>
      <c r="V3727" s="197"/>
      <c r="W3727" s="75">
        <f t="shared" si="299"/>
        <v>0</v>
      </c>
      <c r="AE3727" s="479"/>
    </row>
    <row r="3728" spans="1:31" s="75" customFormat="1" ht="13.5" x14ac:dyDescent="0.2">
      <c r="A3728" s="211">
        <v>3725</v>
      </c>
      <c r="B3728" s="212" t="s">
        <v>3927</v>
      </c>
      <c r="C3728" s="213" t="s">
        <v>3928</v>
      </c>
      <c r="D3728" s="213"/>
      <c r="E3728" s="213">
        <v>0</v>
      </c>
      <c r="F3728" s="213" t="s">
        <v>585</v>
      </c>
      <c r="G3728" s="214" t="s">
        <v>677</v>
      </c>
      <c r="H3728" s="208" t="str">
        <f>IF(Input!F$4="GMH_OECC",J3728,IF(Input!F$4="GMH_XOEC",L3728,IF(Input!F$4="GMH_Korea",N3728,IF(Input!F$4="GMH_EU",P3728,IF(Input!F$4="Skysuper",#REF!,IF(Input!F$4="SkyII",#REF!,IF(Input!F$4="XO-8000",#REF!, "FALSE")))))))</f>
        <v>00</v>
      </c>
      <c r="I3728" s="209">
        <f>IF(Input!F$4="GMH_OECC",K3728,IF(Input!F$4="GMH_XOEC",M3728,IF(Input!F$4="GMH_Korea",O3728,IF(Input!F$4="GMH_EU",Q3728,IF(Input!F$4="Skysuper",#REF!,IF(Input!F$4="SkyII",#REF!,IF(Input!F$4="XO-8000",#REF!, "FALSE")))))))</f>
        <v>0</v>
      </c>
      <c r="J3728" s="210" t="s">
        <v>10359</v>
      </c>
      <c r="K3728" s="268">
        <v>0</v>
      </c>
      <c r="L3728" s="270" t="s">
        <v>10359</v>
      </c>
      <c r="M3728" s="270">
        <v>0</v>
      </c>
      <c r="N3728" s="270" t="s">
        <v>10359</v>
      </c>
      <c r="O3728" s="270">
        <v>0</v>
      </c>
      <c r="P3728" s="270" t="s">
        <v>10359</v>
      </c>
      <c r="Q3728" s="270">
        <v>0</v>
      </c>
      <c r="R3728" s="74"/>
      <c r="S3728" s="75" t="str">
        <f t="shared" si="297"/>
        <v>0000</v>
      </c>
      <c r="T3728" s="75" t="str">
        <f t="shared" si="298"/>
        <v>00000000000000000000000000000000</v>
      </c>
      <c r="V3728" s="197"/>
      <c r="W3728" s="75">
        <f t="shared" si="299"/>
        <v>0</v>
      </c>
      <c r="AE3728" s="479"/>
    </row>
    <row r="3729" spans="1:31" s="75" customFormat="1" ht="13.5" x14ac:dyDescent="0.2">
      <c r="A3729" s="211">
        <v>3726</v>
      </c>
      <c r="B3729" s="212" t="s">
        <v>3929</v>
      </c>
      <c r="C3729" s="213" t="s">
        <v>3930</v>
      </c>
      <c r="D3729" s="213"/>
      <c r="E3729" s="213">
        <v>0</v>
      </c>
      <c r="F3729" s="213" t="s">
        <v>585</v>
      </c>
      <c r="G3729" s="214" t="s">
        <v>677</v>
      </c>
      <c r="H3729" s="208" t="str">
        <f>IF(Input!F$4="GMH_OECC",J3729,IF(Input!F$4="GMH_XOEC",L3729,IF(Input!F$4="GMH_Korea",N3729,IF(Input!F$4="GMH_EU",P3729,IF(Input!F$4="Skysuper",#REF!,IF(Input!F$4="SkyII",#REF!,IF(Input!F$4="XO-8000",#REF!, "FALSE")))))))</f>
        <v>00</v>
      </c>
      <c r="I3729" s="209">
        <f>IF(Input!F$4="GMH_OECC",K3729,IF(Input!F$4="GMH_XOEC",M3729,IF(Input!F$4="GMH_Korea",O3729,IF(Input!F$4="GMH_EU",Q3729,IF(Input!F$4="Skysuper",#REF!,IF(Input!F$4="SkyII",#REF!,IF(Input!F$4="XO-8000",#REF!, "FALSE")))))))</f>
        <v>0</v>
      </c>
      <c r="J3729" s="210" t="s">
        <v>10359</v>
      </c>
      <c r="K3729" s="268">
        <v>0</v>
      </c>
      <c r="L3729" s="270" t="s">
        <v>10359</v>
      </c>
      <c r="M3729" s="270">
        <v>0</v>
      </c>
      <c r="N3729" s="270" t="s">
        <v>10359</v>
      </c>
      <c r="O3729" s="270">
        <v>0</v>
      </c>
      <c r="P3729" s="270" t="s">
        <v>10359</v>
      </c>
      <c r="Q3729" s="270">
        <v>0</v>
      </c>
      <c r="R3729" s="74"/>
      <c r="S3729" s="75" t="str">
        <f t="shared" si="297"/>
        <v>0000</v>
      </c>
      <c r="T3729" s="75" t="str">
        <f t="shared" si="298"/>
        <v>00000000000000000000000000000000</v>
      </c>
      <c r="V3729" s="197"/>
      <c r="W3729" s="75">
        <f t="shared" si="299"/>
        <v>0</v>
      </c>
      <c r="AE3729" s="479"/>
    </row>
    <row r="3730" spans="1:31" s="75" customFormat="1" ht="13.5" x14ac:dyDescent="0.2">
      <c r="A3730" s="211">
        <v>3727</v>
      </c>
      <c r="B3730" s="212" t="s">
        <v>3931</v>
      </c>
      <c r="C3730" s="213" t="s">
        <v>3932</v>
      </c>
      <c r="D3730" s="213"/>
      <c r="E3730" s="213">
        <v>0</v>
      </c>
      <c r="F3730" s="213" t="s">
        <v>585</v>
      </c>
      <c r="G3730" s="214" t="s">
        <v>677</v>
      </c>
      <c r="H3730" s="208" t="str">
        <f>IF(Input!F$4="GMH_OECC",J3730,IF(Input!F$4="GMH_XOEC",L3730,IF(Input!F$4="GMH_Korea",N3730,IF(Input!F$4="GMH_EU",P3730,IF(Input!F$4="Skysuper",#REF!,IF(Input!F$4="SkyII",#REF!,IF(Input!F$4="XO-8000",#REF!, "FALSE")))))))</f>
        <v>00</v>
      </c>
      <c r="I3730" s="209">
        <f>IF(Input!F$4="GMH_OECC",K3730,IF(Input!F$4="GMH_XOEC",M3730,IF(Input!F$4="GMH_Korea",O3730,IF(Input!F$4="GMH_EU",Q3730,IF(Input!F$4="Skysuper",#REF!,IF(Input!F$4="SkyII",#REF!,IF(Input!F$4="XO-8000",#REF!, "FALSE")))))))</f>
        <v>0</v>
      </c>
      <c r="J3730" s="210" t="s">
        <v>10359</v>
      </c>
      <c r="K3730" s="268">
        <v>0</v>
      </c>
      <c r="L3730" s="270" t="s">
        <v>10359</v>
      </c>
      <c r="M3730" s="270">
        <v>0</v>
      </c>
      <c r="N3730" s="270" t="s">
        <v>10359</v>
      </c>
      <c r="O3730" s="270">
        <v>0</v>
      </c>
      <c r="P3730" s="270" t="s">
        <v>10359</v>
      </c>
      <c r="Q3730" s="270">
        <v>0</v>
      </c>
      <c r="R3730" s="74"/>
      <c r="S3730" s="75" t="str">
        <f t="shared" si="297"/>
        <v>0000</v>
      </c>
      <c r="T3730" s="75" t="str">
        <f t="shared" si="298"/>
        <v>00000000000000000000000000000000</v>
      </c>
      <c r="V3730" s="197"/>
      <c r="W3730" s="75">
        <f t="shared" si="299"/>
        <v>0</v>
      </c>
      <c r="AE3730" s="479"/>
    </row>
    <row r="3731" spans="1:31" s="75" customFormat="1" ht="13.5" x14ac:dyDescent="0.2">
      <c r="A3731" s="211">
        <v>3728</v>
      </c>
      <c r="B3731" s="212" t="s">
        <v>3933</v>
      </c>
      <c r="C3731" s="213" t="s">
        <v>3934</v>
      </c>
      <c r="D3731" s="213"/>
      <c r="E3731" s="213">
        <v>0</v>
      </c>
      <c r="F3731" s="213" t="s">
        <v>585</v>
      </c>
      <c r="G3731" s="214" t="s">
        <v>677</v>
      </c>
      <c r="H3731" s="208" t="str">
        <f>IF(Input!F$4="GMH_OECC",J3731,IF(Input!F$4="GMH_XOEC",L3731,IF(Input!F$4="GMH_Korea",N3731,IF(Input!F$4="GMH_EU",P3731,IF(Input!F$4="Skysuper",#REF!,IF(Input!F$4="SkyII",#REF!,IF(Input!F$4="XO-8000",#REF!, "FALSE")))))))</f>
        <v>00</v>
      </c>
      <c r="I3731" s="209">
        <f>IF(Input!F$4="GMH_OECC",K3731,IF(Input!F$4="GMH_XOEC",M3731,IF(Input!F$4="GMH_Korea",O3731,IF(Input!F$4="GMH_EU",Q3731,IF(Input!F$4="Skysuper",#REF!,IF(Input!F$4="SkyII",#REF!,IF(Input!F$4="XO-8000",#REF!, "FALSE")))))))</f>
        <v>0</v>
      </c>
      <c r="J3731" s="210" t="s">
        <v>10359</v>
      </c>
      <c r="K3731" s="268">
        <v>0</v>
      </c>
      <c r="L3731" s="270" t="s">
        <v>10359</v>
      </c>
      <c r="M3731" s="270">
        <v>0</v>
      </c>
      <c r="N3731" s="270" t="s">
        <v>10359</v>
      </c>
      <c r="O3731" s="270">
        <v>0</v>
      </c>
      <c r="P3731" s="270" t="s">
        <v>10359</v>
      </c>
      <c r="Q3731" s="270">
        <v>0</v>
      </c>
      <c r="R3731" s="74"/>
      <c r="S3731" s="75" t="str">
        <f t="shared" si="297"/>
        <v>0000</v>
      </c>
      <c r="T3731" s="75" t="str">
        <f t="shared" si="298"/>
        <v>00000000000000000000000000000000</v>
      </c>
      <c r="V3731" s="197"/>
      <c r="W3731" s="75">
        <f t="shared" si="299"/>
        <v>0</v>
      </c>
      <c r="AE3731" s="479"/>
    </row>
    <row r="3732" spans="1:31" s="75" customFormat="1" ht="13.5" x14ac:dyDescent="0.2">
      <c r="A3732" s="211">
        <v>3729</v>
      </c>
      <c r="B3732" s="212" t="s">
        <v>3935</v>
      </c>
      <c r="C3732" s="213" t="s">
        <v>3936</v>
      </c>
      <c r="D3732" s="213"/>
      <c r="E3732" s="213">
        <v>0</v>
      </c>
      <c r="F3732" s="213" t="s">
        <v>585</v>
      </c>
      <c r="G3732" s="214" t="s">
        <v>677</v>
      </c>
      <c r="H3732" s="208" t="str">
        <f>IF(Input!F$4="GMH_OECC",J3732,IF(Input!F$4="GMH_XOEC",L3732,IF(Input!F$4="GMH_Korea",N3732,IF(Input!F$4="GMH_EU",P3732,IF(Input!F$4="Skysuper",#REF!,IF(Input!F$4="SkyII",#REF!,IF(Input!F$4="XO-8000",#REF!, "FALSE")))))))</f>
        <v>00</v>
      </c>
      <c r="I3732" s="209">
        <f>IF(Input!F$4="GMH_OECC",K3732,IF(Input!F$4="GMH_XOEC",M3732,IF(Input!F$4="GMH_Korea",O3732,IF(Input!F$4="GMH_EU",Q3732,IF(Input!F$4="Skysuper",#REF!,IF(Input!F$4="SkyII",#REF!,IF(Input!F$4="XO-8000",#REF!, "FALSE")))))))</f>
        <v>0</v>
      </c>
      <c r="J3732" s="210" t="s">
        <v>10359</v>
      </c>
      <c r="K3732" s="268">
        <v>0</v>
      </c>
      <c r="L3732" s="270" t="s">
        <v>10359</v>
      </c>
      <c r="M3732" s="270">
        <v>0</v>
      </c>
      <c r="N3732" s="270" t="s">
        <v>10359</v>
      </c>
      <c r="O3732" s="270">
        <v>0</v>
      </c>
      <c r="P3732" s="270" t="s">
        <v>10359</v>
      </c>
      <c r="Q3732" s="270">
        <v>0</v>
      </c>
      <c r="R3732" s="74"/>
      <c r="S3732" s="75" t="str">
        <f t="shared" si="297"/>
        <v>0000</v>
      </c>
      <c r="T3732" s="75" t="str">
        <f t="shared" si="298"/>
        <v>00000000000000000000000000000000</v>
      </c>
      <c r="V3732" s="197"/>
      <c r="W3732" s="75">
        <f t="shared" si="299"/>
        <v>0</v>
      </c>
      <c r="AE3732" s="479"/>
    </row>
    <row r="3733" spans="1:31" s="75" customFormat="1" ht="13.5" x14ac:dyDescent="0.2">
      <c r="A3733" s="211">
        <v>3730</v>
      </c>
      <c r="B3733" s="212" t="s">
        <v>3937</v>
      </c>
      <c r="C3733" s="213" t="s">
        <v>3938</v>
      </c>
      <c r="D3733" s="213"/>
      <c r="E3733" s="213">
        <v>0</v>
      </c>
      <c r="F3733" s="213" t="s">
        <v>585</v>
      </c>
      <c r="G3733" s="214" t="s">
        <v>677</v>
      </c>
      <c r="H3733" s="208" t="str">
        <f>IF(Input!F$4="GMH_OECC",J3733,IF(Input!F$4="GMH_XOEC",L3733,IF(Input!F$4="GMH_Korea",N3733,IF(Input!F$4="GMH_EU",P3733,IF(Input!F$4="Skysuper",#REF!,IF(Input!F$4="SkyII",#REF!,IF(Input!F$4="XO-8000",#REF!, "FALSE")))))))</f>
        <v>00</v>
      </c>
      <c r="I3733" s="209">
        <f>IF(Input!F$4="GMH_OECC",K3733,IF(Input!F$4="GMH_XOEC",M3733,IF(Input!F$4="GMH_Korea",O3733,IF(Input!F$4="GMH_EU",Q3733,IF(Input!F$4="Skysuper",#REF!,IF(Input!F$4="SkyII",#REF!,IF(Input!F$4="XO-8000",#REF!, "FALSE")))))))</f>
        <v>0</v>
      </c>
      <c r="J3733" s="210" t="s">
        <v>10359</v>
      </c>
      <c r="K3733" s="268">
        <v>0</v>
      </c>
      <c r="L3733" s="270" t="s">
        <v>10359</v>
      </c>
      <c r="M3733" s="270">
        <v>0</v>
      </c>
      <c r="N3733" s="270" t="s">
        <v>10359</v>
      </c>
      <c r="O3733" s="270">
        <v>0</v>
      </c>
      <c r="P3733" s="270" t="s">
        <v>10359</v>
      </c>
      <c r="Q3733" s="270">
        <v>0</v>
      </c>
      <c r="R3733" s="74"/>
      <c r="S3733" s="75" t="str">
        <f t="shared" si="297"/>
        <v>0000</v>
      </c>
      <c r="T3733" s="75" t="str">
        <f t="shared" si="298"/>
        <v>00000000000000000000000000000000</v>
      </c>
      <c r="V3733" s="197"/>
      <c r="W3733" s="75">
        <f t="shared" si="299"/>
        <v>0</v>
      </c>
      <c r="AE3733" s="479"/>
    </row>
    <row r="3734" spans="1:31" s="75" customFormat="1" ht="13.5" x14ac:dyDescent="0.2">
      <c r="A3734" s="211">
        <v>3731</v>
      </c>
      <c r="B3734" s="212" t="s">
        <v>3939</v>
      </c>
      <c r="C3734" s="213" t="s">
        <v>3940</v>
      </c>
      <c r="D3734" s="213"/>
      <c r="E3734" s="213">
        <v>0</v>
      </c>
      <c r="F3734" s="213" t="s">
        <v>585</v>
      </c>
      <c r="G3734" s="214" t="s">
        <v>677</v>
      </c>
      <c r="H3734" s="208" t="str">
        <f>IF(Input!F$4="GMH_OECC",J3734,IF(Input!F$4="GMH_XOEC",L3734,IF(Input!F$4="GMH_Korea",N3734,IF(Input!F$4="GMH_EU",P3734,IF(Input!F$4="Skysuper",#REF!,IF(Input!F$4="SkyII",#REF!,IF(Input!F$4="XO-8000",#REF!, "FALSE")))))))</f>
        <v>00</v>
      </c>
      <c r="I3734" s="209">
        <f>IF(Input!F$4="GMH_OECC",K3734,IF(Input!F$4="GMH_XOEC",M3734,IF(Input!F$4="GMH_Korea",O3734,IF(Input!F$4="GMH_EU",Q3734,IF(Input!F$4="Skysuper",#REF!,IF(Input!F$4="SkyII",#REF!,IF(Input!F$4="XO-8000",#REF!, "FALSE")))))))</f>
        <v>0</v>
      </c>
      <c r="J3734" s="210" t="s">
        <v>10359</v>
      </c>
      <c r="K3734" s="268">
        <v>0</v>
      </c>
      <c r="L3734" s="270" t="s">
        <v>10359</v>
      </c>
      <c r="M3734" s="270">
        <v>0</v>
      </c>
      <c r="N3734" s="270" t="s">
        <v>10359</v>
      </c>
      <c r="O3734" s="270">
        <v>0</v>
      </c>
      <c r="P3734" s="270" t="s">
        <v>10359</v>
      </c>
      <c r="Q3734" s="270">
        <v>0</v>
      </c>
      <c r="R3734" s="74"/>
      <c r="S3734" s="75" t="str">
        <f t="shared" si="297"/>
        <v>0000</v>
      </c>
      <c r="T3734" s="75" t="str">
        <f t="shared" si="298"/>
        <v>00000000000000000000000000000000</v>
      </c>
      <c r="V3734" s="197"/>
      <c r="W3734" s="75">
        <f t="shared" si="299"/>
        <v>0</v>
      </c>
      <c r="AE3734" s="479"/>
    </row>
    <row r="3735" spans="1:31" s="75" customFormat="1" ht="13.5" x14ac:dyDescent="0.2">
      <c r="A3735" s="211">
        <v>3732</v>
      </c>
      <c r="B3735" s="212" t="s">
        <v>3941</v>
      </c>
      <c r="C3735" s="213" t="s">
        <v>3942</v>
      </c>
      <c r="D3735" s="213"/>
      <c r="E3735" s="213">
        <v>0</v>
      </c>
      <c r="F3735" s="213" t="s">
        <v>585</v>
      </c>
      <c r="G3735" s="214" t="s">
        <v>677</v>
      </c>
      <c r="H3735" s="208" t="str">
        <f>IF(Input!F$4="GMH_OECC",J3735,IF(Input!F$4="GMH_XOEC",L3735,IF(Input!F$4="GMH_Korea",N3735,IF(Input!F$4="GMH_EU",P3735,IF(Input!F$4="Skysuper",#REF!,IF(Input!F$4="SkyII",#REF!,IF(Input!F$4="XO-8000",#REF!, "FALSE")))))))</f>
        <v>00</v>
      </c>
      <c r="I3735" s="209">
        <f>IF(Input!F$4="GMH_OECC",K3735,IF(Input!F$4="GMH_XOEC",M3735,IF(Input!F$4="GMH_Korea",O3735,IF(Input!F$4="GMH_EU",Q3735,IF(Input!F$4="Skysuper",#REF!,IF(Input!F$4="SkyII",#REF!,IF(Input!F$4="XO-8000",#REF!, "FALSE")))))))</f>
        <v>0</v>
      </c>
      <c r="J3735" s="210" t="s">
        <v>10359</v>
      </c>
      <c r="K3735" s="268">
        <v>0</v>
      </c>
      <c r="L3735" s="270" t="s">
        <v>10359</v>
      </c>
      <c r="M3735" s="270">
        <v>0</v>
      </c>
      <c r="N3735" s="270" t="s">
        <v>10359</v>
      </c>
      <c r="O3735" s="270">
        <v>0</v>
      </c>
      <c r="P3735" s="270" t="s">
        <v>10359</v>
      </c>
      <c r="Q3735" s="270">
        <v>0</v>
      </c>
      <c r="R3735" s="74"/>
      <c r="S3735" s="75" t="str">
        <f t="shared" si="297"/>
        <v>0000</v>
      </c>
      <c r="T3735" s="75" t="str">
        <f t="shared" si="298"/>
        <v>00000000000000000000000000000000</v>
      </c>
      <c r="V3735" s="197"/>
      <c r="W3735" s="75">
        <f t="shared" si="299"/>
        <v>0</v>
      </c>
      <c r="AE3735" s="479"/>
    </row>
    <row r="3736" spans="1:31" s="75" customFormat="1" ht="13.5" x14ac:dyDescent="0.2">
      <c r="A3736" s="211">
        <v>3733</v>
      </c>
      <c r="B3736" s="212" t="s">
        <v>3943</v>
      </c>
      <c r="C3736" s="213" t="s">
        <v>3944</v>
      </c>
      <c r="D3736" s="213"/>
      <c r="E3736" s="213">
        <v>0</v>
      </c>
      <c r="F3736" s="213" t="s">
        <v>585</v>
      </c>
      <c r="G3736" s="214" t="s">
        <v>677</v>
      </c>
      <c r="H3736" s="208" t="str">
        <f>IF(Input!F$4="GMH_OECC",J3736,IF(Input!F$4="GMH_XOEC",L3736,IF(Input!F$4="GMH_Korea",N3736,IF(Input!F$4="GMH_EU",P3736,IF(Input!F$4="Skysuper",#REF!,IF(Input!F$4="SkyII",#REF!,IF(Input!F$4="XO-8000",#REF!, "FALSE")))))))</f>
        <v>00</v>
      </c>
      <c r="I3736" s="209">
        <f>IF(Input!F$4="GMH_OECC",K3736,IF(Input!F$4="GMH_XOEC",M3736,IF(Input!F$4="GMH_Korea",O3736,IF(Input!F$4="GMH_EU",Q3736,IF(Input!F$4="Skysuper",#REF!,IF(Input!F$4="SkyII",#REF!,IF(Input!F$4="XO-8000",#REF!, "FALSE")))))))</f>
        <v>0</v>
      </c>
      <c r="J3736" s="210" t="s">
        <v>10359</v>
      </c>
      <c r="K3736" s="268">
        <v>0</v>
      </c>
      <c r="L3736" s="270" t="s">
        <v>10359</v>
      </c>
      <c r="M3736" s="270">
        <v>0</v>
      </c>
      <c r="N3736" s="270" t="s">
        <v>10359</v>
      </c>
      <c r="O3736" s="270">
        <v>0</v>
      </c>
      <c r="P3736" s="270" t="s">
        <v>10359</v>
      </c>
      <c r="Q3736" s="270">
        <v>0</v>
      </c>
      <c r="R3736" s="74"/>
      <c r="S3736" s="75" t="str">
        <f t="shared" si="297"/>
        <v>0000</v>
      </c>
      <c r="T3736" s="75" t="str">
        <f t="shared" si="298"/>
        <v>00000000000000000000000000000000</v>
      </c>
      <c r="V3736" s="197"/>
      <c r="W3736" s="75">
        <f t="shared" si="299"/>
        <v>0</v>
      </c>
      <c r="AE3736" s="479"/>
    </row>
    <row r="3737" spans="1:31" s="75" customFormat="1" ht="13.5" x14ac:dyDescent="0.2">
      <c r="A3737" s="211">
        <v>3734</v>
      </c>
      <c r="B3737" s="212" t="s">
        <v>3945</v>
      </c>
      <c r="C3737" s="213" t="s">
        <v>3946</v>
      </c>
      <c r="D3737" s="213"/>
      <c r="E3737" s="213">
        <v>0</v>
      </c>
      <c r="F3737" s="213" t="s">
        <v>585</v>
      </c>
      <c r="G3737" s="214" t="s">
        <v>677</v>
      </c>
      <c r="H3737" s="208" t="str">
        <f>IF(Input!F$4="GMH_OECC",J3737,IF(Input!F$4="GMH_XOEC",L3737,IF(Input!F$4="GMH_Korea",N3737,IF(Input!F$4="GMH_EU",P3737,IF(Input!F$4="Skysuper",#REF!,IF(Input!F$4="SkyII",#REF!,IF(Input!F$4="XO-8000",#REF!, "FALSE")))))))</f>
        <v>00</v>
      </c>
      <c r="I3737" s="209">
        <f>IF(Input!F$4="GMH_OECC",K3737,IF(Input!F$4="GMH_XOEC",M3737,IF(Input!F$4="GMH_Korea",O3737,IF(Input!F$4="GMH_EU",Q3737,IF(Input!F$4="Skysuper",#REF!,IF(Input!F$4="SkyII",#REF!,IF(Input!F$4="XO-8000",#REF!, "FALSE")))))))</f>
        <v>0</v>
      </c>
      <c r="J3737" s="210" t="s">
        <v>10359</v>
      </c>
      <c r="K3737" s="268">
        <v>0</v>
      </c>
      <c r="L3737" s="270" t="s">
        <v>10359</v>
      </c>
      <c r="M3737" s="270">
        <v>0</v>
      </c>
      <c r="N3737" s="270" t="s">
        <v>10359</v>
      </c>
      <c r="O3737" s="270">
        <v>0</v>
      </c>
      <c r="P3737" s="270" t="s">
        <v>10359</v>
      </c>
      <c r="Q3737" s="270">
        <v>0</v>
      </c>
      <c r="R3737" s="74"/>
      <c r="S3737" s="75" t="str">
        <f t="shared" si="297"/>
        <v>0000</v>
      </c>
      <c r="T3737" s="75" t="str">
        <f t="shared" si="298"/>
        <v>00000000000000000000000000000000</v>
      </c>
      <c r="V3737" s="197"/>
      <c r="W3737" s="75">
        <f t="shared" si="299"/>
        <v>0</v>
      </c>
      <c r="AE3737" s="479"/>
    </row>
    <row r="3738" spans="1:31" s="75" customFormat="1" ht="13.5" x14ac:dyDescent="0.2">
      <c r="A3738" s="211">
        <v>3735</v>
      </c>
      <c r="B3738" s="212" t="s">
        <v>3947</v>
      </c>
      <c r="C3738" s="213" t="s">
        <v>3948</v>
      </c>
      <c r="D3738" s="213"/>
      <c r="E3738" s="213">
        <v>0</v>
      </c>
      <c r="F3738" s="213" t="s">
        <v>585</v>
      </c>
      <c r="G3738" s="214" t="s">
        <v>677</v>
      </c>
      <c r="H3738" s="208" t="str">
        <f>IF(Input!F$4="GMH_OECC",J3738,IF(Input!F$4="GMH_XOEC",L3738,IF(Input!F$4="GMH_Korea",N3738,IF(Input!F$4="GMH_EU",P3738,IF(Input!F$4="Skysuper",#REF!,IF(Input!F$4="SkyII",#REF!,IF(Input!F$4="XO-8000",#REF!, "FALSE")))))))</f>
        <v>00</v>
      </c>
      <c r="I3738" s="209">
        <f>IF(Input!F$4="GMH_OECC",K3738,IF(Input!F$4="GMH_XOEC",M3738,IF(Input!F$4="GMH_Korea",O3738,IF(Input!F$4="GMH_EU",Q3738,IF(Input!F$4="Skysuper",#REF!,IF(Input!F$4="SkyII",#REF!,IF(Input!F$4="XO-8000",#REF!, "FALSE")))))))</f>
        <v>0</v>
      </c>
      <c r="J3738" s="210" t="s">
        <v>10359</v>
      </c>
      <c r="K3738" s="268">
        <v>0</v>
      </c>
      <c r="L3738" s="270" t="s">
        <v>10359</v>
      </c>
      <c r="M3738" s="270">
        <v>0</v>
      </c>
      <c r="N3738" s="270" t="s">
        <v>10359</v>
      </c>
      <c r="O3738" s="270">
        <v>0</v>
      </c>
      <c r="P3738" s="270" t="s">
        <v>10359</v>
      </c>
      <c r="Q3738" s="270">
        <v>0</v>
      </c>
      <c r="R3738" s="74"/>
      <c r="S3738" s="75" t="str">
        <f t="shared" si="297"/>
        <v>0000</v>
      </c>
      <c r="T3738" s="75" t="str">
        <f t="shared" si="298"/>
        <v>00000000000000000000000000000000</v>
      </c>
      <c r="V3738" s="197"/>
      <c r="W3738" s="75">
        <f t="shared" si="299"/>
        <v>0</v>
      </c>
      <c r="AE3738" s="479"/>
    </row>
    <row r="3739" spans="1:31" s="75" customFormat="1" ht="13.5" x14ac:dyDescent="0.2">
      <c r="A3739" s="211">
        <v>3736</v>
      </c>
      <c r="B3739" s="212" t="s">
        <v>3949</v>
      </c>
      <c r="C3739" s="213" t="s">
        <v>3950</v>
      </c>
      <c r="D3739" s="213"/>
      <c r="E3739" s="213">
        <v>0</v>
      </c>
      <c r="F3739" s="213" t="s">
        <v>585</v>
      </c>
      <c r="G3739" s="214" t="s">
        <v>677</v>
      </c>
      <c r="H3739" s="208" t="str">
        <f>IF(Input!F$4="GMH_OECC",J3739,IF(Input!F$4="GMH_XOEC",L3739,IF(Input!F$4="GMH_Korea",N3739,IF(Input!F$4="GMH_EU",P3739,IF(Input!F$4="Skysuper",#REF!,IF(Input!F$4="SkyII",#REF!,IF(Input!F$4="XO-8000",#REF!, "FALSE")))))))</f>
        <v>00</v>
      </c>
      <c r="I3739" s="209">
        <f>IF(Input!F$4="GMH_OECC",K3739,IF(Input!F$4="GMH_XOEC",M3739,IF(Input!F$4="GMH_Korea",O3739,IF(Input!F$4="GMH_EU",Q3739,IF(Input!F$4="Skysuper",#REF!,IF(Input!F$4="SkyII",#REF!,IF(Input!F$4="XO-8000",#REF!, "FALSE")))))))</f>
        <v>0</v>
      </c>
      <c r="J3739" s="210" t="s">
        <v>10359</v>
      </c>
      <c r="K3739" s="268">
        <v>0</v>
      </c>
      <c r="L3739" s="270" t="s">
        <v>10359</v>
      </c>
      <c r="M3739" s="270">
        <v>0</v>
      </c>
      <c r="N3739" s="270" t="s">
        <v>10359</v>
      </c>
      <c r="O3739" s="270">
        <v>0</v>
      </c>
      <c r="P3739" s="270" t="s">
        <v>10359</v>
      </c>
      <c r="Q3739" s="270">
        <v>0</v>
      </c>
      <c r="R3739" s="74"/>
      <c r="S3739" s="75" t="str">
        <f t="shared" si="297"/>
        <v>0000</v>
      </c>
      <c r="T3739" s="75" t="str">
        <f t="shared" si="298"/>
        <v>00000000000000000000000000000000</v>
      </c>
      <c r="V3739" s="197"/>
      <c r="W3739" s="75">
        <f t="shared" si="299"/>
        <v>0</v>
      </c>
      <c r="AE3739" s="479"/>
    </row>
    <row r="3740" spans="1:31" s="75" customFormat="1" ht="13.5" x14ac:dyDescent="0.2">
      <c r="A3740" s="211">
        <v>3737</v>
      </c>
      <c r="B3740" s="212" t="s">
        <v>3951</v>
      </c>
      <c r="C3740" s="213" t="s">
        <v>3952</v>
      </c>
      <c r="D3740" s="213"/>
      <c r="E3740" s="213">
        <v>0</v>
      </c>
      <c r="F3740" s="213" t="s">
        <v>585</v>
      </c>
      <c r="G3740" s="214" t="s">
        <v>677</v>
      </c>
      <c r="H3740" s="208" t="str">
        <f>IF(Input!F$4="GMH_OECC",J3740,IF(Input!F$4="GMH_XOEC",L3740,IF(Input!F$4="GMH_Korea",N3740,IF(Input!F$4="GMH_EU",P3740,IF(Input!F$4="Skysuper",#REF!,IF(Input!F$4="SkyII",#REF!,IF(Input!F$4="XO-8000",#REF!, "FALSE")))))))</f>
        <v>00</v>
      </c>
      <c r="I3740" s="209">
        <f>IF(Input!F$4="GMH_OECC",K3740,IF(Input!F$4="GMH_XOEC",M3740,IF(Input!F$4="GMH_Korea",O3740,IF(Input!F$4="GMH_EU",Q3740,IF(Input!F$4="Skysuper",#REF!,IF(Input!F$4="SkyII",#REF!,IF(Input!F$4="XO-8000",#REF!, "FALSE")))))))</f>
        <v>0</v>
      </c>
      <c r="J3740" s="210" t="s">
        <v>10359</v>
      </c>
      <c r="K3740" s="268">
        <v>0</v>
      </c>
      <c r="L3740" s="270" t="s">
        <v>10359</v>
      </c>
      <c r="M3740" s="270">
        <v>0</v>
      </c>
      <c r="N3740" s="270" t="s">
        <v>10359</v>
      </c>
      <c r="O3740" s="270">
        <v>0</v>
      </c>
      <c r="P3740" s="270" t="s">
        <v>10359</v>
      </c>
      <c r="Q3740" s="270">
        <v>0</v>
      </c>
      <c r="R3740" s="74"/>
      <c r="S3740" s="75" t="str">
        <f t="shared" si="297"/>
        <v>0000</v>
      </c>
      <c r="T3740" s="75" t="str">
        <f t="shared" si="298"/>
        <v>00000000000000000000000000000000</v>
      </c>
      <c r="V3740" s="197"/>
      <c r="W3740" s="75">
        <f t="shared" si="299"/>
        <v>0</v>
      </c>
      <c r="AE3740" s="479"/>
    </row>
    <row r="3741" spans="1:31" s="75" customFormat="1" ht="13.5" x14ac:dyDescent="0.2">
      <c r="A3741" s="211">
        <v>3738</v>
      </c>
      <c r="B3741" s="212" t="s">
        <v>3953</v>
      </c>
      <c r="C3741" s="213" t="s">
        <v>3954</v>
      </c>
      <c r="D3741" s="213"/>
      <c r="E3741" s="213">
        <v>0</v>
      </c>
      <c r="F3741" s="213" t="s">
        <v>585</v>
      </c>
      <c r="G3741" s="214" t="s">
        <v>677</v>
      </c>
      <c r="H3741" s="208" t="str">
        <f>IF(Input!F$4="GMH_OECC",J3741,IF(Input!F$4="GMH_XOEC",L3741,IF(Input!F$4="GMH_Korea",N3741,IF(Input!F$4="GMH_EU",P3741,IF(Input!F$4="Skysuper",#REF!,IF(Input!F$4="SkyII",#REF!,IF(Input!F$4="XO-8000",#REF!, "FALSE")))))))</f>
        <v>00</v>
      </c>
      <c r="I3741" s="209">
        <f>IF(Input!F$4="GMH_OECC",K3741,IF(Input!F$4="GMH_XOEC",M3741,IF(Input!F$4="GMH_Korea",O3741,IF(Input!F$4="GMH_EU",Q3741,IF(Input!F$4="Skysuper",#REF!,IF(Input!F$4="SkyII",#REF!,IF(Input!F$4="XO-8000",#REF!, "FALSE")))))))</f>
        <v>0</v>
      </c>
      <c r="J3741" s="210" t="s">
        <v>10359</v>
      </c>
      <c r="K3741" s="268">
        <v>0</v>
      </c>
      <c r="L3741" s="270" t="s">
        <v>10359</v>
      </c>
      <c r="M3741" s="270">
        <v>0</v>
      </c>
      <c r="N3741" s="270" t="s">
        <v>10359</v>
      </c>
      <c r="O3741" s="270">
        <v>0</v>
      </c>
      <c r="P3741" s="270" t="s">
        <v>10359</v>
      </c>
      <c r="Q3741" s="270">
        <v>0</v>
      </c>
      <c r="R3741" s="74"/>
      <c r="S3741" s="75" t="str">
        <f t="shared" si="297"/>
        <v>0000</v>
      </c>
      <c r="T3741" s="75" t="str">
        <f t="shared" si="298"/>
        <v>00000000000000000000000000000000</v>
      </c>
      <c r="V3741" s="197"/>
      <c r="W3741" s="75">
        <f t="shared" si="299"/>
        <v>0</v>
      </c>
      <c r="AE3741" s="479"/>
    </row>
    <row r="3742" spans="1:31" s="75" customFormat="1" ht="13.5" x14ac:dyDescent="0.2">
      <c r="A3742" s="211">
        <v>3739</v>
      </c>
      <c r="B3742" s="212" t="s">
        <v>3955</v>
      </c>
      <c r="C3742" s="213" t="s">
        <v>3956</v>
      </c>
      <c r="D3742" s="213"/>
      <c r="E3742" s="213">
        <v>0</v>
      </c>
      <c r="F3742" s="213" t="s">
        <v>585</v>
      </c>
      <c r="G3742" s="214" t="s">
        <v>677</v>
      </c>
      <c r="H3742" s="208" t="str">
        <f>IF(Input!F$4="GMH_OECC",J3742,IF(Input!F$4="GMH_XOEC",L3742,IF(Input!F$4="GMH_Korea",N3742,IF(Input!F$4="GMH_EU",P3742,IF(Input!F$4="Skysuper",#REF!,IF(Input!F$4="SkyII",#REF!,IF(Input!F$4="XO-8000",#REF!, "FALSE")))))))</f>
        <v>00</v>
      </c>
      <c r="I3742" s="209">
        <f>IF(Input!F$4="GMH_OECC",K3742,IF(Input!F$4="GMH_XOEC",M3742,IF(Input!F$4="GMH_Korea",O3742,IF(Input!F$4="GMH_EU",Q3742,IF(Input!F$4="Skysuper",#REF!,IF(Input!F$4="SkyII",#REF!,IF(Input!F$4="XO-8000",#REF!, "FALSE")))))))</f>
        <v>0</v>
      </c>
      <c r="J3742" s="210" t="s">
        <v>10359</v>
      </c>
      <c r="K3742" s="268">
        <v>0</v>
      </c>
      <c r="L3742" s="270" t="s">
        <v>10359</v>
      </c>
      <c r="M3742" s="270">
        <v>0</v>
      </c>
      <c r="N3742" s="270" t="s">
        <v>10359</v>
      </c>
      <c r="O3742" s="270">
        <v>0</v>
      </c>
      <c r="P3742" s="270" t="s">
        <v>10359</v>
      </c>
      <c r="Q3742" s="270">
        <v>0</v>
      </c>
      <c r="R3742" s="74"/>
      <c r="S3742" s="75" t="str">
        <f t="shared" si="297"/>
        <v>0000</v>
      </c>
      <c r="T3742" s="75" t="str">
        <f t="shared" si="298"/>
        <v>00000000000000000000000000000000</v>
      </c>
      <c r="V3742" s="197"/>
      <c r="W3742" s="75">
        <f t="shared" si="299"/>
        <v>0</v>
      </c>
      <c r="AE3742" s="479"/>
    </row>
    <row r="3743" spans="1:31" s="75" customFormat="1" ht="13.5" x14ac:dyDescent="0.2">
      <c r="A3743" s="211">
        <v>3740</v>
      </c>
      <c r="B3743" s="212" t="s">
        <v>3957</v>
      </c>
      <c r="C3743" s="213" t="s">
        <v>3958</v>
      </c>
      <c r="D3743" s="213"/>
      <c r="E3743" s="213">
        <v>0</v>
      </c>
      <c r="F3743" s="213" t="s">
        <v>585</v>
      </c>
      <c r="G3743" s="214" t="s">
        <v>677</v>
      </c>
      <c r="H3743" s="208" t="str">
        <f>IF(Input!F$4="GMH_OECC",J3743,IF(Input!F$4="GMH_XOEC",L3743,IF(Input!F$4="GMH_Korea",N3743,IF(Input!F$4="GMH_EU",P3743,IF(Input!F$4="Skysuper",#REF!,IF(Input!F$4="SkyII",#REF!,IF(Input!F$4="XO-8000",#REF!, "FALSE")))))))</f>
        <v>00</v>
      </c>
      <c r="I3743" s="209">
        <f>IF(Input!F$4="GMH_OECC",K3743,IF(Input!F$4="GMH_XOEC",M3743,IF(Input!F$4="GMH_Korea",O3743,IF(Input!F$4="GMH_EU",Q3743,IF(Input!F$4="Skysuper",#REF!,IF(Input!F$4="SkyII",#REF!,IF(Input!F$4="XO-8000",#REF!, "FALSE")))))))</f>
        <v>0</v>
      </c>
      <c r="J3743" s="210" t="s">
        <v>10359</v>
      </c>
      <c r="K3743" s="268">
        <v>0</v>
      </c>
      <c r="L3743" s="270" t="s">
        <v>10359</v>
      </c>
      <c r="M3743" s="270">
        <v>0</v>
      </c>
      <c r="N3743" s="270" t="s">
        <v>10359</v>
      </c>
      <c r="O3743" s="270">
        <v>0</v>
      </c>
      <c r="P3743" s="270" t="s">
        <v>10359</v>
      </c>
      <c r="Q3743" s="270">
        <v>0</v>
      </c>
      <c r="R3743" s="74"/>
      <c r="S3743" s="75" t="str">
        <f t="shared" si="297"/>
        <v>0000</v>
      </c>
      <c r="T3743" s="75" t="str">
        <f t="shared" si="298"/>
        <v>00000000000000000000000000000000</v>
      </c>
      <c r="V3743" s="197"/>
      <c r="W3743" s="75">
        <f t="shared" si="299"/>
        <v>0</v>
      </c>
      <c r="AE3743" s="479"/>
    </row>
    <row r="3744" spans="1:31" s="75" customFormat="1" ht="13.5" x14ac:dyDescent="0.2">
      <c r="A3744" s="211">
        <v>3741</v>
      </c>
      <c r="B3744" s="212" t="s">
        <v>3959</v>
      </c>
      <c r="C3744" s="213" t="s">
        <v>3960</v>
      </c>
      <c r="D3744" s="213"/>
      <c r="E3744" s="213">
        <v>0</v>
      </c>
      <c r="F3744" s="213" t="s">
        <v>585</v>
      </c>
      <c r="G3744" s="214" t="s">
        <v>677</v>
      </c>
      <c r="H3744" s="208" t="str">
        <f>IF(Input!F$4="GMH_OECC",J3744,IF(Input!F$4="GMH_XOEC",L3744,IF(Input!F$4="GMH_Korea",N3744,IF(Input!F$4="GMH_EU",P3744,IF(Input!F$4="Skysuper",#REF!,IF(Input!F$4="SkyII",#REF!,IF(Input!F$4="XO-8000",#REF!, "FALSE")))))))</f>
        <v>00</v>
      </c>
      <c r="I3744" s="209">
        <f>IF(Input!F$4="GMH_OECC",K3744,IF(Input!F$4="GMH_XOEC",M3744,IF(Input!F$4="GMH_Korea",O3744,IF(Input!F$4="GMH_EU",Q3744,IF(Input!F$4="Skysuper",#REF!,IF(Input!F$4="SkyII",#REF!,IF(Input!F$4="XO-8000",#REF!, "FALSE")))))))</f>
        <v>0</v>
      </c>
      <c r="J3744" s="210" t="s">
        <v>10359</v>
      </c>
      <c r="K3744" s="268">
        <v>0</v>
      </c>
      <c r="L3744" s="270" t="s">
        <v>10359</v>
      </c>
      <c r="M3744" s="270">
        <v>0</v>
      </c>
      <c r="N3744" s="270" t="s">
        <v>10359</v>
      </c>
      <c r="O3744" s="270">
        <v>0</v>
      </c>
      <c r="P3744" s="270" t="s">
        <v>10359</v>
      </c>
      <c r="Q3744" s="270">
        <v>0</v>
      </c>
      <c r="R3744" s="74"/>
      <c r="S3744" s="75" t="str">
        <f t="shared" si="297"/>
        <v>0000</v>
      </c>
      <c r="T3744" s="75" t="str">
        <f t="shared" si="298"/>
        <v>00000000000000000000000000000000</v>
      </c>
      <c r="V3744" s="197"/>
      <c r="W3744" s="75">
        <f t="shared" si="299"/>
        <v>0</v>
      </c>
      <c r="AE3744" s="479"/>
    </row>
    <row r="3745" spans="1:31" s="75" customFormat="1" ht="13.5" x14ac:dyDescent="0.2">
      <c r="A3745" s="211">
        <v>3742</v>
      </c>
      <c r="B3745" s="212" t="s">
        <v>3961</v>
      </c>
      <c r="C3745" s="213" t="s">
        <v>3962</v>
      </c>
      <c r="D3745" s="213"/>
      <c r="E3745" s="213">
        <v>0</v>
      </c>
      <c r="F3745" s="213" t="s">
        <v>585</v>
      </c>
      <c r="G3745" s="214" t="s">
        <v>677</v>
      </c>
      <c r="H3745" s="208" t="str">
        <f>IF(Input!F$4="GMH_OECC",J3745,IF(Input!F$4="GMH_XOEC",L3745,IF(Input!F$4="GMH_Korea",N3745,IF(Input!F$4="GMH_EU",P3745,IF(Input!F$4="Skysuper",#REF!,IF(Input!F$4="SkyII",#REF!,IF(Input!F$4="XO-8000",#REF!, "FALSE")))))))</f>
        <v>00</v>
      </c>
      <c r="I3745" s="209">
        <f>IF(Input!F$4="GMH_OECC",K3745,IF(Input!F$4="GMH_XOEC",M3745,IF(Input!F$4="GMH_Korea",O3745,IF(Input!F$4="GMH_EU",Q3745,IF(Input!F$4="Skysuper",#REF!,IF(Input!F$4="SkyII",#REF!,IF(Input!F$4="XO-8000",#REF!, "FALSE")))))))</f>
        <v>0</v>
      </c>
      <c r="J3745" s="210" t="s">
        <v>10359</v>
      </c>
      <c r="K3745" s="268">
        <v>0</v>
      </c>
      <c r="L3745" s="270" t="s">
        <v>10359</v>
      </c>
      <c r="M3745" s="270">
        <v>0</v>
      </c>
      <c r="N3745" s="270" t="s">
        <v>10359</v>
      </c>
      <c r="O3745" s="270">
        <v>0</v>
      </c>
      <c r="P3745" s="270" t="s">
        <v>10359</v>
      </c>
      <c r="Q3745" s="270">
        <v>0</v>
      </c>
      <c r="R3745" s="74"/>
      <c r="S3745" s="75" t="str">
        <f t="shared" si="297"/>
        <v>0000</v>
      </c>
      <c r="T3745" s="75" t="str">
        <f t="shared" si="298"/>
        <v>00000000000000000000000000000000</v>
      </c>
      <c r="V3745" s="197"/>
      <c r="W3745" s="75">
        <f t="shared" si="299"/>
        <v>0</v>
      </c>
      <c r="AE3745" s="479"/>
    </row>
    <row r="3746" spans="1:31" s="75" customFormat="1" ht="13.5" x14ac:dyDescent="0.2">
      <c r="A3746" s="211">
        <v>3743</v>
      </c>
      <c r="B3746" s="212" t="s">
        <v>3963</v>
      </c>
      <c r="C3746" s="213" t="s">
        <v>3964</v>
      </c>
      <c r="D3746" s="213"/>
      <c r="E3746" s="213">
        <v>0</v>
      </c>
      <c r="F3746" s="213" t="s">
        <v>585</v>
      </c>
      <c r="G3746" s="214" t="s">
        <v>677</v>
      </c>
      <c r="H3746" s="208" t="str">
        <f>IF(Input!F$4="GMH_OECC",J3746,IF(Input!F$4="GMH_XOEC",L3746,IF(Input!F$4="GMH_Korea",N3746,IF(Input!F$4="GMH_EU",P3746,IF(Input!F$4="Skysuper",#REF!,IF(Input!F$4="SkyII",#REF!,IF(Input!F$4="XO-8000",#REF!, "FALSE")))))))</f>
        <v>00</v>
      </c>
      <c r="I3746" s="209">
        <f>IF(Input!F$4="GMH_OECC",K3746,IF(Input!F$4="GMH_XOEC",M3746,IF(Input!F$4="GMH_Korea",O3746,IF(Input!F$4="GMH_EU",Q3746,IF(Input!F$4="Skysuper",#REF!,IF(Input!F$4="SkyII",#REF!,IF(Input!F$4="XO-8000",#REF!, "FALSE")))))))</f>
        <v>0</v>
      </c>
      <c r="J3746" s="210" t="s">
        <v>10359</v>
      </c>
      <c r="K3746" s="268">
        <v>0</v>
      </c>
      <c r="L3746" s="270" t="s">
        <v>10359</v>
      </c>
      <c r="M3746" s="270">
        <v>0</v>
      </c>
      <c r="N3746" s="270" t="s">
        <v>10359</v>
      </c>
      <c r="O3746" s="270">
        <v>0</v>
      </c>
      <c r="P3746" s="270" t="s">
        <v>10359</v>
      </c>
      <c r="Q3746" s="270">
        <v>0</v>
      </c>
      <c r="R3746" s="74"/>
      <c r="S3746" s="75" t="str">
        <f t="shared" si="297"/>
        <v>0000</v>
      </c>
      <c r="T3746" s="75" t="str">
        <f t="shared" si="298"/>
        <v>00000000000000000000000000000000</v>
      </c>
      <c r="V3746" s="197"/>
      <c r="W3746" s="75">
        <f t="shared" si="299"/>
        <v>0</v>
      </c>
      <c r="AE3746" s="479"/>
    </row>
    <row r="3747" spans="1:31" s="75" customFormat="1" ht="13.5" x14ac:dyDescent="0.2">
      <c r="A3747" s="211">
        <v>3744</v>
      </c>
      <c r="B3747" s="212" t="s">
        <v>3965</v>
      </c>
      <c r="C3747" s="213" t="s">
        <v>3966</v>
      </c>
      <c r="D3747" s="213"/>
      <c r="E3747" s="213">
        <v>0</v>
      </c>
      <c r="F3747" s="213" t="s">
        <v>585</v>
      </c>
      <c r="G3747" s="214" t="s">
        <v>677</v>
      </c>
      <c r="H3747" s="208" t="str">
        <f>IF(Input!F$4="GMH_OECC",J3747,IF(Input!F$4="GMH_XOEC",L3747,IF(Input!F$4="GMH_Korea",N3747,IF(Input!F$4="GMH_EU",P3747,IF(Input!F$4="Skysuper",#REF!,IF(Input!F$4="SkyII",#REF!,IF(Input!F$4="XO-8000",#REF!, "FALSE")))))))</f>
        <v>00</v>
      </c>
      <c r="I3747" s="209">
        <f>IF(Input!F$4="GMH_OECC",K3747,IF(Input!F$4="GMH_XOEC",M3747,IF(Input!F$4="GMH_Korea",O3747,IF(Input!F$4="GMH_EU",Q3747,IF(Input!F$4="Skysuper",#REF!,IF(Input!F$4="SkyII",#REF!,IF(Input!F$4="XO-8000",#REF!, "FALSE")))))))</f>
        <v>0</v>
      </c>
      <c r="J3747" s="210" t="s">
        <v>10359</v>
      </c>
      <c r="K3747" s="268">
        <v>0</v>
      </c>
      <c r="L3747" s="270" t="s">
        <v>10359</v>
      </c>
      <c r="M3747" s="270">
        <v>0</v>
      </c>
      <c r="N3747" s="270" t="s">
        <v>10359</v>
      </c>
      <c r="O3747" s="270">
        <v>0</v>
      </c>
      <c r="P3747" s="270" t="s">
        <v>10359</v>
      </c>
      <c r="Q3747" s="270">
        <v>0</v>
      </c>
      <c r="R3747" s="74"/>
      <c r="S3747" s="75" t="str">
        <f t="shared" si="297"/>
        <v>0000</v>
      </c>
      <c r="T3747" s="75" t="str">
        <f t="shared" si="298"/>
        <v>00000000000000000000000000000000</v>
      </c>
      <c r="V3747" s="197"/>
      <c r="W3747" s="75">
        <f t="shared" si="299"/>
        <v>0</v>
      </c>
      <c r="AE3747" s="479"/>
    </row>
    <row r="3748" spans="1:31" s="75" customFormat="1" ht="13.5" x14ac:dyDescent="0.2">
      <c r="A3748" s="211">
        <v>3745</v>
      </c>
      <c r="B3748" s="212" t="s">
        <v>3967</v>
      </c>
      <c r="C3748" s="213" t="s">
        <v>3968</v>
      </c>
      <c r="D3748" s="213"/>
      <c r="E3748" s="213">
        <v>0</v>
      </c>
      <c r="F3748" s="213" t="s">
        <v>585</v>
      </c>
      <c r="G3748" s="214" t="s">
        <v>677</v>
      </c>
      <c r="H3748" s="208" t="str">
        <f>IF(Input!F$4="GMH_OECC",J3748,IF(Input!F$4="GMH_XOEC",L3748,IF(Input!F$4="GMH_Korea",N3748,IF(Input!F$4="GMH_EU",P3748,IF(Input!F$4="Skysuper",#REF!,IF(Input!F$4="SkyII",#REF!,IF(Input!F$4="XO-8000",#REF!, "FALSE")))))))</f>
        <v>00</v>
      </c>
      <c r="I3748" s="209">
        <f>IF(Input!F$4="GMH_OECC",K3748,IF(Input!F$4="GMH_XOEC",M3748,IF(Input!F$4="GMH_Korea",O3748,IF(Input!F$4="GMH_EU",Q3748,IF(Input!F$4="Skysuper",#REF!,IF(Input!F$4="SkyII",#REF!,IF(Input!F$4="XO-8000",#REF!, "FALSE")))))))</f>
        <v>0</v>
      </c>
      <c r="J3748" s="210" t="s">
        <v>10359</v>
      </c>
      <c r="K3748" s="268">
        <v>0</v>
      </c>
      <c r="L3748" s="270" t="s">
        <v>10359</v>
      </c>
      <c r="M3748" s="270">
        <v>0</v>
      </c>
      <c r="N3748" s="270" t="s">
        <v>10359</v>
      </c>
      <c r="O3748" s="270">
        <v>0</v>
      </c>
      <c r="P3748" s="270" t="s">
        <v>10359</v>
      </c>
      <c r="Q3748" s="270">
        <v>0</v>
      </c>
      <c r="R3748" s="74"/>
      <c r="S3748" s="75" t="str">
        <f t="shared" si="297"/>
        <v>0000</v>
      </c>
      <c r="T3748" s="75" t="str">
        <f t="shared" si="298"/>
        <v>00000000000000000000000000000000</v>
      </c>
      <c r="V3748" s="197"/>
      <c r="W3748" s="75">
        <f t="shared" si="299"/>
        <v>0</v>
      </c>
      <c r="AE3748" s="479"/>
    </row>
    <row r="3749" spans="1:31" s="75" customFormat="1" ht="13.5" x14ac:dyDescent="0.2">
      <c r="A3749" s="211">
        <v>3746</v>
      </c>
      <c r="B3749" s="212" t="s">
        <v>3969</v>
      </c>
      <c r="C3749" s="213" t="s">
        <v>3970</v>
      </c>
      <c r="D3749" s="213"/>
      <c r="E3749" s="213">
        <v>0</v>
      </c>
      <c r="F3749" s="213" t="s">
        <v>585</v>
      </c>
      <c r="G3749" s="214" t="s">
        <v>677</v>
      </c>
      <c r="H3749" s="208" t="str">
        <f>IF(Input!F$4="GMH_OECC",J3749,IF(Input!F$4="GMH_XOEC",L3749,IF(Input!F$4="GMH_Korea",N3749,IF(Input!F$4="GMH_EU",P3749,IF(Input!F$4="Skysuper",#REF!,IF(Input!F$4="SkyII",#REF!,IF(Input!F$4="XO-8000",#REF!, "FALSE")))))))</f>
        <v>00</v>
      </c>
      <c r="I3749" s="209">
        <f>IF(Input!F$4="GMH_OECC",K3749,IF(Input!F$4="GMH_XOEC",M3749,IF(Input!F$4="GMH_Korea",O3749,IF(Input!F$4="GMH_EU",Q3749,IF(Input!F$4="Skysuper",#REF!,IF(Input!F$4="SkyII",#REF!,IF(Input!F$4="XO-8000",#REF!, "FALSE")))))))</f>
        <v>0</v>
      </c>
      <c r="J3749" s="210" t="s">
        <v>10359</v>
      </c>
      <c r="K3749" s="268">
        <v>0</v>
      </c>
      <c r="L3749" s="270" t="s">
        <v>10359</v>
      </c>
      <c r="M3749" s="270">
        <v>0</v>
      </c>
      <c r="N3749" s="270" t="s">
        <v>10359</v>
      </c>
      <c r="O3749" s="270">
        <v>0</v>
      </c>
      <c r="P3749" s="270" t="s">
        <v>10359</v>
      </c>
      <c r="Q3749" s="270">
        <v>0</v>
      </c>
      <c r="R3749" s="74"/>
      <c r="S3749" s="75" t="str">
        <f t="shared" si="297"/>
        <v>0000</v>
      </c>
      <c r="T3749" s="75" t="str">
        <f t="shared" si="298"/>
        <v>00000000000000000000000000000000</v>
      </c>
      <c r="V3749" s="197"/>
      <c r="W3749" s="75">
        <f t="shared" si="299"/>
        <v>0</v>
      </c>
      <c r="AE3749" s="479"/>
    </row>
    <row r="3750" spans="1:31" s="75" customFormat="1" ht="13.5" x14ac:dyDescent="0.2">
      <c r="A3750" s="211">
        <v>3747</v>
      </c>
      <c r="B3750" s="212" t="s">
        <v>3971</v>
      </c>
      <c r="C3750" s="213" t="s">
        <v>3972</v>
      </c>
      <c r="D3750" s="213"/>
      <c r="E3750" s="213">
        <v>0</v>
      </c>
      <c r="F3750" s="213" t="s">
        <v>585</v>
      </c>
      <c r="G3750" s="214" t="s">
        <v>677</v>
      </c>
      <c r="H3750" s="208" t="str">
        <f>IF(Input!F$4="GMH_OECC",J3750,IF(Input!F$4="GMH_XOEC",L3750,IF(Input!F$4="GMH_Korea",N3750,IF(Input!F$4="GMH_EU",P3750,IF(Input!F$4="Skysuper",#REF!,IF(Input!F$4="SkyII",#REF!,IF(Input!F$4="XO-8000",#REF!, "FALSE")))))))</f>
        <v>00</v>
      </c>
      <c r="I3750" s="209">
        <f>IF(Input!F$4="GMH_OECC",K3750,IF(Input!F$4="GMH_XOEC",M3750,IF(Input!F$4="GMH_Korea",O3750,IF(Input!F$4="GMH_EU",Q3750,IF(Input!F$4="Skysuper",#REF!,IF(Input!F$4="SkyII",#REF!,IF(Input!F$4="XO-8000",#REF!, "FALSE")))))))</f>
        <v>0</v>
      </c>
      <c r="J3750" s="210" t="s">
        <v>10359</v>
      </c>
      <c r="K3750" s="268">
        <v>0</v>
      </c>
      <c r="L3750" s="270" t="s">
        <v>10359</v>
      </c>
      <c r="M3750" s="270">
        <v>0</v>
      </c>
      <c r="N3750" s="270" t="s">
        <v>10359</v>
      </c>
      <c r="O3750" s="270">
        <v>0</v>
      </c>
      <c r="P3750" s="270" t="s">
        <v>10359</v>
      </c>
      <c r="Q3750" s="270">
        <v>0</v>
      </c>
      <c r="R3750" s="74"/>
      <c r="S3750" s="75" t="str">
        <f t="shared" si="297"/>
        <v>0000</v>
      </c>
      <c r="T3750" s="75" t="str">
        <f t="shared" si="298"/>
        <v>00000000000000000000000000000000</v>
      </c>
      <c r="V3750" s="197"/>
      <c r="W3750" s="75">
        <f t="shared" si="299"/>
        <v>0</v>
      </c>
      <c r="AE3750" s="479"/>
    </row>
    <row r="3751" spans="1:31" s="75" customFormat="1" ht="13.5" x14ac:dyDescent="0.2">
      <c r="A3751" s="211">
        <v>3748</v>
      </c>
      <c r="B3751" s="212" t="s">
        <v>3973</v>
      </c>
      <c r="C3751" s="213" t="s">
        <v>3974</v>
      </c>
      <c r="D3751" s="213"/>
      <c r="E3751" s="213">
        <v>0</v>
      </c>
      <c r="F3751" s="213" t="s">
        <v>585</v>
      </c>
      <c r="G3751" s="214" t="s">
        <v>677</v>
      </c>
      <c r="H3751" s="208" t="str">
        <f>IF(Input!F$4="GMH_OECC",J3751,IF(Input!F$4="GMH_XOEC",L3751,IF(Input!F$4="GMH_Korea",N3751,IF(Input!F$4="GMH_EU",P3751,IF(Input!F$4="Skysuper",#REF!,IF(Input!F$4="SkyII",#REF!,IF(Input!F$4="XO-8000",#REF!, "FALSE")))))))</f>
        <v>00</v>
      </c>
      <c r="I3751" s="209">
        <f>IF(Input!F$4="GMH_OECC",K3751,IF(Input!F$4="GMH_XOEC",M3751,IF(Input!F$4="GMH_Korea",O3751,IF(Input!F$4="GMH_EU",Q3751,IF(Input!F$4="Skysuper",#REF!,IF(Input!F$4="SkyII",#REF!,IF(Input!F$4="XO-8000",#REF!, "FALSE")))))))</f>
        <v>0</v>
      </c>
      <c r="J3751" s="210" t="s">
        <v>10359</v>
      </c>
      <c r="K3751" s="268">
        <v>0</v>
      </c>
      <c r="L3751" s="270" t="s">
        <v>10359</v>
      </c>
      <c r="M3751" s="270">
        <v>0</v>
      </c>
      <c r="N3751" s="270" t="s">
        <v>10359</v>
      </c>
      <c r="O3751" s="270">
        <v>0</v>
      </c>
      <c r="P3751" s="270" t="s">
        <v>10359</v>
      </c>
      <c r="Q3751" s="270">
        <v>0</v>
      </c>
      <c r="R3751" s="74"/>
      <c r="S3751" s="75" t="str">
        <f t="shared" si="297"/>
        <v>0000</v>
      </c>
      <c r="T3751" s="75" t="str">
        <f t="shared" si="298"/>
        <v>00000000000000000000000000000000</v>
      </c>
      <c r="V3751" s="197"/>
      <c r="W3751" s="75">
        <f t="shared" si="299"/>
        <v>0</v>
      </c>
      <c r="AE3751" s="479"/>
    </row>
    <row r="3752" spans="1:31" s="75" customFormat="1" ht="13.5" x14ac:dyDescent="0.2">
      <c r="A3752" s="211">
        <v>3749</v>
      </c>
      <c r="B3752" s="212" t="s">
        <v>3975</v>
      </c>
      <c r="C3752" s="213" t="s">
        <v>3976</v>
      </c>
      <c r="D3752" s="213"/>
      <c r="E3752" s="213">
        <v>0</v>
      </c>
      <c r="F3752" s="213" t="s">
        <v>585</v>
      </c>
      <c r="G3752" s="214" t="s">
        <v>677</v>
      </c>
      <c r="H3752" s="208" t="str">
        <f>IF(Input!F$4="GMH_OECC",J3752,IF(Input!F$4="GMH_XOEC",L3752,IF(Input!F$4="GMH_Korea",N3752,IF(Input!F$4="GMH_EU",P3752,IF(Input!F$4="Skysuper",#REF!,IF(Input!F$4="SkyII",#REF!,IF(Input!F$4="XO-8000",#REF!, "FALSE")))))))</f>
        <v>00</v>
      </c>
      <c r="I3752" s="209">
        <f>IF(Input!F$4="GMH_OECC",K3752,IF(Input!F$4="GMH_XOEC",M3752,IF(Input!F$4="GMH_Korea",O3752,IF(Input!F$4="GMH_EU",Q3752,IF(Input!F$4="Skysuper",#REF!,IF(Input!F$4="SkyII",#REF!,IF(Input!F$4="XO-8000",#REF!, "FALSE")))))))</f>
        <v>0</v>
      </c>
      <c r="J3752" s="210" t="s">
        <v>10359</v>
      </c>
      <c r="K3752" s="268">
        <v>0</v>
      </c>
      <c r="L3752" s="270" t="s">
        <v>10359</v>
      </c>
      <c r="M3752" s="270">
        <v>0</v>
      </c>
      <c r="N3752" s="270" t="s">
        <v>10359</v>
      </c>
      <c r="O3752" s="270">
        <v>0</v>
      </c>
      <c r="P3752" s="270" t="s">
        <v>10359</v>
      </c>
      <c r="Q3752" s="270">
        <v>0</v>
      </c>
      <c r="R3752" s="74"/>
      <c r="S3752" s="75" t="str">
        <f t="shared" si="297"/>
        <v>0000</v>
      </c>
      <c r="T3752" s="75" t="str">
        <f t="shared" si="298"/>
        <v>00000000000000000000000000000000</v>
      </c>
      <c r="V3752" s="197"/>
      <c r="W3752" s="75">
        <f t="shared" si="299"/>
        <v>0</v>
      </c>
      <c r="AE3752" s="479"/>
    </row>
    <row r="3753" spans="1:31" s="75" customFormat="1" ht="13.5" x14ac:dyDescent="0.2">
      <c r="A3753" s="211">
        <v>3750</v>
      </c>
      <c r="B3753" s="212" t="s">
        <v>3977</v>
      </c>
      <c r="C3753" s="213" t="s">
        <v>3978</v>
      </c>
      <c r="D3753" s="213"/>
      <c r="E3753" s="213">
        <v>0</v>
      </c>
      <c r="F3753" s="213" t="s">
        <v>585</v>
      </c>
      <c r="G3753" s="214" t="s">
        <v>677</v>
      </c>
      <c r="H3753" s="208" t="str">
        <f>IF(Input!F$4="GMH_OECC",J3753,IF(Input!F$4="GMH_XOEC",L3753,IF(Input!F$4="GMH_Korea",N3753,IF(Input!F$4="GMH_EU",P3753,IF(Input!F$4="Skysuper",#REF!,IF(Input!F$4="SkyII",#REF!,IF(Input!F$4="XO-8000",#REF!, "FALSE")))))))</f>
        <v>00</v>
      </c>
      <c r="I3753" s="209">
        <f>IF(Input!F$4="GMH_OECC",K3753,IF(Input!F$4="GMH_XOEC",M3753,IF(Input!F$4="GMH_Korea",O3753,IF(Input!F$4="GMH_EU",Q3753,IF(Input!F$4="Skysuper",#REF!,IF(Input!F$4="SkyII",#REF!,IF(Input!F$4="XO-8000",#REF!, "FALSE")))))))</f>
        <v>0</v>
      </c>
      <c r="J3753" s="210" t="s">
        <v>10359</v>
      </c>
      <c r="K3753" s="268">
        <v>0</v>
      </c>
      <c r="L3753" s="270" t="s">
        <v>10359</v>
      </c>
      <c r="M3753" s="270">
        <v>0</v>
      </c>
      <c r="N3753" s="270" t="s">
        <v>10359</v>
      </c>
      <c r="O3753" s="270">
        <v>0</v>
      </c>
      <c r="P3753" s="270" t="s">
        <v>10359</v>
      </c>
      <c r="Q3753" s="270">
        <v>0</v>
      </c>
      <c r="R3753" s="74"/>
      <c r="S3753" s="75" t="str">
        <f t="shared" si="297"/>
        <v>0000</v>
      </c>
      <c r="T3753" s="75" t="str">
        <f t="shared" si="298"/>
        <v>00000000000000000000000000000000</v>
      </c>
      <c r="V3753" s="197"/>
      <c r="W3753" s="75">
        <f t="shared" si="299"/>
        <v>0</v>
      </c>
      <c r="AE3753" s="479"/>
    </row>
    <row r="3754" spans="1:31" s="75" customFormat="1" ht="13.5" x14ac:dyDescent="0.2">
      <c r="A3754" s="211">
        <v>3751</v>
      </c>
      <c r="B3754" s="212" t="s">
        <v>3979</v>
      </c>
      <c r="C3754" s="213" t="s">
        <v>3980</v>
      </c>
      <c r="D3754" s="213"/>
      <c r="E3754" s="213">
        <v>0</v>
      </c>
      <c r="F3754" s="213" t="s">
        <v>585</v>
      </c>
      <c r="G3754" s="214" t="s">
        <v>677</v>
      </c>
      <c r="H3754" s="208" t="str">
        <f>IF(Input!F$4="GMH_OECC",J3754,IF(Input!F$4="GMH_XOEC",L3754,IF(Input!F$4="GMH_Korea",N3754,IF(Input!F$4="GMH_EU",P3754,IF(Input!F$4="Skysuper",#REF!,IF(Input!F$4="SkyII",#REF!,IF(Input!F$4="XO-8000",#REF!, "FALSE")))))))</f>
        <v>00</v>
      </c>
      <c r="I3754" s="209">
        <f>IF(Input!F$4="GMH_OECC",K3754,IF(Input!F$4="GMH_XOEC",M3754,IF(Input!F$4="GMH_Korea",O3754,IF(Input!F$4="GMH_EU",Q3754,IF(Input!F$4="Skysuper",#REF!,IF(Input!F$4="SkyII",#REF!,IF(Input!F$4="XO-8000",#REF!, "FALSE")))))))</f>
        <v>0</v>
      </c>
      <c r="J3754" s="210" t="s">
        <v>10359</v>
      </c>
      <c r="K3754" s="268">
        <v>0</v>
      </c>
      <c r="L3754" s="270" t="s">
        <v>10359</v>
      </c>
      <c r="M3754" s="270">
        <v>0</v>
      </c>
      <c r="N3754" s="270" t="s">
        <v>10359</v>
      </c>
      <c r="O3754" s="270">
        <v>0</v>
      </c>
      <c r="P3754" s="270" t="s">
        <v>10359</v>
      </c>
      <c r="Q3754" s="270">
        <v>0</v>
      </c>
      <c r="R3754" s="74"/>
      <c r="S3754" s="75" t="str">
        <f t="shared" si="297"/>
        <v>0000</v>
      </c>
      <c r="T3754" s="75" t="str">
        <f t="shared" si="298"/>
        <v>00000000000000000000000000000000</v>
      </c>
      <c r="V3754" s="197"/>
      <c r="W3754" s="75">
        <f t="shared" si="299"/>
        <v>0</v>
      </c>
      <c r="AE3754" s="479"/>
    </row>
    <row r="3755" spans="1:31" s="75" customFormat="1" ht="13.5" x14ac:dyDescent="0.2">
      <c r="A3755" s="211">
        <v>3752</v>
      </c>
      <c r="B3755" s="212" t="s">
        <v>3981</v>
      </c>
      <c r="C3755" s="213" t="s">
        <v>3982</v>
      </c>
      <c r="D3755" s="213"/>
      <c r="E3755" s="213">
        <v>0</v>
      </c>
      <c r="F3755" s="213" t="s">
        <v>585</v>
      </c>
      <c r="G3755" s="214" t="s">
        <v>677</v>
      </c>
      <c r="H3755" s="208" t="str">
        <f>IF(Input!F$4="GMH_OECC",J3755,IF(Input!F$4="GMH_XOEC",L3755,IF(Input!F$4="GMH_Korea",N3755,IF(Input!F$4="GMH_EU",P3755,IF(Input!F$4="Skysuper",#REF!,IF(Input!F$4="SkyII",#REF!,IF(Input!F$4="XO-8000",#REF!, "FALSE")))))))</f>
        <v>00</v>
      </c>
      <c r="I3755" s="209">
        <f>IF(Input!F$4="GMH_OECC",K3755,IF(Input!F$4="GMH_XOEC",M3755,IF(Input!F$4="GMH_Korea",O3755,IF(Input!F$4="GMH_EU",Q3755,IF(Input!F$4="Skysuper",#REF!,IF(Input!F$4="SkyII",#REF!,IF(Input!F$4="XO-8000",#REF!, "FALSE")))))))</f>
        <v>0</v>
      </c>
      <c r="J3755" s="210" t="s">
        <v>10359</v>
      </c>
      <c r="K3755" s="268">
        <v>0</v>
      </c>
      <c r="L3755" s="270" t="s">
        <v>10359</v>
      </c>
      <c r="M3755" s="270">
        <v>0</v>
      </c>
      <c r="N3755" s="270" t="s">
        <v>10359</v>
      </c>
      <c r="O3755" s="270">
        <v>0</v>
      </c>
      <c r="P3755" s="270" t="s">
        <v>10359</v>
      </c>
      <c r="Q3755" s="270">
        <v>0</v>
      </c>
      <c r="R3755" s="74"/>
      <c r="S3755" s="75" t="str">
        <f t="shared" si="297"/>
        <v>0000</v>
      </c>
      <c r="T3755" s="75" t="str">
        <f t="shared" si="298"/>
        <v>00000000000000000000000000000000</v>
      </c>
      <c r="V3755" s="197"/>
      <c r="W3755" s="75">
        <f t="shared" si="299"/>
        <v>0</v>
      </c>
      <c r="AE3755" s="479"/>
    </row>
    <row r="3756" spans="1:31" s="75" customFormat="1" ht="13.5" x14ac:dyDescent="0.2">
      <c r="A3756" s="211">
        <v>3753</v>
      </c>
      <c r="B3756" s="212" t="s">
        <v>3983</v>
      </c>
      <c r="C3756" s="213" t="s">
        <v>3984</v>
      </c>
      <c r="D3756" s="213"/>
      <c r="E3756" s="213">
        <v>0</v>
      </c>
      <c r="F3756" s="213" t="s">
        <v>585</v>
      </c>
      <c r="G3756" s="214" t="s">
        <v>677</v>
      </c>
      <c r="H3756" s="208" t="str">
        <f>IF(Input!F$4="GMH_OECC",J3756,IF(Input!F$4="GMH_XOEC",L3756,IF(Input!F$4="GMH_Korea",N3756,IF(Input!F$4="GMH_EU",P3756,IF(Input!F$4="Skysuper",#REF!,IF(Input!F$4="SkyII",#REF!,IF(Input!F$4="XO-8000",#REF!, "FALSE")))))))</f>
        <v>00</v>
      </c>
      <c r="I3756" s="209">
        <f>IF(Input!F$4="GMH_OECC",K3756,IF(Input!F$4="GMH_XOEC",M3756,IF(Input!F$4="GMH_Korea",O3756,IF(Input!F$4="GMH_EU",Q3756,IF(Input!F$4="Skysuper",#REF!,IF(Input!F$4="SkyII",#REF!,IF(Input!F$4="XO-8000",#REF!, "FALSE")))))))</f>
        <v>0</v>
      </c>
      <c r="J3756" s="210" t="s">
        <v>10359</v>
      </c>
      <c r="K3756" s="268">
        <v>0</v>
      </c>
      <c r="L3756" s="270" t="s">
        <v>10359</v>
      </c>
      <c r="M3756" s="270">
        <v>0</v>
      </c>
      <c r="N3756" s="270" t="s">
        <v>10359</v>
      </c>
      <c r="O3756" s="270">
        <v>0</v>
      </c>
      <c r="P3756" s="270" t="s">
        <v>10359</v>
      </c>
      <c r="Q3756" s="270">
        <v>0</v>
      </c>
      <c r="R3756" s="74"/>
      <c r="S3756" s="75" t="str">
        <f t="shared" si="297"/>
        <v>0000</v>
      </c>
      <c r="T3756" s="75" t="str">
        <f t="shared" si="298"/>
        <v>00000000000000000000000000000000</v>
      </c>
      <c r="V3756" s="197"/>
      <c r="W3756" s="75">
        <f t="shared" si="299"/>
        <v>0</v>
      </c>
      <c r="AE3756" s="479"/>
    </row>
    <row r="3757" spans="1:31" s="75" customFormat="1" ht="13.5" x14ac:dyDescent="0.2">
      <c r="A3757" s="211">
        <v>3754</v>
      </c>
      <c r="B3757" s="212" t="s">
        <v>3985</v>
      </c>
      <c r="C3757" s="213" t="s">
        <v>3986</v>
      </c>
      <c r="D3757" s="213"/>
      <c r="E3757" s="213">
        <v>0</v>
      </c>
      <c r="F3757" s="213" t="s">
        <v>585</v>
      </c>
      <c r="G3757" s="214" t="s">
        <v>677</v>
      </c>
      <c r="H3757" s="208" t="str">
        <f>IF(Input!F$4="GMH_OECC",J3757,IF(Input!F$4="GMH_XOEC",L3757,IF(Input!F$4="GMH_Korea",N3757,IF(Input!F$4="GMH_EU",P3757,IF(Input!F$4="Skysuper",#REF!,IF(Input!F$4="SkyII",#REF!,IF(Input!F$4="XO-8000",#REF!, "FALSE")))))))</f>
        <v>00</v>
      </c>
      <c r="I3757" s="209">
        <f>IF(Input!F$4="GMH_OECC",K3757,IF(Input!F$4="GMH_XOEC",M3757,IF(Input!F$4="GMH_Korea",O3757,IF(Input!F$4="GMH_EU",Q3757,IF(Input!F$4="Skysuper",#REF!,IF(Input!F$4="SkyII",#REF!,IF(Input!F$4="XO-8000",#REF!, "FALSE")))))))</f>
        <v>0</v>
      </c>
      <c r="J3757" s="210" t="s">
        <v>10359</v>
      </c>
      <c r="K3757" s="268">
        <v>0</v>
      </c>
      <c r="L3757" s="270" t="s">
        <v>10359</v>
      </c>
      <c r="M3757" s="270">
        <v>0</v>
      </c>
      <c r="N3757" s="270" t="s">
        <v>10359</v>
      </c>
      <c r="O3757" s="270">
        <v>0</v>
      </c>
      <c r="P3757" s="270" t="s">
        <v>10359</v>
      </c>
      <c r="Q3757" s="270">
        <v>0</v>
      </c>
      <c r="R3757" s="74"/>
      <c r="S3757" s="75" t="str">
        <f t="shared" si="297"/>
        <v>0000</v>
      </c>
      <c r="T3757" s="75" t="str">
        <f t="shared" si="298"/>
        <v>00000000000000000000000000000000</v>
      </c>
      <c r="V3757" s="197"/>
      <c r="W3757" s="75">
        <f t="shared" si="299"/>
        <v>0</v>
      </c>
      <c r="AE3757" s="479"/>
    </row>
    <row r="3758" spans="1:31" s="75" customFormat="1" ht="13.5" x14ac:dyDescent="0.2">
      <c r="A3758" s="211">
        <v>3755</v>
      </c>
      <c r="B3758" s="212" t="s">
        <v>3987</v>
      </c>
      <c r="C3758" s="213" t="s">
        <v>3988</v>
      </c>
      <c r="D3758" s="213"/>
      <c r="E3758" s="213">
        <v>0</v>
      </c>
      <c r="F3758" s="213" t="s">
        <v>585</v>
      </c>
      <c r="G3758" s="214" t="s">
        <v>677</v>
      </c>
      <c r="H3758" s="208" t="str">
        <f>IF(Input!F$4="GMH_OECC",J3758,IF(Input!F$4="GMH_XOEC",L3758,IF(Input!F$4="GMH_Korea",N3758,IF(Input!F$4="GMH_EU",P3758,IF(Input!F$4="Skysuper",#REF!,IF(Input!F$4="SkyII",#REF!,IF(Input!F$4="XO-8000",#REF!, "FALSE")))))))</f>
        <v>00</v>
      </c>
      <c r="I3758" s="209">
        <f>IF(Input!F$4="GMH_OECC",K3758,IF(Input!F$4="GMH_XOEC",M3758,IF(Input!F$4="GMH_Korea",O3758,IF(Input!F$4="GMH_EU",Q3758,IF(Input!F$4="Skysuper",#REF!,IF(Input!F$4="SkyII",#REF!,IF(Input!F$4="XO-8000",#REF!, "FALSE")))))))</f>
        <v>0</v>
      </c>
      <c r="J3758" s="210" t="s">
        <v>10359</v>
      </c>
      <c r="K3758" s="268">
        <v>0</v>
      </c>
      <c r="L3758" s="270" t="s">
        <v>10359</v>
      </c>
      <c r="M3758" s="270">
        <v>0</v>
      </c>
      <c r="N3758" s="270" t="s">
        <v>10359</v>
      </c>
      <c r="O3758" s="270">
        <v>0</v>
      </c>
      <c r="P3758" s="270" t="s">
        <v>10359</v>
      </c>
      <c r="Q3758" s="270">
        <v>0</v>
      </c>
      <c r="R3758" s="74"/>
      <c r="S3758" s="75" t="str">
        <f t="shared" si="297"/>
        <v>0000</v>
      </c>
      <c r="T3758" s="75" t="str">
        <f t="shared" si="298"/>
        <v>00000000000000000000000000000000</v>
      </c>
      <c r="V3758" s="197"/>
      <c r="W3758" s="75">
        <f t="shared" si="299"/>
        <v>0</v>
      </c>
      <c r="AE3758" s="479"/>
    </row>
    <row r="3759" spans="1:31" s="75" customFormat="1" ht="13.5" x14ac:dyDescent="0.2">
      <c r="A3759" s="211">
        <v>3756</v>
      </c>
      <c r="B3759" s="212" t="s">
        <v>3989</v>
      </c>
      <c r="C3759" s="213" t="s">
        <v>3990</v>
      </c>
      <c r="D3759" s="213"/>
      <c r="E3759" s="213">
        <v>0</v>
      </c>
      <c r="F3759" s="213" t="s">
        <v>585</v>
      </c>
      <c r="G3759" s="214" t="s">
        <v>677</v>
      </c>
      <c r="H3759" s="208" t="str">
        <f>IF(Input!F$4="GMH_OECC",J3759,IF(Input!F$4="GMH_XOEC",L3759,IF(Input!F$4="GMH_Korea",N3759,IF(Input!F$4="GMH_EU",P3759,IF(Input!F$4="Skysuper",#REF!,IF(Input!F$4="SkyII",#REF!,IF(Input!F$4="XO-8000",#REF!, "FALSE")))))))</f>
        <v>00</v>
      </c>
      <c r="I3759" s="209">
        <f>IF(Input!F$4="GMH_OECC",K3759,IF(Input!F$4="GMH_XOEC",M3759,IF(Input!F$4="GMH_Korea",O3759,IF(Input!F$4="GMH_EU",Q3759,IF(Input!F$4="Skysuper",#REF!,IF(Input!F$4="SkyII",#REF!,IF(Input!F$4="XO-8000",#REF!, "FALSE")))))))</f>
        <v>0</v>
      </c>
      <c r="J3759" s="210" t="s">
        <v>10359</v>
      </c>
      <c r="K3759" s="268">
        <v>0</v>
      </c>
      <c r="L3759" s="270" t="s">
        <v>10359</v>
      </c>
      <c r="M3759" s="270">
        <v>0</v>
      </c>
      <c r="N3759" s="270" t="s">
        <v>10359</v>
      </c>
      <c r="O3759" s="270">
        <v>0</v>
      </c>
      <c r="P3759" s="270" t="s">
        <v>10359</v>
      </c>
      <c r="Q3759" s="270">
        <v>0</v>
      </c>
      <c r="R3759" s="74"/>
      <c r="S3759" s="75" t="str">
        <f t="shared" si="297"/>
        <v>0000</v>
      </c>
      <c r="T3759" s="75" t="str">
        <f t="shared" si="298"/>
        <v>00000000000000000000000000000000</v>
      </c>
      <c r="V3759" s="197"/>
      <c r="W3759" s="75">
        <f t="shared" si="299"/>
        <v>0</v>
      </c>
      <c r="AE3759" s="479"/>
    </row>
    <row r="3760" spans="1:31" s="75" customFormat="1" ht="13.5" x14ac:dyDescent="0.2">
      <c r="A3760" s="211">
        <v>3757</v>
      </c>
      <c r="B3760" s="212" t="s">
        <v>3991</v>
      </c>
      <c r="C3760" s="213" t="s">
        <v>3992</v>
      </c>
      <c r="D3760" s="213"/>
      <c r="E3760" s="213">
        <v>0</v>
      </c>
      <c r="F3760" s="213" t="s">
        <v>585</v>
      </c>
      <c r="G3760" s="214" t="s">
        <v>677</v>
      </c>
      <c r="H3760" s="208" t="str">
        <f>IF(Input!F$4="GMH_OECC",J3760,IF(Input!F$4="GMH_XOEC",L3760,IF(Input!F$4="GMH_Korea",N3760,IF(Input!F$4="GMH_EU",P3760,IF(Input!F$4="Skysuper",#REF!,IF(Input!F$4="SkyII",#REF!,IF(Input!F$4="XO-8000",#REF!, "FALSE")))))))</f>
        <v>00</v>
      </c>
      <c r="I3760" s="209">
        <f>IF(Input!F$4="GMH_OECC",K3760,IF(Input!F$4="GMH_XOEC",M3760,IF(Input!F$4="GMH_Korea",O3760,IF(Input!F$4="GMH_EU",Q3760,IF(Input!F$4="Skysuper",#REF!,IF(Input!F$4="SkyII",#REF!,IF(Input!F$4="XO-8000",#REF!, "FALSE")))))))</f>
        <v>0</v>
      </c>
      <c r="J3760" s="210" t="s">
        <v>10359</v>
      </c>
      <c r="K3760" s="268">
        <v>0</v>
      </c>
      <c r="L3760" s="270" t="s">
        <v>10359</v>
      </c>
      <c r="M3760" s="270">
        <v>0</v>
      </c>
      <c r="N3760" s="270" t="s">
        <v>10359</v>
      </c>
      <c r="O3760" s="270">
        <v>0</v>
      </c>
      <c r="P3760" s="270" t="s">
        <v>10359</v>
      </c>
      <c r="Q3760" s="270">
        <v>0</v>
      </c>
      <c r="R3760" s="74"/>
      <c r="S3760" s="75" t="str">
        <f t="shared" si="297"/>
        <v>0000</v>
      </c>
      <c r="T3760" s="75" t="str">
        <f t="shared" si="298"/>
        <v>00000000000000000000000000000000</v>
      </c>
      <c r="V3760" s="197"/>
      <c r="W3760" s="75">
        <f t="shared" si="299"/>
        <v>0</v>
      </c>
      <c r="AE3760" s="479"/>
    </row>
    <row r="3761" spans="1:31" s="75" customFormat="1" ht="13.5" x14ac:dyDescent="0.2">
      <c r="A3761" s="211">
        <v>3758</v>
      </c>
      <c r="B3761" s="212" t="s">
        <v>3993</v>
      </c>
      <c r="C3761" s="213" t="s">
        <v>3994</v>
      </c>
      <c r="D3761" s="213"/>
      <c r="E3761" s="213">
        <v>0</v>
      </c>
      <c r="F3761" s="213" t="s">
        <v>585</v>
      </c>
      <c r="G3761" s="214" t="s">
        <v>677</v>
      </c>
      <c r="H3761" s="208" t="str">
        <f>IF(Input!F$4="GMH_OECC",J3761,IF(Input!F$4="GMH_XOEC",L3761,IF(Input!F$4="GMH_Korea",N3761,IF(Input!F$4="GMH_EU",P3761,IF(Input!F$4="Skysuper",#REF!,IF(Input!F$4="SkyII",#REF!,IF(Input!F$4="XO-8000",#REF!, "FALSE")))))))</f>
        <v>00</v>
      </c>
      <c r="I3761" s="209">
        <f>IF(Input!F$4="GMH_OECC",K3761,IF(Input!F$4="GMH_XOEC",M3761,IF(Input!F$4="GMH_Korea",O3761,IF(Input!F$4="GMH_EU",Q3761,IF(Input!F$4="Skysuper",#REF!,IF(Input!F$4="SkyII",#REF!,IF(Input!F$4="XO-8000",#REF!, "FALSE")))))))</f>
        <v>0</v>
      </c>
      <c r="J3761" s="210" t="s">
        <v>10359</v>
      </c>
      <c r="K3761" s="268">
        <v>0</v>
      </c>
      <c r="L3761" s="270" t="s">
        <v>10359</v>
      </c>
      <c r="M3761" s="270">
        <v>0</v>
      </c>
      <c r="N3761" s="270" t="s">
        <v>10359</v>
      </c>
      <c r="O3761" s="270">
        <v>0</v>
      </c>
      <c r="P3761" s="270" t="s">
        <v>10359</v>
      </c>
      <c r="Q3761" s="270">
        <v>0</v>
      </c>
      <c r="R3761" s="74"/>
      <c r="S3761" s="75" t="str">
        <f t="shared" si="297"/>
        <v>0000</v>
      </c>
      <c r="T3761" s="75" t="str">
        <f t="shared" si="298"/>
        <v>00000000000000000000000000000000</v>
      </c>
      <c r="V3761" s="197"/>
      <c r="W3761" s="75">
        <f t="shared" si="299"/>
        <v>0</v>
      </c>
      <c r="AE3761" s="479"/>
    </row>
    <row r="3762" spans="1:31" s="75" customFormat="1" ht="13.5" x14ac:dyDescent="0.2">
      <c r="A3762" s="211">
        <v>3759</v>
      </c>
      <c r="B3762" s="212" t="s">
        <v>3995</v>
      </c>
      <c r="C3762" s="213" t="s">
        <v>3996</v>
      </c>
      <c r="D3762" s="213"/>
      <c r="E3762" s="213">
        <v>0</v>
      </c>
      <c r="F3762" s="213" t="s">
        <v>585</v>
      </c>
      <c r="G3762" s="214" t="s">
        <v>677</v>
      </c>
      <c r="H3762" s="208" t="str">
        <f>IF(Input!F$4="GMH_OECC",J3762,IF(Input!F$4="GMH_XOEC",L3762,IF(Input!F$4="GMH_Korea",N3762,IF(Input!F$4="GMH_EU",P3762,IF(Input!F$4="Skysuper",#REF!,IF(Input!F$4="SkyII",#REF!,IF(Input!F$4="XO-8000",#REF!, "FALSE")))))))</f>
        <v>00</v>
      </c>
      <c r="I3762" s="209">
        <f>IF(Input!F$4="GMH_OECC",K3762,IF(Input!F$4="GMH_XOEC",M3762,IF(Input!F$4="GMH_Korea",O3762,IF(Input!F$4="GMH_EU",Q3762,IF(Input!F$4="Skysuper",#REF!,IF(Input!F$4="SkyII",#REF!,IF(Input!F$4="XO-8000",#REF!, "FALSE")))))))</f>
        <v>0</v>
      </c>
      <c r="J3762" s="210" t="s">
        <v>10359</v>
      </c>
      <c r="K3762" s="268">
        <v>0</v>
      </c>
      <c r="L3762" s="270" t="s">
        <v>10359</v>
      </c>
      <c r="M3762" s="270">
        <v>0</v>
      </c>
      <c r="N3762" s="270" t="s">
        <v>10359</v>
      </c>
      <c r="O3762" s="270">
        <v>0</v>
      </c>
      <c r="P3762" s="270" t="s">
        <v>10359</v>
      </c>
      <c r="Q3762" s="270">
        <v>0</v>
      </c>
      <c r="R3762" s="74"/>
      <c r="S3762" s="75" t="str">
        <f t="shared" si="297"/>
        <v>0000</v>
      </c>
      <c r="T3762" s="75" t="str">
        <f t="shared" si="298"/>
        <v>00000000000000000000000000000000</v>
      </c>
      <c r="V3762" s="197"/>
      <c r="W3762" s="75">
        <f t="shared" si="299"/>
        <v>0</v>
      </c>
      <c r="AE3762" s="479"/>
    </row>
    <row r="3763" spans="1:31" s="75" customFormat="1" ht="13.5" x14ac:dyDescent="0.2">
      <c r="A3763" s="211">
        <v>3760</v>
      </c>
      <c r="B3763" s="212" t="s">
        <v>3997</v>
      </c>
      <c r="C3763" s="213" t="s">
        <v>3998</v>
      </c>
      <c r="D3763" s="213"/>
      <c r="E3763" s="213">
        <v>0</v>
      </c>
      <c r="F3763" s="213" t="s">
        <v>585</v>
      </c>
      <c r="G3763" s="214" t="s">
        <v>677</v>
      </c>
      <c r="H3763" s="208" t="str">
        <f>IF(Input!F$4="GMH_OECC",J3763,IF(Input!F$4="GMH_XOEC",L3763,IF(Input!F$4="GMH_Korea",N3763,IF(Input!F$4="GMH_EU",P3763,IF(Input!F$4="Skysuper",#REF!,IF(Input!F$4="SkyII",#REF!,IF(Input!F$4="XO-8000",#REF!, "FALSE")))))))</f>
        <v>00</v>
      </c>
      <c r="I3763" s="209">
        <f>IF(Input!F$4="GMH_OECC",K3763,IF(Input!F$4="GMH_XOEC",M3763,IF(Input!F$4="GMH_Korea",O3763,IF(Input!F$4="GMH_EU",Q3763,IF(Input!F$4="Skysuper",#REF!,IF(Input!F$4="SkyII",#REF!,IF(Input!F$4="XO-8000",#REF!, "FALSE")))))))</f>
        <v>0</v>
      </c>
      <c r="J3763" s="210" t="s">
        <v>10359</v>
      </c>
      <c r="K3763" s="268">
        <v>0</v>
      </c>
      <c r="L3763" s="270" t="s">
        <v>10359</v>
      </c>
      <c r="M3763" s="270">
        <v>0</v>
      </c>
      <c r="N3763" s="270" t="s">
        <v>10359</v>
      </c>
      <c r="O3763" s="270">
        <v>0</v>
      </c>
      <c r="P3763" s="270" t="s">
        <v>10359</v>
      </c>
      <c r="Q3763" s="270">
        <v>0</v>
      </c>
      <c r="R3763" s="74"/>
      <c r="S3763" s="75" t="str">
        <f t="shared" si="297"/>
        <v>0000</v>
      </c>
      <c r="T3763" s="75" t="str">
        <f t="shared" si="298"/>
        <v>00000000000000000000000000000000</v>
      </c>
      <c r="V3763" s="197"/>
      <c r="W3763" s="75">
        <f t="shared" si="299"/>
        <v>0</v>
      </c>
      <c r="AE3763" s="479"/>
    </row>
    <row r="3764" spans="1:31" s="75" customFormat="1" ht="13.5" x14ac:dyDescent="0.2">
      <c r="A3764" s="211">
        <v>3761</v>
      </c>
      <c r="B3764" s="212" t="s">
        <v>3999</v>
      </c>
      <c r="C3764" s="213" t="s">
        <v>4000</v>
      </c>
      <c r="D3764" s="213"/>
      <c r="E3764" s="213">
        <v>0</v>
      </c>
      <c r="F3764" s="213" t="s">
        <v>585</v>
      </c>
      <c r="G3764" s="214" t="s">
        <v>677</v>
      </c>
      <c r="H3764" s="208" t="str">
        <f>IF(Input!F$4="GMH_OECC",J3764,IF(Input!F$4="GMH_XOEC",L3764,IF(Input!F$4="GMH_Korea",N3764,IF(Input!F$4="GMH_EU",P3764,IF(Input!F$4="Skysuper",#REF!,IF(Input!F$4="SkyII",#REF!,IF(Input!F$4="XO-8000",#REF!, "FALSE")))))))</f>
        <v>00</v>
      </c>
      <c r="I3764" s="209">
        <f>IF(Input!F$4="GMH_OECC",K3764,IF(Input!F$4="GMH_XOEC",M3764,IF(Input!F$4="GMH_Korea",O3764,IF(Input!F$4="GMH_EU",Q3764,IF(Input!F$4="Skysuper",#REF!,IF(Input!F$4="SkyII",#REF!,IF(Input!F$4="XO-8000",#REF!, "FALSE")))))))</f>
        <v>0</v>
      </c>
      <c r="J3764" s="210" t="s">
        <v>10359</v>
      </c>
      <c r="K3764" s="268">
        <v>0</v>
      </c>
      <c r="L3764" s="270" t="s">
        <v>10359</v>
      </c>
      <c r="M3764" s="270">
        <v>0</v>
      </c>
      <c r="N3764" s="270" t="s">
        <v>10359</v>
      </c>
      <c r="O3764" s="270">
        <v>0</v>
      </c>
      <c r="P3764" s="270" t="s">
        <v>10359</v>
      </c>
      <c r="Q3764" s="270">
        <v>0</v>
      </c>
      <c r="R3764" s="74"/>
      <c r="S3764" s="75" t="str">
        <f t="shared" ref="S3764:S3827" si="300">"0"&amp;DEC2HEX(2^(I3764-1))&amp;IF(LEN(DEC2HEX(H3764))=2,DEC2HEX(H3764),"0"&amp;DEC2HEX(H3764))</f>
        <v>0000</v>
      </c>
      <c r="T3764" s="75" t="str">
        <f t="shared" si="298"/>
        <v>00000000000000000000000000000000</v>
      </c>
      <c r="V3764" s="197"/>
      <c r="W3764" s="75">
        <f t="shared" si="299"/>
        <v>0</v>
      </c>
      <c r="AE3764" s="479"/>
    </row>
    <row r="3765" spans="1:31" s="75" customFormat="1" ht="13.5" x14ac:dyDescent="0.2">
      <c r="A3765" s="211">
        <v>3762</v>
      </c>
      <c r="B3765" s="212" t="s">
        <v>4001</v>
      </c>
      <c r="C3765" s="213" t="s">
        <v>4002</v>
      </c>
      <c r="D3765" s="213"/>
      <c r="E3765" s="213">
        <v>0</v>
      </c>
      <c r="F3765" s="213" t="s">
        <v>585</v>
      </c>
      <c r="G3765" s="214" t="s">
        <v>677</v>
      </c>
      <c r="H3765" s="208" t="str">
        <f>IF(Input!F$4="GMH_OECC",J3765,IF(Input!F$4="GMH_XOEC",L3765,IF(Input!F$4="GMH_Korea",N3765,IF(Input!F$4="GMH_EU",P3765,IF(Input!F$4="Skysuper",#REF!,IF(Input!F$4="SkyII",#REF!,IF(Input!F$4="XO-8000",#REF!, "FALSE")))))))</f>
        <v>00</v>
      </c>
      <c r="I3765" s="209">
        <f>IF(Input!F$4="GMH_OECC",K3765,IF(Input!F$4="GMH_XOEC",M3765,IF(Input!F$4="GMH_Korea",O3765,IF(Input!F$4="GMH_EU",Q3765,IF(Input!F$4="Skysuper",#REF!,IF(Input!F$4="SkyII",#REF!,IF(Input!F$4="XO-8000",#REF!, "FALSE")))))))</f>
        <v>0</v>
      </c>
      <c r="J3765" s="210" t="s">
        <v>10359</v>
      </c>
      <c r="K3765" s="268">
        <v>0</v>
      </c>
      <c r="L3765" s="270" t="s">
        <v>10359</v>
      </c>
      <c r="M3765" s="270">
        <v>0</v>
      </c>
      <c r="N3765" s="270" t="s">
        <v>10359</v>
      </c>
      <c r="O3765" s="270">
        <v>0</v>
      </c>
      <c r="P3765" s="270" t="s">
        <v>10359</v>
      </c>
      <c r="Q3765" s="270">
        <v>0</v>
      </c>
      <c r="R3765" s="74"/>
      <c r="S3765" s="75" t="str">
        <f t="shared" si="300"/>
        <v>0000</v>
      </c>
      <c r="T3765" s="75" t="str">
        <f t="shared" si="298"/>
        <v>00000000000000000000000000000000</v>
      </c>
      <c r="V3765" s="197"/>
      <c r="W3765" s="75">
        <f t="shared" si="299"/>
        <v>0</v>
      </c>
      <c r="AE3765" s="479"/>
    </row>
    <row r="3766" spans="1:31" s="75" customFormat="1" ht="13.5" x14ac:dyDescent="0.2">
      <c r="A3766" s="211">
        <v>3763</v>
      </c>
      <c r="B3766" s="212" t="s">
        <v>4003</v>
      </c>
      <c r="C3766" s="213" t="s">
        <v>4004</v>
      </c>
      <c r="D3766" s="213"/>
      <c r="E3766" s="213">
        <v>0</v>
      </c>
      <c r="F3766" s="213" t="s">
        <v>585</v>
      </c>
      <c r="G3766" s="214" t="s">
        <v>677</v>
      </c>
      <c r="H3766" s="208" t="str">
        <f>IF(Input!F$4="GMH_OECC",J3766,IF(Input!F$4="GMH_XOEC",L3766,IF(Input!F$4="GMH_Korea",N3766,IF(Input!F$4="GMH_EU",P3766,IF(Input!F$4="Skysuper",#REF!,IF(Input!F$4="SkyII",#REF!,IF(Input!F$4="XO-8000",#REF!, "FALSE")))))))</f>
        <v>00</v>
      </c>
      <c r="I3766" s="209">
        <f>IF(Input!F$4="GMH_OECC",K3766,IF(Input!F$4="GMH_XOEC",M3766,IF(Input!F$4="GMH_Korea",O3766,IF(Input!F$4="GMH_EU",Q3766,IF(Input!F$4="Skysuper",#REF!,IF(Input!F$4="SkyII",#REF!,IF(Input!F$4="XO-8000",#REF!, "FALSE")))))))</f>
        <v>0</v>
      </c>
      <c r="J3766" s="210" t="s">
        <v>10359</v>
      </c>
      <c r="K3766" s="268">
        <v>0</v>
      </c>
      <c r="L3766" s="270" t="s">
        <v>10359</v>
      </c>
      <c r="M3766" s="270">
        <v>0</v>
      </c>
      <c r="N3766" s="270" t="s">
        <v>10359</v>
      </c>
      <c r="O3766" s="270">
        <v>0</v>
      </c>
      <c r="P3766" s="270" t="s">
        <v>10359</v>
      </c>
      <c r="Q3766" s="270">
        <v>0</v>
      </c>
      <c r="R3766" s="74"/>
      <c r="S3766" s="75" t="str">
        <f t="shared" si="300"/>
        <v>0000</v>
      </c>
      <c r="T3766" s="75" t="str">
        <f t="shared" si="298"/>
        <v>00000000000000000000000000000000</v>
      </c>
      <c r="V3766" s="197"/>
      <c r="W3766" s="75">
        <f t="shared" si="299"/>
        <v>0</v>
      </c>
      <c r="AE3766" s="479"/>
    </row>
    <row r="3767" spans="1:31" s="75" customFormat="1" ht="13.5" x14ac:dyDescent="0.2">
      <c r="A3767" s="211">
        <v>3764</v>
      </c>
      <c r="B3767" s="212" t="s">
        <v>4005</v>
      </c>
      <c r="C3767" s="213" t="s">
        <v>4006</v>
      </c>
      <c r="D3767" s="213"/>
      <c r="E3767" s="213">
        <v>0</v>
      </c>
      <c r="F3767" s="213" t="s">
        <v>585</v>
      </c>
      <c r="G3767" s="214" t="s">
        <v>677</v>
      </c>
      <c r="H3767" s="208" t="str">
        <f>IF(Input!F$4="GMH_OECC",J3767,IF(Input!F$4="GMH_XOEC",L3767,IF(Input!F$4="GMH_Korea",N3767,IF(Input!F$4="GMH_EU",P3767,IF(Input!F$4="Skysuper",#REF!,IF(Input!F$4="SkyII",#REF!,IF(Input!F$4="XO-8000",#REF!, "FALSE")))))))</f>
        <v>00</v>
      </c>
      <c r="I3767" s="209">
        <f>IF(Input!F$4="GMH_OECC",K3767,IF(Input!F$4="GMH_XOEC",M3767,IF(Input!F$4="GMH_Korea",O3767,IF(Input!F$4="GMH_EU",Q3767,IF(Input!F$4="Skysuper",#REF!,IF(Input!F$4="SkyII",#REF!,IF(Input!F$4="XO-8000",#REF!, "FALSE")))))))</f>
        <v>0</v>
      </c>
      <c r="J3767" s="210" t="s">
        <v>10359</v>
      </c>
      <c r="K3767" s="268">
        <v>0</v>
      </c>
      <c r="L3767" s="270" t="s">
        <v>10359</v>
      </c>
      <c r="M3767" s="270">
        <v>0</v>
      </c>
      <c r="N3767" s="270" t="s">
        <v>10359</v>
      </c>
      <c r="O3767" s="270">
        <v>0</v>
      </c>
      <c r="P3767" s="270" t="s">
        <v>10359</v>
      </c>
      <c r="Q3767" s="270">
        <v>0</v>
      </c>
      <c r="R3767" s="74"/>
      <c r="S3767" s="75" t="str">
        <f t="shared" si="300"/>
        <v>0000</v>
      </c>
      <c r="T3767" s="75" t="str">
        <f t="shared" si="298"/>
        <v>00000000000000000000000000000000</v>
      </c>
      <c r="V3767" s="197"/>
      <c r="W3767" s="75">
        <f t="shared" si="299"/>
        <v>0</v>
      </c>
      <c r="AE3767" s="479"/>
    </row>
    <row r="3768" spans="1:31" s="75" customFormat="1" ht="13.5" x14ac:dyDescent="0.2">
      <c r="A3768" s="211">
        <v>3765</v>
      </c>
      <c r="B3768" s="212" t="s">
        <v>4007</v>
      </c>
      <c r="C3768" s="213" t="s">
        <v>4008</v>
      </c>
      <c r="D3768" s="213"/>
      <c r="E3768" s="213">
        <v>0</v>
      </c>
      <c r="F3768" s="213" t="s">
        <v>585</v>
      </c>
      <c r="G3768" s="214" t="s">
        <v>677</v>
      </c>
      <c r="H3768" s="208" t="str">
        <f>IF(Input!F$4="GMH_OECC",J3768,IF(Input!F$4="GMH_XOEC",L3768,IF(Input!F$4="GMH_Korea",N3768,IF(Input!F$4="GMH_EU",P3768,IF(Input!F$4="Skysuper",#REF!,IF(Input!F$4="SkyII",#REF!,IF(Input!F$4="XO-8000",#REF!, "FALSE")))))))</f>
        <v>00</v>
      </c>
      <c r="I3768" s="209">
        <f>IF(Input!F$4="GMH_OECC",K3768,IF(Input!F$4="GMH_XOEC",M3768,IF(Input!F$4="GMH_Korea",O3768,IF(Input!F$4="GMH_EU",Q3768,IF(Input!F$4="Skysuper",#REF!,IF(Input!F$4="SkyII",#REF!,IF(Input!F$4="XO-8000",#REF!, "FALSE")))))))</f>
        <v>0</v>
      </c>
      <c r="J3768" s="210" t="s">
        <v>10359</v>
      </c>
      <c r="K3768" s="268">
        <v>0</v>
      </c>
      <c r="L3768" s="270" t="s">
        <v>10359</v>
      </c>
      <c r="M3768" s="270">
        <v>0</v>
      </c>
      <c r="N3768" s="270" t="s">
        <v>10359</v>
      </c>
      <c r="O3768" s="270">
        <v>0</v>
      </c>
      <c r="P3768" s="270" t="s">
        <v>10359</v>
      </c>
      <c r="Q3768" s="270">
        <v>0</v>
      </c>
      <c r="R3768" s="74"/>
      <c r="S3768" s="75" t="str">
        <f t="shared" si="300"/>
        <v>0000</v>
      </c>
      <c r="T3768" s="75" t="str">
        <f t="shared" si="298"/>
        <v>00000000000000000000000000000000</v>
      </c>
      <c r="V3768" s="197"/>
      <c r="W3768" s="75">
        <f t="shared" si="299"/>
        <v>0</v>
      </c>
      <c r="AE3768" s="479"/>
    </row>
    <row r="3769" spans="1:31" s="75" customFormat="1" ht="13.5" x14ac:dyDescent="0.2">
      <c r="A3769" s="211">
        <v>3766</v>
      </c>
      <c r="B3769" s="212" t="s">
        <v>4009</v>
      </c>
      <c r="C3769" s="213" t="s">
        <v>4010</v>
      </c>
      <c r="D3769" s="213"/>
      <c r="E3769" s="213">
        <v>0</v>
      </c>
      <c r="F3769" s="213" t="s">
        <v>585</v>
      </c>
      <c r="G3769" s="214" t="s">
        <v>677</v>
      </c>
      <c r="H3769" s="208" t="str">
        <f>IF(Input!F$4="GMH_OECC",J3769,IF(Input!F$4="GMH_XOEC",L3769,IF(Input!F$4="GMH_Korea",N3769,IF(Input!F$4="GMH_EU",P3769,IF(Input!F$4="Skysuper",#REF!,IF(Input!F$4="SkyII",#REF!,IF(Input!F$4="XO-8000",#REF!, "FALSE")))))))</f>
        <v>00</v>
      </c>
      <c r="I3769" s="209">
        <f>IF(Input!F$4="GMH_OECC",K3769,IF(Input!F$4="GMH_XOEC",M3769,IF(Input!F$4="GMH_Korea",O3769,IF(Input!F$4="GMH_EU",Q3769,IF(Input!F$4="Skysuper",#REF!,IF(Input!F$4="SkyII",#REF!,IF(Input!F$4="XO-8000",#REF!, "FALSE")))))))</f>
        <v>0</v>
      </c>
      <c r="J3769" s="210" t="s">
        <v>10359</v>
      </c>
      <c r="K3769" s="268">
        <v>0</v>
      </c>
      <c r="L3769" s="270" t="s">
        <v>10359</v>
      </c>
      <c r="M3769" s="270">
        <v>0</v>
      </c>
      <c r="N3769" s="270" t="s">
        <v>10359</v>
      </c>
      <c r="O3769" s="270">
        <v>0</v>
      </c>
      <c r="P3769" s="270" t="s">
        <v>10359</v>
      </c>
      <c r="Q3769" s="270">
        <v>0</v>
      </c>
      <c r="R3769" s="74"/>
      <c r="S3769" s="75" t="str">
        <f t="shared" si="300"/>
        <v>0000</v>
      </c>
      <c r="T3769" s="75" t="str">
        <f t="shared" si="298"/>
        <v>00000000000000000000000000000000</v>
      </c>
      <c r="V3769" s="197"/>
      <c r="W3769" s="75">
        <f t="shared" si="299"/>
        <v>0</v>
      </c>
      <c r="AE3769" s="479"/>
    </row>
    <row r="3770" spans="1:31" s="75" customFormat="1" ht="13.5" x14ac:dyDescent="0.2">
      <c r="A3770" s="211">
        <v>3767</v>
      </c>
      <c r="B3770" s="212" t="s">
        <v>4011</v>
      </c>
      <c r="C3770" s="213" t="s">
        <v>4012</v>
      </c>
      <c r="D3770" s="213"/>
      <c r="E3770" s="213">
        <v>0</v>
      </c>
      <c r="F3770" s="213" t="s">
        <v>585</v>
      </c>
      <c r="G3770" s="214" t="s">
        <v>677</v>
      </c>
      <c r="H3770" s="208" t="str">
        <f>IF(Input!F$4="GMH_OECC",J3770,IF(Input!F$4="GMH_XOEC",L3770,IF(Input!F$4="GMH_Korea",N3770,IF(Input!F$4="GMH_EU",P3770,IF(Input!F$4="Skysuper",#REF!,IF(Input!F$4="SkyII",#REF!,IF(Input!F$4="XO-8000",#REF!, "FALSE")))))))</f>
        <v>00</v>
      </c>
      <c r="I3770" s="209">
        <f>IF(Input!F$4="GMH_OECC",K3770,IF(Input!F$4="GMH_XOEC",M3770,IF(Input!F$4="GMH_Korea",O3770,IF(Input!F$4="GMH_EU",Q3770,IF(Input!F$4="Skysuper",#REF!,IF(Input!F$4="SkyII",#REF!,IF(Input!F$4="XO-8000",#REF!, "FALSE")))))))</f>
        <v>0</v>
      </c>
      <c r="J3770" s="210" t="s">
        <v>10359</v>
      </c>
      <c r="K3770" s="268">
        <v>0</v>
      </c>
      <c r="L3770" s="270" t="s">
        <v>10359</v>
      </c>
      <c r="M3770" s="270">
        <v>0</v>
      </c>
      <c r="N3770" s="270" t="s">
        <v>10359</v>
      </c>
      <c r="O3770" s="270">
        <v>0</v>
      </c>
      <c r="P3770" s="270" t="s">
        <v>10359</v>
      </c>
      <c r="Q3770" s="270">
        <v>0</v>
      </c>
      <c r="R3770" s="74"/>
      <c r="S3770" s="75" t="str">
        <f t="shared" si="300"/>
        <v>0000</v>
      </c>
      <c r="T3770" s="75" t="str">
        <f t="shared" si="298"/>
        <v>00000000000000000000000000000000</v>
      </c>
      <c r="V3770" s="197"/>
      <c r="W3770" s="75">
        <f t="shared" si="299"/>
        <v>0</v>
      </c>
      <c r="AE3770" s="479"/>
    </row>
    <row r="3771" spans="1:31" s="75" customFormat="1" ht="13.5" x14ac:dyDescent="0.2">
      <c r="A3771" s="211">
        <v>3768</v>
      </c>
      <c r="B3771" s="212" t="s">
        <v>4013</v>
      </c>
      <c r="C3771" s="213" t="s">
        <v>4014</v>
      </c>
      <c r="D3771" s="213"/>
      <c r="E3771" s="213">
        <v>0</v>
      </c>
      <c r="F3771" s="213" t="s">
        <v>585</v>
      </c>
      <c r="G3771" s="214" t="s">
        <v>677</v>
      </c>
      <c r="H3771" s="208" t="str">
        <f>IF(Input!F$4="GMH_OECC",J3771,IF(Input!F$4="GMH_XOEC",L3771,IF(Input!F$4="GMH_Korea",N3771,IF(Input!F$4="GMH_EU",P3771,IF(Input!F$4="Skysuper",#REF!,IF(Input!F$4="SkyII",#REF!,IF(Input!F$4="XO-8000",#REF!, "FALSE")))))))</f>
        <v>00</v>
      </c>
      <c r="I3771" s="209">
        <f>IF(Input!F$4="GMH_OECC",K3771,IF(Input!F$4="GMH_XOEC",M3771,IF(Input!F$4="GMH_Korea",O3771,IF(Input!F$4="GMH_EU",Q3771,IF(Input!F$4="Skysuper",#REF!,IF(Input!F$4="SkyII",#REF!,IF(Input!F$4="XO-8000",#REF!, "FALSE")))))))</f>
        <v>0</v>
      </c>
      <c r="J3771" s="210" t="s">
        <v>10359</v>
      </c>
      <c r="K3771" s="268">
        <v>0</v>
      </c>
      <c r="L3771" s="270" t="s">
        <v>10359</v>
      </c>
      <c r="M3771" s="270">
        <v>0</v>
      </c>
      <c r="N3771" s="270" t="s">
        <v>10359</v>
      </c>
      <c r="O3771" s="270">
        <v>0</v>
      </c>
      <c r="P3771" s="270" t="s">
        <v>10359</v>
      </c>
      <c r="Q3771" s="270">
        <v>0</v>
      </c>
      <c r="R3771" s="74"/>
      <c r="S3771" s="75" t="str">
        <f t="shared" si="300"/>
        <v>0000</v>
      </c>
      <c r="T3771" s="75" t="str">
        <f t="shared" si="298"/>
        <v>00000000000000000000000000000000</v>
      </c>
      <c r="V3771" s="197"/>
      <c r="W3771" s="75">
        <f t="shared" si="299"/>
        <v>0</v>
      </c>
      <c r="AE3771" s="479"/>
    </row>
    <row r="3772" spans="1:31" s="75" customFormat="1" ht="13.5" x14ac:dyDescent="0.2">
      <c r="A3772" s="211">
        <v>3769</v>
      </c>
      <c r="B3772" s="212" t="s">
        <v>4015</v>
      </c>
      <c r="C3772" s="213" t="s">
        <v>4016</v>
      </c>
      <c r="D3772" s="213"/>
      <c r="E3772" s="213">
        <v>0</v>
      </c>
      <c r="F3772" s="213" t="s">
        <v>585</v>
      </c>
      <c r="G3772" s="214" t="s">
        <v>677</v>
      </c>
      <c r="H3772" s="208" t="str">
        <f>IF(Input!F$4="GMH_OECC",J3772,IF(Input!F$4="GMH_XOEC",L3772,IF(Input!F$4="GMH_Korea",N3772,IF(Input!F$4="GMH_EU",P3772,IF(Input!F$4="Skysuper",#REF!,IF(Input!F$4="SkyII",#REF!,IF(Input!F$4="XO-8000",#REF!, "FALSE")))))))</f>
        <v>00</v>
      </c>
      <c r="I3772" s="209">
        <f>IF(Input!F$4="GMH_OECC",K3772,IF(Input!F$4="GMH_XOEC",M3772,IF(Input!F$4="GMH_Korea",O3772,IF(Input!F$4="GMH_EU",Q3772,IF(Input!F$4="Skysuper",#REF!,IF(Input!F$4="SkyII",#REF!,IF(Input!F$4="XO-8000",#REF!, "FALSE")))))))</f>
        <v>0</v>
      </c>
      <c r="J3772" s="210" t="s">
        <v>10359</v>
      </c>
      <c r="K3772" s="268">
        <v>0</v>
      </c>
      <c r="L3772" s="270" t="s">
        <v>10359</v>
      </c>
      <c r="M3772" s="270">
        <v>0</v>
      </c>
      <c r="N3772" s="270" t="s">
        <v>10359</v>
      </c>
      <c r="O3772" s="270">
        <v>0</v>
      </c>
      <c r="P3772" s="270" t="s">
        <v>10359</v>
      </c>
      <c r="Q3772" s="270">
        <v>0</v>
      </c>
      <c r="R3772" s="74"/>
      <c r="S3772" s="75" t="str">
        <f t="shared" si="300"/>
        <v>0000</v>
      </c>
      <c r="T3772" s="75" t="str">
        <f t="shared" si="298"/>
        <v>00000000000000000000000000000000</v>
      </c>
      <c r="V3772" s="197"/>
      <c r="W3772" s="75">
        <f t="shared" si="299"/>
        <v>0</v>
      </c>
      <c r="AE3772" s="479"/>
    </row>
    <row r="3773" spans="1:31" s="75" customFormat="1" ht="13.5" x14ac:dyDescent="0.2">
      <c r="A3773" s="211">
        <v>3770</v>
      </c>
      <c r="B3773" s="212" t="s">
        <v>4017</v>
      </c>
      <c r="C3773" s="213" t="s">
        <v>4018</v>
      </c>
      <c r="D3773" s="213"/>
      <c r="E3773" s="213">
        <v>0</v>
      </c>
      <c r="F3773" s="213" t="s">
        <v>585</v>
      </c>
      <c r="G3773" s="214" t="s">
        <v>677</v>
      </c>
      <c r="H3773" s="208" t="str">
        <f>IF(Input!F$4="GMH_OECC",J3773,IF(Input!F$4="GMH_XOEC",L3773,IF(Input!F$4="GMH_Korea",N3773,IF(Input!F$4="GMH_EU",P3773,IF(Input!F$4="Skysuper",#REF!,IF(Input!F$4="SkyII",#REF!,IF(Input!F$4="XO-8000",#REF!, "FALSE")))))))</f>
        <v>00</v>
      </c>
      <c r="I3773" s="209">
        <f>IF(Input!F$4="GMH_OECC",K3773,IF(Input!F$4="GMH_XOEC",M3773,IF(Input!F$4="GMH_Korea",O3773,IF(Input!F$4="GMH_EU",Q3773,IF(Input!F$4="Skysuper",#REF!,IF(Input!F$4="SkyII",#REF!,IF(Input!F$4="XO-8000",#REF!, "FALSE")))))))</f>
        <v>0</v>
      </c>
      <c r="J3773" s="210" t="s">
        <v>10359</v>
      </c>
      <c r="K3773" s="268">
        <v>0</v>
      </c>
      <c r="L3773" s="270" t="s">
        <v>10359</v>
      </c>
      <c r="M3773" s="270">
        <v>0</v>
      </c>
      <c r="N3773" s="270" t="s">
        <v>10359</v>
      </c>
      <c r="O3773" s="270">
        <v>0</v>
      </c>
      <c r="P3773" s="270" t="s">
        <v>10359</v>
      </c>
      <c r="Q3773" s="270">
        <v>0</v>
      </c>
      <c r="R3773" s="74"/>
      <c r="S3773" s="75" t="str">
        <f t="shared" si="300"/>
        <v>0000</v>
      </c>
      <c r="T3773" s="75" t="str">
        <f t="shared" si="298"/>
        <v>00000000000000000000000000000000</v>
      </c>
      <c r="V3773" s="197"/>
      <c r="W3773" s="75">
        <f t="shared" si="299"/>
        <v>0</v>
      </c>
      <c r="AE3773" s="479"/>
    </row>
    <row r="3774" spans="1:31" s="75" customFormat="1" ht="13.5" x14ac:dyDescent="0.2">
      <c r="A3774" s="211">
        <v>3771</v>
      </c>
      <c r="B3774" s="212" t="s">
        <v>4019</v>
      </c>
      <c r="C3774" s="213" t="s">
        <v>4020</v>
      </c>
      <c r="D3774" s="213"/>
      <c r="E3774" s="213">
        <v>0</v>
      </c>
      <c r="F3774" s="213" t="s">
        <v>585</v>
      </c>
      <c r="G3774" s="214" t="s">
        <v>677</v>
      </c>
      <c r="H3774" s="208" t="str">
        <f>IF(Input!F$4="GMH_OECC",J3774,IF(Input!F$4="GMH_XOEC",L3774,IF(Input!F$4="GMH_Korea",N3774,IF(Input!F$4="GMH_EU",P3774,IF(Input!F$4="Skysuper",#REF!,IF(Input!F$4="SkyII",#REF!,IF(Input!F$4="XO-8000",#REF!, "FALSE")))))))</f>
        <v>00</v>
      </c>
      <c r="I3774" s="209">
        <f>IF(Input!F$4="GMH_OECC",K3774,IF(Input!F$4="GMH_XOEC",M3774,IF(Input!F$4="GMH_Korea",O3774,IF(Input!F$4="GMH_EU",Q3774,IF(Input!F$4="Skysuper",#REF!,IF(Input!F$4="SkyII",#REF!,IF(Input!F$4="XO-8000",#REF!, "FALSE")))))))</f>
        <v>0</v>
      </c>
      <c r="J3774" s="210" t="s">
        <v>10359</v>
      </c>
      <c r="K3774" s="268">
        <v>0</v>
      </c>
      <c r="L3774" s="270" t="s">
        <v>10359</v>
      </c>
      <c r="M3774" s="270">
        <v>0</v>
      </c>
      <c r="N3774" s="270" t="s">
        <v>10359</v>
      </c>
      <c r="O3774" s="270">
        <v>0</v>
      </c>
      <c r="P3774" s="270" t="s">
        <v>10359</v>
      </c>
      <c r="Q3774" s="270">
        <v>0</v>
      </c>
      <c r="R3774" s="74"/>
      <c r="S3774" s="75" t="str">
        <f t="shared" si="300"/>
        <v>0000</v>
      </c>
      <c r="T3774" s="75" t="str">
        <f t="shared" si="298"/>
        <v>00000000000000000000000000000000</v>
      </c>
      <c r="V3774" s="197"/>
      <c r="W3774" s="75">
        <f t="shared" si="299"/>
        <v>0</v>
      </c>
      <c r="AE3774" s="479"/>
    </row>
    <row r="3775" spans="1:31" s="75" customFormat="1" ht="13.5" x14ac:dyDescent="0.2">
      <c r="A3775" s="211">
        <v>3772</v>
      </c>
      <c r="B3775" s="212" t="s">
        <v>4021</v>
      </c>
      <c r="C3775" s="213" t="s">
        <v>4022</v>
      </c>
      <c r="D3775" s="213"/>
      <c r="E3775" s="213">
        <v>0</v>
      </c>
      <c r="F3775" s="213" t="s">
        <v>585</v>
      </c>
      <c r="G3775" s="214" t="s">
        <v>677</v>
      </c>
      <c r="H3775" s="208" t="str">
        <f>IF(Input!F$4="GMH_OECC",J3775,IF(Input!F$4="GMH_XOEC",L3775,IF(Input!F$4="GMH_Korea",N3775,IF(Input!F$4="GMH_EU",P3775,IF(Input!F$4="Skysuper",#REF!,IF(Input!F$4="SkyII",#REF!,IF(Input!F$4="XO-8000",#REF!, "FALSE")))))))</f>
        <v>00</v>
      </c>
      <c r="I3775" s="209">
        <f>IF(Input!F$4="GMH_OECC",K3775,IF(Input!F$4="GMH_XOEC",M3775,IF(Input!F$4="GMH_Korea",O3775,IF(Input!F$4="GMH_EU",Q3775,IF(Input!F$4="Skysuper",#REF!,IF(Input!F$4="SkyII",#REF!,IF(Input!F$4="XO-8000",#REF!, "FALSE")))))))</f>
        <v>0</v>
      </c>
      <c r="J3775" s="210" t="s">
        <v>10359</v>
      </c>
      <c r="K3775" s="268">
        <v>0</v>
      </c>
      <c r="L3775" s="270" t="s">
        <v>10359</v>
      </c>
      <c r="M3775" s="270">
        <v>0</v>
      </c>
      <c r="N3775" s="270" t="s">
        <v>10359</v>
      </c>
      <c r="O3775" s="270">
        <v>0</v>
      </c>
      <c r="P3775" s="270" t="s">
        <v>10359</v>
      </c>
      <c r="Q3775" s="270">
        <v>0</v>
      </c>
      <c r="R3775" s="74"/>
      <c r="S3775" s="75" t="str">
        <f t="shared" si="300"/>
        <v>0000</v>
      </c>
      <c r="T3775" s="75" t="str">
        <f t="shared" si="298"/>
        <v>00000000000000000000000000000000</v>
      </c>
      <c r="V3775" s="197"/>
      <c r="W3775" s="75">
        <f t="shared" si="299"/>
        <v>0</v>
      </c>
      <c r="AE3775" s="479"/>
    </row>
    <row r="3776" spans="1:31" s="75" customFormat="1" ht="13.5" x14ac:dyDescent="0.2">
      <c r="A3776" s="211">
        <v>3773</v>
      </c>
      <c r="B3776" s="212" t="s">
        <v>4023</v>
      </c>
      <c r="C3776" s="213" t="s">
        <v>4024</v>
      </c>
      <c r="D3776" s="213"/>
      <c r="E3776" s="213">
        <v>0</v>
      </c>
      <c r="F3776" s="213" t="s">
        <v>585</v>
      </c>
      <c r="G3776" s="214" t="s">
        <v>677</v>
      </c>
      <c r="H3776" s="208" t="str">
        <f>IF(Input!F$4="GMH_OECC",J3776,IF(Input!F$4="GMH_XOEC",L3776,IF(Input!F$4="GMH_Korea",N3776,IF(Input!F$4="GMH_EU",P3776,IF(Input!F$4="Skysuper",#REF!,IF(Input!F$4="SkyII",#REF!,IF(Input!F$4="XO-8000",#REF!, "FALSE")))))))</f>
        <v>00</v>
      </c>
      <c r="I3776" s="209">
        <f>IF(Input!F$4="GMH_OECC",K3776,IF(Input!F$4="GMH_XOEC",M3776,IF(Input!F$4="GMH_Korea",O3776,IF(Input!F$4="GMH_EU",Q3776,IF(Input!F$4="Skysuper",#REF!,IF(Input!F$4="SkyII",#REF!,IF(Input!F$4="XO-8000",#REF!, "FALSE")))))))</f>
        <v>0</v>
      </c>
      <c r="J3776" s="210" t="s">
        <v>10359</v>
      </c>
      <c r="K3776" s="268">
        <v>0</v>
      </c>
      <c r="L3776" s="270" t="s">
        <v>10359</v>
      </c>
      <c r="M3776" s="270">
        <v>0</v>
      </c>
      <c r="N3776" s="270" t="s">
        <v>10359</v>
      </c>
      <c r="O3776" s="270">
        <v>0</v>
      </c>
      <c r="P3776" s="270" t="s">
        <v>10359</v>
      </c>
      <c r="Q3776" s="270">
        <v>0</v>
      </c>
      <c r="R3776" s="74"/>
      <c r="S3776" s="75" t="str">
        <f t="shared" si="300"/>
        <v>0000</v>
      </c>
      <c r="T3776" s="75" t="str">
        <f t="shared" si="298"/>
        <v>00000000000000000000000000000000</v>
      </c>
      <c r="V3776" s="197"/>
      <c r="W3776" s="75">
        <f t="shared" si="299"/>
        <v>0</v>
      </c>
      <c r="AE3776" s="479"/>
    </row>
    <row r="3777" spans="1:31" s="75" customFormat="1" ht="13.5" x14ac:dyDescent="0.2">
      <c r="A3777" s="211">
        <v>3774</v>
      </c>
      <c r="B3777" s="212" t="s">
        <v>4025</v>
      </c>
      <c r="C3777" s="213" t="s">
        <v>4026</v>
      </c>
      <c r="D3777" s="213"/>
      <c r="E3777" s="213">
        <v>0</v>
      </c>
      <c r="F3777" s="213" t="s">
        <v>585</v>
      </c>
      <c r="G3777" s="214" t="s">
        <v>677</v>
      </c>
      <c r="H3777" s="208" t="str">
        <f>IF(Input!F$4="GMH_OECC",J3777,IF(Input!F$4="GMH_XOEC",L3777,IF(Input!F$4="GMH_Korea",N3777,IF(Input!F$4="GMH_EU",P3777,IF(Input!F$4="Skysuper",#REF!,IF(Input!F$4="SkyII",#REF!,IF(Input!F$4="XO-8000",#REF!, "FALSE")))))))</f>
        <v>00</v>
      </c>
      <c r="I3777" s="209">
        <f>IF(Input!F$4="GMH_OECC",K3777,IF(Input!F$4="GMH_XOEC",M3777,IF(Input!F$4="GMH_Korea",O3777,IF(Input!F$4="GMH_EU",Q3777,IF(Input!F$4="Skysuper",#REF!,IF(Input!F$4="SkyII",#REF!,IF(Input!F$4="XO-8000",#REF!, "FALSE")))))))</f>
        <v>0</v>
      </c>
      <c r="J3777" s="210" t="s">
        <v>10359</v>
      </c>
      <c r="K3777" s="268">
        <v>0</v>
      </c>
      <c r="L3777" s="270" t="s">
        <v>10359</v>
      </c>
      <c r="M3777" s="270">
        <v>0</v>
      </c>
      <c r="N3777" s="270" t="s">
        <v>10359</v>
      </c>
      <c r="O3777" s="270">
        <v>0</v>
      </c>
      <c r="P3777" s="270" t="s">
        <v>10359</v>
      </c>
      <c r="Q3777" s="270">
        <v>0</v>
      </c>
      <c r="R3777" s="74"/>
      <c r="S3777" s="75" t="str">
        <f t="shared" si="300"/>
        <v>0000</v>
      </c>
      <c r="T3777" s="75" t="str">
        <f t="shared" si="298"/>
        <v>00000000000000000000000000000000</v>
      </c>
      <c r="V3777" s="197"/>
      <c r="W3777" s="75">
        <f t="shared" si="299"/>
        <v>0</v>
      </c>
      <c r="AE3777" s="479"/>
    </row>
    <row r="3778" spans="1:31" s="75" customFormat="1" ht="13.5" x14ac:dyDescent="0.2">
      <c r="A3778" s="211">
        <v>3775</v>
      </c>
      <c r="B3778" s="212" t="s">
        <v>4027</v>
      </c>
      <c r="C3778" s="213" t="s">
        <v>4028</v>
      </c>
      <c r="D3778" s="213"/>
      <c r="E3778" s="213">
        <v>0</v>
      </c>
      <c r="F3778" s="213" t="s">
        <v>585</v>
      </c>
      <c r="G3778" s="214" t="s">
        <v>677</v>
      </c>
      <c r="H3778" s="208" t="str">
        <f>IF(Input!F$4="GMH_OECC",J3778,IF(Input!F$4="GMH_XOEC",L3778,IF(Input!F$4="GMH_Korea",N3778,IF(Input!F$4="GMH_EU",P3778,IF(Input!F$4="Skysuper",#REF!,IF(Input!F$4="SkyII",#REF!,IF(Input!F$4="XO-8000",#REF!, "FALSE")))))))</f>
        <v>00</v>
      </c>
      <c r="I3778" s="209">
        <f>IF(Input!F$4="GMH_OECC",K3778,IF(Input!F$4="GMH_XOEC",M3778,IF(Input!F$4="GMH_Korea",O3778,IF(Input!F$4="GMH_EU",Q3778,IF(Input!F$4="Skysuper",#REF!,IF(Input!F$4="SkyII",#REF!,IF(Input!F$4="XO-8000",#REF!, "FALSE")))))))</f>
        <v>0</v>
      </c>
      <c r="J3778" s="210" t="s">
        <v>10359</v>
      </c>
      <c r="K3778" s="268">
        <v>0</v>
      </c>
      <c r="L3778" s="270" t="s">
        <v>10359</v>
      </c>
      <c r="M3778" s="270">
        <v>0</v>
      </c>
      <c r="N3778" s="270" t="s">
        <v>10359</v>
      </c>
      <c r="O3778" s="270">
        <v>0</v>
      </c>
      <c r="P3778" s="270" t="s">
        <v>10359</v>
      </c>
      <c r="Q3778" s="270">
        <v>0</v>
      </c>
      <c r="R3778" s="74"/>
      <c r="S3778" s="75" t="str">
        <f t="shared" si="300"/>
        <v>0000</v>
      </c>
      <c r="T3778" s="75" t="str">
        <f t="shared" si="298"/>
        <v>00000000000000000000000000000000</v>
      </c>
      <c r="V3778" s="197"/>
      <c r="W3778" s="75">
        <f t="shared" si="299"/>
        <v>0</v>
      </c>
      <c r="AE3778" s="479"/>
    </row>
    <row r="3779" spans="1:31" s="75" customFormat="1" ht="13.5" x14ac:dyDescent="0.2">
      <c r="A3779" s="211">
        <v>3776</v>
      </c>
      <c r="B3779" s="212" t="s">
        <v>4029</v>
      </c>
      <c r="C3779" s="213" t="s">
        <v>4030</v>
      </c>
      <c r="D3779" s="213"/>
      <c r="E3779" s="213">
        <v>0</v>
      </c>
      <c r="F3779" s="213" t="s">
        <v>585</v>
      </c>
      <c r="G3779" s="214" t="s">
        <v>677</v>
      </c>
      <c r="H3779" s="208" t="str">
        <f>IF(Input!F$4="GMH_OECC",J3779,IF(Input!F$4="GMH_XOEC",L3779,IF(Input!F$4="GMH_Korea",N3779,IF(Input!F$4="GMH_EU",P3779,IF(Input!F$4="Skysuper",#REF!,IF(Input!F$4="SkyII",#REF!,IF(Input!F$4="XO-8000",#REF!, "FALSE")))))))</f>
        <v>00</v>
      </c>
      <c r="I3779" s="209">
        <f>IF(Input!F$4="GMH_OECC",K3779,IF(Input!F$4="GMH_XOEC",M3779,IF(Input!F$4="GMH_Korea",O3779,IF(Input!F$4="GMH_EU",Q3779,IF(Input!F$4="Skysuper",#REF!,IF(Input!F$4="SkyII",#REF!,IF(Input!F$4="XO-8000",#REF!, "FALSE")))))))</f>
        <v>0</v>
      </c>
      <c r="J3779" s="210" t="s">
        <v>10359</v>
      </c>
      <c r="K3779" s="268">
        <v>0</v>
      </c>
      <c r="L3779" s="270" t="s">
        <v>10359</v>
      </c>
      <c r="M3779" s="270">
        <v>0</v>
      </c>
      <c r="N3779" s="270" t="s">
        <v>10359</v>
      </c>
      <c r="O3779" s="270">
        <v>0</v>
      </c>
      <c r="P3779" s="270" t="s">
        <v>10359</v>
      </c>
      <c r="Q3779" s="270">
        <v>0</v>
      </c>
      <c r="R3779" s="74"/>
      <c r="S3779" s="75" t="str">
        <f t="shared" si="300"/>
        <v>0000</v>
      </c>
      <c r="T3779" s="75" t="str">
        <f t="shared" si="298"/>
        <v>00000000000000000000000000000000</v>
      </c>
      <c r="V3779" s="197"/>
      <c r="W3779" s="75">
        <f t="shared" si="299"/>
        <v>0</v>
      </c>
      <c r="AE3779" s="479"/>
    </row>
    <row r="3780" spans="1:31" s="75" customFormat="1" ht="13.5" x14ac:dyDescent="0.2">
      <c r="A3780" s="211">
        <v>3777</v>
      </c>
      <c r="B3780" s="212" t="s">
        <v>4031</v>
      </c>
      <c r="C3780" s="213" t="s">
        <v>4032</v>
      </c>
      <c r="D3780" s="213"/>
      <c r="E3780" s="213">
        <v>0</v>
      </c>
      <c r="F3780" s="213" t="s">
        <v>585</v>
      </c>
      <c r="G3780" s="214" t="s">
        <v>677</v>
      </c>
      <c r="H3780" s="208" t="str">
        <f>IF(Input!F$4="GMH_OECC",J3780,IF(Input!F$4="GMH_XOEC",L3780,IF(Input!F$4="GMH_Korea",N3780,IF(Input!F$4="GMH_EU",P3780,IF(Input!F$4="Skysuper",#REF!,IF(Input!F$4="SkyII",#REF!,IF(Input!F$4="XO-8000",#REF!, "FALSE")))))))</f>
        <v>00</v>
      </c>
      <c r="I3780" s="209">
        <f>IF(Input!F$4="GMH_OECC",K3780,IF(Input!F$4="GMH_XOEC",M3780,IF(Input!F$4="GMH_Korea",O3780,IF(Input!F$4="GMH_EU",Q3780,IF(Input!F$4="Skysuper",#REF!,IF(Input!F$4="SkyII",#REF!,IF(Input!F$4="XO-8000",#REF!, "FALSE")))))))</f>
        <v>0</v>
      </c>
      <c r="J3780" s="210" t="s">
        <v>10359</v>
      </c>
      <c r="K3780" s="268">
        <v>0</v>
      </c>
      <c r="L3780" s="270" t="s">
        <v>10359</v>
      </c>
      <c r="M3780" s="270">
        <v>0</v>
      </c>
      <c r="N3780" s="270" t="s">
        <v>10359</v>
      </c>
      <c r="O3780" s="270">
        <v>0</v>
      </c>
      <c r="P3780" s="270" t="s">
        <v>10359</v>
      </c>
      <c r="Q3780" s="270">
        <v>0</v>
      </c>
      <c r="R3780" s="74"/>
      <c r="S3780" s="75" t="str">
        <f t="shared" si="300"/>
        <v>0000</v>
      </c>
      <c r="T3780" s="75" t="str">
        <f t="shared" ref="T3780:T3843" si="301">CONCATENATE(S3780,S3781,S3782,S3783,S3784,S3785,S3786,S3787)</f>
        <v>00000000000000000000000000000000</v>
      </c>
      <c r="V3780" s="197"/>
      <c r="W3780" s="75">
        <f t="shared" si="299"/>
        <v>0</v>
      </c>
      <c r="AE3780" s="479"/>
    </row>
    <row r="3781" spans="1:31" s="75" customFormat="1" ht="13.5" x14ac:dyDescent="0.2">
      <c r="A3781" s="211">
        <v>3778</v>
      </c>
      <c r="B3781" s="212" t="s">
        <v>4033</v>
      </c>
      <c r="C3781" s="213" t="s">
        <v>4034</v>
      </c>
      <c r="D3781" s="213"/>
      <c r="E3781" s="213">
        <v>0</v>
      </c>
      <c r="F3781" s="213" t="s">
        <v>585</v>
      </c>
      <c r="G3781" s="214" t="s">
        <v>677</v>
      </c>
      <c r="H3781" s="208" t="str">
        <f>IF(Input!F$4="GMH_OECC",J3781,IF(Input!F$4="GMH_XOEC",L3781,IF(Input!F$4="GMH_Korea",N3781,IF(Input!F$4="GMH_EU",P3781,IF(Input!F$4="Skysuper",#REF!,IF(Input!F$4="SkyII",#REF!,IF(Input!F$4="XO-8000",#REF!, "FALSE")))))))</f>
        <v>00</v>
      </c>
      <c r="I3781" s="209">
        <f>IF(Input!F$4="GMH_OECC",K3781,IF(Input!F$4="GMH_XOEC",M3781,IF(Input!F$4="GMH_Korea",O3781,IF(Input!F$4="GMH_EU",Q3781,IF(Input!F$4="Skysuper",#REF!,IF(Input!F$4="SkyII",#REF!,IF(Input!F$4="XO-8000",#REF!, "FALSE")))))))</f>
        <v>0</v>
      </c>
      <c r="J3781" s="210" t="s">
        <v>10359</v>
      </c>
      <c r="K3781" s="268">
        <v>0</v>
      </c>
      <c r="L3781" s="270" t="s">
        <v>10359</v>
      </c>
      <c r="M3781" s="270">
        <v>0</v>
      </c>
      <c r="N3781" s="270" t="s">
        <v>10359</v>
      </c>
      <c r="O3781" s="270">
        <v>0</v>
      </c>
      <c r="P3781" s="270" t="s">
        <v>10359</v>
      </c>
      <c r="Q3781" s="270">
        <v>0</v>
      </c>
      <c r="R3781" s="74"/>
      <c r="S3781" s="75" t="str">
        <f t="shared" si="300"/>
        <v>0000</v>
      </c>
      <c r="T3781" s="75" t="str">
        <f t="shared" si="301"/>
        <v>00000000000000000000000000000000</v>
      </c>
      <c r="V3781" s="197"/>
      <c r="W3781" s="75">
        <f t="shared" si="299"/>
        <v>0</v>
      </c>
      <c r="AE3781" s="479"/>
    </row>
    <row r="3782" spans="1:31" s="75" customFormat="1" ht="13.5" x14ac:dyDescent="0.2">
      <c r="A3782" s="211">
        <v>3779</v>
      </c>
      <c r="B3782" s="212" t="s">
        <v>4035</v>
      </c>
      <c r="C3782" s="213" t="s">
        <v>4036</v>
      </c>
      <c r="D3782" s="213"/>
      <c r="E3782" s="213">
        <v>0</v>
      </c>
      <c r="F3782" s="213" t="s">
        <v>585</v>
      </c>
      <c r="G3782" s="214" t="s">
        <v>677</v>
      </c>
      <c r="H3782" s="208" t="str">
        <f>IF(Input!F$4="GMH_OECC",J3782,IF(Input!F$4="GMH_XOEC",L3782,IF(Input!F$4="GMH_Korea",N3782,IF(Input!F$4="GMH_EU",P3782,IF(Input!F$4="Skysuper",#REF!,IF(Input!F$4="SkyII",#REF!,IF(Input!F$4="XO-8000",#REF!, "FALSE")))))))</f>
        <v>00</v>
      </c>
      <c r="I3782" s="209">
        <f>IF(Input!F$4="GMH_OECC",K3782,IF(Input!F$4="GMH_XOEC",M3782,IF(Input!F$4="GMH_Korea",O3782,IF(Input!F$4="GMH_EU",Q3782,IF(Input!F$4="Skysuper",#REF!,IF(Input!F$4="SkyII",#REF!,IF(Input!F$4="XO-8000",#REF!, "FALSE")))))))</f>
        <v>0</v>
      </c>
      <c r="J3782" s="210" t="s">
        <v>10359</v>
      </c>
      <c r="K3782" s="268">
        <v>0</v>
      </c>
      <c r="L3782" s="270" t="s">
        <v>10359</v>
      </c>
      <c r="M3782" s="270">
        <v>0</v>
      </c>
      <c r="N3782" s="270" t="s">
        <v>10359</v>
      </c>
      <c r="O3782" s="270">
        <v>0</v>
      </c>
      <c r="P3782" s="270" t="s">
        <v>10359</v>
      </c>
      <c r="Q3782" s="270">
        <v>0</v>
      </c>
      <c r="R3782" s="74"/>
      <c r="S3782" s="75" t="str">
        <f t="shared" si="300"/>
        <v>0000</v>
      </c>
      <c r="T3782" s="75" t="str">
        <f t="shared" si="301"/>
        <v>00000000000000000000000000000000</v>
      </c>
      <c r="V3782" s="197"/>
      <c r="W3782" s="75">
        <f t="shared" ref="W3782:W3845" si="302">HEX2DEC(RIGHT(S3782,2))+HEX2DEC(RIGHT(S3783,2))+HEX2DEC(RIGHT(S3784,2))+HEX2DEC(RIGHT(S3785,2))+HEX2DEC(LEFT(S3782,2))+HEX2DEC(LEFT(S3783,2))+HEX2DEC(LEFT(S3784,2))+HEX2DEC(LEFT(S3785,2))+HEX2DEC(RIGHT(S3786,2))+HEX2DEC(RIGHT(S3787,2))+HEX2DEC(RIGHT(S3788,2))+HEX2DEC(RIGHT(S3789,2))+HEX2DEC(LEFT(S3786,2))+HEX2DEC(LEFT(S3787,2))+HEX2DEC(LEFT(S3788,2))+HEX2DEC(LEFT(S3789,2))</f>
        <v>0</v>
      </c>
      <c r="AE3782" s="479"/>
    </row>
    <row r="3783" spans="1:31" s="75" customFormat="1" ht="13.5" x14ac:dyDescent="0.2">
      <c r="A3783" s="211">
        <v>3780</v>
      </c>
      <c r="B3783" s="212" t="s">
        <v>4037</v>
      </c>
      <c r="C3783" s="213" t="s">
        <v>4038</v>
      </c>
      <c r="D3783" s="213"/>
      <c r="E3783" s="213">
        <v>0</v>
      </c>
      <c r="F3783" s="213" t="s">
        <v>585</v>
      </c>
      <c r="G3783" s="214" t="s">
        <v>677</v>
      </c>
      <c r="H3783" s="208" t="str">
        <f>IF(Input!F$4="GMH_OECC",J3783,IF(Input!F$4="GMH_XOEC",L3783,IF(Input!F$4="GMH_Korea",N3783,IF(Input!F$4="GMH_EU",P3783,IF(Input!F$4="Skysuper",#REF!,IF(Input!F$4="SkyII",#REF!,IF(Input!F$4="XO-8000",#REF!, "FALSE")))))))</f>
        <v>00</v>
      </c>
      <c r="I3783" s="209">
        <f>IF(Input!F$4="GMH_OECC",K3783,IF(Input!F$4="GMH_XOEC",M3783,IF(Input!F$4="GMH_Korea",O3783,IF(Input!F$4="GMH_EU",Q3783,IF(Input!F$4="Skysuper",#REF!,IF(Input!F$4="SkyII",#REF!,IF(Input!F$4="XO-8000",#REF!, "FALSE")))))))</f>
        <v>0</v>
      </c>
      <c r="J3783" s="210" t="s">
        <v>10359</v>
      </c>
      <c r="K3783" s="268">
        <v>0</v>
      </c>
      <c r="L3783" s="270" t="s">
        <v>10359</v>
      </c>
      <c r="M3783" s="270">
        <v>0</v>
      </c>
      <c r="N3783" s="270" t="s">
        <v>10359</v>
      </c>
      <c r="O3783" s="270">
        <v>0</v>
      </c>
      <c r="P3783" s="270" t="s">
        <v>10359</v>
      </c>
      <c r="Q3783" s="270">
        <v>0</v>
      </c>
      <c r="R3783" s="74"/>
      <c r="S3783" s="75" t="str">
        <f t="shared" si="300"/>
        <v>0000</v>
      </c>
      <c r="T3783" s="75" t="str">
        <f t="shared" si="301"/>
        <v>00000000000000000000000000000000</v>
      </c>
      <c r="V3783" s="197"/>
      <c r="W3783" s="75">
        <f t="shared" si="302"/>
        <v>0</v>
      </c>
      <c r="AE3783" s="479"/>
    </row>
    <row r="3784" spans="1:31" s="75" customFormat="1" ht="13.5" x14ac:dyDescent="0.2">
      <c r="A3784" s="211">
        <v>3781</v>
      </c>
      <c r="B3784" s="212" t="s">
        <v>4039</v>
      </c>
      <c r="C3784" s="213" t="s">
        <v>4040</v>
      </c>
      <c r="D3784" s="213"/>
      <c r="E3784" s="213">
        <v>0</v>
      </c>
      <c r="F3784" s="213" t="s">
        <v>585</v>
      </c>
      <c r="G3784" s="214" t="s">
        <v>677</v>
      </c>
      <c r="H3784" s="208" t="str">
        <f>IF(Input!F$4="GMH_OECC",J3784,IF(Input!F$4="GMH_XOEC",L3784,IF(Input!F$4="GMH_Korea",N3784,IF(Input!F$4="GMH_EU",P3784,IF(Input!F$4="Skysuper",#REF!,IF(Input!F$4="SkyII",#REF!,IF(Input!F$4="XO-8000",#REF!, "FALSE")))))))</f>
        <v>00</v>
      </c>
      <c r="I3784" s="209">
        <f>IF(Input!F$4="GMH_OECC",K3784,IF(Input!F$4="GMH_XOEC",M3784,IF(Input!F$4="GMH_Korea",O3784,IF(Input!F$4="GMH_EU",Q3784,IF(Input!F$4="Skysuper",#REF!,IF(Input!F$4="SkyII",#REF!,IF(Input!F$4="XO-8000",#REF!, "FALSE")))))))</f>
        <v>0</v>
      </c>
      <c r="J3784" s="210" t="s">
        <v>10359</v>
      </c>
      <c r="K3784" s="268">
        <v>0</v>
      </c>
      <c r="L3784" s="270" t="s">
        <v>10359</v>
      </c>
      <c r="M3784" s="270">
        <v>0</v>
      </c>
      <c r="N3784" s="270" t="s">
        <v>10359</v>
      </c>
      <c r="O3784" s="270">
        <v>0</v>
      </c>
      <c r="P3784" s="270" t="s">
        <v>10359</v>
      </c>
      <c r="Q3784" s="270">
        <v>0</v>
      </c>
      <c r="R3784" s="74"/>
      <c r="S3784" s="75" t="str">
        <f t="shared" si="300"/>
        <v>0000</v>
      </c>
      <c r="T3784" s="75" t="str">
        <f t="shared" si="301"/>
        <v>00000000000000000000000000000000</v>
      </c>
      <c r="V3784" s="197"/>
      <c r="W3784" s="75">
        <f t="shared" si="302"/>
        <v>0</v>
      </c>
      <c r="AE3784" s="479"/>
    </row>
    <row r="3785" spans="1:31" s="75" customFormat="1" ht="13.5" x14ac:dyDescent="0.2">
      <c r="A3785" s="211">
        <v>3782</v>
      </c>
      <c r="B3785" s="212" t="s">
        <v>4041</v>
      </c>
      <c r="C3785" s="213" t="s">
        <v>4042</v>
      </c>
      <c r="D3785" s="213"/>
      <c r="E3785" s="213">
        <v>0</v>
      </c>
      <c r="F3785" s="213" t="s">
        <v>585</v>
      </c>
      <c r="G3785" s="214" t="s">
        <v>677</v>
      </c>
      <c r="H3785" s="208" t="str">
        <f>IF(Input!F$4="GMH_OECC",J3785,IF(Input!F$4="GMH_XOEC",L3785,IF(Input!F$4="GMH_Korea",N3785,IF(Input!F$4="GMH_EU",P3785,IF(Input!F$4="Skysuper",#REF!,IF(Input!F$4="SkyII",#REF!,IF(Input!F$4="XO-8000",#REF!, "FALSE")))))))</f>
        <v>00</v>
      </c>
      <c r="I3785" s="209">
        <f>IF(Input!F$4="GMH_OECC",K3785,IF(Input!F$4="GMH_XOEC",M3785,IF(Input!F$4="GMH_Korea",O3785,IF(Input!F$4="GMH_EU",Q3785,IF(Input!F$4="Skysuper",#REF!,IF(Input!F$4="SkyII",#REF!,IF(Input!F$4="XO-8000",#REF!, "FALSE")))))))</f>
        <v>0</v>
      </c>
      <c r="J3785" s="210" t="s">
        <v>10359</v>
      </c>
      <c r="K3785" s="268">
        <v>0</v>
      </c>
      <c r="L3785" s="270" t="s">
        <v>10359</v>
      </c>
      <c r="M3785" s="270">
        <v>0</v>
      </c>
      <c r="N3785" s="270" t="s">
        <v>10359</v>
      </c>
      <c r="O3785" s="270">
        <v>0</v>
      </c>
      <c r="P3785" s="270" t="s">
        <v>10359</v>
      </c>
      <c r="Q3785" s="270">
        <v>0</v>
      </c>
      <c r="R3785" s="74"/>
      <c r="S3785" s="75" t="str">
        <f t="shared" si="300"/>
        <v>0000</v>
      </c>
      <c r="T3785" s="75" t="str">
        <f t="shared" si="301"/>
        <v>00000000000000000000000000000000</v>
      </c>
      <c r="V3785" s="197"/>
      <c r="W3785" s="75">
        <f t="shared" si="302"/>
        <v>0</v>
      </c>
      <c r="AE3785" s="479"/>
    </row>
    <row r="3786" spans="1:31" s="75" customFormat="1" ht="13.5" x14ac:dyDescent="0.2">
      <c r="A3786" s="211">
        <v>3783</v>
      </c>
      <c r="B3786" s="212" t="s">
        <v>4043</v>
      </c>
      <c r="C3786" s="213" t="s">
        <v>4044</v>
      </c>
      <c r="D3786" s="213"/>
      <c r="E3786" s="213">
        <v>0</v>
      </c>
      <c r="F3786" s="213" t="s">
        <v>585</v>
      </c>
      <c r="G3786" s="214" t="s">
        <v>677</v>
      </c>
      <c r="H3786" s="208" t="str">
        <f>IF(Input!F$4="GMH_OECC",J3786,IF(Input!F$4="GMH_XOEC",L3786,IF(Input!F$4="GMH_Korea",N3786,IF(Input!F$4="GMH_EU",P3786,IF(Input!F$4="Skysuper",#REF!,IF(Input!F$4="SkyII",#REF!,IF(Input!F$4="XO-8000",#REF!, "FALSE")))))))</f>
        <v>00</v>
      </c>
      <c r="I3786" s="209">
        <f>IF(Input!F$4="GMH_OECC",K3786,IF(Input!F$4="GMH_XOEC",M3786,IF(Input!F$4="GMH_Korea",O3786,IF(Input!F$4="GMH_EU",Q3786,IF(Input!F$4="Skysuper",#REF!,IF(Input!F$4="SkyII",#REF!,IF(Input!F$4="XO-8000",#REF!, "FALSE")))))))</f>
        <v>0</v>
      </c>
      <c r="J3786" s="210" t="s">
        <v>10359</v>
      </c>
      <c r="K3786" s="268">
        <v>0</v>
      </c>
      <c r="L3786" s="270" t="s">
        <v>10359</v>
      </c>
      <c r="M3786" s="270">
        <v>0</v>
      </c>
      <c r="N3786" s="270" t="s">
        <v>10359</v>
      </c>
      <c r="O3786" s="270">
        <v>0</v>
      </c>
      <c r="P3786" s="270" t="s">
        <v>10359</v>
      </c>
      <c r="Q3786" s="270">
        <v>0</v>
      </c>
      <c r="R3786" s="74"/>
      <c r="S3786" s="75" t="str">
        <f t="shared" si="300"/>
        <v>0000</v>
      </c>
      <c r="T3786" s="75" t="str">
        <f t="shared" si="301"/>
        <v>00000000000000000000000000000000</v>
      </c>
      <c r="V3786" s="197"/>
      <c r="W3786" s="75">
        <f t="shared" si="302"/>
        <v>0</v>
      </c>
      <c r="AE3786" s="479"/>
    </row>
    <row r="3787" spans="1:31" s="75" customFormat="1" ht="13.5" x14ac:dyDescent="0.2">
      <c r="A3787" s="211">
        <v>3784</v>
      </c>
      <c r="B3787" s="212" t="s">
        <v>4045</v>
      </c>
      <c r="C3787" s="213" t="s">
        <v>4046</v>
      </c>
      <c r="D3787" s="213"/>
      <c r="E3787" s="213">
        <v>0</v>
      </c>
      <c r="F3787" s="213" t="s">
        <v>585</v>
      </c>
      <c r="G3787" s="214" t="s">
        <v>677</v>
      </c>
      <c r="H3787" s="208" t="str">
        <f>IF(Input!F$4="GMH_OECC",J3787,IF(Input!F$4="GMH_XOEC",L3787,IF(Input!F$4="GMH_Korea",N3787,IF(Input!F$4="GMH_EU",P3787,IF(Input!F$4="Skysuper",#REF!,IF(Input!F$4="SkyII",#REF!,IF(Input!F$4="XO-8000",#REF!, "FALSE")))))))</f>
        <v>00</v>
      </c>
      <c r="I3787" s="209">
        <f>IF(Input!F$4="GMH_OECC",K3787,IF(Input!F$4="GMH_XOEC",M3787,IF(Input!F$4="GMH_Korea",O3787,IF(Input!F$4="GMH_EU",Q3787,IF(Input!F$4="Skysuper",#REF!,IF(Input!F$4="SkyII",#REF!,IF(Input!F$4="XO-8000",#REF!, "FALSE")))))))</f>
        <v>0</v>
      </c>
      <c r="J3787" s="210" t="s">
        <v>10359</v>
      </c>
      <c r="K3787" s="268">
        <v>0</v>
      </c>
      <c r="L3787" s="270" t="s">
        <v>10359</v>
      </c>
      <c r="M3787" s="270">
        <v>0</v>
      </c>
      <c r="N3787" s="270" t="s">
        <v>10359</v>
      </c>
      <c r="O3787" s="270">
        <v>0</v>
      </c>
      <c r="P3787" s="270" t="s">
        <v>10359</v>
      </c>
      <c r="Q3787" s="270">
        <v>0</v>
      </c>
      <c r="R3787" s="74"/>
      <c r="S3787" s="75" t="str">
        <f t="shared" si="300"/>
        <v>0000</v>
      </c>
      <c r="T3787" s="75" t="str">
        <f t="shared" si="301"/>
        <v>00000000000000000000000000000000</v>
      </c>
      <c r="V3787" s="197"/>
      <c r="W3787" s="75">
        <f t="shared" si="302"/>
        <v>0</v>
      </c>
      <c r="AE3787" s="479"/>
    </row>
    <row r="3788" spans="1:31" s="75" customFormat="1" ht="13.5" x14ac:dyDescent="0.2">
      <c r="A3788" s="211">
        <v>3785</v>
      </c>
      <c r="B3788" s="212" t="s">
        <v>4047</v>
      </c>
      <c r="C3788" s="213" t="s">
        <v>4048</v>
      </c>
      <c r="D3788" s="213"/>
      <c r="E3788" s="213">
        <v>0</v>
      </c>
      <c r="F3788" s="213" t="s">
        <v>585</v>
      </c>
      <c r="G3788" s="214" t="s">
        <v>677</v>
      </c>
      <c r="H3788" s="208" t="str">
        <f>IF(Input!F$4="GMH_OECC",J3788,IF(Input!F$4="GMH_XOEC",L3788,IF(Input!F$4="GMH_Korea",N3788,IF(Input!F$4="GMH_EU",P3788,IF(Input!F$4="Skysuper",#REF!,IF(Input!F$4="SkyII",#REF!,IF(Input!F$4="XO-8000",#REF!, "FALSE")))))))</f>
        <v>00</v>
      </c>
      <c r="I3788" s="209">
        <f>IF(Input!F$4="GMH_OECC",K3788,IF(Input!F$4="GMH_XOEC",M3788,IF(Input!F$4="GMH_Korea",O3788,IF(Input!F$4="GMH_EU",Q3788,IF(Input!F$4="Skysuper",#REF!,IF(Input!F$4="SkyII",#REF!,IF(Input!F$4="XO-8000",#REF!, "FALSE")))))))</f>
        <v>0</v>
      </c>
      <c r="J3788" s="210" t="s">
        <v>10359</v>
      </c>
      <c r="K3788" s="268">
        <v>0</v>
      </c>
      <c r="L3788" s="270" t="s">
        <v>10359</v>
      </c>
      <c r="M3788" s="270">
        <v>0</v>
      </c>
      <c r="N3788" s="270" t="s">
        <v>10359</v>
      </c>
      <c r="O3788" s="270">
        <v>0</v>
      </c>
      <c r="P3788" s="270" t="s">
        <v>10359</v>
      </c>
      <c r="Q3788" s="270">
        <v>0</v>
      </c>
      <c r="R3788" s="74"/>
      <c r="S3788" s="75" t="str">
        <f t="shared" si="300"/>
        <v>0000</v>
      </c>
      <c r="T3788" s="75" t="str">
        <f t="shared" si="301"/>
        <v>00000000000000000000000000000000</v>
      </c>
      <c r="V3788" s="197"/>
      <c r="W3788" s="75">
        <f t="shared" si="302"/>
        <v>0</v>
      </c>
      <c r="AE3788" s="479"/>
    </row>
    <row r="3789" spans="1:31" s="75" customFormat="1" ht="13.5" x14ac:dyDescent="0.2">
      <c r="A3789" s="211">
        <v>3786</v>
      </c>
      <c r="B3789" s="212" t="s">
        <v>4049</v>
      </c>
      <c r="C3789" s="213" t="s">
        <v>4050</v>
      </c>
      <c r="D3789" s="213"/>
      <c r="E3789" s="213">
        <v>0</v>
      </c>
      <c r="F3789" s="213" t="s">
        <v>585</v>
      </c>
      <c r="G3789" s="214" t="s">
        <v>677</v>
      </c>
      <c r="H3789" s="208" t="str">
        <f>IF(Input!F$4="GMH_OECC",J3789,IF(Input!F$4="GMH_XOEC",L3789,IF(Input!F$4="GMH_Korea",N3789,IF(Input!F$4="GMH_EU",P3789,IF(Input!F$4="Skysuper",#REF!,IF(Input!F$4="SkyII",#REF!,IF(Input!F$4="XO-8000",#REF!, "FALSE")))))))</f>
        <v>00</v>
      </c>
      <c r="I3789" s="209">
        <f>IF(Input!F$4="GMH_OECC",K3789,IF(Input!F$4="GMH_XOEC",M3789,IF(Input!F$4="GMH_Korea",O3789,IF(Input!F$4="GMH_EU",Q3789,IF(Input!F$4="Skysuper",#REF!,IF(Input!F$4="SkyII",#REF!,IF(Input!F$4="XO-8000",#REF!, "FALSE")))))))</f>
        <v>0</v>
      </c>
      <c r="J3789" s="210" t="s">
        <v>10359</v>
      </c>
      <c r="K3789" s="268">
        <v>0</v>
      </c>
      <c r="L3789" s="270" t="s">
        <v>10359</v>
      </c>
      <c r="M3789" s="270">
        <v>0</v>
      </c>
      <c r="N3789" s="270" t="s">
        <v>10359</v>
      </c>
      <c r="O3789" s="270">
        <v>0</v>
      </c>
      <c r="P3789" s="270" t="s">
        <v>10359</v>
      </c>
      <c r="Q3789" s="270">
        <v>0</v>
      </c>
      <c r="R3789" s="74"/>
      <c r="S3789" s="75" t="str">
        <f t="shared" si="300"/>
        <v>0000</v>
      </c>
      <c r="T3789" s="75" t="str">
        <f t="shared" si="301"/>
        <v>00000000000000000000000000000000</v>
      </c>
      <c r="V3789" s="197"/>
      <c r="W3789" s="75">
        <f t="shared" si="302"/>
        <v>0</v>
      </c>
      <c r="AE3789" s="479"/>
    </row>
    <row r="3790" spans="1:31" s="75" customFormat="1" ht="13.5" x14ac:dyDescent="0.2">
      <c r="A3790" s="211">
        <v>3787</v>
      </c>
      <c r="B3790" s="212" t="s">
        <v>4051</v>
      </c>
      <c r="C3790" s="213" t="s">
        <v>4052</v>
      </c>
      <c r="D3790" s="213"/>
      <c r="E3790" s="213">
        <v>0</v>
      </c>
      <c r="F3790" s="213" t="s">
        <v>585</v>
      </c>
      <c r="G3790" s="214" t="s">
        <v>677</v>
      </c>
      <c r="H3790" s="208" t="str">
        <f>IF(Input!F$4="GMH_OECC",J3790,IF(Input!F$4="GMH_XOEC",L3790,IF(Input!F$4="GMH_Korea",N3790,IF(Input!F$4="GMH_EU",P3790,IF(Input!F$4="Skysuper",#REF!,IF(Input!F$4="SkyII",#REF!,IF(Input!F$4="XO-8000",#REF!, "FALSE")))))))</f>
        <v>00</v>
      </c>
      <c r="I3790" s="209">
        <f>IF(Input!F$4="GMH_OECC",K3790,IF(Input!F$4="GMH_XOEC",M3790,IF(Input!F$4="GMH_Korea",O3790,IF(Input!F$4="GMH_EU",Q3790,IF(Input!F$4="Skysuper",#REF!,IF(Input!F$4="SkyII",#REF!,IF(Input!F$4="XO-8000",#REF!, "FALSE")))))))</f>
        <v>0</v>
      </c>
      <c r="J3790" s="210" t="s">
        <v>10359</v>
      </c>
      <c r="K3790" s="268">
        <v>0</v>
      </c>
      <c r="L3790" s="270" t="s">
        <v>10359</v>
      </c>
      <c r="M3790" s="270">
        <v>0</v>
      </c>
      <c r="N3790" s="270" t="s">
        <v>10359</v>
      </c>
      <c r="O3790" s="270">
        <v>0</v>
      </c>
      <c r="P3790" s="270" t="s">
        <v>10359</v>
      </c>
      <c r="Q3790" s="270">
        <v>0</v>
      </c>
      <c r="R3790" s="74"/>
      <c r="S3790" s="75" t="str">
        <f t="shared" si="300"/>
        <v>0000</v>
      </c>
      <c r="T3790" s="75" t="str">
        <f t="shared" si="301"/>
        <v>00000000000000000000000000000000</v>
      </c>
      <c r="V3790" s="197"/>
      <c r="W3790" s="75">
        <f t="shared" si="302"/>
        <v>0</v>
      </c>
      <c r="AE3790" s="479"/>
    </row>
    <row r="3791" spans="1:31" s="75" customFormat="1" ht="13.5" x14ac:dyDescent="0.2">
      <c r="A3791" s="211">
        <v>3788</v>
      </c>
      <c r="B3791" s="212" t="s">
        <v>4053</v>
      </c>
      <c r="C3791" s="213" t="s">
        <v>4054</v>
      </c>
      <c r="D3791" s="213"/>
      <c r="E3791" s="213">
        <v>0</v>
      </c>
      <c r="F3791" s="213" t="s">
        <v>585</v>
      </c>
      <c r="G3791" s="214" t="s">
        <v>677</v>
      </c>
      <c r="H3791" s="208" t="str">
        <f>IF(Input!F$4="GMH_OECC",J3791,IF(Input!F$4="GMH_XOEC",L3791,IF(Input!F$4="GMH_Korea",N3791,IF(Input!F$4="GMH_EU",P3791,IF(Input!F$4="Skysuper",#REF!,IF(Input!F$4="SkyII",#REF!,IF(Input!F$4="XO-8000",#REF!, "FALSE")))))))</f>
        <v>00</v>
      </c>
      <c r="I3791" s="209">
        <f>IF(Input!F$4="GMH_OECC",K3791,IF(Input!F$4="GMH_XOEC",M3791,IF(Input!F$4="GMH_Korea",O3791,IF(Input!F$4="GMH_EU",Q3791,IF(Input!F$4="Skysuper",#REF!,IF(Input!F$4="SkyII",#REF!,IF(Input!F$4="XO-8000",#REF!, "FALSE")))))))</f>
        <v>0</v>
      </c>
      <c r="J3791" s="210" t="s">
        <v>10359</v>
      </c>
      <c r="K3791" s="268">
        <v>0</v>
      </c>
      <c r="L3791" s="270" t="s">
        <v>10359</v>
      </c>
      <c r="M3791" s="270">
        <v>0</v>
      </c>
      <c r="N3791" s="270" t="s">
        <v>10359</v>
      </c>
      <c r="O3791" s="270">
        <v>0</v>
      </c>
      <c r="P3791" s="270" t="s">
        <v>10359</v>
      </c>
      <c r="Q3791" s="270">
        <v>0</v>
      </c>
      <c r="R3791" s="74"/>
      <c r="S3791" s="75" t="str">
        <f t="shared" si="300"/>
        <v>0000</v>
      </c>
      <c r="T3791" s="75" t="str">
        <f t="shared" si="301"/>
        <v>00000000000000000000000000000000</v>
      </c>
      <c r="V3791" s="197"/>
      <c r="W3791" s="75">
        <f t="shared" si="302"/>
        <v>0</v>
      </c>
      <c r="AE3791" s="479"/>
    </row>
    <row r="3792" spans="1:31" s="75" customFormat="1" ht="13.5" x14ac:dyDescent="0.2">
      <c r="A3792" s="211">
        <v>3789</v>
      </c>
      <c r="B3792" s="212" t="s">
        <v>4055</v>
      </c>
      <c r="C3792" s="213" t="s">
        <v>4056</v>
      </c>
      <c r="D3792" s="213"/>
      <c r="E3792" s="213">
        <v>0</v>
      </c>
      <c r="F3792" s="213" t="s">
        <v>585</v>
      </c>
      <c r="G3792" s="214" t="s">
        <v>677</v>
      </c>
      <c r="H3792" s="208" t="str">
        <f>IF(Input!F$4="GMH_OECC",J3792,IF(Input!F$4="GMH_XOEC",L3792,IF(Input!F$4="GMH_Korea",N3792,IF(Input!F$4="GMH_EU",P3792,IF(Input!F$4="Skysuper",#REF!,IF(Input!F$4="SkyII",#REF!,IF(Input!F$4="XO-8000",#REF!, "FALSE")))))))</f>
        <v>00</v>
      </c>
      <c r="I3792" s="209">
        <f>IF(Input!F$4="GMH_OECC",K3792,IF(Input!F$4="GMH_XOEC",M3792,IF(Input!F$4="GMH_Korea",O3792,IF(Input!F$4="GMH_EU",Q3792,IF(Input!F$4="Skysuper",#REF!,IF(Input!F$4="SkyII",#REF!,IF(Input!F$4="XO-8000",#REF!, "FALSE")))))))</f>
        <v>0</v>
      </c>
      <c r="J3792" s="210" t="s">
        <v>10359</v>
      </c>
      <c r="K3792" s="268">
        <v>0</v>
      </c>
      <c r="L3792" s="270" t="s">
        <v>10359</v>
      </c>
      <c r="M3792" s="270">
        <v>0</v>
      </c>
      <c r="N3792" s="270" t="s">
        <v>10359</v>
      </c>
      <c r="O3792" s="270">
        <v>0</v>
      </c>
      <c r="P3792" s="270" t="s">
        <v>10359</v>
      </c>
      <c r="Q3792" s="270">
        <v>0</v>
      </c>
      <c r="R3792" s="74"/>
      <c r="S3792" s="75" t="str">
        <f t="shared" si="300"/>
        <v>0000</v>
      </c>
      <c r="T3792" s="75" t="str">
        <f t="shared" si="301"/>
        <v>00000000000000000000000000000000</v>
      </c>
      <c r="V3792" s="197"/>
      <c r="W3792" s="75">
        <f t="shared" si="302"/>
        <v>0</v>
      </c>
      <c r="AE3792" s="479"/>
    </row>
    <row r="3793" spans="1:31" s="75" customFormat="1" ht="13.5" x14ac:dyDescent="0.2">
      <c r="A3793" s="211">
        <v>3790</v>
      </c>
      <c r="B3793" s="212" t="s">
        <v>4057</v>
      </c>
      <c r="C3793" s="213" t="s">
        <v>4058</v>
      </c>
      <c r="D3793" s="213"/>
      <c r="E3793" s="213">
        <v>0</v>
      </c>
      <c r="F3793" s="213" t="s">
        <v>585</v>
      </c>
      <c r="G3793" s="214" t="s">
        <v>677</v>
      </c>
      <c r="H3793" s="208" t="str">
        <f>IF(Input!F$4="GMH_OECC",J3793,IF(Input!F$4="GMH_XOEC",L3793,IF(Input!F$4="GMH_Korea",N3793,IF(Input!F$4="GMH_EU",P3793,IF(Input!F$4="Skysuper",#REF!,IF(Input!F$4="SkyII",#REF!,IF(Input!F$4="XO-8000",#REF!, "FALSE")))))))</f>
        <v>00</v>
      </c>
      <c r="I3793" s="209">
        <f>IF(Input!F$4="GMH_OECC",K3793,IF(Input!F$4="GMH_XOEC",M3793,IF(Input!F$4="GMH_Korea",O3793,IF(Input!F$4="GMH_EU",Q3793,IF(Input!F$4="Skysuper",#REF!,IF(Input!F$4="SkyII",#REF!,IF(Input!F$4="XO-8000",#REF!, "FALSE")))))))</f>
        <v>0</v>
      </c>
      <c r="J3793" s="210" t="s">
        <v>10359</v>
      </c>
      <c r="K3793" s="268">
        <v>0</v>
      </c>
      <c r="L3793" s="270" t="s">
        <v>10359</v>
      </c>
      <c r="M3793" s="270">
        <v>0</v>
      </c>
      <c r="N3793" s="270" t="s">
        <v>10359</v>
      </c>
      <c r="O3793" s="270">
        <v>0</v>
      </c>
      <c r="P3793" s="270" t="s">
        <v>10359</v>
      </c>
      <c r="Q3793" s="270">
        <v>0</v>
      </c>
      <c r="R3793" s="74"/>
      <c r="S3793" s="75" t="str">
        <f t="shared" si="300"/>
        <v>0000</v>
      </c>
      <c r="T3793" s="75" t="str">
        <f t="shared" si="301"/>
        <v>00000000000000000000000000000000</v>
      </c>
      <c r="V3793" s="197"/>
      <c r="W3793" s="75">
        <f t="shared" si="302"/>
        <v>0</v>
      </c>
      <c r="AE3793" s="479"/>
    </row>
    <row r="3794" spans="1:31" s="75" customFormat="1" ht="13.5" x14ac:dyDescent="0.2">
      <c r="A3794" s="211">
        <v>3791</v>
      </c>
      <c r="B3794" s="212" t="s">
        <v>4059</v>
      </c>
      <c r="C3794" s="213" t="s">
        <v>4060</v>
      </c>
      <c r="D3794" s="213"/>
      <c r="E3794" s="213">
        <v>0</v>
      </c>
      <c r="F3794" s="213" t="s">
        <v>585</v>
      </c>
      <c r="G3794" s="214" t="s">
        <v>677</v>
      </c>
      <c r="H3794" s="208" t="str">
        <f>IF(Input!F$4="GMH_OECC",J3794,IF(Input!F$4="GMH_XOEC",L3794,IF(Input!F$4="GMH_Korea",N3794,IF(Input!F$4="GMH_EU",P3794,IF(Input!F$4="Skysuper",#REF!,IF(Input!F$4="SkyII",#REF!,IF(Input!F$4="XO-8000",#REF!, "FALSE")))))))</f>
        <v>00</v>
      </c>
      <c r="I3794" s="209">
        <f>IF(Input!F$4="GMH_OECC",K3794,IF(Input!F$4="GMH_XOEC",M3794,IF(Input!F$4="GMH_Korea",O3794,IF(Input!F$4="GMH_EU",Q3794,IF(Input!F$4="Skysuper",#REF!,IF(Input!F$4="SkyII",#REF!,IF(Input!F$4="XO-8000",#REF!, "FALSE")))))))</f>
        <v>0</v>
      </c>
      <c r="J3794" s="210" t="s">
        <v>10359</v>
      </c>
      <c r="K3794" s="268">
        <v>0</v>
      </c>
      <c r="L3794" s="270" t="s">
        <v>10359</v>
      </c>
      <c r="M3794" s="270">
        <v>0</v>
      </c>
      <c r="N3794" s="270" t="s">
        <v>10359</v>
      </c>
      <c r="O3794" s="270">
        <v>0</v>
      </c>
      <c r="P3794" s="270" t="s">
        <v>10359</v>
      </c>
      <c r="Q3794" s="270">
        <v>0</v>
      </c>
      <c r="R3794" s="74"/>
      <c r="S3794" s="75" t="str">
        <f t="shared" si="300"/>
        <v>0000</v>
      </c>
      <c r="T3794" s="75" t="str">
        <f t="shared" si="301"/>
        <v>00000000000000000000000000000000</v>
      </c>
      <c r="V3794" s="197"/>
      <c r="W3794" s="75">
        <f t="shared" si="302"/>
        <v>0</v>
      </c>
      <c r="AE3794" s="479"/>
    </row>
    <row r="3795" spans="1:31" s="75" customFormat="1" ht="13.5" x14ac:dyDescent="0.2">
      <c r="A3795" s="211">
        <v>3792</v>
      </c>
      <c r="B3795" s="212" t="s">
        <v>4061</v>
      </c>
      <c r="C3795" s="213" t="s">
        <v>4062</v>
      </c>
      <c r="D3795" s="213"/>
      <c r="E3795" s="213">
        <v>0</v>
      </c>
      <c r="F3795" s="213" t="s">
        <v>585</v>
      </c>
      <c r="G3795" s="214" t="s">
        <v>677</v>
      </c>
      <c r="H3795" s="208" t="str">
        <f>IF(Input!F$4="GMH_OECC",J3795,IF(Input!F$4="GMH_XOEC",L3795,IF(Input!F$4="GMH_Korea",N3795,IF(Input!F$4="GMH_EU",P3795,IF(Input!F$4="Skysuper",#REF!,IF(Input!F$4="SkyII",#REF!,IF(Input!F$4="XO-8000",#REF!, "FALSE")))))))</f>
        <v>00</v>
      </c>
      <c r="I3795" s="209">
        <f>IF(Input!F$4="GMH_OECC",K3795,IF(Input!F$4="GMH_XOEC",M3795,IF(Input!F$4="GMH_Korea",O3795,IF(Input!F$4="GMH_EU",Q3795,IF(Input!F$4="Skysuper",#REF!,IF(Input!F$4="SkyII",#REF!,IF(Input!F$4="XO-8000",#REF!, "FALSE")))))))</f>
        <v>0</v>
      </c>
      <c r="J3795" s="210" t="s">
        <v>10359</v>
      </c>
      <c r="K3795" s="268">
        <v>0</v>
      </c>
      <c r="L3795" s="270" t="s">
        <v>10359</v>
      </c>
      <c r="M3795" s="270">
        <v>0</v>
      </c>
      <c r="N3795" s="270" t="s">
        <v>10359</v>
      </c>
      <c r="O3795" s="270">
        <v>0</v>
      </c>
      <c r="P3795" s="270" t="s">
        <v>10359</v>
      </c>
      <c r="Q3795" s="270">
        <v>0</v>
      </c>
      <c r="R3795" s="74"/>
      <c r="S3795" s="75" t="str">
        <f t="shared" si="300"/>
        <v>0000</v>
      </c>
      <c r="T3795" s="75" t="str">
        <f t="shared" si="301"/>
        <v>00000000000000000000000000000000</v>
      </c>
      <c r="V3795" s="197"/>
      <c r="W3795" s="75">
        <f t="shared" si="302"/>
        <v>0</v>
      </c>
      <c r="AE3795" s="479"/>
    </row>
    <row r="3796" spans="1:31" s="75" customFormat="1" ht="13.5" x14ac:dyDescent="0.2">
      <c r="A3796" s="211">
        <v>3793</v>
      </c>
      <c r="B3796" s="212" t="s">
        <v>4063</v>
      </c>
      <c r="C3796" s="213" t="s">
        <v>4064</v>
      </c>
      <c r="D3796" s="213"/>
      <c r="E3796" s="213">
        <v>0</v>
      </c>
      <c r="F3796" s="213" t="s">
        <v>585</v>
      </c>
      <c r="G3796" s="214" t="s">
        <v>677</v>
      </c>
      <c r="H3796" s="208" t="str">
        <f>IF(Input!F$4="GMH_OECC",J3796,IF(Input!F$4="GMH_XOEC",L3796,IF(Input!F$4="GMH_Korea",N3796,IF(Input!F$4="GMH_EU",P3796,IF(Input!F$4="Skysuper",#REF!,IF(Input!F$4="SkyII",#REF!,IF(Input!F$4="XO-8000",#REF!, "FALSE")))))))</f>
        <v>00</v>
      </c>
      <c r="I3796" s="209">
        <f>IF(Input!F$4="GMH_OECC",K3796,IF(Input!F$4="GMH_XOEC",M3796,IF(Input!F$4="GMH_Korea",O3796,IF(Input!F$4="GMH_EU",Q3796,IF(Input!F$4="Skysuper",#REF!,IF(Input!F$4="SkyII",#REF!,IF(Input!F$4="XO-8000",#REF!, "FALSE")))))))</f>
        <v>0</v>
      </c>
      <c r="J3796" s="210" t="s">
        <v>10359</v>
      </c>
      <c r="K3796" s="268">
        <v>0</v>
      </c>
      <c r="L3796" s="270" t="s">
        <v>10359</v>
      </c>
      <c r="M3796" s="270">
        <v>0</v>
      </c>
      <c r="N3796" s="270" t="s">
        <v>10359</v>
      </c>
      <c r="O3796" s="270">
        <v>0</v>
      </c>
      <c r="P3796" s="270" t="s">
        <v>10359</v>
      </c>
      <c r="Q3796" s="270">
        <v>0</v>
      </c>
      <c r="R3796" s="74"/>
      <c r="S3796" s="75" t="str">
        <f t="shared" si="300"/>
        <v>0000</v>
      </c>
      <c r="T3796" s="75" t="str">
        <f t="shared" si="301"/>
        <v>00000000000000000000000000000000</v>
      </c>
      <c r="V3796" s="197"/>
      <c r="W3796" s="75">
        <f t="shared" si="302"/>
        <v>0</v>
      </c>
      <c r="AE3796" s="479"/>
    </row>
    <row r="3797" spans="1:31" s="75" customFormat="1" ht="13.5" x14ac:dyDescent="0.2">
      <c r="A3797" s="211">
        <v>3794</v>
      </c>
      <c r="B3797" s="212" t="s">
        <v>4065</v>
      </c>
      <c r="C3797" s="213" t="s">
        <v>4066</v>
      </c>
      <c r="D3797" s="213"/>
      <c r="E3797" s="213">
        <v>0</v>
      </c>
      <c r="F3797" s="213" t="s">
        <v>585</v>
      </c>
      <c r="G3797" s="214" t="s">
        <v>677</v>
      </c>
      <c r="H3797" s="208" t="str">
        <f>IF(Input!F$4="GMH_OECC",J3797,IF(Input!F$4="GMH_XOEC",L3797,IF(Input!F$4="GMH_Korea",N3797,IF(Input!F$4="GMH_EU",P3797,IF(Input!F$4="Skysuper",#REF!,IF(Input!F$4="SkyII",#REF!,IF(Input!F$4="XO-8000",#REF!, "FALSE")))))))</f>
        <v>00</v>
      </c>
      <c r="I3797" s="209">
        <f>IF(Input!F$4="GMH_OECC",K3797,IF(Input!F$4="GMH_XOEC",M3797,IF(Input!F$4="GMH_Korea",O3797,IF(Input!F$4="GMH_EU",Q3797,IF(Input!F$4="Skysuper",#REF!,IF(Input!F$4="SkyII",#REF!,IF(Input!F$4="XO-8000",#REF!, "FALSE")))))))</f>
        <v>0</v>
      </c>
      <c r="J3797" s="210" t="s">
        <v>10359</v>
      </c>
      <c r="K3797" s="268">
        <v>0</v>
      </c>
      <c r="L3797" s="270" t="s">
        <v>10359</v>
      </c>
      <c r="M3797" s="270">
        <v>0</v>
      </c>
      <c r="N3797" s="270" t="s">
        <v>10359</v>
      </c>
      <c r="O3797" s="270">
        <v>0</v>
      </c>
      <c r="P3797" s="270" t="s">
        <v>10359</v>
      </c>
      <c r="Q3797" s="270">
        <v>0</v>
      </c>
      <c r="R3797" s="74"/>
      <c r="S3797" s="75" t="str">
        <f t="shared" si="300"/>
        <v>0000</v>
      </c>
      <c r="T3797" s="75" t="str">
        <f t="shared" si="301"/>
        <v>00000000000000000000000000000000</v>
      </c>
      <c r="V3797" s="197"/>
      <c r="W3797" s="75">
        <f t="shared" si="302"/>
        <v>0</v>
      </c>
      <c r="AE3797" s="479"/>
    </row>
    <row r="3798" spans="1:31" s="75" customFormat="1" ht="13.5" x14ac:dyDescent="0.2">
      <c r="A3798" s="211">
        <v>3795</v>
      </c>
      <c r="B3798" s="212" t="s">
        <v>4067</v>
      </c>
      <c r="C3798" s="213" t="s">
        <v>4068</v>
      </c>
      <c r="D3798" s="213"/>
      <c r="E3798" s="213">
        <v>0</v>
      </c>
      <c r="F3798" s="213" t="s">
        <v>585</v>
      </c>
      <c r="G3798" s="214" t="s">
        <v>677</v>
      </c>
      <c r="H3798" s="208" t="str">
        <f>IF(Input!F$4="GMH_OECC",J3798,IF(Input!F$4="GMH_XOEC",L3798,IF(Input!F$4="GMH_Korea",N3798,IF(Input!F$4="GMH_EU",P3798,IF(Input!F$4="Skysuper",#REF!,IF(Input!F$4="SkyII",#REF!,IF(Input!F$4="XO-8000",#REF!, "FALSE")))))))</f>
        <v>00</v>
      </c>
      <c r="I3798" s="209">
        <f>IF(Input!F$4="GMH_OECC",K3798,IF(Input!F$4="GMH_XOEC",M3798,IF(Input!F$4="GMH_Korea",O3798,IF(Input!F$4="GMH_EU",Q3798,IF(Input!F$4="Skysuper",#REF!,IF(Input!F$4="SkyII",#REF!,IF(Input!F$4="XO-8000",#REF!, "FALSE")))))))</f>
        <v>0</v>
      </c>
      <c r="J3798" s="210" t="s">
        <v>10359</v>
      </c>
      <c r="K3798" s="268">
        <v>0</v>
      </c>
      <c r="L3798" s="270" t="s">
        <v>10359</v>
      </c>
      <c r="M3798" s="270">
        <v>0</v>
      </c>
      <c r="N3798" s="270" t="s">
        <v>10359</v>
      </c>
      <c r="O3798" s="270">
        <v>0</v>
      </c>
      <c r="P3798" s="270" t="s">
        <v>10359</v>
      </c>
      <c r="Q3798" s="270">
        <v>0</v>
      </c>
      <c r="R3798" s="74"/>
      <c r="S3798" s="75" t="str">
        <f t="shared" si="300"/>
        <v>0000</v>
      </c>
      <c r="T3798" s="75" t="str">
        <f t="shared" si="301"/>
        <v>00000000000000000000000000000000</v>
      </c>
      <c r="V3798" s="197"/>
      <c r="W3798" s="75">
        <f t="shared" si="302"/>
        <v>0</v>
      </c>
      <c r="AE3798" s="479"/>
    </row>
    <row r="3799" spans="1:31" s="75" customFormat="1" ht="13.5" x14ac:dyDescent="0.2">
      <c r="A3799" s="211">
        <v>3796</v>
      </c>
      <c r="B3799" s="212" t="s">
        <v>4069</v>
      </c>
      <c r="C3799" s="213" t="s">
        <v>4070</v>
      </c>
      <c r="D3799" s="213"/>
      <c r="E3799" s="213">
        <v>0</v>
      </c>
      <c r="F3799" s="213" t="s">
        <v>585</v>
      </c>
      <c r="G3799" s="214" t="s">
        <v>677</v>
      </c>
      <c r="H3799" s="208" t="str">
        <f>IF(Input!F$4="GMH_OECC",J3799,IF(Input!F$4="GMH_XOEC",L3799,IF(Input!F$4="GMH_Korea",N3799,IF(Input!F$4="GMH_EU",P3799,IF(Input!F$4="Skysuper",#REF!,IF(Input!F$4="SkyII",#REF!,IF(Input!F$4="XO-8000",#REF!, "FALSE")))))))</f>
        <v>00</v>
      </c>
      <c r="I3799" s="209">
        <f>IF(Input!F$4="GMH_OECC",K3799,IF(Input!F$4="GMH_XOEC",M3799,IF(Input!F$4="GMH_Korea",O3799,IF(Input!F$4="GMH_EU",Q3799,IF(Input!F$4="Skysuper",#REF!,IF(Input!F$4="SkyII",#REF!,IF(Input!F$4="XO-8000",#REF!, "FALSE")))))))</f>
        <v>0</v>
      </c>
      <c r="J3799" s="210" t="s">
        <v>10359</v>
      </c>
      <c r="K3799" s="268">
        <v>0</v>
      </c>
      <c r="L3799" s="270" t="s">
        <v>10359</v>
      </c>
      <c r="M3799" s="270">
        <v>0</v>
      </c>
      <c r="N3799" s="270" t="s">
        <v>10359</v>
      </c>
      <c r="O3799" s="270">
        <v>0</v>
      </c>
      <c r="P3799" s="270" t="s">
        <v>10359</v>
      </c>
      <c r="Q3799" s="270">
        <v>0</v>
      </c>
      <c r="R3799" s="74"/>
      <c r="S3799" s="75" t="str">
        <f t="shared" si="300"/>
        <v>0000</v>
      </c>
      <c r="T3799" s="75" t="str">
        <f t="shared" si="301"/>
        <v>00000000000000000000000000000000</v>
      </c>
      <c r="V3799" s="197"/>
      <c r="W3799" s="75">
        <f t="shared" si="302"/>
        <v>0</v>
      </c>
      <c r="AE3799" s="479"/>
    </row>
    <row r="3800" spans="1:31" s="75" customFormat="1" ht="13.5" x14ac:dyDescent="0.2">
      <c r="A3800" s="211">
        <v>3797</v>
      </c>
      <c r="B3800" s="212" t="s">
        <v>4071</v>
      </c>
      <c r="C3800" s="213" t="s">
        <v>4072</v>
      </c>
      <c r="D3800" s="213"/>
      <c r="E3800" s="213">
        <v>0</v>
      </c>
      <c r="F3800" s="213" t="s">
        <v>585</v>
      </c>
      <c r="G3800" s="214" t="s">
        <v>677</v>
      </c>
      <c r="H3800" s="208" t="str">
        <f>IF(Input!F$4="GMH_OECC",J3800,IF(Input!F$4="GMH_XOEC",L3800,IF(Input!F$4="GMH_Korea",N3800,IF(Input!F$4="GMH_EU",P3800,IF(Input!F$4="Skysuper",#REF!,IF(Input!F$4="SkyII",#REF!,IF(Input!F$4="XO-8000",#REF!, "FALSE")))))))</f>
        <v>00</v>
      </c>
      <c r="I3800" s="209">
        <f>IF(Input!F$4="GMH_OECC",K3800,IF(Input!F$4="GMH_XOEC",M3800,IF(Input!F$4="GMH_Korea",O3800,IF(Input!F$4="GMH_EU",Q3800,IF(Input!F$4="Skysuper",#REF!,IF(Input!F$4="SkyII",#REF!,IF(Input!F$4="XO-8000",#REF!, "FALSE")))))))</f>
        <v>0</v>
      </c>
      <c r="J3800" s="210" t="s">
        <v>10359</v>
      </c>
      <c r="K3800" s="268">
        <v>0</v>
      </c>
      <c r="L3800" s="270" t="s">
        <v>10359</v>
      </c>
      <c r="M3800" s="270">
        <v>0</v>
      </c>
      <c r="N3800" s="270" t="s">
        <v>10359</v>
      </c>
      <c r="O3800" s="270">
        <v>0</v>
      </c>
      <c r="P3800" s="270" t="s">
        <v>10359</v>
      </c>
      <c r="Q3800" s="270">
        <v>0</v>
      </c>
      <c r="R3800" s="74"/>
      <c r="S3800" s="75" t="str">
        <f t="shared" si="300"/>
        <v>0000</v>
      </c>
      <c r="T3800" s="75" t="str">
        <f t="shared" si="301"/>
        <v>00000000000000000000000000000000</v>
      </c>
      <c r="V3800" s="197"/>
      <c r="W3800" s="75">
        <f t="shared" si="302"/>
        <v>0</v>
      </c>
      <c r="AE3800" s="479"/>
    </row>
    <row r="3801" spans="1:31" s="75" customFormat="1" ht="13.5" x14ac:dyDescent="0.2">
      <c r="A3801" s="211">
        <v>3798</v>
      </c>
      <c r="B3801" s="212" t="s">
        <v>4073</v>
      </c>
      <c r="C3801" s="213" t="s">
        <v>4074</v>
      </c>
      <c r="D3801" s="213"/>
      <c r="E3801" s="213">
        <v>0</v>
      </c>
      <c r="F3801" s="213" t="s">
        <v>585</v>
      </c>
      <c r="G3801" s="214" t="s">
        <v>677</v>
      </c>
      <c r="H3801" s="208" t="str">
        <f>IF(Input!F$4="GMH_OECC",J3801,IF(Input!F$4="GMH_XOEC",L3801,IF(Input!F$4="GMH_Korea",N3801,IF(Input!F$4="GMH_EU",P3801,IF(Input!F$4="Skysuper",#REF!,IF(Input!F$4="SkyII",#REF!,IF(Input!F$4="XO-8000",#REF!, "FALSE")))))))</f>
        <v>00</v>
      </c>
      <c r="I3801" s="209">
        <f>IF(Input!F$4="GMH_OECC",K3801,IF(Input!F$4="GMH_XOEC",M3801,IF(Input!F$4="GMH_Korea",O3801,IF(Input!F$4="GMH_EU",Q3801,IF(Input!F$4="Skysuper",#REF!,IF(Input!F$4="SkyII",#REF!,IF(Input!F$4="XO-8000",#REF!, "FALSE")))))))</f>
        <v>0</v>
      </c>
      <c r="J3801" s="210" t="s">
        <v>10359</v>
      </c>
      <c r="K3801" s="268">
        <v>0</v>
      </c>
      <c r="L3801" s="270" t="s">
        <v>10359</v>
      </c>
      <c r="M3801" s="270">
        <v>0</v>
      </c>
      <c r="N3801" s="270" t="s">
        <v>10359</v>
      </c>
      <c r="O3801" s="270">
        <v>0</v>
      </c>
      <c r="P3801" s="270" t="s">
        <v>10359</v>
      </c>
      <c r="Q3801" s="270">
        <v>0</v>
      </c>
      <c r="R3801" s="74"/>
      <c r="S3801" s="75" t="str">
        <f t="shared" si="300"/>
        <v>0000</v>
      </c>
      <c r="T3801" s="75" t="str">
        <f t="shared" si="301"/>
        <v>00000000000000000000000000000000</v>
      </c>
      <c r="V3801" s="197"/>
      <c r="W3801" s="75">
        <f t="shared" si="302"/>
        <v>0</v>
      </c>
      <c r="AE3801" s="479"/>
    </row>
    <row r="3802" spans="1:31" s="75" customFormat="1" ht="13.5" x14ac:dyDescent="0.2">
      <c r="A3802" s="211">
        <v>3799</v>
      </c>
      <c r="B3802" s="212" t="s">
        <v>4075</v>
      </c>
      <c r="C3802" s="213" t="s">
        <v>4076</v>
      </c>
      <c r="D3802" s="213"/>
      <c r="E3802" s="213">
        <v>0</v>
      </c>
      <c r="F3802" s="213" t="s">
        <v>585</v>
      </c>
      <c r="G3802" s="214" t="s">
        <v>677</v>
      </c>
      <c r="H3802" s="208" t="str">
        <f>IF(Input!F$4="GMH_OECC",J3802,IF(Input!F$4="GMH_XOEC",L3802,IF(Input!F$4="GMH_Korea",N3802,IF(Input!F$4="GMH_EU",P3802,IF(Input!F$4="Skysuper",#REF!,IF(Input!F$4="SkyII",#REF!,IF(Input!F$4="XO-8000",#REF!, "FALSE")))))))</f>
        <v>00</v>
      </c>
      <c r="I3802" s="209">
        <f>IF(Input!F$4="GMH_OECC",K3802,IF(Input!F$4="GMH_XOEC",M3802,IF(Input!F$4="GMH_Korea",O3802,IF(Input!F$4="GMH_EU",Q3802,IF(Input!F$4="Skysuper",#REF!,IF(Input!F$4="SkyII",#REF!,IF(Input!F$4="XO-8000",#REF!, "FALSE")))))))</f>
        <v>0</v>
      </c>
      <c r="J3802" s="210" t="s">
        <v>10359</v>
      </c>
      <c r="K3802" s="268">
        <v>0</v>
      </c>
      <c r="L3802" s="270" t="s">
        <v>10359</v>
      </c>
      <c r="M3802" s="270">
        <v>0</v>
      </c>
      <c r="N3802" s="270" t="s">
        <v>10359</v>
      </c>
      <c r="O3802" s="270">
        <v>0</v>
      </c>
      <c r="P3802" s="270" t="s">
        <v>10359</v>
      </c>
      <c r="Q3802" s="270">
        <v>0</v>
      </c>
      <c r="R3802" s="74"/>
      <c r="S3802" s="75" t="str">
        <f t="shared" si="300"/>
        <v>0000</v>
      </c>
      <c r="T3802" s="75" t="str">
        <f t="shared" si="301"/>
        <v>00000000000000000000000000000000</v>
      </c>
      <c r="V3802" s="197"/>
      <c r="W3802" s="75">
        <f t="shared" si="302"/>
        <v>0</v>
      </c>
      <c r="AE3802" s="479"/>
    </row>
    <row r="3803" spans="1:31" s="75" customFormat="1" ht="13.5" x14ac:dyDescent="0.2">
      <c r="A3803" s="211">
        <v>3800</v>
      </c>
      <c r="B3803" s="212" t="s">
        <v>4077</v>
      </c>
      <c r="C3803" s="213" t="s">
        <v>4078</v>
      </c>
      <c r="D3803" s="213"/>
      <c r="E3803" s="213">
        <v>0</v>
      </c>
      <c r="F3803" s="213" t="s">
        <v>585</v>
      </c>
      <c r="G3803" s="214" t="s">
        <v>677</v>
      </c>
      <c r="H3803" s="208" t="str">
        <f>IF(Input!F$4="GMH_OECC",J3803,IF(Input!F$4="GMH_XOEC",L3803,IF(Input!F$4="GMH_Korea",N3803,IF(Input!F$4="GMH_EU",P3803,IF(Input!F$4="Skysuper",#REF!,IF(Input!F$4="SkyII",#REF!,IF(Input!F$4="XO-8000",#REF!, "FALSE")))))))</f>
        <v>00</v>
      </c>
      <c r="I3803" s="209">
        <f>IF(Input!F$4="GMH_OECC",K3803,IF(Input!F$4="GMH_XOEC",M3803,IF(Input!F$4="GMH_Korea",O3803,IF(Input!F$4="GMH_EU",Q3803,IF(Input!F$4="Skysuper",#REF!,IF(Input!F$4="SkyII",#REF!,IF(Input!F$4="XO-8000",#REF!, "FALSE")))))))</f>
        <v>0</v>
      </c>
      <c r="J3803" s="210" t="s">
        <v>10359</v>
      </c>
      <c r="K3803" s="268">
        <v>0</v>
      </c>
      <c r="L3803" s="270" t="s">
        <v>10359</v>
      </c>
      <c r="M3803" s="270">
        <v>0</v>
      </c>
      <c r="N3803" s="270" t="s">
        <v>10359</v>
      </c>
      <c r="O3803" s="270">
        <v>0</v>
      </c>
      <c r="P3803" s="270" t="s">
        <v>10359</v>
      </c>
      <c r="Q3803" s="270">
        <v>0</v>
      </c>
      <c r="R3803" s="74"/>
      <c r="S3803" s="75" t="str">
        <f t="shared" si="300"/>
        <v>0000</v>
      </c>
      <c r="T3803" s="75" t="str">
        <f t="shared" si="301"/>
        <v>00000000000000000000000000000000</v>
      </c>
      <c r="V3803" s="197"/>
      <c r="W3803" s="75">
        <f t="shared" si="302"/>
        <v>0</v>
      </c>
      <c r="AE3803" s="479"/>
    </row>
    <row r="3804" spans="1:31" s="75" customFormat="1" ht="13.5" x14ac:dyDescent="0.2">
      <c r="A3804" s="211">
        <v>3801</v>
      </c>
      <c r="B3804" s="212" t="s">
        <v>4079</v>
      </c>
      <c r="C3804" s="213" t="s">
        <v>4080</v>
      </c>
      <c r="D3804" s="213"/>
      <c r="E3804" s="213"/>
      <c r="F3804" s="213"/>
      <c r="G3804" s="214"/>
      <c r="H3804" s="208" t="str">
        <f>IF(Input!F$4="GMH_OECC",J3804,IF(Input!F$4="GMH_XOEC",L3804,IF(Input!F$4="GMH_Korea",N3804,IF(Input!F$4="GMH_EU",P3804,IF(Input!F$4="Skysuper",#REF!,IF(Input!F$4="SkyII",#REF!,IF(Input!F$4="XO-8000",#REF!, "FALSE")))))))</f>
        <v>00</v>
      </c>
      <c r="I3804" s="209">
        <f>IF(Input!F$4="GMH_OECC",K3804,IF(Input!F$4="GMH_XOEC",M3804,IF(Input!F$4="GMH_Korea",O3804,IF(Input!F$4="GMH_EU",Q3804,IF(Input!F$4="Skysuper",#REF!,IF(Input!F$4="SkyII",#REF!,IF(Input!F$4="XO-8000",#REF!, "FALSE")))))))</f>
        <v>0</v>
      </c>
      <c r="J3804" s="210" t="s">
        <v>10359</v>
      </c>
      <c r="K3804" s="268">
        <v>0</v>
      </c>
      <c r="L3804" s="270" t="s">
        <v>10359</v>
      </c>
      <c r="M3804" s="270">
        <v>0</v>
      </c>
      <c r="N3804" s="270" t="s">
        <v>10359</v>
      </c>
      <c r="O3804" s="270">
        <v>0</v>
      </c>
      <c r="P3804" s="270" t="s">
        <v>10359</v>
      </c>
      <c r="Q3804" s="270">
        <v>0</v>
      </c>
      <c r="R3804" s="74"/>
      <c r="S3804" s="75" t="str">
        <f t="shared" si="300"/>
        <v>0000</v>
      </c>
      <c r="T3804" s="75" t="str">
        <f t="shared" si="301"/>
        <v>00000000000000000000000000000000</v>
      </c>
      <c r="V3804" s="197"/>
      <c r="W3804" s="75">
        <f t="shared" si="302"/>
        <v>0</v>
      </c>
      <c r="AE3804" s="479"/>
    </row>
    <row r="3805" spans="1:31" s="75" customFormat="1" ht="13.5" x14ac:dyDescent="0.2">
      <c r="A3805" s="211">
        <v>3802</v>
      </c>
      <c r="B3805" s="212" t="s">
        <v>4081</v>
      </c>
      <c r="C3805" s="213" t="s">
        <v>4082</v>
      </c>
      <c r="D3805" s="213"/>
      <c r="E3805" s="213"/>
      <c r="F3805" s="213"/>
      <c r="G3805" s="214"/>
      <c r="H3805" s="208" t="str">
        <f>IF(Input!F$4="GMH_OECC",J3805,IF(Input!F$4="GMH_XOEC",L3805,IF(Input!F$4="GMH_Korea",N3805,IF(Input!F$4="GMH_EU",P3805,IF(Input!F$4="Skysuper",#REF!,IF(Input!F$4="SkyII",#REF!,IF(Input!F$4="XO-8000",#REF!, "FALSE")))))))</f>
        <v>00</v>
      </c>
      <c r="I3805" s="209">
        <f>IF(Input!F$4="GMH_OECC",K3805,IF(Input!F$4="GMH_XOEC",M3805,IF(Input!F$4="GMH_Korea",O3805,IF(Input!F$4="GMH_EU",Q3805,IF(Input!F$4="Skysuper",#REF!,IF(Input!F$4="SkyII",#REF!,IF(Input!F$4="XO-8000",#REF!, "FALSE")))))))</f>
        <v>0</v>
      </c>
      <c r="J3805" s="210" t="s">
        <v>10359</v>
      </c>
      <c r="K3805" s="268">
        <v>0</v>
      </c>
      <c r="L3805" s="270" t="s">
        <v>10359</v>
      </c>
      <c r="M3805" s="270">
        <v>0</v>
      </c>
      <c r="N3805" s="270" t="s">
        <v>10359</v>
      </c>
      <c r="O3805" s="270">
        <v>0</v>
      </c>
      <c r="P3805" s="270" t="s">
        <v>10359</v>
      </c>
      <c r="Q3805" s="270">
        <v>0</v>
      </c>
      <c r="R3805" s="74"/>
      <c r="S3805" s="75" t="str">
        <f t="shared" si="300"/>
        <v>0000</v>
      </c>
      <c r="T3805" s="75" t="str">
        <f t="shared" si="301"/>
        <v>00000000000000000000000000000000</v>
      </c>
      <c r="V3805" s="197"/>
      <c r="W3805" s="75">
        <f t="shared" si="302"/>
        <v>0</v>
      </c>
      <c r="AE3805" s="479"/>
    </row>
    <row r="3806" spans="1:31" s="75" customFormat="1" ht="13.5" x14ac:dyDescent="0.2">
      <c r="A3806" s="211">
        <v>3803</v>
      </c>
      <c r="B3806" s="212" t="s">
        <v>4083</v>
      </c>
      <c r="C3806" s="213" t="s">
        <v>4084</v>
      </c>
      <c r="D3806" s="213"/>
      <c r="E3806" s="213"/>
      <c r="F3806" s="213"/>
      <c r="G3806" s="214"/>
      <c r="H3806" s="208" t="str">
        <f>IF(Input!F$4="GMH_OECC",J3806,IF(Input!F$4="GMH_XOEC",L3806,IF(Input!F$4="GMH_Korea",N3806,IF(Input!F$4="GMH_EU",P3806,IF(Input!F$4="Skysuper",#REF!,IF(Input!F$4="SkyII",#REF!,IF(Input!F$4="XO-8000",#REF!, "FALSE")))))))</f>
        <v>00</v>
      </c>
      <c r="I3806" s="209">
        <f>IF(Input!F$4="GMH_OECC",K3806,IF(Input!F$4="GMH_XOEC",M3806,IF(Input!F$4="GMH_Korea",O3806,IF(Input!F$4="GMH_EU",Q3806,IF(Input!F$4="Skysuper",#REF!,IF(Input!F$4="SkyII",#REF!,IF(Input!F$4="XO-8000",#REF!, "FALSE")))))))</f>
        <v>0</v>
      </c>
      <c r="J3806" s="210" t="s">
        <v>10359</v>
      </c>
      <c r="K3806" s="268">
        <v>0</v>
      </c>
      <c r="L3806" s="270" t="s">
        <v>10359</v>
      </c>
      <c r="M3806" s="270">
        <v>0</v>
      </c>
      <c r="N3806" s="270" t="s">
        <v>10359</v>
      </c>
      <c r="O3806" s="270">
        <v>0</v>
      </c>
      <c r="P3806" s="270" t="s">
        <v>10359</v>
      </c>
      <c r="Q3806" s="270">
        <v>0</v>
      </c>
      <c r="R3806" s="74"/>
      <c r="S3806" s="75" t="str">
        <f t="shared" si="300"/>
        <v>0000</v>
      </c>
      <c r="T3806" s="75" t="str">
        <f t="shared" si="301"/>
        <v>00000000000000000000000000000000</v>
      </c>
      <c r="V3806" s="197"/>
      <c r="W3806" s="75">
        <f t="shared" si="302"/>
        <v>0</v>
      </c>
      <c r="AE3806" s="479"/>
    </row>
    <row r="3807" spans="1:31" s="75" customFormat="1" ht="13.5" x14ac:dyDescent="0.2">
      <c r="A3807" s="211">
        <v>3804</v>
      </c>
      <c r="B3807" s="212" t="s">
        <v>4085</v>
      </c>
      <c r="C3807" s="213" t="s">
        <v>4086</v>
      </c>
      <c r="D3807" s="213"/>
      <c r="E3807" s="213"/>
      <c r="F3807" s="213"/>
      <c r="G3807" s="214"/>
      <c r="H3807" s="208" t="str">
        <f>IF(Input!F$4="GMH_OECC",J3807,IF(Input!F$4="GMH_XOEC",L3807,IF(Input!F$4="GMH_Korea",N3807,IF(Input!F$4="GMH_EU",P3807,IF(Input!F$4="Skysuper",#REF!,IF(Input!F$4="SkyII",#REF!,IF(Input!F$4="XO-8000",#REF!, "FALSE")))))))</f>
        <v>00</v>
      </c>
      <c r="I3807" s="209">
        <f>IF(Input!F$4="GMH_OECC",K3807,IF(Input!F$4="GMH_XOEC",M3807,IF(Input!F$4="GMH_Korea",O3807,IF(Input!F$4="GMH_EU",Q3807,IF(Input!F$4="Skysuper",#REF!,IF(Input!F$4="SkyII",#REF!,IF(Input!F$4="XO-8000",#REF!, "FALSE")))))))</f>
        <v>0</v>
      </c>
      <c r="J3807" s="210" t="s">
        <v>10359</v>
      </c>
      <c r="K3807" s="268">
        <v>0</v>
      </c>
      <c r="L3807" s="270" t="s">
        <v>10359</v>
      </c>
      <c r="M3807" s="270">
        <v>0</v>
      </c>
      <c r="N3807" s="270" t="s">
        <v>10359</v>
      </c>
      <c r="O3807" s="270">
        <v>0</v>
      </c>
      <c r="P3807" s="270" t="s">
        <v>10359</v>
      </c>
      <c r="Q3807" s="270">
        <v>0</v>
      </c>
      <c r="R3807" s="74"/>
      <c r="S3807" s="75" t="str">
        <f t="shared" si="300"/>
        <v>0000</v>
      </c>
      <c r="T3807" s="75" t="str">
        <f t="shared" si="301"/>
        <v>00000000000000000000000000000000</v>
      </c>
      <c r="V3807" s="197"/>
      <c r="W3807" s="75">
        <f t="shared" si="302"/>
        <v>0</v>
      </c>
      <c r="AE3807" s="479"/>
    </row>
    <row r="3808" spans="1:31" s="75" customFormat="1" ht="13.5" x14ac:dyDescent="0.2">
      <c r="A3808" s="211">
        <v>3805</v>
      </c>
      <c r="B3808" s="212" t="s">
        <v>4087</v>
      </c>
      <c r="C3808" s="213" t="s">
        <v>4088</v>
      </c>
      <c r="D3808" s="213"/>
      <c r="E3808" s="213"/>
      <c r="F3808" s="213"/>
      <c r="G3808" s="214"/>
      <c r="H3808" s="208" t="str">
        <f>IF(Input!F$4="GMH_OECC",J3808,IF(Input!F$4="GMH_XOEC",L3808,IF(Input!F$4="GMH_Korea",N3808,IF(Input!F$4="GMH_EU",P3808,IF(Input!F$4="Skysuper",#REF!,IF(Input!F$4="SkyII",#REF!,IF(Input!F$4="XO-8000",#REF!, "FALSE")))))))</f>
        <v>00</v>
      </c>
      <c r="I3808" s="209">
        <f>IF(Input!F$4="GMH_OECC",K3808,IF(Input!F$4="GMH_XOEC",M3808,IF(Input!F$4="GMH_Korea",O3808,IF(Input!F$4="GMH_EU",Q3808,IF(Input!F$4="Skysuper",#REF!,IF(Input!F$4="SkyII",#REF!,IF(Input!F$4="XO-8000",#REF!, "FALSE")))))))</f>
        <v>0</v>
      </c>
      <c r="J3808" s="210" t="s">
        <v>10359</v>
      </c>
      <c r="K3808" s="268">
        <v>0</v>
      </c>
      <c r="L3808" s="270" t="s">
        <v>10359</v>
      </c>
      <c r="M3808" s="270">
        <v>0</v>
      </c>
      <c r="N3808" s="270" t="s">
        <v>10359</v>
      </c>
      <c r="O3808" s="270">
        <v>0</v>
      </c>
      <c r="P3808" s="270" t="s">
        <v>10359</v>
      </c>
      <c r="Q3808" s="270">
        <v>0</v>
      </c>
      <c r="R3808" s="74"/>
      <c r="S3808" s="75" t="str">
        <f t="shared" si="300"/>
        <v>0000</v>
      </c>
      <c r="T3808" s="75" t="str">
        <f t="shared" si="301"/>
        <v>00000000000000000000000000000000</v>
      </c>
      <c r="V3808" s="197"/>
      <c r="W3808" s="75">
        <f t="shared" si="302"/>
        <v>0</v>
      </c>
      <c r="AE3808" s="479"/>
    </row>
    <row r="3809" spans="1:31" s="75" customFormat="1" ht="13.5" x14ac:dyDescent="0.2">
      <c r="A3809" s="211">
        <v>3806</v>
      </c>
      <c r="B3809" s="212" t="s">
        <v>4089</v>
      </c>
      <c r="C3809" s="213" t="s">
        <v>4090</v>
      </c>
      <c r="D3809" s="213"/>
      <c r="E3809" s="213"/>
      <c r="F3809" s="213"/>
      <c r="G3809" s="214"/>
      <c r="H3809" s="208" t="str">
        <f>IF(Input!F$4="GMH_OECC",J3809,IF(Input!F$4="GMH_XOEC",L3809,IF(Input!F$4="GMH_Korea",N3809,IF(Input!F$4="GMH_EU",P3809,IF(Input!F$4="Skysuper",#REF!,IF(Input!F$4="SkyII",#REF!,IF(Input!F$4="XO-8000",#REF!, "FALSE")))))))</f>
        <v>00</v>
      </c>
      <c r="I3809" s="209">
        <f>IF(Input!F$4="GMH_OECC",K3809,IF(Input!F$4="GMH_XOEC",M3809,IF(Input!F$4="GMH_Korea",O3809,IF(Input!F$4="GMH_EU",Q3809,IF(Input!F$4="Skysuper",#REF!,IF(Input!F$4="SkyII",#REF!,IF(Input!F$4="XO-8000",#REF!, "FALSE")))))))</f>
        <v>0</v>
      </c>
      <c r="J3809" s="210" t="s">
        <v>10359</v>
      </c>
      <c r="K3809" s="268">
        <v>0</v>
      </c>
      <c r="L3809" s="270" t="s">
        <v>10359</v>
      </c>
      <c r="M3809" s="270">
        <v>0</v>
      </c>
      <c r="N3809" s="270" t="s">
        <v>10359</v>
      </c>
      <c r="O3809" s="270">
        <v>0</v>
      </c>
      <c r="P3809" s="270" t="s">
        <v>10359</v>
      </c>
      <c r="Q3809" s="270">
        <v>0</v>
      </c>
      <c r="R3809" s="74"/>
      <c r="S3809" s="75" t="str">
        <f t="shared" si="300"/>
        <v>0000</v>
      </c>
      <c r="T3809" s="75" t="str">
        <f t="shared" si="301"/>
        <v>00000000000000000000000000000000</v>
      </c>
      <c r="V3809" s="197"/>
      <c r="W3809" s="75">
        <f t="shared" si="302"/>
        <v>0</v>
      </c>
      <c r="AE3809" s="479"/>
    </row>
    <row r="3810" spans="1:31" s="75" customFormat="1" ht="13.5" x14ac:dyDescent="0.2">
      <c r="A3810" s="211">
        <v>3807</v>
      </c>
      <c r="B3810" s="212" t="s">
        <v>4091</v>
      </c>
      <c r="C3810" s="213" t="s">
        <v>4092</v>
      </c>
      <c r="D3810" s="213"/>
      <c r="E3810" s="213"/>
      <c r="F3810" s="213"/>
      <c r="G3810" s="214"/>
      <c r="H3810" s="208" t="str">
        <f>IF(Input!F$4="GMH_OECC",J3810,IF(Input!F$4="GMH_XOEC",L3810,IF(Input!F$4="GMH_Korea",N3810,IF(Input!F$4="GMH_EU",P3810,IF(Input!F$4="Skysuper",#REF!,IF(Input!F$4="SkyII",#REF!,IF(Input!F$4="XO-8000",#REF!, "FALSE")))))))</f>
        <v>00</v>
      </c>
      <c r="I3810" s="209">
        <f>IF(Input!F$4="GMH_OECC",K3810,IF(Input!F$4="GMH_XOEC",M3810,IF(Input!F$4="GMH_Korea",O3810,IF(Input!F$4="GMH_EU",Q3810,IF(Input!F$4="Skysuper",#REF!,IF(Input!F$4="SkyII",#REF!,IF(Input!F$4="XO-8000",#REF!, "FALSE")))))))</f>
        <v>0</v>
      </c>
      <c r="J3810" s="210" t="s">
        <v>10359</v>
      </c>
      <c r="K3810" s="268">
        <v>0</v>
      </c>
      <c r="L3810" s="270" t="s">
        <v>10359</v>
      </c>
      <c r="M3810" s="270">
        <v>0</v>
      </c>
      <c r="N3810" s="270" t="s">
        <v>10359</v>
      </c>
      <c r="O3810" s="270">
        <v>0</v>
      </c>
      <c r="P3810" s="270" t="s">
        <v>10359</v>
      </c>
      <c r="Q3810" s="270">
        <v>0</v>
      </c>
      <c r="R3810" s="74"/>
      <c r="S3810" s="75" t="str">
        <f t="shared" si="300"/>
        <v>0000</v>
      </c>
      <c r="T3810" s="75" t="str">
        <f t="shared" si="301"/>
        <v>00000000000000000000000000000000</v>
      </c>
      <c r="V3810" s="197"/>
      <c r="W3810" s="75">
        <f t="shared" si="302"/>
        <v>0</v>
      </c>
      <c r="AE3810" s="479"/>
    </row>
    <row r="3811" spans="1:31" s="75" customFormat="1" ht="13.5" x14ac:dyDescent="0.2">
      <c r="A3811" s="211">
        <v>3808</v>
      </c>
      <c r="B3811" s="212" t="s">
        <v>4093</v>
      </c>
      <c r="C3811" s="213" t="s">
        <v>4094</v>
      </c>
      <c r="D3811" s="213"/>
      <c r="E3811" s="213"/>
      <c r="F3811" s="213"/>
      <c r="G3811" s="214"/>
      <c r="H3811" s="208" t="str">
        <f>IF(Input!F$4="GMH_OECC",J3811,IF(Input!F$4="GMH_XOEC",L3811,IF(Input!F$4="GMH_Korea",N3811,IF(Input!F$4="GMH_EU",P3811,IF(Input!F$4="Skysuper",#REF!,IF(Input!F$4="SkyII",#REF!,IF(Input!F$4="XO-8000",#REF!, "FALSE")))))))</f>
        <v>00</v>
      </c>
      <c r="I3811" s="209">
        <f>IF(Input!F$4="GMH_OECC",K3811,IF(Input!F$4="GMH_XOEC",M3811,IF(Input!F$4="GMH_Korea",O3811,IF(Input!F$4="GMH_EU",Q3811,IF(Input!F$4="Skysuper",#REF!,IF(Input!F$4="SkyII",#REF!,IF(Input!F$4="XO-8000",#REF!, "FALSE")))))))</f>
        <v>0</v>
      </c>
      <c r="J3811" s="210" t="s">
        <v>10359</v>
      </c>
      <c r="K3811" s="268">
        <v>0</v>
      </c>
      <c r="L3811" s="270" t="s">
        <v>10359</v>
      </c>
      <c r="M3811" s="270">
        <v>0</v>
      </c>
      <c r="N3811" s="270" t="s">
        <v>10359</v>
      </c>
      <c r="O3811" s="270">
        <v>0</v>
      </c>
      <c r="P3811" s="270" t="s">
        <v>10359</v>
      </c>
      <c r="Q3811" s="270">
        <v>0</v>
      </c>
      <c r="R3811" s="74"/>
      <c r="S3811" s="75" t="str">
        <f t="shared" si="300"/>
        <v>0000</v>
      </c>
      <c r="T3811" s="75" t="str">
        <f t="shared" si="301"/>
        <v>00000000000000000000000000000000</v>
      </c>
      <c r="V3811" s="197"/>
      <c r="W3811" s="75">
        <f t="shared" si="302"/>
        <v>0</v>
      </c>
      <c r="AE3811" s="479"/>
    </row>
    <row r="3812" spans="1:31" s="75" customFormat="1" ht="13.5" x14ac:dyDescent="0.2">
      <c r="A3812" s="211">
        <v>3809</v>
      </c>
      <c r="B3812" s="212" t="s">
        <v>4095</v>
      </c>
      <c r="C3812" s="213" t="s">
        <v>4096</v>
      </c>
      <c r="D3812" s="213"/>
      <c r="E3812" s="213"/>
      <c r="F3812" s="213"/>
      <c r="G3812" s="214"/>
      <c r="H3812" s="208" t="str">
        <f>IF(Input!F$4="GMH_OECC",J3812,IF(Input!F$4="GMH_XOEC",L3812,IF(Input!F$4="GMH_Korea",N3812,IF(Input!F$4="GMH_EU",P3812,IF(Input!F$4="Skysuper",#REF!,IF(Input!F$4="SkyII",#REF!,IF(Input!F$4="XO-8000",#REF!, "FALSE")))))))</f>
        <v>00</v>
      </c>
      <c r="I3812" s="209">
        <f>IF(Input!F$4="GMH_OECC",K3812,IF(Input!F$4="GMH_XOEC",M3812,IF(Input!F$4="GMH_Korea",O3812,IF(Input!F$4="GMH_EU",Q3812,IF(Input!F$4="Skysuper",#REF!,IF(Input!F$4="SkyII",#REF!,IF(Input!F$4="XO-8000",#REF!, "FALSE")))))))</f>
        <v>0</v>
      </c>
      <c r="J3812" s="210" t="s">
        <v>10359</v>
      </c>
      <c r="K3812" s="268">
        <v>0</v>
      </c>
      <c r="L3812" s="270" t="s">
        <v>10359</v>
      </c>
      <c r="M3812" s="270">
        <v>0</v>
      </c>
      <c r="N3812" s="270" t="s">
        <v>10359</v>
      </c>
      <c r="O3812" s="270">
        <v>0</v>
      </c>
      <c r="P3812" s="270" t="s">
        <v>10359</v>
      </c>
      <c r="Q3812" s="270">
        <v>0</v>
      </c>
      <c r="R3812" s="74"/>
      <c r="S3812" s="75" t="str">
        <f t="shared" si="300"/>
        <v>0000</v>
      </c>
      <c r="T3812" s="75" t="str">
        <f t="shared" si="301"/>
        <v>00000000000000000000000000000000</v>
      </c>
      <c r="V3812" s="197"/>
      <c r="W3812" s="75">
        <f t="shared" si="302"/>
        <v>0</v>
      </c>
      <c r="AE3812" s="479"/>
    </row>
    <row r="3813" spans="1:31" s="75" customFormat="1" ht="13.5" x14ac:dyDescent="0.2">
      <c r="A3813" s="211">
        <v>3810</v>
      </c>
      <c r="B3813" s="212" t="s">
        <v>4097</v>
      </c>
      <c r="C3813" s="213" t="s">
        <v>4098</v>
      </c>
      <c r="D3813" s="213"/>
      <c r="E3813" s="213"/>
      <c r="F3813" s="213"/>
      <c r="G3813" s="214"/>
      <c r="H3813" s="208" t="str">
        <f>IF(Input!F$4="GMH_OECC",J3813,IF(Input!F$4="GMH_XOEC",L3813,IF(Input!F$4="GMH_Korea",N3813,IF(Input!F$4="GMH_EU",P3813,IF(Input!F$4="Skysuper",#REF!,IF(Input!F$4="SkyII",#REF!,IF(Input!F$4="XO-8000",#REF!, "FALSE")))))))</f>
        <v>00</v>
      </c>
      <c r="I3813" s="209">
        <f>IF(Input!F$4="GMH_OECC",K3813,IF(Input!F$4="GMH_XOEC",M3813,IF(Input!F$4="GMH_Korea",O3813,IF(Input!F$4="GMH_EU",Q3813,IF(Input!F$4="Skysuper",#REF!,IF(Input!F$4="SkyII",#REF!,IF(Input!F$4="XO-8000",#REF!, "FALSE")))))))</f>
        <v>0</v>
      </c>
      <c r="J3813" s="210" t="s">
        <v>10359</v>
      </c>
      <c r="K3813" s="268">
        <v>0</v>
      </c>
      <c r="L3813" s="270" t="s">
        <v>10359</v>
      </c>
      <c r="M3813" s="270">
        <v>0</v>
      </c>
      <c r="N3813" s="270" t="s">
        <v>10359</v>
      </c>
      <c r="O3813" s="270">
        <v>0</v>
      </c>
      <c r="P3813" s="270" t="s">
        <v>10359</v>
      </c>
      <c r="Q3813" s="270">
        <v>0</v>
      </c>
      <c r="R3813" s="74"/>
      <c r="S3813" s="75" t="str">
        <f t="shared" si="300"/>
        <v>0000</v>
      </c>
      <c r="T3813" s="75" t="str">
        <f t="shared" si="301"/>
        <v>00000000000000000000000000000000</v>
      </c>
      <c r="V3813" s="197"/>
      <c r="W3813" s="75">
        <f t="shared" si="302"/>
        <v>0</v>
      </c>
      <c r="AE3813" s="479"/>
    </row>
    <row r="3814" spans="1:31" s="75" customFormat="1" ht="13.5" x14ac:dyDescent="0.2">
      <c r="A3814" s="211">
        <v>3811</v>
      </c>
      <c r="B3814" s="212" t="s">
        <v>4099</v>
      </c>
      <c r="C3814" s="213" t="s">
        <v>4100</v>
      </c>
      <c r="D3814" s="213"/>
      <c r="E3814" s="213"/>
      <c r="F3814" s="213"/>
      <c r="G3814" s="214"/>
      <c r="H3814" s="208" t="str">
        <f>IF(Input!F$4="GMH_OECC",J3814,IF(Input!F$4="GMH_XOEC",L3814,IF(Input!F$4="GMH_Korea",N3814,IF(Input!F$4="GMH_EU",P3814,IF(Input!F$4="Skysuper",#REF!,IF(Input!F$4="SkyII",#REF!,IF(Input!F$4="XO-8000",#REF!, "FALSE")))))))</f>
        <v>00</v>
      </c>
      <c r="I3814" s="209">
        <f>IF(Input!F$4="GMH_OECC",K3814,IF(Input!F$4="GMH_XOEC",M3814,IF(Input!F$4="GMH_Korea",O3814,IF(Input!F$4="GMH_EU",Q3814,IF(Input!F$4="Skysuper",#REF!,IF(Input!F$4="SkyII",#REF!,IF(Input!F$4="XO-8000",#REF!, "FALSE")))))))</f>
        <v>0</v>
      </c>
      <c r="J3814" s="210" t="s">
        <v>10359</v>
      </c>
      <c r="K3814" s="268">
        <v>0</v>
      </c>
      <c r="L3814" s="270" t="s">
        <v>10359</v>
      </c>
      <c r="M3814" s="270">
        <v>0</v>
      </c>
      <c r="N3814" s="270" t="s">
        <v>10359</v>
      </c>
      <c r="O3814" s="270">
        <v>0</v>
      </c>
      <c r="P3814" s="270" t="s">
        <v>10359</v>
      </c>
      <c r="Q3814" s="270">
        <v>0</v>
      </c>
      <c r="R3814" s="74"/>
      <c r="S3814" s="75" t="str">
        <f t="shared" si="300"/>
        <v>0000</v>
      </c>
      <c r="T3814" s="75" t="str">
        <f t="shared" si="301"/>
        <v>00000000000000000000000000000000</v>
      </c>
      <c r="V3814" s="197"/>
      <c r="W3814" s="75">
        <f t="shared" si="302"/>
        <v>0</v>
      </c>
      <c r="AE3814" s="479"/>
    </row>
    <row r="3815" spans="1:31" s="75" customFormat="1" ht="13.5" x14ac:dyDescent="0.2">
      <c r="A3815" s="211">
        <v>3812</v>
      </c>
      <c r="B3815" s="212" t="s">
        <v>4101</v>
      </c>
      <c r="C3815" s="213" t="s">
        <v>4102</v>
      </c>
      <c r="D3815" s="213"/>
      <c r="E3815" s="213"/>
      <c r="F3815" s="213"/>
      <c r="G3815" s="214"/>
      <c r="H3815" s="208" t="str">
        <f>IF(Input!F$4="GMH_OECC",J3815,IF(Input!F$4="GMH_XOEC",L3815,IF(Input!F$4="GMH_Korea",N3815,IF(Input!F$4="GMH_EU",P3815,IF(Input!F$4="Skysuper",#REF!,IF(Input!F$4="SkyII",#REF!,IF(Input!F$4="XO-8000",#REF!, "FALSE")))))))</f>
        <v>00</v>
      </c>
      <c r="I3815" s="209">
        <f>IF(Input!F$4="GMH_OECC",K3815,IF(Input!F$4="GMH_XOEC",M3815,IF(Input!F$4="GMH_Korea",O3815,IF(Input!F$4="GMH_EU",Q3815,IF(Input!F$4="Skysuper",#REF!,IF(Input!F$4="SkyII",#REF!,IF(Input!F$4="XO-8000",#REF!, "FALSE")))))))</f>
        <v>0</v>
      </c>
      <c r="J3815" s="210" t="s">
        <v>10359</v>
      </c>
      <c r="K3815" s="268">
        <v>0</v>
      </c>
      <c r="L3815" s="270" t="s">
        <v>10359</v>
      </c>
      <c r="M3815" s="270">
        <v>0</v>
      </c>
      <c r="N3815" s="270" t="s">
        <v>10359</v>
      </c>
      <c r="O3815" s="270">
        <v>0</v>
      </c>
      <c r="P3815" s="270" t="s">
        <v>10359</v>
      </c>
      <c r="Q3815" s="270">
        <v>0</v>
      </c>
      <c r="R3815" s="74"/>
      <c r="S3815" s="75" t="str">
        <f t="shared" si="300"/>
        <v>0000</v>
      </c>
      <c r="T3815" s="75" t="str">
        <f t="shared" si="301"/>
        <v>00000000000000000000000000000000</v>
      </c>
      <c r="V3815" s="197"/>
      <c r="W3815" s="75">
        <f t="shared" si="302"/>
        <v>0</v>
      </c>
      <c r="AE3815" s="479"/>
    </row>
    <row r="3816" spans="1:31" s="75" customFormat="1" ht="13.5" x14ac:dyDescent="0.2">
      <c r="A3816" s="211">
        <v>3813</v>
      </c>
      <c r="B3816" s="212" t="s">
        <v>4103</v>
      </c>
      <c r="C3816" s="213" t="s">
        <v>4104</v>
      </c>
      <c r="D3816" s="213"/>
      <c r="E3816" s="213"/>
      <c r="F3816" s="213"/>
      <c r="G3816" s="214"/>
      <c r="H3816" s="208" t="str">
        <f>IF(Input!F$4="GMH_OECC",J3816,IF(Input!F$4="GMH_XOEC",L3816,IF(Input!F$4="GMH_Korea",N3816,IF(Input!F$4="GMH_EU",P3816,IF(Input!F$4="Skysuper",#REF!,IF(Input!F$4="SkyII",#REF!,IF(Input!F$4="XO-8000",#REF!, "FALSE")))))))</f>
        <v>00</v>
      </c>
      <c r="I3816" s="209">
        <f>IF(Input!F$4="GMH_OECC",K3816,IF(Input!F$4="GMH_XOEC",M3816,IF(Input!F$4="GMH_Korea",O3816,IF(Input!F$4="GMH_EU",Q3816,IF(Input!F$4="Skysuper",#REF!,IF(Input!F$4="SkyII",#REF!,IF(Input!F$4="XO-8000",#REF!, "FALSE")))))))</f>
        <v>0</v>
      </c>
      <c r="J3816" s="210" t="s">
        <v>10359</v>
      </c>
      <c r="K3816" s="268">
        <v>0</v>
      </c>
      <c r="L3816" s="270" t="s">
        <v>10359</v>
      </c>
      <c r="M3816" s="270">
        <v>0</v>
      </c>
      <c r="N3816" s="270" t="s">
        <v>10359</v>
      </c>
      <c r="O3816" s="270">
        <v>0</v>
      </c>
      <c r="P3816" s="270" t="s">
        <v>10359</v>
      </c>
      <c r="Q3816" s="270">
        <v>0</v>
      </c>
      <c r="R3816" s="74"/>
      <c r="S3816" s="75" t="str">
        <f t="shared" si="300"/>
        <v>0000</v>
      </c>
      <c r="T3816" s="75" t="str">
        <f t="shared" si="301"/>
        <v>00000000000000000000000000000000</v>
      </c>
      <c r="V3816" s="197"/>
      <c r="W3816" s="75">
        <f t="shared" si="302"/>
        <v>0</v>
      </c>
      <c r="AE3816" s="479"/>
    </row>
    <row r="3817" spans="1:31" s="75" customFormat="1" ht="13.5" x14ac:dyDescent="0.2">
      <c r="A3817" s="211">
        <v>3814</v>
      </c>
      <c r="B3817" s="212" t="s">
        <v>4105</v>
      </c>
      <c r="C3817" s="213" t="s">
        <v>4106</v>
      </c>
      <c r="D3817" s="213"/>
      <c r="E3817" s="213"/>
      <c r="F3817" s="213"/>
      <c r="G3817" s="214"/>
      <c r="H3817" s="208" t="str">
        <f>IF(Input!F$4="GMH_OECC",J3817,IF(Input!F$4="GMH_XOEC",L3817,IF(Input!F$4="GMH_Korea",N3817,IF(Input!F$4="GMH_EU",P3817,IF(Input!F$4="Skysuper",#REF!,IF(Input!F$4="SkyII",#REF!,IF(Input!F$4="XO-8000",#REF!, "FALSE")))))))</f>
        <v>00</v>
      </c>
      <c r="I3817" s="209">
        <f>IF(Input!F$4="GMH_OECC",K3817,IF(Input!F$4="GMH_XOEC",M3817,IF(Input!F$4="GMH_Korea",O3817,IF(Input!F$4="GMH_EU",Q3817,IF(Input!F$4="Skysuper",#REF!,IF(Input!F$4="SkyII",#REF!,IF(Input!F$4="XO-8000",#REF!, "FALSE")))))))</f>
        <v>0</v>
      </c>
      <c r="J3817" s="210" t="s">
        <v>10359</v>
      </c>
      <c r="K3817" s="268">
        <v>0</v>
      </c>
      <c r="L3817" s="270" t="s">
        <v>10359</v>
      </c>
      <c r="M3817" s="270">
        <v>0</v>
      </c>
      <c r="N3817" s="270" t="s">
        <v>10359</v>
      </c>
      <c r="O3817" s="270">
        <v>0</v>
      </c>
      <c r="P3817" s="270" t="s">
        <v>10359</v>
      </c>
      <c r="Q3817" s="270">
        <v>0</v>
      </c>
      <c r="R3817" s="74"/>
      <c r="S3817" s="75" t="str">
        <f t="shared" si="300"/>
        <v>0000</v>
      </c>
      <c r="T3817" s="75" t="str">
        <f t="shared" si="301"/>
        <v>00000000000000000000000000000000</v>
      </c>
      <c r="V3817" s="197"/>
      <c r="W3817" s="75">
        <f t="shared" si="302"/>
        <v>0</v>
      </c>
      <c r="AE3817" s="479"/>
    </row>
    <row r="3818" spans="1:31" s="75" customFormat="1" ht="13.5" x14ac:dyDescent="0.2">
      <c r="A3818" s="211">
        <v>3815</v>
      </c>
      <c r="B3818" s="212" t="s">
        <v>4107</v>
      </c>
      <c r="C3818" s="213" t="s">
        <v>4108</v>
      </c>
      <c r="D3818" s="213"/>
      <c r="E3818" s="213"/>
      <c r="F3818" s="213"/>
      <c r="G3818" s="214"/>
      <c r="H3818" s="208" t="str">
        <f>IF(Input!F$4="GMH_OECC",J3818,IF(Input!F$4="GMH_XOEC",L3818,IF(Input!F$4="GMH_Korea",N3818,IF(Input!F$4="GMH_EU",P3818,IF(Input!F$4="Skysuper",#REF!,IF(Input!F$4="SkyII",#REF!,IF(Input!F$4="XO-8000",#REF!, "FALSE")))))))</f>
        <v>00</v>
      </c>
      <c r="I3818" s="209">
        <f>IF(Input!F$4="GMH_OECC",K3818,IF(Input!F$4="GMH_XOEC",M3818,IF(Input!F$4="GMH_Korea",O3818,IF(Input!F$4="GMH_EU",Q3818,IF(Input!F$4="Skysuper",#REF!,IF(Input!F$4="SkyII",#REF!,IF(Input!F$4="XO-8000",#REF!, "FALSE")))))))</f>
        <v>0</v>
      </c>
      <c r="J3818" s="210" t="s">
        <v>10359</v>
      </c>
      <c r="K3818" s="268">
        <v>0</v>
      </c>
      <c r="L3818" s="270" t="s">
        <v>10359</v>
      </c>
      <c r="M3818" s="270">
        <v>0</v>
      </c>
      <c r="N3818" s="270" t="s">
        <v>10359</v>
      </c>
      <c r="O3818" s="270">
        <v>0</v>
      </c>
      <c r="P3818" s="270" t="s">
        <v>10359</v>
      </c>
      <c r="Q3818" s="270">
        <v>0</v>
      </c>
      <c r="R3818" s="74"/>
      <c r="S3818" s="75" t="str">
        <f t="shared" si="300"/>
        <v>0000</v>
      </c>
      <c r="T3818" s="75" t="str">
        <f t="shared" si="301"/>
        <v>00000000000000000000000000000000</v>
      </c>
      <c r="V3818" s="197"/>
      <c r="W3818" s="75">
        <f t="shared" si="302"/>
        <v>0</v>
      </c>
      <c r="AE3818" s="479"/>
    </row>
    <row r="3819" spans="1:31" s="75" customFormat="1" ht="13.5" x14ac:dyDescent="0.2">
      <c r="A3819" s="211">
        <v>3816</v>
      </c>
      <c r="B3819" s="212" t="s">
        <v>4109</v>
      </c>
      <c r="C3819" s="213" t="s">
        <v>4110</v>
      </c>
      <c r="D3819" s="213"/>
      <c r="E3819" s="213"/>
      <c r="F3819" s="213"/>
      <c r="G3819" s="214"/>
      <c r="H3819" s="208" t="str">
        <f>IF(Input!F$4="GMH_OECC",J3819,IF(Input!F$4="GMH_XOEC",L3819,IF(Input!F$4="GMH_Korea",N3819,IF(Input!F$4="GMH_EU",P3819,IF(Input!F$4="Skysuper",#REF!,IF(Input!F$4="SkyII",#REF!,IF(Input!F$4="XO-8000",#REF!, "FALSE")))))))</f>
        <v>00</v>
      </c>
      <c r="I3819" s="209">
        <f>IF(Input!F$4="GMH_OECC",K3819,IF(Input!F$4="GMH_XOEC",M3819,IF(Input!F$4="GMH_Korea",O3819,IF(Input!F$4="GMH_EU",Q3819,IF(Input!F$4="Skysuper",#REF!,IF(Input!F$4="SkyII",#REF!,IF(Input!F$4="XO-8000",#REF!, "FALSE")))))))</f>
        <v>0</v>
      </c>
      <c r="J3819" s="210" t="s">
        <v>10359</v>
      </c>
      <c r="K3819" s="268">
        <v>0</v>
      </c>
      <c r="L3819" s="270" t="s">
        <v>10359</v>
      </c>
      <c r="M3819" s="270">
        <v>0</v>
      </c>
      <c r="N3819" s="270" t="s">
        <v>10359</v>
      </c>
      <c r="O3819" s="270">
        <v>0</v>
      </c>
      <c r="P3819" s="270" t="s">
        <v>10359</v>
      </c>
      <c r="Q3819" s="270">
        <v>0</v>
      </c>
      <c r="R3819" s="74"/>
      <c r="S3819" s="75" t="str">
        <f t="shared" si="300"/>
        <v>0000</v>
      </c>
      <c r="T3819" s="75" t="str">
        <f t="shared" si="301"/>
        <v>00000000000000000000000000000000</v>
      </c>
      <c r="V3819" s="197"/>
      <c r="W3819" s="75">
        <f t="shared" si="302"/>
        <v>0</v>
      </c>
      <c r="AE3819" s="479"/>
    </row>
    <row r="3820" spans="1:31" s="75" customFormat="1" ht="13.5" x14ac:dyDescent="0.2">
      <c r="A3820" s="211">
        <v>3817</v>
      </c>
      <c r="B3820" s="212" t="s">
        <v>4111</v>
      </c>
      <c r="C3820" s="213" t="s">
        <v>4112</v>
      </c>
      <c r="D3820" s="213"/>
      <c r="E3820" s="213"/>
      <c r="F3820" s="213"/>
      <c r="G3820" s="214"/>
      <c r="H3820" s="208" t="str">
        <f>IF(Input!F$4="GMH_OECC",J3820,IF(Input!F$4="GMH_XOEC",L3820,IF(Input!F$4="GMH_Korea",N3820,IF(Input!F$4="GMH_EU",P3820,IF(Input!F$4="Skysuper",#REF!,IF(Input!F$4="SkyII",#REF!,IF(Input!F$4="XO-8000",#REF!, "FALSE")))))))</f>
        <v>00</v>
      </c>
      <c r="I3820" s="209">
        <f>IF(Input!F$4="GMH_OECC",K3820,IF(Input!F$4="GMH_XOEC",M3820,IF(Input!F$4="GMH_Korea",O3820,IF(Input!F$4="GMH_EU",Q3820,IF(Input!F$4="Skysuper",#REF!,IF(Input!F$4="SkyII",#REF!,IF(Input!F$4="XO-8000",#REF!, "FALSE")))))))</f>
        <v>0</v>
      </c>
      <c r="J3820" s="210" t="s">
        <v>10359</v>
      </c>
      <c r="K3820" s="268">
        <v>0</v>
      </c>
      <c r="L3820" s="270" t="s">
        <v>10359</v>
      </c>
      <c r="M3820" s="270">
        <v>0</v>
      </c>
      <c r="N3820" s="270" t="s">
        <v>10359</v>
      </c>
      <c r="O3820" s="270">
        <v>0</v>
      </c>
      <c r="P3820" s="270" t="s">
        <v>10359</v>
      </c>
      <c r="Q3820" s="270">
        <v>0</v>
      </c>
      <c r="R3820" s="74"/>
      <c r="S3820" s="75" t="str">
        <f t="shared" si="300"/>
        <v>0000</v>
      </c>
      <c r="T3820" s="75" t="str">
        <f t="shared" si="301"/>
        <v>00000000000000000000000000000000</v>
      </c>
      <c r="V3820" s="197"/>
      <c r="W3820" s="75">
        <f t="shared" si="302"/>
        <v>0</v>
      </c>
      <c r="AE3820" s="479"/>
    </row>
    <row r="3821" spans="1:31" s="75" customFormat="1" ht="13.5" x14ac:dyDescent="0.2">
      <c r="A3821" s="211">
        <v>3818</v>
      </c>
      <c r="B3821" s="212" t="s">
        <v>4113</v>
      </c>
      <c r="C3821" s="213" t="s">
        <v>4114</v>
      </c>
      <c r="D3821" s="213"/>
      <c r="E3821" s="213"/>
      <c r="F3821" s="213"/>
      <c r="G3821" s="214"/>
      <c r="H3821" s="208" t="str">
        <f>IF(Input!F$4="GMH_OECC",J3821,IF(Input!F$4="GMH_XOEC",L3821,IF(Input!F$4="GMH_Korea",N3821,IF(Input!F$4="GMH_EU",P3821,IF(Input!F$4="Skysuper",#REF!,IF(Input!F$4="SkyII",#REF!,IF(Input!F$4="XO-8000",#REF!, "FALSE")))))))</f>
        <v>00</v>
      </c>
      <c r="I3821" s="209">
        <f>IF(Input!F$4="GMH_OECC",K3821,IF(Input!F$4="GMH_XOEC",M3821,IF(Input!F$4="GMH_Korea",O3821,IF(Input!F$4="GMH_EU",Q3821,IF(Input!F$4="Skysuper",#REF!,IF(Input!F$4="SkyII",#REF!,IF(Input!F$4="XO-8000",#REF!, "FALSE")))))))</f>
        <v>0</v>
      </c>
      <c r="J3821" s="210" t="s">
        <v>10359</v>
      </c>
      <c r="K3821" s="268">
        <v>0</v>
      </c>
      <c r="L3821" s="270" t="s">
        <v>10359</v>
      </c>
      <c r="M3821" s="270">
        <v>0</v>
      </c>
      <c r="N3821" s="270" t="s">
        <v>10359</v>
      </c>
      <c r="O3821" s="270">
        <v>0</v>
      </c>
      <c r="P3821" s="270" t="s">
        <v>10359</v>
      </c>
      <c r="Q3821" s="270">
        <v>0</v>
      </c>
      <c r="R3821" s="74"/>
      <c r="S3821" s="75" t="str">
        <f t="shared" si="300"/>
        <v>0000</v>
      </c>
      <c r="T3821" s="75" t="str">
        <f t="shared" si="301"/>
        <v>00000000000000000000000000000000</v>
      </c>
      <c r="V3821" s="197"/>
      <c r="W3821" s="75">
        <f t="shared" si="302"/>
        <v>0</v>
      </c>
      <c r="AE3821" s="479"/>
    </row>
    <row r="3822" spans="1:31" s="75" customFormat="1" ht="13.5" x14ac:dyDescent="0.2">
      <c r="A3822" s="211">
        <v>3819</v>
      </c>
      <c r="B3822" s="212" t="s">
        <v>4115</v>
      </c>
      <c r="C3822" s="213" t="s">
        <v>4116</v>
      </c>
      <c r="D3822" s="213"/>
      <c r="E3822" s="213"/>
      <c r="F3822" s="213"/>
      <c r="G3822" s="214"/>
      <c r="H3822" s="208" t="str">
        <f>IF(Input!F$4="GMH_OECC",J3822,IF(Input!F$4="GMH_XOEC",L3822,IF(Input!F$4="GMH_Korea",N3822,IF(Input!F$4="GMH_EU",P3822,IF(Input!F$4="Skysuper",#REF!,IF(Input!F$4="SkyII",#REF!,IF(Input!F$4="XO-8000",#REF!, "FALSE")))))))</f>
        <v>00</v>
      </c>
      <c r="I3822" s="209">
        <f>IF(Input!F$4="GMH_OECC",K3822,IF(Input!F$4="GMH_XOEC",M3822,IF(Input!F$4="GMH_Korea",O3822,IF(Input!F$4="GMH_EU",Q3822,IF(Input!F$4="Skysuper",#REF!,IF(Input!F$4="SkyII",#REF!,IF(Input!F$4="XO-8000",#REF!, "FALSE")))))))</f>
        <v>0</v>
      </c>
      <c r="J3822" s="210" t="s">
        <v>10359</v>
      </c>
      <c r="K3822" s="268">
        <v>0</v>
      </c>
      <c r="L3822" s="270" t="s">
        <v>10359</v>
      </c>
      <c r="M3822" s="270">
        <v>0</v>
      </c>
      <c r="N3822" s="270" t="s">
        <v>10359</v>
      </c>
      <c r="O3822" s="270">
        <v>0</v>
      </c>
      <c r="P3822" s="270" t="s">
        <v>10359</v>
      </c>
      <c r="Q3822" s="270">
        <v>0</v>
      </c>
      <c r="R3822" s="74"/>
      <c r="S3822" s="75" t="str">
        <f t="shared" si="300"/>
        <v>0000</v>
      </c>
      <c r="T3822" s="75" t="str">
        <f t="shared" si="301"/>
        <v>00000000000000000000000000000000</v>
      </c>
      <c r="V3822" s="197"/>
      <c r="W3822" s="75">
        <f t="shared" si="302"/>
        <v>0</v>
      </c>
      <c r="AE3822" s="479"/>
    </row>
    <row r="3823" spans="1:31" s="75" customFormat="1" ht="13.5" x14ac:dyDescent="0.2">
      <c r="A3823" s="211">
        <v>3820</v>
      </c>
      <c r="B3823" s="212" t="s">
        <v>4117</v>
      </c>
      <c r="C3823" s="213" t="s">
        <v>4118</v>
      </c>
      <c r="D3823" s="213"/>
      <c r="E3823" s="213"/>
      <c r="F3823" s="213"/>
      <c r="G3823" s="214"/>
      <c r="H3823" s="208" t="str">
        <f>IF(Input!F$4="GMH_OECC",J3823,IF(Input!F$4="GMH_XOEC",L3823,IF(Input!F$4="GMH_Korea",N3823,IF(Input!F$4="GMH_EU",P3823,IF(Input!F$4="Skysuper",#REF!,IF(Input!F$4="SkyII",#REF!,IF(Input!F$4="XO-8000",#REF!, "FALSE")))))))</f>
        <v>00</v>
      </c>
      <c r="I3823" s="209">
        <f>IF(Input!F$4="GMH_OECC",K3823,IF(Input!F$4="GMH_XOEC",M3823,IF(Input!F$4="GMH_Korea",O3823,IF(Input!F$4="GMH_EU",Q3823,IF(Input!F$4="Skysuper",#REF!,IF(Input!F$4="SkyII",#REF!,IF(Input!F$4="XO-8000",#REF!, "FALSE")))))))</f>
        <v>0</v>
      </c>
      <c r="J3823" s="210" t="s">
        <v>10359</v>
      </c>
      <c r="K3823" s="268">
        <v>0</v>
      </c>
      <c r="L3823" s="270" t="s">
        <v>10359</v>
      </c>
      <c r="M3823" s="270">
        <v>0</v>
      </c>
      <c r="N3823" s="270" t="s">
        <v>10359</v>
      </c>
      <c r="O3823" s="270">
        <v>0</v>
      </c>
      <c r="P3823" s="270" t="s">
        <v>10359</v>
      </c>
      <c r="Q3823" s="270">
        <v>0</v>
      </c>
      <c r="R3823" s="74"/>
      <c r="S3823" s="75" t="str">
        <f t="shared" si="300"/>
        <v>0000</v>
      </c>
      <c r="T3823" s="75" t="str">
        <f t="shared" si="301"/>
        <v>00000000000000000000000000000000</v>
      </c>
      <c r="V3823" s="197"/>
      <c r="W3823" s="75">
        <f t="shared" si="302"/>
        <v>0</v>
      </c>
      <c r="AE3823" s="479"/>
    </row>
    <row r="3824" spans="1:31" s="75" customFormat="1" ht="13.5" x14ac:dyDescent="0.2">
      <c r="A3824" s="211">
        <v>3821</v>
      </c>
      <c r="B3824" s="212" t="s">
        <v>4119</v>
      </c>
      <c r="C3824" s="213" t="s">
        <v>4120</v>
      </c>
      <c r="D3824" s="213"/>
      <c r="E3824" s="213"/>
      <c r="F3824" s="213"/>
      <c r="G3824" s="214"/>
      <c r="H3824" s="208" t="str">
        <f>IF(Input!F$4="GMH_OECC",J3824,IF(Input!F$4="GMH_XOEC",L3824,IF(Input!F$4="GMH_Korea",N3824,IF(Input!F$4="GMH_EU",P3824,IF(Input!F$4="Skysuper",#REF!,IF(Input!F$4="SkyII",#REF!,IF(Input!F$4="XO-8000",#REF!, "FALSE")))))))</f>
        <v>00</v>
      </c>
      <c r="I3824" s="209">
        <f>IF(Input!F$4="GMH_OECC",K3824,IF(Input!F$4="GMH_XOEC",M3824,IF(Input!F$4="GMH_Korea",O3824,IF(Input!F$4="GMH_EU",Q3824,IF(Input!F$4="Skysuper",#REF!,IF(Input!F$4="SkyII",#REF!,IF(Input!F$4="XO-8000",#REF!, "FALSE")))))))</f>
        <v>0</v>
      </c>
      <c r="J3824" s="210" t="s">
        <v>10359</v>
      </c>
      <c r="K3824" s="268">
        <v>0</v>
      </c>
      <c r="L3824" s="270" t="s">
        <v>10359</v>
      </c>
      <c r="M3824" s="270">
        <v>0</v>
      </c>
      <c r="N3824" s="270" t="s">
        <v>10359</v>
      </c>
      <c r="O3824" s="270">
        <v>0</v>
      </c>
      <c r="P3824" s="270" t="s">
        <v>10359</v>
      </c>
      <c r="Q3824" s="270">
        <v>0</v>
      </c>
      <c r="R3824" s="74"/>
      <c r="S3824" s="75" t="str">
        <f t="shared" si="300"/>
        <v>0000</v>
      </c>
      <c r="T3824" s="75" t="str">
        <f t="shared" si="301"/>
        <v>00000000000000000000000000000000</v>
      </c>
      <c r="V3824" s="197"/>
      <c r="W3824" s="75">
        <f t="shared" si="302"/>
        <v>0</v>
      </c>
      <c r="AE3824" s="479"/>
    </row>
    <row r="3825" spans="1:31" s="75" customFormat="1" ht="13.5" x14ac:dyDescent="0.2">
      <c r="A3825" s="211">
        <v>3822</v>
      </c>
      <c r="B3825" s="212" t="s">
        <v>4121</v>
      </c>
      <c r="C3825" s="213" t="s">
        <v>4122</v>
      </c>
      <c r="D3825" s="213"/>
      <c r="E3825" s="213"/>
      <c r="F3825" s="213"/>
      <c r="G3825" s="214"/>
      <c r="H3825" s="208" t="str">
        <f>IF(Input!F$4="GMH_OECC",J3825,IF(Input!F$4="GMH_XOEC",L3825,IF(Input!F$4="GMH_Korea",N3825,IF(Input!F$4="GMH_EU",P3825,IF(Input!F$4="Skysuper",#REF!,IF(Input!F$4="SkyII",#REF!,IF(Input!F$4="XO-8000",#REF!, "FALSE")))))))</f>
        <v>00</v>
      </c>
      <c r="I3825" s="209">
        <f>IF(Input!F$4="GMH_OECC",K3825,IF(Input!F$4="GMH_XOEC",M3825,IF(Input!F$4="GMH_Korea",O3825,IF(Input!F$4="GMH_EU",Q3825,IF(Input!F$4="Skysuper",#REF!,IF(Input!F$4="SkyII",#REF!,IF(Input!F$4="XO-8000",#REF!, "FALSE")))))))</f>
        <v>0</v>
      </c>
      <c r="J3825" s="210" t="s">
        <v>10359</v>
      </c>
      <c r="K3825" s="268">
        <v>0</v>
      </c>
      <c r="L3825" s="270" t="s">
        <v>10359</v>
      </c>
      <c r="M3825" s="270">
        <v>0</v>
      </c>
      <c r="N3825" s="270" t="s">
        <v>10359</v>
      </c>
      <c r="O3825" s="270">
        <v>0</v>
      </c>
      <c r="P3825" s="270" t="s">
        <v>10359</v>
      </c>
      <c r="Q3825" s="270">
        <v>0</v>
      </c>
      <c r="R3825" s="74"/>
      <c r="S3825" s="75" t="str">
        <f t="shared" si="300"/>
        <v>0000</v>
      </c>
      <c r="T3825" s="75" t="str">
        <f t="shared" si="301"/>
        <v>00000000000000000000000000000000</v>
      </c>
      <c r="V3825" s="197"/>
      <c r="W3825" s="75">
        <f t="shared" si="302"/>
        <v>0</v>
      </c>
      <c r="AE3825" s="479"/>
    </row>
    <row r="3826" spans="1:31" s="75" customFormat="1" ht="13.5" x14ac:dyDescent="0.2">
      <c r="A3826" s="211">
        <v>3823</v>
      </c>
      <c r="B3826" s="212" t="s">
        <v>4123</v>
      </c>
      <c r="C3826" s="213" t="s">
        <v>4124</v>
      </c>
      <c r="D3826" s="213"/>
      <c r="E3826" s="213"/>
      <c r="F3826" s="213"/>
      <c r="G3826" s="214"/>
      <c r="H3826" s="208" t="str">
        <f>IF(Input!F$4="GMH_OECC",J3826,IF(Input!F$4="GMH_XOEC",L3826,IF(Input!F$4="GMH_Korea",N3826,IF(Input!F$4="GMH_EU",P3826,IF(Input!F$4="Skysuper",#REF!,IF(Input!F$4="SkyII",#REF!,IF(Input!F$4="XO-8000",#REF!, "FALSE")))))))</f>
        <v>00</v>
      </c>
      <c r="I3826" s="209">
        <f>IF(Input!F$4="GMH_OECC",K3826,IF(Input!F$4="GMH_XOEC",M3826,IF(Input!F$4="GMH_Korea",O3826,IF(Input!F$4="GMH_EU",Q3826,IF(Input!F$4="Skysuper",#REF!,IF(Input!F$4="SkyII",#REF!,IF(Input!F$4="XO-8000",#REF!, "FALSE")))))))</f>
        <v>0</v>
      </c>
      <c r="J3826" s="210" t="s">
        <v>10359</v>
      </c>
      <c r="K3826" s="268">
        <v>0</v>
      </c>
      <c r="L3826" s="270" t="s">
        <v>10359</v>
      </c>
      <c r="M3826" s="270">
        <v>0</v>
      </c>
      <c r="N3826" s="270" t="s">
        <v>10359</v>
      </c>
      <c r="O3826" s="270">
        <v>0</v>
      </c>
      <c r="P3826" s="270" t="s">
        <v>10359</v>
      </c>
      <c r="Q3826" s="270">
        <v>0</v>
      </c>
      <c r="R3826" s="74"/>
      <c r="S3826" s="75" t="str">
        <f t="shared" si="300"/>
        <v>0000</v>
      </c>
      <c r="T3826" s="75" t="str">
        <f t="shared" si="301"/>
        <v>00000000000000000000000000000000</v>
      </c>
      <c r="V3826" s="197"/>
      <c r="W3826" s="75">
        <f t="shared" si="302"/>
        <v>0</v>
      </c>
      <c r="AE3826" s="479"/>
    </row>
    <row r="3827" spans="1:31" s="75" customFormat="1" ht="13.5" x14ac:dyDescent="0.2">
      <c r="A3827" s="211">
        <v>3824</v>
      </c>
      <c r="B3827" s="212" t="s">
        <v>4125</v>
      </c>
      <c r="C3827" s="213" t="s">
        <v>4126</v>
      </c>
      <c r="D3827" s="213"/>
      <c r="E3827" s="213"/>
      <c r="F3827" s="213"/>
      <c r="G3827" s="214"/>
      <c r="H3827" s="208" t="str">
        <f>IF(Input!F$4="GMH_OECC",J3827,IF(Input!F$4="GMH_XOEC",L3827,IF(Input!F$4="GMH_Korea",N3827,IF(Input!F$4="GMH_EU",P3827,IF(Input!F$4="Skysuper",#REF!,IF(Input!F$4="SkyII",#REF!,IF(Input!F$4="XO-8000",#REF!, "FALSE")))))))</f>
        <v>00</v>
      </c>
      <c r="I3827" s="209">
        <f>IF(Input!F$4="GMH_OECC",K3827,IF(Input!F$4="GMH_XOEC",M3827,IF(Input!F$4="GMH_Korea",O3827,IF(Input!F$4="GMH_EU",Q3827,IF(Input!F$4="Skysuper",#REF!,IF(Input!F$4="SkyII",#REF!,IF(Input!F$4="XO-8000",#REF!, "FALSE")))))))</f>
        <v>0</v>
      </c>
      <c r="J3827" s="210" t="s">
        <v>10359</v>
      </c>
      <c r="K3827" s="268">
        <v>0</v>
      </c>
      <c r="L3827" s="270" t="s">
        <v>10359</v>
      </c>
      <c r="M3827" s="270">
        <v>0</v>
      </c>
      <c r="N3827" s="270" t="s">
        <v>10359</v>
      </c>
      <c r="O3827" s="270">
        <v>0</v>
      </c>
      <c r="P3827" s="270" t="s">
        <v>10359</v>
      </c>
      <c r="Q3827" s="270">
        <v>0</v>
      </c>
      <c r="R3827" s="74"/>
      <c r="S3827" s="75" t="str">
        <f t="shared" si="300"/>
        <v>0000</v>
      </c>
      <c r="T3827" s="75" t="str">
        <f t="shared" si="301"/>
        <v>00000000000000000000000000000000</v>
      </c>
      <c r="V3827" s="197"/>
      <c r="W3827" s="75">
        <f t="shared" si="302"/>
        <v>0</v>
      </c>
      <c r="AE3827" s="479"/>
    </row>
    <row r="3828" spans="1:31" s="75" customFormat="1" ht="13.5" x14ac:dyDescent="0.2">
      <c r="A3828" s="211">
        <v>3825</v>
      </c>
      <c r="B3828" s="212" t="s">
        <v>4127</v>
      </c>
      <c r="C3828" s="213" t="s">
        <v>4128</v>
      </c>
      <c r="D3828" s="213"/>
      <c r="E3828" s="213"/>
      <c r="F3828" s="213"/>
      <c r="G3828" s="214"/>
      <c r="H3828" s="208" t="str">
        <f>IF(Input!F$4="GMH_OECC",J3828,IF(Input!F$4="GMH_XOEC",L3828,IF(Input!F$4="GMH_Korea",N3828,IF(Input!F$4="GMH_EU",P3828,IF(Input!F$4="Skysuper",#REF!,IF(Input!F$4="SkyII",#REF!,IF(Input!F$4="XO-8000",#REF!, "FALSE")))))))</f>
        <v>00</v>
      </c>
      <c r="I3828" s="209">
        <f>IF(Input!F$4="GMH_OECC",K3828,IF(Input!F$4="GMH_XOEC",M3828,IF(Input!F$4="GMH_Korea",O3828,IF(Input!F$4="GMH_EU",Q3828,IF(Input!F$4="Skysuper",#REF!,IF(Input!F$4="SkyII",#REF!,IF(Input!F$4="XO-8000",#REF!, "FALSE")))))))</f>
        <v>0</v>
      </c>
      <c r="J3828" s="210" t="s">
        <v>10359</v>
      </c>
      <c r="K3828" s="268">
        <v>0</v>
      </c>
      <c r="L3828" s="270" t="s">
        <v>10359</v>
      </c>
      <c r="M3828" s="270">
        <v>0</v>
      </c>
      <c r="N3828" s="270" t="s">
        <v>10359</v>
      </c>
      <c r="O3828" s="270">
        <v>0</v>
      </c>
      <c r="P3828" s="270" t="s">
        <v>10359</v>
      </c>
      <c r="Q3828" s="270">
        <v>0</v>
      </c>
      <c r="R3828" s="74"/>
      <c r="S3828" s="75" t="str">
        <f t="shared" ref="S3828:S3891" si="303">"0"&amp;DEC2HEX(2^(I3828-1))&amp;IF(LEN(DEC2HEX(H3828))=2,DEC2HEX(H3828),"0"&amp;DEC2HEX(H3828))</f>
        <v>0000</v>
      </c>
      <c r="T3828" s="75" t="str">
        <f t="shared" si="301"/>
        <v>00000000000000000000000000000000</v>
      </c>
      <c r="V3828" s="197"/>
      <c r="W3828" s="75">
        <f t="shared" si="302"/>
        <v>0</v>
      </c>
      <c r="AE3828" s="479"/>
    </row>
    <row r="3829" spans="1:31" s="75" customFormat="1" ht="13.5" x14ac:dyDescent="0.2">
      <c r="A3829" s="211">
        <v>3826</v>
      </c>
      <c r="B3829" s="212" t="s">
        <v>4129</v>
      </c>
      <c r="C3829" s="213" t="s">
        <v>4130</v>
      </c>
      <c r="D3829" s="213"/>
      <c r="E3829" s="213"/>
      <c r="F3829" s="213"/>
      <c r="G3829" s="214"/>
      <c r="H3829" s="208" t="str">
        <f>IF(Input!F$4="GMH_OECC",J3829,IF(Input!F$4="GMH_XOEC",L3829,IF(Input!F$4="GMH_Korea",N3829,IF(Input!F$4="GMH_EU",P3829,IF(Input!F$4="Skysuper",#REF!,IF(Input!F$4="SkyII",#REF!,IF(Input!F$4="XO-8000",#REF!, "FALSE")))))))</f>
        <v>00</v>
      </c>
      <c r="I3829" s="209">
        <f>IF(Input!F$4="GMH_OECC",K3829,IF(Input!F$4="GMH_XOEC",M3829,IF(Input!F$4="GMH_Korea",O3829,IF(Input!F$4="GMH_EU",Q3829,IF(Input!F$4="Skysuper",#REF!,IF(Input!F$4="SkyII",#REF!,IF(Input!F$4="XO-8000",#REF!, "FALSE")))))))</f>
        <v>0</v>
      </c>
      <c r="J3829" s="210" t="s">
        <v>10359</v>
      </c>
      <c r="K3829" s="268">
        <v>0</v>
      </c>
      <c r="L3829" s="270" t="s">
        <v>10359</v>
      </c>
      <c r="M3829" s="270">
        <v>0</v>
      </c>
      <c r="N3829" s="270" t="s">
        <v>10359</v>
      </c>
      <c r="O3829" s="270">
        <v>0</v>
      </c>
      <c r="P3829" s="270" t="s">
        <v>10359</v>
      </c>
      <c r="Q3829" s="270">
        <v>0</v>
      </c>
      <c r="R3829" s="74"/>
      <c r="S3829" s="75" t="str">
        <f t="shared" si="303"/>
        <v>0000</v>
      </c>
      <c r="T3829" s="75" t="str">
        <f t="shared" si="301"/>
        <v>00000000000000000000000000000000</v>
      </c>
      <c r="V3829" s="197"/>
      <c r="W3829" s="75">
        <f t="shared" si="302"/>
        <v>0</v>
      </c>
      <c r="AE3829" s="479"/>
    </row>
    <row r="3830" spans="1:31" s="75" customFormat="1" ht="13.5" x14ac:dyDescent="0.2">
      <c r="A3830" s="211">
        <v>3827</v>
      </c>
      <c r="B3830" s="212" t="s">
        <v>4131</v>
      </c>
      <c r="C3830" s="213" t="s">
        <v>4132</v>
      </c>
      <c r="D3830" s="213"/>
      <c r="E3830" s="213"/>
      <c r="F3830" s="213"/>
      <c r="G3830" s="214"/>
      <c r="H3830" s="208" t="str">
        <f>IF(Input!F$4="GMH_OECC",J3830,IF(Input!F$4="GMH_XOEC",L3830,IF(Input!F$4="GMH_Korea",N3830,IF(Input!F$4="GMH_EU",P3830,IF(Input!F$4="Skysuper",#REF!,IF(Input!F$4="SkyII",#REF!,IF(Input!F$4="XO-8000",#REF!, "FALSE")))))))</f>
        <v>00</v>
      </c>
      <c r="I3830" s="209">
        <f>IF(Input!F$4="GMH_OECC",K3830,IF(Input!F$4="GMH_XOEC",M3830,IF(Input!F$4="GMH_Korea",O3830,IF(Input!F$4="GMH_EU",Q3830,IF(Input!F$4="Skysuper",#REF!,IF(Input!F$4="SkyII",#REF!,IF(Input!F$4="XO-8000",#REF!, "FALSE")))))))</f>
        <v>0</v>
      </c>
      <c r="J3830" s="210" t="s">
        <v>10359</v>
      </c>
      <c r="K3830" s="268">
        <v>0</v>
      </c>
      <c r="L3830" s="270" t="s">
        <v>10359</v>
      </c>
      <c r="M3830" s="270">
        <v>0</v>
      </c>
      <c r="N3830" s="270" t="s">
        <v>10359</v>
      </c>
      <c r="O3830" s="270">
        <v>0</v>
      </c>
      <c r="P3830" s="270" t="s">
        <v>10359</v>
      </c>
      <c r="Q3830" s="270">
        <v>0</v>
      </c>
      <c r="R3830" s="74"/>
      <c r="S3830" s="75" t="str">
        <f t="shared" si="303"/>
        <v>0000</v>
      </c>
      <c r="T3830" s="75" t="str">
        <f t="shared" si="301"/>
        <v>00000000000000000000000000000000</v>
      </c>
      <c r="V3830" s="197"/>
      <c r="W3830" s="75">
        <f t="shared" si="302"/>
        <v>0</v>
      </c>
      <c r="AE3830" s="479"/>
    </row>
    <row r="3831" spans="1:31" s="75" customFormat="1" ht="13.5" x14ac:dyDescent="0.2">
      <c r="A3831" s="211">
        <v>3828</v>
      </c>
      <c r="B3831" s="212" t="s">
        <v>4133</v>
      </c>
      <c r="C3831" s="213" t="s">
        <v>4134</v>
      </c>
      <c r="D3831" s="213"/>
      <c r="E3831" s="213"/>
      <c r="F3831" s="213"/>
      <c r="G3831" s="214"/>
      <c r="H3831" s="208" t="str">
        <f>IF(Input!F$4="GMH_OECC",J3831,IF(Input!F$4="GMH_XOEC",L3831,IF(Input!F$4="GMH_Korea",N3831,IF(Input!F$4="GMH_EU",P3831,IF(Input!F$4="Skysuper",#REF!,IF(Input!F$4="SkyII",#REF!,IF(Input!F$4="XO-8000",#REF!, "FALSE")))))))</f>
        <v>00</v>
      </c>
      <c r="I3831" s="209">
        <f>IF(Input!F$4="GMH_OECC",K3831,IF(Input!F$4="GMH_XOEC",M3831,IF(Input!F$4="GMH_Korea",O3831,IF(Input!F$4="GMH_EU",Q3831,IF(Input!F$4="Skysuper",#REF!,IF(Input!F$4="SkyII",#REF!,IF(Input!F$4="XO-8000",#REF!, "FALSE")))))))</f>
        <v>0</v>
      </c>
      <c r="J3831" s="210" t="s">
        <v>10359</v>
      </c>
      <c r="K3831" s="268">
        <v>0</v>
      </c>
      <c r="L3831" s="270" t="s">
        <v>10359</v>
      </c>
      <c r="M3831" s="270">
        <v>0</v>
      </c>
      <c r="N3831" s="270" t="s">
        <v>10359</v>
      </c>
      <c r="O3831" s="270">
        <v>0</v>
      </c>
      <c r="P3831" s="270" t="s">
        <v>10359</v>
      </c>
      <c r="Q3831" s="270">
        <v>0</v>
      </c>
      <c r="R3831" s="74"/>
      <c r="S3831" s="75" t="str">
        <f t="shared" si="303"/>
        <v>0000</v>
      </c>
      <c r="T3831" s="75" t="str">
        <f t="shared" si="301"/>
        <v>00000000000000000000000000000000</v>
      </c>
      <c r="V3831" s="197"/>
      <c r="W3831" s="75">
        <f t="shared" si="302"/>
        <v>0</v>
      </c>
      <c r="AE3831" s="479"/>
    </row>
    <row r="3832" spans="1:31" s="75" customFormat="1" ht="13.5" x14ac:dyDescent="0.2">
      <c r="A3832" s="211">
        <v>3829</v>
      </c>
      <c r="B3832" s="212" t="s">
        <v>4135</v>
      </c>
      <c r="C3832" s="213" t="s">
        <v>4136</v>
      </c>
      <c r="D3832" s="213"/>
      <c r="E3832" s="213"/>
      <c r="F3832" s="213"/>
      <c r="G3832" s="214"/>
      <c r="H3832" s="208" t="str">
        <f>IF(Input!F$4="GMH_OECC",J3832,IF(Input!F$4="GMH_XOEC",L3832,IF(Input!F$4="GMH_Korea",N3832,IF(Input!F$4="GMH_EU",P3832,IF(Input!F$4="Skysuper",#REF!,IF(Input!F$4="SkyII",#REF!,IF(Input!F$4="XO-8000",#REF!, "FALSE")))))))</f>
        <v>00</v>
      </c>
      <c r="I3832" s="209">
        <f>IF(Input!F$4="GMH_OECC",K3832,IF(Input!F$4="GMH_XOEC",M3832,IF(Input!F$4="GMH_Korea",O3832,IF(Input!F$4="GMH_EU",Q3832,IF(Input!F$4="Skysuper",#REF!,IF(Input!F$4="SkyII",#REF!,IF(Input!F$4="XO-8000",#REF!, "FALSE")))))))</f>
        <v>0</v>
      </c>
      <c r="J3832" s="210" t="s">
        <v>10359</v>
      </c>
      <c r="K3832" s="268">
        <v>0</v>
      </c>
      <c r="L3832" s="270" t="s">
        <v>10359</v>
      </c>
      <c r="M3832" s="270">
        <v>0</v>
      </c>
      <c r="N3832" s="270" t="s">
        <v>10359</v>
      </c>
      <c r="O3832" s="270">
        <v>0</v>
      </c>
      <c r="P3832" s="270" t="s">
        <v>10359</v>
      </c>
      <c r="Q3832" s="270">
        <v>0</v>
      </c>
      <c r="R3832" s="74"/>
      <c r="S3832" s="75" t="str">
        <f t="shared" si="303"/>
        <v>0000</v>
      </c>
      <c r="T3832" s="75" t="str">
        <f t="shared" si="301"/>
        <v>00000000000000000000000000000000</v>
      </c>
      <c r="V3832" s="197"/>
      <c r="W3832" s="75">
        <f t="shared" si="302"/>
        <v>0</v>
      </c>
      <c r="AE3832" s="479"/>
    </row>
    <row r="3833" spans="1:31" s="75" customFormat="1" ht="13.5" x14ac:dyDescent="0.2">
      <c r="A3833" s="211">
        <v>3830</v>
      </c>
      <c r="B3833" s="212" t="s">
        <v>4137</v>
      </c>
      <c r="C3833" s="213" t="s">
        <v>4138</v>
      </c>
      <c r="D3833" s="213"/>
      <c r="E3833" s="213"/>
      <c r="F3833" s="213"/>
      <c r="G3833" s="214"/>
      <c r="H3833" s="208" t="str">
        <f>IF(Input!F$4="GMH_OECC",J3833,IF(Input!F$4="GMH_XOEC",L3833,IF(Input!F$4="GMH_Korea",N3833,IF(Input!F$4="GMH_EU",P3833,IF(Input!F$4="Skysuper",#REF!,IF(Input!F$4="SkyII",#REF!,IF(Input!F$4="XO-8000",#REF!, "FALSE")))))))</f>
        <v>00</v>
      </c>
      <c r="I3833" s="209">
        <f>IF(Input!F$4="GMH_OECC",K3833,IF(Input!F$4="GMH_XOEC",M3833,IF(Input!F$4="GMH_Korea",O3833,IF(Input!F$4="GMH_EU",Q3833,IF(Input!F$4="Skysuper",#REF!,IF(Input!F$4="SkyII",#REF!,IF(Input!F$4="XO-8000",#REF!, "FALSE")))))))</f>
        <v>0</v>
      </c>
      <c r="J3833" s="210" t="s">
        <v>10359</v>
      </c>
      <c r="K3833" s="268">
        <v>0</v>
      </c>
      <c r="L3833" s="270" t="s">
        <v>10359</v>
      </c>
      <c r="M3833" s="270">
        <v>0</v>
      </c>
      <c r="N3833" s="270" t="s">
        <v>10359</v>
      </c>
      <c r="O3833" s="270">
        <v>0</v>
      </c>
      <c r="P3833" s="270" t="s">
        <v>10359</v>
      </c>
      <c r="Q3833" s="270">
        <v>0</v>
      </c>
      <c r="R3833" s="74"/>
      <c r="S3833" s="75" t="str">
        <f t="shared" si="303"/>
        <v>0000</v>
      </c>
      <c r="T3833" s="75" t="str">
        <f t="shared" si="301"/>
        <v>00000000000000000000000000000000</v>
      </c>
      <c r="V3833" s="197"/>
      <c r="W3833" s="75">
        <f t="shared" si="302"/>
        <v>0</v>
      </c>
      <c r="AE3833" s="479"/>
    </row>
    <row r="3834" spans="1:31" s="75" customFormat="1" ht="13.5" x14ac:dyDescent="0.2">
      <c r="A3834" s="211">
        <v>3831</v>
      </c>
      <c r="B3834" s="212" t="s">
        <v>4139</v>
      </c>
      <c r="C3834" s="213" t="s">
        <v>4140</v>
      </c>
      <c r="D3834" s="213"/>
      <c r="E3834" s="213"/>
      <c r="F3834" s="213"/>
      <c r="G3834" s="214"/>
      <c r="H3834" s="208" t="str">
        <f>IF(Input!F$4="GMH_OECC",J3834,IF(Input!F$4="GMH_XOEC",L3834,IF(Input!F$4="GMH_Korea",N3834,IF(Input!F$4="GMH_EU",P3834,IF(Input!F$4="Skysuper",#REF!,IF(Input!F$4="SkyII",#REF!,IF(Input!F$4="XO-8000",#REF!, "FALSE")))))))</f>
        <v>00</v>
      </c>
      <c r="I3834" s="209">
        <f>IF(Input!F$4="GMH_OECC",K3834,IF(Input!F$4="GMH_XOEC",M3834,IF(Input!F$4="GMH_Korea",O3834,IF(Input!F$4="GMH_EU",Q3834,IF(Input!F$4="Skysuper",#REF!,IF(Input!F$4="SkyII",#REF!,IF(Input!F$4="XO-8000",#REF!, "FALSE")))))))</f>
        <v>0</v>
      </c>
      <c r="J3834" s="210" t="s">
        <v>10359</v>
      </c>
      <c r="K3834" s="268">
        <v>0</v>
      </c>
      <c r="L3834" s="270" t="s">
        <v>10359</v>
      </c>
      <c r="M3834" s="270">
        <v>0</v>
      </c>
      <c r="N3834" s="270" t="s">
        <v>10359</v>
      </c>
      <c r="O3834" s="270">
        <v>0</v>
      </c>
      <c r="P3834" s="270" t="s">
        <v>10359</v>
      </c>
      <c r="Q3834" s="270">
        <v>0</v>
      </c>
      <c r="R3834" s="74"/>
      <c r="S3834" s="75" t="str">
        <f t="shared" si="303"/>
        <v>0000</v>
      </c>
      <c r="T3834" s="75" t="str">
        <f t="shared" si="301"/>
        <v>00000000000000000000000000000000</v>
      </c>
      <c r="V3834" s="197"/>
      <c r="W3834" s="75">
        <f t="shared" si="302"/>
        <v>0</v>
      </c>
      <c r="AE3834" s="479"/>
    </row>
    <row r="3835" spans="1:31" s="75" customFormat="1" ht="13.5" x14ac:dyDescent="0.2">
      <c r="A3835" s="211">
        <v>3832</v>
      </c>
      <c r="B3835" s="212" t="s">
        <v>4141</v>
      </c>
      <c r="C3835" s="213" t="s">
        <v>4142</v>
      </c>
      <c r="D3835" s="213"/>
      <c r="E3835" s="213"/>
      <c r="F3835" s="213"/>
      <c r="G3835" s="214"/>
      <c r="H3835" s="208" t="str">
        <f>IF(Input!F$4="GMH_OECC",J3835,IF(Input!F$4="GMH_XOEC",L3835,IF(Input!F$4="GMH_Korea",N3835,IF(Input!F$4="GMH_EU",P3835,IF(Input!F$4="Skysuper",#REF!,IF(Input!F$4="SkyII",#REF!,IF(Input!F$4="XO-8000",#REF!, "FALSE")))))))</f>
        <v>00</v>
      </c>
      <c r="I3835" s="209">
        <f>IF(Input!F$4="GMH_OECC",K3835,IF(Input!F$4="GMH_XOEC",M3835,IF(Input!F$4="GMH_Korea",O3835,IF(Input!F$4="GMH_EU",Q3835,IF(Input!F$4="Skysuper",#REF!,IF(Input!F$4="SkyII",#REF!,IF(Input!F$4="XO-8000",#REF!, "FALSE")))))))</f>
        <v>0</v>
      </c>
      <c r="J3835" s="210" t="s">
        <v>10359</v>
      </c>
      <c r="K3835" s="268">
        <v>0</v>
      </c>
      <c r="L3835" s="270" t="s">
        <v>10359</v>
      </c>
      <c r="M3835" s="270">
        <v>0</v>
      </c>
      <c r="N3835" s="270" t="s">
        <v>10359</v>
      </c>
      <c r="O3835" s="270">
        <v>0</v>
      </c>
      <c r="P3835" s="270" t="s">
        <v>10359</v>
      </c>
      <c r="Q3835" s="270">
        <v>0</v>
      </c>
      <c r="R3835" s="74"/>
      <c r="S3835" s="75" t="str">
        <f t="shared" si="303"/>
        <v>0000</v>
      </c>
      <c r="T3835" s="75" t="str">
        <f t="shared" si="301"/>
        <v>00000000000000000000000000000000</v>
      </c>
      <c r="V3835" s="197"/>
      <c r="W3835" s="75">
        <f t="shared" si="302"/>
        <v>0</v>
      </c>
      <c r="AE3835" s="479"/>
    </row>
    <row r="3836" spans="1:31" s="75" customFormat="1" ht="13.5" x14ac:dyDescent="0.2">
      <c r="A3836" s="211">
        <v>3833</v>
      </c>
      <c r="B3836" s="212" t="s">
        <v>4143</v>
      </c>
      <c r="C3836" s="213" t="s">
        <v>4144</v>
      </c>
      <c r="D3836" s="213"/>
      <c r="E3836" s="213"/>
      <c r="F3836" s="213"/>
      <c r="G3836" s="214"/>
      <c r="H3836" s="208" t="str">
        <f>IF(Input!F$4="GMH_OECC",J3836,IF(Input!F$4="GMH_XOEC",L3836,IF(Input!F$4="GMH_Korea",N3836,IF(Input!F$4="GMH_EU",P3836,IF(Input!F$4="Skysuper",#REF!,IF(Input!F$4="SkyII",#REF!,IF(Input!F$4="XO-8000",#REF!, "FALSE")))))))</f>
        <v>00</v>
      </c>
      <c r="I3836" s="209">
        <f>IF(Input!F$4="GMH_OECC",K3836,IF(Input!F$4="GMH_XOEC",M3836,IF(Input!F$4="GMH_Korea",O3836,IF(Input!F$4="GMH_EU",Q3836,IF(Input!F$4="Skysuper",#REF!,IF(Input!F$4="SkyII",#REF!,IF(Input!F$4="XO-8000",#REF!, "FALSE")))))))</f>
        <v>0</v>
      </c>
      <c r="J3836" s="210" t="s">
        <v>10359</v>
      </c>
      <c r="K3836" s="268">
        <v>0</v>
      </c>
      <c r="L3836" s="270" t="s">
        <v>10359</v>
      </c>
      <c r="M3836" s="270">
        <v>0</v>
      </c>
      <c r="N3836" s="270" t="s">
        <v>10359</v>
      </c>
      <c r="O3836" s="270">
        <v>0</v>
      </c>
      <c r="P3836" s="270" t="s">
        <v>10359</v>
      </c>
      <c r="Q3836" s="270">
        <v>0</v>
      </c>
      <c r="R3836" s="74"/>
      <c r="S3836" s="75" t="str">
        <f t="shared" si="303"/>
        <v>0000</v>
      </c>
      <c r="T3836" s="75" t="str">
        <f t="shared" si="301"/>
        <v>00000000000000000000000000000000</v>
      </c>
      <c r="V3836" s="197"/>
      <c r="W3836" s="75">
        <f t="shared" si="302"/>
        <v>0</v>
      </c>
      <c r="AE3836" s="479"/>
    </row>
    <row r="3837" spans="1:31" s="75" customFormat="1" ht="13.5" x14ac:dyDescent="0.2">
      <c r="A3837" s="211">
        <v>3834</v>
      </c>
      <c r="B3837" s="212" t="s">
        <v>4145</v>
      </c>
      <c r="C3837" s="213" t="s">
        <v>4146</v>
      </c>
      <c r="D3837" s="213"/>
      <c r="E3837" s="213"/>
      <c r="F3837" s="213"/>
      <c r="G3837" s="214"/>
      <c r="H3837" s="208" t="str">
        <f>IF(Input!F$4="GMH_OECC",J3837,IF(Input!F$4="GMH_XOEC",L3837,IF(Input!F$4="GMH_Korea",N3837,IF(Input!F$4="GMH_EU",P3837,IF(Input!F$4="Skysuper",#REF!,IF(Input!F$4="SkyII",#REF!,IF(Input!F$4="XO-8000",#REF!, "FALSE")))))))</f>
        <v>00</v>
      </c>
      <c r="I3837" s="209">
        <f>IF(Input!F$4="GMH_OECC",K3837,IF(Input!F$4="GMH_XOEC",M3837,IF(Input!F$4="GMH_Korea",O3837,IF(Input!F$4="GMH_EU",Q3837,IF(Input!F$4="Skysuper",#REF!,IF(Input!F$4="SkyII",#REF!,IF(Input!F$4="XO-8000",#REF!, "FALSE")))))))</f>
        <v>0</v>
      </c>
      <c r="J3837" s="210" t="s">
        <v>10359</v>
      </c>
      <c r="K3837" s="268">
        <v>0</v>
      </c>
      <c r="L3837" s="270" t="s">
        <v>10359</v>
      </c>
      <c r="M3837" s="270">
        <v>0</v>
      </c>
      <c r="N3837" s="270" t="s">
        <v>10359</v>
      </c>
      <c r="O3837" s="270">
        <v>0</v>
      </c>
      <c r="P3837" s="270" t="s">
        <v>10359</v>
      </c>
      <c r="Q3837" s="270">
        <v>0</v>
      </c>
      <c r="R3837" s="74"/>
      <c r="S3837" s="75" t="str">
        <f t="shared" si="303"/>
        <v>0000</v>
      </c>
      <c r="T3837" s="75" t="str">
        <f t="shared" si="301"/>
        <v>00000000000000000000000000000000</v>
      </c>
      <c r="V3837" s="197"/>
      <c r="W3837" s="75">
        <f t="shared" si="302"/>
        <v>0</v>
      </c>
      <c r="AE3837" s="479"/>
    </row>
    <row r="3838" spans="1:31" s="75" customFormat="1" ht="13.5" x14ac:dyDescent="0.2">
      <c r="A3838" s="211">
        <v>3835</v>
      </c>
      <c r="B3838" s="212" t="s">
        <v>4147</v>
      </c>
      <c r="C3838" s="213" t="s">
        <v>4148</v>
      </c>
      <c r="D3838" s="213"/>
      <c r="E3838" s="213"/>
      <c r="F3838" s="213"/>
      <c r="G3838" s="214"/>
      <c r="H3838" s="208" t="str">
        <f>IF(Input!F$4="GMH_OECC",J3838,IF(Input!F$4="GMH_XOEC",L3838,IF(Input!F$4="GMH_Korea",N3838,IF(Input!F$4="GMH_EU",P3838,IF(Input!F$4="Skysuper",#REF!,IF(Input!F$4="SkyII",#REF!,IF(Input!F$4="XO-8000",#REF!, "FALSE")))))))</f>
        <v>00</v>
      </c>
      <c r="I3838" s="209">
        <f>IF(Input!F$4="GMH_OECC",K3838,IF(Input!F$4="GMH_XOEC",M3838,IF(Input!F$4="GMH_Korea",O3838,IF(Input!F$4="GMH_EU",Q3838,IF(Input!F$4="Skysuper",#REF!,IF(Input!F$4="SkyII",#REF!,IF(Input!F$4="XO-8000",#REF!, "FALSE")))))))</f>
        <v>0</v>
      </c>
      <c r="J3838" s="210" t="s">
        <v>10359</v>
      </c>
      <c r="K3838" s="268">
        <v>0</v>
      </c>
      <c r="L3838" s="270" t="s">
        <v>10359</v>
      </c>
      <c r="M3838" s="270">
        <v>0</v>
      </c>
      <c r="N3838" s="270" t="s">
        <v>10359</v>
      </c>
      <c r="O3838" s="270">
        <v>0</v>
      </c>
      <c r="P3838" s="270" t="s">
        <v>10359</v>
      </c>
      <c r="Q3838" s="270">
        <v>0</v>
      </c>
      <c r="R3838" s="74"/>
      <c r="S3838" s="75" t="str">
        <f t="shared" si="303"/>
        <v>0000</v>
      </c>
      <c r="T3838" s="75" t="str">
        <f t="shared" si="301"/>
        <v>00000000000000000000000000000000</v>
      </c>
      <c r="V3838" s="197"/>
      <c r="W3838" s="75">
        <f t="shared" si="302"/>
        <v>0</v>
      </c>
      <c r="AE3838" s="479"/>
    </row>
    <row r="3839" spans="1:31" s="75" customFormat="1" ht="13.5" x14ac:dyDescent="0.2">
      <c r="A3839" s="211">
        <v>3836</v>
      </c>
      <c r="B3839" s="212" t="s">
        <v>4149</v>
      </c>
      <c r="C3839" s="213" t="s">
        <v>4150</v>
      </c>
      <c r="D3839" s="213"/>
      <c r="E3839" s="213"/>
      <c r="F3839" s="213"/>
      <c r="G3839" s="214"/>
      <c r="H3839" s="208" t="str">
        <f>IF(Input!F$4="GMH_OECC",J3839,IF(Input!F$4="GMH_XOEC",L3839,IF(Input!F$4="GMH_Korea",N3839,IF(Input!F$4="GMH_EU",P3839,IF(Input!F$4="Skysuper",#REF!,IF(Input!F$4="SkyII",#REF!,IF(Input!F$4="XO-8000",#REF!, "FALSE")))))))</f>
        <v>00</v>
      </c>
      <c r="I3839" s="209">
        <f>IF(Input!F$4="GMH_OECC",K3839,IF(Input!F$4="GMH_XOEC",M3839,IF(Input!F$4="GMH_Korea",O3839,IF(Input!F$4="GMH_EU",Q3839,IF(Input!F$4="Skysuper",#REF!,IF(Input!F$4="SkyII",#REF!,IF(Input!F$4="XO-8000",#REF!, "FALSE")))))))</f>
        <v>0</v>
      </c>
      <c r="J3839" s="210" t="s">
        <v>10359</v>
      </c>
      <c r="K3839" s="268">
        <v>0</v>
      </c>
      <c r="L3839" s="270" t="s">
        <v>10359</v>
      </c>
      <c r="M3839" s="270">
        <v>0</v>
      </c>
      <c r="N3839" s="270" t="s">
        <v>10359</v>
      </c>
      <c r="O3839" s="270">
        <v>0</v>
      </c>
      <c r="P3839" s="270" t="s">
        <v>10359</v>
      </c>
      <c r="Q3839" s="270">
        <v>0</v>
      </c>
      <c r="R3839" s="74"/>
      <c r="S3839" s="75" t="str">
        <f t="shared" si="303"/>
        <v>0000</v>
      </c>
      <c r="T3839" s="75" t="str">
        <f t="shared" si="301"/>
        <v>00000000000000000000000000000000</v>
      </c>
      <c r="V3839" s="197"/>
      <c r="W3839" s="75">
        <f t="shared" si="302"/>
        <v>0</v>
      </c>
      <c r="AE3839" s="479"/>
    </row>
    <row r="3840" spans="1:31" s="75" customFormat="1" ht="13.5" x14ac:dyDescent="0.2">
      <c r="A3840" s="211">
        <v>3837</v>
      </c>
      <c r="B3840" s="212" t="s">
        <v>4151</v>
      </c>
      <c r="C3840" s="213" t="s">
        <v>4152</v>
      </c>
      <c r="D3840" s="213"/>
      <c r="E3840" s="213"/>
      <c r="F3840" s="213"/>
      <c r="G3840" s="214"/>
      <c r="H3840" s="208" t="str">
        <f>IF(Input!F$4="GMH_OECC",J3840,IF(Input!F$4="GMH_XOEC",L3840,IF(Input!F$4="GMH_Korea",N3840,IF(Input!F$4="GMH_EU",P3840,IF(Input!F$4="Skysuper",#REF!,IF(Input!F$4="SkyII",#REF!,IF(Input!F$4="XO-8000",#REF!, "FALSE")))))))</f>
        <v>00</v>
      </c>
      <c r="I3840" s="209">
        <f>IF(Input!F$4="GMH_OECC",K3840,IF(Input!F$4="GMH_XOEC",M3840,IF(Input!F$4="GMH_Korea",O3840,IF(Input!F$4="GMH_EU",Q3840,IF(Input!F$4="Skysuper",#REF!,IF(Input!F$4="SkyII",#REF!,IF(Input!F$4="XO-8000",#REF!, "FALSE")))))))</f>
        <v>0</v>
      </c>
      <c r="J3840" s="210" t="s">
        <v>10359</v>
      </c>
      <c r="K3840" s="268">
        <v>0</v>
      </c>
      <c r="L3840" s="270" t="s">
        <v>10359</v>
      </c>
      <c r="M3840" s="270">
        <v>0</v>
      </c>
      <c r="N3840" s="270" t="s">
        <v>10359</v>
      </c>
      <c r="O3840" s="270">
        <v>0</v>
      </c>
      <c r="P3840" s="270" t="s">
        <v>10359</v>
      </c>
      <c r="Q3840" s="270">
        <v>0</v>
      </c>
      <c r="R3840" s="74"/>
      <c r="S3840" s="75" t="str">
        <f t="shared" si="303"/>
        <v>0000</v>
      </c>
      <c r="T3840" s="75" t="str">
        <f t="shared" si="301"/>
        <v>00000000000000000000000000000000</v>
      </c>
      <c r="V3840" s="197"/>
      <c r="W3840" s="75">
        <f t="shared" si="302"/>
        <v>0</v>
      </c>
      <c r="AE3840" s="479"/>
    </row>
    <row r="3841" spans="1:31" s="75" customFormat="1" ht="13.5" x14ac:dyDescent="0.2">
      <c r="A3841" s="211">
        <v>3838</v>
      </c>
      <c r="B3841" s="212" t="s">
        <v>4153</v>
      </c>
      <c r="C3841" s="213" t="s">
        <v>4154</v>
      </c>
      <c r="D3841" s="213"/>
      <c r="E3841" s="213"/>
      <c r="F3841" s="213"/>
      <c r="G3841" s="214"/>
      <c r="H3841" s="208" t="str">
        <f>IF(Input!F$4="GMH_OECC",J3841,IF(Input!F$4="GMH_XOEC",L3841,IF(Input!F$4="GMH_Korea",N3841,IF(Input!F$4="GMH_EU",P3841,IF(Input!F$4="Skysuper",#REF!,IF(Input!F$4="SkyII",#REF!,IF(Input!F$4="XO-8000",#REF!, "FALSE")))))))</f>
        <v>00</v>
      </c>
      <c r="I3841" s="209">
        <f>IF(Input!F$4="GMH_OECC",K3841,IF(Input!F$4="GMH_XOEC",M3841,IF(Input!F$4="GMH_Korea",O3841,IF(Input!F$4="GMH_EU",Q3841,IF(Input!F$4="Skysuper",#REF!,IF(Input!F$4="SkyII",#REF!,IF(Input!F$4="XO-8000",#REF!, "FALSE")))))))</f>
        <v>0</v>
      </c>
      <c r="J3841" s="210" t="s">
        <v>10359</v>
      </c>
      <c r="K3841" s="268">
        <v>0</v>
      </c>
      <c r="L3841" s="270" t="s">
        <v>10359</v>
      </c>
      <c r="M3841" s="270">
        <v>0</v>
      </c>
      <c r="N3841" s="270" t="s">
        <v>10359</v>
      </c>
      <c r="O3841" s="270">
        <v>0</v>
      </c>
      <c r="P3841" s="270" t="s">
        <v>10359</v>
      </c>
      <c r="Q3841" s="270">
        <v>0</v>
      </c>
      <c r="R3841" s="74"/>
      <c r="S3841" s="75" t="str">
        <f t="shared" si="303"/>
        <v>0000</v>
      </c>
      <c r="T3841" s="75" t="str">
        <f t="shared" si="301"/>
        <v>00000000000000000000000000000000</v>
      </c>
      <c r="V3841" s="197"/>
      <c r="W3841" s="75">
        <f t="shared" si="302"/>
        <v>0</v>
      </c>
      <c r="AE3841" s="479"/>
    </row>
    <row r="3842" spans="1:31" s="75" customFormat="1" ht="13.5" x14ac:dyDescent="0.2">
      <c r="A3842" s="211">
        <v>3839</v>
      </c>
      <c r="B3842" s="212" t="s">
        <v>4155</v>
      </c>
      <c r="C3842" s="213" t="s">
        <v>4156</v>
      </c>
      <c r="D3842" s="213"/>
      <c r="E3842" s="213"/>
      <c r="F3842" s="213"/>
      <c r="G3842" s="214"/>
      <c r="H3842" s="208" t="str">
        <f>IF(Input!F$4="GMH_OECC",J3842,IF(Input!F$4="GMH_XOEC",L3842,IF(Input!F$4="GMH_Korea",N3842,IF(Input!F$4="GMH_EU",P3842,IF(Input!F$4="Skysuper",#REF!,IF(Input!F$4="SkyII",#REF!,IF(Input!F$4="XO-8000",#REF!, "FALSE")))))))</f>
        <v>00</v>
      </c>
      <c r="I3842" s="209">
        <f>IF(Input!F$4="GMH_OECC",K3842,IF(Input!F$4="GMH_XOEC",M3842,IF(Input!F$4="GMH_Korea",O3842,IF(Input!F$4="GMH_EU",Q3842,IF(Input!F$4="Skysuper",#REF!,IF(Input!F$4="SkyII",#REF!,IF(Input!F$4="XO-8000",#REF!, "FALSE")))))))</f>
        <v>0</v>
      </c>
      <c r="J3842" s="210" t="s">
        <v>10359</v>
      </c>
      <c r="K3842" s="268">
        <v>0</v>
      </c>
      <c r="L3842" s="270" t="s">
        <v>10359</v>
      </c>
      <c r="M3842" s="270">
        <v>0</v>
      </c>
      <c r="N3842" s="270" t="s">
        <v>10359</v>
      </c>
      <c r="O3842" s="270">
        <v>0</v>
      </c>
      <c r="P3842" s="270" t="s">
        <v>10359</v>
      </c>
      <c r="Q3842" s="270">
        <v>0</v>
      </c>
      <c r="R3842" s="74"/>
      <c r="S3842" s="75" t="str">
        <f t="shared" si="303"/>
        <v>0000</v>
      </c>
      <c r="T3842" s="75" t="str">
        <f t="shared" si="301"/>
        <v>00000000000000000000000000000000</v>
      </c>
      <c r="V3842" s="197"/>
      <c r="W3842" s="75">
        <f t="shared" si="302"/>
        <v>0</v>
      </c>
      <c r="AE3842" s="479"/>
    </row>
    <row r="3843" spans="1:31" s="75" customFormat="1" ht="13.5" x14ac:dyDescent="0.2">
      <c r="A3843" s="211">
        <v>3840</v>
      </c>
      <c r="B3843" s="212" t="s">
        <v>4157</v>
      </c>
      <c r="C3843" s="213" t="s">
        <v>4158</v>
      </c>
      <c r="D3843" s="213"/>
      <c r="E3843" s="213"/>
      <c r="F3843" s="213"/>
      <c r="G3843" s="214"/>
      <c r="H3843" s="208" t="str">
        <f>IF(Input!F$4="GMH_OECC",J3843,IF(Input!F$4="GMH_XOEC",L3843,IF(Input!F$4="GMH_Korea",N3843,IF(Input!F$4="GMH_EU",P3843,IF(Input!F$4="Skysuper",#REF!,IF(Input!F$4="SkyII",#REF!,IF(Input!F$4="XO-8000",#REF!, "FALSE")))))))</f>
        <v>00</v>
      </c>
      <c r="I3843" s="209">
        <f>IF(Input!F$4="GMH_OECC",K3843,IF(Input!F$4="GMH_XOEC",M3843,IF(Input!F$4="GMH_Korea",O3843,IF(Input!F$4="GMH_EU",Q3843,IF(Input!F$4="Skysuper",#REF!,IF(Input!F$4="SkyII",#REF!,IF(Input!F$4="XO-8000",#REF!, "FALSE")))))))</f>
        <v>0</v>
      </c>
      <c r="J3843" s="210" t="s">
        <v>10359</v>
      </c>
      <c r="K3843" s="268">
        <v>0</v>
      </c>
      <c r="L3843" s="270" t="s">
        <v>10359</v>
      </c>
      <c r="M3843" s="270">
        <v>0</v>
      </c>
      <c r="N3843" s="270" t="s">
        <v>10359</v>
      </c>
      <c r="O3843" s="270">
        <v>0</v>
      </c>
      <c r="P3843" s="270" t="s">
        <v>10359</v>
      </c>
      <c r="Q3843" s="270">
        <v>0</v>
      </c>
      <c r="R3843" s="74"/>
      <c r="S3843" s="75" t="str">
        <f t="shared" si="303"/>
        <v>0000</v>
      </c>
      <c r="T3843" s="75" t="str">
        <f t="shared" si="301"/>
        <v>00000000000000000000000000000000</v>
      </c>
      <c r="V3843" s="197"/>
      <c r="W3843" s="75">
        <f t="shared" si="302"/>
        <v>0</v>
      </c>
      <c r="AE3843" s="479"/>
    </row>
    <row r="3844" spans="1:31" s="75" customFormat="1" ht="13.5" x14ac:dyDescent="0.2">
      <c r="A3844" s="211">
        <v>3841</v>
      </c>
      <c r="B3844" s="212" t="s">
        <v>4159</v>
      </c>
      <c r="C3844" s="213" t="s">
        <v>4160</v>
      </c>
      <c r="D3844" s="213"/>
      <c r="E3844" s="213"/>
      <c r="F3844" s="213"/>
      <c r="G3844" s="214"/>
      <c r="H3844" s="208" t="str">
        <f>IF(Input!F$4="GMH_OECC",J3844,IF(Input!F$4="GMH_XOEC",L3844,IF(Input!F$4="GMH_Korea",N3844,IF(Input!F$4="GMH_EU",P3844,IF(Input!F$4="Skysuper",#REF!,IF(Input!F$4="SkyII",#REF!,IF(Input!F$4="XO-8000",#REF!, "FALSE")))))))</f>
        <v>00</v>
      </c>
      <c r="I3844" s="209">
        <f>IF(Input!F$4="GMH_OECC",K3844,IF(Input!F$4="GMH_XOEC",M3844,IF(Input!F$4="GMH_Korea",O3844,IF(Input!F$4="GMH_EU",Q3844,IF(Input!F$4="Skysuper",#REF!,IF(Input!F$4="SkyII",#REF!,IF(Input!F$4="XO-8000",#REF!, "FALSE")))))))</f>
        <v>0</v>
      </c>
      <c r="J3844" s="210" t="s">
        <v>10359</v>
      </c>
      <c r="K3844" s="268">
        <v>0</v>
      </c>
      <c r="L3844" s="270" t="s">
        <v>10359</v>
      </c>
      <c r="M3844" s="270">
        <v>0</v>
      </c>
      <c r="N3844" s="270" t="s">
        <v>10359</v>
      </c>
      <c r="O3844" s="270">
        <v>0</v>
      </c>
      <c r="P3844" s="270" t="s">
        <v>10359</v>
      </c>
      <c r="Q3844" s="270">
        <v>0</v>
      </c>
      <c r="R3844" s="74"/>
      <c r="S3844" s="75" t="str">
        <f t="shared" si="303"/>
        <v>0000</v>
      </c>
      <c r="T3844" s="75" t="str">
        <f t="shared" ref="T3844:T3907" si="304">CONCATENATE(S3844,S3845,S3846,S3847,S3848,S3849,S3850,S3851)</f>
        <v>00000000000000000000000000000000</v>
      </c>
      <c r="V3844" s="197"/>
      <c r="W3844" s="75">
        <f t="shared" si="302"/>
        <v>0</v>
      </c>
      <c r="AE3844" s="479"/>
    </row>
    <row r="3845" spans="1:31" s="75" customFormat="1" ht="13.5" x14ac:dyDescent="0.2">
      <c r="A3845" s="211">
        <v>3842</v>
      </c>
      <c r="B3845" s="212" t="s">
        <v>4161</v>
      </c>
      <c r="C3845" s="213" t="s">
        <v>4162</v>
      </c>
      <c r="D3845" s="213"/>
      <c r="E3845" s="213"/>
      <c r="F3845" s="213"/>
      <c r="G3845" s="214"/>
      <c r="H3845" s="208" t="str">
        <f>IF(Input!F$4="GMH_OECC",J3845,IF(Input!F$4="GMH_XOEC",L3845,IF(Input!F$4="GMH_Korea",N3845,IF(Input!F$4="GMH_EU",P3845,IF(Input!F$4="Skysuper",#REF!,IF(Input!F$4="SkyII",#REF!,IF(Input!F$4="XO-8000",#REF!, "FALSE")))))))</f>
        <v>00</v>
      </c>
      <c r="I3845" s="209">
        <f>IF(Input!F$4="GMH_OECC",K3845,IF(Input!F$4="GMH_XOEC",M3845,IF(Input!F$4="GMH_Korea",O3845,IF(Input!F$4="GMH_EU",Q3845,IF(Input!F$4="Skysuper",#REF!,IF(Input!F$4="SkyII",#REF!,IF(Input!F$4="XO-8000",#REF!, "FALSE")))))))</f>
        <v>0</v>
      </c>
      <c r="J3845" s="210" t="s">
        <v>10359</v>
      </c>
      <c r="K3845" s="268">
        <v>0</v>
      </c>
      <c r="L3845" s="270" t="s">
        <v>10359</v>
      </c>
      <c r="M3845" s="270">
        <v>0</v>
      </c>
      <c r="N3845" s="270" t="s">
        <v>10359</v>
      </c>
      <c r="O3845" s="270">
        <v>0</v>
      </c>
      <c r="P3845" s="270" t="s">
        <v>10359</v>
      </c>
      <c r="Q3845" s="270">
        <v>0</v>
      </c>
      <c r="R3845" s="74"/>
      <c r="S3845" s="75" t="str">
        <f t="shared" si="303"/>
        <v>0000</v>
      </c>
      <c r="T3845" s="75" t="str">
        <f t="shared" si="304"/>
        <v>00000000000000000000000000000000</v>
      </c>
      <c r="V3845" s="197"/>
      <c r="W3845" s="75">
        <f t="shared" si="302"/>
        <v>0</v>
      </c>
      <c r="AE3845" s="479"/>
    </row>
    <row r="3846" spans="1:31" s="75" customFormat="1" ht="13.5" x14ac:dyDescent="0.2">
      <c r="A3846" s="211">
        <v>3843</v>
      </c>
      <c r="B3846" s="212" t="s">
        <v>4163</v>
      </c>
      <c r="C3846" s="213" t="s">
        <v>4164</v>
      </c>
      <c r="D3846" s="213"/>
      <c r="E3846" s="213"/>
      <c r="F3846" s="213"/>
      <c r="G3846" s="214"/>
      <c r="H3846" s="208" t="str">
        <f>IF(Input!F$4="GMH_OECC",J3846,IF(Input!F$4="GMH_XOEC",L3846,IF(Input!F$4="GMH_Korea",N3846,IF(Input!F$4="GMH_EU",P3846,IF(Input!F$4="Skysuper",#REF!,IF(Input!F$4="SkyII",#REF!,IF(Input!F$4="XO-8000",#REF!, "FALSE")))))))</f>
        <v>00</v>
      </c>
      <c r="I3846" s="209">
        <f>IF(Input!F$4="GMH_OECC",K3846,IF(Input!F$4="GMH_XOEC",M3846,IF(Input!F$4="GMH_Korea",O3846,IF(Input!F$4="GMH_EU",Q3846,IF(Input!F$4="Skysuper",#REF!,IF(Input!F$4="SkyII",#REF!,IF(Input!F$4="XO-8000",#REF!, "FALSE")))))))</f>
        <v>0</v>
      </c>
      <c r="J3846" s="210" t="s">
        <v>10359</v>
      </c>
      <c r="K3846" s="268">
        <v>0</v>
      </c>
      <c r="L3846" s="270" t="s">
        <v>10359</v>
      </c>
      <c r="M3846" s="270">
        <v>0</v>
      </c>
      <c r="N3846" s="270" t="s">
        <v>10359</v>
      </c>
      <c r="O3846" s="270">
        <v>0</v>
      </c>
      <c r="P3846" s="270" t="s">
        <v>10359</v>
      </c>
      <c r="Q3846" s="270">
        <v>0</v>
      </c>
      <c r="R3846" s="74"/>
      <c r="S3846" s="75" t="str">
        <f t="shared" si="303"/>
        <v>0000</v>
      </c>
      <c r="T3846" s="75" t="str">
        <f t="shared" si="304"/>
        <v>00000000000000000000000000000000</v>
      </c>
      <c r="V3846" s="197"/>
      <c r="W3846" s="75">
        <f t="shared" ref="W3846:W3909" si="305">HEX2DEC(RIGHT(S3846,2))+HEX2DEC(RIGHT(S3847,2))+HEX2DEC(RIGHT(S3848,2))+HEX2DEC(RIGHT(S3849,2))+HEX2DEC(LEFT(S3846,2))+HEX2DEC(LEFT(S3847,2))+HEX2DEC(LEFT(S3848,2))+HEX2DEC(LEFT(S3849,2))+HEX2DEC(RIGHT(S3850,2))+HEX2DEC(RIGHT(S3851,2))+HEX2DEC(RIGHT(S3852,2))+HEX2DEC(RIGHT(S3853,2))+HEX2DEC(LEFT(S3850,2))+HEX2DEC(LEFT(S3851,2))+HEX2DEC(LEFT(S3852,2))+HEX2DEC(LEFT(S3853,2))</f>
        <v>0</v>
      </c>
      <c r="AE3846" s="479"/>
    </row>
    <row r="3847" spans="1:31" s="75" customFormat="1" ht="13.5" x14ac:dyDescent="0.2">
      <c r="A3847" s="211">
        <v>3844</v>
      </c>
      <c r="B3847" s="212" t="s">
        <v>4165</v>
      </c>
      <c r="C3847" s="213" t="s">
        <v>4166</v>
      </c>
      <c r="D3847" s="213"/>
      <c r="E3847" s="213"/>
      <c r="F3847" s="213"/>
      <c r="G3847" s="214"/>
      <c r="H3847" s="208" t="str">
        <f>IF(Input!F$4="GMH_OECC",J3847,IF(Input!F$4="GMH_XOEC",L3847,IF(Input!F$4="GMH_Korea",N3847,IF(Input!F$4="GMH_EU",P3847,IF(Input!F$4="Skysuper",#REF!,IF(Input!F$4="SkyII",#REF!,IF(Input!F$4="XO-8000",#REF!, "FALSE")))))))</f>
        <v>00</v>
      </c>
      <c r="I3847" s="209">
        <f>IF(Input!F$4="GMH_OECC",K3847,IF(Input!F$4="GMH_XOEC",M3847,IF(Input!F$4="GMH_Korea",O3847,IF(Input!F$4="GMH_EU",Q3847,IF(Input!F$4="Skysuper",#REF!,IF(Input!F$4="SkyII",#REF!,IF(Input!F$4="XO-8000",#REF!, "FALSE")))))))</f>
        <v>0</v>
      </c>
      <c r="J3847" s="210" t="s">
        <v>10359</v>
      </c>
      <c r="K3847" s="268">
        <v>0</v>
      </c>
      <c r="L3847" s="270" t="s">
        <v>10359</v>
      </c>
      <c r="M3847" s="270">
        <v>0</v>
      </c>
      <c r="N3847" s="270" t="s">
        <v>10359</v>
      </c>
      <c r="O3847" s="270">
        <v>0</v>
      </c>
      <c r="P3847" s="270" t="s">
        <v>10359</v>
      </c>
      <c r="Q3847" s="270">
        <v>0</v>
      </c>
      <c r="R3847" s="74"/>
      <c r="S3847" s="75" t="str">
        <f t="shared" si="303"/>
        <v>0000</v>
      </c>
      <c r="T3847" s="75" t="str">
        <f t="shared" si="304"/>
        <v>00000000000000000000000000000000</v>
      </c>
      <c r="V3847" s="197"/>
      <c r="W3847" s="75">
        <f t="shared" si="305"/>
        <v>0</v>
      </c>
      <c r="AE3847" s="479"/>
    </row>
    <row r="3848" spans="1:31" s="75" customFormat="1" ht="13.5" x14ac:dyDescent="0.2">
      <c r="A3848" s="211">
        <v>3845</v>
      </c>
      <c r="B3848" s="212" t="s">
        <v>4167</v>
      </c>
      <c r="C3848" s="213" t="s">
        <v>4168</v>
      </c>
      <c r="D3848" s="213"/>
      <c r="E3848" s="213"/>
      <c r="F3848" s="213"/>
      <c r="G3848" s="214"/>
      <c r="H3848" s="208" t="str">
        <f>IF(Input!F$4="GMH_OECC",J3848,IF(Input!F$4="GMH_XOEC",L3848,IF(Input!F$4="GMH_Korea",N3848,IF(Input!F$4="GMH_EU",P3848,IF(Input!F$4="Skysuper",#REF!,IF(Input!F$4="SkyII",#REF!,IF(Input!F$4="XO-8000",#REF!, "FALSE")))))))</f>
        <v>00</v>
      </c>
      <c r="I3848" s="209">
        <f>IF(Input!F$4="GMH_OECC",K3848,IF(Input!F$4="GMH_XOEC",M3848,IF(Input!F$4="GMH_Korea",O3848,IF(Input!F$4="GMH_EU",Q3848,IF(Input!F$4="Skysuper",#REF!,IF(Input!F$4="SkyII",#REF!,IF(Input!F$4="XO-8000",#REF!, "FALSE")))))))</f>
        <v>0</v>
      </c>
      <c r="J3848" s="210" t="s">
        <v>10359</v>
      </c>
      <c r="K3848" s="268">
        <v>0</v>
      </c>
      <c r="L3848" s="270" t="s">
        <v>10359</v>
      </c>
      <c r="M3848" s="270">
        <v>0</v>
      </c>
      <c r="N3848" s="270" t="s">
        <v>10359</v>
      </c>
      <c r="O3848" s="270">
        <v>0</v>
      </c>
      <c r="P3848" s="270" t="s">
        <v>10359</v>
      </c>
      <c r="Q3848" s="270">
        <v>0</v>
      </c>
      <c r="R3848" s="74"/>
      <c r="S3848" s="75" t="str">
        <f t="shared" si="303"/>
        <v>0000</v>
      </c>
      <c r="T3848" s="75" t="str">
        <f t="shared" si="304"/>
        <v>00000000000000000000000000000000</v>
      </c>
      <c r="V3848" s="197"/>
      <c r="W3848" s="75">
        <f t="shared" si="305"/>
        <v>0</v>
      </c>
      <c r="AE3848" s="479"/>
    </row>
    <row r="3849" spans="1:31" s="75" customFormat="1" ht="13.5" x14ac:dyDescent="0.2">
      <c r="A3849" s="211">
        <v>3846</v>
      </c>
      <c r="B3849" s="212" t="s">
        <v>4169</v>
      </c>
      <c r="C3849" s="213" t="s">
        <v>4170</v>
      </c>
      <c r="D3849" s="213"/>
      <c r="E3849" s="213"/>
      <c r="F3849" s="213"/>
      <c r="G3849" s="214"/>
      <c r="H3849" s="208" t="str">
        <f>IF(Input!F$4="GMH_OECC",J3849,IF(Input!F$4="GMH_XOEC",L3849,IF(Input!F$4="GMH_Korea",N3849,IF(Input!F$4="GMH_EU",P3849,IF(Input!F$4="Skysuper",#REF!,IF(Input!F$4="SkyII",#REF!,IF(Input!F$4="XO-8000",#REF!, "FALSE")))))))</f>
        <v>00</v>
      </c>
      <c r="I3849" s="209">
        <f>IF(Input!F$4="GMH_OECC",K3849,IF(Input!F$4="GMH_XOEC",M3849,IF(Input!F$4="GMH_Korea",O3849,IF(Input!F$4="GMH_EU",Q3849,IF(Input!F$4="Skysuper",#REF!,IF(Input!F$4="SkyII",#REF!,IF(Input!F$4="XO-8000",#REF!, "FALSE")))))))</f>
        <v>0</v>
      </c>
      <c r="J3849" s="210" t="s">
        <v>10359</v>
      </c>
      <c r="K3849" s="268">
        <v>0</v>
      </c>
      <c r="L3849" s="270" t="s">
        <v>10359</v>
      </c>
      <c r="M3849" s="270">
        <v>0</v>
      </c>
      <c r="N3849" s="270" t="s">
        <v>10359</v>
      </c>
      <c r="O3849" s="270">
        <v>0</v>
      </c>
      <c r="P3849" s="270" t="s">
        <v>10359</v>
      </c>
      <c r="Q3849" s="270">
        <v>0</v>
      </c>
      <c r="R3849" s="74"/>
      <c r="S3849" s="75" t="str">
        <f t="shared" si="303"/>
        <v>0000</v>
      </c>
      <c r="T3849" s="75" t="str">
        <f t="shared" si="304"/>
        <v>00000000000000000000000000000000</v>
      </c>
      <c r="V3849" s="197"/>
      <c r="W3849" s="75">
        <f t="shared" si="305"/>
        <v>0</v>
      </c>
      <c r="AE3849" s="479"/>
    </row>
    <row r="3850" spans="1:31" s="75" customFormat="1" ht="13.5" x14ac:dyDescent="0.2">
      <c r="A3850" s="211">
        <v>3847</v>
      </c>
      <c r="B3850" s="212" t="s">
        <v>4171</v>
      </c>
      <c r="C3850" s="213" t="s">
        <v>4172</v>
      </c>
      <c r="D3850" s="213"/>
      <c r="E3850" s="213"/>
      <c r="F3850" s="213"/>
      <c r="G3850" s="214"/>
      <c r="H3850" s="208" t="str">
        <f>IF(Input!F$4="GMH_OECC",J3850,IF(Input!F$4="GMH_XOEC",L3850,IF(Input!F$4="GMH_Korea",N3850,IF(Input!F$4="GMH_EU",P3850,IF(Input!F$4="Skysuper",#REF!,IF(Input!F$4="SkyII",#REF!,IF(Input!F$4="XO-8000",#REF!, "FALSE")))))))</f>
        <v>00</v>
      </c>
      <c r="I3850" s="209">
        <f>IF(Input!F$4="GMH_OECC",K3850,IF(Input!F$4="GMH_XOEC",M3850,IF(Input!F$4="GMH_Korea",O3850,IF(Input!F$4="GMH_EU",Q3850,IF(Input!F$4="Skysuper",#REF!,IF(Input!F$4="SkyII",#REF!,IF(Input!F$4="XO-8000",#REF!, "FALSE")))))))</f>
        <v>0</v>
      </c>
      <c r="J3850" s="210" t="s">
        <v>10359</v>
      </c>
      <c r="K3850" s="268">
        <v>0</v>
      </c>
      <c r="L3850" s="270" t="s">
        <v>10359</v>
      </c>
      <c r="M3850" s="270">
        <v>0</v>
      </c>
      <c r="N3850" s="270" t="s">
        <v>10359</v>
      </c>
      <c r="O3850" s="270">
        <v>0</v>
      </c>
      <c r="P3850" s="270" t="s">
        <v>10359</v>
      </c>
      <c r="Q3850" s="270">
        <v>0</v>
      </c>
      <c r="R3850" s="74"/>
      <c r="S3850" s="75" t="str">
        <f t="shared" si="303"/>
        <v>0000</v>
      </c>
      <c r="T3850" s="75" t="str">
        <f t="shared" si="304"/>
        <v>00000000000000000000000000000000</v>
      </c>
      <c r="V3850" s="197"/>
      <c r="W3850" s="75">
        <f t="shared" si="305"/>
        <v>0</v>
      </c>
      <c r="AE3850" s="479"/>
    </row>
    <row r="3851" spans="1:31" s="75" customFormat="1" ht="13.5" x14ac:dyDescent="0.2">
      <c r="A3851" s="211">
        <v>3848</v>
      </c>
      <c r="B3851" s="212" t="s">
        <v>4173</v>
      </c>
      <c r="C3851" s="213" t="s">
        <v>4174</v>
      </c>
      <c r="D3851" s="213"/>
      <c r="E3851" s="213"/>
      <c r="F3851" s="213"/>
      <c r="G3851" s="214"/>
      <c r="H3851" s="208" t="str">
        <f>IF(Input!F$4="GMH_OECC",J3851,IF(Input!F$4="GMH_XOEC",L3851,IF(Input!F$4="GMH_Korea",N3851,IF(Input!F$4="GMH_EU",P3851,IF(Input!F$4="Skysuper",#REF!,IF(Input!F$4="SkyII",#REF!,IF(Input!F$4="XO-8000",#REF!, "FALSE")))))))</f>
        <v>00</v>
      </c>
      <c r="I3851" s="209">
        <f>IF(Input!F$4="GMH_OECC",K3851,IF(Input!F$4="GMH_XOEC",M3851,IF(Input!F$4="GMH_Korea",O3851,IF(Input!F$4="GMH_EU",Q3851,IF(Input!F$4="Skysuper",#REF!,IF(Input!F$4="SkyII",#REF!,IF(Input!F$4="XO-8000",#REF!, "FALSE")))))))</f>
        <v>0</v>
      </c>
      <c r="J3851" s="210" t="s">
        <v>10359</v>
      </c>
      <c r="K3851" s="268">
        <v>0</v>
      </c>
      <c r="L3851" s="270" t="s">
        <v>10359</v>
      </c>
      <c r="M3851" s="270">
        <v>0</v>
      </c>
      <c r="N3851" s="270" t="s">
        <v>10359</v>
      </c>
      <c r="O3851" s="270">
        <v>0</v>
      </c>
      <c r="P3851" s="270" t="s">
        <v>10359</v>
      </c>
      <c r="Q3851" s="270">
        <v>0</v>
      </c>
      <c r="R3851" s="74"/>
      <c r="S3851" s="75" t="str">
        <f t="shared" si="303"/>
        <v>0000</v>
      </c>
      <c r="T3851" s="75" t="str">
        <f t="shared" si="304"/>
        <v>00000000000000000000000000000000</v>
      </c>
      <c r="V3851" s="197"/>
      <c r="W3851" s="75">
        <f t="shared" si="305"/>
        <v>0</v>
      </c>
      <c r="AE3851" s="479"/>
    </row>
    <row r="3852" spans="1:31" s="75" customFormat="1" ht="13.5" x14ac:dyDescent="0.2">
      <c r="A3852" s="211">
        <v>3849</v>
      </c>
      <c r="B3852" s="212" t="s">
        <v>4175</v>
      </c>
      <c r="C3852" s="213" t="s">
        <v>4176</v>
      </c>
      <c r="D3852" s="213"/>
      <c r="E3852" s="213"/>
      <c r="F3852" s="213"/>
      <c r="G3852" s="214"/>
      <c r="H3852" s="208" t="str">
        <f>IF(Input!F$4="GMH_OECC",J3852,IF(Input!F$4="GMH_XOEC",L3852,IF(Input!F$4="GMH_Korea",N3852,IF(Input!F$4="GMH_EU",P3852,IF(Input!F$4="Skysuper",#REF!,IF(Input!F$4="SkyII",#REF!,IF(Input!F$4="XO-8000",#REF!, "FALSE")))))))</f>
        <v>00</v>
      </c>
      <c r="I3852" s="209">
        <f>IF(Input!F$4="GMH_OECC",K3852,IF(Input!F$4="GMH_XOEC",M3852,IF(Input!F$4="GMH_Korea",O3852,IF(Input!F$4="GMH_EU",Q3852,IF(Input!F$4="Skysuper",#REF!,IF(Input!F$4="SkyII",#REF!,IF(Input!F$4="XO-8000",#REF!, "FALSE")))))))</f>
        <v>0</v>
      </c>
      <c r="J3852" s="210" t="s">
        <v>10359</v>
      </c>
      <c r="K3852" s="268">
        <v>0</v>
      </c>
      <c r="L3852" s="270" t="s">
        <v>10359</v>
      </c>
      <c r="M3852" s="270">
        <v>0</v>
      </c>
      <c r="N3852" s="270" t="s">
        <v>10359</v>
      </c>
      <c r="O3852" s="270">
        <v>0</v>
      </c>
      <c r="P3852" s="270" t="s">
        <v>10359</v>
      </c>
      <c r="Q3852" s="270">
        <v>0</v>
      </c>
      <c r="R3852" s="74"/>
      <c r="S3852" s="75" t="str">
        <f t="shared" si="303"/>
        <v>0000</v>
      </c>
      <c r="T3852" s="75" t="str">
        <f t="shared" si="304"/>
        <v>00000000000000000000000000000000</v>
      </c>
      <c r="V3852" s="197"/>
      <c r="W3852" s="75">
        <f t="shared" si="305"/>
        <v>0</v>
      </c>
      <c r="AE3852" s="479"/>
    </row>
    <row r="3853" spans="1:31" s="75" customFormat="1" ht="13.5" x14ac:dyDescent="0.2">
      <c r="A3853" s="211">
        <v>3850</v>
      </c>
      <c r="B3853" s="212" t="s">
        <v>4177</v>
      </c>
      <c r="C3853" s="213" t="s">
        <v>4178</v>
      </c>
      <c r="D3853" s="213"/>
      <c r="E3853" s="213"/>
      <c r="F3853" s="213"/>
      <c r="G3853" s="214"/>
      <c r="H3853" s="208" t="str">
        <f>IF(Input!F$4="GMH_OECC",J3853,IF(Input!F$4="GMH_XOEC",L3853,IF(Input!F$4="GMH_Korea",N3853,IF(Input!F$4="GMH_EU",P3853,IF(Input!F$4="Skysuper",#REF!,IF(Input!F$4="SkyII",#REF!,IF(Input!F$4="XO-8000",#REF!, "FALSE")))))))</f>
        <v>00</v>
      </c>
      <c r="I3853" s="209">
        <f>IF(Input!F$4="GMH_OECC",K3853,IF(Input!F$4="GMH_XOEC",M3853,IF(Input!F$4="GMH_Korea",O3853,IF(Input!F$4="GMH_EU",Q3853,IF(Input!F$4="Skysuper",#REF!,IF(Input!F$4="SkyII",#REF!,IF(Input!F$4="XO-8000",#REF!, "FALSE")))))))</f>
        <v>0</v>
      </c>
      <c r="J3853" s="210" t="s">
        <v>10359</v>
      </c>
      <c r="K3853" s="268">
        <v>0</v>
      </c>
      <c r="L3853" s="270" t="s">
        <v>10359</v>
      </c>
      <c r="M3853" s="270">
        <v>0</v>
      </c>
      <c r="N3853" s="270" t="s">
        <v>10359</v>
      </c>
      <c r="O3853" s="270">
        <v>0</v>
      </c>
      <c r="P3853" s="270" t="s">
        <v>10359</v>
      </c>
      <c r="Q3853" s="270">
        <v>0</v>
      </c>
      <c r="R3853" s="74"/>
      <c r="S3853" s="75" t="str">
        <f t="shared" si="303"/>
        <v>0000</v>
      </c>
      <c r="T3853" s="75" t="str">
        <f t="shared" si="304"/>
        <v>00000000000000000000000000000000</v>
      </c>
      <c r="V3853" s="197"/>
      <c r="W3853" s="75">
        <f t="shared" si="305"/>
        <v>0</v>
      </c>
      <c r="AE3853" s="479"/>
    </row>
    <row r="3854" spans="1:31" s="75" customFormat="1" ht="13.5" x14ac:dyDescent="0.2">
      <c r="A3854" s="211">
        <v>3851</v>
      </c>
      <c r="B3854" s="212" t="s">
        <v>4179</v>
      </c>
      <c r="C3854" s="213" t="s">
        <v>4180</v>
      </c>
      <c r="D3854" s="213"/>
      <c r="E3854" s="213"/>
      <c r="F3854" s="213"/>
      <c r="G3854" s="214"/>
      <c r="H3854" s="208" t="str">
        <f>IF(Input!F$4="GMH_OECC",J3854,IF(Input!F$4="GMH_XOEC",L3854,IF(Input!F$4="GMH_Korea",N3854,IF(Input!F$4="GMH_EU",P3854,IF(Input!F$4="Skysuper",#REF!,IF(Input!F$4="SkyII",#REF!,IF(Input!F$4="XO-8000",#REF!, "FALSE")))))))</f>
        <v>00</v>
      </c>
      <c r="I3854" s="209">
        <f>IF(Input!F$4="GMH_OECC",K3854,IF(Input!F$4="GMH_XOEC",M3854,IF(Input!F$4="GMH_Korea",O3854,IF(Input!F$4="GMH_EU",Q3854,IF(Input!F$4="Skysuper",#REF!,IF(Input!F$4="SkyII",#REF!,IF(Input!F$4="XO-8000",#REF!, "FALSE")))))))</f>
        <v>0</v>
      </c>
      <c r="J3854" s="210" t="s">
        <v>10359</v>
      </c>
      <c r="K3854" s="268">
        <v>0</v>
      </c>
      <c r="L3854" s="270" t="s">
        <v>10359</v>
      </c>
      <c r="M3854" s="270">
        <v>0</v>
      </c>
      <c r="N3854" s="270" t="s">
        <v>10359</v>
      </c>
      <c r="O3854" s="270">
        <v>0</v>
      </c>
      <c r="P3854" s="270" t="s">
        <v>10359</v>
      </c>
      <c r="Q3854" s="270">
        <v>0</v>
      </c>
      <c r="R3854" s="74"/>
      <c r="S3854" s="75" t="str">
        <f t="shared" si="303"/>
        <v>0000</v>
      </c>
      <c r="T3854" s="75" t="str">
        <f t="shared" si="304"/>
        <v>00000000000000000000000000000000</v>
      </c>
      <c r="V3854" s="197"/>
      <c r="W3854" s="75">
        <f t="shared" si="305"/>
        <v>0</v>
      </c>
      <c r="AE3854" s="479"/>
    </row>
    <row r="3855" spans="1:31" s="75" customFormat="1" ht="13.5" x14ac:dyDescent="0.2">
      <c r="A3855" s="211">
        <v>3852</v>
      </c>
      <c r="B3855" s="212" t="s">
        <v>4181</v>
      </c>
      <c r="C3855" s="213" t="s">
        <v>4182</v>
      </c>
      <c r="D3855" s="213"/>
      <c r="E3855" s="213"/>
      <c r="F3855" s="213"/>
      <c r="G3855" s="214"/>
      <c r="H3855" s="208" t="str">
        <f>IF(Input!F$4="GMH_OECC",J3855,IF(Input!F$4="GMH_XOEC",L3855,IF(Input!F$4="GMH_Korea",N3855,IF(Input!F$4="GMH_EU",P3855,IF(Input!F$4="Skysuper",#REF!,IF(Input!F$4="SkyII",#REF!,IF(Input!F$4="XO-8000",#REF!, "FALSE")))))))</f>
        <v>00</v>
      </c>
      <c r="I3855" s="209">
        <f>IF(Input!F$4="GMH_OECC",K3855,IF(Input!F$4="GMH_XOEC",M3855,IF(Input!F$4="GMH_Korea",O3855,IF(Input!F$4="GMH_EU",Q3855,IF(Input!F$4="Skysuper",#REF!,IF(Input!F$4="SkyII",#REF!,IF(Input!F$4="XO-8000",#REF!, "FALSE")))))))</f>
        <v>0</v>
      </c>
      <c r="J3855" s="210" t="s">
        <v>10359</v>
      </c>
      <c r="K3855" s="268">
        <v>0</v>
      </c>
      <c r="L3855" s="270" t="s">
        <v>10359</v>
      </c>
      <c r="M3855" s="270">
        <v>0</v>
      </c>
      <c r="N3855" s="270" t="s">
        <v>10359</v>
      </c>
      <c r="O3855" s="270">
        <v>0</v>
      </c>
      <c r="P3855" s="270" t="s">
        <v>10359</v>
      </c>
      <c r="Q3855" s="270">
        <v>0</v>
      </c>
      <c r="R3855" s="74"/>
      <c r="S3855" s="75" t="str">
        <f t="shared" si="303"/>
        <v>0000</v>
      </c>
      <c r="T3855" s="75" t="str">
        <f t="shared" si="304"/>
        <v>00000000000000000000000000000000</v>
      </c>
      <c r="V3855" s="197"/>
      <c r="W3855" s="75">
        <f t="shared" si="305"/>
        <v>0</v>
      </c>
      <c r="AE3855" s="479"/>
    </row>
    <row r="3856" spans="1:31" s="75" customFormat="1" ht="13.5" x14ac:dyDescent="0.2">
      <c r="A3856" s="211">
        <v>3853</v>
      </c>
      <c r="B3856" s="212" t="s">
        <v>4183</v>
      </c>
      <c r="C3856" s="213" t="s">
        <v>4184</v>
      </c>
      <c r="D3856" s="213"/>
      <c r="E3856" s="213"/>
      <c r="F3856" s="213"/>
      <c r="G3856" s="214"/>
      <c r="H3856" s="208" t="str">
        <f>IF(Input!F$4="GMH_OECC",J3856,IF(Input!F$4="GMH_XOEC",L3856,IF(Input!F$4="GMH_Korea",N3856,IF(Input!F$4="GMH_EU",P3856,IF(Input!F$4="Skysuper",#REF!,IF(Input!F$4="SkyII",#REF!,IF(Input!F$4="XO-8000",#REF!, "FALSE")))))))</f>
        <v>00</v>
      </c>
      <c r="I3856" s="209">
        <f>IF(Input!F$4="GMH_OECC",K3856,IF(Input!F$4="GMH_XOEC",M3856,IF(Input!F$4="GMH_Korea",O3856,IF(Input!F$4="GMH_EU",Q3856,IF(Input!F$4="Skysuper",#REF!,IF(Input!F$4="SkyII",#REF!,IF(Input!F$4="XO-8000",#REF!, "FALSE")))))))</f>
        <v>0</v>
      </c>
      <c r="J3856" s="210" t="s">
        <v>10359</v>
      </c>
      <c r="K3856" s="268">
        <v>0</v>
      </c>
      <c r="L3856" s="270" t="s">
        <v>10359</v>
      </c>
      <c r="M3856" s="270">
        <v>0</v>
      </c>
      <c r="N3856" s="270" t="s">
        <v>10359</v>
      </c>
      <c r="O3856" s="270">
        <v>0</v>
      </c>
      <c r="P3856" s="270" t="s">
        <v>10359</v>
      </c>
      <c r="Q3856" s="270">
        <v>0</v>
      </c>
      <c r="R3856" s="74"/>
      <c r="S3856" s="75" t="str">
        <f t="shared" si="303"/>
        <v>0000</v>
      </c>
      <c r="T3856" s="75" t="str">
        <f t="shared" si="304"/>
        <v>00000000000000000000000000000000</v>
      </c>
      <c r="V3856" s="197"/>
      <c r="W3856" s="75">
        <f t="shared" si="305"/>
        <v>0</v>
      </c>
      <c r="AE3856" s="479"/>
    </row>
    <row r="3857" spans="1:31" s="75" customFormat="1" ht="13.5" x14ac:dyDescent="0.2">
      <c r="A3857" s="211">
        <v>3854</v>
      </c>
      <c r="B3857" s="212" t="s">
        <v>4185</v>
      </c>
      <c r="C3857" s="213" t="s">
        <v>4186</v>
      </c>
      <c r="D3857" s="213"/>
      <c r="E3857" s="213"/>
      <c r="F3857" s="213"/>
      <c r="G3857" s="214"/>
      <c r="H3857" s="208" t="str">
        <f>IF(Input!F$4="GMH_OECC",J3857,IF(Input!F$4="GMH_XOEC",L3857,IF(Input!F$4="GMH_Korea",N3857,IF(Input!F$4="GMH_EU",P3857,IF(Input!F$4="Skysuper",#REF!,IF(Input!F$4="SkyII",#REF!,IF(Input!F$4="XO-8000",#REF!, "FALSE")))))))</f>
        <v>00</v>
      </c>
      <c r="I3857" s="209">
        <f>IF(Input!F$4="GMH_OECC",K3857,IF(Input!F$4="GMH_XOEC",M3857,IF(Input!F$4="GMH_Korea",O3857,IF(Input!F$4="GMH_EU",Q3857,IF(Input!F$4="Skysuper",#REF!,IF(Input!F$4="SkyII",#REF!,IF(Input!F$4="XO-8000",#REF!, "FALSE")))))))</f>
        <v>0</v>
      </c>
      <c r="J3857" s="210" t="s">
        <v>10359</v>
      </c>
      <c r="K3857" s="268">
        <v>0</v>
      </c>
      <c r="L3857" s="270" t="s">
        <v>10359</v>
      </c>
      <c r="M3857" s="270">
        <v>0</v>
      </c>
      <c r="N3857" s="270" t="s">
        <v>10359</v>
      </c>
      <c r="O3857" s="270">
        <v>0</v>
      </c>
      <c r="P3857" s="270" t="s">
        <v>10359</v>
      </c>
      <c r="Q3857" s="270">
        <v>0</v>
      </c>
      <c r="R3857" s="74"/>
      <c r="S3857" s="75" t="str">
        <f t="shared" si="303"/>
        <v>0000</v>
      </c>
      <c r="T3857" s="75" t="str">
        <f t="shared" si="304"/>
        <v>00000000000000000000000000000000</v>
      </c>
      <c r="V3857" s="197"/>
      <c r="W3857" s="75">
        <f t="shared" si="305"/>
        <v>0</v>
      </c>
      <c r="AE3857" s="479"/>
    </row>
    <row r="3858" spans="1:31" s="75" customFormat="1" ht="13.5" x14ac:dyDescent="0.2">
      <c r="A3858" s="211">
        <v>3855</v>
      </c>
      <c r="B3858" s="212" t="s">
        <v>4187</v>
      </c>
      <c r="C3858" s="213" t="s">
        <v>4188</v>
      </c>
      <c r="D3858" s="213"/>
      <c r="E3858" s="213"/>
      <c r="F3858" s="213"/>
      <c r="G3858" s="214"/>
      <c r="H3858" s="208" t="str">
        <f>IF(Input!F$4="GMH_OECC",J3858,IF(Input!F$4="GMH_XOEC",L3858,IF(Input!F$4="GMH_Korea",N3858,IF(Input!F$4="GMH_EU",P3858,IF(Input!F$4="Skysuper",#REF!,IF(Input!F$4="SkyII",#REF!,IF(Input!F$4="XO-8000",#REF!, "FALSE")))))))</f>
        <v>00</v>
      </c>
      <c r="I3858" s="209">
        <f>IF(Input!F$4="GMH_OECC",K3858,IF(Input!F$4="GMH_XOEC",M3858,IF(Input!F$4="GMH_Korea",O3858,IF(Input!F$4="GMH_EU",Q3858,IF(Input!F$4="Skysuper",#REF!,IF(Input!F$4="SkyII",#REF!,IF(Input!F$4="XO-8000",#REF!, "FALSE")))))))</f>
        <v>0</v>
      </c>
      <c r="J3858" s="210" t="s">
        <v>10359</v>
      </c>
      <c r="K3858" s="268">
        <v>0</v>
      </c>
      <c r="L3858" s="270" t="s">
        <v>10359</v>
      </c>
      <c r="M3858" s="270">
        <v>0</v>
      </c>
      <c r="N3858" s="270" t="s">
        <v>10359</v>
      </c>
      <c r="O3858" s="270">
        <v>0</v>
      </c>
      <c r="P3858" s="270" t="s">
        <v>10359</v>
      </c>
      <c r="Q3858" s="270">
        <v>0</v>
      </c>
      <c r="R3858" s="74"/>
      <c r="S3858" s="75" t="str">
        <f t="shared" si="303"/>
        <v>0000</v>
      </c>
      <c r="T3858" s="75" t="str">
        <f t="shared" si="304"/>
        <v>00000000000000000000000000000000</v>
      </c>
      <c r="V3858" s="197"/>
      <c r="W3858" s="75">
        <f t="shared" si="305"/>
        <v>0</v>
      </c>
      <c r="AE3858" s="479"/>
    </row>
    <row r="3859" spans="1:31" s="75" customFormat="1" ht="13.5" x14ac:dyDescent="0.2">
      <c r="A3859" s="211">
        <v>3856</v>
      </c>
      <c r="B3859" s="212" t="s">
        <v>4189</v>
      </c>
      <c r="C3859" s="213" t="s">
        <v>4190</v>
      </c>
      <c r="D3859" s="213"/>
      <c r="E3859" s="213"/>
      <c r="F3859" s="213"/>
      <c r="G3859" s="214"/>
      <c r="H3859" s="208" t="str">
        <f>IF(Input!F$4="GMH_OECC",J3859,IF(Input!F$4="GMH_XOEC",L3859,IF(Input!F$4="GMH_Korea",N3859,IF(Input!F$4="GMH_EU",P3859,IF(Input!F$4="Skysuper",#REF!,IF(Input!F$4="SkyII",#REF!,IF(Input!F$4="XO-8000",#REF!, "FALSE")))))))</f>
        <v>00</v>
      </c>
      <c r="I3859" s="209">
        <f>IF(Input!F$4="GMH_OECC",K3859,IF(Input!F$4="GMH_XOEC",M3859,IF(Input!F$4="GMH_Korea",O3859,IF(Input!F$4="GMH_EU",Q3859,IF(Input!F$4="Skysuper",#REF!,IF(Input!F$4="SkyII",#REF!,IF(Input!F$4="XO-8000",#REF!, "FALSE")))))))</f>
        <v>0</v>
      </c>
      <c r="J3859" s="210" t="s">
        <v>10359</v>
      </c>
      <c r="K3859" s="268">
        <v>0</v>
      </c>
      <c r="L3859" s="270" t="s">
        <v>10359</v>
      </c>
      <c r="M3859" s="270">
        <v>0</v>
      </c>
      <c r="N3859" s="270" t="s">
        <v>10359</v>
      </c>
      <c r="O3859" s="270">
        <v>0</v>
      </c>
      <c r="P3859" s="270" t="s">
        <v>10359</v>
      </c>
      <c r="Q3859" s="270">
        <v>0</v>
      </c>
      <c r="R3859" s="74"/>
      <c r="S3859" s="75" t="str">
        <f t="shared" si="303"/>
        <v>0000</v>
      </c>
      <c r="T3859" s="75" t="str">
        <f t="shared" si="304"/>
        <v>00000000000000000000000000000000</v>
      </c>
      <c r="V3859" s="197"/>
      <c r="W3859" s="75">
        <f t="shared" si="305"/>
        <v>0</v>
      </c>
      <c r="AE3859" s="479"/>
    </row>
    <row r="3860" spans="1:31" s="75" customFormat="1" ht="13.5" x14ac:dyDescent="0.2">
      <c r="A3860" s="211">
        <v>3857</v>
      </c>
      <c r="B3860" s="212" t="s">
        <v>4191</v>
      </c>
      <c r="C3860" s="213" t="s">
        <v>4192</v>
      </c>
      <c r="D3860" s="213"/>
      <c r="E3860" s="213"/>
      <c r="F3860" s="213"/>
      <c r="G3860" s="214"/>
      <c r="H3860" s="208" t="str">
        <f>IF(Input!F$4="GMH_OECC",J3860,IF(Input!F$4="GMH_XOEC",L3860,IF(Input!F$4="GMH_Korea",N3860,IF(Input!F$4="GMH_EU",P3860,IF(Input!F$4="Skysuper",#REF!,IF(Input!F$4="SkyII",#REF!,IF(Input!F$4="XO-8000",#REF!, "FALSE")))))))</f>
        <v>00</v>
      </c>
      <c r="I3860" s="209">
        <f>IF(Input!F$4="GMH_OECC",K3860,IF(Input!F$4="GMH_XOEC",M3860,IF(Input!F$4="GMH_Korea",O3860,IF(Input!F$4="GMH_EU",Q3860,IF(Input!F$4="Skysuper",#REF!,IF(Input!F$4="SkyII",#REF!,IF(Input!F$4="XO-8000",#REF!, "FALSE")))))))</f>
        <v>0</v>
      </c>
      <c r="J3860" s="210" t="s">
        <v>10359</v>
      </c>
      <c r="K3860" s="268">
        <v>0</v>
      </c>
      <c r="L3860" s="270" t="s">
        <v>10359</v>
      </c>
      <c r="M3860" s="270">
        <v>0</v>
      </c>
      <c r="N3860" s="270" t="s">
        <v>10359</v>
      </c>
      <c r="O3860" s="270">
        <v>0</v>
      </c>
      <c r="P3860" s="270" t="s">
        <v>10359</v>
      </c>
      <c r="Q3860" s="270">
        <v>0</v>
      </c>
      <c r="R3860" s="74"/>
      <c r="S3860" s="75" t="str">
        <f t="shared" si="303"/>
        <v>0000</v>
      </c>
      <c r="T3860" s="75" t="str">
        <f t="shared" si="304"/>
        <v>00000000000000000000000000000000</v>
      </c>
      <c r="V3860" s="197"/>
      <c r="W3860" s="75">
        <f t="shared" si="305"/>
        <v>0</v>
      </c>
      <c r="AE3860" s="479"/>
    </row>
    <row r="3861" spans="1:31" s="75" customFormat="1" ht="13.5" x14ac:dyDescent="0.2">
      <c r="A3861" s="211">
        <v>3858</v>
      </c>
      <c r="B3861" s="212" t="s">
        <v>4193</v>
      </c>
      <c r="C3861" s="213" t="s">
        <v>4194</v>
      </c>
      <c r="D3861" s="213"/>
      <c r="E3861" s="213"/>
      <c r="F3861" s="213"/>
      <c r="G3861" s="214"/>
      <c r="H3861" s="208" t="str">
        <f>IF(Input!F$4="GMH_OECC",J3861,IF(Input!F$4="GMH_XOEC",L3861,IF(Input!F$4="GMH_Korea",N3861,IF(Input!F$4="GMH_EU",P3861,IF(Input!F$4="Skysuper",#REF!,IF(Input!F$4="SkyII",#REF!,IF(Input!F$4="XO-8000",#REF!, "FALSE")))))))</f>
        <v>00</v>
      </c>
      <c r="I3861" s="209">
        <f>IF(Input!F$4="GMH_OECC",K3861,IF(Input!F$4="GMH_XOEC",M3861,IF(Input!F$4="GMH_Korea",O3861,IF(Input!F$4="GMH_EU",Q3861,IF(Input!F$4="Skysuper",#REF!,IF(Input!F$4="SkyII",#REF!,IF(Input!F$4="XO-8000",#REF!, "FALSE")))))))</f>
        <v>0</v>
      </c>
      <c r="J3861" s="210" t="s">
        <v>10359</v>
      </c>
      <c r="K3861" s="268">
        <v>0</v>
      </c>
      <c r="L3861" s="270" t="s">
        <v>10359</v>
      </c>
      <c r="M3861" s="270">
        <v>0</v>
      </c>
      <c r="N3861" s="270" t="s">
        <v>10359</v>
      </c>
      <c r="O3861" s="270">
        <v>0</v>
      </c>
      <c r="P3861" s="270" t="s">
        <v>10359</v>
      </c>
      <c r="Q3861" s="270">
        <v>0</v>
      </c>
      <c r="R3861" s="74"/>
      <c r="S3861" s="75" t="str">
        <f t="shared" si="303"/>
        <v>0000</v>
      </c>
      <c r="T3861" s="75" t="str">
        <f t="shared" si="304"/>
        <v>00000000000000000000000000000000</v>
      </c>
      <c r="V3861" s="197"/>
      <c r="W3861" s="75">
        <f t="shared" si="305"/>
        <v>0</v>
      </c>
      <c r="AE3861" s="479"/>
    </row>
    <row r="3862" spans="1:31" s="75" customFormat="1" ht="13.5" x14ac:dyDescent="0.2">
      <c r="A3862" s="211">
        <v>3859</v>
      </c>
      <c r="B3862" s="212" t="s">
        <v>4195</v>
      </c>
      <c r="C3862" s="213" t="s">
        <v>4196</v>
      </c>
      <c r="D3862" s="213"/>
      <c r="E3862" s="213"/>
      <c r="F3862" s="213"/>
      <c r="G3862" s="214"/>
      <c r="H3862" s="208" t="str">
        <f>IF(Input!F$4="GMH_OECC",J3862,IF(Input!F$4="GMH_XOEC",L3862,IF(Input!F$4="GMH_Korea",N3862,IF(Input!F$4="GMH_EU",P3862,IF(Input!F$4="Skysuper",#REF!,IF(Input!F$4="SkyII",#REF!,IF(Input!F$4="XO-8000",#REF!, "FALSE")))))))</f>
        <v>00</v>
      </c>
      <c r="I3862" s="209">
        <f>IF(Input!F$4="GMH_OECC",K3862,IF(Input!F$4="GMH_XOEC",M3862,IF(Input!F$4="GMH_Korea",O3862,IF(Input!F$4="GMH_EU",Q3862,IF(Input!F$4="Skysuper",#REF!,IF(Input!F$4="SkyII",#REF!,IF(Input!F$4="XO-8000",#REF!, "FALSE")))))))</f>
        <v>0</v>
      </c>
      <c r="J3862" s="210" t="s">
        <v>10359</v>
      </c>
      <c r="K3862" s="268">
        <v>0</v>
      </c>
      <c r="L3862" s="270" t="s">
        <v>10359</v>
      </c>
      <c r="M3862" s="270">
        <v>0</v>
      </c>
      <c r="N3862" s="270" t="s">
        <v>10359</v>
      </c>
      <c r="O3862" s="270">
        <v>0</v>
      </c>
      <c r="P3862" s="270" t="s">
        <v>10359</v>
      </c>
      <c r="Q3862" s="270">
        <v>0</v>
      </c>
      <c r="R3862" s="74"/>
      <c r="S3862" s="75" t="str">
        <f t="shared" si="303"/>
        <v>0000</v>
      </c>
      <c r="T3862" s="75" t="str">
        <f t="shared" si="304"/>
        <v>00000000000000000000000000000000</v>
      </c>
      <c r="V3862" s="197"/>
      <c r="W3862" s="75">
        <f t="shared" si="305"/>
        <v>0</v>
      </c>
      <c r="AE3862" s="479"/>
    </row>
    <row r="3863" spans="1:31" s="75" customFormat="1" ht="13.5" x14ac:dyDescent="0.2">
      <c r="A3863" s="211">
        <v>3860</v>
      </c>
      <c r="B3863" s="212" t="s">
        <v>4197</v>
      </c>
      <c r="C3863" s="213" t="s">
        <v>4198</v>
      </c>
      <c r="D3863" s="213"/>
      <c r="E3863" s="213"/>
      <c r="F3863" s="213"/>
      <c r="G3863" s="214"/>
      <c r="H3863" s="208" t="str">
        <f>IF(Input!F$4="GMH_OECC",J3863,IF(Input!F$4="GMH_XOEC",L3863,IF(Input!F$4="GMH_Korea",N3863,IF(Input!F$4="GMH_EU",P3863,IF(Input!F$4="Skysuper",#REF!,IF(Input!F$4="SkyII",#REF!,IF(Input!F$4="XO-8000",#REF!, "FALSE")))))))</f>
        <v>00</v>
      </c>
      <c r="I3863" s="209">
        <f>IF(Input!F$4="GMH_OECC",K3863,IF(Input!F$4="GMH_XOEC",M3863,IF(Input!F$4="GMH_Korea",O3863,IF(Input!F$4="GMH_EU",Q3863,IF(Input!F$4="Skysuper",#REF!,IF(Input!F$4="SkyII",#REF!,IF(Input!F$4="XO-8000",#REF!, "FALSE")))))))</f>
        <v>0</v>
      </c>
      <c r="J3863" s="210" t="s">
        <v>10359</v>
      </c>
      <c r="K3863" s="268">
        <v>0</v>
      </c>
      <c r="L3863" s="270" t="s">
        <v>10359</v>
      </c>
      <c r="M3863" s="270">
        <v>0</v>
      </c>
      <c r="N3863" s="270" t="s">
        <v>10359</v>
      </c>
      <c r="O3863" s="270">
        <v>0</v>
      </c>
      <c r="P3863" s="270" t="s">
        <v>10359</v>
      </c>
      <c r="Q3863" s="270">
        <v>0</v>
      </c>
      <c r="R3863" s="74"/>
      <c r="S3863" s="75" t="str">
        <f t="shared" si="303"/>
        <v>0000</v>
      </c>
      <c r="T3863" s="75" t="str">
        <f t="shared" si="304"/>
        <v>00000000000000000000000000000000</v>
      </c>
      <c r="V3863" s="197"/>
      <c r="W3863" s="75">
        <f t="shared" si="305"/>
        <v>0</v>
      </c>
      <c r="AE3863" s="479"/>
    </row>
    <row r="3864" spans="1:31" s="75" customFormat="1" ht="13.5" x14ac:dyDescent="0.2">
      <c r="A3864" s="211">
        <v>3861</v>
      </c>
      <c r="B3864" s="212" t="s">
        <v>4199</v>
      </c>
      <c r="C3864" s="213" t="s">
        <v>4200</v>
      </c>
      <c r="D3864" s="213"/>
      <c r="E3864" s="213"/>
      <c r="F3864" s="213"/>
      <c r="G3864" s="214"/>
      <c r="H3864" s="208" t="str">
        <f>IF(Input!F$4="GMH_OECC",J3864,IF(Input!F$4="GMH_XOEC",L3864,IF(Input!F$4="GMH_Korea",N3864,IF(Input!F$4="GMH_EU",P3864,IF(Input!F$4="Skysuper",#REF!,IF(Input!F$4="SkyII",#REF!,IF(Input!F$4="XO-8000",#REF!, "FALSE")))))))</f>
        <v>00</v>
      </c>
      <c r="I3864" s="209">
        <f>IF(Input!F$4="GMH_OECC",K3864,IF(Input!F$4="GMH_XOEC",M3864,IF(Input!F$4="GMH_Korea",O3864,IF(Input!F$4="GMH_EU",Q3864,IF(Input!F$4="Skysuper",#REF!,IF(Input!F$4="SkyII",#REF!,IF(Input!F$4="XO-8000",#REF!, "FALSE")))))))</f>
        <v>0</v>
      </c>
      <c r="J3864" s="210" t="s">
        <v>10359</v>
      </c>
      <c r="K3864" s="268">
        <v>0</v>
      </c>
      <c r="L3864" s="270" t="s">
        <v>10359</v>
      </c>
      <c r="M3864" s="270">
        <v>0</v>
      </c>
      <c r="N3864" s="270" t="s">
        <v>10359</v>
      </c>
      <c r="O3864" s="270">
        <v>0</v>
      </c>
      <c r="P3864" s="270" t="s">
        <v>10359</v>
      </c>
      <c r="Q3864" s="270">
        <v>0</v>
      </c>
      <c r="R3864" s="74"/>
      <c r="S3864" s="75" t="str">
        <f t="shared" si="303"/>
        <v>0000</v>
      </c>
      <c r="T3864" s="75" t="str">
        <f t="shared" si="304"/>
        <v>00000000000000000000000000000000</v>
      </c>
      <c r="V3864" s="197"/>
      <c r="W3864" s="75">
        <f t="shared" si="305"/>
        <v>0</v>
      </c>
      <c r="AE3864" s="479"/>
    </row>
    <row r="3865" spans="1:31" s="75" customFormat="1" ht="13.5" x14ac:dyDescent="0.2">
      <c r="A3865" s="211">
        <v>3862</v>
      </c>
      <c r="B3865" s="212" t="s">
        <v>4201</v>
      </c>
      <c r="C3865" s="213" t="s">
        <v>4202</v>
      </c>
      <c r="D3865" s="213"/>
      <c r="E3865" s="213"/>
      <c r="F3865" s="213"/>
      <c r="G3865" s="214"/>
      <c r="H3865" s="208" t="str">
        <f>IF(Input!F$4="GMH_OECC",J3865,IF(Input!F$4="GMH_XOEC",L3865,IF(Input!F$4="GMH_Korea",N3865,IF(Input!F$4="GMH_EU",P3865,IF(Input!F$4="Skysuper",#REF!,IF(Input!F$4="SkyII",#REF!,IF(Input!F$4="XO-8000",#REF!, "FALSE")))))))</f>
        <v>00</v>
      </c>
      <c r="I3865" s="209">
        <f>IF(Input!F$4="GMH_OECC",K3865,IF(Input!F$4="GMH_XOEC",M3865,IF(Input!F$4="GMH_Korea",O3865,IF(Input!F$4="GMH_EU",Q3865,IF(Input!F$4="Skysuper",#REF!,IF(Input!F$4="SkyII",#REF!,IF(Input!F$4="XO-8000",#REF!, "FALSE")))))))</f>
        <v>0</v>
      </c>
      <c r="J3865" s="210" t="s">
        <v>10359</v>
      </c>
      <c r="K3865" s="268">
        <v>0</v>
      </c>
      <c r="L3865" s="270" t="s">
        <v>10359</v>
      </c>
      <c r="M3865" s="270">
        <v>0</v>
      </c>
      <c r="N3865" s="270" t="s">
        <v>10359</v>
      </c>
      <c r="O3865" s="270">
        <v>0</v>
      </c>
      <c r="P3865" s="270" t="s">
        <v>10359</v>
      </c>
      <c r="Q3865" s="270">
        <v>0</v>
      </c>
      <c r="R3865" s="74"/>
      <c r="S3865" s="75" t="str">
        <f t="shared" si="303"/>
        <v>0000</v>
      </c>
      <c r="T3865" s="75" t="str">
        <f t="shared" si="304"/>
        <v>00000000000000000000000000000000</v>
      </c>
      <c r="V3865" s="197"/>
      <c r="W3865" s="75">
        <f t="shared" si="305"/>
        <v>0</v>
      </c>
      <c r="AE3865" s="479"/>
    </row>
    <row r="3866" spans="1:31" s="75" customFormat="1" ht="13.5" x14ac:dyDescent="0.2">
      <c r="A3866" s="211">
        <v>3863</v>
      </c>
      <c r="B3866" s="212" t="s">
        <v>4203</v>
      </c>
      <c r="C3866" s="213" t="s">
        <v>4204</v>
      </c>
      <c r="D3866" s="213"/>
      <c r="E3866" s="213"/>
      <c r="F3866" s="213"/>
      <c r="G3866" s="214"/>
      <c r="H3866" s="208" t="str">
        <f>IF(Input!F$4="GMH_OECC",J3866,IF(Input!F$4="GMH_XOEC",L3866,IF(Input!F$4="GMH_Korea",N3866,IF(Input!F$4="GMH_EU",P3866,IF(Input!F$4="Skysuper",#REF!,IF(Input!F$4="SkyII",#REF!,IF(Input!F$4="XO-8000",#REF!, "FALSE")))))))</f>
        <v>00</v>
      </c>
      <c r="I3866" s="209">
        <f>IF(Input!F$4="GMH_OECC",K3866,IF(Input!F$4="GMH_XOEC",M3866,IF(Input!F$4="GMH_Korea",O3866,IF(Input!F$4="GMH_EU",Q3866,IF(Input!F$4="Skysuper",#REF!,IF(Input!F$4="SkyII",#REF!,IF(Input!F$4="XO-8000",#REF!, "FALSE")))))))</f>
        <v>0</v>
      </c>
      <c r="J3866" s="210" t="s">
        <v>10359</v>
      </c>
      <c r="K3866" s="268">
        <v>0</v>
      </c>
      <c r="L3866" s="270" t="s">
        <v>10359</v>
      </c>
      <c r="M3866" s="270">
        <v>0</v>
      </c>
      <c r="N3866" s="270" t="s">
        <v>10359</v>
      </c>
      <c r="O3866" s="270">
        <v>0</v>
      </c>
      <c r="P3866" s="270" t="s">
        <v>10359</v>
      </c>
      <c r="Q3866" s="270">
        <v>0</v>
      </c>
      <c r="R3866" s="74"/>
      <c r="S3866" s="75" t="str">
        <f t="shared" si="303"/>
        <v>0000</v>
      </c>
      <c r="T3866" s="75" t="str">
        <f t="shared" si="304"/>
        <v>00000000000000000000000000000000</v>
      </c>
      <c r="V3866" s="197"/>
      <c r="W3866" s="75">
        <f t="shared" si="305"/>
        <v>0</v>
      </c>
      <c r="AE3866" s="479"/>
    </row>
    <row r="3867" spans="1:31" s="75" customFormat="1" ht="13.5" x14ac:dyDescent="0.2">
      <c r="A3867" s="211">
        <v>3864</v>
      </c>
      <c r="B3867" s="212" t="s">
        <v>4205</v>
      </c>
      <c r="C3867" s="213" t="s">
        <v>4206</v>
      </c>
      <c r="D3867" s="213"/>
      <c r="E3867" s="213"/>
      <c r="F3867" s="213"/>
      <c r="G3867" s="214"/>
      <c r="H3867" s="208" t="str">
        <f>IF(Input!F$4="GMH_OECC",J3867,IF(Input!F$4="GMH_XOEC",L3867,IF(Input!F$4="GMH_Korea",N3867,IF(Input!F$4="GMH_EU",P3867,IF(Input!F$4="Skysuper",#REF!,IF(Input!F$4="SkyII",#REF!,IF(Input!F$4="XO-8000",#REF!, "FALSE")))))))</f>
        <v>00</v>
      </c>
      <c r="I3867" s="209">
        <f>IF(Input!F$4="GMH_OECC",K3867,IF(Input!F$4="GMH_XOEC",M3867,IF(Input!F$4="GMH_Korea",O3867,IF(Input!F$4="GMH_EU",Q3867,IF(Input!F$4="Skysuper",#REF!,IF(Input!F$4="SkyII",#REF!,IF(Input!F$4="XO-8000",#REF!, "FALSE")))))))</f>
        <v>0</v>
      </c>
      <c r="J3867" s="210" t="s">
        <v>10359</v>
      </c>
      <c r="K3867" s="268">
        <v>0</v>
      </c>
      <c r="L3867" s="270" t="s">
        <v>10359</v>
      </c>
      <c r="M3867" s="270">
        <v>0</v>
      </c>
      <c r="N3867" s="270" t="s">
        <v>10359</v>
      </c>
      <c r="O3867" s="270">
        <v>0</v>
      </c>
      <c r="P3867" s="270" t="s">
        <v>10359</v>
      </c>
      <c r="Q3867" s="270">
        <v>0</v>
      </c>
      <c r="R3867" s="74"/>
      <c r="S3867" s="75" t="str">
        <f t="shared" si="303"/>
        <v>0000</v>
      </c>
      <c r="T3867" s="75" t="str">
        <f t="shared" si="304"/>
        <v>00000000000000000000000000000000</v>
      </c>
      <c r="V3867" s="197"/>
      <c r="W3867" s="75">
        <f t="shared" si="305"/>
        <v>0</v>
      </c>
      <c r="AE3867" s="479"/>
    </row>
    <row r="3868" spans="1:31" s="75" customFormat="1" ht="13.5" x14ac:dyDescent="0.2">
      <c r="A3868" s="211">
        <v>3865</v>
      </c>
      <c r="B3868" s="212" t="s">
        <v>4207</v>
      </c>
      <c r="C3868" s="213" t="s">
        <v>4208</v>
      </c>
      <c r="D3868" s="213"/>
      <c r="E3868" s="213"/>
      <c r="F3868" s="213"/>
      <c r="G3868" s="214"/>
      <c r="H3868" s="208" t="str">
        <f>IF(Input!F$4="GMH_OECC",J3868,IF(Input!F$4="GMH_XOEC",L3868,IF(Input!F$4="GMH_Korea",N3868,IF(Input!F$4="GMH_EU",P3868,IF(Input!F$4="Skysuper",#REF!,IF(Input!F$4="SkyII",#REF!,IF(Input!F$4="XO-8000",#REF!, "FALSE")))))))</f>
        <v>00</v>
      </c>
      <c r="I3868" s="209">
        <f>IF(Input!F$4="GMH_OECC",K3868,IF(Input!F$4="GMH_XOEC",M3868,IF(Input!F$4="GMH_Korea",O3868,IF(Input!F$4="GMH_EU",Q3868,IF(Input!F$4="Skysuper",#REF!,IF(Input!F$4="SkyII",#REF!,IF(Input!F$4="XO-8000",#REF!, "FALSE")))))))</f>
        <v>0</v>
      </c>
      <c r="J3868" s="210" t="s">
        <v>10359</v>
      </c>
      <c r="K3868" s="268">
        <v>0</v>
      </c>
      <c r="L3868" s="270" t="s">
        <v>10359</v>
      </c>
      <c r="M3868" s="270">
        <v>0</v>
      </c>
      <c r="N3868" s="270" t="s">
        <v>10359</v>
      </c>
      <c r="O3868" s="270">
        <v>0</v>
      </c>
      <c r="P3868" s="270" t="s">
        <v>10359</v>
      </c>
      <c r="Q3868" s="270">
        <v>0</v>
      </c>
      <c r="R3868" s="74"/>
      <c r="S3868" s="75" t="str">
        <f t="shared" si="303"/>
        <v>0000</v>
      </c>
      <c r="T3868" s="75" t="str">
        <f t="shared" si="304"/>
        <v>00000000000000000000000000000000</v>
      </c>
      <c r="V3868" s="197"/>
      <c r="W3868" s="75">
        <f t="shared" si="305"/>
        <v>0</v>
      </c>
      <c r="AE3868" s="479"/>
    </row>
    <row r="3869" spans="1:31" s="75" customFormat="1" ht="13.5" x14ac:dyDescent="0.2">
      <c r="A3869" s="211">
        <v>3866</v>
      </c>
      <c r="B3869" s="212" t="s">
        <v>4209</v>
      </c>
      <c r="C3869" s="213" t="s">
        <v>4210</v>
      </c>
      <c r="D3869" s="213"/>
      <c r="E3869" s="213"/>
      <c r="F3869" s="213"/>
      <c r="G3869" s="214"/>
      <c r="H3869" s="208" t="str">
        <f>IF(Input!F$4="GMH_OECC",J3869,IF(Input!F$4="GMH_XOEC",L3869,IF(Input!F$4="GMH_Korea",N3869,IF(Input!F$4="GMH_EU",P3869,IF(Input!F$4="Skysuper",#REF!,IF(Input!F$4="SkyII",#REF!,IF(Input!F$4="XO-8000",#REF!, "FALSE")))))))</f>
        <v>00</v>
      </c>
      <c r="I3869" s="209">
        <f>IF(Input!F$4="GMH_OECC",K3869,IF(Input!F$4="GMH_XOEC",M3869,IF(Input!F$4="GMH_Korea",O3869,IF(Input!F$4="GMH_EU",Q3869,IF(Input!F$4="Skysuper",#REF!,IF(Input!F$4="SkyII",#REF!,IF(Input!F$4="XO-8000",#REF!, "FALSE")))))))</f>
        <v>0</v>
      </c>
      <c r="J3869" s="210" t="s">
        <v>10359</v>
      </c>
      <c r="K3869" s="268">
        <v>0</v>
      </c>
      <c r="L3869" s="270" t="s">
        <v>10359</v>
      </c>
      <c r="M3869" s="270">
        <v>0</v>
      </c>
      <c r="N3869" s="270" t="s">
        <v>10359</v>
      </c>
      <c r="O3869" s="270">
        <v>0</v>
      </c>
      <c r="P3869" s="270" t="s">
        <v>10359</v>
      </c>
      <c r="Q3869" s="270">
        <v>0</v>
      </c>
      <c r="R3869" s="74"/>
      <c r="S3869" s="75" t="str">
        <f t="shared" si="303"/>
        <v>0000</v>
      </c>
      <c r="T3869" s="75" t="str">
        <f t="shared" si="304"/>
        <v>00000000000000000000000000000000</v>
      </c>
      <c r="V3869" s="197"/>
      <c r="W3869" s="75">
        <f t="shared" si="305"/>
        <v>0</v>
      </c>
      <c r="AE3869" s="479"/>
    </row>
    <row r="3870" spans="1:31" s="75" customFormat="1" ht="13.5" x14ac:dyDescent="0.2">
      <c r="A3870" s="211">
        <v>3867</v>
      </c>
      <c r="B3870" s="212" t="s">
        <v>4211</v>
      </c>
      <c r="C3870" s="213" t="s">
        <v>4212</v>
      </c>
      <c r="D3870" s="213"/>
      <c r="E3870" s="213"/>
      <c r="F3870" s="213"/>
      <c r="G3870" s="214"/>
      <c r="H3870" s="208" t="str">
        <f>IF(Input!F$4="GMH_OECC",J3870,IF(Input!F$4="GMH_XOEC",L3870,IF(Input!F$4="GMH_Korea",N3870,IF(Input!F$4="GMH_EU",P3870,IF(Input!F$4="Skysuper",#REF!,IF(Input!F$4="SkyII",#REF!,IF(Input!F$4="XO-8000",#REF!, "FALSE")))))))</f>
        <v>00</v>
      </c>
      <c r="I3870" s="209">
        <f>IF(Input!F$4="GMH_OECC",K3870,IF(Input!F$4="GMH_XOEC",M3870,IF(Input!F$4="GMH_Korea",O3870,IF(Input!F$4="GMH_EU",Q3870,IF(Input!F$4="Skysuper",#REF!,IF(Input!F$4="SkyII",#REF!,IF(Input!F$4="XO-8000",#REF!, "FALSE")))))))</f>
        <v>0</v>
      </c>
      <c r="J3870" s="210" t="s">
        <v>10359</v>
      </c>
      <c r="K3870" s="268">
        <v>0</v>
      </c>
      <c r="L3870" s="270" t="s">
        <v>10359</v>
      </c>
      <c r="M3870" s="270">
        <v>0</v>
      </c>
      <c r="N3870" s="270" t="s">
        <v>10359</v>
      </c>
      <c r="O3870" s="270">
        <v>0</v>
      </c>
      <c r="P3870" s="270" t="s">
        <v>10359</v>
      </c>
      <c r="Q3870" s="270">
        <v>0</v>
      </c>
      <c r="R3870" s="74"/>
      <c r="S3870" s="75" t="str">
        <f t="shared" si="303"/>
        <v>0000</v>
      </c>
      <c r="T3870" s="75" t="str">
        <f t="shared" si="304"/>
        <v>00000000000000000000000000000000</v>
      </c>
      <c r="V3870" s="197"/>
      <c r="W3870" s="75">
        <f t="shared" si="305"/>
        <v>0</v>
      </c>
      <c r="AE3870" s="479"/>
    </row>
    <row r="3871" spans="1:31" s="75" customFormat="1" ht="13.5" x14ac:dyDescent="0.2">
      <c r="A3871" s="211">
        <v>3868</v>
      </c>
      <c r="B3871" s="212" t="s">
        <v>4213</v>
      </c>
      <c r="C3871" s="213" t="s">
        <v>4214</v>
      </c>
      <c r="D3871" s="213"/>
      <c r="E3871" s="213"/>
      <c r="F3871" s="213"/>
      <c r="G3871" s="214"/>
      <c r="H3871" s="208" t="str">
        <f>IF(Input!F$4="GMH_OECC",J3871,IF(Input!F$4="GMH_XOEC",L3871,IF(Input!F$4="GMH_Korea",N3871,IF(Input!F$4="GMH_EU",P3871,IF(Input!F$4="Skysuper",#REF!,IF(Input!F$4="SkyII",#REF!,IF(Input!F$4="XO-8000",#REF!, "FALSE")))))))</f>
        <v>00</v>
      </c>
      <c r="I3871" s="209">
        <f>IF(Input!F$4="GMH_OECC",K3871,IF(Input!F$4="GMH_XOEC",M3871,IF(Input!F$4="GMH_Korea",O3871,IF(Input!F$4="GMH_EU",Q3871,IF(Input!F$4="Skysuper",#REF!,IF(Input!F$4="SkyII",#REF!,IF(Input!F$4="XO-8000",#REF!, "FALSE")))))))</f>
        <v>0</v>
      </c>
      <c r="J3871" s="210" t="s">
        <v>10359</v>
      </c>
      <c r="K3871" s="268">
        <v>0</v>
      </c>
      <c r="L3871" s="270" t="s">
        <v>10359</v>
      </c>
      <c r="M3871" s="270">
        <v>0</v>
      </c>
      <c r="N3871" s="270" t="s">
        <v>10359</v>
      </c>
      <c r="O3871" s="270">
        <v>0</v>
      </c>
      <c r="P3871" s="270" t="s">
        <v>10359</v>
      </c>
      <c r="Q3871" s="270">
        <v>0</v>
      </c>
      <c r="R3871" s="74"/>
      <c r="S3871" s="75" t="str">
        <f t="shared" si="303"/>
        <v>0000</v>
      </c>
      <c r="T3871" s="75" t="str">
        <f t="shared" si="304"/>
        <v>00000000000000000000000000000000</v>
      </c>
      <c r="V3871" s="197"/>
      <c r="W3871" s="75">
        <f t="shared" si="305"/>
        <v>0</v>
      </c>
      <c r="AE3871" s="479"/>
    </row>
    <row r="3872" spans="1:31" s="75" customFormat="1" ht="13.5" x14ac:dyDescent="0.2">
      <c r="A3872" s="211">
        <v>3869</v>
      </c>
      <c r="B3872" s="212" t="s">
        <v>4215</v>
      </c>
      <c r="C3872" s="213" t="s">
        <v>4216</v>
      </c>
      <c r="D3872" s="213"/>
      <c r="E3872" s="213"/>
      <c r="F3872" s="213"/>
      <c r="G3872" s="214"/>
      <c r="H3872" s="208" t="str">
        <f>IF(Input!F$4="GMH_OECC",J3872,IF(Input!F$4="GMH_XOEC",L3872,IF(Input!F$4="GMH_Korea",N3872,IF(Input!F$4="GMH_EU",P3872,IF(Input!F$4="Skysuper",#REF!,IF(Input!F$4="SkyII",#REF!,IF(Input!F$4="XO-8000",#REF!, "FALSE")))))))</f>
        <v>00</v>
      </c>
      <c r="I3872" s="209">
        <f>IF(Input!F$4="GMH_OECC",K3872,IF(Input!F$4="GMH_XOEC",M3872,IF(Input!F$4="GMH_Korea",O3872,IF(Input!F$4="GMH_EU",Q3872,IF(Input!F$4="Skysuper",#REF!,IF(Input!F$4="SkyII",#REF!,IF(Input!F$4="XO-8000",#REF!, "FALSE")))))))</f>
        <v>0</v>
      </c>
      <c r="J3872" s="210" t="s">
        <v>10359</v>
      </c>
      <c r="K3872" s="268">
        <v>0</v>
      </c>
      <c r="L3872" s="270" t="s">
        <v>10359</v>
      </c>
      <c r="M3872" s="270">
        <v>0</v>
      </c>
      <c r="N3872" s="270" t="s">
        <v>10359</v>
      </c>
      <c r="O3872" s="270">
        <v>0</v>
      </c>
      <c r="P3872" s="270" t="s">
        <v>10359</v>
      </c>
      <c r="Q3872" s="270">
        <v>0</v>
      </c>
      <c r="R3872" s="74"/>
      <c r="S3872" s="75" t="str">
        <f t="shared" si="303"/>
        <v>0000</v>
      </c>
      <c r="T3872" s="75" t="str">
        <f t="shared" si="304"/>
        <v>00000000000000000000000000000000</v>
      </c>
      <c r="V3872" s="197"/>
      <c r="W3872" s="75">
        <f t="shared" si="305"/>
        <v>0</v>
      </c>
      <c r="AE3872" s="479"/>
    </row>
    <row r="3873" spans="1:31" s="75" customFormat="1" ht="13.5" x14ac:dyDescent="0.2">
      <c r="A3873" s="211">
        <v>3870</v>
      </c>
      <c r="B3873" s="212" t="s">
        <v>4217</v>
      </c>
      <c r="C3873" s="213" t="s">
        <v>4218</v>
      </c>
      <c r="D3873" s="213"/>
      <c r="E3873" s="213"/>
      <c r="F3873" s="213"/>
      <c r="G3873" s="214"/>
      <c r="H3873" s="208" t="str">
        <f>IF(Input!F$4="GMH_OECC",J3873,IF(Input!F$4="GMH_XOEC",L3873,IF(Input!F$4="GMH_Korea",N3873,IF(Input!F$4="GMH_EU",P3873,IF(Input!F$4="Skysuper",#REF!,IF(Input!F$4="SkyII",#REF!,IF(Input!F$4="XO-8000",#REF!, "FALSE")))))))</f>
        <v>00</v>
      </c>
      <c r="I3873" s="209">
        <f>IF(Input!F$4="GMH_OECC",K3873,IF(Input!F$4="GMH_XOEC",M3873,IF(Input!F$4="GMH_Korea",O3873,IF(Input!F$4="GMH_EU",Q3873,IF(Input!F$4="Skysuper",#REF!,IF(Input!F$4="SkyII",#REF!,IF(Input!F$4="XO-8000",#REF!, "FALSE")))))))</f>
        <v>0</v>
      </c>
      <c r="J3873" s="210" t="s">
        <v>10359</v>
      </c>
      <c r="K3873" s="268">
        <v>0</v>
      </c>
      <c r="L3873" s="270" t="s">
        <v>10359</v>
      </c>
      <c r="M3873" s="270">
        <v>0</v>
      </c>
      <c r="N3873" s="270" t="s">
        <v>10359</v>
      </c>
      <c r="O3873" s="270">
        <v>0</v>
      </c>
      <c r="P3873" s="270" t="s">
        <v>10359</v>
      </c>
      <c r="Q3873" s="270">
        <v>0</v>
      </c>
      <c r="R3873" s="74"/>
      <c r="S3873" s="75" t="str">
        <f t="shared" si="303"/>
        <v>0000</v>
      </c>
      <c r="T3873" s="75" t="str">
        <f t="shared" si="304"/>
        <v>00000000000000000000000000000000</v>
      </c>
      <c r="V3873" s="197"/>
      <c r="W3873" s="75">
        <f t="shared" si="305"/>
        <v>0</v>
      </c>
      <c r="AE3873" s="479"/>
    </row>
    <row r="3874" spans="1:31" s="75" customFormat="1" ht="13.5" x14ac:dyDescent="0.2">
      <c r="A3874" s="211">
        <v>3871</v>
      </c>
      <c r="B3874" s="212" t="s">
        <v>4219</v>
      </c>
      <c r="C3874" s="213" t="s">
        <v>4220</v>
      </c>
      <c r="D3874" s="213"/>
      <c r="E3874" s="213"/>
      <c r="F3874" s="213"/>
      <c r="G3874" s="214"/>
      <c r="H3874" s="208" t="str">
        <f>IF(Input!F$4="GMH_OECC",J3874,IF(Input!F$4="GMH_XOEC",L3874,IF(Input!F$4="GMH_Korea",N3874,IF(Input!F$4="GMH_EU",P3874,IF(Input!F$4="Skysuper",#REF!,IF(Input!F$4="SkyII",#REF!,IF(Input!F$4="XO-8000",#REF!, "FALSE")))))))</f>
        <v>00</v>
      </c>
      <c r="I3874" s="209">
        <f>IF(Input!F$4="GMH_OECC",K3874,IF(Input!F$4="GMH_XOEC",M3874,IF(Input!F$4="GMH_Korea",O3874,IF(Input!F$4="GMH_EU",Q3874,IF(Input!F$4="Skysuper",#REF!,IF(Input!F$4="SkyII",#REF!,IF(Input!F$4="XO-8000",#REF!, "FALSE")))))))</f>
        <v>0</v>
      </c>
      <c r="J3874" s="210" t="s">
        <v>10359</v>
      </c>
      <c r="K3874" s="268">
        <v>0</v>
      </c>
      <c r="L3874" s="270" t="s">
        <v>10359</v>
      </c>
      <c r="M3874" s="270">
        <v>0</v>
      </c>
      <c r="N3874" s="270" t="s">
        <v>10359</v>
      </c>
      <c r="O3874" s="270">
        <v>0</v>
      </c>
      <c r="P3874" s="270" t="s">
        <v>10359</v>
      </c>
      <c r="Q3874" s="270">
        <v>0</v>
      </c>
      <c r="R3874" s="74"/>
      <c r="S3874" s="75" t="str">
        <f t="shared" si="303"/>
        <v>0000</v>
      </c>
      <c r="T3874" s="75" t="str">
        <f t="shared" si="304"/>
        <v>00000000000000000000000000000000</v>
      </c>
      <c r="V3874" s="197"/>
      <c r="W3874" s="75">
        <f t="shared" si="305"/>
        <v>0</v>
      </c>
      <c r="AE3874" s="479"/>
    </row>
    <row r="3875" spans="1:31" s="75" customFormat="1" ht="13.5" x14ac:dyDescent="0.2">
      <c r="A3875" s="211">
        <v>3872</v>
      </c>
      <c r="B3875" s="212" t="s">
        <v>4221</v>
      </c>
      <c r="C3875" s="213" t="s">
        <v>4222</v>
      </c>
      <c r="D3875" s="213"/>
      <c r="E3875" s="213"/>
      <c r="F3875" s="213"/>
      <c r="G3875" s="214"/>
      <c r="H3875" s="208" t="str">
        <f>IF(Input!F$4="GMH_OECC",J3875,IF(Input!F$4="GMH_XOEC",L3875,IF(Input!F$4="GMH_Korea",N3875,IF(Input!F$4="GMH_EU",P3875,IF(Input!F$4="Skysuper",#REF!,IF(Input!F$4="SkyII",#REF!,IF(Input!F$4="XO-8000",#REF!, "FALSE")))))))</f>
        <v>00</v>
      </c>
      <c r="I3875" s="209">
        <f>IF(Input!F$4="GMH_OECC",K3875,IF(Input!F$4="GMH_XOEC",M3875,IF(Input!F$4="GMH_Korea",O3875,IF(Input!F$4="GMH_EU",Q3875,IF(Input!F$4="Skysuper",#REF!,IF(Input!F$4="SkyII",#REF!,IF(Input!F$4="XO-8000",#REF!, "FALSE")))))))</f>
        <v>0</v>
      </c>
      <c r="J3875" s="210" t="s">
        <v>10359</v>
      </c>
      <c r="K3875" s="268">
        <v>0</v>
      </c>
      <c r="L3875" s="270" t="s">
        <v>10359</v>
      </c>
      <c r="M3875" s="270">
        <v>0</v>
      </c>
      <c r="N3875" s="270" t="s">
        <v>10359</v>
      </c>
      <c r="O3875" s="270">
        <v>0</v>
      </c>
      <c r="P3875" s="270" t="s">
        <v>10359</v>
      </c>
      <c r="Q3875" s="270">
        <v>0</v>
      </c>
      <c r="R3875" s="74"/>
      <c r="S3875" s="75" t="str">
        <f t="shared" si="303"/>
        <v>0000</v>
      </c>
      <c r="T3875" s="75" t="str">
        <f t="shared" si="304"/>
        <v>00000000000000000000000000000000</v>
      </c>
      <c r="V3875" s="197"/>
      <c r="W3875" s="75">
        <f t="shared" si="305"/>
        <v>0</v>
      </c>
      <c r="AE3875" s="479"/>
    </row>
    <row r="3876" spans="1:31" s="75" customFormat="1" ht="13.5" x14ac:dyDescent="0.2">
      <c r="A3876" s="211">
        <v>3873</v>
      </c>
      <c r="B3876" s="212" t="s">
        <v>4223</v>
      </c>
      <c r="C3876" s="213" t="s">
        <v>4224</v>
      </c>
      <c r="D3876" s="213"/>
      <c r="E3876" s="213"/>
      <c r="F3876" s="213"/>
      <c r="G3876" s="214"/>
      <c r="H3876" s="208" t="str">
        <f>IF(Input!F$4="GMH_OECC",J3876,IF(Input!F$4="GMH_XOEC",L3876,IF(Input!F$4="GMH_Korea",N3876,IF(Input!F$4="GMH_EU",P3876,IF(Input!F$4="Skysuper",#REF!,IF(Input!F$4="SkyII",#REF!,IF(Input!F$4="XO-8000",#REF!, "FALSE")))))))</f>
        <v>00</v>
      </c>
      <c r="I3876" s="209">
        <f>IF(Input!F$4="GMH_OECC",K3876,IF(Input!F$4="GMH_XOEC",M3876,IF(Input!F$4="GMH_Korea",O3876,IF(Input!F$4="GMH_EU",Q3876,IF(Input!F$4="Skysuper",#REF!,IF(Input!F$4="SkyII",#REF!,IF(Input!F$4="XO-8000",#REF!, "FALSE")))))))</f>
        <v>0</v>
      </c>
      <c r="J3876" s="210" t="s">
        <v>10359</v>
      </c>
      <c r="K3876" s="268">
        <v>0</v>
      </c>
      <c r="L3876" s="270" t="s">
        <v>10359</v>
      </c>
      <c r="M3876" s="270">
        <v>0</v>
      </c>
      <c r="N3876" s="270" t="s">
        <v>10359</v>
      </c>
      <c r="O3876" s="270">
        <v>0</v>
      </c>
      <c r="P3876" s="270" t="s">
        <v>10359</v>
      </c>
      <c r="Q3876" s="270">
        <v>0</v>
      </c>
      <c r="R3876" s="74"/>
      <c r="S3876" s="75" t="str">
        <f t="shared" si="303"/>
        <v>0000</v>
      </c>
      <c r="T3876" s="75" t="str">
        <f t="shared" si="304"/>
        <v>00000000000000000000000000000000</v>
      </c>
      <c r="V3876" s="197"/>
      <c r="W3876" s="75">
        <f t="shared" si="305"/>
        <v>0</v>
      </c>
      <c r="AE3876" s="479"/>
    </row>
    <row r="3877" spans="1:31" s="75" customFormat="1" ht="13.5" x14ac:dyDescent="0.2">
      <c r="A3877" s="211">
        <v>3874</v>
      </c>
      <c r="B3877" s="212" t="s">
        <v>4225</v>
      </c>
      <c r="C3877" s="213" t="s">
        <v>4226</v>
      </c>
      <c r="D3877" s="213"/>
      <c r="E3877" s="213"/>
      <c r="F3877" s="213"/>
      <c r="G3877" s="214"/>
      <c r="H3877" s="208" t="str">
        <f>IF(Input!F$4="GMH_OECC",J3877,IF(Input!F$4="GMH_XOEC",L3877,IF(Input!F$4="GMH_Korea",N3877,IF(Input!F$4="GMH_EU",P3877,IF(Input!F$4="Skysuper",#REF!,IF(Input!F$4="SkyII",#REF!,IF(Input!F$4="XO-8000",#REF!, "FALSE")))))))</f>
        <v>00</v>
      </c>
      <c r="I3877" s="209">
        <f>IF(Input!F$4="GMH_OECC",K3877,IF(Input!F$4="GMH_XOEC",M3877,IF(Input!F$4="GMH_Korea",O3877,IF(Input!F$4="GMH_EU",Q3877,IF(Input!F$4="Skysuper",#REF!,IF(Input!F$4="SkyII",#REF!,IF(Input!F$4="XO-8000",#REF!, "FALSE")))))))</f>
        <v>0</v>
      </c>
      <c r="J3877" s="210" t="s">
        <v>10359</v>
      </c>
      <c r="K3877" s="268">
        <v>0</v>
      </c>
      <c r="L3877" s="270" t="s">
        <v>10359</v>
      </c>
      <c r="M3877" s="270">
        <v>0</v>
      </c>
      <c r="N3877" s="270" t="s">
        <v>10359</v>
      </c>
      <c r="O3877" s="270">
        <v>0</v>
      </c>
      <c r="P3877" s="270" t="s">
        <v>10359</v>
      </c>
      <c r="Q3877" s="270">
        <v>0</v>
      </c>
      <c r="R3877" s="74"/>
      <c r="S3877" s="75" t="str">
        <f t="shared" si="303"/>
        <v>0000</v>
      </c>
      <c r="T3877" s="75" t="str">
        <f t="shared" si="304"/>
        <v>00000000000000000000000000000000</v>
      </c>
      <c r="V3877" s="197"/>
      <c r="W3877" s="75">
        <f t="shared" si="305"/>
        <v>0</v>
      </c>
      <c r="AE3877" s="479"/>
    </row>
    <row r="3878" spans="1:31" s="75" customFormat="1" ht="13.5" x14ac:dyDescent="0.2">
      <c r="A3878" s="211">
        <v>3875</v>
      </c>
      <c r="B3878" s="212" t="s">
        <v>4227</v>
      </c>
      <c r="C3878" s="213" t="s">
        <v>4228</v>
      </c>
      <c r="D3878" s="213"/>
      <c r="E3878" s="213"/>
      <c r="F3878" s="213"/>
      <c r="G3878" s="214"/>
      <c r="H3878" s="208" t="str">
        <f>IF(Input!F$4="GMH_OECC",J3878,IF(Input!F$4="GMH_XOEC",L3878,IF(Input!F$4="GMH_Korea",N3878,IF(Input!F$4="GMH_EU",P3878,IF(Input!F$4="Skysuper",#REF!,IF(Input!F$4="SkyII",#REF!,IF(Input!F$4="XO-8000",#REF!, "FALSE")))))))</f>
        <v>00</v>
      </c>
      <c r="I3878" s="209">
        <f>IF(Input!F$4="GMH_OECC",K3878,IF(Input!F$4="GMH_XOEC",M3878,IF(Input!F$4="GMH_Korea",O3878,IF(Input!F$4="GMH_EU",Q3878,IF(Input!F$4="Skysuper",#REF!,IF(Input!F$4="SkyII",#REF!,IF(Input!F$4="XO-8000",#REF!, "FALSE")))))))</f>
        <v>0</v>
      </c>
      <c r="J3878" s="210" t="s">
        <v>10359</v>
      </c>
      <c r="K3878" s="268">
        <v>0</v>
      </c>
      <c r="L3878" s="270" t="s">
        <v>10359</v>
      </c>
      <c r="M3878" s="270">
        <v>0</v>
      </c>
      <c r="N3878" s="270" t="s">
        <v>10359</v>
      </c>
      <c r="O3878" s="270">
        <v>0</v>
      </c>
      <c r="P3878" s="270" t="s">
        <v>10359</v>
      </c>
      <c r="Q3878" s="270">
        <v>0</v>
      </c>
      <c r="R3878" s="74"/>
      <c r="S3878" s="75" t="str">
        <f t="shared" si="303"/>
        <v>0000</v>
      </c>
      <c r="T3878" s="75" t="str">
        <f t="shared" si="304"/>
        <v>00000000000000000000000000000000</v>
      </c>
      <c r="V3878" s="197"/>
      <c r="W3878" s="75">
        <f t="shared" si="305"/>
        <v>0</v>
      </c>
      <c r="AE3878" s="479"/>
    </row>
    <row r="3879" spans="1:31" s="75" customFormat="1" ht="13.5" x14ac:dyDescent="0.2">
      <c r="A3879" s="211">
        <v>3876</v>
      </c>
      <c r="B3879" s="212" t="s">
        <v>4229</v>
      </c>
      <c r="C3879" s="213" t="s">
        <v>4230</v>
      </c>
      <c r="D3879" s="213"/>
      <c r="E3879" s="213"/>
      <c r="F3879" s="213"/>
      <c r="G3879" s="214"/>
      <c r="H3879" s="208" t="str">
        <f>IF(Input!F$4="GMH_OECC",J3879,IF(Input!F$4="GMH_XOEC",L3879,IF(Input!F$4="GMH_Korea",N3879,IF(Input!F$4="GMH_EU",P3879,IF(Input!F$4="Skysuper",#REF!,IF(Input!F$4="SkyII",#REF!,IF(Input!F$4="XO-8000",#REF!, "FALSE")))))))</f>
        <v>00</v>
      </c>
      <c r="I3879" s="209">
        <f>IF(Input!F$4="GMH_OECC",K3879,IF(Input!F$4="GMH_XOEC",M3879,IF(Input!F$4="GMH_Korea",O3879,IF(Input!F$4="GMH_EU",Q3879,IF(Input!F$4="Skysuper",#REF!,IF(Input!F$4="SkyII",#REF!,IF(Input!F$4="XO-8000",#REF!, "FALSE")))))))</f>
        <v>0</v>
      </c>
      <c r="J3879" s="210" t="s">
        <v>10359</v>
      </c>
      <c r="K3879" s="268">
        <v>0</v>
      </c>
      <c r="L3879" s="270" t="s">
        <v>10359</v>
      </c>
      <c r="M3879" s="270">
        <v>0</v>
      </c>
      <c r="N3879" s="270" t="s">
        <v>10359</v>
      </c>
      <c r="O3879" s="270">
        <v>0</v>
      </c>
      <c r="P3879" s="270" t="s">
        <v>10359</v>
      </c>
      <c r="Q3879" s="270">
        <v>0</v>
      </c>
      <c r="R3879" s="74"/>
      <c r="S3879" s="75" t="str">
        <f t="shared" si="303"/>
        <v>0000</v>
      </c>
      <c r="T3879" s="75" t="str">
        <f t="shared" si="304"/>
        <v>00000000000000000000000000000000</v>
      </c>
      <c r="V3879" s="197"/>
      <c r="W3879" s="75">
        <f t="shared" si="305"/>
        <v>0</v>
      </c>
      <c r="AE3879" s="479"/>
    </row>
    <row r="3880" spans="1:31" s="75" customFormat="1" ht="13.5" x14ac:dyDescent="0.2">
      <c r="A3880" s="211">
        <v>3877</v>
      </c>
      <c r="B3880" s="212" t="s">
        <v>4231</v>
      </c>
      <c r="C3880" s="213" t="s">
        <v>4232</v>
      </c>
      <c r="D3880" s="213"/>
      <c r="E3880" s="213"/>
      <c r="F3880" s="213"/>
      <c r="G3880" s="214"/>
      <c r="H3880" s="208" t="str">
        <f>IF(Input!F$4="GMH_OECC",J3880,IF(Input!F$4="GMH_XOEC",L3880,IF(Input!F$4="GMH_Korea",N3880,IF(Input!F$4="GMH_EU",P3880,IF(Input!F$4="Skysuper",#REF!,IF(Input!F$4="SkyII",#REF!,IF(Input!F$4="XO-8000",#REF!, "FALSE")))))))</f>
        <v>00</v>
      </c>
      <c r="I3880" s="209">
        <f>IF(Input!F$4="GMH_OECC",K3880,IF(Input!F$4="GMH_XOEC",M3880,IF(Input!F$4="GMH_Korea",O3880,IF(Input!F$4="GMH_EU",Q3880,IF(Input!F$4="Skysuper",#REF!,IF(Input!F$4="SkyII",#REF!,IF(Input!F$4="XO-8000",#REF!, "FALSE")))))))</f>
        <v>0</v>
      </c>
      <c r="J3880" s="210" t="s">
        <v>10359</v>
      </c>
      <c r="K3880" s="268">
        <v>0</v>
      </c>
      <c r="L3880" s="270" t="s">
        <v>10359</v>
      </c>
      <c r="M3880" s="270">
        <v>0</v>
      </c>
      <c r="N3880" s="270" t="s">
        <v>10359</v>
      </c>
      <c r="O3880" s="270">
        <v>0</v>
      </c>
      <c r="P3880" s="270" t="s">
        <v>10359</v>
      </c>
      <c r="Q3880" s="270">
        <v>0</v>
      </c>
      <c r="R3880" s="74"/>
      <c r="S3880" s="75" t="str">
        <f t="shared" si="303"/>
        <v>0000</v>
      </c>
      <c r="T3880" s="75" t="str">
        <f t="shared" si="304"/>
        <v>00000000000000000000000000000000</v>
      </c>
      <c r="V3880" s="197"/>
      <c r="W3880" s="75">
        <f t="shared" si="305"/>
        <v>0</v>
      </c>
      <c r="AE3880" s="479"/>
    </row>
    <row r="3881" spans="1:31" s="75" customFormat="1" ht="13.5" x14ac:dyDescent="0.2">
      <c r="A3881" s="211">
        <v>3878</v>
      </c>
      <c r="B3881" s="212" t="s">
        <v>4233</v>
      </c>
      <c r="C3881" s="213" t="s">
        <v>4234</v>
      </c>
      <c r="D3881" s="213"/>
      <c r="E3881" s="213"/>
      <c r="F3881" s="213"/>
      <c r="G3881" s="214"/>
      <c r="H3881" s="208" t="str">
        <f>IF(Input!F$4="GMH_OECC",J3881,IF(Input!F$4="GMH_XOEC",L3881,IF(Input!F$4="GMH_Korea",N3881,IF(Input!F$4="GMH_EU",P3881,IF(Input!F$4="Skysuper",#REF!,IF(Input!F$4="SkyII",#REF!,IF(Input!F$4="XO-8000",#REF!, "FALSE")))))))</f>
        <v>00</v>
      </c>
      <c r="I3881" s="209">
        <f>IF(Input!F$4="GMH_OECC",K3881,IF(Input!F$4="GMH_XOEC",M3881,IF(Input!F$4="GMH_Korea",O3881,IF(Input!F$4="GMH_EU",Q3881,IF(Input!F$4="Skysuper",#REF!,IF(Input!F$4="SkyII",#REF!,IF(Input!F$4="XO-8000",#REF!, "FALSE")))))))</f>
        <v>0</v>
      </c>
      <c r="J3881" s="210" t="s">
        <v>10359</v>
      </c>
      <c r="K3881" s="268">
        <v>0</v>
      </c>
      <c r="L3881" s="270" t="s">
        <v>10359</v>
      </c>
      <c r="M3881" s="270">
        <v>0</v>
      </c>
      <c r="N3881" s="270" t="s">
        <v>10359</v>
      </c>
      <c r="O3881" s="270">
        <v>0</v>
      </c>
      <c r="P3881" s="270" t="s">
        <v>10359</v>
      </c>
      <c r="Q3881" s="270">
        <v>0</v>
      </c>
      <c r="R3881" s="74"/>
      <c r="S3881" s="75" t="str">
        <f t="shared" si="303"/>
        <v>0000</v>
      </c>
      <c r="T3881" s="75" t="str">
        <f t="shared" si="304"/>
        <v>00000000000000000000000000000000</v>
      </c>
      <c r="V3881" s="197"/>
      <c r="W3881" s="75">
        <f t="shared" si="305"/>
        <v>0</v>
      </c>
      <c r="AE3881" s="479"/>
    </row>
    <row r="3882" spans="1:31" s="75" customFormat="1" ht="13.5" x14ac:dyDescent="0.2">
      <c r="A3882" s="211">
        <v>3879</v>
      </c>
      <c r="B3882" s="212" t="s">
        <v>4235</v>
      </c>
      <c r="C3882" s="213" t="s">
        <v>4236</v>
      </c>
      <c r="D3882" s="213"/>
      <c r="E3882" s="213"/>
      <c r="F3882" s="213"/>
      <c r="G3882" s="214"/>
      <c r="H3882" s="208" t="str">
        <f>IF(Input!F$4="GMH_OECC",J3882,IF(Input!F$4="GMH_XOEC",L3882,IF(Input!F$4="GMH_Korea",N3882,IF(Input!F$4="GMH_EU",P3882,IF(Input!F$4="Skysuper",#REF!,IF(Input!F$4="SkyII",#REF!,IF(Input!F$4="XO-8000",#REF!, "FALSE")))))))</f>
        <v>00</v>
      </c>
      <c r="I3882" s="209">
        <f>IF(Input!F$4="GMH_OECC",K3882,IF(Input!F$4="GMH_XOEC",M3882,IF(Input!F$4="GMH_Korea",O3882,IF(Input!F$4="GMH_EU",Q3882,IF(Input!F$4="Skysuper",#REF!,IF(Input!F$4="SkyII",#REF!,IF(Input!F$4="XO-8000",#REF!, "FALSE")))))))</f>
        <v>0</v>
      </c>
      <c r="J3882" s="210" t="s">
        <v>10359</v>
      </c>
      <c r="K3882" s="268">
        <v>0</v>
      </c>
      <c r="L3882" s="270" t="s">
        <v>10359</v>
      </c>
      <c r="M3882" s="270">
        <v>0</v>
      </c>
      <c r="N3882" s="270" t="s">
        <v>10359</v>
      </c>
      <c r="O3882" s="270">
        <v>0</v>
      </c>
      <c r="P3882" s="270" t="s">
        <v>10359</v>
      </c>
      <c r="Q3882" s="270">
        <v>0</v>
      </c>
      <c r="R3882" s="74"/>
      <c r="S3882" s="75" t="str">
        <f t="shared" si="303"/>
        <v>0000</v>
      </c>
      <c r="T3882" s="75" t="str">
        <f t="shared" si="304"/>
        <v>00000000000000000000000000000000</v>
      </c>
      <c r="V3882" s="197"/>
      <c r="W3882" s="75">
        <f t="shared" si="305"/>
        <v>0</v>
      </c>
      <c r="AE3882" s="479"/>
    </row>
    <row r="3883" spans="1:31" s="75" customFormat="1" ht="13.5" x14ac:dyDescent="0.2">
      <c r="A3883" s="211">
        <v>3880</v>
      </c>
      <c r="B3883" s="212" t="s">
        <v>4237</v>
      </c>
      <c r="C3883" s="213" t="s">
        <v>4238</v>
      </c>
      <c r="D3883" s="213"/>
      <c r="E3883" s="213"/>
      <c r="F3883" s="213"/>
      <c r="G3883" s="214"/>
      <c r="H3883" s="208" t="str">
        <f>IF(Input!F$4="GMH_OECC",J3883,IF(Input!F$4="GMH_XOEC",L3883,IF(Input!F$4="GMH_Korea",N3883,IF(Input!F$4="GMH_EU",P3883,IF(Input!F$4="Skysuper",#REF!,IF(Input!F$4="SkyII",#REF!,IF(Input!F$4="XO-8000",#REF!, "FALSE")))))))</f>
        <v>00</v>
      </c>
      <c r="I3883" s="209">
        <f>IF(Input!F$4="GMH_OECC",K3883,IF(Input!F$4="GMH_XOEC",M3883,IF(Input!F$4="GMH_Korea",O3883,IF(Input!F$4="GMH_EU",Q3883,IF(Input!F$4="Skysuper",#REF!,IF(Input!F$4="SkyII",#REF!,IF(Input!F$4="XO-8000",#REF!, "FALSE")))))))</f>
        <v>0</v>
      </c>
      <c r="J3883" s="210" t="s">
        <v>10359</v>
      </c>
      <c r="K3883" s="268">
        <v>0</v>
      </c>
      <c r="L3883" s="270" t="s">
        <v>10359</v>
      </c>
      <c r="M3883" s="270">
        <v>0</v>
      </c>
      <c r="N3883" s="270" t="s">
        <v>10359</v>
      </c>
      <c r="O3883" s="270">
        <v>0</v>
      </c>
      <c r="P3883" s="270" t="s">
        <v>10359</v>
      </c>
      <c r="Q3883" s="270">
        <v>0</v>
      </c>
      <c r="R3883" s="74"/>
      <c r="S3883" s="75" t="str">
        <f t="shared" si="303"/>
        <v>0000</v>
      </c>
      <c r="T3883" s="75" t="str">
        <f t="shared" si="304"/>
        <v>00000000000000000000000000000000</v>
      </c>
      <c r="V3883" s="197"/>
      <c r="W3883" s="75">
        <f t="shared" si="305"/>
        <v>0</v>
      </c>
      <c r="AE3883" s="479"/>
    </row>
    <row r="3884" spans="1:31" s="75" customFormat="1" ht="13.5" x14ac:dyDescent="0.2">
      <c r="A3884" s="211">
        <v>3881</v>
      </c>
      <c r="B3884" s="212" t="s">
        <v>4239</v>
      </c>
      <c r="C3884" s="213" t="s">
        <v>4240</v>
      </c>
      <c r="D3884" s="213"/>
      <c r="E3884" s="213"/>
      <c r="F3884" s="213"/>
      <c r="G3884" s="214"/>
      <c r="H3884" s="208" t="str">
        <f>IF(Input!F$4="GMH_OECC",J3884,IF(Input!F$4="GMH_XOEC",L3884,IF(Input!F$4="GMH_Korea",N3884,IF(Input!F$4="GMH_EU",P3884,IF(Input!F$4="Skysuper",#REF!,IF(Input!F$4="SkyII",#REF!,IF(Input!F$4="XO-8000",#REF!, "FALSE")))))))</f>
        <v>00</v>
      </c>
      <c r="I3884" s="209">
        <f>IF(Input!F$4="GMH_OECC",K3884,IF(Input!F$4="GMH_XOEC",M3884,IF(Input!F$4="GMH_Korea",O3884,IF(Input!F$4="GMH_EU",Q3884,IF(Input!F$4="Skysuper",#REF!,IF(Input!F$4="SkyII",#REF!,IF(Input!F$4="XO-8000",#REF!, "FALSE")))))))</f>
        <v>0</v>
      </c>
      <c r="J3884" s="210" t="s">
        <v>10359</v>
      </c>
      <c r="K3884" s="268">
        <v>0</v>
      </c>
      <c r="L3884" s="270" t="s">
        <v>10359</v>
      </c>
      <c r="M3884" s="270">
        <v>0</v>
      </c>
      <c r="N3884" s="270" t="s">
        <v>10359</v>
      </c>
      <c r="O3884" s="270">
        <v>0</v>
      </c>
      <c r="P3884" s="270" t="s">
        <v>10359</v>
      </c>
      <c r="Q3884" s="270">
        <v>0</v>
      </c>
      <c r="R3884" s="74"/>
      <c r="S3884" s="75" t="str">
        <f t="shared" si="303"/>
        <v>0000</v>
      </c>
      <c r="T3884" s="75" t="str">
        <f t="shared" si="304"/>
        <v>00000000000000000000000000000000</v>
      </c>
      <c r="V3884" s="197"/>
      <c r="W3884" s="75">
        <f t="shared" si="305"/>
        <v>0</v>
      </c>
      <c r="AE3884" s="479"/>
    </row>
    <row r="3885" spans="1:31" s="75" customFormat="1" ht="13.5" x14ac:dyDescent="0.2">
      <c r="A3885" s="211">
        <v>3882</v>
      </c>
      <c r="B3885" s="212" t="s">
        <v>4241</v>
      </c>
      <c r="C3885" s="213" t="s">
        <v>4242</v>
      </c>
      <c r="D3885" s="213"/>
      <c r="E3885" s="213"/>
      <c r="F3885" s="213"/>
      <c r="G3885" s="214"/>
      <c r="H3885" s="208" t="str">
        <f>IF(Input!F$4="GMH_OECC",J3885,IF(Input!F$4="GMH_XOEC",L3885,IF(Input!F$4="GMH_Korea",N3885,IF(Input!F$4="GMH_EU",P3885,IF(Input!F$4="Skysuper",#REF!,IF(Input!F$4="SkyII",#REF!,IF(Input!F$4="XO-8000",#REF!, "FALSE")))))))</f>
        <v>00</v>
      </c>
      <c r="I3885" s="209">
        <f>IF(Input!F$4="GMH_OECC",K3885,IF(Input!F$4="GMH_XOEC",M3885,IF(Input!F$4="GMH_Korea",O3885,IF(Input!F$4="GMH_EU",Q3885,IF(Input!F$4="Skysuper",#REF!,IF(Input!F$4="SkyII",#REF!,IF(Input!F$4="XO-8000",#REF!, "FALSE")))))))</f>
        <v>0</v>
      </c>
      <c r="J3885" s="210" t="s">
        <v>10359</v>
      </c>
      <c r="K3885" s="268">
        <v>0</v>
      </c>
      <c r="L3885" s="270" t="s">
        <v>10359</v>
      </c>
      <c r="M3885" s="270">
        <v>0</v>
      </c>
      <c r="N3885" s="270" t="s">
        <v>10359</v>
      </c>
      <c r="O3885" s="270">
        <v>0</v>
      </c>
      <c r="P3885" s="270" t="s">
        <v>10359</v>
      </c>
      <c r="Q3885" s="270">
        <v>0</v>
      </c>
      <c r="R3885" s="74"/>
      <c r="S3885" s="75" t="str">
        <f t="shared" si="303"/>
        <v>0000</v>
      </c>
      <c r="T3885" s="75" t="str">
        <f t="shared" si="304"/>
        <v>00000000000000000000000000000000</v>
      </c>
      <c r="V3885" s="197"/>
      <c r="W3885" s="75">
        <f t="shared" si="305"/>
        <v>0</v>
      </c>
      <c r="AE3885" s="479"/>
    </row>
    <row r="3886" spans="1:31" s="75" customFormat="1" ht="13.5" x14ac:dyDescent="0.2">
      <c r="A3886" s="211">
        <v>3883</v>
      </c>
      <c r="B3886" s="212" t="s">
        <v>4243</v>
      </c>
      <c r="C3886" s="213" t="s">
        <v>4244</v>
      </c>
      <c r="D3886" s="213"/>
      <c r="E3886" s="213"/>
      <c r="F3886" s="213"/>
      <c r="G3886" s="214"/>
      <c r="H3886" s="208" t="str">
        <f>IF(Input!F$4="GMH_OECC",J3886,IF(Input!F$4="GMH_XOEC",L3886,IF(Input!F$4="GMH_Korea",N3886,IF(Input!F$4="GMH_EU",P3886,IF(Input!F$4="Skysuper",#REF!,IF(Input!F$4="SkyII",#REF!,IF(Input!F$4="XO-8000",#REF!, "FALSE")))))))</f>
        <v>00</v>
      </c>
      <c r="I3886" s="209">
        <f>IF(Input!F$4="GMH_OECC",K3886,IF(Input!F$4="GMH_XOEC",M3886,IF(Input!F$4="GMH_Korea",O3886,IF(Input!F$4="GMH_EU",Q3886,IF(Input!F$4="Skysuper",#REF!,IF(Input!F$4="SkyII",#REF!,IF(Input!F$4="XO-8000",#REF!, "FALSE")))))))</f>
        <v>0</v>
      </c>
      <c r="J3886" s="210" t="s">
        <v>10359</v>
      </c>
      <c r="K3886" s="268">
        <v>0</v>
      </c>
      <c r="L3886" s="270" t="s">
        <v>10359</v>
      </c>
      <c r="M3886" s="270">
        <v>0</v>
      </c>
      <c r="N3886" s="270" t="s">
        <v>10359</v>
      </c>
      <c r="O3886" s="270">
        <v>0</v>
      </c>
      <c r="P3886" s="270" t="s">
        <v>10359</v>
      </c>
      <c r="Q3886" s="270">
        <v>0</v>
      </c>
      <c r="R3886" s="74"/>
      <c r="S3886" s="75" t="str">
        <f t="shared" si="303"/>
        <v>0000</v>
      </c>
      <c r="T3886" s="75" t="str">
        <f t="shared" si="304"/>
        <v>00000000000000000000000000000000</v>
      </c>
      <c r="V3886" s="197"/>
      <c r="W3886" s="75">
        <f t="shared" si="305"/>
        <v>0</v>
      </c>
      <c r="AE3886" s="479"/>
    </row>
    <row r="3887" spans="1:31" s="75" customFormat="1" ht="13.5" x14ac:dyDescent="0.2">
      <c r="A3887" s="211">
        <v>3884</v>
      </c>
      <c r="B3887" s="212" t="s">
        <v>4245</v>
      </c>
      <c r="C3887" s="213" t="s">
        <v>4246</v>
      </c>
      <c r="D3887" s="213"/>
      <c r="E3887" s="213"/>
      <c r="F3887" s="213"/>
      <c r="G3887" s="214"/>
      <c r="H3887" s="208" t="str">
        <f>IF(Input!F$4="GMH_OECC",J3887,IF(Input!F$4="GMH_XOEC",L3887,IF(Input!F$4="GMH_Korea",N3887,IF(Input!F$4="GMH_EU",P3887,IF(Input!F$4="Skysuper",#REF!,IF(Input!F$4="SkyII",#REF!,IF(Input!F$4="XO-8000",#REF!, "FALSE")))))))</f>
        <v>00</v>
      </c>
      <c r="I3887" s="209">
        <f>IF(Input!F$4="GMH_OECC",K3887,IF(Input!F$4="GMH_XOEC",M3887,IF(Input!F$4="GMH_Korea",O3887,IF(Input!F$4="GMH_EU",Q3887,IF(Input!F$4="Skysuper",#REF!,IF(Input!F$4="SkyII",#REF!,IF(Input!F$4="XO-8000",#REF!, "FALSE")))))))</f>
        <v>0</v>
      </c>
      <c r="J3887" s="210" t="s">
        <v>10359</v>
      </c>
      <c r="K3887" s="268">
        <v>0</v>
      </c>
      <c r="L3887" s="270" t="s">
        <v>10359</v>
      </c>
      <c r="M3887" s="270">
        <v>0</v>
      </c>
      <c r="N3887" s="270" t="s">
        <v>10359</v>
      </c>
      <c r="O3887" s="270">
        <v>0</v>
      </c>
      <c r="P3887" s="270" t="s">
        <v>10359</v>
      </c>
      <c r="Q3887" s="270">
        <v>0</v>
      </c>
      <c r="R3887" s="74"/>
      <c r="S3887" s="75" t="str">
        <f t="shared" si="303"/>
        <v>0000</v>
      </c>
      <c r="T3887" s="75" t="str">
        <f t="shared" si="304"/>
        <v>00000000000000000000000000000000</v>
      </c>
      <c r="V3887" s="197"/>
      <c r="W3887" s="75">
        <f t="shared" si="305"/>
        <v>0</v>
      </c>
      <c r="AE3887" s="479"/>
    </row>
    <row r="3888" spans="1:31" s="75" customFormat="1" ht="13.5" x14ac:dyDescent="0.2">
      <c r="A3888" s="211">
        <v>3885</v>
      </c>
      <c r="B3888" s="212" t="s">
        <v>4247</v>
      </c>
      <c r="C3888" s="213" t="s">
        <v>4248</v>
      </c>
      <c r="D3888" s="213"/>
      <c r="E3888" s="213"/>
      <c r="F3888" s="213"/>
      <c r="G3888" s="214"/>
      <c r="H3888" s="208" t="str">
        <f>IF(Input!F$4="GMH_OECC",J3888,IF(Input!F$4="GMH_XOEC",L3888,IF(Input!F$4="GMH_Korea",N3888,IF(Input!F$4="GMH_EU",P3888,IF(Input!F$4="Skysuper",#REF!,IF(Input!F$4="SkyII",#REF!,IF(Input!F$4="XO-8000",#REF!, "FALSE")))))))</f>
        <v>00</v>
      </c>
      <c r="I3888" s="209">
        <f>IF(Input!F$4="GMH_OECC",K3888,IF(Input!F$4="GMH_XOEC",M3888,IF(Input!F$4="GMH_Korea",O3888,IF(Input!F$4="GMH_EU",Q3888,IF(Input!F$4="Skysuper",#REF!,IF(Input!F$4="SkyII",#REF!,IF(Input!F$4="XO-8000",#REF!, "FALSE")))))))</f>
        <v>0</v>
      </c>
      <c r="J3888" s="210" t="s">
        <v>10359</v>
      </c>
      <c r="K3888" s="268">
        <v>0</v>
      </c>
      <c r="L3888" s="270" t="s">
        <v>10359</v>
      </c>
      <c r="M3888" s="270">
        <v>0</v>
      </c>
      <c r="N3888" s="270" t="s">
        <v>10359</v>
      </c>
      <c r="O3888" s="270">
        <v>0</v>
      </c>
      <c r="P3888" s="270" t="s">
        <v>10359</v>
      </c>
      <c r="Q3888" s="270">
        <v>0</v>
      </c>
      <c r="R3888" s="74"/>
      <c r="S3888" s="75" t="str">
        <f t="shared" si="303"/>
        <v>0000</v>
      </c>
      <c r="T3888" s="75" t="str">
        <f t="shared" si="304"/>
        <v>00000000000000000000000000000000</v>
      </c>
      <c r="V3888" s="197"/>
      <c r="W3888" s="75">
        <f t="shared" si="305"/>
        <v>0</v>
      </c>
      <c r="AE3888" s="479"/>
    </row>
    <row r="3889" spans="1:31" s="75" customFormat="1" ht="13.5" x14ac:dyDescent="0.2">
      <c r="A3889" s="211">
        <v>3886</v>
      </c>
      <c r="B3889" s="212" t="s">
        <v>4249</v>
      </c>
      <c r="C3889" s="213" t="s">
        <v>4250</v>
      </c>
      <c r="D3889" s="213"/>
      <c r="E3889" s="213"/>
      <c r="F3889" s="213"/>
      <c r="G3889" s="214"/>
      <c r="H3889" s="208" t="str">
        <f>IF(Input!F$4="GMH_OECC",J3889,IF(Input!F$4="GMH_XOEC",L3889,IF(Input!F$4="GMH_Korea",N3889,IF(Input!F$4="GMH_EU",P3889,IF(Input!F$4="Skysuper",#REF!,IF(Input!F$4="SkyII",#REF!,IF(Input!F$4="XO-8000",#REF!, "FALSE")))))))</f>
        <v>00</v>
      </c>
      <c r="I3889" s="209">
        <f>IF(Input!F$4="GMH_OECC",K3889,IF(Input!F$4="GMH_XOEC",M3889,IF(Input!F$4="GMH_Korea",O3889,IF(Input!F$4="GMH_EU",Q3889,IF(Input!F$4="Skysuper",#REF!,IF(Input!F$4="SkyII",#REF!,IF(Input!F$4="XO-8000",#REF!, "FALSE")))))))</f>
        <v>0</v>
      </c>
      <c r="J3889" s="210" t="s">
        <v>10359</v>
      </c>
      <c r="K3889" s="268">
        <v>0</v>
      </c>
      <c r="L3889" s="270" t="s">
        <v>10359</v>
      </c>
      <c r="M3889" s="270">
        <v>0</v>
      </c>
      <c r="N3889" s="270" t="s">
        <v>10359</v>
      </c>
      <c r="O3889" s="270">
        <v>0</v>
      </c>
      <c r="P3889" s="270" t="s">
        <v>10359</v>
      </c>
      <c r="Q3889" s="270">
        <v>0</v>
      </c>
      <c r="R3889" s="74"/>
      <c r="S3889" s="75" t="str">
        <f t="shared" si="303"/>
        <v>0000</v>
      </c>
      <c r="T3889" s="75" t="str">
        <f t="shared" si="304"/>
        <v>00000000000000000000000000000000</v>
      </c>
      <c r="V3889" s="197"/>
      <c r="W3889" s="75">
        <f t="shared" si="305"/>
        <v>0</v>
      </c>
      <c r="AE3889" s="479"/>
    </row>
    <row r="3890" spans="1:31" s="75" customFormat="1" ht="13.5" x14ac:dyDescent="0.2">
      <c r="A3890" s="211">
        <v>3887</v>
      </c>
      <c r="B3890" s="212" t="s">
        <v>4251</v>
      </c>
      <c r="C3890" s="213" t="s">
        <v>4252</v>
      </c>
      <c r="D3890" s="213"/>
      <c r="E3890" s="213"/>
      <c r="F3890" s="213"/>
      <c r="G3890" s="214"/>
      <c r="H3890" s="208" t="str">
        <f>IF(Input!F$4="GMH_OECC",J3890,IF(Input!F$4="GMH_XOEC",L3890,IF(Input!F$4="GMH_Korea",N3890,IF(Input!F$4="GMH_EU",P3890,IF(Input!F$4="Skysuper",#REF!,IF(Input!F$4="SkyII",#REF!,IF(Input!F$4="XO-8000",#REF!, "FALSE")))))))</f>
        <v>00</v>
      </c>
      <c r="I3890" s="209">
        <f>IF(Input!F$4="GMH_OECC",K3890,IF(Input!F$4="GMH_XOEC",M3890,IF(Input!F$4="GMH_Korea",O3890,IF(Input!F$4="GMH_EU",Q3890,IF(Input!F$4="Skysuper",#REF!,IF(Input!F$4="SkyII",#REF!,IF(Input!F$4="XO-8000",#REF!, "FALSE")))))))</f>
        <v>0</v>
      </c>
      <c r="J3890" s="210" t="s">
        <v>10359</v>
      </c>
      <c r="K3890" s="268">
        <v>0</v>
      </c>
      <c r="L3890" s="270" t="s">
        <v>10359</v>
      </c>
      <c r="M3890" s="270">
        <v>0</v>
      </c>
      <c r="N3890" s="270" t="s">
        <v>10359</v>
      </c>
      <c r="O3890" s="270">
        <v>0</v>
      </c>
      <c r="P3890" s="270" t="s">
        <v>10359</v>
      </c>
      <c r="Q3890" s="270">
        <v>0</v>
      </c>
      <c r="R3890" s="74"/>
      <c r="S3890" s="75" t="str">
        <f t="shared" si="303"/>
        <v>0000</v>
      </c>
      <c r="T3890" s="75" t="str">
        <f t="shared" si="304"/>
        <v>00000000000000000000000000000000</v>
      </c>
      <c r="V3890" s="197"/>
      <c r="W3890" s="75">
        <f t="shared" si="305"/>
        <v>0</v>
      </c>
      <c r="AE3890" s="479"/>
    </row>
    <row r="3891" spans="1:31" s="75" customFormat="1" ht="13.5" x14ac:dyDescent="0.2">
      <c r="A3891" s="211">
        <v>3888</v>
      </c>
      <c r="B3891" s="212" t="s">
        <v>4253</v>
      </c>
      <c r="C3891" s="213" t="s">
        <v>4254</v>
      </c>
      <c r="D3891" s="213"/>
      <c r="E3891" s="213"/>
      <c r="F3891" s="213"/>
      <c r="G3891" s="214"/>
      <c r="H3891" s="208" t="str">
        <f>IF(Input!F$4="GMH_OECC",J3891,IF(Input!F$4="GMH_XOEC",L3891,IF(Input!F$4="GMH_Korea",N3891,IF(Input!F$4="GMH_EU",P3891,IF(Input!F$4="Skysuper",#REF!,IF(Input!F$4="SkyII",#REF!,IF(Input!F$4="XO-8000",#REF!, "FALSE")))))))</f>
        <v>00</v>
      </c>
      <c r="I3891" s="209">
        <f>IF(Input!F$4="GMH_OECC",K3891,IF(Input!F$4="GMH_XOEC",M3891,IF(Input!F$4="GMH_Korea",O3891,IF(Input!F$4="GMH_EU",Q3891,IF(Input!F$4="Skysuper",#REF!,IF(Input!F$4="SkyII",#REF!,IF(Input!F$4="XO-8000",#REF!, "FALSE")))))))</f>
        <v>0</v>
      </c>
      <c r="J3891" s="210" t="s">
        <v>10359</v>
      </c>
      <c r="K3891" s="268">
        <v>0</v>
      </c>
      <c r="L3891" s="270" t="s">
        <v>10359</v>
      </c>
      <c r="M3891" s="270">
        <v>0</v>
      </c>
      <c r="N3891" s="270" t="s">
        <v>10359</v>
      </c>
      <c r="O3891" s="270">
        <v>0</v>
      </c>
      <c r="P3891" s="270" t="s">
        <v>10359</v>
      </c>
      <c r="Q3891" s="270">
        <v>0</v>
      </c>
      <c r="R3891" s="74"/>
      <c r="S3891" s="75" t="str">
        <f t="shared" si="303"/>
        <v>0000</v>
      </c>
      <c r="T3891" s="75" t="str">
        <f t="shared" si="304"/>
        <v>00000000000000000000000000000000</v>
      </c>
      <c r="V3891" s="197"/>
      <c r="W3891" s="75">
        <f t="shared" si="305"/>
        <v>0</v>
      </c>
      <c r="AE3891" s="479"/>
    </row>
    <row r="3892" spans="1:31" s="75" customFormat="1" ht="13.5" x14ac:dyDescent="0.2">
      <c r="A3892" s="211">
        <v>3889</v>
      </c>
      <c r="B3892" s="212" t="s">
        <v>4255</v>
      </c>
      <c r="C3892" s="213" t="s">
        <v>4256</v>
      </c>
      <c r="D3892" s="213"/>
      <c r="E3892" s="213"/>
      <c r="F3892" s="213"/>
      <c r="G3892" s="214"/>
      <c r="H3892" s="208" t="str">
        <f>IF(Input!F$4="GMH_OECC",J3892,IF(Input!F$4="GMH_XOEC",L3892,IF(Input!F$4="GMH_Korea",N3892,IF(Input!F$4="GMH_EU",P3892,IF(Input!F$4="Skysuper",#REF!,IF(Input!F$4="SkyII",#REF!,IF(Input!F$4="XO-8000",#REF!, "FALSE")))))))</f>
        <v>00</v>
      </c>
      <c r="I3892" s="209">
        <f>IF(Input!F$4="GMH_OECC",K3892,IF(Input!F$4="GMH_XOEC",M3892,IF(Input!F$4="GMH_Korea",O3892,IF(Input!F$4="GMH_EU",Q3892,IF(Input!F$4="Skysuper",#REF!,IF(Input!F$4="SkyII",#REF!,IF(Input!F$4="XO-8000",#REF!, "FALSE")))))))</f>
        <v>0</v>
      </c>
      <c r="J3892" s="210" t="s">
        <v>10359</v>
      </c>
      <c r="K3892" s="268">
        <v>0</v>
      </c>
      <c r="L3892" s="270" t="s">
        <v>10359</v>
      </c>
      <c r="M3892" s="270">
        <v>0</v>
      </c>
      <c r="N3892" s="270" t="s">
        <v>10359</v>
      </c>
      <c r="O3892" s="270">
        <v>0</v>
      </c>
      <c r="P3892" s="270" t="s">
        <v>10359</v>
      </c>
      <c r="Q3892" s="270">
        <v>0</v>
      </c>
      <c r="R3892" s="74"/>
      <c r="S3892" s="75" t="str">
        <f t="shared" ref="S3892:S3955" si="306">"0"&amp;DEC2HEX(2^(I3892-1))&amp;IF(LEN(DEC2HEX(H3892))=2,DEC2HEX(H3892),"0"&amp;DEC2HEX(H3892))</f>
        <v>0000</v>
      </c>
      <c r="T3892" s="75" t="str">
        <f t="shared" si="304"/>
        <v>00000000000000000000000000000000</v>
      </c>
      <c r="V3892" s="197"/>
      <c r="W3892" s="75">
        <f t="shared" si="305"/>
        <v>0</v>
      </c>
      <c r="AE3892" s="479"/>
    </row>
    <row r="3893" spans="1:31" s="75" customFormat="1" ht="13.5" x14ac:dyDescent="0.2">
      <c r="A3893" s="211">
        <v>3890</v>
      </c>
      <c r="B3893" s="212" t="s">
        <v>4257</v>
      </c>
      <c r="C3893" s="213" t="s">
        <v>4258</v>
      </c>
      <c r="D3893" s="213"/>
      <c r="E3893" s="213"/>
      <c r="F3893" s="213"/>
      <c r="G3893" s="214"/>
      <c r="H3893" s="208" t="str">
        <f>IF(Input!F$4="GMH_OECC",J3893,IF(Input!F$4="GMH_XOEC",L3893,IF(Input!F$4="GMH_Korea",N3893,IF(Input!F$4="GMH_EU",P3893,IF(Input!F$4="Skysuper",#REF!,IF(Input!F$4="SkyII",#REF!,IF(Input!F$4="XO-8000",#REF!, "FALSE")))))))</f>
        <v>00</v>
      </c>
      <c r="I3893" s="209">
        <f>IF(Input!F$4="GMH_OECC",K3893,IF(Input!F$4="GMH_XOEC",M3893,IF(Input!F$4="GMH_Korea",O3893,IF(Input!F$4="GMH_EU",Q3893,IF(Input!F$4="Skysuper",#REF!,IF(Input!F$4="SkyII",#REF!,IF(Input!F$4="XO-8000",#REF!, "FALSE")))))))</f>
        <v>0</v>
      </c>
      <c r="J3893" s="210" t="s">
        <v>10359</v>
      </c>
      <c r="K3893" s="268">
        <v>0</v>
      </c>
      <c r="L3893" s="270" t="s">
        <v>10359</v>
      </c>
      <c r="M3893" s="270">
        <v>0</v>
      </c>
      <c r="N3893" s="270" t="s">
        <v>10359</v>
      </c>
      <c r="O3893" s="270">
        <v>0</v>
      </c>
      <c r="P3893" s="270" t="s">
        <v>10359</v>
      </c>
      <c r="Q3893" s="270">
        <v>0</v>
      </c>
      <c r="R3893" s="74"/>
      <c r="S3893" s="75" t="str">
        <f t="shared" si="306"/>
        <v>0000</v>
      </c>
      <c r="T3893" s="75" t="str">
        <f t="shared" si="304"/>
        <v>00000000000000000000000000000000</v>
      </c>
      <c r="V3893" s="197"/>
      <c r="W3893" s="75">
        <f t="shared" si="305"/>
        <v>0</v>
      </c>
      <c r="AE3893" s="479"/>
    </row>
    <row r="3894" spans="1:31" s="75" customFormat="1" ht="13.5" x14ac:dyDescent="0.2">
      <c r="A3894" s="211">
        <v>3891</v>
      </c>
      <c r="B3894" s="212" t="s">
        <v>4259</v>
      </c>
      <c r="C3894" s="213" t="s">
        <v>4260</v>
      </c>
      <c r="D3894" s="213"/>
      <c r="E3894" s="213"/>
      <c r="F3894" s="213"/>
      <c r="G3894" s="214"/>
      <c r="H3894" s="208" t="str">
        <f>IF(Input!F$4="GMH_OECC",J3894,IF(Input!F$4="GMH_XOEC",L3894,IF(Input!F$4="GMH_Korea",N3894,IF(Input!F$4="GMH_EU",P3894,IF(Input!F$4="Skysuper",#REF!,IF(Input!F$4="SkyII",#REF!,IF(Input!F$4="XO-8000",#REF!, "FALSE")))))))</f>
        <v>00</v>
      </c>
      <c r="I3894" s="209">
        <f>IF(Input!F$4="GMH_OECC",K3894,IF(Input!F$4="GMH_XOEC",M3894,IF(Input!F$4="GMH_Korea",O3894,IF(Input!F$4="GMH_EU",Q3894,IF(Input!F$4="Skysuper",#REF!,IF(Input!F$4="SkyII",#REF!,IF(Input!F$4="XO-8000",#REF!, "FALSE")))))))</f>
        <v>0</v>
      </c>
      <c r="J3894" s="210" t="s">
        <v>10359</v>
      </c>
      <c r="K3894" s="268">
        <v>0</v>
      </c>
      <c r="L3894" s="270" t="s">
        <v>10359</v>
      </c>
      <c r="M3894" s="270">
        <v>0</v>
      </c>
      <c r="N3894" s="270" t="s">
        <v>10359</v>
      </c>
      <c r="O3894" s="270">
        <v>0</v>
      </c>
      <c r="P3894" s="270" t="s">
        <v>10359</v>
      </c>
      <c r="Q3894" s="270">
        <v>0</v>
      </c>
      <c r="R3894" s="74"/>
      <c r="S3894" s="75" t="str">
        <f t="shared" si="306"/>
        <v>0000</v>
      </c>
      <c r="T3894" s="75" t="str">
        <f t="shared" si="304"/>
        <v>00000000000000000000000000000000</v>
      </c>
      <c r="V3894" s="197"/>
      <c r="W3894" s="75">
        <f t="shared" si="305"/>
        <v>0</v>
      </c>
      <c r="AE3894" s="479"/>
    </row>
    <row r="3895" spans="1:31" s="75" customFormat="1" ht="13.5" x14ac:dyDescent="0.2">
      <c r="A3895" s="211">
        <v>3892</v>
      </c>
      <c r="B3895" s="212" t="s">
        <v>4261</v>
      </c>
      <c r="C3895" s="213" t="s">
        <v>4262</v>
      </c>
      <c r="D3895" s="213"/>
      <c r="E3895" s="213"/>
      <c r="F3895" s="213"/>
      <c r="G3895" s="214"/>
      <c r="H3895" s="208" t="str">
        <f>IF(Input!F$4="GMH_OECC",J3895,IF(Input!F$4="GMH_XOEC",L3895,IF(Input!F$4="GMH_Korea",N3895,IF(Input!F$4="GMH_EU",P3895,IF(Input!F$4="Skysuper",#REF!,IF(Input!F$4="SkyII",#REF!,IF(Input!F$4="XO-8000",#REF!, "FALSE")))))))</f>
        <v>00</v>
      </c>
      <c r="I3895" s="209">
        <f>IF(Input!F$4="GMH_OECC",K3895,IF(Input!F$4="GMH_XOEC",M3895,IF(Input!F$4="GMH_Korea",O3895,IF(Input!F$4="GMH_EU",Q3895,IF(Input!F$4="Skysuper",#REF!,IF(Input!F$4="SkyII",#REF!,IF(Input!F$4="XO-8000",#REF!, "FALSE")))))))</f>
        <v>0</v>
      </c>
      <c r="J3895" s="210" t="s">
        <v>10359</v>
      </c>
      <c r="K3895" s="268">
        <v>0</v>
      </c>
      <c r="L3895" s="270" t="s">
        <v>10359</v>
      </c>
      <c r="M3895" s="270">
        <v>0</v>
      </c>
      <c r="N3895" s="270" t="s">
        <v>10359</v>
      </c>
      <c r="O3895" s="270">
        <v>0</v>
      </c>
      <c r="P3895" s="270" t="s">
        <v>10359</v>
      </c>
      <c r="Q3895" s="270">
        <v>0</v>
      </c>
      <c r="R3895" s="74"/>
      <c r="S3895" s="75" t="str">
        <f t="shared" si="306"/>
        <v>0000</v>
      </c>
      <c r="T3895" s="75" t="str">
        <f t="shared" si="304"/>
        <v>00000000000000000000000000000000</v>
      </c>
      <c r="V3895" s="197"/>
      <c r="W3895" s="75">
        <f t="shared" si="305"/>
        <v>0</v>
      </c>
      <c r="AE3895" s="479"/>
    </row>
    <row r="3896" spans="1:31" s="75" customFormat="1" ht="13.5" x14ac:dyDescent="0.2">
      <c r="A3896" s="211">
        <v>3893</v>
      </c>
      <c r="B3896" s="212" t="s">
        <v>4263</v>
      </c>
      <c r="C3896" s="213" t="s">
        <v>4264</v>
      </c>
      <c r="D3896" s="213"/>
      <c r="E3896" s="213"/>
      <c r="F3896" s="213"/>
      <c r="G3896" s="214"/>
      <c r="H3896" s="208" t="str">
        <f>IF(Input!F$4="GMH_OECC",J3896,IF(Input!F$4="GMH_XOEC",L3896,IF(Input!F$4="GMH_Korea",N3896,IF(Input!F$4="GMH_EU",P3896,IF(Input!F$4="Skysuper",#REF!,IF(Input!F$4="SkyII",#REF!,IF(Input!F$4="XO-8000",#REF!, "FALSE")))))))</f>
        <v>00</v>
      </c>
      <c r="I3896" s="209">
        <f>IF(Input!F$4="GMH_OECC",K3896,IF(Input!F$4="GMH_XOEC",M3896,IF(Input!F$4="GMH_Korea",O3896,IF(Input!F$4="GMH_EU",Q3896,IF(Input!F$4="Skysuper",#REF!,IF(Input!F$4="SkyII",#REF!,IF(Input!F$4="XO-8000",#REF!, "FALSE")))))))</f>
        <v>0</v>
      </c>
      <c r="J3896" s="210" t="s">
        <v>10359</v>
      </c>
      <c r="K3896" s="268">
        <v>0</v>
      </c>
      <c r="L3896" s="270" t="s">
        <v>10359</v>
      </c>
      <c r="M3896" s="270">
        <v>0</v>
      </c>
      <c r="N3896" s="270" t="s">
        <v>10359</v>
      </c>
      <c r="O3896" s="270">
        <v>0</v>
      </c>
      <c r="P3896" s="270" t="s">
        <v>10359</v>
      </c>
      <c r="Q3896" s="270">
        <v>0</v>
      </c>
      <c r="R3896" s="74"/>
      <c r="S3896" s="75" t="str">
        <f t="shared" si="306"/>
        <v>0000</v>
      </c>
      <c r="T3896" s="75" t="str">
        <f t="shared" si="304"/>
        <v>00000000000000000000000000000000</v>
      </c>
      <c r="V3896" s="197"/>
      <c r="W3896" s="75">
        <f t="shared" si="305"/>
        <v>0</v>
      </c>
      <c r="AE3896" s="479"/>
    </row>
    <row r="3897" spans="1:31" s="75" customFormat="1" ht="13.5" x14ac:dyDescent="0.2">
      <c r="A3897" s="211">
        <v>3894</v>
      </c>
      <c r="B3897" s="212" t="s">
        <v>4265</v>
      </c>
      <c r="C3897" s="213" t="s">
        <v>4266</v>
      </c>
      <c r="D3897" s="213"/>
      <c r="E3897" s="213"/>
      <c r="F3897" s="213"/>
      <c r="G3897" s="214"/>
      <c r="H3897" s="208" t="str">
        <f>IF(Input!F$4="GMH_OECC",J3897,IF(Input!F$4="GMH_XOEC",L3897,IF(Input!F$4="GMH_Korea",N3897,IF(Input!F$4="GMH_EU",P3897,IF(Input!F$4="Skysuper",#REF!,IF(Input!F$4="SkyII",#REF!,IF(Input!F$4="XO-8000",#REF!, "FALSE")))))))</f>
        <v>00</v>
      </c>
      <c r="I3897" s="209">
        <f>IF(Input!F$4="GMH_OECC",K3897,IF(Input!F$4="GMH_XOEC",M3897,IF(Input!F$4="GMH_Korea",O3897,IF(Input!F$4="GMH_EU",Q3897,IF(Input!F$4="Skysuper",#REF!,IF(Input!F$4="SkyII",#REF!,IF(Input!F$4="XO-8000",#REF!, "FALSE")))))))</f>
        <v>0</v>
      </c>
      <c r="J3897" s="210" t="s">
        <v>10359</v>
      </c>
      <c r="K3897" s="268">
        <v>0</v>
      </c>
      <c r="L3897" s="270" t="s">
        <v>10359</v>
      </c>
      <c r="M3897" s="270">
        <v>0</v>
      </c>
      <c r="N3897" s="270" t="s">
        <v>10359</v>
      </c>
      <c r="O3897" s="270">
        <v>0</v>
      </c>
      <c r="P3897" s="270" t="s">
        <v>10359</v>
      </c>
      <c r="Q3897" s="270">
        <v>0</v>
      </c>
      <c r="R3897" s="74"/>
      <c r="S3897" s="75" t="str">
        <f t="shared" si="306"/>
        <v>0000</v>
      </c>
      <c r="T3897" s="75" t="str">
        <f t="shared" si="304"/>
        <v>00000000000000000000000000000000</v>
      </c>
      <c r="V3897" s="197"/>
      <c r="W3897" s="75">
        <f t="shared" si="305"/>
        <v>0</v>
      </c>
      <c r="AE3897" s="479"/>
    </row>
    <row r="3898" spans="1:31" s="75" customFormat="1" ht="13.5" x14ac:dyDescent="0.2">
      <c r="A3898" s="211">
        <v>3895</v>
      </c>
      <c r="B3898" s="212" t="s">
        <v>4267</v>
      </c>
      <c r="C3898" s="213" t="s">
        <v>4268</v>
      </c>
      <c r="D3898" s="213"/>
      <c r="E3898" s="213"/>
      <c r="F3898" s="213"/>
      <c r="G3898" s="214"/>
      <c r="H3898" s="208" t="str">
        <f>IF(Input!F$4="GMH_OECC",J3898,IF(Input!F$4="GMH_XOEC",L3898,IF(Input!F$4="GMH_Korea",N3898,IF(Input!F$4="GMH_EU",P3898,IF(Input!F$4="Skysuper",#REF!,IF(Input!F$4="SkyII",#REF!,IF(Input!F$4="XO-8000",#REF!, "FALSE")))))))</f>
        <v>00</v>
      </c>
      <c r="I3898" s="209">
        <f>IF(Input!F$4="GMH_OECC",K3898,IF(Input!F$4="GMH_XOEC",M3898,IF(Input!F$4="GMH_Korea",O3898,IF(Input!F$4="GMH_EU",Q3898,IF(Input!F$4="Skysuper",#REF!,IF(Input!F$4="SkyII",#REF!,IF(Input!F$4="XO-8000",#REF!, "FALSE")))))))</f>
        <v>0</v>
      </c>
      <c r="J3898" s="210" t="s">
        <v>10359</v>
      </c>
      <c r="K3898" s="268">
        <v>0</v>
      </c>
      <c r="L3898" s="270" t="s">
        <v>10359</v>
      </c>
      <c r="M3898" s="270">
        <v>0</v>
      </c>
      <c r="N3898" s="270" t="s">
        <v>10359</v>
      </c>
      <c r="O3898" s="270">
        <v>0</v>
      </c>
      <c r="P3898" s="270" t="s">
        <v>10359</v>
      </c>
      <c r="Q3898" s="270">
        <v>0</v>
      </c>
      <c r="R3898" s="74"/>
      <c r="S3898" s="75" t="str">
        <f t="shared" si="306"/>
        <v>0000</v>
      </c>
      <c r="T3898" s="75" t="str">
        <f t="shared" si="304"/>
        <v>00000000000000000000000000000000</v>
      </c>
      <c r="V3898" s="197"/>
      <c r="W3898" s="75">
        <f t="shared" si="305"/>
        <v>0</v>
      </c>
      <c r="AE3898" s="479"/>
    </row>
    <row r="3899" spans="1:31" s="75" customFormat="1" ht="13.5" x14ac:dyDescent="0.2">
      <c r="A3899" s="211">
        <v>3896</v>
      </c>
      <c r="B3899" s="212" t="s">
        <v>4269</v>
      </c>
      <c r="C3899" s="213" t="s">
        <v>4270</v>
      </c>
      <c r="D3899" s="213"/>
      <c r="E3899" s="213"/>
      <c r="F3899" s="213"/>
      <c r="G3899" s="214"/>
      <c r="H3899" s="208" t="str">
        <f>IF(Input!F$4="GMH_OECC",J3899,IF(Input!F$4="GMH_XOEC",L3899,IF(Input!F$4="GMH_Korea",N3899,IF(Input!F$4="GMH_EU",P3899,IF(Input!F$4="Skysuper",#REF!,IF(Input!F$4="SkyII",#REF!,IF(Input!F$4="XO-8000",#REF!, "FALSE")))))))</f>
        <v>00</v>
      </c>
      <c r="I3899" s="209">
        <f>IF(Input!F$4="GMH_OECC",K3899,IF(Input!F$4="GMH_XOEC",M3899,IF(Input!F$4="GMH_Korea",O3899,IF(Input!F$4="GMH_EU",Q3899,IF(Input!F$4="Skysuper",#REF!,IF(Input!F$4="SkyII",#REF!,IF(Input!F$4="XO-8000",#REF!, "FALSE")))))))</f>
        <v>0</v>
      </c>
      <c r="J3899" s="210" t="s">
        <v>10359</v>
      </c>
      <c r="K3899" s="268">
        <v>0</v>
      </c>
      <c r="L3899" s="270" t="s">
        <v>10359</v>
      </c>
      <c r="M3899" s="270">
        <v>0</v>
      </c>
      <c r="N3899" s="270" t="s">
        <v>10359</v>
      </c>
      <c r="O3899" s="270">
        <v>0</v>
      </c>
      <c r="P3899" s="270" t="s">
        <v>10359</v>
      </c>
      <c r="Q3899" s="270">
        <v>0</v>
      </c>
      <c r="R3899" s="74"/>
      <c r="S3899" s="75" t="str">
        <f t="shared" si="306"/>
        <v>0000</v>
      </c>
      <c r="T3899" s="75" t="str">
        <f t="shared" si="304"/>
        <v>00000000000000000000000000000000</v>
      </c>
      <c r="V3899" s="197"/>
      <c r="W3899" s="75">
        <f t="shared" si="305"/>
        <v>0</v>
      </c>
      <c r="AE3899" s="479"/>
    </row>
    <row r="3900" spans="1:31" s="75" customFormat="1" ht="13.5" x14ac:dyDescent="0.2">
      <c r="A3900" s="211">
        <v>3897</v>
      </c>
      <c r="B3900" s="212" t="s">
        <v>4271</v>
      </c>
      <c r="C3900" s="213" t="s">
        <v>4272</v>
      </c>
      <c r="D3900" s="213"/>
      <c r="E3900" s="213"/>
      <c r="F3900" s="213"/>
      <c r="G3900" s="214"/>
      <c r="H3900" s="208" t="str">
        <f>IF(Input!F$4="GMH_OECC",J3900,IF(Input!F$4="GMH_XOEC",L3900,IF(Input!F$4="GMH_Korea",N3900,IF(Input!F$4="GMH_EU",P3900,IF(Input!F$4="Skysuper",#REF!,IF(Input!F$4="SkyII",#REF!,IF(Input!F$4="XO-8000",#REF!, "FALSE")))))))</f>
        <v>00</v>
      </c>
      <c r="I3900" s="209">
        <f>IF(Input!F$4="GMH_OECC",K3900,IF(Input!F$4="GMH_XOEC",M3900,IF(Input!F$4="GMH_Korea",O3900,IF(Input!F$4="GMH_EU",Q3900,IF(Input!F$4="Skysuper",#REF!,IF(Input!F$4="SkyII",#REF!,IF(Input!F$4="XO-8000",#REF!, "FALSE")))))))</f>
        <v>0</v>
      </c>
      <c r="J3900" s="210" t="s">
        <v>10359</v>
      </c>
      <c r="K3900" s="268">
        <v>0</v>
      </c>
      <c r="L3900" s="270" t="s">
        <v>10359</v>
      </c>
      <c r="M3900" s="270">
        <v>0</v>
      </c>
      <c r="N3900" s="270" t="s">
        <v>10359</v>
      </c>
      <c r="O3900" s="270">
        <v>0</v>
      </c>
      <c r="P3900" s="270" t="s">
        <v>10359</v>
      </c>
      <c r="Q3900" s="270">
        <v>0</v>
      </c>
      <c r="R3900" s="74"/>
      <c r="S3900" s="75" t="str">
        <f t="shared" si="306"/>
        <v>0000</v>
      </c>
      <c r="T3900" s="75" t="str">
        <f t="shared" si="304"/>
        <v>00000000000000000000000000000000</v>
      </c>
      <c r="V3900" s="197"/>
      <c r="W3900" s="75">
        <f t="shared" si="305"/>
        <v>0</v>
      </c>
      <c r="AE3900" s="479"/>
    </row>
    <row r="3901" spans="1:31" s="75" customFormat="1" ht="13.5" x14ac:dyDescent="0.2">
      <c r="A3901" s="211">
        <v>3898</v>
      </c>
      <c r="B3901" s="212" t="s">
        <v>4273</v>
      </c>
      <c r="C3901" s="213" t="s">
        <v>4274</v>
      </c>
      <c r="D3901" s="213"/>
      <c r="E3901" s="213"/>
      <c r="F3901" s="213"/>
      <c r="G3901" s="214"/>
      <c r="H3901" s="208" t="str">
        <f>IF(Input!F$4="GMH_OECC",J3901,IF(Input!F$4="GMH_XOEC",L3901,IF(Input!F$4="GMH_Korea",N3901,IF(Input!F$4="GMH_EU",P3901,IF(Input!F$4="Skysuper",#REF!,IF(Input!F$4="SkyII",#REF!,IF(Input!F$4="XO-8000",#REF!, "FALSE")))))))</f>
        <v>00</v>
      </c>
      <c r="I3901" s="209">
        <f>IF(Input!F$4="GMH_OECC",K3901,IF(Input!F$4="GMH_XOEC",M3901,IF(Input!F$4="GMH_Korea",O3901,IF(Input!F$4="GMH_EU",Q3901,IF(Input!F$4="Skysuper",#REF!,IF(Input!F$4="SkyII",#REF!,IF(Input!F$4="XO-8000",#REF!, "FALSE")))))))</f>
        <v>0</v>
      </c>
      <c r="J3901" s="210" t="s">
        <v>10359</v>
      </c>
      <c r="K3901" s="268">
        <v>0</v>
      </c>
      <c r="L3901" s="270" t="s">
        <v>10359</v>
      </c>
      <c r="M3901" s="270">
        <v>0</v>
      </c>
      <c r="N3901" s="270" t="s">
        <v>10359</v>
      </c>
      <c r="O3901" s="270">
        <v>0</v>
      </c>
      <c r="P3901" s="270" t="s">
        <v>10359</v>
      </c>
      <c r="Q3901" s="270">
        <v>0</v>
      </c>
      <c r="R3901" s="74"/>
      <c r="S3901" s="75" t="str">
        <f t="shared" si="306"/>
        <v>0000</v>
      </c>
      <c r="T3901" s="75" t="str">
        <f t="shared" si="304"/>
        <v>00000000000000000000000000000000</v>
      </c>
      <c r="V3901" s="197"/>
      <c r="W3901" s="75">
        <f t="shared" si="305"/>
        <v>0</v>
      </c>
      <c r="AE3901" s="479"/>
    </row>
    <row r="3902" spans="1:31" s="75" customFormat="1" ht="13.5" x14ac:dyDescent="0.2">
      <c r="A3902" s="211">
        <v>3899</v>
      </c>
      <c r="B3902" s="212" t="s">
        <v>4275</v>
      </c>
      <c r="C3902" s="213" t="s">
        <v>4276</v>
      </c>
      <c r="D3902" s="213"/>
      <c r="E3902" s="213">
        <v>0</v>
      </c>
      <c r="F3902" s="213" t="s">
        <v>585</v>
      </c>
      <c r="G3902" s="214" t="s">
        <v>677</v>
      </c>
      <c r="H3902" s="208" t="str">
        <f>IF(Input!F$4="GMH_OECC",J3902,IF(Input!F$4="GMH_XOEC",L3902,IF(Input!F$4="GMH_Korea",N3902,IF(Input!F$4="GMH_EU",P3902,IF(Input!F$4="Skysuper",#REF!,IF(Input!F$4="SkyII",#REF!,IF(Input!F$4="XO-8000",#REF!, "FALSE")))))))</f>
        <v>00</v>
      </c>
      <c r="I3902" s="209">
        <f>IF(Input!F$4="GMH_OECC",K3902,IF(Input!F$4="GMH_XOEC",M3902,IF(Input!F$4="GMH_Korea",O3902,IF(Input!F$4="GMH_EU",Q3902,IF(Input!F$4="Skysuper",#REF!,IF(Input!F$4="SkyII",#REF!,IF(Input!F$4="XO-8000",#REF!, "FALSE")))))))</f>
        <v>0</v>
      </c>
      <c r="J3902" s="210" t="s">
        <v>10359</v>
      </c>
      <c r="K3902" s="268">
        <v>0</v>
      </c>
      <c r="L3902" s="270" t="s">
        <v>10359</v>
      </c>
      <c r="M3902" s="270">
        <v>0</v>
      </c>
      <c r="N3902" s="270" t="s">
        <v>10359</v>
      </c>
      <c r="O3902" s="270">
        <v>0</v>
      </c>
      <c r="P3902" s="270" t="s">
        <v>10359</v>
      </c>
      <c r="Q3902" s="270">
        <v>0</v>
      </c>
      <c r="R3902" s="74"/>
      <c r="S3902" s="75" t="str">
        <f t="shared" si="306"/>
        <v>0000</v>
      </c>
      <c r="T3902" s="75" t="str">
        <f t="shared" si="304"/>
        <v>00000000000000000000000000000000</v>
      </c>
      <c r="V3902" s="197"/>
      <c r="W3902" s="75">
        <f t="shared" si="305"/>
        <v>0</v>
      </c>
      <c r="AE3902" s="479"/>
    </row>
    <row r="3903" spans="1:31" s="75" customFormat="1" ht="13.5" x14ac:dyDescent="0.2">
      <c r="A3903" s="211">
        <v>3900</v>
      </c>
      <c r="B3903" s="212" t="s">
        <v>4277</v>
      </c>
      <c r="C3903" s="213" t="s">
        <v>4278</v>
      </c>
      <c r="D3903" s="213"/>
      <c r="E3903" s="213">
        <v>0</v>
      </c>
      <c r="F3903" s="213" t="s">
        <v>585</v>
      </c>
      <c r="G3903" s="214" t="s">
        <v>677</v>
      </c>
      <c r="H3903" s="208" t="str">
        <f>IF(Input!F$4="GMH_OECC",J3903,IF(Input!F$4="GMH_XOEC",L3903,IF(Input!F$4="GMH_Korea",N3903,IF(Input!F$4="GMH_EU",P3903,IF(Input!F$4="Skysuper",#REF!,IF(Input!F$4="SkyII",#REF!,IF(Input!F$4="XO-8000",#REF!, "FALSE")))))))</f>
        <v>00</v>
      </c>
      <c r="I3903" s="209">
        <f>IF(Input!F$4="GMH_OECC",K3903,IF(Input!F$4="GMH_XOEC",M3903,IF(Input!F$4="GMH_Korea",O3903,IF(Input!F$4="GMH_EU",Q3903,IF(Input!F$4="Skysuper",#REF!,IF(Input!F$4="SkyII",#REF!,IF(Input!F$4="XO-8000",#REF!, "FALSE")))))))</f>
        <v>0</v>
      </c>
      <c r="J3903" s="210" t="s">
        <v>10359</v>
      </c>
      <c r="K3903" s="268">
        <v>0</v>
      </c>
      <c r="L3903" s="270" t="s">
        <v>10359</v>
      </c>
      <c r="M3903" s="270">
        <v>0</v>
      </c>
      <c r="N3903" s="270" t="s">
        <v>10359</v>
      </c>
      <c r="O3903" s="270">
        <v>0</v>
      </c>
      <c r="P3903" s="270" t="s">
        <v>10359</v>
      </c>
      <c r="Q3903" s="270">
        <v>0</v>
      </c>
      <c r="R3903" s="74"/>
      <c r="S3903" s="75" t="str">
        <f t="shared" si="306"/>
        <v>0000</v>
      </c>
      <c r="T3903" s="75" t="str">
        <f t="shared" si="304"/>
        <v>00000000000000000000000000000000</v>
      </c>
      <c r="V3903" s="197"/>
      <c r="W3903" s="75">
        <f t="shared" si="305"/>
        <v>0</v>
      </c>
      <c r="AE3903" s="479"/>
    </row>
    <row r="3904" spans="1:31" s="75" customFormat="1" ht="13.5" x14ac:dyDescent="0.2">
      <c r="A3904" s="211">
        <v>3901</v>
      </c>
      <c r="B3904" s="212" t="s">
        <v>4279</v>
      </c>
      <c r="C3904" s="213" t="s">
        <v>4280</v>
      </c>
      <c r="D3904" s="213"/>
      <c r="E3904" s="213">
        <v>0</v>
      </c>
      <c r="F3904" s="213" t="s">
        <v>585</v>
      </c>
      <c r="G3904" s="214" t="s">
        <v>677</v>
      </c>
      <c r="H3904" s="208" t="str">
        <f>IF(Input!F$4="GMH_OECC",J3904,IF(Input!F$4="GMH_XOEC",L3904,IF(Input!F$4="GMH_Korea",N3904,IF(Input!F$4="GMH_EU",P3904,IF(Input!F$4="Skysuper",#REF!,IF(Input!F$4="SkyII",#REF!,IF(Input!F$4="XO-8000",#REF!, "FALSE")))))))</f>
        <v>00</v>
      </c>
      <c r="I3904" s="209">
        <f>IF(Input!F$4="GMH_OECC",K3904,IF(Input!F$4="GMH_XOEC",M3904,IF(Input!F$4="GMH_Korea",O3904,IF(Input!F$4="GMH_EU",Q3904,IF(Input!F$4="Skysuper",#REF!,IF(Input!F$4="SkyII",#REF!,IF(Input!F$4="XO-8000",#REF!, "FALSE")))))))</f>
        <v>0</v>
      </c>
      <c r="J3904" s="210" t="s">
        <v>10359</v>
      </c>
      <c r="K3904" s="268">
        <v>0</v>
      </c>
      <c r="L3904" s="270" t="s">
        <v>10359</v>
      </c>
      <c r="M3904" s="270">
        <v>0</v>
      </c>
      <c r="N3904" s="270" t="s">
        <v>10359</v>
      </c>
      <c r="O3904" s="270">
        <v>0</v>
      </c>
      <c r="P3904" s="270" t="s">
        <v>10359</v>
      </c>
      <c r="Q3904" s="270">
        <v>0</v>
      </c>
      <c r="R3904" s="74"/>
      <c r="S3904" s="75" t="str">
        <f t="shared" si="306"/>
        <v>0000</v>
      </c>
      <c r="T3904" s="75" t="str">
        <f t="shared" si="304"/>
        <v>00000000000000000000000000000000</v>
      </c>
      <c r="V3904" s="197"/>
      <c r="W3904" s="75">
        <f t="shared" si="305"/>
        <v>0</v>
      </c>
      <c r="AE3904" s="479"/>
    </row>
    <row r="3905" spans="1:31" s="75" customFormat="1" ht="13.5" x14ac:dyDescent="0.2">
      <c r="A3905" s="211">
        <v>3902</v>
      </c>
      <c r="B3905" s="212" t="s">
        <v>4281</v>
      </c>
      <c r="C3905" s="213" t="s">
        <v>4282</v>
      </c>
      <c r="D3905" s="213"/>
      <c r="E3905" s="213">
        <v>0</v>
      </c>
      <c r="F3905" s="213" t="s">
        <v>585</v>
      </c>
      <c r="G3905" s="214" t="s">
        <v>677</v>
      </c>
      <c r="H3905" s="208" t="str">
        <f>IF(Input!F$4="GMH_OECC",J3905,IF(Input!F$4="GMH_XOEC",L3905,IF(Input!F$4="GMH_Korea",N3905,IF(Input!F$4="GMH_EU",P3905,IF(Input!F$4="Skysuper",#REF!,IF(Input!F$4="SkyII",#REF!,IF(Input!F$4="XO-8000",#REF!, "FALSE")))))))</f>
        <v>00</v>
      </c>
      <c r="I3905" s="209">
        <f>IF(Input!F$4="GMH_OECC",K3905,IF(Input!F$4="GMH_XOEC",M3905,IF(Input!F$4="GMH_Korea",O3905,IF(Input!F$4="GMH_EU",Q3905,IF(Input!F$4="Skysuper",#REF!,IF(Input!F$4="SkyII",#REF!,IF(Input!F$4="XO-8000",#REF!, "FALSE")))))))</f>
        <v>0</v>
      </c>
      <c r="J3905" s="210" t="s">
        <v>10359</v>
      </c>
      <c r="K3905" s="268">
        <v>0</v>
      </c>
      <c r="L3905" s="270" t="s">
        <v>10359</v>
      </c>
      <c r="M3905" s="270">
        <v>0</v>
      </c>
      <c r="N3905" s="270" t="s">
        <v>10359</v>
      </c>
      <c r="O3905" s="270">
        <v>0</v>
      </c>
      <c r="P3905" s="270" t="s">
        <v>10359</v>
      </c>
      <c r="Q3905" s="270">
        <v>0</v>
      </c>
      <c r="R3905" s="74"/>
      <c r="S3905" s="75" t="str">
        <f t="shared" si="306"/>
        <v>0000</v>
      </c>
      <c r="T3905" s="75" t="str">
        <f t="shared" si="304"/>
        <v>00000000000000000000000000000000</v>
      </c>
      <c r="V3905" s="197"/>
      <c r="W3905" s="75">
        <f t="shared" si="305"/>
        <v>0</v>
      </c>
      <c r="AE3905" s="479"/>
    </row>
    <row r="3906" spans="1:31" s="75" customFormat="1" ht="13.5" x14ac:dyDescent="0.2">
      <c r="A3906" s="211">
        <v>3903</v>
      </c>
      <c r="B3906" s="212" t="s">
        <v>4283</v>
      </c>
      <c r="C3906" s="213" t="s">
        <v>4284</v>
      </c>
      <c r="D3906" s="213"/>
      <c r="E3906" s="213">
        <v>0</v>
      </c>
      <c r="F3906" s="213" t="s">
        <v>585</v>
      </c>
      <c r="G3906" s="214" t="s">
        <v>677</v>
      </c>
      <c r="H3906" s="208" t="str">
        <f>IF(Input!F$4="GMH_OECC",J3906,IF(Input!F$4="GMH_XOEC",L3906,IF(Input!F$4="GMH_Korea",N3906,IF(Input!F$4="GMH_EU",P3906,IF(Input!F$4="Skysuper",#REF!,IF(Input!F$4="SkyII",#REF!,IF(Input!F$4="XO-8000",#REF!, "FALSE")))))))</f>
        <v>00</v>
      </c>
      <c r="I3906" s="209">
        <f>IF(Input!F$4="GMH_OECC",K3906,IF(Input!F$4="GMH_XOEC",M3906,IF(Input!F$4="GMH_Korea",O3906,IF(Input!F$4="GMH_EU",Q3906,IF(Input!F$4="Skysuper",#REF!,IF(Input!F$4="SkyII",#REF!,IF(Input!F$4="XO-8000",#REF!, "FALSE")))))))</f>
        <v>0</v>
      </c>
      <c r="J3906" s="210" t="s">
        <v>10359</v>
      </c>
      <c r="K3906" s="268">
        <v>0</v>
      </c>
      <c r="L3906" s="270" t="s">
        <v>10359</v>
      </c>
      <c r="M3906" s="270">
        <v>0</v>
      </c>
      <c r="N3906" s="270" t="s">
        <v>10359</v>
      </c>
      <c r="O3906" s="270">
        <v>0</v>
      </c>
      <c r="P3906" s="270" t="s">
        <v>10359</v>
      </c>
      <c r="Q3906" s="270">
        <v>0</v>
      </c>
      <c r="R3906" s="74"/>
      <c r="S3906" s="75" t="str">
        <f t="shared" si="306"/>
        <v>0000</v>
      </c>
      <c r="T3906" s="75" t="str">
        <f t="shared" si="304"/>
        <v>00000000000000000000000000000000</v>
      </c>
      <c r="V3906" s="197"/>
      <c r="W3906" s="75">
        <f t="shared" si="305"/>
        <v>0</v>
      </c>
      <c r="AE3906" s="479"/>
    </row>
    <row r="3907" spans="1:31" s="75" customFormat="1" ht="13.5" x14ac:dyDescent="0.2">
      <c r="A3907" s="211">
        <v>3904</v>
      </c>
      <c r="B3907" s="212" t="s">
        <v>4285</v>
      </c>
      <c r="C3907" s="213" t="s">
        <v>4286</v>
      </c>
      <c r="D3907" s="213"/>
      <c r="E3907" s="213">
        <v>0</v>
      </c>
      <c r="F3907" s="213" t="s">
        <v>585</v>
      </c>
      <c r="G3907" s="214" t="s">
        <v>677</v>
      </c>
      <c r="H3907" s="208" t="str">
        <f>IF(Input!F$4="GMH_OECC",J3907,IF(Input!F$4="GMH_XOEC",L3907,IF(Input!F$4="GMH_Korea",N3907,IF(Input!F$4="GMH_EU",P3907,IF(Input!F$4="Skysuper",#REF!,IF(Input!F$4="SkyII",#REF!,IF(Input!F$4="XO-8000",#REF!, "FALSE")))))))</f>
        <v>00</v>
      </c>
      <c r="I3907" s="209">
        <f>IF(Input!F$4="GMH_OECC",K3907,IF(Input!F$4="GMH_XOEC",M3907,IF(Input!F$4="GMH_Korea",O3907,IF(Input!F$4="GMH_EU",Q3907,IF(Input!F$4="Skysuper",#REF!,IF(Input!F$4="SkyII",#REF!,IF(Input!F$4="XO-8000",#REF!, "FALSE")))))))</f>
        <v>0</v>
      </c>
      <c r="J3907" s="210" t="s">
        <v>10359</v>
      </c>
      <c r="K3907" s="268">
        <v>0</v>
      </c>
      <c r="L3907" s="270" t="s">
        <v>10359</v>
      </c>
      <c r="M3907" s="270">
        <v>0</v>
      </c>
      <c r="N3907" s="270" t="s">
        <v>10359</v>
      </c>
      <c r="O3907" s="270">
        <v>0</v>
      </c>
      <c r="P3907" s="270" t="s">
        <v>10359</v>
      </c>
      <c r="Q3907" s="270">
        <v>0</v>
      </c>
      <c r="R3907" s="74"/>
      <c r="S3907" s="75" t="str">
        <f t="shared" si="306"/>
        <v>0000</v>
      </c>
      <c r="T3907" s="75" t="str">
        <f t="shared" si="304"/>
        <v>00000000000000000000000000000000</v>
      </c>
      <c r="V3907" s="197"/>
      <c r="W3907" s="75">
        <f t="shared" si="305"/>
        <v>0</v>
      </c>
      <c r="AE3907" s="479"/>
    </row>
    <row r="3908" spans="1:31" s="75" customFormat="1" ht="13.5" x14ac:dyDescent="0.2">
      <c r="A3908" s="211">
        <v>3905</v>
      </c>
      <c r="B3908" s="212" t="s">
        <v>4287</v>
      </c>
      <c r="C3908" s="213" t="s">
        <v>4288</v>
      </c>
      <c r="D3908" s="213"/>
      <c r="E3908" s="213">
        <v>0</v>
      </c>
      <c r="F3908" s="213" t="s">
        <v>585</v>
      </c>
      <c r="G3908" s="214" t="s">
        <v>677</v>
      </c>
      <c r="H3908" s="208" t="str">
        <f>IF(Input!F$4="GMH_OECC",J3908,IF(Input!F$4="GMH_XOEC",L3908,IF(Input!F$4="GMH_Korea",N3908,IF(Input!F$4="GMH_EU",P3908,IF(Input!F$4="Skysuper",#REF!,IF(Input!F$4="SkyII",#REF!,IF(Input!F$4="XO-8000",#REF!, "FALSE")))))))</f>
        <v>00</v>
      </c>
      <c r="I3908" s="209">
        <f>IF(Input!F$4="GMH_OECC",K3908,IF(Input!F$4="GMH_XOEC",M3908,IF(Input!F$4="GMH_Korea",O3908,IF(Input!F$4="GMH_EU",Q3908,IF(Input!F$4="Skysuper",#REF!,IF(Input!F$4="SkyII",#REF!,IF(Input!F$4="XO-8000",#REF!, "FALSE")))))))</f>
        <v>0</v>
      </c>
      <c r="J3908" s="210" t="s">
        <v>10359</v>
      </c>
      <c r="K3908" s="268">
        <v>0</v>
      </c>
      <c r="L3908" s="270" t="s">
        <v>10359</v>
      </c>
      <c r="M3908" s="270">
        <v>0</v>
      </c>
      <c r="N3908" s="270" t="s">
        <v>10359</v>
      </c>
      <c r="O3908" s="270">
        <v>0</v>
      </c>
      <c r="P3908" s="270" t="s">
        <v>10359</v>
      </c>
      <c r="Q3908" s="270">
        <v>0</v>
      </c>
      <c r="R3908" s="74"/>
      <c r="S3908" s="75" t="str">
        <f t="shared" si="306"/>
        <v>0000</v>
      </c>
      <c r="T3908" s="75" t="str">
        <f t="shared" ref="T3908:T3971" si="307">CONCATENATE(S3908,S3909,S3910,S3911,S3912,S3913,S3914,S3915)</f>
        <v>00000000000000000000000000000000</v>
      </c>
      <c r="V3908" s="197"/>
      <c r="W3908" s="75">
        <f t="shared" si="305"/>
        <v>0</v>
      </c>
      <c r="AE3908" s="479"/>
    </row>
    <row r="3909" spans="1:31" s="75" customFormat="1" ht="13.5" x14ac:dyDescent="0.2">
      <c r="A3909" s="211">
        <v>3906</v>
      </c>
      <c r="B3909" s="212" t="s">
        <v>4289</v>
      </c>
      <c r="C3909" s="213" t="s">
        <v>4290</v>
      </c>
      <c r="D3909" s="213"/>
      <c r="E3909" s="213">
        <v>0</v>
      </c>
      <c r="F3909" s="213" t="s">
        <v>585</v>
      </c>
      <c r="G3909" s="214" t="s">
        <v>677</v>
      </c>
      <c r="H3909" s="208" t="str">
        <f>IF(Input!F$4="GMH_OECC",J3909,IF(Input!F$4="GMH_XOEC",L3909,IF(Input!F$4="GMH_Korea",N3909,IF(Input!F$4="GMH_EU",P3909,IF(Input!F$4="Skysuper",#REF!,IF(Input!F$4="SkyII",#REF!,IF(Input!F$4="XO-8000",#REF!, "FALSE")))))))</f>
        <v>00</v>
      </c>
      <c r="I3909" s="209">
        <f>IF(Input!F$4="GMH_OECC",K3909,IF(Input!F$4="GMH_XOEC",M3909,IF(Input!F$4="GMH_Korea",O3909,IF(Input!F$4="GMH_EU",Q3909,IF(Input!F$4="Skysuper",#REF!,IF(Input!F$4="SkyII",#REF!,IF(Input!F$4="XO-8000",#REF!, "FALSE")))))))</f>
        <v>0</v>
      </c>
      <c r="J3909" s="210" t="s">
        <v>10359</v>
      </c>
      <c r="K3909" s="268">
        <v>0</v>
      </c>
      <c r="L3909" s="270" t="s">
        <v>10359</v>
      </c>
      <c r="M3909" s="270">
        <v>0</v>
      </c>
      <c r="N3909" s="270" t="s">
        <v>10359</v>
      </c>
      <c r="O3909" s="270">
        <v>0</v>
      </c>
      <c r="P3909" s="270" t="s">
        <v>10359</v>
      </c>
      <c r="Q3909" s="270">
        <v>0</v>
      </c>
      <c r="R3909" s="74"/>
      <c r="S3909" s="75" t="str">
        <f t="shared" si="306"/>
        <v>0000</v>
      </c>
      <c r="T3909" s="75" t="str">
        <f t="shared" si="307"/>
        <v>00000000000000000000000000000000</v>
      </c>
      <c r="V3909" s="197"/>
      <c r="W3909" s="75">
        <f t="shared" si="305"/>
        <v>0</v>
      </c>
      <c r="AE3909" s="479"/>
    </row>
    <row r="3910" spans="1:31" s="75" customFormat="1" ht="13.5" x14ac:dyDescent="0.2">
      <c r="A3910" s="211">
        <v>3907</v>
      </c>
      <c r="B3910" s="212" t="s">
        <v>4291</v>
      </c>
      <c r="C3910" s="213" t="s">
        <v>4292</v>
      </c>
      <c r="D3910" s="213"/>
      <c r="E3910" s="213">
        <v>0</v>
      </c>
      <c r="F3910" s="213" t="s">
        <v>585</v>
      </c>
      <c r="G3910" s="214" t="s">
        <v>677</v>
      </c>
      <c r="H3910" s="208" t="str">
        <f>IF(Input!F$4="GMH_OECC",J3910,IF(Input!F$4="GMH_XOEC",L3910,IF(Input!F$4="GMH_Korea",N3910,IF(Input!F$4="GMH_EU",P3910,IF(Input!F$4="Skysuper",#REF!,IF(Input!F$4="SkyII",#REF!,IF(Input!F$4="XO-8000",#REF!, "FALSE")))))))</f>
        <v>00</v>
      </c>
      <c r="I3910" s="209">
        <f>IF(Input!F$4="GMH_OECC",K3910,IF(Input!F$4="GMH_XOEC",M3910,IF(Input!F$4="GMH_Korea",O3910,IF(Input!F$4="GMH_EU",Q3910,IF(Input!F$4="Skysuper",#REF!,IF(Input!F$4="SkyII",#REF!,IF(Input!F$4="XO-8000",#REF!, "FALSE")))))))</f>
        <v>0</v>
      </c>
      <c r="J3910" s="210" t="s">
        <v>10359</v>
      </c>
      <c r="K3910" s="268">
        <v>0</v>
      </c>
      <c r="L3910" s="270" t="s">
        <v>10359</v>
      </c>
      <c r="M3910" s="270">
        <v>0</v>
      </c>
      <c r="N3910" s="270" t="s">
        <v>10359</v>
      </c>
      <c r="O3910" s="270">
        <v>0</v>
      </c>
      <c r="P3910" s="270" t="s">
        <v>10359</v>
      </c>
      <c r="Q3910" s="270">
        <v>0</v>
      </c>
      <c r="R3910" s="74"/>
      <c r="S3910" s="75" t="str">
        <f t="shared" si="306"/>
        <v>0000</v>
      </c>
      <c r="T3910" s="75" t="str">
        <f t="shared" si="307"/>
        <v>00000000000000000000000000000000</v>
      </c>
      <c r="V3910" s="197"/>
      <c r="W3910" s="75">
        <f t="shared" ref="W3910:W3973" si="308">HEX2DEC(RIGHT(S3910,2))+HEX2DEC(RIGHT(S3911,2))+HEX2DEC(RIGHT(S3912,2))+HEX2DEC(RIGHT(S3913,2))+HEX2DEC(LEFT(S3910,2))+HEX2DEC(LEFT(S3911,2))+HEX2DEC(LEFT(S3912,2))+HEX2DEC(LEFT(S3913,2))+HEX2DEC(RIGHT(S3914,2))+HEX2DEC(RIGHT(S3915,2))+HEX2DEC(RIGHT(S3916,2))+HEX2DEC(RIGHT(S3917,2))+HEX2DEC(LEFT(S3914,2))+HEX2DEC(LEFT(S3915,2))+HEX2DEC(LEFT(S3916,2))+HEX2DEC(LEFT(S3917,2))</f>
        <v>0</v>
      </c>
      <c r="AE3910" s="479"/>
    </row>
    <row r="3911" spans="1:31" s="75" customFormat="1" ht="13.5" x14ac:dyDescent="0.2">
      <c r="A3911" s="211">
        <v>3908</v>
      </c>
      <c r="B3911" s="212" t="s">
        <v>4293</v>
      </c>
      <c r="C3911" s="213" t="s">
        <v>4294</v>
      </c>
      <c r="D3911" s="213"/>
      <c r="E3911" s="213">
        <v>0</v>
      </c>
      <c r="F3911" s="213" t="s">
        <v>585</v>
      </c>
      <c r="G3911" s="214" t="s">
        <v>677</v>
      </c>
      <c r="H3911" s="208" t="str">
        <f>IF(Input!F$4="GMH_OECC",J3911,IF(Input!F$4="GMH_XOEC",L3911,IF(Input!F$4="GMH_Korea",N3911,IF(Input!F$4="GMH_EU",P3911,IF(Input!F$4="Skysuper",#REF!,IF(Input!F$4="SkyII",#REF!,IF(Input!F$4="XO-8000",#REF!, "FALSE")))))))</f>
        <v>00</v>
      </c>
      <c r="I3911" s="209">
        <f>IF(Input!F$4="GMH_OECC",K3911,IF(Input!F$4="GMH_XOEC",M3911,IF(Input!F$4="GMH_Korea",O3911,IF(Input!F$4="GMH_EU",Q3911,IF(Input!F$4="Skysuper",#REF!,IF(Input!F$4="SkyII",#REF!,IF(Input!F$4="XO-8000",#REF!, "FALSE")))))))</f>
        <v>0</v>
      </c>
      <c r="J3911" s="210" t="s">
        <v>10359</v>
      </c>
      <c r="K3911" s="268">
        <v>0</v>
      </c>
      <c r="L3911" s="270" t="s">
        <v>10359</v>
      </c>
      <c r="M3911" s="270">
        <v>0</v>
      </c>
      <c r="N3911" s="270" t="s">
        <v>10359</v>
      </c>
      <c r="O3911" s="270">
        <v>0</v>
      </c>
      <c r="P3911" s="270" t="s">
        <v>10359</v>
      </c>
      <c r="Q3911" s="270">
        <v>0</v>
      </c>
      <c r="R3911" s="74"/>
      <c r="S3911" s="75" t="str">
        <f t="shared" si="306"/>
        <v>0000</v>
      </c>
      <c r="T3911" s="75" t="str">
        <f t="shared" si="307"/>
        <v>00000000000000000000000000000000</v>
      </c>
      <c r="V3911" s="197"/>
      <c r="W3911" s="75">
        <f t="shared" si="308"/>
        <v>0</v>
      </c>
      <c r="AE3911" s="479"/>
    </row>
    <row r="3912" spans="1:31" s="75" customFormat="1" ht="13.5" x14ac:dyDescent="0.2">
      <c r="A3912" s="211">
        <v>3909</v>
      </c>
      <c r="B3912" s="212" t="s">
        <v>4295</v>
      </c>
      <c r="C3912" s="213" t="s">
        <v>4296</v>
      </c>
      <c r="D3912" s="213"/>
      <c r="E3912" s="213">
        <v>0</v>
      </c>
      <c r="F3912" s="213" t="s">
        <v>585</v>
      </c>
      <c r="G3912" s="214" t="s">
        <v>677</v>
      </c>
      <c r="H3912" s="208" t="str">
        <f>IF(Input!F$4="GMH_OECC",J3912,IF(Input!F$4="GMH_XOEC",L3912,IF(Input!F$4="GMH_Korea",N3912,IF(Input!F$4="GMH_EU",P3912,IF(Input!F$4="Skysuper",#REF!,IF(Input!F$4="SkyII",#REF!,IF(Input!F$4="XO-8000",#REF!, "FALSE")))))))</f>
        <v>00</v>
      </c>
      <c r="I3912" s="209">
        <f>IF(Input!F$4="GMH_OECC",K3912,IF(Input!F$4="GMH_XOEC",M3912,IF(Input!F$4="GMH_Korea",O3912,IF(Input!F$4="GMH_EU",Q3912,IF(Input!F$4="Skysuper",#REF!,IF(Input!F$4="SkyII",#REF!,IF(Input!F$4="XO-8000",#REF!, "FALSE")))))))</f>
        <v>0</v>
      </c>
      <c r="J3912" s="210" t="s">
        <v>10359</v>
      </c>
      <c r="K3912" s="268">
        <v>0</v>
      </c>
      <c r="L3912" s="270" t="s">
        <v>10359</v>
      </c>
      <c r="M3912" s="270">
        <v>0</v>
      </c>
      <c r="N3912" s="270" t="s">
        <v>10359</v>
      </c>
      <c r="O3912" s="270">
        <v>0</v>
      </c>
      <c r="P3912" s="270" t="s">
        <v>10359</v>
      </c>
      <c r="Q3912" s="270">
        <v>0</v>
      </c>
      <c r="R3912" s="74"/>
      <c r="S3912" s="75" t="str">
        <f t="shared" si="306"/>
        <v>0000</v>
      </c>
      <c r="T3912" s="75" t="str">
        <f t="shared" si="307"/>
        <v>00000000000000000000000000000000</v>
      </c>
      <c r="V3912" s="197"/>
      <c r="W3912" s="75">
        <f t="shared" si="308"/>
        <v>0</v>
      </c>
      <c r="AE3912" s="479"/>
    </row>
    <row r="3913" spans="1:31" s="75" customFormat="1" ht="13.5" x14ac:dyDescent="0.2">
      <c r="A3913" s="211">
        <v>3910</v>
      </c>
      <c r="B3913" s="212" t="s">
        <v>4297</v>
      </c>
      <c r="C3913" s="213" t="s">
        <v>4298</v>
      </c>
      <c r="D3913" s="213"/>
      <c r="E3913" s="213">
        <v>0</v>
      </c>
      <c r="F3913" s="213" t="s">
        <v>585</v>
      </c>
      <c r="G3913" s="214" t="s">
        <v>677</v>
      </c>
      <c r="H3913" s="208" t="str">
        <f>IF(Input!F$4="GMH_OECC",J3913,IF(Input!F$4="GMH_XOEC",L3913,IF(Input!F$4="GMH_Korea",N3913,IF(Input!F$4="GMH_EU",P3913,IF(Input!F$4="Skysuper",#REF!,IF(Input!F$4="SkyII",#REF!,IF(Input!F$4="XO-8000",#REF!, "FALSE")))))))</f>
        <v>00</v>
      </c>
      <c r="I3913" s="209">
        <f>IF(Input!F$4="GMH_OECC",K3913,IF(Input!F$4="GMH_XOEC",M3913,IF(Input!F$4="GMH_Korea",O3913,IF(Input!F$4="GMH_EU",Q3913,IF(Input!F$4="Skysuper",#REF!,IF(Input!F$4="SkyII",#REF!,IF(Input!F$4="XO-8000",#REF!, "FALSE")))))))</f>
        <v>0</v>
      </c>
      <c r="J3913" s="210" t="s">
        <v>10359</v>
      </c>
      <c r="K3913" s="268">
        <v>0</v>
      </c>
      <c r="L3913" s="270" t="s">
        <v>10359</v>
      </c>
      <c r="M3913" s="270">
        <v>0</v>
      </c>
      <c r="N3913" s="270" t="s">
        <v>10359</v>
      </c>
      <c r="O3913" s="270">
        <v>0</v>
      </c>
      <c r="P3913" s="270" t="s">
        <v>10359</v>
      </c>
      <c r="Q3913" s="270">
        <v>0</v>
      </c>
      <c r="R3913" s="74"/>
      <c r="S3913" s="75" t="str">
        <f t="shared" si="306"/>
        <v>0000</v>
      </c>
      <c r="T3913" s="75" t="str">
        <f t="shared" si="307"/>
        <v>00000000000000000000000000000000</v>
      </c>
      <c r="V3913" s="197"/>
      <c r="W3913" s="75">
        <f t="shared" si="308"/>
        <v>0</v>
      </c>
      <c r="AE3913" s="479"/>
    </row>
    <row r="3914" spans="1:31" s="75" customFormat="1" ht="13.5" x14ac:dyDescent="0.2">
      <c r="A3914" s="211">
        <v>3911</v>
      </c>
      <c r="B3914" s="212" t="s">
        <v>4299</v>
      </c>
      <c r="C3914" s="213" t="s">
        <v>4300</v>
      </c>
      <c r="D3914" s="213"/>
      <c r="E3914" s="213">
        <v>0</v>
      </c>
      <c r="F3914" s="213" t="s">
        <v>585</v>
      </c>
      <c r="G3914" s="214" t="s">
        <v>677</v>
      </c>
      <c r="H3914" s="208" t="str">
        <f>IF(Input!F$4="GMH_OECC",J3914,IF(Input!F$4="GMH_XOEC",L3914,IF(Input!F$4="GMH_Korea",N3914,IF(Input!F$4="GMH_EU",P3914,IF(Input!F$4="Skysuper",#REF!,IF(Input!F$4="SkyII",#REF!,IF(Input!F$4="XO-8000",#REF!, "FALSE")))))))</f>
        <v>00</v>
      </c>
      <c r="I3914" s="209">
        <f>IF(Input!F$4="GMH_OECC",K3914,IF(Input!F$4="GMH_XOEC",M3914,IF(Input!F$4="GMH_Korea",O3914,IF(Input!F$4="GMH_EU",Q3914,IF(Input!F$4="Skysuper",#REF!,IF(Input!F$4="SkyII",#REF!,IF(Input!F$4="XO-8000",#REF!, "FALSE")))))))</f>
        <v>0</v>
      </c>
      <c r="J3914" s="210" t="s">
        <v>10359</v>
      </c>
      <c r="K3914" s="268">
        <v>0</v>
      </c>
      <c r="L3914" s="270" t="s">
        <v>10359</v>
      </c>
      <c r="M3914" s="270">
        <v>0</v>
      </c>
      <c r="N3914" s="270" t="s">
        <v>10359</v>
      </c>
      <c r="O3914" s="270">
        <v>0</v>
      </c>
      <c r="P3914" s="270" t="s">
        <v>10359</v>
      </c>
      <c r="Q3914" s="270">
        <v>0</v>
      </c>
      <c r="R3914" s="74"/>
      <c r="S3914" s="75" t="str">
        <f t="shared" si="306"/>
        <v>0000</v>
      </c>
      <c r="T3914" s="75" t="str">
        <f t="shared" si="307"/>
        <v>00000000000000000000000000000000</v>
      </c>
      <c r="V3914" s="197"/>
      <c r="W3914" s="75">
        <f t="shared" si="308"/>
        <v>0</v>
      </c>
      <c r="AE3914" s="479"/>
    </row>
    <row r="3915" spans="1:31" s="75" customFormat="1" ht="13.5" x14ac:dyDescent="0.2">
      <c r="A3915" s="211">
        <v>3912</v>
      </c>
      <c r="B3915" s="212" t="s">
        <v>4301</v>
      </c>
      <c r="C3915" s="213" t="s">
        <v>4302</v>
      </c>
      <c r="D3915" s="213"/>
      <c r="E3915" s="213">
        <v>0</v>
      </c>
      <c r="F3915" s="213" t="s">
        <v>585</v>
      </c>
      <c r="G3915" s="214" t="s">
        <v>677</v>
      </c>
      <c r="H3915" s="208" t="str">
        <f>IF(Input!F$4="GMH_OECC",J3915,IF(Input!F$4="GMH_XOEC",L3915,IF(Input!F$4="GMH_Korea",N3915,IF(Input!F$4="GMH_EU",P3915,IF(Input!F$4="Skysuper",#REF!,IF(Input!F$4="SkyII",#REF!,IF(Input!F$4="XO-8000",#REF!, "FALSE")))))))</f>
        <v>00</v>
      </c>
      <c r="I3915" s="209">
        <f>IF(Input!F$4="GMH_OECC",K3915,IF(Input!F$4="GMH_XOEC",M3915,IF(Input!F$4="GMH_Korea",O3915,IF(Input!F$4="GMH_EU",Q3915,IF(Input!F$4="Skysuper",#REF!,IF(Input!F$4="SkyII",#REF!,IF(Input!F$4="XO-8000",#REF!, "FALSE")))))))</f>
        <v>0</v>
      </c>
      <c r="J3915" s="210" t="s">
        <v>10359</v>
      </c>
      <c r="K3915" s="268">
        <v>0</v>
      </c>
      <c r="L3915" s="270" t="s">
        <v>10359</v>
      </c>
      <c r="M3915" s="270">
        <v>0</v>
      </c>
      <c r="N3915" s="270" t="s">
        <v>10359</v>
      </c>
      <c r="O3915" s="270">
        <v>0</v>
      </c>
      <c r="P3915" s="270" t="s">
        <v>10359</v>
      </c>
      <c r="Q3915" s="270">
        <v>0</v>
      </c>
      <c r="R3915" s="74"/>
      <c r="S3915" s="75" t="str">
        <f t="shared" si="306"/>
        <v>0000</v>
      </c>
      <c r="T3915" s="75" t="str">
        <f t="shared" si="307"/>
        <v>00000000000000000000000000000000</v>
      </c>
      <c r="V3915" s="197"/>
      <c r="W3915" s="75">
        <f t="shared" si="308"/>
        <v>0</v>
      </c>
      <c r="AE3915" s="479"/>
    </row>
    <row r="3916" spans="1:31" s="75" customFormat="1" ht="13.5" x14ac:dyDescent="0.2">
      <c r="A3916" s="211">
        <v>3913</v>
      </c>
      <c r="B3916" s="212" t="s">
        <v>4303</v>
      </c>
      <c r="C3916" s="213" t="s">
        <v>4304</v>
      </c>
      <c r="D3916" s="213"/>
      <c r="E3916" s="213">
        <v>0</v>
      </c>
      <c r="F3916" s="213" t="s">
        <v>585</v>
      </c>
      <c r="G3916" s="214" t="s">
        <v>677</v>
      </c>
      <c r="H3916" s="208" t="str">
        <f>IF(Input!F$4="GMH_OECC",J3916,IF(Input!F$4="GMH_XOEC",L3916,IF(Input!F$4="GMH_Korea",N3916,IF(Input!F$4="GMH_EU",P3916,IF(Input!F$4="Skysuper",#REF!,IF(Input!F$4="SkyII",#REF!,IF(Input!F$4="XO-8000",#REF!, "FALSE")))))))</f>
        <v>00</v>
      </c>
      <c r="I3916" s="209">
        <f>IF(Input!F$4="GMH_OECC",K3916,IF(Input!F$4="GMH_XOEC",M3916,IF(Input!F$4="GMH_Korea",O3916,IF(Input!F$4="GMH_EU",Q3916,IF(Input!F$4="Skysuper",#REF!,IF(Input!F$4="SkyII",#REF!,IF(Input!F$4="XO-8000",#REF!, "FALSE")))))))</f>
        <v>0</v>
      </c>
      <c r="J3916" s="210" t="s">
        <v>10359</v>
      </c>
      <c r="K3916" s="268">
        <v>0</v>
      </c>
      <c r="L3916" s="270" t="s">
        <v>10359</v>
      </c>
      <c r="M3916" s="270">
        <v>0</v>
      </c>
      <c r="N3916" s="270" t="s">
        <v>10359</v>
      </c>
      <c r="O3916" s="270">
        <v>0</v>
      </c>
      <c r="P3916" s="270" t="s">
        <v>10359</v>
      </c>
      <c r="Q3916" s="270">
        <v>0</v>
      </c>
      <c r="R3916" s="74"/>
      <c r="S3916" s="75" t="str">
        <f t="shared" si="306"/>
        <v>0000</v>
      </c>
      <c r="T3916" s="75" t="str">
        <f t="shared" si="307"/>
        <v>00000000000000000000000000000000</v>
      </c>
      <c r="V3916" s="197"/>
      <c r="W3916" s="75">
        <f t="shared" si="308"/>
        <v>0</v>
      </c>
      <c r="AE3916" s="479"/>
    </row>
    <row r="3917" spans="1:31" s="75" customFormat="1" ht="13.5" x14ac:dyDescent="0.2">
      <c r="A3917" s="211">
        <v>3914</v>
      </c>
      <c r="B3917" s="212" t="s">
        <v>4305</v>
      </c>
      <c r="C3917" s="213" t="s">
        <v>4306</v>
      </c>
      <c r="D3917" s="213"/>
      <c r="E3917" s="213">
        <v>0</v>
      </c>
      <c r="F3917" s="213" t="s">
        <v>585</v>
      </c>
      <c r="G3917" s="214" t="s">
        <v>677</v>
      </c>
      <c r="H3917" s="208" t="str">
        <f>IF(Input!F$4="GMH_OECC",J3917,IF(Input!F$4="GMH_XOEC",L3917,IF(Input!F$4="GMH_Korea",N3917,IF(Input!F$4="GMH_EU",P3917,IF(Input!F$4="Skysuper",#REF!,IF(Input!F$4="SkyII",#REF!,IF(Input!F$4="XO-8000",#REF!, "FALSE")))))))</f>
        <v>00</v>
      </c>
      <c r="I3917" s="209">
        <f>IF(Input!F$4="GMH_OECC",K3917,IF(Input!F$4="GMH_XOEC",M3917,IF(Input!F$4="GMH_Korea",O3917,IF(Input!F$4="GMH_EU",Q3917,IF(Input!F$4="Skysuper",#REF!,IF(Input!F$4="SkyII",#REF!,IF(Input!F$4="XO-8000",#REF!, "FALSE")))))))</f>
        <v>0</v>
      </c>
      <c r="J3917" s="210" t="s">
        <v>10359</v>
      </c>
      <c r="K3917" s="268">
        <v>0</v>
      </c>
      <c r="L3917" s="270" t="s">
        <v>10359</v>
      </c>
      <c r="M3917" s="270">
        <v>0</v>
      </c>
      <c r="N3917" s="270" t="s">
        <v>10359</v>
      </c>
      <c r="O3917" s="270">
        <v>0</v>
      </c>
      <c r="P3917" s="270" t="s">
        <v>10359</v>
      </c>
      <c r="Q3917" s="270">
        <v>0</v>
      </c>
      <c r="R3917" s="74"/>
      <c r="S3917" s="75" t="str">
        <f t="shared" si="306"/>
        <v>0000</v>
      </c>
      <c r="T3917" s="75" t="str">
        <f t="shared" si="307"/>
        <v>00000000000000000000000000000000</v>
      </c>
      <c r="V3917" s="197"/>
      <c r="W3917" s="75">
        <f t="shared" si="308"/>
        <v>0</v>
      </c>
      <c r="AE3917" s="479"/>
    </row>
    <row r="3918" spans="1:31" s="75" customFormat="1" ht="13.5" x14ac:dyDescent="0.2">
      <c r="A3918" s="211">
        <v>3915</v>
      </c>
      <c r="B3918" s="212" t="s">
        <v>4307</v>
      </c>
      <c r="C3918" s="213" t="s">
        <v>4308</v>
      </c>
      <c r="D3918" s="213"/>
      <c r="E3918" s="213">
        <v>0</v>
      </c>
      <c r="F3918" s="213" t="s">
        <v>585</v>
      </c>
      <c r="G3918" s="214" t="s">
        <v>677</v>
      </c>
      <c r="H3918" s="208" t="str">
        <f>IF(Input!F$4="GMH_OECC",J3918,IF(Input!F$4="GMH_XOEC",L3918,IF(Input!F$4="GMH_Korea",N3918,IF(Input!F$4="GMH_EU",P3918,IF(Input!F$4="Skysuper",#REF!,IF(Input!F$4="SkyII",#REF!,IF(Input!F$4="XO-8000",#REF!, "FALSE")))))))</f>
        <v>00</v>
      </c>
      <c r="I3918" s="209">
        <f>IF(Input!F$4="GMH_OECC",K3918,IF(Input!F$4="GMH_XOEC",M3918,IF(Input!F$4="GMH_Korea",O3918,IF(Input!F$4="GMH_EU",Q3918,IF(Input!F$4="Skysuper",#REF!,IF(Input!F$4="SkyII",#REF!,IF(Input!F$4="XO-8000",#REF!, "FALSE")))))))</f>
        <v>0</v>
      </c>
      <c r="J3918" s="210" t="s">
        <v>10359</v>
      </c>
      <c r="K3918" s="268">
        <v>0</v>
      </c>
      <c r="L3918" s="270" t="s">
        <v>10359</v>
      </c>
      <c r="M3918" s="270">
        <v>0</v>
      </c>
      <c r="N3918" s="270" t="s">
        <v>10359</v>
      </c>
      <c r="O3918" s="270">
        <v>0</v>
      </c>
      <c r="P3918" s="270" t="s">
        <v>10359</v>
      </c>
      <c r="Q3918" s="270">
        <v>0</v>
      </c>
      <c r="R3918" s="74"/>
      <c r="S3918" s="75" t="str">
        <f t="shared" si="306"/>
        <v>0000</v>
      </c>
      <c r="T3918" s="75" t="str">
        <f t="shared" si="307"/>
        <v>00000000000000000000000000000000</v>
      </c>
      <c r="V3918" s="197"/>
      <c r="W3918" s="75">
        <f t="shared" si="308"/>
        <v>0</v>
      </c>
      <c r="AE3918" s="479"/>
    </row>
    <row r="3919" spans="1:31" s="75" customFormat="1" ht="13.5" x14ac:dyDescent="0.2">
      <c r="A3919" s="211">
        <v>3916</v>
      </c>
      <c r="B3919" s="212" t="s">
        <v>4309</v>
      </c>
      <c r="C3919" s="213" t="s">
        <v>4310</v>
      </c>
      <c r="D3919" s="213"/>
      <c r="E3919" s="213">
        <v>0</v>
      </c>
      <c r="F3919" s="213" t="s">
        <v>585</v>
      </c>
      <c r="G3919" s="214" t="s">
        <v>677</v>
      </c>
      <c r="H3919" s="208" t="str">
        <f>IF(Input!F$4="GMH_OECC",J3919,IF(Input!F$4="GMH_XOEC",L3919,IF(Input!F$4="GMH_Korea",N3919,IF(Input!F$4="GMH_EU",P3919,IF(Input!F$4="Skysuper",#REF!,IF(Input!F$4="SkyII",#REF!,IF(Input!F$4="XO-8000",#REF!, "FALSE")))))))</f>
        <v>00</v>
      </c>
      <c r="I3919" s="209">
        <f>IF(Input!F$4="GMH_OECC",K3919,IF(Input!F$4="GMH_XOEC",M3919,IF(Input!F$4="GMH_Korea",O3919,IF(Input!F$4="GMH_EU",Q3919,IF(Input!F$4="Skysuper",#REF!,IF(Input!F$4="SkyII",#REF!,IF(Input!F$4="XO-8000",#REF!, "FALSE")))))))</f>
        <v>0</v>
      </c>
      <c r="J3919" s="210" t="s">
        <v>10359</v>
      </c>
      <c r="K3919" s="268">
        <v>0</v>
      </c>
      <c r="L3919" s="270" t="s">
        <v>10359</v>
      </c>
      <c r="M3919" s="270">
        <v>0</v>
      </c>
      <c r="N3919" s="270" t="s">
        <v>10359</v>
      </c>
      <c r="O3919" s="270">
        <v>0</v>
      </c>
      <c r="P3919" s="270" t="s">
        <v>10359</v>
      </c>
      <c r="Q3919" s="270">
        <v>0</v>
      </c>
      <c r="R3919" s="74"/>
      <c r="S3919" s="75" t="str">
        <f t="shared" si="306"/>
        <v>0000</v>
      </c>
      <c r="T3919" s="75" t="str">
        <f t="shared" si="307"/>
        <v>00000000000000000000000000000000</v>
      </c>
      <c r="V3919" s="197"/>
      <c r="W3919" s="75">
        <f t="shared" si="308"/>
        <v>0</v>
      </c>
      <c r="AE3919" s="479"/>
    </row>
    <row r="3920" spans="1:31" s="75" customFormat="1" ht="13.5" x14ac:dyDescent="0.2">
      <c r="A3920" s="211">
        <v>3917</v>
      </c>
      <c r="B3920" s="212" t="s">
        <v>4311</v>
      </c>
      <c r="C3920" s="213" t="s">
        <v>4312</v>
      </c>
      <c r="D3920" s="213"/>
      <c r="E3920" s="213">
        <v>0</v>
      </c>
      <c r="F3920" s="213" t="s">
        <v>585</v>
      </c>
      <c r="G3920" s="214" t="s">
        <v>677</v>
      </c>
      <c r="H3920" s="208" t="str">
        <f>IF(Input!F$4="GMH_OECC",J3920,IF(Input!F$4="GMH_XOEC",L3920,IF(Input!F$4="GMH_Korea",N3920,IF(Input!F$4="GMH_EU",P3920,IF(Input!F$4="Skysuper",#REF!,IF(Input!F$4="SkyII",#REF!,IF(Input!F$4="XO-8000",#REF!, "FALSE")))))))</f>
        <v>00</v>
      </c>
      <c r="I3920" s="209">
        <f>IF(Input!F$4="GMH_OECC",K3920,IF(Input!F$4="GMH_XOEC",M3920,IF(Input!F$4="GMH_Korea",O3920,IF(Input!F$4="GMH_EU",Q3920,IF(Input!F$4="Skysuper",#REF!,IF(Input!F$4="SkyII",#REF!,IF(Input!F$4="XO-8000",#REF!, "FALSE")))))))</f>
        <v>0</v>
      </c>
      <c r="J3920" s="210" t="s">
        <v>10359</v>
      </c>
      <c r="K3920" s="268">
        <v>0</v>
      </c>
      <c r="L3920" s="270" t="s">
        <v>10359</v>
      </c>
      <c r="M3920" s="270">
        <v>0</v>
      </c>
      <c r="N3920" s="270" t="s">
        <v>10359</v>
      </c>
      <c r="O3920" s="270">
        <v>0</v>
      </c>
      <c r="P3920" s="270" t="s">
        <v>10359</v>
      </c>
      <c r="Q3920" s="270">
        <v>0</v>
      </c>
      <c r="R3920" s="74"/>
      <c r="S3920" s="75" t="str">
        <f t="shared" si="306"/>
        <v>0000</v>
      </c>
      <c r="T3920" s="75" t="str">
        <f t="shared" si="307"/>
        <v>00000000000000000000000000000000</v>
      </c>
      <c r="V3920" s="197"/>
      <c r="W3920" s="75">
        <f t="shared" si="308"/>
        <v>0</v>
      </c>
      <c r="AE3920" s="479"/>
    </row>
    <row r="3921" spans="1:31" s="75" customFormat="1" ht="13.5" x14ac:dyDescent="0.2">
      <c r="A3921" s="211">
        <v>3918</v>
      </c>
      <c r="B3921" s="212" t="s">
        <v>4313</v>
      </c>
      <c r="C3921" s="213" t="s">
        <v>4314</v>
      </c>
      <c r="D3921" s="213"/>
      <c r="E3921" s="213">
        <v>0</v>
      </c>
      <c r="F3921" s="213" t="s">
        <v>585</v>
      </c>
      <c r="G3921" s="214" t="s">
        <v>677</v>
      </c>
      <c r="H3921" s="208" t="str">
        <f>IF(Input!F$4="GMH_OECC",J3921,IF(Input!F$4="GMH_XOEC",L3921,IF(Input!F$4="GMH_Korea",N3921,IF(Input!F$4="GMH_EU",P3921,IF(Input!F$4="Skysuper",#REF!,IF(Input!F$4="SkyII",#REF!,IF(Input!F$4="XO-8000",#REF!, "FALSE")))))))</f>
        <v>00</v>
      </c>
      <c r="I3921" s="209">
        <f>IF(Input!F$4="GMH_OECC",K3921,IF(Input!F$4="GMH_XOEC",M3921,IF(Input!F$4="GMH_Korea",O3921,IF(Input!F$4="GMH_EU",Q3921,IF(Input!F$4="Skysuper",#REF!,IF(Input!F$4="SkyII",#REF!,IF(Input!F$4="XO-8000",#REF!, "FALSE")))))))</f>
        <v>0</v>
      </c>
      <c r="J3921" s="210" t="s">
        <v>10359</v>
      </c>
      <c r="K3921" s="268">
        <v>0</v>
      </c>
      <c r="L3921" s="270" t="s">
        <v>10359</v>
      </c>
      <c r="M3921" s="270">
        <v>0</v>
      </c>
      <c r="N3921" s="270" t="s">
        <v>10359</v>
      </c>
      <c r="O3921" s="270">
        <v>0</v>
      </c>
      <c r="P3921" s="270" t="s">
        <v>10359</v>
      </c>
      <c r="Q3921" s="270">
        <v>0</v>
      </c>
      <c r="R3921" s="74"/>
      <c r="S3921" s="75" t="str">
        <f t="shared" si="306"/>
        <v>0000</v>
      </c>
      <c r="T3921" s="75" t="str">
        <f t="shared" si="307"/>
        <v>00000000000000000000000000000000</v>
      </c>
      <c r="V3921" s="197"/>
      <c r="W3921" s="75">
        <f t="shared" si="308"/>
        <v>0</v>
      </c>
      <c r="AE3921" s="479"/>
    </row>
    <row r="3922" spans="1:31" s="75" customFormat="1" ht="13.5" x14ac:dyDescent="0.2">
      <c r="A3922" s="211">
        <v>3919</v>
      </c>
      <c r="B3922" s="212" t="s">
        <v>4315</v>
      </c>
      <c r="C3922" s="213" t="s">
        <v>4316</v>
      </c>
      <c r="D3922" s="213"/>
      <c r="E3922" s="213">
        <v>0</v>
      </c>
      <c r="F3922" s="213" t="s">
        <v>585</v>
      </c>
      <c r="G3922" s="214" t="s">
        <v>677</v>
      </c>
      <c r="H3922" s="208" t="str">
        <f>IF(Input!F$4="GMH_OECC",J3922,IF(Input!F$4="GMH_XOEC",L3922,IF(Input!F$4="GMH_Korea",N3922,IF(Input!F$4="GMH_EU",P3922,IF(Input!F$4="Skysuper",#REF!,IF(Input!F$4="SkyII",#REF!,IF(Input!F$4="XO-8000",#REF!, "FALSE")))))))</f>
        <v>00</v>
      </c>
      <c r="I3922" s="209">
        <f>IF(Input!F$4="GMH_OECC",K3922,IF(Input!F$4="GMH_XOEC",M3922,IF(Input!F$4="GMH_Korea",O3922,IF(Input!F$4="GMH_EU",Q3922,IF(Input!F$4="Skysuper",#REF!,IF(Input!F$4="SkyII",#REF!,IF(Input!F$4="XO-8000",#REF!, "FALSE")))))))</f>
        <v>0</v>
      </c>
      <c r="J3922" s="210" t="s">
        <v>10359</v>
      </c>
      <c r="K3922" s="268">
        <v>0</v>
      </c>
      <c r="L3922" s="270" t="s">
        <v>10359</v>
      </c>
      <c r="M3922" s="270">
        <v>0</v>
      </c>
      <c r="N3922" s="270" t="s">
        <v>10359</v>
      </c>
      <c r="O3922" s="270">
        <v>0</v>
      </c>
      <c r="P3922" s="270" t="s">
        <v>10359</v>
      </c>
      <c r="Q3922" s="270">
        <v>0</v>
      </c>
      <c r="R3922" s="74"/>
      <c r="S3922" s="75" t="str">
        <f t="shared" si="306"/>
        <v>0000</v>
      </c>
      <c r="T3922" s="75" t="str">
        <f t="shared" si="307"/>
        <v>00000000000000000000000000000000</v>
      </c>
      <c r="V3922" s="197"/>
      <c r="W3922" s="75">
        <f t="shared" si="308"/>
        <v>0</v>
      </c>
      <c r="AE3922" s="479"/>
    </row>
    <row r="3923" spans="1:31" s="75" customFormat="1" ht="13.5" x14ac:dyDescent="0.2">
      <c r="A3923" s="211">
        <v>3920</v>
      </c>
      <c r="B3923" s="212" t="s">
        <v>4317</v>
      </c>
      <c r="C3923" s="213" t="s">
        <v>4318</v>
      </c>
      <c r="D3923" s="213"/>
      <c r="E3923" s="213">
        <v>0</v>
      </c>
      <c r="F3923" s="213" t="s">
        <v>585</v>
      </c>
      <c r="G3923" s="214" t="s">
        <v>677</v>
      </c>
      <c r="H3923" s="208" t="str">
        <f>IF(Input!F$4="GMH_OECC",J3923,IF(Input!F$4="GMH_XOEC",L3923,IF(Input!F$4="GMH_Korea",N3923,IF(Input!F$4="GMH_EU",P3923,IF(Input!F$4="Skysuper",#REF!,IF(Input!F$4="SkyII",#REF!,IF(Input!F$4="XO-8000",#REF!, "FALSE")))))))</f>
        <v>00</v>
      </c>
      <c r="I3923" s="209">
        <f>IF(Input!F$4="GMH_OECC",K3923,IF(Input!F$4="GMH_XOEC",M3923,IF(Input!F$4="GMH_Korea",O3923,IF(Input!F$4="GMH_EU",Q3923,IF(Input!F$4="Skysuper",#REF!,IF(Input!F$4="SkyII",#REF!,IF(Input!F$4="XO-8000",#REF!, "FALSE")))))))</f>
        <v>0</v>
      </c>
      <c r="J3923" s="210" t="s">
        <v>10359</v>
      </c>
      <c r="K3923" s="268">
        <v>0</v>
      </c>
      <c r="L3923" s="270" t="s">
        <v>10359</v>
      </c>
      <c r="M3923" s="270">
        <v>0</v>
      </c>
      <c r="N3923" s="270" t="s">
        <v>10359</v>
      </c>
      <c r="O3923" s="270">
        <v>0</v>
      </c>
      <c r="P3923" s="270" t="s">
        <v>10359</v>
      </c>
      <c r="Q3923" s="270">
        <v>0</v>
      </c>
      <c r="R3923" s="74"/>
      <c r="S3923" s="75" t="str">
        <f t="shared" si="306"/>
        <v>0000</v>
      </c>
      <c r="T3923" s="75" t="str">
        <f t="shared" si="307"/>
        <v>00000000000000000000000000000000</v>
      </c>
      <c r="V3923" s="197"/>
      <c r="W3923" s="75">
        <f t="shared" si="308"/>
        <v>0</v>
      </c>
      <c r="AE3923" s="479"/>
    </row>
    <row r="3924" spans="1:31" s="75" customFormat="1" ht="13.5" x14ac:dyDescent="0.2">
      <c r="A3924" s="211">
        <v>3921</v>
      </c>
      <c r="B3924" s="212" t="s">
        <v>4319</v>
      </c>
      <c r="C3924" s="213" t="s">
        <v>4320</v>
      </c>
      <c r="D3924" s="213"/>
      <c r="E3924" s="213">
        <v>0</v>
      </c>
      <c r="F3924" s="213" t="s">
        <v>585</v>
      </c>
      <c r="G3924" s="214" t="s">
        <v>677</v>
      </c>
      <c r="H3924" s="208" t="str">
        <f>IF(Input!F$4="GMH_OECC",J3924,IF(Input!F$4="GMH_XOEC",L3924,IF(Input!F$4="GMH_Korea",N3924,IF(Input!F$4="GMH_EU",P3924,IF(Input!F$4="Skysuper",#REF!,IF(Input!F$4="SkyII",#REF!,IF(Input!F$4="XO-8000",#REF!, "FALSE")))))))</f>
        <v>00</v>
      </c>
      <c r="I3924" s="209">
        <f>IF(Input!F$4="GMH_OECC",K3924,IF(Input!F$4="GMH_XOEC",M3924,IF(Input!F$4="GMH_Korea",O3924,IF(Input!F$4="GMH_EU",Q3924,IF(Input!F$4="Skysuper",#REF!,IF(Input!F$4="SkyII",#REF!,IF(Input!F$4="XO-8000",#REF!, "FALSE")))))))</f>
        <v>0</v>
      </c>
      <c r="J3924" s="210" t="s">
        <v>10359</v>
      </c>
      <c r="K3924" s="268">
        <v>0</v>
      </c>
      <c r="L3924" s="270" t="s">
        <v>10359</v>
      </c>
      <c r="M3924" s="270">
        <v>0</v>
      </c>
      <c r="N3924" s="270" t="s">
        <v>10359</v>
      </c>
      <c r="O3924" s="270">
        <v>0</v>
      </c>
      <c r="P3924" s="270" t="s">
        <v>10359</v>
      </c>
      <c r="Q3924" s="270">
        <v>0</v>
      </c>
      <c r="R3924" s="74"/>
      <c r="S3924" s="75" t="str">
        <f t="shared" si="306"/>
        <v>0000</v>
      </c>
      <c r="T3924" s="75" t="str">
        <f t="shared" si="307"/>
        <v>00000000000000000000000000000000</v>
      </c>
      <c r="V3924" s="197"/>
      <c r="W3924" s="75">
        <f t="shared" si="308"/>
        <v>0</v>
      </c>
      <c r="AE3924" s="479"/>
    </row>
    <row r="3925" spans="1:31" s="75" customFormat="1" ht="13.5" x14ac:dyDescent="0.2">
      <c r="A3925" s="211">
        <v>3922</v>
      </c>
      <c r="B3925" s="212" t="s">
        <v>4321</v>
      </c>
      <c r="C3925" s="213" t="s">
        <v>4322</v>
      </c>
      <c r="D3925" s="213"/>
      <c r="E3925" s="213">
        <v>0</v>
      </c>
      <c r="F3925" s="213" t="s">
        <v>585</v>
      </c>
      <c r="G3925" s="214" t="s">
        <v>677</v>
      </c>
      <c r="H3925" s="208" t="str">
        <f>IF(Input!F$4="GMH_OECC",J3925,IF(Input!F$4="GMH_XOEC",L3925,IF(Input!F$4="GMH_Korea",N3925,IF(Input!F$4="GMH_EU",P3925,IF(Input!F$4="Skysuper",#REF!,IF(Input!F$4="SkyII",#REF!,IF(Input!F$4="XO-8000",#REF!, "FALSE")))))))</f>
        <v>00</v>
      </c>
      <c r="I3925" s="209">
        <f>IF(Input!F$4="GMH_OECC",K3925,IF(Input!F$4="GMH_XOEC",M3925,IF(Input!F$4="GMH_Korea",O3925,IF(Input!F$4="GMH_EU",Q3925,IF(Input!F$4="Skysuper",#REF!,IF(Input!F$4="SkyII",#REF!,IF(Input!F$4="XO-8000",#REF!, "FALSE")))))))</f>
        <v>0</v>
      </c>
      <c r="J3925" s="210" t="s">
        <v>10359</v>
      </c>
      <c r="K3925" s="268">
        <v>0</v>
      </c>
      <c r="L3925" s="270" t="s">
        <v>10359</v>
      </c>
      <c r="M3925" s="270">
        <v>0</v>
      </c>
      <c r="N3925" s="270" t="s">
        <v>10359</v>
      </c>
      <c r="O3925" s="270">
        <v>0</v>
      </c>
      <c r="P3925" s="270" t="s">
        <v>10359</v>
      </c>
      <c r="Q3925" s="270">
        <v>0</v>
      </c>
      <c r="R3925" s="74"/>
      <c r="S3925" s="75" t="str">
        <f t="shared" si="306"/>
        <v>0000</v>
      </c>
      <c r="T3925" s="75" t="str">
        <f t="shared" si="307"/>
        <v>00000000000000000000000000000000</v>
      </c>
      <c r="V3925" s="197"/>
      <c r="W3925" s="75">
        <f t="shared" si="308"/>
        <v>0</v>
      </c>
      <c r="AE3925" s="479"/>
    </row>
    <row r="3926" spans="1:31" s="75" customFormat="1" ht="13.5" x14ac:dyDescent="0.2">
      <c r="A3926" s="211">
        <v>3923</v>
      </c>
      <c r="B3926" s="212" t="s">
        <v>4323</v>
      </c>
      <c r="C3926" s="213" t="s">
        <v>4324</v>
      </c>
      <c r="D3926" s="213"/>
      <c r="E3926" s="213">
        <v>0</v>
      </c>
      <c r="F3926" s="213" t="s">
        <v>585</v>
      </c>
      <c r="G3926" s="214" t="s">
        <v>677</v>
      </c>
      <c r="H3926" s="208" t="str">
        <f>IF(Input!F$4="GMH_OECC",J3926,IF(Input!F$4="GMH_XOEC",L3926,IF(Input!F$4="GMH_Korea",N3926,IF(Input!F$4="GMH_EU",P3926,IF(Input!F$4="Skysuper",#REF!,IF(Input!F$4="SkyII",#REF!,IF(Input!F$4="XO-8000",#REF!, "FALSE")))))))</f>
        <v>00</v>
      </c>
      <c r="I3926" s="209">
        <f>IF(Input!F$4="GMH_OECC",K3926,IF(Input!F$4="GMH_XOEC",M3926,IF(Input!F$4="GMH_Korea",O3926,IF(Input!F$4="GMH_EU",Q3926,IF(Input!F$4="Skysuper",#REF!,IF(Input!F$4="SkyII",#REF!,IF(Input!F$4="XO-8000",#REF!, "FALSE")))))))</f>
        <v>0</v>
      </c>
      <c r="J3926" s="210" t="s">
        <v>10359</v>
      </c>
      <c r="K3926" s="268">
        <v>0</v>
      </c>
      <c r="L3926" s="270" t="s">
        <v>10359</v>
      </c>
      <c r="M3926" s="270">
        <v>0</v>
      </c>
      <c r="N3926" s="270" t="s">
        <v>10359</v>
      </c>
      <c r="O3926" s="270">
        <v>0</v>
      </c>
      <c r="P3926" s="270" t="s">
        <v>10359</v>
      </c>
      <c r="Q3926" s="270">
        <v>0</v>
      </c>
      <c r="R3926" s="74"/>
      <c r="S3926" s="75" t="str">
        <f t="shared" si="306"/>
        <v>0000</v>
      </c>
      <c r="T3926" s="75" t="str">
        <f t="shared" si="307"/>
        <v>00000000000000000000000000000000</v>
      </c>
      <c r="V3926" s="197"/>
      <c r="W3926" s="75">
        <f t="shared" si="308"/>
        <v>0</v>
      </c>
      <c r="AE3926" s="479"/>
    </row>
    <row r="3927" spans="1:31" s="75" customFormat="1" ht="13.5" x14ac:dyDescent="0.2">
      <c r="A3927" s="211">
        <v>3924</v>
      </c>
      <c r="B3927" s="212" t="s">
        <v>4325</v>
      </c>
      <c r="C3927" s="213" t="s">
        <v>4326</v>
      </c>
      <c r="D3927" s="213"/>
      <c r="E3927" s="213">
        <v>0</v>
      </c>
      <c r="F3927" s="213" t="s">
        <v>585</v>
      </c>
      <c r="G3927" s="214" t="s">
        <v>677</v>
      </c>
      <c r="H3927" s="208" t="str">
        <f>IF(Input!F$4="GMH_OECC",J3927,IF(Input!F$4="GMH_XOEC",L3927,IF(Input!F$4="GMH_Korea",N3927,IF(Input!F$4="GMH_EU",P3927,IF(Input!F$4="Skysuper",#REF!,IF(Input!F$4="SkyII",#REF!,IF(Input!F$4="XO-8000",#REF!, "FALSE")))))))</f>
        <v>00</v>
      </c>
      <c r="I3927" s="209">
        <f>IF(Input!F$4="GMH_OECC",K3927,IF(Input!F$4="GMH_XOEC",M3927,IF(Input!F$4="GMH_Korea",O3927,IF(Input!F$4="GMH_EU",Q3927,IF(Input!F$4="Skysuper",#REF!,IF(Input!F$4="SkyII",#REF!,IF(Input!F$4="XO-8000",#REF!, "FALSE")))))))</f>
        <v>0</v>
      </c>
      <c r="J3927" s="210" t="s">
        <v>10359</v>
      </c>
      <c r="K3927" s="268">
        <v>0</v>
      </c>
      <c r="L3927" s="270" t="s">
        <v>10359</v>
      </c>
      <c r="M3927" s="270">
        <v>0</v>
      </c>
      <c r="N3927" s="270" t="s">
        <v>10359</v>
      </c>
      <c r="O3927" s="270">
        <v>0</v>
      </c>
      <c r="P3927" s="270" t="s">
        <v>10359</v>
      </c>
      <c r="Q3927" s="270">
        <v>0</v>
      </c>
      <c r="R3927" s="74"/>
      <c r="S3927" s="75" t="str">
        <f t="shared" si="306"/>
        <v>0000</v>
      </c>
      <c r="T3927" s="75" t="str">
        <f t="shared" si="307"/>
        <v>00000000000000000000000000000000</v>
      </c>
      <c r="V3927" s="197"/>
      <c r="W3927" s="75">
        <f t="shared" si="308"/>
        <v>0</v>
      </c>
      <c r="AE3927" s="479"/>
    </row>
    <row r="3928" spans="1:31" s="75" customFormat="1" ht="13.5" x14ac:dyDescent="0.2">
      <c r="A3928" s="211">
        <v>3925</v>
      </c>
      <c r="B3928" s="212" t="s">
        <v>4327</v>
      </c>
      <c r="C3928" s="213" t="s">
        <v>4328</v>
      </c>
      <c r="D3928" s="213"/>
      <c r="E3928" s="213">
        <v>0</v>
      </c>
      <c r="F3928" s="213" t="s">
        <v>585</v>
      </c>
      <c r="G3928" s="214" t="s">
        <v>677</v>
      </c>
      <c r="H3928" s="208" t="str">
        <f>IF(Input!F$4="GMH_OECC",J3928,IF(Input!F$4="GMH_XOEC",L3928,IF(Input!F$4="GMH_Korea",N3928,IF(Input!F$4="GMH_EU",P3928,IF(Input!F$4="Skysuper",#REF!,IF(Input!F$4="SkyII",#REF!,IF(Input!F$4="XO-8000",#REF!, "FALSE")))))))</f>
        <v>00</v>
      </c>
      <c r="I3928" s="209">
        <f>IF(Input!F$4="GMH_OECC",K3928,IF(Input!F$4="GMH_XOEC",M3928,IF(Input!F$4="GMH_Korea",O3928,IF(Input!F$4="GMH_EU",Q3928,IF(Input!F$4="Skysuper",#REF!,IF(Input!F$4="SkyII",#REF!,IF(Input!F$4="XO-8000",#REF!, "FALSE")))))))</f>
        <v>0</v>
      </c>
      <c r="J3928" s="210" t="s">
        <v>10359</v>
      </c>
      <c r="K3928" s="268">
        <v>0</v>
      </c>
      <c r="L3928" s="270" t="s">
        <v>10359</v>
      </c>
      <c r="M3928" s="270">
        <v>0</v>
      </c>
      <c r="N3928" s="270" t="s">
        <v>10359</v>
      </c>
      <c r="O3928" s="270">
        <v>0</v>
      </c>
      <c r="P3928" s="270" t="s">
        <v>10359</v>
      </c>
      <c r="Q3928" s="270">
        <v>0</v>
      </c>
      <c r="R3928" s="74"/>
      <c r="S3928" s="75" t="str">
        <f t="shared" si="306"/>
        <v>0000</v>
      </c>
      <c r="T3928" s="75" t="str">
        <f t="shared" si="307"/>
        <v>00000000000000000000000000000000</v>
      </c>
      <c r="V3928" s="197"/>
      <c r="W3928" s="75">
        <f t="shared" si="308"/>
        <v>0</v>
      </c>
      <c r="AE3928" s="479"/>
    </row>
    <row r="3929" spans="1:31" s="75" customFormat="1" ht="13.5" x14ac:dyDescent="0.2">
      <c r="A3929" s="211">
        <v>3926</v>
      </c>
      <c r="B3929" s="212" t="s">
        <v>4329</v>
      </c>
      <c r="C3929" s="213" t="s">
        <v>4330</v>
      </c>
      <c r="D3929" s="213"/>
      <c r="E3929" s="213">
        <v>0</v>
      </c>
      <c r="F3929" s="213" t="s">
        <v>585</v>
      </c>
      <c r="G3929" s="214" t="s">
        <v>677</v>
      </c>
      <c r="H3929" s="208" t="str">
        <f>IF(Input!F$4="GMH_OECC",J3929,IF(Input!F$4="GMH_XOEC",L3929,IF(Input!F$4="GMH_Korea",N3929,IF(Input!F$4="GMH_EU",P3929,IF(Input!F$4="Skysuper",#REF!,IF(Input!F$4="SkyII",#REF!,IF(Input!F$4="XO-8000",#REF!, "FALSE")))))))</f>
        <v>00</v>
      </c>
      <c r="I3929" s="209">
        <f>IF(Input!F$4="GMH_OECC",K3929,IF(Input!F$4="GMH_XOEC",M3929,IF(Input!F$4="GMH_Korea",O3929,IF(Input!F$4="GMH_EU",Q3929,IF(Input!F$4="Skysuper",#REF!,IF(Input!F$4="SkyII",#REF!,IF(Input!F$4="XO-8000",#REF!, "FALSE")))))))</f>
        <v>0</v>
      </c>
      <c r="J3929" s="210" t="s">
        <v>10359</v>
      </c>
      <c r="K3929" s="268">
        <v>0</v>
      </c>
      <c r="L3929" s="270" t="s">
        <v>10359</v>
      </c>
      <c r="M3929" s="270">
        <v>0</v>
      </c>
      <c r="N3929" s="270" t="s">
        <v>10359</v>
      </c>
      <c r="O3929" s="270">
        <v>0</v>
      </c>
      <c r="P3929" s="270" t="s">
        <v>10359</v>
      </c>
      <c r="Q3929" s="270">
        <v>0</v>
      </c>
      <c r="R3929" s="74"/>
      <c r="S3929" s="75" t="str">
        <f t="shared" si="306"/>
        <v>0000</v>
      </c>
      <c r="T3929" s="75" t="str">
        <f t="shared" si="307"/>
        <v>00000000000000000000000000000000</v>
      </c>
      <c r="V3929" s="197"/>
      <c r="W3929" s="75">
        <f t="shared" si="308"/>
        <v>0</v>
      </c>
      <c r="AE3929" s="479"/>
    </row>
    <row r="3930" spans="1:31" s="75" customFormat="1" ht="13.5" x14ac:dyDescent="0.2">
      <c r="A3930" s="211">
        <v>3927</v>
      </c>
      <c r="B3930" s="212" t="s">
        <v>4331</v>
      </c>
      <c r="C3930" s="213" t="s">
        <v>4332</v>
      </c>
      <c r="D3930" s="213"/>
      <c r="E3930" s="213">
        <v>0</v>
      </c>
      <c r="F3930" s="213" t="s">
        <v>585</v>
      </c>
      <c r="G3930" s="214" t="s">
        <v>677</v>
      </c>
      <c r="H3930" s="208" t="str">
        <f>IF(Input!F$4="GMH_OECC",J3930,IF(Input!F$4="GMH_XOEC",L3930,IF(Input!F$4="GMH_Korea",N3930,IF(Input!F$4="GMH_EU",P3930,IF(Input!F$4="Skysuper",#REF!,IF(Input!F$4="SkyII",#REF!,IF(Input!F$4="XO-8000",#REF!, "FALSE")))))))</f>
        <v>00</v>
      </c>
      <c r="I3930" s="209">
        <f>IF(Input!F$4="GMH_OECC",K3930,IF(Input!F$4="GMH_XOEC",M3930,IF(Input!F$4="GMH_Korea",O3930,IF(Input!F$4="GMH_EU",Q3930,IF(Input!F$4="Skysuper",#REF!,IF(Input!F$4="SkyII",#REF!,IF(Input!F$4="XO-8000",#REF!, "FALSE")))))))</f>
        <v>0</v>
      </c>
      <c r="J3930" s="210" t="s">
        <v>10359</v>
      </c>
      <c r="K3930" s="268">
        <v>0</v>
      </c>
      <c r="L3930" s="270" t="s">
        <v>10359</v>
      </c>
      <c r="M3930" s="270">
        <v>0</v>
      </c>
      <c r="N3930" s="270" t="s">
        <v>10359</v>
      </c>
      <c r="O3930" s="270">
        <v>0</v>
      </c>
      <c r="P3930" s="270" t="s">
        <v>10359</v>
      </c>
      <c r="Q3930" s="270">
        <v>0</v>
      </c>
      <c r="R3930" s="74"/>
      <c r="S3930" s="75" t="str">
        <f t="shared" si="306"/>
        <v>0000</v>
      </c>
      <c r="T3930" s="75" t="str">
        <f t="shared" si="307"/>
        <v>00000000000000000000000000000000</v>
      </c>
      <c r="V3930" s="197"/>
      <c r="W3930" s="75">
        <f t="shared" si="308"/>
        <v>0</v>
      </c>
      <c r="AE3930" s="479"/>
    </row>
    <row r="3931" spans="1:31" s="75" customFormat="1" ht="13.5" x14ac:dyDescent="0.2">
      <c r="A3931" s="211">
        <v>3928</v>
      </c>
      <c r="B3931" s="212" t="s">
        <v>4333</v>
      </c>
      <c r="C3931" s="213" t="s">
        <v>4334</v>
      </c>
      <c r="D3931" s="213"/>
      <c r="E3931" s="213">
        <v>0</v>
      </c>
      <c r="F3931" s="213" t="s">
        <v>585</v>
      </c>
      <c r="G3931" s="214" t="s">
        <v>677</v>
      </c>
      <c r="H3931" s="208" t="str">
        <f>IF(Input!F$4="GMH_OECC",J3931,IF(Input!F$4="GMH_XOEC",L3931,IF(Input!F$4="GMH_Korea",N3931,IF(Input!F$4="GMH_EU",P3931,IF(Input!F$4="Skysuper",#REF!,IF(Input!F$4="SkyII",#REF!,IF(Input!F$4="XO-8000",#REF!, "FALSE")))))))</f>
        <v>00</v>
      </c>
      <c r="I3931" s="209">
        <f>IF(Input!F$4="GMH_OECC",K3931,IF(Input!F$4="GMH_XOEC",M3931,IF(Input!F$4="GMH_Korea",O3931,IF(Input!F$4="GMH_EU",Q3931,IF(Input!F$4="Skysuper",#REF!,IF(Input!F$4="SkyII",#REF!,IF(Input!F$4="XO-8000",#REF!, "FALSE")))))))</f>
        <v>0</v>
      </c>
      <c r="J3931" s="210" t="s">
        <v>10359</v>
      </c>
      <c r="K3931" s="268">
        <v>0</v>
      </c>
      <c r="L3931" s="270" t="s">
        <v>10359</v>
      </c>
      <c r="M3931" s="270">
        <v>0</v>
      </c>
      <c r="N3931" s="270" t="s">
        <v>10359</v>
      </c>
      <c r="O3931" s="270">
        <v>0</v>
      </c>
      <c r="P3931" s="270" t="s">
        <v>10359</v>
      </c>
      <c r="Q3931" s="270">
        <v>0</v>
      </c>
      <c r="R3931" s="74"/>
      <c r="S3931" s="75" t="str">
        <f t="shared" si="306"/>
        <v>0000</v>
      </c>
      <c r="T3931" s="75" t="str">
        <f t="shared" si="307"/>
        <v>00000000000000000000000000000000</v>
      </c>
      <c r="V3931" s="197"/>
      <c r="W3931" s="75">
        <f t="shared" si="308"/>
        <v>0</v>
      </c>
      <c r="AE3931" s="479"/>
    </row>
    <row r="3932" spans="1:31" s="75" customFormat="1" ht="13.5" x14ac:dyDescent="0.2">
      <c r="A3932" s="211">
        <v>3929</v>
      </c>
      <c r="B3932" s="212" t="s">
        <v>4335</v>
      </c>
      <c r="C3932" s="213" t="s">
        <v>4336</v>
      </c>
      <c r="D3932" s="213"/>
      <c r="E3932" s="213">
        <v>0</v>
      </c>
      <c r="F3932" s="213" t="s">
        <v>585</v>
      </c>
      <c r="G3932" s="214" t="s">
        <v>677</v>
      </c>
      <c r="H3932" s="208" t="str">
        <f>IF(Input!F$4="GMH_OECC",J3932,IF(Input!F$4="GMH_XOEC",L3932,IF(Input!F$4="GMH_Korea",N3932,IF(Input!F$4="GMH_EU",P3932,IF(Input!F$4="Skysuper",#REF!,IF(Input!F$4="SkyII",#REF!,IF(Input!F$4="XO-8000",#REF!, "FALSE")))))))</f>
        <v>00</v>
      </c>
      <c r="I3932" s="209">
        <f>IF(Input!F$4="GMH_OECC",K3932,IF(Input!F$4="GMH_XOEC",M3932,IF(Input!F$4="GMH_Korea",O3932,IF(Input!F$4="GMH_EU",Q3932,IF(Input!F$4="Skysuper",#REF!,IF(Input!F$4="SkyII",#REF!,IF(Input!F$4="XO-8000",#REF!, "FALSE")))))))</f>
        <v>0</v>
      </c>
      <c r="J3932" s="210" t="s">
        <v>10359</v>
      </c>
      <c r="K3932" s="268">
        <v>0</v>
      </c>
      <c r="L3932" s="270" t="s">
        <v>10359</v>
      </c>
      <c r="M3932" s="270">
        <v>0</v>
      </c>
      <c r="N3932" s="270" t="s">
        <v>10359</v>
      </c>
      <c r="O3932" s="270">
        <v>0</v>
      </c>
      <c r="P3932" s="270" t="s">
        <v>10359</v>
      </c>
      <c r="Q3932" s="270">
        <v>0</v>
      </c>
      <c r="R3932" s="74"/>
      <c r="S3932" s="75" t="str">
        <f t="shared" si="306"/>
        <v>0000</v>
      </c>
      <c r="T3932" s="75" t="str">
        <f t="shared" si="307"/>
        <v>00000000000000000000000000000000</v>
      </c>
      <c r="V3932" s="197"/>
      <c r="W3932" s="75">
        <f t="shared" si="308"/>
        <v>0</v>
      </c>
      <c r="AE3932" s="479"/>
    </row>
    <row r="3933" spans="1:31" s="75" customFormat="1" ht="13.5" x14ac:dyDescent="0.2">
      <c r="A3933" s="211">
        <v>3930</v>
      </c>
      <c r="B3933" s="212" t="s">
        <v>4337</v>
      </c>
      <c r="C3933" s="213" t="s">
        <v>4338</v>
      </c>
      <c r="D3933" s="213"/>
      <c r="E3933" s="213">
        <v>0</v>
      </c>
      <c r="F3933" s="213" t="s">
        <v>585</v>
      </c>
      <c r="G3933" s="214" t="s">
        <v>677</v>
      </c>
      <c r="H3933" s="208" t="str">
        <f>IF(Input!F$4="GMH_OECC",J3933,IF(Input!F$4="GMH_XOEC",L3933,IF(Input!F$4="GMH_Korea",N3933,IF(Input!F$4="GMH_EU",P3933,IF(Input!F$4="Skysuper",#REF!,IF(Input!F$4="SkyII",#REF!,IF(Input!F$4="XO-8000",#REF!, "FALSE")))))))</f>
        <v>00</v>
      </c>
      <c r="I3933" s="209">
        <f>IF(Input!F$4="GMH_OECC",K3933,IF(Input!F$4="GMH_XOEC",M3933,IF(Input!F$4="GMH_Korea",O3933,IF(Input!F$4="GMH_EU",Q3933,IF(Input!F$4="Skysuper",#REF!,IF(Input!F$4="SkyII",#REF!,IF(Input!F$4="XO-8000",#REF!, "FALSE")))))))</f>
        <v>0</v>
      </c>
      <c r="J3933" s="210" t="s">
        <v>10359</v>
      </c>
      <c r="K3933" s="268">
        <v>0</v>
      </c>
      <c r="L3933" s="270" t="s">
        <v>10359</v>
      </c>
      <c r="M3933" s="270">
        <v>0</v>
      </c>
      <c r="N3933" s="270" t="s">
        <v>10359</v>
      </c>
      <c r="O3933" s="270">
        <v>0</v>
      </c>
      <c r="P3933" s="270" t="s">
        <v>10359</v>
      </c>
      <c r="Q3933" s="270">
        <v>0</v>
      </c>
      <c r="R3933" s="74"/>
      <c r="S3933" s="75" t="str">
        <f t="shared" si="306"/>
        <v>0000</v>
      </c>
      <c r="T3933" s="75" t="str">
        <f t="shared" si="307"/>
        <v>00000000000000000000000000000000</v>
      </c>
      <c r="V3933" s="197"/>
      <c r="W3933" s="75">
        <f t="shared" si="308"/>
        <v>0</v>
      </c>
      <c r="AE3933" s="479"/>
    </row>
    <row r="3934" spans="1:31" s="75" customFormat="1" ht="13.5" x14ac:dyDescent="0.2">
      <c r="A3934" s="211">
        <v>3931</v>
      </c>
      <c r="B3934" s="212" t="s">
        <v>4339</v>
      </c>
      <c r="C3934" s="213" t="s">
        <v>4340</v>
      </c>
      <c r="D3934" s="213"/>
      <c r="E3934" s="213">
        <v>0</v>
      </c>
      <c r="F3934" s="213" t="s">
        <v>585</v>
      </c>
      <c r="G3934" s="214" t="s">
        <v>677</v>
      </c>
      <c r="H3934" s="208" t="str">
        <f>IF(Input!F$4="GMH_OECC",J3934,IF(Input!F$4="GMH_XOEC",L3934,IF(Input!F$4="GMH_Korea",N3934,IF(Input!F$4="GMH_EU",P3934,IF(Input!F$4="Skysuper",#REF!,IF(Input!F$4="SkyII",#REF!,IF(Input!F$4="XO-8000",#REF!, "FALSE")))))))</f>
        <v>00</v>
      </c>
      <c r="I3934" s="209">
        <f>IF(Input!F$4="GMH_OECC",K3934,IF(Input!F$4="GMH_XOEC",M3934,IF(Input!F$4="GMH_Korea",O3934,IF(Input!F$4="GMH_EU",Q3934,IF(Input!F$4="Skysuper",#REF!,IF(Input!F$4="SkyII",#REF!,IF(Input!F$4="XO-8000",#REF!, "FALSE")))))))</f>
        <v>0</v>
      </c>
      <c r="J3934" s="210" t="s">
        <v>10359</v>
      </c>
      <c r="K3934" s="268">
        <v>0</v>
      </c>
      <c r="L3934" s="270" t="s">
        <v>10359</v>
      </c>
      <c r="M3934" s="270">
        <v>0</v>
      </c>
      <c r="N3934" s="270" t="s">
        <v>10359</v>
      </c>
      <c r="O3934" s="270">
        <v>0</v>
      </c>
      <c r="P3934" s="270" t="s">
        <v>10359</v>
      </c>
      <c r="Q3934" s="270">
        <v>0</v>
      </c>
      <c r="R3934" s="74"/>
      <c r="S3934" s="75" t="str">
        <f t="shared" si="306"/>
        <v>0000</v>
      </c>
      <c r="T3934" s="75" t="str">
        <f t="shared" si="307"/>
        <v>00000000000000000000000000000000</v>
      </c>
      <c r="V3934" s="197"/>
      <c r="W3934" s="75">
        <f t="shared" si="308"/>
        <v>0</v>
      </c>
      <c r="AE3934" s="479"/>
    </row>
    <row r="3935" spans="1:31" s="75" customFormat="1" ht="13.5" x14ac:dyDescent="0.2">
      <c r="A3935" s="211">
        <v>3932</v>
      </c>
      <c r="B3935" s="212" t="s">
        <v>4341</v>
      </c>
      <c r="C3935" s="213" t="s">
        <v>4342</v>
      </c>
      <c r="D3935" s="213"/>
      <c r="E3935" s="213">
        <v>0</v>
      </c>
      <c r="F3935" s="213" t="s">
        <v>585</v>
      </c>
      <c r="G3935" s="214" t="s">
        <v>677</v>
      </c>
      <c r="H3935" s="208" t="str">
        <f>IF(Input!F$4="GMH_OECC",J3935,IF(Input!F$4="GMH_XOEC",L3935,IF(Input!F$4="GMH_Korea",N3935,IF(Input!F$4="GMH_EU",P3935,IF(Input!F$4="Skysuper",#REF!,IF(Input!F$4="SkyII",#REF!,IF(Input!F$4="XO-8000",#REF!, "FALSE")))))))</f>
        <v>00</v>
      </c>
      <c r="I3935" s="209">
        <f>IF(Input!F$4="GMH_OECC",K3935,IF(Input!F$4="GMH_XOEC",M3935,IF(Input!F$4="GMH_Korea",O3935,IF(Input!F$4="GMH_EU",Q3935,IF(Input!F$4="Skysuper",#REF!,IF(Input!F$4="SkyII",#REF!,IF(Input!F$4="XO-8000",#REF!, "FALSE")))))))</f>
        <v>0</v>
      </c>
      <c r="J3935" s="210" t="s">
        <v>10359</v>
      </c>
      <c r="K3935" s="268">
        <v>0</v>
      </c>
      <c r="L3935" s="270" t="s">
        <v>10359</v>
      </c>
      <c r="M3935" s="270">
        <v>0</v>
      </c>
      <c r="N3935" s="270" t="s">
        <v>10359</v>
      </c>
      <c r="O3935" s="270">
        <v>0</v>
      </c>
      <c r="P3935" s="270" t="s">
        <v>10359</v>
      </c>
      <c r="Q3935" s="270">
        <v>0</v>
      </c>
      <c r="R3935" s="74"/>
      <c r="S3935" s="75" t="str">
        <f t="shared" si="306"/>
        <v>0000</v>
      </c>
      <c r="T3935" s="75" t="str">
        <f t="shared" si="307"/>
        <v>00000000000000000000000000000000</v>
      </c>
      <c r="V3935" s="197"/>
      <c r="W3935" s="75">
        <f t="shared" si="308"/>
        <v>0</v>
      </c>
      <c r="AE3935" s="479"/>
    </row>
    <row r="3936" spans="1:31" s="75" customFormat="1" ht="13.5" x14ac:dyDescent="0.2">
      <c r="A3936" s="211">
        <v>3933</v>
      </c>
      <c r="B3936" s="212" t="s">
        <v>4343</v>
      </c>
      <c r="C3936" s="213" t="s">
        <v>4344</v>
      </c>
      <c r="D3936" s="213"/>
      <c r="E3936" s="213">
        <v>0</v>
      </c>
      <c r="F3936" s="213" t="s">
        <v>585</v>
      </c>
      <c r="G3936" s="214" t="s">
        <v>677</v>
      </c>
      <c r="H3936" s="208" t="str">
        <f>IF(Input!F$4="GMH_OECC",J3936,IF(Input!F$4="GMH_XOEC",L3936,IF(Input!F$4="GMH_Korea",N3936,IF(Input!F$4="GMH_EU",P3936,IF(Input!F$4="Skysuper",#REF!,IF(Input!F$4="SkyII",#REF!,IF(Input!F$4="XO-8000",#REF!, "FALSE")))))))</f>
        <v>00</v>
      </c>
      <c r="I3936" s="209">
        <f>IF(Input!F$4="GMH_OECC",K3936,IF(Input!F$4="GMH_XOEC",M3936,IF(Input!F$4="GMH_Korea",O3936,IF(Input!F$4="GMH_EU",Q3936,IF(Input!F$4="Skysuper",#REF!,IF(Input!F$4="SkyII",#REF!,IF(Input!F$4="XO-8000",#REF!, "FALSE")))))))</f>
        <v>0</v>
      </c>
      <c r="J3936" s="210" t="s">
        <v>10359</v>
      </c>
      <c r="K3936" s="268">
        <v>0</v>
      </c>
      <c r="L3936" s="270" t="s">
        <v>10359</v>
      </c>
      <c r="M3936" s="270">
        <v>0</v>
      </c>
      <c r="N3936" s="270" t="s">
        <v>10359</v>
      </c>
      <c r="O3936" s="270">
        <v>0</v>
      </c>
      <c r="P3936" s="270" t="s">
        <v>10359</v>
      </c>
      <c r="Q3936" s="270">
        <v>0</v>
      </c>
      <c r="R3936" s="74"/>
      <c r="S3936" s="75" t="str">
        <f t="shared" si="306"/>
        <v>0000</v>
      </c>
      <c r="T3936" s="75" t="str">
        <f t="shared" si="307"/>
        <v>00000000000000000000000000000000</v>
      </c>
      <c r="V3936" s="197"/>
      <c r="W3936" s="75">
        <f t="shared" si="308"/>
        <v>0</v>
      </c>
      <c r="AE3936" s="479"/>
    </row>
    <row r="3937" spans="1:31" s="75" customFormat="1" ht="13.5" x14ac:dyDescent="0.2">
      <c r="A3937" s="211">
        <v>3934</v>
      </c>
      <c r="B3937" s="212" t="s">
        <v>4345</v>
      </c>
      <c r="C3937" s="213" t="s">
        <v>4346</v>
      </c>
      <c r="D3937" s="213"/>
      <c r="E3937" s="213">
        <v>0</v>
      </c>
      <c r="F3937" s="213" t="s">
        <v>585</v>
      </c>
      <c r="G3937" s="214" t="s">
        <v>677</v>
      </c>
      <c r="H3937" s="208" t="str">
        <f>IF(Input!F$4="GMH_OECC",J3937,IF(Input!F$4="GMH_XOEC",L3937,IF(Input!F$4="GMH_Korea",N3937,IF(Input!F$4="GMH_EU",P3937,IF(Input!F$4="Skysuper",#REF!,IF(Input!F$4="SkyII",#REF!,IF(Input!F$4="XO-8000",#REF!, "FALSE")))))))</f>
        <v>00</v>
      </c>
      <c r="I3937" s="209">
        <f>IF(Input!F$4="GMH_OECC",K3937,IF(Input!F$4="GMH_XOEC",M3937,IF(Input!F$4="GMH_Korea",O3937,IF(Input!F$4="GMH_EU",Q3937,IF(Input!F$4="Skysuper",#REF!,IF(Input!F$4="SkyII",#REF!,IF(Input!F$4="XO-8000",#REF!, "FALSE")))))))</f>
        <v>0</v>
      </c>
      <c r="J3937" s="210" t="s">
        <v>10359</v>
      </c>
      <c r="K3937" s="268">
        <v>0</v>
      </c>
      <c r="L3937" s="270" t="s">
        <v>10359</v>
      </c>
      <c r="M3937" s="270">
        <v>0</v>
      </c>
      <c r="N3937" s="270" t="s">
        <v>10359</v>
      </c>
      <c r="O3937" s="270">
        <v>0</v>
      </c>
      <c r="P3937" s="270" t="s">
        <v>10359</v>
      </c>
      <c r="Q3937" s="270">
        <v>0</v>
      </c>
      <c r="R3937" s="74"/>
      <c r="S3937" s="75" t="str">
        <f t="shared" si="306"/>
        <v>0000</v>
      </c>
      <c r="T3937" s="75" t="str">
        <f t="shared" si="307"/>
        <v>00000000000000000000000000000000</v>
      </c>
      <c r="V3937" s="197"/>
      <c r="W3937" s="75">
        <f t="shared" si="308"/>
        <v>0</v>
      </c>
      <c r="AE3937" s="479"/>
    </row>
    <row r="3938" spans="1:31" s="75" customFormat="1" ht="13.5" x14ac:dyDescent="0.2">
      <c r="A3938" s="211">
        <v>3935</v>
      </c>
      <c r="B3938" s="212" t="s">
        <v>4347</v>
      </c>
      <c r="C3938" s="213" t="s">
        <v>4348</v>
      </c>
      <c r="D3938" s="213"/>
      <c r="E3938" s="213">
        <v>0</v>
      </c>
      <c r="F3938" s="213" t="s">
        <v>585</v>
      </c>
      <c r="G3938" s="214" t="s">
        <v>677</v>
      </c>
      <c r="H3938" s="208" t="str">
        <f>IF(Input!F$4="GMH_OECC",J3938,IF(Input!F$4="GMH_XOEC",L3938,IF(Input!F$4="GMH_Korea",N3938,IF(Input!F$4="GMH_EU",P3938,IF(Input!F$4="Skysuper",#REF!,IF(Input!F$4="SkyII",#REF!,IF(Input!F$4="XO-8000",#REF!, "FALSE")))))))</f>
        <v>00</v>
      </c>
      <c r="I3938" s="209">
        <f>IF(Input!F$4="GMH_OECC",K3938,IF(Input!F$4="GMH_XOEC",M3938,IF(Input!F$4="GMH_Korea",O3938,IF(Input!F$4="GMH_EU",Q3938,IF(Input!F$4="Skysuper",#REF!,IF(Input!F$4="SkyII",#REF!,IF(Input!F$4="XO-8000",#REF!, "FALSE")))))))</f>
        <v>0</v>
      </c>
      <c r="J3938" s="210" t="s">
        <v>10359</v>
      </c>
      <c r="K3938" s="268">
        <v>0</v>
      </c>
      <c r="L3938" s="270" t="s">
        <v>10359</v>
      </c>
      <c r="M3938" s="270">
        <v>0</v>
      </c>
      <c r="N3938" s="270" t="s">
        <v>10359</v>
      </c>
      <c r="O3938" s="270">
        <v>0</v>
      </c>
      <c r="P3938" s="270" t="s">
        <v>10359</v>
      </c>
      <c r="Q3938" s="270">
        <v>0</v>
      </c>
      <c r="R3938" s="74"/>
      <c r="S3938" s="75" t="str">
        <f t="shared" si="306"/>
        <v>0000</v>
      </c>
      <c r="T3938" s="75" t="str">
        <f t="shared" si="307"/>
        <v>00000000000000000000000000000000</v>
      </c>
      <c r="V3938" s="197"/>
      <c r="W3938" s="75">
        <f t="shared" si="308"/>
        <v>0</v>
      </c>
      <c r="AE3938" s="479"/>
    </row>
    <row r="3939" spans="1:31" s="75" customFormat="1" ht="13.5" x14ac:dyDescent="0.2">
      <c r="A3939" s="211">
        <v>3936</v>
      </c>
      <c r="B3939" s="212" t="s">
        <v>4349</v>
      </c>
      <c r="C3939" s="213" t="s">
        <v>4350</v>
      </c>
      <c r="D3939" s="213"/>
      <c r="E3939" s="213">
        <v>0</v>
      </c>
      <c r="F3939" s="213" t="s">
        <v>585</v>
      </c>
      <c r="G3939" s="214" t="s">
        <v>677</v>
      </c>
      <c r="H3939" s="208" t="str">
        <f>IF(Input!F$4="GMH_OECC",J3939,IF(Input!F$4="GMH_XOEC",L3939,IF(Input!F$4="GMH_Korea",N3939,IF(Input!F$4="GMH_EU",P3939,IF(Input!F$4="Skysuper",#REF!,IF(Input!F$4="SkyII",#REF!,IF(Input!F$4="XO-8000",#REF!, "FALSE")))))))</f>
        <v>00</v>
      </c>
      <c r="I3939" s="209">
        <f>IF(Input!F$4="GMH_OECC",K3939,IF(Input!F$4="GMH_XOEC",M3939,IF(Input!F$4="GMH_Korea",O3939,IF(Input!F$4="GMH_EU",Q3939,IF(Input!F$4="Skysuper",#REF!,IF(Input!F$4="SkyII",#REF!,IF(Input!F$4="XO-8000",#REF!, "FALSE")))))))</f>
        <v>0</v>
      </c>
      <c r="J3939" s="210" t="s">
        <v>10359</v>
      </c>
      <c r="K3939" s="268">
        <v>0</v>
      </c>
      <c r="L3939" s="270" t="s">
        <v>10359</v>
      </c>
      <c r="M3939" s="270">
        <v>0</v>
      </c>
      <c r="N3939" s="270" t="s">
        <v>10359</v>
      </c>
      <c r="O3939" s="270">
        <v>0</v>
      </c>
      <c r="P3939" s="270" t="s">
        <v>10359</v>
      </c>
      <c r="Q3939" s="270">
        <v>0</v>
      </c>
      <c r="R3939" s="74"/>
      <c r="S3939" s="75" t="str">
        <f t="shared" si="306"/>
        <v>0000</v>
      </c>
      <c r="T3939" s="75" t="str">
        <f t="shared" si="307"/>
        <v>00000000000000000000000000000000</v>
      </c>
      <c r="V3939" s="197"/>
      <c r="W3939" s="75">
        <f t="shared" si="308"/>
        <v>0</v>
      </c>
      <c r="AE3939" s="479"/>
    </row>
    <row r="3940" spans="1:31" s="75" customFormat="1" ht="13.5" x14ac:dyDescent="0.2">
      <c r="A3940" s="211">
        <v>3937</v>
      </c>
      <c r="B3940" s="212" t="s">
        <v>4351</v>
      </c>
      <c r="C3940" s="213" t="s">
        <v>4352</v>
      </c>
      <c r="D3940" s="213"/>
      <c r="E3940" s="213">
        <v>0</v>
      </c>
      <c r="F3940" s="213" t="s">
        <v>585</v>
      </c>
      <c r="G3940" s="214" t="s">
        <v>677</v>
      </c>
      <c r="H3940" s="208" t="str">
        <f>IF(Input!F$4="GMH_OECC",J3940,IF(Input!F$4="GMH_XOEC",L3940,IF(Input!F$4="GMH_Korea",N3940,IF(Input!F$4="GMH_EU",P3940,IF(Input!F$4="Skysuper",#REF!,IF(Input!F$4="SkyII",#REF!,IF(Input!F$4="XO-8000",#REF!, "FALSE")))))))</f>
        <v>00</v>
      </c>
      <c r="I3940" s="209">
        <f>IF(Input!F$4="GMH_OECC",K3940,IF(Input!F$4="GMH_XOEC",M3940,IF(Input!F$4="GMH_Korea",O3940,IF(Input!F$4="GMH_EU",Q3940,IF(Input!F$4="Skysuper",#REF!,IF(Input!F$4="SkyII",#REF!,IF(Input!F$4="XO-8000",#REF!, "FALSE")))))))</f>
        <v>0</v>
      </c>
      <c r="J3940" s="210" t="s">
        <v>10359</v>
      </c>
      <c r="K3940" s="268">
        <v>0</v>
      </c>
      <c r="L3940" s="270" t="s">
        <v>10359</v>
      </c>
      <c r="M3940" s="270">
        <v>0</v>
      </c>
      <c r="N3940" s="270" t="s">
        <v>10359</v>
      </c>
      <c r="O3940" s="270">
        <v>0</v>
      </c>
      <c r="P3940" s="270" t="s">
        <v>10359</v>
      </c>
      <c r="Q3940" s="270">
        <v>0</v>
      </c>
      <c r="R3940" s="74"/>
      <c r="S3940" s="75" t="str">
        <f t="shared" si="306"/>
        <v>0000</v>
      </c>
      <c r="T3940" s="75" t="str">
        <f t="shared" si="307"/>
        <v>00000000000000000000000000000000</v>
      </c>
      <c r="V3940" s="197"/>
      <c r="W3940" s="75">
        <f t="shared" si="308"/>
        <v>0</v>
      </c>
      <c r="AE3940" s="479"/>
    </row>
    <row r="3941" spans="1:31" s="75" customFormat="1" ht="13.5" x14ac:dyDescent="0.2">
      <c r="A3941" s="211">
        <v>3938</v>
      </c>
      <c r="B3941" s="212" t="s">
        <v>4353</v>
      </c>
      <c r="C3941" s="213" t="s">
        <v>4354</v>
      </c>
      <c r="D3941" s="213"/>
      <c r="E3941" s="213">
        <v>0</v>
      </c>
      <c r="F3941" s="213" t="s">
        <v>585</v>
      </c>
      <c r="G3941" s="214" t="s">
        <v>677</v>
      </c>
      <c r="H3941" s="208" t="str">
        <f>IF(Input!F$4="GMH_OECC",J3941,IF(Input!F$4="GMH_XOEC",L3941,IF(Input!F$4="GMH_Korea",N3941,IF(Input!F$4="GMH_EU",P3941,IF(Input!F$4="Skysuper",#REF!,IF(Input!F$4="SkyII",#REF!,IF(Input!F$4="XO-8000",#REF!, "FALSE")))))))</f>
        <v>00</v>
      </c>
      <c r="I3941" s="209">
        <f>IF(Input!F$4="GMH_OECC",K3941,IF(Input!F$4="GMH_XOEC",M3941,IF(Input!F$4="GMH_Korea",O3941,IF(Input!F$4="GMH_EU",Q3941,IF(Input!F$4="Skysuper",#REF!,IF(Input!F$4="SkyII",#REF!,IF(Input!F$4="XO-8000",#REF!, "FALSE")))))))</f>
        <v>0</v>
      </c>
      <c r="J3941" s="210" t="s">
        <v>10359</v>
      </c>
      <c r="K3941" s="268">
        <v>0</v>
      </c>
      <c r="L3941" s="270" t="s">
        <v>10359</v>
      </c>
      <c r="M3941" s="270">
        <v>0</v>
      </c>
      <c r="N3941" s="270" t="s">
        <v>10359</v>
      </c>
      <c r="O3941" s="270">
        <v>0</v>
      </c>
      <c r="P3941" s="270" t="s">
        <v>10359</v>
      </c>
      <c r="Q3941" s="270">
        <v>0</v>
      </c>
      <c r="R3941" s="74"/>
      <c r="S3941" s="75" t="str">
        <f t="shared" si="306"/>
        <v>0000</v>
      </c>
      <c r="T3941" s="75" t="str">
        <f t="shared" si="307"/>
        <v>00000000000000000000000000000000</v>
      </c>
      <c r="V3941" s="197"/>
      <c r="W3941" s="75">
        <f t="shared" si="308"/>
        <v>0</v>
      </c>
      <c r="AE3941" s="479"/>
    </row>
    <row r="3942" spans="1:31" s="75" customFormat="1" ht="13.5" x14ac:dyDescent="0.2">
      <c r="A3942" s="211">
        <v>3939</v>
      </c>
      <c r="B3942" s="212" t="s">
        <v>4355</v>
      </c>
      <c r="C3942" s="213" t="s">
        <v>4356</v>
      </c>
      <c r="D3942" s="213"/>
      <c r="E3942" s="213">
        <v>0</v>
      </c>
      <c r="F3942" s="213" t="s">
        <v>585</v>
      </c>
      <c r="G3942" s="214" t="s">
        <v>677</v>
      </c>
      <c r="H3942" s="208" t="str">
        <f>IF(Input!F$4="GMH_OECC",J3942,IF(Input!F$4="GMH_XOEC",L3942,IF(Input!F$4="GMH_Korea",N3942,IF(Input!F$4="GMH_EU",P3942,IF(Input!F$4="Skysuper",#REF!,IF(Input!F$4="SkyII",#REF!,IF(Input!F$4="XO-8000",#REF!, "FALSE")))))))</f>
        <v>00</v>
      </c>
      <c r="I3942" s="209">
        <f>IF(Input!F$4="GMH_OECC",K3942,IF(Input!F$4="GMH_XOEC",M3942,IF(Input!F$4="GMH_Korea",O3942,IF(Input!F$4="GMH_EU",Q3942,IF(Input!F$4="Skysuper",#REF!,IF(Input!F$4="SkyII",#REF!,IF(Input!F$4="XO-8000",#REF!, "FALSE")))))))</f>
        <v>0</v>
      </c>
      <c r="J3942" s="210" t="s">
        <v>10359</v>
      </c>
      <c r="K3942" s="268">
        <v>0</v>
      </c>
      <c r="L3942" s="270" t="s">
        <v>10359</v>
      </c>
      <c r="M3942" s="270">
        <v>0</v>
      </c>
      <c r="N3942" s="270" t="s">
        <v>10359</v>
      </c>
      <c r="O3942" s="270">
        <v>0</v>
      </c>
      <c r="P3942" s="270" t="s">
        <v>10359</v>
      </c>
      <c r="Q3942" s="270">
        <v>0</v>
      </c>
      <c r="R3942" s="74"/>
      <c r="S3942" s="75" t="str">
        <f t="shared" si="306"/>
        <v>0000</v>
      </c>
      <c r="T3942" s="75" t="str">
        <f t="shared" si="307"/>
        <v>00000000000000000000000000000000</v>
      </c>
      <c r="V3942" s="197"/>
      <c r="W3942" s="75">
        <f t="shared" si="308"/>
        <v>0</v>
      </c>
      <c r="AE3942" s="479"/>
    </row>
    <row r="3943" spans="1:31" s="75" customFormat="1" ht="13.5" x14ac:dyDescent="0.2">
      <c r="A3943" s="211">
        <v>3940</v>
      </c>
      <c r="B3943" s="212" t="s">
        <v>4357</v>
      </c>
      <c r="C3943" s="213" t="s">
        <v>4358</v>
      </c>
      <c r="D3943" s="213"/>
      <c r="E3943" s="213">
        <v>0</v>
      </c>
      <c r="F3943" s="213" t="s">
        <v>585</v>
      </c>
      <c r="G3943" s="214" t="s">
        <v>677</v>
      </c>
      <c r="H3943" s="208" t="str">
        <f>IF(Input!F$4="GMH_OECC",J3943,IF(Input!F$4="GMH_XOEC",L3943,IF(Input!F$4="GMH_Korea",N3943,IF(Input!F$4="GMH_EU",P3943,IF(Input!F$4="Skysuper",#REF!,IF(Input!F$4="SkyII",#REF!,IF(Input!F$4="XO-8000",#REF!, "FALSE")))))))</f>
        <v>00</v>
      </c>
      <c r="I3943" s="209">
        <f>IF(Input!F$4="GMH_OECC",K3943,IF(Input!F$4="GMH_XOEC",M3943,IF(Input!F$4="GMH_Korea",O3943,IF(Input!F$4="GMH_EU",Q3943,IF(Input!F$4="Skysuper",#REF!,IF(Input!F$4="SkyII",#REF!,IF(Input!F$4="XO-8000",#REF!, "FALSE")))))))</f>
        <v>0</v>
      </c>
      <c r="J3943" s="210" t="s">
        <v>10359</v>
      </c>
      <c r="K3943" s="268">
        <v>0</v>
      </c>
      <c r="L3943" s="270" t="s">
        <v>10359</v>
      </c>
      <c r="M3943" s="270">
        <v>0</v>
      </c>
      <c r="N3943" s="270" t="s">
        <v>10359</v>
      </c>
      <c r="O3943" s="270">
        <v>0</v>
      </c>
      <c r="P3943" s="270" t="s">
        <v>10359</v>
      </c>
      <c r="Q3943" s="270">
        <v>0</v>
      </c>
      <c r="R3943" s="74"/>
      <c r="S3943" s="75" t="str">
        <f t="shared" si="306"/>
        <v>0000</v>
      </c>
      <c r="T3943" s="75" t="str">
        <f t="shared" si="307"/>
        <v>00000000000000000000000000000000</v>
      </c>
      <c r="V3943" s="197"/>
      <c r="W3943" s="75">
        <f t="shared" si="308"/>
        <v>0</v>
      </c>
      <c r="AE3943" s="479"/>
    </row>
    <row r="3944" spans="1:31" s="75" customFormat="1" ht="13.5" x14ac:dyDescent="0.2">
      <c r="A3944" s="211">
        <v>3941</v>
      </c>
      <c r="B3944" s="212" t="s">
        <v>4359</v>
      </c>
      <c r="C3944" s="213" t="s">
        <v>4360</v>
      </c>
      <c r="D3944" s="213"/>
      <c r="E3944" s="213">
        <v>0</v>
      </c>
      <c r="F3944" s="213" t="s">
        <v>585</v>
      </c>
      <c r="G3944" s="214" t="s">
        <v>677</v>
      </c>
      <c r="H3944" s="208" t="str">
        <f>IF(Input!F$4="GMH_OECC",J3944,IF(Input!F$4="GMH_XOEC",L3944,IF(Input!F$4="GMH_Korea",N3944,IF(Input!F$4="GMH_EU",P3944,IF(Input!F$4="Skysuper",#REF!,IF(Input!F$4="SkyII",#REF!,IF(Input!F$4="XO-8000",#REF!, "FALSE")))))))</f>
        <v>00</v>
      </c>
      <c r="I3944" s="209">
        <f>IF(Input!F$4="GMH_OECC",K3944,IF(Input!F$4="GMH_XOEC",M3944,IF(Input!F$4="GMH_Korea",O3944,IF(Input!F$4="GMH_EU",Q3944,IF(Input!F$4="Skysuper",#REF!,IF(Input!F$4="SkyII",#REF!,IF(Input!F$4="XO-8000",#REF!, "FALSE")))))))</f>
        <v>0</v>
      </c>
      <c r="J3944" s="210" t="s">
        <v>10359</v>
      </c>
      <c r="K3944" s="268">
        <v>0</v>
      </c>
      <c r="L3944" s="270" t="s">
        <v>10359</v>
      </c>
      <c r="M3944" s="270">
        <v>0</v>
      </c>
      <c r="N3944" s="270" t="s">
        <v>10359</v>
      </c>
      <c r="O3944" s="270">
        <v>0</v>
      </c>
      <c r="P3944" s="270" t="s">
        <v>10359</v>
      </c>
      <c r="Q3944" s="270">
        <v>0</v>
      </c>
      <c r="R3944" s="74"/>
      <c r="S3944" s="75" t="str">
        <f t="shared" si="306"/>
        <v>0000</v>
      </c>
      <c r="T3944" s="75" t="str">
        <f t="shared" si="307"/>
        <v>00000000000000000000000000000000</v>
      </c>
      <c r="V3944" s="197"/>
      <c r="W3944" s="75">
        <f t="shared" si="308"/>
        <v>0</v>
      </c>
      <c r="AE3944" s="479"/>
    </row>
    <row r="3945" spans="1:31" s="75" customFormat="1" ht="13.5" x14ac:dyDescent="0.2">
      <c r="A3945" s="211">
        <v>3942</v>
      </c>
      <c r="B3945" s="212" t="s">
        <v>4361</v>
      </c>
      <c r="C3945" s="213" t="s">
        <v>4362</v>
      </c>
      <c r="D3945" s="213"/>
      <c r="E3945" s="213">
        <v>0</v>
      </c>
      <c r="F3945" s="213" t="s">
        <v>585</v>
      </c>
      <c r="G3945" s="214" t="s">
        <v>677</v>
      </c>
      <c r="H3945" s="208" t="str">
        <f>IF(Input!F$4="GMH_OECC",J3945,IF(Input!F$4="GMH_XOEC",L3945,IF(Input!F$4="GMH_Korea",N3945,IF(Input!F$4="GMH_EU",P3945,IF(Input!F$4="Skysuper",#REF!,IF(Input!F$4="SkyII",#REF!,IF(Input!F$4="XO-8000",#REF!, "FALSE")))))))</f>
        <v>00</v>
      </c>
      <c r="I3945" s="209">
        <f>IF(Input!F$4="GMH_OECC",K3945,IF(Input!F$4="GMH_XOEC",M3945,IF(Input!F$4="GMH_Korea",O3945,IF(Input!F$4="GMH_EU",Q3945,IF(Input!F$4="Skysuper",#REF!,IF(Input!F$4="SkyII",#REF!,IF(Input!F$4="XO-8000",#REF!, "FALSE")))))))</f>
        <v>0</v>
      </c>
      <c r="J3945" s="210" t="s">
        <v>10359</v>
      </c>
      <c r="K3945" s="268">
        <v>0</v>
      </c>
      <c r="L3945" s="270" t="s">
        <v>10359</v>
      </c>
      <c r="M3945" s="270">
        <v>0</v>
      </c>
      <c r="N3945" s="270" t="s">
        <v>10359</v>
      </c>
      <c r="O3945" s="270">
        <v>0</v>
      </c>
      <c r="P3945" s="270" t="s">
        <v>10359</v>
      </c>
      <c r="Q3945" s="270">
        <v>0</v>
      </c>
      <c r="R3945" s="74"/>
      <c r="S3945" s="75" t="str">
        <f t="shared" si="306"/>
        <v>0000</v>
      </c>
      <c r="T3945" s="75" t="str">
        <f t="shared" si="307"/>
        <v>00000000000000000000000000000000</v>
      </c>
      <c r="V3945" s="197"/>
      <c r="W3945" s="75">
        <f t="shared" si="308"/>
        <v>0</v>
      </c>
      <c r="AE3945" s="479"/>
    </row>
    <row r="3946" spans="1:31" s="75" customFormat="1" ht="13.5" x14ac:dyDescent="0.2">
      <c r="A3946" s="211">
        <v>3943</v>
      </c>
      <c r="B3946" s="212" t="s">
        <v>4363</v>
      </c>
      <c r="C3946" s="213" t="s">
        <v>4364</v>
      </c>
      <c r="D3946" s="213"/>
      <c r="E3946" s="213">
        <v>0</v>
      </c>
      <c r="F3946" s="213" t="s">
        <v>585</v>
      </c>
      <c r="G3946" s="214" t="s">
        <v>677</v>
      </c>
      <c r="H3946" s="208" t="str">
        <f>IF(Input!F$4="GMH_OECC",J3946,IF(Input!F$4="GMH_XOEC",L3946,IF(Input!F$4="GMH_Korea",N3946,IF(Input!F$4="GMH_EU",P3946,IF(Input!F$4="Skysuper",#REF!,IF(Input!F$4="SkyII",#REF!,IF(Input!F$4="XO-8000",#REF!, "FALSE")))))))</f>
        <v>00</v>
      </c>
      <c r="I3946" s="209">
        <f>IF(Input!F$4="GMH_OECC",K3946,IF(Input!F$4="GMH_XOEC",M3946,IF(Input!F$4="GMH_Korea",O3946,IF(Input!F$4="GMH_EU",Q3946,IF(Input!F$4="Skysuper",#REF!,IF(Input!F$4="SkyII",#REF!,IF(Input!F$4="XO-8000",#REF!, "FALSE")))))))</f>
        <v>0</v>
      </c>
      <c r="J3946" s="210" t="s">
        <v>10359</v>
      </c>
      <c r="K3946" s="268">
        <v>0</v>
      </c>
      <c r="L3946" s="270" t="s">
        <v>10359</v>
      </c>
      <c r="M3946" s="270">
        <v>0</v>
      </c>
      <c r="N3946" s="270" t="s">
        <v>10359</v>
      </c>
      <c r="O3946" s="270">
        <v>0</v>
      </c>
      <c r="P3946" s="270" t="s">
        <v>10359</v>
      </c>
      <c r="Q3946" s="270">
        <v>0</v>
      </c>
      <c r="R3946" s="74"/>
      <c r="S3946" s="75" t="str">
        <f t="shared" si="306"/>
        <v>0000</v>
      </c>
      <c r="T3946" s="75" t="str">
        <f t="shared" si="307"/>
        <v>00000000000000000000000000000000</v>
      </c>
      <c r="V3946" s="197"/>
      <c r="W3946" s="75">
        <f t="shared" si="308"/>
        <v>0</v>
      </c>
      <c r="AE3946" s="479"/>
    </row>
    <row r="3947" spans="1:31" s="75" customFormat="1" ht="13.5" x14ac:dyDescent="0.2">
      <c r="A3947" s="211">
        <v>3944</v>
      </c>
      <c r="B3947" s="212" t="s">
        <v>4365</v>
      </c>
      <c r="C3947" s="213" t="s">
        <v>4366</v>
      </c>
      <c r="D3947" s="213"/>
      <c r="E3947" s="213">
        <v>0</v>
      </c>
      <c r="F3947" s="213" t="s">
        <v>585</v>
      </c>
      <c r="G3947" s="214" t="s">
        <v>677</v>
      </c>
      <c r="H3947" s="208" t="str">
        <f>IF(Input!F$4="GMH_OECC",J3947,IF(Input!F$4="GMH_XOEC",L3947,IF(Input!F$4="GMH_Korea",N3947,IF(Input!F$4="GMH_EU",P3947,IF(Input!F$4="Skysuper",#REF!,IF(Input!F$4="SkyII",#REF!,IF(Input!F$4="XO-8000",#REF!, "FALSE")))))))</f>
        <v>00</v>
      </c>
      <c r="I3947" s="209">
        <f>IF(Input!F$4="GMH_OECC",K3947,IF(Input!F$4="GMH_XOEC",M3947,IF(Input!F$4="GMH_Korea",O3947,IF(Input!F$4="GMH_EU",Q3947,IF(Input!F$4="Skysuper",#REF!,IF(Input!F$4="SkyII",#REF!,IF(Input!F$4="XO-8000",#REF!, "FALSE")))))))</f>
        <v>0</v>
      </c>
      <c r="J3947" s="210" t="s">
        <v>10359</v>
      </c>
      <c r="K3947" s="268">
        <v>0</v>
      </c>
      <c r="L3947" s="270" t="s">
        <v>10359</v>
      </c>
      <c r="M3947" s="270">
        <v>0</v>
      </c>
      <c r="N3947" s="270" t="s">
        <v>10359</v>
      </c>
      <c r="O3947" s="270">
        <v>0</v>
      </c>
      <c r="P3947" s="270" t="s">
        <v>10359</v>
      </c>
      <c r="Q3947" s="270">
        <v>0</v>
      </c>
      <c r="R3947" s="74"/>
      <c r="S3947" s="75" t="str">
        <f t="shared" si="306"/>
        <v>0000</v>
      </c>
      <c r="T3947" s="75" t="str">
        <f t="shared" si="307"/>
        <v>00000000000000000000000000000000</v>
      </c>
      <c r="V3947" s="197"/>
      <c r="W3947" s="75">
        <f t="shared" si="308"/>
        <v>0</v>
      </c>
      <c r="AE3947" s="479"/>
    </row>
    <row r="3948" spans="1:31" s="75" customFormat="1" ht="13.5" x14ac:dyDescent="0.2">
      <c r="A3948" s="211">
        <v>3945</v>
      </c>
      <c r="B3948" s="212" t="s">
        <v>4367</v>
      </c>
      <c r="C3948" s="213" t="s">
        <v>4368</v>
      </c>
      <c r="D3948" s="213"/>
      <c r="E3948" s="213">
        <v>0</v>
      </c>
      <c r="F3948" s="213" t="s">
        <v>585</v>
      </c>
      <c r="G3948" s="214" t="s">
        <v>677</v>
      </c>
      <c r="H3948" s="208" t="str">
        <f>IF(Input!F$4="GMH_OECC",J3948,IF(Input!F$4="GMH_XOEC",L3948,IF(Input!F$4="GMH_Korea",N3948,IF(Input!F$4="GMH_EU",P3948,IF(Input!F$4="Skysuper",#REF!,IF(Input!F$4="SkyII",#REF!,IF(Input!F$4="XO-8000",#REF!, "FALSE")))))))</f>
        <v>00</v>
      </c>
      <c r="I3948" s="209">
        <f>IF(Input!F$4="GMH_OECC",K3948,IF(Input!F$4="GMH_XOEC",M3948,IF(Input!F$4="GMH_Korea",O3948,IF(Input!F$4="GMH_EU",Q3948,IF(Input!F$4="Skysuper",#REF!,IF(Input!F$4="SkyII",#REF!,IF(Input!F$4="XO-8000",#REF!, "FALSE")))))))</f>
        <v>0</v>
      </c>
      <c r="J3948" s="210" t="s">
        <v>10359</v>
      </c>
      <c r="K3948" s="268">
        <v>0</v>
      </c>
      <c r="L3948" s="270" t="s">
        <v>10359</v>
      </c>
      <c r="M3948" s="270">
        <v>0</v>
      </c>
      <c r="N3948" s="270" t="s">
        <v>10359</v>
      </c>
      <c r="O3948" s="270">
        <v>0</v>
      </c>
      <c r="P3948" s="270" t="s">
        <v>10359</v>
      </c>
      <c r="Q3948" s="270">
        <v>0</v>
      </c>
      <c r="R3948" s="74"/>
      <c r="S3948" s="75" t="str">
        <f t="shared" si="306"/>
        <v>0000</v>
      </c>
      <c r="T3948" s="75" t="str">
        <f t="shared" si="307"/>
        <v>00000000000000000000000000000000</v>
      </c>
      <c r="V3948" s="197"/>
      <c r="W3948" s="75">
        <f t="shared" si="308"/>
        <v>0</v>
      </c>
      <c r="AE3948" s="479"/>
    </row>
    <row r="3949" spans="1:31" s="75" customFormat="1" ht="13.5" x14ac:dyDescent="0.2">
      <c r="A3949" s="211">
        <v>3946</v>
      </c>
      <c r="B3949" s="212" t="s">
        <v>4369</v>
      </c>
      <c r="C3949" s="213" t="s">
        <v>4370</v>
      </c>
      <c r="D3949" s="213"/>
      <c r="E3949" s="213">
        <v>0</v>
      </c>
      <c r="F3949" s="213" t="s">
        <v>585</v>
      </c>
      <c r="G3949" s="214" t="s">
        <v>677</v>
      </c>
      <c r="H3949" s="208" t="str">
        <f>IF(Input!F$4="GMH_OECC",J3949,IF(Input!F$4="GMH_XOEC",L3949,IF(Input!F$4="GMH_Korea",N3949,IF(Input!F$4="GMH_EU",P3949,IF(Input!F$4="Skysuper",#REF!,IF(Input!F$4="SkyII",#REF!,IF(Input!F$4="XO-8000",#REF!, "FALSE")))))))</f>
        <v>00</v>
      </c>
      <c r="I3949" s="209">
        <f>IF(Input!F$4="GMH_OECC",K3949,IF(Input!F$4="GMH_XOEC",M3949,IF(Input!F$4="GMH_Korea",O3949,IF(Input!F$4="GMH_EU",Q3949,IF(Input!F$4="Skysuper",#REF!,IF(Input!F$4="SkyII",#REF!,IF(Input!F$4="XO-8000",#REF!, "FALSE")))))))</f>
        <v>0</v>
      </c>
      <c r="J3949" s="210" t="s">
        <v>10359</v>
      </c>
      <c r="K3949" s="268">
        <v>0</v>
      </c>
      <c r="L3949" s="270" t="s">
        <v>10359</v>
      </c>
      <c r="M3949" s="270">
        <v>0</v>
      </c>
      <c r="N3949" s="270" t="s">
        <v>10359</v>
      </c>
      <c r="O3949" s="270">
        <v>0</v>
      </c>
      <c r="P3949" s="270" t="s">
        <v>10359</v>
      </c>
      <c r="Q3949" s="270">
        <v>0</v>
      </c>
      <c r="R3949" s="74"/>
      <c r="S3949" s="75" t="str">
        <f t="shared" si="306"/>
        <v>0000</v>
      </c>
      <c r="T3949" s="75" t="str">
        <f t="shared" si="307"/>
        <v>00000000000000000000000000000000</v>
      </c>
      <c r="V3949" s="197"/>
      <c r="W3949" s="75">
        <f t="shared" si="308"/>
        <v>0</v>
      </c>
      <c r="AE3949" s="479"/>
    </row>
    <row r="3950" spans="1:31" s="75" customFormat="1" ht="13.5" x14ac:dyDescent="0.2">
      <c r="A3950" s="211">
        <v>3947</v>
      </c>
      <c r="B3950" s="212" t="s">
        <v>4371</v>
      </c>
      <c r="C3950" s="213" t="s">
        <v>4372</v>
      </c>
      <c r="D3950" s="213"/>
      <c r="E3950" s="213">
        <v>0</v>
      </c>
      <c r="F3950" s="213" t="s">
        <v>585</v>
      </c>
      <c r="G3950" s="214" t="s">
        <v>677</v>
      </c>
      <c r="H3950" s="208" t="str">
        <f>IF(Input!F$4="GMH_OECC",J3950,IF(Input!F$4="GMH_XOEC",L3950,IF(Input!F$4="GMH_Korea",N3950,IF(Input!F$4="GMH_EU",P3950,IF(Input!F$4="Skysuper",#REF!,IF(Input!F$4="SkyII",#REF!,IF(Input!F$4="XO-8000",#REF!, "FALSE")))))))</f>
        <v>00</v>
      </c>
      <c r="I3950" s="209">
        <f>IF(Input!F$4="GMH_OECC",K3950,IF(Input!F$4="GMH_XOEC",M3950,IF(Input!F$4="GMH_Korea",O3950,IF(Input!F$4="GMH_EU",Q3950,IF(Input!F$4="Skysuper",#REF!,IF(Input!F$4="SkyII",#REF!,IF(Input!F$4="XO-8000",#REF!, "FALSE")))))))</f>
        <v>0</v>
      </c>
      <c r="J3950" s="210" t="s">
        <v>10359</v>
      </c>
      <c r="K3950" s="268">
        <v>0</v>
      </c>
      <c r="L3950" s="270" t="s">
        <v>10359</v>
      </c>
      <c r="M3950" s="270">
        <v>0</v>
      </c>
      <c r="N3950" s="270" t="s">
        <v>10359</v>
      </c>
      <c r="O3950" s="270">
        <v>0</v>
      </c>
      <c r="P3950" s="270" t="s">
        <v>10359</v>
      </c>
      <c r="Q3950" s="270">
        <v>0</v>
      </c>
      <c r="R3950" s="74"/>
      <c r="S3950" s="75" t="str">
        <f t="shared" si="306"/>
        <v>0000</v>
      </c>
      <c r="T3950" s="75" t="str">
        <f t="shared" si="307"/>
        <v>00000000000000000000000000000000</v>
      </c>
      <c r="V3950" s="197"/>
      <c r="W3950" s="75">
        <f t="shared" si="308"/>
        <v>0</v>
      </c>
      <c r="AE3950" s="479"/>
    </row>
    <row r="3951" spans="1:31" s="75" customFormat="1" ht="13.5" x14ac:dyDescent="0.2">
      <c r="A3951" s="211">
        <v>3948</v>
      </c>
      <c r="B3951" s="212" t="s">
        <v>4373</v>
      </c>
      <c r="C3951" s="213" t="s">
        <v>4374</v>
      </c>
      <c r="D3951" s="213"/>
      <c r="E3951" s="213">
        <v>0</v>
      </c>
      <c r="F3951" s="213" t="s">
        <v>585</v>
      </c>
      <c r="G3951" s="214" t="s">
        <v>677</v>
      </c>
      <c r="H3951" s="208" t="str">
        <f>IF(Input!F$4="GMH_OECC",J3951,IF(Input!F$4="GMH_XOEC",L3951,IF(Input!F$4="GMH_Korea",N3951,IF(Input!F$4="GMH_EU",P3951,IF(Input!F$4="Skysuper",#REF!,IF(Input!F$4="SkyII",#REF!,IF(Input!F$4="XO-8000",#REF!, "FALSE")))))))</f>
        <v>00</v>
      </c>
      <c r="I3951" s="209">
        <f>IF(Input!F$4="GMH_OECC",K3951,IF(Input!F$4="GMH_XOEC",M3951,IF(Input!F$4="GMH_Korea",O3951,IF(Input!F$4="GMH_EU",Q3951,IF(Input!F$4="Skysuper",#REF!,IF(Input!F$4="SkyII",#REF!,IF(Input!F$4="XO-8000",#REF!, "FALSE")))))))</f>
        <v>0</v>
      </c>
      <c r="J3951" s="210" t="s">
        <v>10359</v>
      </c>
      <c r="K3951" s="268">
        <v>0</v>
      </c>
      <c r="L3951" s="270" t="s">
        <v>10359</v>
      </c>
      <c r="M3951" s="270">
        <v>0</v>
      </c>
      <c r="N3951" s="270" t="s">
        <v>10359</v>
      </c>
      <c r="O3951" s="270">
        <v>0</v>
      </c>
      <c r="P3951" s="270" t="s">
        <v>10359</v>
      </c>
      <c r="Q3951" s="270">
        <v>0</v>
      </c>
      <c r="R3951" s="74"/>
      <c r="S3951" s="75" t="str">
        <f t="shared" si="306"/>
        <v>0000</v>
      </c>
      <c r="T3951" s="75" t="str">
        <f t="shared" si="307"/>
        <v>00000000000000000000000000000000</v>
      </c>
      <c r="V3951" s="197"/>
      <c r="W3951" s="75">
        <f t="shared" si="308"/>
        <v>0</v>
      </c>
      <c r="AE3951" s="479"/>
    </row>
    <row r="3952" spans="1:31" s="75" customFormat="1" ht="13.5" x14ac:dyDescent="0.2">
      <c r="A3952" s="211">
        <v>3949</v>
      </c>
      <c r="B3952" s="212" t="s">
        <v>4375</v>
      </c>
      <c r="C3952" s="213" t="s">
        <v>4376</v>
      </c>
      <c r="D3952" s="213"/>
      <c r="E3952" s="213">
        <v>0</v>
      </c>
      <c r="F3952" s="213" t="s">
        <v>585</v>
      </c>
      <c r="G3952" s="214" t="s">
        <v>677</v>
      </c>
      <c r="H3952" s="208" t="str">
        <f>IF(Input!F$4="GMH_OECC",J3952,IF(Input!F$4="GMH_XOEC",L3952,IF(Input!F$4="GMH_Korea",N3952,IF(Input!F$4="GMH_EU",P3952,IF(Input!F$4="Skysuper",#REF!,IF(Input!F$4="SkyII",#REF!,IF(Input!F$4="XO-8000",#REF!, "FALSE")))))))</f>
        <v>00</v>
      </c>
      <c r="I3952" s="209">
        <f>IF(Input!F$4="GMH_OECC",K3952,IF(Input!F$4="GMH_XOEC",M3952,IF(Input!F$4="GMH_Korea",O3952,IF(Input!F$4="GMH_EU",Q3952,IF(Input!F$4="Skysuper",#REF!,IF(Input!F$4="SkyII",#REF!,IF(Input!F$4="XO-8000",#REF!, "FALSE")))))))</f>
        <v>0</v>
      </c>
      <c r="J3952" s="210" t="s">
        <v>10359</v>
      </c>
      <c r="K3952" s="268">
        <v>0</v>
      </c>
      <c r="L3952" s="270" t="s">
        <v>10359</v>
      </c>
      <c r="M3952" s="270">
        <v>0</v>
      </c>
      <c r="N3952" s="270" t="s">
        <v>10359</v>
      </c>
      <c r="O3952" s="270">
        <v>0</v>
      </c>
      <c r="P3952" s="270" t="s">
        <v>10359</v>
      </c>
      <c r="Q3952" s="270">
        <v>0</v>
      </c>
      <c r="R3952" s="74"/>
      <c r="S3952" s="75" t="str">
        <f t="shared" si="306"/>
        <v>0000</v>
      </c>
      <c r="T3952" s="75" t="str">
        <f t="shared" si="307"/>
        <v>00000000000000000000000000000000</v>
      </c>
      <c r="V3952" s="197"/>
      <c r="W3952" s="75">
        <f t="shared" si="308"/>
        <v>0</v>
      </c>
      <c r="AE3952" s="479"/>
    </row>
    <row r="3953" spans="1:31" s="75" customFormat="1" ht="13.5" x14ac:dyDescent="0.2">
      <c r="A3953" s="211">
        <v>3950</v>
      </c>
      <c r="B3953" s="212" t="s">
        <v>4377</v>
      </c>
      <c r="C3953" s="213" t="s">
        <v>4378</v>
      </c>
      <c r="D3953" s="213"/>
      <c r="E3953" s="213">
        <v>0</v>
      </c>
      <c r="F3953" s="213" t="s">
        <v>585</v>
      </c>
      <c r="G3953" s="214" t="s">
        <v>677</v>
      </c>
      <c r="H3953" s="208" t="str">
        <f>IF(Input!F$4="GMH_OECC",J3953,IF(Input!F$4="GMH_XOEC",L3953,IF(Input!F$4="GMH_Korea",N3953,IF(Input!F$4="GMH_EU",P3953,IF(Input!F$4="Skysuper",#REF!,IF(Input!F$4="SkyII",#REF!,IF(Input!F$4="XO-8000",#REF!, "FALSE")))))))</f>
        <v>00</v>
      </c>
      <c r="I3953" s="209">
        <f>IF(Input!F$4="GMH_OECC",K3953,IF(Input!F$4="GMH_XOEC",M3953,IF(Input!F$4="GMH_Korea",O3953,IF(Input!F$4="GMH_EU",Q3953,IF(Input!F$4="Skysuper",#REF!,IF(Input!F$4="SkyII",#REF!,IF(Input!F$4="XO-8000",#REF!, "FALSE")))))))</f>
        <v>0</v>
      </c>
      <c r="J3953" s="210" t="s">
        <v>10359</v>
      </c>
      <c r="K3953" s="268">
        <v>0</v>
      </c>
      <c r="L3953" s="270" t="s">
        <v>10359</v>
      </c>
      <c r="M3953" s="270">
        <v>0</v>
      </c>
      <c r="N3953" s="270" t="s">
        <v>10359</v>
      </c>
      <c r="O3953" s="270">
        <v>0</v>
      </c>
      <c r="P3953" s="270" t="s">
        <v>10359</v>
      </c>
      <c r="Q3953" s="270">
        <v>0</v>
      </c>
      <c r="R3953" s="74"/>
      <c r="S3953" s="75" t="str">
        <f t="shared" si="306"/>
        <v>0000</v>
      </c>
      <c r="T3953" s="75" t="str">
        <f t="shared" si="307"/>
        <v>00000000000000000000000000000000</v>
      </c>
      <c r="V3953" s="197"/>
      <c r="W3953" s="75">
        <f t="shared" si="308"/>
        <v>0</v>
      </c>
      <c r="AE3953" s="479"/>
    </row>
    <row r="3954" spans="1:31" s="75" customFormat="1" ht="13.5" x14ac:dyDescent="0.2">
      <c r="A3954" s="211">
        <v>3951</v>
      </c>
      <c r="B3954" s="212" t="s">
        <v>4379</v>
      </c>
      <c r="C3954" s="213" t="s">
        <v>4380</v>
      </c>
      <c r="D3954" s="213"/>
      <c r="E3954" s="213">
        <v>0</v>
      </c>
      <c r="F3954" s="213" t="s">
        <v>585</v>
      </c>
      <c r="G3954" s="214" t="s">
        <v>677</v>
      </c>
      <c r="H3954" s="208" t="str">
        <f>IF(Input!F$4="GMH_OECC",J3954,IF(Input!F$4="GMH_XOEC",L3954,IF(Input!F$4="GMH_Korea",N3954,IF(Input!F$4="GMH_EU",P3954,IF(Input!F$4="Skysuper",#REF!,IF(Input!F$4="SkyII",#REF!,IF(Input!F$4="XO-8000",#REF!, "FALSE")))))))</f>
        <v>00</v>
      </c>
      <c r="I3954" s="209">
        <f>IF(Input!F$4="GMH_OECC",K3954,IF(Input!F$4="GMH_XOEC",M3954,IF(Input!F$4="GMH_Korea",O3954,IF(Input!F$4="GMH_EU",Q3954,IF(Input!F$4="Skysuper",#REF!,IF(Input!F$4="SkyII",#REF!,IF(Input!F$4="XO-8000",#REF!, "FALSE")))))))</f>
        <v>0</v>
      </c>
      <c r="J3954" s="210" t="s">
        <v>10359</v>
      </c>
      <c r="K3954" s="268">
        <v>0</v>
      </c>
      <c r="L3954" s="270" t="s">
        <v>10359</v>
      </c>
      <c r="M3954" s="270">
        <v>0</v>
      </c>
      <c r="N3954" s="270" t="s">
        <v>10359</v>
      </c>
      <c r="O3954" s="270">
        <v>0</v>
      </c>
      <c r="P3954" s="270" t="s">
        <v>10359</v>
      </c>
      <c r="Q3954" s="270">
        <v>0</v>
      </c>
      <c r="R3954" s="74"/>
      <c r="S3954" s="75" t="str">
        <f t="shared" si="306"/>
        <v>0000</v>
      </c>
      <c r="T3954" s="75" t="str">
        <f t="shared" si="307"/>
        <v>00000000000000000000000000000000</v>
      </c>
      <c r="V3954" s="197"/>
      <c r="W3954" s="75">
        <f t="shared" si="308"/>
        <v>0</v>
      </c>
      <c r="AE3954" s="479"/>
    </row>
    <row r="3955" spans="1:31" s="75" customFormat="1" ht="13.5" x14ac:dyDescent="0.2">
      <c r="A3955" s="211">
        <v>3952</v>
      </c>
      <c r="B3955" s="212" t="s">
        <v>4381</v>
      </c>
      <c r="C3955" s="213" t="s">
        <v>4382</v>
      </c>
      <c r="D3955" s="213"/>
      <c r="E3955" s="213">
        <v>0</v>
      </c>
      <c r="F3955" s="213" t="s">
        <v>585</v>
      </c>
      <c r="G3955" s="214" t="s">
        <v>677</v>
      </c>
      <c r="H3955" s="208" t="str">
        <f>IF(Input!F$4="GMH_OECC",J3955,IF(Input!F$4="GMH_XOEC",L3955,IF(Input!F$4="GMH_Korea",N3955,IF(Input!F$4="GMH_EU",P3955,IF(Input!F$4="Skysuper",#REF!,IF(Input!F$4="SkyII",#REF!,IF(Input!F$4="XO-8000",#REF!, "FALSE")))))))</f>
        <v>00</v>
      </c>
      <c r="I3955" s="209">
        <f>IF(Input!F$4="GMH_OECC",K3955,IF(Input!F$4="GMH_XOEC",M3955,IF(Input!F$4="GMH_Korea",O3955,IF(Input!F$4="GMH_EU",Q3955,IF(Input!F$4="Skysuper",#REF!,IF(Input!F$4="SkyII",#REF!,IF(Input!F$4="XO-8000",#REF!, "FALSE")))))))</f>
        <v>0</v>
      </c>
      <c r="J3955" s="210" t="s">
        <v>10359</v>
      </c>
      <c r="K3955" s="268">
        <v>0</v>
      </c>
      <c r="L3955" s="270" t="s">
        <v>10359</v>
      </c>
      <c r="M3955" s="270">
        <v>0</v>
      </c>
      <c r="N3955" s="270" t="s">
        <v>10359</v>
      </c>
      <c r="O3955" s="270">
        <v>0</v>
      </c>
      <c r="P3955" s="270" t="s">
        <v>10359</v>
      </c>
      <c r="Q3955" s="270">
        <v>0</v>
      </c>
      <c r="R3955" s="74"/>
      <c r="S3955" s="75" t="str">
        <f t="shared" si="306"/>
        <v>0000</v>
      </c>
      <c r="T3955" s="75" t="str">
        <f t="shared" si="307"/>
        <v>00000000000000000000000000000000</v>
      </c>
      <c r="V3955" s="197"/>
      <c r="W3955" s="75">
        <f t="shared" si="308"/>
        <v>0</v>
      </c>
      <c r="AE3955" s="479"/>
    </row>
    <row r="3956" spans="1:31" s="75" customFormat="1" ht="13.5" x14ac:dyDescent="0.2">
      <c r="A3956" s="211">
        <v>3953</v>
      </c>
      <c r="B3956" s="212" t="s">
        <v>4383</v>
      </c>
      <c r="C3956" s="213" t="s">
        <v>4384</v>
      </c>
      <c r="D3956" s="213"/>
      <c r="E3956" s="213">
        <v>0</v>
      </c>
      <c r="F3956" s="213" t="s">
        <v>585</v>
      </c>
      <c r="G3956" s="214" t="s">
        <v>677</v>
      </c>
      <c r="H3956" s="208" t="str">
        <f>IF(Input!F$4="GMH_OECC",J3956,IF(Input!F$4="GMH_XOEC",L3956,IF(Input!F$4="GMH_Korea",N3956,IF(Input!F$4="GMH_EU",P3956,IF(Input!F$4="Skysuper",#REF!,IF(Input!F$4="SkyII",#REF!,IF(Input!F$4="XO-8000",#REF!, "FALSE")))))))</f>
        <v>00</v>
      </c>
      <c r="I3956" s="209">
        <f>IF(Input!F$4="GMH_OECC",K3956,IF(Input!F$4="GMH_XOEC",M3956,IF(Input!F$4="GMH_Korea",O3956,IF(Input!F$4="GMH_EU",Q3956,IF(Input!F$4="Skysuper",#REF!,IF(Input!F$4="SkyII",#REF!,IF(Input!F$4="XO-8000",#REF!, "FALSE")))))))</f>
        <v>0</v>
      </c>
      <c r="J3956" s="210" t="s">
        <v>10359</v>
      </c>
      <c r="K3956" s="268">
        <v>0</v>
      </c>
      <c r="L3956" s="270" t="s">
        <v>10359</v>
      </c>
      <c r="M3956" s="270">
        <v>0</v>
      </c>
      <c r="N3956" s="270" t="s">
        <v>10359</v>
      </c>
      <c r="O3956" s="270">
        <v>0</v>
      </c>
      <c r="P3956" s="270" t="s">
        <v>10359</v>
      </c>
      <c r="Q3956" s="270">
        <v>0</v>
      </c>
      <c r="R3956" s="74"/>
      <c r="S3956" s="75" t="str">
        <f t="shared" ref="S3956:S4019" si="309">"0"&amp;DEC2HEX(2^(I3956-1))&amp;IF(LEN(DEC2HEX(H3956))=2,DEC2HEX(H3956),"0"&amp;DEC2HEX(H3956))</f>
        <v>0000</v>
      </c>
      <c r="T3956" s="75" t="str">
        <f t="shared" si="307"/>
        <v>00000000000000000000000000000000</v>
      </c>
      <c r="V3956" s="197"/>
      <c r="W3956" s="75">
        <f t="shared" si="308"/>
        <v>0</v>
      </c>
      <c r="AE3956" s="479"/>
    </row>
    <row r="3957" spans="1:31" s="75" customFormat="1" ht="13.5" x14ac:dyDescent="0.2">
      <c r="A3957" s="211">
        <v>3954</v>
      </c>
      <c r="B3957" s="212" t="s">
        <v>4385</v>
      </c>
      <c r="C3957" s="213" t="s">
        <v>4386</v>
      </c>
      <c r="D3957" s="213"/>
      <c r="E3957" s="213">
        <v>0</v>
      </c>
      <c r="F3957" s="213" t="s">
        <v>585</v>
      </c>
      <c r="G3957" s="214" t="s">
        <v>677</v>
      </c>
      <c r="H3957" s="208" t="str">
        <f>IF(Input!F$4="GMH_OECC",J3957,IF(Input!F$4="GMH_XOEC",L3957,IF(Input!F$4="GMH_Korea",N3957,IF(Input!F$4="GMH_EU",P3957,IF(Input!F$4="Skysuper",#REF!,IF(Input!F$4="SkyII",#REF!,IF(Input!F$4="XO-8000",#REF!, "FALSE")))))))</f>
        <v>00</v>
      </c>
      <c r="I3957" s="209">
        <f>IF(Input!F$4="GMH_OECC",K3957,IF(Input!F$4="GMH_XOEC",M3957,IF(Input!F$4="GMH_Korea",O3957,IF(Input!F$4="GMH_EU",Q3957,IF(Input!F$4="Skysuper",#REF!,IF(Input!F$4="SkyII",#REF!,IF(Input!F$4="XO-8000",#REF!, "FALSE")))))))</f>
        <v>0</v>
      </c>
      <c r="J3957" s="210" t="s">
        <v>10359</v>
      </c>
      <c r="K3957" s="268">
        <v>0</v>
      </c>
      <c r="L3957" s="270" t="s">
        <v>10359</v>
      </c>
      <c r="M3957" s="270">
        <v>0</v>
      </c>
      <c r="N3957" s="270" t="s">
        <v>10359</v>
      </c>
      <c r="O3957" s="270">
        <v>0</v>
      </c>
      <c r="P3957" s="270" t="s">
        <v>10359</v>
      </c>
      <c r="Q3957" s="270">
        <v>0</v>
      </c>
      <c r="R3957" s="74"/>
      <c r="S3957" s="75" t="str">
        <f t="shared" si="309"/>
        <v>0000</v>
      </c>
      <c r="T3957" s="75" t="str">
        <f t="shared" si="307"/>
        <v>00000000000000000000000000000000</v>
      </c>
      <c r="V3957" s="197"/>
      <c r="W3957" s="75">
        <f t="shared" si="308"/>
        <v>0</v>
      </c>
      <c r="AE3957" s="479"/>
    </row>
    <row r="3958" spans="1:31" s="75" customFormat="1" ht="13.5" x14ac:dyDescent="0.2">
      <c r="A3958" s="211">
        <v>3955</v>
      </c>
      <c r="B3958" s="212" t="s">
        <v>4387</v>
      </c>
      <c r="C3958" s="213" t="s">
        <v>4388</v>
      </c>
      <c r="D3958" s="213"/>
      <c r="E3958" s="213">
        <v>0</v>
      </c>
      <c r="F3958" s="213" t="s">
        <v>585</v>
      </c>
      <c r="G3958" s="214" t="s">
        <v>677</v>
      </c>
      <c r="H3958" s="208" t="str">
        <f>IF(Input!F$4="GMH_OECC",J3958,IF(Input!F$4="GMH_XOEC",L3958,IF(Input!F$4="GMH_Korea",N3958,IF(Input!F$4="GMH_EU",P3958,IF(Input!F$4="Skysuper",#REF!,IF(Input!F$4="SkyII",#REF!,IF(Input!F$4="XO-8000",#REF!, "FALSE")))))))</f>
        <v>00</v>
      </c>
      <c r="I3958" s="209">
        <f>IF(Input!F$4="GMH_OECC",K3958,IF(Input!F$4="GMH_XOEC",M3958,IF(Input!F$4="GMH_Korea",O3958,IF(Input!F$4="GMH_EU",Q3958,IF(Input!F$4="Skysuper",#REF!,IF(Input!F$4="SkyII",#REF!,IF(Input!F$4="XO-8000",#REF!, "FALSE")))))))</f>
        <v>0</v>
      </c>
      <c r="J3958" s="210" t="s">
        <v>10359</v>
      </c>
      <c r="K3958" s="268">
        <v>0</v>
      </c>
      <c r="L3958" s="270" t="s">
        <v>10359</v>
      </c>
      <c r="M3958" s="270">
        <v>0</v>
      </c>
      <c r="N3958" s="270" t="s">
        <v>10359</v>
      </c>
      <c r="O3958" s="270">
        <v>0</v>
      </c>
      <c r="P3958" s="270" t="s">
        <v>10359</v>
      </c>
      <c r="Q3958" s="270">
        <v>0</v>
      </c>
      <c r="R3958" s="74"/>
      <c r="S3958" s="75" t="str">
        <f t="shared" si="309"/>
        <v>0000</v>
      </c>
      <c r="T3958" s="75" t="str">
        <f t="shared" si="307"/>
        <v>00000000000000000000000000000000</v>
      </c>
      <c r="V3958" s="197"/>
      <c r="W3958" s="75">
        <f t="shared" si="308"/>
        <v>0</v>
      </c>
      <c r="AE3958" s="479"/>
    </row>
    <row r="3959" spans="1:31" s="75" customFormat="1" ht="13.5" x14ac:dyDescent="0.2">
      <c r="A3959" s="211">
        <v>3956</v>
      </c>
      <c r="B3959" s="212" t="s">
        <v>4389</v>
      </c>
      <c r="C3959" s="213" t="s">
        <v>4390</v>
      </c>
      <c r="D3959" s="213"/>
      <c r="E3959" s="213">
        <v>0</v>
      </c>
      <c r="F3959" s="213" t="s">
        <v>585</v>
      </c>
      <c r="G3959" s="214" t="s">
        <v>677</v>
      </c>
      <c r="H3959" s="208" t="str">
        <f>IF(Input!F$4="GMH_OECC",J3959,IF(Input!F$4="GMH_XOEC",L3959,IF(Input!F$4="GMH_Korea",N3959,IF(Input!F$4="GMH_EU",P3959,IF(Input!F$4="Skysuper",#REF!,IF(Input!F$4="SkyII",#REF!,IF(Input!F$4="XO-8000",#REF!, "FALSE")))))))</f>
        <v>00</v>
      </c>
      <c r="I3959" s="209">
        <f>IF(Input!F$4="GMH_OECC",K3959,IF(Input!F$4="GMH_XOEC",M3959,IF(Input!F$4="GMH_Korea",O3959,IF(Input!F$4="GMH_EU",Q3959,IF(Input!F$4="Skysuper",#REF!,IF(Input!F$4="SkyII",#REF!,IF(Input!F$4="XO-8000",#REF!, "FALSE")))))))</f>
        <v>0</v>
      </c>
      <c r="J3959" s="210" t="s">
        <v>10359</v>
      </c>
      <c r="K3959" s="268">
        <v>0</v>
      </c>
      <c r="L3959" s="270" t="s">
        <v>10359</v>
      </c>
      <c r="M3959" s="270">
        <v>0</v>
      </c>
      <c r="N3959" s="270" t="s">
        <v>10359</v>
      </c>
      <c r="O3959" s="270">
        <v>0</v>
      </c>
      <c r="P3959" s="270" t="s">
        <v>10359</v>
      </c>
      <c r="Q3959" s="270">
        <v>0</v>
      </c>
      <c r="R3959" s="74"/>
      <c r="S3959" s="75" t="str">
        <f t="shared" si="309"/>
        <v>0000</v>
      </c>
      <c r="T3959" s="75" t="str">
        <f t="shared" si="307"/>
        <v>00000000000000000000000000000000</v>
      </c>
      <c r="V3959" s="197"/>
      <c r="W3959" s="75">
        <f t="shared" si="308"/>
        <v>0</v>
      </c>
      <c r="AE3959" s="479"/>
    </row>
    <row r="3960" spans="1:31" s="75" customFormat="1" ht="13.5" x14ac:dyDescent="0.2">
      <c r="A3960" s="211">
        <v>3957</v>
      </c>
      <c r="B3960" s="212" t="s">
        <v>4391</v>
      </c>
      <c r="C3960" s="213" t="s">
        <v>4392</v>
      </c>
      <c r="D3960" s="213"/>
      <c r="E3960" s="213">
        <v>0</v>
      </c>
      <c r="F3960" s="213" t="s">
        <v>585</v>
      </c>
      <c r="G3960" s="214" t="s">
        <v>677</v>
      </c>
      <c r="H3960" s="208" t="str">
        <f>IF(Input!F$4="GMH_OECC",J3960,IF(Input!F$4="GMH_XOEC",L3960,IF(Input!F$4="GMH_Korea",N3960,IF(Input!F$4="GMH_EU",P3960,IF(Input!F$4="Skysuper",#REF!,IF(Input!F$4="SkyII",#REF!,IF(Input!F$4="XO-8000",#REF!, "FALSE")))))))</f>
        <v>00</v>
      </c>
      <c r="I3960" s="209">
        <f>IF(Input!F$4="GMH_OECC",K3960,IF(Input!F$4="GMH_XOEC",M3960,IF(Input!F$4="GMH_Korea",O3960,IF(Input!F$4="GMH_EU",Q3960,IF(Input!F$4="Skysuper",#REF!,IF(Input!F$4="SkyII",#REF!,IF(Input!F$4="XO-8000",#REF!, "FALSE")))))))</f>
        <v>0</v>
      </c>
      <c r="J3960" s="210" t="s">
        <v>10359</v>
      </c>
      <c r="K3960" s="268">
        <v>0</v>
      </c>
      <c r="L3960" s="270" t="s">
        <v>10359</v>
      </c>
      <c r="M3960" s="270">
        <v>0</v>
      </c>
      <c r="N3960" s="270" t="s">
        <v>10359</v>
      </c>
      <c r="O3960" s="270">
        <v>0</v>
      </c>
      <c r="P3960" s="270" t="s">
        <v>10359</v>
      </c>
      <c r="Q3960" s="270">
        <v>0</v>
      </c>
      <c r="R3960" s="74"/>
      <c r="S3960" s="75" t="str">
        <f t="shared" si="309"/>
        <v>0000</v>
      </c>
      <c r="T3960" s="75" t="str">
        <f t="shared" si="307"/>
        <v>00000000000000000000000000000000</v>
      </c>
      <c r="V3960" s="197"/>
      <c r="W3960" s="75">
        <f t="shared" si="308"/>
        <v>0</v>
      </c>
      <c r="AE3960" s="479"/>
    </row>
    <row r="3961" spans="1:31" s="75" customFormat="1" ht="13.5" x14ac:dyDescent="0.2">
      <c r="A3961" s="211">
        <v>3958</v>
      </c>
      <c r="B3961" s="212" t="s">
        <v>4393</v>
      </c>
      <c r="C3961" s="213" t="s">
        <v>4394</v>
      </c>
      <c r="D3961" s="213"/>
      <c r="E3961" s="213">
        <v>0</v>
      </c>
      <c r="F3961" s="213" t="s">
        <v>585</v>
      </c>
      <c r="G3961" s="214" t="s">
        <v>677</v>
      </c>
      <c r="H3961" s="208" t="str">
        <f>IF(Input!F$4="GMH_OECC",J3961,IF(Input!F$4="GMH_XOEC",L3961,IF(Input!F$4="GMH_Korea",N3961,IF(Input!F$4="GMH_EU",P3961,IF(Input!F$4="Skysuper",#REF!,IF(Input!F$4="SkyII",#REF!,IF(Input!F$4="XO-8000",#REF!, "FALSE")))))))</f>
        <v>00</v>
      </c>
      <c r="I3961" s="209">
        <f>IF(Input!F$4="GMH_OECC",K3961,IF(Input!F$4="GMH_XOEC",M3961,IF(Input!F$4="GMH_Korea",O3961,IF(Input!F$4="GMH_EU",Q3961,IF(Input!F$4="Skysuper",#REF!,IF(Input!F$4="SkyII",#REF!,IF(Input!F$4="XO-8000",#REF!, "FALSE")))))))</f>
        <v>0</v>
      </c>
      <c r="J3961" s="210" t="s">
        <v>10359</v>
      </c>
      <c r="K3961" s="268">
        <v>0</v>
      </c>
      <c r="L3961" s="270" t="s">
        <v>10359</v>
      </c>
      <c r="M3961" s="270">
        <v>0</v>
      </c>
      <c r="N3961" s="270" t="s">
        <v>10359</v>
      </c>
      <c r="O3961" s="270">
        <v>0</v>
      </c>
      <c r="P3961" s="270" t="s">
        <v>10359</v>
      </c>
      <c r="Q3961" s="270">
        <v>0</v>
      </c>
      <c r="R3961" s="74"/>
      <c r="S3961" s="75" t="str">
        <f t="shared" si="309"/>
        <v>0000</v>
      </c>
      <c r="T3961" s="75" t="str">
        <f t="shared" si="307"/>
        <v>00000000000000000000000000000000</v>
      </c>
      <c r="V3961" s="197"/>
      <c r="W3961" s="75">
        <f t="shared" si="308"/>
        <v>0</v>
      </c>
      <c r="AE3961" s="479"/>
    </row>
    <row r="3962" spans="1:31" s="75" customFormat="1" ht="13.5" x14ac:dyDescent="0.2">
      <c r="A3962" s="211">
        <v>3959</v>
      </c>
      <c r="B3962" s="212" t="s">
        <v>4395</v>
      </c>
      <c r="C3962" s="213" t="s">
        <v>4396</v>
      </c>
      <c r="D3962" s="213"/>
      <c r="E3962" s="213">
        <v>0</v>
      </c>
      <c r="F3962" s="213" t="s">
        <v>585</v>
      </c>
      <c r="G3962" s="214" t="s">
        <v>677</v>
      </c>
      <c r="H3962" s="208" t="str">
        <f>IF(Input!F$4="GMH_OECC",J3962,IF(Input!F$4="GMH_XOEC",L3962,IF(Input!F$4="GMH_Korea",N3962,IF(Input!F$4="GMH_EU",P3962,IF(Input!F$4="Skysuper",#REF!,IF(Input!F$4="SkyII",#REF!,IF(Input!F$4="XO-8000",#REF!, "FALSE")))))))</f>
        <v>00</v>
      </c>
      <c r="I3962" s="209">
        <f>IF(Input!F$4="GMH_OECC",K3962,IF(Input!F$4="GMH_XOEC",M3962,IF(Input!F$4="GMH_Korea",O3962,IF(Input!F$4="GMH_EU",Q3962,IF(Input!F$4="Skysuper",#REF!,IF(Input!F$4="SkyII",#REF!,IF(Input!F$4="XO-8000",#REF!, "FALSE")))))))</f>
        <v>0</v>
      </c>
      <c r="J3962" s="210" t="s">
        <v>10359</v>
      </c>
      <c r="K3962" s="268">
        <v>0</v>
      </c>
      <c r="L3962" s="270" t="s">
        <v>10359</v>
      </c>
      <c r="M3962" s="270">
        <v>0</v>
      </c>
      <c r="N3962" s="270" t="s">
        <v>10359</v>
      </c>
      <c r="O3962" s="270">
        <v>0</v>
      </c>
      <c r="P3962" s="270" t="s">
        <v>10359</v>
      </c>
      <c r="Q3962" s="270">
        <v>0</v>
      </c>
      <c r="R3962" s="74"/>
      <c r="S3962" s="75" t="str">
        <f t="shared" si="309"/>
        <v>0000</v>
      </c>
      <c r="T3962" s="75" t="str">
        <f t="shared" si="307"/>
        <v>00000000000000000000000000000000</v>
      </c>
      <c r="V3962" s="197"/>
      <c r="W3962" s="75">
        <f t="shared" si="308"/>
        <v>0</v>
      </c>
      <c r="AE3962" s="479"/>
    </row>
    <row r="3963" spans="1:31" s="75" customFormat="1" ht="13.5" x14ac:dyDescent="0.2">
      <c r="A3963" s="211">
        <v>3960</v>
      </c>
      <c r="B3963" s="212" t="s">
        <v>4397</v>
      </c>
      <c r="C3963" s="213" t="s">
        <v>4398</v>
      </c>
      <c r="D3963" s="213"/>
      <c r="E3963" s="213">
        <v>0</v>
      </c>
      <c r="F3963" s="213" t="s">
        <v>585</v>
      </c>
      <c r="G3963" s="214" t="s">
        <v>677</v>
      </c>
      <c r="H3963" s="208" t="str">
        <f>IF(Input!F$4="GMH_OECC",J3963,IF(Input!F$4="GMH_XOEC",L3963,IF(Input!F$4="GMH_Korea",N3963,IF(Input!F$4="GMH_EU",P3963,IF(Input!F$4="Skysuper",#REF!,IF(Input!F$4="SkyII",#REF!,IF(Input!F$4="XO-8000",#REF!, "FALSE")))))))</f>
        <v>00</v>
      </c>
      <c r="I3963" s="209">
        <f>IF(Input!F$4="GMH_OECC",K3963,IF(Input!F$4="GMH_XOEC",M3963,IF(Input!F$4="GMH_Korea",O3963,IF(Input!F$4="GMH_EU",Q3963,IF(Input!F$4="Skysuper",#REF!,IF(Input!F$4="SkyII",#REF!,IF(Input!F$4="XO-8000",#REF!, "FALSE")))))))</f>
        <v>0</v>
      </c>
      <c r="J3963" s="210" t="s">
        <v>10359</v>
      </c>
      <c r="K3963" s="268">
        <v>0</v>
      </c>
      <c r="L3963" s="270" t="s">
        <v>10359</v>
      </c>
      <c r="M3963" s="270">
        <v>0</v>
      </c>
      <c r="N3963" s="270" t="s">
        <v>10359</v>
      </c>
      <c r="O3963" s="270">
        <v>0</v>
      </c>
      <c r="P3963" s="270" t="s">
        <v>10359</v>
      </c>
      <c r="Q3963" s="270">
        <v>0</v>
      </c>
      <c r="R3963" s="74"/>
      <c r="S3963" s="75" t="str">
        <f t="shared" si="309"/>
        <v>0000</v>
      </c>
      <c r="T3963" s="75" t="str">
        <f t="shared" si="307"/>
        <v>00000000000000000000000000000000</v>
      </c>
      <c r="V3963" s="197"/>
      <c r="W3963" s="75">
        <f t="shared" si="308"/>
        <v>0</v>
      </c>
      <c r="AE3963" s="479"/>
    </row>
    <row r="3964" spans="1:31" s="75" customFormat="1" ht="13.5" x14ac:dyDescent="0.2">
      <c r="A3964" s="211">
        <v>3961</v>
      </c>
      <c r="B3964" s="212" t="s">
        <v>4399</v>
      </c>
      <c r="C3964" s="213" t="s">
        <v>4400</v>
      </c>
      <c r="D3964" s="213"/>
      <c r="E3964" s="213">
        <v>0</v>
      </c>
      <c r="F3964" s="213" t="s">
        <v>585</v>
      </c>
      <c r="G3964" s="214" t="s">
        <v>677</v>
      </c>
      <c r="H3964" s="208" t="str">
        <f>IF(Input!F$4="GMH_OECC",J3964,IF(Input!F$4="GMH_XOEC",L3964,IF(Input!F$4="GMH_Korea",N3964,IF(Input!F$4="GMH_EU",P3964,IF(Input!F$4="Skysuper",#REF!,IF(Input!F$4="SkyII",#REF!,IF(Input!F$4="XO-8000",#REF!, "FALSE")))))))</f>
        <v>00</v>
      </c>
      <c r="I3964" s="209">
        <f>IF(Input!F$4="GMH_OECC",K3964,IF(Input!F$4="GMH_XOEC",M3964,IF(Input!F$4="GMH_Korea",O3964,IF(Input!F$4="GMH_EU",Q3964,IF(Input!F$4="Skysuper",#REF!,IF(Input!F$4="SkyII",#REF!,IF(Input!F$4="XO-8000",#REF!, "FALSE")))))))</f>
        <v>0</v>
      </c>
      <c r="J3964" s="210" t="s">
        <v>10359</v>
      </c>
      <c r="K3964" s="268">
        <v>0</v>
      </c>
      <c r="L3964" s="270" t="s">
        <v>10359</v>
      </c>
      <c r="M3964" s="270">
        <v>0</v>
      </c>
      <c r="N3964" s="270" t="s">
        <v>10359</v>
      </c>
      <c r="O3964" s="270">
        <v>0</v>
      </c>
      <c r="P3964" s="270" t="s">
        <v>10359</v>
      </c>
      <c r="Q3964" s="270">
        <v>0</v>
      </c>
      <c r="R3964" s="74"/>
      <c r="S3964" s="75" t="str">
        <f t="shared" si="309"/>
        <v>0000</v>
      </c>
      <c r="T3964" s="75" t="str">
        <f t="shared" si="307"/>
        <v>00000000000000000000000000000000</v>
      </c>
      <c r="V3964" s="197"/>
      <c r="W3964" s="75">
        <f t="shared" si="308"/>
        <v>0</v>
      </c>
      <c r="AE3964" s="479"/>
    </row>
    <row r="3965" spans="1:31" s="75" customFormat="1" ht="13.5" x14ac:dyDescent="0.2">
      <c r="A3965" s="211">
        <v>3962</v>
      </c>
      <c r="B3965" s="212" t="s">
        <v>4401</v>
      </c>
      <c r="C3965" s="213" t="s">
        <v>4402</v>
      </c>
      <c r="D3965" s="213"/>
      <c r="E3965" s="213">
        <v>0</v>
      </c>
      <c r="F3965" s="213" t="s">
        <v>585</v>
      </c>
      <c r="G3965" s="214" t="s">
        <v>677</v>
      </c>
      <c r="H3965" s="208" t="str">
        <f>IF(Input!F$4="GMH_OECC",J3965,IF(Input!F$4="GMH_XOEC",L3965,IF(Input!F$4="GMH_Korea",N3965,IF(Input!F$4="GMH_EU",P3965,IF(Input!F$4="Skysuper",#REF!,IF(Input!F$4="SkyII",#REF!,IF(Input!F$4="XO-8000",#REF!, "FALSE")))))))</f>
        <v>00</v>
      </c>
      <c r="I3965" s="209">
        <f>IF(Input!F$4="GMH_OECC",K3965,IF(Input!F$4="GMH_XOEC",M3965,IF(Input!F$4="GMH_Korea",O3965,IF(Input!F$4="GMH_EU",Q3965,IF(Input!F$4="Skysuper",#REF!,IF(Input!F$4="SkyII",#REF!,IF(Input!F$4="XO-8000",#REF!, "FALSE")))))))</f>
        <v>0</v>
      </c>
      <c r="J3965" s="210" t="s">
        <v>10359</v>
      </c>
      <c r="K3965" s="268">
        <v>0</v>
      </c>
      <c r="L3965" s="270" t="s">
        <v>10359</v>
      </c>
      <c r="M3965" s="270">
        <v>0</v>
      </c>
      <c r="N3965" s="270" t="s">
        <v>10359</v>
      </c>
      <c r="O3965" s="270">
        <v>0</v>
      </c>
      <c r="P3965" s="270" t="s">
        <v>10359</v>
      </c>
      <c r="Q3965" s="270">
        <v>0</v>
      </c>
      <c r="R3965" s="74"/>
      <c r="S3965" s="75" t="str">
        <f t="shared" si="309"/>
        <v>0000</v>
      </c>
      <c r="T3965" s="75" t="str">
        <f t="shared" si="307"/>
        <v>00000000000000000000000000000000</v>
      </c>
      <c r="V3965" s="197"/>
      <c r="W3965" s="75">
        <f t="shared" si="308"/>
        <v>0</v>
      </c>
      <c r="AE3965" s="479"/>
    </row>
    <row r="3966" spans="1:31" s="75" customFormat="1" ht="13.5" x14ac:dyDescent="0.2">
      <c r="A3966" s="211">
        <v>3963</v>
      </c>
      <c r="B3966" s="212" t="s">
        <v>4403</v>
      </c>
      <c r="C3966" s="213" t="s">
        <v>4404</v>
      </c>
      <c r="D3966" s="213"/>
      <c r="E3966" s="213">
        <v>0</v>
      </c>
      <c r="F3966" s="213" t="s">
        <v>585</v>
      </c>
      <c r="G3966" s="214" t="s">
        <v>677</v>
      </c>
      <c r="H3966" s="208" t="str">
        <f>IF(Input!F$4="GMH_OECC",J3966,IF(Input!F$4="GMH_XOEC",L3966,IF(Input!F$4="GMH_Korea",N3966,IF(Input!F$4="GMH_EU",P3966,IF(Input!F$4="Skysuper",#REF!,IF(Input!F$4="SkyII",#REF!,IF(Input!F$4="XO-8000",#REF!, "FALSE")))))))</f>
        <v>00</v>
      </c>
      <c r="I3966" s="209">
        <f>IF(Input!F$4="GMH_OECC",K3966,IF(Input!F$4="GMH_XOEC",M3966,IF(Input!F$4="GMH_Korea",O3966,IF(Input!F$4="GMH_EU",Q3966,IF(Input!F$4="Skysuper",#REF!,IF(Input!F$4="SkyII",#REF!,IF(Input!F$4="XO-8000",#REF!, "FALSE")))))))</f>
        <v>0</v>
      </c>
      <c r="J3966" s="210" t="s">
        <v>10359</v>
      </c>
      <c r="K3966" s="268">
        <v>0</v>
      </c>
      <c r="L3966" s="270" t="s">
        <v>10359</v>
      </c>
      <c r="M3966" s="270">
        <v>0</v>
      </c>
      <c r="N3966" s="270" t="s">
        <v>10359</v>
      </c>
      <c r="O3966" s="270">
        <v>0</v>
      </c>
      <c r="P3966" s="270" t="s">
        <v>10359</v>
      </c>
      <c r="Q3966" s="270">
        <v>0</v>
      </c>
      <c r="R3966" s="74"/>
      <c r="S3966" s="75" t="str">
        <f t="shared" si="309"/>
        <v>0000</v>
      </c>
      <c r="T3966" s="75" t="str">
        <f t="shared" si="307"/>
        <v>00000000000000000000000000000000</v>
      </c>
      <c r="V3966" s="197"/>
      <c r="W3966" s="75">
        <f t="shared" si="308"/>
        <v>0</v>
      </c>
      <c r="AE3966" s="479"/>
    </row>
    <row r="3967" spans="1:31" s="75" customFormat="1" ht="13.5" x14ac:dyDescent="0.2">
      <c r="A3967" s="211">
        <v>3964</v>
      </c>
      <c r="B3967" s="212" t="s">
        <v>4405</v>
      </c>
      <c r="C3967" s="213" t="s">
        <v>4406</v>
      </c>
      <c r="D3967" s="213"/>
      <c r="E3967" s="213">
        <v>0</v>
      </c>
      <c r="F3967" s="213" t="s">
        <v>585</v>
      </c>
      <c r="G3967" s="214" t="s">
        <v>677</v>
      </c>
      <c r="H3967" s="208" t="str">
        <f>IF(Input!F$4="GMH_OECC",J3967,IF(Input!F$4="GMH_XOEC",L3967,IF(Input!F$4="GMH_Korea",N3967,IF(Input!F$4="GMH_EU",P3967,IF(Input!F$4="Skysuper",#REF!,IF(Input!F$4="SkyII",#REF!,IF(Input!F$4="XO-8000",#REF!, "FALSE")))))))</f>
        <v>00</v>
      </c>
      <c r="I3967" s="209">
        <f>IF(Input!F$4="GMH_OECC",K3967,IF(Input!F$4="GMH_XOEC",M3967,IF(Input!F$4="GMH_Korea",O3967,IF(Input!F$4="GMH_EU",Q3967,IF(Input!F$4="Skysuper",#REF!,IF(Input!F$4="SkyII",#REF!,IF(Input!F$4="XO-8000",#REF!, "FALSE")))))))</f>
        <v>0</v>
      </c>
      <c r="J3967" s="210" t="s">
        <v>10359</v>
      </c>
      <c r="K3967" s="268">
        <v>0</v>
      </c>
      <c r="L3967" s="270" t="s">
        <v>10359</v>
      </c>
      <c r="M3967" s="270">
        <v>0</v>
      </c>
      <c r="N3967" s="270" t="s">
        <v>10359</v>
      </c>
      <c r="O3967" s="270">
        <v>0</v>
      </c>
      <c r="P3967" s="270" t="s">
        <v>10359</v>
      </c>
      <c r="Q3967" s="270">
        <v>0</v>
      </c>
      <c r="R3967" s="74"/>
      <c r="S3967" s="75" t="str">
        <f t="shared" si="309"/>
        <v>0000</v>
      </c>
      <c r="T3967" s="75" t="str">
        <f t="shared" si="307"/>
        <v>00000000000000000000000000000000</v>
      </c>
      <c r="V3967" s="197"/>
      <c r="W3967" s="75">
        <f t="shared" si="308"/>
        <v>0</v>
      </c>
      <c r="AE3967" s="479"/>
    </row>
    <row r="3968" spans="1:31" s="75" customFormat="1" ht="13.5" x14ac:dyDescent="0.2">
      <c r="A3968" s="211">
        <v>3965</v>
      </c>
      <c r="B3968" s="212" t="s">
        <v>4407</v>
      </c>
      <c r="C3968" s="213" t="s">
        <v>4408</v>
      </c>
      <c r="D3968" s="213"/>
      <c r="E3968" s="213">
        <v>0</v>
      </c>
      <c r="F3968" s="213" t="s">
        <v>585</v>
      </c>
      <c r="G3968" s="214" t="s">
        <v>677</v>
      </c>
      <c r="H3968" s="208" t="str">
        <f>IF(Input!F$4="GMH_OECC",J3968,IF(Input!F$4="GMH_XOEC",L3968,IF(Input!F$4="GMH_Korea",N3968,IF(Input!F$4="GMH_EU",P3968,IF(Input!F$4="Skysuper",#REF!,IF(Input!F$4="SkyII",#REF!,IF(Input!F$4="XO-8000",#REF!, "FALSE")))))))</f>
        <v>00</v>
      </c>
      <c r="I3968" s="209">
        <f>IF(Input!F$4="GMH_OECC",K3968,IF(Input!F$4="GMH_XOEC",M3968,IF(Input!F$4="GMH_Korea",O3968,IF(Input!F$4="GMH_EU",Q3968,IF(Input!F$4="Skysuper",#REF!,IF(Input!F$4="SkyII",#REF!,IF(Input!F$4="XO-8000",#REF!, "FALSE")))))))</f>
        <v>0</v>
      </c>
      <c r="J3968" s="210" t="s">
        <v>10359</v>
      </c>
      <c r="K3968" s="268">
        <v>0</v>
      </c>
      <c r="L3968" s="270" t="s">
        <v>10359</v>
      </c>
      <c r="M3968" s="270">
        <v>0</v>
      </c>
      <c r="N3968" s="270" t="s">
        <v>10359</v>
      </c>
      <c r="O3968" s="270">
        <v>0</v>
      </c>
      <c r="P3968" s="270" t="s">
        <v>10359</v>
      </c>
      <c r="Q3968" s="270">
        <v>0</v>
      </c>
      <c r="R3968" s="74"/>
      <c r="S3968" s="75" t="str">
        <f t="shared" si="309"/>
        <v>0000</v>
      </c>
      <c r="T3968" s="75" t="str">
        <f t="shared" si="307"/>
        <v>00000000000000000000000000000000</v>
      </c>
      <c r="V3968" s="197"/>
      <c r="W3968" s="75">
        <f t="shared" si="308"/>
        <v>0</v>
      </c>
      <c r="AE3968" s="479"/>
    </row>
    <row r="3969" spans="1:31" s="75" customFormat="1" ht="13.5" x14ac:dyDescent="0.2">
      <c r="A3969" s="211">
        <v>3966</v>
      </c>
      <c r="B3969" s="212" t="s">
        <v>4409</v>
      </c>
      <c r="C3969" s="213" t="s">
        <v>4410</v>
      </c>
      <c r="D3969" s="213"/>
      <c r="E3969" s="213">
        <v>0</v>
      </c>
      <c r="F3969" s="213" t="s">
        <v>585</v>
      </c>
      <c r="G3969" s="214" t="s">
        <v>677</v>
      </c>
      <c r="H3969" s="208" t="str">
        <f>IF(Input!F$4="GMH_OECC",J3969,IF(Input!F$4="GMH_XOEC",L3969,IF(Input!F$4="GMH_Korea",N3969,IF(Input!F$4="GMH_EU",P3969,IF(Input!F$4="Skysuper",#REF!,IF(Input!F$4="SkyII",#REF!,IF(Input!F$4="XO-8000",#REF!, "FALSE")))))))</f>
        <v>00</v>
      </c>
      <c r="I3969" s="209">
        <f>IF(Input!F$4="GMH_OECC",K3969,IF(Input!F$4="GMH_XOEC",M3969,IF(Input!F$4="GMH_Korea",O3969,IF(Input!F$4="GMH_EU",Q3969,IF(Input!F$4="Skysuper",#REF!,IF(Input!F$4="SkyII",#REF!,IF(Input!F$4="XO-8000",#REF!, "FALSE")))))))</f>
        <v>0</v>
      </c>
      <c r="J3969" s="210" t="s">
        <v>10359</v>
      </c>
      <c r="K3969" s="268">
        <v>0</v>
      </c>
      <c r="L3969" s="270" t="s">
        <v>10359</v>
      </c>
      <c r="M3969" s="270">
        <v>0</v>
      </c>
      <c r="N3969" s="270" t="s">
        <v>10359</v>
      </c>
      <c r="O3969" s="270">
        <v>0</v>
      </c>
      <c r="P3969" s="270" t="s">
        <v>10359</v>
      </c>
      <c r="Q3969" s="270">
        <v>0</v>
      </c>
      <c r="R3969" s="74"/>
      <c r="S3969" s="75" t="str">
        <f t="shared" si="309"/>
        <v>0000</v>
      </c>
      <c r="T3969" s="75" t="str">
        <f t="shared" si="307"/>
        <v>00000000000000000000000000000000</v>
      </c>
      <c r="V3969" s="197"/>
      <c r="W3969" s="75">
        <f t="shared" si="308"/>
        <v>0</v>
      </c>
      <c r="AE3969" s="479"/>
    </row>
    <row r="3970" spans="1:31" s="75" customFormat="1" ht="13.5" x14ac:dyDescent="0.2">
      <c r="A3970" s="211">
        <v>3967</v>
      </c>
      <c r="B3970" s="212" t="s">
        <v>4411</v>
      </c>
      <c r="C3970" s="213" t="s">
        <v>4412</v>
      </c>
      <c r="D3970" s="213"/>
      <c r="E3970" s="213">
        <v>0</v>
      </c>
      <c r="F3970" s="213" t="s">
        <v>585</v>
      </c>
      <c r="G3970" s="214" t="s">
        <v>677</v>
      </c>
      <c r="H3970" s="208" t="str">
        <f>IF(Input!F$4="GMH_OECC",J3970,IF(Input!F$4="GMH_XOEC",L3970,IF(Input!F$4="GMH_Korea",N3970,IF(Input!F$4="GMH_EU",P3970,IF(Input!F$4="Skysuper",#REF!,IF(Input!F$4="SkyII",#REF!,IF(Input!F$4="XO-8000",#REF!, "FALSE")))))))</f>
        <v>00</v>
      </c>
      <c r="I3970" s="209">
        <f>IF(Input!F$4="GMH_OECC",K3970,IF(Input!F$4="GMH_XOEC",M3970,IF(Input!F$4="GMH_Korea",O3970,IF(Input!F$4="GMH_EU",Q3970,IF(Input!F$4="Skysuper",#REF!,IF(Input!F$4="SkyII",#REF!,IF(Input!F$4="XO-8000",#REF!, "FALSE")))))))</f>
        <v>0</v>
      </c>
      <c r="J3970" s="210" t="s">
        <v>10359</v>
      </c>
      <c r="K3970" s="268">
        <v>0</v>
      </c>
      <c r="L3970" s="270" t="s">
        <v>10359</v>
      </c>
      <c r="M3970" s="270">
        <v>0</v>
      </c>
      <c r="N3970" s="270" t="s">
        <v>10359</v>
      </c>
      <c r="O3970" s="270">
        <v>0</v>
      </c>
      <c r="P3970" s="270" t="s">
        <v>10359</v>
      </c>
      <c r="Q3970" s="270">
        <v>0</v>
      </c>
      <c r="R3970" s="74"/>
      <c r="S3970" s="75" t="str">
        <f t="shared" si="309"/>
        <v>0000</v>
      </c>
      <c r="T3970" s="75" t="str">
        <f t="shared" si="307"/>
        <v>00000000000000000000000000000000</v>
      </c>
      <c r="V3970" s="197"/>
      <c r="W3970" s="75">
        <f t="shared" si="308"/>
        <v>0</v>
      </c>
      <c r="AE3970" s="479"/>
    </row>
    <row r="3971" spans="1:31" s="75" customFormat="1" ht="13.5" x14ac:dyDescent="0.2">
      <c r="A3971" s="211">
        <v>3968</v>
      </c>
      <c r="B3971" s="212" t="s">
        <v>4413</v>
      </c>
      <c r="C3971" s="213" t="s">
        <v>4414</v>
      </c>
      <c r="D3971" s="213"/>
      <c r="E3971" s="213">
        <v>0</v>
      </c>
      <c r="F3971" s="213" t="s">
        <v>585</v>
      </c>
      <c r="G3971" s="214" t="s">
        <v>677</v>
      </c>
      <c r="H3971" s="208" t="str">
        <f>IF(Input!F$4="GMH_OECC",J3971,IF(Input!F$4="GMH_XOEC",L3971,IF(Input!F$4="GMH_Korea",N3971,IF(Input!F$4="GMH_EU",P3971,IF(Input!F$4="Skysuper",#REF!,IF(Input!F$4="SkyII",#REF!,IF(Input!F$4="XO-8000",#REF!, "FALSE")))))))</f>
        <v>00</v>
      </c>
      <c r="I3971" s="209">
        <f>IF(Input!F$4="GMH_OECC",K3971,IF(Input!F$4="GMH_XOEC",M3971,IF(Input!F$4="GMH_Korea",O3971,IF(Input!F$4="GMH_EU",Q3971,IF(Input!F$4="Skysuper",#REF!,IF(Input!F$4="SkyII",#REF!,IF(Input!F$4="XO-8000",#REF!, "FALSE")))))))</f>
        <v>0</v>
      </c>
      <c r="J3971" s="210" t="s">
        <v>10359</v>
      </c>
      <c r="K3971" s="268">
        <v>0</v>
      </c>
      <c r="L3971" s="270" t="s">
        <v>10359</v>
      </c>
      <c r="M3971" s="270">
        <v>0</v>
      </c>
      <c r="N3971" s="270" t="s">
        <v>10359</v>
      </c>
      <c r="O3971" s="270">
        <v>0</v>
      </c>
      <c r="P3971" s="270" t="s">
        <v>10359</v>
      </c>
      <c r="Q3971" s="270">
        <v>0</v>
      </c>
      <c r="R3971" s="74"/>
      <c r="S3971" s="75" t="str">
        <f t="shared" si="309"/>
        <v>0000</v>
      </c>
      <c r="T3971" s="75" t="str">
        <f t="shared" si="307"/>
        <v>00000000000000000000000000000000</v>
      </c>
      <c r="V3971" s="197"/>
      <c r="W3971" s="75">
        <f t="shared" si="308"/>
        <v>0</v>
      </c>
      <c r="AE3971" s="479"/>
    </row>
    <row r="3972" spans="1:31" s="75" customFormat="1" ht="13.5" x14ac:dyDescent="0.2">
      <c r="A3972" s="211">
        <v>3969</v>
      </c>
      <c r="B3972" s="212" t="s">
        <v>4415</v>
      </c>
      <c r="C3972" s="213" t="s">
        <v>4416</v>
      </c>
      <c r="D3972" s="213"/>
      <c r="E3972" s="213">
        <v>0</v>
      </c>
      <c r="F3972" s="213" t="s">
        <v>585</v>
      </c>
      <c r="G3972" s="214" t="s">
        <v>677</v>
      </c>
      <c r="H3972" s="208" t="str">
        <f>IF(Input!F$4="GMH_OECC",J3972,IF(Input!F$4="GMH_XOEC",L3972,IF(Input!F$4="GMH_Korea",N3972,IF(Input!F$4="GMH_EU",P3972,IF(Input!F$4="Skysuper",#REF!,IF(Input!F$4="SkyII",#REF!,IF(Input!F$4="XO-8000",#REF!, "FALSE")))))))</f>
        <v>00</v>
      </c>
      <c r="I3972" s="209">
        <f>IF(Input!F$4="GMH_OECC",K3972,IF(Input!F$4="GMH_XOEC",M3972,IF(Input!F$4="GMH_Korea",O3972,IF(Input!F$4="GMH_EU",Q3972,IF(Input!F$4="Skysuper",#REF!,IF(Input!F$4="SkyII",#REF!,IF(Input!F$4="XO-8000",#REF!, "FALSE")))))))</f>
        <v>0</v>
      </c>
      <c r="J3972" s="210" t="s">
        <v>10359</v>
      </c>
      <c r="K3972" s="268">
        <v>0</v>
      </c>
      <c r="L3972" s="270" t="s">
        <v>10359</v>
      </c>
      <c r="M3972" s="270">
        <v>0</v>
      </c>
      <c r="N3972" s="270" t="s">
        <v>10359</v>
      </c>
      <c r="O3972" s="270">
        <v>0</v>
      </c>
      <c r="P3972" s="270" t="s">
        <v>10359</v>
      </c>
      <c r="Q3972" s="270">
        <v>0</v>
      </c>
      <c r="R3972" s="74"/>
      <c r="S3972" s="75" t="str">
        <f t="shared" si="309"/>
        <v>0000</v>
      </c>
      <c r="T3972" s="75" t="str">
        <f t="shared" ref="T3972:T4035" si="310">CONCATENATE(S3972,S3973,S3974,S3975,S3976,S3977,S3978,S3979)</f>
        <v>00000000000000000000000000000000</v>
      </c>
      <c r="V3972" s="197"/>
      <c r="W3972" s="75">
        <f t="shared" si="308"/>
        <v>0</v>
      </c>
      <c r="AE3972" s="479"/>
    </row>
    <row r="3973" spans="1:31" s="75" customFormat="1" ht="13.5" x14ac:dyDescent="0.2">
      <c r="A3973" s="211">
        <v>3970</v>
      </c>
      <c r="B3973" s="212" t="s">
        <v>4417</v>
      </c>
      <c r="C3973" s="213" t="s">
        <v>4418</v>
      </c>
      <c r="D3973" s="213"/>
      <c r="E3973" s="213">
        <v>0</v>
      </c>
      <c r="F3973" s="213" t="s">
        <v>585</v>
      </c>
      <c r="G3973" s="214" t="s">
        <v>677</v>
      </c>
      <c r="H3973" s="208" t="str">
        <f>IF(Input!F$4="GMH_OECC",J3973,IF(Input!F$4="GMH_XOEC",L3973,IF(Input!F$4="GMH_Korea",N3973,IF(Input!F$4="GMH_EU",P3973,IF(Input!F$4="Skysuper",#REF!,IF(Input!F$4="SkyII",#REF!,IF(Input!F$4="XO-8000",#REF!, "FALSE")))))))</f>
        <v>00</v>
      </c>
      <c r="I3973" s="209">
        <f>IF(Input!F$4="GMH_OECC",K3973,IF(Input!F$4="GMH_XOEC",M3973,IF(Input!F$4="GMH_Korea",O3973,IF(Input!F$4="GMH_EU",Q3973,IF(Input!F$4="Skysuper",#REF!,IF(Input!F$4="SkyII",#REF!,IF(Input!F$4="XO-8000",#REF!, "FALSE")))))))</f>
        <v>0</v>
      </c>
      <c r="J3973" s="210" t="s">
        <v>10359</v>
      </c>
      <c r="K3973" s="268">
        <v>0</v>
      </c>
      <c r="L3973" s="270" t="s">
        <v>10359</v>
      </c>
      <c r="M3973" s="270">
        <v>0</v>
      </c>
      <c r="N3973" s="270" t="s">
        <v>10359</v>
      </c>
      <c r="O3973" s="270">
        <v>0</v>
      </c>
      <c r="P3973" s="270" t="s">
        <v>10359</v>
      </c>
      <c r="Q3973" s="270">
        <v>0</v>
      </c>
      <c r="R3973" s="74"/>
      <c r="S3973" s="75" t="str">
        <f t="shared" si="309"/>
        <v>0000</v>
      </c>
      <c r="T3973" s="75" t="str">
        <f t="shared" si="310"/>
        <v>00000000000000000000000000000000</v>
      </c>
      <c r="V3973" s="197"/>
      <c r="W3973" s="75">
        <f t="shared" si="308"/>
        <v>0</v>
      </c>
      <c r="AE3973" s="479"/>
    </row>
    <row r="3974" spans="1:31" s="75" customFormat="1" ht="13.5" x14ac:dyDescent="0.2">
      <c r="A3974" s="211">
        <v>3971</v>
      </c>
      <c r="B3974" s="212" t="s">
        <v>4419</v>
      </c>
      <c r="C3974" s="213" t="s">
        <v>4420</v>
      </c>
      <c r="D3974" s="213"/>
      <c r="E3974" s="213">
        <v>0</v>
      </c>
      <c r="F3974" s="213" t="s">
        <v>585</v>
      </c>
      <c r="G3974" s="214" t="s">
        <v>677</v>
      </c>
      <c r="H3974" s="208" t="str">
        <f>IF(Input!F$4="GMH_OECC",J3974,IF(Input!F$4="GMH_XOEC",L3974,IF(Input!F$4="GMH_Korea",N3974,IF(Input!F$4="GMH_EU",P3974,IF(Input!F$4="Skysuper",#REF!,IF(Input!F$4="SkyII",#REF!,IF(Input!F$4="XO-8000",#REF!, "FALSE")))))))</f>
        <v>00</v>
      </c>
      <c r="I3974" s="209">
        <f>IF(Input!F$4="GMH_OECC",K3974,IF(Input!F$4="GMH_XOEC",M3974,IF(Input!F$4="GMH_Korea",O3974,IF(Input!F$4="GMH_EU",Q3974,IF(Input!F$4="Skysuper",#REF!,IF(Input!F$4="SkyII",#REF!,IF(Input!F$4="XO-8000",#REF!, "FALSE")))))))</f>
        <v>0</v>
      </c>
      <c r="J3974" s="210" t="s">
        <v>10359</v>
      </c>
      <c r="K3974" s="268">
        <v>0</v>
      </c>
      <c r="L3974" s="270" t="s">
        <v>10359</v>
      </c>
      <c r="M3974" s="270">
        <v>0</v>
      </c>
      <c r="N3974" s="270" t="s">
        <v>10359</v>
      </c>
      <c r="O3974" s="270">
        <v>0</v>
      </c>
      <c r="P3974" s="270" t="s">
        <v>10359</v>
      </c>
      <c r="Q3974" s="270">
        <v>0</v>
      </c>
      <c r="R3974" s="74"/>
      <c r="S3974" s="75" t="str">
        <f t="shared" si="309"/>
        <v>0000</v>
      </c>
      <c r="T3974" s="75" t="str">
        <f t="shared" si="310"/>
        <v>00000000000000000000000000000000</v>
      </c>
      <c r="V3974" s="197"/>
      <c r="W3974" s="75">
        <f t="shared" ref="W3974:W4037" si="311">HEX2DEC(RIGHT(S3974,2))+HEX2DEC(RIGHT(S3975,2))+HEX2DEC(RIGHT(S3976,2))+HEX2DEC(RIGHT(S3977,2))+HEX2DEC(LEFT(S3974,2))+HEX2DEC(LEFT(S3975,2))+HEX2DEC(LEFT(S3976,2))+HEX2DEC(LEFT(S3977,2))+HEX2DEC(RIGHT(S3978,2))+HEX2DEC(RIGHT(S3979,2))+HEX2DEC(RIGHT(S3980,2))+HEX2DEC(RIGHT(S3981,2))+HEX2DEC(LEFT(S3978,2))+HEX2DEC(LEFT(S3979,2))+HEX2DEC(LEFT(S3980,2))+HEX2DEC(LEFT(S3981,2))</f>
        <v>0</v>
      </c>
      <c r="AE3974" s="479"/>
    </row>
    <row r="3975" spans="1:31" s="75" customFormat="1" ht="13.5" x14ac:dyDescent="0.2">
      <c r="A3975" s="211">
        <v>3972</v>
      </c>
      <c r="B3975" s="212" t="s">
        <v>4421</v>
      </c>
      <c r="C3975" s="213" t="s">
        <v>4422</v>
      </c>
      <c r="D3975" s="213"/>
      <c r="E3975" s="213">
        <v>0</v>
      </c>
      <c r="F3975" s="213" t="s">
        <v>585</v>
      </c>
      <c r="G3975" s="214" t="s">
        <v>677</v>
      </c>
      <c r="H3975" s="208" t="str">
        <f>IF(Input!F$4="GMH_OECC",J3975,IF(Input!F$4="GMH_XOEC",L3975,IF(Input!F$4="GMH_Korea",N3975,IF(Input!F$4="GMH_EU",P3975,IF(Input!F$4="Skysuper",#REF!,IF(Input!F$4="SkyII",#REF!,IF(Input!F$4="XO-8000",#REF!, "FALSE")))))))</f>
        <v>00</v>
      </c>
      <c r="I3975" s="209">
        <f>IF(Input!F$4="GMH_OECC",K3975,IF(Input!F$4="GMH_XOEC",M3975,IF(Input!F$4="GMH_Korea",O3975,IF(Input!F$4="GMH_EU",Q3975,IF(Input!F$4="Skysuper",#REF!,IF(Input!F$4="SkyII",#REF!,IF(Input!F$4="XO-8000",#REF!, "FALSE")))))))</f>
        <v>0</v>
      </c>
      <c r="J3975" s="210" t="s">
        <v>10359</v>
      </c>
      <c r="K3975" s="268">
        <v>0</v>
      </c>
      <c r="L3975" s="270" t="s">
        <v>10359</v>
      </c>
      <c r="M3975" s="270">
        <v>0</v>
      </c>
      <c r="N3975" s="270" t="s">
        <v>10359</v>
      </c>
      <c r="O3975" s="270">
        <v>0</v>
      </c>
      <c r="P3975" s="270" t="s">
        <v>10359</v>
      </c>
      <c r="Q3975" s="270">
        <v>0</v>
      </c>
      <c r="R3975" s="74"/>
      <c r="S3975" s="75" t="str">
        <f t="shared" si="309"/>
        <v>0000</v>
      </c>
      <c r="T3975" s="75" t="str">
        <f t="shared" si="310"/>
        <v>00000000000000000000000000000000</v>
      </c>
      <c r="V3975" s="197"/>
      <c r="W3975" s="75">
        <f t="shared" si="311"/>
        <v>0</v>
      </c>
      <c r="AE3975" s="479"/>
    </row>
    <row r="3976" spans="1:31" s="75" customFormat="1" ht="13.5" x14ac:dyDescent="0.2">
      <c r="A3976" s="211">
        <v>3973</v>
      </c>
      <c r="B3976" s="212" t="s">
        <v>4423</v>
      </c>
      <c r="C3976" s="213" t="s">
        <v>4424</v>
      </c>
      <c r="D3976" s="213"/>
      <c r="E3976" s="213">
        <v>0</v>
      </c>
      <c r="F3976" s="213" t="s">
        <v>585</v>
      </c>
      <c r="G3976" s="214" t="s">
        <v>677</v>
      </c>
      <c r="H3976" s="208" t="str">
        <f>IF(Input!F$4="GMH_OECC",J3976,IF(Input!F$4="GMH_XOEC",L3976,IF(Input!F$4="GMH_Korea",N3976,IF(Input!F$4="GMH_EU",P3976,IF(Input!F$4="Skysuper",#REF!,IF(Input!F$4="SkyII",#REF!,IF(Input!F$4="XO-8000",#REF!, "FALSE")))))))</f>
        <v>00</v>
      </c>
      <c r="I3976" s="209">
        <f>IF(Input!F$4="GMH_OECC",K3976,IF(Input!F$4="GMH_XOEC",M3976,IF(Input!F$4="GMH_Korea",O3976,IF(Input!F$4="GMH_EU",Q3976,IF(Input!F$4="Skysuper",#REF!,IF(Input!F$4="SkyII",#REF!,IF(Input!F$4="XO-8000",#REF!, "FALSE")))))))</f>
        <v>0</v>
      </c>
      <c r="J3976" s="210" t="s">
        <v>10359</v>
      </c>
      <c r="K3976" s="268">
        <v>0</v>
      </c>
      <c r="L3976" s="270" t="s">
        <v>10359</v>
      </c>
      <c r="M3976" s="270">
        <v>0</v>
      </c>
      <c r="N3976" s="270" t="s">
        <v>10359</v>
      </c>
      <c r="O3976" s="270">
        <v>0</v>
      </c>
      <c r="P3976" s="270" t="s">
        <v>10359</v>
      </c>
      <c r="Q3976" s="270">
        <v>0</v>
      </c>
      <c r="R3976" s="74"/>
      <c r="S3976" s="75" t="str">
        <f t="shared" si="309"/>
        <v>0000</v>
      </c>
      <c r="T3976" s="75" t="str">
        <f t="shared" si="310"/>
        <v>00000000000000000000000000000000</v>
      </c>
      <c r="V3976" s="197"/>
      <c r="W3976" s="75">
        <f t="shared" si="311"/>
        <v>0</v>
      </c>
      <c r="AE3976" s="479"/>
    </row>
    <row r="3977" spans="1:31" s="75" customFormat="1" ht="13.5" x14ac:dyDescent="0.2">
      <c r="A3977" s="211">
        <v>3974</v>
      </c>
      <c r="B3977" s="212" t="s">
        <v>4425</v>
      </c>
      <c r="C3977" s="213" t="s">
        <v>4426</v>
      </c>
      <c r="D3977" s="213"/>
      <c r="E3977" s="213">
        <v>0</v>
      </c>
      <c r="F3977" s="213" t="s">
        <v>585</v>
      </c>
      <c r="G3977" s="214" t="s">
        <v>677</v>
      </c>
      <c r="H3977" s="208" t="str">
        <f>IF(Input!F$4="GMH_OECC",J3977,IF(Input!F$4="GMH_XOEC",L3977,IF(Input!F$4="GMH_Korea",N3977,IF(Input!F$4="GMH_EU",P3977,IF(Input!F$4="Skysuper",#REF!,IF(Input!F$4="SkyII",#REF!,IF(Input!F$4="XO-8000",#REF!, "FALSE")))))))</f>
        <v>00</v>
      </c>
      <c r="I3977" s="209">
        <f>IF(Input!F$4="GMH_OECC",K3977,IF(Input!F$4="GMH_XOEC",M3977,IF(Input!F$4="GMH_Korea",O3977,IF(Input!F$4="GMH_EU",Q3977,IF(Input!F$4="Skysuper",#REF!,IF(Input!F$4="SkyII",#REF!,IF(Input!F$4="XO-8000",#REF!, "FALSE")))))))</f>
        <v>0</v>
      </c>
      <c r="J3977" s="210" t="s">
        <v>10359</v>
      </c>
      <c r="K3977" s="268">
        <v>0</v>
      </c>
      <c r="L3977" s="270" t="s">
        <v>10359</v>
      </c>
      <c r="M3977" s="270">
        <v>0</v>
      </c>
      <c r="N3977" s="270" t="s">
        <v>10359</v>
      </c>
      <c r="O3977" s="270">
        <v>0</v>
      </c>
      <c r="P3977" s="270" t="s">
        <v>10359</v>
      </c>
      <c r="Q3977" s="270">
        <v>0</v>
      </c>
      <c r="R3977" s="74"/>
      <c r="S3977" s="75" t="str">
        <f t="shared" si="309"/>
        <v>0000</v>
      </c>
      <c r="T3977" s="75" t="str">
        <f t="shared" si="310"/>
        <v>00000000000000000000000000000000</v>
      </c>
      <c r="V3977" s="197"/>
      <c r="W3977" s="75">
        <f t="shared" si="311"/>
        <v>0</v>
      </c>
      <c r="AE3977" s="479"/>
    </row>
    <row r="3978" spans="1:31" s="75" customFormat="1" ht="13.5" x14ac:dyDescent="0.2">
      <c r="A3978" s="211">
        <v>3975</v>
      </c>
      <c r="B3978" s="212" t="s">
        <v>4427</v>
      </c>
      <c r="C3978" s="213" t="s">
        <v>4428</v>
      </c>
      <c r="D3978" s="213"/>
      <c r="E3978" s="213">
        <v>0</v>
      </c>
      <c r="F3978" s="213" t="s">
        <v>585</v>
      </c>
      <c r="G3978" s="214" t="s">
        <v>677</v>
      </c>
      <c r="H3978" s="208" t="str">
        <f>IF(Input!F$4="GMH_OECC",J3978,IF(Input!F$4="GMH_XOEC",L3978,IF(Input!F$4="GMH_Korea",N3978,IF(Input!F$4="GMH_EU",P3978,IF(Input!F$4="Skysuper",#REF!,IF(Input!F$4="SkyII",#REF!,IF(Input!F$4="XO-8000",#REF!, "FALSE")))))))</f>
        <v>00</v>
      </c>
      <c r="I3978" s="209">
        <f>IF(Input!F$4="GMH_OECC",K3978,IF(Input!F$4="GMH_XOEC",M3978,IF(Input!F$4="GMH_Korea",O3978,IF(Input!F$4="GMH_EU",Q3978,IF(Input!F$4="Skysuper",#REF!,IF(Input!F$4="SkyII",#REF!,IF(Input!F$4="XO-8000",#REF!, "FALSE")))))))</f>
        <v>0</v>
      </c>
      <c r="J3978" s="210" t="s">
        <v>10359</v>
      </c>
      <c r="K3978" s="268">
        <v>0</v>
      </c>
      <c r="L3978" s="270" t="s">
        <v>10359</v>
      </c>
      <c r="M3978" s="270">
        <v>0</v>
      </c>
      <c r="N3978" s="270" t="s">
        <v>10359</v>
      </c>
      <c r="O3978" s="270">
        <v>0</v>
      </c>
      <c r="P3978" s="270" t="s">
        <v>10359</v>
      </c>
      <c r="Q3978" s="270">
        <v>0</v>
      </c>
      <c r="R3978" s="74"/>
      <c r="S3978" s="75" t="str">
        <f t="shared" si="309"/>
        <v>0000</v>
      </c>
      <c r="T3978" s="75" t="str">
        <f t="shared" si="310"/>
        <v>00000000000000000000000000000000</v>
      </c>
      <c r="V3978" s="197"/>
      <c r="W3978" s="75">
        <f t="shared" si="311"/>
        <v>0</v>
      </c>
      <c r="AE3978" s="479"/>
    </row>
    <row r="3979" spans="1:31" s="75" customFormat="1" ht="13.5" x14ac:dyDescent="0.2">
      <c r="A3979" s="211">
        <v>3976</v>
      </c>
      <c r="B3979" s="212" t="s">
        <v>4429</v>
      </c>
      <c r="C3979" s="213" t="s">
        <v>4430</v>
      </c>
      <c r="D3979" s="213"/>
      <c r="E3979" s="213">
        <v>0</v>
      </c>
      <c r="F3979" s="213" t="s">
        <v>585</v>
      </c>
      <c r="G3979" s="214" t="s">
        <v>677</v>
      </c>
      <c r="H3979" s="208" t="str">
        <f>IF(Input!F$4="GMH_OECC",J3979,IF(Input!F$4="GMH_XOEC",L3979,IF(Input!F$4="GMH_Korea",N3979,IF(Input!F$4="GMH_EU",P3979,IF(Input!F$4="Skysuper",#REF!,IF(Input!F$4="SkyII",#REF!,IF(Input!F$4="XO-8000",#REF!, "FALSE")))))))</f>
        <v>00</v>
      </c>
      <c r="I3979" s="209">
        <f>IF(Input!F$4="GMH_OECC",K3979,IF(Input!F$4="GMH_XOEC",M3979,IF(Input!F$4="GMH_Korea",O3979,IF(Input!F$4="GMH_EU",Q3979,IF(Input!F$4="Skysuper",#REF!,IF(Input!F$4="SkyII",#REF!,IF(Input!F$4="XO-8000",#REF!, "FALSE")))))))</f>
        <v>0</v>
      </c>
      <c r="J3979" s="210" t="s">
        <v>10359</v>
      </c>
      <c r="K3979" s="268">
        <v>0</v>
      </c>
      <c r="L3979" s="270" t="s">
        <v>10359</v>
      </c>
      <c r="M3979" s="270">
        <v>0</v>
      </c>
      <c r="N3979" s="270" t="s">
        <v>10359</v>
      </c>
      <c r="O3979" s="270">
        <v>0</v>
      </c>
      <c r="P3979" s="270" t="s">
        <v>10359</v>
      </c>
      <c r="Q3979" s="270">
        <v>0</v>
      </c>
      <c r="R3979" s="74"/>
      <c r="S3979" s="75" t="str">
        <f t="shared" si="309"/>
        <v>0000</v>
      </c>
      <c r="T3979" s="75" t="str">
        <f t="shared" si="310"/>
        <v>00000000000000000000000000000000</v>
      </c>
      <c r="V3979" s="197"/>
      <c r="W3979" s="75">
        <f t="shared" si="311"/>
        <v>0</v>
      </c>
      <c r="AE3979" s="479"/>
    </row>
    <row r="3980" spans="1:31" s="75" customFormat="1" ht="13.5" x14ac:dyDescent="0.2">
      <c r="A3980" s="211">
        <v>3977</v>
      </c>
      <c r="B3980" s="212" t="s">
        <v>4431</v>
      </c>
      <c r="C3980" s="213" t="s">
        <v>4432</v>
      </c>
      <c r="D3980" s="213"/>
      <c r="E3980" s="213">
        <v>0</v>
      </c>
      <c r="F3980" s="213" t="s">
        <v>585</v>
      </c>
      <c r="G3980" s="214" t="s">
        <v>677</v>
      </c>
      <c r="H3980" s="208" t="str">
        <f>IF(Input!F$4="GMH_OECC",J3980,IF(Input!F$4="GMH_XOEC",L3980,IF(Input!F$4="GMH_Korea",N3980,IF(Input!F$4="GMH_EU",P3980,IF(Input!F$4="Skysuper",#REF!,IF(Input!F$4="SkyII",#REF!,IF(Input!F$4="XO-8000",#REF!, "FALSE")))))))</f>
        <v>00</v>
      </c>
      <c r="I3980" s="209">
        <f>IF(Input!F$4="GMH_OECC",K3980,IF(Input!F$4="GMH_XOEC",M3980,IF(Input!F$4="GMH_Korea",O3980,IF(Input!F$4="GMH_EU",Q3980,IF(Input!F$4="Skysuper",#REF!,IF(Input!F$4="SkyII",#REF!,IF(Input!F$4="XO-8000",#REF!, "FALSE")))))))</f>
        <v>0</v>
      </c>
      <c r="J3980" s="210" t="s">
        <v>10359</v>
      </c>
      <c r="K3980" s="268">
        <v>0</v>
      </c>
      <c r="L3980" s="270" t="s">
        <v>10359</v>
      </c>
      <c r="M3980" s="270">
        <v>0</v>
      </c>
      <c r="N3980" s="270" t="s">
        <v>10359</v>
      </c>
      <c r="O3980" s="270">
        <v>0</v>
      </c>
      <c r="P3980" s="270" t="s">
        <v>10359</v>
      </c>
      <c r="Q3980" s="270">
        <v>0</v>
      </c>
      <c r="R3980" s="74"/>
      <c r="S3980" s="75" t="str">
        <f t="shared" si="309"/>
        <v>0000</v>
      </c>
      <c r="T3980" s="75" t="str">
        <f t="shared" si="310"/>
        <v>00000000000000000000000000000000</v>
      </c>
      <c r="V3980" s="197"/>
      <c r="W3980" s="75">
        <f t="shared" si="311"/>
        <v>0</v>
      </c>
      <c r="AE3980" s="479"/>
    </row>
    <row r="3981" spans="1:31" s="75" customFormat="1" ht="13.5" x14ac:dyDescent="0.2">
      <c r="A3981" s="211">
        <v>3978</v>
      </c>
      <c r="B3981" s="212" t="s">
        <v>4433</v>
      </c>
      <c r="C3981" s="213" t="s">
        <v>4434</v>
      </c>
      <c r="D3981" s="213"/>
      <c r="E3981" s="213">
        <v>0</v>
      </c>
      <c r="F3981" s="213" t="s">
        <v>585</v>
      </c>
      <c r="G3981" s="214" t="s">
        <v>677</v>
      </c>
      <c r="H3981" s="208" t="str">
        <f>IF(Input!F$4="GMH_OECC",J3981,IF(Input!F$4="GMH_XOEC",L3981,IF(Input!F$4="GMH_Korea",N3981,IF(Input!F$4="GMH_EU",P3981,IF(Input!F$4="Skysuper",#REF!,IF(Input!F$4="SkyII",#REF!,IF(Input!F$4="XO-8000",#REF!, "FALSE")))))))</f>
        <v>00</v>
      </c>
      <c r="I3981" s="209">
        <f>IF(Input!F$4="GMH_OECC",K3981,IF(Input!F$4="GMH_XOEC",M3981,IF(Input!F$4="GMH_Korea",O3981,IF(Input!F$4="GMH_EU",Q3981,IF(Input!F$4="Skysuper",#REF!,IF(Input!F$4="SkyII",#REF!,IF(Input!F$4="XO-8000",#REF!, "FALSE")))))))</f>
        <v>0</v>
      </c>
      <c r="J3981" s="210" t="s">
        <v>10359</v>
      </c>
      <c r="K3981" s="268">
        <v>0</v>
      </c>
      <c r="L3981" s="270" t="s">
        <v>10359</v>
      </c>
      <c r="M3981" s="270">
        <v>0</v>
      </c>
      <c r="N3981" s="270" t="s">
        <v>10359</v>
      </c>
      <c r="O3981" s="270">
        <v>0</v>
      </c>
      <c r="P3981" s="270" t="s">
        <v>10359</v>
      </c>
      <c r="Q3981" s="270">
        <v>0</v>
      </c>
      <c r="R3981" s="74"/>
      <c r="S3981" s="75" t="str">
        <f t="shared" si="309"/>
        <v>0000</v>
      </c>
      <c r="T3981" s="75" t="str">
        <f t="shared" si="310"/>
        <v>00000000000000000000000000000000</v>
      </c>
      <c r="V3981" s="197"/>
      <c r="W3981" s="75">
        <f t="shared" si="311"/>
        <v>0</v>
      </c>
      <c r="AE3981" s="479"/>
    </row>
    <row r="3982" spans="1:31" s="75" customFormat="1" ht="13.5" x14ac:dyDescent="0.2">
      <c r="A3982" s="211">
        <v>3979</v>
      </c>
      <c r="B3982" s="212" t="s">
        <v>4435</v>
      </c>
      <c r="C3982" s="213" t="s">
        <v>4436</v>
      </c>
      <c r="D3982" s="213"/>
      <c r="E3982" s="213">
        <v>0</v>
      </c>
      <c r="F3982" s="213" t="s">
        <v>585</v>
      </c>
      <c r="G3982" s="214" t="s">
        <v>677</v>
      </c>
      <c r="H3982" s="208" t="str">
        <f>IF(Input!F$4="GMH_OECC",J3982,IF(Input!F$4="GMH_XOEC",L3982,IF(Input!F$4="GMH_Korea",N3982,IF(Input!F$4="GMH_EU",P3982,IF(Input!F$4="Skysuper",#REF!,IF(Input!F$4="SkyII",#REF!,IF(Input!F$4="XO-8000",#REF!, "FALSE")))))))</f>
        <v>00</v>
      </c>
      <c r="I3982" s="209">
        <f>IF(Input!F$4="GMH_OECC",K3982,IF(Input!F$4="GMH_XOEC",M3982,IF(Input!F$4="GMH_Korea",O3982,IF(Input!F$4="GMH_EU",Q3982,IF(Input!F$4="Skysuper",#REF!,IF(Input!F$4="SkyII",#REF!,IF(Input!F$4="XO-8000",#REF!, "FALSE")))))))</f>
        <v>0</v>
      </c>
      <c r="J3982" s="210" t="s">
        <v>10359</v>
      </c>
      <c r="K3982" s="268">
        <v>0</v>
      </c>
      <c r="L3982" s="270" t="s">
        <v>10359</v>
      </c>
      <c r="M3982" s="270">
        <v>0</v>
      </c>
      <c r="N3982" s="270" t="s">
        <v>10359</v>
      </c>
      <c r="O3982" s="270">
        <v>0</v>
      </c>
      <c r="P3982" s="270" t="s">
        <v>10359</v>
      </c>
      <c r="Q3982" s="270">
        <v>0</v>
      </c>
      <c r="R3982" s="74"/>
      <c r="S3982" s="75" t="str">
        <f t="shared" si="309"/>
        <v>0000</v>
      </c>
      <c r="T3982" s="75" t="str">
        <f t="shared" si="310"/>
        <v>00000000000000000000000000000000</v>
      </c>
      <c r="V3982" s="197"/>
      <c r="W3982" s="75">
        <f t="shared" si="311"/>
        <v>0</v>
      </c>
      <c r="AE3982" s="479"/>
    </row>
    <row r="3983" spans="1:31" s="75" customFormat="1" ht="13.5" x14ac:dyDescent="0.2">
      <c r="A3983" s="211">
        <v>3980</v>
      </c>
      <c r="B3983" s="212" t="s">
        <v>4437</v>
      </c>
      <c r="C3983" s="213" t="s">
        <v>4438</v>
      </c>
      <c r="D3983" s="213"/>
      <c r="E3983" s="213">
        <v>0</v>
      </c>
      <c r="F3983" s="213" t="s">
        <v>585</v>
      </c>
      <c r="G3983" s="214" t="s">
        <v>677</v>
      </c>
      <c r="H3983" s="208" t="str">
        <f>IF(Input!F$4="GMH_OECC",J3983,IF(Input!F$4="GMH_XOEC",L3983,IF(Input!F$4="GMH_Korea",N3983,IF(Input!F$4="GMH_EU",P3983,IF(Input!F$4="Skysuper",#REF!,IF(Input!F$4="SkyII",#REF!,IF(Input!F$4="XO-8000",#REF!, "FALSE")))))))</f>
        <v>00</v>
      </c>
      <c r="I3983" s="209">
        <f>IF(Input!F$4="GMH_OECC",K3983,IF(Input!F$4="GMH_XOEC",M3983,IF(Input!F$4="GMH_Korea",O3983,IF(Input!F$4="GMH_EU",Q3983,IF(Input!F$4="Skysuper",#REF!,IF(Input!F$4="SkyII",#REF!,IF(Input!F$4="XO-8000",#REF!, "FALSE")))))))</f>
        <v>0</v>
      </c>
      <c r="J3983" s="210" t="s">
        <v>10359</v>
      </c>
      <c r="K3983" s="268">
        <v>0</v>
      </c>
      <c r="L3983" s="270" t="s">
        <v>10359</v>
      </c>
      <c r="M3983" s="270">
        <v>0</v>
      </c>
      <c r="N3983" s="270" t="s">
        <v>10359</v>
      </c>
      <c r="O3983" s="270">
        <v>0</v>
      </c>
      <c r="P3983" s="270" t="s">
        <v>10359</v>
      </c>
      <c r="Q3983" s="270">
        <v>0</v>
      </c>
      <c r="R3983" s="74"/>
      <c r="S3983" s="75" t="str">
        <f t="shared" si="309"/>
        <v>0000</v>
      </c>
      <c r="T3983" s="75" t="str">
        <f t="shared" si="310"/>
        <v>00000000000000000000000000000000</v>
      </c>
      <c r="V3983" s="197"/>
      <c r="W3983" s="75">
        <f t="shared" si="311"/>
        <v>0</v>
      </c>
      <c r="AE3983" s="479"/>
    </row>
    <row r="3984" spans="1:31" s="75" customFormat="1" ht="13.5" x14ac:dyDescent="0.2">
      <c r="A3984" s="211">
        <v>3981</v>
      </c>
      <c r="B3984" s="212" t="s">
        <v>4439</v>
      </c>
      <c r="C3984" s="213" t="s">
        <v>4440</v>
      </c>
      <c r="D3984" s="213"/>
      <c r="E3984" s="213">
        <v>0</v>
      </c>
      <c r="F3984" s="213" t="s">
        <v>585</v>
      </c>
      <c r="G3984" s="214" t="s">
        <v>677</v>
      </c>
      <c r="H3984" s="208" t="str">
        <f>IF(Input!F$4="GMH_OECC",J3984,IF(Input!F$4="GMH_XOEC",L3984,IF(Input!F$4="GMH_Korea",N3984,IF(Input!F$4="GMH_EU",P3984,IF(Input!F$4="Skysuper",#REF!,IF(Input!F$4="SkyII",#REF!,IF(Input!F$4="XO-8000",#REF!, "FALSE")))))))</f>
        <v>00</v>
      </c>
      <c r="I3984" s="209">
        <f>IF(Input!F$4="GMH_OECC",K3984,IF(Input!F$4="GMH_XOEC",M3984,IF(Input!F$4="GMH_Korea",O3984,IF(Input!F$4="GMH_EU",Q3984,IF(Input!F$4="Skysuper",#REF!,IF(Input!F$4="SkyII",#REF!,IF(Input!F$4="XO-8000",#REF!, "FALSE")))))))</f>
        <v>0</v>
      </c>
      <c r="J3984" s="210" t="s">
        <v>10359</v>
      </c>
      <c r="K3984" s="268">
        <v>0</v>
      </c>
      <c r="L3984" s="270" t="s">
        <v>10359</v>
      </c>
      <c r="M3984" s="270">
        <v>0</v>
      </c>
      <c r="N3984" s="270" t="s">
        <v>10359</v>
      </c>
      <c r="O3984" s="270">
        <v>0</v>
      </c>
      <c r="P3984" s="270" t="s">
        <v>10359</v>
      </c>
      <c r="Q3984" s="270">
        <v>0</v>
      </c>
      <c r="R3984" s="74"/>
      <c r="S3984" s="75" t="str">
        <f t="shared" si="309"/>
        <v>0000</v>
      </c>
      <c r="T3984" s="75" t="str">
        <f t="shared" si="310"/>
        <v>00000000000000000000000000000000</v>
      </c>
      <c r="V3984" s="197"/>
      <c r="W3984" s="75">
        <f t="shared" si="311"/>
        <v>0</v>
      </c>
      <c r="AE3984" s="479"/>
    </row>
    <row r="3985" spans="1:31" s="75" customFormat="1" ht="13.5" x14ac:dyDescent="0.2">
      <c r="A3985" s="211">
        <v>3982</v>
      </c>
      <c r="B3985" s="212" t="s">
        <v>4441</v>
      </c>
      <c r="C3985" s="213" t="s">
        <v>4442</v>
      </c>
      <c r="D3985" s="213"/>
      <c r="E3985" s="213">
        <v>0</v>
      </c>
      <c r="F3985" s="213" t="s">
        <v>585</v>
      </c>
      <c r="G3985" s="214" t="s">
        <v>677</v>
      </c>
      <c r="H3985" s="208" t="str">
        <f>IF(Input!F$4="GMH_OECC",J3985,IF(Input!F$4="GMH_XOEC",L3985,IF(Input!F$4="GMH_Korea",N3985,IF(Input!F$4="GMH_EU",P3985,IF(Input!F$4="Skysuper",#REF!,IF(Input!F$4="SkyII",#REF!,IF(Input!F$4="XO-8000",#REF!, "FALSE")))))))</f>
        <v>00</v>
      </c>
      <c r="I3985" s="209">
        <f>IF(Input!F$4="GMH_OECC",K3985,IF(Input!F$4="GMH_XOEC",M3985,IF(Input!F$4="GMH_Korea",O3985,IF(Input!F$4="GMH_EU",Q3985,IF(Input!F$4="Skysuper",#REF!,IF(Input!F$4="SkyII",#REF!,IF(Input!F$4="XO-8000",#REF!, "FALSE")))))))</f>
        <v>0</v>
      </c>
      <c r="J3985" s="210" t="s">
        <v>10359</v>
      </c>
      <c r="K3985" s="268">
        <v>0</v>
      </c>
      <c r="L3985" s="270" t="s">
        <v>10359</v>
      </c>
      <c r="M3985" s="270">
        <v>0</v>
      </c>
      <c r="N3985" s="270" t="s">
        <v>10359</v>
      </c>
      <c r="O3985" s="270">
        <v>0</v>
      </c>
      <c r="P3985" s="270" t="s">
        <v>10359</v>
      </c>
      <c r="Q3985" s="270">
        <v>0</v>
      </c>
      <c r="R3985" s="74"/>
      <c r="S3985" s="75" t="str">
        <f t="shared" si="309"/>
        <v>0000</v>
      </c>
      <c r="T3985" s="75" t="str">
        <f t="shared" si="310"/>
        <v>00000000000000000000000000000000</v>
      </c>
      <c r="V3985" s="197"/>
      <c r="W3985" s="75">
        <f t="shared" si="311"/>
        <v>0</v>
      </c>
      <c r="AE3985" s="479"/>
    </row>
    <row r="3986" spans="1:31" s="75" customFormat="1" ht="13.5" x14ac:dyDescent="0.2">
      <c r="A3986" s="211">
        <v>3983</v>
      </c>
      <c r="B3986" s="212" t="s">
        <v>4443</v>
      </c>
      <c r="C3986" s="213" t="s">
        <v>4444</v>
      </c>
      <c r="D3986" s="213"/>
      <c r="E3986" s="213">
        <v>0</v>
      </c>
      <c r="F3986" s="213" t="s">
        <v>585</v>
      </c>
      <c r="G3986" s="214" t="s">
        <v>677</v>
      </c>
      <c r="H3986" s="208" t="str">
        <f>IF(Input!F$4="GMH_OECC",J3986,IF(Input!F$4="GMH_XOEC",L3986,IF(Input!F$4="GMH_Korea",N3986,IF(Input!F$4="GMH_EU",P3986,IF(Input!F$4="Skysuper",#REF!,IF(Input!F$4="SkyII",#REF!,IF(Input!F$4="XO-8000",#REF!, "FALSE")))))))</f>
        <v>00</v>
      </c>
      <c r="I3986" s="209">
        <f>IF(Input!F$4="GMH_OECC",K3986,IF(Input!F$4="GMH_XOEC",M3986,IF(Input!F$4="GMH_Korea",O3986,IF(Input!F$4="GMH_EU",Q3986,IF(Input!F$4="Skysuper",#REF!,IF(Input!F$4="SkyII",#REF!,IF(Input!F$4="XO-8000",#REF!, "FALSE")))))))</f>
        <v>0</v>
      </c>
      <c r="J3986" s="210" t="s">
        <v>10359</v>
      </c>
      <c r="K3986" s="268">
        <v>0</v>
      </c>
      <c r="L3986" s="270" t="s">
        <v>10359</v>
      </c>
      <c r="M3986" s="270">
        <v>0</v>
      </c>
      <c r="N3986" s="270" t="s">
        <v>10359</v>
      </c>
      <c r="O3986" s="270">
        <v>0</v>
      </c>
      <c r="P3986" s="270" t="s">
        <v>10359</v>
      </c>
      <c r="Q3986" s="270">
        <v>0</v>
      </c>
      <c r="R3986" s="74"/>
      <c r="S3986" s="75" t="str">
        <f t="shared" si="309"/>
        <v>0000</v>
      </c>
      <c r="T3986" s="75" t="str">
        <f t="shared" si="310"/>
        <v>00000000000000000000000000000000</v>
      </c>
      <c r="V3986" s="197"/>
      <c r="W3986" s="75">
        <f t="shared" si="311"/>
        <v>0</v>
      </c>
      <c r="AE3986" s="479"/>
    </row>
    <row r="3987" spans="1:31" s="75" customFormat="1" ht="13.5" x14ac:dyDescent="0.2">
      <c r="A3987" s="211">
        <v>3984</v>
      </c>
      <c r="B3987" s="212" t="s">
        <v>4445</v>
      </c>
      <c r="C3987" s="213" t="s">
        <v>4446</v>
      </c>
      <c r="D3987" s="213"/>
      <c r="E3987" s="213">
        <v>0</v>
      </c>
      <c r="F3987" s="213" t="s">
        <v>585</v>
      </c>
      <c r="G3987" s="214" t="s">
        <v>677</v>
      </c>
      <c r="H3987" s="208" t="str">
        <f>IF(Input!F$4="GMH_OECC",J3987,IF(Input!F$4="GMH_XOEC",L3987,IF(Input!F$4="GMH_Korea",N3987,IF(Input!F$4="GMH_EU",P3987,IF(Input!F$4="Skysuper",#REF!,IF(Input!F$4="SkyII",#REF!,IF(Input!F$4="XO-8000",#REF!, "FALSE")))))))</f>
        <v>00</v>
      </c>
      <c r="I3987" s="209">
        <f>IF(Input!F$4="GMH_OECC",K3987,IF(Input!F$4="GMH_XOEC",M3987,IF(Input!F$4="GMH_Korea",O3987,IF(Input!F$4="GMH_EU",Q3987,IF(Input!F$4="Skysuper",#REF!,IF(Input!F$4="SkyII",#REF!,IF(Input!F$4="XO-8000",#REF!, "FALSE")))))))</f>
        <v>0</v>
      </c>
      <c r="J3987" s="210" t="s">
        <v>10359</v>
      </c>
      <c r="K3987" s="268">
        <v>0</v>
      </c>
      <c r="L3987" s="270" t="s">
        <v>10359</v>
      </c>
      <c r="M3987" s="270">
        <v>0</v>
      </c>
      <c r="N3987" s="270" t="s">
        <v>10359</v>
      </c>
      <c r="O3987" s="270">
        <v>0</v>
      </c>
      <c r="P3987" s="270" t="s">
        <v>10359</v>
      </c>
      <c r="Q3987" s="270">
        <v>0</v>
      </c>
      <c r="R3987" s="74"/>
      <c r="S3987" s="75" t="str">
        <f t="shared" si="309"/>
        <v>0000</v>
      </c>
      <c r="T3987" s="75" t="str">
        <f t="shared" si="310"/>
        <v>00000000000000000000000000000000</v>
      </c>
      <c r="V3987" s="197"/>
      <c r="W3987" s="75">
        <f t="shared" si="311"/>
        <v>0</v>
      </c>
      <c r="AE3987" s="479"/>
    </row>
    <row r="3988" spans="1:31" s="75" customFormat="1" ht="13.5" x14ac:dyDescent="0.2">
      <c r="A3988" s="211">
        <v>3985</v>
      </c>
      <c r="B3988" s="212" t="s">
        <v>4447</v>
      </c>
      <c r="C3988" s="213" t="s">
        <v>4448</v>
      </c>
      <c r="D3988" s="213"/>
      <c r="E3988" s="213">
        <v>0</v>
      </c>
      <c r="F3988" s="213" t="s">
        <v>585</v>
      </c>
      <c r="G3988" s="214" t="s">
        <v>677</v>
      </c>
      <c r="H3988" s="208" t="str">
        <f>IF(Input!F$4="GMH_OECC",J3988,IF(Input!F$4="GMH_XOEC",L3988,IF(Input!F$4="GMH_Korea",N3988,IF(Input!F$4="GMH_EU",P3988,IF(Input!F$4="Skysuper",#REF!,IF(Input!F$4="SkyII",#REF!,IF(Input!F$4="XO-8000",#REF!, "FALSE")))))))</f>
        <v>00</v>
      </c>
      <c r="I3988" s="209">
        <f>IF(Input!F$4="GMH_OECC",K3988,IF(Input!F$4="GMH_XOEC",M3988,IF(Input!F$4="GMH_Korea",O3988,IF(Input!F$4="GMH_EU",Q3988,IF(Input!F$4="Skysuper",#REF!,IF(Input!F$4="SkyII",#REF!,IF(Input!F$4="XO-8000",#REF!, "FALSE")))))))</f>
        <v>0</v>
      </c>
      <c r="J3988" s="210" t="s">
        <v>10359</v>
      </c>
      <c r="K3988" s="268">
        <v>0</v>
      </c>
      <c r="L3988" s="270" t="s">
        <v>10359</v>
      </c>
      <c r="M3988" s="270">
        <v>0</v>
      </c>
      <c r="N3988" s="270" t="s">
        <v>10359</v>
      </c>
      <c r="O3988" s="270">
        <v>0</v>
      </c>
      <c r="P3988" s="270" t="s">
        <v>10359</v>
      </c>
      <c r="Q3988" s="270">
        <v>0</v>
      </c>
      <c r="R3988" s="74"/>
      <c r="S3988" s="75" t="str">
        <f t="shared" si="309"/>
        <v>0000</v>
      </c>
      <c r="T3988" s="75" t="str">
        <f t="shared" si="310"/>
        <v>00000000000000000000000000000000</v>
      </c>
      <c r="V3988" s="197"/>
      <c r="W3988" s="75">
        <f t="shared" si="311"/>
        <v>0</v>
      </c>
      <c r="AE3988" s="479"/>
    </row>
    <row r="3989" spans="1:31" s="75" customFormat="1" ht="13.5" x14ac:dyDescent="0.2">
      <c r="A3989" s="211">
        <v>3986</v>
      </c>
      <c r="B3989" s="212" t="s">
        <v>4449</v>
      </c>
      <c r="C3989" s="213" t="s">
        <v>4450</v>
      </c>
      <c r="D3989" s="213"/>
      <c r="E3989" s="213">
        <v>0</v>
      </c>
      <c r="F3989" s="213" t="s">
        <v>585</v>
      </c>
      <c r="G3989" s="214" t="s">
        <v>677</v>
      </c>
      <c r="H3989" s="208" t="str">
        <f>IF(Input!F$4="GMH_OECC",J3989,IF(Input!F$4="GMH_XOEC",L3989,IF(Input!F$4="GMH_Korea",N3989,IF(Input!F$4="GMH_EU",P3989,IF(Input!F$4="Skysuper",#REF!,IF(Input!F$4="SkyII",#REF!,IF(Input!F$4="XO-8000",#REF!, "FALSE")))))))</f>
        <v>00</v>
      </c>
      <c r="I3989" s="209">
        <f>IF(Input!F$4="GMH_OECC",K3989,IF(Input!F$4="GMH_XOEC",M3989,IF(Input!F$4="GMH_Korea",O3989,IF(Input!F$4="GMH_EU",Q3989,IF(Input!F$4="Skysuper",#REF!,IF(Input!F$4="SkyII",#REF!,IF(Input!F$4="XO-8000",#REF!, "FALSE")))))))</f>
        <v>0</v>
      </c>
      <c r="J3989" s="210" t="s">
        <v>10359</v>
      </c>
      <c r="K3989" s="268">
        <v>0</v>
      </c>
      <c r="L3989" s="270" t="s">
        <v>10359</v>
      </c>
      <c r="M3989" s="270">
        <v>0</v>
      </c>
      <c r="N3989" s="270" t="s">
        <v>10359</v>
      </c>
      <c r="O3989" s="270">
        <v>0</v>
      </c>
      <c r="P3989" s="270" t="s">
        <v>10359</v>
      </c>
      <c r="Q3989" s="270">
        <v>0</v>
      </c>
      <c r="R3989" s="74"/>
      <c r="S3989" s="75" t="str">
        <f t="shared" si="309"/>
        <v>0000</v>
      </c>
      <c r="T3989" s="75" t="str">
        <f t="shared" si="310"/>
        <v>00000000000000000000000000000000</v>
      </c>
      <c r="V3989" s="197"/>
      <c r="W3989" s="75">
        <f t="shared" si="311"/>
        <v>0</v>
      </c>
      <c r="AE3989" s="479"/>
    </row>
    <row r="3990" spans="1:31" s="75" customFormat="1" ht="13.5" x14ac:dyDescent="0.2">
      <c r="A3990" s="211">
        <v>3987</v>
      </c>
      <c r="B3990" s="212" t="s">
        <v>4451</v>
      </c>
      <c r="C3990" s="213" t="s">
        <v>4452</v>
      </c>
      <c r="D3990" s="213"/>
      <c r="E3990" s="213">
        <v>0</v>
      </c>
      <c r="F3990" s="213" t="s">
        <v>585</v>
      </c>
      <c r="G3990" s="214" t="s">
        <v>677</v>
      </c>
      <c r="H3990" s="208" t="str">
        <f>IF(Input!F$4="GMH_OECC",J3990,IF(Input!F$4="GMH_XOEC",L3990,IF(Input!F$4="GMH_Korea",N3990,IF(Input!F$4="GMH_EU",P3990,IF(Input!F$4="Skysuper",#REF!,IF(Input!F$4="SkyII",#REF!,IF(Input!F$4="XO-8000",#REF!, "FALSE")))))))</f>
        <v>00</v>
      </c>
      <c r="I3990" s="209">
        <f>IF(Input!F$4="GMH_OECC",K3990,IF(Input!F$4="GMH_XOEC",M3990,IF(Input!F$4="GMH_Korea",O3990,IF(Input!F$4="GMH_EU",Q3990,IF(Input!F$4="Skysuper",#REF!,IF(Input!F$4="SkyII",#REF!,IF(Input!F$4="XO-8000",#REF!, "FALSE")))))))</f>
        <v>0</v>
      </c>
      <c r="J3990" s="210" t="s">
        <v>10359</v>
      </c>
      <c r="K3990" s="268">
        <v>0</v>
      </c>
      <c r="L3990" s="270" t="s">
        <v>10359</v>
      </c>
      <c r="M3990" s="270">
        <v>0</v>
      </c>
      <c r="N3990" s="270" t="s">
        <v>10359</v>
      </c>
      <c r="O3990" s="270">
        <v>0</v>
      </c>
      <c r="P3990" s="270" t="s">
        <v>10359</v>
      </c>
      <c r="Q3990" s="270">
        <v>0</v>
      </c>
      <c r="R3990" s="74"/>
      <c r="S3990" s="75" t="str">
        <f t="shared" si="309"/>
        <v>0000</v>
      </c>
      <c r="T3990" s="75" t="str">
        <f t="shared" si="310"/>
        <v>00000000000000000000000000000000</v>
      </c>
      <c r="V3990" s="197"/>
      <c r="W3990" s="75">
        <f t="shared" si="311"/>
        <v>0</v>
      </c>
      <c r="AE3990" s="479"/>
    </row>
    <row r="3991" spans="1:31" s="75" customFormat="1" ht="13.5" x14ac:dyDescent="0.2">
      <c r="A3991" s="211">
        <v>3988</v>
      </c>
      <c r="B3991" s="212" t="s">
        <v>4453</v>
      </c>
      <c r="C3991" s="213" t="s">
        <v>4454</v>
      </c>
      <c r="D3991" s="213"/>
      <c r="E3991" s="213">
        <v>0</v>
      </c>
      <c r="F3991" s="213" t="s">
        <v>585</v>
      </c>
      <c r="G3991" s="214" t="s">
        <v>677</v>
      </c>
      <c r="H3991" s="208" t="str">
        <f>IF(Input!F$4="GMH_OECC",J3991,IF(Input!F$4="GMH_XOEC",L3991,IF(Input!F$4="GMH_Korea",N3991,IF(Input!F$4="GMH_EU",P3991,IF(Input!F$4="Skysuper",#REF!,IF(Input!F$4="SkyII",#REF!,IF(Input!F$4="XO-8000",#REF!, "FALSE")))))))</f>
        <v>00</v>
      </c>
      <c r="I3991" s="209">
        <f>IF(Input!F$4="GMH_OECC",K3991,IF(Input!F$4="GMH_XOEC",M3991,IF(Input!F$4="GMH_Korea",O3991,IF(Input!F$4="GMH_EU",Q3991,IF(Input!F$4="Skysuper",#REF!,IF(Input!F$4="SkyII",#REF!,IF(Input!F$4="XO-8000",#REF!, "FALSE")))))))</f>
        <v>0</v>
      </c>
      <c r="J3991" s="210" t="s">
        <v>10359</v>
      </c>
      <c r="K3991" s="268">
        <v>0</v>
      </c>
      <c r="L3991" s="270" t="s">
        <v>10359</v>
      </c>
      <c r="M3991" s="270">
        <v>0</v>
      </c>
      <c r="N3991" s="270" t="s">
        <v>10359</v>
      </c>
      <c r="O3991" s="270">
        <v>0</v>
      </c>
      <c r="P3991" s="270" t="s">
        <v>10359</v>
      </c>
      <c r="Q3991" s="270">
        <v>0</v>
      </c>
      <c r="R3991" s="74"/>
      <c r="S3991" s="75" t="str">
        <f t="shared" si="309"/>
        <v>0000</v>
      </c>
      <c r="T3991" s="75" t="str">
        <f t="shared" si="310"/>
        <v>00000000000000000000000000000000</v>
      </c>
      <c r="V3991" s="197"/>
      <c r="W3991" s="75">
        <f t="shared" si="311"/>
        <v>0</v>
      </c>
      <c r="AE3991" s="479"/>
    </row>
    <row r="3992" spans="1:31" s="75" customFormat="1" ht="13.5" x14ac:dyDescent="0.2">
      <c r="A3992" s="211">
        <v>3989</v>
      </c>
      <c r="B3992" s="212" t="s">
        <v>4455</v>
      </c>
      <c r="C3992" s="213" t="s">
        <v>4456</v>
      </c>
      <c r="D3992" s="213"/>
      <c r="E3992" s="213">
        <v>0</v>
      </c>
      <c r="F3992" s="213" t="s">
        <v>585</v>
      </c>
      <c r="G3992" s="214" t="s">
        <v>677</v>
      </c>
      <c r="H3992" s="208" t="str">
        <f>IF(Input!F$4="GMH_OECC",J3992,IF(Input!F$4="GMH_XOEC",L3992,IF(Input!F$4="GMH_Korea",N3992,IF(Input!F$4="GMH_EU",P3992,IF(Input!F$4="Skysuper",#REF!,IF(Input!F$4="SkyII",#REF!,IF(Input!F$4="XO-8000",#REF!, "FALSE")))))))</f>
        <v>00</v>
      </c>
      <c r="I3992" s="209">
        <f>IF(Input!F$4="GMH_OECC",K3992,IF(Input!F$4="GMH_XOEC",M3992,IF(Input!F$4="GMH_Korea",O3992,IF(Input!F$4="GMH_EU",Q3992,IF(Input!F$4="Skysuper",#REF!,IF(Input!F$4="SkyII",#REF!,IF(Input!F$4="XO-8000",#REF!, "FALSE")))))))</f>
        <v>0</v>
      </c>
      <c r="J3992" s="210" t="s">
        <v>10359</v>
      </c>
      <c r="K3992" s="268">
        <v>0</v>
      </c>
      <c r="L3992" s="270" t="s">
        <v>10359</v>
      </c>
      <c r="M3992" s="270">
        <v>0</v>
      </c>
      <c r="N3992" s="270" t="s">
        <v>10359</v>
      </c>
      <c r="O3992" s="270">
        <v>0</v>
      </c>
      <c r="P3992" s="270" t="s">
        <v>10359</v>
      </c>
      <c r="Q3992" s="270">
        <v>0</v>
      </c>
      <c r="R3992" s="74"/>
      <c r="S3992" s="75" t="str">
        <f t="shared" si="309"/>
        <v>0000</v>
      </c>
      <c r="T3992" s="75" t="str">
        <f t="shared" si="310"/>
        <v>00000000000000000000000000000000</v>
      </c>
      <c r="V3992" s="197"/>
      <c r="W3992" s="75">
        <f t="shared" si="311"/>
        <v>0</v>
      </c>
      <c r="AE3992" s="479"/>
    </row>
    <row r="3993" spans="1:31" s="75" customFormat="1" ht="13.5" x14ac:dyDescent="0.2">
      <c r="A3993" s="211">
        <v>3990</v>
      </c>
      <c r="B3993" s="212" t="s">
        <v>4457</v>
      </c>
      <c r="C3993" s="213" t="s">
        <v>4458</v>
      </c>
      <c r="D3993" s="213"/>
      <c r="E3993" s="213">
        <v>0</v>
      </c>
      <c r="F3993" s="213" t="s">
        <v>585</v>
      </c>
      <c r="G3993" s="214" t="s">
        <v>677</v>
      </c>
      <c r="H3993" s="208" t="str">
        <f>IF(Input!F$4="GMH_OECC",J3993,IF(Input!F$4="GMH_XOEC",L3993,IF(Input!F$4="GMH_Korea",N3993,IF(Input!F$4="GMH_EU",P3993,IF(Input!F$4="Skysuper",#REF!,IF(Input!F$4="SkyII",#REF!,IF(Input!F$4="XO-8000",#REF!, "FALSE")))))))</f>
        <v>00</v>
      </c>
      <c r="I3993" s="209">
        <f>IF(Input!F$4="GMH_OECC",K3993,IF(Input!F$4="GMH_XOEC",M3993,IF(Input!F$4="GMH_Korea",O3993,IF(Input!F$4="GMH_EU",Q3993,IF(Input!F$4="Skysuper",#REF!,IF(Input!F$4="SkyII",#REF!,IF(Input!F$4="XO-8000",#REF!, "FALSE")))))))</f>
        <v>0</v>
      </c>
      <c r="J3993" s="210" t="s">
        <v>10359</v>
      </c>
      <c r="K3993" s="268">
        <v>0</v>
      </c>
      <c r="L3993" s="270" t="s">
        <v>10359</v>
      </c>
      <c r="M3993" s="270">
        <v>0</v>
      </c>
      <c r="N3993" s="270" t="s">
        <v>10359</v>
      </c>
      <c r="O3993" s="270">
        <v>0</v>
      </c>
      <c r="P3993" s="270" t="s">
        <v>10359</v>
      </c>
      <c r="Q3993" s="270">
        <v>0</v>
      </c>
      <c r="R3993" s="74"/>
      <c r="S3993" s="75" t="str">
        <f t="shared" si="309"/>
        <v>0000</v>
      </c>
      <c r="T3993" s="75" t="str">
        <f t="shared" si="310"/>
        <v>00000000000000000000000000000000</v>
      </c>
      <c r="V3993" s="197"/>
      <c r="W3993" s="75">
        <f t="shared" si="311"/>
        <v>0</v>
      </c>
      <c r="AE3993" s="479"/>
    </row>
    <row r="3994" spans="1:31" s="75" customFormat="1" ht="13.5" x14ac:dyDescent="0.2">
      <c r="A3994" s="211">
        <v>3991</v>
      </c>
      <c r="B3994" s="212" t="s">
        <v>4459</v>
      </c>
      <c r="C3994" s="213" t="s">
        <v>4460</v>
      </c>
      <c r="D3994" s="213"/>
      <c r="E3994" s="213">
        <v>0</v>
      </c>
      <c r="F3994" s="213" t="s">
        <v>585</v>
      </c>
      <c r="G3994" s="214" t="s">
        <v>677</v>
      </c>
      <c r="H3994" s="208" t="str">
        <f>IF(Input!F$4="GMH_OECC",J3994,IF(Input!F$4="GMH_XOEC",L3994,IF(Input!F$4="GMH_Korea",N3994,IF(Input!F$4="GMH_EU",P3994,IF(Input!F$4="Skysuper",#REF!,IF(Input!F$4="SkyII",#REF!,IF(Input!F$4="XO-8000",#REF!, "FALSE")))))))</f>
        <v>00</v>
      </c>
      <c r="I3994" s="209">
        <f>IF(Input!F$4="GMH_OECC",K3994,IF(Input!F$4="GMH_XOEC",M3994,IF(Input!F$4="GMH_Korea",O3994,IF(Input!F$4="GMH_EU",Q3994,IF(Input!F$4="Skysuper",#REF!,IF(Input!F$4="SkyII",#REF!,IF(Input!F$4="XO-8000",#REF!, "FALSE")))))))</f>
        <v>0</v>
      </c>
      <c r="J3994" s="210" t="s">
        <v>10359</v>
      </c>
      <c r="K3994" s="268">
        <v>0</v>
      </c>
      <c r="L3994" s="270" t="s">
        <v>10359</v>
      </c>
      <c r="M3994" s="270">
        <v>0</v>
      </c>
      <c r="N3994" s="270" t="s">
        <v>10359</v>
      </c>
      <c r="O3994" s="270">
        <v>0</v>
      </c>
      <c r="P3994" s="270" t="s">
        <v>10359</v>
      </c>
      <c r="Q3994" s="270">
        <v>0</v>
      </c>
      <c r="R3994" s="74"/>
      <c r="S3994" s="75" t="str">
        <f t="shared" si="309"/>
        <v>0000</v>
      </c>
      <c r="T3994" s="75" t="str">
        <f t="shared" si="310"/>
        <v>00000000000000000000000000000000</v>
      </c>
      <c r="V3994" s="197"/>
      <c r="W3994" s="75">
        <f t="shared" si="311"/>
        <v>0</v>
      </c>
      <c r="AE3994" s="479"/>
    </row>
    <row r="3995" spans="1:31" s="75" customFormat="1" ht="13.5" x14ac:dyDescent="0.2">
      <c r="A3995" s="211">
        <v>3992</v>
      </c>
      <c r="B3995" s="212" t="s">
        <v>4461</v>
      </c>
      <c r="C3995" s="213" t="s">
        <v>4462</v>
      </c>
      <c r="D3995" s="213"/>
      <c r="E3995" s="213">
        <v>0</v>
      </c>
      <c r="F3995" s="213" t="s">
        <v>585</v>
      </c>
      <c r="G3995" s="214" t="s">
        <v>677</v>
      </c>
      <c r="H3995" s="208" t="str">
        <f>IF(Input!F$4="GMH_OECC",J3995,IF(Input!F$4="GMH_XOEC",L3995,IF(Input!F$4="GMH_Korea",N3995,IF(Input!F$4="GMH_EU",P3995,IF(Input!F$4="Skysuper",#REF!,IF(Input!F$4="SkyII",#REF!,IF(Input!F$4="XO-8000",#REF!, "FALSE")))))))</f>
        <v>00</v>
      </c>
      <c r="I3995" s="209">
        <f>IF(Input!F$4="GMH_OECC",K3995,IF(Input!F$4="GMH_XOEC",M3995,IF(Input!F$4="GMH_Korea",O3995,IF(Input!F$4="GMH_EU",Q3995,IF(Input!F$4="Skysuper",#REF!,IF(Input!F$4="SkyII",#REF!,IF(Input!F$4="XO-8000",#REF!, "FALSE")))))))</f>
        <v>0</v>
      </c>
      <c r="J3995" s="210" t="s">
        <v>10359</v>
      </c>
      <c r="K3995" s="268">
        <v>0</v>
      </c>
      <c r="L3995" s="270" t="s">
        <v>10359</v>
      </c>
      <c r="M3995" s="270">
        <v>0</v>
      </c>
      <c r="N3995" s="270" t="s">
        <v>10359</v>
      </c>
      <c r="O3995" s="270">
        <v>0</v>
      </c>
      <c r="P3995" s="270" t="s">
        <v>10359</v>
      </c>
      <c r="Q3995" s="270">
        <v>0</v>
      </c>
      <c r="R3995" s="74"/>
      <c r="S3995" s="75" t="str">
        <f t="shared" si="309"/>
        <v>0000</v>
      </c>
      <c r="T3995" s="75" t="str">
        <f t="shared" si="310"/>
        <v>00000000000000000000000000000000</v>
      </c>
      <c r="V3995" s="197"/>
      <c r="W3995" s="75">
        <f t="shared" si="311"/>
        <v>0</v>
      </c>
      <c r="AE3995" s="479"/>
    </row>
    <row r="3996" spans="1:31" s="75" customFormat="1" ht="13.5" x14ac:dyDescent="0.2">
      <c r="A3996" s="211">
        <v>3993</v>
      </c>
      <c r="B3996" s="212" t="s">
        <v>4463</v>
      </c>
      <c r="C3996" s="213" t="s">
        <v>4464</v>
      </c>
      <c r="D3996" s="213"/>
      <c r="E3996" s="213">
        <v>0</v>
      </c>
      <c r="F3996" s="213" t="s">
        <v>585</v>
      </c>
      <c r="G3996" s="214" t="s">
        <v>677</v>
      </c>
      <c r="H3996" s="208" t="str">
        <f>IF(Input!F$4="GMH_OECC",J3996,IF(Input!F$4="GMH_XOEC",L3996,IF(Input!F$4="GMH_Korea",N3996,IF(Input!F$4="GMH_EU",P3996,IF(Input!F$4="Skysuper",#REF!,IF(Input!F$4="SkyII",#REF!,IF(Input!F$4="XO-8000",#REF!, "FALSE")))))))</f>
        <v>00</v>
      </c>
      <c r="I3996" s="209">
        <f>IF(Input!F$4="GMH_OECC",K3996,IF(Input!F$4="GMH_XOEC",M3996,IF(Input!F$4="GMH_Korea",O3996,IF(Input!F$4="GMH_EU",Q3996,IF(Input!F$4="Skysuper",#REF!,IF(Input!F$4="SkyII",#REF!,IF(Input!F$4="XO-8000",#REF!, "FALSE")))))))</f>
        <v>0</v>
      </c>
      <c r="J3996" s="210" t="s">
        <v>10359</v>
      </c>
      <c r="K3996" s="268">
        <v>0</v>
      </c>
      <c r="L3996" s="270" t="s">
        <v>10359</v>
      </c>
      <c r="M3996" s="270">
        <v>0</v>
      </c>
      <c r="N3996" s="270" t="s">
        <v>10359</v>
      </c>
      <c r="O3996" s="270">
        <v>0</v>
      </c>
      <c r="P3996" s="270" t="s">
        <v>10359</v>
      </c>
      <c r="Q3996" s="270">
        <v>0</v>
      </c>
      <c r="R3996" s="74"/>
      <c r="S3996" s="75" t="str">
        <f t="shared" si="309"/>
        <v>0000</v>
      </c>
      <c r="T3996" s="75" t="str">
        <f t="shared" si="310"/>
        <v>00000000000000000000000000000404</v>
      </c>
      <c r="V3996" s="197"/>
      <c r="W3996" s="75">
        <f t="shared" si="311"/>
        <v>8</v>
      </c>
      <c r="AE3996" s="479"/>
    </row>
    <row r="3997" spans="1:31" s="75" customFormat="1" ht="13.5" x14ac:dyDescent="0.2">
      <c r="A3997" s="211">
        <v>3994</v>
      </c>
      <c r="B3997" s="212" t="s">
        <v>4465</v>
      </c>
      <c r="C3997" s="213" t="s">
        <v>4466</v>
      </c>
      <c r="D3997" s="213"/>
      <c r="E3997" s="213">
        <v>0</v>
      </c>
      <c r="F3997" s="213" t="s">
        <v>585</v>
      </c>
      <c r="G3997" s="214" t="s">
        <v>677</v>
      </c>
      <c r="H3997" s="208" t="str">
        <f>IF(Input!F$4="GMH_OECC",J3997,IF(Input!F$4="GMH_XOEC",L3997,IF(Input!F$4="GMH_Korea",N3997,IF(Input!F$4="GMH_EU",P3997,IF(Input!F$4="Skysuper",#REF!,IF(Input!F$4="SkyII",#REF!,IF(Input!F$4="XO-8000",#REF!, "FALSE")))))))</f>
        <v>00</v>
      </c>
      <c r="I3997" s="209">
        <f>IF(Input!F$4="GMH_OECC",K3997,IF(Input!F$4="GMH_XOEC",M3997,IF(Input!F$4="GMH_Korea",O3997,IF(Input!F$4="GMH_EU",Q3997,IF(Input!F$4="Skysuper",#REF!,IF(Input!F$4="SkyII",#REF!,IF(Input!F$4="XO-8000",#REF!, "FALSE")))))))</f>
        <v>0</v>
      </c>
      <c r="J3997" s="210" t="s">
        <v>10359</v>
      </c>
      <c r="K3997" s="268">
        <v>0</v>
      </c>
      <c r="L3997" s="270" t="s">
        <v>10359</v>
      </c>
      <c r="M3997" s="270">
        <v>0</v>
      </c>
      <c r="N3997" s="270" t="s">
        <v>10359</v>
      </c>
      <c r="O3997" s="270">
        <v>0</v>
      </c>
      <c r="P3997" s="270" t="s">
        <v>10359</v>
      </c>
      <c r="Q3997" s="270">
        <v>0</v>
      </c>
      <c r="R3997" s="74"/>
      <c r="S3997" s="75" t="str">
        <f t="shared" si="309"/>
        <v>0000</v>
      </c>
      <c r="T3997" s="75" t="str">
        <f t="shared" si="310"/>
        <v>00000000000000000000000004040405</v>
      </c>
      <c r="V3997" s="197"/>
      <c r="W3997" s="75">
        <f t="shared" si="311"/>
        <v>17</v>
      </c>
      <c r="AE3997" s="479"/>
    </row>
    <row r="3998" spans="1:31" s="75" customFormat="1" ht="13.5" x14ac:dyDescent="0.2">
      <c r="A3998" s="211">
        <v>3995</v>
      </c>
      <c r="B3998" s="212" t="s">
        <v>4467</v>
      </c>
      <c r="C3998" s="213" t="s">
        <v>4468</v>
      </c>
      <c r="D3998" s="213"/>
      <c r="E3998" s="213">
        <v>0</v>
      </c>
      <c r="F3998" s="213" t="s">
        <v>585</v>
      </c>
      <c r="G3998" s="214" t="s">
        <v>677</v>
      </c>
      <c r="H3998" s="208" t="str">
        <f>IF(Input!F$4="GMH_OECC",J3998,IF(Input!F$4="GMH_XOEC",L3998,IF(Input!F$4="GMH_Korea",N3998,IF(Input!F$4="GMH_EU",P3998,IF(Input!F$4="Skysuper",#REF!,IF(Input!F$4="SkyII",#REF!,IF(Input!F$4="XO-8000",#REF!, "FALSE")))))))</f>
        <v>00</v>
      </c>
      <c r="I3998" s="209">
        <f>IF(Input!F$4="GMH_OECC",K3998,IF(Input!F$4="GMH_XOEC",M3998,IF(Input!F$4="GMH_Korea",O3998,IF(Input!F$4="GMH_EU",Q3998,IF(Input!F$4="Skysuper",#REF!,IF(Input!F$4="SkyII",#REF!,IF(Input!F$4="XO-8000",#REF!, "FALSE")))))))</f>
        <v>0</v>
      </c>
      <c r="J3998" s="210" t="s">
        <v>10359</v>
      </c>
      <c r="K3998" s="268">
        <v>0</v>
      </c>
      <c r="L3998" s="270" t="s">
        <v>10359</v>
      </c>
      <c r="M3998" s="270">
        <v>0</v>
      </c>
      <c r="N3998" s="270" t="s">
        <v>10359</v>
      </c>
      <c r="O3998" s="270">
        <v>0</v>
      </c>
      <c r="P3998" s="270" t="s">
        <v>10359</v>
      </c>
      <c r="Q3998" s="270">
        <v>0</v>
      </c>
      <c r="R3998" s="74"/>
      <c r="S3998" s="75" t="str">
        <f t="shared" si="309"/>
        <v>0000</v>
      </c>
      <c r="T3998" s="75" t="str">
        <f t="shared" si="310"/>
        <v>00000000000000000000040404050406</v>
      </c>
      <c r="V3998" s="197"/>
      <c r="W3998" s="75">
        <f t="shared" si="311"/>
        <v>27</v>
      </c>
      <c r="AE3998" s="479"/>
    </row>
    <row r="3999" spans="1:31" s="75" customFormat="1" ht="13.5" x14ac:dyDescent="0.2">
      <c r="A3999" s="211">
        <v>3996</v>
      </c>
      <c r="B3999" s="212" t="s">
        <v>4469</v>
      </c>
      <c r="C3999" s="213" t="s">
        <v>4470</v>
      </c>
      <c r="D3999" s="213"/>
      <c r="E3999" s="213">
        <v>0</v>
      </c>
      <c r="F3999" s="213" t="s">
        <v>585</v>
      </c>
      <c r="G3999" s="214" t="s">
        <v>677</v>
      </c>
      <c r="H3999" s="208" t="str">
        <f>IF(Input!F$4="GMH_OECC",J3999,IF(Input!F$4="GMH_XOEC",L3999,IF(Input!F$4="GMH_Korea",N3999,IF(Input!F$4="GMH_EU",P3999,IF(Input!F$4="Skysuper",#REF!,IF(Input!F$4="SkyII",#REF!,IF(Input!F$4="XO-8000",#REF!, "FALSE")))))))</f>
        <v>00</v>
      </c>
      <c r="I3999" s="209">
        <f>IF(Input!F$4="GMH_OECC",K3999,IF(Input!F$4="GMH_XOEC",M3999,IF(Input!F$4="GMH_Korea",O3999,IF(Input!F$4="GMH_EU",Q3999,IF(Input!F$4="Skysuper",#REF!,IF(Input!F$4="SkyII",#REF!,IF(Input!F$4="XO-8000",#REF!, "FALSE")))))))</f>
        <v>0</v>
      </c>
      <c r="J3999" s="210" t="s">
        <v>10359</v>
      </c>
      <c r="K3999" s="268">
        <v>0</v>
      </c>
      <c r="L3999" s="270" t="s">
        <v>10359</v>
      </c>
      <c r="M3999" s="270">
        <v>0</v>
      </c>
      <c r="N3999" s="270" t="s">
        <v>10359</v>
      </c>
      <c r="O3999" s="270">
        <v>0</v>
      </c>
      <c r="P3999" s="270" t="s">
        <v>10359</v>
      </c>
      <c r="Q3999" s="270">
        <v>0</v>
      </c>
      <c r="R3999" s="74"/>
      <c r="S3999" s="75" t="str">
        <f t="shared" si="309"/>
        <v>0000</v>
      </c>
      <c r="T3999" s="75" t="str">
        <f t="shared" si="310"/>
        <v>00000000000000000404040504060407</v>
      </c>
      <c r="V3999" s="197"/>
      <c r="W3999" s="75">
        <f t="shared" si="311"/>
        <v>38</v>
      </c>
      <c r="AE3999" s="479"/>
    </row>
    <row r="4000" spans="1:31" s="75" customFormat="1" ht="13.5" x14ac:dyDescent="0.2">
      <c r="A4000" s="211">
        <v>3997</v>
      </c>
      <c r="B4000" s="212" t="s">
        <v>4471</v>
      </c>
      <c r="C4000" s="213" t="s">
        <v>4472</v>
      </c>
      <c r="D4000" s="213"/>
      <c r="E4000" s="213">
        <v>0</v>
      </c>
      <c r="F4000" s="213" t="s">
        <v>585</v>
      </c>
      <c r="G4000" s="214" t="s">
        <v>677</v>
      </c>
      <c r="H4000" s="208" t="str">
        <f>IF(Input!F$4="GMH_OECC",J4000,IF(Input!F$4="GMH_XOEC",L4000,IF(Input!F$4="GMH_Korea",N4000,IF(Input!F$4="GMH_EU",P4000,IF(Input!F$4="Skysuper",#REF!,IF(Input!F$4="SkyII",#REF!,IF(Input!F$4="XO-8000",#REF!, "FALSE")))))))</f>
        <v>00</v>
      </c>
      <c r="I4000" s="209">
        <f>IF(Input!F$4="GMH_OECC",K4000,IF(Input!F$4="GMH_XOEC",M4000,IF(Input!F$4="GMH_Korea",O4000,IF(Input!F$4="GMH_EU",Q4000,IF(Input!F$4="Skysuper",#REF!,IF(Input!F$4="SkyII",#REF!,IF(Input!F$4="XO-8000",#REF!, "FALSE")))))))</f>
        <v>0</v>
      </c>
      <c r="J4000" s="210" t="s">
        <v>10359</v>
      </c>
      <c r="K4000" s="268">
        <v>0</v>
      </c>
      <c r="L4000" s="270" t="s">
        <v>10359</v>
      </c>
      <c r="M4000" s="270">
        <v>0</v>
      </c>
      <c r="N4000" s="270" t="s">
        <v>10359</v>
      </c>
      <c r="O4000" s="270">
        <v>0</v>
      </c>
      <c r="P4000" s="270" t="s">
        <v>10359</v>
      </c>
      <c r="Q4000" s="270">
        <v>0</v>
      </c>
      <c r="R4000" s="74"/>
      <c r="S4000" s="75" t="str">
        <f t="shared" si="309"/>
        <v>0000</v>
      </c>
      <c r="T4000" s="75" t="str">
        <f t="shared" si="310"/>
        <v>00000000000004040405040604070408</v>
      </c>
      <c r="V4000" s="197"/>
      <c r="W4000" s="75">
        <f t="shared" si="311"/>
        <v>50</v>
      </c>
      <c r="AE4000" s="479"/>
    </row>
    <row r="4001" spans="1:31" s="75" customFormat="1" ht="13.5" x14ac:dyDescent="0.2">
      <c r="A4001" s="211">
        <v>3998</v>
      </c>
      <c r="B4001" s="212" t="s">
        <v>4473</v>
      </c>
      <c r="C4001" s="213" t="s">
        <v>4474</v>
      </c>
      <c r="D4001" s="213"/>
      <c r="E4001" s="213">
        <v>0</v>
      </c>
      <c r="F4001" s="213" t="s">
        <v>585</v>
      </c>
      <c r="G4001" s="214" t="s">
        <v>677</v>
      </c>
      <c r="H4001" s="208" t="str">
        <f>IF(Input!F$4="GMH_OECC",J4001,IF(Input!F$4="GMH_XOEC",L4001,IF(Input!F$4="GMH_Korea",N4001,IF(Input!F$4="GMH_EU",P4001,IF(Input!F$4="Skysuper",#REF!,IF(Input!F$4="SkyII",#REF!,IF(Input!F$4="XO-8000",#REF!, "FALSE")))))))</f>
        <v>00</v>
      </c>
      <c r="I4001" s="209">
        <f>IF(Input!F$4="GMH_OECC",K4001,IF(Input!F$4="GMH_XOEC",M4001,IF(Input!F$4="GMH_Korea",O4001,IF(Input!F$4="GMH_EU",Q4001,IF(Input!F$4="Skysuper",#REF!,IF(Input!F$4="SkyII",#REF!,IF(Input!F$4="XO-8000",#REF!, "FALSE")))))))</f>
        <v>0</v>
      </c>
      <c r="J4001" s="210" t="s">
        <v>10359</v>
      </c>
      <c r="K4001" s="268">
        <v>0</v>
      </c>
      <c r="L4001" s="270" t="s">
        <v>10359</v>
      </c>
      <c r="M4001" s="270">
        <v>0</v>
      </c>
      <c r="N4001" s="270" t="s">
        <v>10359</v>
      </c>
      <c r="O4001" s="270">
        <v>0</v>
      </c>
      <c r="P4001" s="270" t="s">
        <v>10359</v>
      </c>
      <c r="Q4001" s="270">
        <v>0</v>
      </c>
      <c r="R4001" s="74"/>
      <c r="S4001" s="75" t="str">
        <f t="shared" si="309"/>
        <v>0000</v>
      </c>
      <c r="T4001" s="75" t="str">
        <f t="shared" si="310"/>
        <v>00000000040404050406040704080409</v>
      </c>
      <c r="V4001" s="197"/>
      <c r="W4001" s="75">
        <f t="shared" si="311"/>
        <v>63</v>
      </c>
      <c r="AE4001" s="479"/>
    </row>
    <row r="4002" spans="1:31" s="75" customFormat="1" ht="13.5" x14ac:dyDescent="0.2">
      <c r="A4002" s="211">
        <v>3999</v>
      </c>
      <c r="B4002" s="212" t="s">
        <v>4475</v>
      </c>
      <c r="C4002" s="213" t="s">
        <v>4476</v>
      </c>
      <c r="D4002" s="213"/>
      <c r="E4002" s="213">
        <v>0</v>
      </c>
      <c r="F4002" s="213" t="s">
        <v>585</v>
      </c>
      <c r="G4002" s="214" t="s">
        <v>677</v>
      </c>
      <c r="H4002" s="208" t="str">
        <f>IF(Input!F$4="GMH_OECC",J4002,IF(Input!F$4="GMH_XOEC",L4002,IF(Input!F$4="GMH_Korea",N4002,IF(Input!F$4="GMH_EU",P4002,IF(Input!F$4="Skysuper",#REF!,IF(Input!F$4="SkyII",#REF!,IF(Input!F$4="XO-8000",#REF!, "FALSE")))))))</f>
        <v>00</v>
      </c>
      <c r="I4002" s="209">
        <f>IF(Input!F$4="GMH_OECC",K4002,IF(Input!F$4="GMH_XOEC",M4002,IF(Input!F$4="GMH_Korea",O4002,IF(Input!F$4="GMH_EU",Q4002,IF(Input!F$4="Skysuper",#REF!,IF(Input!F$4="SkyII",#REF!,IF(Input!F$4="XO-8000",#REF!, "FALSE")))))))</f>
        <v>0</v>
      </c>
      <c r="J4002" s="210" t="s">
        <v>10359</v>
      </c>
      <c r="K4002" s="268">
        <v>0</v>
      </c>
      <c r="L4002" s="270" t="s">
        <v>10359</v>
      </c>
      <c r="M4002" s="270">
        <v>0</v>
      </c>
      <c r="N4002" s="270" t="s">
        <v>10359</v>
      </c>
      <c r="O4002" s="270">
        <v>0</v>
      </c>
      <c r="P4002" s="270" t="s">
        <v>10359</v>
      </c>
      <c r="Q4002" s="270">
        <v>0</v>
      </c>
      <c r="R4002" s="74"/>
      <c r="S4002" s="75" t="str">
        <f t="shared" si="309"/>
        <v>0000</v>
      </c>
      <c r="T4002" s="75" t="str">
        <f t="shared" si="310"/>
        <v>0000040404050406040704080409040A</v>
      </c>
      <c r="V4002" s="197"/>
      <c r="W4002" s="75">
        <f t="shared" si="311"/>
        <v>77</v>
      </c>
      <c r="AE4002" s="479"/>
    </row>
    <row r="4003" spans="1:31" s="75" customFormat="1" ht="13.5" x14ac:dyDescent="0.2">
      <c r="A4003" s="211">
        <v>4000</v>
      </c>
      <c r="B4003" s="212" t="s">
        <v>6811</v>
      </c>
      <c r="C4003" s="213" t="s">
        <v>6812</v>
      </c>
      <c r="D4003" s="213"/>
      <c r="E4003" s="213">
        <v>0</v>
      </c>
      <c r="F4003" s="213" t="s">
        <v>590</v>
      </c>
      <c r="G4003" s="214" t="s">
        <v>572</v>
      </c>
      <c r="H4003" s="208">
        <f>H131</f>
        <v>4</v>
      </c>
      <c r="I4003" s="209">
        <f>IF(Input!F$4="GMH_OECC",K4003,IF(Input!F$4="GMH_XOEC",M4003,IF(Input!F$4="GMH_Korea",O4003,IF(Input!F$4="GMH_EU",Q4003,IF(Input!F$4="Skysuper",#REF!,IF(Input!F$4="SkyII",#REF!,IF(Input!F$4="XO-8000",#REF!, "FALSE")))))))</f>
        <v>3</v>
      </c>
      <c r="J4003" s="210">
        <v>4</v>
      </c>
      <c r="K4003" s="268">
        <v>3</v>
      </c>
      <c r="L4003" s="270">
        <v>4</v>
      </c>
      <c r="M4003" s="270">
        <v>3</v>
      </c>
      <c r="N4003" s="270">
        <v>4</v>
      </c>
      <c r="O4003" s="270">
        <v>3</v>
      </c>
      <c r="P4003" s="270">
        <v>4</v>
      </c>
      <c r="Q4003" s="270">
        <v>3</v>
      </c>
      <c r="R4003" s="74"/>
      <c r="S4003" s="75" t="str">
        <f t="shared" si="309"/>
        <v>0404</v>
      </c>
      <c r="T4003" s="75" t="str">
        <f t="shared" si="310"/>
        <v>040404050406040704080409040A040B</v>
      </c>
      <c r="V4003" s="197"/>
      <c r="W4003" s="75">
        <f t="shared" si="311"/>
        <v>92</v>
      </c>
      <c r="AE4003" s="479"/>
    </row>
    <row r="4004" spans="1:31" s="75" customFormat="1" ht="13.5" x14ac:dyDescent="0.2">
      <c r="A4004" s="211">
        <v>4001</v>
      </c>
      <c r="B4004" s="212" t="s">
        <v>6813</v>
      </c>
      <c r="C4004" s="213" t="s">
        <v>6814</v>
      </c>
      <c r="D4004" s="213"/>
      <c r="E4004" s="213">
        <v>0</v>
      </c>
      <c r="F4004" s="213" t="s">
        <v>590</v>
      </c>
      <c r="G4004" s="214" t="s">
        <v>572</v>
      </c>
      <c r="H4004" s="208">
        <f t="shared" ref="H4004" si="312">H132</f>
        <v>5</v>
      </c>
      <c r="I4004" s="209">
        <f>IF(Input!F$4="GMH_OECC",K4004,IF(Input!F$4="GMH_XOEC",M4004,IF(Input!F$4="GMH_Korea",O4004,IF(Input!F$4="GMH_EU",Q4004,IF(Input!F$4="Skysuper",#REF!,IF(Input!F$4="SkyII",#REF!,IF(Input!F$4="XO-8000",#REF!, "FALSE")))))))</f>
        <v>3</v>
      </c>
      <c r="J4004" s="210">
        <v>5</v>
      </c>
      <c r="K4004" s="268">
        <v>3</v>
      </c>
      <c r="L4004" s="270">
        <v>5</v>
      </c>
      <c r="M4004" s="270">
        <v>3</v>
      </c>
      <c r="N4004" s="270">
        <v>5</v>
      </c>
      <c r="O4004" s="270">
        <v>3</v>
      </c>
      <c r="P4004" s="270">
        <v>5</v>
      </c>
      <c r="Q4004" s="270">
        <v>3</v>
      </c>
      <c r="R4004" s="74"/>
      <c r="S4004" s="75" t="str">
        <f t="shared" si="309"/>
        <v>0405</v>
      </c>
      <c r="T4004" s="75" t="str">
        <f t="shared" si="310"/>
        <v>04050406040704080409040A040B040C</v>
      </c>
      <c r="V4004" s="197"/>
      <c r="W4004" s="75">
        <f t="shared" si="311"/>
        <v>100</v>
      </c>
      <c r="AE4004" s="479"/>
    </row>
    <row r="4005" spans="1:31" s="75" customFormat="1" ht="13.5" x14ac:dyDescent="0.2">
      <c r="A4005" s="211">
        <v>4002</v>
      </c>
      <c r="B4005" s="212" t="s">
        <v>6815</v>
      </c>
      <c r="C4005" s="213" t="s">
        <v>6816</v>
      </c>
      <c r="D4005" s="213"/>
      <c r="E4005" s="213">
        <v>0</v>
      </c>
      <c r="F4005" s="213" t="s">
        <v>590</v>
      </c>
      <c r="G4005" s="214" t="s">
        <v>572</v>
      </c>
      <c r="H4005" s="208">
        <f t="shared" ref="H4005" si="313">H133</f>
        <v>6</v>
      </c>
      <c r="I4005" s="209">
        <f>IF(Input!F$4="GMH_OECC",K4005,IF(Input!F$4="GMH_XOEC",M4005,IF(Input!F$4="GMH_Korea",O4005,IF(Input!F$4="GMH_EU",Q4005,IF(Input!F$4="Skysuper",#REF!,IF(Input!F$4="SkyII",#REF!,IF(Input!F$4="XO-8000",#REF!, "FALSE")))))))</f>
        <v>3</v>
      </c>
      <c r="J4005" s="210">
        <v>6</v>
      </c>
      <c r="K4005" s="268">
        <v>3</v>
      </c>
      <c r="L4005" s="270">
        <v>6</v>
      </c>
      <c r="M4005" s="270">
        <v>3</v>
      </c>
      <c r="N4005" s="270">
        <v>6</v>
      </c>
      <c r="O4005" s="270">
        <v>3</v>
      </c>
      <c r="P4005" s="270">
        <v>6</v>
      </c>
      <c r="Q4005" s="270">
        <v>3</v>
      </c>
      <c r="R4005" s="74"/>
      <c r="S4005" s="75" t="str">
        <f t="shared" si="309"/>
        <v>0406</v>
      </c>
      <c r="T4005" s="75" t="str">
        <f t="shared" si="310"/>
        <v>0406040704080409040A040B040C040D</v>
      </c>
      <c r="V4005" s="197"/>
      <c r="W4005" s="75">
        <f t="shared" si="311"/>
        <v>108</v>
      </c>
      <c r="AE4005" s="479"/>
    </row>
    <row r="4006" spans="1:31" s="75" customFormat="1" ht="13.5" x14ac:dyDescent="0.2">
      <c r="A4006" s="211">
        <v>4003</v>
      </c>
      <c r="B4006" s="212" t="s">
        <v>6817</v>
      </c>
      <c r="C4006" s="213" t="s">
        <v>6818</v>
      </c>
      <c r="D4006" s="213"/>
      <c r="E4006" s="213">
        <v>0</v>
      </c>
      <c r="F4006" s="213" t="s">
        <v>590</v>
      </c>
      <c r="G4006" s="214" t="s">
        <v>572</v>
      </c>
      <c r="H4006" s="208">
        <f t="shared" ref="H4006" si="314">H134</f>
        <v>7</v>
      </c>
      <c r="I4006" s="209">
        <f>IF(Input!F$4="GMH_OECC",K4006,IF(Input!F$4="GMH_XOEC",M4006,IF(Input!F$4="GMH_Korea",O4006,IF(Input!F$4="GMH_EU",Q4006,IF(Input!F$4="Skysuper",#REF!,IF(Input!F$4="SkyII",#REF!,IF(Input!F$4="XO-8000",#REF!, "FALSE")))))))</f>
        <v>3</v>
      </c>
      <c r="J4006" s="210">
        <v>7</v>
      </c>
      <c r="K4006" s="268">
        <v>3</v>
      </c>
      <c r="L4006" s="270">
        <v>7</v>
      </c>
      <c r="M4006" s="270">
        <v>3</v>
      </c>
      <c r="N4006" s="270">
        <v>7</v>
      </c>
      <c r="O4006" s="270">
        <v>3</v>
      </c>
      <c r="P4006" s="270">
        <v>7</v>
      </c>
      <c r="Q4006" s="270">
        <v>3</v>
      </c>
      <c r="R4006" s="74"/>
      <c r="S4006" s="75" t="str">
        <f t="shared" si="309"/>
        <v>0407</v>
      </c>
      <c r="T4006" s="75" t="str">
        <f t="shared" si="310"/>
        <v>040704080409040A040B040C040D040E</v>
      </c>
      <c r="V4006" s="197"/>
      <c r="W4006" s="75">
        <f t="shared" si="311"/>
        <v>116</v>
      </c>
      <c r="AE4006" s="479"/>
    </row>
    <row r="4007" spans="1:31" s="75" customFormat="1" ht="13.5" x14ac:dyDescent="0.2">
      <c r="A4007" s="211">
        <v>4004</v>
      </c>
      <c r="B4007" s="212" t="s">
        <v>6819</v>
      </c>
      <c r="C4007" s="213" t="s">
        <v>6820</v>
      </c>
      <c r="D4007" s="213"/>
      <c r="E4007" s="213">
        <v>0</v>
      </c>
      <c r="F4007" s="213" t="s">
        <v>590</v>
      </c>
      <c r="G4007" s="214" t="s">
        <v>572</v>
      </c>
      <c r="H4007" s="208">
        <f t="shared" ref="H4007" si="315">H135</f>
        <v>8</v>
      </c>
      <c r="I4007" s="209">
        <f>IF(Input!F$4="GMH_OECC",K4007,IF(Input!F$4="GMH_XOEC",M4007,IF(Input!F$4="GMH_Korea",O4007,IF(Input!F$4="GMH_EU",Q4007,IF(Input!F$4="Skysuper",#REF!,IF(Input!F$4="SkyII",#REF!,IF(Input!F$4="XO-8000",#REF!, "FALSE")))))))</f>
        <v>3</v>
      </c>
      <c r="J4007" s="210">
        <v>8</v>
      </c>
      <c r="K4007" s="268">
        <v>3</v>
      </c>
      <c r="L4007" s="270">
        <v>8</v>
      </c>
      <c r="M4007" s="270">
        <v>3</v>
      </c>
      <c r="N4007" s="270">
        <v>8</v>
      </c>
      <c r="O4007" s="270">
        <v>3</v>
      </c>
      <c r="P4007" s="270">
        <v>8</v>
      </c>
      <c r="Q4007" s="270">
        <v>3</v>
      </c>
      <c r="R4007" s="74"/>
      <c r="S4007" s="75" t="str">
        <f t="shared" si="309"/>
        <v>0408</v>
      </c>
      <c r="T4007" s="75" t="str">
        <f t="shared" si="310"/>
        <v>04080409040A040B040C040D040E040F</v>
      </c>
      <c r="V4007" s="197"/>
      <c r="W4007" s="75">
        <f t="shared" si="311"/>
        <v>124</v>
      </c>
      <c r="AE4007" s="479"/>
    </row>
    <row r="4008" spans="1:31" s="75" customFormat="1" ht="13.5" x14ac:dyDescent="0.2">
      <c r="A4008" s="211">
        <v>4005</v>
      </c>
      <c r="B4008" s="212" t="s">
        <v>6821</v>
      </c>
      <c r="C4008" s="213" t="s">
        <v>6822</v>
      </c>
      <c r="D4008" s="213"/>
      <c r="E4008" s="213">
        <v>0</v>
      </c>
      <c r="F4008" s="213" t="s">
        <v>590</v>
      </c>
      <c r="G4008" s="214" t="s">
        <v>572</v>
      </c>
      <c r="H4008" s="208">
        <f t="shared" ref="H4008" si="316">H136</f>
        <v>9</v>
      </c>
      <c r="I4008" s="209">
        <f>IF(Input!F$4="GMH_OECC",K4008,IF(Input!F$4="GMH_XOEC",M4008,IF(Input!F$4="GMH_Korea",O4008,IF(Input!F$4="GMH_EU",Q4008,IF(Input!F$4="Skysuper",#REF!,IF(Input!F$4="SkyII",#REF!,IF(Input!F$4="XO-8000",#REF!, "FALSE")))))))</f>
        <v>3</v>
      </c>
      <c r="J4008" s="210">
        <v>9</v>
      </c>
      <c r="K4008" s="268">
        <v>3</v>
      </c>
      <c r="L4008" s="270">
        <v>9</v>
      </c>
      <c r="M4008" s="270">
        <v>3</v>
      </c>
      <c r="N4008" s="270">
        <v>9</v>
      </c>
      <c r="O4008" s="270">
        <v>3</v>
      </c>
      <c r="P4008" s="270">
        <v>9</v>
      </c>
      <c r="Q4008" s="270">
        <v>3</v>
      </c>
      <c r="R4008" s="74"/>
      <c r="S4008" s="75" t="str">
        <f t="shared" si="309"/>
        <v>0409</v>
      </c>
      <c r="T4008" s="75" t="str">
        <f t="shared" si="310"/>
        <v>0409040A040B040C040D040E040F0410</v>
      </c>
      <c r="V4008" s="197"/>
      <c r="W4008" s="75">
        <f t="shared" si="311"/>
        <v>132</v>
      </c>
      <c r="AE4008" s="479"/>
    </row>
    <row r="4009" spans="1:31" s="75" customFormat="1" ht="13.5" x14ac:dyDescent="0.2">
      <c r="A4009" s="211">
        <v>4006</v>
      </c>
      <c r="B4009" s="212" t="s">
        <v>6823</v>
      </c>
      <c r="C4009" s="213" t="s">
        <v>6824</v>
      </c>
      <c r="D4009" s="213"/>
      <c r="E4009" s="213">
        <v>0</v>
      </c>
      <c r="F4009" s="213" t="s">
        <v>590</v>
      </c>
      <c r="G4009" s="214" t="s">
        <v>572</v>
      </c>
      <c r="H4009" s="208">
        <f t="shared" ref="H4009" si="317">H137</f>
        <v>10</v>
      </c>
      <c r="I4009" s="209">
        <f>IF(Input!F$4="GMH_OECC",K4009,IF(Input!F$4="GMH_XOEC",M4009,IF(Input!F$4="GMH_Korea",O4009,IF(Input!F$4="GMH_EU",Q4009,IF(Input!F$4="Skysuper",#REF!,IF(Input!F$4="SkyII",#REF!,IF(Input!F$4="XO-8000",#REF!, "FALSE")))))))</f>
        <v>3</v>
      </c>
      <c r="J4009" s="210">
        <v>10</v>
      </c>
      <c r="K4009" s="268">
        <v>3</v>
      </c>
      <c r="L4009" s="270">
        <v>10</v>
      </c>
      <c r="M4009" s="270">
        <v>3</v>
      </c>
      <c r="N4009" s="270">
        <v>10</v>
      </c>
      <c r="O4009" s="270">
        <v>3</v>
      </c>
      <c r="P4009" s="270">
        <v>10</v>
      </c>
      <c r="Q4009" s="270">
        <v>3</v>
      </c>
      <c r="R4009" s="74"/>
      <c r="S4009" s="75" t="str">
        <f t="shared" si="309"/>
        <v>040A</v>
      </c>
      <c r="T4009" s="75" t="str">
        <f t="shared" si="310"/>
        <v>040A040B040C040D040E040F04100411</v>
      </c>
      <c r="V4009" s="197"/>
      <c r="W4009" s="75">
        <f t="shared" si="311"/>
        <v>140</v>
      </c>
      <c r="AE4009" s="479"/>
    </row>
    <row r="4010" spans="1:31" s="75" customFormat="1" ht="13.5" x14ac:dyDescent="0.2">
      <c r="A4010" s="211">
        <v>4007</v>
      </c>
      <c r="B4010" s="212" t="s">
        <v>6825</v>
      </c>
      <c r="C4010" s="213" t="s">
        <v>6826</v>
      </c>
      <c r="D4010" s="213"/>
      <c r="E4010" s="213">
        <v>0</v>
      </c>
      <c r="F4010" s="213" t="s">
        <v>590</v>
      </c>
      <c r="G4010" s="214" t="s">
        <v>572</v>
      </c>
      <c r="H4010" s="208">
        <f t="shared" ref="H4010" si="318">H138</f>
        <v>11</v>
      </c>
      <c r="I4010" s="209">
        <f>IF(Input!F$4="GMH_OECC",K4010,IF(Input!F$4="GMH_XOEC",M4010,IF(Input!F$4="GMH_Korea",O4010,IF(Input!F$4="GMH_EU",Q4010,IF(Input!F$4="Skysuper",#REF!,IF(Input!F$4="SkyII",#REF!,IF(Input!F$4="XO-8000",#REF!, "FALSE")))))))</f>
        <v>3</v>
      </c>
      <c r="J4010" s="210">
        <v>11</v>
      </c>
      <c r="K4010" s="268">
        <v>3</v>
      </c>
      <c r="L4010" s="270">
        <v>11</v>
      </c>
      <c r="M4010" s="270">
        <v>3</v>
      </c>
      <c r="N4010" s="270">
        <v>11</v>
      </c>
      <c r="O4010" s="270">
        <v>3</v>
      </c>
      <c r="P4010" s="270">
        <v>11</v>
      </c>
      <c r="Q4010" s="270">
        <v>3</v>
      </c>
      <c r="R4010" s="74"/>
      <c r="S4010" s="75" t="str">
        <f t="shared" si="309"/>
        <v>040B</v>
      </c>
      <c r="T4010" s="75" t="str">
        <f t="shared" si="310"/>
        <v>040B040C040D040E040F041004110412</v>
      </c>
      <c r="V4010" s="197"/>
      <c r="W4010" s="75">
        <f t="shared" si="311"/>
        <v>148</v>
      </c>
      <c r="AE4010" s="479"/>
    </row>
    <row r="4011" spans="1:31" s="75" customFormat="1" ht="13.5" x14ac:dyDescent="0.2">
      <c r="A4011" s="211">
        <v>4008</v>
      </c>
      <c r="B4011" s="212" t="s">
        <v>6827</v>
      </c>
      <c r="C4011" s="213" t="s">
        <v>6828</v>
      </c>
      <c r="D4011" s="213"/>
      <c r="E4011" s="213">
        <v>0</v>
      </c>
      <c r="F4011" s="213" t="s">
        <v>590</v>
      </c>
      <c r="G4011" s="214" t="s">
        <v>572</v>
      </c>
      <c r="H4011" s="208">
        <f t="shared" ref="H4011" si="319">H139</f>
        <v>12</v>
      </c>
      <c r="I4011" s="209">
        <f>IF(Input!F$4="GMH_OECC",K4011,IF(Input!F$4="GMH_XOEC",M4011,IF(Input!F$4="GMH_Korea",O4011,IF(Input!F$4="GMH_EU",Q4011,IF(Input!F$4="Skysuper",#REF!,IF(Input!F$4="SkyII",#REF!,IF(Input!F$4="XO-8000",#REF!, "FALSE")))))))</f>
        <v>3</v>
      </c>
      <c r="J4011" s="210">
        <v>12</v>
      </c>
      <c r="K4011" s="268">
        <v>3</v>
      </c>
      <c r="L4011" s="270">
        <v>12</v>
      </c>
      <c r="M4011" s="270">
        <v>3</v>
      </c>
      <c r="N4011" s="270">
        <v>12</v>
      </c>
      <c r="O4011" s="270">
        <v>3</v>
      </c>
      <c r="P4011" s="270">
        <v>12</v>
      </c>
      <c r="Q4011" s="270">
        <v>3</v>
      </c>
      <c r="R4011" s="74"/>
      <c r="S4011" s="75" t="str">
        <f t="shared" si="309"/>
        <v>040C</v>
      </c>
      <c r="T4011" s="75" t="str">
        <f t="shared" si="310"/>
        <v>040C040D040E040F0410041104120413</v>
      </c>
      <c r="V4011" s="197"/>
      <c r="W4011" s="75">
        <f t="shared" si="311"/>
        <v>156</v>
      </c>
      <c r="AE4011" s="479"/>
    </row>
    <row r="4012" spans="1:31" s="75" customFormat="1" ht="13.5" x14ac:dyDescent="0.2">
      <c r="A4012" s="211">
        <v>4009</v>
      </c>
      <c r="B4012" s="212" t="s">
        <v>6829</v>
      </c>
      <c r="C4012" s="213" t="s">
        <v>6830</v>
      </c>
      <c r="D4012" s="213"/>
      <c r="E4012" s="213">
        <v>0</v>
      </c>
      <c r="F4012" s="213" t="s">
        <v>590</v>
      </c>
      <c r="G4012" s="214" t="s">
        <v>572</v>
      </c>
      <c r="H4012" s="208">
        <f t="shared" ref="H4012" si="320">H140</f>
        <v>13</v>
      </c>
      <c r="I4012" s="209">
        <f>IF(Input!F$4="GMH_OECC",K4012,IF(Input!F$4="GMH_XOEC",M4012,IF(Input!F$4="GMH_Korea",O4012,IF(Input!F$4="GMH_EU",Q4012,IF(Input!F$4="Skysuper",#REF!,IF(Input!F$4="SkyII",#REF!,IF(Input!F$4="XO-8000",#REF!, "FALSE")))))))</f>
        <v>3</v>
      </c>
      <c r="J4012" s="210">
        <v>13</v>
      </c>
      <c r="K4012" s="268">
        <v>3</v>
      </c>
      <c r="L4012" s="270">
        <v>13</v>
      </c>
      <c r="M4012" s="270">
        <v>3</v>
      </c>
      <c r="N4012" s="270">
        <v>13</v>
      </c>
      <c r="O4012" s="270">
        <v>3</v>
      </c>
      <c r="P4012" s="270">
        <v>13</v>
      </c>
      <c r="Q4012" s="270">
        <v>3</v>
      </c>
      <c r="R4012" s="74"/>
      <c r="S4012" s="75" t="str">
        <f t="shared" si="309"/>
        <v>040D</v>
      </c>
      <c r="T4012" s="75" t="str">
        <f t="shared" si="310"/>
        <v>040D040E040F04100411041204130414</v>
      </c>
      <c r="V4012" s="197"/>
      <c r="W4012" s="75">
        <f t="shared" si="311"/>
        <v>164</v>
      </c>
      <c r="AE4012" s="479"/>
    </row>
    <row r="4013" spans="1:31" s="75" customFormat="1" ht="13.5" x14ac:dyDescent="0.2">
      <c r="A4013" s="211">
        <v>4010</v>
      </c>
      <c r="B4013" s="212" t="s">
        <v>824</v>
      </c>
      <c r="C4013" s="213" t="s">
        <v>825</v>
      </c>
      <c r="D4013" s="213"/>
      <c r="E4013" s="213">
        <v>0</v>
      </c>
      <c r="F4013" s="213" t="s">
        <v>590</v>
      </c>
      <c r="G4013" s="214" t="s">
        <v>572</v>
      </c>
      <c r="H4013" s="208">
        <f t="shared" ref="H4013" si="321">H141</f>
        <v>14</v>
      </c>
      <c r="I4013" s="209">
        <f>IF(Input!F$4="GMH_OECC",K4013,IF(Input!F$4="GMH_XOEC",M4013,IF(Input!F$4="GMH_Korea",O4013,IF(Input!F$4="GMH_EU",Q4013,IF(Input!F$4="Skysuper",#REF!,IF(Input!F$4="SkyII",#REF!,IF(Input!F$4="XO-8000",#REF!, "FALSE")))))))</f>
        <v>3</v>
      </c>
      <c r="J4013" s="210">
        <v>14</v>
      </c>
      <c r="K4013" s="268">
        <v>3</v>
      </c>
      <c r="L4013" s="270">
        <v>14</v>
      </c>
      <c r="M4013" s="270">
        <v>3</v>
      </c>
      <c r="N4013" s="270">
        <v>14</v>
      </c>
      <c r="O4013" s="270">
        <v>3</v>
      </c>
      <c r="P4013" s="270">
        <v>14</v>
      </c>
      <c r="Q4013" s="270">
        <v>3</v>
      </c>
      <c r="R4013" s="74"/>
      <c r="S4013" s="75" t="str">
        <f t="shared" si="309"/>
        <v>040E</v>
      </c>
      <c r="T4013" s="75" t="str">
        <f t="shared" si="310"/>
        <v>040E040F041004110412041304140415</v>
      </c>
      <c r="V4013" s="197"/>
      <c r="W4013" s="75">
        <f t="shared" si="311"/>
        <v>172</v>
      </c>
      <c r="AE4013" s="479"/>
    </row>
    <row r="4014" spans="1:31" s="75" customFormat="1" ht="13.5" x14ac:dyDescent="0.2">
      <c r="A4014" s="211">
        <v>4011</v>
      </c>
      <c r="B4014" s="212" t="s">
        <v>826</v>
      </c>
      <c r="C4014" s="213" t="s">
        <v>827</v>
      </c>
      <c r="D4014" s="213"/>
      <c r="E4014" s="213">
        <v>0</v>
      </c>
      <c r="F4014" s="213" t="s">
        <v>590</v>
      </c>
      <c r="G4014" s="214" t="s">
        <v>572</v>
      </c>
      <c r="H4014" s="208">
        <f t="shared" ref="H4014" si="322">H142</f>
        <v>15</v>
      </c>
      <c r="I4014" s="209">
        <f>IF(Input!F$4="GMH_OECC",K4014,IF(Input!F$4="GMH_XOEC",M4014,IF(Input!F$4="GMH_Korea",O4014,IF(Input!F$4="GMH_EU",Q4014,IF(Input!F$4="Skysuper",#REF!,IF(Input!F$4="SkyII",#REF!,IF(Input!F$4="XO-8000",#REF!, "FALSE")))))))</f>
        <v>3</v>
      </c>
      <c r="J4014" s="210">
        <v>15</v>
      </c>
      <c r="K4014" s="268">
        <v>3</v>
      </c>
      <c r="L4014" s="270">
        <v>15</v>
      </c>
      <c r="M4014" s="270">
        <v>3</v>
      </c>
      <c r="N4014" s="270">
        <v>15</v>
      </c>
      <c r="O4014" s="270">
        <v>3</v>
      </c>
      <c r="P4014" s="270">
        <v>15</v>
      </c>
      <c r="Q4014" s="270">
        <v>3</v>
      </c>
      <c r="R4014" s="74"/>
      <c r="S4014" s="75" t="str">
        <f t="shared" si="309"/>
        <v>040F</v>
      </c>
      <c r="T4014" s="75" t="str">
        <f t="shared" si="310"/>
        <v>040F0410041104120413041404150416</v>
      </c>
      <c r="V4014" s="197"/>
      <c r="W4014" s="75">
        <f t="shared" si="311"/>
        <v>180</v>
      </c>
      <c r="AE4014" s="479"/>
    </row>
    <row r="4015" spans="1:31" s="75" customFormat="1" ht="13.5" x14ac:dyDescent="0.2">
      <c r="A4015" s="211">
        <v>4012</v>
      </c>
      <c r="B4015" s="212" t="s">
        <v>828</v>
      </c>
      <c r="C4015" s="213" t="s">
        <v>829</v>
      </c>
      <c r="D4015" s="213"/>
      <c r="E4015" s="213">
        <v>0</v>
      </c>
      <c r="F4015" s="213" t="s">
        <v>590</v>
      </c>
      <c r="G4015" s="214" t="s">
        <v>572</v>
      </c>
      <c r="H4015" s="208">
        <f t="shared" ref="H4015" si="323">H143</f>
        <v>16</v>
      </c>
      <c r="I4015" s="209">
        <f>IF(Input!F$4="GMH_OECC",K4015,IF(Input!F$4="GMH_XOEC",M4015,IF(Input!F$4="GMH_Korea",O4015,IF(Input!F$4="GMH_EU",Q4015,IF(Input!F$4="Skysuper",#REF!,IF(Input!F$4="SkyII",#REF!,IF(Input!F$4="XO-8000",#REF!, "FALSE")))))))</f>
        <v>3</v>
      </c>
      <c r="J4015" s="210">
        <v>16</v>
      </c>
      <c r="K4015" s="268">
        <v>3</v>
      </c>
      <c r="L4015" s="270">
        <v>16</v>
      </c>
      <c r="M4015" s="270">
        <v>3</v>
      </c>
      <c r="N4015" s="270">
        <v>16</v>
      </c>
      <c r="O4015" s="270">
        <v>3</v>
      </c>
      <c r="P4015" s="270">
        <v>16</v>
      </c>
      <c r="Q4015" s="270">
        <v>3</v>
      </c>
      <c r="R4015" s="74"/>
      <c r="S4015" s="75" t="str">
        <f t="shared" si="309"/>
        <v>0410</v>
      </c>
      <c r="T4015" s="75" t="str">
        <f t="shared" si="310"/>
        <v>04100411041204130414041504160417</v>
      </c>
      <c r="V4015" s="197"/>
      <c r="W4015" s="75">
        <f t="shared" si="311"/>
        <v>188</v>
      </c>
      <c r="AE4015" s="479"/>
    </row>
    <row r="4016" spans="1:31" s="75" customFormat="1" ht="13.5" x14ac:dyDescent="0.2">
      <c r="A4016" s="211">
        <v>4013</v>
      </c>
      <c r="B4016" s="212" t="s">
        <v>830</v>
      </c>
      <c r="C4016" s="213" t="s">
        <v>831</v>
      </c>
      <c r="D4016" s="213"/>
      <c r="E4016" s="213">
        <v>0</v>
      </c>
      <c r="F4016" s="213" t="s">
        <v>590</v>
      </c>
      <c r="G4016" s="214" t="s">
        <v>572</v>
      </c>
      <c r="H4016" s="208">
        <f t="shared" ref="H4016" si="324">H144</f>
        <v>17</v>
      </c>
      <c r="I4016" s="209">
        <f>IF(Input!F$4="GMH_OECC",K4016,IF(Input!F$4="GMH_XOEC",M4016,IF(Input!F$4="GMH_Korea",O4016,IF(Input!F$4="GMH_EU",Q4016,IF(Input!F$4="Skysuper",#REF!,IF(Input!F$4="SkyII",#REF!,IF(Input!F$4="XO-8000",#REF!, "FALSE")))))))</f>
        <v>3</v>
      </c>
      <c r="J4016" s="210">
        <v>17</v>
      </c>
      <c r="K4016" s="268">
        <v>3</v>
      </c>
      <c r="L4016" s="270">
        <v>17</v>
      </c>
      <c r="M4016" s="270">
        <v>3</v>
      </c>
      <c r="N4016" s="270">
        <v>17</v>
      </c>
      <c r="O4016" s="270">
        <v>3</v>
      </c>
      <c r="P4016" s="270">
        <v>17</v>
      </c>
      <c r="Q4016" s="270">
        <v>3</v>
      </c>
      <c r="R4016" s="74"/>
      <c r="S4016" s="75" t="str">
        <f t="shared" si="309"/>
        <v>0411</v>
      </c>
      <c r="T4016" s="75" t="str">
        <f t="shared" si="310"/>
        <v>04110412041304140415041604170418</v>
      </c>
      <c r="V4016" s="197"/>
      <c r="W4016" s="75">
        <f t="shared" si="311"/>
        <v>196</v>
      </c>
      <c r="AE4016" s="479"/>
    </row>
    <row r="4017" spans="1:31" s="75" customFormat="1" ht="13.5" x14ac:dyDescent="0.2">
      <c r="A4017" s="211">
        <v>4014</v>
      </c>
      <c r="B4017" s="212" t="s">
        <v>832</v>
      </c>
      <c r="C4017" s="213" t="s">
        <v>833</v>
      </c>
      <c r="D4017" s="213"/>
      <c r="E4017" s="213">
        <v>0</v>
      </c>
      <c r="F4017" s="213" t="s">
        <v>590</v>
      </c>
      <c r="G4017" s="214" t="s">
        <v>572</v>
      </c>
      <c r="H4017" s="208">
        <f t="shared" ref="H4017" si="325">H145</f>
        <v>18</v>
      </c>
      <c r="I4017" s="209">
        <f>IF(Input!F$4="GMH_OECC",K4017,IF(Input!F$4="GMH_XOEC",M4017,IF(Input!F$4="GMH_Korea",O4017,IF(Input!F$4="GMH_EU",Q4017,IF(Input!F$4="Skysuper",#REF!,IF(Input!F$4="SkyII",#REF!,IF(Input!F$4="XO-8000",#REF!, "FALSE")))))))</f>
        <v>3</v>
      </c>
      <c r="J4017" s="210">
        <v>18</v>
      </c>
      <c r="K4017" s="268">
        <v>3</v>
      </c>
      <c r="L4017" s="270">
        <v>18</v>
      </c>
      <c r="M4017" s="270">
        <v>3</v>
      </c>
      <c r="N4017" s="270">
        <v>18</v>
      </c>
      <c r="O4017" s="270">
        <v>3</v>
      </c>
      <c r="P4017" s="270">
        <v>18</v>
      </c>
      <c r="Q4017" s="270">
        <v>3</v>
      </c>
      <c r="R4017" s="74"/>
      <c r="S4017" s="75" t="str">
        <f t="shared" si="309"/>
        <v>0412</v>
      </c>
      <c r="T4017" s="75" t="str">
        <f t="shared" si="310"/>
        <v>04120413041404150416041704180419</v>
      </c>
      <c r="V4017" s="197"/>
      <c r="W4017" s="75">
        <f t="shared" si="311"/>
        <v>204</v>
      </c>
      <c r="AE4017" s="479"/>
    </row>
    <row r="4018" spans="1:31" s="75" customFormat="1" ht="13.5" x14ac:dyDescent="0.2">
      <c r="A4018" s="211">
        <v>4015</v>
      </c>
      <c r="B4018" s="212" t="s">
        <v>834</v>
      </c>
      <c r="C4018" s="213" t="s">
        <v>835</v>
      </c>
      <c r="D4018" s="213"/>
      <c r="E4018" s="213">
        <v>0</v>
      </c>
      <c r="F4018" s="213" t="s">
        <v>590</v>
      </c>
      <c r="G4018" s="214" t="s">
        <v>572</v>
      </c>
      <c r="H4018" s="208">
        <f t="shared" ref="H4018" si="326">H146</f>
        <v>19</v>
      </c>
      <c r="I4018" s="209">
        <f>IF(Input!F$4="GMH_OECC",K4018,IF(Input!F$4="GMH_XOEC",M4018,IF(Input!F$4="GMH_Korea",O4018,IF(Input!F$4="GMH_EU",Q4018,IF(Input!F$4="Skysuper",#REF!,IF(Input!F$4="SkyII",#REF!,IF(Input!F$4="XO-8000",#REF!, "FALSE")))))))</f>
        <v>3</v>
      </c>
      <c r="J4018" s="210">
        <v>19</v>
      </c>
      <c r="K4018" s="268">
        <v>3</v>
      </c>
      <c r="L4018" s="270">
        <v>19</v>
      </c>
      <c r="M4018" s="270">
        <v>3</v>
      </c>
      <c r="N4018" s="270">
        <v>19</v>
      </c>
      <c r="O4018" s="270">
        <v>3</v>
      </c>
      <c r="P4018" s="270">
        <v>19</v>
      </c>
      <c r="Q4018" s="270">
        <v>3</v>
      </c>
      <c r="R4018" s="74"/>
      <c r="S4018" s="75" t="str">
        <f t="shared" si="309"/>
        <v>0413</v>
      </c>
      <c r="T4018" s="75" t="str">
        <f t="shared" si="310"/>
        <v>04130414041504160417041804190419</v>
      </c>
      <c r="V4018" s="197"/>
      <c r="W4018" s="75">
        <f t="shared" si="311"/>
        <v>211</v>
      </c>
      <c r="AE4018" s="479"/>
    </row>
    <row r="4019" spans="1:31" s="75" customFormat="1" ht="13.5" x14ac:dyDescent="0.2">
      <c r="A4019" s="211">
        <v>4016</v>
      </c>
      <c r="B4019" s="212" t="s">
        <v>836</v>
      </c>
      <c r="C4019" s="213" t="s">
        <v>837</v>
      </c>
      <c r="D4019" s="213"/>
      <c r="E4019" s="213">
        <v>0</v>
      </c>
      <c r="F4019" s="213" t="s">
        <v>590</v>
      </c>
      <c r="G4019" s="214" t="s">
        <v>572</v>
      </c>
      <c r="H4019" s="208">
        <f t="shared" ref="H4019" si="327">H147</f>
        <v>20</v>
      </c>
      <c r="I4019" s="209">
        <f>IF(Input!F$4="GMH_OECC",K4019,IF(Input!F$4="GMH_XOEC",M4019,IF(Input!F$4="GMH_Korea",O4019,IF(Input!F$4="GMH_EU",Q4019,IF(Input!F$4="Skysuper",#REF!,IF(Input!F$4="SkyII",#REF!,IF(Input!F$4="XO-8000",#REF!, "FALSE")))))))</f>
        <v>3</v>
      </c>
      <c r="J4019" s="210">
        <v>20</v>
      </c>
      <c r="K4019" s="268">
        <v>3</v>
      </c>
      <c r="L4019" s="270">
        <v>20</v>
      </c>
      <c r="M4019" s="270">
        <v>3</v>
      </c>
      <c r="N4019" s="270">
        <v>20</v>
      </c>
      <c r="O4019" s="270">
        <v>3</v>
      </c>
      <c r="P4019" s="270">
        <v>20</v>
      </c>
      <c r="Q4019" s="270">
        <v>3</v>
      </c>
      <c r="R4019" s="74"/>
      <c r="S4019" s="75" t="str">
        <f t="shared" si="309"/>
        <v>0414</v>
      </c>
      <c r="T4019" s="75" t="str">
        <f t="shared" si="310"/>
        <v>0414041504160417041804190419041B</v>
      </c>
      <c r="V4019" s="197"/>
      <c r="W4019" s="75">
        <f t="shared" si="311"/>
        <v>219</v>
      </c>
      <c r="AE4019" s="479"/>
    </row>
    <row r="4020" spans="1:31" s="75" customFormat="1" ht="13.5" x14ac:dyDescent="0.2">
      <c r="A4020" s="211">
        <v>4017</v>
      </c>
      <c r="B4020" s="212" t="s">
        <v>838</v>
      </c>
      <c r="C4020" s="213" t="s">
        <v>839</v>
      </c>
      <c r="D4020" s="213"/>
      <c r="E4020" s="213">
        <v>0</v>
      </c>
      <c r="F4020" s="213" t="s">
        <v>590</v>
      </c>
      <c r="G4020" s="214" t="s">
        <v>572</v>
      </c>
      <c r="H4020" s="208">
        <f t="shared" ref="H4020" si="328">H148</f>
        <v>21</v>
      </c>
      <c r="I4020" s="209">
        <f>IF(Input!F$4="GMH_OECC",K4020,IF(Input!F$4="GMH_XOEC",M4020,IF(Input!F$4="GMH_Korea",O4020,IF(Input!F$4="GMH_EU",Q4020,IF(Input!F$4="Skysuper",#REF!,IF(Input!F$4="SkyII",#REF!,IF(Input!F$4="XO-8000",#REF!, "FALSE")))))))</f>
        <v>3</v>
      </c>
      <c r="J4020" s="210">
        <v>21</v>
      </c>
      <c r="K4020" s="268">
        <v>3</v>
      </c>
      <c r="L4020" s="270">
        <v>21</v>
      </c>
      <c r="M4020" s="270">
        <v>3</v>
      </c>
      <c r="N4020" s="270">
        <v>21</v>
      </c>
      <c r="O4020" s="270">
        <v>3</v>
      </c>
      <c r="P4020" s="270">
        <v>21</v>
      </c>
      <c r="Q4020" s="270">
        <v>3</v>
      </c>
      <c r="R4020" s="74"/>
      <c r="S4020" s="75" t="str">
        <f t="shared" ref="S4020:S4083" si="329">"0"&amp;DEC2HEX(2^(I4020-1))&amp;IF(LEN(DEC2HEX(H4020))=2,DEC2HEX(H4020),"0"&amp;DEC2HEX(H4020))</f>
        <v>0415</v>
      </c>
      <c r="T4020" s="75" t="str">
        <f t="shared" si="310"/>
        <v>041504160417041804190419041B041C</v>
      </c>
      <c r="V4020" s="197"/>
      <c r="W4020" s="75">
        <f t="shared" si="311"/>
        <v>227</v>
      </c>
      <c r="AE4020" s="479"/>
    </row>
    <row r="4021" spans="1:31" s="75" customFormat="1" ht="13.5" x14ac:dyDescent="0.2">
      <c r="A4021" s="211">
        <v>4018</v>
      </c>
      <c r="B4021" s="212" t="s">
        <v>840</v>
      </c>
      <c r="C4021" s="213" t="s">
        <v>841</v>
      </c>
      <c r="D4021" s="213"/>
      <c r="E4021" s="213">
        <v>0</v>
      </c>
      <c r="F4021" s="213" t="s">
        <v>590</v>
      </c>
      <c r="G4021" s="214" t="s">
        <v>572</v>
      </c>
      <c r="H4021" s="208">
        <f t="shared" ref="H4021" si="330">H149</f>
        <v>22</v>
      </c>
      <c r="I4021" s="209">
        <f>IF(Input!F$4="GMH_OECC",K4021,IF(Input!F$4="GMH_XOEC",M4021,IF(Input!F$4="GMH_Korea",O4021,IF(Input!F$4="GMH_EU",Q4021,IF(Input!F$4="Skysuper",#REF!,IF(Input!F$4="SkyII",#REF!,IF(Input!F$4="XO-8000",#REF!, "FALSE")))))))</f>
        <v>3</v>
      </c>
      <c r="J4021" s="210">
        <v>22</v>
      </c>
      <c r="K4021" s="268">
        <v>3</v>
      </c>
      <c r="L4021" s="270">
        <v>22</v>
      </c>
      <c r="M4021" s="270">
        <v>3</v>
      </c>
      <c r="N4021" s="270">
        <v>22</v>
      </c>
      <c r="O4021" s="270">
        <v>3</v>
      </c>
      <c r="P4021" s="270">
        <v>22</v>
      </c>
      <c r="Q4021" s="270">
        <v>3</v>
      </c>
      <c r="R4021" s="74"/>
      <c r="S4021" s="75" t="str">
        <f t="shared" si="329"/>
        <v>0416</v>
      </c>
      <c r="T4021" s="75" t="str">
        <f t="shared" si="310"/>
        <v>04160417041804190419041B041C041D</v>
      </c>
      <c r="V4021" s="197"/>
      <c r="W4021" s="75">
        <f t="shared" si="311"/>
        <v>235</v>
      </c>
      <c r="AE4021" s="479"/>
    </row>
    <row r="4022" spans="1:31" s="75" customFormat="1" ht="13.5" x14ac:dyDescent="0.2">
      <c r="A4022" s="211">
        <v>4019</v>
      </c>
      <c r="B4022" s="212" t="s">
        <v>842</v>
      </c>
      <c r="C4022" s="213" t="s">
        <v>843</v>
      </c>
      <c r="D4022" s="213"/>
      <c r="E4022" s="213">
        <v>0</v>
      </c>
      <c r="F4022" s="213" t="s">
        <v>590</v>
      </c>
      <c r="G4022" s="214" t="s">
        <v>572</v>
      </c>
      <c r="H4022" s="208">
        <f t="shared" ref="H4022" si="331">H150</f>
        <v>23</v>
      </c>
      <c r="I4022" s="209">
        <f>IF(Input!F$4="GMH_OECC",K4022,IF(Input!F$4="GMH_XOEC",M4022,IF(Input!F$4="GMH_Korea",O4022,IF(Input!F$4="GMH_EU",Q4022,IF(Input!F$4="Skysuper",#REF!,IF(Input!F$4="SkyII",#REF!,IF(Input!F$4="XO-8000",#REF!, "FALSE")))))))</f>
        <v>3</v>
      </c>
      <c r="J4022" s="210">
        <v>23</v>
      </c>
      <c r="K4022" s="268">
        <v>3</v>
      </c>
      <c r="L4022" s="270">
        <v>23</v>
      </c>
      <c r="M4022" s="270">
        <v>3</v>
      </c>
      <c r="N4022" s="270">
        <v>23</v>
      </c>
      <c r="O4022" s="270">
        <v>3</v>
      </c>
      <c r="P4022" s="270">
        <v>23</v>
      </c>
      <c r="Q4022" s="270">
        <v>3</v>
      </c>
      <c r="R4022" s="74"/>
      <c r="S4022" s="75" t="str">
        <f t="shared" si="329"/>
        <v>0417</v>
      </c>
      <c r="T4022" s="75" t="str">
        <f t="shared" si="310"/>
        <v>0417041804190419041B041C041D041E</v>
      </c>
      <c r="V4022" s="197"/>
      <c r="W4022" s="75">
        <f t="shared" si="311"/>
        <v>243</v>
      </c>
      <c r="AE4022" s="479"/>
    </row>
    <row r="4023" spans="1:31" s="75" customFormat="1" ht="13.5" x14ac:dyDescent="0.2">
      <c r="A4023" s="211">
        <v>4020</v>
      </c>
      <c r="B4023" s="212" t="s">
        <v>844</v>
      </c>
      <c r="C4023" s="213" t="s">
        <v>845</v>
      </c>
      <c r="D4023" s="213"/>
      <c r="E4023" s="213">
        <v>0</v>
      </c>
      <c r="F4023" s="213" t="s">
        <v>590</v>
      </c>
      <c r="G4023" s="214" t="s">
        <v>572</v>
      </c>
      <c r="H4023" s="208">
        <f t="shared" ref="H4023" si="332">H151</f>
        <v>24</v>
      </c>
      <c r="I4023" s="209">
        <f>IF(Input!F$4="GMH_OECC",K4023,IF(Input!F$4="GMH_XOEC",M4023,IF(Input!F$4="GMH_Korea",O4023,IF(Input!F$4="GMH_EU",Q4023,IF(Input!F$4="Skysuper",#REF!,IF(Input!F$4="SkyII",#REF!,IF(Input!F$4="XO-8000",#REF!, "FALSE")))))))</f>
        <v>3</v>
      </c>
      <c r="J4023" s="210">
        <v>24</v>
      </c>
      <c r="K4023" s="268">
        <v>3</v>
      </c>
      <c r="L4023" s="270">
        <v>24</v>
      </c>
      <c r="M4023" s="270">
        <v>3</v>
      </c>
      <c r="N4023" s="270">
        <v>24</v>
      </c>
      <c r="O4023" s="270">
        <v>3</v>
      </c>
      <c r="P4023" s="270">
        <v>24</v>
      </c>
      <c r="Q4023" s="270">
        <v>3</v>
      </c>
      <c r="R4023" s="74"/>
      <c r="S4023" s="75" t="str">
        <f t="shared" si="329"/>
        <v>0418</v>
      </c>
      <c r="T4023" s="75" t="str">
        <f t="shared" si="310"/>
        <v>041804190419041B041C041D041E041F</v>
      </c>
      <c r="V4023" s="197"/>
      <c r="W4023" s="75">
        <f t="shared" si="311"/>
        <v>251</v>
      </c>
      <c r="AE4023" s="479"/>
    </row>
    <row r="4024" spans="1:31" s="75" customFormat="1" ht="13.5" x14ac:dyDescent="0.2">
      <c r="A4024" s="211">
        <v>4021</v>
      </c>
      <c r="B4024" s="212" t="s">
        <v>846</v>
      </c>
      <c r="C4024" s="213" t="s">
        <v>847</v>
      </c>
      <c r="D4024" s="213"/>
      <c r="E4024" s="213">
        <v>0</v>
      </c>
      <c r="F4024" s="213" t="s">
        <v>590</v>
      </c>
      <c r="G4024" s="214" t="s">
        <v>572</v>
      </c>
      <c r="H4024" s="208">
        <f t="shared" ref="H4024" si="333">H152</f>
        <v>25</v>
      </c>
      <c r="I4024" s="209">
        <f>IF(Input!F$4="GMH_OECC",K4024,IF(Input!F$4="GMH_XOEC",M4024,IF(Input!F$4="GMH_Korea",O4024,IF(Input!F$4="GMH_EU",Q4024,IF(Input!F$4="Skysuper",#REF!,IF(Input!F$4="SkyII",#REF!,IF(Input!F$4="XO-8000",#REF!, "FALSE")))))))</f>
        <v>3</v>
      </c>
      <c r="J4024" s="210">
        <v>25</v>
      </c>
      <c r="K4024" s="268">
        <v>3</v>
      </c>
      <c r="L4024" s="270">
        <v>25</v>
      </c>
      <c r="M4024" s="270">
        <v>3</v>
      </c>
      <c r="N4024" s="270">
        <v>25</v>
      </c>
      <c r="O4024" s="270">
        <v>3</v>
      </c>
      <c r="P4024" s="270">
        <v>25</v>
      </c>
      <c r="Q4024" s="270">
        <v>3</v>
      </c>
      <c r="R4024" s="74"/>
      <c r="S4024" s="75" t="str">
        <f t="shared" si="329"/>
        <v>0419</v>
      </c>
      <c r="T4024" s="75" t="str">
        <f t="shared" si="310"/>
        <v>04190419041B041C041D041E041F0420</v>
      </c>
      <c r="V4024" s="197"/>
      <c r="W4024" s="75">
        <f t="shared" si="311"/>
        <v>259</v>
      </c>
      <c r="AE4024" s="479"/>
    </row>
    <row r="4025" spans="1:31" s="75" customFormat="1" ht="13.5" x14ac:dyDescent="0.2">
      <c r="A4025" s="211">
        <v>4022</v>
      </c>
      <c r="B4025" s="212" t="s">
        <v>848</v>
      </c>
      <c r="C4025" s="213" t="s">
        <v>849</v>
      </c>
      <c r="D4025" s="213"/>
      <c r="E4025" s="213">
        <v>0</v>
      </c>
      <c r="F4025" s="213" t="s">
        <v>590</v>
      </c>
      <c r="G4025" s="214" t="s">
        <v>572</v>
      </c>
      <c r="H4025" s="208">
        <f t="shared" ref="H4025" si="334">H153</f>
        <v>25</v>
      </c>
      <c r="I4025" s="209">
        <f>IF(Input!F$4="GMH_OECC",K4025,IF(Input!F$4="GMH_XOEC",M4025,IF(Input!F$4="GMH_Korea",O4025,IF(Input!F$4="GMH_EU",Q4025,IF(Input!F$4="Skysuper",#REF!,IF(Input!F$4="SkyII",#REF!,IF(Input!F$4="XO-8000",#REF!, "FALSE")))))))</f>
        <v>3</v>
      </c>
      <c r="J4025" s="210">
        <v>25</v>
      </c>
      <c r="K4025" s="268">
        <v>3</v>
      </c>
      <c r="L4025" s="270">
        <v>25</v>
      </c>
      <c r="M4025" s="270">
        <v>3</v>
      </c>
      <c r="N4025" s="270">
        <v>25</v>
      </c>
      <c r="O4025" s="270">
        <v>3</v>
      </c>
      <c r="P4025" s="270">
        <v>25</v>
      </c>
      <c r="Q4025" s="270">
        <v>3</v>
      </c>
      <c r="R4025" s="74"/>
      <c r="S4025" s="75" t="str">
        <f t="shared" si="329"/>
        <v>0419</v>
      </c>
      <c r="T4025" s="75" t="str">
        <f t="shared" si="310"/>
        <v>0419041B041C041D041E041F04200421</v>
      </c>
      <c r="V4025" s="197"/>
      <c r="W4025" s="75">
        <f t="shared" si="311"/>
        <v>267</v>
      </c>
      <c r="AE4025" s="479"/>
    </row>
    <row r="4026" spans="1:31" s="75" customFormat="1" ht="13.5" x14ac:dyDescent="0.2">
      <c r="A4026" s="211">
        <v>4023</v>
      </c>
      <c r="B4026" s="212" t="s">
        <v>850</v>
      </c>
      <c r="C4026" s="213" t="s">
        <v>851</v>
      </c>
      <c r="D4026" s="213"/>
      <c r="E4026" s="213">
        <v>0</v>
      </c>
      <c r="F4026" s="213" t="s">
        <v>590</v>
      </c>
      <c r="G4026" s="214" t="s">
        <v>572</v>
      </c>
      <c r="H4026" s="208">
        <f t="shared" ref="H4026" si="335">H154</f>
        <v>27</v>
      </c>
      <c r="I4026" s="209">
        <f>IF(Input!F$4="GMH_OECC",K4026,IF(Input!F$4="GMH_XOEC",M4026,IF(Input!F$4="GMH_Korea",O4026,IF(Input!F$4="GMH_EU",Q4026,IF(Input!F$4="Skysuper",#REF!,IF(Input!F$4="SkyII",#REF!,IF(Input!F$4="XO-8000",#REF!, "FALSE")))))))</f>
        <v>3</v>
      </c>
      <c r="J4026" s="210">
        <v>27</v>
      </c>
      <c r="K4026" s="268">
        <v>3</v>
      </c>
      <c r="L4026" s="270">
        <v>27</v>
      </c>
      <c r="M4026" s="270">
        <v>3</v>
      </c>
      <c r="N4026" s="270">
        <v>27</v>
      </c>
      <c r="O4026" s="270">
        <v>3</v>
      </c>
      <c r="P4026" s="270">
        <v>27</v>
      </c>
      <c r="Q4026" s="270">
        <v>3</v>
      </c>
      <c r="R4026" s="74"/>
      <c r="S4026" s="75" t="str">
        <f t="shared" si="329"/>
        <v>041B</v>
      </c>
      <c r="T4026" s="75" t="str">
        <f t="shared" si="310"/>
        <v>041B041C041D041E041F042004210422</v>
      </c>
      <c r="V4026" s="197"/>
      <c r="W4026" s="75">
        <f t="shared" si="311"/>
        <v>276</v>
      </c>
      <c r="AE4026" s="479"/>
    </row>
    <row r="4027" spans="1:31" s="75" customFormat="1" ht="13.5" x14ac:dyDescent="0.2">
      <c r="A4027" s="211">
        <v>4024</v>
      </c>
      <c r="B4027" s="212" t="s">
        <v>852</v>
      </c>
      <c r="C4027" s="213" t="s">
        <v>853</v>
      </c>
      <c r="D4027" s="213"/>
      <c r="E4027" s="213">
        <v>0</v>
      </c>
      <c r="F4027" s="213" t="s">
        <v>590</v>
      </c>
      <c r="G4027" s="214" t="s">
        <v>572</v>
      </c>
      <c r="H4027" s="208">
        <f t="shared" ref="H4027" si="336">H155</f>
        <v>28</v>
      </c>
      <c r="I4027" s="209">
        <f>IF(Input!F$4="GMH_OECC",K4027,IF(Input!F$4="GMH_XOEC",M4027,IF(Input!F$4="GMH_Korea",O4027,IF(Input!F$4="GMH_EU",Q4027,IF(Input!F$4="Skysuper",#REF!,IF(Input!F$4="SkyII",#REF!,IF(Input!F$4="XO-8000",#REF!, "FALSE")))))))</f>
        <v>3</v>
      </c>
      <c r="J4027" s="210">
        <v>28</v>
      </c>
      <c r="K4027" s="268">
        <v>3</v>
      </c>
      <c r="L4027" s="270">
        <v>28</v>
      </c>
      <c r="M4027" s="270">
        <v>3</v>
      </c>
      <c r="N4027" s="270">
        <v>28</v>
      </c>
      <c r="O4027" s="270">
        <v>3</v>
      </c>
      <c r="P4027" s="270">
        <v>28</v>
      </c>
      <c r="Q4027" s="270">
        <v>3</v>
      </c>
      <c r="R4027" s="74"/>
      <c r="S4027" s="75" t="str">
        <f t="shared" si="329"/>
        <v>041C</v>
      </c>
      <c r="T4027" s="75" t="str">
        <f t="shared" si="310"/>
        <v>041C041D041E041F0420042104220423</v>
      </c>
      <c r="V4027" s="197"/>
      <c r="W4027" s="75">
        <f t="shared" si="311"/>
        <v>284</v>
      </c>
      <c r="AE4027" s="479"/>
    </row>
    <row r="4028" spans="1:31" s="75" customFormat="1" ht="13.5" x14ac:dyDescent="0.2">
      <c r="A4028" s="211">
        <v>4025</v>
      </c>
      <c r="B4028" s="212" t="s">
        <v>854</v>
      </c>
      <c r="C4028" s="213" t="s">
        <v>855</v>
      </c>
      <c r="D4028" s="213"/>
      <c r="E4028" s="213">
        <v>0</v>
      </c>
      <c r="F4028" s="213" t="s">
        <v>590</v>
      </c>
      <c r="G4028" s="214" t="s">
        <v>572</v>
      </c>
      <c r="H4028" s="208">
        <f t="shared" ref="H4028" si="337">H156</f>
        <v>29</v>
      </c>
      <c r="I4028" s="209">
        <f>IF(Input!F$4="GMH_OECC",K4028,IF(Input!F$4="GMH_XOEC",M4028,IF(Input!F$4="GMH_Korea",O4028,IF(Input!F$4="GMH_EU",Q4028,IF(Input!F$4="Skysuper",#REF!,IF(Input!F$4="SkyII",#REF!,IF(Input!F$4="XO-8000",#REF!, "FALSE")))))))</f>
        <v>3</v>
      </c>
      <c r="J4028" s="210">
        <v>29</v>
      </c>
      <c r="K4028" s="268">
        <v>3</v>
      </c>
      <c r="L4028" s="270">
        <v>29</v>
      </c>
      <c r="M4028" s="270">
        <v>3</v>
      </c>
      <c r="N4028" s="270">
        <v>29</v>
      </c>
      <c r="O4028" s="270">
        <v>3</v>
      </c>
      <c r="P4028" s="270">
        <v>29</v>
      </c>
      <c r="Q4028" s="270">
        <v>3</v>
      </c>
      <c r="R4028" s="74"/>
      <c r="S4028" s="75" t="str">
        <f t="shared" si="329"/>
        <v>041D</v>
      </c>
      <c r="T4028" s="75" t="str">
        <f t="shared" si="310"/>
        <v>041D041E041F04200421042204230424</v>
      </c>
      <c r="V4028" s="197"/>
      <c r="W4028" s="75">
        <f t="shared" si="311"/>
        <v>292</v>
      </c>
      <c r="AE4028" s="479"/>
    </row>
    <row r="4029" spans="1:31" s="75" customFormat="1" ht="13.5" x14ac:dyDescent="0.2">
      <c r="A4029" s="211">
        <v>4026</v>
      </c>
      <c r="B4029" s="212" t="s">
        <v>856</v>
      </c>
      <c r="C4029" s="213" t="s">
        <v>857</v>
      </c>
      <c r="D4029" s="213"/>
      <c r="E4029" s="213">
        <v>0</v>
      </c>
      <c r="F4029" s="213" t="s">
        <v>590</v>
      </c>
      <c r="G4029" s="214" t="s">
        <v>572</v>
      </c>
      <c r="H4029" s="208">
        <f t="shared" ref="H4029" si="338">H157</f>
        <v>30</v>
      </c>
      <c r="I4029" s="209">
        <f>IF(Input!F$4="GMH_OECC",K4029,IF(Input!F$4="GMH_XOEC",M4029,IF(Input!F$4="GMH_Korea",O4029,IF(Input!F$4="GMH_EU",Q4029,IF(Input!F$4="Skysuper",#REF!,IF(Input!F$4="SkyII",#REF!,IF(Input!F$4="XO-8000",#REF!, "FALSE")))))))</f>
        <v>3</v>
      </c>
      <c r="J4029" s="210">
        <v>30</v>
      </c>
      <c r="K4029" s="268">
        <v>3</v>
      </c>
      <c r="L4029" s="270">
        <v>30</v>
      </c>
      <c r="M4029" s="270">
        <v>3</v>
      </c>
      <c r="N4029" s="270">
        <v>30</v>
      </c>
      <c r="O4029" s="270">
        <v>3</v>
      </c>
      <c r="P4029" s="270">
        <v>30</v>
      </c>
      <c r="Q4029" s="270">
        <v>3</v>
      </c>
      <c r="R4029" s="74"/>
      <c r="S4029" s="75" t="str">
        <f t="shared" si="329"/>
        <v>041E</v>
      </c>
      <c r="T4029" s="75" t="str">
        <f t="shared" si="310"/>
        <v>041E041F042004210422042304240425</v>
      </c>
      <c r="V4029" s="197"/>
      <c r="W4029" s="75">
        <f t="shared" si="311"/>
        <v>300</v>
      </c>
      <c r="AE4029" s="479"/>
    </row>
    <row r="4030" spans="1:31" s="75" customFormat="1" ht="13.5" x14ac:dyDescent="0.2">
      <c r="A4030" s="211">
        <v>4027</v>
      </c>
      <c r="B4030" s="212" t="s">
        <v>858</v>
      </c>
      <c r="C4030" s="213" t="s">
        <v>859</v>
      </c>
      <c r="D4030" s="213"/>
      <c r="E4030" s="213">
        <v>0</v>
      </c>
      <c r="F4030" s="213" t="s">
        <v>590</v>
      </c>
      <c r="G4030" s="214" t="s">
        <v>572</v>
      </c>
      <c r="H4030" s="208">
        <f t="shared" ref="H4030" si="339">H158</f>
        <v>31</v>
      </c>
      <c r="I4030" s="209">
        <f>IF(Input!F$4="GMH_OECC",K4030,IF(Input!F$4="GMH_XOEC",M4030,IF(Input!F$4="GMH_Korea",O4030,IF(Input!F$4="GMH_EU",Q4030,IF(Input!F$4="Skysuper",#REF!,IF(Input!F$4="SkyII",#REF!,IF(Input!F$4="XO-8000",#REF!, "FALSE")))))))</f>
        <v>3</v>
      </c>
      <c r="J4030" s="210">
        <v>31</v>
      </c>
      <c r="K4030" s="268">
        <v>3</v>
      </c>
      <c r="L4030" s="270">
        <v>31</v>
      </c>
      <c r="M4030" s="270">
        <v>3</v>
      </c>
      <c r="N4030" s="270">
        <v>31</v>
      </c>
      <c r="O4030" s="270">
        <v>3</v>
      </c>
      <c r="P4030" s="270">
        <v>31</v>
      </c>
      <c r="Q4030" s="270">
        <v>3</v>
      </c>
      <c r="R4030" s="74"/>
      <c r="S4030" s="75" t="str">
        <f t="shared" si="329"/>
        <v>041F</v>
      </c>
      <c r="T4030" s="75" t="str">
        <f t="shared" si="310"/>
        <v>041F0420042104220423042404250426</v>
      </c>
      <c r="V4030" s="197"/>
      <c r="W4030" s="75">
        <f t="shared" si="311"/>
        <v>308</v>
      </c>
      <c r="AE4030" s="479"/>
    </row>
    <row r="4031" spans="1:31" s="75" customFormat="1" ht="13.5" x14ac:dyDescent="0.2">
      <c r="A4031" s="211">
        <v>4028</v>
      </c>
      <c r="B4031" s="212" t="s">
        <v>860</v>
      </c>
      <c r="C4031" s="213" t="s">
        <v>861</v>
      </c>
      <c r="D4031" s="213"/>
      <c r="E4031" s="213">
        <v>0</v>
      </c>
      <c r="F4031" s="213" t="s">
        <v>590</v>
      </c>
      <c r="G4031" s="214" t="s">
        <v>572</v>
      </c>
      <c r="H4031" s="208">
        <f t="shared" ref="H4031" si="340">H159</f>
        <v>32</v>
      </c>
      <c r="I4031" s="209">
        <f>IF(Input!F$4="GMH_OECC",K4031,IF(Input!F$4="GMH_XOEC",M4031,IF(Input!F$4="GMH_Korea",O4031,IF(Input!F$4="GMH_EU",Q4031,IF(Input!F$4="Skysuper",#REF!,IF(Input!F$4="SkyII",#REF!,IF(Input!F$4="XO-8000",#REF!, "FALSE")))))))</f>
        <v>3</v>
      </c>
      <c r="J4031" s="210">
        <v>32</v>
      </c>
      <c r="K4031" s="268">
        <v>3</v>
      </c>
      <c r="L4031" s="270">
        <v>32</v>
      </c>
      <c r="M4031" s="270">
        <v>3</v>
      </c>
      <c r="N4031" s="270">
        <v>32</v>
      </c>
      <c r="O4031" s="270">
        <v>3</v>
      </c>
      <c r="P4031" s="270">
        <v>32</v>
      </c>
      <c r="Q4031" s="270">
        <v>3</v>
      </c>
      <c r="R4031" s="74"/>
      <c r="S4031" s="75" t="str">
        <f t="shared" si="329"/>
        <v>0420</v>
      </c>
      <c r="T4031" s="75" t="str">
        <f t="shared" si="310"/>
        <v>04200421042204230424042504260427</v>
      </c>
      <c r="V4031" s="197"/>
      <c r="W4031" s="75">
        <f t="shared" si="311"/>
        <v>316</v>
      </c>
      <c r="AE4031" s="479"/>
    </row>
    <row r="4032" spans="1:31" s="75" customFormat="1" ht="13.5" x14ac:dyDescent="0.2">
      <c r="A4032" s="211">
        <v>4029</v>
      </c>
      <c r="B4032" s="212" t="s">
        <v>862</v>
      </c>
      <c r="C4032" s="213" t="s">
        <v>863</v>
      </c>
      <c r="D4032" s="213"/>
      <c r="E4032" s="213">
        <v>0</v>
      </c>
      <c r="F4032" s="213" t="s">
        <v>590</v>
      </c>
      <c r="G4032" s="214" t="s">
        <v>572</v>
      </c>
      <c r="H4032" s="208">
        <f t="shared" ref="H4032" si="341">H160</f>
        <v>33</v>
      </c>
      <c r="I4032" s="209">
        <f>IF(Input!F$4="GMH_OECC",K4032,IF(Input!F$4="GMH_XOEC",M4032,IF(Input!F$4="GMH_Korea",O4032,IF(Input!F$4="GMH_EU",Q4032,IF(Input!F$4="Skysuper",#REF!,IF(Input!F$4="SkyII",#REF!,IF(Input!F$4="XO-8000",#REF!, "FALSE")))))))</f>
        <v>3</v>
      </c>
      <c r="J4032" s="210">
        <v>33</v>
      </c>
      <c r="K4032" s="268">
        <v>3</v>
      </c>
      <c r="L4032" s="270">
        <v>33</v>
      </c>
      <c r="M4032" s="270">
        <v>3</v>
      </c>
      <c r="N4032" s="270">
        <v>33</v>
      </c>
      <c r="O4032" s="270">
        <v>3</v>
      </c>
      <c r="P4032" s="270">
        <v>33</v>
      </c>
      <c r="Q4032" s="270">
        <v>3</v>
      </c>
      <c r="R4032" s="74"/>
      <c r="S4032" s="75" t="str">
        <f t="shared" si="329"/>
        <v>0421</v>
      </c>
      <c r="T4032" s="75" t="str">
        <f t="shared" si="310"/>
        <v>04210422042304240425042604270428</v>
      </c>
      <c r="V4032" s="197"/>
      <c r="W4032" s="75">
        <f t="shared" si="311"/>
        <v>324</v>
      </c>
      <c r="AE4032" s="479"/>
    </row>
    <row r="4033" spans="1:31" s="75" customFormat="1" ht="13.5" x14ac:dyDescent="0.2">
      <c r="A4033" s="211">
        <v>4030</v>
      </c>
      <c r="B4033" s="212" t="s">
        <v>864</v>
      </c>
      <c r="C4033" s="213" t="s">
        <v>865</v>
      </c>
      <c r="D4033" s="213"/>
      <c r="E4033" s="213">
        <v>0</v>
      </c>
      <c r="F4033" s="213" t="s">
        <v>590</v>
      </c>
      <c r="G4033" s="214" t="s">
        <v>572</v>
      </c>
      <c r="H4033" s="208">
        <f t="shared" ref="H4033" si="342">H161</f>
        <v>34</v>
      </c>
      <c r="I4033" s="209">
        <f>IF(Input!F$4="GMH_OECC",K4033,IF(Input!F$4="GMH_XOEC",M4033,IF(Input!F$4="GMH_Korea",O4033,IF(Input!F$4="GMH_EU",Q4033,IF(Input!F$4="Skysuper",#REF!,IF(Input!F$4="SkyII",#REF!,IF(Input!F$4="XO-8000",#REF!, "FALSE")))))))</f>
        <v>3</v>
      </c>
      <c r="J4033" s="210">
        <v>34</v>
      </c>
      <c r="K4033" s="268">
        <v>3</v>
      </c>
      <c r="L4033" s="270">
        <v>34</v>
      </c>
      <c r="M4033" s="270">
        <v>3</v>
      </c>
      <c r="N4033" s="270">
        <v>34</v>
      </c>
      <c r="O4033" s="270">
        <v>3</v>
      </c>
      <c r="P4033" s="270">
        <v>34</v>
      </c>
      <c r="Q4033" s="270">
        <v>3</v>
      </c>
      <c r="R4033" s="74"/>
      <c r="S4033" s="75" t="str">
        <f t="shared" si="329"/>
        <v>0422</v>
      </c>
      <c r="T4033" s="75" t="str">
        <f t="shared" si="310"/>
        <v>04220423042404250426042704280429</v>
      </c>
      <c r="V4033" s="197"/>
      <c r="W4033" s="75">
        <f t="shared" si="311"/>
        <v>332</v>
      </c>
      <c r="AE4033" s="479"/>
    </row>
    <row r="4034" spans="1:31" s="75" customFormat="1" ht="13.5" x14ac:dyDescent="0.2">
      <c r="A4034" s="211">
        <v>4031</v>
      </c>
      <c r="B4034" s="212" t="s">
        <v>866</v>
      </c>
      <c r="C4034" s="213" t="s">
        <v>867</v>
      </c>
      <c r="D4034" s="213"/>
      <c r="E4034" s="213">
        <v>0</v>
      </c>
      <c r="F4034" s="213" t="s">
        <v>590</v>
      </c>
      <c r="G4034" s="214" t="s">
        <v>572</v>
      </c>
      <c r="H4034" s="208">
        <f t="shared" ref="H4034" si="343">H162</f>
        <v>35</v>
      </c>
      <c r="I4034" s="209">
        <f>IF(Input!F$4="GMH_OECC",K4034,IF(Input!F$4="GMH_XOEC",M4034,IF(Input!F$4="GMH_Korea",O4034,IF(Input!F$4="GMH_EU",Q4034,IF(Input!F$4="Skysuper",#REF!,IF(Input!F$4="SkyII",#REF!,IF(Input!F$4="XO-8000",#REF!, "FALSE")))))))</f>
        <v>3</v>
      </c>
      <c r="J4034" s="210">
        <v>35</v>
      </c>
      <c r="K4034" s="268">
        <v>3</v>
      </c>
      <c r="L4034" s="270">
        <v>35</v>
      </c>
      <c r="M4034" s="270">
        <v>3</v>
      </c>
      <c r="N4034" s="270">
        <v>35</v>
      </c>
      <c r="O4034" s="270">
        <v>3</v>
      </c>
      <c r="P4034" s="270">
        <v>35</v>
      </c>
      <c r="Q4034" s="270">
        <v>3</v>
      </c>
      <c r="R4034" s="74"/>
      <c r="S4034" s="75" t="str">
        <f t="shared" si="329"/>
        <v>0423</v>
      </c>
      <c r="T4034" s="75" t="str">
        <f t="shared" si="310"/>
        <v>0423042404250426042704280429042A</v>
      </c>
      <c r="V4034" s="197"/>
      <c r="W4034" s="75">
        <f t="shared" si="311"/>
        <v>340</v>
      </c>
      <c r="AE4034" s="479"/>
    </row>
    <row r="4035" spans="1:31" s="75" customFormat="1" ht="13.5" x14ac:dyDescent="0.2">
      <c r="A4035" s="211">
        <v>4032</v>
      </c>
      <c r="B4035" s="212" t="s">
        <v>4477</v>
      </c>
      <c r="C4035" s="213" t="s">
        <v>4478</v>
      </c>
      <c r="D4035" s="213"/>
      <c r="E4035" s="213">
        <v>0</v>
      </c>
      <c r="F4035" s="213" t="s">
        <v>590</v>
      </c>
      <c r="G4035" s="214" t="s">
        <v>572</v>
      </c>
      <c r="H4035" s="208">
        <f>IF(Input!F$4="GMH_OECC",J4035,IF(Input!F$4="GMH_XOEC",L4035,IF(Input!F$4="GMH_Korea",N4035,IF(Input!F$4="GMH_EU",P4035,IF(Input!F$4="Skysuper",#REF!,IF(Input!F$4="SkyII",#REF!,IF(Input!F$4="XO-8000",#REF!, "FALSE")))))))</f>
        <v>36</v>
      </c>
      <c r="I4035" s="209">
        <f>IF(Input!F$4="GMH_OECC",K4035,IF(Input!F$4="GMH_XOEC",M4035,IF(Input!F$4="GMH_Korea",O4035,IF(Input!F$4="GMH_EU",Q4035,IF(Input!F$4="Skysuper",#REF!,IF(Input!F$4="SkyII",#REF!,IF(Input!F$4="XO-8000",#REF!, "FALSE")))))))</f>
        <v>3</v>
      </c>
      <c r="J4035" s="210">
        <v>36</v>
      </c>
      <c r="K4035" s="268">
        <v>3</v>
      </c>
      <c r="L4035" s="270">
        <v>36</v>
      </c>
      <c r="M4035" s="270">
        <v>3</v>
      </c>
      <c r="N4035" s="270">
        <v>36</v>
      </c>
      <c r="O4035" s="270">
        <v>3</v>
      </c>
      <c r="P4035" s="270">
        <v>36</v>
      </c>
      <c r="Q4035" s="270">
        <v>3</v>
      </c>
      <c r="R4035" s="74"/>
      <c r="S4035" s="75" t="str">
        <f t="shared" si="329"/>
        <v>0424</v>
      </c>
      <c r="T4035" s="75" t="str">
        <f t="shared" si="310"/>
        <v>042404250426042704280429042A042B</v>
      </c>
      <c r="V4035" s="197"/>
      <c r="W4035" s="75">
        <f t="shared" si="311"/>
        <v>348</v>
      </c>
      <c r="AE4035" s="479"/>
    </row>
    <row r="4036" spans="1:31" s="75" customFormat="1" ht="13.5" x14ac:dyDescent="0.2">
      <c r="A4036" s="211">
        <v>4033</v>
      </c>
      <c r="B4036" s="212" t="s">
        <v>4479</v>
      </c>
      <c r="C4036" s="213" t="s">
        <v>4480</v>
      </c>
      <c r="D4036" s="213"/>
      <c r="E4036" s="213">
        <v>0</v>
      </c>
      <c r="F4036" s="213" t="s">
        <v>590</v>
      </c>
      <c r="G4036" s="214" t="s">
        <v>572</v>
      </c>
      <c r="H4036" s="208">
        <f>IF(Input!F$4="GMH_OECC",J4036,IF(Input!F$4="GMH_XOEC",L4036,IF(Input!F$4="GMH_Korea",N4036,IF(Input!F$4="GMH_EU",P4036,IF(Input!F$4="Skysuper",#REF!,IF(Input!F$4="SkyII",#REF!,IF(Input!F$4="XO-8000",#REF!, "FALSE")))))))</f>
        <v>37</v>
      </c>
      <c r="I4036" s="209">
        <f>IF(Input!F$4="GMH_OECC",K4036,IF(Input!F$4="GMH_XOEC",M4036,IF(Input!F$4="GMH_Korea",O4036,IF(Input!F$4="GMH_EU",Q4036,IF(Input!F$4="Skysuper",#REF!,IF(Input!F$4="SkyII",#REF!,IF(Input!F$4="XO-8000",#REF!, "FALSE")))))))</f>
        <v>3</v>
      </c>
      <c r="J4036" s="210">
        <v>37</v>
      </c>
      <c r="K4036" s="268">
        <v>3</v>
      </c>
      <c r="L4036" s="270">
        <v>37</v>
      </c>
      <c r="M4036" s="270">
        <v>3</v>
      </c>
      <c r="N4036" s="270">
        <v>37</v>
      </c>
      <c r="O4036" s="270">
        <v>3</v>
      </c>
      <c r="P4036" s="270">
        <v>37</v>
      </c>
      <c r="Q4036" s="270">
        <v>3</v>
      </c>
      <c r="R4036" s="74"/>
      <c r="S4036" s="75" t="str">
        <f t="shared" si="329"/>
        <v>0425</v>
      </c>
      <c r="T4036" s="75" t="str">
        <f t="shared" ref="T4036:T4099" si="344">CONCATENATE(S4036,S4037,S4038,S4039,S4040,S4041,S4042,S4043)</f>
        <v>04250426042704280429042A042B042C</v>
      </c>
      <c r="V4036" s="197"/>
      <c r="W4036" s="75">
        <f t="shared" si="311"/>
        <v>356</v>
      </c>
      <c r="AE4036" s="479"/>
    </row>
    <row r="4037" spans="1:31" s="75" customFormat="1" ht="13.5" x14ac:dyDescent="0.2">
      <c r="A4037" s="211">
        <v>4034</v>
      </c>
      <c r="B4037" s="212" t="s">
        <v>4481</v>
      </c>
      <c r="C4037" s="213" t="s">
        <v>4482</v>
      </c>
      <c r="D4037" s="213"/>
      <c r="E4037" s="213">
        <v>0</v>
      </c>
      <c r="F4037" s="213" t="s">
        <v>590</v>
      </c>
      <c r="G4037" s="214" t="s">
        <v>572</v>
      </c>
      <c r="H4037" s="208">
        <f>IF(Input!F$4="GMH_OECC",J4037,IF(Input!F$4="GMH_XOEC",L4037,IF(Input!F$4="GMH_Korea",N4037,IF(Input!F$4="GMH_EU",P4037,IF(Input!F$4="Skysuper",#REF!,IF(Input!F$4="SkyII",#REF!,IF(Input!F$4="XO-8000",#REF!, "FALSE")))))))</f>
        <v>38</v>
      </c>
      <c r="I4037" s="209">
        <f>IF(Input!F$4="GMH_OECC",K4037,IF(Input!F$4="GMH_XOEC",M4037,IF(Input!F$4="GMH_Korea",O4037,IF(Input!F$4="GMH_EU",Q4037,IF(Input!F$4="Skysuper",#REF!,IF(Input!F$4="SkyII",#REF!,IF(Input!F$4="XO-8000",#REF!, "FALSE")))))))</f>
        <v>3</v>
      </c>
      <c r="J4037" s="210">
        <v>38</v>
      </c>
      <c r="K4037" s="268">
        <v>3</v>
      </c>
      <c r="L4037" s="270">
        <v>38</v>
      </c>
      <c r="M4037" s="270">
        <v>3</v>
      </c>
      <c r="N4037" s="270">
        <v>38</v>
      </c>
      <c r="O4037" s="270">
        <v>3</v>
      </c>
      <c r="P4037" s="270">
        <v>38</v>
      </c>
      <c r="Q4037" s="270">
        <v>3</v>
      </c>
      <c r="R4037" s="74"/>
      <c r="S4037" s="75" t="str">
        <f t="shared" si="329"/>
        <v>0426</v>
      </c>
      <c r="T4037" s="75" t="str">
        <f t="shared" si="344"/>
        <v>0426042704280429042A042B042C042D</v>
      </c>
      <c r="V4037" s="197"/>
      <c r="W4037" s="75">
        <f t="shared" si="311"/>
        <v>364</v>
      </c>
      <c r="AE4037" s="479"/>
    </row>
    <row r="4038" spans="1:31" s="75" customFormat="1" ht="13.5" x14ac:dyDescent="0.2">
      <c r="A4038" s="211">
        <v>4035</v>
      </c>
      <c r="B4038" s="212" t="s">
        <v>4483</v>
      </c>
      <c r="C4038" s="213" t="s">
        <v>4484</v>
      </c>
      <c r="D4038" s="213"/>
      <c r="E4038" s="213">
        <v>0</v>
      </c>
      <c r="F4038" s="213" t="s">
        <v>590</v>
      </c>
      <c r="G4038" s="214" t="s">
        <v>572</v>
      </c>
      <c r="H4038" s="208">
        <f>IF(Input!F$4="GMH_OECC",J4038,IF(Input!F$4="GMH_XOEC",L4038,IF(Input!F$4="GMH_Korea",N4038,IF(Input!F$4="GMH_EU",P4038,IF(Input!F$4="Skysuper",#REF!,IF(Input!F$4="SkyII",#REF!,IF(Input!F$4="XO-8000",#REF!, "FALSE")))))))</f>
        <v>39</v>
      </c>
      <c r="I4038" s="209">
        <f>IF(Input!F$4="GMH_OECC",K4038,IF(Input!F$4="GMH_XOEC",M4038,IF(Input!F$4="GMH_Korea",O4038,IF(Input!F$4="GMH_EU",Q4038,IF(Input!F$4="Skysuper",#REF!,IF(Input!F$4="SkyII",#REF!,IF(Input!F$4="XO-8000",#REF!, "FALSE")))))))</f>
        <v>3</v>
      </c>
      <c r="J4038" s="210">
        <v>39</v>
      </c>
      <c r="K4038" s="268">
        <v>3</v>
      </c>
      <c r="L4038" s="270">
        <v>39</v>
      </c>
      <c r="M4038" s="270">
        <v>3</v>
      </c>
      <c r="N4038" s="270">
        <v>39</v>
      </c>
      <c r="O4038" s="270">
        <v>3</v>
      </c>
      <c r="P4038" s="270">
        <v>39</v>
      </c>
      <c r="Q4038" s="270">
        <v>3</v>
      </c>
      <c r="R4038" s="74"/>
      <c r="S4038" s="75" t="str">
        <f t="shared" si="329"/>
        <v>0427</v>
      </c>
      <c r="T4038" s="75" t="str">
        <f t="shared" si="344"/>
        <v>042704280429042A042B042C042D042E</v>
      </c>
      <c r="V4038" s="197"/>
      <c r="W4038" s="75">
        <f t="shared" ref="W4038:W4101" si="345">HEX2DEC(RIGHT(S4038,2))+HEX2DEC(RIGHT(S4039,2))+HEX2DEC(RIGHT(S4040,2))+HEX2DEC(RIGHT(S4041,2))+HEX2DEC(LEFT(S4038,2))+HEX2DEC(LEFT(S4039,2))+HEX2DEC(LEFT(S4040,2))+HEX2DEC(LEFT(S4041,2))+HEX2DEC(RIGHT(S4042,2))+HEX2DEC(RIGHT(S4043,2))+HEX2DEC(RIGHT(S4044,2))+HEX2DEC(RIGHT(S4045,2))+HEX2DEC(LEFT(S4042,2))+HEX2DEC(LEFT(S4043,2))+HEX2DEC(LEFT(S4044,2))+HEX2DEC(LEFT(S4045,2))</f>
        <v>372</v>
      </c>
      <c r="AE4038" s="479"/>
    </row>
    <row r="4039" spans="1:31" s="75" customFormat="1" ht="13.5" x14ac:dyDescent="0.2">
      <c r="A4039" s="211">
        <v>4036</v>
      </c>
      <c r="B4039" s="212" t="s">
        <v>4485</v>
      </c>
      <c r="C4039" s="213" t="s">
        <v>4486</v>
      </c>
      <c r="D4039" s="213"/>
      <c r="E4039" s="213">
        <v>0</v>
      </c>
      <c r="F4039" s="213" t="s">
        <v>590</v>
      </c>
      <c r="G4039" s="214" t="s">
        <v>572</v>
      </c>
      <c r="H4039" s="208">
        <f>IF(Input!F$4="GMH_OECC",J4039,IF(Input!F$4="GMH_XOEC",L4039,IF(Input!F$4="GMH_Korea",N4039,IF(Input!F$4="GMH_EU",P4039,IF(Input!F$4="Skysuper",#REF!,IF(Input!F$4="SkyII",#REF!,IF(Input!F$4="XO-8000",#REF!, "FALSE")))))))</f>
        <v>40</v>
      </c>
      <c r="I4039" s="209">
        <f>IF(Input!F$4="GMH_OECC",K4039,IF(Input!F$4="GMH_XOEC",M4039,IF(Input!F$4="GMH_Korea",O4039,IF(Input!F$4="GMH_EU",Q4039,IF(Input!F$4="Skysuper",#REF!,IF(Input!F$4="SkyII",#REF!,IF(Input!F$4="XO-8000",#REF!, "FALSE")))))))</f>
        <v>3</v>
      </c>
      <c r="J4039" s="210">
        <v>40</v>
      </c>
      <c r="K4039" s="268">
        <v>3</v>
      </c>
      <c r="L4039" s="270">
        <v>40</v>
      </c>
      <c r="M4039" s="270">
        <v>3</v>
      </c>
      <c r="N4039" s="270">
        <v>40</v>
      </c>
      <c r="O4039" s="270">
        <v>3</v>
      </c>
      <c r="P4039" s="270">
        <v>40</v>
      </c>
      <c r="Q4039" s="270">
        <v>3</v>
      </c>
      <c r="R4039" s="74"/>
      <c r="S4039" s="75" t="str">
        <f t="shared" si="329"/>
        <v>0428</v>
      </c>
      <c r="T4039" s="75" t="str">
        <f t="shared" si="344"/>
        <v>04280429042A042B042C042D042E042F</v>
      </c>
      <c r="V4039" s="197"/>
      <c r="W4039" s="75">
        <f t="shared" si="345"/>
        <v>380</v>
      </c>
      <c r="AE4039" s="479"/>
    </row>
    <row r="4040" spans="1:31" s="75" customFormat="1" ht="13.5" x14ac:dyDescent="0.2">
      <c r="A4040" s="211">
        <v>4037</v>
      </c>
      <c r="B4040" s="212" t="s">
        <v>4487</v>
      </c>
      <c r="C4040" s="213" t="s">
        <v>4488</v>
      </c>
      <c r="D4040" s="213"/>
      <c r="E4040" s="213">
        <v>0</v>
      </c>
      <c r="F4040" s="213" t="s">
        <v>590</v>
      </c>
      <c r="G4040" s="214" t="s">
        <v>572</v>
      </c>
      <c r="H4040" s="208">
        <f>IF(Input!F$4="GMH_OECC",J4040,IF(Input!F$4="GMH_XOEC",L4040,IF(Input!F$4="GMH_Korea",N4040,IF(Input!F$4="GMH_EU",P4040,IF(Input!F$4="Skysuper",#REF!,IF(Input!F$4="SkyII",#REF!,IF(Input!F$4="XO-8000",#REF!, "FALSE")))))))</f>
        <v>41</v>
      </c>
      <c r="I4040" s="209">
        <f>IF(Input!F$4="GMH_OECC",K4040,IF(Input!F$4="GMH_XOEC",M4040,IF(Input!F$4="GMH_Korea",O4040,IF(Input!F$4="GMH_EU",Q4040,IF(Input!F$4="Skysuper",#REF!,IF(Input!F$4="SkyII",#REF!,IF(Input!F$4="XO-8000",#REF!, "FALSE")))))))</f>
        <v>3</v>
      </c>
      <c r="J4040" s="210">
        <v>41</v>
      </c>
      <c r="K4040" s="268">
        <v>3</v>
      </c>
      <c r="L4040" s="270">
        <v>41</v>
      </c>
      <c r="M4040" s="270">
        <v>3</v>
      </c>
      <c r="N4040" s="270">
        <v>41</v>
      </c>
      <c r="O4040" s="270">
        <v>3</v>
      </c>
      <c r="P4040" s="270">
        <v>41</v>
      </c>
      <c r="Q4040" s="270">
        <v>3</v>
      </c>
      <c r="R4040" s="74"/>
      <c r="S4040" s="75" t="str">
        <f t="shared" si="329"/>
        <v>0429</v>
      </c>
      <c r="T4040" s="75" t="str">
        <f t="shared" si="344"/>
        <v>0429042A042B042C042D042E042F0430</v>
      </c>
      <c r="V4040" s="197"/>
      <c r="W4040" s="75">
        <f t="shared" si="345"/>
        <v>388</v>
      </c>
      <c r="AE4040" s="479"/>
    </row>
    <row r="4041" spans="1:31" s="75" customFormat="1" ht="13.5" x14ac:dyDescent="0.2">
      <c r="A4041" s="211">
        <v>4038</v>
      </c>
      <c r="B4041" s="212" t="s">
        <v>4489</v>
      </c>
      <c r="C4041" s="213" t="s">
        <v>4490</v>
      </c>
      <c r="D4041" s="213"/>
      <c r="E4041" s="213">
        <v>0</v>
      </c>
      <c r="F4041" s="213" t="s">
        <v>590</v>
      </c>
      <c r="G4041" s="214" t="s">
        <v>572</v>
      </c>
      <c r="H4041" s="208">
        <f>IF(Input!F$4="GMH_OECC",J4041,IF(Input!F$4="GMH_XOEC",L4041,IF(Input!F$4="GMH_Korea",N4041,IF(Input!F$4="GMH_EU",P4041,IF(Input!F$4="Skysuper",#REF!,IF(Input!F$4="SkyII",#REF!,IF(Input!F$4="XO-8000",#REF!, "FALSE")))))))</f>
        <v>42</v>
      </c>
      <c r="I4041" s="209">
        <f>IF(Input!F$4="GMH_OECC",K4041,IF(Input!F$4="GMH_XOEC",M4041,IF(Input!F$4="GMH_Korea",O4041,IF(Input!F$4="GMH_EU",Q4041,IF(Input!F$4="Skysuper",#REF!,IF(Input!F$4="SkyII",#REF!,IF(Input!F$4="XO-8000",#REF!, "FALSE")))))))</f>
        <v>3</v>
      </c>
      <c r="J4041" s="210">
        <v>42</v>
      </c>
      <c r="K4041" s="268">
        <v>3</v>
      </c>
      <c r="L4041" s="270">
        <v>42</v>
      </c>
      <c r="M4041" s="270">
        <v>3</v>
      </c>
      <c r="N4041" s="270">
        <v>42</v>
      </c>
      <c r="O4041" s="270">
        <v>3</v>
      </c>
      <c r="P4041" s="270">
        <v>42</v>
      </c>
      <c r="Q4041" s="270">
        <v>3</v>
      </c>
      <c r="R4041" s="74"/>
      <c r="S4041" s="75" t="str">
        <f t="shared" si="329"/>
        <v>042A</v>
      </c>
      <c r="T4041" s="75" t="str">
        <f t="shared" si="344"/>
        <v>042A042B042C042D042E042F04300431</v>
      </c>
      <c r="V4041" s="197"/>
      <c r="W4041" s="75">
        <f t="shared" si="345"/>
        <v>396</v>
      </c>
      <c r="AE4041" s="479"/>
    </row>
    <row r="4042" spans="1:31" s="75" customFormat="1" ht="13.5" x14ac:dyDescent="0.2">
      <c r="A4042" s="211">
        <v>4039</v>
      </c>
      <c r="B4042" s="212" t="s">
        <v>4491</v>
      </c>
      <c r="C4042" s="213" t="s">
        <v>4492</v>
      </c>
      <c r="D4042" s="213"/>
      <c r="E4042" s="213">
        <v>0</v>
      </c>
      <c r="F4042" s="213" t="s">
        <v>590</v>
      </c>
      <c r="G4042" s="214" t="s">
        <v>572</v>
      </c>
      <c r="H4042" s="208">
        <f>IF(Input!F$4="GMH_OECC",J4042,IF(Input!F$4="GMH_XOEC",L4042,IF(Input!F$4="GMH_Korea",N4042,IF(Input!F$4="GMH_EU",P4042,IF(Input!F$4="Skysuper",#REF!,IF(Input!F$4="SkyII",#REF!,IF(Input!F$4="XO-8000",#REF!, "FALSE")))))))</f>
        <v>43</v>
      </c>
      <c r="I4042" s="209">
        <f>IF(Input!F$4="GMH_OECC",K4042,IF(Input!F$4="GMH_XOEC",M4042,IF(Input!F$4="GMH_Korea",O4042,IF(Input!F$4="GMH_EU",Q4042,IF(Input!F$4="Skysuper",#REF!,IF(Input!F$4="SkyII",#REF!,IF(Input!F$4="XO-8000",#REF!, "FALSE")))))))</f>
        <v>3</v>
      </c>
      <c r="J4042" s="210">
        <v>43</v>
      </c>
      <c r="K4042" s="268">
        <v>3</v>
      </c>
      <c r="L4042" s="270">
        <v>43</v>
      </c>
      <c r="M4042" s="270">
        <v>3</v>
      </c>
      <c r="N4042" s="270">
        <v>43</v>
      </c>
      <c r="O4042" s="270">
        <v>3</v>
      </c>
      <c r="P4042" s="270">
        <v>43</v>
      </c>
      <c r="Q4042" s="270">
        <v>3</v>
      </c>
      <c r="R4042" s="74"/>
      <c r="S4042" s="75" t="str">
        <f t="shared" si="329"/>
        <v>042B</v>
      </c>
      <c r="T4042" s="75" t="str">
        <f t="shared" si="344"/>
        <v>042B042C042D042E042F043004310432</v>
      </c>
      <c r="V4042" s="197"/>
      <c r="W4042" s="75">
        <f t="shared" si="345"/>
        <v>404</v>
      </c>
      <c r="AE4042" s="479"/>
    </row>
    <row r="4043" spans="1:31" s="75" customFormat="1" ht="13.5" x14ac:dyDescent="0.2">
      <c r="A4043" s="211">
        <v>4040</v>
      </c>
      <c r="B4043" s="212" t="s">
        <v>4493</v>
      </c>
      <c r="C4043" s="213" t="s">
        <v>4494</v>
      </c>
      <c r="D4043" s="213"/>
      <c r="E4043" s="213">
        <v>0</v>
      </c>
      <c r="F4043" s="213" t="s">
        <v>590</v>
      </c>
      <c r="G4043" s="214" t="s">
        <v>572</v>
      </c>
      <c r="H4043" s="208">
        <f>IF(Input!F$4="GMH_OECC",J4043,IF(Input!F$4="GMH_XOEC",L4043,IF(Input!F$4="GMH_Korea",N4043,IF(Input!F$4="GMH_EU",P4043,IF(Input!F$4="Skysuper",#REF!,IF(Input!F$4="SkyII",#REF!,IF(Input!F$4="XO-8000",#REF!, "FALSE")))))))</f>
        <v>44</v>
      </c>
      <c r="I4043" s="209">
        <f>IF(Input!F$4="GMH_OECC",K4043,IF(Input!F$4="GMH_XOEC",M4043,IF(Input!F$4="GMH_Korea",O4043,IF(Input!F$4="GMH_EU",Q4043,IF(Input!F$4="Skysuper",#REF!,IF(Input!F$4="SkyII",#REF!,IF(Input!F$4="XO-8000",#REF!, "FALSE")))))))</f>
        <v>3</v>
      </c>
      <c r="J4043" s="210">
        <v>44</v>
      </c>
      <c r="K4043" s="268">
        <v>3</v>
      </c>
      <c r="L4043" s="270">
        <v>44</v>
      </c>
      <c r="M4043" s="270">
        <v>3</v>
      </c>
      <c r="N4043" s="270">
        <v>44</v>
      </c>
      <c r="O4043" s="270">
        <v>3</v>
      </c>
      <c r="P4043" s="270">
        <v>44</v>
      </c>
      <c r="Q4043" s="270">
        <v>3</v>
      </c>
      <c r="R4043" s="74"/>
      <c r="S4043" s="75" t="str">
        <f t="shared" si="329"/>
        <v>042C</v>
      </c>
      <c r="T4043" s="75" t="str">
        <f t="shared" si="344"/>
        <v>042C042D042E042F0430043104320433</v>
      </c>
      <c r="V4043" s="197"/>
      <c r="W4043" s="75">
        <f t="shared" si="345"/>
        <v>412</v>
      </c>
      <c r="AE4043" s="479"/>
    </row>
    <row r="4044" spans="1:31" s="75" customFormat="1" ht="13.5" x14ac:dyDescent="0.2">
      <c r="A4044" s="211">
        <v>4041</v>
      </c>
      <c r="B4044" s="212" t="s">
        <v>4495</v>
      </c>
      <c r="C4044" s="213" t="s">
        <v>4496</v>
      </c>
      <c r="D4044" s="213"/>
      <c r="E4044" s="213">
        <v>0</v>
      </c>
      <c r="F4044" s="213" t="s">
        <v>590</v>
      </c>
      <c r="G4044" s="214" t="s">
        <v>572</v>
      </c>
      <c r="H4044" s="208">
        <f>IF(Input!F$4="GMH_OECC",J4044,IF(Input!F$4="GMH_XOEC",L4044,IF(Input!F$4="GMH_Korea",N4044,IF(Input!F$4="GMH_EU",P4044,IF(Input!F$4="Skysuper",#REF!,IF(Input!F$4="SkyII",#REF!,IF(Input!F$4="XO-8000",#REF!, "FALSE")))))))</f>
        <v>45</v>
      </c>
      <c r="I4044" s="209">
        <f>IF(Input!F$4="GMH_OECC",K4044,IF(Input!F$4="GMH_XOEC",M4044,IF(Input!F$4="GMH_Korea",O4044,IF(Input!F$4="GMH_EU",Q4044,IF(Input!F$4="Skysuper",#REF!,IF(Input!F$4="SkyII",#REF!,IF(Input!F$4="XO-8000",#REF!, "FALSE")))))))</f>
        <v>3</v>
      </c>
      <c r="J4044" s="210">
        <v>45</v>
      </c>
      <c r="K4044" s="268">
        <v>3</v>
      </c>
      <c r="L4044" s="270">
        <v>45</v>
      </c>
      <c r="M4044" s="270">
        <v>3</v>
      </c>
      <c r="N4044" s="270">
        <v>45</v>
      </c>
      <c r="O4044" s="270">
        <v>3</v>
      </c>
      <c r="P4044" s="270">
        <v>45</v>
      </c>
      <c r="Q4044" s="270">
        <v>3</v>
      </c>
      <c r="R4044" s="74"/>
      <c r="S4044" s="75" t="str">
        <f t="shared" si="329"/>
        <v>042D</v>
      </c>
      <c r="T4044" s="75" t="str">
        <f t="shared" si="344"/>
        <v>042D042E042F04300431043204330434</v>
      </c>
      <c r="V4044" s="197"/>
      <c r="W4044" s="75">
        <f t="shared" si="345"/>
        <v>420</v>
      </c>
      <c r="AE4044" s="479"/>
    </row>
    <row r="4045" spans="1:31" s="75" customFormat="1" ht="13.5" x14ac:dyDescent="0.2">
      <c r="A4045" s="211">
        <v>4042</v>
      </c>
      <c r="B4045" s="212" t="s">
        <v>4497</v>
      </c>
      <c r="C4045" s="213" t="s">
        <v>4498</v>
      </c>
      <c r="D4045" s="213"/>
      <c r="E4045" s="213">
        <v>0</v>
      </c>
      <c r="F4045" s="213" t="s">
        <v>590</v>
      </c>
      <c r="G4045" s="214" t="s">
        <v>572</v>
      </c>
      <c r="H4045" s="208">
        <f>IF(Input!F$4="GMH_OECC",J4045,IF(Input!F$4="GMH_XOEC",L4045,IF(Input!F$4="GMH_Korea",N4045,IF(Input!F$4="GMH_EU",P4045,IF(Input!F$4="Skysuper",#REF!,IF(Input!F$4="SkyII",#REF!,IF(Input!F$4="XO-8000",#REF!, "FALSE")))))))</f>
        <v>46</v>
      </c>
      <c r="I4045" s="209">
        <f>IF(Input!F$4="GMH_OECC",K4045,IF(Input!F$4="GMH_XOEC",M4045,IF(Input!F$4="GMH_Korea",O4045,IF(Input!F$4="GMH_EU",Q4045,IF(Input!F$4="Skysuper",#REF!,IF(Input!F$4="SkyII",#REF!,IF(Input!F$4="XO-8000",#REF!, "FALSE")))))))</f>
        <v>3</v>
      </c>
      <c r="J4045" s="210">
        <v>46</v>
      </c>
      <c r="K4045" s="268">
        <v>3</v>
      </c>
      <c r="L4045" s="270">
        <v>46</v>
      </c>
      <c r="M4045" s="270">
        <v>3</v>
      </c>
      <c r="N4045" s="270">
        <v>46</v>
      </c>
      <c r="O4045" s="270">
        <v>3</v>
      </c>
      <c r="P4045" s="270">
        <v>46</v>
      </c>
      <c r="Q4045" s="270">
        <v>3</v>
      </c>
      <c r="R4045" s="74"/>
      <c r="S4045" s="75" t="str">
        <f t="shared" si="329"/>
        <v>042E</v>
      </c>
      <c r="T4045" s="75" t="str">
        <f t="shared" si="344"/>
        <v>042E042F043004310432043304340435</v>
      </c>
      <c r="V4045" s="197"/>
      <c r="W4045" s="75">
        <f t="shared" si="345"/>
        <v>428</v>
      </c>
      <c r="AE4045" s="479"/>
    </row>
    <row r="4046" spans="1:31" s="75" customFormat="1" ht="13.5" x14ac:dyDescent="0.2">
      <c r="A4046" s="211">
        <v>4043</v>
      </c>
      <c r="B4046" s="212" t="s">
        <v>4499</v>
      </c>
      <c r="C4046" s="213" t="s">
        <v>4500</v>
      </c>
      <c r="D4046" s="213"/>
      <c r="E4046" s="213">
        <v>0</v>
      </c>
      <c r="F4046" s="213" t="s">
        <v>590</v>
      </c>
      <c r="G4046" s="214" t="s">
        <v>572</v>
      </c>
      <c r="H4046" s="208">
        <f>IF(Input!F$4="GMH_OECC",J4046,IF(Input!F$4="GMH_XOEC",L4046,IF(Input!F$4="GMH_Korea",N4046,IF(Input!F$4="GMH_EU",P4046,IF(Input!F$4="Skysuper",#REF!,IF(Input!F$4="SkyII",#REF!,IF(Input!F$4="XO-8000",#REF!, "FALSE")))))))</f>
        <v>47</v>
      </c>
      <c r="I4046" s="209">
        <f>IF(Input!F$4="GMH_OECC",K4046,IF(Input!F$4="GMH_XOEC",M4046,IF(Input!F$4="GMH_Korea",O4046,IF(Input!F$4="GMH_EU",Q4046,IF(Input!F$4="Skysuper",#REF!,IF(Input!F$4="SkyII",#REF!,IF(Input!F$4="XO-8000",#REF!, "FALSE")))))))</f>
        <v>3</v>
      </c>
      <c r="J4046" s="210">
        <v>47</v>
      </c>
      <c r="K4046" s="268">
        <v>3</v>
      </c>
      <c r="L4046" s="270">
        <v>47</v>
      </c>
      <c r="M4046" s="270">
        <v>3</v>
      </c>
      <c r="N4046" s="270">
        <v>47</v>
      </c>
      <c r="O4046" s="270">
        <v>3</v>
      </c>
      <c r="P4046" s="270">
        <v>47</v>
      </c>
      <c r="Q4046" s="270">
        <v>3</v>
      </c>
      <c r="R4046" s="74"/>
      <c r="S4046" s="75" t="str">
        <f t="shared" si="329"/>
        <v>042F</v>
      </c>
      <c r="T4046" s="75" t="str">
        <f t="shared" si="344"/>
        <v>042F0430043104320433043404350436</v>
      </c>
      <c r="V4046" s="197"/>
      <c r="W4046" s="75">
        <f t="shared" si="345"/>
        <v>436</v>
      </c>
      <c r="AE4046" s="479"/>
    </row>
    <row r="4047" spans="1:31" s="75" customFormat="1" ht="13.5" x14ac:dyDescent="0.2">
      <c r="A4047" s="211">
        <v>4044</v>
      </c>
      <c r="B4047" s="212" t="s">
        <v>4501</v>
      </c>
      <c r="C4047" s="213" t="s">
        <v>4502</v>
      </c>
      <c r="D4047" s="213"/>
      <c r="E4047" s="213">
        <v>0</v>
      </c>
      <c r="F4047" s="213" t="s">
        <v>590</v>
      </c>
      <c r="G4047" s="214" t="s">
        <v>572</v>
      </c>
      <c r="H4047" s="208">
        <f>IF(Input!F$4="GMH_OECC",J4047,IF(Input!F$4="GMH_XOEC",L4047,IF(Input!F$4="GMH_Korea",N4047,IF(Input!F$4="GMH_EU",P4047,IF(Input!F$4="Skysuper",#REF!,IF(Input!F$4="SkyII",#REF!,IF(Input!F$4="XO-8000",#REF!, "FALSE")))))))</f>
        <v>48</v>
      </c>
      <c r="I4047" s="209">
        <f>IF(Input!F$4="GMH_OECC",K4047,IF(Input!F$4="GMH_XOEC",M4047,IF(Input!F$4="GMH_Korea",O4047,IF(Input!F$4="GMH_EU",Q4047,IF(Input!F$4="Skysuper",#REF!,IF(Input!F$4="SkyII",#REF!,IF(Input!F$4="XO-8000",#REF!, "FALSE")))))))</f>
        <v>3</v>
      </c>
      <c r="J4047" s="210">
        <v>48</v>
      </c>
      <c r="K4047" s="268">
        <v>3</v>
      </c>
      <c r="L4047" s="270">
        <v>48</v>
      </c>
      <c r="M4047" s="270">
        <v>3</v>
      </c>
      <c r="N4047" s="270">
        <v>48</v>
      </c>
      <c r="O4047" s="270">
        <v>3</v>
      </c>
      <c r="P4047" s="270">
        <v>48</v>
      </c>
      <c r="Q4047" s="270">
        <v>3</v>
      </c>
      <c r="R4047" s="74"/>
      <c r="S4047" s="75" t="str">
        <f t="shared" si="329"/>
        <v>0430</v>
      </c>
      <c r="T4047" s="75" t="str">
        <f t="shared" si="344"/>
        <v>04300431043204330434043504360437</v>
      </c>
      <c r="V4047" s="197"/>
      <c r="W4047" s="75">
        <f t="shared" si="345"/>
        <v>444</v>
      </c>
      <c r="AE4047" s="479"/>
    </row>
    <row r="4048" spans="1:31" s="75" customFormat="1" ht="13.5" x14ac:dyDescent="0.2">
      <c r="A4048" s="211">
        <v>4045</v>
      </c>
      <c r="B4048" s="212" t="s">
        <v>4503</v>
      </c>
      <c r="C4048" s="213" t="s">
        <v>4504</v>
      </c>
      <c r="D4048" s="213"/>
      <c r="E4048" s="213">
        <v>0</v>
      </c>
      <c r="F4048" s="213" t="s">
        <v>590</v>
      </c>
      <c r="G4048" s="214" t="s">
        <v>572</v>
      </c>
      <c r="H4048" s="208">
        <f>IF(Input!F$4="GMH_OECC",J4048,IF(Input!F$4="GMH_XOEC",L4048,IF(Input!F$4="GMH_Korea",N4048,IF(Input!F$4="GMH_EU",P4048,IF(Input!F$4="Skysuper",#REF!,IF(Input!F$4="SkyII",#REF!,IF(Input!F$4="XO-8000",#REF!, "FALSE")))))))</f>
        <v>49</v>
      </c>
      <c r="I4048" s="209">
        <f>IF(Input!F$4="GMH_OECC",K4048,IF(Input!F$4="GMH_XOEC",M4048,IF(Input!F$4="GMH_Korea",O4048,IF(Input!F$4="GMH_EU",Q4048,IF(Input!F$4="Skysuper",#REF!,IF(Input!F$4="SkyII",#REF!,IF(Input!F$4="XO-8000",#REF!, "FALSE")))))))</f>
        <v>3</v>
      </c>
      <c r="J4048" s="210">
        <v>49</v>
      </c>
      <c r="K4048" s="268">
        <v>3</v>
      </c>
      <c r="L4048" s="270">
        <v>49</v>
      </c>
      <c r="M4048" s="270">
        <v>3</v>
      </c>
      <c r="N4048" s="270">
        <v>49</v>
      </c>
      <c r="O4048" s="270">
        <v>3</v>
      </c>
      <c r="P4048" s="270">
        <v>49</v>
      </c>
      <c r="Q4048" s="270">
        <v>3</v>
      </c>
      <c r="R4048" s="74"/>
      <c r="S4048" s="75" t="str">
        <f t="shared" si="329"/>
        <v>0431</v>
      </c>
      <c r="T4048" s="75" t="str">
        <f t="shared" si="344"/>
        <v>04310432043304340435043604370438</v>
      </c>
      <c r="V4048" s="197"/>
      <c r="W4048" s="75">
        <f t="shared" si="345"/>
        <v>452</v>
      </c>
      <c r="AE4048" s="479"/>
    </row>
    <row r="4049" spans="1:31" s="75" customFormat="1" ht="13.5" x14ac:dyDescent="0.2">
      <c r="A4049" s="211">
        <v>4046</v>
      </c>
      <c r="B4049" s="212" t="s">
        <v>4505</v>
      </c>
      <c r="C4049" s="213" t="s">
        <v>4506</v>
      </c>
      <c r="D4049" s="213"/>
      <c r="E4049" s="213">
        <v>0</v>
      </c>
      <c r="F4049" s="213" t="s">
        <v>590</v>
      </c>
      <c r="G4049" s="214" t="s">
        <v>572</v>
      </c>
      <c r="H4049" s="208">
        <f>IF(Input!F$4="GMH_OECC",J4049,IF(Input!F$4="GMH_XOEC",L4049,IF(Input!F$4="GMH_Korea",N4049,IF(Input!F$4="GMH_EU",P4049,IF(Input!F$4="Skysuper",#REF!,IF(Input!F$4="SkyII",#REF!,IF(Input!F$4="XO-8000",#REF!, "FALSE")))))))</f>
        <v>50</v>
      </c>
      <c r="I4049" s="209">
        <f>IF(Input!F$4="GMH_OECC",K4049,IF(Input!F$4="GMH_XOEC",M4049,IF(Input!F$4="GMH_Korea",O4049,IF(Input!F$4="GMH_EU",Q4049,IF(Input!F$4="Skysuper",#REF!,IF(Input!F$4="SkyII",#REF!,IF(Input!F$4="XO-8000",#REF!, "FALSE")))))))</f>
        <v>3</v>
      </c>
      <c r="J4049" s="210">
        <v>50</v>
      </c>
      <c r="K4049" s="268">
        <v>3</v>
      </c>
      <c r="L4049" s="270">
        <v>50</v>
      </c>
      <c r="M4049" s="270">
        <v>3</v>
      </c>
      <c r="N4049" s="270">
        <v>50</v>
      </c>
      <c r="O4049" s="270">
        <v>3</v>
      </c>
      <c r="P4049" s="270">
        <v>50</v>
      </c>
      <c r="Q4049" s="270">
        <v>3</v>
      </c>
      <c r="R4049" s="74"/>
      <c r="S4049" s="75" t="str">
        <f t="shared" si="329"/>
        <v>0432</v>
      </c>
      <c r="T4049" s="75" t="str">
        <f t="shared" si="344"/>
        <v>04320433043404350436043704380439</v>
      </c>
      <c r="V4049" s="197"/>
      <c r="W4049" s="75">
        <f t="shared" si="345"/>
        <v>460</v>
      </c>
      <c r="AE4049" s="479"/>
    </row>
    <row r="4050" spans="1:31" s="75" customFormat="1" ht="13.5" x14ac:dyDescent="0.2">
      <c r="A4050" s="211">
        <v>4047</v>
      </c>
      <c r="B4050" s="212" t="s">
        <v>4507</v>
      </c>
      <c r="C4050" s="213" t="s">
        <v>4508</v>
      </c>
      <c r="D4050" s="213"/>
      <c r="E4050" s="213">
        <v>0</v>
      </c>
      <c r="F4050" s="213" t="s">
        <v>590</v>
      </c>
      <c r="G4050" s="214" t="s">
        <v>572</v>
      </c>
      <c r="H4050" s="208">
        <f>IF(Input!F$4="GMH_OECC",J4050,IF(Input!F$4="GMH_XOEC",L4050,IF(Input!F$4="GMH_Korea",N4050,IF(Input!F$4="GMH_EU",P4050,IF(Input!F$4="Skysuper",#REF!,IF(Input!F$4="SkyII",#REF!,IF(Input!F$4="XO-8000",#REF!, "FALSE")))))))</f>
        <v>51</v>
      </c>
      <c r="I4050" s="209">
        <f>IF(Input!F$4="GMH_OECC",K4050,IF(Input!F$4="GMH_XOEC",M4050,IF(Input!F$4="GMH_Korea",O4050,IF(Input!F$4="GMH_EU",Q4050,IF(Input!F$4="Skysuper",#REF!,IF(Input!F$4="SkyII",#REF!,IF(Input!F$4="XO-8000",#REF!, "FALSE")))))))</f>
        <v>3</v>
      </c>
      <c r="J4050" s="210">
        <v>51</v>
      </c>
      <c r="K4050" s="268">
        <v>3</v>
      </c>
      <c r="L4050" s="270">
        <v>51</v>
      </c>
      <c r="M4050" s="270">
        <v>3</v>
      </c>
      <c r="N4050" s="270">
        <v>51</v>
      </c>
      <c r="O4050" s="270">
        <v>3</v>
      </c>
      <c r="P4050" s="270">
        <v>51</v>
      </c>
      <c r="Q4050" s="270">
        <v>3</v>
      </c>
      <c r="R4050" s="74"/>
      <c r="S4050" s="75" t="str">
        <f t="shared" si="329"/>
        <v>0433</v>
      </c>
      <c r="T4050" s="75" t="str">
        <f t="shared" si="344"/>
        <v>0433043404350436043704380439043A</v>
      </c>
      <c r="V4050" s="197"/>
      <c r="W4050" s="75">
        <f t="shared" si="345"/>
        <v>468</v>
      </c>
      <c r="AE4050" s="479"/>
    </row>
    <row r="4051" spans="1:31" s="75" customFormat="1" ht="13.5" x14ac:dyDescent="0.2">
      <c r="A4051" s="211">
        <v>4048</v>
      </c>
      <c r="B4051" s="212" t="s">
        <v>4509</v>
      </c>
      <c r="C4051" s="213" t="s">
        <v>4510</v>
      </c>
      <c r="D4051" s="213"/>
      <c r="E4051" s="213">
        <v>0</v>
      </c>
      <c r="F4051" s="213" t="s">
        <v>590</v>
      </c>
      <c r="G4051" s="214" t="s">
        <v>572</v>
      </c>
      <c r="H4051" s="208">
        <f>IF(Input!F$4="GMH_OECC",J4051,IF(Input!F$4="GMH_XOEC",L4051,IF(Input!F$4="GMH_Korea",N4051,IF(Input!F$4="GMH_EU",P4051,IF(Input!F$4="Skysuper",#REF!,IF(Input!F$4="SkyII",#REF!,IF(Input!F$4="XO-8000",#REF!, "FALSE")))))))</f>
        <v>52</v>
      </c>
      <c r="I4051" s="209">
        <f>IF(Input!F$4="GMH_OECC",K4051,IF(Input!F$4="GMH_XOEC",M4051,IF(Input!F$4="GMH_Korea",O4051,IF(Input!F$4="GMH_EU",Q4051,IF(Input!F$4="Skysuper",#REF!,IF(Input!F$4="SkyII",#REF!,IF(Input!F$4="XO-8000",#REF!, "FALSE")))))))</f>
        <v>3</v>
      </c>
      <c r="J4051" s="210">
        <v>52</v>
      </c>
      <c r="K4051" s="268">
        <v>3</v>
      </c>
      <c r="L4051" s="270">
        <v>52</v>
      </c>
      <c r="M4051" s="270">
        <v>3</v>
      </c>
      <c r="N4051" s="270">
        <v>52</v>
      </c>
      <c r="O4051" s="270">
        <v>3</v>
      </c>
      <c r="P4051" s="270">
        <v>52</v>
      </c>
      <c r="Q4051" s="270">
        <v>3</v>
      </c>
      <c r="R4051" s="74"/>
      <c r="S4051" s="75" t="str">
        <f t="shared" si="329"/>
        <v>0434</v>
      </c>
      <c r="T4051" s="75" t="str">
        <f t="shared" si="344"/>
        <v>043404350436043704380439043A0000</v>
      </c>
      <c r="V4051" s="197"/>
      <c r="W4051" s="75">
        <f t="shared" si="345"/>
        <v>413</v>
      </c>
      <c r="AE4051" s="479"/>
    </row>
    <row r="4052" spans="1:31" s="75" customFormat="1" ht="13.5" x14ac:dyDescent="0.2">
      <c r="A4052" s="211">
        <v>4049</v>
      </c>
      <c r="B4052" s="212" t="s">
        <v>4511</v>
      </c>
      <c r="C4052" s="213" t="s">
        <v>4512</v>
      </c>
      <c r="D4052" s="213"/>
      <c r="E4052" s="213">
        <v>0</v>
      </c>
      <c r="F4052" s="213" t="s">
        <v>590</v>
      </c>
      <c r="G4052" s="214" t="s">
        <v>572</v>
      </c>
      <c r="H4052" s="208">
        <f>IF(Input!F$4="GMH_OECC",J4052,IF(Input!F$4="GMH_XOEC",L4052,IF(Input!F$4="GMH_Korea",N4052,IF(Input!F$4="GMH_EU",P4052,IF(Input!F$4="Skysuper",#REF!,IF(Input!F$4="SkyII",#REF!,IF(Input!F$4="XO-8000",#REF!, "FALSE")))))))</f>
        <v>53</v>
      </c>
      <c r="I4052" s="209">
        <f>IF(Input!F$4="GMH_OECC",K4052,IF(Input!F$4="GMH_XOEC",M4052,IF(Input!F$4="GMH_Korea",O4052,IF(Input!F$4="GMH_EU",Q4052,IF(Input!F$4="Skysuper",#REF!,IF(Input!F$4="SkyII",#REF!,IF(Input!F$4="XO-8000",#REF!, "FALSE")))))))</f>
        <v>3</v>
      </c>
      <c r="J4052" s="210">
        <v>53</v>
      </c>
      <c r="K4052" s="268">
        <v>3</v>
      </c>
      <c r="L4052" s="270">
        <v>53</v>
      </c>
      <c r="M4052" s="270">
        <v>3</v>
      </c>
      <c r="N4052" s="270">
        <v>53</v>
      </c>
      <c r="O4052" s="270">
        <v>3</v>
      </c>
      <c r="P4052" s="270">
        <v>53</v>
      </c>
      <c r="Q4052" s="270">
        <v>3</v>
      </c>
      <c r="R4052" s="74"/>
      <c r="S4052" s="75" t="str">
        <f t="shared" si="329"/>
        <v>0435</v>
      </c>
      <c r="T4052" s="75" t="str">
        <f t="shared" si="344"/>
        <v>04350436043704380439043A00000000</v>
      </c>
      <c r="V4052" s="197"/>
      <c r="W4052" s="75">
        <f t="shared" si="345"/>
        <v>357</v>
      </c>
      <c r="AE4052" s="479"/>
    </row>
    <row r="4053" spans="1:31" s="75" customFormat="1" ht="13.5" x14ac:dyDescent="0.2">
      <c r="A4053" s="211">
        <v>4050</v>
      </c>
      <c r="B4053" s="212" t="s">
        <v>4513</v>
      </c>
      <c r="C4053" s="213" t="s">
        <v>4514</v>
      </c>
      <c r="D4053" s="213"/>
      <c r="E4053" s="213">
        <v>0</v>
      </c>
      <c r="F4053" s="213" t="s">
        <v>590</v>
      </c>
      <c r="G4053" s="214" t="s">
        <v>572</v>
      </c>
      <c r="H4053" s="208">
        <f>IF(Input!F$4="GMH_OECC",J4053,IF(Input!F$4="GMH_XOEC",L4053,IF(Input!F$4="GMH_Korea",N4053,IF(Input!F$4="GMH_EU",P4053,IF(Input!F$4="Skysuper",#REF!,IF(Input!F$4="SkyII",#REF!,IF(Input!F$4="XO-8000",#REF!, "FALSE")))))))</f>
        <v>54</v>
      </c>
      <c r="I4053" s="209">
        <f>IF(Input!F$4="GMH_OECC",K4053,IF(Input!F$4="GMH_XOEC",M4053,IF(Input!F$4="GMH_Korea",O4053,IF(Input!F$4="GMH_EU",Q4053,IF(Input!F$4="Skysuper",#REF!,IF(Input!F$4="SkyII",#REF!,IF(Input!F$4="XO-8000",#REF!, "FALSE")))))))</f>
        <v>3</v>
      </c>
      <c r="J4053" s="210">
        <v>54</v>
      </c>
      <c r="K4053" s="268">
        <v>3</v>
      </c>
      <c r="L4053" s="270">
        <v>54</v>
      </c>
      <c r="M4053" s="270">
        <v>3</v>
      </c>
      <c r="N4053" s="270">
        <v>54</v>
      </c>
      <c r="O4053" s="270">
        <v>3</v>
      </c>
      <c r="P4053" s="270">
        <v>54</v>
      </c>
      <c r="Q4053" s="270">
        <v>3</v>
      </c>
      <c r="R4053" s="74"/>
      <c r="S4053" s="75" t="str">
        <f t="shared" si="329"/>
        <v>0436</v>
      </c>
      <c r="T4053" s="75" t="str">
        <f t="shared" si="344"/>
        <v>0436043704380439043A000000000000</v>
      </c>
      <c r="V4053" s="197"/>
      <c r="W4053" s="75">
        <f t="shared" si="345"/>
        <v>300</v>
      </c>
      <c r="AE4053" s="479"/>
    </row>
    <row r="4054" spans="1:31" s="75" customFormat="1" ht="13.5" x14ac:dyDescent="0.2">
      <c r="A4054" s="211">
        <v>4051</v>
      </c>
      <c r="B4054" s="212" t="s">
        <v>4515</v>
      </c>
      <c r="C4054" s="213" t="s">
        <v>4516</v>
      </c>
      <c r="D4054" s="213"/>
      <c r="E4054" s="213">
        <v>0</v>
      </c>
      <c r="F4054" s="213" t="s">
        <v>590</v>
      </c>
      <c r="G4054" s="214" t="s">
        <v>572</v>
      </c>
      <c r="H4054" s="208">
        <f>IF(Input!F$4="GMH_OECC",J4054,IF(Input!F$4="GMH_XOEC",L4054,IF(Input!F$4="GMH_Korea",N4054,IF(Input!F$4="GMH_EU",P4054,IF(Input!F$4="Skysuper",#REF!,IF(Input!F$4="SkyII",#REF!,IF(Input!F$4="XO-8000",#REF!, "FALSE")))))))</f>
        <v>55</v>
      </c>
      <c r="I4054" s="209">
        <f>IF(Input!F$4="GMH_OECC",K4054,IF(Input!F$4="GMH_XOEC",M4054,IF(Input!F$4="GMH_Korea",O4054,IF(Input!F$4="GMH_EU",Q4054,IF(Input!F$4="Skysuper",#REF!,IF(Input!F$4="SkyII",#REF!,IF(Input!F$4="XO-8000",#REF!, "FALSE")))))))</f>
        <v>3</v>
      </c>
      <c r="J4054" s="210">
        <v>55</v>
      </c>
      <c r="K4054" s="268">
        <v>3</v>
      </c>
      <c r="L4054" s="270">
        <v>55</v>
      </c>
      <c r="M4054" s="270">
        <v>3</v>
      </c>
      <c r="N4054" s="270">
        <v>55</v>
      </c>
      <c r="O4054" s="270">
        <v>3</v>
      </c>
      <c r="P4054" s="270">
        <v>55</v>
      </c>
      <c r="Q4054" s="270">
        <v>3</v>
      </c>
      <c r="R4054" s="74"/>
      <c r="S4054" s="75" t="str">
        <f t="shared" si="329"/>
        <v>0437</v>
      </c>
      <c r="T4054" s="75" t="str">
        <f t="shared" si="344"/>
        <v>043704380439043A0000000000000000</v>
      </c>
      <c r="V4054" s="197"/>
      <c r="W4054" s="75">
        <f t="shared" si="345"/>
        <v>242</v>
      </c>
      <c r="AE4054" s="479"/>
    </row>
    <row r="4055" spans="1:31" s="75" customFormat="1" ht="13.5" x14ac:dyDescent="0.2">
      <c r="A4055" s="211">
        <v>4052</v>
      </c>
      <c r="B4055" s="212" t="s">
        <v>4517</v>
      </c>
      <c r="C4055" s="213" t="s">
        <v>4518</v>
      </c>
      <c r="D4055" s="213"/>
      <c r="E4055" s="213">
        <v>0</v>
      </c>
      <c r="F4055" s="213" t="s">
        <v>590</v>
      </c>
      <c r="G4055" s="214" t="s">
        <v>572</v>
      </c>
      <c r="H4055" s="208">
        <f>IF(Input!F$4="GMH_OECC",J4055,IF(Input!F$4="GMH_XOEC",L4055,IF(Input!F$4="GMH_Korea",N4055,IF(Input!F$4="GMH_EU",P4055,IF(Input!F$4="Skysuper",#REF!,IF(Input!F$4="SkyII",#REF!,IF(Input!F$4="XO-8000",#REF!, "FALSE")))))))</f>
        <v>56</v>
      </c>
      <c r="I4055" s="209">
        <f>IF(Input!F$4="GMH_OECC",K4055,IF(Input!F$4="GMH_XOEC",M4055,IF(Input!F$4="GMH_Korea",O4055,IF(Input!F$4="GMH_EU",Q4055,IF(Input!F$4="Skysuper",#REF!,IF(Input!F$4="SkyII",#REF!,IF(Input!F$4="XO-8000",#REF!, "FALSE")))))))</f>
        <v>3</v>
      </c>
      <c r="J4055" s="210">
        <v>56</v>
      </c>
      <c r="K4055" s="268">
        <v>3</v>
      </c>
      <c r="L4055" s="270">
        <v>56</v>
      </c>
      <c r="M4055" s="270">
        <v>3</v>
      </c>
      <c r="N4055" s="270">
        <v>56</v>
      </c>
      <c r="O4055" s="270">
        <v>3</v>
      </c>
      <c r="P4055" s="270">
        <v>56</v>
      </c>
      <c r="Q4055" s="270">
        <v>3</v>
      </c>
      <c r="R4055" s="74"/>
      <c r="S4055" s="75" t="str">
        <f t="shared" si="329"/>
        <v>0438</v>
      </c>
      <c r="T4055" s="75" t="str">
        <f t="shared" si="344"/>
        <v>04380439043A00000000000000000000</v>
      </c>
      <c r="V4055" s="197"/>
      <c r="W4055" s="75">
        <f t="shared" si="345"/>
        <v>183</v>
      </c>
      <c r="AE4055" s="479"/>
    </row>
    <row r="4056" spans="1:31" s="75" customFormat="1" ht="13.5" x14ac:dyDescent="0.2">
      <c r="A4056" s="211">
        <v>4053</v>
      </c>
      <c r="B4056" s="212" t="s">
        <v>4519</v>
      </c>
      <c r="C4056" s="213" t="s">
        <v>4520</v>
      </c>
      <c r="D4056" s="213"/>
      <c r="E4056" s="213">
        <v>0</v>
      </c>
      <c r="F4056" s="213" t="s">
        <v>590</v>
      </c>
      <c r="G4056" s="214" t="s">
        <v>572</v>
      </c>
      <c r="H4056" s="208">
        <f>IF(Input!F$4="GMH_OECC",J4056,IF(Input!F$4="GMH_XOEC",L4056,IF(Input!F$4="GMH_Korea",N4056,IF(Input!F$4="GMH_EU",P4056,IF(Input!F$4="Skysuper",#REF!,IF(Input!F$4="SkyII",#REF!,IF(Input!F$4="XO-8000",#REF!, "FALSE")))))))</f>
        <v>57</v>
      </c>
      <c r="I4056" s="209">
        <f>IF(Input!F$4="GMH_OECC",K4056,IF(Input!F$4="GMH_XOEC",M4056,IF(Input!F$4="GMH_Korea",O4056,IF(Input!F$4="GMH_EU",Q4056,IF(Input!F$4="Skysuper",#REF!,IF(Input!F$4="SkyII",#REF!,IF(Input!F$4="XO-8000",#REF!, "FALSE")))))))</f>
        <v>3</v>
      </c>
      <c r="J4056" s="210">
        <v>57</v>
      </c>
      <c r="K4056" s="268">
        <v>3</v>
      </c>
      <c r="L4056" s="270">
        <v>57</v>
      </c>
      <c r="M4056" s="270">
        <v>3</v>
      </c>
      <c r="N4056" s="270">
        <v>57</v>
      </c>
      <c r="O4056" s="270">
        <v>3</v>
      </c>
      <c r="P4056" s="270">
        <v>57</v>
      </c>
      <c r="Q4056" s="270">
        <v>3</v>
      </c>
      <c r="R4056" s="74"/>
      <c r="S4056" s="75" t="str">
        <f t="shared" si="329"/>
        <v>0439</v>
      </c>
      <c r="T4056" s="75" t="str">
        <f t="shared" si="344"/>
        <v>0439043A000000000000000000000000</v>
      </c>
      <c r="V4056" s="197"/>
      <c r="W4056" s="75">
        <f t="shared" si="345"/>
        <v>123</v>
      </c>
      <c r="AE4056" s="479"/>
    </row>
    <row r="4057" spans="1:31" s="75" customFormat="1" ht="13.5" x14ac:dyDescent="0.2">
      <c r="A4057" s="211">
        <v>4054</v>
      </c>
      <c r="B4057" s="212" t="s">
        <v>4521</v>
      </c>
      <c r="C4057" s="213" t="s">
        <v>4522</v>
      </c>
      <c r="D4057" s="213"/>
      <c r="E4057" s="213">
        <v>0</v>
      </c>
      <c r="F4057" s="213" t="s">
        <v>590</v>
      </c>
      <c r="G4057" s="214" t="s">
        <v>572</v>
      </c>
      <c r="H4057" s="208">
        <f>IF(Input!F$4="GMH_OECC",J4057,IF(Input!F$4="GMH_XOEC",L4057,IF(Input!F$4="GMH_Korea",N4057,IF(Input!F$4="GMH_EU",P4057,IF(Input!F$4="Skysuper",#REF!,IF(Input!F$4="SkyII",#REF!,IF(Input!F$4="XO-8000",#REF!, "FALSE")))))))</f>
        <v>58</v>
      </c>
      <c r="I4057" s="209">
        <f>IF(Input!F$4="GMH_OECC",K4057,IF(Input!F$4="GMH_XOEC",M4057,IF(Input!F$4="GMH_Korea",O4057,IF(Input!F$4="GMH_EU",Q4057,IF(Input!F$4="Skysuper",#REF!,IF(Input!F$4="SkyII",#REF!,IF(Input!F$4="XO-8000",#REF!, "FALSE")))))))</f>
        <v>3</v>
      </c>
      <c r="J4057" s="210">
        <v>58</v>
      </c>
      <c r="K4057" s="268">
        <v>3</v>
      </c>
      <c r="L4057" s="270">
        <v>58</v>
      </c>
      <c r="M4057" s="270">
        <v>3</v>
      </c>
      <c r="N4057" s="270">
        <v>58</v>
      </c>
      <c r="O4057" s="270">
        <v>3</v>
      </c>
      <c r="P4057" s="270">
        <v>58</v>
      </c>
      <c r="Q4057" s="270">
        <v>3</v>
      </c>
      <c r="R4057" s="74"/>
      <c r="S4057" s="75" t="str">
        <f t="shared" si="329"/>
        <v>043A</v>
      </c>
      <c r="T4057" s="75" t="str">
        <f t="shared" si="344"/>
        <v>043A0000000000000000000000000000</v>
      </c>
      <c r="V4057" s="197"/>
      <c r="W4057" s="75">
        <f t="shared" si="345"/>
        <v>62</v>
      </c>
      <c r="AE4057" s="479"/>
    </row>
    <row r="4058" spans="1:31" s="75" customFormat="1" ht="13.5" x14ac:dyDescent="0.2">
      <c r="A4058" s="211">
        <v>4055</v>
      </c>
      <c r="B4058" s="212" t="s">
        <v>4523</v>
      </c>
      <c r="C4058" s="213" t="s">
        <v>4524</v>
      </c>
      <c r="D4058" s="213"/>
      <c r="E4058" s="213">
        <v>0</v>
      </c>
      <c r="F4058" s="213" t="s">
        <v>590</v>
      </c>
      <c r="G4058" s="214" t="s">
        <v>572</v>
      </c>
      <c r="H4058" s="208" t="str">
        <f>IF(Input!F$4="GMH_OECC",J4058,IF(Input!F$4="GMH_XOEC",L4058,IF(Input!F$4="GMH_Korea",N4058,IF(Input!F$4="GMH_EU",P4058,IF(Input!F$4="Skysuper",#REF!,IF(Input!F$4="SkyII",#REF!,IF(Input!F$4="XO-8000",#REF!, "FALSE")))))))</f>
        <v>00</v>
      </c>
      <c r="I4058" s="209">
        <f>IF(Input!F$4="GMH_OECC",K4058,IF(Input!F$4="GMH_XOEC",M4058,IF(Input!F$4="GMH_Korea",O4058,IF(Input!F$4="GMH_EU",Q4058,IF(Input!F$4="Skysuper",#REF!,IF(Input!F$4="SkyII",#REF!,IF(Input!F$4="XO-8000",#REF!, "FALSE")))))))</f>
        <v>0</v>
      </c>
      <c r="J4058" s="210" t="s">
        <v>10359</v>
      </c>
      <c r="K4058" s="268">
        <v>0</v>
      </c>
      <c r="L4058" s="270" t="s">
        <v>10359</v>
      </c>
      <c r="M4058" s="270">
        <v>0</v>
      </c>
      <c r="N4058" s="270" t="s">
        <v>10359</v>
      </c>
      <c r="O4058" s="270">
        <v>0</v>
      </c>
      <c r="P4058" s="270" t="s">
        <v>10359</v>
      </c>
      <c r="Q4058" s="270">
        <v>0</v>
      </c>
      <c r="R4058" s="74"/>
      <c r="S4058" s="75" t="str">
        <f t="shared" si="329"/>
        <v>0000</v>
      </c>
      <c r="T4058" s="75" t="str">
        <f t="shared" si="344"/>
        <v>00000000000000000000000000000000</v>
      </c>
      <c r="V4058" s="197"/>
      <c r="W4058" s="75">
        <f t="shared" si="345"/>
        <v>0</v>
      </c>
      <c r="AE4058" s="479"/>
    </row>
    <row r="4059" spans="1:31" s="75" customFormat="1" ht="13.5" x14ac:dyDescent="0.2">
      <c r="A4059" s="211">
        <v>4056</v>
      </c>
      <c r="B4059" s="212" t="s">
        <v>4525</v>
      </c>
      <c r="C4059" s="213" t="s">
        <v>4526</v>
      </c>
      <c r="D4059" s="213"/>
      <c r="E4059" s="213">
        <v>0</v>
      </c>
      <c r="F4059" s="213" t="s">
        <v>590</v>
      </c>
      <c r="G4059" s="214" t="s">
        <v>572</v>
      </c>
      <c r="H4059" s="208" t="str">
        <f>IF(Input!F$4="GMH_OECC",J4059,IF(Input!F$4="GMH_XOEC",L4059,IF(Input!F$4="GMH_Korea",N4059,IF(Input!F$4="GMH_EU",P4059,IF(Input!F$4="Skysuper",#REF!,IF(Input!F$4="SkyII",#REF!,IF(Input!F$4="XO-8000",#REF!, "FALSE")))))))</f>
        <v>00</v>
      </c>
      <c r="I4059" s="209">
        <f>IF(Input!F$4="GMH_OECC",K4059,IF(Input!F$4="GMH_XOEC",M4059,IF(Input!F$4="GMH_Korea",O4059,IF(Input!F$4="GMH_EU",Q4059,IF(Input!F$4="Skysuper",#REF!,IF(Input!F$4="SkyII",#REF!,IF(Input!F$4="XO-8000",#REF!, "FALSE")))))))</f>
        <v>0</v>
      </c>
      <c r="J4059" s="210" t="s">
        <v>10359</v>
      </c>
      <c r="K4059" s="268">
        <v>0</v>
      </c>
      <c r="L4059" s="270" t="s">
        <v>10359</v>
      </c>
      <c r="M4059" s="270">
        <v>0</v>
      </c>
      <c r="N4059" s="270" t="s">
        <v>10359</v>
      </c>
      <c r="O4059" s="270">
        <v>0</v>
      </c>
      <c r="P4059" s="270" t="s">
        <v>10359</v>
      </c>
      <c r="Q4059" s="270">
        <v>0</v>
      </c>
      <c r="R4059" s="74"/>
      <c r="S4059" s="75" t="str">
        <f t="shared" si="329"/>
        <v>0000</v>
      </c>
      <c r="T4059" s="75" t="str">
        <f t="shared" si="344"/>
        <v>00000000000000000000000000000000</v>
      </c>
      <c r="V4059" s="197"/>
      <c r="W4059" s="75">
        <f t="shared" si="345"/>
        <v>0</v>
      </c>
      <c r="AE4059" s="479"/>
    </row>
    <row r="4060" spans="1:31" s="75" customFormat="1" ht="13.5" x14ac:dyDescent="0.2">
      <c r="A4060" s="211">
        <v>4057</v>
      </c>
      <c r="B4060" s="212" t="s">
        <v>4527</v>
      </c>
      <c r="C4060" s="213" t="s">
        <v>4528</v>
      </c>
      <c r="D4060" s="213"/>
      <c r="E4060" s="213">
        <v>0</v>
      </c>
      <c r="F4060" s="213" t="s">
        <v>590</v>
      </c>
      <c r="G4060" s="214" t="s">
        <v>572</v>
      </c>
      <c r="H4060" s="208" t="str">
        <f>IF(Input!F$4="GMH_OECC",J4060,IF(Input!F$4="GMH_XOEC",L4060,IF(Input!F$4="GMH_Korea",N4060,IF(Input!F$4="GMH_EU",P4060,IF(Input!F$4="Skysuper",#REF!,IF(Input!F$4="SkyII",#REF!,IF(Input!F$4="XO-8000",#REF!, "FALSE")))))))</f>
        <v>00</v>
      </c>
      <c r="I4060" s="209">
        <f>IF(Input!F$4="GMH_OECC",K4060,IF(Input!F$4="GMH_XOEC",M4060,IF(Input!F$4="GMH_Korea",O4060,IF(Input!F$4="GMH_EU",Q4060,IF(Input!F$4="Skysuper",#REF!,IF(Input!F$4="SkyII",#REF!,IF(Input!F$4="XO-8000",#REF!, "FALSE")))))))</f>
        <v>0</v>
      </c>
      <c r="J4060" s="210" t="s">
        <v>10359</v>
      </c>
      <c r="K4060" s="268">
        <v>0</v>
      </c>
      <c r="L4060" s="270" t="s">
        <v>10359</v>
      </c>
      <c r="M4060" s="270">
        <v>0</v>
      </c>
      <c r="N4060" s="270" t="s">
        <v>10359</v>
      </c>
      <c r="O4060" s="270">
        <v>0</v>
      </c>
      <c r="P4060" s="270" t="s">
        <v>10359</v>
      </c>
      <c r="Q4060" s="270">
        <v>0</v>
      </c>
      <c r="R4060" s="74"/>
      <c r="S4060" s="75" t="str">
        <f t="shared" si="329"/>
        <v>0000</v>
      </c>
      <c r="T4060" s="75" t="str">
        <f t="shared" si="344"/>
        <v>00000000000000000000000000000000</v>
      </c>
      <c r="V4060" s="197"/>
      <c r="W4060" s="75">
        <f t="shared" si="345"/>
        <v>0</v>
      </c>
      <c r="AE4060" s="479"/>
    </row>
    <row r="4061" spans="1:31" s="75" customFormat="1" ht="13.5" x14ac:dyDescent="0.2">
      <c r="A4061" s="211">
        <v>4058</v>
      </c>
      <c r="B4061" s="212" t="s">
        <v>4529</v>
      </c>
      <c r="C4061" s="213" t="s">
        <v>4530</v>
      </c>
      <c r="D4061" s="213"/>
      <c r="E4061" s="213">
        <v>0</v>
      </c>
      <c r="F4061" s="213" t="s">
        <v>590</v>
      </c>
      <c r="G4061" s="214" t="s">
        <v>572</v>
      </c>
      <c r="H4061" s="208" t="str">
        <f>IF(Input!F$4="GMH_OECC",J4061,IF(Input!F$4="GMH_XOEC",L4061,IF(Input!F$4="GMH_Korea",N4061,IF(Input!F$4="GMH_EU",P4061,IF(Input!F$4="Skysuper",#REF!,IF(Input!F$4="SkyII",#REF!,IF(Input!F$4="XO-8000",#REF!, "FALSE")))))))</f>
        <v>00</v>
      </c>
      <c r="I4061" s="209">
        <f>IF(Input!F$4="GMH_OECC",K4061,IF(Input!F$4="GMH_XOEC",M4061,IF(Input!F$4="GMH_Korea",O4061,IF(Input!F$4="GMH_EU",Q4061,IF(Input!F$4="Skysuper",#REF!,IF(Input!F$4="SkyII",#REF!,IF(Input!F$4="XO-8000",#REF!, "FALSE")))))))</f>
        <v>0</v>
      </c>
      <c r="J4061" s="210" t="s">
        <v>10359</v>
      </c>
      <c r="K4061" s="268">
        <v>0</v>
      </c>
      <c r="L4061" s="270" t="s">
        <v>10359</v>
      </c>
      <c r="M4061" s="270">
        <v>0</v>
      </c>
      <c r="N4061" s="270" t="s">
        <v>10359</v>
      </c>
      <c r="O4061" s="270">
        <v>0</v>
      </c>
      <c r="P4061" s="270" t="s">
        <v>10359</v>
      </c>
      <c r="Q4061" s="270">
        <v>0</v>
      </c>
      <c r="R4061" s="74"/>
      <c r="S4061" s="75" t="str">
        <f t="shared" si="329"/>
        <v>0000</v>
      </c>
      <c r="T4061" s="75" t="str">
        <f t="shared" si="344"/>
        <v>00000000000000000000000000000000</v>
      </c>
      <c r="V4061" s="197"/>
      <c r="W4061" s="75">
        <f t="shared" si="345"/>
        <v>0</v>
      </c>
      <c r="AE4061" s="479"/>
    </row>
    <row r="4062" spans="1:31" s="75" customFormat="1" ht="13.5" x14ac:dyDescent="0.2">
      <c r="A4062" s="211">
        <v>4059</v>
      </c>
      <c r="B4062" s="212" t="s">
        <v>4531</v>
      </c>
      <c r="C4062" s="213" t="s">
        <v>4532</v>
      </c>
      <c r="D4062" s="213"/>
      <c r="E4062" s="213">
        <v>0</v>
      </c>
      <c r="F4062" s="213" t="s">
        <v>590</v>
      </c>
      <c r="G4062" s="214" t="s">
        <v>572</v>
      </c>
      <c r="H4062" s="208" t="str">
        <f>IF(Input!F$4="GMH_OECC",J4062,IF(Input!F$4="GMH_XOEC",L4062,IF(Input!F$4="GMH_Korea",N4062,IF(Input!F$4="GMH_EU",P4062,IF(Input!F$4="Skysuper",#REF!,IF(Input!F$4="SkyII",#REF!,IF(Input!F$4="XO-8000",#REF!, "FALSE")))))))</f>
        <v>00</v>
      </c>
      <c r="I4062" s="209">
        <f>IF(Input!F$4="GMH_OECC",K4062,IF(Input!F$4="GMH_XOEC",M4062,IF(Input!F$4="GMH_Korea",O4062,IF(Input!F$4="GMH_EU",Q4062,IF(Input!F$4="Skysuper",#REF!,IF(Input!F$4="SkyII",#REF!,IF(Input!F$4="XO-8000",#REF!, "FALSE")))))))</f>
        <v>0</v>
      </c>
      <c r="J4062" s="210" t="s">
        <v>10359</v>
      </c>
      <c r="K4062" s="268">
        <v>0</v>
      </c>
      <c r="L4062" s="270" t="s">
        <v>10359</v>
      </c>
      <c r="M4062" s="270">
        <v>0</v>
      </c>
      <c r="N4062" s="270" t="s">
        <v>10359</v>
      </c>
      <c r="O4062" s="270">
        <v>0</v>
      </c>
      <c r="P4062" s="270" t="s">
        <v>10359</v>
      </c>
      <c r="Q4062" s="270">
        <v>0</v>
      </c>
      <c r="R4062" s="74"/>
      <c r="S4062" s="75" t="str">
        <f t="shared" si="329"/>
        <v>0000</v>
      </c>
      <c r="T4062" s="75" t="str">
        <f t="shared" si="344"/>
        <v>00000000000000000000000000000000</v>
      </c>
      <c r="V4062" s="197"/>
      <c r="W4062" s="75">
        <f t="shared" si="345"/>
        <v>0</v>
      </c>
      <c r="AE4062" s="479"/>
    </row>
    <row r="4063" spans="1:31" s="75" customFormat="1" ht="13.5" x14ac:dyDescent="0.2">
      <c r="A4063" s="211">
        <v>4060</v>
      </c>
      <c r="B4063" s="212" t="s">
        <v>4533</v>
      </c>
      <c r="C4063" s="213" t="s">
        <v>4534</v>
      </c>
      <c r="D4063" s="213"/>
      <c r="E4063" s="213">
        <v>0</v>
      </c>
      <c r="F4063" s="213" t="s">
        <v>590</v>
      </c>
      <c r="G4063" s="214" t="s">
        <v>572</v>
      </c>
      <c r="H4063" s="208" t="str">
        <f>IF(Input!F$4="GMH_OECC",J4063,IF(Input!F$4="GMH_XOEC",L4063,IF(Input!F$4="GMH_Korea",N4063,IF(Input!F$4="GMH_EU",P4063,IF(Input!F$4="Skysuper",#REF!,IF(Input!F$4="SkyII",#REF!,IF(Input!F$4="XO-8000",#REF!, "FALSE")))))))</f>
        <v>00</v>
      </c>
      <c r="I4063" s="209">
        <f>IF(Input!F$4="GMH_OECC",K4063,IF(Input!F$4="GMH_XOEC",M4063,IF(Input!F$4="GMH_Korea",O4063,IF(Input!F$4="GMH_EU",Q4063,IF(Input!F$4="Skysuper",#REF!,IF(Input!F$4="SkyII",#REF!,IF(Input!F$4="XO-8000",#REF!, "FALSE")))))))</f>
        <v>0</v>
      </c>
      <c r="J4063" s="210" t="s">
        <v>10359</v>
      </c>
      <c r="K4063" s="268">
        <v>0</v>
      </c>
      <c r="L4063" s="270" t="s">
        <v>10359</v>
      </c>
      <c r="M4063" s="270">
        <v>0</v>
      </c>
      <c r="N4063" s="270" t="s">
        <v>10359</v>
      </c>
      <c r="O4063" s="270">
        <v>0</v>
      </c>
      <c r="P4063" s="270" t="s">
        <v>10359</v>
      </c>
      <c r="Q4063" s="270">
        <v>0</v>
      </c>
      <c r="R4063" s="74"/>
      <c r="S4063" s="75" t="str">
        <f t="shared" si="329"/>
        <v>0000</v>
      </c>
      <c r="T4063" s="75" t="str">
        <f t="shared" si="344"/>
        <v>00000000000000000000000000000000</v>
      </c>
      <c r="V4063" s="197"/>
      <c r="W4063" s="75">
        <f t="shared" si="345"/>
        <v>0</v>
      </c>
      <c r="AE4063" s="479"/>
    </row>
    <row r="4064" spans="1:31" s="75" customFormat="1" ht="13.5" x14ac:dyDescent="0.2">
      <c r="A4064" s="211">
        <v>4061</v>
      </c>
      <c r="B4064" s="212" t="s">
        <v>4535</v>
      </c>
      <c r="C4064" s="213" t="s">
        <v>4536</v>
      </c>
      <c r="D4064" s="213"/>
      <c r="E4064" s="213">
        <v>0</v>
      </c>
      <c r="F4064" s="213" t="s">
        <v>590</v>
      </c>
      <c r="G4064" s="214" t="s">
        <v>572</v>
      </c>
      <c r="H4064" s="208" t="str">
        <f>IF(Input!F$4="GMH_OECC",J4064,IF(Input!F$4="GMH_XOEC",L4064,IF(Input!F$4="GMH_Korea",N4064,IF(Input!F$4="GMH_EU",P4064,IF(Input!F$4="Skysuper",#REF!,IF(Input!F$4="SkyII",#REF!,IF(Input!F$4="XO-8000",#REF!, "FALSE")))))))</f>
        <v>00</v>
      </c>
      <c r="I4064" s="209">
        <f>IF(Input!F$4="GMH_OECC",K4064,IF(Input!F$4="GMH_XOEC",M4064,IF(Input!F$4="GMH_Korea",O4064,IF(Input!F$4="GMH_EU",Q4064,IF(Input!F$4="Skysuper",#REF!,IF(Input!F$4="SkyII",#REF!,IF(Input!F$4="XO-8000",#REF!, "FALSE")))))))</f>
        <v>0</v>
      </c>
      <c r="J4064" s="210" t="s">
        <v>10359</v>
      </c>
      <c r="K4064" s="268">
        <v>0</v>
      </c>
      <c r="L4064" s="270" t="s">
        <v>10359</v>
      </c>
      <c r="M4064" s="270">
        <v>0</v>
      </c>
      <c r="N4064" s="270" t="s">
        <v>10359</v>
      </c>
      <c r="O4064" s="270">
        <v>0</v>
      </c>
      <c r="P4064" s="270" t="s">
        <v>10359</v>
      </c>
      <c r="Q4064" s="270">
        <v>0</v>
      </c>
      <c r="R4064" s="74"/>
      <c r="S4064" s="75" t="str">
        <f t="shared" si="329"/>
        <v>0000</v>
      </c>
      <c r="T4064" s="75" t="str">
        <f t="shared" si="344"/>
        <v>00000000000000000000000000000000</v>
      </c>
      <c r="V4064" s="197"/>
      <c r="W4064" s="75">
        <f t="shared" si="345"/>
        <v>0</v>
      </c>
      <c r="AE4064" s="479"/>
    </row>
    <row r="4065" spans="1:31" s="75" customFormat="1" ht="13.5" x14ac:dyDescent="0.2">
      <c r="A4065" s="211">
        <v>4062</v>
      </c>
      <c r="B4065" s="212" t="s">
        <v>4537</v>
      </c>
      <c r="C4065" s="213" t="s">
        <v>4538</v>
      </c>
      <c r="D4065" s="213"/>
      <c r="E4065" s="213">
        <v>0</v>
      </c>
      <c r="F4065" s="213" t="s">
        <v>590</v>
      </c>
      <c r="G4065" s="214" t="s">
        <v>572</v>
      </c>
      <c r="H4065" s="208" t="str">
        <f>IF(Input!F$4="GMH_OECC",J4065,IF(Input!F$4="GMH_XOEC",L4065,IF(Input!F$4="GMH_Korea",N4065,IF(Input!F$4="GMH_EU",P4065,IF(Input!F$4="Skysuper",#REF!,IF(Input!F$4="SkyII",#REF!,IF(Input!F$4="XO-8000",#REF!, "FALSE")))))))</f>
        <v>00</v>
      </c>
      <c r="I4065" s="209">
        <f>IF(Input!F$4="GMH_OECC",K4065,IF(Input!F$4="GMH_XOEC",M4065,IF(Input!F$4="GMH_Korea",O4065,IF(Input!F$4="GMH_EU",Q4065,IF(Input!F$4="Skysuper",#REF!,IF(Input!F$4="SkyII",#REF!,IF(Input!F$4="XO-8000",#REF!, "FALSE")))))))</f>
        <v>0</v>
      </c>
      <c r="J4065" s="210" t="s">
        <v>10359</v>
      </c>
      <c r="K4065" s="268">
        <v>0</v>
      </c>
      <c r="L4065" s="270" t="s">
        <v>10359</v>
      </c>
      <c r="M4065" s="270">
        <v>0</v>
      </c>
      <c r="N4065" s="270" t="s">
        <v>10359</v>
      </c>
      <c r="O4065" s="270">
        <v>0</v>
      </c>
      <c r="P4065" s="270" t="s">
        <v>10359</v>
      </c>
      <c r="Q4065" s="270">
        <v>0</v>
      </c>
      <c r="R4065" s="74"/>
      <c r="S4065" s="75" t="str">
        <f t="shared" si="329"/>
        <v>0000</v>
      </c>
      <c r="T4065" s="75" t="str">
        <f t="shared" si="344"/>
        <v>00000000000000000000000000000000</v>
      </c>
      <c r="V4065" s="197"/>
      <c r="W4065" s="75">
        <f t="shared" si="345"/>
        <v>0</v>
      </c>
      <c r="AE4065" s="479"/>
    </row>
    <row r="4066" spans="1:31" s="75" customFormat="1" ht="13.5" x14ac:dyDescent="0.2">
      <c r="A4066" s="211">
        <v>4063</v>
      </c>
      <c r="B4066" s="212" t="s">
        <v>4539</v>
      </c>
      <c r="C4066" s="213" t="s">
        <v>4540</v>
      </c>
      <c r="D4066" s="213"/>
      <c r="E4066" s="213">
        <v>0</v>
      </c>
      <c r="F4066" s="213" t="s">
        <v>590</v>
      </c>
      <c r="G4066" s="214" t="s">
        <v>572</v>
      </c>
      <c r="H4066" s="208" t="str">
        <f>IF(Input!F$4="GMH_OECC",J4066,IF(Input!F$4="GMH_XOEC",L4066,IF(Input!F$4="GMH_Korea",N4066,IF(Input!F$4="GMH_EU",P4066,IF(Input!F$4="Skysuper",#REF!,IF(Input!F$4="SkyII",#REF!,IF(Input!F$4="XO-8000",#REF!, "FALSE")))))))</f>
        <v>00</v>
      </c>
      <c r="I4066" s="209">
        <f>IF(Input!F$4="GMH_OECC",K4066,IF(Input!F$4="GMH_XOEC",M4066,IF(Input!F$4="GMH_Korea",O4066,IF(Input!F$4="GMH_EU",Q4066,IF(Input!F$4="Skysuper",#REF!,IF(Input!F$4="SkyII",#REF!,IF(Input!F$4="XO-8000",#REF!, "FALSE")))))))</f>
        <v>0</v>
      </c>
      <c r="J4066" s="210" t="s">
        <v>10359</v>
      </c>
      <c r="K4066" s="268">
        <v>0</v>
      </c>
      <c r="L4066" s="270" t="s">
        <v>10359</v>
      </c>
      <c r="M4066" s="270">
        <v>0</v>
      </c>
      <c r="N4066" s="270" t="s">
        <v>10359</v>
      </c>
      <c r="O4066" s="270">
        <v>0</v>
      </c>
      <c r="P4066" s="270" t="s">
        <v>10359</v>
      </c>
      <c r="Q4066" s="270">
        <v>0</v>
      </c>
      <c r="R4066" s="74"/>
      <c r="S4066" s="75" t="str">
        <f t="shared" si="329"/>
        <v>0000</v>
      </c>
      <c r="T4066" s="75" t="str">
        <f t="shared" si="344"/>
        <v>00000000000000000000000000000000</v>
      </c>
      <c r="V4066" s="197"/>
      <c r="W4066" s="75">
        <f t="shared" si="345"/>
        <v>0</v>
      </c>
      <c r="AE4066" s="479"/>
    </row>
    <row r="4067" spans="1:31" s="75" customFormat="1" ht="13.5" x14ac:dyDescent="0.2">
      <c r="A4067" s="211">
        <v>4064</v>
      </c>
      <c r="B4067" s="212" t="s">
        <v>4541</v>
      </c>
      <c r="C4067" s="213" t="s">
        <v>4542</v>
      </c>
      <c r="D4067" s="213"/>
      <c r="E4067" s="213">
        <v>0</v>
      </c>
      <c r="F4067" s="213" t="s">
        <v>590</v>
      </c>
      <c r="G4067" s="214" t="s">
        <v>572</v>
      </c>
      <c r="H4067" s="208" t="str">
        <f>IF(Input!F$4="GMH_OECC",J4067,IF(Input!F$4="GMH_XOEC",L4067,IF(Input!F$4="GMH_Korea",N4067,IF(Input!F$4="GMH_EU",P4067,IF(Input!F$4="Skysuper",#REF!,IF(Input!F$4="SkyII",#REF!,IF(Input!F$4="XO-8000",#REF!, "FALSE")))))))</f>
        <v>00</v>
      </c>
      <c r="I4067" s="209">
        <f>IF(Input!F$4="GMH_OECC",K4067,IF(Input!F$4="GMH_XOEC",M4067,IF(Input!F$4="GMH_Korea",O4067,IF(Input!F$4="GMH_EU",Q4067,IF(Input!F$4="Skysuper",#REF!,IF(Input!F$4="SkyII",#REF!,IF(Input!F$4="XO-8000",#REF!, "FALSE")))))))</f>
        <v>0</v>
      </c>
      <c r="J4067" s="210" t="s">
        <v>10359</v>
      </c>
      <c r="K4067" s="268">
        <v>0</v>
      </c>
      <c r="L4067" s="270" t="s">
        <v>10359</v>
      </c>
      <c r="M4067" s="270">
        <v>0</v>
      </c>
      <c r="N4067" s="270" t="s">
        <v>10359</v>
      </c>
      <c r="O4067" s="270">
        <v>0</v>
      </c>
      <c r="P4067" s="270" t="s">
        <v>10359</v>
      </c>
      <c r="Q4067" s="270">
        <v>0</v>
      </c>
      <c r="R4067" s="74"/>
      <c r="S4067" s="75" t="str">
        <f t="shared" si="329"/>
        <v>0000</v>
      </c>
      <c r="T4067" s="75" t="str">
        <f t="shared" si="344"/>
        <v>00000000000000000000000000000000</v>
      </c>
      <c r="V4067" s="197"/>
      <c r="W4067" s="75">
        <f t="shared" si="345"/>
        <v>0</v>
      </c>
      <c r="AE4067" s="479"/>
    </row>
    <row r="4068" spans="1:31" s="75" customFormat="1" ht="13.5" x14ac:dyDescent="0.2">
      <c r="A4068" s="211">
        <v>4065</v>
      </c>
      <c r="B4068" s="212" t="s">
        <v>4543</v>
      </c>
      <c r="C4068" s="213" t="s">
        <v>4544</v>
      </c>
      <c r="D4068" s="213"/>
      <c r="E4068" s="213">
        <v>0</v>
      </c>
      <c r="F4068" s="213" t="s">
        <v>590</v>
      </c>
      <c r="G4068" s="214" t="s">
        <v>572</v>
      </c>
      <c r="H4068" s="208" t="str">
        <f>IF(Input!F$4="GMH_OECC",J4068,IF(Input!F$4="GMH_XOEC",L4068,IF(Input!F$4="GMH_Korea",N4068,IF(Input!F$4="GMH_EU",P4068,IF(Input!F$4="Skysuper",#REF!,IF(Input!F$4="SkyII",#REF!,IF(Input!F$4="XO-8000",#REF!, "FALSE")))))))</f>
        <v>00</v>
      </c>
      <c r="I4068" s="209">
        <f>IF(Input!F$4="GMH_OECC",K4068,IF(Input!F$4="GMH_XOEC",M4068,IF(Input!F$4="GMH_Korea",O4068,IF(Input!F$4="GMH_EU",Q4068,IF(Input!F$4="Skysuper",#REF!,IF(Input!F$4="SkyII",#REF!,IF(Input!F$4="XO-8000",#REF!, "FALSE")))))))</f>
        <v>0</v>
      </c>
      <c r="J4068" s="210" t="s">
        <v>10359</v>
      </c>
      <c r="K4068" s="268">
        <v>0</v>
      </c>
      <c r="L4068" s="270" t="s">
        <v>10359</v>
      </c>
      <c r="M4068" s="270">
        <v>0</v>
      </c>
      <c r="N4068" s="270" t="s">
        <v>10359</v>
      </c>
      <c r="O4068" s="270">
        <v>0</v>
      </c>
      <c r="P4068" s="270" t="s">
        <v>10359</v>
      </c>
      <c r="Q4068" s="270">
        <v>0</v>
      </c>
      <c r="R4068" s="74"/>
      <c r="S4068" s="75" t="str">
        <f t="shared" si="329"/>
        <v>0000</v>
      </c>
      <c r="T4068" s="75" t="str">
        <f t="shared" si="344"/>
        <v>00000000000000000000000000000000</v>
      </c>
      <c r="V4068" s="197"/>
      <c r="W4068" s="75">
        <f t="shared" si="345"/>
        <v>0</v>
      </c>
      <c r="AE4068" s="479"/>
    </row>
    <row r="4069" spans="1:31" s="75" customFormat="1" ht="13.5" x14ac:dyDescent="0.2">
      <c r="A4069" s="211">
        <v>4066</v>
      </c>
      <c r="B4069" s="212" t="s">
        <v>4545</v>
      </c>
      <c r="C4069" s="213" t="s">
        <v>4546</v>
      </c>
      <c r="D4069" s="213"/>
      <c r="E4069" s="213">
        <v>0</v>
      </c>
      <c r="F4069" s="213" t="s">
        <v>590</v>
      </c>
      <c r="G4069" s="214" t="s">
        <v>572</v>
      </c>
      <c r="H4069" s="208" t="str">
        <f>IF(Input!F$4="GMH_OECC",J4069,IF(Input!F$4="GMH_XOEC",L4069,IF(Input!F$4="GMH_Korea",N4069,IF(Input!F$4="GMH_EU",P4069,IF(Input!F$4="Skysuper",#REF!,IF(Input!F$4="SkyII",#REF!,IF(Input!F$4="XO-8000",#REF!, "FALSE")))))))</f>
        <v>00</v>
      </c>
      <c r="I4069" s="209">
        <f>IF(Input!F$4="GMH_OECC",K4069,IF(Input!F$4="GMH_XOEC",M4069,IF(Input!F$4="GMH_Korea",O4069,IF(Input!F$4="GMH_EU",Q4069,IF(Input!F$4="Skysuper",#REF!,IF(Input!F$4="SkyII",#REF!,IF(Input!F$4="XO-8000",#REF!, "FALSE")))))))</f>
        <v>0</v>
      </c>
      <c r="J4069" s="210" t="s">
        <v>10359</v>
      </c>
      <c r="K4069" s="268">
        <v>0</v>
      </c>
      <c r="L4069" s="270" t="s">
        <v>10359</v>
      </c>
      <c r="M4069" s="270">
        <v>0</v>
      </c>
      <c r="N4069" s="270" t="s">
        <v>10359</v>
      </c>
      <c r="O4069" s="270">
        <v>0</v>
      </c>
      <c r="P4069" s="270" t="s">
        <v>10359</v>
      </c>
      <c r="Q4069" s="270">
        <v>0</v>
      </c>
      <c r="R4069" s="74"/>
      <c r="S4069" s="75" t="str">
        <f t="shared" si="329"/>
        <v>0000</v>
      </c>
      <c r="T4069" s="75" t="str">
        <f t="shared" si="344"/>
        <v>00000000000000000000000000000000</v>
      </c>
      <c r="V4069" s="197"/>
      <c r="W4069" s="75">
        <f t="shared" si="345"/>
        <v>0</v>
      </c>
      <c r="AE4069" s="479"/>
    </row>
    <row r="4070" spans="1:31" s="75" customFormat="1" ht="13.5" x14ac:dyDescent="0.2">
      <c r="A4070" s="211">
        <v>4067</v>
      </c>
      <c r="B4070" s="212" t="s">
        <v>4547</v>
      </c>
      <c r="C4070" s="213" t="s">
        <v>4548</v>
      </c>
      <c r="D4070" s="213"/>
      <c r="E4070" s="213">
        <v>0</v>
      </c>
      <c r="F4070" s="213" t="s">
        <v>590</v>
      </c>
      <c r="G4070" s="214" t="s">
        <v>572</v>
      </c>
      <c r="H4070" s="208" t="str">
        <f>IF(Input!F$4="GMH_OECC",J4070,IF(Input!F$4="GMH_XOEC",L4070,IF(Input!F$4="GMH_Korea",N4070,IF(Input!F$4="GMH_EU",P4070,IF(Input!F$4="Skysuper",#REF!,IF(Input!F$4="SkyII",#REF!,IF(Input!F$4="XO-8000",#REF!, "FALSE")))))))</f>
        <v>00</v>
      </c>
      <c r="I4070" s="209">
        <f>IF(Input!F$4="GMH_OECC",K4070,IF(Input!F$4="GMH_XOEC",M4070,IF(Input!F$4="GMH_Korea",O4070,IF(Input!F$4="GMH_EU",Q4070,IF(Input!F$4="Skysuper",#REF!,IF(Input!F$4="SkyII",#REF!,IF(Input!F$4="XO-8000",#REF!, "FALSE")))))))</f>
        <v>0</v>
      </c>
      <c r="J4070" s="210" t="s">
        <v>10359</v>
      </c>
      <c r="K4070" s="268">
        <v>0</v>
      </c>
      <c r="L4070" s="270" t="s">
        <v>10359</v>
      </c>
      <c r="M4070" s="270">
        <v>0</v>
      </c>
      <c r="N4070" s="270" t="s">
        <v>10359</v>
      </c>
      <c r="O4070" s="270">
        <v>0</v>
      </c>
      <c r="P4070" s="270" t="s">
        <v>10359</v>
      </c>
      <c r="Q4070" s="270">
        <v>0</v>
      </c>
      <c r="R4070" s="74"/>
      <c r="S4070" s="75" t="str">
        <f t="shared" si="329"/>
        <v>0000</v>
      </c>
      <c r="T4070" s="75" t="str">
        <f t="shared" si="344"/>
        <v>00000000000000000000000000000000</v>
      </c>
      <c r="V4070" s="197"/>
      <c r="W4070" s="75">
        <f t="shared" si="345"/>
        <v>0</v>
      </c>
      <c r="AE4070" s="479"/>
    </row>
    <row r="4071" spans="1:31" s="75" customFormat="1" ht="13.5" x14ac:dyDescent="0.2">
      <c r="A4071" s="211">
        <v>4068</v>
      </c>
      <c r="B4071" s="212" t="s">
        <v>4549</v>
      </c>
      <c r="C4071" s="213" t="s">
        <v>4550</v>
      </c>
      <c r="D4071" s="213"/>
      <c r="E4071" s="213">
        <v>0</v>
      </c>
      <c r="F4071" s="213" t="s">
        <v>590</v>
      </c>
      <c r="G4071" s="214" t="s">
        <v>572</v>
      </c>
      <c r="H4071" s="208" t="str">
        <f>IF(Input!F$4="GMH_OECC",J4071,IF(Input!F$4="GMH_XOEC",L4071,IF(Input!F$4="GMH_Korea",N4071,IF(Input!F$4="GMH_EU",P4071,IF(Input!F$4="Skysuper",#REF!,IF(Input!F$4="SkyII",#REF!,IF(Input!F$4="XO-8000",#REF!, "FALSE")))))))</f>
        <v>00</v>
      </c>
      <c r="I4071" s="209">
        <f>IF(Input!F$4="GMH_OECC",K4071,IF(Input!F$4="GMH_XOEC",M4071,IF(Input!F$4="GMH_Korea",O4071,IF(Input!F$4="GMH_EU",Q4071,IF(Input!F$4="Skysuper",#REF!,IF(Input!F$4="SkyII",#REF!,IF(Input!F$4="XO-8000",#REF!, "FALSE")))))))</f>
        <v>0</v>
      </c>
      <c r="J4071" s="210" t="s">
        <v>10359</v>
      </c>
      <c r="K4071" s="268">
        <v>0</v>
      </c>
      <c r="L4071" s="270" t="s">
        <v>10359</v>
      </c>
      <c r="M4071" s="270">
        <v>0</v>
      </c>
      <c r="N4071" s="270" t="s">
        <v>10359</v>
      </c>
      <c r="O4071" s="270">
        <v>0</v>
      </c>
      <c r="P4071" s="270" t="s">
        <v>10359</v>
      </c>
      <c r="Q4071" s="270">
        <v>0</v>
      </c>
      <c r="R4071" s="74"/>
      <c r="S4071" s="75" t="str">
        <f t="shared" si="329"/>
        <v>0000</v>
      </c>
      <c r="T4071" s="75" t="str">
        <f t="shared" si="344"/>
        <v>00000000000000000000000000000000</v>
      </c>
      <c r="V4071" s="197"/>
      <c r="W4071" s="75">
        <f t="shared" si="345"/>
        <v>0</v>
      </c>
      <c r="AE4071" s="479"/>
    </row>
    <row r="4072" spans="1:31" s="75" customFormat="1" ht="13.5" x14ac:dyDescent="0.2">
      <c r="A4072" s="211">
        <v>4069</v>
      </c>
      <c r="B4072" s="212" t="s">
        <v>4551</v>
      </c>
      <c r="C4072" s="213" t="s">
        <v>4552</v>
      </c>
      <c r="D4072" s="213"/>
      <c r="E4072" s="213">
        <v>0</v>
      </c>
      <c r="F4072" s="213" t="s">
        <v>590</v>
      </c>
      <c r="G4072" s="214" t="s">
        <v>572</v>
      </c>
      <c r="H4072" s="208" t="str">
        <f>IF(Input!F$4="GMH_OECC",J4072,IF(Input!F$4="GMH_XOEC",L4072,IF(Input!F$4="GMH_Korea",N4072,IF(Input!F$4="GMH_EU",P4072,IF(Input!F$4="Skysuper",#REF!,IF(Input!F$4="SkyII",#REF!,IF(Input!F$4="XO-8000",#REF!, "FALSE")))))))</f>
        <v>00</v>
      </c>
      <c r="I4072" s="209">
        <f>IF(Input!F$4="GMH_OECC",K4072,IF(Input!F$4="GMH_XOEC",M4072,IF(Input!F$4="GMH_Korea",O4072,IF(Input!F$4="GMH_EU",Q4072,IF(Input!F$4="Skysuper",#REF!,IF(Input!F$4="SkyII",#REF!,IF(Input!F$4="XO-8000",#REF!, "FALSE")))))))</f>
        <v>0</v>
      </c>
      <c r="J4072" s="210" t="s">
        <v>10359</v>
      </c>
      <c r="K4072" s="268">
        <v>0</v>
      </c>
      <c r="L4072" s="270" t="s">
        <v>10359</v>
      </c>
      <c r="M4072" s="270">
        <v>0</v>
      </c>
      <c r="N4072" s="270" t="s">
        <v>10359</v>
      </c>
      <c r="O4072" s="270">
        <v>0</v>
      </c>
      <c r="P4072" s="270" t="s">
        <v>10359</v>
      </c>
      <c r="Q4072" s="270">
        <v>0</v>
      </c>
      <c r="R4072" s="74"/>
      <c r="S4072" s="75" t="str">
        <f t="shared" si="329"/>
        <v>0000</v>
      </c>
      <c r="T4072" s="75" t="str">
        <f t="shared" si="344"/>
        <v>00000000000000000000000000000000</v>
      </c>
      <c r="V4072" s="197"/>
      <c r="W4072" s="75">
        <f t="shared" si="345"/>
        <v>0</v>
      </c>
      <c r="AE4072" s="479"/>
    </row>
    <row r="4073" spans="1:31" s="75" customFormat="1" ht="13.5" x14ac:dyDescent="0.2">
      <c r="A4073" s="211">
        <v>4070</v>
      </c>
      <c r="B4073" s="212" t="s">
        <v>4553</v>
      </c>
      <c r="C4073" s="213" t="s">
        <v>4554</v>
      </c>
      <c r="D4073" s="213"/>
      <c r="E4073" s="213">
        <v>0</v>
      </c>
      <c r="F4073" s="213" t="s">
        <v>590</v>
      </c>
      <c r="G4073" s="214" t="s">
        <v>572</v>
      </c>
      <c r="H4073" s="208" t="str">
        <f>IF(Input!F$4="GMH_OECC",J4073,IF(Input!F$4="GMH_XOEC",L4073,IF(Input!F$4="GMH_Korea",N4073,IF(Input!F$4="GMH_EU",P4073,IF(Input!F$4="Skysuper",#REF!,IF(Input!F$4="SkyII",#REF!,IF(Input!F$4="XO-8000",#REF!, "FALSE")))))))</f>
        <v>00</v>
      </c>
      <c r="I4073" s="209">
        <f>IF(Input!F$4="GMH_OECC",K4073,IF(Input!F$4="GMH_XOEC",M4073,IF(Input!F$4="GMH_Korea",O4073,IF(Input!F$4="GMH_EU",Q4073,IF(Input!F$4="Skysuper",#REF!,IF(Input!F$4="SkyII",#REF!,IF(Input!F$4="XO-8000",#REF!, "FALSE")))))))</f>
        <v>0</v>
      </c>
      <c r="J4073" s="210" t="s">
        <v>10359</v>
      </c>
      <c r="K4073" s="268">
        <v>0</v>
      </c>
      <c r="L4073" s="270" t="s">
        <v>10359</v>
      </c>
      <c r="M4073" s="270">
        <v>0</v>
      </c>
      <c r="N4073" s="270" t="s">
        <v>10359</v>
      </c>
      <c r="O4073" s="270">
        <v>0</v>
      </c>
      <c r="P4073" s="270" t="s">
        <v>10359</v>
      </c>
      <c r="Q4073" s="270">
        <v>0</v>
      </c>
      <c r="R4073" s="74"/>
      <c r="S4073" s="75" t="str">
        <f t="shared" si="329"/>
        <v>0000</v>
      </c>
      <c r="T4073" s="75" t="str">
        <f t="shared" si="344"/>
        <v>00000000000000000000000000000000</v>
      </c>
      <c r="V4073" s="197"/>
      <c r="W4073" s="75">
        <f t="shared" si="345"/>
        <v>0</v>
      </c>
      <c r="AE4073" s="479"/>
    </row>
    <row r="4074" spans="1:31" s="75" customFormat="1" ht="13.5" x14ac:dyDescent="0.2">
      <c r="A4074" s="211">
        <v>4071</v>
      </c>
      <c r="B4074" s="212" t="s">
        <v>4555</v>
      </c>
      <c r="C4074" s="213" t="s">
        <v>4556</v>
      </c>
      <c r="D4074" s="213"/>
      <c r="E4074" s="213">
        <v>0</v>
      </c>
      <c r="F4074" s="213" t="s">
        <v>590</v>
      </c>
      <c r="G4074" s="214" t="s">
        <v>572</v>
      </c>
      <c r="H4074" s="208" t="str">
        <f>IF(Input!F$4="GMH_OECC",J4074,IF(Input!F$4="GMH_XOEC",L4074,IF(Input!F$4="GMH_Korea",N4074,IF(Input!F$4="GMH_EU",P4074,IF(Input!F$4="Skysuper",#REF!,IF(Input!F$4="SkyII",#REF!,IF(Input!F$4="XO-8000",#REF!, "FALSE")))))))</f>
        <v>00</v>
      </c>
      <c r="I4074" s="209">
        <f>IF(Input!F$4="GMH_OECC",K4074,IF(Input!F$4="GMH_XOEC",M4074,IF(Input!F$4="GMH_Korea",O4074,IF(Input!F$4="GMH_EU",Q4074,IF(Input!F$4="Skysuper",#REF!,IF(Input!F$4="SkyII",#REF!,IF(Input!F$4="XO-8000",#REF!, "FALSE")))))))</f>
        <v>0</v>
      </c>
      <c r="J4074" s="210" t="s">
        <v>10359</v>
      </c>
      <c r="K4074" s="268">
        <v>0</v>
      </c>
      <c r="L4074" s="270" t="s">
        <v>10359</v>
      </c>
      <c r="M4074" s="270">
        <v>0</v>
      </c>
      <c r="N4074" s="270" t="s">
        <v>10359</v>
      </c>
      <c r="O4074" s="270">
        <v>0</v>
      </c>
      <c r="P4074" s="270" t="s">
        <v>10359</v>
      </c>
      <c r="Q4074" s="270">
        <v>0</v>
      </c>
      <c r="R4074" s="74"/>
      <c r="S4074" s="75" t="str">
        <f t="shared" si="329"/>
        <v>0000</v>
      </c>
      <c r="T4074" s="75" t="str">
        <f t="shared" si="344"/>
        <v>00000000000000000000000000000000</v>
      </c>
      <c r="V4074" s="197"/>
      <c r="W4074" s="75">
        <f t="shared" si="345"/>
        <v>0</v>
      </c>
      <c r="AE4074" s="479"/>
    </row>
    <row r="4075" spans="1:31" s="75" customFormat="1" ht="13.5" x14ac:dyDescent="0.2">
      <c r="A4075" s="211">
        <v>4072</v>
      </c>
      <c r="B4075" s="212" t="s">
        <v>4557</v>
      </c>
      <c r="C4075" s="213" t="s">
        <v>4558</v>
      </c>
      <c r="D4075" s="213"/>
      <c r="E4075" s="213">
        <v>0</v>
      </c>
      <c r="F4075" s="213" t="s">
        <v>590</v>
      </c>
      <c r="G4075" s="214" t="s">
        <v>572</v>
      </c>
      <c r="H4075" s="208" t="str">
        <f>IF(Input!F$4="GMH_OECC",J4075,IF(Input!F$4="GMH_XOEC",L4075,IF(Input!F$4="GMH_Korea",N4075,IF(Input!F$4="GMH_EU",P4075,IF(Input!F$4="Skysuper",#REF!,IF(Input!F$4="SkyII",#REF!,IF(Input!F$4="XO-8000",#REF!, "FALSE")))))))</f>
        <v>00</v>
      </c>
      <c r="I4075" s="209">
        <f>IF(Input!F$4="GMH_OECC",K4075,IF(Input!F$4="GMH_XOEC",M4075,IF(Input!F$4="GMH_Korea",O4075,IF(Input!F$4="GMH_EU",Q4075,IF(Input!F$4="Skysuper",#REF!,IF(Input!F$4="SkyII",#REF!,IF(Input!F$4="XO-8000",#REF!, "FALSE")))))))</f>
        <v>0</v>
      </c>
      <c r="J4075" s="210" t="s">
        <v>10359</v>
      </c>
      <c r="K4075" s="268">
        <v>0</v>
      </c>
      <c r="L4075" s="270" t="s">
        <v>10359</v>
      </c>
      <c r="M4075" s="270">
        <v>0</v>
      </c>
      <c r="N4075" s="270" t="s">
        <v>10359</v>
      </c>
      <c r="O4075" s="270">
        <v>0</v>
      </c>
      <c r="P4075" s="270" t="s">
        <v>10359</v>
      </c>
      <c r="Q4075" s="270">
        <v>0</v>
      </c>
      <c r="R4075" s="74"/>
      <c r="S4075" s="75" t="str">
        <f t="shared" si="329"/>
        <v>0000</v>
      </c>
      <c r="T4075" s="75" t="str">
        <f t="shared" si="344"/>
        <v>00000000000000000000000000000000</v>
      </c>
      <c r="V4075" s="197"/>
      <c r="W4075" s="75">
        <f t="shared" si="345"/>
        <v>0</v>
      </c>
      <c r="AE4075" s="479"/>
    </row>
    <row r="4076" spans="1:31" s="75" customFormat="1" ht="13.5" x14ac:dyDescent="0.2">
      <c r="A4076" s="211">
        <v>4073</v>
      </c>
      <c r="B4076" s="212" t="s">
        <v>4559</v>
      </c>
      <c r="C4076" s="213" t="s">
        <v>4560</v>
      </c>
      <c r="D4076" s="213"/>
      <c r="E4076" s="213">
        <v>0</v>
      </c>
      <c r="F4076" s="213" t="s">
        <v>590</v>
      </c>
      <c r="G4076" s="214" t="s">
        <v>572</v>
      </c>
      <c r="H4076" s="208" t="str">
        <f>IF(Input!F$4="GMH_OECC",J4076,IF(Input!F$4="GMH_XOEC",L4076,IF(Input!F$4="GMH_Korea",N4076,IF(Input!F$4="GMH_EU",P4076,IF(Input!F$4="Skysuper",#REF!,IF(Input!F$4="SkyII",#REF!,IF(Input!F$4="XO-8000",#REF!, "FALSE")))))))</f>
        <v>00</v>
      </c>
      <c r="I4076" s="209">
        <f>IF(Input!F$4="GMH_OECC",K4076,IF(Input!F$4="GMH_XOEC",M4076,IF(Input!F$4="GMH_Korea",O4076,IF(Input!F$4="GMH_EU",Q4076,IF(Input!F$4="Skysuper",#REF!,IF(Input!F$4="SkyII",#REF!,IF(Input!F$4="XO-8000",#REF!, "FALSE")))))))</f>
        <v>0</v>
      </c>
      <c r="J4076" s="210" t="s">
        <v>10359</v>
      </c>
      <c r="K4076" s="268">
        <v>0</v>
      </c>
      <c r="L4076" s="270" t="s">
        <v>10359</v>
      </c>
      <c r="M4076" s="270">
        <v>0</v>
      </c>
      <c r="N4076" s="270" t="s">
        <v>10359</v>
      </c>
      <c r="O4076" s="270">
        <v>0</v>
      </c>
      <c r="P4076" s="270" t="s">
        <v>10359</v>
      </c>
      <c r="Q4076" s="270">
        <v>0</v>
      </c>
      <c r="R4076" s="74"/>
      <c r="S4076" s="75" t="str">
        <f t="shared" si="329"/>
        <v>0000</v>
      </c>
      <c r="T4076" s="75" t="str">
        <f t="shared" si="344"/>
        <v>00000000000000000000000000000000</v>
      </c>
      <c r="V4076" s="197"/>
      <c r="W4076" s="75">
        <f t="shared" si="345"/>
        <v>0</v>
      </c>
      <c r="AE4076" s="479"/>
    </row>
    <row r="4077" spans="1:31" s="75" customFormat="1" ht="13.5" x14ac:dyDescent="0.2">
      <c r="A4077" s="211">
        <v>4074</v>
      </c>
      <c r="B4077" s="212" t="s">
        <v>4561</v>
      </c>
      <c r="C4077" s="213" t="s">
        <v>4562</v>
      </c>
      <c r="D4077" s="213"/>
      <c r="E4077" s="213">
        <v>0</v>
      </c>
      <c r="F4077" s="213" t="s">
        <v>590</v>
      </c>
      <c r="G4077" s="214" t="s">
        <v>572</v>
      </c>
      <c r="H4077" s="208" t="str">
        <f>IF(Input!F$4="GMH_OECC",J4077,IF(Input!F$4="GMH_XOEC",L4077,IF(Input!F$4="GMH_Korea",N4077,IF(Input!F$4="GMH_EU",P4077,IF(Input!F$4="Skysuper",#REF!,IF(Input!F$4="SkyII",#REF!,IF(Input!F$4="XO-8000",#REF!, "FALSE")))))))</f>
        <v>00</v>
      </c>
      <c r="I4077" s="209">
        <f>IF(Input!F$4="GMH_OECC",K4077,IF(Input!F$4="GMH_XOEC",M4077,IF(Input!F$4="GMH_Korea",O4077,IF(Input!F$4="GMH_EU",Q4077,IF(Input!F$4="Skysuper",#REF!,IF(Input!F$4="SkyII",#REF!,IF(Input!F$4="XO-8000",#REF!, "FALSE")))))))</f>
        <v>0</v>
      </c>
      <c r="J4077" s="210" t="s">
        <v>10359</v>
      </c>
      <c r="K4077" s="268">
        <v>0</v>
      </c>
      <c r="L4077" s="270" t="s">
        <v>10359</v>
      </c>
      <c r="M4077" s="270">
        <v>0</v>
      </c>
      <c r="N4077" s="270" t="s">
        <v>10359</v>
      </c>
      <c r="O4077" s="270">
        <v>0</v>
      </c>
      <c r="P4077" s="270" t="s">
        <v>10359</v>
      </c>
      <c r="Q4077" s="270">
        <v>0</v>
      </c>
      <c r="R4077" s="74"/>
      <c r="S4077" s="75" t="str">
        <f t="shared" si="329"/>
        <v>0000</v>
      </c>
      <c r="T4077" s="75" t="str">
        <f t="shared" si="344"/>
        <v>00000000000000000000000000000000</v>
      </c>
      <c r="V4077" s="197"/>
      <c r="W4077" s="75">
        <f t="shared" si="345"/>
        <v>0</v>
      </c>
      <c r="AE4077" s="479"/>
    </row>
    <row r="4078" spans="1:31" s="75" customFormat="1" ht="13.5" x14ac:dyDescent="0.2">
      <c r="A4078" s="211">
        <v>4075</v>
      </c>
      <c r="B4078" s="212" t="s">
        <v>4563</v>
      </c>
      <c r="C4078" s="213" t="s">
        <v>4564</v>
      </c>
      <c r="D4078" s="213"/>
      <c r="E4078" s="213">
        <v>0</v>
      </c>
      <c r="F4078" s="213" t="s">
        <v>590</v>
      </c>
      <c r="G4078" s="214" t="s">
        <v>572</v>
      </c>
      <c r="H4078" s="208" t="str">
        <f>IF(Input!F$4="GMH_OECC",J4078,IF(Input!F$4="GMH_XOEC",L4078,IF(Input!F$4="GMH_Korea",N4078,IF(Input!F$4="GMH_EU",P4078,IF(Input!F$4="Skysuper",#REF!,IF(Input!F$4="SkyII",#REF!,IF(Input!F$4="XO-8000",#REF!, "FALSE")))))))</f>
        <v>00</v>
      </c>
      <c r="I4078" s="209">
        <f>IF(Input!F$4="GMH_OECC",K4078,IF(Input!F$4="GMH_XOEC",M4078,IF(Input!F$4="GMH_Korea",O4078,IF(Input!F$4="GMH_EU",Q4078,IF(Input!F$4="Skysuper",#REF!,IF(Input!F$4="SkyII",#REF!,IF(Input!F$4="XO-8000",#REF!, "FALSE")))))))</f>
        <v>0</v>
      </c>
      <c r="J4078" s="210" t="s">
        <v>10359</v>
      </c>
      <c r="K4078" s="268">
        <v>0</v>
      </c>
      <c r="L4078" s="270" t="s">
        <v>10359</v>
      </c>
      <c r="M4078" s="270">
        <v>0</v>
      </c>
      <c r="N4078" s="270" t="s">
        <v>10359</v>
      </c>
      <c r="O4078" s="270">
        <v>0</v>
      </c>
      <c r="P4078" s="270" t="s">
        <v>10359</v>
      </c>
      <c r="Q4078" s="270">
        <v>0</v>
      </c>
      <c r="R4078" s="74"/>
      <c r="S4078" s="75" t="str">
        <f t="shared" si="329"/>
        <v>0000</v>
      </c>
      <c r="T4078" s="75" t="str">
        <f t="shared" si="344"/>
        <v>00000000000000000000000000000000</v>
      </c>
      <c r="V4078" s="197"/>
      <c r="W4078" s="75">
        <f t="shared" si="345"/>
        <v>0</v>
      </c>
      <c r="AE4078" s="479"/>
    </row>
    <row r="4079" spans="1:31" s="75" customFormat="1" ht="13.5" x14ac:dyDescent="0.2">
      <c r="A4079" s="211">
        <v>4076</v>
      </c>
      <c r="B4079" s="212" t="s">
        <v>4565</v>
      </c>
      <c r="C4079" s="213" t="s">
        <v>4566</v>
      </c>
      <c r="D4079" s="213"/>
      <c r="E4079" s="213">
        <v>0</v>
      </c>
      <c r="F4079" s="213" t="s">
        <v>590</v>
      </c>
      <c r="G4079" s="214" t="s">
        <v>572</v>
      </c>
      <c r="H4079" s="208" t="str">
        <f>IF(Input!F$4="GMH_OECC",J4079,IF(Input!F$4="GMH_XOEC",L4079,IF(Input!F$4="GMH_Korea",N4079,IF(Input!F$4="GMH_EU",P4079,IF(Input!F$4="Skysuper",#REF!,IF(Input!F$4="SkyII",#REF!,IF(Input!F$4="XO-8000",#REF!, "FALSE")))))))</f>
        <v>00</v>
      </c>
      <c r="I4079" s="209">
        <f>IF(Input!F$4="GMH_OECC",K4079,IF(Input!F$4="GMH_XOEC",M4079,IF(Input!F$4="GMH_Korea",O4079,IF(Input!F$4="GMH_EU",Q4079,IF(Input!F$4="Skysuper",#REF!,IF(Input!F$4="SkyII",#REF!,IF(Input!F$4="XO-8000",#REF!, "FALSE")))))))</f>
        <v>0</v>
      </c>
      <c r="J4079" s="210" t="s">
        <v>10359</v>
      </c>
      <c r="K4079" s="268">
        <v>0</v>
      </c>
      <c r="L4079" s="270" t="s">
        <v>10359</v>
      </c>
      <c r="M4079" s="270">
        <v>0</v>
      </c>
      <c r="N4079" s="270" t="s">
        <v>10359</v>
      </c>
      <c r="O4079" s="270">
        <v>0</v>
      </c>
      <c r="P4079" s="270" t="s">
        <v>10359</v>
      </c>
      <c r="Q4079" s="270">
        <v>0</v>
      </c>
      <c r="R4079" s="74"/>
      <c r="S4079" s="75" t="str">
        <f t="shared" si="329"/>
        <v>0000</v>
      </c>
      <c r="T4079" s="75" t="str">
        <f t="shared" si="344"/>
        <v>00000000000000000000000000000000</v>
      </c>
      <c r="V4079" s="197"/>
      <c r="W4079" s="75">
        <f t="shared" si="345"/>
        <v>0</v>
      </c>
      <c r="AE4079" s="479"/>
    </row>
    <row r="4080" spans="1:31" s="75" customFormat="1" ht="13.5" x14ac:dyDescent="0.2">
      <c r="A4080" s="211">
        <v>4077</v>
      </c>
      <c r="B4080" s="212" t="s">
        <v>4567</v>
      </c>
      <c r="C4080" s="213" t="s">
        <v>4568</v>
      </c>
      <c r="D4080" s="213"/>
      <c r="E4080" s="213">
        <v>0</v>
      </c>
      <c r="F4080" s="213" t="s">
        <v>590</v>
      </c>
      <c r="G4080" s="214" t="s">
        <v>572</v>
      </c>
      <c r="H4080" s="208" t="str">
        <f>IF(Input!F$4="GMH_OECC",J4080,IF(Input!F$4="GMH_XOEC",L4080,IF(Input!F$4="GMH_Korea",N4080,IF(Input!F$4="GMH_EU",P4080,IF(Input!F$4="Skysuper",#REF!,IF(Input!F$4="SkyII",#REF!,IF(Input!F$4="XO-8000",#REF!, "FALSE")))))))</f>
        <v>00</v>
      </c>
      <c r="I4080" s="209">
        <f>IF(Input!F$4="GMH_OECC",K4080,IF(Input!F$4="GMH_XOEC",M4080,IF(Input!F$4="GMH_Korea",O4080,IF(Input!F$4="GMH_EU",Q4080,IF(Input!F$4="Skysuper",#REF!,IF(Input!F$4="SkyII",#REF!,IF(Input!F$4="XO-8000",#REF!, "FALSE")))))))</f>
        <v>0</v>
      </c>
      <c r="J4080" s="210" t="s">
        <v>10359</v>
      </c>
      <c r="K4080" s="268">
        <v>0</v>
      </c>
      <c r="L4080" s="270" t="s">
        <v>10359</v>
      </c>
      <c r="M4080" s="270">
        <v>0</v>
      </c>
      <c r="N4080" s="270" t="s">
        <v>10359</v>
      </c>
      <c r="O4080" s="270">
        <v>0</v>
      </c>
      <c r="P4080" s="270" t="s">
        <v>10359</v>
      </c>
      <c r="Q4080" s="270">
        <v>0</v>
      </c>
      <c r="R4080" s="74"/>
      <c r="S4080" s="75" t="str">
        <f t="shared" si="329"/>
        <v>0000</v>
      </c>
      <c r="T4080" s="75" t="str">
        <f t="shared" si="344"/>
        <v>00000000000000000000000000000000</v>
      </c>
      <c r="V4080" s="197"/>
      <c r="W4080" s="75">
        <f t="shared" si="345"/>
        <v>0</v>
      </c>
      <c r="AE4080" s="479"/>
    </row>
    <row r="4081" spans="1:31" s="75" customFormat="1" ht="13.5" x14ac:dyDescent="0.2">
      <c r="A4081" s="211">
        <v>4078</v>
      </c>
      <c r="B4081" s="212" t="s">
        <v>4569</v>
      </c>
      <c r="C4081" s="213" t="s">
        <v>4570</v>
      </c>
      <c r="D4081" s="213"/>
      <c r="E4081" s="213">
        <v>0</v>
      </c>
      <c r="F4081" s="213" t="s">
        <v>590</v>
      </c>
      <c r="G4081" s="214" t="s">
        <v>572</v>
      </c>
      <c r="H4081" s="208" t="str">
        <f>IF(Input!F$4="GMH_OECC",J4081,IF(Input!F$4="GMH_XOEC",L4081,IF(Input!F$4="GMH_Korea",N4081,IF(Input!F$4="GMH_EU",P4081,IF(Input!F$4="Skysuper",#REF!,IF(Input!F$4="SkyII",#REF!,IF(Input!F$4="XO-8000",#REF!, "FALSE")))))))</f>
        <v>00</v>
      </c>
      <c r="I4081" s="209">
        <f>IF(Input!F$4="GMH_OECC",K4081,IF(Input!F$4="GMH_XOEC",M4081,IF(Input!F$4="GMH_Korea",O4081,IF(Input!F$4="GMH_EU",Q4081,IF(Input!F$4="Skysuper",#REF!,IF(Input!F$4="SkyII",#REF!,IF(Input!F$4="XO-8000",#REF!, "FALSE")))))))</f>
        <v>0</v>
      </c>
      <c r="J4081" s="210" t="s">
        <v>10359</v>
      </c>
      <c r="K4081" s="268">
        <v>0</v>
      </c>
      <c r="L4081" s="270" t="s">
        <v>10359</v>
      </c>
      <c r="M4081" s="270">
        <v>0</v>
      </c>
      <c r="N4081" s="270" t="s">
        <v>10359</v>
      </c>
      <c r="O4081" s="270">
        <v>0</v>
      </c>
      <c r="P4081" s="270" t="s">
        <v>10359</v>
      </c>
      <c r="Q4081" s="270">
        <v>0</v>
      </c>
      <c r="R4081" s="74"/>
      <c r="S4081" s="75" t="str">
        <f t="shared" si="329"/>
        <v>0000</v>
      </c>
      <c r="T4081" s="75" t="str">
        <f t="shared" si="344"/>
        <v>00000000000000000000000000000000</v>
      </c>
      <c r="V4081" s="197"/>
      <c r="W4081" s="75">
        <f t="shared" si="345"/>
        <v>0</v>
      </c>
      <c r="AE4081" s="479"/>
    </row>
    <row r="4082" spans="1:31" s="75" customFormat="1" ht="13.5" x14ac:dyDescent="0.2">
      <c r="A4082" s="211">
        <v>4079</v>
      </c>
      <c r="B4082" s="212" t="s">
        <v>4571</v>
      </c>
      <c r="C4082" s="213" t="s">
        <v>4572</v>
      </c>
      <c r="D4082" s="213"/>
      <c r="E4082" s="213">
        <v>0</v>
      </c>
      <c r="F4082" s="213" t="s">
        <v>590</v>
      </c>
      <c r="G4082" s="214" t="s">
        <v>572</v>
      </c>
      <c r="H4082" s="208" t="str">
        <f>IF(Input!F$4="GMH_OECC",J4082,IF(Input!F$4="GMH_XOEC",L4082,IF(Input!F$4="GMH_Korea",N4082,IF(Input!F$4="GMH_EU",P4082,IF(Input!F$4="Skysuper",#REF!,IF(Input!F$4="SkyII",#REF!,IF(Input!F$4="XO-8000",#REF!, "FALSE")))))))</f>
        <v>00</v>
      </c>
      <c r="I4082" s="209">
        <f>IF(Input!F$4="GMH_OECC",K4082,IF(Input!F$4="GMH_XOEC",M4082,IF(Input!F$4="GMH_Korea",O4082,IF(Input!F$4="GMH_EU",Q4082,IF(Input!F$4="Skysuper",#REF!,IF(Input!F$4="SkyII",#REF!,IF(Input!F$4="XO-8000",#REF!, "FALSE")))))))</f>
        <v>0</v>
      </c>
      <c r="J4082" s="210" t="s">
        <v>10359</v>
      </c>
      <c r="K4082" s="268">
        <v>0</v>
      </c>
      <c r="L4082" s="270" t="s">
        <v>10359</v>
      </c>
      <c r="M4082" s="270">
        <v>0</v>
      </c>
      <c r="N4082" s="270" t="s">
        <v>10359</v>
      </c>
      <c r="O4082" s="270">
        <v>0</v>
      </c>
      <c r="P4082" s="270" t="s">
        <v>10359</v>
      </c>
      <c r="Q4082" s="270">
        <v>0</v>
      </c>
      <c r="R4082" s="74"/>
      <c r="S4082" s="75" t="str">
        <f t="shared" si="329"/>
        <v>0000</v>
      </c>
      <c r="T4082" s="75" t="str">
        <f t="shared" si="344"/>
        <v>00000000000000000000000000000000</v>
      </c>
      <c r="V4082" s="197"/>
      <c r="W4082" s="75">
        <f t="shared" si="345"/>
        <v>0</v>
      </c>
      <c r="AE4082" s="479"/>
    </row>
    <row r="4083" spans="1:31" s="75" customFormat="1" ht="13.5" x14ac:dyDescent="0.2">
      <c r="A4083" s="211">
        <v>4080</v>
      </c>
      <c r="B4083" s="212" t="s">
        <v>4573</v>
      </c>
      <c r="C4083" s="213" t="s">
        <v>4574</v>
      </c>
      <c r="D4083" s="213"/>
      <c r="E4083" s="213">
        <v>0</v>
      </c>
      <c r="F4083" s="213" t="s">
        <v>590</v>
      </c>
      <c r="G4083" s="214" t="s">
        <v>572</v>
      </c>
      <c r="H4083" s="208" t="str">
        <f>IF(Input!F$4="GMH_OECC",J4083,IF(Input!F$4="GMH_XOEC",L4083,IF(Input!F$4="GMH_Korea",N4083,IF(Input!F$4="GMH_EU",P4083,IF(Input!F$4="Skysuper",#REF!,IF(Input!F$4="SkyII",#REF!,IF(Input!F$4="XO-8000",#REF!, "FALSE")))))))</f>
        <v>00</v>
      </c>
      <c r="I4083" s="209">
        <f>IF(Input!F$4="GMH_OECC",K4083,IF(Input!F$4="GMH_XOEC",M4083,IF(Input!F$4="GMH_Korea",O4083,IF(Input!F$4="GMH_EU",Q4083,IF(Input!F$4="Skysuper",#REF!,IF(Input!F$4="SkyII",#REF!,IF(Input!F$4="XO-8000",#REF!, "FALSE")))))))</f>
        <v>0</v>
      </c>
      <c r="J4083" s="210" t="s">
        <v>10359</v>
      </c>
      <c r="K4083" s="268">
        <v>0</v>
      </c>
      <c r="L4083" s="270" t="s">
        <v>10359</v>
      </c>
      <c r="M4083" s="270">
        <v>0</v>
      </c>
      <c r="N4083" s="270" t="s">
        <v>10359</v>
      </c>
      <c r="O4083" s="270">
        <v>0</v>
      </c>
      <c r="P4083" s="270" t="s">
        <v>10359</v>
      </c>
      <c r="Q4083" s="270">
        <v>0</v>
      </c>
      <c r="R4083" s="74"/>
      <c r="S4083" s="75" t="str">
        <f t="shared" si="329"/>
        <v>0000</v>
      </c>
      <c r="T4083" s="75" t="str">
        <f t="shared" si="344"/>
        <v>00000000000000000000000000000000</v>
      </c>
      <c r="V4083" s="197"/>
      <c r="W4083" s="75">
        <f t="shared" si="345"/>
        <v>0</v>
      </c>
      <c r="AE4083" s="479"/>
    </row>
    <row r="4084" spans="1:31" s="75" customFormat="1" ht="13.5" x14ac:dyDescent="0.2">
      <c r="A4084" s="211">
        <v>4081</v>
      </c>
      <c r="B4084" s="212" t="s">
        <v>4575</v>
      </c>
      <c r="C4084" s="213" t="s">
        <v>4576</v>
      </c>
      <c r="D4084" s="213"/>
      <c r="E4084" s="213">
        <v>0</v>
      </c>
      <c r="F4084" s="213" t="s">
        <v>590</v>
      </c>
      <c r="G4084" s="214" t="s">
        <v>572</v>
      </c>
      <c r="H4084" s="208" t="str">
        <f>IF(Input!F$4="GMH_OECC",J4084,IF(Input!F$4="GMH_XOEC",L4084,IF(Input!F$4="GMH_Korea",N4084,IF(Input!F$4="GMH_EU",P4084,IF(Input!F$4="Skysuper",#REF!,IF(Input!F$4="SkyII",#REF!,IF(Input!F$4="XO-8000",#REF!, "FALSE")))))))</f>
        <v>00</v>
      </c>
      <c r="I4084" s="209">
        <f>IF(Input!F$4="GMH_OECC",K4084,IF(Input!F$4="GMH_XOEC",M4084,IF(Input!F$4="GMH_Korea",O4084,IF(Input!F$4="GMH_EU",Q4084,IF(Input!F$4="Skysuper",#REF!,IF(Input!F$4="SkyII",#REF!,IF(Input!F$4="XO-8000",#REF!, "FALSE")))))))</f>
        <v>0</v>
      </c>
      <c r="J4084" s="210" t="s">
        <v>10359</v>
      </c>
      <c r="K4084" s="268">
        <v>0</v>
      </c>
      <c r="L4084" s="270" t="s">
        <v>10359</v>
      </c>
      <c r="M4084" s="270">
        <v>0</v>
      </c>
      <c r="N4084" s="270" t="s">
        <v>10359</v>
      </c>
      <c r="O4084" s="270">
        <v>0</v>
      </c>
      <c r="P4084" s="270" t="s">
        <v>10359</v>
      </c>
      <c r="Q4084" s="270">
        <v>0</v>
      </c>
      <c r="R4084" s="74"/>
      <c r="S4084" s="75" t="str">
        <f t="shared" ref="S4084:S4147" si="346">"0"&amp;DEC2HEX(2^(I4084-1))&amp;IF(LEN(DEC2HEX(H4084))=2,DEC2HEX(H4084),"0"&amp;DEC2HEX(H4084))</f>
        <v>0000</v>
      </c>
      <c r="T4084" s="75" t="str">
        <f t="shared" si="344"/>
        <v>00000000000000000000000000000000</v>
      </c>
      <c r="V4084" s="197"/>
      <c r="W4084" s="75">
        <f t="shared" si="345"/>
        <v>0</v>
      </c>
      <c r="AE4084" s="479"/>
    </row>
    <row r="4085" spans="1:31" s="75" customFormat="1" ht="13.5" x14ac:dyDescent="0.2">
      <c r="A4085" s="211">
        <v>4082</v>
      </c>
      <c r="B4085" s="212" t="s">
        <v>4577</v>
      </c>
      <c r="C4085" s="213" t="s">
        <v>4578</v>
      </c>
      <c r="D4085" s="213"/>
      <c r="E4085" s="213">
        <v>0</v>
      </c>
      <c r="F4085" s="213" t="s">
        <v>590</v>
      </c>
      <c r="G4085" s="214" t="s">
        <v>572</v>
      </c>
      <c r="H4085" s="208" t="str">
        <f>IF(Input!F$4="GMH_OECC",J4085,IF(Input!F$4="GMH_XOEC",L4085,IF(Input!F$4="GMH_Korea",N4085,IF(Input!F$4="GMH_EU",P4085,IF(Input!F$4="Skysuper",#REF!,IF(Input!F$4="SkyII",#REF!,IF(Input!F$4="XO-8000",#REF!, "FALSE")))))))</f>
        <v>00</v>
      </c>
      <c r="I4085" s="209">
        <f>IF(Input!F$4="GMH_OECC",K4085,IF(Input!F$4="GMH_XOEC",M4085,IF(Input!F$4="GMH_Korea",O4085,IF(Input!F$4="GMH_EU",Q4085,IF(Input!F$4="Skysuper",#REF!,IF(Input!F$4="SkyII",#REF!,IF(Input!F$4="XO-8000",#REF!, "FALSE")))))))</f>
        <v>0</v>
      </c>
      <c r="J4085" s="210" t="s">
        <v>10359</v>
      </c>
      <c r="K4085" s="268">
        <v>0</v>
      </c>
      <c r="L4085" s="270" t="s">
        <v>10359</v>
      </c>
      <c r="M4085" s="270">
        <v>0</v>
      </c>
      <c r="N4085" s="270" t="s">
        <v>10359</v>
      </c>
      <c r="O4085" s="270">
        <v>0</v>
      </c>
      <c r="P4085" s="270" t="s">
        <v>10359</v>
      </c>
      <c r="Q4085" s="270">
        <v>0</v>
      </c>
      <c r="R4085" s="74"/>
      <c r="S4085" s="75" t="str">
        <f t="shared" si="346"/>
        <v>0000</v>
      </c>
      <c r="T4085" s="75" t="str">
        <f t="shared" si="344"/>
        <v>00000000000000000000000000000000</v>
      </c>
      <c r="V4085" s="197"/>
      <c r="W4085" s="75">
        <f t="shared" si="345"/>
        <v>0</v>
      </c>
      <c r="AE4085" s="479"/>
    </row>
    <row r="4086" spans="1:31" s="75" customFormat="1" ht="13.5" x14ac:dyDescent="0.2">
      <c r="A4086" s="211">
        <v>4083</v>
      </c>
      <c r="B4086" s="212" t="s">
        <v>4579</v>
      </c>
      <c r="C4086" s="213" t="s">
        <v>4580</v>
      </c>
      <c r="D4086" s="213"/>
      <c r="E4086" s="213">
        <v>0</v>
      </c>
      <c r="F4086" s="213" t="s">
        <v>590</v>
      </c>
      <c r="G4086" s="214" t="s">
        <v>572</v>
      </c>
      <c r="H4086" s="208" t="str">
        <f>IF(Input!F$4="GMH_OECC",J4086,IF(Input!F$4="GMH_XOEC",L4086,IF(Input!F$4="GMH_Korea",N4086,IF(Input!F$4="GMH_EU",P4086,IF(Input!F$4="Skysuper",#REF!,IF(Input!F$4="SkyII",#REF!,IF(Input!F$4="XO-8000",#REF!, "FALSE")))))))</f>
        <v>00</v>
      </c>
      <c r="I4086" s="209">
        <f>IF(Input!F$4="GMH_OECC",K4086,IF(Input!F$4="GMH_XOEC",M4086,IF(Input!F$4="GMH_Korea",O4086,IF(Input!F$4="GMH_EU",Q4086,IF(Input!F$4="Skysuper",#REF!,IF(Input!F$4="SkyII",#REF!,IF(Input!F$4="XO-8000",#REF!, "FALSE")))))))</f>
        <v>0</v>
      </c>
      <c r="J4086" s="210" t="s">
        <v>10359</v>
      </c>
      <c r="K4086" s="268">
        <v>0</v>
      </c>
      <c r="L4086" s="270" t="s">
        <v>10359</v>
      </c>
      <c r="M4086" s="270">
        <v>0</v>
      </c>
      <c r="N4086" s="270" t="s">
        <v>10359</v>
      </c>
      <c r="O4086" s="270">
        <v>0</v>
      </c>
      <c r="P4086" s="270" t="s">
        <v>10359</v>
      </c>
      <c r="Q4086" s="270">
        <v>0</v>
      </c>
      <c r="R4086" s="74"/>
      <c r="S4086" s="75" t="str">
        <f t="shared" si="346"/>
        <v>0000</v>
      </c>
      <c r="T4086" s="75" t="str">
        <f t="shared" si="344"/>
        <v>00000000000000000000000000000000</v>
      </c>
      <c r="V4086" s="197"/>
      <c r="W4086" s="75">
        <f t="shared" si="345"/>
        <v>0</v>
      </c>
      <c r="AE4086" s="479"/>
    </row>
    <row r="4087" spans="1:31" s="75" customFormat="1" ht="13.5" x14ac:dyDescent="0.2">
      <c r="A4087" s="211">
        <v>4084</v>
      </c>
      <c r="B4087" s="212" t="s">
        <v>4581</v>
      </c>
      <c r="C4087" s="213" t="s">
        <v>4582</v>
      </c>
      <c r="D4087" s="213"/>
      <c r="E4087" s="213">
        <v>0</v>
      </c>
      <c r="F4087" s="213" t="s">
        <v>590</v>
      </c>
      <c r="G4087" s="214" t="s">
        <v>572</v>
      </c>
      <c r="H4087" s="208" t="str">
        <f>IF(Input!F$4="GMH_OECC",J4087,IF(Input!F$4="GMH_XOEC",L4087,IF(Input!F$4="GMH_Korea",N4087,IF(Input!F$4="GMH_EU",P4087,IF(Input!F$4="Skysuper",#REF!,IF(Input!F$4="SkyII",#REF!,IF(Input!F$4="XO-8000",#REF!, "FALSE")))))))</f>
        <v>00</v>
      </c>
      <c r="I4087" s="209">
        <f>IF(Input!F$4="GMH_OECC",K4087,IF(Input!F$4="GMH_XOEC",M4087,IF(Input!F$4="GMH_Korea",O4087,IF(Input!F$4="GMH_EU",Q4087,IF(Input!F$4="Skysuper",#REF!,IF(Input!F$4="SkyII",#REF!,IF(Input!F$4="XO-8000",#REF!, "FALSE")))))))</f>
        <v>0</v>
      </c>
      <c r="J4087" s="210" t="s">
        <v>10359</v>
      </c>
      <c r="K4087" s="268">
        <v>0</v>
      </c>
      <c r="L4087" s="270" t="s">
        <v>10359</v>
      </c>
      <c r="M4087" s="270">
        <v>0</v>
      </c>
      <c r="N4087" s="270" t="s">
        <v>10359</v>
      </c>
      <c r="O4087" s="270">
        <v>0</v>
      </c>
      <c r="P4087" s="270" t="s">
        <v>10359</v>
      </c>
      <c r="Q4087" s="270">
        <v>0</v>
      </c>
      <c r="R4087" s="74"/>
      <c r="S4087" s="75" t="str">
        <f t="shared" si="346"/>
        <v>0000</v>
      </c>
      <c r="T4087" s="75" t="str">
        <f t="shared" si="344"/>
        <v>00000000000000000000000000000000</v>
      </c>
      <c r="V4087" s="197"/>
      <c r="W4087" s="75">
        <f t="shared" si="345"/>
        <v>0</v>
      </c>
      <c r="AE4087" s="479"/>
    </row>
    <row r="4088" spans="1:31" s="75" customFormat="1" ht="13.5" x14ac:dyDescent="0.2">
      <c r="A4088" s="211">
        <v>4085</v>
      </c>
      <c r="B4088" s="212" t="s">
        <v>4583</v>
      </c>
      <c r="C4088" s="213" t="s">
        <v>4584</v>
      </c>
      <c r="D4088" s="213"/>
      <c r="E4088" s="213">
        <v>0</v>
      </c>
      <c r="F4088" s="213" t="s">
        <v>590</v>
      </c>
      <c r="G4088" s="214" t="s">
        <v>572</v>
      </c>
      <c r="H4088" s="208" t="str">
        <f>IF(Input!F$4="GMH_OECC",J4088,IF(Input!F$4="GMH_XOEC",L4088,IF(Input!F$4="GMH_Korea",N4088,IF(Input!F$4="GMH_EU",P4088,IF(Input!F$4="Skysuper",#REF!,IF(Input!F$4="SkyII",#REF!,IF(Input!F$4="XO-8000",#REF!, "FALSE")))))))</f>
        <v>00</v>
      </c>
      <c r="I4088" s="209">
        <f>IF(Input!F$4="GMH_OECC",K4088,IF(Input!F$4="GMH_XOEC",M4088,IF(Input!F$4="GMH_Korea",O4088,IF(Input!F$4="GMH_EU",Q4088,IF(Input!F$4="Skysuper",#REF!,IF(Input!F$4="SkyII",#REF!,IF(Input!F$4="XO-8000",#REF!, "FALSE")))))))</f>
        <v>0</v>
      </c>
      <c r="J4088" s="210" t="s">
        <v>10359</v>
      </c>
      <c r="K4088" s="268">
        <v>0</v>
      </c>
      <c r="L4088" s="270" t="s">
        <v>10359</v>
      </c>
      <c r="M4088" s="270">
        <v>0</v>
      </c>
      <c r="N4088" s="270" t="s">
        <v>10359</v>
      </c>
      <c r="O4088" s="270">
        <v>0</v>
      </c>
      <c r="P4088" s="270" t="s">
        <v>10359</v>
      </c>
      <c r="Q4088" s="270">
        <v>0</v>
      </c>
      <c r="R4088" s="74"/>
      <c r="S4088" s="75" t="str">
        <f t="shared" si="346"/>
        <v>0000</v>
      </c>
      <c r="T4088" s="75" t="str">
        <f t="shared" si="344"/>
        <v>00000000000000000000000000000000</v>
      </c>
      <c r="V4088" s="197"/>
      <c r="W4088" s="75">
        <f t="shared" si="345"/>
        <v>0</v>
      </c>
      <c r="AE4088" s="479"/>
    </row>
    <row r="4089" spans="1:31" s="75" customFormat="1" ht="13.5" x14ac:dyDescent="0.2">
      <c r="A4089" s="211">
        <v>4086</v>
      </c>
      <c r="B4089" s="212" t="s">
        <v>4585</v>
      </c>
      <c r="C4089" s="213" t="s">
        <v>4586</v>
      </c>
      <c r="D4089" s="213"/>
      <c r="E4089" s="213">
        <v>0</v>
      </c>
      <c r="F4089" s="213" t="s">
        <v>590</v>
      </c>
      <c r="G4089" s="214" t="s">
        <v>572</v>
      </c>
      <c r="H4089" s="208" t="str">
        <f>IF(Input!F$4="GMH_OECC",J4089,IF(Input!F$4="GMH_XOEC",L4089,IF(Input!F$4="GMH_Korea",N4089,IF(Input!F$4="GMH_EU",P4089,IF(Input!F$4="Skysuper",#REF!,IF(Input!F$4="SkyII",#REF!,IF(Input!F$4="XO-8000",#REF!, "FALSE")))))))</f>
        <v>00</v>
      </c>
      <c r="I4089" s="209">
        <f>IF(Input!F$4="GMH_OECC",K4089,IF(Input!F$4="GMH_XOEC",M4089,IF(Input!F$4="GMH_Korea",O4089,IF(Input!F$4="GMH_EU",Q4089,IF(Input!F$4="Skysuper",#REF!,IF(Input!F$4="SkyII",#REF!,IF(Input!F$4="XO-8000",#REF!, "FALSE")))))))</f>
        <v>0</v>
      </c>
      <c r="J4089" s="210" t="s">
        <v>10359</v>
      </c>
      <c r="K4089" s="268">
        <v>0</v>
      </c>
      <c r="L4089" s="270" t="s">
        <v>10359</v>
      </c>
      <c r="M4089" s="270">
        <v>0</v>
      </c>
      <c r="N4089" s="270" t="s">
        <v>10359</v>
      </c>
      <c r="O4089" s="270">
        <v>0</v>
      </c>
      <c r="P4089" s="270" t="s">
        <v>10359</v>
      </c>
      <c r="Q4089" s="270">
        <v>0</v>
      </c>
      <c r="R4089" s="74"/>
      <c r="S4089" s="75" t="str">
        <f t="shared" si="346"/>
        <v>0000</v>
      </c>
      <c r="T4089" s="75" t="str">
        <f t="shared" si="344"/>
        <v>00000000000000000000000000000000</v>
      </c>
      <c r="V4089" s="197"/>
      <c r="W4089" s="75">
        <f t="shared" si="345"/>
        <v>0</v>
      </c>
      <c r="AE4089" s="479"/>
    </row>
    <row r="4090" spans="1:31" s="75" customFormat="1" ht="13.5" x14ac:dyDescent="0.2">
      <c r="A4090" s="211">
        <v>4087</v>
      </c>
      <c r="B4090" s="212" t="s">
        <v>4587</v>
      </c>
      <c r="C4090" s="213" t="s">
        <v>4588</v>
      </c>
      <c r="D4090" s="213"/>
      <c r="E4090" s="213">
        <v>0</v>
      </c>
      <c r="F4090" s="213" t="s">
        <v>590</v>
      </c>
      <c r="G4090" s="214" t="s">
        <v>572</v>
      </c>
      <c r="H4090" s="208" t="str">
        <f>IF(Input!F$4="GMH_OECC",J4090,IF(Input!F$4="GMH_XOEC",L4090,IF(Input!F$4="GMH_Korea",N4090,IF(Input!F$4="GMH_EU",P4090,IF(Input!F$4="Skysuper",#REF!,IF(Input!F$4="SkyII",#REF!,IF(Input!F$4="XO-8000",#REF!, "FALSE")))))))</f>
        <v>00</v>
      </c>
      <c r="I4090" s="209">
        <f>IF(Input!F$4="GMH_OECC",K4090,IF(Input!F$4="GMH_XOEC",M4090,IF(Input!F$4="GMH_Korea",O4090,IF(Input!F$4="GMH_EU",Q4090,IF(Input!F$4="Skysuper",#REF!,IF(Input!F$4="SkyII",#REF!,IF(Input!F$4="XO-8000",#REF!, "FALSE")))))))</f>
        <v>0</v>
      </c>
      <c r="J4090" s="210" t="s">
        <v>10359</v>
      </c>
      <c r="K4090" s="268">
        <v>0</v>
      </c>
      <c r="L4090" s="270" t="s">
        <v>10359</v>
      </c>
      <c r="M4090" s="270">
        <v>0</v>
      </c>
      <c r="N4090" s="270" t="s">
        <v>10359</v>
      </c>
      <c r="O4090" s="270">
        <v>0</v>
      </c>
      <c r="P4090" s="270" t="s">
        <v>10359</v>
      </c>
      <c r="Q4090" s="270">
        <v>0</v>
      </c>
      <c r="R4090" s="74"/>
      <c r="S4090" s="75" t="str">
        <f t="shared" si="346"/>
        <v>0000</v>
      </c>
      <c r="T4090" s="75" t="str">
        <f t="shared" si="344"/>
        <v>00000000000000000000000000000000</v>
      </c>
      <c r="V4090" s="197"/>
      <c r="W4090" s="75">
        <f t="shared" si="345"/>
        <v>0</v>
      </c>
      <c r="AE4090" s="479"/>
    </row>
    <row r="4091" spans="1:31" s="75" customFormat="1" ht="13.5" x14ac:dyDescent="0.2">
      <c r="A4091" s="211">
        <v>4088</v>
      </c>
      <c r="B4091" s="212" t="s">
        <v>4589</v>
      </c>
      <c r="C4091" s="213" t="s">
        <v>4590</v>
      </c>
      <c r="D4091" s="213"/>
      <c r="E4091" s="213">
        <v>0</v>
      </c>
      <c r="F4091" s="213" t="s">
        <v>590</v>
      </c>
      <c r="G4091" s="214" t="s">
        <v>572</v>
      </c>
      <c r="H4091" s="208" t="str">
        <f>IF(Input!F$4="GMH_OECC",J4091,IF(Input!F$4="GMH_XOEC",L4091,IF(Input!F$4="GMH_Korea",N4091,IF(Input!F$4="GMH_EU",P4091,IF(Input!F$4="Skysuper",#REF!,IF(Input!F$4="SkyII",#REF!,IF(Input!F$4="XO-8000",#REF!, "FALSE")))))))</f>
        <v>00</v>
      </c>
      <c r="I4091" s="209">
        <f>IF(Input!F$4="GMH_OECC",K4091,IF(Input!F$4="GMH_XOEC",M4091,IF(Input!F$4="GMH_Korea",O4091,IF(Input!F$4="GMH_EU",Q4091,IF(Input!F$4="Skysuper",#REF!,IF(Input!F$4="SkyII",#REF!,IF(Input!F$4="XO-8000",#REF!, "FALSE")))))))</f>
        <v>0</v>
      </c>
      <c r="J4091" s="210" t="s">
        <v>10359</v>
      </c>
      <c r="K4091" s="268">
        <v>0</v>
      </c>
      <c r="L4091" s="270" t="s">
        <v>10359</v>
      </c>
      <c r="M4091" s="270">
        <v>0</v>
      </c>
      <c r="N4091" s="270" t="s">
        <v>10359</v>
      </c>
      <c r="O4091" s="270">
        <v>0</v>
      </c>
      <c r="P4091" s="270" t="s">
        <v>10359</v>
      </c>
      <c r="Q4091" s="270">
        <v>0</v>
      </c>
      <c r="R4091" s="74"/>
      <c r="S4091" s="75" t="str">
        <f t="shared" si="346"/>
        <v>0000</v>
      </c>
      <c r="T4091" s="75" t="str">
        <f t="shared" si="344"/>
        <v>00000000000000000000000000000000</v>
      </c>
      <c r="V4091" s="197"/>
      <c r="W4091" s="75">
        <f t="shared" si="345"/>
        <v>0</v>
      </c>
      <c r="AE4091" s="479"/>
    </row>
    <row r="4092" spans="1:31" s="75" customFormat="1" ht="13.5" x14ac:dyDescent="0.2">
      <c r="A4092" s="211">
        <v>4089</v>
      </c>
      <c r="B4092" s="212" t="s">
        <v>4591</v>
      </c>
      <c r="C4092" s="213" t="s">
        <v>4592</v>
      </c>
      <c r="D4092" s="213"/>
      <c r="E4092" s="213">
        <v>0</v>
      </c>
      <c r="F4092" s="213" t="s">
        <v>590</v>
      </c>
      <c r="G4092" s="214" t="s">
        <v>572</v>
      </c>
      <c r="H4092" s="208" t="str">
        <f>IF(Input!F$4="GMH_OECC",J4092,IF(Input!F$4="GMH_XOEC",L4092,IF(Input!F$4="GMH_Korea",N4092,IF(Input!F$4="GMH_EU",P4092,IF(Input!F$4="Skysuper",#REF!,IF(Input!F$4="SkyII",#REF!,IF(Input!F$4="XO-8000",#REF!, "FALSE")))))))</f>
        <v>00</v>
      </c>
      <c r="I4092" s="209">
        <f>IF(Input!F$4="GMH_OECC",K4092,IF(Input!F$4="GMH_XOEC",M4092,IF(Input!F$4="GMH_Korea",O4092,IF(Input!F$4="GMH_EU",Q4092,IF(Input!F$4="Skysuper",#REF!,IF(Input!F$4="SkyII",#REF!,IF(Input!F$4="XO-8000",#REF!, "FALSE")))))))</f>
        <v>0</v>
      </c>
      <c r="J4092" s="210" t="s">
        <v>10359</v>
      </c>
      <c r="K4092" s="268">
        <v>0</v>
      </c>
      <c r="L4092" s="270" t="s">
        <v>10359</v>
      </c>
      <c r="M4092" s="270">
        <v>0</v>
      </c>
      <c r="N4092" s="270" t="s">
        <v>10359</v>
      </c>
      <c r="O4092" s="270">
        <v>0</v>
      </c>
      <c r="P4092" s="270" t="s">
        <v>10359</v>
      </c>
      <c r="Q4092" s="270">
        <v>0</v>
      </c>
      <c r="R4092" s="74"/>
      <c r="S4092" s="75" t="str">
        <f t="shared" si="346"/>
        <v>0000</v>
      </c>
      <c r="T4092" s="75" t="str">
        <f t="shared" si="344"/>
        <v>00000000000000000000000000000000</v>
      </c>
      <c r="V4092" s="197"/>
      <c r="W4092" s="75">
        <f t="shared" si="345"/>
        <v>0</v>
      </c>
      <c r="AE4092" s="479"/>
    </row>
    <row r="4093" spans="1:31" s="75" customFormat="1" ht="13.5" x14ac:dyDescent="0.2">
      <c r="A4093" s="211">
        <v>4090</v>
      </c>
      <c r="B4093" s="212" t="s">
        <v>4593</v>
      </c>
      <c r="C4093" s="213" t="s">
        <v>4594</v>
      </c>
      <c r="D4093" s="213"/>
      <c r="E4093" s="213">
        <v>0</v>
      </c>
      <c r="F4093" s="213" t="s">
        <v>590</v>
      </c>
      <c r="G4093" s="214" t="s">
        <v>572</v>
      </c>
      <c r="H4093" s="208" t="str">
        <f>IF(Input!F$4="GMH_OECC",J4093,IF(Input!F$4="GMH_XOEC",L4093,IF(Input!F$4="GMH_Korea",N4093,IF(Input!F$4="GMH_EU",P4093,IF(Input!F$4="Skysuper",#REF!,IF(Input!F$4="SkyII",#REF!,IF(Input!F$4="XO-8000",#REF!, "FALSE")))))))</f>
        <v>00</v>
      </c>
      <c r="I4093" s="209">
        <f>IF(Input!F$4="GMH_OECC",K4093,IF(Input!F$4="GMH_XOEC",M4093,IF(Input!F$4="GMH_Korea",O4093,IF(Input!F$4="GMH_EU",Q4093,IF(Input!F$4="Skysuper",#REF!,IF(Input!F$4="SkyII",#REF!,IF(Input!F$4="XO-8000",#REF!, "FALSE")))))))</f>
        <v>0</v>
      </c>
      <c r="J4093" s="210" t="s">
        <v>10359</v>
      </c>
      <c r="K4093" s="268">
        <v>0</v>
      </c>
      <c r="L4093" s="270" t="s">
        <v>10359</v>
      </c>
      <c r="M4093" s="270">
        <v>0</v>
      </c>
      <c r="N4093" s="270" t="s">
        <v>10359</v>
      </c>
      <c r="O4093" s="270">
        <v>0</v>
      </c>
      <c r="P4093" s="270" t="s">
        <v>10359</v>
      </c>
      <c r="Q4093" s="270">
        <v>0</v>
      </c>
      <c r="R4093" s="74"/>
      <c r="S4093" s="75" t="str">
        <f t="shared" si="346"/>
        <v>0000</v>
      </c>
      <c r="T4093" s="75" t="str">
        <f t="shared" si="344"/>
        <v>00000000000000000000000000000000</v>
      </c>
      <c r="V4093" s="197"/>
      <c r="W4093" s="75">
        <f t="shared" si="345"/>
        <v>0</v>
      </c>
      <c r="AE4093" s="479"/>
    </row>
    <row r="4094" spans="1:31" s="75" customFormat="1" ht="13.5" x14ac:dyDescent="0.2">
      <c r="A4094" s="211">
        <v>4091</v>
      </c>
      <c r="B4094" s="212" t="s">
        <v>4595</v>
      </c>
      <c r="C4094" s="213" t="s">
        <v>4596</v>
      </c>
      <c r="D4094" s="213"/>
      <c r="E4094" s="213">
        <v>0</v>
      </c>
      <c r="F4094" s="213" t="s">
        <v>590</v>
      </c>
      <c r="G4094" s="214" t="s">
        <v>572</v>
      </c>
      <c r="H4094" s="208" t="str">
        <f>IF(Input!F$4="GMH_OECC",J4094,IF(Input!F$4="GMH_XOEC",L4094,IF(Input!F$4="GMH_Korea",N4094,IF(Input!F$4="GMH_EU",P4094,IF(Input!F$4="Skysuper",#REF!,IF(Input!F$4="SkyII",#REF!,IF(Input!F$4="XO-8000",#REF!, "FALSE")))))))</f>
        <v>00</v>
      </c>
      <c r="I4094" s="209">
        <f>IF(Input!F$4="GMH_OECC",K4094,IF(Input!F$4="GMH_XOEC",M4094,IF(Input!F$4="GMH_Korea",O4094,IF(Input!F$4="GMH_EU",Q4094,IF(Input!F$4="Skysuper",#REF!,IF(Input!F$4="SkyII",#REF!,IF(Input!F$4="XO-8000",#REF!, "FALSE")))))))</f>
        <v>0</v>
      </c>
      <c r="J4094" s="210" t="s">
        <v>10359</v>
      </c>
      <c r="K4094" s="268">
        <v>0</v>
      </c>
      <c r="L4094" s="270" t="s">
        <v>10359</v>
      </c>
      <c r="M4094" s="270">
        <v>0</v>
      </c>
      <c r="N4094" s="270" t="s">
        <v>10359</v>
      </c>
      <c r="O4094" s="270">
        <v>0</v>
      </c>
      <c r="P4094" s="270" t="s">
        <v>10359</v>
      </c>
      <c r="Q4094" s="270">
        <v>0</v>
      </c>
      <c r="R4094" s="74"/>
      <c r="S4094" s="75" t="str">
        <f t="shared" si="346"/>
        <v>0000</v>
      </c>
      <c r="T4094" s="75" t="str">
        <f t="shared" si="344"/>
        <v>00000000000000000000000000000000</v>
      </c>
      <c r="V4094" s="197"/>
      <c r="W4094" s="75">
        <f t="shared" si="345"/>
        <v>0</v>
      </c>
      <c r="AE4094" s="479"/>
    </row>
    <row r="4095" spans="1:31" s="75" customFormat="1" ht="13.5" x14ac:dyDescent="0.2">
      <c r="A4095" s="211">
        <v>4092</v>
      </c>
      <c r="B4095" s="212" t="s">
        <v>4597</v>
      </c>
      <c r="C4095" s="213" t="s">
        <v>4598</v>
      </c>
      <c r="D4095" s="213"/>
      <c r="E4095" s="213">
        <v>0</v>
      </c>
      <c r="F4095" s="213" t="s">
        <v>590</v>
      </c>
      <c r="G4095" s="214" t="s">
        <v>572</v>
      </c>
      <c r="H4095" s="208" t="str">
        <f>IF(Input!F$4="GMH_OECC",J4095,IF(Input!F$4="GMH_XOEC",L4095,IF(Input!F$4="GMH_Korea",N4095,IF(Input!F$4="GMH_EU",P4095,IF(Input!F$4="Skysuper",#REF!,IF(Input!F$4="SkyII",#REF!,IF(Input!F$4="XO-8000",#REF!, "FALSE")))))))</f>
        <v>00</v>
      </c>
      <c r="I4095" s="209">
        <f>IF(Input!F$4="GMH_OECC",K4095,IF(Input!F$4="GMH_XOEC",M4095,IF(Input!F$4="GMH_Korea",O4095,IF(Input!F$4="GMH_EU",Q4095,IF(Input!F$4="Skysuper",#REF!,IF(Input!F$4="SkyII",#REF!,IF(Input!F$4="XO-8000",#REF!, "FALSE")))))))</f>
        <v>0</v>
      </c>
      <c r="J4095" s="210" t="s">
        <v>10359</v>
      </c>
      <c r="K4095" s="268">
        <v>0</v>
      </c>
      <c r="L4095" s="270" t="s">
        <v>10359</v>
      </c>
      <c r="M4095" s="270">
        <v>0</v>
      </c>
      <c r="N4095" s="270" t="s">
        <v>10359</v>
      </c>
      <c r="O4095" s="270">
        <v>0</v>
      </c>
      <c r="P4095" s="270" t="s">
        <v>10359</v>
      </c>
      <c r="Q4095" s="270">
        <v>0</v>
      </c>
      <c r="R4095" s="74"/>
      <c r="S4095" s="75" t="str">
        <f t="shared" si="346"/>
        <v>0000</v>
      </c>
      <c r="T4095" s="75" t="str">
        <f t="shared" si="344"/>
        <v>00000000000000000000000000000000</v>
      </c>
      <c r="V4095" s="197"/>
      <c r="W4095" s="75">
        <f t="shared" si="345"/>
        <v>0</v>
      </c>
      <c r="AE4095" s="479"/>
    </row>
    <row r="4096" spans="1:31" s="75" customFormat="1" ht="13.5" x14ac:dyDescent="0.2">
      <c r="A4096" s="211">
        <v>4093</v>
      </c>
      <c r="B4096" s="212" t="s">
        <v>4599</v>
      </c>
      <c r="C4096" s="213" t="s">
        <v>4600</v>
      </c>
      <c r="D4096" s="213"/>
      <c r="E4096" s="213">
        <v>0</v>
      </c>
      <c r="F4096" s="213" t="s">
        <v>590</v>
      </c>
      <c r="G4096" s="214" t="s">
        <v>572</v>
      </c>
      <c r="H4096" s="208" t="str">
        <f>IF(Input!F$4="GMH_OECC",J4096,IF(Input!F$4="GMH_XOEC",L4096,IF(Input!F$4="GMH_Korea",N4096,IF(Input!F$4="GMH_EU",P4096,IF(Input!F$4="Skysuper",#REF!,IF(Input!F$4="SkyII",#REF!,IF(Input!F$4="XO-8000",#REF!, "FALSE")))))))</f>
        <v>00</v>
      </c>
      <c r="I4096" s="209">
        <f>IF(Input!F$4="GMH_OECC",K4096,IF(Input!F$4="GMH_XOEC",M4096,IF(Input!F$4="GMH_Korea",O4096,IF(Input!F$4="GMH_EU",Q4096,IF(Input!F$4="Skysuper",#REF!,IF(Input!F$4="SkyII",#REF!,IF(Input!F$4="XO-8000",#REF!, "FALSE")))))))</f>
        <v>0</v>
      </c>
      <c r="J4096" s="210" t="s">
        <v>10359</v>
      </c>
      <c r="K4096" s="268">
        <v>0</v>
      </c>
      <c r="L4096" s="270" t="s">
        <v>10359</v>
      </c>
      <c r="M4096" s="270">
        <v>0</v>
      </c>
      <c r="N4096" s="270" t="s">
        <v>10359</v>
      </c>
      <c r="O4096" s="270">
        <v>0</v>
      </c>
      <c r="P4096" s="270" t="s">
        <v>10359</v>
      </c>
      <c r="Q4096" s="270">
        <v>0</v>
      </c>
      <c r="R4096" s="74"/>
      <c r="S4096" s="75" t="str">
        <f t="shared" si="346"/>
        <v>0000</v>
      </c>
      <c r="T4096" s="75" t="str">
        <f t="shared" si="344"/>
        <v>00000000000000000000000000000000</v>
      </c>
      <c r="V4096" s="197"/>
      <c r="W4096" s="75">
        <f t="shared" si="345"/>
        <v>0</v>
      </c>
      <c r="AE4096" s="479"/>
    </row>
    <row r="4097" spans="1:31" s="75" customFormat="1" ht="13.5" x14ac:dyDescent="0.2">
      <c r="A4097" s="211">
        <v>4094</v>
      </c>
      <c r="B4097" s="212" t="s">
        <v>4601</v>
      </c>
      <c r="C4097" s="213" t="s">
        <v>4602</v>
      </c>
      <c r="D4097" s="213"/>
      <c r="E4097" s="213">
        <v>0</v>
      </c>
      <c r="F4097" s="213" t="s">
        <v>590</v>
      </c>
      <c r="G4097" s="214" t="s">
        <v>572</v>
      </c>
      <c r="H4097" s="208" t="str">
        <f>IF(Input!F$4="GMH_OECC",J4097,IF(Input!F$4="GMH_XOEC",L4097,IF(Input!F$4="GMH_Korea",N4097,IF(Input!F$4="GMH_EU",P4097,IF(Input!F$4="Skysuper",#REF!,IF(Input!F$4="SkyII",#REF!,IF(Input!F$4="XO-8000",#REF!, "FALSE")))))))</f>
        <v>00</v>
      </c>
      <c r="I4097" s="209">
        <f>IF(Input!F$4="GMH_OECC",K4097,IF(Input!F$4="GMH_XOEC",M4097,IF(Input!F$4="GMH_Korea",O4097,IF(Input!F$4="GMH_EU",Q4097,IF(Input!F$4="Skysuper",#REF!,IF(Input!F$4="SkyII",#REF!,IF(Input!F$4="XO-8000",#REF!, "FALSE")))))))</f>
        <v>0</v>
      </c>
      <c r="J4097" s="210" t="s">
        <v>10359</v>
      </c>
      <c r="K4097" s="268">
        <v>0</v>
      </c>
      <c r="L4097" s="270" t="s">
        <v>10359</v>
      </c>
      <c r="M4097" s="270">
        <v>0</v>
      </c>
      <c r="N4097" s="270" t="s">
        <v>10359</v>
      </c>
      <c r="O4097" s="270">
        <v>0</v>
      </c>
      <c r="P4097" s="270" t="s">
        <v>10359</v>
      </c>
      <c r="Q4097" s="270">
        <v>0</v>
      </c>
      <c r="R4097" s="74"/>
      <c r="S4097" s="75" t="str">
        <f t="shared" si="346"/>
        <v>0000</v>
      </c>
      <c r="T4097" s="75" t="str">
        <f t="shared" si="344"/>
        <v>00000000000000000000000000000805</v>
      </c>
      <c r="V4097" s="197"/>
      <c r="W4097" s="75">
        <f t="shared" si="345"/>
        <v>13</v>
      </c>
      <c r="AE4097" s="479"/>
    </row>
    <row r="4098" spans="1:31" s="75" customFormat="1" ht="13.5" x14ac:dyDescent="0.2">
      <c r="A4098" s="211">
        <v>4095</v>
      </c>
      <c r="B4098" s="212" t="s">
        <v>4603</v>
      </c>
      <c r="C4098" s="213" t="s">
        <v>4604</v>
      </c>
      <c r="D4098" s="213"/>
      <c r="E4098" s="213">
        <v>0</v>
      </c>
      <c r="F4098" s="213" t="s">
        <v>590</v>
      </c>
      <c r="G4098" s="214" t="s">
        <v>572</v>
      </c>
      <c r="H4098" s="208" t="str">
        <f>IF(Input!F$4="GMH_OECC",J4098,IF(Input!F$4="GMH_XOEC",L4098,IF(Input!F$4="GMH_Korea",N4098,IF(Input!F$4="GMH_EU",P4098,IF(Input!F$4="Skysuper",#REF!,IF(Input!F$4="SkyII",#REF!,IF(Input!F$4="XO-8000",#REF!, "FALSE")))))))</f>
        <v>00</v>
      </c>
      <c r="I4098" s="209">
        <f>IF(Input!F$4="GMH_OECC",K4098,IF(Input!F$4="GMH_XOEC",M4098,IF(Input!F$4="GMH_Korea",O4098,IF(Input!F$4="GMH_EU",Q4098,IF(Input!F$4="Skysuper",#REF!,IF(Input!F$4="SkyII",#REF!,IF(Input!F$4="XO-8000",#REF!, "FALSE")))))))</f>
        <v>0</v>
      </c>
      <c r="J4098" s="210" t="s">
        <v>10359</v>
      </c>
      <c r="K4098" s="268">
        <v>0</v>
      </c>
      <c r="L4098" s="270" t="s">
        <v>10359</v>
      </c>
      <c r="M4098" s="270">
        <v>0</v>
      </c>
      <c r="N4098" s="270" t="s">
        <v>10359</v>
      </c>
      <c r="O4098" s="270">
        <v>0</v>
      </c>
      <c r="P4098" s="270" t="s">
        <v>10359</v>
      </c>
      <c r="Q4098" s="270">
        <v>0</v>
      </c>
      <c r="R4098" s="74"/>
      <c r="S4098" s="75" t="str">
        <f t="shared" si="346"/>
        <v>0000</v>
      </c>
      <c r="T4098" s="75" t="str">
        <f t="shared" si="344"/>
        <v>00000000000000000000000008050806</v>
      </c>
      <c r="V4098" s="197"/>
      <c r="W4098" s="75">
        <f t="shared" si="345"/>
        <v>27</v>
      </c>
      <c r="AE4098" s="479"/>
    </row>
    <row r="4099" spans="1:31" s="75" customFormat="1" ht="13.5" x14ac:dyDescent="0.2">
      <c r="A4099" s="211">
        <v>4096</v>
      </c>
      <c r="B4099" s="212" t="s">
        <v>4605</v>
      </c>
      <c r="C4099" s="213" t="s">
        <v>4606</v>
      </c>
      <c r="D4099" s="213"/>
      <c r="E4099" s="213">
        <v>0</v>
      </c>
      <c r="F4099" s="213" t="s">
        <v>590</v>
      </c>
      <c r="G4099" s="214" t="s">
        <v>572</v>
      </c>
      <c r="H4099" s="208" t="str">
        <f>IF(Input!F$4="GMH_OECC",J4099,IF(Input!F$4="GMH_XOEC",L4099,IF(Input!F$4="GMH_Korea",N4099,IF(Input!F$4="GMH_EU",P4099,IF(Input!F$4="Skysuper",#REF!,IF(Input!F$4="SkyII",#REF!,IF(Input!F$4="XO-8000",#REF!, "FALSE")))))))</f>
        <v>00</v>
      </c>
      <c r="I4099" s="209">
        <f>IF(Input!F$4="GMH_OECC",K4099,IF(Input!F$4="GMH_XOEC",M4099,IF(Input!F$4="GMH_Korea",O4099,IF(Input!F$4="GMH_EU",Q4099,IF(Input!F$4="Skysuper",#REF!,IF(Input!F$4="SkyII",#REF!,IF(Input!F$4="XO-8000",#REF!, "FALSE")))))))</f>
        <v>0</v>
      </c>
      <c r="J4099" s="210" t="s">
        <v>10359</v>
      </c>
      <c r="K4099" s="268">
        <v>0</v>
      </c>
      <c r="L4099" s="270" t="s">
        <v>10359</v>
      </c>
      <c r="M4099" s="270">
        <v>0</v>
      </c>
      <c r="N4099" s="270" t="s">
        <v>10359</v>
      </c>
      <c r="O4099" s="270">
        <v>0</v>
      </c>
      <c r="P4099" s="270" t="s">
        <v>10359</v>
      </c>
      <c r="Q4099" s="270">
        <v>0</v>
      </c>
      <c r="R4099" s="74"/>
      <c r="S4099" s="75" t="str">
        <f t="shared" si="346"/>
        <v>0000</v>
      </c>
      <c r="T4099" s="75" t="str">
        <f t="shared" si="344"/>
        <v>00000000000000000000080508060807</v>
      </c>
      <c r="V4099" s="197"/>
      <c r="W4099" s="75">
        <f t="shared" si="345"/>
        <v>42</v>
      </c>
      <c r="AE4099" s="479"/>
    </row>
    <row r="4100" spans="1:31" s="75" customFormat="1" ht="13.5" x14ac:dyDescent="0.2">
      <c r="A4100" s="211">
        <v>4097</v>
      </c>
      <c r="B4100" s="212" t="s">
        <v>4607</v>
      </c>
      <c r="C4100" s="213" t="s">
        <v>4608</v>
      </c>
      <c r="D4100" s="213"/>
      <c r="E4100" s="213">
        <v>0</v>
      </c>
      <c r="F4100" s="213" t="s">
        <v>590</v>
      </c>
      <c r="G4100" s="214" t="s">
        <v>572</v>
      </c>
      <c r="H4100" s="208" t="str">
        <f>IF(Input!F$4="GMH_OECC",J4100,IF(Input!F$4="GMH_XOEC",L4100,IF(Input!F$4="GMH_Korea",N4100,IF(Input!F$4="GMH_EU",P4100,IF(Input!F$4="Skysuper",#REF!,IF(Input!F$4="SkyII",#REF!,IF(Input!F$4="XO-8000",#REF!, "FALSE")))))))</f>
        <v>00</v>
      </c>
      <c r="I4100" s="209">
        <f>IF(Input!F$4="GMH_OECC",K4100,IF(Input!F$4="GMH_XOEC",M4100,IF(Input!F$4="GMH_Korea",O4100,IF(Input!F$4="GMH_EU",Q4100,IF(Input!F$4="Skysuper",#REF!,IF(Input!F$4="SkyII",#REF!,IF(Input!F$4="XO-8000",#REF!, "FALSE")))))))</f>
        <v>0</v>
      </c>
      <c r="J4100" s="210" t="s">
        <v>10359</v>
      </c>
      <c r="K4100" s="268">
        <v>0</v>
      </c>
      <c r="L4100" s="270" t="s">
        <v>10359</v>
      </c>
      <c r="M4100" s="270">
        <v>0</v>
      </c>
      <c r="N4100" s="270" t="s">
        <v>10359</v>
      </c>
      <c r="O4100" s="270">
        <v>0</v>
      </c>
      <c r="P4100" s="270" t="s">
        <v>10359</v>
      </c>
      <c r="Q4100" s="270">
        <v>0</v>
      </c>
      <c r="R4100" s="74"/>
      <c r="S4100" s="75" t="str">
        <f t="shared" si="346"/>
        <v>0000</v>
      </c>
      <c r="T4100" s="75" t="str">
        <f t="shared" ref="T4100:T4163" si="347">CONCATENATE(S4100,S4101,S4102,S4103,S4104,S4105,S4106,S4107)</f>
        <v>00000000000000000805080608070808</v>
      </c>
      <c r="V4100" s="197"/>
      <c r="W4100" s="75">
        <f t="shared" si="345"/>
        <v>58</v>
      </c>
      <c r="AE4100" s="479"/>
    </row>
    <row r="4101" spans="1:31" s="75" customFormat="1" ht="13.5" x14ac:dyDescent="0.2">
      <c r="A4101" s="211">
        <v>4098</v>
      </c>
      <c r="B4101" s="212" t="s">
        <v>4609</v>
      </c>
      <c r="C4101" s="213" t="s">
        <v>4610</v>
      </c>
      <c r="D4101" s="213"/>
      <c r="E4101" s="213">
        <v>0</v>
      </c>
      <c r="F4101" s="213" t="s">
        <v>590</v>
      </c>
      <c r="G4101" s="214" t="s">
        <v>572</v>
      </c>
      <c r="H4101" s="208" t="str">
        <f>IF(Input!F$4="GMH_OECC",J4101,IF(Input!F$4="GMH_XOEC",L4101,IF(Input!F$4="GMH_Korea",N4101,IF(Input!F$4="GMH_EU",P4101,IF(Input!F$4="Skysuper",#REF!,IF(Input!F$4="SkyII",#REF!,IF(Input!F$4="XO-8000",#REF!, "FALSE")))))))</f>
        <v>00</v>
      </c>
      <c r="I4101" s="209">
        <f>IF(Input!F$4="GMH_OECC",K4101,IF(Input!F$4="GMH_XOEC",M4101,IF(Input!F$4="GMH_Korea",O4101,IF(Input!F$4="GMH_EU",Q4101,IF(Input!F$4="Skysuper",#REF!,IF(Input!F$4="SkyII",#REF!,IF(Input!F$4="XO-8000",#REF!, "FALSE")))))))</f>
        <v>0</v>
      </c>
      <c r="J4101" s="210" t="s">
        <v>10359</v>
      </c>
      <c r="K4101" s="268">
        <v>0</v>
      </c>
      <c r="L4101" s="270" t="s">
        <v>10359</v>
      </c>
      <c r="M4101" s="270">
        <v>0</v>
      </c>
      <c r="N4101" s="270" t="s">
        <v>10359</v>
      </c>
      <c r="O4101" s="270">
        <v>0</v>
      </c>
      <c r="P4101" s="270" t="s">
        <v>10359</v>
      </c>
      <c r="Q4101" s="270">
        <v>0</v>
      </c>
      <c r="R4101" s="74"/>
      <c r="S4101" s="75" t="str">
        <f t="shared" si="346"/>
        <v>0000</v>
      </c>
      <c r="T4101" s="75" t="str">
        <f t="shared" si="347"/>
        <v>00000000000008050806080708080809</v>
      </c>
      <c r="V4101" s="197"/>
      <c r="W4101" s="75">
        <f t="shared" si="345"/>
        <v>75</v>
      </c>
      <c r="AE4101" s="479"/>
    </row>
    <row r="4102" spans="1:31" s="75" customFormat="1" ht="13.5" x14ac:dyDescent="0.2">
      <c r="A4102" s="211">
        <v>4099</v>
      </c>
      <c r="B4102" s="212" t="s">
        <v>4611</v>
      </c>
      <c r="C4102" s="213" t="s">
        <v>4612</v>
      </c>
      <c r="D4102" s="213"/>
      <c r="E4102" s="213">
        <v>0</v>
      </c>
      <c r="F4102" s="213" t="s">
        <v>590</v>
      </c>
      <c r="G4102" s="214" t="s">
        <v>572</v>
      </c>
      <c r="H4102" s="208" t="str">
        <f>IF(Input!F$4="GMH_OECC",J4102,IF(Input!F$4="GMH_XOEC",L4102,IF(Input!F$4="GMH_Korea",N4102,IF(Input!F$4="GMH_EU",P4102,IF(Input!F$4="Skysuper",#REF!,IF(Input!F$4="SkyII",#REF!,IF(Input!F$4="XO-8000",#REF!, "FALSE")))))))</f>
        <v>00</v>
      </c>
      <c r="I4102" s="209">
        <f>IF(Input!F$4="GMH_OECC",K4102,IF(Input!F$4="GMH_XOEC",M4102,IF(Input!F$4="GMH_Korea",O4102,IF(Input!F$4="GMH_EU",Q4102,IF(Input!F$4="Skysuper",#REF!,IF(Input!F$4="SkyII",#REF!,IF(Input!F$4="XO-8000",#REF!, "FALSE")))))))</f>
        <v>0</v>
      </c>
      <c r="J4102" s="210" t="s">
        <v>10359</v>
      </c>
      <c r="K4102" s="268">
        <v>0</v>
      </c>
      <c r="L4102" s="270" t="s">
        <v>10359</v>
      </c>
      <c r="M4102" s="270">
        <v>0</v>
      </c>
      <c r="N4102" s="270" t="s">
        <v>10359</v>
      </c>
      <c r="O4102" s="270">
        <v>0</v>
      </c>
      <c r="P4102" s="270" t="s">
        <v>10359</v>
      </c>
      <c r="Q4102" s="270">
        <v>0</v>
      </c>
      <c r="R4102" s="74"/>
      <c r="S4102" s="75" t="str">
        <f t="shared" si="346"/>
        <v>0000</v>
      </c>
      <c r="T4102" s="75" t="str">
        <f t="shared" si="347"/>
        <v>0000000008050806080708080809080A</v>
      </c>
      <c r="V4102" s="197"/>
      <c r="W4102" s="75">
        <f t="shared" ref="W4102:W4165" si="348">HEX2DEC(RIGHT(S4102,2))+HEX2DEC(RIGHT(S4103,2))+HEX2DEC(RIGHT(S4104,2))+HEX2DEC(RIGHT(S4105,2))+HEX2DEC(LEFT(S4102,2))+HEX2DEC(LEFT(S4103,2))+HEX2DEC(LEFT(S4104,2))+HEX2DEC(LEFT(S4105,2))+HEX2DEC(RIGHT(S4106,2))+HEX2DEC(RIGHT(S4107,2))+HEX2DEC(RIGHT(S4108,2))+HEX2DEC(RIGHT(S4109,2))+HEX2DEC(LEFT(S4106,2))+HEX2DEC(LEFT(S4107,2))+HEX2DEC(LEFT(S4108,2))+HEX2DEC(LEFT(S4109,2))</f>
        <v>93</v>
      </c>
      <c r="AE4102" s="479"/>
    </row>
    <row r="4103" spans="1:31" s="75" customFormat="1" ht="13.5" x14ac:dyDescent="0.2">
      <c r="A4103" s="211">
        <v>4100</v>
      </c>
      <c r="B4103" s="212" t="s">
        <v>6831</v>
      </c>
      <c r="C4103" s="213" t="s">
        <v>6832</v>
      </c>
      <c r="D4103" s="213"/>
      <c r="E4103" s="213">
        <v>0</v>
      </c>
      <c r="F4103" s="213" t="s">
        <v>590</v>
      </c>
      <c r="G4103" s="214" t="s">
        <v>572</v>
      </c>
      <c r="H4103" s="208" t="str">
        <f>H163</f>
        <v>00</v>
      </c>
      <c r="I4103" s="208">
        <v>0</v>
      </c>
      <c r="J4103" s="210" t="s">
        <v>10359</v>
      </c>
      <c r="K4103" s="268">
        <v>0</v>
      </c>
      <c r="L4103" s="270" t="s">
        <v>10359</v>
      </c>
      <c r="M4103" s="270">
        <v>0</v>
      </c>
      <c r="N4103" s="270" t="s">
        <v>10359</v>
      </c>
      <c r="O4103" s="270">
        <v>0</v>
      </c>
      <c r="P4103" s="270" t="s">
        <v>10359</v>
      </c>
      <c r="Q4103" s="270">
        <v>0</v>
      </c>
      <c r="R4103" s="74"/>
      <c r="S4103" s="75" t="str">
        <f t="shared" si="346"/>
        <v>0000</v>
      </c>
      <c r="T4103" s="75" t="str">
        <f t="shared" si="347"/>
        <v>000008050806080708080809080A080B</v>
      </c>
      <c r="V4103" s="197"/>
      <c r="W4103" s="75">
        <f t="shared" si="348"/>
        <v>112</v>
      </c>
      <c r="AE4103" s="479"/>
    </row>
    <row r="4104" spans="1:31" s="75" customFormat="1" ht="13.5" x14ac:dyDescent="0.2">
      <c r="A4104" s="211">
        <v>4101</v>
      </c>
      <c r="B4104" s="212" t="s">
        <v>6833</v>
      </c>
      <c r="C4104" s="213" t="s">
        <v>6834</v>
      </c>
      <c r="D4104" s="213"/>
      <c r="E4104" s="213">
        <v>0</v>
      </c>
      <c r="F4104" s="213" t="s">
        <v>590</v>
      </c>
      <c r="G4104" s="214" t="s">
        <v>572</v>
      </c>
      <c r="H4104" s="208">
        <f t="shared" ref="H4104" si="349">H164</f>
        <v>5</v>
      </c>
      <c r="I4104" s="209">
        <f>IF(Input!F$4="GMH_OECC",K4104,IF(Input!F$4="GMH_XOEC",M4104,IF(Input!F$4="GMH_Korea",O4104,IF(Input!F$4="GMH_EU",Q4104,IF(Input!F$4="Skysuper",#REF!,IF(Input!F$4="SkyII",#REF!,IF(Input!F$4="XO-8000",#REF!, "FALSE")))))))</f>
        <v>4</v>
      </c>
      <c r="J4104" s="210">
        <v>5</v>
      </c>
      <c r="K4104" s="268">
        <v>4</v>
      </c>
      <c r="L4104" s="270">
        <v>5</v>
      </c>
      <c r="M4104" s="270">
        <v>4</v>
      </c>
      <c r="N4104" s="270">
        <v>5</v>
      </c>
      <c r="O4104" s="270">
        <v>4</v>
      </c>
      <c r="P4104" s="270">
        <v>5</v>
      </c>
      <c r="Q4104" s="270">
        <v>4</v>
      </c>
      <c r="R4104" s="74"/>
      <c r="S4104" s="75" t="str">
        <f t="shared" si="346"/>
        <v>0805</v>
      </c>
      <c r="T4104" s="75" t="str">
        <f t="shared" si="347"/>
        <v>08050806080708080809080A080B080C</v>
      </c>
      <c r="V4104" s="197"/>
      <c r="W4104" s="75">
        <f t="shared" si="348"/>
        <v>132</v>
      </c>
      <c r="AE4104" s="479"/>
    </row>
    <row r="4105" spans="1:31" s="75" customFormat="1" ht="13.5" x14ac:dyDescent="0.2">
      <c r="A4105" s="211">
        <v>4102</v>
      </c>
      <c r="B4105" s="212" t="s">
        <v>6835</v>
      </c>
      <c r="C4105" s="213" t="s">
        <v>6836</v>
      </c>
      <c r="D4105" s="213"/>
      <c r="E4105" s="213">
        <v>0</v>
      </c>
      <c r="F4105" s="213" t="s">
        <v>590</v>
      </c>
      <c r="G4105" s="214" t="s">
        <v>572</v>
      </c>
      <c r="H4105" s="208">
        <f t="shared" ref="H4105" si="350">H165</f>
        <v>6</v>
      </c>
      <c r="I4105" s="209">
        <f>IF(Input!F$4="GMH_OECC",K4105,IF(Input!F$4="GMH_XOEC",M4105,IF(Input!F$4="GMH_Korea",O4105,IF(Input!F$4="GMH_EU",Q4105,IF(Input!F$4="Skysuper",#REF!,IF(Input!F$4="SkyII",#REF!,IF(Input!F$4="XO-8000",#REF!, "FALSE")))))))</f>
        <v>4</v>
      </c>
      <c r="J4105" s="210">
        <v>6</v>
      </c>
      <c r="K4105" s="268">
        <v>4</v>
      </c>
      <c r="L4105" s="270">
        <v>6</v>
      </c>
      <c r="M4105" s="270">
        <v>4</v>
      </c>
      <c r="N4105" s="270">
        <v>6</v>
      </c>
      <c r="O4105" s="270">
        <v>4</v>
      </c>
      <c r="P4105" s="270">
        <v>6</v>
      </c>
      <c r="Q4105" s="270">
        <v>4</v>
      </c>
      <c r="R4105" s="74"/>
      <c r="S4105" s="75" t="str">
        <f t="shared" si="346"/>
        <v>0806</v>
      </c>
      <c r="T4105" s="75" t="str">
        <f t="shared" si="347"/>
        <v>0806080708080809080A080B080C080D</v>
      </c>
      <c r="V4105" s="197"/>
      <c r="W4105" s="75">
        <f t="shared" si="348"/>
        <v>140</v>
      </c>
      <c r="AE4105" s="479"/>
    </row>
    <row r="4106" spans="1:31" s="75" customFormat="1" ht="13.5" x14ac:dyDescent="0.2">
      <c r="A4106" s="211">
        <v>4103</v>
      </c>
      <c r="B4106" s="212" t="s">
        <v>6837</v>
      </c>
      <c r="C4106" s="213" t="s">
        <v>6838</v>
      </c>
      <c r="D4106" s="213"/>
      <c r="E4106" s="213">
        <v>0</v>
      </c>
      <c r="F4106" s="213" t="s">
        <v>590</v>
      </c>
      <c r="G4106" s="214" t="s">
        <v>572</v>
      </c>
      <c r="H4106" s="208">
        <f t="shared" ref="H4106" si="351">H166</f>
        <v>7</v>
      </c>
      <c r="I4106" s="209">
        <f>IF(Input!F$4="GMH_OECC",K4106,IF(Input!F$4="GMH_XOEC",M4106,IF(Input!F$4="GMH_Korea",O4106,IF(Input!F$4="GMH_EU",Q4106,IF(Input!F$4="Skysuper",#REF!,IF(Input!F$4="SkyII",#REF!,IF(Input!F$4="XO-8000",#REF!, "FALSE")))))))</f>
        <v>4</v>
      </c>
      <c r="J4106" s="210">
        <v>7</v>
      </c>
      <c r="K4106" s="268">
        <v>4</v>
      </c>
      <c r="L4106" s="270">
        <v>7</v>
      </c>
      <c r="M4106" s="270">
        <v>4</v>
      </c>
      <c r="N4106" s="270">
        <v>7</v>
      </c>
      <c r="O4106" s="270">
        <v>4</v>
      </c>
      <c r="P4106" s="270">
        <v>7</v>
      </c>
      <c r="Q4106" s="270">
        <v>4</v>
      </c>
      <c r="R4106" s="74"/>
      <c r="S4106" s="75" t="str">
        <f t="shared" si="346"/>
        <v>0807</v>
      </c>
      <c r="T4106" s="75" t="str">
        <f t="shared" si="347"/>
        <v>080708080809080A080B080C080D080E</v>
      </c>
      <c r="V4106" s="197"/>
      <c r="W4106" s="75">
        <f t="shared" si="348"/>
        <v>148</v>
      </c>
      <c r="AE4106" s="479"/>
    </row>
    <row r="4107" spans="1:31" s="75" customFormat="1" ht="13.5" x14ac:dyDescent="0.2">
      <c r="A4107" s="211">
        <v>4104</v>
      </c>
      <c r="B4107" s="212" t="s">
        <v>6839</v>
      </c>
      <c r="C4107" s="213" t="s">
        <v>6840</v>
      </c>
      <c r="D4107" s="213"/>
      <c r="E4107" s="213">
        <v>0</v>
      </c>
      <c r="F4107" s="213" t="s">
        <v>590</v>
      </c>
      <c r="G4107" s="214" t="s">
        <v>572</v>
      </c>
      <c r="H4107" s="208">
        <f t="shared" ref="H4107" si="352">H167</f>
        <v>8</v>
      </c>
      <c r="I4107" s="209">
        <f>IF(Input!F$4="GMH_OECC",K4107,IF(Input!F$4="GMH_XOEC",M4107,IF(Input!F$4="GMH_Korea",O4107,IF(Input!F$4="GMH_EU",Q4107,IF(Input!F$4="Skysuper",#REF!,IF(Input!F$4="SkyII",#REF!,IF(Input!F$4="XO-8000",#REF!, "FALSE")))))))</f>
        <v>4</v>
      </c>
      <c r="J4107" s="210">
        <v>8</v>
      </c>
      <c r="K4107" s="268">
        <v>4</v>
      </c>
      <c r="L4107" s="270">
        <v>8</v>
      </c>
      <c r="M4107" s="270">
        <v>4</v>
      </c>
      <c r="N4107" s="270">
        <v>8</v>
      </c>
      <c r="O4107" s="270">
        <v>4</v>
      </c>
      <c r="P4107" s="270">
        <v>8</v>
      </c>
      <c r="Q4107" s="270">
        <v>4</v>
      </c>
      <c r="R4107" s="74"/>
      <c r="S4107" s="75" t="str">
        <f t="shared" si="346"/>
        <v>0808</v>
      </c>
      <c r="T4107" s="75" t="str">
        <f t="shared" si="347"/>
        <v>08080809080A080B080C080D080E080F</v>
      </c>
      <c r="V4107" s="197"/>
      <c r="W4107" s="75">
        <f t="shared" si="348"/>
        <v>156</v>
      </c>
      <c r="AE4107" s="479"/>
    </row>
    <row r="4108" spans="1:31" s="75" customFormat="1" ht="13.5" x14ac:dyDescent="0.2">
      <c r="A4108" s="211">
        <v>4105</v>
      </c>
      <c r="B4108" s="212" t="s">
        <v>6841</v>
      </c>
      <c r="C4108" s="213" t="s">
        <v>6842</v>
      </c>
      <c r="D4108" s="213"/>
      <c r="E4108" s="213">
        <v>0</v>
      </c>
      <c r="F4108" s="213" t="s">
        <v>590</v>
      </c>
      <c r="G4108" s="214" t="s">
        <v>572</v>
      </c>
      <c r="H4108" s="208">
        <f t="shared" ref="H4108" si="353">H168</f>
        <v>9</v>
      </c>
      <c r="I4108" s="209">
        <f>IF(Input!F$4="GMH_OECC",K4108,IF(Input!F$4="GMH_XOEC",M4108,IF(Input!F$4="GMH_Korea",O4108,IF(Input!F$4="GMH_EU",Q4108,IF(Input!F$4="Skysuper",#REF!,IF(Input!F$4="SkyII",#REF!,IF(Input!F$4="XO-8000",#REF!, "FALSE")))))))</f>
        <v>4</v>
      </c>
      <c r="J4108" s="210">
        <v>9</v>
      </c>
      <c r="K4108" s="268">
        <v>4</v>
      </c>
      <c r="L4108" s="270">
        <v>9</v>
      </c>
      <c r="M4108" s="270">
        <v>4</v>
      </c>
      <c r="N4108" s="270">
        <v>9</v>
      </c>
      <c r="O4108" s="270">
        <v>4</v>
      </c>
      <c r="P4108" s="270">
        <v>9</v>
      </c>
      <c r="Q4108" s="270">
        <v>4</v>
      </c>
      <c r="R4108" s="74"/>
      <c r="S4108" s="75" t="str">
        <f t="shared" si="346"/>
        <v>0809</v>
      </c>
      <c r="T4108" s="75" t="str">
        <f t="shared" si="347"/>
        <v>0809080A080B080C080D080E080F0810</v>
      </c>
      <c r="V4108" s="197"/>
      <c r="W4108" s="75">
        <f t="shared" si="348"/>
        <v>164</v>
      </c>
      <c r="AE4108" s="479"/>
    </row>
    <row r="4109" spans="1:31" s="75" customFormat="1" ht="13.5" x14ac:dyDescent="0.2">
      <c r="A4109" s="211">
        <v>4106</v>
      </c>
      <c r="B4109" s="212" t="s">
        <v>6843</v>
      </c>
      <c r="C4109" s="213" t="s">
        <v>6844</v>
      </c>
      <c r="D4109" s="213"/>
      <c r="E4109" s="213">
        <v>0</v>
      </c>
      <c r="F4109" s="213" t="s">
        <v>590</v>
      </c>
      <c r="G4109" s="214" t="s">
        <v>572</v>
      </c>
      <c r="H4109" s="208">
        <f t="shared" ref="H4109" si="354">H169</f>
        <v>10</v>
      </c>
      <c r="I4109" s="209">
        <f>IF(Input!F$4="GMH_OECC",K4109,IF(Input!F$4="GMH_XOEC",M4109,IF(Input!F$4="GMH_Korea",O4109,IF(Input!F$4="GMH_EU",Q4109,IF(Input!F$4="Skysuper",#REF!,IF(Input!F$4="SkyII",#REF!,IF(Input!F$4="XO-8000",#REF!, "FALSE")))))))</f>
        <v>4</v>
      </c>
      <c r="J4109" s="210">
        <v>10</v>
      </c>
      <c r="K4109" s="268">
        <v>4</v>
      </c>
      <c r="L4109" s="270">
        <v>10</v>
      </c>
      <c r="M4109" s="270">
        <v>4</v>
      </c>
      <c r="N4109" s="270">
        <v>10</v>
      </c>
      <c r="O4109" s="270">
        <v>4</v>
      </c>
      <c r="P4109" s="270">
        <v>10</v>
      </c>
      <c r="Q4109" s="270">
        <v>4</v>
      </c>
      <c r="R4109" s="74"/>
      <c r="S4109" s="75" t="str">
        <f t="shared" si="346"/>
        <v>080A</v>
      </c>
      <c r="T4109" s="75" t="str">
        <f t="shared" si="347"/>
        <v>080A080B080C080D080E080F08100811</v>
      </c>
      <c r="V4109" s="197"/>
      <c r="W4109" s="75">
        <f t="shared" si="348"/>
        <v>172</v>
      </c>
      <c r="AE4109" s="479"/>
    </row>
    <row r="4110" spans="1:31" s="75" customFormat="1" ht="13.5" x14ac:dyDescent="0.2">
      <c r="A4110" s="211">
        <v>4107</v>
      </c>
      <c r="B4110" s="212" t="s">
        <v>6845</v>
      </c>
      <c r="C4110" s="213" t="s">
        <v>6846</v>
      </c>
      <c r="D4110" s="213"/>
      <c r="E4110" s="213">
        <v>0</v>
      </c>
      <c r="F4110" s="213" t="s">
        <v>590</v>
      </c>
      <c r="G4110" s="214" t="s">
        <v>572</v>
      </c>
      <c r="H4110" s="208">
        <f t="shared" ref="H4110" si="355">H170</f>
        <v>11</v>
      </c>
      <c r="I4110" s="209">
        <f>IF(Input!F$4="GMH_OECC",K4110,IF(Input!F$4="GMH_XOEC",M4110,IF(Input!F$4="GMH_Korea",O4110,IF(Input!F$4="GMH_EU",Q4110,IF(Input!F$4="Skysuper",#REF!,IF(Input!F$4="SkyII",#REF!,IF(Input!F$4="XO-8000",#REF!, "FALSE")))))))</f>
        <v>4</v>
      </c>
      <c r="J4110" s="210">
        <v>11</v>
      </c>
      <c r="K4110" s="268">
        <v>4</v>
      </c>
      <c r="L4110" s="270">
        <v>11</v>
      </c>
      <c r="M4110" s="270">
        <v>4</v>
      </c>
      <c r="N4110" s="270">
        <v>11</v>
      </c>
      <c r="O4110" s="270">
        <v>4</v>
      </c>
      <c r="P4110" s="270">
        <v>11</v>
      </c>
      <c r="Q4110" s="270">
        <v>4</v>
      </c>
      <c r="R4110" s="74"/>
      <c r="S4110" s="75" t="str">
        <f t="shared" si="346"/>
        <v>080B</v>
      </c>
      <c r="T4110" s="75" t="str">
        <f t="shared" si="347"/>
        <v>080B080C080D080E080F081008110812</v>
      </c>
      <c r="V4110" s="197"/>
      <c r="W4110" s="75">
        <f t="shared" si="348"/>
        <v>180</v>
      </c>
      <c r="AE4110" s="479"/>
    </row>
    <row r="4111" spans="1:31" s="75" customFormat="1" ht="13.5" x14ac:dyDescent="0.2">
      <c r="A4111" s="211">
        <v>4108</v>
      </c>
      <c r="B4111" s="212" t="s">
        <v>6847</v>
      </c>
      <c r="C4111" s="213" t="s">
        <v>6848</v>
      </c>
      <c r="D4111" s="213"/>
      <c r="E4111" s="213">
        <v>0</v>
      </c>
      <c r="F4111" s="213" t="s">
        <v>590</v>
      </c>
      <c r="G4111" s="214" t="s">
        <v>572</v>
      </c>
      <c r="H4111" s="208">
        <f t="shared" ref="H4111" si="356">H171</f>
        <v>12</v>
      </c>
      <c r="I4111" s="209">
        <f>IF(Input!F$4="GMH_OECC",K4111,IF(Input!F$4="GMH_XOEC",M4111,IF(Input!F$4="GMH_Korea",O4111,IF(Input!F$4="GMH_EU",Q4111,IF(Input!F$4="Skysuper",#REF!,IF(Input!F$4="SkyII",#REF!,IF(Input!F$4="XO-8000",#REF!, "FALSE")))))))</f>
        <v>4</v>
      </c>
      <c r="J4111" s="210">
        <v>12</v>
      </c>
      <c r="K4111" s="268">
        <v>4</v>
      </c>
      <c r="L4111" s="270">
        <v>12</v>
      </c>
      <c r="M4111" s="270">
        <v>4</v>
      </c>
      <c r="N4111" s="270">
        <v>12</v>
      </c>
      <c r="O4111" s="270">
        <v>4</v>
      </c>
      <c r="P4111" s="270">
        <v>12</v>
      </c>
      <c r="Q4111" s="270">
        <v>4</v>
      </c>
      <c r="R4111" s="74"/>
      <c r="S4111" s="75" t="str">
        <f t="shared" si="346"/>
        <v>080C</v>
      </c>
      <c r="T4111" s="75" t="str">
        <f t="shared" si="347"/>
        <v>080C080D080E080F0810081108120813</v>
      </c>
      <c r="V4111" s="197"/>
      <c r="W4111" s="75">
        <f t="shared" si="348"/>
        <v>188</v>
      </c>
      <c r="AE4111" s="479"/>
    </row>
    <row r="4112" spans="1:31" s="75" customFormat="1" ht="13.5" x14ac:dyDescent="0.2">
      <c r="A4112" s="211">
        <v>4109</v>
      </c>
      <c r="B4112" s="212" t="s">
        <v>6849</v>
      </c>
      <c r="C4112" s="213" t="s">
        <v>6850</v>
      </c>
      <c r="D4112" s="213"/>
      <c r="E4112" s="213">
        <v>0</v>
      </c>
      <c r="F4112" s="213" t="s">
        <v>590</v>
      </c>
      <c r="G4112" s="214" t="s">
        <v>572</v>
      </c>
      <c r="H4112" s="208">
        <f t="shared" ref="H4112" si="357">H172</f>
        <v>13</v>
      </c>
      <c r="I4112" s="209">
        <f>IF(Input!F$4="GMH_OECC",K4112,IF(Input!F$4="GMH_XOEC",M4112,IF(Input!F$4="GMH_Korea",O4112,IF(Input!F$4="GMH_EU",Q4112,IF(Input!F$4="Skysuper",#REF!,IF(Input!F$4="SkyII",#REF!,IF(Input!F$4="XO-8000",#REF!, "FALSE")))))))</f>
        <v>4</v>
      </c>
      <c r="J4112" s="210">
        <v>13</v>
      </c>
      <c r="K4112" s="268">
        <v>4</v>
      </c>
      <c r="L4112" s="270">
        <v>13</v>
      </c>
      <c r="M4112" s="270">
        <v>4</v>
      </c>
      <c r="N4112" s="270">
        <v>13</v>
      </c>
      <c r="O4112" s="270">
        <v>4</v>
      </c>
      <c r="P4112" s="270">
        <v>13</v>
      </c>
      <c r="Q4112" s="270">
        <v>4</v>
      </c>
      <c r="R4112" s="74"/>
      <c r="S4112" s="75" t="str">
        <f t="shared" si="346"/>
        <v>080D</v>
      </c>
      <c r="T4112" s="75" t="str">
        <f t="shared" si="347"/>
        <v>080D080E080F08100811081208130814</v>
      </c>
      <c r="V4112" s="197"/>
      <c r="W4112" s="75">
        <f t="shared" si="348"/>
        <v>196</v>
      </c>
      <c r="AE4112" s="479"/>
    </row>
    <row r="4113" spans="1:31" s="75" customFormat="1" ht="13.5" x14ac:dyDescent="0.2">
      <c r="A4113" s="211">
        <v>4110</v>
      </c>
      <c r="B4113" s="212" t="s">
        <v>888</v>
      </c>
      <c r="C4113" s="213" t="s">
        <v>889</v>
      </c>
      <c r="D4113" s="213"/>
      <c r="E4113" s="213">
        <v>0</v>
      </c>
      <c r="F4113" s="213" t="s">
        <v>590</v>
      </c>
      <c r="G4113" s="214" t="s">
        <v>572</v>
      </c>
      <c r="H4113" s="208">
        <f t="shared" ref="H4113" si="358">H173</f>
        <v>14</v>
      </c>
      <c r="I4113" s="209">
        <f>IF(Input!F$4="GMH_OECC",K4113,IF(Input!F$4="GMH_XOEC",M4113,IF(Input!F$4="GMH_Korea",O4113,IF(Input!F$4="GMH_EU",Q4113,IF(Input!F$4="Skysuper",#REF!,IF(Input!F$4="SkyII",#REF!,IF(Input!F$4="XO-8000",#REF!, "FALSE")))))))</f>
        <v>4</v>
      </c>
      <c r="J4113" s="210">
        <v>14</v>
      </c>
      <c r="K4113" s="268">
        <v>4</v>
      </c>
      <c r="L4113" s="270">
        <v>14</v>
      </c>
      <c r="M4113" s="270">
        <v>4</v>
      </c>
      <c r="N4113" s="270">
        <v>14</v>
      </c>
      <c r="O4113" s="270">
        <v>4</v>
      </c>
      <c r="P4113" s="270">
        <v>14</v>
      </c>
      <c r="Q4113" s="270">
        <v>4</v>
      </c>
      <c r="R4113" s="74"/>
      <c r="S4113" s="75" t="str">
        <f t="shared" si="346"/>
        <v>080E</v>
      </c>
      <c r="T4113" s="75" t="str">
        <f t="shared" si="347"/>
        <v>080E080F081008110812081308140815</v>
      </c>
      <c r="V4113" s="197"/>
      <c r="W4113" s="75">
        <f t="shared" si="348"/>
        <v>204</v>
      </c>
      <c r="AE4113" s="479"/>
    </row>
    <row r="4114" spans="1:31" s="75" customFormat="1" ht="13.5" x14ac:dyDescent="0.2">
      <c r="A4114" s="211">
        <v>4111</v>
      </c>
      <c r="B4114" s="212" t="s">
        <v>890</v>
      </c>
      <c r="C4114" s="213" t="s">
        <v>891</v>
      </c>
      <c r="D4114" s="213"/>
      <c r="E4114" s="213">
        <v>0</v>
      </c>
      <c r="F4114" s="213" t="s">
        <v>590</v>
      </c>
      <c r="G4114" s="214" t="s">
        <v>572</v>
      </c>
      <c r="H4114" s="208">
        <f t="shared" ref="H4114" si="359">H174</f>
        <v>15</v>
      </c>
      <c r="I4114" s="209">
        <f>IF(Input!F$4="GMH_OECC",K4114,IF(Input!F$4="GMH_XOEC",M4114,IF(Input!F$4="GMH_Korea",O4114,IF(Input!F$4="GMH_EU",Q4114,IF(Input!F$4="Skysuper",#REF!,IF(Input!F$4="SkyII",#REF!,IF(Input!F$4="XO-8000",#REF!, "FALSE")))))))</f>
        <v>4</v>
      </c>
      <c r="J4114" s="210">
        <v>15</v>
      </c>
      <c r="K4114" s="268">
        <v>4</v>
      </c>
      <c r="L4114" s="270">
        <v>15</v>
      </c>
      <c r="M4114" s="270">
        <v>4</v>
      </c>
      <c r="N4114" s="270">
        <v>15</v>
      </c>
      <c r="O4114" s="270">
        <v>4</v>
      </c>
      <c r="P4114" s="270">
        <v>15</v>
      </c>
      <c r="Q4114" s="270">
        <v>4</v>
      </c>
      <c r="R4114" s="74"/>
      <c r="S4114" s="75" t="str">
        <f t="shared" si="346"/>
        <v>080F</v>
      </c>
      <c r="T4114" s="75" t="str">
        <f t="shared" si="347"/>
        <v>080F0810081108120813081408150816</v>
      </c>
      <c r="V4114" s="197"/>
      <c r="W4114" s="75">
        <f t="shared" si="348"/>
        <v>212</v>
      </c>
      <c r="AE4114" s="479"/>
    </row>
    <row r="4115" spans="1:31" s="75" customFormat="1" ht="13.5" x14ac:dyDescent="0.2">
      <c r="A4115" s="211">
        <v>4112</v>
      </c>
      <c r="B4115" s="212" t="s">
        <v>892</v>
      </c>
      <c r="C4115" s="213" t="s">
        <v>893</v>
      </c>
      <c r="D4115" s="213"/>
      <c r="E4115" s="213">
        <v>0</v>
      </c>
      <c r="F4115" s="213" t="s">
        <v>590</v>
      </c>
      <c r="G4115" s="214" t="s">
        <v>572</v>
      </c>
      <c r="H4115" s="208">
        <f t="shared" ref="H4115" si="360">H175</f>
        <v>16</v>
      </c>
      <c r="I4115" s="209">
        <f>IF(Input!F$4="GMH_OECC",K4115,IF(Input!F$4="GMH_XOEC",M4115,IF(Input!F$4="GMH_Korea",O4115,IF(Input!F$4="GMH_EU",Q4115,IF(Input!F$4="Skysuper",#REF!,IF(Input!F$4="SkyII",#REF!,IF(Input!F$4="XO-8000",#REF!, "FALSE")))))))</f>
        <v>4</v>
      </c>
      <c r="J4115" s="210">
        <v>16</v>
      </c>
      <c r="K4115" s="268">
        <v>4</v>
      </c>
      <c r="L4115" s="270">
        <v>16</v>
      </c>
      <c r="M4115" s="270">
        <v>4</v>
      </c>
      <c r="N4115" s="270">
        <v>16</v>
      </c>
      <c r="O4115" s="270">
        <v>4</v>
      </c>
      <c r="P4115" s="270">
        <v>16</v>
      </c>
      <c r="Q4115" s="270">
        <v>4</v>
      </c>
      <c r="R4115" s="74"/>
      <c r="S4115" s="75" t="str">
        <f t="shared" si="346"/>
        <v>0810</v>
      </c>
      <c r="T4115" s="75" t="str">
        <f t="shared" si="347"/>
        <v>08100811081208130814081508160817</v>
      </c>
      <c r="V4115" s="197"/>
      <c r="W4115" s="75">
        <f t="shared" si="348"/>
        <v>220</v>
      </c>
      <c r="AE4115" s="479"/>
    </row>
    <row r="4116" spans="1:31" s="75" customFormat="1" ht="13.5" x14ac:dyDescent="0.2">
      <c r="A4116" s="211">
        <v>4113</v>
      </c>
      <c r="B4116" s="212" t="s">
        <v>894</v>
      </c>
      <c r="C4116" s="213" t="s">
        <v>895</v>
      </c>
      <c r="D4116" s="213"/>
      <c r="E4116" s="213">
        <v>0</v>
      </c>
      <c r="F4116" s="213" t="s">
        <v>590</v>
      </c>
      <c r="G4116" s="214" t="s">
        <v>572</v>
      </c>
      <c r="H4116" s="208">
        <f t="shared" ref="H4116" si="361">H176</f>
        <v>17</v>
      </c>
      <c r="I4116" s="209">
        <f>IF(Input!F$4="GMH_OECC",K4116,IF(Input!F$4="GMH_XOEC",M4116,IF(Input!F$4="GMH_Korea",O4116,IF(Input!F$4="GMH_EU",Q4116,IF(Input!F$4="Skysuper",#REF!,IF(Input!F$4="SkyII",#REF!,IF(Input!F$4="XO-8000",#REF!, "FALSE")))))))</f>
        <v>4</v>
      </c>
      <c r="J4116" s="210">
        <v>17</v>
      </c>
      <c r="K4116" s="268">
        <v>4</v>
      </c>
      <c r="L4116" s="270">
        <v>17</v>
      </c>
      <c r="M4116" s="270">
        <v>4</v>
      </c>
      <c r="N4116" s="270">
        <v>17</v>
      </c>
      <c r="O4116" s="270">
        <v>4</v>
      </c>
      <c r="P4116" s="270">
        <v>17</v>
      </c>
      <c r="Q4116" s="270">
        <v>4</v>
      </c>
      <c r="R4116" s="74"/>
      <c r="S4116" s="75" t="str">
        <f t="shared" si="346"/>
        <v>0811</v>
      </c>
      <c r="T4116" s="75" t="str">
        <f t="shared" si="347"/>
        <v>08110812081308140815081608170818</v>
      </c>
      <c r="V4116" s="197"/>
      <c r="W4116" s="75">
        <f t="shared" si="348"/>
        <v>228</v>
      </c>
      <c r="AE4116" s="479"/>
    </row>
    <row r="4117" spans="1:31" s="75" customFormat="1" ht="13.5" x14ac:dyDescent="0.2">
      <c r="A4117" s="211">
        <v>4114</v>
      </c>
      <c r="B4117" s="212" t="s">
        <v>896</v>
      </c>
      <c r="C4117" s="213" t="s">
        <v>897</v>
      </c>
      <c r="D4117" s="213"/>
      <c r="E4117" s="213">
        <v>0</v>
      </c>
      <c r="F4117" s="213" t="s">
        <v>590</v>
      </c>
      <c r="G4117" s="214" t="s">
        <v>572</v>
      </c>
      <c r="H4117" s="208">
        <f t="shared" ref="H4117" si="362">H177</f>
        <v>18</v>
      </c>
      <c r="I4117" s="209">
        <f>IF(Input!F$4="GMH_OECC",K4117,IF(Input!F$4="GMH_XOEC",M4117,IF(Input!F$4="GMH_Korea",O4117,IF(Input!F$4="GMH_EU",Q4117,IF(Input!F$4="Skysuper",#REF!,IF(Input!F$4="SkyII",#REF!,IF(Input!F$4="XO-8000",#REF!, "FALSE")))))))</f>
        <v>4</v>
      </c>
      <c r="J4117" s="210">
        <v>18</v>
      </c>
      <c r="K4117" s="268">
        <v>4</v>
      </c>
      <c r="L4117" s="270">
        <v>18</v>
      </c>
      <c r="M4117" s="270">
        <v>4</v>
      </c>
      <c r="N4117" s="270">
        <v>18</v>
      </c>
      <c r="O4117" s="270">
        <v>4</v>
      </c>
      <c r="P4117" s="270">
        <v>18</v>
      </c>
      <c r="Q4117" s="270">
        <v>4</v>
      </c>
      <c r="R4117" s="74"/>
      <c r="S4117" s="75" t="str">
        <f t="shared" si="346"/>
        <v>0812</v>
      </c>
      <c r="T4117" s="75" t="str">
        <f t="shared" si="347"/>
        <v>08120813081408150816081708180819</v>
      </c>
      <c r="V4117" s="197"/>
      <c r="W4117" s="75">
        <f t="shared" si="348"/>
        <v>236</v>
      </c>
      <c r="AE4117" s="479"/>
    </row>
    <row r="4118" spans="1:31" s="75" customFormat="1" ht="13.5" x14ac:dyDescent="0.2">
      <c r="A4118" s="211">
        <v>4115</v>
      </c>
      <c r="B4118" s="212" t="s">
        <v>898</v>
      </c>
      <c r="C4118" s="213" t="s">
        <v>899</v>
      </c>
      <c r="D4118" s="213"/>
      <c r="E4118" s="213">
        <v>0</v>
      </c>
      <c r="F4118" s="213" t="s">
        <v>590</v>
      </c>
      <c r="G4118" s="214" t="s">
        <v>572</v>
      </c>
      <c r="H4118" s="208">
        <f t="shared" ref="H4118" si="363">H178</f>
        <v>19</v>
      </c>
      <c r="I4118" s="209">
        <f>IF(Input!F$4="GMH_OECC",K4118,IF(Input!F$4="GMH_XOEC",M4118,IF(Input!F$4="GMH_Korea",O4118,IF(Input!F$4="GMH_EU",Q4118,IF(Input!F$4="Skysuper",#REF!,IF(Input!F$4="SkyII",#REF!,IF(Input!F$4="XO-8000",#REF!, "FALSE")))))))</f>
        <v>4</v>
      </c>
      <c r="J4118" s="210">
        <v>19</v>
      </c>
      <c r="K4118" s="268">
        <v>4</v>
      </c>
      <c r="L4118" s="270">
        <v>19</v>
      </c>
      <c r="M4118" s="270">
        <v>4</v>
      </c>
      <c r="N4118" s="270">
        <v>19</v>
      </c>
      <c r="O4118" s="270">
        <v>4</v>
      </c>
      <c r="P4118" s="270">
        <v>19</v>
      </c>
      <c r="Q4118" s="270">
        <v>4</v>
      </c>
      <c r="R4118" s="74"/>
      <c r="S4118" s="75" t="str">
        <f t="shared" si="346"/>
        <v>0813</v>
      </c>
      <c r="T4118" s="75" t="str">
        <f t="shared" si="347"/>
        <v>0813081408150816081708180819081A</v>
      </c>
      <c r="V4118" s="197"/>
      <c r="W4118" s="75">
        <f t="shared" si="348"/>
        <v>244</v>
      </c>
      <c r="AE4118" s="479"/>
    </row>
    <row r="4119" spans="1:31" s="75" customFormat="1" ht="13.5" x14ac:dyDescent="0.2">
      <c r="A4119" s="211">
        <v>4116</v>
      </c>
      <c r="B4119" s="212" t="s">
        <v>900</v>
      </c>
      <c r="C4119" s="213" t="s">
        <v>901</v>
      </c>
      <c r="D4119" s="213"/>
      <c r="E4119" s="213">
        <v>0</v>
      </c>
      <c r="F4119" s="213" t="s">
        <v>590</v>
      </c>
      <c r="G4119" s="214" t="s">
        <v>572</v>
      </c>
      <c r="H4119" s="208">
        <f t="shared" ref="H4119" si="364">H179</f>
        <v>20</v>
      </c>
      <c r="I4119" s="209">
        <f>IF(Input!F$4="GMH_OECC",K4119,IF(Input!F$4="GMH_XOEC",M4119,IF(Input!F$4="GMH_Korea",O4119,IF(Input!F$4="GMH_EU",Q4119,IF(Input!F$4="Skysuper",#REF!,IF(Input!F$4="SkyII",#REF!,IF(Input!F$4="XO-8000",#REF!, "FALSE")))))))</f>
        <v>4</v>
      </c>
      <c r="J4119" s="210">
        <v>20</v>
      </c>
      <c r="K4119" s="268">
        <v>4</v>
      </c>
      <c r="L4119" s="270">
        <v>20</v>
      </c>
      <c r="M4119" s="270">
        <v>4</v>
      </c>
      <c r="N4119" s="270">
        <v>20</v>
      </c>
      <c r="O4119" s="270">
        <v>4</v>
      </c>
      <c r="P4119" s="270">
        <v>20</v>
      </c>
      <c r="Q4119" s="270">
        <v>4</v>
      </c>
      <c r="R4119" s="74"/>
      <c r="S4119" s="75" t="str">
        <f t="shared" si="346"/>
        <v>0814</v>
      </c>
      <c r="T4119" s="75" t="str">
        <f t="shared" si="347"/>
        <v>081408150816081708180819081A081B</v>
      </c>
      <c r="V4119" s="197"/>
      <c r="W4119" s="75">
        <f t="shared" si="348"/>
        <v>252</v>
      </c>
      <c r="AE4119" s="479"/>
    </row>
    <row r="4120" spans="1:31" s="75" customFormat="1" ht="13.5" x14ac:dyDescent="0.2">
      <c r="A4120" s="211">
        <v>4117</v>
      </c>
      <c r="B4120" s="212" t="s">
        <v>902</v>
      </c>
      <c r="C4120" s="213" t="s">
        <v>903</v>
      </c>
      <c r="D4120" s="213"/>
      <c r="E4120" s="213">
        <v>0</v>
      </c>
      <c r="F4120" s="213" t="s">
        <v>590</v>
      </c>
      <c r="G4120" s="214" t="s">
        <v>572</v>
      </c>
      <c r="H4120" s="208">
        <f t="shared" ref="H4120" si="365">H180</f>
        <v>21</v>
      </c>
      <c r="I4120" s="209">
        <f>IF(Input!F$4="GMH_OECC",K4120,IF(Input!F$4="GMH_XOEC",M4120,IF(Input!F$4="GMH_Korea",O4120,IF(Input!F$4="GMH_EU",Q4120,IF(Input!F$4="Skysuper",#REF!,IF(Input!F$4="SkyII",#REF!,IF(Input!F$4="XO-8000",#REF!, "FALSE")))))))</f>
        <v>4</v>
      </c>
      <c r="J4120" s="210">
        <v>21</v>
      </c>
      <c r="K4120" s="268">
        <v>4</v>
      </c>
      <c r="L4120" s="270">
        <v>21</v>
      </c>
      <c r="M4120" s="270">
        <v>4</v>
      </c>
      <c r="N4120" s="270">
        <v>21</v>
      </c>
      <c r="O4120" s="270">
        <v>4</v>
      </c>
      <c r="P4120" s="270">
        <v>21</v>
      </c>
      <c r="Q4120" s="270">
        <v>4</v>
      </c>
      <c r="R4120" s="74"/>
      <c r="S4120" s="75" t="str">
        <f t="shared" si="346"/>
        <v>0815</v>
      </c>
      <c r="T4120" s="75" t="str">
        <f t="shared" si="347"/>
        <v>08150816081708180819081A081B081C</v>
      </c>
      <c r="V4120" s="197"/>
      <c r="W4120" s="75">
        <f t="shared" si="348"/>
        <v>260</v>
      </c>
      <c r="AE4120" s="479"/>
    </row>
    <row r="4121" spans="1:31" s="75" customFormat="1" ht="13.5" x14ac:dyDescent="0.2">
      <c r="A4121" s="211">
        <v>4118</v>
      </c>
      <c r="B4121" s="212" t="s">
        <v>904</v>
      </c>
      <c r="C4121" s="213" t="s">
        <v>905</v>
      </c>
      <c r="D4121" s="213"/>
      <c r="E4121" s="213">
        <v>0</v>
      </c>
      <c r="F4121" s="213" t="s">
        <v>590</v>
      </c>
      <c r="G4121" s="214" t="s">
        <v>572</v>
      </c>
      <c r="H4121" s="208">
        <f t="shared" ref="H4121" si="366">H181</f>
        <v>22</v>
      </c>
      <c r="I4121" s="209">
        <f>IF(Input!F$4="GMH_OECC",K4121,IF(Input!F$4="GMH_XOEC",M4121,IF(Input!F$4="GMH_Korea",O4121,IF(Input!F$4="GMH_EU",Q4121,IF(Input!F$4="Skysuper",#REF!,IF(Input!F$4="SkyII",#REF!,IF(Input!F$4="XO-8000",#REF!, "FALSE")))))))</f>
        <v>4</v>
      </c>
      <c r="J4121" s="210">
        <v>22</v>
      </c>
      <c r="K4121" s="268">
        <v>4</v>
      </c>
      <c r="L4121" s="270">
        <v>22</v>
      </c>
      <c r="M4121" s="270">
        <v>4</v>
      </c>
      <c r="N4121" s="270">
        <v>22</v>
      </c>
      <c r="O4121" s="270">
        <v>4</v>
      </c>
      <c r="P4121" s="270">
        <v>22</v>
      </c>
      <c r="Q4121" s="270">
        <v>4</v>
      </c>
      <c r="R4121" s="74"/>
      <c r="S4121" s="75" t="str">
        <f t="shared" si="346"/>
        <v>0816</v>
      </c>
      <c r="T4121" s="75" t="str">
        <f t="shared" si="347"/>
        <v>0816081708180819081A081B081C081D</v>
      </c>
      <c r="V4121" s="197"/>
      <c r="W4121" s="75">
        <f t="shared" si="348"/>
        <v>268</v>
      </c>
      <c r="AE4121" s="479"/>
    </row>
    <row r="4122" spans="1:31" s="75" customFormat="1" ht="13.5" x14ac:dyDescent="0.2">
      <c r="A4122" s="211">
        <v>4119</v>
      </c>
      <c r="B4122" s="212" t="s">
        <v>906</v>
      </c>
      <c r="C4122" s="213" t="s">
        <v>907</v>
      </c>
      <c r="D4122" s="213"/>
      <c r="E4122" s="213">
        <v>0</v>
      </c>
      <c r="F4122" s="213" t="s">
        <v>590</v>
      </c>
      <c r="G4122" s="214" t="s">
        <v>572</v>
      </c>
      <c r="H4122" s="208">
        <f t="shared" ref="H4122" si="367">H182</f>
        <v>23</v>
      </c>
      <c r="I4122" s="209">
        <f>IF(Input!F$4="GMH_OECC",K4122,IF(Input!F$4="GMH_XOEC",M4122,IF(Input!F$4="GMH_Korea",O4122,IF(Input!F$4="GMH_EU",Q4122,IF(Input!F$4="Skysuper",#REF!,IF(Input!F$4="SkyII",#REF!,IF(Input!F$4="XO-8000",#REF!, "FALSE")))))))</f>
        <v>4</v>
      </c>
      <c r="J4122" s="210">
        <v>23</v>
      </c>
      <c r="K4122" s="268">
        <v>4</v>
      </c>
      <c r="L4122" s="270">
        <v>23</v>
      </c>
      <c r="M4122" s="270">
        <v>4</v>
      </c>
      <c r="N4122" s="270">
        <v>23</v>
      </c>
      <c r="O4122" s="270">
        <v>4</v>
      </c>
      <c r="P4122" s="270">
        <v>23</v>
      </c>
      <c r="Q4122" s="270">
        <v>4</v>
      </c>
      <c r="R4122" s="74"/>
      <c r="S4122" s="75" t="str">
        <f t="shared" si="346"/>
        <v>0817</v>
      </c>
      <c r="T4122" s="75" t="str">
        <f t="shared" si="347"/>
        <v>081708180819081A081B081C081D081E</v>
      </c>
      <c r="V4122" s="197"/>
      <c r="W4122" s="75">
        <f t="shared" si="348"/>
        <v>276</v>
      </c>
      <c r="AE4122" s="479"/>
    </row>
    <row r="4123" spans="1:31" s="75" customFormat="1" ht="13.5" x14ac:dyDescent="0.2">
      <c r="A4123" s="211">
        <v>4120</v>
      </c>
      <c r="B4123" s="212" t="s">
        <v>908</v>
      </c>
      <c r="C4123" s="213" t="s">
        <v>909</v>
      </c>
      <c r="D4123" s="213"/>
      <c r="E4123" s="213">
        <v>0</v>
      </c>
      <c r="F4123" s="213" t="s">
        <v>590</v>
      </c>
      <c r="G4123" s="214" t="s">
        <v>572</v>
      </c>
      <c r="H4123" s="208">
        <f t="shared" ref="H4123" si="368">H183</f>
        <v>24</v>
      </c>
      <c r="I4123" s="209">
        <f>IF(Input!F$4="GMH_OECC",K4123,IF(Input!F$4="GMH_XOEC",M4123,IF(Input!F$4="GMH_Korea",O4123,IF(Input!F$4="GMH_EU",Q4123,IF(Input!F$4="Skysuper",#REF!,IF(Input!F$4="SkyII",#REF!,IF(Input!F$4="XO-8000",#REF!, "FALSE")))))))</f>
        <v>4</v>
      </c>
      <c r="J4123" s="210">
        <v>24</v>
      </c>
      <c r="K4123" s="268">
        <v>4</v>
      </c>
      <c r="L4123" s="270">
        <v>24</v>
      </c>
      <c r="M4123" s="270">
        <v>4</v>
      </c>
      <c r="N4123" s="270">
        <v>24</v>
      </c>
      <c r="O4123" s="270">
        <v>4</v>
      </c>
      <c r="P4123" s="270">
        <v>24</v>
      </c>
      <c r="Q4123" s="270">
        <v>4</v>
      </c>
      <c r="R4123" s="74"/>
      <c r="S4123" s="75" t="str">
        <f t="shared" si="346"/>
        <v>0818</v>
      </c>
      <c r="T4123" s="75" t="str">
        <f t="shared" si="347"/>
        <v>08180819081A081B081C081D081E081F</v>
      </c>
      <c r="V4123" s="197"/>
      <c r="W4123" s="75">
        <f t="shared" si="348"/>
        <v>284</v>
      </c>
      <c r="AE4123" s="479"/>
    </row>
    <row r="4124" spans="1:31" s="75" customFormat="1" ht="13.5" x14ac:dyDescent="0.2">
      <c r="A4124" s="211">
        <v>4121</v>
      </c>
      <c r="B4124" s="212" t="s">
        <v>910</v>
      </c>
      <c r="C4124" s="213" t="s">
        <v>911</v>
      </c>
      <c r="D4124" s="213"/>
      <c r="E4124" s="213">
        <v>0</v>
      </c>
      <c r="F4124" s="213" t="s">
        <v>590</v>
      </c>
      <c r="G4124" s="214" t="s">
        <v>572</v>
      </c>
      <c r="H4124" s="208">
        <f t="shared" ref="H4124" si="369">H184</f>
        <v>25</v>
      </c>
      <c r="I4124" s="209">
        <f>IF(Input!F$4="GMH_OECC",K4124,IF(Input!F$4="GMH_XOEC",M4124,IF(Input!F$4="GMH_Korea",O4124,IF(Input!F$4="GMH_EU",Q4124,IF(Input!F$4="Skysuper",#REF!,IF(Input!F$4="SkyII",#REF!,IF(Input!F$4="XO-8000",#REF!, "FALSE")))))))</f>
        <v>4</v>
      </c>
      <c r="J4124" s="210">
        <v>25</v>
      </c>
      <c r="K4124" s="268">
        <v>4</v>
      </c>
      <c r="L4124" s="270">
        <v>25</v>
      </c>
      <c r="M4124" s="270">
        <v>4</v>
      </c>
      <c r="N4124" s="270">
        <v>25</v>
      </c>
      <c r="O4124" s="270">
        <v>4</v>
      </c>
      <c r="P4124" s="270">
        <v>25</v>
      </c>
      <c r="Q4124" s="270">
        <v>4</v>
      </c>
      <c r="R4124" s="74"/>
      <c r="S4124" s="75" t="str">
        <f t="shared" si="346"/>
        <v>0819</v>
      </c>
      <c r="T4124" s="75" t="str">
        <f t="shared" si="347"/>
        <v>0819081A081B081C081D081E081F0820</v>
      </c>
      <c r="V4124" s="197"/>
      <c r="W4124" s="75">
        <f t="shared" si="348"/>
        <v>292</v>
      </c>
      <c r="AE4124" s="479"/>
    </row>
    <row r="4125" spans="1:31" s="75" customFormat="1" ht="13.5" x14ac:dyDescent="0.2">
      <c r="A4125" s="211">
        <v>4122</v>
      </c>
      <c r="B4125" s="212" t="s">
        <v>912</v>
      </c>
      <c r="C4125" s="213" t="s">
        <v>913</v>
      </c>
      <c r="D4125" s="213"/>
      <c r="E4125" s="213">
        <v>0</v>
      </c>
      <c r="F4125" s="213" t="s">
        <v>590</v>
      </c>
      <c r="G4125" s="214" t="s">
        <v>572</v>
      </c>
      <c r="H4125" s="208">
        <f t="shared" ref="H4125" si="370">H185</f>
        <v>26</v>
      </c>
      <c r="I4125" s="209">
        <f>IF(Input!F$4="GMH_OECC",K4125,IF(Input!F$4="GMH_XOEC",M4125,IF(Input!F$4="GMH_Korea",O4125,IF(Input!F$4="GMH_EU",Q4125,IF(Input!F$4="Skysuper",#REF!,IF(Input!F$4="SkyII",#REF!,IF(Input!F$4="XO-8000",#REF!, "FALSE")))))))</f>
        <v>4</v>
      </c>
      <c r="J4125" s="210">
        <v>26</v>
      </c>
      <c r="K4125" s="268">
        <v>4</v>
      </c>
      <c r="L4125" s="270">
        <v>26</v>
      </c>
      <c r="M4125" s="270">
        <v>4</v>
      </c>
      <c r="N4125" s="270">
        <v>26</v>
      </c>
      <c r="O4125" s="270">
        <v>4</v>
      </c>
      <c r="P4125" s="270">
        <v>26</v>
      </c>
      <c r="Q4125" s="270">
        <v>4</v>
      </c>
      <c r="R4125" s="74"/>
      <c r="S4125" s="75" t="str">
        <f t="shared" si="346"/>
        <v>081A</v>
      </c>
      <c r="T4125" s="75" t="str">
        <f t="shared" si="347"/>
        <v>081A081B081C081D081E081F08200821</v>
      </c>
      <c r="V4125" s="197"/>
      <c r="W4125" s="75">
        <f t="shared" si="348"/>
        <v>300</v>
      </c>
      <c r="AE4125" s="479"/>
    </row>
    <row r="4126" spans="1:31" s="75" customFormat="1" ht="13.5" x14ac:dyDescent="0.2">
      <c r="A4126" s="211">
        <v>4123</v>
      </c>
      <c r="B4126" s="212" t="s">
        <v>914</v>
      </c>
      <c r="C4126" s="213" t="s">
        <v>915</v>
      </c>
      <c r="D4126" s="213"/>
      <c r="E4126" s="213">
        <v>0</v>
      </c>
      <c r="F4126" s="213" t="s">
        <v>590</v>
      </c>
      <c r="G4126" s="214" t="s">
        <v>572</v>
      </c>
      <c r="H4126" s="208">
        <f t="shared" ref="H4126" si="371">H186</f>
        <v>27</v>
      </c>
      <c r="I4126" s="209">
        <f>IF(Input!F$4="GMH_OECC",K4126,IF(Input!F$4="GMH_XOEC",M4126,IF(Input!F$4="GMH_Korea",O4126,IF(Input!F$4="GMH_EU",Q4126,IF(Input!F$4="Skysuper",#REF!,IF(Input!F$4="SkyII",#REF!,IF(Input!F$4="XO-8000",#REF!, "FALSE")))))))</f>
        <v>4</v>
      </c>
      <c r="J4126" s="210">
        <v>27</v>
      </c>
      <c r="K4126" s="268">
        <v>4</v>
      </c>
      <c r="L4126" s="270">
        <v>27</v>
      </c>
      <c r="M4126" s="270">
        <v>4</v>
      </c>
      <c r="N4126" s="270">
        <v>27</v>
      </c>
      <c r="O4126" s="270">
        <v>4</v>
      </c>
      <c r="P4126" s="270">
        <v>27</v>
      </c>
      <c r="Q4126" s="270">
        <v>4</v>
      </c>
      <c r="R4126" s="74"/>
      <c r="S4126" s="75" t="str">
        <f t="shared" si="346"/>
        <v>081B</v>
      </c>
      <c r="T4126" s="75" t="str">
        <f t="shared" si="347"/>
        <v>081B081C081D081E081F082008210822</v>
      </c>
      <c r="V4126" s="197"/>
      <c r="W4126" s="75">
        <f t="shared" si="348"/>
        <v>308</v>
      </c>
      <c r="AE4126" s="479"/>
    </row>
    <row r="4127" spans="1:31" s="75" customFormat="1" ht="13.5" x14ac:dyDescent="0.2">
      <c r="A4127" s="211">
        <v>4124</v>
      </c>
      <c r="B4127" s="212" t="s">
        <v>916</v>
      </c>
      <c r="C4127" s="213" t="s">
        <v>917</v>
      </c>
      <c r="D4127" s="213"/>
      <c r="E4127" s="213">
        <v>0</v>
      </c>
      <c r="F4127" s="213" t="s">
        <v>590</v>
      </c>
      <c r="G4127" s="214" t="s">
        <v>572</v>
      </c>
      <c r="H4127" s="208">
        <f t="shared" ref="H4127" si="372">H187</f>
        <v>28</v>
      </c>
      <c r="I4127" s="209">
        <f>IF(Input!F$4="GMH_OECC",K4127,IF(Input!F$4="GMH_XOEC",M4127,IF(Input!F$4="GMH_Korea",O4127,IF(Input!F$4="GMH_EU",Q4127,IF(Input!F$4="Skysuper",#REF!,IF(Input!F$4="SkyII",#REF!,IF(Input!F$4="XO-8000",#REF!, "FALSE")))))))</f>
        <v>4</v>
      </c>
      <c r="J4127" s="210">
        <v>28</v>
      </c>
      <c r="K4127" s="268">
        <v>4</v>
      </c>
      <c r="L4127" s="270">
        <v>28</v>
      </c>
      <c r="M4127" s="270">
        <v>4</v>
      </c>
      <c r="N4127" s="270">
        <v>28</v>
      </c>
      <c r="O4127" s="270">
        <v>4</v>
      </c>
      <c r="P4127" s="270">
        <v>28</v>
      </c>
      <c r="Q4127" s="270">
        <v>4</v>
      </c>
      <c r="R4127" s="74"/>
      <c r="S4127" s="75" t="str">
        <f t="shared" si="346"/>
        <v>081C</v>
      </c>
      <c r="T4127" s="75" t="str">
        <f t="shared" si="347"/>
        <v>081C081D081E081F0820082108220823</v>
      </c>
      <c r="V4127" s="197"/>
      <c r="W4127" s="75">
        <f t="shared" si="348"/>
        <v>316</v>
      </c>
      <c r="AE4127" s="479"/>
    </row>
    <row r="4128" spans="1:31" s="75" customFormat="1" ht="13.5" x14ac:dyDescent="0.2">
      <c r="A4128" s="211">
        <v>4125</v>
      </c>
      <c r="B4128" s="212" t="s">
        <v>918</v>
      </c>
      <c r="C4128" s="213" t="s">
        <v>919</v>
      </c>
      <c r="D4128" s="213"/>
      <c r="E4128" s="213">
        <v>0</v>
      </c>
      <c r="F4128" s="213" t="s">
        <v>590</v>
      </c>
      <c r="G4128" s="214" t="s">
        <v>572</v>
      </c>
      <c r="H4128" s="208">
        <f t="shared" ref="H4128" si="373">H188</f>
        <v>29</v>
      </c>
      <c r="I4128" s="209">
        <f>IF(Input!F$4="GMH_OECC",K4128,IF(Input!F$4="GMH_XOEC",M4128,IF(Input!F$4="GMH_Korea",O4128,IF(Input!F$4="GMH_EU",Q4128,IF(Input!F$4="Skysuper",#REF!,IF(Input!F$4="SkyII",#REF!,IF(Input!F$4="XO-8000",#REF!, "FALSE")))))))</f>
        <v>4</v>
      </c>
      <c r="J4128" s="210">
        <v>29</v>
      </c>
      <c r="K4128" s="268">
        <v>4</v>
      </c>
      <c r="L4128" s="270">
        <v>29</v>
      </c>
      <c r="M4128" s="270">
        <v>4</v>
      </c>
      <c r="N4128" s="270">
        <v>29</v>
      </c>
      <c r="O4128" s="270">
        <v>4</v>
      </c>
      <c r="P4128" s="270">
        <v>29</v>
      </c>
      <c r="Q4128" s="270">
        <v>4</v>
      </c>
      <c r="R4128" s="74"/>
      <c r="S4128" s="75" t="str">
        <f t="shared" si="346"/>
        <v>081D</v>
      </c>
      <c r="T4128" s="75" t="str">
        <f t="shared" si="347"/>
        <v>081D081E081F08200821082208230824</v>
      </c>
      <c r="V4128" s="197"/>
      <c r="W4128" s="75">
        <f t="shared" si="348"/>
        <v>324</v>
      </c>
      <c r="AE4128" s="479"/>
    </row>
    <row r="4129" spans="1:31" s="75" customFormat="1" ht="13.5" x14ac:dyDescent="0.2">
      <c r="A4129" s="211">
        <v>4126</v>
      </c>
      <c r="B4129" s="212" t="s">
        <v>920</v>
      </c>
      <c r="C4129" s="213" t="s">
        <v>921</v>
      </c>
      <c r="D4129" s="213"/>
      <c r="E4129" s="213">
        <v>0</v>
      </c>
      <c r="F4129" s="213" t="s">
        <v>590</v>
      </c>
      <c r="G4129" s="214" t="s">
        <v>572</v>
      </c>
      <c r="H4129" s="208">
        <f t="shared" ref="H4129" si="374">H189</f>
        <v>30</v>
      </c>
      <c r="I4129" s="209">
        <f>IF(Input!F$4="GMH_OECC",K4129,IF(Input!F$4="GMH_XOEC",M4129,IF(Input!F$4="GMH_Korea",O4129,IF(Input!F$4="GMH_EU",Q4129,IF(Input!F$4="Skysuper",#REF!,IF(Input!F$4="SkyII",#REF!,IF(Input!F$4="XO-8000",#REF!, "FALSE")))))))</f>
        <v>4</v>
      </c>
      <c r="J4129" s="210">
        <v>30</v>
      </c>
      <c r="K4129" s="268">
        <v>4</v>
      </c>
      <c r="L4129" s="270">
        <v>30</v>
      </c>
      <c r="M4129" s="270">
        <v>4</v>
      </c>
      <c r="N4129" s="270">
        <v>30</v>
      </c>
      <c r="O4129" s="270">
        <v>4</v>
      </c>
      <c r="P4129" s="270">
        <v>30</v>
      </c>
      <c r="Q4129" s="270">
        <v>4</v>
      </c>
      <c r="R4129" s="74"/>
      <c r="S4129" s="75" t="str">
        <f t="shared" si="346"/>
        <v>081E</v>
      </c>
      <c r="T4129" s="75" t="str">
        <f t="shared" si="347"/>
        <v>081E081F082008210822082308240825</v>
      </c>
      <c r="V4129" s="197"/>
      <c r="W4129" s="75">
        <f t="shared" si="348"/>
        <v>332</v>
      </c>
      <c r="AE4129" s="479"/>
    </row>
    <row r="4130" spans="1:31" s="75" customFormat="1" ht="13.5" x14ac:dyDescent="0.2">
      <c r="A4130" s="211">
        <v>4127</v>
      </c>
      <c r="B4130" s="212" t="s">
        <v>922</v>
      </c>
      <c r="C4130" s="213" t="s">
        <v>923</v>
      </c>
      <c r="D4130" s="213"/>
      <c r="E4130" s="213">
        <v>0</v>
      </c>
      <c r="F4130" s="213" t="s">
        <v>590</v>
      </c>
      <c r="G4130" s="214" t="s">
        <v>572</v>
      </c>
      <c r="H4130" s="208">
        <f t="shared" ref="H4130" si="375">H190</f>
        <v>31</v>
      </c>
      <c r="I4130" s="209">
        <f>IF(Input!F$4="GMH_OECC",K4130,IF(Input!F$4="GMH_XOEC",M4130,IF(Input!F$4="GMH_Korea",O4130,IF(Input!F$4="GMH_EU",Q4130,IF(Input!F$4="Skysuper",#REF!,IF(Input!F$4="SkyII",#REF!,IF(Input!F$4="XO-8000",#REF!, "FALSE")))))))</f>
        <v>4</v>
      </c>
      <c r="J4130" s="210">
        <v>31</v>
      </c>
      <c r="K4130" s="268">
        <v>4</v>
      </c>
      <c r="L4130" s="270">
        <v>31</v>
      </c>
      <c r="M4130" s="270">
        <v>4</v>
      </c>
      <c r="N4130" s="270">
        <v>31</v>
      </c>
      <c r="O4130" s="270">
        <v>4</v>
      </c>
      <c r="P4130" s="270">
        <v>31</v>
      </c>
      <c r="Q4130" s="270">
        <v>4</v>
      </c>
      <c r="R4130" s="74"/>
      <c r="S4130" s="75" t="str">
        <f t="shared" si="346"/>
        <v>081F</v>
      </c>
      <c r="T4130" s="75" t="str">
        <f t="shared" si="347"/>
        <v>081F0820082108220823082408250826</v>
      </c>
      <c r="V4130" s="197"/>
      <c r="W4130" s="75">
        <f t="shared" si="348"/>
        <v>340</v>
      </c>
      <c r="AE4130" s="479"/>
    </row>
    <row r="4131" spans="1:31" s="75" customFormat="1" ht="13.5" x14ac:dyDescent="0.2">
      <c r="A4131" s="211">
        <v>4128</v>
      </c>
      <c r="B4131" s="212" t="s">
        <v>924</v>
      </c>
      <c r="C4131" s="213" t="s">
        <v>925</v>
      </c>
      <c r="D4131" s="213"/>
      <c r="E4131" s="213">
        <v>0</v>
      </c>
      <c r="F4131" s="213" t="s">
        <v>590</v>
      </c>
      <c r="G4131" s="214" t="s">
        <v>572</v>
      </c>
      <c r="H4131" s="208">
        <f t="shared" ref="H4131" si="376">H191</f>
        <v>32</v>
      </c>
      <c r="I4131" s="209">
        <f>IF(Input!F$4="GMH_OECC",K4131,IF(Input!F$4="GMH_XOEC",M4131,IF(Input!F$4="GMH_Korea",O4131,IF(Input!F$4="GMH_EU",Q4131,IF(Input!F$4="Skysuper",#REF!,IF(Input!F$4="SkyII",#REF!,IF(Input!F$4="XO-8000",#REF!, "FALSE")))))))</f>
        <v>4</v>
      </c>
      <c r="J4131" s="210">
        <v>32</v>
      </c>
      <c r="K4131" s="268">
        <v>4</v>
      </c>
      <c r="L4131" s="270">
        <v>32</v>
      </c>
      <c r="M4131" s="270">
        <v>4</v>
      </c>
      <c r="N4131" s="270">
        <v>32</v>
      </c>
      <c r="O4131" s="270">
        <v>4</v>
      </c>
      <c r="P4131" s="270">
        <v>32</v>
      </c>
      <c r="Q4131" s="270">
        <v>4</v>
      </c>
      <c r="R4131" s="74"/>
      <c r="S4131" s="75" t="str">
        <f t="shared" si="346"/>
        <v>0820</v>
      </c>
      <c r="T4131" s="75" t="str">
        <f t="shared" si="347"/>
        <v>08200821082208230824082508260827</v>
      </c>
      <c r="V4131" s="197"/>
      <c r="W4131" s="75">
        <f t="shared" si="348"/>
        <v>348</v>
      </c>
      <c r="AE4131" s="479"/>
    </row>
    <row r="4132" spans="1:31" s="75" customFormat="1" ht="13.5" x14ac:dyDescent="0.2">
      <c r="A4132" s="211">
        <v>4129</v>
      </c>
      <c r="B4132" s="212" t="s">
        <v>926</v>
      </c>
      <c r="C4132" s="213" t="s">
        <v>927</v>
      </c>
      <c r="D4132" s="213"/>
      <c r="E4132" s="213">
        <v>0</v>
      </c>
      <c r="F4132" s="213" t="s">
        <v>590</v>
      </c>
      <c r="G4132" s="214" t="s">
        <v>572</v>
      </c>
      <c r="H4132" s="208">
        <f t="shared" ref="H4132" si="377">H192</f>
        <v>33</v>
      </c>
      <c r="I4132" s="209">
        <f>IF(Input!F$4="GMH_OECC",K4132,IF(Input!F$4="GMH_XOEC",M4132,IF(Input!F$4="GMH_Korea",O4132,IF(Input!F$4="GMH_EU",Q4132,IF(Input!F$4="Skysuper",#REF!,IF(Input!F$4="SkyII",#REF!,IF(Input!F$4="XO-8000",#REF!, "FALSE")))))))</f>
        <v>4</v>
      </c>
      <c r="J4132" s="210">
        <v>33</v>
      </c>
      <c r="K4132" s="268">
        <v>4</v>
      </c>
      <c r="L4132" s="270">
        <v>33</v>
      </c>
      <c r="M4132" s="270">
        <v>4</v>
      </c>
      <c r="N4132" s="270">
        <v>33</v>
      </c>
      <c r="O4132" s="270">
        <v>4</v>
      </c>
      <c r="P4132" s="270">
        <v>33</v>
      </c>
      <c r="Q4132" s="270">
        <v>4</v>
      </c>
      <c r="R4132" s="74"/>
      <c r="S4132" s="75" t="str">
        <f t="shared" si="346"/>
        <v>0821</v>
      </c>
      <c r="T4132" s="75" t="str">
        <f t="shared" si="347"/>
        <v>08210822082308240825082608270828</v>
      </c>
      <c r="V4132" s="197"/>
      <c r="W4132" s="75">
        <f t="shared" si="348"/>
        <v>356</v>
      </c>
      <c r="AE4132" s="479"/>
    </row>
    <row r="4133" spans="1:31" s="75" customFormat="1" ht="13.5" x14ac:dyDescent="0.2">
      <c r="A4133" s="211">
        <v>4130</v>
      </c>
      <c r="B4133" s="212" t="s">
        <v>928</v>
      </c>
      <c r="C4133" s="213" t="s">
        <v>929</v>
      </c>
      <c r="D4133" s="213"/>
      <c r="E4133" s="213">
        <v>0</v>
      </c>
      <c r="F4133" s="213" t="s">
        <v>590</v>
      </c>
      <c r="G4133" s="214" t="s">
        <v>572</v>
      </c>
      <c r="H4133" s="208">
        <f t="shared" ref="H4133" si="378">H193</f>
        <v>34</v>
      </c>
      <c r="I4133" s="209">
        <f>IF(Input!F$4="GMH_OECC",K4133,IF(Input!F$4="GMH_XOEC",M4133,IF(Input!F$4="GMH_Korea",O4133,IF(Input!F$4="GMH_EU",Q4133,IF(Input!F$4="Skysuper",#REF!,IF(Input!F$4="SkyII",#REF!,IF(Input!F$4="XO-8000",#REF!, "FALSE")))))))</f>
        <v>4</v>
      </c>
      <c r="J4133" s="210">
        <v>34</v>
      </c>
      <c r="K4133" s="268">
        <v>4</v>
      </c>
      <c r="L4133" s="270">
        <v>34</v>
      </c>
      <c r="M4133" s="270">
        <v>4</v>
      </c>
      <c r="N4133" s="270">
        <v>34</v>
      </c>
      <c r="O4133" s="270">
        <v>4</v>
      </c>
      <c r="P4133" s="270">
        <v>34</v>
      </c>
      <c r="Q4133" s="270">
        <v>4</v>
      </c>
      <c r="R4133" s="74"/>
      <c r="S4133" s="75" t="str">
        <f t="shared" si="346"/>
        <v>0822</v>
      </c>
      <c r="T4133" s="75" t="str">
        <f t="shared" si="347"/>
        <v>08220823082408250826082708280829</v>
      </c>
      <c r="V4133" s="197"/>
      <c r="W4133" s="75">
        <f t="shared" si="348"/>
        <v>364</v>
      </c>
      <c r="AE4133" s="479"/>
    </row>
    <row r="4134" spans="1:31" s="75" customFormat="1" ht="13.5" x14ac:dyDescent="0.2">
      <c r="A4134" s="211">
        <v>4131</v>
      </c>
      <c r="B4134" s="212" t="s">
        <v>930</v>
      </c>
      <c r="C4134" s="213" t="s">
        <v>931</v>
      </c>
      <c r="D4134" s="213"/>
      <c r="E4134" s="213">
        <v>0</v>
      </c>
      <c r="F4134" s="213" t="s">
        <v>590</v>
      </c>
      <c r="G4134" s="214" t="s">
        <v>572</v>
      </c>
      <c r="H4134" s="208">
        <f t="shared" ref="H4134" si="379">H194</f>
        <v>35</v>
      </c>
      <c r="I4134" s="209">
        <f>IF(Input!F$4="GMH_OECC",K4134,IF(Input!F$4="GMH_XOEC",M4134,IF(Input!F$4="GMH_Korea",O4134,IF(Input!F$4="GMH_EU",Q4134,IF(Input!F$4="Skysuper",#REF!,IF(Input!F$4="SkyII",#REF!,IF(Input!F$4="XO-8000",#REF!, "FALSE")))))))</f>
        <v>4</v>
      </c>
      <c r="J4134" s="210">
        <v>35</v>
      </c>
      <c r="K4134" s="268">
        <v>4</v>
      </c>
      <c r="L4134" s="270">
        <v>35</v>
      </c>
      <c r="M4134" s="270">
        <v>4</v>
      </c>
      <c r="N4134" s="270">
        <v>35</v>
      </c>
      <c r="O4134" s="270">
        <v>4</v>
      </c>
      <c r="P4134" s="270">
        <v>35</v>
      </c>
      <c r="Q4134" s="270">
        <v>4</v>
      </c>
      <c r="R4134" s="74"/>
      <c r="S4134" s="75" t="str">
        <f t="shared" si="346"/>
        <v>0823</v>
      </c>
      <c r="T4134" s="75" t="str">
        <f t="shared" si="347"/>
        <v>0823082408250826082708280829082A</v>
      </c>
      <c r="V4134" s="197"/>
      <c r="W4134" s="75">
        <f t="shared" si="348"/>
        <v>372</v>
      </c>
      <c r="AE4134" s="479"/>
    </row>
    <row r="4135" spans="1:31" s="75" customFormat="1" ht="13.5" x14ac:dyDescent="0.2">
      <c r="A4135" s="211">
        <v>4132</v>
      </c>
      <c r="B4135" s="212" t="s">
        <v>4613</v>
      </c>
      <c r="C4135" s="213" t="s">
        <v>4614</v>
      </c>
      <c r="D4135" s="213"/>
      <c r="E4135" s="213">
        <v>0</v>
      </c>
      <c r="F4135" s="213" t="s">
        <v>590</v>
      </c>
      <c r="G4135" s="214" t="s">
        <v>572</v>
      </c>
      <c r="H4135" s="208">
        <f>IF(Input!F$4="GMH_OECC",J4135,IF(Input!F$4="GMH_XOEC",L4135,IF(Input!F$4="GMH_Korea",N4135,IF(Input!F$4="GMH_EU",P4135,IF(Input!F$4="Skysuper",#REF!,IF(Input!F$4="SkyII",#REF!,IF(Input!F$4="XO-8000",#REF!, "FALSE")))))))</f>
        <v>36</v>
      </c>
      <c r="I4135" s="209">
        <f>IF(Input!F$4="GMH_OECC",K4135,IF(Input!F$4="GMH_XOEC",M4135,IF(Input!F$4="GMH_Korea",O4135,IF(Input!F$4="GMH_EU",Q4135,IF(Input!F$4="Skysuper",#REF!,IF(Input!F$4="SkyII",#REF!,IF(Input!F$4="XO-8000",#REF!, "FALSE")))))))</f>
        <v>4</v>
      </c>
      <c r="J4135" s="210">
        <v>36</v>
      </c>
      <c r="K4135" s="268">
        <v>4</v>
      </c>
      <c r="L4135" s="270">
        <v>36</v>
      </c>
      <c r="M4135" s="270">
        <v>4</v>
      </c>
      <c r="N4135" s="270">
        <v>36</v>
      </c>
      <c r="O4135" s="270">
        <v>4</v>
      </c>
      <c r="P4135" s="270">
        <v>36</v>
      </c>
      <c r="Q4135" s="270">
        <v>4</v>
      </c>
      <c r="R4135" s="74"/>
      <c r="S4135" s="75" t="str">
        <f t="shared" si="346"/>
        <v>0824</v>
      </c>
      <c r="T4135" s="75" t="str">
        <f t="shared" si="347"/>
        <v>082408250826082708280829082A082B</v>
      </c>
      <c r="V4135" s="197"/>
      <c r="W4135" s="75">
        <f t="shared" si="348"/>
        <v>380</v>
      </c>
      <c r="AE4135" s="479"/>
    </row>
    <row r="4136" spans="1:31" s="75" customFormat="1" ht="13.5" x14ac:dyDescent="0.2">
      <c r="A4136" s="211">
        <v>4133</v>
      </c>
      <c r="B4136" s="212" t="s">
        <v>4615</v>
      </c>
      <c r="C4136" s="213" t="s">
        <v>4616</v>
      </c>
      <c r="D4136" s="213"/>
      <c r="E4136" s="213">
        <v>0</v>
      </c>
      <c r="F4136" s="213" t="s">
        <v>590</v>
      </c>
      <c r="G4136" s="214" t="s">
        <v>572</v>
      </c>
      <c r="H4136" s="208">
        <f>IF(Input!F$4="GMH_OECC",J4136,IF(Input!F$4="GMH_XOEC",L4136,IF(Input!F$4="GMH_Korea",N4136,IF(Input!F$4="GMH_EU",P4136,IF(Input!F$4="Skysuper",#REF!,IF(Input!F$4="SkyII",#REF!,IF(Input!F$4="XO-8000",#REF!, "FALSE")))))))</f>
        <v>37</v>
      </c>
      <c r="I4136" s="209">
        <f>IF(Input!F$4="GMH_OECC",K4136,IF(Input!F$4="GMH_XOEC",M4136,IF(Input!F$4="GMH_Korea",O4136,IF(Input!F$4="GMH_EU",Q4136,IF(Input!F$4="Skysuper",#REF!,IF(Input!F$4="SkyII",#REF!,IF(Input!F$4="XO-8000",#REF!, "FALSE")))))))</f>
        <v>4</v>
      </c>
      <c r="J4136" s="210">
        <v>37</v>
      </c>
      <c r="K4136" s="268">
        <v>4</v>
      </c>
      <c r="L4136" s="270">
        <v>37</v>
      </c>
      <c r="M4136" s="270">
        <v>4</v>
      </c>
      <c r="N4136" s="270">
        <v>37</v>
      </c>
      <c r="O4136" s="270">
        <v>4</v>
      </c>
      <c r="P4136" s="270">
        <v>37</v>
      </c>
      <c r="Q4136" s="270">
        <v>4</v>
      </c>
      <c r="R4136" s="74"/>
      <c r="S4136" s="75" t="str">
        <f t="shared" si="346"/>
        <v>0825</v>
      </c>
      <c r="T4136" s="75" t="str">
        <f t="shared" si="347"/>
        <v>08250826082708280829082A082B082C</v>
      </c>
      <c r="V4136" s="197"/>
      <c r="W4136" s="75">
        <f t="shared" si="348"/>
        <v>388</v>
      </c>
      <c r="AE4136" s="479"/>
    </row>
    <row r="4137" spans="1:31" s="75" customFormat="1" ht="13.5" x14ac:dyDescent="0.2">
      <c r="A4137" s="211">
        <v>4134</v>
      </c>
      <c r="B4137" s="212" t="s">
        <v>4617</v>
      </c>
      <c r="C4137" s="213" t="s">
        <v>4618</v>
      </c>
      <c r="D4137" s="213"/>
      <c r="E4137" s="213">
        <v>0</v>
      </c>
      <c r="F4137" s="213" t="s">
        <v>590</v>
      </c>
      <c r="G4137" s="214" t="s">
        <v>572</v>
      </c>
      <c r="H4137" s="208">
        <f>IF(Input!F$4="GMH_OECC",J4137,IF(Input!F$4="GMH_XOEC",L4137,IF(Input!F$4="GMH_Korea",N4137,IF(Input!F$4="GMH_EU",P4137,IF(Input!F$4="Skysuper",#REF!,IF(Input!F$4="SkyII",#REF!,IF(Input!F$4="XO-8000",#REF!, "FALSE")))))))</f>
        <v>38</v>
      </c>
      <c r="I4137" s="209">
        <f>IF(Input!F$4="GMH_OECC",K4137,IF(Input!F$4="GMH_XOEC",M4137,IF(Input!F$4="GMH_Korea",O4137,IF(Input!F$4="GMH_EU",Q4137,IF(Input!F$4="Skysuper",#REF!,IF(Input!F$4="SkyII",#REF!,IF(Input!F$4="XO-8000",#REF!, "FALSE")))))))</f>
        <v>4</v>
      </c>
      <c r="J4137" s="210">
        <v>38</v>
      </c>
      <c r="K4137" s="268">
        <v>4</v>
      </c>
      <c r="L4137" s="270">
        <v>38</v>
      </c>
      <c r="M4137" s="270">
        <v>4</v>
      </c>
      <c r="N4137" s="270">
        <v>38</v>
      </c>
      <c r="O4137" s="270">
        <v>4</v>
      </c>
      <c r="P4137" s="270">
        <v>38</v>
      </c>
      <c r="Q4137" s="270">
        <v>4</v>
      </c>
      <c r="R4137" s="74"/>
      <c r="S4137" s="75" t="str">
        <f t="shared" si="346"/>
        <v>0826</v>
      </c>
      <c r="T4137" s="75" t="str">
        <f t="shared" si="347"/>
        <v>0826082708280829082A082B082C082D</v>
      </c>
      <c r="V4137" s="197"/>
      <c r="W4137" s="75">
        <f t="shared" si="348"/>
        <v>396</v>
      </c>
      <c r="AE4137" s="479"/>
    </row>
    <row r="4138" spans="1:31" s="75" customFormat="1" ht="13.5" x14ac:dyDescent="0.2">
      <c r="A4138" s="211">
        <v>4135</v>
      </c>
      <c r="B4138" s="212" t="s">
        <v>4619</v>
      </c>
      <c r="C4138" s="213" t="s">
        <v>4620</v>
      </c>
      <c r="D4138" s="213"/>
      <c r="E4138" s="213">
        <v>0</v>
      </c>
      <c r="F4138" s="213" t="s">
        <v>590</v>
      </c>
      <c r="G4138" s="214" t="s">
        <v>572</v>
      </c>
      <c r="H4138" s="208">
        <f>IF(Input!F$4="GMH_OECC",J4138,IF(Input!F$4="GMH_XOEC",L4138,IF(Input!F$4="GMH_Korea",N4138,IF(Input!F$4="GMH_EU",P4138,IF(Input!F$4="Skysuper",#REF!,IF(Input!F$4="SkyII",#REF!,IF(Input!F$4="XO-8000",#REF!, "FALSE")))))))</f>
        <v>39</v>
      </c>
      <c r="I4138" s="209">
        <f>IF(Input!F$4="GMH_OECC",K4138,IF(Input!F$4="GMH_XOEC",M4138,IF(Input!F$4="GMH_Korea",O4138,IF(Input!F$4="GMH_EU",Q4138,IF(Input!F$4="Skysuper",#REF!,IF(Input!F$4="SkyII",#REF!,IF(Input!F$4="XO-8000",#REF!, "FALSE")))))))</f>
        <v>4</v>
      </c>
      <c r="J4138" s="210">
        <v>39</v>
      </c>
      <c r="K4138" s="268">
        <v>4</v>
      </c>
      <c r="L4138" s="270">
        <v>39</v>
      </c>
      <c r="M4138" s="270">
        <v>4</v>
      </c>
      <c r="N4138" s="270">
        <v>39</v>
      </c>
      <c r="O4138" s="270">
        <v>4</v>
      </c>
      <c r="P4138" s="270">
        <v>39</v>
      </c>
      <c r="Q4138" s="270">
        <v>4</v>
      </c>
      <c r="R4138" s="74"/>
      <c r="S4138" s="75" t="str">
        <f t="shared" si="346"/>
        <v>0827</v>
      </c>
      <c r="T4138" s="75" t="str">
        <f t="shared" si="347"/>
        <v>082708280829082A082B082C082D082E</v>
      </c>
      <c r="V4138" s="197"/>
      <c r="W4138" s="75">
        <f t="shared" si="348"/>
        <v>404</v>
      </c>
      <c r="AE4138" s="479"/>
    </row>
    <row r="4139" spans="1:31" s="75" customFormat="1" ht="13.5" x14ac:dyDescent="0.2">
      <c r="A4139" s="211">
        <v>4136</v>
      </c>
      <c r="B4139" s="212" t="s">
        <v>4621</v>
      </c>
      <c r="C4139" s="213" t="s">
        <v>4622</v>
      </c>
      <c r="D4139" s="213"/>
      <c r="E4139" s="213">
        <v>0</v>
      </c>
      <c r="F4139" s="213" t="s">
        <v>590</v>
      </c>
      <c r="G4139" s="214" t="s">
        <v>572</v>
      </c>
      <c r="H4139" s="208">
        <f>IF(Input!F$4="GMH_OECC",J4139,IF(Input!F$4="GMH_XOEC",L4139,IF(Input!F$4="GMH_Korea",N4139,IF(Input!F$4="GMH_EU",P4139,IF(Input!F$4="Skysuper",#REF!,IF(Input!F$4="SkyII",#REF!,IF(Input!F$4="XO-8000",#REF!, "FALSE")))))))</f>
        <v>40</v>
      </c>
      <c r="I4139" s="209">
        <f>IF(Input!F$4="GMH_OECC",K4139,IF(Input!F$4="GMH_XOEC",M4139,IF(Input!F$4="GMH_Korea",O4139,IF(Input!F$4="GMH_EU",Q4139,IF(Input!F$4="Skysuper",#REF!,IF(Input!F$4="SkyII",#REF!,IF(Input!F$4="XO-8000",#REF!, "FALSE")))))))</f>
        <v>4</v>
      </c>
      <c r="J4139" s="210">
        <v>40</v>
      </c>
      <c r="K4139" s="268">
        <v>4</v>
      </c>
      <c r="L4139" s="270">
        <v>40</v>
      </c>
      <c r="M4139" s="270">
        <v>4</v>
      </c>
      <c r="N4139" s="270">
        <v>40</v>
      </c>
      <c r="O4139" s="270">
        <v>4</v>
      </c>
      <c r="P4139" s="270">
        <v>40</v>
      </c>
      <c r="Q4139" s="270">
        <v>4</v>
      </c>
      <c r="R4139" s="74"/>
      <c r="S4139" s="75" t="str">
        <f t="shared" si="346"/>
        <v>0828</v>
      </c>
      <c r="T4139" s="75" t="str">
        <f t="shared" si="347"/>
        <v>08280829082A082B082C082D082E082F</v>
      </c>
      <c r="V4139" s="197"/>
      <c r="W4139" s="75">
        <f t="shared" si="348"/>
        <v>412</v>
      </c>
      <c r="AE4139" s="479"/>
    </row>
    <row r="4140" spans="1:31" s="75" customFormat="1" ht="13.5" x14ac:dyDescent="0.2">
      <c r="A4140" s="211">
        <v>4137</v>
      </c>
      <c r="B4140" s="212" t="s">
        <v>4623</v>
      </c>
      <c r="C4140" s="213" t="s">
        <v>4624</v>
      </c>
      <c r="D4140" s="213"/>
      <c r="E4140" s="213">
        <v>0</v>
      </c>
      <c r="F4140" s="213" t="s">
        <v>590</v>
      </c>
      <c r="G4140" s="214" t="s">
        <v>572</v>
      </c>
      <c r="H4140" s="208">
        <f>IF(Input!F$4="GMH_OECC",J4140,IF(Input!F$4="GMH_XOEC",L4140,IF(Input!F$4="GMH_Korea",N4140,IF(Input!F$4="GMH_EU",P4140,IF(Input!F$4="Skysuper",#REF!,IF(Input!F$4="SkyII",#REF!,IF(Input!F$4="XO-8000",#REF!, "FALSE")))))))</f>
        <v>41</v>
      </c>
      <c r="I4140" s="209">
        <f>IF(Input!F$4="GMH_OECC",K4140,IF(Input!F$4="GMH_XOEC",M4140,IF(Input!F$4="GMH_Korea",O4140,IF(Input!F$4="GMH_EU",Q4140,IF(Input!F$4="Skysuper",#REF!,IF(Input!F$4="SkyII",#REF!,IF(Input!F$4="XO-8000",#REF!, "FALSE")))))))</f>
        <v>4</v>
      </c>
      <c r="J4140" s="210">
        <v>41</v>
      </c>
      <c r="K4140" s="268">
        <v>4</v>
      </c>
      <c r="L4140" s="270">
        <v>41</v>
      </c>
      <c r="M4140" s="270">
        <v>4</v>
      </c>
      <c r="N4140" s="270">
        <v>41</v>
      </c>
      <c r="O4140" s="270">
        <v>4</v>
      </c>
      <c r="P4140" s="270">
        <v>41</v>
      </c>
      <c r="Q4140" s="270">
        <v>4</v>
      </c>
      <c r="R4140" s="74"/>
      <c r="S4140" s="75" t="str">
        <f t="shared" si="346"/>
        <v>0829</v>
      </c>
      <c r="T4140" s="75" t="str">
        <f t="shared" si="347"/>
        <v>0829082A082B082C082D082E082F0830</v>
      </c>
      <c r="V4140" s="197"/>
      <c r="W4140" s="75">
        <f t="shared" si="348"/>
        <v>420</v>
      </c>
      <c r="AE4140" s="479"/>
    </row>
    <row r="4141" spans="1:31" s="75" customFormat="1" ht="13.5" x14ac:dyDescent="0.2">
      <c r="A4141" s="211">
        <v>4138</v>
      </c>
      <c r="B4141" s="212" t="s">
        <v>4625</v>
      </c>
      <c r="C4141" s="213" t="s">
        <v>4626</v>
      </c>
      <c r="D4141" s="213"/>
      <c r="E4141" s="213">
        <v>0</v>
      </c>
      <c r="F4141" s="213" t="s">
        <v>590</v>
      </c>
      <c r="G4141" s="214" t="s">
        <v>572</v>
      </c>
      <c r="H4141" s="208">
        <f>IF(Input!F$4="GMH_OECC",J4141,IF(Input!F$4="GMH_XOEC",L4141,IF(Input!F$4="GMH_Korea",N4141,IF(Input!F$4="GMH_EU",P4141,IF(Input!F$4="Skysuper",#REF!,IF(Input!F$4="SkyII",#REF!,IF(Input!F$4="XO-8000",#REF!, "FALSE")))))))</f>
        <v>42</v>
      </c>
      <c r="I4141" s="209">
        <f>IF(Input!F$4="GMH_OECC",K4141,IF(Input!F$4="GMH_XOEC",M4141,IF(Input!F$4="GMH_Korea",O4141,IF(Input!F$4="GMH_EU",Q4141,IF(Input!F$4="Skysuper",#REF!,IF(Input!F$4="SkyII",#REF!,IF(Input!F$4="XO-8000",#REF!, "FALSE")))))))</f>
        <v>4</v>
      </c>
      <c r="J4141" s="210">
        <v>42</v>
      </c>
      <c r="K4141" s="268">
        <v>4</v>
      </c>
      <c r="L4141" s="270">
        <v>42</v>
      </c>
      <c r="M4141" s="270">
        <v>4</v>
      </c>
      <c r="N4141" s="270">
        <v>42</v>
      </c>
      <c r="O4141" s="270">
        <v>4</v>
      </c>
      <c r="P4141" s="270">
        <v>42</v>
      </c>
      <c r="Q4141" s="270">
        <v>4</v>
      </c>
      <c r="R4141" s="74"/>
      <c r="S4141" s="75" t="str">
        <f t="shared" si="346"/>
        <v>082A</v>
      </c>
      <c r="T4141" s="75" t="str">
        <f t="shared" si="347"/>
        <v>082A082B082C082D082E082F08300831</v>
      </c>
      <c r="V4141" s="197"/>
      <c r="W4141" s="75">
        <f t="shared" si="348"/>
        <v>428</v>
      </c>
      <c r="AE4141" s="479"/>
    </row>
    <row r="4142" spans="1:31" s="75" customFormat="1" ht="13.5" x14ac:dyDescent="0.2">
      <c r="A4142" s="211">
        <v>4139</v>
      </c>
      <c r="B4142" s="212" t="s">
        <v>4627</v>
      </c>
      <c r="C4142" s="213" t="s">
        <v>4628</v>
      </c>
      <c r="D4142" s="213"/>
      <c r="E4142" s="213">
        <v>0</v>
      </c>
      <c r="F4142" s="213" t="s">
        <v>590</v>
      </c>
      <c r="G4142" s="214" t="s">
        <v>572</v>
      </c>
      <c r="H4142" s="208">
        <f>IF(Input!F$4="GMH_OECC",J4142,IF(Input!F$4="GMH_XOEC",L4142,IF(Input!F$4="GMH_Korea",N4142,IF(Input!F$4="GMH_EU",P4142,IF(Input!F$4="Skysuper",#REF!,IF(Input!F$4="SkyII",#REF!,IF(Input!F$4="XO-8000",#REF!, "FALSE")))))))</f>
        <v>43</v>
      </c>
      <c r="I4142" s="209">
        <f>IF(Input!F$4="GMH_OECC",K4142,IF(Input!F$4="GMH_XOEC",M4142,IF(Input!F$4="GMH_Korea",O4142,IF(Input!F$4="GMH_EU",Q4142,IF(Input!F$4="Skysuper",#REF!,IF(Input!F$4="SkyII",#REF!,IF(Input!F$4="XO-8000",#REF!, "FALSE")))))))</f>
        <v>4</v>
      </c>
      <c r="J4142" s="210">
        <v>43</v>
      </c>
      <c r="K4142" s="268">
        <v>4</v>
      </c>
      <c r="L4142" s="270">
        <v>43</v>
      </c>
      <c r="M4142" s="270">
        <v>4</v>
      </c>
      <c r="N4142" s="270">
        <v>43</v>
      </c>
      <c r="O4142" s="270">
        <v>4</v>
      </c>
      <c r="P4142" s="270">
        <v>43</v>
      </c>
      <c r="Q4142" s="270">
        <v>4</v>
      </c>
      <c r="R4142" s="74"/>
      <c r="S4142" s="75" t="str">
        <f t="shared" si="346"/>
        <v>082B</v>
      </c>
      <c r="T4142" s="75" t="str">
        <f t="shared" si="347"/>
        <v>082B082C082D082E082F083008310832</v>
      </c>
      <c r="V4142" s="197"/>
      <c r="W4142" s="75">
        <f t="shared" si="348"/>
        <v>436</v>
      </c>
      <c r="AE4142" s="479"/>
    </row>
    <row r="4143" spans="1:31" s="75" customFormat="1" ht="13.5" x14ac:dyDescent="0.2">
      <c r="A4143" s="211">
        <v>4140</v>
      </c>
      <c r="B4143" s="212" t="s">
        <v>4629</v>
      </c>
      <c r="C4143" s="213" t="s">
        <v>4630</v>
      </c>
      <c r="D4143" s="213"/>
      <c r="E4143" s="213">
        <v>0</v>
      </c>
      <c r="F4143" s="213" t="s">
        <v>590</v>
      </c>
      <c r="G4143" s="214" t="s">
        <v>572</v>
      </c>
      <c r="H4143" s="208">
        <f>IF(Input!F$4="GMH_OECC",J4143,IF(Input!F$4="GMH_XOEC",L4143,IF(Input!F$4="GMH_Korea",N4143,IF(Input!F$4="GMH_EU",P4143,IF(Input!F$4="Skysuper",#REF!,IF(Input!F$4="SkyII",#REF!,IF(Input!F$4="XO-8000",#REF!, "FALSE")))))))</f>
        <v>44</v>
      </c>
      <c r="I4143" s="209">
        <f>IF(Input!F$4="GMH_OECC",K4143,IF(Input!F$4="GMH_XOEC",M4143,IF(Input!F$4="GMH_Korea",O4143,IF(Input!F$4="GMH_EU",Q4143,IF(Input!F$4="Skysuper",#REF!,IF(Input!F$4="SkyII",#REF!,IF(Input!F$4="XO-8000",#REF!, "FALSE")))))))</f>
        <v>4</v>
      </c>
      <c r="J4143" s="210">
        <v>44</v>
      </c>
      <c r="K4143" s="268">
        <v>4</v>
      </c>
      <c r="L4143" s="270">
        <v>44</v>
      </c>
      <c r="M4143" s="270">
        <v>4</v>
      </c>
      <c r="N4143" s="270">
        <v>44</v>
      </c>
      <c r="O4143" s="270">
        <v>4</v>
      </c>
      <c r="P4143" s="270">
        <v>44</v>
      </c>
      <c r="Q4143" s="270">
        <v>4</v>
      </c>
      <c r="R4143" s="74"/>
      <c r="S4143" s="75" t="str">
        <f t="shared" si="346"/>
        <v>082C</v>
      </c>
      <c r="T4143" s="75" t="str">
        <f t="shared" si="347"/>
        <v>082C082D082E082F0830083108320833</v>
      </c>
      <c r="V4143" s="197"/>
      <c r="W4143" s="75">
        <f t="shared" si="348"/>
        <v>444</v>
      </c>
      <c r="AE4143" s="479"/>
    </row>
    <row r="4144" spans="1:31" s="75" customFormat="1" ht="13.5" x14ac:dyDescent="0.2">
      <c r="A4144" s="211">
        <v>4141</v>
      </c>
      <c r="B4144" s="212" t="s">
        <v>4631</v>
      </c>
      <c r="C4144" s="213" t="s">
        <v>4632</v>
      </c>
      <c r="D4144" s="213"/>
      <c r="E4144" s="213">
        <v>0</v>
      </c>
      <c r="F4144" s="213" t="s">
        <v>590</v>
      </c>
      <c r="G4144" s="214" t="s">
        <v>572</v>
      </c>
      <c r="H4144" s="208">
        <f>IF(Input!F$4="GMH_OECC",J4144,IF(Input!F$4="GMH_XOEC",L4144,IF(Input!F$4="GMH_Korea",N4144,IF(Input!F$4="GMH_EU",P4144,IF(Input!F$4="Skysuper",#REF!,IF(Input!F$4="SkyII",#REF!,IF(Input!F$4="XO-8000",#REF!, "FALSE")))))))</f>
        <v>45</v>
      </c>
      <c r="I4144" s="209">
        <f>IF(Input!F$4="GMH_OECC",K4144,IF(Input!F$4="GMH_XOEC",M4144,IF(Input!F$4="GMH_Korea",O4144,IF(Input!F$4="GMH_EU",Q4144,IF(Input!F$4="Skysuper",#REF!,IF(Input!F$4="SkyII",#REF!,IF(Input!F$4="XO-8000",#REF!, "FALSE")))))))</f>
        <v>4</v>
      </c>
      <c r="J4144" s="210">
        <v>45</v>
      </c>
      <c r="K4144" s="268">
        <v>4</v>
      </c>
      <c r="L4144" s="270">
        <v>45</v>
      </c>
      <c r="M4144" s="270">
        <v>4</v>
      </c>
      <c r="N4144" s="270">
        <v>45</v>
      </c>
      <c r="O4144" s="270">
        <v>4</v>
      </c>
      <c r="P4144" s="270">
        <v>45</v>
      </c>
      <c r="Q4144" s="270">
        <v>4</v>
      </c>
      <c r="R4144" s="74"/>
      <c r="S4144" s="75" t="str">
        <f t="shared" si="346"/>
        <v>082D</v>
      </c>
      <c r="T4144" s="75" t="str">
        <f t="shared" si="347"/>
        <v>082D082E082F08300831083208330834</v>
      </c>
      <c r="V4144" s="197"/>
      <c r="W4144" s="75">
        <f t="shared" si="348"/>
        <v>452</v>
      </c>
      <c r="AE4144" s="479"/>
    </row>
    <row r="4145" spans="1:31" s="75" customFormat="1" ht="13.5" x14ac:dyDescent="0.2">
      <c r="A4145" s="211">
        <v>4142</v>
      </c>
      <c r="B4145" s="212" t="s">
        <v>4633</v>
      </c>
      <c r="C4145" s="213" t="s">
        <v>4634</v>
      </c>
      <c r="D4145" s="213"/>
      <c r="E4145" s="213">
        <v>0</v>
      </c>
      <c r="F4145" s="213" t="s">
        <v>590</v>
      </c>
      <c r="G4145" s="214" t="s">
        <v>572</v>
      </c>
      <c r="H4145" s="208">
        <f>IF(Input!F$4="GMH_OECC",J4145,IF(Input!F$4="GMH_XOEC",L4145,IF(Input!F$4="GMH_Korea",N4145,IF(Input!F$4="GMH_EU",P4145,IF(Input!F$4="Skysuper",#REF!,IF(Input!F$4="SkyII",#REF!,IF(Input!F$4="XO-8000",#REF!, "FALSE")))))))</f>
        <v>46</v>
      </c>
      <c r="I4145" s="209">
        <f>IF(Input!F$4="GMH_OECC",K4145,IF(Input!F$4="GMH_XOEC",M4145,IF(Input!F$4="GMH_Korea",O4145,IF(Input!F$4="GMH_EU",Q4145,IF(Input!F$4="Skysuper",#REF!,IF(Input!F$4="SkyII",#REF!,IF(Input!F$4="XO-8000",#REF!, "FALSE")))))))</f>
        <v>4</v>
      </c>
      <c r="J4145" s="210">
        <v>46</v>
      </c>
      <c r="K4145" s="268">
        <v>4</v>
      </c>
      <c r="L4145" s="270">
        <v>46</v>
      </c>
      <c r="M4145" s="270">
        <v>4</v>
      </c>
      <c r="N4145" s="270">
        <v>46</v>
      </c>
      <c r="O4145" s="270">
        <v>4</v>
      </c>
      <c r="P4145" s="270">
        <v>46</v>
      </c>
      <c r="Q4145" s="270">
        <v>4</v>
      </c>
      <c r="R4145" s="74"/>
      <c r="S4145" s="75" t="str">
        <f t="shared" si="346"/>
        <v>082E</v>
      </c>
      <c r="T4145" s="75" t="str">
        <f t="shared" si="347"/>
        <v>082E082F083008310832083308340835</v>
      </c>
      <c r="V4145" s="197"/>
      <c r="W4145" s="75">
        <f t="shared" si="348"/>
        <v>460</v>
      </c>
      <c r="AE4145" s="479"/>
    </row>
    <row r="4146" spans="1:31" s="75" customFormat="1" ht="13.5" x14ac:dyDescent="0.2">
      <c r="A4146" s="211">
        <v>4143</v>
      </c>
      <c r="B4146" s="212" t="s">
        <v>4635</v>
      </c>
      <c r="C4146" s="213" t="s">
        <v>4636</v>
      </c>
      <c r="D4146" s="213"/>
      <c r="E4146" s="213">
        <v>0</v>
      </c>
      <c r="F4146" s="213" t="s">
        <v>590</v>
      </c>
      <c r="G4146" s="214" t="s">
        <v>572</v>
      </c>
      <c r="H4146" s="208">
        <f>IF(Input!F$4="GMH_OECC",J4146,IF(Input!F$4="GMH_XOEC",L4146,IF(Input!F$4="GMH_Korea",N4146,IF(Input!F$4="GMH_EU",P4146,IF(Input!F$4="Skysuper",#REF!,IF(Input!F$4="SkyII",#REF!,IF(Input!F$4="XO-8000",#REF!, "FALSE")))))))</f>
        <v>47</v>
      </c>
      <c r="I4146" s="209">
        <f>IF(Input!F$4="GMH_OECC",K4146,IF(Input!F$4="GMH_XOEC",M4146,IF(Input!F$4="GMH_Korea",O4146,IF(Input!F$4="GMH_EU",Q4146,IF(Input!F$4="Skysuper",#REF!,IF(Input!F$4="SkyII",#REF!,IF(Input!F$4="XO-8000",#REF!, "FALSE")))))))</f>
        <v>4</v>
      </c>
      <c r="J4146" s="210">
        <v>47</v>
      </c>
      <c r="K4146" s="268">
        <v>4</v>
      </c>
      <c r="L4146" s="270">
        <v>47</v>
      </c>
      <c r="M4146" s="270">
        <v>4</v>
      </c>
      <c r="N4146" s="270">
        <v>47</v>
      </c>
      <c r="O4146" s="270">
        <v>4</v>
      </c>
      <c r="P4146" s="270">
        <v>47</v>
      </c>
      <c r="Q4146" s="270">
        <v>4</v>
      </c>
      <c r="R4146" s="74"/>
      <c r="S4146" s="75" t="str">
        <f t="shared" si="346"/>
        <v>082F</v>
      </c>
      <c r="T4146" s="75" t="str">
        <f t="shared" si="347"/>
        <v>082F0830083108320833083408350836</v>
      </c>
      <c r="V4146" s="197"/>
      <c r="W4146" s="75">
        <f t="shared" si="348"/>
        <v>468</v>
      </c>
      <c r="AE4146" s="479"/>
    </row>
    <row r="4147" spans="1:31" s="75" customFormat="1" ht="13.5" x14ac:dyDescent="0.2">
      <c r="A4147" s="211">
        <v>4144</v>
      </c>
      <c r="B4147" s="212" t="s">
        <v>4637</v>
      </c>
      <c r="C4147" s="213" t="s">
        <v>4638</v>
      </c>
      <c r="D4147" s="213"/>
      <c r="E4147" s="213">
        <v>0</v>
      </c>
      <c r="F4147" s="213" t="s">
        <v>590</v>
      </c>
      <c r="G4147" s="214" t="s">
        <v>572</v>
      </c>
      <c r="H4147" s="208">
        <f>IF(Input!F$4="GMH_OECC",J4147,IF(Input!F$4="GMH_XOEC",L4147,IF(Input!F$4="GMH_Korea",N4147,IF(Input!F$4="GMH_EU",P4147,IF(Input!F$4="Skysuper",#REF!,IF(Input!F$4="SkyII",#REF!,IF(Input!F$4="XO-8000",#REF!, "FALSE")))))))</f>
        <v>48</v>
      </c>
      <c r="I4147" s="209">
        <f>IF(Input!F$4="GMH_OECC",K4147,IF(Input!F$4="GMH_XOEC",M4147,IF(Input!F$4="GMH_Korea",O4147,IF(Input!F$4="GMH_EU",Q4147,IF(Input!F$4="Skysuper",#REF!,IF(Input!F$4="SkyII",#REF!,IF(Input!F$4="XO-8000",#REF!, "FALSE")))))))</f>
        <v>4</v>
      </c>
      <c r="J4147" s="210">
        <v>48</v>
      </c>
      <c r="K4147" s="268">
        <v>4</v>
      </c>
      <c r="L4147" s="270">
        <v>48</v>
      </c>
      <c r="M4147" s="270">
        <v>4</v>
      </c>
      <c r="N4147" s="270">
        <v>48</v>
      </c>
      <c r="O4147" s="270">
        <v>4</v>
      </c>
      <c r="P4147" s="270">
        <v>48</v>
      </c>
      <c r="Q4147" s="270">
        <v>4</v>
      </c>
      <c r="R4147" s="74"/>
      <c r="S4147" s="75" t="str">
        <f t="shared" si="346"/>
        <v>0830</v>
      </c>
      <c r="T4147" s="75" t="str">
        <f t="shared" si="347"/>
        <v>08300831083208330834083508360837</v>
      </c>
      <c r="V4147" s="197"/>
      <c r="W4147" s="75">
        <f t="shared" si="348"/>
        <v>476</v>
      </c>
      <c r="AE4147" s="479"/>
    </row>
    <row r="4148" spans="1:31" s="75" customFormat="1" ht="13.5" x14ac:dyDescent="0.2">
      <c r="A4148" s="211">
        <v>4145</v>
      </c>
      <c r="B4148" s="212" t="s">
        <v>4639</v>
      </c>
      <c r="C4148" s="213" t="s">
        <v>4640</v>
      </c>
      <c r="D4148" s="213"/>
      <c r="E4148" s="213">
        <v>0</v>
      </c>
      <c r="F4148" s="213" t="s">
        <v>590</v>
      </c>
      <c r="G4148" s="214" t="s">
        <v>572</v>
      </c>
      <c r="H4148" s="208">
        <f>IF(Input!F$4="GMH_OECC",J4148,IF(Input!F$4="GMH_XOEC",L4148,IF(Input!F$4="GMH_Korea",N4148,IF(Input!F$4="GMH_EU",P4148,IF(Input!F$4="Skysuper",#REF!,IF(Input!F$4="SkyII",#REF!,IF(Input!F$4="XO-8000",#REF!, "FALSE")))))))</f>
        <v>49</v>
      </c>
      <c r="I4148" s="209">
        <f>IF(Input!F$4="GMH_OECC",K4148,IF(Input!F$4="GMH_XOEC",M4148,IF(Input!F$4="GMH_Korea",O4148,IF(Input!F$4="GMH_EU",Q4148,IF(Input!F$4="Skysuper",#REF!,IF(Input!F$4="SkyII",#REF!,IF(Input!F$4="XO-8000",#REF!, "FALSE")))))))</f>
        <v>4</v>
      </c>
      <c r="J4148" s="210">
        <v>49</v>
      </c>
      <c r="K4148" s="268">
        <v>4</v>
      </c>
      <c r="L4148" s="270">
        <v>49</v>
      </c>
      <c r="M4148" s="270">
        <v>4</v>
      </c>
      <c r="N4148" s="270">
        <v>49</v>
      </c>
      <c r="O4148" s="270">
        <v>4</v>
      </c>
      <c r="P4148" s="270">
        <v>49</v>
      </c>
      <c r="Q4148" s="270">
        <v>4</v>
      </c>
      <c r="R4148" s="74"/>
      <c r="S4148" s="75" t="str">
        <f t="shared" ref="S4148:S4211" si="380">"0"&amp;DEC2HEX(2^(I4148-1))&amp;IF(LEN(DEC2HEX(H4148))=2,DEC2HEX(H4148),"0"&amp;DEC2HEX(H4148))</f>
        <v>0831</v>
      </c>
      <c r="T4148" s="75" t="str">
        <f t="shared" si="347"/>
        <v>08310832083308340835083608370838</v>
      </c>
      <c r="V4148" s="197"/>
      <c r="W4148" s="75">
        <f t="shared" si="348"/>
        <v>484</v>
      </c>
      <c r="AE4148" s="479"/>
    </row>
    <row r="4149" spans="1:31" s="75" customFormat="1" ht="13.5" x14ac:dyDescent="0.2">
      <c r="A4149" s="211">
        <v>4146</v>
      </c>
      <c r="B4149" s="212" t="s">
        <v>4641</v>
      </c>
      <c r="C4149" s="213" t="s">
        <v>4642</v>
      </c>
      <c r="D4149" s="213"/>
      <c r="E4149" s="213">
        <v>0</v>
      </c>
      <c r="F4149" s="213" t="s">
        <v>590</v>
      </c>
      <c r="G4149" s="214" t="s">
        <v>572</v>
      </c>
      <c r="H4149" s="208">
        <f>IF(Input!F$4="GMH_OECC",J4149,IF(Input!F$4="GMH_XOEC",L4149,IF(Input!F$4="GMH_Korea",N4149,IF(Input!F$4="GMH_EU",P4149,IF(Input!F$4="Skysuper",#REF!,IF(Input!F$4="SkyII",#REF!,IF(Input!F$4="XO-8000",#REF!, "FALSE")))))))</f>
        <v>50</v>
      </c>
      <c r="I4149" s="209">
        <f>IF(Input!F$4="GMH_OECC",K4149,IF(Input!F$4="GMH_XOEC",M4149,IF(Input!F$4="GMH_Korea",O4149,IF(Input!F$4="GMH_EU",Q4149,IF(Input!F$4="Skysuper",#REF!,IF(Input!F$4="SkyII",#REF!,IF(Input!F$4="XO-8000",#REF!, "FALSE")))))))</f>
        <v>4</v>
      </c>
      <c r="J4149" s="210">
        <v>50</v>
      </c>
      <c r="K4149" s="268">
        <v>4</v>
      </c>
      <c r="L4149" s="270">
        <v>50</v>
      </c>
      <c r="M4149" s="270">
        <v>4</v>
      </c>
      <c r="N4149" s="270">
        <v>50</v>
      </c>
      <c r="O4149" s="270">
        <v>4</v>
      </c>
      <c r="P4149" s="270">
        <v>50</v>
      </c>
      <c r="Q4149" s="270">
        <v>4</v>
      </c>
      <c r="R4149" s="74"/>
      <c r="S4149" s="75" t="str">
        <f t="shared" si="380"/>
        <v>0832</v>
      </c>
      <c r="T4149" s="75" t="str">
        <f t="shared" si="347"/>
        <v>08320833083408350836083708380839</v>
      </c>
      <c r="V4149" s="197"/>
      <c r="W4149" s="75">
        <f t="shared" si="348"/>
        <v>492</v>
      </c>
      <c r="AE4149" s="479"/>
    </row>
    <row r="4150" spans="1:31" s="75" customFormat="1" ht="13.5" x14ac:dyDescent="0.2">
      <c r="A4150" s="211">
        <v>4147</v>
      </c>
      <c r="B4150" s="212" t="s">
        <v>4643</v>
      </c>
      <c r="C4150" s="213" t="s">
        <v>4644</v>
      </c>
      <c r="D4150" s="213"/>
      <c r="E4150" s="213">
        <v>0</v>
      </c>
      <c r="F4150" s="213" t="s">
        <v>590</v>
      </c>
      <c r="G4150" s="214" t="s">
        <v>572</v>
      </c>
      <c r="H4150" s="208">
        <f>IF(Input!F$4="GMH_OECC",J4150,IF(Input!F$4="GMH_XOEC",L4150,IF(Input!F$4="GMH_Korea",N4150,IF(Input!F$4="GMH_EU",P4150,IF(Input!F$4="Skysuper",#REF!,IF(Input!F$4="SkyII",#REF!,IF(Input!F$4="XO-8000",#REF!, "FALSE")))))))</f>
        <v>51</v>
      </c>
      <c r="I4150" s="209">
        <f>IF(Input!F$4="GMH_OECC",K4150,IF(Input!F$4="GMH_XOEC",M4150,IF(Input!F$4="GMH_Korea",O4150,IF(Input!F$4="GMH_EU",Q4150,IF(Input!F$4="Skysuper",#REF!,IF(Input!F$4="SkyII",#REF!,IF(Input!F$4="XO-8000",#REF!, "FALSE")))))))</f>
        <v>4</v>
      </c>
      <c r="J4150" s="210">
        <v>51</v>
      </c>
      <c r="K4150" s="268">
        <v>4</v>
      </c>
      <c r="L4150" s="270">
        <v>51</v>
      </c>
      <c r="M4150" s="270">
        <v>4</v>
      </c>
      <c r="N4150" s="270">
        <v>51</v>
      </c>
      <c r="O4150" s="270">
        <v>4</v>
      </c>
      <c r="P4150" s="270">
        <v>51</v>
      </c>
      <c r="Q4150" s="270">
        <v>4</v>
      </c>
      <c r="R4150" s="74"/>
      <c r="S4150" s="75" t="str">
        <f t="shared" si="380"/>
        <v>0833</v>
      </c>
      <c r="T4150" s="75" t="str">
        <f t="shared" si="347"/>
        <v>0833083408350836083708380839083A</v>
      </c>
      <c r="V4150" s="197"/>
      <c r="W4150" s="75">
        <f t="shared" si="348"/>
        <v>500</v>
      </c>
      <c r="AE4150" s="479"/>
    </row>
    <row r="4151" spans="1:31" s="75" customFormat="1" ht="13.5" x14ac:dyDescent="0.2">
      <c r="A4151" s="211">
        <v>4148</v>
      </c>
      <c r="B4151" s="212" t="s">
        <v>4645</v>
      </c>
      <c r="C4151" s="213" t="s">
        <v>4646</v>
      </c>
      <c r="D4151" s="213"/>
      <c r="E4151" s="213">
        <v>0</v>
      </c>
      <c r="F4151" s="213" t="s">
        <v>590</v>
      </c>
      <c r="G4151" s="214" t="s">
        <v>572</v>
      </c>
      <c r="H4151" s="208">
        <f>IF(Input!F$4="GMH_OECC",J4151,IF(Input!F$4="GMH_XOEC",L4151,IF(Input!F$4="GMH_Korea",N4151,IF(Input!F$4="GMH_EU",P4151,IF(Input!F$4="Skysuper",#REF!,IF(Input!F$4="SkyII",#REF!,IF(Input!F$4="XO-8000",#REF!, "FALSE")))))))</f>
        <v>52</v>
      </c>
      <c r="I4151" s="209">
        <f>IF(Input!F$4="GMH_OECC",K4151,IF(Input!F$4="GMH_XOEC",M4151,IF(Input!F$4="GMH_Korea",O4151,IF(Input!F$4="GMH_EU",Q4151,IF(Input!F$4="Skysuper",#REF!,IF(Input!F$4="SkyII",#REF!,IF(Input!F$4="XO-8000",#REF!, "FALSE")))))))</f>
        <v>4</v>
      </c>
      <c r="J4151" s="210">
        <v>52</v>
      </c>
      <c r="K4151" s="268">
        <v>4</v>
      </c>
      <c r="L4151" s="270">
        <v>52</v>
      </c>
      <c r="M4151" s="270">
        <v>4</v>
      </c>
      <c r="N4151" s="270">
        <v>52</v>
      </c>
      <c r="O4151" s="270">
        <v>4</v>
      </c>
      <c r="P4151" s="270">
        <v>52</v>
      </c>
      <c r="Q4151" s="270">
        <v>4</v>
      </c>
      <c r="R4151" s="74"/>
      <c r="S4151" s="75" t="str">
        <f t="shared" si="380"/>
        <v>0834</v>
      </c>
      <c r="T4151" s="75" t="str">
        <f t="shared" si="347"/>
        <v>083408350836083708380839083A083B</v>
      </c>
      <c r="V4151" s="197"/>
      <c r="W4151" s="75">
        <f t="shared" si="348"/>
        <v>508</v>
      </c>
      <c r="AE4151" s="479"/>
    </row>
    <row r="4152" spans="1:31" s="75" customFormat="1" ht="13.5" x14ac:dyDescent="0.2">
      <c r="A4152" s="211">
        <v>4149</v>
      </c>
      <c r="B4152" s="212" t="s">
        <v>4647</v>
      </c>
      <c r="C4152" s="213" t="s">
        <v>4648</v>
      </c>
      <c r="D4152" s="213"/>
      <c r="E4152" s="213">
        <v>0</v>
      </c>
      <c r="F4152" s="213" t="s">
        <v>590</v>
      </c>
      <c r="G4152" s="214" t="s">
        <v>572</v>
      </c>
      <c r="H4152" s="208">
        <f>IF(Input!F$4="GMH_OECC",J4152,IF(Input!F$4="GMH_XOEC",L4152,IF(Input!F$4="GMH_Korea",N4152,IF(Input!F$4="GMH_EU",P4152,IF(Input!F$4="Skysuper",#REF!,IF(Input!F$4="SkyII",#REF!,IF(Input!F$4="XO-8000",#REF!, "FALSE")))))))</f>
        <v>53</v>
      </c>
      <c r="I4152" s="209">
        <f>IF(Input!F$4="GMH_OECC",K4152,IF(Input!F$4="GMH_XOEC",M4152,IF(Input!F$4="GMH_Korea",O4152,IF(Input!F$4="GMH_EU",Q4152,IF(Input!F$4="Skysuper",#REF!,IF(Input!F$4="SkyII",#REF!,IF(Input!F$4="XO-8000",#REF!, "FALSE")))))))</f>
        <v>4</v>
      </c>
      <c r="J4152" s="210">
        <v>53</v>
      </c>
      <c r="K4152" s="268">
        <v>4</v>
      </c>
      <c r="L4152" s="270">
        <v>53</v>
      </c>
      <c r="M4152" s="270">
        <v>4</v>
      </c>
      <c r="N4152" s="270">
        <v>53</v>
      </c>
      <c r="O4152" s="270">
        <v>4</v>
      </c>
      <c r="P4152" s="270">
        <v>53</v>
      </c>
      <c r="Q4152" s="270">
        <v>4</v>
      </c>
      <c r="R4152" s="74"/>
      <c r="S4152" s="75" t="str">
        <f t="shared" si="380"/>
        <v>0835</v>
      </c>
      <c r="T4152" s="75" t="str">
        <f t="shared" si="347"/>
        <v>08350836083708380839083A083B0000</v>
      </c>
      <c r="V4152" s="197"/>
      <c r="W4152" s="75">
        <f t="shared" si="348"/>
        <v>448</v>
      </c>
      <c r="AE4152" s="479"/>
    </row>
    <row r="4153" spans="1:31" s="75" customFormat="1" ht="13.5" x14ac:dyDescent="0.2">
      <c r="A4153" s="211">
        <v>4150</v>
      </c>
      <c r="B4153" s="212" t="s">
        <v>4649</v>
      </c>
      <c r="C4153" s="213" t="s">
        <v>4650</v>
      </c>
      <c r="D4153" s="213"/>
      <c r="E4153" s="213">
        <v>0</v>
      </c>
      <c r="F4153" s="213" t="s">
        <v>590</v>
      </c>
      <c r="G4153" s="214" t="s">
        <v>572</v>
      </c>
      <c r="H4153" s="208">
        <f>IF(Input!F$4="GMH_OECC",J4153,IF(Input!F$4="GMH_XOEC",L4153,IF(Input!F$4="GMH_Korea",N4153,IF(Input!F$4="GMH_EU",P4153,IF(Input!F$4="Skysuper",#REF!,IF(Input!F$4="SkyII",#REF!,IF(Input!F$4="XO-8000",#REF!, "FALSE")))))))</f>
        <v>54</v>
      </c>
      <c r="I4153" s="209">
        <f>IF(Input!F$4="GMH_OECC",K4153,IF(Input!F$4="GMH_XOEC",M4153,IF(Input!F$4="GMH_Korea",O4153,IF(Input!F$4="GMH_EU",Q4153,IF(Input!F$4="Skysuper",#REF!,IF(Input!F$4="SkyII",#REF!,IF(Input!F$4="XO-8000",#REF!, "FALSE")))))))</f>
        <v>4</v>
      </c>
      <c r="J4153" s="210">
        <v>54</v>
      </c>
      <c r="K4153" s="268">
        <v>4</v>
      </c>
      <c r="L4153" s="270">
        <v>54</v>
      </c>
      <c r="M4153" s="270">
        <v>4</v>
      </c>
      <c r="N4153" s="270">
        <v>54</v>
      </c>
      <c r="O4153" s="270">
        <v>4</v>
      </c>
      <c r="P4153" s="270">
        <v>54</v>
      </c>
      <c r="Q4153" s="270">
        <v>4</v>
      </c>
      <c r="R4153" s="74"/>
      <c r="S4153" s="75" t="str">
        <f t="shared" si="380"/>
        <v>0836</v>
      </c>
      <c r="T4153" s="75" t="str">
        <f t="shared" si="347"/>
        <v>0836083708380839083A083B00000000</v>
      </c>
      <c r="V4153" s="197"/>
      <c r="W4153" s="75">
        <f t="shared" si="348"/>
        <v>387</v>
      </c>
      <c r="AE4153" s="479"/>
    </row>
    <row r="4154" spans="1:31" s="75" customFormat="1" ht="13.5" x14ac:dyDescent="0.2">
      <c r="A4154" s="211">
        <v>4151</v>
      </c>
      <c r="B4154" s="212" t="s">
        <v>4651</v>
      </c>
      <c r="C4154" s="213" t="s">
        <v>4652</v>
      </c>
      <c r="D4154" s="213"/>
      <c r="E4154" s="213">
        <v>0</v>
      </c>
      <c r="F4154" s="213" t="s">
        <v>590</v>
      </c>
      <c r="G4154" s="214" t="s">
        <v>572</v>
      </c>
      <c r="H4154" s="208">
        <f>IF(Input!F$4="GMH_OECC",J4154,IF(Input!F$4="GMH_XOEC",L4154,IF(Input!F$4="GMH_Korea",N4154,IF(Input!F$4="GMH_EU",P4154,IF(Input!F$4="Skysuper",#REF!,IF(Input!F$4="SkyII",#REF!,IF(Input!F$4="XO-8000",#REF!, "FALSE")))))))</f>
        <v>55</v>
      </c>
      <c r="I4154" s="209">
        <f>IF(Input!F$4="GMH_OECC",K4154,IF(Input!F$4="GMH_XOEC",M4154,IF(Input!F$4="GMH_Korea",O4154,IF(Input!F$4="GMH_EU",Q4154,IF(Input!F$4="Skysuper",#REF!,IF(Input!F$4="SkyII",#REF!,IF(Input!F$4="XO-8000",#REF!, "FALSE")))))))</f>
        <v>4</v>
      </c>
      <c r="J4154" s="210">
        <v>55</v>
      </c>
      <c r="K4154" s="268">
        <v>4</v>
      </c>
      <c r="L4154" s="270">
        <v>55</v>
      </c>
      <c r="M4154" s="270">
        <v>4</v>
      </c>
      <c r="N4154" s="270">
        <v>55</v>
      </c>
      <c r="O4154" s="270">
        <v>4</v>
      </c>
      <c r="P4154" s="270">
        <v>55</v>
      </c>
      <c r="Q4154" s="270">
        <v>4</v>
      </c>
      <c r="R4154" s="74"/>
      <c r="S4154" s="75" t="str">
        <f t="shared" si="380"/>
        <v>0837</v>
      </c>
      <c r="T4154" s="75" t="str">
        <f t="shared" si="347"/>
        <v>083708380839083A083B000000000000</v>
      </c>
      <c r="V4154" s="197"/>
      <c r="W4154" s="75">
        <f t="shared" si="348"/>
        <v>325</v>
      </c>
      <c r="AE4154" s="479"/>
    </row>
    <row r="4155" spans="1:31" s="75" customFormat="1" ht="13.5" x14ac:dyDescent="0.2">
      <c r="A4155" s="211">
        <v>4152</v>
      </c>
      <c r="B4155" s="212" t="s">
        <v>4653</v>
      </c>
      <c r="C4155" s="213" t="s">
        <v>4654</v>
      </c>
      <c r="D4155" s="213"/>
      <c r="E4155" s="213">
        <v>0</v>
      </c>
      <c r="F4155" s="213" t="s">
        <v>590</v>
      </c>
      <c r="G4155" s="214" t="s">
        <v>572</v>
      </c>
      <c r="H4155" s="208">
        <f>IF(Input!F$4="GMH_OECC",J4155,IF(Input!F$4="GMH_XOEC",L4155,IF(Input!F$4="GMH_Korea",N4155,IF(Input!F$4="GMH_EU",P4155,IF(Input!F$4="Skysuper",#REF!,IF(Input!F$4="SkyII",#REF!,IF(Input!F$4="XO-8000",#REF!, "FALSE")))))))</f>
        <v>56</v>
      </c>
      <c r="I4155" s="209">
        <f>IF(Input!F$4="GMH_OECC",K4155,IF(Input!F$4="GMH_XOEC",M4155,IF(Input!F$4="GMH_Korea",O4155,IF(Input!F$4="GMH_EU",Q4155,IF(Input!F$4="Skysuper",#REF!,IF(Input!F$4="SkyII",#REF!,IF(Input!F$4="XO-8000",#REF!, "FALSE")))))))</f>
        <v>4</v>
      </c>
      <c r="J4155" s="210">
        <v>56</v>
      </c>
      <c r="K4155" s="268">
        <v>4</v>
      </c>
      <c r="L4155" s="270">
        <v>56</v>
      </c>
      <c r="M4155" s="270">
        <v>4</v>
      </c>
      <c r="N4155" s="270">
        <v>56</v>
      </c>
      <c r="O4155" s="270">
        <v>4</v>
      </c>
      <c r="P4155" s="270">
        <v>56</v>
      </c>
      <c r="Q4155" s="270">
        <v>4</v>
      </c>
      <c r="R4155" s="74"/>
      <c r="S4155" s="75" t="str">
        <f t="shared" si="380"/>
        <v>0838</v>
      </c>
      <c r="T4155" s="75" t="str">
        <f t="shared" si="347"/>
        <v>08380839083A083B0000000000000000</v>
      </c>
      <c r="V4155" s="197"/>
      <c r="W4155" s="75">
        <f t="shared" si="348"/>
        <v>262</v>
      </c>
      <c r="AE4155" s="479"/>
    </row>
    <row r="4156" spans="1:31" s="75" customFormat="1" ht="13.5" x14ac:dyDescent="0.2">
      <c r="A4156" s="211">
        <v>4153</v>
      </c>
      <c r="B4156" s="212" t="s">
        <v>4655</v>
      </c>
      <c r="C4156" s="213" t="s">
        <v>4656</v>
      </c>
      <c r="D4156" s="213"/>
      <c r="E4156" s="213">
        <v>0</v>
      </c>
      <c r="F4156" s="213" t="s">
        <v>590</v>
      </c>
      <c r="G4156" s="214" t="s">
        <v>572</v>
      </c>
      <c r="H4156" s="208">
        <f>IF(Input!F$4="GMH_OECC",J4156,IF(Input!F$4="GMH_XOEC",L4156,IF(Input!F$4="GMH_Korea",N4156,IF(Input!F$4="GMH_EU",P4156,IF(Input!F$4="Skysuper",#REF!,IF(Input!F$4="SkyII",#REF!,IF(Input!F$4="XO-8000",#REF!, "FALSE")))))))</f>
        <v>57</v>
      </c>
      <c r="I4156" s="209">
        <f>IF(Input!F$4="GMH_OECC",K4156,IF(Input!F$4="GMH_XOEC",M4156,IF(Input!F$4="GMH_Korea",O4156,IF(Input!F$4="GMH_EU",Q4156,IF(Input!F$4="Skysuper",#REF!,IF(Input!F$4="SkyII",#REF!,IF(Input!F$4="XO-8000",#REF!, "FALSE")))))))</f>
        <v>4</v>
      </c>
      <c r="J4156" s="210">
        <v>57</v>
      </c>
      <c r="K4156" s="268">
        <v>4</v>
      </c>
      <c r="L4156" s="270">
        <v>57</v>
      </c>
      <c r="M4156" s="270">
        <v>4</v>
      </c>
      <c r="N4156" s="270">
        <v>57</v>
      </c>
      <c r="O4156" s="270">
        <v>4</v>
      </c>
      <c r="P4156" s="270">
        <v>57</v>
      </c>
      <c r="Q4156" s="270">
        <v>4</v>
      </c>
      <c r="R4156" s="74"/>
      <c r="S4156" s="75" t="str">
        <f t="shared" si="380"/>
        <v>0839</v>
      </c>
      <c r="T4156" s="75" t="str">
        <f t="shared" si="347"/>
        <v>0839083A083B00000000000000000000</v>
      </c>
      <c r="V4156" s="197"/>
      <c r="W4156" s="75">
        <f t="shared" si="348"/>
        <v>198</v>
      </c>
      <c r="AE4156" s="479"/>
    </row>
    <row r="4157" spans="1:31" s="75" customFormat="1" ht="13.5" x14ac:dyDescent="0.2">
      <c r="A4157" s="211">
        <v>4154</v>
      </c>
      <c r="B4157" s="212" t="s">
        <v>4657</v>
      </c>
      <c r="C4157" s="213" t="s">
        <v>4658</v>
      </c>
      <c r="D4157" s="213"/>
      <c r="E4157" s="213">
        <v>0</v>
      </c>
      <c r="F4157" s="213" t="s">
        <v>590</v>
      </c>
      <c r="G4157" s="214" t="s">
        <v>572</v>
      </c>
      <c r="H4157" s="208">
        <f>IF(Input!F$4="GMH_OECC",J4157,IF(Input!F$4="GMH_XOEC",L4157,IF(Input!F$4="GMH_Korea",N4157,IF(Input!F$4="GMH_EU",P4157,IF(Input!F$4="Skysuper",#REF!,IF(Input!F$4="SkyII",#REF!,IF(Input!F$4="XO-8000",#REF!, "FALSE")))))))</f>
        <v>58</v>
      </c>
      <c r="I4157" s="209">
        <f>IF(Input!F$4="GMH_OECC",K4157,IF(Input!F$4="GMH_XOEC",M4157,IF(Input!F$4="GMH_Korea",O4157,IF(Input!F$4="GMH_EU",Q4157,IF(Input!F$4="Skysuper",#REF!,IF(Input!F$4="SkyII",#REF!,IF(Input!F$4="XO-8000",#REF!, "FALSE")))))))</f>
        <v>4</v>
      </c>
      <c r="J4157" s="210">
        <v>58</v>
      </c>
      <c r="K4157" s="268">
        <v>4</v>
      </c>
      <c r="L4157" s="270">
        <v>58</v>
      </c>
      <c r="M4157" s="270">
        <v>4</v>
      </c>
      <c r="N4157" s="270">
        <v>58</v>
      </c>
      <c r="O4157" s="270">
        <v>4</v>
      </c>
      <c r="P4157" s="270">
        <v>58</v>
      </c>
      <c r="Q4157" s="270">
        <v>4</v>
      </c>
      <c r="R4157" s="74"/>
      <c r="S4157" s="75" t="str">
        <f t="shared" si="380"/>
        <v>083A</v>
      </c>
      <c r="T4157" s="75" t="str">
        <f t="shared" si="347"/>
        <v>083A083B000000000000000000000000</v>
      </c>
      <c r="V4157" s="197"/>
      <c r="W4157" s="75">
        <f t="shared" si="348"/>
        <v>133</v>
      </c>
      <c r="AE4157" s="479"/>
    </row>
    <row r="4158" spans="1:31" s="75" customFormat="1" ht="13.5" x14ac:dyDescent="0.2">
      <c r="A4158" s="211">
        <v>4155</v>
      </c>
      <c r="B4158" s="212" t="s">
        <v>4659</v>
      </c>
      <c r="C4158" s="213" t="s">
        <v>4660</v>
      </c>
      <c r="D4158" s="213"/>
      <c r="E4158" s="213">
        <v>0</v>
      </c>
      <c r="F4158" s="213" t="s">
        <v>590</v>
      </c>
      <c r="G4158" s="214" t="s">
        <v>572</v>
      </c>
      <c r="H4158" s="208">
        <f>IF(Input!F$4="GMH_OECC",J4158,IF(Input!F$4="GMH_XOEC",L4158,IF(Input!F$4="GMH_Korea",N4158,IF(Input!F$4="GMH_EU",P4158,IF(Input!F$4="Skysuper",#REF!,IF(Input!F$4="SkyII",#REF!,IF(Input!F$4="XO-8000",#REF!, "FALSE")))))))</f>
        <v>59</v>
      </c>
      <c r="I4158" s="209">
        <f>IF(Input!F$4="GMH_OECC",K4158,IF(Input!F$4="GMH_XOEC",M4158,IF(Input!F$4="GMH_Korea",O4158,IF(Input!F$4="GMH_EU",Q4158,IF(Input!F$4="Skysuper",#REF!,IF(Input!F$4="SkyII",#REF!,IF(Input!F$4="XO-8000",#REF!, "FALSE")))))))</f>
        <v>4</v>
      </c>
      <c r="J4158" s="210">
        <v>59</v>
      </c>
      <c r="K4158" s="268">
        <v>4</v>
      </c>
      <c r="L4158" s="270">
        <v>59</v>
      </c>
      <c r="M4158" s="270">
        <v>4</v>
      </c>
      <c r="N4158" s="270">
        <v>59</v>
      </c>
      <c r="O4158" s="270">
        <v>4</v>
      </c>
      <c r="P4158" s="270">
        <v>59</v>
      </c>
      <c r="Q4158" s="270">
        <v>4</v>
      </c>
      <c r="R4158" s="74"/>
      <c r="S4158" s="75" t="str">
        <f t="shared" si="380"/>
        <v>083B</v>
      </c>
      <c r="T4158" s="75" t="str">
        <f t="shared" si="347"/>
        <v>083B0000000000000000000000000000</v>
      </c>
      <c r="V4158" s="197"/>
      <c r="W4158" s="75">
        <f t="shared" si="348"/>
        <v>67</v>
      </c>
      <c r="AE4158" s="479"/>
    </row>
    <row r="4159" spans="1:31" s="75" customFormat="1" ht="13.5" x14ac:dyDescent="0.2">
      <c r="A4159" s="211">
        <v>4156</v>
      </c>
      <c r="B4159" s="212" t="s">
        <v>4661</v>
      </c>
      <c r="C4159" s="213" t="s">
        <v>4662</v>
      </c>
      <c r="D4159" s="213"/>
      <c r="E4159" s="213">
        <v>0</v>
      </c>
      <c r="F4159" s="213" t="s">
        <v>590</v>
      </c>
      <c r="G4159" s="214" t="s">
        <v>572</v>
      </c>
      <c r="H4159" s="208" t="str">
        <f>IF(Input!F$4="GMH_OECC",J4159,IF(Input!F$4="GMH_XOEC",L4159,IF(Input!F$4="GMH_Korea",N4159,IF(Input!F$4="GMH_EU",P4159,IF(Input!F$4="Skysuper",#REF!,IF(Input!F$4="SkyII",#REF!,IF(Input!F$4="XO-8000",#REF!, "FALSE")))))))</f>
        <v>00</v>
      </c>
      <c r="I4159" s="209">
        <f>IF(Input!F$4="GMH_OECC",K4159,IF(Input!F$4="GMH_XOEC",M4159,IF(Input!F$4="GMH_Korea",O4159,IF(Input!F$4="GMH_EU",Q4159,IF(Input!F$4="Skysuper",#REF!,IF(Input!F$4="SkyII",#REF!,IF(Input!F$4="XO-8000",#REF!, "FALSE")))))))</f>
        <v>0</v>
      </c>
      <c r="J4159" s="210" t="s">
        <v>10359</v>
      </c>
      <c r="K4159" s="268">
        <v>0</v>
      </c>
      <c r="L4159" s="270" t="s">
        <v>10359</v>
      </c>
      <c r="M4159" s="270">
        <v>0</v>
      </c>
      <c r="N4159" s="270" t="s">
        <v>10359</v>
      </c>
      <c r="O4159" s="270">
        <v>0</v>
      </c>
      <c r="P4159" s="270" t="s">
        <v>10359</v>
      </c>
      <c r="Q4159" s="270">
        <v>0</v>
      </c>
      <c r="R4159" s="74"/>
      <c r="S4159" s="75" t="str">
        <f t="shared" si="380"/>
        <v>0000</v>
      </c>
      <c r="T4159" s="75" t="str">
        <f t="shared" si="347"/>
        <v>00000000000000000000000000000000</v>
      </c>
      <c r="V4159" s="197"/>
      <c r="W4159" s="75">
        <f t="shared" si="348"/>
        <v>0</v>
      </c>
      <c r="AE4159" s="479"/>
    </row>
    <row r="4160" spans="1:31" s="75" customFormat="1" ht="13.5" x14ac:dyDescent="0.2">
      <c r="A4160" s="211">
        <v>4157</v>
      </c>
      <c r="B4160" s="212" t="s">
        <v>4663</v>
      </c>
      <c r="C4160" s="213" t="s">
        <v>4664</v>
      </c>
      <c r="D4160" s="213"/>
      <c r="E4160" s="213">
        <v>0</v>
      </c>
      <c r="F4160" s="213" t="s">
        <v>590</v>
      </c>
      <c r="G4160" s="214" t="s">
        <v>572</v>
      </c>
      <c r="H4160" s="208" t="str">
        <f>IF(Input!F$4="GMH_OECC",J4160,IF(Input!F$4="GMH_XOEC",L4160,IF(Input!F$4="GMH_Korea",N4160,IF(Input!F$4="GMH_EU",P4160,IF(Input!F$4="Skysuper",#REF!,IF(Input!F$4="SkyII",#REF!,IF(Input!F$4="XO-8000",#REF!, "FALSE")))))))</f>
        <v>00</v>
      </c>
      <c r="I4160" s="209">
        <f>IF(Input!F$4="GMH_OECC",K4160,IF(Input!F$4="GMH_XOEC",M4160,IF(Input!F$4="GMH_Korea",O4160,IF(Input!F$4="GMH_EU",Q4160,IF(Input!F$4="Skysuper",#REF!,IF(Input!F$4="SkyII",#REF!,IF(Input!F$4="XO-8000",#REF!, "FALSE")))))))</f>
        <v>0</v>
      </c>
      <c r="J4160" s="210" t="s">
        <v>10359</v>
      </c>
      <c r="K4160" s="268">
        <v>0</v>
      </c>
      <c r="L4160" s="270" t="s">
        <v>10359</v>
      </c>
      <c r="M4160" s="270">
        <v>0</v>
      </c>
      <c r="N4160" s="270" t="s">
        <v>10359</v>
      </c>
      <c r="O4160" s="270">
        <v>0</v>
      </c>
      <c r="P4160" s="270" t="s">
        <v>10359</v>
      </c>
      <c r="Q4160" s="270">
        <v>0</v>
      </c>
      <c r="R4160" s="74"/>
      <c r="S4160" s="75" t="str">
        <f t="shared" si="380"/>
        <v>0000</v>
      </c>
      <c r="T4160" s="75" t="str">
        <f t="shared" si="347"/>
        <v>00000000000000000000000000000000</v>
      </c>
      <c r="V4160" s="197"/>
      <c r="W4160" s="75">
        <f t="shared" si="348"/>
        <v>0</v>
      </c>
      <c r="AE4160" s="479"/>
    </row>
    <row r="4161" spans="1:31" s="75" customFormat="1" ht="13.5" x14ac:dyDescent="0.2">
      <c r="A4161" s="211">
        <v>4158</v>
      </c>
      <c r="B4161" s="212" t="s">
        <v>4665</v>
      </c>
      <c r="C4161" s="213" t="s">
        <v>4666</v>
      </c>
      <c r="D4161" s="213"/>
      <c r="E4161" s="213">
        <v>0</v>
      </c>
      <c r="F4161" s="213" t="s">
        <v>590</v>
      </c>
      <c r="G4161" s="214" t="s">
        <v>572</v>
      </c>
      <c r="H4161" s="208" t="str">
        <f>IF(Input!F$4="GMH_OECC",J4161,IF(Input!F$4="GMH_XOEC",L4161,IF(Input!F$4="GMH_Korea",N4161,IF(Input!F$4="GMH_EU",P4161,IF(Input!F$4="Skysuper",#REF!,IF(Input!F$4="SkyII",#REF!,IF(Input!F$4="XO-8000",#REF!, "FALSE")))))))</f>
        <v>00</v>
      </c>
      <c r="I4161" s="209">
        <f>IF(Input!F$4="GMH_OECC",K4161,IF(Input!F$4="GMH_XOEC",M4161,IF(Input!F$4="GMH_Korea",O4161,IF(Input!F$4="GMH_EU",Q4161,IF(Input!F$4="Skysuper",#REF!,IF(Input!F$4="SkyII",#REF!,IF(Input!F$4="XO-8000",#REF!, "FALSE")))))))</f>
        <v>0</v>
      </c>
      <c r="J4161" s="210" t="s">
        <v>10359</v>
      </c>
      <c r="K4161" s="268">
        <v>0</v>
      </c>
      <c r="L4161" s="270" t="s">
        <v>10359</v>
      </c>
      <c r="M4161" s="270">
        <v>0</v>
      </c>
      <c r="N4161" s="270" t="s">
        <v>10359</v>
      </c>
      <c r="O4161" s="270">
        <v>0</v>
      </c>
      <c r="P4161" s="270" t="s">
        <v>10359</v>
      </c>
      <c r="Q4161" s="270">
        <v>0</v>
      </c>
      <c r="R4161" s="74"/>
      <c r="S4161" s="75" t="str">
        <f t="shared" si="380"/>
        <v>0000</v>
      </c>
      <c r="T4161" s="75" t="str">
        <f t="shared" si="347"/>
        <v>00000000000000000000000000000000</v>
      </c>
      <c r="V4161" s="197"/>
      <c r="W4161" s="75">
        <f t="shared" si="348"/>
        <v>0</v>
      </c>
      <c r="AE4161" s="479"/>
    </row>
    <row r="4162" spans="1:31" s="75" customFormat="1" ht="13.5" x14ac:dyDescent="0.2">
      <c r="A4162" s="211">
        <v>4159</v>
      </c>
      <c r="B4162" s="212" t="s">
        <v>4667</v>
      </c>
      <c r="C4162" s="213" t="s">
        <v>4668</v>
      </c>
      <c r="D4162" s="213"/>
      <c r="E4162" s="213">
        <v>0</v>
      </c>
      <c r="F4162" s="213" t="s">
        <v>590</v>
      </c>
      <c r="G4162" s="214" t="s">
        <v>572</v>
      </c>
      <c r="H4162" s="208" t="str">
        <f>IF(Input!F$4="GMH_OECC",J4162,IF(Input!F$4="GMH_XOEC",L4162,IF(Input!F$4="GMH_Korea",N4162,IF(Input!F$4="GMH_EU",P4162,IF(Input!F$4="Skysuper",#REF!,IF(Input!F$4="SkyII",#REF!,IF(Input!F$4="XO-8000",#REF!, "FALSE")))))))</f>
        <v>00</v>
      </c>
      <c r="I4162" s="209">
        <f>IF(Input!F$4="GMH_OECC",K4162,IF(Input!F$4="GMH_XOEC",M4162,IF(Input!F$4="GMH_Korea",O4162,IF(Input!F$4="GMH_EU",Q4162,IF(Input!F$4="Skysuper",#REF!,IF(Input!F$4="SkyII",#REF!,IF(Input!F$4="XO-8000",#REF!, "FALSE")))))))</f>
        <v>0</v>
      </c>
      <c r="J4162" s="210" t="s">
        <v>10359</v>
      </c>
      <c r="K4162" s="268">
        <v>0</v>
      </c>
      <c r="L4162" s="270" t="s">
        <v>10359</v>
      </c>
      <c r="M4162" s="270">
        <v>0</v>
      </c>
      <c r="N4162" s="270" t="s">
        <v>10359</v>
      </c>
      <c r="O4162" s="270">
        <v>0</v>
      </c>
      <c r="P4162" s="270" t="s">
        <v>10359</v>
      </c>
      <c r="Q4162" s="270">
        <v>0</v>
      </c>
      <c r="R4162" s="74"/>
      <c r="S4162" s="75" t="str">
        <f t="shared" si="380"/>
        <v>0000</v>
      </c>
      <c r="T4162" s="75" t="str">
        <f t="shared" si="347"/>
        <v>00000000000000000000000000000000</v>
      </c>
      <c r="V4162" s="197"/>
      <c r="W4162" s="75">
        <f t="shared" si="348"/>
        <v>0</v>
      </c>
      <c r="AE4162" s="479"/>
    </row>
    <row r="4163" spans="1:31" s="75" customFormat="1" ht="13.5" x14ac:dyDescent="0.2">
      <c r="A4163" s="211">
        <v>4160</v>
      </c>
      <c r="B4163" s="212" t="s">
        <v>4669</v>
      </c>
      <c r="C4163" s="213" t="s">
        <v>4670</v>
      </c>
      <c r="D4163" s="213"/>
      <c r="E4163" s="213">
        <v>0</v>
      </c>
      <c r="F4163" s="213" t="s">
        <v>590</v>
      </c>
      <c r="G4163" s="214" t="s">
        <v>572</v>
      </c>
      <c r="H4163" s="208" t="str">
        <f>IF(Input!F$4="GMH_OECC",J4163,IF(Input!F$4="GMH_XOEC",L4163,IF(Input!F$4="GMH_Korea",N4163,IF(Input!F$4="GMH_EU",P4163,IF(Input!F$4="Skysuper",#REF!,IF(Input!F$4="SkyII",#REF!,IF(Input!F$4="XO-8000",#REF!, "FALSE")))))))</f>
        <v>00</v>
      </c>
      <c r="I4163" s="209">
        <f>IF(Input!F$4="GMH_OECC",K4163,IF(Input!F$4="GMH_XOEC",M4163,IF(Input!F$4="GMH_Korea",O4163,IF(Input!F$4="GMH_EU",Q4163,IF(Input!F$4="Skysuper",#REF!,IF(Input!F$4="SkyII",#REF!,IF(Input!F$4="XO-8000",#REF!, "FALSE")))))))</f>
        <v>0</v>
      </c>
      <c r="J4163" s="210" t="s">
        <v>10359</v>
      </c>
      <c r="K4163" s="268">
        <v>0</v>
      </c>
      <c r="L4163" s="270" t="s">
        <v>10359</v>
      </c>
      <c r="M4163" s="270">
        <v>0</v>
      </c>
      <c r="N4163" s="270" t="s">
        <v>10359</v>
      </c>
      <c r="O4163" s="270">
        <v>0</v>
      </c>
      <c r="P4163" s="270" t="s">
        <v>10359</v>
      </c>
      <c r="Q4163" s="270">
        <v>0</v>
      </c>
      <c r="R4163" s="74"/>
      <c r="S4163" s="75" t="str">
        <f t="shared" si="380"/>
        <v>0000</v>
      </c>
      <c r="T4163" s="75" t="str">
        <f t="shared" si="347"/>
        <v>00000000000000000000000000000000</v>
      </c>
      <c r="V4163" s="197"/>
      <c r="W4163" s="75">
        <f t="shared" si="348"/>
        <v>0</v>
      </c>
      <c r="AE4163" s="479"/>
    </row>
    <row r="4164" spans="1:31" s="75" customFormat="1" ht="13.5" x14ac:dyDescent="0.2">
      <c r="A4164" s="211">
        <v>4161</v>
      </c>
      <c r="B4164" s="212" t="s">
        <v>4671</v>
      </c>
      <c r="C4164" s="213" t="s">
        <v>4672</v>
      </c>
      <c r="D4164" s="213"/>
      <c r="E4164" s="213">
        <v>0</v>
      </c>
      <c r="F4164" s="213" t="s">
        <v>590</v>
      </c>
      <c r="G4164" s="214" t="s">
        <v>572</v>
      </c>
      <c r="H4164" s="208" t="str">
        <f>IF(Input!F$4="GMH_OECC",J4164,IF(Input!F$4="GMH_XOEC",L4164,IF(Input!F$4="GMH_Korea",N4164,IF(Input!F$4="GMH_EU",P4164,IF(Input!F$4="Skysuper",#REF!,IF(Input!F$4="SkyII",#REF!,IF(Input!F$4="XO-8000",#REF!, "FALSE")))))))</f>
        <v>00</v>
      </c>
      <c r="I4164" s="209">
        <f>IF(Input!F$4="GMH_OECC",K4164,IF(Input!F$4="GMH_XOEC",M4164,IF(Input!F$4="GMH_Korea",O4164,IF(Input!F$4="GMH_EU",Q4164,IF(Input!F$4="Skysuper",#REF!,IF(Input!F$4="SkyII",#REF!,IF(Input!F$4="XO-8000",#REF!, "FALSE")))))))</f>
        <v>0</v>
      </c>
      <c r="J4164" s="210" t="s">
        <v>10359</v>
      </c>
      <c r="K4164" s="268">
        <v>0</v>
      </c>
      <c r="L4164" s="270" t="s">
        <v>10359</v>
      </c>
      <c r="M4164" s="270">
        <v>0</v>
      </c>
      <c r="N4164" s="270" t="s">
        <v>10359</v>
      </c>
      <c r="O4164" s="270">
        <v>0</v>
      </c>
      <c r="P4164" s="270" t="s">
        <v>10359</v>
      </c>
      <c r="Q4164" s="270">
        <v>0</v>
      </c>
      <c r="R4164" s="74"/>
      <c r="S4164" s="75" t="str">
        <f t="shared" si="380"/>
        <v>0000</v>
      </c>
      <c r="T4164" s="75" t="str">
        <f t="shared" ref="T4164:T4227" si="381">CONCATENATE(S4164,S4165,S4166,S4167,S4168,S4169,S4170,S4171)</f>
        <v>00000000000000000000000000000000</v>
      </c>
      <c r="V4164" s="197"/>
      <c r="W4164" s="75">
        <f t="shared" si="348"/>
        <v>0</v>
      </c>
      <c r="AE4164" s="479"/>
    </row>
    <row r="4165" spans="1:31" s="75" customFormat="1" ht="13.5" x14ac:dyDescent="0.2">
      <c r="A4165" s="211">
        <v>4162</v>
      </c>
      <c r="B4165" s="212" t="s">
        <v>4673</v>
      </c>
      <c r="C4165" s="213" t="s">
        <v>4674</v>
      </c>
      <c r="D4165" s="213"/>
      <c r="E4165" s="213">
        <v>0</v>
      </c>
      <c r="F4165" s="213" t="s">
        <v>590</v>
      </c>
      <c r="G4165" s="214" t="s">
        <v>572</v>
      </c>
      <c r="H4165" s="208" t="str">
        <f>IF(Input!F$4="GMH_OECC",J4165,IF(Input!F$4="GMH_XOEC",L4165,IF(Input!F$4="GMH_Korea",N4165,IF(Input!F$4="GMH_EU",P4165,IF(Input!F$4="Skysuper",#REF!,IF(Input!F$4="SkyII",#REF!,IF(Input!F$4="XO-8000",#REF!, "FALSE")))))))</f>
        <v>00</v>
      </c>
      <c r="I4165" s="209">
        <f>IF(Input!F$4="GMH_OECC",K4165,IF(Input!F$4="GMH_XOEC",M4165,IF(Input!F$4="GMH_Korea",O4165,IF(Input!F$4="GMH_EU",Q4165,IF(Input!F$4="Skysuper",#REF!,IF(Input!F$4="SkyII",#REF!,IF(Input!F$4="XO-8000",#REF!, "FALSE")))))))</f>
        <v>0</v>
      </c>
      <c r="J4165" s="210" t="s">
        <v>10359</v>
      </c>
      <c r="K4165" s="268">
        <v>0</v>
      </c>
      <c r="L4165" s="270" t="s">
        <v>10359</v>
      </c>
      <c r="M4165" s="270">
        <v>0</v>
      </c>
      <c r="N4165" s="270" t="s">
        <v>10359</v>
      </c>
      <c r="O4165" s="270">
        <v>0</v>
      </c>
      <c r="P4165" s="270" t="s">
        <v>10359</v>
      </c>
      <c r="Q4165" s="270">
        <v>0</v>
      </c>
      <c r="R4165" s="74"/>
      <c r="S4165" s="75" t="str">
        <f t="shared" si="380"/>
        <v>0000</v>
      </c>
      <c r="T4165" s="75" t="str">
        <f t="shared" si="381"/>
        <v>00000000000000000000000000000000</v>
      </c>
      <c r="V4165" s="197"/>
      <c r="W4165" s="75">
        <f t="shared" si="348"/>
        <v>0</v>
      </c>
      <c r="AE4165" s="479"/>
    </row>
    <row r="4166" spans="1:31" s="75" customFormat="1" ht="13.5" x14ac:dyDescent="0.2">
      <c r="A4166" s="211">
        <v>4163</v>
      </c>
      <c r="B4166" s="212" t="s">
        <v>4675</v>
      </c>
      <c r="C4166" s="213" t="s">
        <v>4676</v>
      </c>
      <c r="D4166" s="213"/>
      <c r="E4166" s="213">
        <v>0</v>
      </c>
      <c r="F4166" s="213" t="s">
        <v>590</v>
      </c>
      <c r="G4166" s="214" t="s">
        <v>572</v>
      </c>
      <c r="H4166" s="208" t="str">
        <f>IF(Input!F$4="GMH_OECC",J4166,IF(Input!F$4="GMH_XOEC",L4166,IF(Input!F$4="GMH_Korea",N4166,IF(Input!F$4="GMH_EU",P4166,IF(Input!F$4="Skysuper",#REF!,IF(Input!F$4="SkyII",#REF!,IF(Input!F$4="XO-8000",#REF!, "FALSE")))))))</f>
        <v>00</v>
      </c>
      <c r="I4166" s="209">
        <f>IF(Input!F$4="GMH_OECC",K4166,IF(Input!F$4="GMH_XOEC",M4166,IF(Input!F$4="GMH_Korea",O4166,IF(Input!F$4="GMH_EU",Q4166,IF(Input!F$4="Skysuper",#REF!,IF(Input!F$4="SkyII",#REF!,IF(Input!F$4="XO-8000",#REF!, "FALSE")))))))</f>
        <v>0</v>
      </c>
      <c r="J4166" s="210" t="s">
        <v>10359</v>
      </c>
      <c r="K4166" s="268">
        <v>0</v>
      </c>
      <c r="L4166" s="270" t="s">
        <v>10359</v>
      </c>
      <c r="M4166" s="270">
        <v>0</v>
      </c>
      <c r="N4166" s="270" t="s">
        <v>10359</v>
      </c>
      <c r="O4166" s="270">
        <v>0</v>
      </c>
      <c r="P4166" s="270" t="s">
        <v>10359</v>
      </c>
      <c r="Q4166" s="270">
        <v>0</v>
      </c>
      <c r="R4166" s="74"/>
      <c r="S4166" s="75" t="str">
        <f t="shared" si="380"/>
        <v>0000</v>
      </c>
      <c r="T4166" s="75" t="str">
        <f t="shared" si="381"/>
        <v>00000000000000000000000000000000</v>
      </c>
      <c r="V4166" s="197"/>
      <c r="W4166" s="75">
        <f t="shared" ref="W4166:W4229" si="382">HEX2DEC(RIGHT(S4166,2))+HEX2DEC(RIGHT(S4167,2))+HEX2DEC(RIGHT(S4168,2))+HEX2DEC(RIGHT(S4169,2))+HEX2DEC(LEFT(S4166,2))+HEX2DEC(LEFT(S4167,2))+HEX2DEC(LEFT(S4168,2))+HEX2DEC(LEFT(S4169,2))+HEX2DEC(RIGHT(S4170,2))+HEX2DEC(RIGHT(S4171,2))+HEX2DEC(RIGHT(S4172,2))+HEX2DEC(RIGHT(S4173,2))+HEX2DEC(LEFT(S4170,2))+HEX2DEC(LEFT(S4171,2))+HEX2DEC(LEFT(S4172,2))+HEX2DEC(LEFT(S4173,2))</f>
        <v>0</v>
      </c>
      <c r="AE4166" s="479"/>
    </row>
    <row r="4167" spans="1:31" s="75" customFormat="1" ht="13.5" x14ac:dyDescent="0.2">
      <c r="A4167" s="211">
        <v>4164</v>
      </c>
      <c r="B4167" s="212" t="s">
        <v>4677</v>
      </c>
      <c r="C4167" s="213" t="s">
        <v>4678</v>
      </c>
      <c r="D4167" s="213"/>
      <c r="E4167" s="213">
        <v>0</v>
      </c>
      <c r="F4167" s="213" t="s">
        <v>590</v>
      </c>
      <c r="G4167" s="214" t="s">
        <v>572</v>
      </c>
      <c r="H4167" s="208" t="str">
        <f>IF(Input!F$4="GMH_OECC",J4167,IF(Input!F$4="GMH_XOEC",L4167,IF(Input!F$4="GMH_Korea",N4167,IF(Input!F$4="GMH_EU",P4167,IF(Input!F$4="Skysuper",#REF!,IF(Input!F$4="SkyII",#REF!,IF(Input!F$4="XO-8000",#REF!, "FALSE")))))))</f>
        <v>00</v>
      </c>
      <c r="I4167" s="209">
        <f>IF(Input!F$4="GMH_OECC",K4167,IF(Input!F$4="GMH_XOEC",M4167,IF(Input!F$4="GMH_Korea",O4167,IF(Input!F$4="GMH_EU",Q4167,IF(Input!F$4="Skysuper",#REF!,IF(Input!F$4="SkyII",#REF!,IF(Input!F$4="XO-8000",#REF!, "FALSE")))))))</f>
        <v>0</v>
      </c>
      <c r="J4167" s="210" t="s">
        <v>10359</v>
      </c>
      <c r="K4167" s="268">
        <v>0</v>
      </c>
      <c r="L4167" s="270" t="s">
        <v>10359</v>
      </c>
      <c r="M4167" s="270">
        <v>0</v>
      </c>
      <c r="N4167" s="270" t="s">
        <v>10359</v>
      </c>
      <c r="O4167" s="270">
        <v>0</v>
      </c>
      <c r="P4167" s="270" t="s">
        <v>10359</v>
      </c>
      <c r="Q4167" s="270">
        <v>0</v>
      </c>
      <c r="R4167" s="74"/>
      <c r="S4167" s="75" t="str">
        <f t="shared" si="380"/>
        <v>0000</v>
      </c>
      <c r="T4167" s="75" t="str">
        <f t="shared" si="381"/>
        <v>00000000000000000000000000000000</v>
      </c>
      <c r="V4167" s="197"/>
      <c r="W4167" s="75">
        <f t="shared" si="382"/>
        <v>0</v>
      </c>
      <c r="AE4167" s="479"/>
    </row>
    <row r="4168" spans="1:31" s="75" customFormat="1" ht="13.5" x14ac:dyDescent="0.2">
      <c r="A4168" s="211">
        <v>4165</v>
      </c>
      <c r="B4168" s="212" t="s">
        <v>4679</v>
      </c>
      <c r="C4168" s="213" t="s">
        <v>4680</v>
      </c>
      <c r="D4168" s="213"/>
      <c r="E4168" s="213">
        <v>0</v>
      </c>
      <c r="F4168" s="213" t="s">
        <v>590</v>
      </c>
      <c r="G4168" s="214" t="s">
        <v>572</v>
      </c>
      <c r="H4168" s="208" t="str">
        <f>IF(Input!F$4="GMH_OECC",J4168,IF(Input!F$4="GMH_XOEC",L4168,IF(Input!F$4="GMH_Korea",N4168,IF(Input!F$4="GMH_EU",P4168,IF(Input!F$4="Skysuper",#REF!,IF(Input!F$4="SkyII",#REF!,IF(Input!F$4="XO-8000",#REF!, "FALSE")))))))</f>
        <v>00</v>
      </c>
      <c r="I4168" s="209">
        <f>IF(Input!F$4="GMH_OECC",K4168,IF(Input!F$4="GMH_XOEC",M4168,IF(Input!F$4="GMH_Korea",O4168,IF(Input!F$4="GMH_EU",Q4168,IF(Input!F$4="Skysuper",#REF!,IF(Input!F$4="SkyII",#REF!,IF(Input!F$4="XO-8000",#REF!, "FALSE")))))))</f>
        <v>0</v>
      </c>
      <c r="J4168" s="210" t="s">
        <v>10359</v>
      </c>
      <c r="K4168" s="268">
        <v>0</v>
      </c>
      <c r="L4168" s="270" t="s">
        <v>10359</v>
      </c>
      <c r="M4168" s="270">
        <v>0</v>
      </c>
      <c r="N4168" s="270" t="s">
        <v>10359</v>
      </c>
      <c r="O4168" s="270">
        <v>0</v>
      </c>
      <c r="P4168" s="270" t="s">
        <v>10359</v>
      </c>
      <c r="Q4168" s="270">
        <v>0</v>
      </c>
      <c r="R4168" s="74"/>
      <c r="S4168" s="75" t="str">
        <f t="shared" si="380"/>
        <v>0000</v>
      </c>
      <c r="T4168" s="75" t="str">
        <f t="shared" si="381"/>
        <v>00000000000000000000000000000000</v>
      </c>
      <c r="V4168" s="197"/>
      <c r="W4168" s="75">
        <f t="shared" si="382"/>
        <v>0</v>
      </c>
      <c r="AE4168" s="479"/>
    </row>
    <row r="4169" spans="1:31" s="75" customFormat="1" ht="13.5" x14ac:dyDescent="0.2">
      <c r="A4169" s="211">
        <v>4166</v>
      </c>
      <c r="B4169" s="212" t="s">
        <v>4681</v>
      </c>
      <c r="C4169" s="213" t="s">
        <v>4682</v>
      </c>
      <c r="D4169" s="213"/>
      <c r="E4169" s="213">
        <v>0</v>
      </c>
      <c r="F4169" s="213" t="s">
        <v>590</v>
      </c>
      <c r="G4169" s="214" t="s">
        <v>572</v>
      </c>
      <c r="H4169" s="208" t="str">
        <f>IF(Input!F$4="GMH_OECC",J4169,IF(Input!F$4="GMH_XOEC",L4169,IF(Input!F$4="GMH_Korea",N4169,IF(Input!F$4="GMH_EU",P4169,IF(Input!F$4="Skysuper",#REF!,IF(Input!F$4="SkyII",#REF!,IF(Input!F$4="XO-8000",#REF!, "FALSE")))))))</f>
        <v>00</v>
      </c>
      <c r="I4169" s="209">
        <f>IF(Input!F$4="GMH_OECC",K4169,IF(Input!F$4="GMH_XOEC",M4169,IF(Input!F$4="GMH_Korea",O4169,IF(Input!F$4="GMH_EU",Q4169,IF(Input!F$4="Skysuper",#REF!,IF(Input!F$4="SkyII",#REF!,IF(Input!F$4="XO-8000",#REF!, "FALSE")))))))</f>
        <v>0</v>
      </c>
      <c r="J4169" s="210" t="s">
        <v>10359</v>
      </c>
      <c r="K4169" s="268">
        <v>0</v>
      </c>
      <c r="L4169" s="270" t="s">
        <v>10359</v>
      </c>
      <c r="M4169" s="270">
        <v>0</v>
      </c>
      <c r="N4169" s="270" t="s">
        <v>10359</v>
      </c>
      <c r="O4169" s="270">
        <v>0</v>
      </c>
      <c r="P4169" s="270" t="s">
        <v>10359</v>
      </c>
      <c r="Q4169" s="270">
        <v>0</v>
      </c>
      <c r="R4169" s="74"/>
      <c r="S4169" s="75" t="str">
        <f t="shared" si="380"/>
        <v>0000</v>
      </c>
      <c r="T4169" s="75" t="str">
        <f t="shared" si="381"/>
        <v>00000000000000000000000000000000</v>
      </c>
      <c r="V4169" s="197"/>
      <c r="W4169" s="75">
        <f t="shared" si="382"/>
        <v>0</v>
      </c>
      <c r="AE4169" s="479"/>
    </row>
    <row r="4170" spans="1:31" s="75" customFormat="1" ht="13.5" x14ac:dyDescent="0.2">
      <c r="A4170" s="211">
        <v>4167</v>
      </c>
      <c r="B4170" s="212" t="s">
        <v>4683</v>
      </c>
      <c r="C4170" s="213" t="s">
        <v>4684</v>
      </c>
      <c r="D4170" s="213"/>
      <c r="E4170" s="213">
        <v>0</v>
      </c>
      <c r="F4170" s="213" t="s">
        <v>590</v>
      </c>
      <c r="G4170" s="214" t="s">
        <v>572</v>
      </c>
      <c r="H4170" s="208" t="str">
        <f>IF(Input!F$4="GMH_OECC",J4170,IF(Input!F$4="GMH_XOEC",L4170,IF(Input!F$4="GMH_Korea",N4170,IF(Input!F$4="GMH_EU",P4170,IF(Input!F$4="Skysuper",#REF!,IF(Input!F$4="SkyII",#REF!,IF(Input!F$4="XO-8000",#REF!, "FALSE")))))))</f>
        <v>00</v>
      </c>
      <c r="I4170" s="209">
        <f>IF(Input!F$4="GMH_OECC",K4170,IF(Input!F$4="GMH_XOEC",M4170,IF(Input!F$4="GMH_Korea",O4170,IF(Input!F$4="GMH_EU",Q4170,IF(Input!F$4="Skysuper",#REF!,IF(Input!F$4="SkyII",#REF!,IF(Input!F$4="XO-8000",#REF!, "FALSE")))))))</f>
        <v>0</v>
      </c>
      <c r="J4170" s="210" t="s">
        <v>10359</v>
      </c>
      <c r="K4170" s="268">
        <v>0</v>
      </c>
      <c r="L4170" s="270" t="s">
        <v>10359</v>
      </c>
      <c r="M4170" s="270">
        <v>0</v>
      </c>
      <c r="N4170" s="270" t="s">
        <v>10359</v>
      </c>
      <c r="O4170" s="270">
        <v>0</v>
      </c>
      <c r="P4170" s="270" t="s">
        <v>10359</v>
      </c>
      <c r="Q4170" s="270">
        <v>0</v>
      </c>
      <c r="R4170" s="74"/>
      <c r="S4170" s="75" t="str">
        <f t="shared" si="380"/>
        <v>0000</v>
      </c>
      <c r="T4170" s="75" t="str">
        <f t="shared" si="381"/>
        <v>00000000000000000000000000000000</v>
      </c>
      <c r="V4170" s="197"/>
      <c r="W4170" s="75">
        <f t="shared" si="382"/>
        <v>0</v>
      </c>
      <c r="AE4170" s="479"/>
    </row>
    <row r="4171" spans="1:31" s="75" customFormat="1" ht="13.5" x14ac:dyDescent="0.2">
      <c r="A4171" s="211">
        <v>4168</v>
      </c>
      <c r="B4171" s="212" t="s">
        <v>4685</v>
      </c>
      <c r="C4171" s="213" t="s">
        <v>4686</v>
      </c>
      <c r="D4171" s="213"/>
      <c r="E4171" s="213">
        <v>0</v>
      </c>
      <c r="F4171" s="213" t="s">
        <v>590</v>
      </c>
      <c r="G4171" s="214" t="s">
        <v>572</v>
      </c>
      <c r="H4171" s="208" t="str">
        <f>IF(Input!F$4="GMH_OECC",J4171,IF(Input!F$4="GMH_XOEC",L4171,IF(Input!F$4="GMH_Korea",N4171,IF(Input!F$4="GMH_EU",P4171,IF(Input!F$4="Skysuper",#REF!,IF(Input!F$4="SkyII",#REF!,IF(Input!F$4="XO-8000",#REF!, "FALSE")))))))</f>
        <v>00</v>
      </c>
      <c r="I4171" s="209">
        <f>IF(Input!F$4="GMH_OECC",K4171,IF(Input!F$4="GMH_XOEC",M4171,IF(Input!F$4="GMH_Korea",O4171,IF(Input!F$4="GMH_EU",Q4171,IF(Input!F$4="Skysuper",#REF!,IF(Input!F$4="SkyII",#REF!,IF(Input!F$4="XO-8000",#REF!, "FALSE")))))))</f>
        <v>0</v>
      </c>
      <c r="J4171" s="210" t="s">
        <v>10359</v>
      </c>
      <c r="K4171" s="268">
        <v>0</v>
      </c>
      <c r="L4171" s="270" t="s">
        <v>10359</v>
      </c>
      <c r="M4171" s="270">
        <v>0</v>
      </c>
      <c r="N4171" s="270" t="s">
        <v>10359</v>
      </c>
      <c r="O4171" s="270">
        <v>0</v>
      </c>
      <c r="P4171" s="270" t="s">
        <v>10359</v>
      </c>
      <c r="Q4171" s="270">
        <v>0</v>
      </c>
      <c r="R4171" s="74"/>
      <c r="S4171" s="75" t="str">
        <f t="shared" si="380"/>
        <v>0000</v>
      </c>
      <c r="T4171" s="75" t="str">
        <f t="shared" si="381"/>
        <v>00000000000000000000000000000000</v>
      </c>
      <c r="V4171" s="197"/>
      <c r="W4171" s="75">
        <f t="shared" si="382"/>
        <v>0</v>
      </c>
      <c r="AE4171" s="479"/>
    </row>
    <row r="4172" spans="1:31" s="75" customFormat="1" ht="13.5" x14ac:dyDescent="0.2">
      <c r="A4172" s="211">
        <v>4169</v>
      </c>
      <c r="B4172" s="212" t="s">
        <v>4687</v>
      </c>
      <c r="C4172" s="213" t="s">
        <v>4688</v>
      </c>
      <c r="D4172" s="213"/>
      <c r="E4172" s="213">
        <v>0</v>
      </c>
      <c r="F4172" s="213" t="s">
        <v>590</v>
      </c>
      <c r="G4172" s="214" t="s">
        <v>572</v>
      </c>
      <c r="H4172" s="208" t="str">
        <f>IF(Input!F$4="GMH_OECC",J4172,IF(Input!F$4="GMH_XOEC",L4172,IF(Input!F$4="GMH_Korea",N4172,IF(Input!F$4="GMH_EU",P4172,IF(Input!F$4="Skysuper",#REF!,IF(Input!F$4="SkyII",#REF!,IF(Input!F$4="XO-8000",#REF!, "FALSE")))))))</f>
        <v>00</v>
      </c>
      <c r="I4172" s="209">
        <f>IF(Input!F$4="GMH_OECC",K4172,IF(Input!F$4="GMH_XOEC",M4172,IF(Input!F$4="GMH_Korea",O4172,IF(Input!F$4="GMH_EU",Q4172,IF(Input!F$4="Skysuper",#REF!,IF(Input!F$4="SkyII",#REF!,IF(Input!F$4="XO-8000",#REF!, "FALSE")))))))</f>
        <v>0</v>
      </c>
      <c r="J4172" s="210" t="s">
        <v>10359</v>
      </c>
      <c r="K4172" s="268">
        <v>0</v>
      </c>
      <c r="L4172" s="270" t="s">
        <v>10359</v>
      </c>
      <c r="M4172" s="270">
        <v>0</v>
      </c>
      <c r="N4172" s="270" t="s">
        <v>10359</v>
      </c>
      <c r="O4172" s="270">
        <v>0</v>
      </c>
      <c r="P4172" s="270" t="s">
        <v>10359</v>
      </c>
      <c r="Q4172" s="270">
        <v>0</v>
      </c>
      <c r="R4172" s="74"/>
      <c r="S4172" s="75" t="str">
        <f t="shared" si="380"/>
        <v>0000</v>
      </c>
      <c r="T4172" s="75" t="str">
        <f t="shared" si="381"/>
        <v>00000000000000000000000000000000</v>
      </c>
      <c r="V4172" s="197"/>
      <c r="W4172" s="75">
        <f t="shared" si="382"/>
        <v>0</v>
      </c>
      <c r="AE4172" s="479"/>
    </row>
    <row r="4173" spans="1:31" s="75" customFormat="1" ht="13.5" x14ac:dyDescent="0.2">
      <c r="A4173" s="211">
        <v>4170</v>
      </c>
      <c r="B4173" s="212" t="s">
        <v>4689</v>
      </c>
      <c r="C4173" s="213" t="s">
        <v>4690</v>
      </c>
      <c r="D4173" s="213"/>
      <c r="E4173" s="213">
        <v>0</v>
      </c>
      <c r="F4173" s="213" t="s">
        <v>590</v>
      </c>
      <c r="G4173" s="214" t="s">
        <v>572</v>
      </c>
      <c r="H4173" s="208" t="str">
        <f>IF(Input!F$4="GMH_OECC",J4173,IF(Input!F$4="GMH_XOEC",L4173,IF(Input!F$4="GMH_Korea",N4173,IF(Input!F$4="GMH_EU",P4173,IF(Input!F$4="Skysuper",#REF!,IF(Input!F$4="SkyII",#REF!,IF(Input!F$4="XO-8000",#REF!, "FALSE")))))))</f>
        <v>00</v>
      </c>
      <c r="I4173" s="209">
        <f>IF(Input!F$4="GMH_OECC",K4173,IF(Input!F$4="GMH_XOEC",M4173,IF(Input!F$4="GMH_Korea",O4173,IF(Input!F$4="GMH_EU",Q4173,IF(Input!F$4="Skysuper",#REF!,IF(Input!F$4="SkyII",#REF!,IF(Input!F$4="XO-8000",#REF!, "FALSE")))))))</f>
        <v>0</v>
      </c>
      <c r="J4173" s="210" t="s">
        <v>10359</v>
      </c>
      <c r="K4173" s="268">
        <v>0</v>
      </c>
      <c r="L4173" s="270" t="s">
        <v>10359</v>
      </c>
      <c r="M4173" s="270">
        <v>0</v>
      </c>
      <c r="N4173" s="270" t="s">
        <v>10359</v>
      </c>
      <c r="O4173" s="270">
        <v>0</v>
      </c>
      <c r="P4173" s="270" t="s">
        <v>10359</v>
      </c>
      <c r="Q4173" s="270">
        <v>0</v>
      </c>
      <c r="R4173" s="74"/>
      <c r="S4173" s="75" t="str">
        <f t="shared" si="380"/>
        <v>0000</v>
      </c>
      <c r="T4173" s="75" t="str">
        <f t="shared" si="381"/>
        <v>00000000000000000000000000000000</v>
      </c>
      <c r="V4173" s="197"/>
      <c r="W4173" s="75">
        <f t="shared" si="382"/>
        <v>0</v>
      </c>
      <c r="AE4173" s="479"/>
    </row>
    <row r="4174" spans="1:31" s="75" customFormat="1" ht="13.5" x14ac:dyDescent="0.2">
      <c r="A4174" s="211">
        <v>4171</v>
      </c>
      <c r="B4174" s="212" t="s">
        <v>4691</v>
      </c>
      <c r="C4174" s="213" t="s">
        <v>4692</v>
      </c>
      <c r="D4174" s="213"/>
      <c r="E4174" s="213">
        <v>0</v>
      </c>
      <c r="F4174" s="213" t="s">
        <v>590</v>
      </c>
      <c r="G4174" s="214" t="s">
        <v>572</v>
      </c>
      <c r="H4174" s="208" t="str">
        <f>IF(Input!F$4="GMH_OECC",J4174,IF(Input!F$4="GMH_XOEC",L4174,IF(Input!F$4="GMH_Korea",N4174,IF(Input!F$4="GMH_EU",P4174,IF(Input!F$4="Skysuper",#REF!,IF(Input!F$4="SkyII",#REF!,IF(Input!F$4="XO-8000",#REF!, "FALSE")))))))</f>
        <v>00</v>
      </c>
      <c r="I4174" s="209">
        <f>IF(Input!F$4="GMH_OECC",K4174,IF(Input!F$4="GMH_XOEC",M4174,IF(Input!F$4="GMH_Korea",O4174,IF(Input!F$4="GMH_EU",Q4174,IF(Input!F$4="Skysuper",#REF!,IF(Input!F$4="SkyII",#REF!,IF(Input!F$4="XO-8000",#REF!, "FALSE")))))))</f>
        <v>0</v>
      </c>
      <c r="J4174" s="210" t="s">
        <v>10359</v>
      </c>
      <c r="K4174" s="268">
        <v>0</v>
      </c>
      <c r="L4174" s="270" t="s">
        <v>10359</v>
      </c>
      <c r="M4174" s="270">
        <v>0</v>
      </c>
      <c r="N4174" s="270" t="s">
        <v>10359</v>
      </c>
      <c r="O4174" s="270">
        <v>0</v>
      </c>
      <c r="P4174" s="270" t="s">
        <v>10359</v>
      </c>
      <c r="Q4174" s="270">
        <v>0</v>
      </c>
      <c r="R4174" s="74"/>
      <c r="S4174" s="75" t="str">
        <f t="shared" si="380"/>
        <v>0000</v>
      </c>
      <c r="T4174" s="75" t="str">
        <f t="shared" si="381"/>
        <v>00000000000000000000000000000000</v>
      </c>
      <c r="V4174" s="197"/>
      <c r="W4174" s="75">
        <f t="shared" si="382"/>
        <v>0</v>
      </c>
      <c r="AE4174" s="479"/>
    </row>
    <row r="4175" spans="1:31" s="75" customFormat="1" ht="13.5" x14ac:dyDescent="0.2">
      <c r="A4175" s="211">
        <v>4172</v>
      </c>
      <c r="B4175" s="212" t="s">
        <v>4693</v>
      </c>
      <c r="C4175" s="213" t="s">
        <v>4694</v>
      </c>
      <c r="D4175" s="213"/>
      <c r="E4175" s="213">
        <v>0</v>
      </c>
      <c r="F4175" s="213" t="s">
        <v>590</v>
      </c>
      <c r="G4175" s="214" t="s">
        <v>572</v>
      </c>
      <c r="H4175" s="208" t="str">
        <f>IF(Input!F$4="GMH_OECC",J4175,IF(Input!F$4="GMH_XOEC",L4175,IF(Input!F$4="GMH_Korea",N4175,IF(Input!F$4="GMH_EU",P4175,IF(Input!F$4="Skysuper",#REF!,IF(Input!F$4="SkyII",#REF!,IF(Input!F$4="XO-8000",#REF!, "FALSE")))))))</f>
        <v>00</v>
      </c>
      <c r="I4175" s="209">
        <f>IF(Input!F$4="GMH_OECC",K4175,IF(Input!F$4="GMH_XOEC",M4175,IF(Input!F$4="GMH_Korea",O4175,IF(Input!F$4="GMH_EU",Q4175,IF(Input!F$4="Skysuper",#REF!,IF(Input!F$4="SkyII",#REF!,IF(Input!F$4="XO-8000",#REF!, "FALSE")))))))</f>
        <v>0</v>
      </c>
      <c r="J4175" s="210" t="s">
        <v>10359</v>
      </c>
      <c r="K4175" s="268">
        <v>0</v>
      </c>
      <c r="L4175" s="270" t="s">
        <v>10359</v>
      </c>
      <c r="M4175" s="270">
        <v>0</v>
      </c>
      <c r="N4175" s="270" t="s">
        <v>10359</v>
      </c>
      <c r="O4175" s="270">
        <v>0</v>
      </c>
      <c r="P4175" s="270" t="s">
        <v>10359</v>
      </c>
      <c r="Q4175" s="270">
        <v>0</v>
      </c>
      <c r="R4175" s="74"/>
      <c r="S4175" s="75" t="str">
        <f t="shared" si="380"/>
        <v>0000</v>
      </c>
      <c r="T4175" s="75" t="str">
        <f t="shared" si="381"/>
        <v>00000000000000000000000000000000</v>
      </c>
      <c r="V4175" s="197"/>
      <c r="W4175" s="75">
        <f t="shared" si="382"/>
        <v>0</v>
      </c>
      <c r="AE4175" s="479"/>
    </row>
    <row r="4176" spans="1:31" s="75" customFormat="1" ht="13.5" x14ac:dyDescent="0.2">
      <c r="A4176" s="211">
        <v>4173</v>
      </c>
      <c r="B4176" s="212" t="s">
        <v>4695</v>
      </c>
      <c r="C4176" s="213" t="s">
        <v>4696</v>
      </c>
      <c r="D4176" s="213"/>
      <c r="E4176" s="213">
        <v>0</v>
      </c>
      <c r="F4176" s="213" t="s">
        <v>590</v>
      </c>
      <c r="G4176" s="214" t="s">
        <v>572</v>
      </c>
      <c r="H4176" s="208" t="str">
        <f>IF(Input!F$4="GMH_OECC",J4176,IF(Input!F$4="GMH_XOEC",L4176,IF(Input!F$4="GMH_Korea",N4176,IF(Input!F$4="GMH_EU",P4176,IF(Input!F$4="Skysuper",#REF!,IF(Input!F$4="SkyII",#REF!,IF(Input!F$4="XO-8000",#REF!, "FALSE")))))))</f>
        <v>00</v>
      </c>
      <c r="I4176" s="209">
        <f>IF(Input!F$4="GMH_OECC",K4176,IF(Input!F$4="GMH_XOEC",M4176,IF(Input!F$4="GMH_Korea",O4176,IF(Input!F$4="GMH_EU",Q4176,IF(Input!F$4="Skysuper",#REF!,IF(Input!F$4="SkyII",#REF!,IF(Input!F$4="XO-8000",#REF!, "FALSE")))))))</f>
        <v>0</v>
      </c>
      <c r="J4176" s="210" t="s">
        <v>10359</v>
      </c>
      <c r="K4176" s="268">
        <v>0</v>
      </c>
      <c r="L4176" s="270" t="s">
        <v>10359</v>
      </c>
      <c r="M4176" s="270">
        <v>0</v>
      </c>
      <c r="N4176" s="270" t="s">
        <v>10359</v>
      </c>
      <c r="O4176" s="270">
        <v>0</v>
      </c>
      <c r="P4176" s="270" t="s">
        <v>10359</v>
      </c>
      <c r="Q4176" s="270">
        <v>0</v>
      </c>
      <c r="R4176" s="74"/>
      <c r="S4176" s="75" t="str">
        <f t="shared" si="380"/>
        <v>0000</v>
      </c>
      <c r="T4176" s="75" t="str">
        <f t="shared" si="381"/>
        <v>00000000000000000000000000000000</v>
      </c>
      <c r="V4176" s="197"/>
      <c r="W4176" s="75">
        <f t="shared" si="382"/>
        <v>0</v>
      </c>
      <c r="AE4176" s="479"/>
    </row>
    <row r="4177" spans="1:31" s="75" customFormat="1" ht="13.5" x14ac:dyDescent="0.2">
      <c r="A4177" s="211">
        <v>4174</v>
      </c>
      <c r="B4177" s="212" t="s">
        <v>4697</v>
      </c>
      <c r="C4177" s="213" t="s">
        <v>4698</v>
      </c>
      <c r="D4177" s="213"/>
      <c r="E4177" s="213">
        <v>0</v>
      </c>
      <c r="F4177" s="213" t="s">
        <v>590</v>
      </c>
      <c r="G4177" s="214" t="s">
        <v>572</v>
      </c>
      <c r="H4177" s="208" t="str">
        <f>IF(Input!F$4="GMH_OECC",J4177,IF(Input!F$4="GMH_XOEC",L4177,IF(Input!F$4="GMH_Korea",N4177,IF(Input!F$4="GMH_EU",P4177,IF(Input!F$4="Skysuper",#REF!,IF(Input!F$4="SkyII",#REF!,IF(Input!F$4="XO-8000",#REF!, "FALSE")))))))</f>
        <v>00</v>
      </c>
      <c r="I4177" s="209">
        <f>IF(Input!F$4="GMH_OECC",K4177,IF(Input!F$4="GMH_XOEC",M4177,IF(Input!F$4="GMH_Korea",O4177,IF(Input!F$4="GMH_EU",Q4177,IF(Input!F$4="Skysuper",#REF!,IF(Input!F$4="SkyII",#REF!,IF(Input!F$4="XO-8000",#REF!, "FALSE")))))))</f>
        <v>0</v>
      </c>
      <c r="J4177" s="210" t="s">
        <v>10359</v>
      </c>
      <c r="K4177" s="268">
        <v>0</v>
      </c>
      <c r="L4177" s="270" t="s">
        <v>10359</v>
      </c>
      <c r="M4177" s="270">
        <v>0</v>
      </c>
      <c r="N4177" s="270" t="s">
        <v>10359</v>
      </c>
      <c r="O4177" s="270">
        <v>0</v>
      </c>
      <c r="P4177" s="270" t="s">
        <v>10359</v>
      </c>
      <c r="Q4177" s="270">
        <v>0</v>
      </c>
      <c r="R4177" s="74"/>
      <c r="S4177" s="75" t="str">
        <f t="shared" si="380"/>
        <v>0000</v>
      </c>
      <c r="T4177" s="75" t="str">
        <f t="shared" si="381"/>
        <v>00000000000000000000000000000000</v>
      </c>
      <c r="V4177" s="197"/>
      <c r="W4177" s="75">
        <f t="shared" si="382"/>
        <v>0</v>
      </c>
      <c r="AE4177" s="479"/>
    </row>
    <row r="4178" spans="1:31" s="75" customFormat="1" ht="13.5" x14ac:dyDescent="0.2">
      <c r="A4178" s="211">
        <v>4175</v>
      </c>
      <c r="B4178" s="212" t="s">
        <v>4699</v>
      </c>
      <c r="C4178" s="213" t="s">
        <v>4700</v>
      </c>
      <c r="D4178" s="213"/>
      <c r="E4178" s="213">
        <v>0</v>
      </c>
      <c r="F4178" s="213" t="s">
        <v>590</v>
      </c>
      <c r="G4178" s="214" t="s">
        <v>572</v>
      </c>
      <c r="H4178" s="208" t="str">
        <f>IF(Input!F$4="GMH_OECC",J4178,IF(Input!F$4="GMH_XOEC",L4178,IF(Input!F$4="GMH_Korea",N4178,IF(Input!F$4="GMH_EU",P4178,IF(Input!F$4="Skysuper",#REF!,IF(Input!F$4="SkyII",#REF!,IF(Input!F$4="XO-8000",#REF!, "FALSE")))))))</f>
        <v>00</v>
      </c>
      <c r="I4178" s="209">
        <f>IF(Input!F$4="GMH_OECC",K4178,IF(Input!F$4="GMH_XOEC",M4178,IF(Input!F$4="GMH_Korea",O4178,IF(Input!F$4="GMH_EU",Q4178,IF(Input!F$4="Skysuper",#REF!,IF(Input!F$4="SkyII",#REF!,IF(Input!F$4="XO-8000",#REF!, "FALSE")))))))</f>
        <v>0</v>
      </c>
      <c r="J4178" s="210" t="s">
        <v>10359</v>
      </c>
      <c r="K4178" s="268">
        <v>0</v>
      </c>
      <c r="L4178" s="270" t="s">
        <v>10359</v>
      </c>
      <c r="M4178" s="270">
        <v>0</v>
      </c>
      <c r="N4178" s="270" t="s">
        <v>10359</v>
      </c>
      <c r="O4178" s="270">
        <v>0</v>
      </c>
      <c r="P4178" s="270" t="s">
        <v>10359</v>
      </c>
      <c r="Q4178" s="270">
        <v>0</v>
      </c>
      <c r="R4178" s="74"/>
      <c r="S4178" s="75" t="str">
        <f t="shared" si="380"/>
        <v>0000</v>
      </c>
      <c r="T4178" s="75" t="str">
        <f t="shared" si="381"/>
        <v>00000000000000000000000000000000</v>
      </c>
      <c r="V4178" s="197"/>
      <c r="W4178" s="75">
        <f t="shared" si="382"/>
        <v>0</v>
      </c>
      <c r="AE4178" s="479"/>
    </row>
    <row r="4179" spans="1:31" s="75" customFormat="1" ht="13.5" x14ac:dyDescent="0.2">
      <c r="A4179" s="211">
        <v>4176</v>
      </c>
      <c r="B4179" s="212" t="s">
        <v>4701</v>
      </c>
      <c r="C4179" s="213" t="s">
        <v>4702</v>
      </c>
      <c r="D4179" s="213"/>
      <c r="E4179" s="213">
        <v>0</v>
      </c>
      <c r="F4179" s="213" t="s">
        <v>590</v>
      </c>
      <c r="G4179" s="214" t="s">
        <v>572</v>
      </c>
      <c r="H4179" s="208" t="str">
        <f>IF(Input!F$4="GMH_OECC",J4179,IF(Input!F$4="GMH_XOEC",L4179,IF(Input!F$4="GMH_Korea",N4179,IF(Input!F$4="GMH_EU",P4179,IF(Input!F$4="Skysuper",#REF!,IF(Input!F$4="SkyII",#REF!,IF(Input!F$4="XO-8000",#REF!, "FALSE")))))))</f>
        <v>00</v>
      </c>
      <c r="I4179" s="209">
        <f>IF(Input!F$4="GMH_OECC",K4179,IF(Input!F$4="GMH_XOEC",M4179,IF(Input!F$4="GMH_Korea",O4179,IF(Input!F$4="GMH_EU",Q4179,IF(Input!F$4="Skysuper",#REF!,IF(Input!F$4="SkyII",#REF!,IF(Input!F$4="XO-8000",#REF!, "FALSE")))))))</f>
        <v>0</v>
      </c>
      <c r="J4179" s="210" t="s">
        <v>10359</v>
      </c>
      <c r="K4179" s="268">
        <v>0</v>
      </c>
      <c r="L4179" s="270" t="s">
        <v>10359</v>
      </c>
      <c r="M4179" s="270">
        <v>0</v>
      </c>
      <c r="N4179" s="270" t="s">
        <v>10359</v>
      </c>
      <c r="O4179" s="270">
        <v>0</v>
      </c>
      <c r="P4179" s="270" t="s">
        <v>10359</v>
      </c>
      <c r="Q4179" s="270">
        <v>0</v>
      </c>
      <c r="R4179" s="74"/>
      <c r="S4179" s="75" t="str">
        <f t="shared" si="380"/>
        <v>0000</v>
      </c>
      <c r="T4179" s="75" t="str">
        <f t="shared" si="381"/>
        <v>00000000000000000000000000000000</v>
      </c>
      <c r="V4179" s="197"/>
      <c r="W4179" s="75">
        <f t="shared" si="382"/>
        <v>0</v>
      </c>
      <c r="AE4179" s="479"/>
    </row>
    <row r="4180" spans="1:31" s="75" customFormat="1" ht="13.5" x14ac:dyDescent="0.2">
      <c r="A4180" s="211">
        <v>4177</v>
      </c>
      <c r="B4180" s="212" t="s">
        <v>4703</v>
      </c>
      <c r="C4180" s="213" t="s">
        <v>4704</v>
      </c>
      <c r="D4180" s="213"/>
      <c r="E4180" s="213">
        <v>0</v>
      </c>
      <c r="F4180" s="213" t="s">
        <v>590</v>
      </c>
      <c r="G4180" s="214" t="s">
        <v>572</v>
      </c>
      <c r="H4180" s="208" t="str">
        <f>IF(Input!F$4="GMH_OECC",J4180,IF(Input!F$4="GMH_XOEC",L4180,IF(Input!F$4="GMH_Korea",N4180,IF(Input!F$4="GMH_EU",P4180,IF(Input!F$4="Skysuper",#REF!,IF(Input!F$4="SkyII",#REF!,IF(Input!F$4="XO-8000",#REF!, "FALSE")))))))</f>
        <v>00</v>
      </c>
      <c r="I4180" s="209">
        <f>IF(Input!F$4="GMH_OECC",K4180,IF(Input!F$4="GMH_XOEC",M4180,IF(Input!F$4="GMH_Korea",O4180,IF(Input!F$4="GMH_EU",Q4180,IF(Input!F$4="Skysuper",#REF!,IF(Input!F$4="SkyII",#REF!,IF(Input!F$4="XO-8000",#REF!, "FALSE")))))))</f>
        <v>0</v>
      </c>
      <c r="J4180" s="210" t="s">
        <v>10359</v>
      </c>
      <c r="K4180" s="268">
        <v>0</v>
      </c>
      <c r="L4180" s="270" t="s">
        <v>10359</v>
      </c>
      <c r="M4180" s="270">
        <v>0</v>
      </c>
      <c r="N4180" s="270" t="s">
        <v>10359</v>
      </c>
      <c r="O4180" s="270">
        <v>0</v>
      </c>
      <c r="P4180" s="270" t="s">
        <v>10359</v>
      </c>
      <c r="Q4180" s="270">
        <v>0</v>
      </c>
      <c r="R4180" s="74"/>
      <c r="S4180" s="75" t="str">
        <f t="shared" si="380"/>
        <v>0000</v>
      </c>
      <c r="T4180" s="75" t="str">
        <f t="shared" si="381"/>
        <v>00000000000000000000000000000000</v>
      </c>
      <c r="V4180" s="197"/>
      <c r="W4180" s="75">
        <f t="shared" si="382"/>
        <v>0</v>
      </c>
      <c r="AE4180" s="479"/>
    </row>
    <row r="4181" spans="1:31" s="75" customFormat="1" ht="13.5" x14ac:dyDescent="0.2">
      <c r="A4181" s="211">
        <v>4178</v>
      </c>
      <c r="B4181" s="212" t="s">
        <v>4705</v>
      </c>
      <c r="C4181" s="213" t="s">
        <v>4706</v>
      </c>
      <c r="D4181" s="213"/>
      <c r="E4181" s="213">
        <v>0</v>
      </c>
      <c r="F4181" s="213" t="s">
        <v>590</v>
      </c>
      <c r="G4181" s="214" t="s">
        <v>572</v>
      </c>
      <c r="H4181" s="208" t="str">
        <f>IF(Input!F$4="GMH_OECC",J4181,IF(Input!F$4="GMH_XOEC",L4181,IF(Input!F$4="GMH_Korea",N4181,IF(Input!F$4="GMH_EU",P4181,IF(Input!F$4="Skysuper",#REF!,IF(Input!F$4="SkyII",#REF!,IF(Input!F$4="XO-8000",#REF!, "FALSE")))))))</f>
        <v>00</v>
      </c>
      <c r="I4181" s="209">
        <f>IF(Input!F$4="GMH_OECC",K4181,IF(Input!F$4="GMH_XOEC",M4181,IF(Input!F$4="GMH_Korea",O4181,IF(Input!F$4="GMH_EU",Q4181,IF(Input!F$4="Skysuper",#REF!,IF(Input!F$4="SkyII",#REF!,IF(Input!F$4="XO-8000",#REF!, "FALSE")))))))</f>
        <v>0</v>
      </c>
      <c r="J4181" s="210" t="s">
        <v>10359</v>
      </c>
      <c r="K4181" s="268">
        <v>0</v>
      </c>
      <c r="L4181" s="270" t="s">
        <v>10359</v>
      </c>
      <c r="M4181" s="270">
        <v>0</v>
      </c>
      <c r="N4181" s="270" t="s">
        <v>10359</v>
      </c>
      <c r="O4181" s="270">
        <v>0</v>
      </c>
      <c r="P4181" s="270" t="s">
        <v>10359</v>
      </c>
      <c r="Q4181" s="270">
        <v>0</v>
      </c>
      <c r="R4181" s="74"/>
      <c r="S4181" s="75" t="str">
        <f t="shared" si="380"/>
        <v>0000</v>
      </c>
      <c r="T4181" s="75" t="str">
        <f t="shared" si="381"/>
        <v>00000000000000000000000000000000</v>
      </c>
      <c r="V4181" s="197"/>
      <c r="W4181" s="75">
        <f t="shared" si="382"/>
        <v>0</v>
      </c>
      <c r="AE4181" s="479"/>
    </row>
    <row r="4182" spans="1:31" s="75" customFormat="1" ht="13.5" x14ac:dyDescent="0.2">
      <c r="A4182" s="211">
        <v>4179</v>
      </c>
      <c r="B4182" s="212" t="s">
        <v>4707</v>
      </c>
      <c r="C4182" s="213" t="s">
        <v>4708</v>
      </c>
      <c r="D4182" s="213"/>
      <c r="E4182" s="213">
        <v>0</v>
      </c>
      <c r="F4182" s="213" t="s">
        <v>590</v>
      </c>
      <c r="G4182" s="214" t="s">
        <v>572</v>
      </c>
      <c r="H4182" s="208" t="str">
        <f>IF(Input!F$4="GMH_OECC",J4182,IF(Input!F$4="GMH_XOEC",L4182,IF(Input!F$4="GMH_Korea",N4182,IF(Input!F$4="GMH_EU",P4182,IF(Input!F$4="Skysuper",#REF!,IF(Input!F$4="SkyII",#REF!,IF(Input!F$4="XO-8000",#REF!, "FALSE")))))))</f>
        <v>00</v>
      </c>
      <c r="I4182" s="209">
        <f>IF(Input!F$4="GMH_OECC",K4182,IF(Input!F$4="GMH_XOEC",M4182,IF(Input!F$4="GMH_Korea",O4182,IF(Input!F$4="GMH_EU",Q4182,IF(Input!F$4="Skysuper",#REF!,IF(Input!F$4="SkyII",#REF!,IF(Input!F$4="XO-8000",#REF!, "FALSE")))))))</f>
        <v>0</v>
      </c>
      <c r="J4182" s="210" t="s">
        <v>10359</v>
      </c>
      <c r="K4182" s="268">
        <v>0</v>
      </c>
      <c r="L4182" s="270" t="s">
        <v>10359</v>
      </c>
      <c r="M4182" s="270">
        <v>0</v>
      </c>
      <c r="N4182" s="270" t="s">
        <v>10359</v>
      </c>
      <c r="O4182" s="270">
        <v>0</v>
      </c>
      <c r="P4182" s="270" t="s">
        <v>10359</v>
      </c>
      <c r="Q4182" s="270">
        <v>0</v>
      </c>
      <c r="R4182" s="74"/>
      <c r="S4182" s="75" t="str">
        <f t="shared" si="380"/>
        <v>0000</v>
      </c>
      <c r="T4182" s="75" t="str">
        <f t="shared" si="381"/>
        <v>00000000000000000000000000000000</v>
      </c>
      <c r="V4182" s="197"/>
      <c r="W4182" s="75">
        <f t="shared" si="382"/>
        <v>0</v>
      </c>
      <c r="AE4182" s="479"/>
    </row>
    <row r="4183" spans="1:31" s="75" customFormat="1" ht="13.5" x14ac:dyDescent="0.2">
      <c r="A4183" s="211">
        <v>4180</v>
      </c>
      <c r="B4183" s="212" t="s">
        <v>4709</v>
      </c>
      <c r="C4183" s="213" t="s">
        <v>4710</v>
      </c>
      <c r="D4183" s="213"/>
      <c r="E4183" s="213">
        <v>0</v>
      </c>
      <c r="F4183" s="213" t="s">
        <v>590</v>
      </c>
      <c r="G4183" s="214" t="s">
        <v>572</v>
      </c>
      <c r="H4183" s="208" t="str">
        <f>IF(Input!F$4="GMH_OECC",J4183,IF(Input!F$4="GMH_XOEC",L4183,IF(Input!F$4="GMH_Korea",N4183,IF(Input!F$4="GMH_EU",P4183,IF(Input!F$4="Skysuper",#REF!,IF(Input!F$4="SkyII",#REF!,IF(Input!F$4="XO-8000",#REF!, "FALSE")))))))</f>
        <v>00</v>
      </c>
      <c r="I4183" s="209">
        <f>IF(Input!F$4="GMH_OECC",K4183,IF(Input!F$4="GMH_XOEC",M4183,IF(Input!F$4="GMH_Korea",O4183,IF(Input!F$4="GMH_EU",Q4183,IF(Input!F$4="Skysuper",#REF!,IF(Input!F$4="SkyII",#REF!,IF(Input!F$4="XO-8000",#REF!, "FALSE")))))))</f>
        <v>0</v>
      </c>
      <c r="J4183" s="210" t="s">
        <v>10359</v>
      </c>
      <c r="K4183" s="268">
        <v>0</v>
      </c>
      <c r="L4183" s="270" t="s">
        <v>10359</v>
      </c>
      <c r="M4183" s="270">
        <v>0</v>
      </c>
      <c r="N4183" s="270" t="s">
        <v>10359</v>
      </c>
      <c r="O4183" s="270">
        <v>0</v>
      </c>
      <c r="P4183" s="270" t="s">
        <v>10359</v>
      </c>
      <c r="Q4183" s="270">
        <v>0</v>
      </c>
      <c r="R4183" s="74"/>
      <c r="S4183" s="75" t="str">
        <f t="shared" si="380"/>
        <v>0000</v>
      </c>
      <c r="T4183" s="75" t="str">
        <f t="shared" si="381"/>
        <v>00000000000000000000000000000000</v>
      </c>
      <c r="V4183" s="197"/>
      <c r="W4183" s="75">
        <f t="shared" si="382"/>
        <v>0</v>
      </c>
      <c r="AE4183" s="479"/>
    </row>
    <row r="4184" spans="1:31" s="75" customFormat="1" ht="13.5" x14ac:dyDescent="0.2">
      <c r="A4184" s="211">
        <v>4181</v>
      </c>
      <c r="B4184" s="212" t="s">
        <v>4711</v>
      </c>
      <c r="C4184" s="213" t="s">
        <v>4712</v>
      </c>
      <c r="D4184" s="213"/>
      <c r="E4184" s="213">
        <v>0</v>
      </c>
      <c r="F4184" s="213" t="s">
        <v>590</v>
      </c>
      <c r="G4184" s="214" t="s">
        <v>572</v>
      </c>
      <c r="H4184" s="208" t="str">
        <f>IF(Input!F$4="GMH_OECC",J4184,IF(Input!F$4="GMH_XOEC",L4184,IF(Input!F$4="GMH_Korea",N4184,IF(Input!F$4="GMH_EU",P4184,IF(Input!F$4="Skysuper",#REF!,IF(Input!F$4="SkyII",#REF!,IF(Input!F$4="XO-8000",#REF!, "FALSE")))))))</f>
        <v>00</v>
      </c>
      <c r="I4184" s="209">
        <f>IF(Input!F$4="GMH_OECC",K4184,IF(Input!F$4="GMH_XOEC",M4184,IF(Input!F$4="GMH_Korea",O4184,IF(Input!F$4="GMH_EU",Q4184,IF(Input!F$4="Skysuper",#REF!,IF(Input!F$4="SkyII",#REF!,IF(Input!F$4="XO-8000",#REF!, "FALSE")))))))</f>
        <v>0</v>
      </c>
      <c r="J4184" s="210" t="s">
        <v>10359</v>
      </c>
      <c r="K4184" s="268">
        <v>0</v>
      </c>
      <c r="L4184" s="270" t="s">
        <v>10359</v>
      </c>
      <c r="M4184" s="270">
        <v>0</v>
      </c>
      <c r="N4184" s="270" t="s">
        <v>10359</v>
      </c>
      <c r="O4184" s="270">
        <v>0</v>
      </c>
      <c r="P4184" s="270" t="s">
        <v>10359</v>
      </c>
      <c r="Q4184" s="270">
        <v>0</v>
      </c>
      <c r="R4184" s="74"/>
      <c r="S4184" s="75" t="str">
        <f t="shared" si="380"/>
        <v>0000</v>
      </c>
      <c r="T4184" s="75" t="str">
        <f t="shared" si="381"/>
        <v>00000000000000000000000000000000</v>
      </c>
      <c r="V4184" s="197"/>
      <c r="W4184" s="75">
        <f t="shared" si="382"/>
        <v>0</v>
      </c>
      <c r="AE4184" s="479"/>
    </row>
    <row r="4185" spans="1:31" s="75" customFormat="1" ht="13.5" x14ac:dyDescent="0.2">
      <c r="A4185" s="211">
        <v>4182</v>
      </c>
      <c r="B4185" s="212" t="s">
        <v>4713</v>
      </c>
      <c r="C4185" s="213" t="s">
        <v>4714</v>
      </c>
      <c r="D4185" s="213"/>
      <c r="E4185" s="213">
        <v>0</v>
      </c>
      <c r="F4185" s="213" t="s">
        <v>590</v>
      </c>
      <c r="G4185" s="214" t="s">
        <v>572</v>
      </c>
      <c r="H4185" s="208" t="str">
        <f>IF(Input!F$4="GMH_OECC",J4185,IF(Input!F$4="GMH_XOEC",L4185,IF(Input!F$4="GMH_Korea",N4185,IF(Input!F$4="GMH_EU",P4185,IF(Input!F$4="Skysuper",#REF!,IF(Input!F$4="SkyII",#REF!,IF(Input!F$4="XO-8000",#REF!, "FALSE")))))))</f>
        <v>00</v>
      </c>
      <c r="I4185" s="209">
        <f>IF(Input!F$4="GMH_OECC",K4185,IF(Input!F$4="GMH_XOEC",M4185,IF(Input!F$4="GMH_Korea",O4185,IF(Input!F$4="GMH_EU",Q4185,IF(Input!F$4="Skysuper",#REF!,IF(Input!F$4="SkyII",#REF!,IF(Input!F$4="XO-8000",#REF!, "FALSE")))))))</f>
        <v>0</v>
      </c>
      <c r="J4185" s="210" t="s">
        <v>10359</v>
      </c>
      <c r="K4185" s="268">
        <v>0</v>
      </c>
      <c r="L4185" s="270" t="s">
        <v>10359</v>
      </c>
      <c r="M4185" s="270">
        <v>0</v>
      </c>
      <c r="N4185" s="270" t="s">
        <v>10359</v>
      </c>
      <c r="O4185" s="270">
        <v>0</v>
      </c>
      <c r="P4185" s="270" t="s">
        <v>10359</v>
      </c>
      <c r="Q4185" s="270">
        <v>0</v>
      </c>
      <c r="R4185" s="74"/>
      <c r="S4185" s="75" t="str">
        <f t="shared" si="380"/>
        <v>0000</v>
      </c>
      <c r="T4185" s="75" t="str">
        <f t="shared" si="381"/>
        <v>00000000000000000000000000000000</v>
      </c>
      <c r="V4185" s="197"/>
      <c r="W4185" s="75">
        <f t="shared" si="382"/>
        <v>0</v>
      </c>
      <c r="AE4185" s="479"/>
    </row>
    <row r="4186" spans="1:31" s="75" customFormat="1" ht="13.5" x14ac:dyDescent="0.2">
      <c r="A4186" s="211">
        <v>4183</v>
      </c>
      <c r="B4186" s="212" t="s">
        <v>4715</v>
      </c>
      <c r="C4186" s="213" t="s">
        <v>4716</v>
      </c>
      <c r="D4186" s="213"/>
      <c r="E4186" s="213">
        <v>0</v>
      </c>
      <c r="F4186" s="213" t="s">
        <v>590</v>
      </c>
      <c r="G4186" s="214" t="s">
        <v>572</v>
      </c>
      <c r="H4186" s="208" t="str">
        <f>IF(Input!F$4="GMH_OECC",J4186,IF(Input!F$4="GMH_XOEC",L4186,IF(Input!F$4="GMH_Korea",N4186,IF(Input!F$4="GMH_EU",P4186,IF(Input!F$4="Skysuper",#REF!,IF(Input!F$4="SkyII",#REF!,IF(Input!F$4="XO-8000",#REF!, "FALSE")))))))</f>
        <v>00</v>
      </c>
      <c r="I4186" s="209">
        <f>IF(Input!F$4="GMH_OECC",K4186,IF(Input!F$4="GMH_XOEC",M4186,IF(Input!F$4="GMH_Korea",O4186,IF(Input!F$4="GMH_EU",Q4186,IF(Input!F$4="Skysuper",#REF!,IF(Input!F$4="SkyII",#REF!,IF(Input!F$4="XO-8000",#REF!, "FALSE")))))))</f>
        <v>0</v>
      </c>
      <c r="J4186" s="210" t="s">
        <v>10359</v>
      </c>
      <c r="K4186" s="268">
        <v>0</v>
      </c>
      <c r="L4186" s="270" t="s">
        <v>10359</v>
      </c>
      <c r="M4186" s="270">
        <v>0</v>
      </c>
      <c r="N4186" s="270" t="s">
        <v>10359</v>
      </c>
      <c r="O4186" s="270">
        <v>0</v>
      </c>
      <c r="P4186" s="270" t="s">
        <v>10359</v>
      </c>
      <c r="Q4186" s="270">
        <v>0</v>
      </c>
      <c r="R4186" s="74"/>
      <c r="S4186" s="75" t="str">
        <f t="shared" si="380"/>
        <v>0000</v>
      </c>
      <c r="T4186" s="75" t="str">
        <f t="shared" si="381"/>
        <v>00000000000000000000000000000000</v>
      </c>
      <c r="V4186" s="197"/>
      <c r="W4186" s="75">
        <f t="shared" si="382"/>
        <v>0</v>
      </c>
      <c r="AE4186" s="479"/>
    </row>
    <row r="4187" spans="1:31" s="75" customFormat="1" ht="13.5" x14ac:dyDescent="0.2">
      <c r="A4187" s="211">
        <v>4184</v>
      </c>
      <c r="B4187" s="212" t="s">
        <v>4717</v>
      </c>
      <c r="C4187" s="213" t="s">
        <v>4718</v>
      </c>
      <c r="D4187" s="213"/>
      <c r="E4187" s="213">
        <v>0</v>
      </c>
      <c r="F4187" s="213" t="s">
        <v>590</v>
      </c>
      <c r="G4187" s="214" t="s">
        <v>572</v>
      </c>
      <c r="H4187" s="208" t="str">
        <f>IF(Input!F$4="GMH_OECC",J4187,IF(Input!F$4="GMH_XOEC",L4187,IF(Input!F$4="GMH_Korea",N4187,IF(Input!F$4="GMH_EU",P4187,IF(Input!F$4="Skysuper",#REF!,IF(Input!F$4="SkyII",#REF!,IF(Input!F$4="XO-8000",#REF!, "FALSE")))))))</f>
        <v>00</v>
      </c>
      <c r="I4187" s="209">
        <f>IF(Input!F$4="GMH_OECC",K4187,IF(Input!F$4="GMH_XOEC",M4187,IF(Input!F$4="GMH_Korea",O4187,IF(Input!F$4="GMH_EU",Q4187,IF(Input!F$4="Skysuper",#REF!,IF(Input!F$4="SkyII",#REF!,IF(Input!F$4="XO-8000",#REF!, "FALSE")))))))</f>
        <v>0</v>
      </c>
      <c r="J4187" s="210" t="s">
        <v>10359</v>
      </c>
      <c r="K4187" s="268">
        <v>0</v>
      </c>
      <c r="L4187" s="270" t="s">
        <v>10359</v>
      </c>
      <c r="M4187" s="270">
        <v>0</v>
      </c>
      <c r="N4187" s="270" t="s">
        <v>10359</v>
      </c>
      <c r="O4187" s="270">
        <v>0</v>
      </c>
      <c r="P4187" s="270" t="s">
        <v>10359</v>
      </c>
      <c r="Q4187" s="270">
        <v>0</v>
      </c>
      <c r="R4187" s="74"/>
      <c r="S4187" s="75" t="str">
        <f t="shared" si="380"/>
        <v>0000</v>
      </c>
      <c r="T4187" s="75" t="str">
        <f t="shared" si="381"/>
        <v>00000000000000000000000000000000</v>
      </c>
      <c r="V4187" s="197"/>
      <c r="W4187" s="75">
        <f t="shared" si="382"/>
        <v>0</v>
      </c>
      <c r="AE4187" s="479"/>
    </row>
    <row r="4188" spans="1:31" s="75" customFormat="1" ht="13.5" x14ac:dyDescent="0.2">
      <c r="A4188" s="211">
        <v>4185</v>
      </c>
      <c r="B4188" s="212" t="s">
        <v>4719</v>
      </c>
      <c r="C4188" s="213" t="s">
        <v>4720</v>
      </c>
      <c r="D4188" s="213"/>
      <c r="E4188" s="213">
        <v>0</v>
      </c>
      <c r="F4188" s="213" t="s">
        <v>590</v>
      </c>
      <c r="G4188" s="214" t="s">
        <v>572</v>
      </c>
      <c r="H4188" s="208" t="str">
        <f>IF(Input!F$4="GMH_OECC",J4188,IF(Input!F$4="GMH_XOEC",L4188,IF(Input!F$4="GMH_Korea",N4188,IF(Input!F$4="GMH_EU",P4188,IF(Input!F$4="Skysuper",#REF!,IF(Input!F$4="SkyII",#REF!,IF(Input!F$4="XO-8000",#REF!, "FALSE")))))))</f>
        <v>00</v>
      </c>
      <c r="I4188" s="209">
        <f>IF(Input!F$4="GMH_OECC",K4188,IF(Input!F$4="GMH_XOEC",M4188,IF(Input!F$4="GMH_Korea",O4188,IF(Input!F$4="GMH_EU",Q4188,IF(Input!F$4="Skysuper",#REF!,IF(Input!F$4="SkyII",#REF!,IF(Input!F$4="XO-8000",#REF!, "FALSE")))))))</f>
        <v>0</v>
      </c>
      <c r="J4188" s="210" t="s">
        <v>10359</v>
      </c>
      <c r="K4188" s="268">
        <v>0</v>
      </c>
      <c r="L4188" s="270" t="s">
        <v>10359</v>
      </c>
      <c r="M4188" s="270">
        <v>0</v>
      </c>
      <c r="N4188" s="270" t="s">
        <v>10359</v>
      </c>
      <c r="O4188" s="270">
        <v>0</v>
      </c>
      <c r="P4188" s="270" t="s">
        <v>10359</v>
      </c>
      <c r="Q4188" s="270">
        <v>0</v>
      </c>
      <c r="R4188" s="74"/>
      <c r="S4188" s="75" t="str">
        <f t="shared" si="380"/>
        <v>0000</v>
      </c>
      <c r="T4188" s="75" t="str">
        <f t="shared" si="381"/>
        <v>00000000000000000000000000000000</v>
      </c>
      <c r="V4188" s="197"/>
      <c r="W4188" s="75">
        <f t="shared" si="382"/>
        <v>0</v>
      </c>
      <c r="AE4188" s="479"/>
    </row>
    <row r="4189" spans="1:31" s="75" customFormat="1" ht="13.5" x14ac:dyDescent="0.2">
      <c r="A4189" s="211">
        <v>4186</v>
      </c>
      <c r="B4189" s="212" t="s">
        <v>4721</v>
      </c>
      <c r="C4189" s="213" t="s">
        <v>4722</v>
      </c>
      <c r="D4189" s="213"/>
      <c r="E4189" s="213">
        <v>0</v>
      </c>
      <c r="F4189" s="213" t="s">
        <v>590</v>
      </c>
      <c r="G4189" s="214" t="s">
        <v>572</v>
      </c>
      <c r="H4189" s="208" t="str">
        <f>IF(Input!F$4="GMH_OECC",J4189,IF(Input!F$4="GMH_XOEC",L4189,IF(Input!F$4="GMH_Korea",N4189,IF(Input!F$4="GMH_EU",P4189,IF(Input!F$4="Skysuper",#REF!,IF(Input!F$4="SkyII",#REF!,IF(Input!F$4="XO-8000",#REF!, "FALSE")))))))</f>
        <v>00</v>
      </c>
      <c r="I4189" s="209">
        <f>IF(Input!F$4="GMH_OECC",K4189,IF(Input!F$4="GMH_XOEC",M4189,IF(Input!F$4="GMH_Korea",O4189,IF(Input!F$4="GMH_EU",Q4189,IF(Input!F$4="Skysuper",#REF!,IF(Input!F$4="SkyII",#REF!,IF(Input!F$4="XO-8000",#REF!, "FALSE")))))))</f>
        <v>0</v>
      </c>
      <c r="J4189" s="210" t="s">
        <v>10359</v>
      </c>
      <c r="K4189" s="268">
        <v>0</v>
      </c>
      <c r="L4189" s="270" t="s">
        <v>10359</v>
      </c>
      <c r="M4189" s="270">
        <v>0</v>
      </c>
      <c r="N4189" s="270" t="s">
        <v>10359</v>
      </c>
      <c r="O4189" s="270">
        <v>0</v>
      </c>
      <c r="P4189" s="270" t="s">
        <v>10359</v>
      </c>
      <c r="Q4189" s="270">
        <v>0</v>
      </c>
      <c r="R4189" s="74"/>
      <c r="S4189" s="75" t="str">
        <f t="shared" si="380"/>
        <v>0000</v>
      </c>
      <c r="T4189" s="75" t="str">
        <f t="shared" si="381"/>
        <v>00000000000000000000000000000000</v>
      </c>
      <c r="V4189" s="197"/>
      <c r="W4189" s="75">
        <f t="shared" si="382"/>
        <v>0</v>
      </c>
      <c r="AE4189" s="479"/>
    </row>
    <row r="4190" spans="1:31" s="75" customFormat="1" ht="13.5" x14ac:dyDescent="0.2">
      <c r="A4190" s="211">
        <v>4187</v>
      </c>
      <c r="B4190" s="212" t="s">
        <v>4723</v>
      </c>
      <c r="C4190" s="213" t="s">
        <v>4724</v>
      </c>
      <c r="D4190" s="213"/>
      <c r="E4190" s="213">
        <v>0</v>
      </c>
      <c r="F4190" s="213" t="s">
        <v>590</v>
      </c>
      <c r="G4190" s="214" t="s">
        <v>572</v>
      </c>
      <c r="H4190" s="208" t="str">
        <f>IF(Input!F$4="GMH_OECC",J4190,IF(Input!F$4="GMH_XOEC",L4190,IF(Input!F$4="GMH_Korea",N4190,IF(Input!F$4="GMH_EU",P4190,IF(Input!F$4="Skysuper",#REF!,IF(Input!F$4="SkyII",#REF!,IF(Input!F$4="XO-8000",#REF!, "FALSE")))))))</f>
        <v>00</v>
      </c>
      <c r="I4190" s="209">
        <f>IF(Input!F$4="GMH_OECC",K4190,IF(Input!F$4="GMH_XOEC",M4190,IF(Input!F$4="GMH_Korea",O4190,IF(Input!F$4="GMH_EU",Q4190,IF(Input!F$4="Skysuper",#REF!,IF(Input!F$4="SkyII",#REF!,IF(Input!F$4="XO-8000",#REF!, "FALSE")))))))</f>
        <v>0</v>
      </c>
      <c r="J4190" s="210" t="s">
        <v>10359</v>
      </c>
      <c r="K4190" s="268">
        <v>0</v>
      </c>
      <c r="L4190" s="270" t="s">
        <v>10359</v>
      </c>
      <c r="M4190" s="270">
        <v>0</v>
      </c>
      <c r="N4190" s="270" t="s">
        <v>10359</v>
      </c>
      <c r="O4190" s="270">
        <v>0</v>
      </c>
      <c r="P4190" s="270" t="s">
        <v>10359</v>
      </c>
      <c r="Q4190" s="270">
        <v>0</v>
      </c>
      <c r="R4190" s="74"/>
      <c r="S4190" s="75" t="str">
        <f t="shared" si="380"/>
        <v>0000</v>
      </c>
      <c r="T4190" s="75" t="str">
        <f t="shared" si="381"/>
        <v>00000000000000000000000000000000</v>
      </c>
      <c r="V4190" s="197"/>
      <c r="W4190" s="75">
        <f t="shared" si="382"/>
        <v>0</v>
      </c>
      <c r="AE4190" s="479"/>
    </row>
    <row r="4191" spans="1:31" s="75" customFormat="1" ht="13.5" x14ac:dyDescent="0.2">
      <c r="A4191" s="211">
        <v>4188</v>
      </c>
      <c r="B4191" s="212" t="s">
        <v>4725</v>
      </c>
      <c r="C4191" s="213" t="s">
        <v>4726</v>
      </c>
      <c r="D4191" s="213"/>
      <c r="E4191" s="213">
        <v>0</v>
      </c>
      <c r="F4191" s="213" t="s">
        <v>590</v>
      </c>
      <c r="G4191" s="214" t="s">
        <v>572</v>
      </c>
      <c r="H4191" s="208" t="str">
        <f>IF(Input!F$4="GMH_OECC",J4191,IF(Input!F$4="GMH_XOEC",L4191,IF(Input!F$4="GMH_Korea",N4191,IF(Input!F$4="GMH_EU",P4191,IF(Input!F$4="Skysuper",#REF!,IF(Input!F$4="SkyII",#REF!,IF(Input!F$4="XO-8000",#REF!, "FALSE")))))))</f>
        <v>00</v>
      </c>
      <c r="I4191" s="209">
        <f>IF(Input!F$4="GMH_OECC",K4191,IF(Input!F$4="GMH_XOEC",M4191,IF(Input!F$4="GMH_Korea",O4191,IF(Input!F$4="GMH_EU",Q4191,IF(Input!F$4="Skysuper",#REF!,IF(Input!F$4="SkyII",#REF!,IF(Input!F$4="XO-8000",#REF!, "FALSE")))))))</f>
        <v>0</v>
      </c>
      <c r="J4191" s="210" t="s">
        <v>10359</v>
      </c>
      <c r="K4191" s="268">
        <v>0</v>
      </c>
      <c r="L4191" s="270" t="s">
        <v>10359</v>
      </c>
      <c r="M4191" s="270">
        <v>0</v>
      </c>
      <c r="N4191" s="270" t="s">
        <v>10359</v>
      </c>
      <c r="O4191" s="270">
        <v>0</v>
      </c>
      <c r="P4191" s="270" t="s">
        <v>10359</v>
      </c>
      <c r="Q4191" s="270">
        <v>0</v>
      </c>
      <c r="R4191" s="74"/>
      <c r="S4191" s="75" t="str">
        <f t="shared" si="380"/>
        <v>0000</v>
      </c>
      <c r="T4191" s="75" t="str">
        <f t="shared" si="381"/>
        <v>00000000000000000000000000000000</v>
      </c>
      <c r="V4191" s="197"/>
      <c r="W4191" s="75">
        <f t="shared" si="382"/>
        <v>0</v>
      </c>
      <c r="AE4191" s="479"/>
    </row>
    <row r="4192" spans="1:31" s="75" customFormat="1" ht="13.5" x14ac:dyDescent="0.2">
      <c r="A4192" s="211">
        <v>4189</v>
      </c>
      <c r="B4192" s="212" t="s">
        <v>4727</v>
      </c>
      <c r="C4192" s="213" t="s">
        <v>4728</v>
      </c>
      <c r="D4192" s="213"/>
      <c r="E4192" s="213">
        <v>0</v>
      </c>
      <c r="F4192" s="213" t="s">
        <v>590</v>
      </c>
      <c r="G4192" s="214" t="s">
        <v>572</v>
      </c>
      <c r="H4192" s="208" t="str">
        <f>IF(Input!F$4="GMH_OECC",J4192,IF(Input!F$4="GMH_XOEC",L4192,IF(Input!F$4="GMH_Korea",N4192,IF(Input!F$4="GMH_EU",P4192,IF(Input!F$4="Skysuper",#REF!,IF(Input!F$4="SkyII",#REF!,IF(Input!F$4="XO-8000",#REF!, "FALSE")))))))</f>
        <v>00</v>
      </c>
      <c r="I4192" s="209">
        <f>IF(Input!F$4="GMH_OECC",K4192,IF(Input!F$4="GMH_XOEC",M4192,IF(Input!F$4="GMH_Korea",O4192,IF(Input!F$4="GMH_EU",Q4192,IF(Input!F$4="Skysuper",#REF!,IF(Input!F$4="SkyII",#REF!,IF(Input!F$4="XO-8000",#REF!, "FALSE")))))))</f>
        <v>0</v>
      </c>
      <c r="J4192" s="210" t="s">
        <v>10359</v>
      </c>
      <c r="K4192" s="268">
        <v>0</v>
      </c>
      <c r="L4192" s="270" t="s">
        <v>10359</v>
      </c>
      <c r="M4192" s="270">
        <v>0</v>
      </c>
      <c r="N4192" s="270" t="s">
        <v>10359</v>
      </c>
      <c r="O4192" s="270">
        <v>0</v>
      </c>
      <c r="P4192" s="270" t="s">
        <v>10359</v>
      </c>
      <c r="Q4192" s="270">
        <v>0</v>
      </c>
      <c r="R4192" s="74"/>
      <c r="S4192" s="75" t="str">
        <f t="shared" si="380"/>
        <v>0000</v>
      </c>
      <c r="T4192" s="75" t="str">
        <f t="shared" si="381"/>
        <v>00000000000000000000000000000000</v>
      </c>
      <c r="V4192" s="197"/>
      <c r="W4192" s="75">
        <f t="shared" si="382"/>
        <v>0</v>
      </c>
      <c r="AE4192" s="479"/>
    </row>
    <row r="4193" spans="1:31" s="75" customFormat="1" ht="13.5" x14ac:dyDescent="0.2">
      <c r="A4193" s="211">
        <v>4190</v>
      </c>
      <c r="B4193" s="212" t="s">
        <v>4729</v>
      </c>
      <c r="C4193" s="213" t="s">
        <v>4730</v>
      </c>
      <c r="D4193" s="213"/>
      <c r="E4193" s="213">
        <v>0</v>
      </c>
      <c r="F4193" s="213" t="s">
        <v>590</v>
      </c>
      <c r="G4193" s="214" t="s">
        <v>572</v>
      </c>
      <c r="H4193" s="208" t="str">
        <f>IF(Input!F$4="GMH_OECC",J4193,IF(Input!F$4="GMH_XOEC",L4193,IF(Input!F$4="GMH_Korea",N4193,IF(Input!F$4="GMH_EU",P4193,IF(Input!F$4="Skysuper",#REF!,IF(Input!F$4="SkyII",#REF!,IF(Input!F$4="XO-8000",#REF!, "FALSE")))))))</f>
        <v>00</v>
      </c>
      <c r="I4193" s="209">
        <f>IF(Input!F$4="GMH_OECC",K4193,IF(Input!F$4="GMH_XOEC",M4193,IF(Input!F$4="GMH_Korea",O4193,IF(Input!F$4="GMH_EU",Q4193,IF(Input!F$4="Skysuper",#REF!,IF(Input!F$4="SkyII",#REF!,IF(Input!F$4="XO-8000",#REF!, "FALSE")))))))</f>
        <v>0</v>
      </c>
      <c r="J4193" s="210" t="s">
        <v>10359</v>
      </c>
      <c r="K4193" s="268">
        <v>0</v>
      </c>
      <c r="L4193" s="270" t="s">
        <v>10359</v>
      </c>
      <c r="M4193" s="270">
        <v>0</v>
      </c>
      <c r="N4193" s="270" t="s">
        <v>10359</v>
      </c>
      <c r="O4193" s="270">
        <v>0</v>
      </c>
      <c r="P4193" s="270" t="s">
        <v>10359</v>
      </c>
      <c r="Q4193" s="270">
        <v>0</v>
      </c>
      <c r="R4193" s="74"/>
      <c r="S4193" s="75" t="str">
        <f t="shared" si="380"/>
        <v>0000</v>
      </c>
      <c r="T4193" s="75" t="str">
        <f t="shared" si="381"/>
        <v>00000000000000000000000000000000</v>
      </c>
      <c r="V4193" s="197"/>
      <c r="W4193" s="75">
        <f t="shared" si="382"/>
        <v>0</v>
      </c>
      <c r="AE4193" s="479"/>
    </row>
    <row r="4194" spans="1:31" s="75" customFormat="1" ht="13.5" x14ac:dyDescent="0.2">
      <c r="A4194" s="211">
        <v>4191</v>
      </c>
      <c r="B4194" s="212" t="s">
        <v>4731</v>
      </c>
      <c r="C4194" s="213" t="s">
        <v>4732</v>
      </c>
      <c r="D4194" s="213"/>
      <c r="E4194" s="213">
        <v>0</v>
      </c>
      <c r="F4194" s="213" t="s">
        <v>590</v>
      </c>
      <c r="G4194" s="214" t="s">
        <v>572</v>
      </c>
      <c r="H4194" s="208" t="str">
        <f>IF(Input!F$4="GMH_OECC",J4194,IF(Input!F$4="GMH_XOEC",L4194,IF(Input!F$4="GMH_Korea",N4194,IF(Input!F$4="GMH_EU",P4194,IF(Input!F$4="Skysuper",#REF!,IF(Input!F$4="SkyII",#REF!,IF(Input!F$4="XO-8000",#REF!, "FALSE")))))))</f>
        <v>00</v>
      </c>
      <c r="I4194" s="209">
        <f>IF(Input!F$4="GMH_OECC",K4194,IF(Input!F$4="GMH_XOEC",M4194,IF(Input!F$4="GMH_Korea",O4194,IF(Input!F$4="GMH_EU",Q4194,IF(Input!F$4="Skysuper",#REF!,IF(Input!F$4="SkyII",#REF!,IF(Input!F$4="XO-8000",#REF!, "FALSE")))))))</f>
        <v>0</v>
      </c>
      <c r="J4194" s="210" t="s">
        <v>10359</v>
      </c>
      <c r="K4194" s="268">
        <v>0</v>
      </c>
      <c r="L4194" s="270" t="s">
        <v>10359</v>
      </c>
      <c r="M4194" s="270">
        <v>0</v>
      </c>
      <c r="N4194" s="270" t="s">
        <v>10359</v>
      </c>
      <c r="O4194" s="270">
        <v>0</v>
      </c>
      <c r="P4194" s="270" t="s">
        <v>10359</v>
      </c>
      <c r="Q4194" s="270">
        <v>0</v>
      </c>
      <c r="R4194" s="74"/>
      <c r="S4194" s="75" t="str">
        <f t="shared" si="380"/>
        <v>0000</v>
      </c>
      <c r="T4194" s="75" t="str">
        <f t="shared" si="381"/>
        <v>00000000000000000000000000000000</v>
      </c>
      <c r="V4194" s="197"/>
      <c r="W4194" s="75">
        <f t="shared" si="382"/>
        <v>0</v>
      </c>
      <c r="AE4194" s="479"/>
    </row>
    <row r="4195" spans="1:31" s="75" customFormat="1" ht="13.5" x14ac:dyDescent="0.2">
      <c r="A4195" s="211">
        <v>4192</v>
      </c>
      <c r="B4195" s="212" t="s">
        <v>4733</v>
      </c>
      <c r="C4195" s="213" t="s">
        <v>4734</v>
      </c>
      <c r="D4195" s="213"/>
      <c r="E4195" s="213">
        <v>0</v>
      </c>
      <c r="F4195" s="213" t="s">
        <v>590</v>
      </c>
      <c r="G4195" s="214" t="s">
        <v>572</v>
      </c>
      <c r="H4195" s="208" t="str">
        <f>IF(Input!F$4="GMH_OECC",J4195,IF(Input!F$4="GMH_XOEC",L4195,IF(Input!F$4="GMH_Korea",N4195,IF(Input!F$4="GMH_EU",P4195,IF(Input!F$4="Skysuper",#REF!,IF(Input!F$4="SkyII",#REF!,IF(Input!F$4="XO-8000",#REF!, "FALSE")))))))</f>
        <v>00</v>
      </c>
      <c r="I4195" s="209">
        <f>IF(Input!F$4="GMH_OECC",K4195,IF(Input!F$4="GMH_XOEC",M4195,IF(Input!F$4="GMH_Korea",O4195,IF(Input!F$4="GMH_EU",Q4195,IF(Input!F$4="Skysuper",#REF!,IF(Input!F$4="SkyII",#REF!,IF(Input!F$4="XO-8000",#REF!, "FALSE")))))))</f>
        <v>0</v>
      </c>
      <c r="J4195" s="210" t="s">
        <v>10359</v>
      </c>
      <c r="K4195" s="268">
        <v>0</v>
      </c>
      <c r="L4195" s="270" t="s">
        <v>10359</v>
      </c>
      <c r="M4195" s="270">
        <v>0</v>
      </c>
      <c r="N4195" s="270" t="s">
        <v>10359</v>
      </c>
      <c r="O4195" s="270">
        <v>0</v>
      </c>
      <c r="P4195" s="270" t="s">
        <v>10359</v>
      </c>
      <c r="Q4195" s="270">
        <v>0</v>
      </c>
      <c r="R4195" s="74"/>
      <c r="S4195" s="75" t="str">
        <f t="shared" si="380"/>
        <v>0000</v>
      </c>
      <c r="T4195" s="75" t="str">
        <f t="shared" si="381"/>
        <v>00000000000000000000000000000000</v>
      </c>
      <c r="V4195" s="197"/>
      <c r="W4195" s="75">
        <f t="shared" si="382"/>
        <v>0</v>
      </c>
      <c r="AE4195" s="479"/>
    </row>
    <row r="4196" spans="1:31" s="75" customFormat="1" ht="13.5" x14ac:dyDescent="0.2">
      <c r="A4196" s="211">
        <v>4193</v>
      </c>
      <c r="B4196" s="212" t="s">
        <v>4735</v>
      </c>
      <c r="C4196" s="213" t="s">
        <v>4736</v>
      </c>
      <c r="D4196" s="213"/>
      <c r="E4196" s="213">
        <v>0</v>
      </c>
      <c r="F4196" s="213" t="s">
        <v>590</v>
      </c>
      <c r="G4196" s="214" t="s">
        <v>572</v>
      </c>
      <c r="H4196" s="208" t="str">
        <f>IF(Input!F$4="GMH_OECC",J4196,IF(Input!F$4="GMH_XOEC",L4196,IF(Input!F$4="GMH_Korea",N4196,IF(Input!F$4="GMH_EU",P4196,IF(Input!F$4="Skysuper",#REF!,IF(Input!F$4="SkyII",#REF!,IF(Input!F$4="XO-8000",#REF!, "FALSE")))))))</f>
        <v>00</v>
      </c>
      <c r="I4196" s="209">
        <f>IF(Input!F$4="GMH_OECC",K4196,IF(Input!F$4="GMH_XOEC",M4196,IF(Input!F$4="GMH_Korea",O4196,IF(Input!F$4="GMH_EU",Q4196,IF(Input!F$4="Skysuper",#REF!,IF(Input!F$4="SkyII",#REF!,IF(Input!F$4="XO-8000",#REF!, "FALSE")))))))</f>
        <v>0</v>
      </c>
      <c r="J4196" s="210" t="s">
        <v>10359</v>
      </c>
      <c r="K4196" s="268">
        <v>0</v>
      </c>
      <c r="L4196" s="270" t="s">
        <v>10359</v>
      </c>
      <c r="M4196" s="270">
        <v>0</v>
      </c>
      <c r="N4196" s="270" t="s">
        <v>10359</v>
      </c>
      <c r="O4196" s="270">
        <v>0</v>
      </c>
      <c r="P4196" s="270" t="s">
        <v>10359</v>
      </c>
      <c r="Q4196" s="270">
        <v>0</v>
      </c>
      <c r="R4196" s="74"/>
      <c r="S4196" s="75" t="str">
        <f t="shared" si="380"/>
        <v>0000</v>
      </c>
      <c r="T4196" s="75" t="str">
        <f t="shared" si="381"/>
        <v>00000000000000000000000000000404</v>
      </c>
      <c r="V4196" s="197"/>
      <c r="W4196" s="75">
        <f t="shared" si="382"/>
        <v>8</v>
      </c>
      <c r="AE4196" s="479"/>
    </row>
    <row r="4197" spans="1:31" s="75" customFormat="1" ht="13.5" x14ac:dyDescent="0.2">
      <c r="A4197" s="211">
        <v>4194</v>
      </c>
      <c r="B4197" s="212" t="s">
        <v>4737</v>
      </c>
      <c r="C4197" s="213" t="s">
        <v>4738</v>
      </c>
      <c r="D4197" s="213"/>
      <c r="E4197" s="213">
        <v>0</v>
      </c>
      <c r="F4197" s="213" t="s">
        <v>590</v>
      </c>
      <c r="G4197" s="214" t="s">
        <v>572</v>
      </c>
      <c r="H4197" s="208" t="str">
        <f>IF(Input!F$4="GMH_OECC",J4197,IF(Input!F$4="GMH_XOEC",L4197,IF(Input!F$4="GMH_Korea",N4197,IF(Input!F$4="GMH_EU",P4197,IF(Input!F$4="Skysuper",#REF!,IF(Input!F$4="SkyII",#REF!,IF(Input!F$4="XO-8000",#REF!, "FALSE")))))))</f>
        <v>00</v>
      </c>
      <c r="I4197" s="209">
        <f>IF(Input!F$4="GMH_OECC",K4197,IF(Input!F$4="GMH_XOEC",M4197,IF(Input!F$4="GMH_Korea",O4197,IF(Input!F$4="GMH_EU",Q4197,IF(Input!F$4="Skysuper",#REF!,IF(Input!F$4="SkyII",#REF!,IF(Input!F$4="XO-8000",#REF!, "FALSE")))))))</f>
        <v>0</v>
      </c>
      <c r="J4197" s="210" t="s">
        <v>10359</v>
      </c>
      <c r="K4197" s="268">
        <v>0</v>
      </c>
      <c r="L4197" s="270" t="s">
        <v>10359</v>
      </c>
      <c r="M4197" s="270">
        <v>0</v>
      </c>
      <c r="N4197" s="270" t="s">
        <v>10359</v>
      </c>
      <c r="O4197" s="270">
        <v>0</v>
      </c>
      <c r="P4197" s="270" t="s">
        <v>10359</v>
      </c>
      <c r="Q4197" s="270">
        <v>0</v>
      </c>
      <c r="R4197" s="74"/>
      <c r="S4197" s="75" t="str">
        <f t="shared" si="380"/>
        <v>0000</v>
      </c>
      <c r="T4197" s="75" t="str">
        <f t="shared" si="381"/>
        <v>00000000000000000000000004040405</v>
      </c>
      <c r="V4197" s="197"/>
      <c r="W4197" s="75">
        <f t="shared" si="382"/>
        <v>17</v>
      </c>
      <c r="AE4197" s="479"/>
    </row>
    <row r="4198" spans="1:31" s="75" customFormat="1" ht="13.5" x14ac:dyDescent="0.2">
      <c r="A4198" s="211">
        <v>4195</v>
      </c>
      <c r="B4198" s="212" t="s">
        <v>4739</v>
      </c>
      <c r="C4198" s="213" t="s">
        <v>4740</v>
      </c>
      <c r="D4198" s="213"/>
      <c r="E4198" s="213">
        <v>0</v>
      </c>
      <c r="F4198" s="213" t="s">
        <v>590</v>
      </c>
      <c r="G4198" s="214" t="s">
        <v>572</v>
      </c>
      <c r="H4198" s="208" t="str">
        <f>IF(Input!F$4="GMH_OECC",J4198,IF(Input!F$4="GMH_XOEC",L4198,IF(Input!F$4="GMH_Korea",N4198,IF(Input!F$4="GMH_EU",P4198,IF(Input!F$4="Skysuper",#REF!,IF(Input!F$4="SkyII",#REF!,IF(Input!F$4="XO-8000",#REF!, "FALSE")))))))</f>
        <v>00</v>
      </c>
      <c r="I4198" s="209">
        <f>IF(Input!F$4="GMH_OECC",K4198,IF(Input!F$4="GMH_XOEC",M4198,IF(Input!F$4="GMH_Korea",O4198,IF(Input!F$4="GMH_EU",Q4198,IF(Input!F$4="Skysuper",#REF!,IF(Input!F$4="SkyII",#REF!,IF(Input!F$4="XO-8000",#REF!, "FALSE")))))))</f>
        <v>0</v>
      </c>
      <c r="J4198" s="210" t="s">
        <v>10359</v>
      </c>
      <c r="K4198" s="268">
        <v>0</v>
      </c>
      <c r="L4198" s="270" t="s">
        <v>10359</v>
      </c>
      <c r="M4198" s="270">
        <v>0</v>
      </c>
      <c r="N4198" s="270" t="s">
        <v>10359</v>
      </c>
      <c r="O4198" s="270">
        <v>0</v>
      </c>
      <c r="P4198" s="270" t="s">
        <v>10359</v>
      </c>
      <c r="Q4198" s="270">
        <v>0</v>
      </c>
      <c r="R4198" s="74"/>
      <c r="S4198" s="75" t="str">
        <f t="shared" si="380"/>
        <v>0000</v>
      </c>
      <c r="T4198" s="75" t="str">
        <f t="shared" si="381"/>
        <v>00000000000000000000040404050406</v>
      </c>
      <c r="V4198" s="197"/>
      <c r="W4198" s="75">
        <f t="shared" si="382"/>
        <v>27</v>
      </c>
      <c r="AE4198" s="479"/>
    </row>
    <row r="4199" spans="1:31" s="75" customFormat="1" ht="13.5" x14ac:dyDescent="0.2">
      <c r="A4199" s="211">
        <v>4196</v>
      </c>
      <c r="B4199" s="212" t="s">
        <v>4741</v>
      </c>
      <c r="C4199" s="213" t="s">
        <v>4742</v>
      </c>
      <c r="D4199" s="213"/>
      <c r="E4199" s="213">
        <v>0</v>
      </c>
      <c r="F4199" s="213" t="s">
        <v>590</v>
      </c>
      <c r="G4199" s="214" t="s">
        <v>572</v>
      </c>
      <c r="H4199" s="208" t="str">
        <f>IF(Input!F$4="GMH_OECC",J4199,IF(Input!F$4="GMH_XOEC",L4199,IF(Input!F$4="GMH_Korea",N4199,IF(Input!F$4="GMH_EU",P4199,IF(Input!F$4="Skysuper",#REF!,IF(Input!F$4="SkyII",#REF!,IF(Input!F$4="XO-8000",#REF!, "FALSE")))))))</f>
        <v>00</v>
      </c>
      <c r="I4199" s="209">
        <f>IF(Input!F$4="GMH_OECC",K4199,IF(Input!F$4="GMH_XOEC",M4199,IF(Input!F$4="GMH_Korea",O4199,IF(Input!F$4="GMH_EU",Q4199,IF(Input!F$4="Skysuper",#REF!,IF(Input!F$4="SkyII",#REF!,IF(Input!F$4="XO-8000",#REF!, "FALSE")))))))</f>
        <v>0</v>
      </c>
      <c r="J4199" s="210" t="s">
        <v>10359</v>
      </c>
      <c r="K4199" s="268">
        <v>0</v>
      </c>
      <c r="L4199" s="270" t="s">
        <v>10359</v>
      </c>
      <c r="M4199" s="270">
        <v>0</v>
      </c>
      <c r="N4199" s="270" t="s">
        <v>10359</v>
      </c>
      <c r="O4199" s="270">
        <v>0</v>
      </c>
      <c r="P4199" s="270" t="s">
        <v>10359</v>
      </c>
      <c r="Q4199" s="270">
        <v>0</v>
      </c>
      <c r="R4199" s="74"/>
      <c r="S4199" s="75" t="str">
        <f t="shared" si="380"/>
        <v>0000</v>
      </c>
      <c r="T4199" s="75" t="str">
        <f t="shared" si="381"/>
        <v>00000000000000000404040504060407</v>
      </c>
      <c r="V4199" s="197"/>
      <c r="W4199" s="75">
        <f t="shared" si="382"/>
        <v>38</v>
      </c>
      <c r="AE4199" s="479"/>
    </row>
    <row r="4200" spans="1:31" s="75" customFormat="1" ht="13.5" x14ac:dyDescent="0.2">
      <c r="A4200" s="211">
        <v>4197</v>
      </c>
      <c r="B4200" s="212" t="s">
        <v>4743</v>
      </c>
      <c r="C4200" s="213" t="s">
        <v>4744</v>
      </c>
      <c r="D4200" s="213"/>
      <c r="E4200" s="213">
        <v>0</v>
      </c>
      <c r="F4200" s="213" t="s">
        <v>590</v>
      </c>
      <c r="G4200" s="214" t="s">
        <v>572</v>
      </c>
      <c r="H4200" s="208" t="str">
        <f>IF(Input!F$4="GMH_OECC",J4200,IF(Input!F$4="GMH_XOEC",L4200,IF(Input!F$4="GMH_Korea",N4200,IF(Input!F$4="GMH_EU",P4200,IF(Input!F$4="Skysuper",#REF!,IF(Input!F$4="SkyII",#REF!,IF(Input!F$4="XO-8000",#REF!, "FALSE")))))))</f>
        <v>00</v>
      </c>
      <c r="I4200" s="209">
        <f>IF(Input!F$4="GMH_OECC",K4200,IF(Input!F$4="GMH_XOEC",M4200,IF(Input!F$4="GMH_Korea",O4200,IF(Input!F$4="GMH_EU",Q4200,IF(Input!F$4="Skysuper",#REF!,IF(Input!F$4="SkyII",#REF!,IF(Input!F$4="XO-8000",#REF!, "FALSE")))))))</f>
        <v>0</v>
      </c>
      <c r="J4200" s="210" t="s">
        <v>10359</v>
      </c>
      <c r="K4200" s="268">
        <v>0</v>
      </c>
      <c r="L4200" s="270" t="s">
        <v>10359</v>
      </c>
      <c r="M4200" s="270">
        <v>0</v>
      </c>
      <c r="N4200" s="270" t="s">
        <v>10359</v>
      </c>
      <c r="O4200" s="270">
        <v>0</v>
      </c>
      <c r="P4200" s="270" t="s">
        <v>10359</v>
      </c>
      <c r="Q4200" s="270">
        <v>0</v>
      </c>
      <c r="R4200" s="74"/>
      <c r="S4200" s="75" t="str">
        <f t="shared" si="380"/>
        <v>0000</v>
      </c>
      <c r="T4200" s="75" t="str">
        <f t="shared" si="381"/>
        <v>00000000000004040405040604070408</v>
      </c>
      <c r="V4200" s="197"/>
      <c r="W4200" s="75">
        <f t="shared" si="382"/>
        <v>50</v>
      </c>
      <c r="AE4200" s="479"/>
    </row>
    <row r="4201" spans="1:31" s="75" customFormat="1" ht="13.5" x14ac:dyDescent="0.2">
      <c r="A4201" s="211">
        <v>4198</v>
      </c>
      <c r="B4201" s="212" t="s">
        <v>4745</v>
      </c>
      <c r="C4201" s="213" t="s">
        <v>4746</v>
      </c>
      <c r="D4201" s="213"/>
      <c r="E4201" s="213">
        <v>0</v>
      </c>
      <c r="F4201" s="213" t="s">
        <v>590</v>
      </c>
      <c r="G4201" s="214" t="s">
        <v>572</v>
      </c>
      <c r="H4201" s="208" t="str">
        <f>IF(Input!F$4="GMH_OECC",J4201,IF(Input!F$4="GMH_XOEC",L4201,IF(Input!F$4="GMH_Korea",N4201,IF(Input!F$4="GMH_EU",P4201,IF(Input!F$4="Skysuper",#REF!,IF(Input!F$4="SkyII",#REF!,IF(Input!F$4="XO-8000",#REF!, "FALSE")))))))</f>
        <v>00</v>
      </c>
      <c r="I4201" s="209">
        <f>IF(Input!F$4="GMH_OECC",K4201,IF(Input!F$4="GMH_XOEC",M4201,IF(Input!F$4="GMH_Korea",O4201,IF(Input!F$4="GMH_EU",Q4201,IF(Input!F$4="Skysuper",#REF!,IF(Input!F$4="SkyII",#REF!,IF(Input!F$4="XO-8000",#REF!, "FALSE")))))))</f>
        <v>0</v>
      </c>
      <c r="J4201" s="210" t="s">
        <v>10359</v>
      </c>
      <c r="K4201" s="268">
        <v>0</v>
      </c>
      <c r="L4201" s="270" t="s">
        <v>10359</v>
      </c>
      <c r="M4201" s="270">
        <v>0</v>
      </c>
      <c r="N4201" s="270" t="s">
        <v>10359</v>
      </c>
      <c r="O4201" s="270">
        <v>0</v>
      </c>
      <c r="P4201" s="270" t="s">
        <v>10359</v>
      </c>
      <c r="Q4201" s="270">
        <v>0</v>
      </c>
      <c r="R4201" s="74"/>
      <c r="S4201" s="75" t="str">
        <f t="shared" si="380"/>
        <v>0000</v>
      </c>
      <c r="T4201" s="75" t="str">
        <f t="shared" si="381"/>
        <v>00000000040404050406040704080409</v>
      </c>
      <c r="V4201" s="197"/>
      <c r="W4201" s="75">
        <f t="shared" si="382"/>
        <v>63</v>
      </c>
      <c r="AE4201" s="479"/>
    </row>
    <row r="4202" spans="1:31" s="75" customFormat="1" ht="13.5" x14ac:dyDescent="0.2">
      <c r="A4202" s="211">
        <v>4199</v>
      </c>
      <c r="B4202" s="212" t="s">
        <v>4747</v>
      </c>
      <c r="C4202" s="213" t="s">
        <v>4748</v>
      </c>
      <c r="D4202" s="213"/>
      <c r="E4202" s="213">
        <v>0</v>
      </c>
      <c r="F4202" s="213" t="s">
        <v>590</v>
      </c>
      <c r="G4202" s="214" t="s">
        <v>572</v>
      </c>
      <c r="H4202" s="208" t="str">
        <f>IF(Input!F$4="GMH_OECC",J4202,IF(Input!F$4="GMH_XOEC",L4202,IF(Input!F$4="GMH_Korea",N4202,IF(Input!F$4="GMH_EU",P4202,IF(Input!F$4="Skysuper",#REF!,IF(Input!F$4="SkyII",#REF!,IF(Input!F$4="XO-8000",#REF!, "FALSE")))))))</f>
        <v>00</v>
      </c>
      <c r="I4202" s="209">
        <f>IF(Input!F$4="GMH_OECC",K4202,IF(Input!F$4="GMH_XOEC",M4202,IF(Input!F$4="GMH_Korea",O4202,IF(Input!F$4="GMH_EU",Q4202,IF(Input!F$4="Skysuper",#REF!,IF(Input!F$4="SkyII",#REF!,IF(Input!F$4="XO-8000",#REF!, "FALSE")))))))</f>
        <v>0</v>
      </c>
      <c r="J4202" s="210" t="s">
        <v>10359</v>
      </c>
      <c r="K4202" s="268">
        <v>0</v>
      </c>
      <c r="L4202" s="270" t="s">
        <v>10359</v>
      </c>
      <c r="M4202" s="270">
        <v>0</v>
      </c>
      <c r="N4202" s="270" t="s">
        <v>10359</v>
      </c>
      <c r="O4202" s="270">
        <v>0</v>
      </c>
      <c r="P4202" s="270" t="s">
        <v>10359</v>
      </c>
      <c r="Q4202" s="270">
        <v>0</v>
      </c>
      <c r="R4202" s="74"/>
      <c r="S4202" s="75" t="str">
        <f t="shared" si="380"/>
        <v>0000</v>
      </c>
      <c r="T4202" s="75" t="str">
        <f t="shared" si="381"/>
        <v>0000040404050406040704080409040A</v>
      </c>
      <c r="V4202" s="197"/>
      <c r="W4202" s="75">
        <f t="shared" si="382"/>
        <v>77</v>
      </c>
      <c r="AE4202" s="479"/>
    </row>
    <row r="4203" spans="1:31" s="75" customFormat="1" ht="13.5" x14ac:dyDescent="0.2">
      <c r="A4203" s="211">
        <v>4200</v>
      </c>
      <c r="B4203" s="212" t="s">
        <v>6851</v>
      </c>
      <c r="C4203" s="213" t="s">
        <v>6852</v>
      </c>
      <c r="D4203" s="213"/>
      <c r="E4203" s="213">
        <v>0</v>
      </c>
      <c r="F4203" s="213" t="s">
        <v>590</v>
      </c>
      <c r="G4203" s="214" t="s">
        <v>677</v>
      </c>
      <c r="H4203" s="208">
        <f>H817</f>
        <v>4</v>
      </c>
      <c r="I4203" s="209">
        <f>I817</f>
        <v>3</v>
      </c>
      <c r="J4203" s="210" t="s">
        <v>10359</v>
      </c>
      <c r="K4203" s="268">
        <v>0</v>
      </c>
      <c r="L4203" s="270" t="s">
        <v>10359</v>
      </c>
      <c r="M4203" s="270">
        <v>0</v>
      </c>
      <c r="N4203" s="270" t="s">
        <v>10359</v>
      </c>
      <c r="O4203" s="270">
        <v>0</v>
      </c>
      <c r="P4203" s="270" t="s">
        <v>10359</v>
      </c>
      <c r="Q4203" s="270">
        <v>0</v>
      </c>
      <c r="R4203" s="74"/>
      <c r="S4203" s="75" t="str">
        <f t="shared" si="380"/>
        <v>0404</v>
      </c>
      <c r="T4203" s="75" t="str">
        <f t="shared" si="381"/>
        <v>040404050406040704080409040A040B</v>
      </c>
      <c r="V4203" s="197"/>
      <c r="W4203" s="75">
        <f t="shared" si="382"/>
        <v>92</v>
      </c>
      <c r="AE4203" s="479" t="s">
        <v>11365</v>
      </c>
    </row>
    <row r="4204" spans="1:31" s="75" customFormat="1" ht="13.5" x14ac:dyDescent="0.2">
      <c r="A4204" s="211">
        <v>4201</v>
      </c>
      <c r="B4204" s="212" t="s">
        <v>6853</v>
      </c>
      <c r="C4204" s="213" t="s">
        <v>6854</v>
      </c>
      <c r="D4204" s="213"/>
      <c r="E4204" s="213">
        <v>0</v>
      </c>
      <c r="F4204" s="213" t="s">
        <v>590</v>
      </c>
      <c r="G4204" s="214" t="s">
        <v>677</v>
      </c>
      <c r="H4204" s="208">
        <f t="shared" ref="H4204:I4204" si="383">H818</f>
        <v>5</v>
      </c>
      <c r="I4204" s="209">
        <f t="shared" si="383"/>
        <v>3</v>
      </c>
      <c r="J4204" s="210" t="s">
        <v>10359</v>
      </c>
      <c r="K4204" s="268">
        <v>0</v>
      </c>
      <c r="L4204" s="270" t="s">
        <v>10359</v>
      </c>
      <c r="M4204" s="270">
        <v>0</v>
      </c>
      <c r="N4204" s="270" t="s">
        <v>10359</v>
      </c>
      <c r="O4204" s="270">
        <v>0</v>
      </c>
      <c r="P4204" s="270" t="s">
        <v>10359</v>
      </c>
      <c r="Q4204" s="270">
        <v>0</v>
      </c>
      <c r="R4204" s="74"/>
      <c r="S4204" s="75" t="str">
        <f t="shared" si="380"/>
        <v>0405</v>
      </c>
      <c r="T4204" s="75" t="str">
        <f t="shared" si="381"/>
        <v>04050406040704080409040A040B040C</v>
      </c>
      <c r="V4204" s="197"/>
      <c r="W4204" s="75">
        <f t="shared" si="382"/>
        <v>100</v>
      </c>
      <c r="AE4204" s="479" t="s">
        <v>11365</v>
      </c>
    </row>
    <row r="4205" spans="1:31" s="75" customFormat="1" ht="13.5" x14ac:dyDescent="0.2">
      <c r="A4205" s="211">
        <v>4202</v>
      </c>
      <c r="B4205" s="212" t="s">
        <v>6855</v>
      </c>
      <c r="C4205" s="213" t="s">
        <v>6856</v>
      </c>
      <c r="D4205" s="213"/>
      <c r="E4205" s="213">
        <v>0</v>
      </c>
      <c r="F4205" s="213" t="s">
        <v>590</v>
      </c>
      <c r="G4205" s="214" t="s">
        <v>677</v>
      </c>
      <c r="H4205" s="208">
        <f t="shared" ref="H4205:I4205" si="384">H819</f>
        <v>6</v>
      </c>
      <c r="I4205" s="209">
        <f t="shared" si="384"/>
        <v>3</v>
      </c>
      <c r="J4205" s="210" t="s">
        <v>10359</v>
      </c>
      <c r="K4205" s="268">
        <v>0</v>
      </c>
      <c r="L4205" s="270" t="s">
        <v>10359</v>
      </c>
      <c r="M4205" s="270">
        <v>0</v>
      </c>
      <c r="N4205" s="270" t="s">
        <v>10359</v>
      </c>
      <c r="O4205" s="270">
        <v>0</v>
      </c>
      <c r="P4205" s="270" t="s">
        <v>10359</v>
      </c>
      <c r="Q4205" s="270">
        <v>0</v>
      </c>
      <c r="R4205" s="74"/>
      <c r="S4205" s="75" t="str">
        <f t="shared" si="380"/>
        <v>0406</v>
      </c>
      <c r="T4205" s="75" t="str">
        <f t="shared" si="381"/>
        <v>0406040704080409040A040B040C040D</v>
      </c>
      <c r="V4205" s="197"/>
      <c r="W4205" s="75">
        <f t="shared" si="382"/>
        <v>108</v>
      </c>
      <c r="AE4205" s="479" t="s">
        <v>11365</v>
      </c>
    </row>
    <row r="4206" spans="1:31" s="75" customFormat="1" ht="13.5" x14ac:dyDescent="0.2">
      <c r="A4206" s="211">
        <v>4203</v>
      </c>
      <c r="B4206" s="212" t="s">
        <v>6857</v>
      </c>
      <c r="C4206" s="213" t="s">
        <v>6858</v>
      </c>
      <c r="D4206" s="213"/>
      <c r="E4206" s="213">
        <v>0</v>
      </c>
      <c r="F4206" s="213" t="s">
        <v>590</v>
      </c>
      <c r="G4206" s="214" t="s">
        <v>677</v>
      </c>
      <c r="H4206" s="208">
        <f t="shared" ref="H4206:I4206" si="385">H820</f>
        <v>7</v>
      </c>
      <c r="I4206" s="209">
        <f t="shared" si="385"/>
        <v>3</v>
      </c>
      <c r="J4206" s="210" t="s">
        <v>10359</v>
      </c>
      <c r="K4206" s="268">
        <v>0</v>
      </c>
      <c r="L4206" s="270" t="s">
        <v>10359</v>
      </c>
      <c r="M4206" s="270">
        <v>0</v>
      </c>
      <c r="N4206" s="270" t="s">
        <v>10359</v>
      </c>
      <c r="O4206" s="270">
        <v>0</v>
      </c>
      <c r="P4206" s="270" t="s">
        <v>10359</v>
      </c>
      <c r="Q4206" s="270">
        <v>0</v>
      </c>
      <c r="R4206" s="74"/>
      <c r="S4206" s="75" t="str">
        <f t="shared" si="380"/>
        <v>0407</v>
      </c>
      <c r="T4206" s="75" t="str">
        <f t="shared" si="381"/>
        <v>040704080409040A040B040C040D040E</v>
      </c>
      <c r="V4206" s="197"/>
      <c r="W4206" s="75">
        <f t="shared" si="382"/>
        <v>116</v>
      </c>
      <c r="AE4206" s="479" t="s">
        <v>11365</v>
      </c>
    </row>
    <row r="4207" spans="1:31" s="75" customFormat="1" ht="13.5" x14ac:dyDescent="0.2">
      <c r="A4207" s="211">
        <v>4204</v>
      </c>
      <c r="B4207" s="212" t="s">
        <v>6859</v>
      </c>
      <c r="C4207" s="213" t="s">
        <v>6860</v>
      </c>
      <c r="D4207" s="213"/>
      <c r="E4207" s="213">
        <v>0</v>
      </c>
      <c r="F4207" s="213" t="s">
        <v>590</v>
      </c>
      <c r="G4207" s="214" t="s">
        <v>677</v>
      </c>
      <c r="H4207" s="208">
        <f t="shared" ref="H4207:I4207" si="386">H821</f>
        <v>8</v>
      </c>
      <c r="I4207" s="209">
        <f t="shared" si="386"/>
        <v>3</v>
      </c>
      <c r="J4207" s="210" t="s">
        <v>10359</v>
      </c>
      <c r="K4207" s="268">
        <v>0</v>
      </c>
      <c r="L4207" s="270" t="s">
        <v>10359</v>
      </c>
      <c r="M4207" s="270">
        <v>0</v>
      </c>
      <c r="N4207" s="270" t="s">
        <v>10359</v>
      </c>
      <c r="O4207" s="270">
        <v>0</v>
      </c>
      <c r="P4207" s="270" t="s">
        <v>10359</v>
      </c>
      <c r="Q4207" s="270">
        <v>0</v>
      </c>
      <c r="R4207" s="74"/>
      <c r="S4207" s="75" t="str">
        <f t="shared" si="380"/>
        <v>0408</v>
      </c>
      <c r="T4207" s="75" t="str">
        <f t="shared" si="381"/>
        <v>04080409040A040B040C040D040E040F</v>
      </c>
      <c r="V4207" s="197"/>
      <c r="W4207" s="75">
        <f t="shared" si="382"/>
        <v>124</v>
      </c>
      <c r="AE4207" s="479" t="s">
        <v>11365</v>
      </c>
    </row>
    <row r="4208" spans="1:31" s="75" customFormat="1" ht="13.5" x14ac:dyDescent="0.2">
      <c r="A4208" s="211">
        <v>4205</v>
      </c>
      <c r="B4208" s="212" t="s">
        <v>6861</v>
      </c>
      <c r="C4208" s="213" t="s">
        <v>6862</v>
      </c>
      <c r="D4208" s="213"/>
      <c r="E4208" s="213">
        <v>0</v>
      </c>
      <c r="F4208" s="213" t="s">
        <v>590</v>
      </c>
      <c r="G4208" s="214" t="s">
        <v>677</v>
      </c>
      <c r="H4208" s="208">
        <f t="shared" ref="H4208:I4208" si="387">H822</f>
        <v>9</v>
      </c>
      <c r="I4208" s="209">
        <f t="shared" si="387"/>
        <v>3</v>
      </c>
      <c r="J4208" s="210" t="s">
        <v>10359</v>
      </c>
      <c r="K4208" s="268">
        <v>0</v>
      </c>
      <c r="L4208" s="270" t="s">
        <v>10359</v>
      </c>
      <c r="M4208" s="270">
        <v>0</v>
      </c>
      <c r="N4208" s="270" t="s">
        <v>10359</v>
      </c>
      <c r="O4208" s="270">
        <v>0</v>
      </c>
      <c r="P4208" s="270" t="s">
        <v>10359</v>
      </c>
      <c r="Q4208" s="270">
        <v>0</v>
      </c>
      <c r="R4208" s="74"/>
      <c r="S4208" s="75" t="str">
        <f t="shared" si="380"/>
        <v>0409</v>
      </c>
      <c r="T4208" s="75" t="str">
        <f t="shared" si="381"/>
        <v>0409040A040B040C040D040E040F0410</v>
      </c>
      <c r="V4208" s="197"/>
      <c r="W4208" s="75">
        <f t="shared" si="382"/>
        <v>132</v>
      </c>
      <c r="AE4208" s="479" t="s">
        <v>11365</v>
      </c>
    </row>
    <row r="4209" spans="1:31" s="75" customFormat="1" ht="13.5" x14ac:dyDescent="0.2">
      <c r="A4209" s="211">
        <v>4206</v>
      </c>
      <c r="B4209" s="212" t="s">
        <v>6863</v>
      </c>
      <c r="C4209" s="213" t="s">
        <v>6864</v>
      </c>
      <c r="D4209" s="213"/>
      <c r="E4209" s="213">
        <v>0</v>
      </c>
      <c r="F4209" s="213" t="s">
        <v>590</v>
      </c>
      <c r="G4209" s="214" t="s">
        <v>677</v>
      </c>
      <c r="H4209" s="208">
        <f t="shared" ref="H4209:I4209" si="388">H823</f>
        <v>10</v>
      </c>
      <c r="I4209" s="209">
        <f t="shared" si="388"/>
        <v>3</v>
      </c>
      <c r="J4209" s="210" t="s">
        <v>10359</v>
      </c>
      <c r="K4209" s="268">
        <v>0</v>
      </c>
      <c r="L4209" s="270" t="s">
        <v>10359</v>
      </c>
      <c r="M4209" s="270">
        <v>0</v>
      </c>
      <c r="N4209" s="270" t="s">
        <v>10359</v>
      </c>
      <c r="O4209" s="270">
        <v>0</v>
      </c>
      <c r="P4209" s="270" t="s">
        <v>10359</v>
      </c>
      <c r="Q4209" s="270">
        <v>0</v>
      </c>
      <c r="R4209" s="74"/>
      <c r="S4209" s="75" t="str">
        <f t="shared" si="380"/>
        <v>040A</v>
      </c>
      <c r="T4209" s="75" t="str">
        <f t="shared" si="381"/>
        <v>040A040B040C040D040E040F04100411</v>
      </c>
      <c r="V4209" s="197"/>
      <c r="W4209" s="75">
        <f t="shared" si="382"/>
        <v>140</v>
      </c>
      <c r="AE4209" s="479" t="s">
        <v>11365</v>
      </c>
    </row>
    <row r="4210" spans="1:31" s="75" customFormat="1" ht="13.5" x14ac:dyDescent="0.2">
      <c r="A4210" s="211">
        <v>4207</v>
      </c>
      <c r="B4210" s="212" t="s">
        <v>6865</v>
      </c>
      <c r="C4210" s="213" t="s">
        <v>6866</v>
      </c>
      <c r="D4210" s="213"/>
      <c r="E4210" s="213">
        <v>0</v>
      </c>
      <c r="F4210" s="213" t="s">
        <v>590</v>
      </c>
      <c r="G4210" s="214" t="s">
        <v>677</v>
      </c>
      <c r="H4210" s="208">
        <f t="shared" ref="H4210:I4210" si="389">H824</f>
        <v>11</v>
      </c>
      <c r="I4210" s="209">
        <f t="shared" si="389"/>
        <v>3</v>
      </c>
      <c r="J4210" s="210" t="s">
        <v>10359</v>
      </c>
      <c r="K4210" s="268">
        <v>0</v>
      </c>
      <c r="L4210" s="270" t="s">
        <v>10359</v>
      </c>
      <c r="M4210" s="270">
        <v>0</v>
      </c>
      <c r="N4210" s="270" t="s">
        <v>10359</v>
      </c>
      <c r="O4210" s="270">
        <v>0</v>
      </c>
      <c r="P4210" s="270" t="s">
        <v>10359</v>
      </c>
      <c r="Q4210" s="270">
        <v>0</v>
      </c>
      <c r="R4210" s="74"/>
      <c r="S4210" s="75" t="str">
        <f t="shared" si="380"/>
        <v>040B</v>
      </c>
      <c r="T4210" s="75" t="str">
        <f t="shared" si="381"/>
        <v>040B040C040D040E040F041004110412</v>
      </c>
      <c r="V4210" s="197"/>
      <c r="W4210" s="75">
        <f t="shared" si="382"/>
        <v>148</v>
      </c>
      <c r="AE4210" s="479" t="s">
        <v>11365</v>
      </c>
    </row>
    <row r="4211" spans="1:31" s="75" customFormat="1" ht="13.5" x14ac:dyDescent="0.2">
      <c r="A4211" s="211">
        <v>4208</v>
      </c>
      <c r="B4211" s="212" t="s">
        <v>6867</v>
      </c>
      <c r="C4211" s="213" t="s">
        <v>6868</v>
      </c>
      <c r="D4211" s="213"/>
      <c r="E4211" s="213">
        <v>0</v>
      </c>
      <c r="F4211" s="213" t="s">
        <v>590</v>
      </c>
      <c r="G4211" s="214" t="s">
        <v>677</v>
      </c>
      <c r="H4211" s="208">
        <f t="shared" ref="H4211:I4211" si="390">H825</f>
        <v>12</v>
      </c>
      <c r="I4211" s="209">
        <f t="shared" si="390"/>
        <v>3</v>
      </c>
      <c r="J4211" s="210" t="s">
        <v>10359</v>
      </c>
      <c r="K4211" s="268">
        <v>0</v>
      </c>
      <c r="L4211" s="270" t="s">
        <v>10359</v>
      </c>
      <c r="M4211" s="270">
        <v>0</v>
      </c>
      <c r="N4211" s="270" t="s">
        <v>10359</v>
      </c>
      <c r="O4211" s="270">
        <v>0</v>
      </c>
      <c r="P4211" s="270" t="s">
        <v>10359</v>
      </c>
      <c r="Q4211" s="270">
        <v>0</v>
      </c>
      <c r="R4211" s="74"/>
      <c r="S4211" s="75" t="str">
        <f t="shared" si="380"/>
        <v>040C</v>
      </c>
      <c r="T4211" s="75" t="str">
        <f t="shared" si="381"/>
        <v>040C040D040E040F0410041104120413</v>
      </c>
      <c r="V4211" s="197"/>
      <c r="W4211" s="75">
        <f t="shared" si="382"/>
        <v>156</v>
      </c>
      <c r="AE4211" s="479" t="s">
        <v>11365</v>
      </c>
    </row>
    <row r="4212" spans="1:31" s="75" customFormat="1" ht="13.5" x14ac:dyDescent="0.2">
      <c r="A4212" s="211">
        <v>4209</v>
      </c>
      <c r="B4212" s="212" t="s">
        <v>6869</v>
      </c>
      <c r="C4212" s="213" t="s">
        <v>6870</v>
      </c>
      <c r="D4212" s="213"/>
      <c r="E4212" s="213">
        <v>0</v>
      </c>
      <c r="F4212" s="213" t="s">
        <v>590</v>
      </c>
      <c r="G4212" s="214" t="s">
        <v>677</v>
      </c>
      <c r="H4212" s="208">
        <f t="shared" ref="H4212:I4212" si="391">H826</f>
        <v>13</v>
      </c>
      <c r="I4212" s="209">
        <f t="shared" si="391"/>
        <v>3</v>
      </c>
      <c r="J4212" s="210" t="s">
        <v>10359</v>
      </c>
      <c r="K4212" s="268">
        <v>0</v>
      </c>
      <c r="L4212" s="270" t="s">
        <v>10359</v>
      </c>
      <c r="M4212" s="270">
        <v>0</v>
      </c>
      <c r="N4212" s="270" t="s">
        <v>10359</v>
      </c>
      <c r="O4212" s="270">
        <v>0</v>
      </c>
      <c r="P4212" s="270" t="s">
        <v>10359</v>
      </c>
      <c r="Q4212" s="270">
        <v>0</v>
      </c>
      <c r="R4212" s="74"/>
      <c r="S4212" s="75" t="str">
        <f t="shared" ref="S4212:S4275" si="392">"0"&amp;DEC2HEX(2^(I4212-1))&amp;IF(LEN(DEC2HEX(H4212))=2,DEC2HEX(H4212),"0"&amp;DEC2HEX(H4212))</f>
        <v>040D</v>
      </c>
      <c r="T4212" s="75" t="str">
        <f t="shared" si="381"/>
        <v>040D040E040F04100411041204130414</v>
      </c>
      <c r="V4212" s="197"/>
      <c r="W4212" s="75">
        <f t="shared" si="382"/>
        <v>164</v>
      </c>
      <c r="AE4212" s="479" t="s">
        <v>11365</v>
      </c>
    </row>
    <row r="4213" spans="1:31" s="75" customFormat="1" ht="13.5" x14ac:dyDescent="0.2">
      <c r="A4213" s="211">
        <v>4210</v>
      </c>
      <c r="B4213" s="212" t="s">
        <v>2072</v>
      </c>
      <c r="C4213" s="213" t="s">
        <v>6871</v>
      </c>
      <c r="D4213" s="213"/>
      <c r="E4213" s="213">
        <v>0</v>
      </c>
      <c r="F4213" s="213" t="s">
        <v>590</v>
      </c>
      <c r="G4213" s="214" t="s">
        <v>677</v>
      </c>
      <c r="H4213" s="208">
        <f t="shared" ref="H4213:I4213" si="393">H827</f>
        <v>14</v>
      </c>
      <c r="I4213" s="209">
        <f t="shared" si="393"/>
        <v>3</v>
      </c>
      <c r="J4213" s="210" t="s">
        <v>10359</v>
      </c>
      <c r="K4213" s="268">
        <v>0</v>
      </c>
      <c r="L4213" s="270" t="s">
        <v>10359</v>
      </c>
      <c r="M4213" s="270">
        <v>0</v>
      </c>
      <c r="N4213" s="270" t="s">
        <v>10359</v>
      </c>
      <c r="O4213" s="270">
        <v>0</v>
      </c>
      <c r="P4213" s="270" t="s">
        <v>10359</v>
      </c>
      <c r="Q4213" s="270">
        <v>0</v>
      </c>
      <c r="R4213" s="74"/>
      <c r="S4213" s="75" t="str">
        <f t="shared" si="392"/>
        <v>040E</v>
      </c>
      <c r="T4213" s="75" t="str">
        <f t="shared" si="381"/>
        <v>040E040F041004110412041304140415</v>
      </c>
      <c r="V4213" s="197"/>
      <c r="W4213" s="75">
        <f t="shared" si="382"/>
        <v>172</v>
      </c>
      <c r="AE4213" s="479" t="s">
        <v>11365</v>
      </c>
    </row>
    <row r="4214" spans="1:31" s="75" customFormat="1" ht="13.5" x14ac:dyDescent="0.2">
      <c r="A4214" s="211">
        <v>4211</v>
      </c>
      <c r="B4214" s="212" t="s">
        <v>2074</v>
      </c>
      <c r="C4214" s="213" t="s">
        <v>6872</v>
      </c>
      <c r="D4214" s="213"/>
      <c r="E4214" s="213">
        <v>0</v>
      </c>
      <c r="F4214" s="213" t="s">
        <v>590</v>
      </c>
      <c r="G4214" s="214" t="s">
        <v>677</v>
      </c>
      <c r="H4214" s="208">
        <f t="shared" ref="H4214:I4214" si="394">H828</f>
        <v>15</v>
      </c>
      <c r="I4214" s="209">
        <f t="shared" si="394"/>
        <v>3</v>
      </c>
      <c r="J4214" s="210" t="s">
        <v>10359</v>
      </c>
      <c r="K4214" s="268">
        <v>0</v>
      </c>
      <c r="L4214" s="270" t="s">
        <v>10359</v>
      </c>
      <c r="M4214" s="270">
        <v>0</v>
      </c>
      <c r="N4214" s="270" t="s">
        <v>10359</v>
      </c>
      <c r="O4214" s="270">
        <v>0</v>
      </c>
      <c r="P4214" s="270" t="s">
        <v>10359</v>
      </c>
      <c r="Q4214" s="270">
        <v>0</v>
      </c>
      <c r="R4214" s="74"/>
      <c r="S4214" s="75" t="str">
        <f t="shared" si="392"/>
        <v>040F</v>
      </c>
      <c r="T4214" s="75" t="str">
        <f t="shared" si="381"/>
        <v>040F0410041104120413041404150416</v>
      </c>
      <c r="V4214" s="197"/>
      <c r="W4214" s="75">
        <f t="shared" si="382"/>
        <v>180</v>
      </c>
      <c r="AE4214" s="479" t="s">
        <v>11365</v>
      </c>
    </row>
    <row r="4215" spans="1:31" s="75" customFormat="1" ht="13.5" x14ac:dyDescent="0.2">
      <c r="A4215" s="211">
        <v>4212</v>
      </c>
      <c r="B4215" s="212" t="s">
        <v>2076</v>
      </c>
      <c r="C4215" s="213" t="s">
        <v>6873</v>
      </c>
      <c r="D4215" s="213"/>
      <c r="E4215" s="213">
        <v>0</v>
      </c>
      <c r="F4215" s="213" t="s">
        <v>590</v>
      </c>
      <c r="G4215" s="214" t="s">
        <v>677</v>
      </c>
      <c r="H4215" s="208">
        <f t="shared" ref="H4215:I4215" si="395">H829</f>
        <v>16</v>
      </c>
      <c r="I4215" s="209">
        <f t="shared" si="395"/>
        <v>3</v>
      </c>
      <c r="J4215" s="210" t="s">
        <v>10359</v>
      </c>
      <c r="K4215" s="268">
        <v>0</v>
      </c>
      <c r="L4215" s="270" t="s">
        <v>10359</v>
      </c>
      <c r="M4215" s="270">
        <v>0</v>
      </c>
      <c r="N4215" s="270" t="s">
        <v>10359</v>
      </c>
      <c r="O4215" s="270">
        <v>0</v>
      </c>
      <c r="P4215" s="270" t="s">
        <v>10359</v>
      </c>
      <c r="Q4215" s="270">
        <v>0</v>
      </c>
      <c r="R4215" s="74"/>
      <c r="S4215" s="75" t="str">
        <f t="shared" si="392"/>
        <v>0410</v>
      </c>
      <c r="T4215" s="75" t="str">
        <f t="shared" si="381"/>
        <v>04100411041204130414041504160417</v>
      </c>
      <c r="V4215" s="197"/>
      <c r="W4215" s="75">
        <f t="shared" si="382"/>
        <v>188</v>
      </c>
      <c r="AE4215" s="479" t="s">
        <v>11365</v>
      </c>
    </row>
    <row r="4216" spans="1:31" s="75" customFormat="1" ht="13.5" x14ac:dyDescent="0.2">
      <c r="A4216" s="211">
        <v>4213</v>
      </c>
      <c r="B4216" s="212" t="s">
        <v>2078</v>
      </c>
      <c r="C4216" s="213" t="s">
        <v>6874</v>
      </c>
      <c r="D4216" s="213"/>
      <c r="E4216" s="213">
        <v>0</v>
      </c>
      <c r="F4216" s="213" t="s">
        <v>590</v>
      </c>
      <c r="G4216" s="214" t="s">
        <v>677</v>
      </c>
      <c r="H4216" s="208">
        <f t="shared" ref="H4216:I4216" si="396">H830</f>
        <v>17</v>
      </c>
      <c r="I4216" s="209">
        <f t="shared" si="396"/>
        <v>3</v>
      </c>
      <c r="J4216" s="210" t="s">
        <v>10359</v>
      </c>
      <c r="K4216" s="268">
        <v>0</v>
      </c>
      <c r="L4216" s="270" t="s">
        <v>10359</v>
      </c>
      <c r="M4216" s="270">
        <v>0</v>
      </c>
      <c r="N4216" s="270" t="s">
        <v>10359</v>
      </c>
      <c r="O4216" s="270">
        <v>0</v>
      </c>
      <c r="P4216" s="270" t="s">
        <v>10359</v>
      </c>
      <c r="Q4216" s="270">
        <v>0</v>
      </c>
      <c r="R4216" s="74"/>
      <c r="S4216" s="75" t="str">
        <f t="shared" si="392"/>
        <v>0411</v>
      </c>
      <c r="T4216" s="75" t="str">
        <f t="shared" si="381"/>
        <v>04110412041304140415041604170418</v>
      </c>
      <c r="V4216" s="197"/>
      <c r="W4216" s="75">
        <f t="shared" si="382"/>
        <v>196</v>
      </c>
      <c r="AE4216" s="479" t="s">
        <v>11365</v>
      </c>
    </row>
    <row r="4217" spans="1:31" s="75" customFormat="1" ht="13.5" x14ac:dyDescent="0.2">
      <c r="A4217" s="211">
        <v>4214</v>
      </c>
      <c r="B4217" s="212" t="s">
        <v>2080</v>
      </c>
      <c r="C4217" s="213" t="s">
        <v>6875</v>
      </c>
      <c r="D4217" s="213"/>
      <c r="E4217" s="213">
        <v>0</v>
      </c>
      <c r="F4217" s="213" t="s">
        <v>590</v>
      </c>
      <c r="G4217" s="214" t="s">
        <v>677</v>
      </c>
      <c r="H4217" s="208">
        <f t="shared" ref="H4217:I4217" si="397">H831</f>
        <v>18</v>
      </c>
      <c r="I4217" s="209">
        <f t="shared" si="397"/>
        <v>3</v>
      </c>
      <c r="J4217" s="210" t="s">
        <v>10359</v>
      </c>
      <c r="K4217" s="268">
        <v>0</v>
      </c>
      <c r="L4217" s="270" t="s">
        <v>10359</v>
      </c>
      <c r="M4217" s="270">
        <v>0</v>
      </c>
      <c r="N4217" s="270" t="s">
        <v>10359</v>
      </c>
      <c r="O4217" s="270">
        <v>0</v>
      </c>
      <c r="P4217" s="270" t="s">
        <v>10359</v>
      </c>
      <c r="Q4217" s="270">
        <v>0</v>
      </c>
      <c r="R4217" s="74"/>
      <c r="S4217" s="75" t="str">
        <f t="shared" si="392"/>
        <v>0412</v>
      </c>
      <c r="T4217" s="75" t="str">
        <f t="shared" si="381"/>
        <v>04120413041404150416041704180419</v>
      </c>
      <c r="V4217" s="197"/>
      <c r="W4217" s="75">
        <f t="shared" si="382"/>
        <v>204</v>
      </c>
      <c r="AE4217" s="479" t="s">
        <v>11365</v>
      </c>
    </row>
    <row r="4218" spans="1:31" s="75" customFormat="1" ht="13.5" x14ac:dyDescent="0.2">
      <c r="A4218" s="211">
        <v>4215</v>
      </c>
      <c r="B4218" s="212" t="s">
        <v>2082</v>
      </c>
      <c r="C4218" s="213" t="s">
        <v>6876</v>
      </c>
      <c r="D4218" s="213"/>
      <c r="E4218" s="213">
        <v>0</v>
      </c>
      <c r="F4218" s="213" t="s">
        <v>590</v>
      </c>
      <c r="G4218" s="214" t="s">
        <v>677</v>
      </c>
      <c r="H4218" s="208">
        <f t="shared" ref="H4218:I4218" si="398">H832</f>
        <v>19</v>
      </c>
      <c r="I4218" s="209">
        <f t="shared" si="398"/>
        <v>3</v>
      </c>
      <c r="J4218" s="210" t="s">
        <v>10359</v>
      </c>
      <c r="K4218" s="268">
        <v>0</v>
      </c>
      <c r="L4218" s="270" t="s">
        <v>10359</v>
      </c>
      <c r="M4218" s="270">
        <v>0</v>
      </c>
      <c r="N4218" s="270" t="s">
        <v>10359</v>
      </c>
      <c r="O4218" s="270">
        <v>0</v>
      </c>
      <c r="P4218" s="270" t="s">
        <v>10359</v>
      </c>
      <c r="Q4218" s="270">
        <v>0</v>
      </c>
      <c r="R4218" s="74"/>
      <c r="S4218" s="75" t="str">
        <f t="shared" si="392"/>
        <v>0413</v>
      </c>
      <c r="T4218" s="75" t="str">
        <f t="shared" si="381"/>
        <v>0413041404150416041704180419041A</v>
      </c>
      <c r="V4218" s="197"/>
      <c r="W4218" s="75">
        <f t="shared" si="382"/>
        <v>212</v>
      </c>
      <c r="AE4218" s="479" t="s">
        <v>11365</v>
      </c>
    </row>
    <row r="4219" spans="1:31" s="75" customFormat="1" ht="13.5" x14ac:dyDescent="0.2">
      <c r="A4219" s="211">
        <v>4216</v>
      </c>
      <c r="B4219" s="212" t="s">
        <v>2084</v>
      </c>
      <c r="C4219" s="213" t="s">
        <v>6877</v>
      </c>
      <c r="D4219" s="213"/>
      <c r="E4219" s="213">
        <v>0</v>
      </c>
      <c r="F4219" s="213" t="s">
        <v>590</v>
      </c>
      <c r="G4219" s="214" t="s">
        <v>677</v>
      </c>
      <c r="H4219" s="208">
        <f t="shared" ref="H4219:I4219" si="399">H833</f>
        <v>20</v>
      </c>
      <c r="I4219" s="209">
        <f t="shared" si="399"/>
        <v>3</v>
      </c>
      <c r="J4219" s="210" t="s">
        <v>10359</v>
      </c>
      <c r="K4219" s="268">
        <v>0</v>
      </c>
      <c r="L4219" s="270" t="s">
        <v>10359</v>
      </c>
      <c r="M4219" s="270">
        <v>0</v>
      </c>
      <c r="N4219" s="270" t="s">
        <v>10359</v>
      </c>
      <c r="O4219" s="270">
        <v>0</v>
      </c>
      <c r="P4219" s="270" t="s">
        <v>10359</v>
      </c>
      <c r="Q4219" s="270">
        <v>0</v>
      </c>
      <c r="R4219" s="74"/>
      <c r="S4219" s="75" t="str">
        <f t="shared" si="392"/>
        <v>0414</v>
      </c>
      <c r="T4219" s="75" t="str">
        <f t="shared" si="381"/>
        <v>041404150416041704180419041A041B</v>
      </c>
      <c r="V4219" s="197"/>
      <c r="W4219" s="75">
        <f t="shared" si="382"/>
        <v>220</v>
      </c>
      <c r="AE4219" s="479" t="s">
        <v>11365</v>
      </c>
    </row>
    <row r="4220" spans="1:31" s="75" customFormat="1" ht="13.5" x14ac:dyDescent="0.2">
      <c r="A4220" s="211">
        <v>4217</v>
      </c>
      <c r="B4220" s="212" t="s">
        <v>2086</v>
      </c>
      <c r="C4220" s="213" t="s">
        <v>6878</v>
      </c>
      <c r="D4220" s="213"/>
      <c r="E4220" s="213">
        <v>0</v>
      </c>
      <c r="F4220" s="213" t="s">
        <v>590</v>
      </c>
      <c r="G4220" s="214" t="s">
        <v>677</v>
      </c>
      <c r="H4220" s="208">
        <f t="shared" ref="H4220:I4220" si="400">H834</f>
        <v>21</v>
      </c>
      <c r="I4220" s="209">
        <f t="shared" si="400"/>
        <v>3</v>
      </c>
      <c r="J4220" s="210" t="s">
        <v>10359</v>
      </c>
      <c r="K4220" s="268">
        <v>0</v>
      </c>
      <c r="L4220" s="270" t="s">
        <v>10359</v>
      </c>
      <c r="M4220" s="270">
        <v>0</v>
      </c>
      <c r="N4220" s="270" t="s">
        <v>10359</v>
      </c>
      <c r="O4220" s="270">
        <v>0</v>
      </c>
      <c r="P4220" s="270" t="s">
        <v>10359</v>
      </c>
      <c r="Q4220" s="270">
        <v>0</v>
      </c>
      <c r="R4220" s="74"/>
      <c r="S4220" s="75" t="str">
        <f t="shared" si="392"/>
        <v>0415</v>
      </c>
      <c r="T4220" s="75" t="str">
        <f t="shared" si="381"/>
        <v>04150416041704180419041A041B041C</v>
      </c>
      <c r="V4220" s="197"/>
      <c r="W4220" s="75">
        <f t="shared" si="382"/>
        <v>228</v>
      </c>
      <c r="AE4220" s="479" t="s">
        <v>11365</v>
      </c>
    </row>
    <row r="4221" spans="1:31" s="75" customFormat="1" ht="13.5" x14ac:dyDescent="0.2">
      <c r="A4221" s="211">
        <v>4218</v>
      </c>
      <c r="B4221" s="212" t="s">
        <v>2088</v>
      </c>
      <c r="C4221" s="213" t="s">
        <v>6879</v>
      </c>
      <c r="D4221" s="213"/>
      <c r="E4221" s="213">
        <v>0</v>
      </c>
      <c r="F4221" s="213" t="s">
        <v>590</v>
      </c>
      <c r="G4221" s="214" t="s">
        <v>677</v>
      </c>
      <c r="H4221" s="208">
        <f t="shared" ref="H4221:I4221" si="401">H835</f>
        <v>22</v>
      </c>
      <c r="I4221" s="209">
        <f t="shared" si="401"/>
        <v>3</v>
      </c>
      <c r="J4221" s="210" t="s">
        <v>10359</v>
      </c>
      <c r="K4221" s="268">
        <v>0</v>
      </c>
      <c r="L4221" s="270" t="s">
        <v>10359</v>
      </c>
      <c r="M4221" s="270">
        <v>0</v>
      </c>
      <c r="N4221" s="270" t="s">
        <v>10359</v>
      </c>
      <c r="O4221" s="270">
        <v>0</v>
      </c>
      <c r="P4221" s="270" t="s">
        <v>10359</v>
      </c>
      <c r="Q4221" s="270">
        <v>0</v>
      </c>
      <c r="R4221" s="74"/>
      <c r="S4221" s="75" t="str">
        <f t="shared" si="392"/>
        <v>0416</v>
      </c>
      <c r="T4221" s="75" t="str">
        <f t="shared" si="381"/>
        <v>0416041704180419041A041B041C041D</v>
      </c>
      <c r="V4221" s="197"/>
      <c r="W4221" s="75">
        <f t="shared" si="382"/>
        <v>236</v>
      </c>
      <c r="AE4221" s="479" t="s">
        <v>11365</v>
      </c>
    </row>
    <row r="4222" spans="1:31" s="75" customFormat="1" ht="13.5" x14ac:dyDescent="0.2">
      <c r="A4222" s="211">
        <v>4219</v>
      </c>
      <c r="B4222" s="212" t="s">
        <v>2090</v>
      </c>
      <c r="C4222" s="213" t="s">
        <v>6880</v>
      </c>
      <c r="D4222" s="213"/>
      <c r="E4222" s="213">
        <v>0</v>
      </c>
      <c r="F4222" s="213" t="s">
        <v>590</v>
      </c>
      <c r="G4222" s="214" t="s">
        <v>677</v>
      </c>
      <c r="H4222" s="208">
        <f t="shared" ref="H4222:I4222" si="402">H836</f>
        <v>23</v>
      </c>
      <c r="I4222" s="209">
        <f t="shared" si="402"/>
        <v>3</v>
      </c>
      <c r="J4222" s="210" t="s">
        <v>10359</v>
      </c>
      <c r="K4222" s="268">
        <v>0</v>
      </c>
      <c r="L4222" s="270" t="s">
        <v>10359</v>
      </c>
      <c r="M4222" s="270">
        <v>0</v>
      </c>
      <c r="N4222" s="270" t="s">
        <v>10359</v>
      </c>
      <c r="O4222" s="270">
        <v>0</v>
      </c>
      <c r="P4222" s="270" t="s">
        <v>10359</v>
      </c>
      <c r="Q4222" s="270">
        <v>0</v>
      </c>
      <c r="R4222" s="74"/>
      <c r="S4222" s="75" t="str">
        <f t="shared" si="392"/>
        <v>0417</v>
      </c>
      <c r="T4222" s="75" t="str">
        <f t="shared" si="381"/>
        <v>041704180419041A041B041C041D041E</v>
      </c>
      <c r="V4222" s="197"/>
      <c r="W4222" s="75">
        <f t="shared" si="382"/>
        <v>244</v>
      </c>
      <c r="AE4222" s="479" t="s">
        <v>11365</v>
      </c>
    </row>
    <row r="4223" spans="1:31" s="75" customFormat="1" ht="13.5" x14ac:dyDescent="0.2">
      <c r="A4223" s="211">
        <v>4220</v>
      </c>
      <c r="B4223" s="212" t="s">
        <v>2092</v>
      </c>
      <c r="C4223" s="213" t="s">
        <v>6881</v>
      </c>
      <c r="D4223" s="213"/>
      <c r="E4223" s="213">
        <v>0</v>
      </c>
      <c r="F4223" s="213" t="s">
        <v>590</v>
      </c>
      <c r="G4223" s="214" t="s">
        <v>677</v>
      </c>
      <c r="H4223" s="208">
        <f t="shared" ref="H4223:I4223" si="403">H837</f>
        <v>24</v>
      </c>
      <c r="I4223" s="209">
        <f t="shared" si="403"/>
        <v>3</v>
      </c>
      <c r="J4223" s="210" t="s">
        <v>10359</v>
      </c>
      <c r="K4223" s="268">
        <v>0</v>
      </c>
      <c r="L4223" s="270" t="s">
        <v>10359</v>
      </c>
      <c r="M4223" s="270">
        <v>0</v>
      </c>
      <c r="N4223" s="270" t="s">
        <v>10359</v>
      </c>
      <c r="O4223" s="270">
        <v>0</v>
      </c>
      <c r="P4223" s="270" t="s">
        <v>10359</v>
      </c>
      <c r="Q4223" s="270">
        <v>0</v>
      </c>
      <c r="R4223" s="74"/>
      <c r="S4223" s="75" t="str">
        <f t="shared" si="392"/>
        <v>0418</v>
      </c>
      <c r="T4223" s="75" t="str">
        <f t="shared" si="381"/>
        <v>04180419041A041B041C041D041E041F</v>
      </c>
      <c r="V4223" s="197"/>
      <c r="W4223" s="75">
        <f t="shared" si="382"/>
        <v>252</v>
      </c>
      <c r="AE4223" s="479" t="s">
        <v>11365</v>
      </c>
    </row>
    <row r="4224" spans="1:31" s="75" customFormat="1" ht="13.5" x14ac:dyDescent="0.2">
      <c r="A4224" s="211">
        <v>4221</v>
      </c>
      <c r="B4224" s="212" t="s">
        <v>2094</v>
      </c>
      <c r="C4224" s="213" t="s">
        <v>6882</v>
      </c>
      <c r="D4224" s="213"/>
      <c r="E4224" s="213">
        <v>0</v>
      </c>
      <c r="F4224" s="213" t="s">
        <v>590</v>
      </c>
      <c r="G4224" s="214" t="s">
        <v>677</v>
      </c>
      <c r="H4224" s="208">
        <f t="shared" ref="H4224:I4224" si="404">H838</f>
        <v>25</v>
      </c>
      <c r="I4224" s="209">
        <f t="shared" si="404"/>
        <v>3</v>
      </c>
      <c r="J4224" s="210" t="s">
        <v>10359</v>
      </c>
      <c r="K4224" s="268">
        <v>0</v>
      </c>
      <c r="L4224" s="270" t="s">
        <v>10359</v>
      </c>
      <c r="M4224" s="270">
        <v>0</v>
      </c>
      <c r="N4224" s="270" t="s">
        <v>10359</v>
      </c>
      <c r="O4224" s="270">
        <v>0</v>
      </c>
      <c r="P4224" s="270" t="s">
        <v>10359</v>
      </c>
      <c r="Q4224" s="270">
        <v>0</v>
      </c>
      <c r="R4224" s="74"/>
      <c r="S4224" s="75" t="str">
        <f t="shared" si="392"/>
        <v>0419</v>
      </c>
      <c r="T4224" s="75" t="str">
        <f t="shared" si="381"/>
        <v>0419041A041B041C041D041E041F0420</v>
      </c>
      <c r="V4224" s="197"/>
      <c r="W4224" s="75">
        <f t="shared" si="382"/>
        <v>260</v>
      </c>
      <c r="AE4224" s="479" t="s">
        <v>11365</v>
      </c>
    </row>
    <row r="4225" spans="1:31" s="75" customFormat="1" ht="13.5" x14ac:dyDescent="0.2">
      <c r="A4225" s="211">
        <v>4222</v>
      </c>
      <c r="B4225" s="212" t="s">
        <v>2096</v>
      </c>
      <c r="C4225" s="213" t="s">
        <v>6883</v>
      </c>
      <c r="D4225" s="213"/>
      <c r="E4225" s="213">
        <v>0</v>
      </c>
      <c r="F4225" s="213" t="s">
        <v>590</v>
      </c>
      <c r="G4225" s="214" t="s">
        <v>677</v>
      </c>
      <c r="H4225" s="208">
        <f t="shared" ref="H4225:I4225" si="405">H839</f>
        <v>26</v>
      </c>
      <c r="I4225" s="209">
        <f t="shared" si="405"/>
        <v>3</v>
      </c>
      <c r="J4225" s="210" t="s">
        <v>10359</v>
      </c>
      <c r="K4225" s="268">
        <v>0</v>
      </c>
      <c r="L4225" s="270" t="s">
        <v>10359</v>
      </c>
      <c r="M4225" s="270">
        <v>0</v>
      </c>
      <c r="N4225" s="270" t="s">
        <v>10359</v>
      </c>
      <c r="O4225" s="270">
        <v>0</v>
      </c>
      <c r="P4225" s="270" t="s">
        <v>10359</v>
      </c>
      <c r="Q4225" s="270">
        <v>0</v>
      </c>
      <c r="R4225" s="74"/>
      <c r="S4225" s="75" t="str">
        <f t="shared" si="392"/>
        <v>041A</v>
      </c>
      <c r="T4225" s="75" t="str">
        <f t="shared" si="381"/>
        <v>041A041B041C041D041E041F04200421</v>
      </c>
      <c r="V4225" s="197"/>
      <c r="W4225" s="75">
        <f t="shared" si="382"/>
        <v>268</v>
      </c>
      <c r="AE4225" s="479" t="s">
        <v>11365</v>
      </c>
    </row>
    <row r="4226" spans="1:31" s="75" customFormat="1" ht="13.5" x14ac:dyDescent="0.2">
      <c r="A4226" s="211">
        <v>4223</v>
      </c>
      <c r="B4226" s="212" t="s">
        <v>2098</v>
      </c>
      <c r="C4226" s="213" t="s">
        <v>6884</v>
      </c>
      <c r="D4226" s="213"/>
      <c r="E4226" s="213">
        <v>0</v>
      </c>
      <c r="F4226" s="213" t="s">
        <v>590</v>
      </c>
      <c r="G4226" s="214" t="s">
        <v>677</v>
      </c>
      <c r="H4226" s="208">
        <f t="shared" ref="H4226:I4226" si="406">H840</f>
        <v>27</v>
      </c>
      <c r="I4226" s="209">
        <f t="shared" si="406"/>
        <v>3</v>
      </c>
      <c r="J4226" s="210" t="s">
        <v>10359</v>
      </c>
      <c r="K4226" s="268">
        <v>0</v>
      </c>
      <c r="L4226" s="270" t="s">
        <v>10359</v>
      </c>
      <c r="M4226" s="270">
        <v>0</v>
      </c>
      <c r="N4226" s="270" t="s">
        <v>10359</v>
      </c>
      <c r="O4226" s="270">
        <v>0</v>
      </c>
      <c r="P4226" s="270" t="s">
        <v>10359</v>
      </c>
      <c r="Q4226" s="270">
        <v>0</v>
      </c>
      <c r="R4226" s="74"/>
      <c r="S4226" s="75" t="str">
        <f t="shared" si="392"/>
        <v>041B</v>
      </c>
      <c r="T4226" s="75" t="str">
        <f t="shared" si="381"/>
        <v>041B041C041D041E041F042004210422</v>
      </c>
      <c r="V4226" s="197"/>
      <c r="W4226" s="75">
        <f t="shared" si="382"/>
        <v>276</v>
      </c>
      <c r="AE4226" s="479" t="s">
        <v>11365</v>
      </c>
    </row>
    <row r="4227" spans="1:31" s="75" customFormat="1" ht="13.5" x14ac:dyDescent="0.2">
      <c r="A4227" s="211">
        <v>4224</v>
      </c>
      <c r="B4227" s="212" t="s">
        <v>2100</v>
      </c>
      <c r="C4227" s="213" t="s">
        <v>6885</v>
      </c>
      <c r="D4227" s="213"/>
      <c r="E4227" s="213">
        <v>0</v>
      </c>
      <c r="F4227" s="213" t="s">
        <v>590</v>
      </c>
      <c r="G4227" s="214" t="s">
        <v>677</v>
      </c>
      <c r="H4227" s="208">
        <f t="shared" ref="H4227:I4227" si="407">H841</f>
        <v>28</v>
      </c>
      <c r="I4227" s="209">
        <f t="shared" si="407"/>
        <v>3</v>
      </c>
      <c r="J4227" s="210" t="s">
        <v>10359</v>
      </c>
      <c r="K4227" s="268">
        <v>0</v>
      </c>
      <c r="L4227" s="270" t="s">
        <v>10359</v>
      </c>
      <c r="M4227" s="270">
        <v>0</v>
      </c>
      <c r="N4227" s="270" t="s">
        <v>10359</v>
      </c>
      <c r="O4227" s="270">
        <v>0</v>
      </c>
      <c r="P4227" s="270" t="s">
        <v>10359</v>
      </c>
      <c r="Q4227" s="270">
        <v>0</v>
      </c>
      <c r="R4227" s="74"/>
      <c r="S4227" s="75" t="str">
        <f t="shared" si="392"/>
        <v>041C</v>
      </c>
      <c r="T4227" s="75" t="str">
        <f t="shared" si="381"/>
        <v>041C041D041E041F0420042104220423</v>
      </c>
      <c r="V4227" s="197"/>
      <c r="W4227" s="75">
        <f t="shared" si="382"/>
        <v>284</v>
      </c>
      <c r="AE4227" s="479" t="s">
        <v>11365</v>
      </c>
    </row>
    <row r="4228" spans="1:31" s="75" customFormat="1" ht="13.5" x14ac:dyDescent="0.2">
      <c r="A4228" s="211">
        <v>4225</v>
      </c>
      <c r="B4228" s="212" t="s">
        <v>2102</v>
      </c>
      <c r="C4228" s="213" t="s">
        <v>6886</v>
      </c>
      <c r="D4228" s="213"/>
      <c r="E4228" s="213">
        <v>0</v>
      </c>
      <c r="F4228" s="213" t="s">
        <v>590</v>
      </c>
      <c r="G4228" s="214" t="s">
        <v>677</v>
      </c>
      <c r="H4228" s="208">
        <f t="shared" ref="H4228:I4228" si="408">H842</f>
        <v>29</v>
      </c>
      <c r="I4228" s="209">
        <f t="shared" si="408"/>
        <v>3</v>
      </c>
      <c r="J4228" s="210" t="s">
        <v>10359</v>
      </c>
      <c r="K4228" s="268">
        <v>0</v>
      </c>
      <c r="L4228" s="270" t="s">
        <v>10359</v>
      </c>
      <c r="M4228" s="270">
        <v>0</v>
      </c>
      <c r="N4228" s="270" t="s">
        <v>10359</v>
      </c>
      <c r="O4228" s="270">
        <v>0</v>
      </c>
      <c r="P4228" s="270" t="s">
        <v>10359</v>
      </c>
      <c r="Q4228" s="270">
        <v>0</v>
      </c>
      <c r="R4228" s="74"/>
      <c r="S4228" s="75" t="str">
        <f t="shared" si="392"/>
        <v>041D</v>
      </c>
      <c r="T4228" s="75" t="str">
        <f t="shared" ref="T4228:T4291" si="409">CONCATENATE(S4228,S4229,S4230,S4231,S4232,S4233,S4234,S4235)</f>
        <v>041D041E041F04200421042204230000</v>
      </c>
      <c r="V4228" s="197"/>
      <c r="W4228" s="75">
        <f t="shared" si="382"/>
        <v>252</v>
      </c>
      <c r="AE4228" s="479" t="s">
        <v>11365</v>
      </c>
    </row>
    <row r="4229" spans="1:31" s="75" customFormat="1" ht="13.5" x14ac:dyDescent="0.2">
      <c r="A4229" s="211">
        <v>4226</v>
      </c>
      <c r="B4229" s="212" t="s">
        <v>2104</v>
      </c>
      <c r="C4229" s="213" t="s">
        <v>6887</v>
      </c>
      <c r="D4229" s="213"/>
      <c r="E4229" s="213">
        <v>0</v>
      </c>
      <c r="F4229" s="213" t="s">
        <v>590</v>
      </c>
      <c r="G4229" s="214" t="s">
        <v>677</v>
      </c>
      <c r="H4229" s="208">
        <f t="shared" ref="H4229:I4229" si="410">H843</f>
        <v>30</v>
      </c>
      <c r="I4229" s="209">
        <f t="shared" si="410"/>
        <v>3</v>
      </c>
      <c r="J4229" s="210" t="s">
        <v>10359</v>
      </c>
      <c r="K4229" s="268">
        <v>0</v>
      </c>
      <c r="L4229" s="270" t="s">
        <v>10359</v>
      </c>
      <c r="M4229" s="270">
        <v>0</v>
      </c>
      <c r="N4229" s="270" t="s">
        <v>10359</v>
      </c>
      <c r="O4229" s="270">
        <v>0</v>
      </c>
      <c r="P4229" s="270" t="s">
        <v>10359</v>
      </c>
      <c r="Q4229" s="270">
        <v>0</v>
      </c>
      <c r="R4229" s="74"/>
      <c r="S4229" s="75" t="str">
        <f t="shared" si="392"/>
        <v>041E</v>
      </c>
      <c r="T4229" s="75" t="str">
        <f t="shared" si="409"/>
        <v>041E041F042004210422042300000000</v>
      </c>
      <c r="V4229" s="197"/>
      <c r="W4229" s="75">
        <f t="shared" si="382"/>
        <v>219</v>
      </c>
      <c r="AE4229" s="479" t="s">
        <v>11365</v>
      </c>
    </row>
    <row r="4230" spans="1:31" s="75" customFormat="1" ht="13.5" x14ac:dyDescent="0.2">
      <c r="A4230" s="211">
        <v>4227</v>
      </c>
      <c r="B4230" s="212" t="s">
        <v>2106</v>
      </c>
      <c r="C4230" s="213" t="s">
        <v>6888</v>
      </c>
      <c r="D4230" s="213"/>
      <c r="E4230" s="213">
        <v>0</v>
      </c>
      <c r="F4230" s="213" t="s">
        <v>590</v>
      </c>
      <c r="G4230" s="214" t="s">
        <v>677</v>
      </c>
      <c r="H4230" s="208">
        <f t="shared" ref="H4230:I4230" si="411">H844</f>
        <v>31</v>
      </c>
      <c r="I4230" s="209">
        <f t="shared" si="411"/>
        <v>3</v>
      </c>
      <c r="J4230" s="210" t="s">
        <v>10359</v>
      </c>
      <c r="K4230" s="268">
        <v>0</v>
      </c>
      <c r="L4230" s="270" t="s">
        <v>10359</v>
      </c>
      <c r="M4230" s="270">
        <v>0</v>
      </c>
      <c r="N4230" s="270" t="s">
        <v>10359</v>
      </c>
      <c r="O4230" s="270">
        <v>0</v>
      </c>
      <c r="P4230" s="270" t="s">
        <v>10359</v>
      </c>
      <c r="Q4230" s="270">
        <v>0</v>
      </c>
      <c r="R4230" s="74"/>
      <c r="S4230" s="75" t="str">
        <f t="shared" si="392"/>
        <v>041F</v>
      </c>
      <c r="T4230" s="75" t="str">
        <f t="shared" si="409"/>
        <v>041F0420042104220423000000000000</v>
      </c>
      <c r="V4230" s="197"/>
      <c r="W4230" s="75">
        <f t="shared" ref="W4230:W4293" si="412">HEX2DEC(RIGHT(S4230,2))+HEX2DEC(RIGHT(S4231,2))+HEX2DEC(RIGHT(S4232,2))+HEX2DEC(RIGHT(S4233,2))+HEX2DEC(LEFT(S4230,2))+HEX2DEC(LEFT(S4231,2))+HEX2DEC(LEFT(S4232,2))+HEX2DEC(LEFT(S4233,2))+HEX2DEC(RIGHT(S4234,2))+HEX2DEC(RIGHT(S4235,2))+HEX2DEC(RIGHT(S4236,2))+HEX2DEC(RIGHT(S4237,2))+HEX2DEC(LEFT(S4234,2))+HEX2DEC(LEFT(S4235,2))+HEX2DEC(LEFT(S4236,2))+HEX2DEC(LEFT(S4237,2))</f>
        <v>185</v>
      </c>
      <c r="AE4230" s="479" t="s">
        <v>11365</v>
      </c>
    </row>
    <row r="4231" spans="1:31" s="75" customFormat="1" ht="13.5" x14ac:dyDescent="0.2">
      <c r="A4231" s="211">
        <v>4228</v>
      </c>
      <c r="B4231" s="212" t="s">
        <v>2108</v>
      </c>
      <c r="C4231" s="213" t="s">
        <v>6889</v>
      </c>
      <c r="D4231" s="213"/>
      <c r="E4231" s="213">
        <v>0</v>
      </c>
      <c r="F4231" s="213" t="s">
        <v>590</v>
      </c>
      <c r="G4231" s="214" t="s">
        <v>677</v>
      </c>
      <c r="H4231" s="208">
        <f t="shared" ref="H4231:I4231" si="413">H845</f>
        <v>32</v>
      </c>
      <c r="I4231" s="209">
        <f t="shared" si="413"/>
        <v>3</v>
      </c>
      <c r="J4231" s="210" t="s">
        <v>10359</v>
      </c>
      <c r="K4231" s="268">
        <v>0</v>
      </c>
      <c r="L4231" s="270" t="s">
        <v>10359</v>
      </c>
      <c r="M4231" s="270">
        <v>0</v>
      </c>
      <c r="N4231" s="270" t="s">
        <v>10359</v>
      </c>
      <c r="O4231" s="270">
        <v>0</v>
      </c>
      <c r="P4231" s="270" t="s">
        <v>10359</v>
      </c>
      <c r="Q4231" s="270">
        <v>0</v>
      </c>
      <c r="R4231" s="74"/>
      <c r="S4231" s="75" t="str">
        <f t="shared" si="392"/>
        <v>0420</v>
      </c>
      <c r="T4231" s="75" t="str">
        <f t="shared" si="409"/>
        <v>04200421042204230000000000000000</v>
      </c>
      <c r="V4231" s="197"/>
      <c r="W4231" s="75">
        <f t="shared" si="412"/>
        <v>150</v>
      </c>
      <c r="AE4231" s="479" t="s">
        <v>11365</v>
      </c>
    </row>
    <row r="4232" spans="1:31" s="75" customFormat="1" ht="13.5" x14ac:dyDescent="0.2">
      <c r="A4232" s="211">
        <v>4229</v>
      </c>
      <c r="B4232" s="212" t="s">
        <v>2110</v>
      </c>
      <c r="C4232" s="213" t="s">
        <v>6890</v>
      </c>
      <c r="D4232" s="213"/>
      <c r="E4232" s="213">
        <v>0</v>
      </c>
      <c r="F4232" s="213" t="s">
        <v>590</v>
      </c>
      <c r="G4232" s="214" t="s">
        <v>677</v>
      </c>
      <c r="H4232" s="208">
        <f t="shared" ref="H4232:I4232" si="414">H846</f>
        <v>33</v>
      </c>
      <c r="I4232" s="209">
        <f t="shared" si="414"/>
        <v>3</v>
      </c>
      <c r="J4232" s="210" t="s">
        <v>10359</v>
      </c>
      <c r="K4232" s="268">
        <v>0</v>
      </c>
      <c r="L4232" s="270" t="s">
        <v>10359</v>
      </c>
      <c r="M4232" s="270">
        <v>0</v>
      </c>
      <c r="N4232" s="270" t="s">
        <v>10359</v>
      </c>
      <c r="O4232" s="270">
        <v>0</v>
      </c>
      <c r="P4232" s="270" t="s">
        <v>10359</v>
      </c>
      <c r="Q4232" s="270">
        <v>0</v>
      </c>
      <c r="R4232" s="74"/>
      <c r="S4232" s="75" t="str">
        <f t="shared" si="392"/>
        <v>0421</v>
      </c>
      <c r="T4232" s="75" t="str">
        <f t="shared" si="409"/>
        <v>04210422042300000000000000000000</v>
      </c>
      <c r="V4232" s="197"/>
      <c r="W4232" s="75">
        <f t="shared" si="412"/>
        <v>114</v>
      </c>
      <c r="AE4232" s="479" t="s">
        <v>11365</v>
      </c>
    </row>
    <row r="4233" spans="1:31" s="75" customFormat="1" ht="13.5" x14ac:dyDescent="0.2">
      <c r="A4233" s="211">
        <v>4230</v>
      </c>
      <c r="B4233" s="212" t="s">
        <v>2112</v>
      </c>
      <c r="C4233" s="213" t="s">
        <v>6891</v>
      </c>
      <c r="D4233" s="213"/>
      <c r="E4233" s="213">
        <v>0</v>
      </c>
      <c r="F4233" s="213" t="s">
        <v>590</v>
      </c>
      <c r="G4233" s="214" t="s">
        <v>677</v>
      </c>
      <c r="H4233" s="208">
        <f t="shared" ref="H4233:I4233" si="415">H847</f>
        <v>34</v>
      </c>
      <c r="I4233" s="209">
        <f t="shared" si="415"/>
        <v>3</v>
      </c>
      <c r="J4233" s="210" t="s">
        <v>10359</v>
      </c>
      <c r="K4233" s="268">
        <v>0</v>
      </c>
      <c r="L4233" s="270" t="s">
        <v>10359</v>
      </c>
      <c r="M4233" s="270">
        <v>0</v>
      </c>
      <c r="N4233" s="270" t="s">
        <v>10359</v>
      </c>
      <c r="O4233" s="270">
        <v>0</v>
      </c>
      <c r="P4233" s="270" t="s">
        <v>10359</v>
      </c>
      <c r="Q4233" s="270">
        <v>0</v>
      </c>
      <c r="R4233" s="74"/>
      <c r="S4233" s="75" t="str">
        <f t="shared" si="392"/>
        <v>0422</v>
      </c>
      <c r="T4233" s="75" t="str">
        <f t="shared" si="409"/>
        <v>04220423000000000000000000000000</v>
      </c>
      <c r="V4233" s="197"/>
      <c r="W4233" s="75">
        <f t="shared" si="412"/>
        <v>77</v>
      </c>
      <c r="AE4233" s="479" t="s">
        <v>11365</v>
      </c>
    </row>
    <row r="4234" spans="1:31" s="75" customFormat="1" ht="13.5" x14ac:dyDescent="0.2">
      <c r="A4234" s="211">
        <v>4231</v>
      </c>
      <c r="B4234" s="212" t="s">
        <v>2114</v>
      </c>
      <c r="C4234" s="213" t="s">
        <v>6892</v>
      </c>
      <c r="D4234" s="213"/>
      <c r="E4234" s="213">
        <v>0</v>
      </c>
      <c r="F4234" s="213" t="s">
        <v>590</v>
      </c>
      <c r="G4234" s="214" t="s">
        <v>677</v>
      </c>
      <c r="H4234" s="208">
        <f t="shared" ref="H4234:I4234" si="416">H848</f>
        <v>35</v>
      </c>
      <c r="I4234" s="209">
        <f t="shared" si="416"/>
        <v>3</v>
      </c>
      <c r="J4234" s="210" t="s">
        <v>10359</v>
      </c>
      <c r="K4234" s="268">
        <v>0</v>
      </c>
      <c r="L4234" s="270" t="s">
        <v>10359</v>
      </c>
      <c r="M4234" s="270">
        <v>0</v>
      </c>
      <c r="N4234" s="270" t="s">
        <v>10359</v>
      </c>
      <c r="O4234" s="270">
        <v>0</v>
      </c>
      <c r="P4234" s="270" t="s">
        <v>10359</v>
      </c>
      <c r="Q4234" s="270">
        <v>0</v>
      </c>
      <c r="R4234" s="74"/>
      <c r="S4234" s="75" t="str">
        <f t="shared" si="392"/>
        <v>0423</v>
      </c>
      <c r="T4234" s="75" t="str">
        <f t="shared" si="409"/>
        <v>04230000000000000000000000000000</v>
      </c>
      <c r="V4234" s="197"/>
      <c r="W4234" s="75">
        <f t="shared" si="412"/>
        <v>39</v>
      </c>
      <c r="AE4234" s="479" t="s">
        <v>11365</v>
      </c>
    </row>
    <row r="4235" spans="1:31" s="75" customFormat="1" ht="13.5" x14ac:dyDescent="0.2">
      <c r="A4235" s="211">
        <v>4232</v>
      </c>
      <c r="B4235" s="212" t="s">
        <v>4749</v>
      </c>
      <c r="C4235" s="213" t="s">
        <v>4750</v>
      </c>
      <c r="D4235" s="213"/>
      <c r="E4235" s="213">
        <v>0</v>
      </c>
      <c r="F4235" s="213" t="s">
        <v>590</v>
      </c>
      <c r="G4235" s="214" t="s">
        <v>677</v>
      </c>
      <c r="H4235" s="208" t="str">
        <f>IF(Input!F$4="GMH_OECC",J4235,IF(Input!F$4="GMH_XOEC",L4235,IF(Input!F$4="GMH_Korea",N4235,IF(Input!F$4="GMH_EU",P4235,IF(Input!F$4="Skysuper",#REF!,IF(Input!F$4="SkyII",#REF!,IF(Input!F$4="XO-8000",#REF!, "FALSE")))))))</f>
        <v>00</v>
      </c>
      <c r="I4235" s="209">
        <f>IF(Input!F$4="GMH_OECC",K4235,IF(Input!F$4="GMH_XOEC",M4235,IF(Input!F$4="GMH_Korea",O4235,IF(Input!F$4="GMH_EU",Q4235,IF(Input!F$4="Skysuper",#REF!,IF(Input!F$4="SkyII",#REF!,IF(Input!F$4="XO-8000",#REF!, "FALSE")))))))</f>
        <v>0</v>
      </c>
      <c r="J4235" s="210" t="s">
        <v>10359</v>
      </c>
      <c r="K4235" s="268">
        <v>0</v>
      </c>
      <c r="L4235" s="270" t="s">
        <v>10359</v>
      </c>
      <c r="M4235" s="270">
        <v>0</v>
      </c>
      <c r="N4235" s="270" t="s">
        <v>10359</v>
      </c>
      <c r="O4235" s="270">
        <v>0</v>
      </c>
      <c r="P4235" s="270" t="s">
        <v>10359</v>
      </c>
      <c r="Q4235" s="270">
        <v>0</v>
      </c>
      <c r="R4235" s="74"/>
      <c r="S4235" s="75" t="str">
        <f t="shared" si="392"/>
        <v>0000</v>
      </c>
      <c r="T4235" s="75" t="str">
        <f t="shared" si="409"/>
        <v>00000000000000000000000000000000</v>
      </c>
      <c r="V4235" s="197"/>
      <c r="W4235" s="75">
        <f t="shared" si="412"/>
        <v>0</v>
      </c>
      <c r="AE4235" s="479"/>
    </row>
    <row r="4236" spans="1:31" s="75" customFormat="1" ht="13.5" x14ac:dyDescent="0.2">
      <c r="A4236" s="211">
        <v>4233</v>
      </c>
      <c r="B4236" s="212" t="s">
        <v>4751</v>
      </c>
      <c r="C4236" s="213" t="s">
        <v>4752</v>
      </c>
      <c r="D4236" s="213"/>
      <c r="E4236" s="213">
        <v>0</v>
      </c>
      <c r="F4236" s="213" t="s">
        <v>590</v>
      </c>
      <c r="G4236" s="214" t="s">
        <v>677</v>
      </c>
      <c r="H4236" s="208" t="str">
        <f>IF(Input!F$4="GMH_OECC",J4236,IF(Input!F$4="GMH_XOEC",L4236,IF(Input!F$4="GMH_Korea",N4236,IF(Input!F$4="GMH_EU",P4236,IF(Input!F$4="Skysuper",#REF!,IF(Input!F$4="SkyII",#REF!,IF(Input!F$4="XO-8000",#REF!, "FALSE")))))))</f>
        <v>00</v>
      </c>
      <c r="I4236" s="209">
        <f>IF(Input!F$4="GMH_OECC",K4236,IF(Input!F$4="GMH_XOEC",M4236,IF(Input!F$4="GMH_Korea",O4236,IF(Input!F$4="GMH_EU",Q4236,IF(Input!F$4="Skysuper",#REF!,IF(Input!F$4="SkyII",#REF!,IF(Input!F$4="XO-8000",#REF!, "FALSE")))))))</f>
        <v>0</v>
      </c>
      <c r="J4236" s="210" t="s">
        <v>10359</v>
      </c>
      <c r="K4236" s="268">
        <v>0</v>
      </c>
      <c r="L4236" s="270" t="s">
        <v>10359</v>
      </c>
      <c r="M4236" s="270">
        <v>0</v>
      </c>
      <c r="N4236" s="270" t="s">
        <v>10359</v>
      </c>
      <c r="O4236" s="270">
        <v>0</v>
      </c>
      <c r="P4236" s="270" t="s">
        <v>10359</v>
      </c>
      <c r="Q4236" s="270">
        <v>0</v>
      </c>
      <c r="R4236" s="74"/>
      <c r="S4236" s="75" t="str">
        <f t="shared" si="392"/>
        <v>0000</v>
      </c>
      <c r="T4236" s="75" t="str">
        <f t="shared" si="409"/>
        <v>00000000000000000000000000000000</v>
      </c>
      <c r="V4236" s="197"/>
      <c r="W4236" s="75">
        <f t="shared" si="412"/>
        <v>0</v>
      </c>
      <c r="AE4236" s="479"/>
    </row>
    <row r="4237" spans="1:31" s="75" customFormat="1" ht="13.5" x14ac:dyDescent="0.2">
      <c r="A4237" s="211">
        <v>4234</v>
      </c>
      <c r="B4237" s="212" t="s">
        <v>4753</v>
      </c>
      <c r="C4237" s="213" t="s">
        <v>4754</v>
      </c>
      <c r="D4237" s="213"/>
      <c r="E4237" s="213">
        <v>0</v>
      </c>
      <c r="F4237" s="213" t="s">
        <v>590</v>
      </c>
      <c r="G4237" s="214" t="s">
        <v>677</v>
      </c>
      <c r="H4237" s="208" t="str">
        <f>IF(Input!F$4="GMH_OECC",J4237,IF(Input!F$4="GMH_XOEC",L4237,IF(Input!F$4="GMH_Korea",N4237,IF(Input!F$4="GMH_EU",P4237,IF(Input!F$4="Skysuper",#REF!,IF(Input!F$4="SkyII",#REF!,IF(Input!F$4="XO-8000",#REF!, "FALSE")))))))</f>
        <v>00</v>
      </c>
      <c r="I4237" s="209">
        <f>IF(Input!F$4="GMH_OECC",K4237,IF(Input!F$4="GMH_XOEC",M4237,IF(Input!F$4="GMH_Korea",O4237,IF(Input!F$4="GMH_EU",Q4237,IF(Input!F$4="Skysuper",#REF!,IF(Input!F$4="SkyII",#REF!,IF(Input!F$4="XO-8000",#REF!, "FALSE")))))))</f>
        <v>0</v>
      </c>
      <c r="J4237" s="210" t="s">
        <v>10359</v>
      </c>
      <c r="K4237" s="268">
        <v>0</v>
      </c>
      <c r="L4237" s="270" t="s">
        <v>10359</v>
      </c>
      <c r="M4237" s="270">
        <v>0</v>
      </c>
      <c r="N4237" s="270" t="s">
        <v>10359</v>
      </c>
      <c r="O4237" s="270">
        <v>0</v>
      </c>
      <c r="P4237" s="270" t="s">
        <v>10359</v>
      </c>
      <c r="Q4237" s="270">
        <v>0</v>
      </c>
      <c r="R4237" s="74"/>
      <c r="S4237" s="75" t="str">
        <f t="shared" si="392"/>
        <v>0000</v>
      </c>
      <c r="T4237" s="75" t="str">
        <f t="shared" si="409"/>
        <v>00000000000000000000000000000000</v>
      </c>
      <c r="V4237" s="197"/>
      <c r="W4237" s="75">
        <f t="shared" si="412"/>
        <v>0</v>
      </c>
      <c r="AE4237" s="479"/>
    </row>
    <row r="4238" spans="1:31" s="75" customFormat="1" ht="13.5" x14ac:dyDescent="0.2">
      <c r="A4238" s="211">
        <v>4235</v>
      </c>
      <c r="B4238" s="212" t="s">
        <v>4755</v>
      </c>
      <c r="C4238" s="213" t="s">
        <v>4756</v>
      </c>
      <c r="D4238" s="213"/>
      <c r="E4238" s="213">
        <v>0</v>
      </c>
      <c r="F4238" s="213" t="s">
        <v>590</v>
      </c>
      <c r="G4238" s="214" t="s">
        <v>677</v>
      </c>
      <c r="H4238" s="208" t="str">
        <f>IF(Input!F$4="GMH_OECC",J4238,IF(Input!F$4="GMH_XOEC",L4238,IF(Input!F$4="GMH_Korea",N4238,IF(Input!F$4="GMH_EU",P4238,IF(Input!F$4="Skysuper",#REF!,IF(Input!F$4="SkyII",#REF!,IF(Input!F$4="XO-8000",#REF!, "FALSE")))))))</f>
        <v>00</v>
      </c>
      <c r="I4238" s="209">
        <f>IF(Input!F$4="GMH_OECC",K4238,IF(Input!F$4="GMH_XOEC",M4238,IF(Input!F$4="GMH_Korea",O4238,IF(Input!F$4="GMH_EU",Q4238,IF(Input!F$4="Skysuper",#REF!,IF(Input!F$4="SkyII",#REF!,IF(Input!F$4="XO-8000",#REF!, "FALSE")))))))</f>
        <v>0</v>
      </c>
      <c r="J4238" s="210" t="s">
        <v>10359</v>
      </c>
      <c r="K4238" s="268">
        <v>0</v>
      </c>
      <c r="L4238" s="270" t="s">
        <v>10359</v>
      </c>
      <c r="M4238" s="270">
        <v>0</v>
      </c>
      <c r="N4238" s="270" t="s">
        <v>10359</v>
      </c>
      <c r="O4238" s="270">
        <v>0</v>
      </c>
      <c r="P4238" s="270" t="s">
        <v>10359</v>
      </c>
      <c r="Q4238" s="270">
        <v>0</v>
      </c>
      <c r="R4238" s="74"/>
      <c r="S4238" s="75" t="str">
        <f t="shared" si="392"/>
        <v>0000</v>
      </c>
      <c r="T4238" s="75" t="str">
        <f t="shared" si="409"/>
        <v>00000000000000000000000000000000</v>
      </c>
      <c r="V4238" s="197"/>
      <c r="W4238" s="75">
        <f t="shared" si="412"/>
        <v>0</v>
      </c>
      <c r="AE4238" s="479"/>
    </row>
    <row r="4239" spans="1:31" s="75" customFormat="1" ht="13.5" x14ac:dyDescent="0.2">
      <c r="A4239" s="211">
        <v>4236</v>
      </c>
      <c r="B4239" s="212" t="s">
        <v>4757</v>
      </c>
      <c r="C4239" s="213" t="s">
        <v>4758</v>
      </c>
      <c r="D4239" s="213"/>
      <c r="E4239" s="213">
        <v>0</v>
      </c>
      <c r="F4239" s="213" t="s">
        <v>590</v>
      </c>
      <c r="G4239" s="214" t="s">
        <v>677</v>
      </c>
      <c r="H4239" s="208" t="str">
        <f>IF(Input!F$4="GMH_OECC",J4239,IF(Input!F$4="GMH_XOEC",L4239,IF(Input!F$4="GMH_Korea",N4239,IF(Input!F$4="GMH_EU",P4239,IF(Input!F$4="Skysuper",#REF!,IF(Input!F$4="SkyII",#REF!,IF(Input!F$4="XO-8000",#REF!, "FALSE")))))))</f>
        <v>00</v>
      </c>
      <c r="I4239" s="209">
        <f>IF(Input!F$4="GMH_OECC",K4239,IF(Input!F$4="GMH_XOEC",M4239,IF(Input!F$4="GMH_Korea",O4239,IF(Input!F$4="GMH_EU",Q4239,IF(Input!F$4="Skysuper",#REF!,IF(Input!F$4="SkyII",#REF!,IF(Input!F$4="XO-8000",#REF!, "FALSE")))))))</f>
        <v>0</v>
      </c>
      <c r="J4239" s="210" t="s">
        <v>10359</v>
      </c>
      <c r="K4239" s="268">
        <v>0</v>
      </c>
      <c r="L4239" s="270" t="s">
        <v>10359</v>
      </c>
      <c r="M4239" s="270">
        <v>0</v>
      </c>
      <c r="N4239" s="270" t="s">
        <v>10359</v>
      </c>
      <c r="O4239" s="270">
        <v>0</v>
      </c>
      <c r="P4239" s="270" t="s">
        <v>10359</v>
      </c>
      <c r="Q4239" s="270">
        <v>0</v>
      </c>
      <c r="R4239" s="74"/>
      <c r="S4239" s="75" t="str">
        <f t="shared" si="392"/>
        <v>0000</v>
      </c>
      <c r="T4239" s="75" t="str">
        <f t="shared" si="409"/>
        <v>00000000000000000000000000000000</v>
      </c>
      <c r="V4239" s="197"/>
      <c r="W4239" s="75">
        <f t="shared" si="412"/>
        <v>0</v>
      </c>
      <c r="AE4239" s="479"/>
    </row>
    <row r="4240" spans="1:31" s="75" customFormat="1" ht="13.5" x14ac:dyDescent="0.2">
      <c r="A4240" s="211">
        <v>4237</v>
      </c>
      <c r="B4240" s="212" t="s">
        <v>4759</v>
      </c>
      <c r="C4240" s="213" t="s">
        <v>4760</v>
      </c>
      <c r="D4240" s="213"/>
      <c r="E4240" s="213">
        <v>0</v>
      </c>
      <c r="F4240" s="213" t="s">
        <v>590</v>
      </c>
      <c r="G4240" s="214" t="s">
        <v>677</v>
      </c>
      <c r="H4240" s="208" t="str">
        <f>IF(Input!F$4="GMH_OECC",J4240,IF(Input!F$4="GMH_XOEC",L4240,IF(Input!F$4="GMH_Korea",N4240,IF(Input!F$4="GMH_EU",P4240,IF(Input!F$4="Skysuper",#REF!,IF(Input!F$4="SkyII",#REF!,IF(Input!F$4="XO-8000",#REF!, "FALSE")))))))</f>
        <v>00</v>
      </c>
      <c r="I4240" s="209">
        <f>IF(Input!F$4="GMH_OECC",K4240,IF(Input!F$4="GMH_XOEC",M4240,IF(Input!F$4="GMH_Korea",O4240,IF(Input!F$4="GMH_EU",Q4240,IF(Input!F$4="Skysuper",#REF!,IF(Input!F$4="SkyII",#REF!,IF(Input!F$4="XO-8000",#REF!, "FALSE")))))))</f>
        <v>0</v>
      </c>
      <c r="J4240" s="210" t="s">
        <v>10359</v>
      </c>
      <c r="K4240" s="268">
        <v>0</v>
      </c>
      <c r="L4240" s="270" t="s">
        <v>10359</v>
      </c>
      <c r="M4240" s="270">
        <v>0</v>
      </c>
      <c r="N4240" s="270" t="s">
        <v>10359</v>
      </c>
      <c r="O4240" s="270">
        <v>0</v>
      </c>
      <c r="P4240" s="270" t="s">
        <v>10359</v>
      </c>
      <c r="Q4240" s="270">
        <v>0</v>
      </c>
      <c r="R4240" s="74"/>
      <c r="S4240" s="75" t="str">
        <f t="shared" si="392"/>
        <v>0000</v>
      </c>
      <c r="T4240" s="75" t="str">
        <f t="shared" si="409"/>
        <v>00000000000000000000000000000000</v>
      </c>
      <c r="V4240" s="197"/>
      <c r="W4240" s="75">
        <f t="shared" si="412"/>
        <v>0</v>
      </c>
      <c r="AE4240" s="479"/>
    </row>
    <row r="4241" spans="1:31" s="75" customFormat="1" ht="13.5" x14ac:dyDescent="0.2">
      <c r="A4241" s="211">
        <v>4238</v>
      </c>
      <c r="B4241" s="212" t="s">
        <v>4761</v>
      </c>
      <c r="C4241" s="213" t="s">
        <v>4762</v>
      </c>
      <c r="D4241" s="213"/>
      <c r="E4241" s="213">
        <v>0</v>
      </c>
      <c r="F4241" s="213" t="s">
        <v>590</v>
      </c>
      <c r="G4241" s="214" t="s">
        <v>677</v>
      </c>
      <c r="H4241" s="208" t="str">
        <f>IF(Input!F$4="GMH_OECC",J4241,IF(Input!F$4="GMH_XOEC",L4241,IF(Input!F$4="GMH_Korea",N4241,IF(Input!F$4="GMH_EU",P4241,IF(Input!F$4="Skysuper",#REF!,IF(Input!F$4="SkyII",#REF!,IF(Input!F$4="XO-8000",#REF!, "FALSE")))))))</f>
        <v>00</v>
      </c>
      <c r="I4241" s="209">
        <f>IF(Input!F$4="GMH_OECC",K4241,IF(Input!F$4="GMH_XOEC",M4241,IF(Input!F$4="GMH_Korea",O4241,IF(Input!F$4="GMH_EU",Q4241,IF(Input!F$4="Skysuper",#REF!,IF(Input!F$4="SkyII",#REF!,IF(Input!F$4="XO-8000",#REF!, "FALSE")))))))</f>
        <v>0</v>
      </c>
      <c r="J4241" s="210" t="s">
        <v>10359</v>
      </c>
      <c r="K4241" s="268">
        <v>0</v>
      </c>
      <c r="L4241" s="270" t="s">
        <v>10359</v>
      </c>
      <c r="M4241" s="270">
        <v>0</v>
      </c>
      <c r="N4241" s="270" t="s">
        <v>10359</v>
      </c>
      <c r="O4241" s="270">
        <v>0</v>
      </c>
      <c r="P4241" s="270" t="s">
        <v>10359</v>
      </c>
      <c r="Q4241" s="270">
        <v>0</v>
      </c>
      <c r="R4241" s="74"/>
      <c r="S4241" s="75" t="str">
        <f t="shared" si="392"/>
        <v>0000</v>
      </c>
      <c r="T4241" s="75" t="str">
        <f t="shared" si="409"/>
        <v>00000000000000000000000000000000</v>
      </c>
      <c r="V4241" s="197"/>
      <c r="W4241" s="75">
        <f t="shared" si="412"/>
        <v>0</v>
      </c>
      <c r="AE4241" s="479"/>
    </row>
    <row r="4242" spans="1:31" s="75" customFormat="1" ht="13.5" x14ac:dyDescent="0.2">
      <c r="A4242" s="211">
        <v>4239</v>
      </c>
      <c r="B4242" s="212" t="s">
        <v>4763</v>
      </c>
      <c r="C4242" s="213" t="s">
        <v>4764</v>
      </c>
      <c r="D4242" s="213"/>
      <c r="E4242" s="213">
        <v>0</v>
      </c>
      <c r="F4242" s="213" t="s">
        <v>590</v>
      </c>
      <c r="G4242" s="214" t="s">
        <v>677</v>
      </c>
      <c r="H4242" s="208" t="str">
        <f>IF(Input!F$4="GMH_OECC",J4242,IF(Input!F$4="GMH_XOEC",L4242,IF(Input!F$4="GMH_Korea",N4242,IF(Input!F$4="GMH_EU",P4242,IF(Input!F$4="Skysuper",#REF!,IF(Input!F$4="SkyII",#REF!,IF(Input!F$4="XO-8000",#REF!, "FALSE")))))))</f>
        <v>00</v>
      </c>
      <c r="I4242" s="209">
        <f>IF(Input!F$4="GMH_OECC",K4242,IF(Input!F$4="GMH_XOEC",M4242,IF(Input!F$4="GMH_Korea",O4242,IF(Input!F$4="GMH_EU",Q4242,IF(Input!F$4="Skysuper",#REF!,IF(Input!F$4="SkyII",#REF!,IF(Input!F$4="XO-8000",#REF!, "FALSE")))))))</f>
        <v>0</v>
      </c>
      <c r="J4242" s="210" t="s">
        <v>10359</v>
      </c>
      <c r="K4242" s="268">
        <v>0</v>
      </c>
      <c r="L4242" s="270" t="s">
        <v>10359</v>
      </c>
      <c r="M4242" s="270">
        <v>0</v>
      </c>
      <c r="N4242" s="270" t="s">
        <v>10359</v>
      </c>
      <c r="O4242" s="270">
        <v>0</v>
      </c>
      <c r="P4242" s="270" t="s">
        <v>10359</v>
      </c>
      <c r="Q4242" s="270">
        <v>0</v>
      </c>
      <c r="R4242" s="74"/>
      <c r="S4242" s="75" t="str">
        <f t="shared" si="392"/>
        <v>0000</v>
      </c>
      <c r="T4242" s="75" t="str">
        <f t="shared" si="409"/>
        <v>00000000000000000000000000000000</v>
      </c>
      <c r="V4242" s="197"/>
      <c r="W4242" s="75">
        <f t="shared" si="412"/>
        <v>0</v>
      </c>
      <c r="AE4242" s="479"/>
    </row>
    <row r="4243" spans="1:31" s="75" customFormat="1" ht="13.5" x14ac:dyDescent="0.2">
      <c r="A4243" s="211">
        <v>4240</v>
      </c>
      <c r="B4243" s="212" t="s">
        <v>4765</v>
      </c>
      <c r="C4243" s="213" t="s">
        <v>4766</v>
      </c>
      <c r="D4243" s="213"/>
      <c r="E4243" s="213">
        <v>0</v>
      </c>
      <c r="F4243" s="213" t="s">
        <v>590</v>
      </c>
      <c r="G4243" s="214" t="s">
        <v>677</v>
      </c>
      <c r="H4243" s="208" t="str">
        <f>IF(Input!F$4="GMH_OECC",J4243,IF(Input!F$4="GMH_XOEC",L4243,IF(Input!F$4="GMH_Korea",N4243,IF(Input!F$4="GMH_EU",P4243,IF(Input!F$4="Skysuper",#REF!,IF(Input!F$4="SkyII",#REF!,IF(Input!F$4="XO-8000",#REF!, "FALSE")))))))</f>
        <v>00</v>
      </c>
      <c r="I4243" s="209">
        <f>IF(Input!F$4="GMH_OECC",K4243,IF(Input!F$4="GMH_XOEC",M4243,IF(Input!F$4="GMH_Korea",O4243,IF(Input!F$4="GMH_EU",Q4243,IF(Input!F$4="Skysuper",#REF!,IF(Input!F$4="SkyII",#REF!,IF(Input!F$4="XO-8000",#REF!, "FALSE")))))))</f>
        <v>0</v>
      </c>
      <c r="J4243" s="210" t="s">
        <v>10359</v>
      </c>
      <c r="K4243" s="268">
        <v>0</v>
      </c>
      <c r="L4243" s="270" t="s">
        <v>10359</v>
      </c>
      <c r="M4243" s="270">
        <v>0</v>
      </c>
      <c r="N4243" s="270" t="s">
        <v>10359</v>
      </c>
      <c r="O4243" s="270">
        <v>0</v>
      </c>
      <c r="P4243" s="270" t="s">
        <v>10359</v>
      </c>
      <c r="Q4243" s="270">
        <v>0</v>
      </c>
      <c r="R4243" s="74"/>
      <c r="S4243" s="75" t="str">
        <f t="shared" si="392"/>
        <v>0000</v>
      </c>
      <c r="T4243" s="75" t="str">
        <f t="shared" si="409"/>
        <v>00000000000000000000000000000000</v>
      </c>
      <c r="V4243" s="197"/>
      <c r="W4243" s="75">
        <f t="shared" si="412"/>
        <v>0</v>
      </c>
      <c r="AE4243" s="479"/>
    </row>
    <row r="4244" spans="1:31" s="75" customFormat="1" ht="13.5" x14ac:dyDescent="0.2">
      <c r="A4244" s="211">
        <v>4241</v>
      </c>
      <c r="B4244" s="212" t="s">
        <v>4767</v>
      </c>
      <c r="C4244" s="213" t="s">
        <v>4768</v>
      </c>
      <c r="D4244" s="213"/>
      <c r="E4244" s="213">
        <v>0</v>
      </c>
      <c r="F4244" s="213" t="s">
        <v>590</v>
      </c>
      <c r="G4244" s="214" t="s">
        <v>677</v>
      </c>
      <c r="H4244" s="208" t="str">
        <f>IF(Input!F$4="GMH_OECC",J4244,IF(Input!F$4="GMH_XOEC",L4244,IF(Input!F$4="GMH_Korea",N4244,IF(Input!F$4="GMH_EU",P4244,IF(Input!F$4="Skysuper",#REF!,IF(Input!F$4="SkyII",#REF!,IF(Input!F$4="XO-8000",#REF!, "FALSE")))))))</f>
        <v>00</v>
      </c>
      <c r="I4244" s="209">
        <f>IF(Input!F$4="GMH_OECC",K4244,IF(Input!F$4="GMH_XOEC",M4244,IF(Input!F$4="GMH_Korea",O4244,IF(Input!F$4="GMH_EU",Q4244,IF(Input!F$4="Skysuper",#REF!,IF(Input!F$4="SkyII",#REF!,IF(Input!F$4="XO-8000",#REF!, "FALSE")))))))</f>
        <v>0</v>
      </c>
      <c r="J4244" s="210" t="s">
        <v>10359</v>
      </c>
      <c r="K4244" s="268">
        <v>0</v>
      </c>
      <c r="L4244" s="270" t="s">
        <v>10359</v>
      </c>
      <c r="M4244" s="270">
        <v>0</v>
      </c>
      <c r="N4244" s="270" t="s">
        <v>10359</v>
      </c>
      <c r="O4244" s="270">
        <v>0</v>
      </c>
      <c r="P4244" s="270" t="s">
        <v>10359</v>
      </c>
      <c r="Q4244" s="270">
        <v>0</v>
      </c>
      <c r="R4244" s="74"/>
      <c r="S4244" s="75" t="str">
        <f t="shared" si="392"/>
        <v>0000</v>
      </c>
      <c r="T4244" s="75" t="str">
        <f t="shared" si="409"/>
        <v>00000000000000000000000000000000</v>
      </c>
      <c r="V4244" s="197"/>
      <c r="W4244" s="75">
        <f t="shared" si="412"/>
        <v>0</v>
      </c>
      <c r="AE4244" s="479"/>
    </row>
    <row r="4245" spans="1:31" s="75" customFormat="1" ht="13.5" x14ac:dyDescent="0.2">
      <c r="A4245" s="211">
        <v>4242</v>
      </c>
      <c r="B4245" s="212" t="s">
        <v>4769</v>
      </c>
      <c r="C4245" s="213" t="s">
        <v>4770</v>
      </c>
      <c r="D4245" s="213"/>
      <c r="E4245" s="213">
        <v>0</v>
      </c>
      <c r="F4245" s="213" t="s">
        <v>590</v>
      </c>
      <c r="G4245" s="214" t="s">
        <v>677</v>
      </c>
      <c r="H4245" s="208" t="str">
        <f>IF(Input!F$4="GMH_OECC",J4245,IF(Input!F$4="GMH_XOEC",L4245,IF(Input!F$4="GMH_Korea",N4245,IF(Input!F$4="GMH_EU",P4245,IF(Input!F$4="Skysuper",#REF!,IF(Input!F$4="SkyII",#REF!,IF(Input!F$4="XO-8000",#REF!, "FALSE")))))))</f>
        <v>00</v>
      </c>
      <c r="I4245" s="209">
        <f>IF(Input!F$4="GMH_OECC",K4245,IF(Input!F$4="GMH_XOEC",M4245,IF(Input!F$4="GMH_Korea",O4245,IF(Input!F$4="GMH_EU",Q4245,IF(Input!F$4="Skysuper",#REF!,IF(Input!F$4="SkyII",#REF!,IF(Input!F$4="XO-8000",#REF!, "FALSE")))))))</f>
        <v>0</v>
      </c>
      <c r="J4245" s="210" t="s">
        <v>10359</v>
      </c>
      <c r="K4245" s="268">
        <v>0</v>
      </c>
      <c r="L4245" s="270" t="s">
        <v>10359</v>
      </c>
      <c r="M4245" s="270">
        <v>0</v>
      </c>
      <c r="N4245" s="270" t="s">
        <v>10359</v>
      </c>
      <c r="O4245" s="270">
        <v>0</v>
      </c>
      <c r="P4245" s="270" t="s">
        <v>10359</v>
      </c>
      <c r="Q4245" s="270">
        <v>0</v>
      </c>
      <c r="R4245" s="74"/>
      <c r="S4245" s="75" t="str">
        <f t="shared" si="392"/>
        <v>0000</v>
      </c>
      <c r="T4245" s="75" t="str">
        <f t="shared" si="409"/>
        <v>00000000000000000000000000000000</v>
      </c>
      <c r="V4245" s="197"/>
      <c r="W4245" s="75">
        <f t="shared" si="412"/>
        <v>0</v>
      </c>
      <c r="AE4245" s="479"/>
    </row>
    <row r="4246" spans="1:31" s="75" customFormat="1" ht="13.5" x14ac:dyDescent="0.2">
      <c r="A4246" s="211">
        <v>4243</v>
      </c>
      <c r="B4246" s="212" t="s">
        <v>4771</v>
      </c>
      <c r="C4246" s="213" t="s">
        <v>4772</v>
      </c>
      <c r="D4246" s="213"/>
      <c r="E4246" s="213">
        <v>0</v>
      </c>
      <c r="F4246" s="213" t="s">
        <v>590</v>
      </c>
      <c r="G4246" s="214" t="s">
        <v>677</v>
      </c>
      <c r="H4246" s="208" t="str">
        <f>IF(Input!F$4="GMH_OECC",J4246,IF(Input!F$4="GMH_XOEC",L4246,IF(Input!F$4="GMH_Korea",N4246,IF(Input!F$4="GMH_EU",P4246,IF(Input!F$4="Skysuper",#REF!,IF(Input!F$4="SkyII",#REF!,IF(Input!F$4="XO-8000",#REF!, "FALSE")))))))</f>
        <v>00</v>
      </c>
      <c r="I4246" s="209">
        <f>IF(Input!F$4="GMH_OECC",K4246,IF(Input!F$4="GMH_XOEC",M4246,IF(Input!F$4="GMH_Korea",O4246,IF(Input!F$4="GMH_EU",Q4246,IF(Input!F$4="Skysuper",#REF!,IF(Input!F$4="SkyII",#REF!,IF(Input!F$4="XO-8000",#REF!, "FALSE")))))))</f>
        <v>0</v>
      </c>
      <c r="J4246" s="210" t="s">
        <v>10359</v>
      </c>
      <c r="K4246" s="268">
        <v>0</v>
      </c>
      <c r="L4246" s="270" t="s">
        <v>10359</v>
      </c>
      <c r="M4246" s="270">
        <v>0</v>
      </c>
      <c r="N4246" s="270" t="s">
        <v>10359</v>
      </c>
      <c r="O4246" s="270">
        <v>0</v>
      </c>
      <c r="P4246" s="270" t="s">
        <v>10359</v>
      </c>
      <c r="Q4246" s="270">
        <v>0</v>
      </c>
      <c r="R4246" s="74"/>
      <c r="S4246" s="75" t="str">
        <f t="shared" si="392"/>
        <v>0000</v>
      </c>
      <c r="T4246" s="75" t="str">
        <f t="shared" si="409"/>
        <v>00000000000000000000000000000000</v>
      </c>
      <c r="V4246" s="197"/>
      <c r="W4246" s="75">
        <f t="shared" si="412"/>
        <v>0</v>
      </c>
      <c r="AE4246" s="479"/>
    </row>
    <row r="4247" spans="1:31" s="75" customFormat="1" ht="13.5" x14ac:dyDescent="0.2">
      <c r="A4247" s="211">
        <v>4244</v>
      </c>
      <c r="B4247" s="212" t="s">
        <v>4773</v>
      </c>
      <c r="C4247" s="213" t="s">
        <v>4774</v>
      </c>
      <c r="D4247" s="213"/>
      <c r="E4247" s="213">
        <v>0</v>
      </c>
      <c r="F4247" s="213" t="s">
        <v>590</v>
      </c>
      <c r="G4247" s="214" t="s">
        <v>677</v>
      </c>
      <c r="H4247" s="208" t="str">
        <f>IF(Input!F$4="GMH_OECC",J4247,IF(Input!F$4="GMH_XOEC",L4247,IF(Input!F$4="GMH_Korea",N4247,IF(Input!F$4="GMH_EU",P4247,IF(Input!F$4="Skysuper",#REF!,IF(Input!F$4="SkyII",#REF!,IF(Input!F$4="XO-8000",#REF!, "FALSE")))))))</f>
        <v>00</v>
      </c>
      <c r="I4247" s="209">
        <f>IF(Input!F$4="GMH_OECC",K4247,IF(Input!F$4="GMH_XOEC",M4247,IF(Input!F$4="GMH_Korea",O4247,IF(Input!F$4="GMH_EU",Q4247,IF(Input!F$4="Skysuper",#REF!,IF(Input!F$4="SkyII",#REF!,IF(Input!F$4="XO-8000",#REF!, "FALSE")))))))</f>
        <v>0</v>
      </c>
      <c r="J4247" s="210" t="s">
        <v>10359</v>
      </c>
      <c r="K4247" s="268">
        <v>0</v>
      </c>
      <c r="L4247" s="270" t="s">
        <v>10359</v>
      </c>
      <c r="M4247" s="270">
        <v>0</v>
      </c>
      <c r="N4247" s="270" t="s">
        <v>10359</v>
      </c>
      <c r="O4247" s="270">
        <v>0</v>
      </c>
      <c r="P4247" s="270" t="s">
        <v>10359</v>
      </c>
      <c r="Q4247" s="270">
        <v>0</v>
      </c>
      <c r="R4247" s="74"/>
      <c r="S4247" s="75" t="str">
        <f t="shared" si="392"/>
        <v>0000</v>
      </c>
      <c r="T4247" s="75" t="str">
        <f t="shared" si="409"/>
        <v>00000000000000000000000000000000</v>
      </c>
      <c r="V4247" s="197"/>
      <c r="W4247" s="75">
        <f t="shared" si="412"/>
        <v>0</v>
      </c>
      <c r="AE4247" s="479"/>
    </row>
    <row r="4248" spans="1:31" s="75" customFormat="1" ht="13.5" x14ac:dyDescent="0.2">
      <c r="A4248" s="211">
        <v>4245</v>
      </c>
      <c r="B4248" s="212" t="s">
        <v>4775</v>
      </c>
      <c r="C4248" s="213" t="s">
        <v>4776</v>
      </c>
      <c r="D4248" s="213"/>
      <c r="E4248" s="213">
        <v>0</v>
      </c>
      <c r="F4248" s="213" t="s">
        <v>590</v>
      </c>
      <c r="G4248" s="214" t="s">
        <v>677</v>
      </c>
      <c r="H4248" s="208" t="str">
        <f>IF(Input!F$4="GMH_OECC",J4248,IF(Input!F$4="GMH_XOEC",L4248,IF(Input!F$4="GMH_Korea",N4248,IF(Input!F$4="GMH_EU",P4248,IF(Input!F$4="Skysuper",#REF!,IF(Input!F$4="SkyII",#REF!,IF(Input!F$4="XO-8000",#REF!, "FALSE")))))))</f>
        <v>00</v>
      </c>
      <c r="I4248" s="209">
        <f>IF(Input!F$4="GMH_OECC",K4248,IF(Input!F$4="GMH_XOEC",M4248,IF(Input!F$4="GMH_Korea",O4248,IF(Input!F$4="GMH_EU",Q4248,IF(Input!F$4="Skysuper",#REF!,IF(Input!F$4="SkyII",#REF!,IF(Input!F$4="XO-8000",#REF!, "FALSE")))))))</f>
        <v>0</v>
      </c>
      <c r="J4248" s="210" t="s">
        <v>10359</v>
      </c>
      <c r="K4248" s="268">
        <v>0</v>
      </c>
      <c r="L4248" s="270" t="s">
        <v>10359</v>
      </c>
      <c r="M4248" s="270">
        <v>0</v>
      </c>
      <c r="N4248" s="270" t="s">
        <v>10359</v>
      </c>
      <c r="O4248" s="270">
        <v>0</v>
      </c>
      <c r="P4248" s="270" t="s">
        <v>10359</v>
      </c>
      <c r="Q4248" s="270">
        <v>0</v>
      </c>
      <c r="R4248" s="74"/>
      <c r="S4248" s="75" t="str">
        <f t="shared" si="392"/>
        <v>0000</v>
      </c>
      <c r="T4248" s="75" t="str">
        <f t="shared" si="409"/>
        <v>00000000000000000000000000000000</v>
      </c>
      <c r="V4248" s="197"/>
      <c r="W4248" s="75">
        <f t="shared" si="412"/>
        <v>0</v>
      </c>
      <c r="AE4248" s="479"/>
    </row>
    <row r="4249" spans="1:31" s="75" customFormat="1" ht="13.5" x14ac:dyDescent="0.2">
      <c r="A4249" s="211">
        <v>4246</v>
      </c>
      <c r="B4249" s="212" t="s">
        <v>4777</v>
      </c>
      <c r="C4249" s="213" t="s">
        <v>4778</v>
      </c>
      <c r="D4249" s="213"/>
      <c r="E4249" s="213">
        <v>0</v>
      </c>
      <c r="F4249" s="213" t="s">
        <v>590</v>
      </c>
      <c r="G4249" s="214" t="s">
        <v>677</v>
      </c>
      <c r="H4249" s="208" t="str">
        <f>IF(Input!F$4="GMH_OECC",J4249,IF(Input!F$4="GMH_XOEC",L4249,IF(Input!F$4="GMH_Korea",N4249,IF(Input!F$4="GMH_EU",P4249,IF(Input!F$4="Skysuper",#REF!,IF(Input!F$4="SkyII",#REF!,IF(Input!F$4="XO-8000",#REF!, "FALSE")))))))</f>
        <v>00</v>
      </c>
      <c r="I4249" s="209">
        <f>IF(Input!F$4="GMH_OECC",K4249,IF(Input!F$4="GMH_XOEC",M4249,IF(Input!F$4="GMH_Korea",O4249,IF(Input!F$4="GMH_EU",Q4249,IF(Input!F$4="Skysuper",#REF!,IF(Input!F$4="SkyII",#REF!,IF(Input!F$4="XO-8000",#REF!, "FALSE")))))))</f>
        <v>0</v>
      </c>
      <c r="J4249" s="210" t="s">
        <v>10359</v>
      </c>
      <c r="K4249" s="268">
        <v>0</v>
      </c>
      <c r="L4249" s="270" t="s">
        <v>10359</v>
      </c>
      <c r="M4249" s="270">
        <v>0</v>
      </c>
      <c r="N4249" s="270" t="s">
        <v>10359</v>
      </c>
      <c r="O4249" s="270">
        <v>0</v>
      </c>
      <c r="P4249" s="270" t="s">
        <v>10359</v>
      </c>
      <c r="Q4249" s="270">
        <v>0</v>
      </c>
      <c r="R4249" s="74"/>
      <c r="S4249" s="75" t="str">
        <f t="shared" si="392"/>
        <v>0000</v>
      </c>
      <c r="T4249" s="75" t="str">
        <f t="shared" si="409"/>
        <v>00000000000000000000000000000000</v>
      </c>
      <c r="V4249" s="197"/>
      <c r="W4249" s="75">
        <f t="shared" si="412"/>
        <v>0</v>
      </c>
      <c r="AE4249" s="479"/>
    </row>
    <row r="4250" spans="1:31" s="75" customFormat="1" ht="13.5" x14ac:dyDescent="0.2">
      <c r="A4250" s="211">
        <v>4247</v>
      </c>
      <c r="B4250" s="212" t="s">
        <v>4779</v>
      </c>
      <c r="C4250" s="213" t="s">
        <v>4780</v>
      </c>
      <c r="D4250" s="213"/>
      <c r="E4250" s="213">
        <v>0</v>
      </c>
      <c r="F4250" s="213" t="s">
        <v>590</v>
      </c>
      <c r="G4250" s="214" t="s">
        <v>677</v>
      </c>
      <c r="H4250" s="208" t="str">
        <f>IF(Input!F$4="GMH_OECC",J4250,IF(Input!F$4="GMH_XOEC",L4250,IF(Input!F$4="GMH_Korea",N4250,IF(Input!F$4="GMH_EU",P4250,IF(Input!F$4="Skysuper",#REF!,IF(Input!F$4="SkyII",#REF!,IF(Input!F$4="XO-8000",#REF!, "FALSE")))))))</f>
        <v>00</v>
      </c>
      <c r="I4250" s="209">
        <f>IF(Input!F$4="GMH_OECC",K4250,IF(Input!F$4="GMH_XOEC",M4250,IF(Input!F$4="GMH_Korea",O4250,IF(Input!F$4="GMH_EU",Q4250,IF(Input!F$4="Skysuper",#REF!,IF(Input!F$4="SkyII",#REF!,IF(Input!F$4="XO-8000",#REF!, "FALSE")))))))</f>
        <v>0</v>
      </c>
      <c r="J4250" s="210" t="s">
        <v>10359</v>
      </c>
      <c r="K4250" s="268">
        <v>0</v>
      </c>
      <c r="L4250" s="270" t="s">
        <v>10359</v>
      </c>
      <c r="M4250" s="270">
        <v>0</v>
      </c>
      <c r="N4250" s="270" t="s">
        <v>10359</v>
      </c>
      <c r="O4250" s="270">
        <v>0</v>
      </c>
      <c r="P4250" s="270" t="s">
        <v>10359</v>
      </c>
      <c r="Q4250" s="270">
        <v>0</v>
      </c>
      <c r="R4250" s="74"/>
      <c r="S4250" s="75" t="str">
        <f t="shared" si="392"/>
        <v>0000</v>
      </c>
      <c r="T4250" s="75" t="str">
        <f t="shared" si="409"/>
        <v>00000000000000000000000000000000</v>
      </c>
      <c r="V4250" s="197"/>
      <c r="W4250" s="75">
        <f t="shared" si="412"/>
        <v>0</v>
      </c>
      <c r="AE4250" s="479"/>
    </row>
    <row r="4251" spans="1:31" s="75" customFormat="1" ht="13.5" x14ac:dyDescent="0.2">
      <c r="A4251" s="211">
        <v>4248</v>
      </c>
      <c r="B4251" s="212" t="s">
        <v>4781</v>
      </c>
      <c r="C4251" s="213" t="s">
        <v>4782</v>
      </c>
      <c r="D4251" s="213"/>
      <c r="E4251" s="213">
        <v>0</v>
      </c>
      <c r="F4251" s="213" t="s">
        <v>590</v>
      </c>
      <c r="G4251" s="214" t="s">
        <v>677</v>
      </c>
      <c r="H4251" s="208" t="str">
        <f>IF(Input!F$4="GMH_OECC",J4251,IF(Input!F$4="GMH_XOEC",L4251,IF(Input!F$4="GMH_Korea",N4251,IF(Input!F$4="GMH_EU",P4251,IF(Input!F$4="Skysuper",#REF!,IF(Input!F$4="SkyII",#REF!,IF(Input!F$4="XO-8000",#REF!, "FALSE")))))))</f>
        <v>00</v>
      </c>
      <c r="I4251" s="209">
        <f>IF(Input!F$4="GMH_OECC",K4251,IF(Input!F$4="GMH_XOEC",M4251,IF(Input!F$4="GMH_Korea",O4251,IF(Input!F$4="GMH_EU",Q4251,IF(Input!F$4="Skysuper",#REF!,IF(Input!F$4="SkyII",#REF!,IF(Input!F$4="XO-8000",#REF!, "FALSE")))))))</f>
        <v>0</v>
      </c>
      <c r="J4251" s="210" t="s">
        <v>10359</v>
      </c>
      <c r="K4251" s="268">
        <v>0</v>
      </c>
      <c r="L4251" s="270" t="s">
        <v>10359</v>
      </c>
      <c r="M4251" s="270">
        <v>0</v>
      </c>
      <c r="N4251" s="270" t="s">
        <v>10359</v>
      </c>
      <c r="O4251" s="270">
        <v>0</v>
      </c>
      <c r="P4251" s="270" t="s">
        <v>10359</v>
      </c>
      <c r="Q4251" s="270">
        <v>0</v>
      </c>
      <c r="R4251" s="74"/>
      <c r="S4251" s="75" t="str">
        <f t="shared" si="392"/>
        <v>0000</v>
      </c>
      <c r="T4251" s="75" t="str">
        <f t="shared" si="409"/>
        <v>00000000000000000000000000000000</v>
      </c>
      <c r="V4251" s="197"/>
      <c r="W4251" s="75">
        <f t="shared" si="412"/>
        <v>0</v>
      </c>
      <c r="AE4251" s="479"/>
    </row>
    <row r="4252" spans="1:31" s="75" customFormat="1" ht="13.5" x14ac:dyDescent="0.2">
      <c r="A4252" s="211">
        <v>4249</v>
      </c>
      <c r="B4252" s="212" t="s">
        <v>4783</v>
      </c>
      <c r="C4252" s="213" t="s">
        <v>4784</v>
      </c>
      <c r="D4252" s="213"/>
      <c r="E4252" s="213">
        <v>0</v>
      </c>
      <c r="F4252" s="213" t="s">
        <v>590</v>
      </c>
      <c r="G4252" s="214" t="s">
        <v>677</v>
      </c>
      <c r="H4252" s="208" t="str">
        <f>IF(Input!F$4="GMH_OECC",J4252,IF(Input!F$4="GMH_XOEC",L4252,IF(Input!F$4="GMH_Korea",N4252,IF(Input!F$4="GMH_EU",P4252,IF(Input!F$4="Skysuper",#REF!,IF(Input!F$4="SkyII",#REF!,IF(Input!F$4="XO-8000",#REF!, "FALSE")))))))</f>
        <v>00</v>
      </c>
      <c r="I4252" s="209">
        <f>IF(Input!F$4="GMH_OECC",K4252,IF(Input!F$4="GMH_XOEC",M4252,IF(Input!F$4="GMH_Korea",O4252,IF(Input!F$4="GMH_EU",Q4252,IF(Input!F$4="Skysuper",#REF!,IF(Input!F$4="SkyII",#REF!,IF(Input!F$4="XO-8000",#REF!, "FALSE")))))))</f>
        <v>0</v>
      </c>
      <c r="J4252" s="210" t="s">
        <v>10359</v>
      </c>
      <c r="K4252" s="268">
        <v>0</v>
      </c>
      <c r="L4252" s="270" t="s">
        <v>10359</v>
      </c>
      <c r="M4252" s="270">
        <v>0</v>
      </c>
      <c r="N4252" s="270" t="s">
        <v>10359</v>
      </c>
      <c r="O4252" s="270">
        <v>0</v>
      </c>
      <c r="P4252" s="270" t="s">
        <v>10359</v>
      </c>
      <c r="Q4252" s="270">
        <v>0</v>
      </c>
      <c r="R4252" s="74"/>
      <c r="S4252" s="75" t="str">
        <f t="shared" si="392"/>
        <v>0000</v>
      </c>
      <c r="T4252" s="75" t="str">
        <f t="shared" si="409"/>
        <v>00000000000000000000000000000000</v>
      </c>
      <c r="V4252" s="197"/>
      <c r="W4252" s="75">
        <f t="shared" si="412"/>
        <v>0</v>
      </c>
      <c r="AE4252" s="479"/>
    </row>
    <row r="4253" spans="1:31" s="75" customFormat="1" ht="13.5" x14ac:dyDescent="0.2">
      <c r="A4253" s="211">
        <v>4250</v>
      </c>
      <c r="B4253" s="212" t="s">
        <v>4785</v>
      </c>
      <c r="C4253" s="213" t="s">
        <v>4786</v>
      </c>
      <c r="D4253" s="213"/>
      <c r="E4253" s="213">
        <v>0</v>
      </c>
      <c r="F4253" s="213" t="s">
        <v>590</v>
      </c>
      <c r="G4253" s="214" t="s">
        <v>677</v>
      </c>
      <c r="H4253" s="208" t="str">
        <f>IF(Input!F$4="GMH_OECC",J4253,IF(Input!F$4="GMH_XOEC",L4253,IF(Input!F$4="GMH_Korea",N4253,IF(Input!F$4="GMH_EU",P4253,IF(Input!F$4="Skysuper",#REF!,IF(Input!F$4="SkyII",#REF!,IF(Input!F$4="XO-8000",#REF!, "FALSE")))))))</f>
        <v>00</v>
      </c>
      <c r="I4253" s="209">
        <f>IF(Input!F$4="GMH_OECC",K4253,IF(Input!F$4="GMH_XOEC",M4253,IF(Input!F$4="GMH_Korea",O4253,IF(Input!F$4="GMH_EU",Q4253,IF(Input!F$4="Skysuper",#REF!,IF(Input!F$4="SkyII",#REF!,IF(Input!F$4="XO-8000",#REF!, "FALSE")))))))</f>
        <v>0</v>
      </c>
      <c r="J4253" s="210" t="s">
        <v>10359</v>
      </c>
      <c r="K4253" s="268">
        <v>0</v>
      </c>
      <c r="L4253" s="270" t="s">
        <v>10359</v>
      </c>
      <c r="M4253" s="270">
        <v>0</v>
      </c>
      <c r="N4253" s="270" t="s">
        <v>10359</v>
      </c>
      <c r="O4253" s="270">
        <v>0</v>
      </c>
      <c r="P4253" s="270" t="s">
        <v>10359</v>
      </c>
      <c r="Q4253" s="270">
        <v>0</v>
      </c>
      <c r="R4253" s="74"/>
      <c r="S4253" s="75" t="str">
        <f t="shared" si="392"/>
        <v>0000</v>
      </c>
      <c r="T4253" s="75" t="str">
        <f t="shared" si="409"/>
        <v>00000000000000000000000000000000</v>
      </c>
      <c r="V4253" s="197"/>
      <c r="W4253" s="75">
        <f t="shared" si="412"/>
        <v>0</v>
      </c>
      <c r="AE4253" s="479"/>
    </row>
    <row r="4254" spans="1:31" s="75" customFormat="1" ht="13.5" x14ac:dyDescent="0.2">
      <c r="A4254" s="211">
        <v>4251</v>
      </c>
      <c r="B4254" s="212" t="s">
        <v>4787</v>
      </c>
      <c r="C4254" s="213" t="s">
        <v>4788</v>
      </c>
      <c r="D4254" s="213"/>
      <c r="E4254" s="213">
        <v>0</v>
      </c>
      <c r="F4254" s="213" t="s">
        <v>590</v>
      </c>
      <c r="G4254" s="214" t="s">
        <v>677</v>
      </c>
      <c r="H4254" s="208" t="str">
        <f>IF(Input!F$4="GMH_OECC",J4254,IF(Input!F$4="GMH_XOEC",L4254,IF(Input!F$4="GMH_Korea",N4254,IF(Input!F$4="GMH_EU",P4254,IF(Input!F$4="Skysuper",#REF!,IF(Input!F$4="SkyII",#REF!,IF(Input!F$4="XO-8000",#REF!, "FALSE")))))))</f>
        <v>00</v>
      </c>
      <c r="I4254" s="209">
        <f>IF(Input!F$4="GMH_OECC",K4254,IF(Input!F$4="GMH_XOEC",M4254,IF(Input!F$4="GMH_Korea",O4254,IF(Input!F$4="GMH_EU",Q4254,IF(Input!F$4="Skysuper",#REF!,IF(Input!F$4="SkyII",#REF!,IF(Input!F$4="XO-8000",#REF!, "FALSE")))))))</f>
        <v>0</v>
      </c>
      <c r="J4254" s="210" t="s">
        <v>10359</v>
      </c>
      <c r="K4254" s="268">
        <v>0</v>
      </c>
      <c r="L4254" s="270" t="s">
        <v>10359</v>
      </c>
      <c r="M4254" s="270">
        <v>0</v>
      </c>
      <c r="N4254" s="270" t="s">
        <v>10359</v>
      </c>
      <c r="O4254" s="270">
        <v>0</v>
      </c>
      <c r="P4254" s="270" t="s">
        <v>10359</v>
      </c>
      <c r="Q4254" s="270">
        <v>0</v>
      </c>
      <c r="R4254" s="74"/>
      <c r="S4254" s="75" t="str">
        <f t="shared" si="392"/>
        <v>0000</v>
      </c>
      <c r="T4254" s="75" t="str">
        <f t="shared" si="409"/>
        <v>00000000000000000000000000000000</v>
      </c>
      <c r="V4254" s="197"/>
      <c r="W4254" s="75">
        <f t="shared" si="412"/>
        <v>0</v>
      </c>
      <c r="AE4254" s="479"/>
    </row>
    <row r="4255" spans="1:31" s="75" customFormat="1" ht="13.5" x14ac:dyDescent="0.2">
      <c r="A4255" s="211">
        <v>4252</v>
      </c>
      <c r="B4255" s="212" t="s">
        <v>4789</v>
      </c>
      <c r="C4255" s="213" t="s">
        <v>4790</v>
      </c>
      <c r="D4255" s="213"/>
      <c r="E4255" s="213">
        <v>0</v>
      </c>
      <c r="F4255" s="213" t="s">
        <v>590</v>
      </c>
      <c r="G4255" s="214" t="s">
        <v>677</v>
      </c>
      <c r="H4255" s="208" t="str">
        <f>IF(Input!F$4="GMH_OECC",J4255,IF(Input!F$4="GMH_XOEC",L4255,IF(Input!F$4="GMH_Korea",N4255,IF(Input!F$4="GMH_EU",P4255,IF(Input!F$4="Skysuper",#REF!,IF(Input!F$4="SkyII",#REF!,IF(Input!F$4="XO-8000",#REF!, "FALSE")))))))</f>
        <v>00</v>
      </c>
      <c r="I4255" s="209">
        <f>IF(Input!F$4="GMH_OECC",K4255,IF(Input!F$4="GMH_XOEC",M4255,IF(Input!F$4="GMH_Korea",O4255,IF(Input!F$4="GMH_EU",Q4255,IF(Input!F$4="Skysuper",#REF!,IF(Input!F$4="SkyII",#REF!,IF(Input!F$4="XO-8000",#REF!, "FALSE")))))))</f>
        <v>0</v>
      </c>
      <c r="J4255" s="210" t="s">
        <v>10359</v>
      </c>
      <c r="K4255" s="268">
        <v>0</v>
      </c>
      <c r="L4255" s="270" t="s">
        <v>10359</v>
      </c>
      <c r="M4255" s="270">
        <v>0</v>
      </c>
      <c r="N4255" s="270" t="s">
        <v>10359</v>
      </c>
      <c r="O4255" s="270">
        <v>0</v>
      </c>
      <c r="P4255" s="270" t="s">
        <v>10359</v>
      </c>
      <c r="Q4255" s="270">
        <v>0</v>
      </c>
      <c r="R4255" s="74"/>
      <c r="S4255" s="75" t="str">
        <f t="shared" si="392"/>
        <v>0000</v>
      </c>
      <c r="T4255" s="75" t="str">
        <f t="shared" si="409"/>
        <v>00000000000000000000000000000000</v>
      </c>
      <c r="V4255" s="197"/>
      <c r="W4255" s="75">
        <f t="shared" si="412"/>
        <v>0</v>
      </c>
      <c r="AE4255" s="479"/>
    </row>
    <row r="4256" spans="1:31" s="75" customFormat="1" ht="13.5" x14ac:dyDescent="0.2">
      <c r="A4256" s="211">
        <v>4253</v>
      </c>
      <c r="B4256" s="212" t="s">
        <v>4791</v>
      </c>
      <c r="C4256" s="213" t="s">
        <v>4792</v>
      </c>
      <c r="D4256" s="213"/>
      <c r="E4256" s="213">
        <v>0</v>
      </c>
      <c r="F4256" s="213" t="s">
        <v>590</v>
      </c>
      <c r="G4256" s="214" t="s">
        <v>677</v>
      </c>
      <c r="H4256" s="208" t="str">
        <f>IF(Input!F$4="GMH_OECC",J4256,IF(Input!F$4="GMH_XOEC",L4256,IF(Input!F$4="GMH_Korea",N4256,IF(Input!F$4="GMH_EU",P4256,IF(Input!F$4="Skysuper",#REF!,IF(Input!F$4="SkyII",#REF!,IF(Input!F$4="XO-8000",#REF!, "FALSE")))))))</f>
        <v>00</v>
      </c>
      <c r="I4256" s="209">
        <f>IF(Input!F$4="GMH_OECC",K4256,IF(Input!F$4="GMH_XOEC",M4256,IF(Input!F$4="GMH_Korea",O4256,IF(Input!F$4="GMH_EU",Q4256,IF(Input!F$4="Skysuper",#REF!,IF(Input!F$4="SkyII",#REF!,IF(Input!F$4="XO-8000",#REF!, "FALSE")))))))</f>
        <v>0</v>
      </c>
      <c r="J4256" s="210" t="s">
        <v>10359</v>
      </c>
      <c r="K4256" s="268">
        <v>0</v>
      </c>
      <c r="L4256" s="270" t="s">
        <v>10359</v>
      </c>
      <c r="M4256" s="270">
        <v>0</v>
      </c>
      <c r="N4256" s="270" t="s">
        <v>10359</v>
      </c>
      <c r="O4256" s="270">
        <v>0</v>
      </c>
      <c r="P4256" s="270" t="s">
        <v>10359</v>
      </c>
      <c r="Q4256" s="270">
        <v>0</v>
      </c>
      <c r="R4256" s="74"/>
      <c r="S4256" s="75" t="str">
        <f t="shared" si="392"/>
        <v>0000</v>
      </c>
      <c r="T4256" s="75" t="str">
        <f t="shared" si="409"/>
        <v>00000000000000000000000000000000</v>
      </c>
      <c r="V4256" s="197"/>
      <c r="W4256" s="75">
        <f t="shared" si="412"/>
        <v>0</v>
      </c>
      <c r="AE4256" s="479"/>
    </row>
    <row r="4257" spans="1:31" s="75" customFormat="1" ht="13.5" x14ac:dyDescent="0.2">
      <c r="A4257" s="211">
        <v>4254</v>
      </c>
      <c r="B4257" s="212" t="s">
        <v>4793</v>
      </c>
      <c r="C4257" s="213" t="s">
        <v>4794</v>
      </c>
      <c r="D4257" s="213"/>
      <c r="E4257" s="213">
        <v>0</v>
      </c>
      <c r="F4257" s="213" t="s">
        <v>590</v>
      </c>
      <c r="G4257" s="214" t="s">
        <v>677</v>
      </c>
      <c r="H4257" s="208" t="str">
        <f>IF(Input!F$4="GMH_OECC",J4257,IF(Input!F$4="GMH_XOEC",L4257,IF(Input!F$4="GMH_Korea",N4257,IF(Input!F$4="GMH_EU",P4257,IF(Input!F$4="Skysuper",#REF!,IF(Input!F$4="SkyII",#REF!,IF(Input!F$4="XO-8000",#REF!, "FALSE")))))))</f>
        <v>00</v>
      </c>
      <c r="I4257" s="209">
        <f>IF(Input!F$4="GMH_OECC",K4257,IF(Input!F$4="GMH_XOEC",M4257,IF(Input!F$4="GMH_Korea",O4257,IF(Input!F$4="GMH_EU",Q4257,IF(Input!F$4="Skysuper",#REF!,IF(Input!F$4="SkyII",#REF!,IF(Input!F$4="XO-8000",#REF!, "FALSE")))))))</f>
        <v>0</v>
      </c>
      <c r="J4257" s="210" t="s">
        <v>10359</v>
      </c>
      <c r="K4257" s="268">
        <v>0</v>
      </c>
      <c r="L4257" s="270" t="s">
        <v>10359</v>
      </c>
      <c r="M4257" s="270">
        <v>0</v>
      </c>
      <c r="N4257" s="270" t="s">
        <v>10359</v>
      </c>
      <c r="O4257" s="270">
        <v>0</v>
      </c>
      <c r="P4257" s="270" t="s">
        <v>10359</v>
      </c>
      <c r="Q4257" s="270">
        <v>0</v>
      </c>
      <c r="R4257" s="74"/>
      <c r="S4257" s="75" t="str">
        <f t="shared" si="392"/>
        <v>0000</v>
      </c>
      <c r="T4257" s="75" t="str">
        <f t="shared" si="409"/>
        <v>00000000000000000000000000000000</v>
      </c>
      <c r="V4257" s="197"/>
      <c r="W4257" s="75">
        <f t="shared" si="412"/>
        <v>0</v>
      </c>
      <c r="AE4257" s="479"/>
    </row>
    <row r="4258" spans="1:31" s="75" customFormat="1" ht="13.5" x14ac:dyDescent="0.2">
      <c r="A4258" s="211">
        <v>4255</v>
      </c>
      <c r="B4258" s="212" t="s">
        <v>4795</v>
      </c>
      <c r="C4258" s="213" t="s">
        <v>4796</v>
      </c>
      <c r="D4258" s="213"/>
      <c r="E4258" s="213">
        <v>0</v>
      </c>
      <c r="F4258" s="213" t="s">
        <v>590</v>
      </c>
      <c r="G4258" s="214" t="s">
        <v>677</v>
      </c>
      <c r="H4258" s="208" t="str">
        <f>IF(Input!F$4="GMH_OECC",J4258,IF(Input!F$4="GMH_XOEC",L4258,IF(Input!F$4="GMH_Korea",N4258,IF(Input!F$4="GMH_EU",P4258,IF(Input!F$4="Skysuper",#REF!,IF(Input!F$4="SkyII",#REF!,IF(Input!F$4="XO-8000",#REF!, "FALSE")))))))</f>
        <v>00</v>
      </c>
      <c r="I4258" s="209">
        <f>IF(Input!F$4="GMH_OECC",K4258,IF(Input!F$4="GMH_XOEC",M4258,IF(Input!F$4="GMH_Korea",O4258,IF(Input!F$4="GMH_EU",Q4258,IF(Input!F$4="Skysuper",#REF!,IF(Input!F$4="SkyII",#REF!,IF(Input!F$4="XO-8000",#REF!, "FALSE")))))))</f>
        <v>0</v>
      </c>
      <c r="J4258" s="210" t="s">
        <v>10359</v>
      </c>
      <c r="K4258" s="268">
        <v>0</v>
      </c>
      <c r="L4258" s="270" t="s">
        <v>10359</v>
      </c>
      <c r="M4258" s="270">
        <v>0</v>
      </c>
      <c r="N4258" s="270" t="s">
        <v>10359</v>
      </c>
      <c r="O4258" s="270">
        <v>0</v>
      </c>
      <c r="P4258" s="270" t="s">
        <v>10359</v>
      </c>
      <c r="Q4258" s="270">
        <v>0</v>
      </c>
      <c r="R4258" s="74"/>
      <c r="S4258" s="75" t="str">
        <f t="shared" si="392"/>
        <v>0000</v>
      </c>
      <c r="T4258" s="75" t="str">
        <f t="shared" si="409"/>
        <v>00000000000000000000000000000000</v>
      </c>
      <c r="V4258" s="197"/>
      <c r="W4258" s="75">
        <f t="shared" si="412"/>
        <v>0</v>
      </c>
      <c r="AE4258" s="479"/>
    </row>
    <row r="4259" spans="1:31" s="75" customFormat="1" ht="13.5" x14ac:dyDescent="0.2">
      <c r="A4259" s="211">
        <v>4256</v>
      </c>
      <c r="B4259" s="212" t="s">
        <v>4797</v>
      </c>
      <c r="C4259" s="213" t="s">
        <v>4798</v>
      </c>
      <c r="D4259" s="213"/>
      <c r="E4259" s="213">
        <v>0</v>
      </c>
      <c r="F4259" s="213" t="s">
        <v>590</v>
      </c>
      <c r="G4259" s="214" t="s">
        <v>677</v>
      </c>
      <c r="H4259" s="208" t="str">
        <f>IF(Input!F$4="GMH_OECC",J4259,IF(Input!F$4="GMH_XOEC",L4259,IF(Input!F$4="GMH_Korea",N4259,IF(Input!F$4="GMH_EU",P4259,IF(Input!F$4="Skysuper",#REF!,IF(Input!F$4="SkyII",#REF!,IF(Input!F$4="XO-8000",#REF!, "FALSE")))))))</f>
        <v>00</v>
      </c>
      <c r="I4259" s="209">
        <f>IF(Input!F$4="GMH_OECC",K4259,IF(Input!F$4="GMH_XOEC",M4259,IF(Input!F$4="GMH_Korea",O4259,IF(Input!F$4="GMH_EU",Q4259,IF(Input!F$4="Skysuper",#REF!,IF(Input!F$4="SkyII",#REF!,IF(Input!F$4="XO-8000",#REF!, "FALSE")))))))</f>
        <v>0</v>
      </c>
      <c r="J4259" s="210" t="s">
        <v>10359</v>
      </c>
      <c r="K4259" s="268">
        <v>0</v>
      </c>
      <c r="L4259" s="270" t="s">
        <v>10359</v>
      </c>
      <c r="M4259" s="270">
        <v>0</v>
      </c>
      <c r="N4259" s="270" t="s">
        <v>10359</v>
      </c>
      <c r="O4259" s="270">
        <v>0</v>
      </c>
      <c r="P4259" s="270" t="s">
        <v>10359</v>
      </c>
      <c r="Q4259" s="270">
        <v>0</v>
      </c>
      <c r="R4259" s="74"/>
      <c r="S4259" s="75" t="str">
        <f t="shared" si="392"/>
        <v>0000</v>
      </c>
      <c r="T4259" s="75" t="str">
        <f t="shared" si="409"/>
        <v>00000000000000000000000000000000</v>
      </c>
      <c r="V4259" s="197"/>
      <c r="W4259" s="75">
        <f t="shared" si="412"/>
        <v>0</v>
      </c>
      <c r="AE4259" s="479"/>
    </row>
    <row r="4260" spans="1:31" s="75" customFormat="1" ht="13.5" x14ac:dyDescent="0.2">
      <c r="A4260" s="211">
        <v>4257</v>
      </c>
      <c r="B4260" s="212" t="s">
        <v>4799</v>
      </c>
      <c r="C4260" s="213" t="s">
        <v>4800</v>
      </c>
      <c r="D4260" s="213"/>
      <c r="E4260" s="213">
        <v>0</v>
      </c>
      <c r="F4260" s="213" t="s">
        <v>590</v>
      </c>
      <c r="G4260" s="214" t="s">
        <v>677</v>
      </c>
      <c r="H4260" s="208" t="str">
        <f>IF(Input!F$4="GMH_OECC",J4260,IF(Input!F$4="GMH_XOEC",L4260,IF(Input!F$4="GMH_Korea",N4260,IF(Input!F$4="GMH_EU",P4260,IF(Input!F$4="Skysuper",#REF!,IF(Input!F$4="SkyII",#REF!,IF(Input!F$4="XO-8000",#REF!, "FALSE")))))))</f>
        <v>00</v>
      </c>
      <c r="I4260" s="209">
        <f>IF(Input!F$4="GMH_OECC",K4260,IF(Input!F$4="GMH_XOEC",M4260,IF(Input!F$4="GMH_Korea",O4260,IF(Input!F$4="GMH_EU",Q4260,IF(Input!F$4="Skysuper",#REF!,IF(Input!F$4="SkyII",#REF!,IF(Input!F$4="XO-8000",#REF!, "FALSE")))))))</f>
        <v>0</v>
      </c>
      <c r="J4260" s="210" t="s">
        <v>10359</v>
      </c>
      <c r="K4260" s="268">
        <v>0</v>
      </c>
      <c r="L4260" s="270" t="s">
        <v>10359</v>
      </c>
      <c r="M4260" s="270">
        <v>0</v>
      </c>
      <c r="N4260" s="270" t="s">
        <v>10359</v>
      </c>
      <c r="O4260" s="270">
        <v>0</v>
      </c>
      <c r="P4260" s="270" t="s">
        <v>10359</v>
      </c>
      <c r="Q4260" s="270">
        <v>0</v>
      </c>
      <c r="R4260" s="74"/>
      <c r="S4260" s="75" t="str">
        <f t="shared" si="392"/>
        <v>0000</v>
      </c>
      <c r="T4260" s="75" t="str">
        <f t="shared" si="409"/>
        <v>00000000000000000000000000000000</v>
      </c>
      <c r="V4260" s="197"/>
      <c r="W4260" s="75">
        <f t="shared" si="412"/>
        <v>0</v>
      </c>
      <c r="AE4260" s="479"/>
    </row>
    <row r="4261" spans="1:31" s="75" customFormat="1" ht="13.5" x14ac:dyDescent="0.2">
      <c r="A4261" s="211">
        <v>4258</v>
      </c>
      <c r="B4261" s="212" t="s">
        <v>4801</v>
      </c>
      <c r="C4261" s="213" t="s">
        <v>4802</v>
      </c>
      <c r="D4261" s="213"/>
      <c r="E4261" s="213">
        <v>0</v>
      </c>
      <c r="F4261" s="213" t="s">
        <v>590</v>
      </c>
      <c r="G4261" s="214" t="s">
        <v>677</v>
      </c>
      <c r="H4261" s="208" t="str">
        <f>IF(Input!F$4="GMH_OECC",J4261,IF(Input!F$4="GMH_XOEC",L4261,IF(Input!F$4="GMH_Korea",N4261,IF(Input!F$4="GMH_EU",P4261,IF(Input!F$4="Skysuper",#REF!,IF(Input!F$4="SkyII",#REF!,IF(Input!F$4="XO-8000",#REF!, "FALSE")))))))</f>
        <v>00</v>
      </c>
      <c r="I4261" s="209">
        <f>IF(Input!F$4="GMH_OECC",K4261,IF(Input!F$4="GMH_XOEC",M4261,IF(Input!F$4="GMH_Korea",O4261,IF(Input!F$4="GMH_EU",Q4261,IF(Input!F$4="Skysuper",#REF!,IF(Input!F$4="SkyII",#REF!,IF(Input!F$4="XO-8000",#REF!, "FALSE")))))))</f>
        <v>0</v>
      </c>
      <c r="J4261" s="210" t="s">
        <v>10359</v>
      </c>
      <c r="K4261" s="268">
        <v>0</v>
      </c>
      <c r="L4261" s="270" t="s">
        <v>10359</v>
      </c>
      <c r="M4261" s="270">
        <v>0</v>
      </c>
      <c r="N4261" s="270" t="s">
        <v>10359</v>
      </c>
      <c r="O4261" s="270">
        <v>0</v>
      </c>
      <c r="P4261" s="270" t="s">
        <v>10359</v>
      </c>
      <c r="Q4261" s="270">
        <v>0</v>
      </c>
      <c r="R4261" s="74"/>
      <c r="S4261" s="75" t="str">
        <f t="shared" si="392"/>
        <v>0000</v>
      </c>
      <c r="T4261" s="75" t="str">
        <f t="shared" si="409"/>
        <v>00000000000000000000000000000000</v>
      </c>
      <c r="V4261" s="197"/>
      <c r="W4261" s="75">
        <f t="shared" si="412"/>
        <v>0</v>
      </c>
      <c r="AE4261" s="479"/>
    </row>
    <row r="4262" spans="1:31" s="75" customFormat="1" ht="13.5" x14ac:dyDescent="0.2">
      <c r="A4262" s="211">
        <v>4259</v>
      </c>
      <c r="B4262" s="212" t="s">
        <v>4803</v>
      </c>
      <c r="C4262" s="213" t="s">
        <v>4804</v>
      </c>
      <c r="D4262" s="213"/>
      <c r="E4262" s="213">
        <v>0</v>
      </c>
      <c r="F4262" s="213" t="s">
        <v>590</v>
      </c>
      <c r="G4262" s="214" t="s">
        <v>677</v>
      </c>
      <c r="H4262" s="208" t="str">
        <f>IF(Input!F$4="GMH_OECC",J4262,IF(Input!F$4="GMH_XOEC",L4262,IF(Input!F$4="GMH_Korea",N4262,IF(Input!F$4="GMH_EU",P4262,IF(Input!F$4="Skysuper",#REF!,IF(Input!F$4="SkyII",#REF!,IF(Input!F$4="XO-8000",#REF!, "FALSE")))))))</f>
        <v>00</v>
      </c>
      <c r="I4262" s="209">
        <f>IF(Input!F$4="GMH_OECC",K4262,IF(Input!F$4="GMH_XOEC",M4262,IF(Input!F$4="GMH_Korea",O4262,IF(Input!F$4="GMH_EU",Q4262,IF(Input!F$4="Skysuper",#REF!,IF(Input!F$4="SkyII",#REF!,IF(Input!F$4="XO-8000",#REF!, "FALSE")))))))</f>
        <v>0</v>
      </c>
      <c r="J4262" s="210" t="s">
        <v>10359</v>
      </c>
      <c r="K4262" s="268">
        <v>0</v>
      </c>
      <c r="L4262" s="270" t="s">
        <v>10359</v>
      </c>
      <c r="M4262" s="270">
        <v>0</v>
      </c>
      <c r="N4262" s="270" t="s">
        <v>10359</v>
      </c>
      <c r="O4262" s="270">
        <v>0</v>
      </c>
      <c r="P4262" s="270" t="s">
        <v>10359</v>
      </c>
      <c r="Q4262" s="270">
        <v>0</v>
      </c>
      <c r="R4262" s="74"/>
      <c r="S4262" s="75" t="str">
        <f t="shared" si="392"/>
        <v>0000</v>
      </c>
      <c r="T4262" s="75" t="str">
        <f t="shared" si="409"/>
        <v>00000000000000000000000000000000</v>
      </c>
      <c r="V4262" s="197"/>
      <c r="W4262" s="75">
        <f t="shared" si="412"/>
        <v>0</v>
      </c>
      <c r="AE4262" s="479"/>
    </row>
    <row r="4263" spans="1:31" s="75" customFormat="1" ht="13.5" x14ac:dyDescent="0.2">
      <c r="A4263" s="211">
        <v>4260</v>
      </c>
      <c r="B4263" s="212" t="s">
        <v>4805</v>
      </c>
      <c r="C4263" s="213" t="s">
        <v>4806</v>
      </c>
      <c r="D4263" s="213"/>
      <c r="E4263" s="213">
        <v>0</v>
      </c>
      <c r="F4263" s="213" t="s">
        <v>590</v>
      </c>
      <c r="G4263" s="214" t="s">
        <v>677</v>
      </c>
      <c r="H4263" s="208" t="str">
        <f>IF(Input!F$4="GMH_OECC",J4263,IF(Input!F$4="GMH_XOEC",L4263,IF(Input!F$4="GMH_Korea",N4263,IF(Input!F$4="GMH_EU",P4263,IF(Input!F$4="Skysuper",#REF!,IF(Input!F$4="SkyII",#REF!,IF(Input!F$4="XO-8000",#REF!, "FALSE")))))))</f>
        <v>00</v>
      </c>
      <c r="I4263" s="209">
        <f>IF(Input!F$4="GMH_OECC",K4263,IF(Input!F$4="GMH_XOEC",M4263,IF(Input!F$4="GMH_Korea",O4263,IF(Input!F$4="GMH_EU",Q4263,IF(Input!F$4="Skysuper",#REF!,IF(Input!F$4="SkyII",#REF!,IF(Input!F$4="XO-8000",#REF!, "FALSE")))))))</f>
        <v>0</v>
      </c>
      <c r="J4263" s="210" t="s">
        <v>10359</v>
      </c>
      <c r="K4263" s="268">
        <v>0</v>
      </c>
      <c r="L4263" s="270" t="s">
        <v>10359</v>
      </c>
      <c r="M4263" s="270">
        <v>0</v>
      </c>
      <c r="N4263" s="270" t="s">
        <v>10359</v>
      </c>
      <c r="O4263" s="270">
        <v>0</v>
      </c>
      <c r="P4263" s="270" t="s">
        <v>10359</v>
      </c>
      <c r="Q4263" s="270">
        <v>0</v>
      </c>
      <c r="R4263" s="74"/>
      <c r="S4263" s="75" t="str">
        <f t="shared" si="392"/>
        <v>0000</v>
      </c>
      <c r="T4263" s="75" t="str">
        <f t="shared" si="409"/>
        <v>00000000000000000000000000000000</v>
      </c>
      <c r="V4263" s="197"/>
      <c r="W4263" s="75">
        <f t="shared" si="412"/>
        <v>0</v>
      </c>
      <c r="AE4263" s="479"/>
    </row>
    <row r="4264" spans="1:31" s="75" customFormat="1" ht="13.5" x14ac:dyDescent="0.2">
      <c r="A4264" s="211">
        <v>4261</v>
      </c>
      <c r="B4264" s="212" t="s">
        <v>4807</v>
      </c>
      <c r="C4264" s="213" t="s">
        <v>4808</v>
      </c>
      <c r="D4264" s="213"/>
      <c r="E4264" s="213">
        <v>0</v>
      </c>
      <c r="F4264" s="213" t="s">
        <v>590</v>
      </c>
      <c r="G4264" s="214" t="s">
        <v>677</v>
      </c>
      <c r="H4264" s="208" t="str">
        <f>IF(Input!F$4="GMH_OECC",J4264,IF(Input!F$4="GMH_XOEC",L4264,IF(Input!F$4="GMH_Korea",N4264,IF(Input!F$4="GMH_EU",P4264,IF(Input!F$4="Skysuper",#REF!,IF(Input!F$4="SkyII",#REF!,IF(Input!F$4="XO-8000",#REF!, "FALSE")))))))</f>
        <v>00</v>
      </c>
      <c r="I4264" s="209">
        <f>IF(Input!F$4="GMH_OECC",K4264,IF(Input!F$4="GMH_XOEC",M4264,IF(Input!F$4="GMH_Korea",O4264,IF(Input!F$4="GMH_EU",Q4264,IF(Input!F$4="Skysuper",#REF!,IF(Input!F$4="SkyII",#REF!,IF(Input!F$4="XO-8000",#REF!, "FALSE")))))))</f>
        <v>0</v>
      </c>
      <c r="J4264" s="210" t="s">
        <v>10359</v>
      </c>
      <c r="K4264" s="268">
        <v>0</v>
      </c>
      <c r="L4264" s="270" t="s">
        <v>10359</v>
      </c>
      <c r="M4264" s="270">
        <v>0</v>
      </c>
      <c r="N4264" s="270" t="s">
        <v>10359</v>
      </c>
      <c r="O4264" s="270">
        <v>0</v>
      </c>
      <c r="P4264" s="270" t="s">
        <v>10359</v>
      </c>
      <c r="Q4264" s="270">
        <v>0</v>
      </c>
      <c r="R4264" s="74"/>
      <c r="S4264" s="75" t="str">
        <f t="shared" si="392"/>
        <v>0000</v>
      </c>
      <c r="T4264" s="75" t="str">
        <f t="shared" si="409"/>
        <v>00000000000000000000000000000000</v>
      </c>
      <c r="V4264" s="197"/>
      <c r="W4264" s="75">
        <f t="shared" si="412"/>
        <v>0</v>
      </c>
      <c r="AE4264" s="479"/>
    </row>
    <row r="4265" spans="1:31" s="75" customFormat="1" ht="13.5" x14ac:dyDescent="0.2">
      <c r="A4265" s="211">
        <v>4262</v>
      </c>
      <c r="B4265" s="212" t="s">
        <v>4809</v>
      </c>
      <c r="C4265" s="213" t="s">
        <v>4810</v>
      </c>
      <c r="D4265" s="213"/>
      <c r="E4265" s="213">
        <v>0</v>
      </c>
      <c r="F4265" s="213" t="s">
        <v>590</v>
      </c>
      <c r="G4265" s="214" t="s">
        <v>677</v>
      </c>
      <c r="H4265" s="208" t="str">
        <f>IF(Input!F$4="GMH_OECC",J4265,IF(Input!F$4="GMH_XOEC",L4265,IF(Input!F$4="GMH_Korea",N4265,IF(Input!F$4="GMH_EU",P4265,IF(Input!F$4="Skysuper",#REF!,IF(Input!F$4="SkyII",#REF!,IF(Input!F$4="XO-8000",#REF!, "FALSE")))))))</f>
        <v>00</v>
      </c>
      <c r="I4265" s="209">
        <f>IF(Input!F$4="GMH_OECC",K4265,IF(Input!F$4="GMH_XOEC",M4265,IF(Input!F$4="GMH_Korea",O4265,IF(Input!F$4="GMH_EU",Q4265,IF(Input!F$4="Skysuper",#REF!,IF(Input!F$4="SkyII",#REF!,IF(Input!F$4="XO-8000",#REF!, "FALSE")))))))</f>
        <v>0</v>
      </c>
      <c r="J4265" s="210" t="s">
        <v>10359</v>
      </c>
      <c r="K4265" s="268">
        <v>0</v>
      </c>
      <c r="L4265" s="270" t="s">
        <v>10359</v>
      </c>
      <c r="M4265" s="270">
        <v>0</v>
      </c>
      <c r="N4265" s="270" t="s">
        <v>10359</v>
      </c>
      <c r="O4265" s="270">
        <v>0</v>
      </c>
      <c r="P4265" s="270" t="s">
        <v>10359</v>
      </c>
      <c r="Q4265" s="270">
        <v>0</v>
      </c>
      <c r="R4265" s="74"/>
      <c r="S4265" s="75" t="str">
        <f t="shared" si="392"/>
        <v>0000</v>
      </c>
      <c r="T4265" s="75" t="str">
        <f t="shared" si="409"/>
        <v>00000000000000000000000000000000</v>
      </c>
      <c r="V4265" s="197"/>
      <c r="W4265" s="75">
        <f t="shared" si="412"/>
        <v>0</v>
      </c>
      <c r="AE4265" s="479"/>
    </row>
    <row r="4266" spans="1:31" s="75" customFormat="1" ht="13.5" x14ac:dyDescent="0.2">
      <c r="A4266" s="211">
        <v>4263</v>
      </c>
      <c r="B4266" s="212" t="s">
        <v>4811</v>
      </c>
      <c r="C4266" s="213" t="s">
        <v>4812</v>
      </c>
      <c r="D4266" s="213"/>
      <c r="E4266" s="213">
        <v>0</v>
      </c>
      <c r="F4266" s="213" t="s">
        <v>590</v>
      </c>
      <c r="G4266" s="214" t="s">
        <v>677</v>
      </c>
      <c r="H4266" s="208" t="str">
        <f>IF(Input!F$4="GMH_OECC",J4266,IF(Input!F$4="GMH_XOEC",L4266,IF(Input!F$4="GMH_Korea",N4266,IF(Input!F$4="GMH_EU",P4266,IF(Input!F$4="Skysuper",#REF!,IF(Input!F$4="SkyII",#REF!,IF(Input!F$4="XO-8000",#REF!, "FALSE")))))))</f>
        <v>00</v>
      </c>
      <c r="I4266" s="209">
        <f>IF(Input!F$4="GMH_OECC",K4266,IF(Input!F$4="GMH_XOEC",M4266,IF(Input!F$4="GMH_Korea",O4266,IF(Input!F$4="GMH_EU",Q4266,IF(Input!F$4="Skysuper",#REF!,IF(Input!F$4="SkyII",#REF!,IF(Input!F$4="XO-8000",#REF!, "FALSE")))))))</f>
        <v>0</v>
      </c>
      <c r="J4266" s="210" t="s">
        <v>10359</v>
      </c>
      <c r="K4266" s="268">
        <v>0</v>
      </c>
      <c r="L4266" s="270" t="s">
        <v>10359</v>
      </c>
      <c r="M4266" s="270">
        <v>0</v>
      </c>
      <c r="N4266" s="270" t="s">
        <v>10359</v>
      </c>
      <c r="O4266" s="270">
        <v>0</v>
      </c>
      <c r="P4266" s="270" t="s">
        <v>10359</v>
      </c>
      <c r="Q4266" s="270">
        <v>0</v>
      </c>
      <c r="R4266" s="74"/>
      <c r="S4266" s="75" t="str">
        <f t="shared" si="392"/>
        <v>0000</v>
      </c>
      <c r="T4266" s="75" t="str">
        <f t="shared" si="409"/>
        <v>00000000000000000000000000000000</v>
      </c>
      <c r="V4266" s="197"/>
      <c r="W4266" s="75">
        <f t="shared" si="412"/>
        <v>0</v>
      </c>
      <c r="AE4266" s="479"/>
    </row>
    <row r="4267" spans="1:31" s="75" customFormat="1" ht="13.5" x14ac:dyDescent="0.2">
      <c r="A4267" s="211">
        <v>4264</v>
      </c>
      <c r="B4267" s="212" t="s">
        <v>4813</v>
      </c>
      <c r="C4267" s="213" t="s">
        <v>4814</v>
      </c>
      <c r="D4267" s="213"/>
      <c r="E4267" s="213">
        <v>0</v>
      </c>
      <c r="F4267" s="213" t="s">
        <v>590</v>
      </c>
      <c r="G4267" s="214" t="s">
        <v>677</v>
      </c>
      <c r="H4267" s="208" t="str">
        <f>IF(Input!F$4="GMH_OECC",J4267,IF(Input!F$4="GMH_XOEC",L4267,IF(Input!F$4="GMH_Korea",N4267,IF(Input!F$4="GMH_EU",P4267,IF(Input!F$4="Skysuper",#REF!,IF(Input!F$4="SkyII",#REF!,IF(Input!F$4="XO-8000",#REF!, "FALSE")))))))</f>
        <v>00</v>
      </c>
      <c r="I4267" s="209">
        <f>IF(Input!F$4="GMH_OECC",K4267,IF(Input!F$4="GMH_XOEC",M4267,IF(Input!F$4="GMH_Korea",O4267,IF(Input!F$4="GMH_EU",Q4267,IF(Input!F$4="Skysuper",#REF!,IF(Input!F$4="SkyII",#REF!,IF(Input!F$4="XO-8000",#REF!, "FALSE")))))))</f>
        <v>0</v>
      </c>
      <c r="J4267" s="210" t="s">
        <v>10359</v>
      </c>
      <c r="K4267" s="268">
        <v>0</v>
      </c>
      <c r="L4267" s="270" t="s">
        <v>10359</v>
      </c>
      <c r="M4267" s="270">
        <v>0</v>
      </c>
      <c r="N4267" s="270" t="s">
        <v>10359</v>
      </c>
      <c r="O4267" s="270">
        <v>0</v>
      </c>
      <c r="P4267" s="270" t="s">
        <v>10359</v>
      </c>
      <c r="Q4267" s="270">
        <v>0</v>
      </c>
      <c r="R4267" s="74"/>
      <c r="S4267" s="75" t="str">
        <f t="shared" si="392"/>
        <v>0000</v>
      </c>
      <c r="T4267" s="75" t="str">
        <f t="shared" si="409"/>
        <v>00000000000000000000000000000000</v>
      </c>
      <c r="V4267" s="197"/>
      <c r="W4267" s="75">
        <f t="shared" si="412"/>
        <v>0</v>
      </c>
      <c r="AE4267" s="479"/>
    </row>
    <row r="4268" spans="1:31" s="75" customFormat="1" ht="13.5" x14ac:dyDescent="0.2">
      <c r="A4268" s="211">
        <v>4265</v>
      </c>
      <c r="B4268" s="212" t="s">
        <v>4815</v>
      </c>
      <c r="C4268" s="213" t="s">
        <v>4816</v>
      </c>
      <c r="D4268" s="213"/>
      <c r="E4268" s="213">
        <v>0</v>
      </c>
      <c r="F4268" s="213" t="s">
        <v>590</v>
      </c>
      <c r="G4268" s="214" t="s">
        <v>677</v>
      </c>
      <c r="H4268" s="208" t="str">
        <f>IF(Input!F$4="GMH_OECC",J4268,IF(Input!F$4="GMH_XOEC",L4268,IF(Input!F$4="GMH_Korea",N4268,IF(Input!F$4="GMH_EU",P4268,IF(Input!F$4="Skysuper",#REF!,IF(Input!F$4="SkyII",#REF!,IF(Input!F$4="XO-8000",#REF!, "FALSE")))))))</f>
        <v>00</v>
      </c>
      <c r="I4268" s="209">
        <f>IF(Input!F$4="GMH_OECC",K4268,IF(Input!F$4="GMH_XOEC",M4268,IF(Input!F$4="GMH_Korea",O4268,IF(Input!F$4="GMH_EU",Q4268,IF(Input!F$4="Skysuper",#REF!,IF(Input!F$4="SkyII",#REF!,IF(Input!F$4="XO-8000",#REF!, "FALSE")))))))</f>
        <v>0</v>
      </c>
      <c r="J4268" s="210" t="s">
        <v>10359</v>
      </c>
      <c r="K4268" s="268">
        <v>0</v>
      </c>
      <c r="L4268" s="270" t="s">
        <v>10359</v>
      </c>
      <c r="M4268" s="270">
        <v>0</v>
      </c>
      <c r="N4268" s="270" t="s">
        <v>10359</v>
      </c>
      <c r="O4268" s="270">
        <v>0</v>
      </c>
      <c r="P4268" s="270" t="s">
        <v>10359</v>
      </c>
      <c r="Q4268" s="270">
        <v>0</v>
      </c>
      <c r="R4268" s="74"/>
      <c r="S4268" s="75" t="str">
        <f t="shared" si="392"/>
        <v>0000</v>
      </c>
      <c r="T4268" s="75" t="str">
        <f t="shared" si="409"/>
        <v>00000000000000000000000000000000</v>
      </c>
      <c r="V4268" s="197"/>
      <c r="W4268" s="75">
        <f t="shared" si="412"/>
        <v>0</v>
      </c>
      <c r="AE4268" s="479"/>
    </row>
    <row r="4269" spans="1:31" s="75" customFormat="1" ht="13.5" x14ac:dyDescent="0.2">
      <c r="A4269" s="211">
        <v>4266</v>
      </c>
      <c r="B4269" s="212" t="s">
        <v>4817</v>
      </c>
      <c r="C4269" s="213" t="s">
        <v>4818</v>
      </c>
      <c r="D4269" s="213"/>
      <c r="E4269" s="213">
        <v>0</v>
      </c>
      <c r="F4269" s="213" t="s">
        <v>590</v>
      </c>
      <c r="G4269" s="214" t="s">
        <v>677</v>
      </c>
      <c r="H4269" s="208" t="str">
        <f>IF(Input!F$4="GMH_OECC",J4269,IF(Input!F$4="GMH_XOEC",L4269,IF(Input!F$4="GMH_Korea",N4269,IF(Input!F$4="GMH_EU",P4269,IF(Input!F$4="Skysuper",#REF!,IF(Input!F$4="SkyII",#REF!,IF(Input!F$4="XO-8000",#REF!, "FALSE")))))))</f>
        <v>00</v>
      </c>
      <c r="I4269" s="209">
        <f>IF(Input!F$4="GMH_OECC",K4269,IF(Input!F$4="GMH_XOEC",M4269,IF(Input!F$4="GMH_Korea",O4269,IF(Input!F$4="GMH_EU",Q4269,IF(Input!F$4="Skysuper",#REF!,IF(Input!F$4="SkyII",#REF!,IF(Input!F$4="XO-8000",#REF!, "FALSE")))))))</f>
        <v>0</v>
      </c>
      <c r="J4269" s="210" t="s">
        <v>10359</v>
      </c>
      <c r="K4269" s="268">
        <v>0</v>
      </c>
      <c r="L4269" s="270" t="s">
        <v>10359</v>
      </c>
      <c r="M4269" s="270">
        <v>0</v>
      </c>
      <c r="N4269" s="270" t="s">
        <v>10359</v>
      </c>
      <c r="O4269" s="270">
        <v>0</v>
      </c>
      <c r="P4269" s="270" t="s">
        <v>10359</v>
      </c>
      <c r="Q4269" s="270">
        <v>0</v>
      </c>
      <c r="R4269" s="74"/>
      <c r="S4269" s="75" t="str">
        <f t="shared" si="392"/>
        <v>0000</v>
      </c>
      <c r="T4269" s="75" t="str">
        <f t="shared" si="409"/>
        <v>00000000000000000000000000000000</v>
      </c>
      <c r="V4269" s="197"/>
      <c r="W4269" s="75">
        <f t="shared" si="412"/>
        <v>0</v>
      </c>
      <c r="AE4269" s="479"/>
    </row>
    <row r="4270" spans="1:31" s="75" customFormat="1" ht="13.5" x14ac:dyDescent="0.2">
      <c r="A4270" s="211">
        <v>4267</v>
      </c>
      <c r="B4270" s="212" t="s">
        <v>4819</v>
      </c>
      <c r="C4270" s="213" t="s">
        <v>4820</v>
      </c>
      <c r="D4270" s="213"/>
      <c r="E4270" s="213">
        <v>0</v>
      </c>
      <c r="F4270" s="213" t="s">
        <v>590</v>
      </c>
      <c r="G4270" s="214" t="s">
        <v>677</v>
      </c>
      <c r="H4270" s="208" t="str">
        <f>IF(Input!F$4="GMH_OECC",J4270,IF(Input!F$4="GMH_XOEC",L4270,IF(Input!F$4="GMH_Korea",N4270,IF(Input!F$4="GMH_EU",P4270,IF(Input!F$4="Skysuper",#REF!,IF(Input!F$4="SkyII",#REF!,IF(Input!F$4="XO-8000",#REF!, "FALSE")))))))</f>
        <v>00</v>
      </c>
      <c r="I4270" s="209">
        <f>IF(Input!F$4="GMH_OECC",K4270,IF(Input!F$4="GMH_XOEC",M4270,IF(Input!F$4="GMH_Korea",O4270,IF(Input!F$4="GMH_EU",Q4270,IF(Input!F$4="Skysuper",#REF!,IF(Input!F$4="SkyII",#REF!,IF(Input!F$4="XO-8000",#REF!, "FALSE")))))))</f>
        <v>0</v>
      </c>
      <c r="J4270" s="210" t="s">
        <v>10359</v>
      </c>
      <c r="K4270" s="268">
        <v>0</v>
      </c>
      <c r="L4270" s="270" t="s">
        <v>10359</v>
      </c>
      <c r="M4270" s="270">
        <v>0</v>
      </c>
      <c r="N4270" s="270" t="s">
        <v>10359</v>
      </c>
      <c r="O4270" s="270">
        <v>0</v>
      </c>
      <c r="P4270" s="270" t="s">
        <v>10359</v>
      </c>
      <c r="Q4270" s="270">
        <v>0</v>
      </c>
      <c r="R4270" s="74"/>
      <c r="S4270" s="75" t="str">
        <f t="shared" si="392"/>
        <v>0000</v>
      </c>
      <c r="T4270" s="75" t="str">
        <f t="shared" si="409"/>
        <v>00000000000000000000000000000000</v>
      </c>
      <c r="V4270" s="197"/>
      <c r="W4270" s="75">
        <f t="shared" si="412"/>
        <v>0</v>
      </c>
      <c r="AE4270" s="479"/>
    </row>
    <row r="4271" spans="1:31" s="75" customFormat="1" ht="13.5" x14ac:dyDescent="0.2">
      <c r="A4271" s="211">
        <v>4268</v>
      </c>
      <c r="B4271" s="212" t="s">
        <v>4821</v>
      </c>
      <c r="C4271" s="213" t="s">
        <v>4822</v>
      </c>
      <c r="D4271" s="213"/>
      <c r="E4271" s="213">
        <v>0</v>
      </c>
      <c r="F4271" s="213" t="s">
        <v>590</v>
      </c>
      <c r="G4271" s="214" t="s">
        <v>677</v>
      </c>
      <c r="H4271" s="208" t="str">
        <f>IF(Input!F$4="GMH_OECC",J4271,IF(Input!F$4="GMH_XOEC",L4271,IF(Input!F$4="GMH_Korea",N4271,IF(Input!F$4="GMH_EU",P4271,IF(Input!F$4="Skysuper",#REF!,IF(Input!F$4="SkyII",#REF!,IF(Input!F$4="XO-8000",#REF!, "FALSE")))))))</f>
        <v>00</v>
      </c>
      <c r="I4271" s="209">
        <f>IF(Input!F$4="GMH_OECC",K4271,IF(Input!F$4="GMH_XOEC",M4271,IF(Input!F$4="GMH_Korea",O4271,IF(Input!F$4="GMH_EU",Q4271,IF(Input!F$4="Skysuper",#REF!,IF(Input!F$4="SkyII",#REF!,IF(Input!F$4="XO-8000",#REF!, "FALSE")))))))</f>
        <v>0</v>
      </c>
      <c r="J4271" s="210" t="s">
        <v>10359</v>
      </c>
      <c r="K4271" s="268">
        <v>0</v>
      </c>
      <c r="L4271" s="270" t="s">
        <v>10359</v>
      </c>
      <c r="M4271" s="270">
        <v>0</v>
      </c>
      <c r="N4271" s="270" t="s">
        <v>10359</v>
      </c>
      <c r="O4271" s="270">
        <v>0</v>
      </c>
      <c r="P4271" s="270" t="s">
        <v>10359</v>
      </c>
      <c r="Q4271" s="270">
        <v>0</v>
      </c>
      <c r="R4271" s="74"/>
      <c r="S4271" s="75" t="str">
        <f t="shared" si="392"/>
        <v>0000</v>
      </c>
      <c r="T4271" s="75" t="str">
        <f t="shared" si="409"/>
        <v>00000000000000000000000000000000</v>
      </c>
      <c r="V4271" s="197"/>
      <c r="W4271" s="75">
        <f t="shared" si="412"/>
        <v>0</v>
      </c>
      <c r="AE4271" s="479"/>
    </row>
    <row r="4272" spans="1:31" s="75" customFormat="1" ht="13.5" x14ac:dyDescent="0.2">
      <c r="A4272" s="211">
        <v>4269</v>
      </c>
      <c r="B4272" s="212" t="s">
        <v>4823</v>
      </c>
      <c r="C4272" s="213" t="s">
        <v>4824</v>
      </c>
      <c r="D4272" s="213"/>
      <c r="E4272" s="213">
        <v>0</v>
      </c>
      <c r="F4272" s="213" t="s">
        <v>590</v>
      </c>
      <c r="G4272" s="214" t="s">
        <v>677</v>
      </c>
      <c r="H4272" s="208" t="str">
        <f>IF(Input!F$4="GMH_OECC",J4272,IF(Input!F$4="GMH_XOEC",L4272,IF(Input!F$4="GMH_Korea",N4272,IF(Input!F$4="GMH_EU",P4272,IF(Input!F$4="Skysuper",#REF!,IF(Input!F$4="SkyII",#REF!,IF(Input!F$4="XO-8000",#REF!, "FALSE")))))))</f>
        <v>00</v>
      </c>
      <c r="I4272" s="209">
        <f>IF(Input!F$4="GMH_OECC",K4272,IF(Input!F$4="GMH_XOEC",M4272,IF(Input!F$4="GMH_Korea",O4272,IF(Input!F$4="GMH_EU",Q4272,IF(Input!F$4="Skysuper",#REF!,IF(Input!F$4="SkyII",#REF!,IF(Input!F$4="XO-8000",#REF!, "FALSE")))))))</f>
        <v>0</v>
      </c>
      <c r="J4272" s="210" t="s">
        <v>10359</v>
      </c>
      <c r="K4272" s="268">
        <v>0</v>
      </c>
      <c r="L4272" s="270" t="s">
        <v>10359</v>
      </c>
      <c r="M4272" s="270">
        <v>0</v>
      </c>
      <c r="N4272" s="270" t="s">
        <v>10359</v>
      </c>
      <c r="O4272" s="270">
        <v>0</v>
      </c>
      <c r="P4272" s="270" t="s">
        <v>10359</v>
      </c>
      <c r="Q4272" s="270">
        <v>0</v>
      </c>
      <c r="R4272" s="74"/>
      <c r="S4272" s="75" t="str">
        <f t="shared" si="392"/>
        <v>0000</v>
      </c>
      <c r="T4272" s="75" t="str">
        <f t="shared" si="409"/>
        <v>00000000000000000000000000000000</v>
      </c>
      <c r="V4272" s="197"/>
      <c r="W4272" s="75">
        <f t="shared" si="412"/>
        <v>0</v>
      </c>
      <c r="AE4272" s="479"/>
    </row>
    <row r="4273" spans="1:31" s="75" customFormat="1" ht="13.5" x14ac:dyDescent="0.2">
      <c r="A4273" s="211">
        <v>4270</v>
      </c>
      <c r="B4273" s="212" t="s">
        <v>4825</v>
      </c>
      <c r="C4273" s="213" t="s">
        <v>4826</v>
      </c>
      <c r="D4273" s="213"/>
      <c r="E4273" s="213">
        <v>0</v>
      </c>
      <c r="F4273" s="213" t="s">
        <v>590</v>
      </c>
      <c r="G4273" s="214" t="s">
        <v>677</v>
      </c>
      <c r="H4273" s="208" t="str">
        <f>IF(Input!F$4="GMH_OECC",J4273,IF(Input!F$4="GMH_XOEC",L4273,IF(Input!F$4="GMH_Korea",N4273,IF(Input!F$4="GMH_EU",P4273,IF(Input!F$4="Skysuper",#REF!,IF(Input!F$4="SkyII",#REF!,IF(Input!F$4="XO-8000",#REF!, "FALSE")))))))</f>
        <v>00</v>
      </c>
      <c r="I4273" s="209">
        <f>IF(Input!F$4="GMH_OECC",K4273,IF(Input!F$4="GMH_XOEC",M4273,IF(Input!F$4="GMH_Korea",O4273,IF(Input!F$4="GMH_EU",Q4273,IF(Input!F$4="Skysuper",#REF!,IF(Input!F$4="SkyII",#REF!,IF(Input!F$4="XO-8000",#REF!, "FALSE")))))))</f>
        <v>0</v>
      </c>
      <c r="J4273" s="210" t="s">
        <v>10359</v>
      </c>
      <c r="K4273" s="268">
        <v>0</v>
      </c>
      <c r="L4273" s="270" t="s">
        <v>10359</v>
      </c>
      <c r="M4273" s="270">
        <v>0</v>
      </c>
      <c r="N4273" s="270" t="s">
        <v>10359</v>
      </c>
      <c r="O4273" s="270">
        <v>0</v>
      </c>
      <c r="P4273" s="270" t="s">
        <v>10359</v>
      </c>
      <c r="Q4273" s="270">
        <v>0</v>
      </c>
      <c r="R4273" s="74"/>
      <c r="S4273" s="75" t="str">
        <f t="shared" si="392"/>
        <v>0000</v>
      </c>
      <c r="T4273" s="75" t="str">
        <f t="shared" si="409"/>
        <v>00000000000000000000000000000000</v>
      </c>
      <c r="V4273" s="197"/>
      <c r="W4273" s="75">
        <f t="shared" si="412"/>
        <v>0</v>
      </c>
      <c r="AE4273" s="479"/>
    </row>
    <row r="4274" spans="1:31" s="75" customFormat="1" ht="13.5" x14ac:dyDescent="0.2">
      <c r="A4274" s="211">
        <v>4271</v>
      </c>
      <c r="B4274" s="212" t="s">
        <v>4827</v>
      </c>
      <c r="C4274" s="213" t="s">
        <v>4828</v>
      </c>
      <c r="D4274" s="213"/>
      <c r="E4274" s="213">
        <v>0</v>
      </c>
      <c r="F4274" s="213" t="s">
        <v>590</v>
      </c>
      <c r="G4274" s="214" t="s">
        <v>677</v>
      </c>
      <c r="H4274" s="208" t="str">
        <f>IF(Input!F$4="GMH_OECC",J4274,IF(Input!F$4="GMH_XOEC",L4274,IF(Input!F$4="GMH_Korea",N4274,IF(Input!F$4="GMH_EU",P4274,IF(Input!F$4="Skysuper",#REF!,IF(Input!F$4="SkyII",#REF!,IF(Input!F$4="XO-8000",#REF!, "FALSE")))))))</f>
        <v>00</v>
      </c>
      <c r="I4274" s="209">
        <f>IF(Input!F$4="GMH_OECC",K4274,IF(Input!F$4="GMH_XOEC",M4274,IF(Input!F$4="GMH_Korea",O4274,IF(Input!F$4="GMH_EU",Q4274,IF(Input!F$4="Skysuper",#REF!,IF(Input!F$4="SkyII",#REF!,IF(Input!F$4="XO-8000",#REF!, "FALSE")))))))</f>
        <v>0</v>
      </c>
      <c r="J4274" s="210" t="s">
        <v>10359</v>
      </c>
      <c r="K4274" s="268">
        <v>0</v>
      </c>
      <c r="L4274" s="270" t="s">
        <v>10359</v>
      </c>
      <c r="M4274" s="270">
        <v>0</v>
      </c>
      <c r="N4274" s="270" t="s">
        <v>10359</v>
      </c>
      <c r="O4274" s="270">
        <v>0</v>
      </c>
      <c r="P4274" s="270" t="s">
        <v>10359</v>
      </c>
      <c r="Q4274" s="270">
        <v>0</v>
      </c>
      <c r="R4274" s="74"/>
      <c r="S4274" s="75" t="str">
        <f t="shared" si="392"/>
        <v>0000</v>
      </c>
      <c r="T4274" s="75" t="str">
        <f t="shared" si="409"/>
        <v>00000000000000000000000000000000</v>
      </c>
      <c r="V4274" s="197"/>
      <c r="W4274" s="75">
        <f t="shared" si="412"/>
        <v>0</v>
      </c>
      <c r="AE4274" s="479"/>
    </row>
    <row r="4275" spans="1:31" s="75" customFormat="1" ht="13.5" x14ac:dyDescent="0.2">
      <c r="A4275" s="211">
        <v>4272</v>
      </c>
      <c r="B4275" s="212" t="s">
        <v>4829</v>
      </c>
      <c r="C4275" s="213" t="s">
        <v>4830</v>
      </c>
      <c r="D4275" s="213"/>
      <c r="E4275" s="213">
        <v>0</v>
      </c>
      <c r="F4275" s="213" t="s">
        <v>590</v>
      </c>
      <c r="G4275" s="214" t="s">
        <v>677</v>
      </c>
      <c r="H4275" s="208" t="str">
        <f>IF(Input!F$4="GMH_OECC",J4275,IF(Input!F$4="GMH_XOEC",L4275,IF(Input!F$4="GMH_Korea",N4275,IF(Input!F$4="GMH_EU",P4275,IF(Input!F$4="Skysuper",#REF!,IF(Input!F$4="SkyII",#REF!,IF(Input!F$4="XO-8000",#REF!, "FALSE")))))))</f>
        <v>00</v>
      </c>
      <c r="I4275" s="209">
        <f>IF(Input!F$4="GMH_OECC",K4275,IF(Input!F$4="GMH_XOEC",M4275,IF(Input!F$4="GMH_Korea",O4275,IF(Input!F$4="GMH_EU",Q4275,IF(Input!F$4="Skysuper",#REF!,IF(Input!F$4="SkyII",#REF!,IF(Input!F$4="XO-8000",#REF!, "FALSE")))))))</f>
        <v>0</v>
      </c>
      <c r="J4275" s="210" t="s">
        <v>10359</v>
      </c>
      <c r="K4275" s="268">
        <v>0</v>
      </c>
      <c r="L4275" s="270" t="s">
        <v>10359</v>
      </c>
      <c r="M4275" s="270">
        <v>0</v>
      </c>
      <c r="N4275" s="270" t="s">
        <v>10359</v>
      </c>
      <c r="O4275" s="270">
        <v>0</v>
      </c>
      <c r="P4275" s="270" t="s">
        <v>10359</v>
      </c>
      <c r="Q4275" s="270">
        <v>0</v>
      </c>
      <c r="R4275" s="74"/>
      <c r="S4275" s="75" t="str">
        <f t="shared" si="392"/>
        <v>0000</v>
      </c>
      <c r="T4275" s="75" t="str">
        <f t="shared" si="409"/>
        <v>00000000000000000000000000000000</v>
      </c>
      <c r="V4275" s="197"/>
      <c r="W4275" s="75">
        <f t="shared" si="412"/>
        <v>0</v>
      </c>
      <c r="AE4275" s="479"/>
    </row>
    <row r="4276" spans="1:31" s="75" customFormat="1" ht="13.5" x14ac:dyDescent="0.2">
      <c r="A4276" s="211">
        <v>4273</v>
      </c>
      <c r="B4276" s="212" t="s">
        <v>4831</v>
      </c>
      <c r="C4276" s="213" t="s">
        <v>4832</v>
      </c>
      <c r="D4276" s="213"/>
      <c r="E4276" s="213">
        <v>0</v>
      </c>
      <c r="F4276" s="213" t="s">
        <v>590</v>
      </c>
      <c r="G4276" s="214" t="s">
        <v>677</v>
      </c>
      <c r="H4276" s="208" t="str">
        <f>IF(Input!F$4="GMH_OECC",J4276,IF(Input!F$4="GMH_XOEC",L4276,IF(Input!F$4="GMH_Korea",N4276,IF(Input!F$4="GMH_EU",P4276,IF(Input!F$4="Skysuper",#REF!,IF(Input!F$4="SkyII",#REF!,IF(Input!F$4="XO-8000",#REF!, "FALSE")))))))</f>
        <v>00</v>
      </c>
      <c r="I4276" s="209">
        <f>IF(Input!F$4="GMH_OECC",K4276,IF(Input!F$4="GMH_XOEC",M4276,IF(Input!F$4="GMH_Korea",O4276,IF(Input!F$4="GMH_EU",Q4276,IF(Input!F$4="Skysuper",#REF!,IF(Input!F$4="SkyII",#REF!,IF(Input!F$4="XO-8000",#REF!, "FALSE")))))))</f>
        <v>0</v>
      </c>
      <c r="J4276" s="210" t="s">
        <v>10359</v>
      </c>
      <c r="K4276" s="268">
        <v>0</v>
      </c>
      <c r="L4276" s="270" t="s">
        <v>10359</v>
      </c>
      <c r="M4276" s="270">
        <v>0</v>
      </c>
      <c r="N4276" s="270" t="s">
        <v>10359</v>
      </c>
      <c r="O4276" s="270">
        <v>0</v>
      </c>
      <c r="P4276" s="270" t="s">
        <v>10359</v>
      </c>
      <c r="Q4276" s="270">
        <v>0</v>
      </c>
      <c r="R4276" s="74"/>
      <c r="S4276" s="75" t="str">
        <f t="shared" ref="S4276:S4339" si="417">"0"&amp;DEC2HEX(2^(I4276-1))&amp;IF(LEN(DEC2HEX(H4276))=2,DEC2HEX(H4276),"0"&amp;DEC2HEX(H4276))</f>
        <v>0000</v>
      </c>
      <c r="T4276" s="75" t="str">
        <f t="shared" si="409"/>
        <v>00000000000000000000000000000000</v>
      </c>
      <c r="V4276" s="197"/>
      <c r="W4276" s="75">
        <f t="shared" si="412"/>
        <v>0</v>
      </c>
      <c r="AE4276" s="479"/>
    </row>
    <row r="4277" spans="1:31" s="75" customFormat="1" ht="13.5" x14ac:dyDescent="0.2">
      <c r="A4277" s="211">
        <v>4274</v>
      </c>
      <c r="B4277" s="212" t="s">
        <v>4833</v>
      </c>
      <c r="C4277" s="213" t="s">
        <v>4834</v>
      </c>
      <c r="D4277" s="213"/>
      <c r="E4277" s="213">
        <v>0</v>
      </c>
      <c r="F4277" s="213" t="s">
        <v>590</v>
      </c>
      <c r="G4277" s="214" t="s">
        <v>677</v>
      </c>
      <c r="H4277" s="208" t="str">
        <f>IF(Input!F$4="GMH_OECC",J4277,IF(Input!F$4="GMH_XOEC",L4277,IF(Input!F$4="GMH_Korea",N4277,IF(Input!F$4="GMH_EU",P4277,IF(Input!F$4="Skysuper",#REF!,IF(Input!F$4="SkyII",#REF!,IF(Input!F$4="XO-8000",#REF!, "FALSE")))))))</f>
        <v>00</v>
      </c>
      <c r="I4277" s="209">
        <f>IF(Input!F$4="GMH_OECC",K4277,IF(Input!F$4="GMH_XOEC",M4277,IF(Input!F$4="GMH_Korea",O4277,IF(Input!F$4="GMH_EU",Q4277,IF(Input!F$4="Skysuper",#REF!,IF(Input!F$4="SkyII",#REF!,IF(Input!F$4="XO-8000",#REF!, "FALSE")))))))</f>
        <v>0</v>
      </c>
      <c r="J4277" s="210" t="s">
        <v>10359</v>
      </c>
      <c r="K4277" s="268">
        <v>0</v>
      </c>
      <c r="L4277" s="270" t="s">
        <v>10359</v>
      </c>
      <c r="M4277" s="270">
        <v>0</v>
      </c>
      <c r="N4277" s="270" t="s">
        <v>10359</v>
      </c>
      <c r="O4277" s="270">
        <v>0</v>
      </c>
      <c r="P4277" s="270" t="s">
        <v>10359</v>
      </c>
      <c r="Q4277" s="270">
        <v>0</v>
      </c>
      <c r="R4277" s="74"/>
      <c r="S4277" s="75" t="str">
        <f t="shared" si="417"/>
        <v>0000</v>
      </c>
      <c r="T4277" s="75" t="str">
        <f t="shared" si="409"/>
        <v>00000000000000000000000000000000</v>
      </c>
      <c r="V4277" s="197"/>
      <c r="W4277" s="75">
        <f t="shared" si="412"/>
        <v>0</v>
      </c>
      <c r="AE4277" s="479"/>
    </row>
    <row r="4278" spans="1:31" s="75" customFormat="1" ht="13.5" x14ac:dyDescent="0.2">
      <c r="A4278" s="211">
        <v>4275</v>
      </c>
      <c r="B4278" s="212" t="s">
        <v>4835</v>
      </c>
      <c r="C4278" s="213" t="s">
        <v>4836</v>
      </c>
      <c r="D4278" s="213"/>
      <c r="E4278" s="213">
        <v>0</v>
      </c>
      <c r="F4278" s="213" t="s">
        <v>590</v>
      </c>
      <c r="G4278" s="214" t="s">
        <v>677</v>
      </c>
      <c r="H4278" s="208" t="str">
        <f>IF(Input!F$4="GMH_OECC",J4278,IF(Input!F$4="GMH_XOEC",L4278,IF(Input!F$4="GMH_Korea",N4278,IF(Input!F$4="GMH_EU",P4278,IF(Input!F$4="Skysuper",#REF!,IF(Input!F$4="SkyII",#REF!,IF(Input!F$4="XO-8000",#REF!, "FALSE")))))))</f>
        <v>00</v>
      </c>
      <c r="I4278" s="209">
        <f>IF(Input!F$4="GMH_OECC",K4278,IF(Input!F$4="GMH_XOEC",M4278,IF(Input!F$4="GMH_Korea",O4278,IF(Input!F$4="GMH_EU",Q4278,IF(Input!F$4="Skysuper",#REF!,IF(Input!F$4="SkyII",#REF!,IF(Input!F$4="XO-8000",#REF!, "FALSE")))))))</f>
        <v>0</v>
      </c>
      <c r="J4278" s="210" t="s">
        <v>10359</v>
      </c>
      <c r="K4278" s="268">
        <v>0</v>
      </c>
      <c r="L4278" s="270" t="s">
        <v>10359</v>
      </c>
      <c r="M4278" s="270">
        <v>0</v>
      </c>
      <c r="N4278" s="270" t="s">
        <v>10359</v>
      </c>
      <c r="O4278" s="270">
        <v>0</v>
      </c>
      <c r="P4278" s="270" t="s">
        <v>10359</v>
      </c>
      <c r="Q4278" s="270">
        <v>0</v>
      </c>
      <c r="R4278" s="74"/>
      <c r="S4278" s="75" t="str">
        <f t="shared" si="417"/>
        <v>0000</v>
      </c>
      <c r="T4278" s="75" t="str">
        <f t="shared" si="409"/>
        <v>00000000000000000000000000000000</v>
      </c>
      <c r="V4278" s="197"/>
      <c r="W4278" s="75">
        <f t="shared" si="412"/>
        <v>0</v>
      </c>
      <c r="AE4278" s="479"/>
    </row>
    <row r="4279" spans="1:31" s="75" customFormat="1" ht="13.5" x14ac:dyDescent="0.2">
      <c r="A4279" s="211">
        <v>4276</v>
      </c>
      <c r="B4279" s="212" t="s">
        <v>4837</v>
      </c>
      <c r="C4279" s="213" t="s">
        <v>4838</v>
      </c>
      <c r="D4279" s="213"/>
      <c r="E4279" s="213">
        <v>0</v>
      </c>
      <c r="F4279" s="213" t="s">
        <v>590</v>
      </c>
      <c r="G4279" s="214" t="s">
        <v>677</v>
      </c>
      <c r="H4279" s="208" t="str">
        <f>IF(Input!F$4="GMH_OECC",J4279,IF(Input!F$4="GMH_XOEC",L4279,IF(Input!F$4="GMH_Korea",N4279,IF(Input!F$4="GMH_EU",P4279,IF(Input!F$4="Skysuper",#REF!,IF(Input!F$4="SkyII",#REF!,IF(Input!F$4="XO-8000",#REF!, "FALSE")))))))</f>
        <v>00</v>
      </c>
      <c r="I4279" s="209">
        <f>IF(Input!F$4="GMH_OECC",K4279,IF(Input!F$4="GMH_XOEC",M4279,IF(Input!F$4="GMH_Korea",O4279,IF(Input!F$4="GMH_EU",Q4279,IF(Input!F$4="Skysuper",#REF!,IF(Input!F$4="SkyII",#REF!,IF(Input!F$4="XO-8000",#REF!, "FALSE")))))))</f>
        <v>0</v>
      </c>
      <c r="J4279" s="210" t="s">
        <v>10359</v>
      </c>
      <c r="K4279" s="268">
        <v>0</v>
      </c>
      <c r="L4279" s="270" t="s">
        <v>10359</v>
      </c>
      <c r="M4279" s="270">
        <v>0</v>
      </c>
      <c r="N4279" s="270" t="s">
        <v>10359</v>
      </c>
      <c r="O4279" s="270">
        <v>0</v>
      </c>
      <c r="P4279" s="270" t="s">
        <v>10359</v>
      </c>
      <c r="Q4279" s="270">
        <v>0</v>
      </c>
      <c r="R4279" s="74"/>
      <c r="S4279" s="75" t="str">
        <f t="shared" si="417"/>
        <v>0000</v>
      </c>
      <c r="T4279" s="75" t="str">
        <f t="shared" si="409"/>
        <v>00000000000000000000000000000000</v>
      </c>
      <c r="V4279" s="197"/>
      <c r="W4279" s="75">
        <f t="shared" si="412"/>
        <v>0</v>
      </c>
      <c r="AE4279" s="479"/>
    </row>
    <row r="4280" spans="1:31" s="75" customFormat="1" ht="13.5" x14ac:dyDescent="0.2">
      <c r="A4280" s="211">
        <v>4277</v>
      </c>
      <c r="B4280" s="212" t="s">
        <v>4839</v>
      </c>
      <c r="C4280" s="213" t="s">
        <v>4840</v>
      </c>
      <c r="D4280" s="213"/>
      <c r="E4280" s="213">
        <v>0</v>
      </c>
      <c r="F4280" s="213" t="s">
        <v>590</v>
      </c>
      <c r="G4280" s="214" t="s">
        <v>677</v>
      </c>
      <c r="H4280" s="208" t="str">
        <f>IF(Input!F$4="GMH_OECC",J4280,IF(Input!F$4="GMH_XOEC",L4280,IF(Input!F$4="GMH_Korea",N4280,IF(Input!F$4="GMH_EU",P4280,IF(Input!F$4="Skysuper",#REF!,IF(Input!F$4="SkyII",#REF!,IF(Input!F$4="XO-8000",#REF!, "FALSE")))))))</f>
        <v>00</v>
      </c>
      <c r="I4280" s="209">
        <f>IF(Input!F$4="GMH_OECC",K4280,IF(Input!F$4="GMH_XOEC",M4280,IF(Input!F$4="GMH_Korea",O4280,IF(Input!F$4="GMH_EU",Q4280,IF(Input!F$4="Skysuper",#REF!,IF(Input!F$4="SkyII",#REF!,IF(Input!F$4="XO-8000",#REF!, "FALSE")))))))</f>
        <v>0</v>
      </c>
      <c r="J4280" s="210" t="s">
        <v>10359</v>
      </c>
      <c r="K4280" s="268">
        <v>0</v>
      </c>
      <c r="L4280" s="270" t="s">
        <v>10359</v>
      </c>
      <c r="M4280" s="270">
        <v>0</v>
      </c>
      <c r="N4280" s="270" t="s">
        <v>10359</v>
      </c>
      <c r="O4280" s="270">
        <v>0</v>
      </c>
      <c r="P4280" s="270" t="s">
        <v>10359</v>
      </c>
      <c r="Q4280" s="270">
        <v>0</v>
      </c>
      <c r="R4280" s="74"/>
      <c r="S4280" s="75" t="str">
        <f t="shared" si="417"/>
        <v>0000</v>
      </c>
      <c r="T4280" s="75" t="str">
        <f t="shared" si="409"/>
        <v>00000000000000000000000000000000</v>
      </c>
      <c r="V4280" s="197"/>
      <c r="W4280" s="75">
        <f t="shared" si="412"/>
        <v>0</v>
      </c>
      <c r="AE4280" s="479"/>
    </row>
    <row r="4281" spans="1:31" s="75" customFormat="1" ht="13.5" x14ac:dyDescent="0.2">
      <c r="A4281" s="211">
        <v>4278</v>
      </c>
      <c r="B4281" s="212" t="s">
        <v>4841</v>
      </c>
      <c r="C4281" s="213" t="s">
        <v>4842</v>
      </c>
      <c r="D4281" s="213"/>
      <c r="E4281" s="213">
        <v>0</v>
      </c>
      <c r="F4281" s="213" t="s">
        <v>590</v>
      </c>
      <c r="G4281" s="214" t="s">
        <v>677</v>
      </c>
      <c r="H4281" s="208" t="str">
        <f>IF(Input!F$4="GMH_OECC",J4281,IF(Input!F$4="GMH_XOEC",L4281,IF(Input!F$4="GMH_Korea",N4281,IF(Input!F$4="GMH_EU",P4281,IF(Input!F$4="Skysuper",#REF!,IF(Input!F$4="SkyII",#REF!,IF(Input!F$4="XO-8000",#REF!, "FALSE")))))))</f>
        <v>00</v>
      </c>
      <c r="I4281" s="209">
        <f>IF(Input!F$4="GMH_OECC",K4281,IF(Input!F$4="GMH_XOEC",M4281,IF(Input!F$4="GMH_Korea",O4281,IF(Input!F$4="GMH_EU",Q4281,IF(Input!F$4="Skysuper",#REF!,IF(Input!F$4="SkyII",#REF!,IF(Input!F$4="XO-8000",#REF!, "FALSE")))))))</f>
        <v>0</v>
      </c>
      <c r="J4281" s="210" t="s">
        <v>10359</v>
      </c>
      <c r="K4281" s="268">
        <v>0</v>
      </c>
      <c r="L4281" s="270" t="s">
        <v>10359</v>
      </c>
      <c r="M4281" s="270">
        <v>0</v>
      </c>
      <c r="N4281" s="270" t="s">
        <v>10359</v>
      </c>
      <c r="O4281" s="270">
        <v>0</v>
      </c>
      <c r="P4281" s="270" t="s">
        <v>10359</v>
      </c>
      <c r="Q4281" s="270">
        <v>0</v>
      </c>
      <c r="R4281" s="74"/>
      <c r="S4281" s="75" t="str">
        <f t="shared" si="417"/>
        <v>0000</v>
      </c>
      <c r="T4281" s="75" t="str">
        <f t="shared" si="409"/>
        <v>00000000000000000000000000000000</v>
      </c>
      <c r="V4281" s="197"/>
      <c r="W4281" s="75">
        <f t="shared" si="412"/>
        <v>0</v>
      </c>
      <c r="AE4281" s="479"/>
    </row>
    <row r="4282" spans="1:31" s="75" customFormat="1" ht="13.5" x14ac:dyDescent="0.2">
      <c r="A4282" s="211">
        <v>4279</v>
      </c>
      <c r="B4282" s="212" t="s">
        <v>4843</v>
      </c>
      <c r="C4282" s="213" t="s">
        <v>4844</v>
      </c>
      <c r="D4282" s="213"/>
      <c r="E4282" s="213">
        <v>0</v>
      </c>
      <c r="F4282" s="213" t="s">
        <v>590</v>
      </c>
      <c r="G4282" s="214" t="s">
        <v>677</v>
      </c>
      <c r="H4282" s="208" t="str">
        <f>IF(Input!F$4="GMH_OECC",J4282,IF(Input!F$4="GMH_XOEC",L4282,IF(Input!F$4="GMH_Korea",N4282,IF(Input!F$4="GMH_EU",P4282,IF(Input!F$4="Skysuper",#REF!,IF(Input!F$4="SkyII",#REF!,IF(Input!F$4="XO-8000",#REF!, "FALSE")))))))</f>
        <v>00</v>
      </c>
      <c r="I4282" s="209">
        <f>IF(Input!F$4="GMH_OECC",K4282,IF(Input!F$4="GMH_XOEC",M4282,IF(Input!F$4="GMH_Korea",O4282,IF(Input!F$4="GMH_EU",Q4282,IF(Input!F$4="Skysuper",#REF!,IF(Input!F$4="SkyII",#REF!,IF(Input!F$4="XO-8000",#REF!, "FALSE")))))))</f>
        <v>0</v>
      </c>
      <c r="J4282" s="210" t="s">
        <v>10359</v>
      </c>
      <c r="K4282" s="268">
        <v>0</v>
      </c>
      <c r="L4282" s="270" t="s">
        <v>10359</v>
      </c>
      <c r="M4282" s="270">
        <v>0</v>
      </c>
      <c r="N4282" s="270" t="s">
        <v>10359</v>
      </c>
      <c r="O4282" s="270">
        <v>0</v>
      </c>
      <c r="P4282" s="270" t="s">
        <v>10359</v>
      </c>
      <c r="Q4282" s="270">
        <v>0</v>
      </c>
      <c r="R4282" s="74"/>
      <c r="S4282" s="75" t="str">
        <f t="shared" si="417"/>
        <v>0000</v>
      </c>
      <c r="T4282" s="75" t="str">
        <f t="shared" si="409"/>
        <v>00000000000000000000000000000000</v>
      </c>
      <c r="V4282" s="197"/>
      <c r="W4282" s="75">
        <f t="shared" si="412"/>
        <v>0</v>
      </c>
      <c r="AE4282" s="479"/>
    </row>
    <row r="4283" spans="1:31" s="75" customFormat="1" ht="13.5" x14ac:dyDescent="0.2">
      <c r="A4283" s="211">
        <v>4280</v>
      </c>
      <c r="B4283" s="212" t="s">
        <v>4845</v>
      </c>
      <c r="C4283" s="213" t="s">
        <v>4846</v>
      </c>
      <c r="D4283" s="213"/>
      <c r="E4283" s="213">
        <v>0</v>
      </c>
      <c r="F4283" s="213" t="s">
        <v>590</v>
      </c>
      <c r="G4283" s="214" t="s">
        <v>677</v>
      </c>
      <c r="H4283" s="208" t="str">
        <f>IF(Input!F$4="GMH_OECC",J4283,IF(Input!F$4="GMH_XOEC",L4283,IF(Input!F$4="GMH_Korea",N4283,IF(Input!F$4="GMH_EU",P4283,IF(Input!F$4="Skysuper",#REF!,IF(Input!F$4="SkyII",#REF!,IF(Input!F$4="XO-8000",#REF!, "FALSE")))))))</f>
        <v>00</v>
      </c>
      <c r="I4283" s="209">
        <f>IF(Input!F$4="GMH_OECC",K4283,IF(Input!F$4="GMH_XOEC",M4283,IF(Input!F$4="GMH_Korea",O4283,IF(Input!F$4="GMH_EU",Q4283,IF(Input!F$4="Skysuper",#REF!,IF(Input!F$4="SkyII",#REF!,IF(Input!F$4="XO-8000",#REF!, "FALSE")))))))</f>
        <v>0</v>
      </c>
      <c r="J4283" s="210" t="s">
        <v>10359</v>
      </c>
      <c r="K4283" s="268">
        <v>0</v>
      </c>
      <c r="L4283" s="270" t="s">
        <v>10359</v>
      </c>
      <c r="M4283" s="270">
        <v>0</v>
      </c>
      <c r="N4283" s="270" t="s">
        <v>10359</v>
      </c>
      <c r="O4283" s="270">
        <v>0</v>
      </c>
      <c r="P4283" s="270" t="s">
        <v>10359</v>
      </c>
      <c r="Q4283" s="270">
        <v>0</v>
      </c>
      <c r="R4283" s="74"/>
      <c r="S4283" s="75" t="str">
        <f t="shared" si="417"/>
        <v>0000</v>
      </c>
      <c r="T4283" s="75" t="str">
        <f t="shared" si="409"/>
        <v>00000000000000000000000000000000</v>
      </c>
      <c r="V4283" s="197"/>
      <c r="W4283" s="75">
        <f t="shared" si="412"/>
        <v>0</v>
      </c>
      <c r="AE4283" s="479"/>
    </row>
    <row r="4284" spans="1:31" s="75" customFormat="1" ht="13.5" x14ac:dyDescent="0.2">
      <c r="A4284" s="211">
        <v>4281</v>
      </c>
      <c r="B4284" s="212" t="s">
        <v>4847</v>
      </c>
      <c r="C4284" s="213" t="s">
        <v>4848</v>
      </c>
      <c r="D4284" s="213"/>
      <c r="E4284" s="213">
        <v>0</v>
      </c>
      <c r="F4284" s="213" t="s">
        <v>590</v>
      </c>
      <c r="G4284" s="214" t="s">
        <v>677</v>
      </c>
      <c r="H4284" s="208" t="str">
        <f>IF(Input!F$4="GMH_OECC",J4284,IF(Input!F$4="GMH_XOEC",L4284,IF(Input!F$4="GMH_Korea",N4284,IF(Input!F$4="GMH_EU",P4284,IF(Input!F$4="Skysuper",#REF!,IF(Input!F$4="SkyII",#REF!,IF(Input!F$4="XO-8000",#REF!, "FALSE")))))))</f>
        <v>00</v>
      </c>
      <c r="I4284" s="209">
        <f>IF(Input!F$4="GMH_OECC",K4284,IF(Input!F$4="GMH_XOEC",M4284,IF(Input!F$4="GMH_Korea",O4284,IF(Input!F$4="GMH_EU",Q4284,IF(Input!F$4="Skysuper",#REF!,IF(Input!F$4="SkyII",#REF!,IF(Input!F$4="XO-8000",#REF!, "FALSE")))))))</f>
        <v>0</v>
      </c>
      <c r="J4284" s="210" t="s">
        <v>10359</v>
      </c>
      <c r="K4284" s="268">
        <v>0</v>
      </c>
      <c r="L4284" s="270" t="s">
        <v>10359</v>
      </c>
      <c r="M4284" s="270">
        <v>0</v>
      </c>
      <c r="N4284" s="270" t="s">
        <v>10359</v>
      </c>
      <c r="O4284" s="270">
        <v>0</v>
      </c>
      <c r="P4284" s="270" t="s">
        <v>10359</v>
      </c>
      <c r="Q4284" s="270">
        <v>0</v>
      </c>
      <c r="R4284" s="74"/>
      <c r="S4284" s="75" t="str">
        <f t="shared" si="417"/>
        <v>0000</v>
      </c>
      <c r="T4284" s="75" t="str">
        <f t="shared" si="409"/>
        <v>00000000000000000000000000000000</v>
      </c>
      <c r="V4284" s="197"/>
      <c r="W4284" s="75">
        <f t="shared" si="412"/>
        <v>0</v>
      </c>
      <c r="AE4284" s="479"/>
    </row>
    <row r="4285" spans="1:31" s="75" customFormat="1" ht="13.5" x14ac:dyDescent="0.2">
      <c r="A4285" s="211">
        <v>4282</v>
      </c>
      <c r="B4285" s="212" t="s">
        <v>4849</v>
      </c>
      <c r="C4285" s="213" t="s">
        <v>4850</v>
      </c>
      <c r="D4285" s="213"/>
      <c r="E4285" s="213">
        <v>0</v>
      </c>
      <c r="F4285" s="213" t="s">
        <v>590</v>
      </c>
      <c r="G4285" s="214" t="s">
        <v>677</v>
      </c>
      <c r="H4285" s="208" t="str">
        <f>IF(Input!F$4="GMH_OECC",J4285,IF(Input!F$4="GMH_XOEC",L4285,IF(Input!F$4="GMH_Korea",N4285,IF(Input!F$4="GMH_EU",P4285,IF(Input!F$4="Skysuper",#REF!,IF(Input!F$4="SkyII",#REF!,IF(Input!F$4="XO-8000",#REF!, "FALSE")))))))</f>
        <v>00</v>
      </c>
      <c r="I4285" s="209">
        <f>IF(Input!F$4="GMH_OECC",K4285,IF(Input!F$4="GMH_XOEC",M4285,IF(Input!F$4="GMH_Korea",O4285,IF(Input!F$4="GMH_EU",Q4285,IF(Input!F$4="Skysuper",#REF!,IF(Input!F$4="SkyII",#REF!,IF(Input!F$4="XO-8000",#REF!, "FALSE")))))))</f>
        <v>0</v>
      </c>
      <c r="J4285" s="210" t="s">
        <v>10359</v>
      </c>
      <c r="K4285" s="268">
        <v>0</v>
      </c>
      <c r="L4285" s="270" t="s">
        <v>10359</v>
      </c>
      <c r="M4285" s="270">
        <v>0</v>
      </c>
      <c r="N4285" s="270" t="s">
        <v>10359</v>
      </c>
      <c r="O4285" s="270">
        <v>0</v>
      </c>
      <c r="P4285" s="270" t="s">
        <v>10359</v>
      </c>
      <c r="Q4285" s="270">
        <v>0</v>
      </c>
      <c r="R4285" s="74"/>
      <c r="S4285" s="75" t="str">
        <f t="shared" si="417"/>
        <v>0000</v>
      </c>
      <c r="T4285" s="75" t="str">
        <f t="shared" si="409"/>
        <v>00000000000000000000000000000000</v>
      </c>
      <c r="V4285" s="197"/>
      <c r="W4285" s="75">
        <f t="shared" si="412"/>
        <v>0</v>
      </c>
      <c r="AE4285" s="479"/>
    </row>
    <row r="4286" spans="1:31" s="75" customFormat="1" ht="13.5" x14ac:dyDescent="0.2">
      <c r="A4286" s="211">
        <v>4283</v>
      </c>
      <c r="B4286" s="212" t="s">
        <v>4851</v>
      </c>
      <c r="C4286" s="213" t="s">
        <v>4852</v>
      </c>
      <c r="D4286" s="213"/>
      <c r="E4286" s="213">
        <v>0</v>
      </c>
      <c r="F4286" s="213" t="s">
        <v>590</v>
      </c>
      <c r="G4286" s="214" t="s">
        <v>677</v>
      </c>
      <c r="H4286" s="208" t="str">
        <f>IF(Input!F$4="GMH_OECC",J4286,IF(Input!F$4="GMH_XOEC",L4286,IF(Input!F$4="GMH_Korea",N4286,IF(Input!F$4="GMH_EU",P4286,IF(Input!F$4="Skysuper",#REF!,IF(Input!F$4="SkyII",#REF!,IF(Input!F$4="XO-8000",#REF!, "FALSE")))))))</f>
        <v>00</v>
      </c>
      <c r="I4286" s="209">
        <f>IF(Input!F$4="GMH_OECC",K4286,IF(Input!F$4="GMH_XOEC",M4286,IF(Input!F$4="GMH_Korea",O4286,IF(Input!F$4="GMH_EU",Q4286,IF(Input!F$4="Skysuper",#REF!,IF(Input!F$4="SkyII",#REF!,IF(Input!F$4="XO-8000",#REF!, "FALSE")))))))</f>
        <v>0</v>
      </c>
      <c r="J4286" s="210" t="s">
        <v>10359</v>
      </c>
      <c r="K4286" s="268">
        <v>0</v>
      </c>
      <c r="L4286" s="270" t="s">
        <v>10359</v>
      </c>
      <c r="M4286" s="270">
        <v>0</v>
      </c>
      <c r="N4286" s="270" t="s">
        <v>10359</v>
      </c>
      <c r="O4286" s="270">
        <v>0</v>
      </c>
      <c r="P4286" s="270" t="s">
        <v>10359</v>
      </c>
      <c r="Q4286" s="270">
        <v>0</v>
      </c>
      <c r="R4286" s="74"/>
      <c r="S4286" s="75" t="str">
        <f t="shared" si="417"/>
        <v>0000</v>
      </c>
      <c r="T4286" s="75" t="str">
        <f t="shared" si="409"/>
        <v>00000000000000000000000000000000</v>
      </c>
      <c r="V4286" s="197"/>
      <c r="W4286" s="75">
        <f t="shared" si="412"/>
        <v>0</v>
      </c>
      <c r="AE4286" s="479"/>
    </row>
    <row r="4287" spans="1:31" s="75" customFormat="1" ht="13.5" x14ac:dyDescent="0.2">
      <c r="A4287" s="211">
        <v>4284</v>
      </c>
      <c r="B4287" s="212" t="s">
        <v>4853</v>
      </c>
      <c r="C4287" s="213" t="s">
        <v>4854</v>
      </c>
      <c r="D4287" s="213"/>
      <c r="E4287" s="213">
        <v>0</v>
      </c>
      <c r="F4287" s="213" t="s">
        <v>590</v>
      </c>
      <c r="G4287" s="214" t="s">
        <v>677</v>
      </c>
      <c r="H4287" s="208" t="str">
        <f>IF(Input!F$4="GMH_OECC",J4287,IF(Input!F$4="GMH_XOEC",L4287,IF(Input!F$4="GMH_Korea",N4287,IF(Input!F$4="GMH_EU",P4287,IF(Input!F$4="Skysuper",#REF!,IF(Input!F$4="SkyII",#REF!,IF(Input!F$4="XO-8000",#REF!, "FALSE")))))))</f>
        <v>00</v>
      </c>
      <c r="I4287" s="209">
        <f>IF(Input!F$4="GMH_OECC",K4287,IF(Input!F$4="GMH_XOEC",M4287,IF(Input!F$4="GMH_Korea",O4287,IF(Input!F$4="GMH_EU",Q4287,IF(Input!F$4="Skysuper",#REF!,IF(Input!F$4="SkyII",#REF!,IF(Input!F$4="XO-8000",#REF!, "FALSE")))))))</f>
        <v>0</v>
      </c>
      <c r="J4287" s="210" t="s">
        <v>10359</v>
      </c>
      <c r="K4287" s="268">
        <v>0</v>
      </c>
      <c r="L4287" s="270" t="s">
        <v>10359</v>
      </c>
      <c r="M4287" s="270">
        <v>0</v>
      </c>
      <c r="N4287" s="270" t="s">
        <v>10359</v>
      </c>
      <c r="O4287" s="270">
        <v>0</v>
      </c>
      <c r="P4287" s="270" t="s">
        <v>10359</v>
      </c>
      <c r="Q4287" s="270">
        <v>0</v>
      </c>
      <c r="R4287" s="74"/>
      <c r="S4287" s="75" t="str">
        <f t="shared" si="417"/>
        <v>0000</v>
      </c>
      <c r="T4287" s="75" t="str">
        <f t="shared" si="409"/>
        <v>00000000000000000000000000000000</v>
      </c>
      <c r="V4287" s="197"/>
      <c r="W4287" s="75">
        <f t="shared" si="412"/>
        <v>0</v>
      </c>
      <c r="AE4287" s="479"/>
    </row>
    <row r="4288" spans="1:31" s="75" customFormat="1" ht="13.5" x14ac:dyDescent="0.2">
      <c r="A4288" s="211">
        <v>4285</v>
      </c>
      <c r="B4288" s="212" t="s">
        <v>4855</v>
      </c>
      <c r="C4288" s="213" t="s">
        <v>4856</v>
      </c>
      <c r="D4288" s="213"/>
      <c r="E4288" s="213">
        <v>0</v>
      </c>
      <c r="F4288" s="213" t="s">
        <v>590</v>
      </c>
      <c r="G4288" s="214" t="s">
        <v>677</v>
      </c>
      <c r="H4288" s="208" t="str">
        <f>IF(Input!F$4="GMH_OECC",J4288,IF(Input!F$4="GMH_XOEC",L4288,IF(Input!F$4="GMH_Korea",N4288,IF(Input!F$4="GMH_EU",P4288,IF(Input!F$4="Skysuper",#REF!,IF(Input!F$4="SkyII",#REF!,IF(Input!F$4="XO-8000",#REF!, "FALSE")))))))</f>
        <v>00</v>
      </c>
      <c r="I4288" s="209">
        <f>IF(Input!F$4="GMH_OECC",K4288,IF(Input!F$4="GMH_XOEC",M4288,IF(Input!F$4="GMH_Korea",O4288,IF(Input!F$4="GMH_EU",Q4288,IF(Input!F$4="Skysuper",#REF!,IF(Input!F$4="SkyII",#REF!,IF(Input!F$4="XO-8000",#REF!, "FALSE")))))))</f>
        <v>0</v>
      </c>
      <c r="J4288" s="210" t="s">
        <v>10359</v>
      </c>
      <c r="K4288" s="268">
        <v>0</v>
      </c>
      <c r="L4288" s="270" t="s">
        <v>10359</v>
      </c>
      <c r="M4288" s="270">
        <v>0</v>
      </c>
      <c r="N4288" s="270" t="s">
        <v>10359</v>
      </c>
      <c r="O4288" s="270">
        <v>0</v>
      </c>
      <c r="P4288" s="270" t="s">
        <v>10359</v>
      </c>
      <c r="Q4288" s="270">
        <v>0</v>
      </c>
      <c r="R4288" s="74"/>
      <c r="S4288" s="75" t="str">
        <f t="shared" si="417"/>
        <v>0000</v>
      </c>
      <c r="T4288" s="75" t="str">
        <f t="shared" si="409"/>
        <v>00000000000000000000000000000000</v>
      </c>
      <c r="V4288" s="197"/>
      <c r="W4288" s="75">
        <f t="shared" si="412"/>
        <v>0</v>
      </c>
      <c r="AE4288" s="479"/>
    </row>
    <row r="4289" spans="1:31" s="75" customFormat="1" ht="13.5" x14ac:dyDescent="0.2">
      <c r="A4289" s="211">
        <v>4286</v>
      </c>
      <c r="B4289" s="212" t="s">
        <v>4857</v>
      </c>
      <c r="C4289" s="213" t="s">
        <v>4858</v>
      </c>
      <c r="D4289" s="213"/>
      <c r="E4289" s="213">
        <v>0</v>
      </c>
      <c r="F4289" s="213" t="s">
        <v>590</v>
      </c>
      <c r="G4289" s="214" t="s">
        <v>677</v>
      </c>
      <c r="H4289" s="208" t="str">
        <f>IF(Input!F$4="GMH_OECC",J4289,IF(Input!F$4="GMH_XOEC",L4289,IF(Input!F$4="GMH_Korea",N4289,IF(Input!F$4="GMH_EU",P4289,IF(Input!F$4="Skysuper",#REF!,IF(Input!F$4="SkyII",#REF!,IF(Input!F$4="XO-8000",#REF!, "FALSE")))))))</f>
        <v>00</v>
      </c>
      <c r="I4289" s="209">
        <f>IF(Input!F$4="GMH_OECC",K4289,IF(Input!F$4="GMH_XOEC",M4289,IF(Input!F$4="GMH_Korea",O4289,IF(Input!F$4="GMH_EU",Q4289,IF(Input!F$4="Skysuper",#REF!,IF(Input!F$4="SkyII",#REF!,IF(Input!F$4="XO-8000",#REF!, "FALSE")))))))</f>
        <v>0</v>
      </c>
      <c r="J4289" s="210" t="s">
        <v>10359</v>
      </c>
      <c r="K4289" s="268">
        <v>0</v>
      </c>
      <c r="L4289" s="270" t="s">
        <v>10359</v>
      </c>
      <c r="M4289" s="270">
        <v>0</v>
      </c>
      <c r="N4289" s="270" t="s">
        <v>10359</v>
      </c>
      <c r="O4289" s="270">
        <v>0</v>
      </c>
      <c r="P4289" s="270" t="s">
        <v>10359</v>
      </c>
      <c r="Q4289" s="270">
        <v>0</v>
      </c>
      <c r="R4289" s="74"/>
      <c r="S4289" s="75" t="str">
        <f t="shared" si="417"/>
        <v>0000</v>
      </c>
      <c r="T4289" s="75" t="str">
        <f t="shared" si="409"/>
        <v>00000000000000000000000000000000</v>
      </c>
      <c r="V4289" s="197"/>
      <c r="W4289" s="75">
        <f t="shared" si="412"/>
        <v>0</v>
      </c>
      <c r="AE4289" s="479"/>
    </row>
    <row r="4290" spans="1:31" s="75" customFormat="1" ht="13.5" x14ac:dyDescent="0.2">
      <c r="A4290" s="211">
        <v>4287</v>
      </c>
      <c r="B4290" s="212" t="s">
        <v>4859</v>
      </c>
      <c r="C4290" s="213" t="s">
        <v>4860</v>
      </c>
      <c r="D4290" s="213"/>
      <c r="E4290" s="213">
        <v>0</v>
      </c>
      <c r="F4290" s="213" t="s">
        <v>590</v>
      </c>
      <c r="G4290" s="214" t="s">
        <v>677</v>
      </c>
      <c r="H4290" s="208" t="str">
        <f>IF(Input!F$4="GMH_OECC",J4290,IF(Input!F$4="GMH_XOEC",L4290,IF(Input!F$4="GMH_Korea",N4290,IF(Input!F$4="GMH_EU",P4290,IF(Input!F$4="Skysuper",#REF!,IF(Input!F$4="SkyII",#REF!,IF(Input!F$4="XO-8000",#REF!, "FALSE")))))))</f>
        <v>00</v>
      </c>
      <c r="I4290" s="209">
        <f>IF(Input!F$4="GMH_OECC",K4290,IF(Input!F$4="GMH_XOEC",M4290,IF(Input!F$4="GMH_Korea",O4290,IF(Input!F$4="GMH_EU",Q4290,IF(Input!F$4="Skysuper",#REF!,IF(Input!F$4="SkyII",#REF!,IF(Input!F$4="XO-8000",#REF!, "FALSE")))))))</f>
        <v>0</v>
      </c>
      <c r="J4290" s="210" t="s">
        <v>10359</v>
      </c>
      <c r="K4290" s="268">
        <v>0</v>
      </c>
      <c r="L4290" s="270" t="s">
        <v>10359</v>
      </c>
      <c r="M4290" s="270">
        <v>0</v>
      </c>
      <c r="N4290" s="270" t="s">
        <v>10359</v>
      </c>
      <c r="O4290" s="270">
        <v>0</v>
      </c>
      <c r="P4290" s="270" t="s">
        <v>10359</v>
      </c>
      <c r="Q4290" s="270">
        <v>0</v>
      </c>
      <c r="R4290" s="74"/>
      <c r="S4290" s="75" t="str">
        <f t="shared" si="417"/>
        <v>0000</v>
      </c>
      <c r="T4290" s="75" t="str">
        <f t="shared" si="409"/>
        <v>00000000000000000000000000000000</v>
      </c>
      <c r="V4290" s="197"/>
      <c r="W4290" s="75">
        <f t="shared" si="412"/>
        <v>0</v>
      </c>
      <c r="AE4290" s="479"/>
    </row>
    <row r="4291" spans="1:31" s="75" customFormat="1" ht="13.5" x14ac:dyDescent="0.2">
      <c r="A4291" s="211">
        <v>4288</v>
      </c>
      <c r="B4291" s="212" t="s">
        <v>4861</v>
      </c>
      <c r="C4291" s="213" t="s">
        <v>4862</v>
      </c>
      <c r="D4291" s="213"/>
      <c r="E4291" s="213">
        <v>0</v>
      </c>
      <c r="F4291" s="213" t="s">
        <v>590</v>
      </c>
      <c r="G4291" s="214" t="s">
        <v>677</v>
      </c>
      <c r="H4291" s="208" t="str">
        <f>IF(Input!F$4="GMH_OECC",J4291,IF(Input!F$4="GMH_XOEC",L4291,IF(Input!F$4="GMH_Korea",N4291,IF(Input!F$4="GMH_EU",P4291,IF(Input!F$4="Skysuper",#REF!,IF(Input!F$4="SkyII",#REF!,IF(Input!F$4="XO-8000",#REF!, "FALSE")))))))</f>
        <v>00</v>
      </c>
      <c r="I4291" s="209">
        <f>IF(Input!F$4="GMH_OECC",K4291,IF(Input!F$4="GMH_XOEC",M4291,IF(Input!F$4="GMH_Korea",O4291,IF(Input!F$4="GMH_EU",Q4291,IF(Input!F$4="Skysuper",#REF!,IF(Input!F$4="SkyII",#REF!,IF(Input!F$4="XO-8000",#REF!, "FALSE")))))))</f>
        <v>0</v>
      </c>
      <c r="J4291" s="210" t="s">
        <v>10359</v>
      </c>
      <c r="K4291" s="268">
        <v>0</v>
      </c>
      <c r="L4291" s="270" t="s">
        <v>10359</v>
      </c>
      <c r="M4291" s="270">
        <v>0</v>
      </c>
      <c r="N4291" s="270" t="s">
        <v>10359</v>
      </c>
      <c r="O4291" s="270">
        <v>0</v>
      </c>
      <c r="P4291" s="270" t="s">
        <v>10359</v>
      </c>
      <c r="Q4291" s="270">
        <v>0</v>
      </c>
      <c r="R4291" s="74"/>
      <c r="S4291" s="75" t="str">
        <f t="shared" si="417"/>
        <v>0000</v>
      </c>
      <c r="T4291" s="75" t="str">
        <f t="shared" si="409"/>
        <v>00000000000000000000000000000000</v>
      </c>
      <c r="V4291" s="197"/>
      <c r="W4291" s="75">
        <f t="shared" si="412"/>
        <v>0</v>
      </c>
      <c r="AE4291" s="479"/>
    </row>
    <row r="4292" spans="1:31" s="75" customFormat="1" ht="13.5" x14ac:dyDescent="0.2">
      <c r="A4292" s="211">
        <v>4289</v>
      </c>
      <c r="B4292" s="212" t="s">
        <v>4863</v>
      </c>
      <c r="C4292" s="213" t="s">
        <v>4864</v>
      </c>
      <c r="D4292" s="213"/>
      <c r="E4292" s="213">
        <v>0</v>
      </c>
      <c r="F4292" s="213" t="s">
        <v>590</v>
      </c>
      <c r="G4292" s="214" t="s">
        <v>677</v>
      </c>
      <c r="H4292" s="208" t="str">
        <f>IF(Input!F$4="GMH_OECC",J4292,IF(Input!F$4="GMH_XOEC",L4292,IF(Input!F$4="GMH_Korea",N4292,IF(Input!F$4="GMH_EU",P4292,IF(Input!F$4="Skysuper",#REF!,IF(Input!F$4="SkyII",#REF!,IF(Input!F$4="XO-8000",#REF!, "FALSE")))))))</f>
        <v>00</v>
      </c>
      <c r="I4292" s="209">
        <f>IF(Input!F$4="GMH_OECC",K4292,IF(Input!F$4="GMH_XOEC",M4292,IF(Input!F$4="GMH_Korea",O4292,IF(Input!F$4="GMH_EU",Q4292,IF(Input!F$4="Skysuper",#REF!,IF(Input!F$4="SkyII",#REF!,IF(Input!F$4="XO-8000",#REF!, "FALSE")))))))</f>
        <v>0</v>
      </c>
      <c r="J4292" s="210" t="s">
        <v>10359</v>
      </c>
      <c r="K4292" s="268">
        <v>0</v>
      </c>
      <c r="L4292" s="270" t="s">
        <v>10359</v>
      </c>
      <c r="M4292" s="270">
        <v>0</v>
      </c>
      <c r="N4292" s="270" t="s">
        <v>10359</v>
      </c>
      <c r="O4292" s="270">
        <v>0</v>
      </c>
      <c r="P4292" s="270" t="s">
        <v>10359</v>
      </c>
      <c r="Q4292" s="270">
        <v>0</v>
      </c>
      <c r="R4292" s="74"/>
      <c r="S4292" s="75" t="str">
        <f t="shared" si="417"/>
        <v>0000</v>
      </c>
      <c r="T4292" s="75" t="str">
        <f t="shared" ref="T4292:T4355" si="418">CONCATENATE(S4292,S4293,S4294,S4295,S4296,S4297,S4298,S4299)</f>
        <v>00000000000000000000000000000000</v>
      </c>
      <c r="V4292" s="197"/>
      <c r="W4292" s="75">
        <f t="shared" si="412"/>
        <v>0</v>
      </c>
      <c r="AE4292" s="479"/>
    </row>
    <row r="4293" spans="1:31" s="75" customFormat="1" ht="13.5" x14ac:dyDescent="0.2">
      <c r="A4293" s="211">
        <v>4290</v>
      </c>
      <c r="B4293" s="212" t="s">
        <v>4865</v>
      </c>
      <c r="C4293" s="213" t="s">
        <v>4866</v>
      </c>
      <c r="D4293" s="213"/>
      <c r="E4293" s="213">
        <v>0</v>
      </c>
      <c r="F4293" s="213" t="s">
        <v>590</v>
      </c>
      <c r="G4293" s="214" t="s">
        <v>677</v>
      </c>
      <c r="H4293" s="208" t="str">
        <f>IF(Input!F$4="GMH_OECC",J4293,IF(Input!F$4="GMH_XOEC",L4293,IF(Input!F$4="GMH_Korea",N4293,IF(Input!F$4="GMH_EU",P4293,IF(Input!F$4="Skysuper",#REF!,IF(Input!F$4="SkyII",#REF!,IF(Input!F$4="XO-8000",#REF!, "FALSE")))))))</f>
        <v>00</v>
      </c>
      <c r="I4293" s="209">
        <f>IF(Input!F$4="GMH_OECC",K4293,IF(Input!F$4="GMH_XOEC",M4293,IF(Input!F$4="GMH_Korea",O4293,IF(Input!F$4="GMH_EU",Q4293,IF(Input!F$4="Skysuper",#REF!,IF(Input!F$4="SkyII",#REF!,IF(Input!F$4="XO-8000",#REF!, "FALSE")))))))</f>
        <v>0</v>
      </c>
      <c r="J4293" s="210" t="s">
        <v>10359</v>
      </c>
      <c r="K4293" s="268">
        <v>0</v>
      </c>
      <c r="L4293" s="270" t="s">
        <v>10359</v>
      </c>
      <c r="M4293" s="270">
        <v>0</v>
      </c>
      <c r="N4293" s="270" t="s">
        <v>10359</v>
      </c>
      <c r="O4293" s="270">
        <v>0</v>
      </c>
      <c r="P4293" s="270" t="s">
        <v>10359</v>
      </c>
      <c r="Q4293" s="270">
        <v>0</v>
      </c>
      <c r="R4293" s="74"/>
      <c r="S4293" s="75" t="str">
        <f t="shared" si="417"/>
        <v>0000</v>
      </c>
      <c r="T4293" s="75" t="str">
        <f t="shared" si="418"/>
        <v>00000000000000000000000000000000</v>
      </c>
      <c r="V4293" s="197"/>
      <c r="W4293" s="75">
        <f t="shared" si="412"/>
        <v>0</v>
      </c>
      <c r="AE4293" s="479"/>
    </row>
    <row r="4294" spans="1:31" s="75" customFormat="1" ht="13.5" x14ac:dyDescent="0.2">
      <c r="A4294" s="211">
        <v>4291</v>
      </c>
      <c r="B4294" s="212" t="s">
        <v>4867</v>
      </c>
      <c r="C4294" s="213" t="s">
        <v>4868</v>
      </c>
      <c r="D4294" s="213"/>
      <c r="E4294" s="213">
        <v>0</v>
      </c>
      <c r="F4294" s="213" t="s">
        <v>590</v>
      </c>
      <c r="G4294" s="214" t="s">
        <v>677</v>
      </c>
      <c r="H4294" s="208" t="str">
        <f>IF(Input!F$4="GMH_OECC",J4294,IF(Input!F$4="GMH_XOEC",L4294,IF(Input!F$4="GMH_Korea",N4294,IF(Input!F$4="GMH_EU",P4294,IF(Input!F$4="Skysuper",#REF!,IF(Input!F$4="SkyII",#REF!,IF(Input!F$4="XO-8000",#REF!, "FALSE")))))))</f>
        <v>00</v>
      </c>
      <c r="I4294" s="209">
        <f>IF(Input!F$4="GMH_OECC",K4294,IF(Input!F$4="GMH_XOEC",M4294,IF(Input!F$4="GMH_Korea",O4294,IF(Input!F$4="GMH_EU",Q4294,IF(Input!F$4="Skysuper",#REF!,IF(Input!F$4="SkyII",#REF!,IF(Input!F$4="XO-8000",#REF!, "FALSE")))))))</f>
        <v>0</v>
      </c>
      <c r="J4294" s="210" t="s">
        <v>10359</v>
      </c>
      <c r="K4294" s="268">
        <v>0</v>
      </c>
      <c r="L4294" s="270" t="s">
        <v>10359</v>
      </c>
      <c r="M4294" s="270">
        <v>0</v>
      </c>
      <c r="N4294" s="270" t="s">
        <v>10359</v>
      </c>
      <c r="O4294" s="270">
        <v>0</v>
      </c>
      <c r="P4294" s="270" t="s">
        <v>10359</v>
      </c>
      <c r="Q4294" s="270">
        <v>0</v>
      </c>
      <c r="R4294" s="74"/>
      <c r="S4294" s="75" t="str">
        <f t="shared" si="417"/>
        <v>0000</v>
      </c>
      <c r="T4294" s="75" t="str">
        <f t="shared" si="418"/>
        <v>00000000000000000000000000000000</v>
      </c>
      <c r="V4294" s="197"/>
      <c r="W4294" s="75">
        <f t="shared" ref="W4294:W4357" si="419">HEX2DEC(RIGHT(S4294,2))+HEX2DEC(RIGHT(S4295,2))+HEX2DEC(RIGHT(S4296,2))+HEX2DEC(RIGHT(S4297,2))+HEX2DEC(LEFT(S4294,2))+HEX2DEC(LEFT(S4295,2))+HEX2DEC(LEFT(S4296,2))+HEX2DEC(LEFT(S4297,2))+HEX2DEC(RIGHT(S4298,2))+HEX2DEC(RIGHT(S4299,2))+HEX2DEC(RIGHT(S4300,2))+HEX2DEC(RIGHT(S4301,2))+HEX2DEC(LEFT(S4298,2))+HEX2DEC(LEFT(S4299,2))+HEX2DEC(LEFT(S4300,2))+HEX2DEC(LEFT(S4301,2))</f>
        <v>0</v>
      </c>
      <c r="AE4294" s="479"/>
    </row>
    <row r="4295" spans="1:31" s="75" customFormat="1" ht="13.5" x14ac:dyDescent="0.2">
      <c r="A4295" s="211">
        <v>4292</v>
      </c>
      <c r="B4295" s="212" t="s">
        <v>4869</v>
      </c>
      <c r="C4295" s="213" t="s">
        <v>4870</v>
      </c>
      <c r="D4295" s="213"/>
      <c r="E4295" s="213">
        <v>0</v>
      </c>
      <c r="F4295" s="213" t="s">
        <v>590</v>
      </c>
      <c r="G4295" s="214" t="s">
        <v>677</v>
      </c>
      <c r="H4295" s="208" t="str">
        <f>IF(Input!F$4="GMH_OECC",J4295,IF(Input!F$4="GMH_XOEC",L4295,IF(Input!F$4="GMH_Korea",N4295,IF(Input!F$4="GMH_EU",P4295,IF(Input!F$4="Skysuper",#REF!,IF(Input!F$4="SkyII",#REF!,IF(Input!F$4="XO-8000",#REF!, "FALSE")))))))</f>
        <v>00</v>
      </c>
      <c r="I4295" s="209">
        <f>IF(Input!F$4="GMH_OECC",K4295,IF(Input!F$4="GMH_XOEC",M4295,IF(Input!F$4="GMH_Korea",O4295,IF(Input!F$4="GMH_EU",Q4295,IF(Input!F$4="Skysuper",#REF!,IF(Input!F$4="SkyII",#REF!,IF(Input!F$4="XO-8000",#REF!, "FALSE")))))))</f>
        <v>0</v>
      </c>
      <c r="J4295" s="210" t="s">
        <v>10359</v>
      </c>
      <c r="K4295" s="268">
        <v>0</v>
      </c>
      <c r="L4295" s="270" t="s">
        <v>10359</v>
      </c>
      <c r="M4295" s="270">
        <v>0</v>
      </c>
      <c r="N4295" s="270" t="s">
        <v>10359</v>
      </c>
      <c r="O4295" s="270">
        <v>0</v>
      </c>
      <c r="P4295" s="270" t="s">
        <v>10359</v>
      </c>
      <c r="Q4295" s="270">
        <v>0</v>
      </c>
      <c r="R4295" s="74"/>
      <c r="S4295" s="75" t="str">
        <f t="shared" si="417"/>
        <v>0000</v>
      </c>
      <c r="T4295" s="75" t="str">
        <f t="shared" si="418"/>
        <v>00000000000000000000000000000000</v>
      </c>
      <c r="V4295" s="197"/>
      <c r="W4295" s="75">
        <f t="shared" si="419"/>
        <v>0</v>
      </c>
      <c r="AE4295" s="479"/>
    </row>
    <row r="4296" spans="1:31" s="75" customFormat="1" ht="13.5" x14ac:dyDescent="0.2">
      <c r="A4296" s="211">
        <v>4293</v>
      </c>
      <c r="B4296" s="212" t="s">
        <v>4871</v>
      </c>
      <c r="C4296" s="213" t="s">
        <v>4872</v>
      </c>
      <c r="D4296" s="213"/>
      <c r="E4296" s="213">
        <v>0</v>
      </c>
      <c r="F4296" s="213" t="s">
        <v>590</v>
      </c>
      <c r="G4296" s="214" t="s">
        <v>677</v>
      </c>
      <c r="H4296" s="208" t="str">
        <f>IF(Input!F$4="GMH_OECC",J4296,IF(Input!F$4="GMH_XOEC",L4296,IF(Input!F$4="GMH_Korea",N4296,IF(Input!F$4="GMH_EU",P4296,IF(Input!F$4="Skysuper",#REF!,IF(Input!F$4="SkyII",#REF!,IF(Input!F$4="XO-8000",#REF!, "FALSE")))))))</f>
        <v>00</v>
      </c>
      <c r="I4296" s="209">
        <f>IF(Input!F$4="GMH_OECC",K4296,IF(Input!F$4="GMH_XOEC",M4296,IF(Input!F$4="GMH_Korea",O4296,IF(Input!F$4="GMH_EU",Q4296,IF(Input!F$4="Skysuper",#REF!,IF(Input!F$4="SkyII",#REF!,IF(Input!F$4="XO-8000",#REF!, "FALSE")))))))</f>
        <v>0</v>
      </c>
      <c r="J4296" s="210" t="s">
        <v>10359</v>
      </c>
      <c r="K4296" s="268">
        <v>0</v>
      </c>
      <c r="L4296" s="270" t="s">
        <v>10359</v>
      </c>
      <c r="M4296" s="270">
        <v>0</v>
      </c>
      <c r="N4296" s="270" t="s">
        <v>10359</v>
      </c>
      <c r="O4296" s="270">
        <v>0</v>
      </c>
      <c r="P4296" s="270" t="s">
        <v>10359</v>
      </c>
      <c r="Q4296" s="270">
        <v>0</v>
      </c>
      <c r="R4296" s="74"/>
      <c r="S4296" s="75" t="str">
        <f t="shared" si="417"/>
        <v>0000</v>
      </c>
      <c r="T4296" s="75" t="str">
        <f t="shared" si="418"/>
        <v>00000000000000000000000000000000</v>
      </c>
      <c r="V4296" s="197"/>
      <c r="W4296" s="75">
        <f t="shared" si="419"/>
        <v>0</v>
      </c>
      <c r="AE4296" s="479"/>
    </row>
    <row r="4297" spans="1:31" s="75" customFormat="1" ht="13.5" x14ac:dyDescent="0.2">
      <c r="A4297" s="211">
        <v>4294</v>
      </c>
      <c r="B4297" s="212" t="s">
        <v>4873</v>
      </c>
      <c r="C4297" s="213" t="s">
        <v>4874</v>
      </c>
      <c r="D4297" s="213"/>
      <c r="E4297" s="213">
        <v>0</v>
      </c>
      <c r="F4297" s="213" t="s">
        <v>590</v>
      </c>
      <c r="G4297" s="214" t="s">
        <v>677</v>
      </c>
      <c r="H4297" s="208" t="str">
        <f>IF(Input!F$4="GMH_OECC",J4297,IF(Input!F$4="GMH_XOEC",L4297,IF(Input!F$4="GMH_Korea",N4297,IF(Input!F$4="GMH_EU",P4297,IF(Input!F$4="Skysuper",#REF!,IF(Input!F$4="SkyII",#REF!,IF(Input!F$4="XO-8000",#REF!, "FALSE")))))))</f>
        <v>00</v>
      </c>
      <c r="I4297" s="209">
        <f>IF(Input!F$4="GMH_OECC",K4297,IF(Input!F$4="GMH_XOEC",M4297,IF(Input!F$4="GMH_Korea",O4297,IF(Input!F$4="GMH_EU",Q4297,IF(Input!F$4="Skysuper",#REF!,IF(Input!F$4="SkyII",#REF!,IF(Input!F$4="XO-8000",#REF!, "FALSE")))))))</f>
        <v>0</v>
      </c>
      <c r="J4297" s="210" t="s">
        <v>10359</v>
      </c>
      <c r="K4297" s="268">
        <v>0</v>
      </c>
      <c r="L4297" s="270" t="s">
        <v>10359</v>
      </c>
      <c r="M4297" s="270">
        <v>0</v>
      </c>
      <c r="N4297" s="270" t="s">
        <v>10359</v>
      </c>
      <c r="O4297" s="270">
        <v>0</v>
      </c>
      <c r="P4297" s="270" t="s">
        <v>10359</v>
      </c>
      <c r="Q4297" s="270">
        <v>0</v>
      </c>
      <c r="R4297" s="74"/>
      <c r="S4297" s="75" t="str">
        <f t="shared" si="417"/>
        <v>0000</v>
      </c>
      <c r="T4297" s="75" t="str">
        <f t="shared" si="418"/>
        <v>00000000000000000000000000000805</v>
      </c>
      <c r="V4297" s="197"/>
      <c r="W4297" s="75">
        <f t="shared" si="419"/>
        <v>13</v>
      </c>
      <c r="AE4297" s="479"/>
    </row>
    <row r="4298" spans="1:31" s="75" customFormat="1" ht="13.5" x14ac:dyDescent="0.2">
      <c r="A4298" s="211">
        <v>4295</v>
      </c>
      <c r="B4298" s="212" t="s">
        <v>4875</v>
      </c>
      <c r="C4298" s="213" t="s">
        <v>4876</v>
      </c>
      <c r="D4298" s="213"/>
      <c r="E4298" s="213">
        <v>0</v>
      </c>
      <c r="F4298" s="213" t="s">
        <v>590</v>
      </c>
      <c r="G4298" s="214" t="s">
        <v>677</v>
      </c>
      <c r="H4298" s="208" t="str">
        <f>IF(Input!F$4="GMH_OECC",J4298,IF(Input!F$4="GMH_XOEC",L4298,IF(Input!F$4="GMH_Korea",N4298,IF(Input!F$4="GMH_EU",P4298,IF(Input!F$4="Skysuper",#REF!,IF(Input!F$4="SkyII",#REF!,IF(Input!F$4="XO-8000",#REF!, "FALSE")))))))</f>
        <v>00</v>
      </c>
      <c r="I4298" s="209">
        <f>IF(Input!F$4="GMH_OECC",K4298,IF(Input!F$4="GMH_XOEC",M4298,IF(Input!F$4="GMH_Korea",O4298,IF(Input!F$4="GMH_EU",Q4298,IF(Input!F$4="Skysuper",#REF!,IF(Input!F$4="SkyII",#REF!,IF(Input!F$4="XO-8000",#REF!, "FALSE")))))))</f>
        <v>0</v>
      </c>
      <c r="J4298" s="210" t="s">
        <v>10359</v>
      </c>
      <c r="K4298" s="268">
        <v>0</v>
      </c>
      <c r="L4298" s="270" t="s">
        <v>10359</v>
      </c>
      <c r="M4298" s="270">
        <v>0</v>
      </c>
      <c r="N4298" s="270" t="s">
        <v>10359</v>
      </c>
      <c r="O4298" s="270">
        <v>0</v>
      </c>
      <c r="P4298" s="270" t="s">
        <v>10359</v>
      </c>
      <c r="Q4298" s="270">
        <v>0</v>
      </c>
      <c r="R4298" s="74"/>
      <c r="S4298" s="75" t="str">
        <f t="shared" si="417"/>
        <v>0000</v>
      </c>
      <c r="T4298" s="75" t="str">
        <f t="shared" si="418"/>
        <v>00000000000000000000000008050806</v>
      </c>
      <c r="V4298" s="197"/>
      <c r="W4298" s="75">
        <f t="shared" si="419"/>
        <v>27</v>
      </c>
      <c r="AE4298" s="479"/>
    </row>
    <row r="4299" spans="1:31" s="75" customFormat="1" ht="13.5" x14ac:dyDescent="0.2">
      <c r="A4299" s="211">
        <v>4296</v>
      </c>
      <c r="B4299" s="212" t="s">
        <v>4877</v>
      </c>
      <c r="C4299" s="213" t="s">
        <v>4878</v>
      </c>
      <c r="D4299" s="213"/>
      <c r="E4299" s="213">
        <v>0</v>
      </c>
      <c r="F4299" s="213" t="s">
        <v>590</v>
      </c>
      <c r="G4299" s="214" t="s">
        <v>677</v>
      </c>
      <c r="H4299" s="208" t="str">
        <f>IF(Input!F$4="GMH_OECC",J4299,IF(Input!F$4="GMH_XOEC",L4299,IF(Input!F$4="GMH_Korea",N4299,IF(Input!F$4="GMH_EU",P4299,IF(Input!F$4="Skysuper",#REF!,IF(Input!F$4="SkyII",#REF!,IF(Input!F$4="XO-8000",#REF!, "FALSE")))))))</f>
        <v>00</v>
      </c>
      <c r="I4299" s="209">
        <f>IF(Input!F$4="GMH_OECC",K4299,IF(Input!F$4="GMH_XOEC",M4299,IF(Input!F$4="GMH_Korea",O4299,IF(Input!F$4="GMH_EU",Q4299,IF(Input!F$4="Skysuper",#REF!,IF(Input!F$4="SkyII",#REF!,IF(Input!F$4="XO-8000",#REF!, "FALSE")))))))</f>
        <v>0</v>
      </c>
      <c r="J4299" s="210" t="s">
        <v>10359</v>
      </c>
      <c r="K4299" s="268">
        <v>0</v>
      </c>
      <c r="L4299" s="270" t="s">
        <v>10359</v>
      </c>
      <c r="M4299" s="270">
        <v>0</v>
      </c>
      <c r="N4299" s="270" t="s">
        <v>10359</v>
      </c>
      <c r="O4299" s="270">
        <v>0</v>
      </c>
      <c r="P4299" s="270" t="s">
        <v>10359</v>
      </c>
      <c r="Q4299" s="270">
        <v>0</v>
      </c>
      <c r="R4299" s="74"/>
      <c r="S4299" s="75" t="str">
        <f t="shared" si="417"/>
        <v>0000</v>
      </c>
      <c r="T4299" s="75" t="str">
        <f t="shared" si="418"/>
        <v>00000000000000000000080508060807</v>
      </c>
      <c r="V4299" s="197"/>
      <c r="W4299" s="75">
        <f t="shared" si="419"/>
        <v>42</v>
      </c>
      <c r="AE4299" s="479"/>
    </row>
    <row r="4300" spans="1:31" s="75" customFormat="1" ht="13.5" x14ac:dyDescent="0.2">
      <c r="A4300" s="211">
        <v>4297</v>
      </c>
      <c r="B4300" s="212" t="s">
        <v>4879</v>
      </c>
      <c r="C4300" s="213" t="s">
        <v>4880</v>
      </c>
      <c r="D4300" s="213"/>
      <c r="E4300" s="213">
        <v>0</v>
      </c>
      <c r="F4300" s="213" t="s">
        <v>590</v>
      </c>
      <c r="G4300" s="214" t="s">
        <v>677</v>
      </c>
      <c r="H4300" s="208" t="str">
        <f>IF(Input!F$4="GMH_OECC",J4300,IF(Input!F$4="GMH_XOEC",L4300,IF(Input!F$4="GMH_Korea",N4300,IF(Input!F$4="GMH_EU",P4300,IF(Input!F$4="Skysuper",#REF!,IF(Input!F$4="SkyII",#REF!,IF(Input!F$4="XO-8000",#REF!, "FALSE")))))))</f>
        <v>00</v>
      </c>
      <c r="I4300" s="209">
        <f>IF(Input!F$4="GMH_OECC",K4300,IF(Input!F$4="GMH_XOEC",M4300,IF(Input!F$4="GMH_Korea",O4300,IF(Input!F$4="GMH_EU",Q4300,IF(Input!F$4="Skysuper",#REF!,IF(Input!F$4="SkyII",#REF!,IF(Input!F$4="XO-8000",#REF!, "FALSE")))))))</f>
        <v>0</v>
      </c>
      <c r="J4300" s="210" t="s">
        <v>10359</v>
      </c>
      <c r="K4300" s="268">
        <v>0</v>
      </c>
      <c r="L4300" s="270" t="s">
        <v>10359</v>
      </c>
      <c r="M4300" s="270">
        <v>0</v>
      </c>
      <c r="N4300" s="270" t="s">
        <v>10359</v>
      </c>
      <c r="O4300" s="270">
        <v>0</v>
      </c>
      <c r="P4300" s="270" t="s">
        <v>10359</v>
      </c>
      <c r="Q4300" s="270">
        <v>0</v>
      </c>
      <c r="R4300" s="74"/>
      <c r="S4300" s="75" t="str">
        <f t="shared" si="417"/>
        <v>0000</v>
      </c>
      <c r="T4300" s="75" t="str">
        <f t="shared" si="418"/>
        <v>00000000000000000805080608070808</v>
      </c>
      <c r="V4300" s="197"/>
      <c r="W4300" s="75">
        <f t="shared" si="419"/>
        <v>58</v>
      </c>
      <c r="AE4300" s="479"/>
    </row>
    <row r="4301" spans="1:31" s="75" customFormat="1" ht="13.5" x14ac:dyDescent="0.2">
      <c r="A4301" s="211">
        <v>4298</v>
      </c>
      <c r="B4301" s="212" t="s">
        <v>4881</v>
      </c>
      <c r="C4301" s="213" t="s">
        <v>4882</v>
      </c>
      <c r="D4301" s="213"/>
      <c r="E4301" s="213">
        <v>0</v>
      </c>
      <c r="F4301" s="213" t="s">
        <v>590</v>
      </c>
      <c r="G4301" s="214" t="s">
        <v>677</v>
      </c>
      <c r="H4301" s="208" t="str">
        <f>IF(Input!F$4="GMH_OECC",J4301,IF(Input!F$4="GMH_XOEC",L4301,IF(Input!F$4="GMH_Korea",N4301,IF(Input!F$4="GMH_EU",P4301,IF(Input!F$4="Skysuper",#REF!,IF(Input!F$4="SkyII",#REF!,IF(Input!F$4="XO-8000",#REF!, "FALSE")))))))</f>
        <v>00</v>
      </c>
      <c r="I4301" s="209">
        <f>IF(Input!F$4="GMH_OECC",K4301,IF(Input!F$4="GMH_XOEC",M4301,IF(Input!F$4="GMH_Korea",O4301,IF(Input!F$4="GMH_EU",Q4301,IF(Input!F$4="Skysuper",#REF!,IF(Input!F$4="SkyII",#REF!,IF(Input!F$4="XO-8000",#REF!, "FALSE")))))))</f>
        <v>0</v>
      </c>
      <c r="J4301" s="210" t="s">
        <v>10359</v>
      </c>
      <c r="K4301" s="268">
        <v>0</v>
      </c>
      <c r="L4301" s="270" t="s">
        <v>10359</v>
      </c>
      <c r="M4301" s="270">
        <v>0</v>
      </c>
      <c r="N4301" s="270" t="s">
        <v>10359</v>
      </c>
      <c r="O4301" s="270">
        <v>0</v>
      </c>
      <c r="P4301" s="270" t="s">
        <v>10359</v>
      </c>
      <c r="Q4301" s="270">
        <v>0</v>
      </c>
      <c r="R4301" s="74"/>
      <c r="S4301" s="75" t="str">
        <f t="shared" si="417"/>
        <v>0000</v>
      </c>
      <c r="T4301" s="75" t="str">
        <f t="shared" si="418"/>
        <v>00000000000008050806080708080809</v>
      </c>
      <c r="V4301" s="197"/>
      <c r="W4301" s="75">
        <f t="shared" si="419"/>
        <v>75</v>
      </c>
      <c r="AE4301" s="479"/>
    </row>
    <row r="4302" spans="1:31" s="75" customFormat="1" ht="13.5" x14ac:dyDescent="0.2">
      <c r="A4302" s="211">
        <v>4299</v>
      </c>
      <c r="B4302" s="212" t="s">
        <v>4883</v>
      </c>
      <c r="C4302" s="213" t="s">
        <v>4884</v>
      </c>
      <c r="D4302" s="213"/>
      <c r="E4302" s="213">
        <v>0</v>
      </c>
      <c r="F4302" s="213" t="s">
        <v>590</v>
      </c>
      <c r="G4302" s="214" t="s">
        <v>677</v>
      </c>
      <c r="H4302" s="208" t="str">
        <f>IF(Input!F$4="GMH_OECC",J4302,IF(Input!F$4="GMH_XOEC",L4302,IF(Input!F$4="GMH_Korea",N4302,IF(Input!F$4="GMH_EU",P4302,IF(Input!F$4="Skysuper",#REF!,IF(Input!F$4="SkyII",#REF!,IF(Input!F$4="XO-8000",#REF!, "FALSE")))))))</f>
        <v>00</v>
      </c>
      <c r="I4302" s="209">
        <f>IF(Input!F$4="GMH_OECC",K4302,IF(Input!F$4="GMH_XOEC",M4302,IF(Input!F$4="GMH_Korea",O4302,IF(Input!F$4="GMH_EU",Q4302,IF(Input!F$4="Skysuper",#REF!,IF(Input!F$4="SkyII",#REF!,IF(Input!F$4="XO-8000",#REF!, "FALSE")))))))</f>
        <v>0</v>
      </c>
      <c r="J4302" s="210" t="s">
        <v>10359</v>
      </c>
      <c r="K4302" s="268">
        <v>0</v>
      </c>
      <c r="L4302" s="270" t="s">
        <v>10359</v>
      </c>
      <c r="M4302" s="270">
        <v>0</v>
      </c>
      <c r="N4302" s="270" t="s">
        <v>10359</v>
      </c>
      <c r="O4302" s="270">
        <v>0</v>
      </c>
      <c r="P4302" s="270" t="s">
        <v>10359</v>
      </c>
      <c r="Q4302" s="270">
        <v>0</v>
      </c>
      <c r="R4302" s="74"/>
      <c r="S4302" s="75" t="str">
        <f t="shared" si="417"/>
        <v>0000</v>
      </c>
      <c r="T4302" s="75" t="str">
        <f t="shared" si="418"/>
        <v>0000000008050806080708080809080A</v>
      </c>
      <c r="V4302" s="197"/>
      <c r="W4302" s="75">
        <f t="shared" si="419"/>
        <v>93</v>
      </c>
      <c r="AE4302" s="479"/>
    </row>
    <row r="4303" spans="1:31" s="75" customFormat="1" ht="13.5" x14ac:dyDescent="0.2">
      <c r="A4303" s="211">
        <v>4300</v>
      </c>
      <c r="B4303" s="212" t="s">
        <v>6893</v>
      </c>
      <c r="C4303" s="213" t="s">
        <v>6894</v>
      </c>
      <c r="D4303" s="213"/>
      <c r="E4303" s="213">
        <v>0</v>
      </c>
      <c r="F4303" s="213" t="s">
        <v>590</v>
      </c>
      <c r="G4303" s="214" t="s">
        <v>677</v>
      </c>
      <c r="H4303" s="208" t="str">
        <f>H849</f>
        <v>00</v>
      </c>
      <c r="I4303" s="209">
        <f>I849</f>
        <v>0</v>
      </c>
      <c r="J4303" s="210" t="s">
        <v>10359</v>
      </c>
      <c r="K4303" s="268">
        <v>0</v>
      </c>
      <c r="L4303" s="270" t="s">
        <v>10359</v>
      </c>
      <c r="M4303" s="270">
        <v>0</v>
      </c>
      <c r="N4303" s="270" t="s">
        <v>10359</v>
      </c>
      <c r="O4303" s="270">
        <v>0</v>
      </c>
      <c r="P4303" s="270" t="s">
        <v>10359</v>
      </c>
      <c r="Q4303" s="270">
        <v>0</v>
      </c>
      <c r="R4303" s="74"/>
      <c r="S4303" s="75" t="str">
        <f t="shared" si="417"/>
        <v>0000</v>
      </c>
      <c r="T4303" s="75" t="str">
        <f t="shared" si="418"/>
        <v>000008050806080708080809080A080B</v>
      </c>
      <c r="V4303" s="197"/>
      <c r="W4303" s="75">
        <f t="shared" si="419"/>
        <v>112</v>
      </c>
      <c r="AE4303" s="479"/>
    </row>
    <row r="4304" spans="1:31" s="75" customFormat="1" ht="13.5" x14ac:dyDescent="0.2">
      <c r="A4304" s="211">
        <v>4301</v>
      </c>
      <c r="B4304" s="212" t="s">
        <v>6895</v>
      </c>
      <c r="C4304" s="213" t="s">
        <v>6896</v>
      </c>
      <c r="D4304" s="213"/>
      <c r="E4304" s="213">
        <v>0</v>
      </c>
      <c r="F4304" s="213" t="s">
        <v>590</v>
      </c>
      <c r="G4304" s="214" t="s">
        <v>677</v>
      </c>
      <c r="H4304" s="208">
        <f t="shared" ref="H4304:I4304" si="420">H850</f>
        <v>5</v>
      </c>
      <c r="I4304" s="209">
        <f t="shared" si="420"/>
        <v>4</v>
      </c>
      <c r="J4304" s="210" t="s">
        <v>10359</v>
      </c>
      <c r="K4304" s="268">
        <v>0</v>
      </c>
      <c r="L4304" s="270" t="s">
        <v>10359</v>
      </c>
      <c r="M4304" s="270">
        <v>0</v>
      </c>
      <c r="N4304" s="270" t="s">
        <v>10359</v>
      </c>
      <c r="O4304" s="270">
        <v>0</v>
      </c>
      <c r="P4304" s="270" t="s">
        <v>10359</v>
      </c>
      <c r="Q4304" s="270">
        <v>0</v>
      </c>
      <c r="R4304" s="74"/>
      <c r="S4304" s="75" t="str">
        <f t="shared" si="417"/>
        <v>0805</v>
      </c>
      <c r="T4304" s="75" t="str">
        <f t="shared" si="418"/>
        <v>08050806080708080809080A080B080C</v>
      </c>
      <c r="V4304" s="197"/>
      <c r="W4304" s="75">
        <f t="shared" si="419"/>
        <v>132</v>
      </c>
      <c r="AE4304" s="479" t="s">
        <v>11365</v>
      </c>
    </row>
    <row r="4305" spans="1:31" s="75" customFormat="1" ht="13.5" x14ac:dyDescent="0.2">
      <c r="A4305" s="211">
        <v>4302</v>
      </c>
      <c r="B4305" s="212" t="s">
        <v>6897</v>
      </c>
      <c r="C4305" s="213" t="s">
        <v>6898</v>
      </c>
      <c r="D4305" s="213"/>
      <c r="E4305" s="213">
        <v>0</v>
      </c>
      <c r="F4305" s="213" t="s">
        <v>590</v>
      </c>
      <c r="G4305" s="214" t="s">
        <v>677</v>
      </c>
      <c r="H4305" s="208">
        <f t="shared" ref="H4305:I4305" si="421">H851</f>
        <v>6</v>
      </c>
      <c r="I4305" s="209">
        <f t="shared" si="421"/>
        <v>4</v>
      </c>
      <c r="J4305" s="210" t="s">
        <v>10359</v>
      </c>
      <c r="K4305" s="268">
        <v>0</v>
      </c>
      <c r="L4305" s="270" t="s">
        <v>10359</v>
      </c>
      <c r="M4305" s="270">
        <v>0</v>
      </c>
      <c r="N4305" s="270" t="s">
        <v>10359</v>
      </c>
      <c r="O4305" s="270">
        <v>0</v>
      </c>
      <c r="P4305" s="270" t="s">
        <v>10359</v>
      </c>
      <c r="Q4305" s="270">
        <v>0</v>
      </c>
      <c r="R4305" s="74"/>
      <c r="S4305" s="75" t="str">
        <f t="shared" si="417"/>
        <v>0806</v>
      </c>
      <c r="T4305" s="75" t="str">
        <f t="shared" si="418"/>
        <v>0806080708080809080A080B080C080D</v>
      </c>
      <c r="V4305" s="197"/>
      <c r="W4305" s="75">
        <f t="shared" si="419"/>
        <v>140</v>
      </c>
      <c r="AE4305" s="479" t="s">
        <v>11365</v>
      </c>
    </row>
    <row r="4306" spans="1:31" s="75" customFormat="1" ht="13.5" x14ac:dyDescent="0.2">
      <c r="A4306" s="211">
        <v>4303</v>
      </c>
      <c r="B4306" s="212" t="s">
        <v>6899</v>
      </c>
      <c r="C4306" s="213" t="s">
        <v>6900</v>
      </c>
      <c r="D4306" s="213"/>
      <c r="E4306" s="213">
        <v>0</v>
      </c>
      <c r="F4306" s="213" t="s">
        <v>590</v>
      </c>
      <c r="G4306" s="214" t="s">
        <v>677</v>
      </c>
      <c r="H4306" s="208">
        <f t="shared" ref="H4306:I4306" si="422">H852</f>
        <v>7</v>
      </c>
      <c r="I4306" s="209">
        <f t="shared" si="422"/>
        <v>4</v>
      </c>
      <c r="J4306" s="210" t="s">
        <v>10359</v>
      </c>
      <c r="K4306" s="268">
        <v>0</v>
      </c>
      <c r="L4306" s="270" t="s">
        <v>10359</v>
      </c>
      <c r="M4306" s="270">
        <v>0</v>
      </c>
      <c r="N4306" s="270" t="s">
        <v>10359</v>
      </c>
      <c r="O4306" s="270">
        <v>0</v>
      </c>
      <c r="P4306" s="270" t="s">
        <v>10359</v>
      </c>
      <c r="Q4306" s="270">
        <v>0</v>
      </c>
      <c r="R4306" s="74"/>
      <c r="S4306" s="75" t="str">
        <f t="shared" si="417"/>
        <v>0807</v>
      </c>
      <c r="T4306" s="75" t="str">
        <f t="shared" si="418"/>
        <v>080708080809080A080B080C080D080E</v>
      </c>
      <c r="V4306" s="197"/>
      <c r="W4306" s="75">
        <f t="shared" si="419"/>
        <v>148</v>
      </c>
      <c r="AE4306" s="479" t="s">
        <v>11365</v>
      </c>
    </row>
    <row r="4307" spans="1:31" s="75" customFormat="1" ht="13.5" x14ac:dyDescent="0.2">
      <c r="A4307" s="211">
        <v>4304</v>
      </c>
      <c r="B4307" s="212" t="s">
        <v>6901</v>
      </c>
      <c r="C4307" s="213" t="s">
        <v>6902</v>
      </c>
      <c r="D4307" s="213"/>
      <c r="E4307" s="213">
        <v>0</v>
      </c>
      <c r="F4307" s="213" t="s">
        <v>590</v>
      </c>
      <c r="G4307" s="214" t="s">
        <v>677</v>
      </c>
      <c r="H4307" s="208">
        <f t="shared" ref="H4307:I4307" si="423">H853</f>
        <v>8</v>
      </c>
      <c r="I4307" s="209">
        <f t="shared" si="423"/>
        <v>4</v>
      </c>
      <c r="J4307" s="210" t="s">
        <v>10359</v>
      </c>
      <c r="K4307" s="268">
        <v>0</v>
      </c>
      <c r="L4307" s="270" t="s">
        <v>10359</v>
      </c>
      <c r="M4307" s="270">
        <v>0</v>
      </c>
      <c r="N4307" s="270" t="s">
        <v>10359</v>
      </c>
      <c r="O4307" s="270">
        <v>0</v>
      </c>
      <c r="P4307" s="270" t="s">
        <v>10359</v>
      </c>
      <c r="Q4307" s="270">
        <v>0</v>
      </c>
      <c r="R4307" s="74"/>
      <c r="S4307" s="75" t="str">
        <f t="shared" si="417"/>
        <v>0808</v>
      </c>
      <c r="T4307" s="75" t="str">
        <f t="shared" si="418"/>
        <v>08080809080A080B080C080D080E080F</v>
      </c>
      <c r="V4307" s="197"/>
      <c r="W4307" s="75">
        <f t="shared" si="419"/>
        <v>156</v>
      </c>
      <c r="AE4307" s="479" t="s">
        <v>11365</v>
      </c>
    </row>
    <row r="4308" spans="1:31" s="75" customFormat="1" ht="13.5" x14ac:dyDescent="0.2">
      <c r="A4308" s="211">
        <v>4305</v>
      </c>
      <c r="B4308" s="212" t="s">
        <v>6903</v>
      </c>
      <c r="C4308" s="213" t="s">
        <v>6904</v>
      </c>
      <c r="D4308" s="213"/>
      <c r="E4308" s="213">
        <v>0</v>
      </c>
      <c r="F4308" s="213" t="s">
        <v>590</v>
      </c>
      <c r="G4308" s="214" t="s">
        <v>677</v>
      </c>
      <c r="H4308" s="208">
        <f t="shared" ref="H4308:I4308" si="424">H854</f>
        <v>9</v>
      </c>
      <c r="I4308" s="209">
        <f t="shared" si="424"/>
        <v>4</v>
      </c>
      <c r="J4308" s="210" t="s">
        <v>10359</v>
      </c>
      <c r="K4308" s="268">
        <v>0</v>
      </c>
      <c r="L4308" s="270" t="s">
        <v>10359</v>
      </c>
      <c r="M4308" s="270">
        <v>0</v>
      </c>
      <c r="N4308" s="270" t="s">
        <v>10359</v>
      </c>
      <c r="O4308" s="270">
        <v>0</v>
      </c>
      <c r="P4308" s="270" t="s">
        <v>10359</v>
      </c>
      <c r="Q4308" s="270">
        <v>0</v>
      </c>
      <c r="R4308" s="74"/>
      <c r="S4308" s="75" t="str">
        <f t="shared" si="417"/>
        <v>0809</v>
      </c>
      <c r="T4308" s="75" t="str">
        <f t="shared" si="418"/>
        <v>0809080A080B080C080D080E080F0810</v>
      </c>
      <c r="V4308" s="197"/>
      <c r="W4308" s="75">
        <f t="shared" si="419"/>
        <v>164</v>
      </c>
      <c r="AE4308" s="479" t="s">
        <v>11365</v>
      </c>
    </row>
    <row r="4309" spans="1:31" s="75" customFormat="1" ht="13.5" x14ac:dyDescent="0.2">
      <c r="A4309" s="211">
        <v>4306</v>
      </c>
      <c r="B4309" s="212" t="s">
        <v>6905</v>
      </c>
      <c r="C4309" s="213" t="s">
        <v>6906</v>
      </c>
      <c r="D4309" s="213"/>
      <c r="E4309" s="213">
        <v>0</v>
      </c>
      <c r="F4309" s="213" t="s">
        <v>590</v>
      </c>
      <c r="G4309" s="214" t="s">
        <v>677</v>
      </c>
      <c r="H4309" s="208">
        <f t="shared" ref="H4309:I4309" si="425">H855</f>
        <v>10</v>
      </c>
      <c r="I4309" s="209">
        <f t="shared" si="425"/>
        <v>4</v>
      </c>
      <c r="J4309" s="210" t="s">
        <v>10359</v>
      </c>
      <c r="K4309" s="268">
        <v>0</v>
      </c>
      <c r="L4309" s="270" t="s">
        <v>10359</v>
      </c>
      <c r="M4309" s="270">
        <v>0</v>
      </c>
      <c r="N4309" s="270" t="s">
        <v>10359</v>
      </c>
      <c r="O4309" s="270">
        <v>0</v>
      </c>
      <c r="P4309" s="270" t="s">
        <v>10359</v>
      </c>
      <c r="Q4309" s="270">
        <v>0</v>
      </c>
      <c r="R4309" s="74"/>
      <c r="S4309" s="75" t="str">
        <f t="shared" si="417"/>
        <v>080A</v>
      </c>
      <c r="T4309" s="75" t="str">
        <f t="shared" si="418"/>
        <v>080A080B080C080D080E080F08100811</v>
      </c>
      <c r="V4309" s="197"/>
      <c r="W4309" s="75">
        <f t="shared" si="419"/>
        <v>172</v>
      </c>
      <c r="AE4309" s="479" t="s">
        <v>11365</v>
      </c>
    </row>
    <row r="4310" spans="1:31" s="75" customFormat="1" ht="13.5" x14ac:dyDescent="0.2">
      <c r="A4310" s="211">
        <v>4307</v>
      </c>
      <c r="B4310" s="212" t="s">
        <v>6907</v>
      </c>
      <c r="C4310" s="213" t="s">
        <v>6908</v>
      </c>
      <c r="D4310" s="213"/>
      <c r="E4310" s="213">
        <v>0</v>
      </c>
      <c r="F4310" s="213" t="s">
        <v>590</v>
      </c>
      <c r="G4310" s="214" t="s">
        <v>677</v>
      </c>
      <c r="H4310" s="208">
        <f t="shared" ref="H4310:I4310" si="426">H856</f>
        <v>11</v>
      </c>
      <c r="I4310" s="209">
        <f t="shared" si="426"/>
        <v>4</v>
      </c>
      <c r="J4310" s="210" t="s">
        <v>10359</v>
      </c>
      <c r="K4310" s="268">
        <v>0</v>
      </c>
      <c r="L4310" s="270" t="s">
        <v>10359</v>
      </c>
      <c r="M4310" s="270">
        <v>0</v>
      </c>
      <c r="N4310" s="270" t="s">
        <v>10359</v>
      </c>
      <c r="O4310" s="270">
        <v>0</v>
      </c>
      <c r="P4310" s="270" t="s">
        <v>10359</v>
      </c>
      <c r="Q4310" s="270">
        <v>0</v>
      </c>
      <c r="R4310" s="74"/>
      <c r="S4310" s="75" t="str">
        <f t="shared" si="417"/>
        <v>080B</v>
      </c>
      <c r="T4310" s="75" t="str">
        <f t="shared" si="418"/>
        <v>080B080C080D080E080F081008110812</v>
      </c>
      <c r="V4310" s="197"/>
      <c r="W4310" s="75">
        <f t="shared" si="419"/>
        <v>180</v>
      </c>
      <c r="AE4310" s="479" t="s">
        <v>11365</v>
      </c>
    </row>
    <row r="4311" spans="1:31" s="75" customFormat="1" ht="13.5" x14ac:dyDescent="0.2">
      <c r="A4311" s="211">
        <v>4308</v>
      </c>
      <c r="B4311" s="212" t="s">
        <v>6909</v>
      </c>
      <c r="C4311" s="213" t="s">
        <v>6910</v>
      </c>
      <c r="D4311" s="213"/>
      <c r="E4311" s="213">
        <v>0</v>
      </c>
      <c r="F4311" s="213" t="s">
        <v>590</v>
      </c>
      <c r="G4311" s="214" t="s">
        <v>677</v>
      </c>
      <c r="H4311" s="208">
        <f t="shared" ref="H4311:I4311" si="427">H857</f>
        <v>12</v>
      </c>
      <c r="I4311" s="209">
        <f t="shared" si="427"/>
        <v>4</v>
      </c>
      <c r="J4311" s="210" t="s">
        <v>10359</v>
      </c>
      <c r="K4311" s="268">
        <v>0</v>
      </c>
      <c r="L4311" s="270" t="s">
        <v>10359</v>
      </c>
      <c r="M4311" s="270">
        <v>0</v>
      </c>
      <c r="N4311" s="270" t="s">
        <v>10359</v>
      </c>
      <c r="O4311" s="270">
        <v>0</v>
      </c>
      <c r="P4311" s="270" t="s">
        <v>10359</v>
      </c>
      <c r="Q4311" s="270">
        <v>0</v>
      </c>
      <c r="R4311" s="74"/>
      <c r="S4311" s="75" t="str">
        <f t="shared" si="417"/>
        <v>080C</v>
      </c>
      <c r="T4311" s="75" t="str">
        <f t="shared" si="418"/>
        <v>080C080D080E080F0810081108120813</v>
      </c>
      <c r="V4311" s="197"/>
      <c r="W4311" s="75">
        <f t="shared" si="419"/>
        <v>188</v>
      </c>
      <c r="AE4311" s="479" t="s">
        <v>11365</v>
      </c>
    </row>
    <row r="4312" spans="1:31" s="75" customFormat="1" ht="13.5" x14ac:dyDescent="0.2">
      <c r="A4312" s="211">
        <v>4309</v>
      </c>
      <c r="B4312" s="212" t="s">
        <v>6911</v>
      </c>
      <c r="C4312" s="213" t="s">
        <v>6912</v>
      </c>
      <c r="D4312" s="213"/>
      <c r="E4312" s="213">
        <v>0</v>
      </c>
      <c r="F4312" s="213" t="s">
        <v>590</v>
      </c>
      <c r="G4312" s="214" t="s">
        <v>677</v>
      </c>
      <c r="H4312" s="208">
        <f t="shared" ref="H4312:I4312" si="428">H858</f>
        <v>13</v>
      </c>
      <c r="I4312" s="209">
        <f t="shared" si="428"/>
        <v>4</v>
      </c>
      <c r="J4312" s="210" t="s">
        <v>10359</v>
      </c>
      <c r="K4312" s="268">
        <v>0</v>
      </c>
      <c r="L4312" s="270" t="s">
        <v>10359</v>
      </c>
      <c r="M4312" s="270">
        <v>0</v>
      </c>
      <c r="N4312" s="270" t="s">
        <v>10359</v>
      </c>
      <c r="O4312" s="270">
        <v>0</v>
      </c>
      <c r="P4312" s="270" t="s">
        <v>10359</v>
      </c>
      <c r="Q4312" s="270">
        <v>0</v>
      </c>
      <c r="R4312" s="74"/>
      <c r="S4312" s="75" t="str">
        <f t="shared" si="417"/>
        <v>080D</v>
      </c>
      <c r="T4312" s="75" t="str">
        <f t="shared" si="418"/>
        <v>080D080E080F08100811081208130814</v>
      </c>
      <c r="V4312" s="197"/>
      <c r="W4312" s="75">
        <f t="shared" si="419"/>
        <v>196</v>
      </c>
      <c r="AE4312" s="479" t="s">
        <v>11365</v>
      </c>
    </row>
    <row r="4313" spans="1:31" s="75" customFormat="1" ht="13.5" x14ac:dyDescent="0.2">
      <c r="A4313" s="211">
        <v>4310</v>
      </c>
      <c r="B4313" s="212" t="s">
        <v>2136</v>
      </c>
      <c r="C4313" s="213" t="s">
        <v>6913</v>
      </c>
      <c r="D4313" s="213"/>
      <c r="E4313" s="213">
        <v>0</v>
      </c>
      <c r="F4313" s="213" t="s">
        <v>590</v>
      </c>
      <c r="G4313" s="214" t="s">
        <v>677</v>
      </c>
      <c r="H4313" s="208">
        <f t="shared" ref="H4313:I4313" si="429">H859</f>
        <v>14</v>
      </c>
      <c r="I4313" s="209">
        <f t="shared" si="429"/>
        <v>4</v>
      </c>
      <c r="J4313" s="210" t="s">
        <v>10359</v>
      </c>
      <c r="K4313" s="268">
        <v>0</v>
      </c>
      <c r="L4313" s="270" t="s">
        <v>10359</v>
      </c>
      <c r="M4313" s="270">
        <v>0</v>
      </c>
      <c r="N4313" s="270" t="s">
        <v>10359</v>
      </c>
      <c r="O4313" s="270">
        <v>0</v>
      </c>
      <c r="P4313" s="270" t="s">
        <v>10359</v>
      </c>
      <c r="Q4313" s="270">
        <v>0</v>
      </c>
      <c r="R4313" s="74"/>
      <c r="S4313" s="75" t="str">
        <f t="shared" si="417"/>
        <v>080E</v>
      </c>
      <c r="T4313" s="75" t="str">
        <f t="shared" si="418"/>
        <v>080E080F081008110812081308140815</v>
      </c>
      <c r="V4313" s="197"/>
      <c r="W4313" s="75">
        <f t="shared" si="419"/>
        <v>204</v>
      </c>
      <c r="AE4313" s="479" t="s">
        <v>11365</v>
      </c>
    </row>
    <row r="4314" spans="1:31" s="75" customFormat="1" ht="13.5" x14ac:dyDescent="0.2">
      <c r="A4314" s="211">
        <v>4311</v>
      </c>
      <c r="B4314" s="212" t="s">
        <v>2138</v>
      </c>
      <c r="C4314" s="213" t="s">
        <v>6914</v>
      </c>
      <c r="D4314" s="213"/>
      <c r="E4314" s="213">
        <v>0</v>
      </c>
      <c r="F4314" s="213" t="s">
        <v>590</v>
      </c>
      <c r="G4314" s="214" t="s">
        <v>677</v>
      </c>
      <c r="H4314" s="208">
        <f t="shared" ref="H4314:I4314" si="430">H860</f>
        <v>15</v>
      </c>
      <c r="I4314" s="209">
        <f t="shared" si="430"/>
        <v>4</v>
      </c>
      <c r="J4314" s="210" t="s">
        <v>10359</v>
      </c>
      <c r="K4314" s="268">
        <v>0</v>
      </c>
      <c r="L4314" s="270" t="s">
        <v>10359</v>
      </c>
      <c r="M4314" s="270">
        <v>0</v>
      </c>
      <c r="N4314" s="270" t="s">
        <v>10359</v>
      </c>
      <c r="O4314" s="270">
        <v>0</v>
      </c>
      <c r="P4314" s="270" t="s">
        <v>10359</v>
      </c>
      <c r="Q4314" s="270">
        <v>0</v>
      </c>
      <c r="R4314" s="74"/>
      <c r="S4314" s="75" t="str">
        <f t="shared" si="417"/>
        <v>080F</v>
      </c>
      <c r="T4314" s="75" t="str">
        <f t="shared" si="418"/>
        <v>080F0810081108120813081408150816</v>
      </c>
      <c r="V4314" s="197"/>
      <c r="W4314" s="75">
        <f t="shared" si="419"/>
        <v>212</v>
      </c>
      <c r="AE4314" s="479" t="s">
        <v>11365</v>
      </c>
    </row>
    <row r="4315" spans="1:31" s="75" customFormat="1" ht="13.5" x14ac:dyDescent="0.2">
      <c r="A4315" s="211">
        <v>4312</v>
      </c>
      <c r="B4315" s="212" t="s">
        <v>2140</v>
      </c>
      <c r="C4315" s="213" t="s">
        <v>6915</v>
      </c>
      <c r="D4315" s="213"/>
      <c r="E4315" s="213">
        <v>0</v>
      </c>
      <c r="F4315" s="213" t="s">
        <v>590</v>
      </c>
      <c r="G4315" s="214" t="s">
        <v>677</v>
      </c>
      <c r="H4315" s="208">
        <f t="shared" ref="H4315:I4315" si="431">H861</f>
        <v>16</v>
      </c>
      <c r="I4315" s="209">
        <f t="shared" si="431"/>
        <v>4</v>
      </c>
      <c r="J4315" s="210" t="s">
        <v>10359</v>
      </c>
      <c r="K4315" s="268">
        <v>0</v>
      </c>
      <c r="L4315" s="270" t="s">
        <v>10359</v>
      </c>
      <c r="M4315" s="270">
        <v>0</v>
      </c>
      <c r="N4315" s="270" t="s">
        <v>10359</v>
      </c>
      <c r="O4315" s="270">
        <v>0</v>
      </c>
      <c r="P4315" s="270" t="s">
        <v>10359</v>
      </c>
      <c r="Q4315" s="270">
        <v>0</v>
      </c>
      <c r="R4315" s="74"/>
      <c r="S4315" s="75" t="str">
        <f t="shared" si="417"/>
        <v>0810</v>
      </c>
      <c r="T4315" s="75" t="str">
        <f t="shared" si="418"/>
        <v>08100811081208130814081508160817</v>
      </c>
      <c r="V4315" s="197"/>
      <c r="W4315" s="75">
        <f t="shared" si="419"/>
        <v>220</v>
      </c>
      <c r="AE4315" s="479" t="s">
        <v>11365</v>
      </c>
    </row>
    <row r="4316" spans="1:31" s="75" customFormat="1" ht="13.5" x14ac:dyDescent="0.2">
      <c r="A4316" s="211">
        <v>4313</v>
      </c>
      <c r="B4316" s="212" t="s">
        <v>2142</v>
      </c>
      <c r="C4316" s="213" t="s">
        <v>6916</v>
      </c>
      <c r="D4316" s="213"/>
      <c r="E4316" s="213">
        <v>0</v>
      </c>
      <c r="F4316" s="213" t="s">
        <v>590</v>
      </c>
      <c r="G4316" s="214" t="s">
        <v>677</v>
      </c>
      <c r="H4316" s="208">
        <f t="shared" ref="H4316:I4316" si="432">H862</f>
        <v>17</v>
      </c>
      <c r="I4316" s="209">
        <f t="shared" si="432"/>
        <v>4</v>
      </c>
      <c r="J4316" s="210" t="s">
        <v>10359</v>
      </c>
      <c r="K4316" s="268">
        <v>0</v>
      </c>
      <c r="L4316" s="270" t="s">
        <v>10359</v>
      </c>
      <c r="M4316" s="270">
        <v>0</v>
      </c>
      <c r="N4316" s="270" t="s">
        <v>10359</v>
      </c>
      <c r="O4316" s="270">
        <v>0</v>
      </c>
      <c r="P4316" s="270" t="s">
        <v>10359</v>
      </c>
      <c r="Q4316" s="270">
        <v>0</v>
      </c>
      <c r="R4316" s="74"/>
      <c r="S4316" s="75" t="str">
        <f t="shared" si="417"/>
        <v>0811</v>
      </c>
      <c r="T4316" s="75" t="str">
        <f t="shared" si="418"/>
        <v>08110812081308140815081608170818</v>
      </c>
      <c r="V4316" s="197"/>
      <c r="W4316" s="75">
        <f t="shared" si="419"/>
        <v>228</v>
      </c>
      <c r="AE4316" s="479" t="s">
        <v>11365</v>
      </c>
    </row>
    <row r="4317" spans="1:31" s="75" customFormat="1" ht="13.5" x14ac:dyDescent="0.2">
      <c r="A4317" s="211">
        <v>4314</v>
      </c>
      <c r="B4317" s="212" t="s">
        <v>2144</v>
      </c>
      <c r="C4317" s="213" t="s">
        <v>6917</v>
      </c>
      <c r="D4317" s="213"/>
      <c r="E4317" s="213">
        <v>0</v>
      </c>
      <c r="F4317" s="213" t="s">
        <v>590</v>
      </c>
      <c r="G4317" s="214" t="s">
        <v>677</v>
      </c>
      <c r="H4317" s="208">
        <f t="shared" ref="H4317:I4317" si="433">H863</f>
        <v>18</v>
      </c>
      <c r="I4317" s="209">
        <f t="shared" si="433"/>
        <v>4</v>
      </c>
      <c r="J4317" s="210" t="s">
        <v>10359</v>
      </c>
      <c r="K4317" s="268">
        <v>0</v>
      </c>
      <c r="L4317" s="270" t="s">
        <v>10359</v>
      </c>
      <c r="M4317" s="270">
        <v>0</v>
      </c>
      <c r="N4317" s="270" t="s">
        <v>10359</v>
      </c>
      <c r="O4317" s="270">
        <v>0</v>
      </c>
      <c r="P4317" s="270" t="s">
        <v>10359</v>
      </c>
      <c r="Q4317" s="270">
        <v>0</v>
      </c>
      <c r="R4317" s="74"/>
      <c r="S4317" s="75" t="str">
        <f t="shared" si="417"/>
        <v>0812</v>
      </c>
      <c r="T4317" s="75" t="str">
        <f t="shared" si="418"/>
        <v>08120813081408150816081708180819</v>
      </c>
      <c r="V4317" s="197"/>
      <c r="W4317" s="75">
        <f t="shared" si="419"/>
        <v>236</v>
      </c>
      <c r="AE4317" s="479" t="s">
        <v>11365</v>
      </c>
    </row>
    <row r="4318" spans="1:31" s="75" customFormat="1" ht="13.5" x14ac:dyDescent="0.2">
      <c r="A4318" s="211">
        <v>4315</v>
      </c>
      <c r="B4318" s="212" t="s">
        <v>2146</v>
      </c>
      <c r="C4318" s="213" t="s">
        <v>6918</v>
      </c>
      <c r="D4318" s="213"/>
      <c r="E4318" s="213">
        <v>0</v>
      </c>
      <c r="F4318" s="213" t="s">
        <v>590</v>
      </c>
      <c r="G4318" s="214" t="s">
        <v>677</v>
      </c>
      <c r="H4318" s="208">
        <f t="shared" ref="H4318:I4318" si="434">H864</f>
        <v>19</v>
      </c>
      <c r="I4318" s="209">
        <f t="shared" si="434"/>
        <v>4</v>
      </c>
      <c r="J4318" s="210" t="s">
        <v>10359</v>
      </c>
      <c r="K4318" s="268">
        <v>0</v>
      </c>
      <c r="L4318" s="270" t="s">
        <v>10359</v>
      </c>
      <c r="M4318" s="270">
        <v>0</v>
      </c>
      <c r="N4318" s="270" t="s">
        <v>10359</v>
      </c>
      <c r="O4318" s="270">
        <v>0</v>
      </c>
      <c r="P4318" s="270" t="s">
        <v>10359</v>
      </c>
      <c r="Q4318" s="270">
        <v>0</v>
      </c>
      <c r="R4318" s="74"/>
      <c r="S4318" s="75" t="str">
        <f t="shared" si="417"/>
        <v>0813</v>
      </c>
      <c r="T4318" s="75" t="str">
        <f t="shared" si="418"/>
        <v>0813081408150816081708180819081A</v>
      </c>
      <c r="V4318" s="197"/>
      <c r="W4318" s="75">
        <f t="shared" si="419"/>
        <v>244</v>
      </c>
      <c r="AE4318" s="479" t="s">
        <v>11365</v>
      </c>
    </row>
    <row r="4319" spans="1:31" s="75" customFormat="1" ht="13.5" x14ac:dyDescent="0.2">
      <c r="A4319" s="211">
        <v>4316</v>
      </c>
      <c r="B4319" s="212" t="s">
        <v>2148</v>
      </c>
      <c r="C4319" s="213" t="s">
        <v>6919</v>
      </c>
      <c r="D4319" s="213"/>
      <c r="E4319" s="213">
        <v>0</v>
      </c>
      <c r="F4319" s="213" t="s">
        <v>590</v>
      </c>
      <c r="G4319" s="214" t="s">
        <v>677</v>
      </c>
      <c r="H4319" s="208">
        <f t="shared" ref="H4319:I4319" si="435">H865</f>
        <v>20</v>
      </c>
      <c r="I4319" s="209">
        <f t="shared" si="435"/>
        <v>4</v>
      </c>
      <c r="J4319" s="210" t="s">
        <v>10359</v>
      </c>
      <c r="K4319" s="268">
        <v>0</v>
      </c>
      <c r="L4319" s="270" t="s">
        <v>10359</v>
      </c>
      <c r="M4319" s="270">
        <v>0</v>
      </c>
      <c r="N4319" s="270" t="s">
        <v>10359</v>
      </c>
      <c r="O4319" s="270">
        <v>0</v>
      </c>
      <c r="P4319" s="270" t="s">
        <v>10359</v>
      </c>
      <c r="Q4319" s="270">
        <v>0</v>
      </c>
      <c r="R4319" s="74"/>
      <c r="S4319" s="75" t="str">
        <f t="shared" si="417"/>
        <v>0814</v>
      </c>
      <c r="T4319" s="75" t="str">
        <f t="shared" si="418"/>
        <v>081408150816081708180819081A081B</v>
      </c>
      <c r="V4319" s="197"/>
      <c r="W4319" s="75">
        <f t="shared" si="419"/>
        <v>252</v>
      </c>
      <c r="AE4319" s="479" t="s">
        <v>11365</v>
      </c>
    </row>
    <row r="4320" spans="1:31" s="75" customFormat="1" ht="13.5" x14ac:dyDescent="0.2">
      <c r="A4320" s="211">
        <v>4317</v>
      </c>
      <c r="B4320" s="212" t="s">
        <v>2150</v>
      </c>
      <c r="C4320" s="213" t="s">
        <v>6920</v>
      </c>
      <c r="D4320" s="213"/>
      <c r="E4320" s="213">
        <v>0</v>
      </c>
      <c r="F4320" s="213" t="s">
        <v>590</v>
      </c>
      <c r="G4320" s="214" t="s">
        <v>677</v>
      </c>
      <c r="H4320" s="208">
        <f t="shared" ref="H4320:I4320" si="436">H866</f>
        <v>21</v>
      </c>
      <c r="I4320" s="209">
        <f t="shared" si="436"/>
        <v>4</v>
      </c>
      <c r="J4320" s="210" t="s">
        <v>10359</v>
      </c>
      <c r="K4320" s="268">
        <v>0</v>
      </c>
      <c r="L4320" s="270" t="s">
        <v>10359</v>
      </c>
      <c r="M4320" s="270">
        <v>0</v>
      </c>
      <c r="N4320" s="270" t="s">
        <v>10359</v>
      </c>
      <c r="O4320" s="270">
        <v>0</v>
      </c>
      <c r="P4320" s="270" t="s">
        <v>10359</v>
      </c>
      <c r="Q4320" s="270">
        <v>0</v>
      </c>
      <c r="R4320" s="74"/>
      <c r="S4320" s="75" t="str">
        <f t="shared" si="417"/>
        <v>0815</v>
      </c>
      <c r="T4320" s="75" t="str">
        <f t="shared" si="418"/>
        <v>08150816081708180819081A081B081C</v>
      </c>
      <c r="V4320" s="197"/>
      <c r="W4320" s="75">
        <f t="shared" si="419"/>
        <v>260</v>
      </c>
      <c r="AE4320" s="479" t="s">
        <v>11365</v>
      </c>
    </row>
    <row r="4321" spans="1:31" s="75" customFormat="1" ht="13.5" x14ac:dyDescent="0.2">
      <c r="A4321" s="211">
        <v>4318</v>
      </c>
      <c r="B4321" s="212" t="s">
        <v>2152</v>
      </c>
      <c r="C4321" s="213" t="s">
        <v>6921</v>
      </c>
      <c r="D4321" s="213"/>
      <c r="E4321" s="213">
        <v>0</v>
      </c>
      <c r="F4321" s="213" t="s">
        <v>590</v>
      </c>
      <c r="G4321" s="214" t="s">
        <v>677</v>
      </c>
      <c r="H4321" s="208">
        <f t="shared" ref="H4321:I4321" si="437">H867</f>
        <v>22</v>
      </c>
      <c r="I4321" s="209">
        <f t="shared" si="437"/>
        <v>4</v>
      </c>
      <c r="J4321" s="210" t="s">
        <v>10359</v>
      </c>
      <c r="K4321" s="268">
        <v>0</v>
      </c>
      <c r="L4321" s="270" t="s">
        <v>10359</v>
      </c>
      <c r="M4321" s="270">
        <v>0</v>
      </c>
      <c r="N4321" s="270" t="s">
        <v>10359</v>
      </c>
      <c r="O4321" s="270">
        <v>0</v>
      </c>
      <c r="P4321" s="270" t="s">
        <v>10359</v>
      </c>
      <c r="Q4321" s="270">
        <v>0</v>
      </c>
      <c r="R4321" s="74"/>
      <c r="S4321" s="75" t="str">
        <f t="shared" si="417"/>
        <v>0816</v>
      </c>
      <c r="T4321" s="75" t="str">
        <f t="shared" si="418"/>
        <v>0816081708180819081A081B081C081D</v>
      </c>
      <c r="V4321" s="197"/>
      <c r="W4321" s="75">
        <f t="shared" si="419"/>
        <v>268</v>
      </c>
      <c r="AE4321" s="479" t="s">
        <v>11365</v>
      </c>
    </row>
    <row r="4322" spans="1:31" s="75" customFormat="1" ht="13.5" x14ac:dyDescent="0.2">
      <c r="A4322" s="211">
        <v>4319</v>
      </c>
      <c r="B4322" s="212" t="s">
        <v>2154</v>
      </c>
      <c r="C4322" s="213" t="s">
        <v>6922</v>
      </c>
      <c r="D4322" s="213"/>
      <c r="E4322" s="213">
        <v>0</v>
      </c>
      <c r="F4322" s="213" t="s">
        <v>590</v>
      </c>
      <c r="G4322" s="214" t="s">
        <v>677</v>
      </c>
      <c r="H4322" s="208">
        <f t="shared" ref="H4322:I4322" si="438">H868</f>
        <v>23</v>
      </c>
      <c r="I4322" s="209">
        <f t="shared" si="438"/>
        <v>4</v>
      </c>
      <c r="J4322" s="210" t="s">
        <v>10359</v>
      </c>
      <c r="K4322" s="268">
        <v>0</v>
      </c>
      <c r="L4322" s="270" t="s">
        <v>10359</v>
      </c>
      <c r="M4322" s="270">
        <v>0</v>
      </c>
      <c r="N4322" s="270" t="s">
        <v>10359</v>
      </c>
      <c r="O4322" s="270">
        <v>0</v>
      </c>
      <c r="P4322" s="270" t="s">
        <v>10359</v>
      </c>
      <c r="Q4322" s="270">
        <v>0</v>
      </c>
      <c r="R4322" s="74"/>
      <c r="S4322" s="75" t="str">
        <f t="shared" si="417"/>
        <v>0817</v>
      </c>
      <c r="T4322" s="75" t="str">
        <f t="shared" si="418"/>
        <v>081708180819081A081B081C081D081E</v>
      </c>
      <c r="V4322" s="197"/>
      <c r="W4322" s="75">
        <f t="shared" si="419"/>
        <v>276</v>
      </c>
      <c r="AE4322" s="479" t="s">
        <v>11365</v>
      </c>
    </row>
    <row r="4323" spans="1:31" s="75" customFormat="1" ht="13.5" x14ac:dyDescent="0.2">
      <c r="A4323" s="211">
        <v>4320</v>
      </c>
      <c r="B4323" s="212" t="s">
        <v>2156</v>
      </c>
      <c r="C4323" s="213" t="s">
        <v>6923</v>
      </c>
      <c r="D4323" s="213"/>
      <c r="E4323" s="213">
        <v>0</v>
      </c>
      <c r="F4323" s="213" t="s">
        <v>590</v>
      </c>
      <c r="G4323" s="214" t="s">
        <v>677</v>
      </c>
      <c r="H4323" s="208">
        <f t="shared" ref="H4323:I4323" si="439">H869</f>
        <v>24</v>
      </c>
      <c r="I4323" s="209">
        <f t="shared" si="439"/>
        <v>4</v>
      </c>
      <c r="J4323" s="210" t="s">
        <v>10359</v>
      </c>
      <c r="K4323" s="268">
        <v>0</v>
      </c>
      <c r="L4323" s="270" t="s">
        <v>10359</v>
      </c>
      <c r="M4323" s="270">
        <v>0</v>
      </c>
      <c r="N4323" s="270" t="s">
        <v>10359</v>
      </c>
      <c r="O4323" s="270">
        <v>0</v>
      </c>
      <c r="P4323" s="270" t="s">
        <v>10359</v>
      </c>
      <c r="Q4323" s="270">
        <v>0</v>
      </c>
      <c r="R4323" s="74"/>
      <c r="S4323" s="75" t="str">
        <f t="shared" si="417"/>
        <v>0818</v>
      </c>
      <c r="T4323" s="75" t="str">
        <f t="shared" si="418"/>
        <v>08180819081A081B081C081D081E081F</v>
      </c>
      <c r="V4323" s="197"/>
      <c r="W4323" s="75">
        <f t="shared" si="419"/>
        <v>284</v>
      </c>
      <c r="AE4323" s="479" t="s">
        <v>11365</v>
      </c>
    </row>
    <row r="4324" spans="1:31" s="75" customFormat="1" ht="13.5" x14ac:dyDescent="0.2">
      <c r="A4324" s="211">
        <v>4321</v>
      </c>
      <c r="B4324" s="212" t="s">
        <v>2158</v>
      </c>
      <c r="C4324" s="213" t="s">
        <v>6924</v>
      </c>
      <c r="D4324" s="213"/>
      <c r="E4324" s="213">
        <v>0</v>
      </c>
      <c r="F4324" s="213" t="s">
        <v>590</v>
      </c>
      <c r="G4324" s="214" t="s">
        <v>677</v>
      </c>
      <c r="H4324" s="208">
        <f t="shared" ref="H4324:I4324" si="440">H870</f>
        <v>25</v>
      </c>
      <c r="I4324" s="209">
        <f t="shared" si="440"/>
        <v>4</v>
      </c>
      <c r="J4324" s="210" t="s">
        <v>10359</v>
      </c>
      <c r="K4324" s="268">
        <v>0</v>
      </c>
      <c r="L4324" s="270" t="s">
        <v>10359</v>
      </c>
      <c r="M4324" s="270">
        <v>0</v>
      </c>
      <c r="N4324" s="270" t="s">
        <v>10359</v>
      </c>
      <c r="O4324" s="270">
        <v>0</v>
      </c>
      <c r="P4324" s="270" t="s">
        <v>10359</v>
      </c>
      <c r="Q4324" s="270">
        <v>0</v>
      </c>
      <c r="R4324" s="74"/>
      <c r="S4324" s="75" t="str">
        <f t="shared" si="417"/>
        <v>0819</v>
      </c>
      <c r="T4324" s="75" t="str">
        <f t="shared" si="418"/>
        <v>0819081A081B081C081D081E081F0820</v>
      </c>
      <c r="V4324" s="197"/>
      <c r="W4324" s="75">
        <f t="shared" si="419"/>
        <v>292</v>
      </c>
      <c r="AE4324" s="479" t="s">
        <v>11365</v>
      </c>
    </row>
    <row r="4325" spans="1:31" s="75" customFormat="1" ht="13.5" x14ac:dyDescent="0.2">
      <c r="A4325" s="211">
        <v>4322</v>
      </c>
      <c r="B4325" s="212" t="s">
        <v>2160</v>
      </c>
      <c r="C4325" s="213" t="s">
        <v>6925</v>
      </c>
      <c r="D4325" s="213"/>
      <c r="E4325" s="213">
        <v>0</v>
      </c>
      <c r="F4325" s="213" t="s">
        <v>590</v>
      </c>
      <c r="G4325" s="214" t="s">
        <v>677</v>
      </c>
      <c r="H4325" s="208">
        <f t="shared" ref="H4325:I4325" si="441">H871</f>
        <v>26</v>
      </c>
      <c r="I4325" s="209">
        <f t="shared" si="441"/>
        <v>4</v>
      </c>
      <c r="J4325" s="210" t="s">
        <v>10359</v>
      </c>
      <c r="K4325" s="268">
        <v>0</v>
      </c>
      <c r="L4325" s="270" t="s">
        <v>10359</v>
      </c>
      <c r="M4325" s="270">
        <v>0</v>
      </c>
      <c r="N4325" s="270" t="s">
        <v>10359</v>
      </c>
      <c r="O4325" s="270">
        <v>0</v>
      </c>
      <c r="P4325" s="270" t="s">
        <v>10359</v>
      </c>
      <c r="Q4325" s="270">
        <v>0</v>
      </c>
      <c r="R4325" s="74"/>
      <c r="S4325" s="75" t="str">
        <f t="shared" si="417"/>
        <v>081A</v>
      </c>
      <c r="T4325" s="75" t="str">
        <f t="shared" si="418"/>
        <v>081A081B081C081D081E081F08200821</v>
      </c>
      <c r="V4325" s="197"/>
      <c r="W4325" s="75">
        <f t="shared" si="419"/>
        <v>300</v>
      </c>
      <c r="AE4325" s="479" t="s">
        <v>11365</v>
      </c>
    </row>
    <row r="4326" spans="1:31" s="75" customFormat="1" ht="13.5" x14ac:dyDescent="0.2">
      <c r="A4326" s="211">
        <v>4323</v>
      </c>
      <c r="B4326" s="212" t="s">
        <v>2162</v>
      </c>
      <c r="C4326" s="213" t="s">
        <v>6926</v>
      </c>
      <c r="D4326" s="213"/>
      <c r="E4326" s="213">
        <v>0</v>
      </c>
      <c r="F4326" s="213" t="s">
        <v>590</v>
      </c>
      <c r="G4326" s="214" t="s">
        <v>677</v>
      </c>
      <c r="H4326" s="208">
        <f t="shared" ref="H4326:I4326" si="442">H872</f>
        <v>27</v>
      </c>
      <c r="I4326" s="209">
        <f t="shared" si="442"/>
        <v>4</v>
      </c>
      <c r="J4326" s="210" t="s">
        <v>10359</v>
      </c>
      <c r="K4326" s="268">
        <v>0</v>
      </c>
      <c r="L4326" s="270" t="s">
        <v>10359</v>
      </c>
      <c r="M4326" s="270">
        <v>0</v>
      </c>
      <c r="N4326" s="270" t="s">
        <v>10359</v>
      </c>
      <c r="O4326" s="270">
        <v>0</v>
      </c>
      <c r="P4326" s="270" t="s">
        <v>10359</v>
      </c>
      <c r="Q4326" s="270">
        <v>0</v>
      </c>
      <c r="R4326" s="74"/>
      <c r="S4326" s="75" t="str">
        <f t="shared" si="417"/>
        <v>081B</v>
      </c>
      <c r="T4326" s="75" t="str">
        <f t="shared" si="418"/>
        <v>081B081C081D081E081F082008210822</v>
      </c>
      <c r="V4326" s="197"/>
      <c r="W4326" s="75">
        <f t="shared" si="419"/>
        <v>308</v>
      </c>
      <c r="AE4326" s="479" t="s">
        <v>11365</v>
      </c>
    </row>
    <row r="4327" spans="1:31" s="75" customFormat="1" ht="13.5" x14ac:dyDescent="0.2">
      <c r="A4327" s="211">
        <v>4324</v>
      </c>
      <c r="B4327" s="212" t="s">
        <v>2164</v>
      </c>
      <c r="C4327" s="213" t="s">
        <v>6927</v>
      </c>
      <c r="D4327" s="213"/>
      <c r="E4327" s="213">
        <v>0</v>
      </c>
      <c r="F4327" s="213" t="s">
        <v>590</v>
      </c>
      <c r="G4327" s="214" t="s">
        <v>677</v>
      </c>
      <c r="H4327" s="208">
        <f t="shared" ref="H4327:I4327" si="443">H873</f>
        <v>28</v>
      </c>
      <c r="I4327" s="209">
        <f t="shared" si="443"/>
        <v>4</v>
      </c>
      <c r="J4327" s="210" t="s">
        <v>10359</v>
      </c>
      <c r="K4327" s="268">
        <v>0</v>
      </c>
      <c r="L4327" s="270" t="s">
        <v>10359</v>
      </c>
      <c r="M4327" s="270">
        <v>0</v>
      </c>
      <c r="N4327" s="270" t="s">
        <v>10359</v>
      </c>
      <c r="O4327" s="270">
        <v>0</v>
      </c>
      <c r="P4327" s="270" t="s">
        <v>10359</v>
      </c>
      <c r="Q4327" s="270">
        <v>0</v>
      </c>
      <c r="R4327" s="74"/>
      <c r="S4327" s="75" t="str">
        <f t="shared" si="417"/>
        <v>081C</v>
      </c>
      <c r="T4327" s="75" t="str">
        <f t="shared" si="418"/>
        <v>081C081D081E081F0820082108220823</v>
      </c>
      <c r="V4327" s="197"/>
      <c r="W4327" s="75">
        <f t="shared" si="419"/>
        <v>316</v>
      </c>
      <c r="AE4327" s="479" t="s">
        <v>11365</v>
      </c>
    </row>
    <row r="4328" spans="1:31" s="75" customFormat="1" ht="13.5" x14ac:dyDescent="0.2">
      <c r="A4328" s="211">
        <v>4325</v>
      </c>
      <c r="B4328" s="212" t="s">
        <v>2166</v>
      </c>
      <c r="C4328" s="213" t="s">
        <v>6928</v>
      </c>
      <c r="D4328" s="213"/>
      <c r="E4328" s="213">
        <v>0</v>
      </c>
      <c r="F4328" s="213" t="s">
        <v>590</v>
      </c>
      <c r="G4328" s="214" t="s">
        <v>677</v>
      </c>
      <c r="H4328" s="208">
        <f t="shared" ref="H4328:I4328" si="444">H874</f>
        <v>29</v>
      </c>
      <c r="I4328" s="209">
        <f t="shared" si="444"/>
        <v>4</v>
      </c>
      <c r="J4328" s="210" t="s">
        <v>10359</v>
      </c>
      <c r="K4328" s="268">
        <v>0</v>
      </c>
      <c r="L4328" s="270" t="s">
        <v>10359</v>
      </c>
      <c r="M4328" s="270">
        <v>0</v>
      </c>
      <c r="N4328" s="270" t="s">
        <v>10359</v>
      </c>
      <c r="O4328" s="270">
        <v>0</v>
      </c>
      <c r="P4328" s="270" t="s">
        <v>10359</v>
      </c>
      <c r="Q4328" s="270">
        <v>0</v>
      </c>
      <c r="R4328" s="74"/>
      <c r="S4328" s="75" t="str">
        <f t="shared" si="417"/>
        <v>081D</v>
      </c>
      <c r="T4328" s="75" t="str">
        <f t="shared" si="418"/>
        <v>081D081E081F08200821082208230000</v>
      </c>
      <c r="V4328" s="197"/>
      <c r="W4328" s="75">
        <f t="shared" si="419"/>
        <v>280</v>
      </c>
      <c r="AE4328" s="479" t="s">
        <v>11365</v>
      </c>
    </row>
    <row r="4329" spans="1:31" s="75" customFormat="1" ht="13.5" x14ac:dyDescent="0.2">
      <c r="A4329" s="211">
        <v>4326</v>
      </c>
      <c r="B4329" s="212" t="s">
        <v>2168</v>
      </c>
      <c r="C4329" s="213" t="s">
        <v>6929</v>
      </c>
      <c r="D4329" s="213"/>
      <c r="E4329" s="213">
        <v>0</v>
      </c>
      <c r="F4329" s="213" t="s">
        <v>590</v>
      </c>
      <c r="G4329" s="214" t="s">
        <v>677</v>
      </c>
      <c r="H4329" s="208">
        <f t="shared" ref="H4329:I4329" si="445">H875</f>
        <v>30</v>
      </c>
      <c r="I4329" s="209">
        <f t="shared" si="445"/>
        <v>4</v>
      </c>
      <c r="J4329" s="210" t="s">
        <v>10359</v>
      </c>
      <c r="K4329" s="268">
        <v>0</v>
      </c>
      <c r="L4329" s="270" t="s">
        <v>10359</v>
      </c>
      <c r="M4329" s="270">
        <v>0</v>
      </c>
      <c r="N4329" s="270" t="s">
        <v>10359</v>
      </c>
      <c r="O4329" s="270">
        <v>0</v>
      </c>
      <c r="P4329" s="270" t="s">
        <v>10359</v>
      </c>
      <c r="Q4329" s="270">
        <v>0</v>
      </c>
      <c r="R4329" s="74"/>
      <c r="S4329" s="75" t="str">
        <f t="shared" si="417"/>
        <v>081E</v>
      </c>
      <c r="T4329" s="75" t="str">
        <f t="shared" si="418"/>
        <v>081E081F082008210822082300000000</v>
      </c>
      <c r="V4329" s="197"/>
      <c r="W4329" s="75">
        <f t="shared" si="419"/>
        <v>243</v>
      </c>
      <c r="AE4329" s="479" t="s">
        <v>11365</v>
      </c>
    </row>
    <row r="4330" spans="1:31" s="75" customFormat="1" ht="13.5" x14ac:dyDescent="0.2">
      <c r="A4330" s="211">
        <v>4327</v>
      </c>
      <c r="B4330" s="212" t="s">
        <v>2170</v>
      </c>
      <c r="C4330" s="213" t="s">
        <v>6930</v>
      </c>
      <c r="D4330" s="213"/>
      <c r="E4330" s="213">
        <v>0</v>
      </c>
      <c r="F4330" s="213" t="s">
        <v>590</v>
      </c>
      <c r="G4330" s="214" t="s">
        <v>677</v>
      </c>
      <c r="H4330" s="208">
        <f t="shared" ref="H4330:I4330" si="446">H876</f>
        <v>31</v>
      </c>
      <c r="I4330" s="209">
        <f t="shared" si="446"/>
        <v>4</v>
      </c>
      <c r="J4330" s="210" t="s">
        <v>10359</v>
      </c>
      <c r="K4330" s="268">
        <v>0</v>
      </c>
      <c r="L4330" s="270" t="s">
        <v>10359</v>
      </c>
      <c r="M4330" s="270">
        <v>0</v>
      </c>
      <c r="N4330" s="270" t="s">
        <v>10359</v>
      </c>
      <c r="O4330" s="270">
        <v>0</v>
      </c>
      <c r="P4330" s="270" t="s">
        <v>10359</v>
      </c>
      <c r="Q4330" s="270">
        <v>0</v>
      </c>
      <c r="R4330" s="74"/>
      <c r="S4330" s="75" t="str">
        <f t="shared" si="417"/>
        <v>081F</v>
      </c>
      <c r="T4330" s="75" t="str">
        <f t="shared" si="418"/>
        <v>081F0820082108220823000000000000</v>
      </c>
      <c r="V4330" s="197"/>
      <c r="W4330" s="75">
        <f t="shared" si="419"/>
        <v>205</v>
      </c>
      <c r="AE4330" s="479" t="s">
        <v>11365</v>
      </c>
    </row>
    <row r="4331" spans="1:31" s="75" customFormat="1" ht="13.5" x14ac:dyDescent="0.2">
      <c r="A4331" s="211">
        <v>4328</v>
      </c>
      <c r="B4331" s="212" t="s">
        <v>2172</v>
      </c>
      <c r="C4331" s="213" t="s">
        <v>6931</v>
      </c>
      <c r="D4331" s="213"/>
      <c r="E4331" s="213">
        <v>0</v>
      </c>
      <c r="F4331" s="213" t="s">
        <v>590</v>
      </c>
      <c r="G4331" s="214" t="s">
        <v>677</v>
      </c>
      <c r="H4331" s="208">
        <f t="shared" ref="H4331:I4331" si="447">H877</f>
        <v>32</v>
      </c>
      <c r="I4331" s="209">
        <f t="shared" si="447"/>
        <v>4</v>
      </c>
      <c r="J4331" s="210" t="s">
        <v>10359</v>
      </c>
      <c r="K4331" s="268">
        <v>0</v>
      </c>
      <c r="L4331" s="270" t="s">
        <v>10359</v>
      </c>
      <c r="M4331" s="270">
        <v>0</v>
      </c>
      <c r="N4331" s="270" t="s">
        <v>10359</v>
      </c>
      <c r="O4331" s="270">
        <v>0</v>
      </c>
      <c r="P4331" s="270" t="s">
        <v>10359</v>
      </c>
      <c r="Q4331" s="270">
        <v>0</v>
      </c>
      <c r="R4331" s="74"/>
      <c r="S4331" s="75" t="str">
        <f t="shared" si="417"/>
        <v>0820</v>
      </c>
      <c r="T4331" s="75" t="str">
        <f t="shared" si="418"/>
        <v>08200821082208230000000000000000</v>
      </c>
      <c r="V4331" s="197"/>
      <c r="W4331" s="75">
        <f t="shared" si="419"/>
        <v>166</v>
      </c>
      <c r="AE4331" s="479" t="s">
        <v>11365</v>
      </c>
    </row>
    <row r="4332" spans="1:31" s="75" customFormat="1" ht="13.5" x14ac:dyDescent="0.2">
      <c r="A4332" s="211">
        <v>4329</v>
      </c>
      <c r="B4332" s="212" t="s">
        <v>2174</v>
      </c>
      <c r="C4332" s="213" t="s">
        <v>6932</v>
      </c>
      <c r="D4332" s="213"/>
      <c r="E4332" s="213">
        <v>0</v>
      </c>
      <c r="F4332" s="213" t="s">
        <v>590</v>
      </c>
      <c r="G4332" s="214" t="s">
        <v>677</v>
      </c>
      <c r="H4332" s="208">
        <f t="shared" ref="H4332:I4332" si="448">H878</f>
        <v>33</v>
      </c>
      <c r="I4332" s="209">
        <f t="shared" si="448"/>
        <v>4</v>
      </c>
      <c r="J4332" s="210" t="s">
        <v>10359</v>
      </c>
      <c r="K4332" s="268">
        <v>0</v>
      </c>
      <c r="L4332" s="270" t="s">
        <v>10359</v>
      </c>
      <c r="M4332" s="270">
        <v>0</v>
      </c>
      <c r="N4332" s="270" t="s">
        <v>10359</v>
      </c>
      <c r="O4332" s="270">
        <v>0</v>
      </c>
      <c r="P4332" s="270" t="s">
        <v>10359</v>
      </c>
      <c r="Q4332" s="270">
        <v>0</v>
      </c>
      <c r="R4332" s="74"/>
      <c r="S4332" s="75" t="str">
        <f t="shared" si="417"/>
        <v>0821</v>
      </c>
      <c r="T4332" s="75" t="str">
        <f t="shared" si="418"/>
        <v>08210822082300000000000000000000</v>
      </c>
      <c r="V4332" s="197"/>
      <c r="W4332" s="75">
        <f t="shared" si="419"/>
        <v>126</v>
      </c>
      <c r="AE4332" s="479" t="s">
        <v>11365</v>
      </c>
    </row>
    <row r="4333" spans="1:31" s="75" customFormat="1" ht="13.5" x14ac:dyDescent="0.2">
      <c r="A4333" s="211">
        <v>4330</v>
      </c>
      <c r="B4333" s="212" t="s">
        <v>2176</v>
      </c>
      <c r="C4333" s="213" t="s">
        <v>6933</v>
      </c>
      <c r="D4333" s="213"/>
      <c r="E4333" s="213">
        <v>0</v>
      </c>
      <c r="F4333" s="213" t="s">
        <v>590</v>
      </c>
      <c r="G4333" s="214" t="s">
        <v>677</v>
      </c>
      <c r="H4333" s="208">
        <f t="shared" ref="H4333:I4333" si="449">H879</f>
        <v>34</v>
      </c>
      <c r="I4333" s="209">
        <f t="shared" si="449"/>
        <v>4</v>
      </c>
      <c r="J4333" s="210" t="s">
        <v>10359</v>
      </c>
      <c r="K4333" s="268">
        <v>0</v>
      </c>
      <c r="L4333" s="270" t="s">
        <v>10359</v>
      </c>
      <c r="M4333" s="270">
        <v>0</v>
      </c>
      <c r="N4333" s="270" t="s">
        <v>10359</v>
      </c>
      <c r="O4333" s="270">
        <v>0</v>
      </c>
      <c r="P4333" s="270" t="s">
        <v>10359</v>
      </c>
      <c r="Q4333" s="270">
        <v>0</v>
      </c>
      <c r="R4333" s="74"/>
      <c r="S4333" s="75" t="str">
        <f t="shared" si="417"/>
        <v>0822</v>
      </c>
      <c r="T4333" s="75" t="str">
        <f t="shared" si="418"/>
        <v>08220823000000000000000000000000</v>
      </c>
      <c r="V4333" s="197"/>
      <c r="W4333" s="75">
        <f t="shared" si="419"/>
        <v>85</v>
      </c>
      <c r="AE4333" s="479" t="s">
        <v>11365</v>
      </c>
    </row>
    <row r="4334" spans="1:31" s="75" customFormat="1" ht="13.5" x14ac:dyDescent="0.2">
      <c r="A4334" s="211">
        <v>4331</v>
      </c>
      <c r="B4334" s="212" t="s">
        <v>2178</v>
      </c>
      <c r="C4334" s="213" t="s">
        <v>6934</v>
      </c>
      <c r="D4334" s="213"/>
      <c r="E4334" s="213">
        <v>0</v>
      </c>
      <c r="F4334" s="213" t="s">
        <v>590</v>
      </c>
      <c r="G4334" s="214" t="s">
        <v>677</v>
      </c>
      <c r="H4334" s="208">
        <f t="shared" ref="H4334:I4334" si="450">H880</f>
        <v>35</v>
      </c>
      <c r="I4334" s="209">
        <f t="shared" si="450"/>
        <v>4</v>
      </c>
      <c r="J4334" s="210" t="s">
        <v>10359</v>
      </c>
      <c r="K4334" s="268">
        <v>0</v>
      </c>
      <c r="L4334" s="270" t="s">
        <v>10359</v>
      </c>
      <c r="M4334" s="270">
        <v>0</v>
      </c>
      <c r="N4334" s="270" t="s">
        <v>10359</v>
      </c>
      <c r="O4334" s="270">
        <v>0</v>
      </c>
      <c r="P4334" s="270" t="s">
        <v>10359</v>
      </c>
      <c r="Q4334" s="270">
        <v>0</v>
      </c>
      <c r="R4334" s="74"/>
      <c r="S4334" s="75" t="str">
        <f t="shared" si="417"/>
        <v>0823</v>
      </c>
      <c r="T4334" s="75" t="str">
        <f t="shared" si="418"/>
        <v>08230000000000000000000000000000</v>
      </c>
      <c r="V4334" s="197"/>
      <c r="W4334" s="75">
        <f t="shared" si="419"/>
        <v>43</v>
      </c>
      <c r="AE4334" s="479" t="s">
        <v>11365</v>
      </c>
    </row>
    <row r="4335" spans="1:31" s="75" customFormat="1" ht="13.5" x14ac:dyDescent="0.2">
      <c r="A4335" s="211">
        <v>4332</v>
      </c>
      <c r="B4335" s="212" t="s">
        <v>4885</v>
      </c>
      <c r="C4335" s="213" t="s">
        <v>4886</v>
      </c>
      <c r="D4335" s="213"/>
      <c r="E4335" s="213">
        <v>0</v>
      </c>
      <c r="F4335" s="213" t="s">
        <v>590</v>
      </c>
      <c r="G4335" s="214" t="s">
        <v>677</v>
      </c>
      <c r="H4335" s="208" t="str">
        <f>IF(Input!F$4="GMH_OECC",J4335,IF(Input!F$4="GMH_XOEC",L4335,IF(Input!F$4="GMH_Korea",N4335,IF(Input!F$4="GMH_EU",P4335,IF(Input!F$4="Skysuper",#REF!,IF(Input!F$4="SkyII",#REF!,IF(Input!F$4="XO-8000",#REF!, "FALSE")))))))</f>
        <v>00</v>
      </c>
      <c r="I4335" s="209">
        <f>IF(Input!F$4="GMH_OECC",K4335,IF(Input!F$4="GMH_XOEC",M4335,IF(Input!F$4="GMH_Korea",O4335,IF(Input!F$4="GMH_EU",Q4335,IF(Input!F$4="Skysuper",#REF!,IF(Input!F$4="SkyII",#REF!,IF(Input!F$4="XO-8000",#REF!, "FALSE")))))))</f>
        <v>0</v>
      </c>
      <c r="J4335" s="210" t="s">
        <v>10359</v>
      </c>
      <c r="K4335" s="268">
        <v>0</v>
      </c>
      <c r="L4335" s="270" t="s">
        <v>10359</v>
      </c>
      <c r="M4335" s="270">
        <v>0</v>
      </c>
      <c r="N4335" s="270" t="s">
        <v>10359</v>
      </c>
      <c r="O4335" s="270">
        <v>0</v>
      </c>
      <c r="P4335" s="270" t="s">
        <v>10359</v>
      </c>
      <c r="Q4335" s="270">
        <v>0</v>
      </c>
      <c r="R4335" s="74"/>
      <c r="S4335" s="75" t="str">
        <f t="shared" si="417"/>
        <v>0000</v>
      </c>
      <c r="T4335" s="75" t="str">
        <f t="shared" si="418"/>
        <v>00000000000000000000000000000000</v>
      </c>
      <c r="V4335" s="197"/>
      <c r="W4335" s="75">
        <f t="shared" si="419"/>
        <v>0</v>
      </c>
      <c r="AE4335" s="479"/>
    </row>
    <row r="4336" spans="1:31" s="75" customFormat="1" ht="13.5" x14ac:dyDescent="0.2">
      <c r="A4336" s="211">
        <v>4333</v>
      </c>
      <c r="B4336" s="212" t="s">
        <v>4887</v>
      </c>
      <c r="C4336" s="213" t="s">
        <v>4888</v>
      </c>
      <c r="D4336" s="213"/>
      <c r="E4336" s="213">
        <v>0</v>
      </c>
      <c r="F4336" s="213" t="s">
        <v>590</v>
      </c>
      <c r="G4336" s="214" t="s">
        <v>677</v>
      </c>
      <c r="H4336" s="208" t="str">
        <f>IF(Input!F$4="GMH_OECC",J4336,IF(Input!F$4="GMH_XOEC",L4336,IF(Input!F$4="GMH_Korea",N4336,IF(Input!F$4="GMH_EU",P4336,IF(Input!F$4="Skysuper",#REF!,IF(Input!F$4="SkyII",#REF!,IF(Input!F$4="XO-8000",#REF!, "FALSE")))))))</f>
        <v>00</v>
      </c>
      <c r="I4336" s="209">
        <f>IF(Input!F$4="GMH_OECC",K4336,IF(Input!F$4="GMH_XOEC",M4336,IF(Input!F$4="GMH_Korea",O4336,IF(Input!F$4="GMH_EU",Q4336,IF(Input!F$4="Skysuper",#REF!,IF(Input!F$4="SkyII",#REF!,IF(Input!F$4="XO-8000",#REF!, "FALSE")))))))</f>
        <v>0</v>
      </c>
      <c r="J4336" s="210" t="s">
        <v>10359</v>
      </c>
      <c r="K4336" s="268">
        <v>0</v>
      </c>
      <c r="L4336" s="270" t="s">
        <v>10359</v>
      </c>
      <c r="M4336" s="270">
        <v>0</v>
      </c>
      <c r="N4336" s="270" t="s">
        <v>10359</v>
      </c>
      <c r="O4336" s="270">
        <v>0</v>
      </c>
      <c r="P4336" s="270" t="s">
        <v>10359</v>
      </c>
      <c r="Q4336" s="270">
        <v>0</v>
      </c>
      <c r="R4336" s="74"/>
      <c r="S4336" s="75" t="str">
        <f t="shared" si="417"/>
        <v>0000</v>
      </c>
      <c r="T4336" s="75" t="str">
        <f t="shared" si="418"/>
        <v>00000000000000000000000000000000</v>
      </c>
      <c r="V4336" s="197"/>
      <c r="W4336" s="75">
        <f t="shared" si="419"/>
        <v>0</v>
      </c>
      <c r="AE4336" s="479"/>
    </row>
    <row r="4337" spans="1:31" s="75" customFormat="1" ht="13.5" x14ac:dyDescent="0.2">
      <c r="A4337" s="211">
        <v>4334</v>
      </c>
      <c r="B4337" s="212" t="s">
        <v>4889</v>
      </c>
      <c r="C4337" s="213" t="s">
        <v>4890</v>
      </c>
      <c r="D4337" s="213"/>
      <c r="E4337" s="213">
        <v>0</v>
      </c>
      <c r="F4337" s="213" t="s">
        <v>590</v>
      </c>
      <c r="G4337" s="214" t="s">
        <v>677</v>
      </c>
      <c r="H4337" s="208" t="str">
        <f>IF(Input!F$4="GMH_OECC",J4337,IF(Input!F$4="GMH_XOEC",L4337,IF(Input!F$4="GMH_Korea",N4337,IF(Input!F$4="GMH_EU",P4337,IF(Input!F$4="Skysuper",#REF!,IF(Input!F$4="SkyII",#REF!,IF(Input!F$4="XO-8000",#REF!, "FALSE")))))))</f>
        <v>00</v>
      </c>
      <c r="I4337" s="209">
        <f>IF(Input!F$4="GMH_OECC",K4337,IF(Input!F$4="GMH_XOEC",M4337,IF(Input!F$4="GMH_Korea",O4337,IF(Input!F$4="GMH_EU",Q4337,IF(Input!F$4="Skysuper",#REF!,IF(Input!F$4="SkyII",#REF!,IF(Input!F$4="XO-8000",#REF!, "FALSE")))))))</f>
        <v>0</v>
      </c>
      <c r="J4337" s="210" t="s">
        <v>10359</v>
      </c>
      <c r="K4337" s="268">
        <v>0</v>
      </c>
      <c r="L4337" s="270" t="s">
        <v>10359</v>
      </c>
      <c r="M4337" s="270">
        <v>0</v>
      </c>
      <c r="N4337" s="270" t="s">
        <v>10359</v>
      </c>
      <c r="O4337" s="270">
        <v>0</v>
      </c>
      <c r="P4337" s="270" t="s">
        <v>10359</v>
      </c>
      <c r="Q4337" s="270">
        <v>0</v>
      </c>
      <c r="R4337" s="74"/>
      <c r="S4337" s="75" t="str">
        <f t="shared" si="417"/>
        <v>0000</v>
      </c>
      <c r="T4337" s="75" t="str">
        <f t="shared" si="418"/>
        <v>00000000000000000000000000000000</v>
      </c>
      <c r="V4337" s="197"/>
      <c r="W4337" s="75">
        <f t="shared" si="419"/>
        <v>0</v>
      </c>
      <c r="AE4337" s="479"/>
    </row>
    <row r="4338" spans="1:31" s="75" customFormat="1" ht="13.5" x14ac:dyDescent="0.2">
      <c r="A4338" s="211">
        <v>4335</v>
      </c>
      <c r="B4338" s="212" t="s">
        <v>4891</v>
      </c>
      <c r="C4338" s="213" t="s">
        <v>4892</v>
      </c>
      <c r="D4338" s="213"/>
      <c r="E4338" s="213">
        <v>0</v>
      </c>
      <c r="F4338" s="213" t="s">
        <v>590</v>
      </c>
      <c r="G4338" s="214" t="s">
        <v>677</v>
      </c>
      <c r="H4338" s="208" t="str">
        <f>IF(Input!F$4="GMH_OECC",J4338,IF(Input!F$4="GMH_XOEC",L4338,IF(Input!F$4="GMH_Korea",N4338,IF(Input!F$4="GMH_EU",P4338,IF(Input!F$4="Skysuper",#REF!,IF(Input!F$4="SkyII",#REF!,IF(Input!F$4="XO-8000",#REF!, "FALSE")))))))</f>
        <v>00</v>
      </c>
      <c r="I4338" s="209">
        <f>IF(Input!F$4="GMH_OECC",K4338,IF(Input!F$4="GMH_XOEC",M4338,IF(Input!F$4="GMH_Korea",O4338,IF(Input!F$4="GMH_EU",Q4338,IF(Input!F$4="Skysuper",#REF!,IF(Input!F$4="SkyII",#REF!,IF(Input!F$4="XO-8000",#REF!, "FALSE")))))))</f>
        <v>0</v>
      </c>
      <c r="J4338" s="210" t="s">
        <v>10359</v>
      </c>
      <c r="K4338" s="268">
        <v>0</v>
      </c>
      <c r="L4338" s="270" t="s">
        <v>10359</v>
      </c>
      <c r="M4338" s="270">
        <v>0</v>
      </c>
      <c r="N4338" s="270" t="s">
        <v>10359</v>
      </c>
      <c r="O4338" s="270">
        <v>0</v>
      </c>
      <c r="P4338" s="270" t="s">
        <v>10359</v>
      </c>
      <c r="Q4338" s="270">
        <v>0</v>
      </c>
      <c r="R4338" s="74"/>
      <c r="S4338" s="75" t="str">
        <f t="shared" si="417"/>
        <v>0000</v>
      </c>
      <c r="T4338" s="75" t="str">
        <f t="shared" si="418"/>
        <v>00000000000000000000000000000000</v>
      </c>
      <c r="V4338" s="197"/>
      <c r="W4338" s="75">
        <f t="shared" si="419"/>
        <v>0</v>
      </c>
      <c r="AE4338" s="479"/>
    </row>
    <row r="4339" spans="1:31" s="75" customFormat="1" ht="13.5" x14ac:dyDescent="0.2">
      <c r="A4339" s="211">
        <v>4336</v>
      </c>
      <c r="B4339" s="212" t="s">
        <v>4893</v>
      </c>
      <c r="C4339" s="213" t="s">
        <v>4894</v>
      </c>
      <c r="D4339" s="213"/>
      <c r="E4339" s="213">
        <v>0</v>
      </c>
      <c r="F4339" s="213" t="s">
        <v>590</v>
      </c>
      <c r="G4339" s="214" t="s">
        <v>677</v>
      </c>
      <c r="H4339" s="208" t="str">
        <f>IF(Input!F$4="GMH_OECC",J4339,IF(Input!F$4="GMH_XOEC",L4339,IF(Input!F$4="GMH_Korea",N4339,IF(Input!F$4="GMH_EU",P4339,IF(Input!F$4="Skysuper",#REF!,IF(Input!F$4="SkyII",#REF!,IF(Input!F$4="XO-8000",#REF!, "FALSE")))))))</f>
        <v>00</v>
      </c>
      <c r="I4339" s="209">
        <f>IF(Input!F$4="GMH_OECC",K4339,IF(Input!F$4="GMH_XOEC",M4339,IF(Input!F$4="GMH_Korea",O4339,IF(Input!F$4="GMH_EU",Q4339,IF(Input!F$4="Skysuper",#REF!,IF(Input!F$4="SkyII",#REF!,IF(Input!F$4="XO-8000",#REF!, "FALSE")))))))</f>
        <v>0</v>
      </c>
      <c r="J4339" s="210" t="s">
        <v>10359</v>
      </c>
      <c r="K4339" s="268">
        <v>0</v>
      </c>
      <c r="L4339" s="270" t="s">
        <v>10359</v>
      </c>
      <c r="M4339" s="270">
        <v>0</v>
      </c>
      <c r="N4339" s="270" t="s">
        <v>10359</v>
      </c>
      <c r="O4339" s="270">
        <v>0</v>
      </c>
      <c r="P4339" s="270" t="s">
        <v>10359</v>
      </c>
      <c r="Q4339" s="270">
        <v>0</v>
      </c>
      <c r="R4339" s="74"/>
      <c r="S4339" s="75" t="str">
        <f t="shared" si="417"/>
        <v>0000</v>
      </c>
      <c r="T4339" s="75" t="str">
        <f t="shared" si="418"/>
        <v>00000000000000000000000000000000</v>
      </c>
      <c r="V4339" s="197"/>
      <c r="W4339" s="75">
        <f t="shared" si="419"/>
        <v>0</v>
      </c>
      <c r="AE4339" s="479"/>
    </row>
    <row r="4340" spans="1:31" s="75" customFormat="1" ht="13.5" x14ac:dyDescent="0.2">
      <c r="A4340" s="211">
        <v>4337</v>
      </c>
      <c r="B4340" s="212" t="s">
        <v>4895</v>
      </c>
      <c r="C4340" s="213" t="s">
        <v>4896</v>
      </c>
      <c r="D4340" s="213"/>
      <c r="E4340" s="213">
        <v>0</v>
      </c>
      <c r="F4340" s="213" t="s">
        <v>590</v>
      </c>
      <c r="G4340" s="214" t="s">
        <v>677</v>
      </c>
      <c r="H4340" s="208" t="str">
        <f>IF(Input!F$4="GMH_OECC",J4340,IF(Input!F$4="GMH_XOEC",L4340,IF(Input!F$4="GMH_Korea",N4340,IF(Input!F$4="GMH_EU",P4340,IF(Input!F$4="Skysuper",#REF!,IF(Input!F$4="SkyII",#REF!,IF(Input!F$4="XO-8000",#REF!, "FALSE")))))))</f>
        <v>00</v>
      </c>
      <c r="I4340" s="209">
        <f>IF(Input!F$4="GMH_OECC",K4340,IF(Input!F$4="GMH_XOEC",M4340,IF(Input!F$4="GMH_Korea",O4340,IF(Input!F$4="GMH_EU",Q4340,IF(Input!F$4="Skysuper",#REF!,IF(Input!F$4="SkyII",#REF!,IF(Input!F$4="XO-8000",#REF!, "FALSE")))))))</f>
        <v>0</v>
      </c>
      <c r="J4340" s="210" t="s">
        <v>10359</v>
      </c>
      <c r="K4340" s="268">
        <v>0</v>
      </c>
      <c r="L4340" s="270" t="s">
        <v>10359</v>
      </c>
      <c r="M4340" s="270">
        <v>0</v>
      </c>
      <c r="N4340" s="270" t="s">
        <v>10359</v>
      </c>
      <c r="O4340" s="270">
        <v>0</v>
      </c>
      <c r="P4340" s="270" t="s">
        <v>10359</v>
      </c>
      <c r="Q4340" s="270">
        <v>0</v>
      </c>
      <c r="R4340" s="74"/>
      <c r="S4340" s="75" t="str">
        <f t="shared" ref="S4340:S4403" si="451">"0"&amp;DEC2HEX(2^(I4340-1))&amp;IF(LEN(DEC2HEX(H4340))=2,DEC2HEX(H4340),"0"&amp;DEC2HEX(H4340))</f>
        <v>0000</v>
      </c>
      <c r="T4340" s="75" t="str">
        <f t="shared" si="418"/>
        <v>00000000000000000000000000000000</v>
      </c>
      <c r="V4340" s="197"/>
      <c r="W4340" s="75">
        <f t="shared" si="419"/>
        <v>0</v>
      </c>
      <c r="AE4340" s="479"/>
    </row>
    <row r="4341" spans="1:31" s="75" customFormat="1" ht="13.5" x14ac:dyDescent="0.2">
      <c r="A4341" s="211">
        <v>4338</v>
      </c>
      <c r="B4341" s="212" t="s">
        <v>4897</v>
      </c>
      <c r="C4341" s="213" t="s">
        <v>4898</v>
      </c>
      <c r="D4341" s="213"/>
      <c r="E4341" s="213">
        <v>0</v>
      </c>
      <c r="F4341" s="213" t="s">
        <v>590</v>
      </c>
      <c r="G4341" s="214" t="s">
        <v>677</v>
      </c>
      <c r="H4341" s="208" t="str">
        <f>IF(Input!F$4="GMH_OECC",J4341,IF(Input!F$4="GMH_XOEC",L4341,IF(Input!F$4="GMH_Korea",N4341,IF(Input!F$4="GMH_EU",P4341,IF(Input!F$4="Skysuper",#REF!,IF(Input!F$4="SkyII",#REF!,IF(Input!F$4="XO-8000",#REF!, "FALSE")))))))</f>
        <v>00</v>
      </c>
      <c r="I4341" s="209">
        <f>IF(Input!F$4="GMH_OECC",K4341,IF(Input!F$4="GMH_XOEC",M4341,IF(Input!F$4="GMH_Korea",O4341,IF(Input!F$4="GMH_EU",Q4341,IF(Input!F$4="Skysuper",#REF!,IF(Input!F$4="SkyII",#REF!,IF(Input!F$4="XO-8000",#REF!, "FALSE")))))))</f>
        <v>0</v>
      </c>
      <c r="J4341" s="210" t="s">
        <v>10359</v>
      </c>
      <c r="K4341" s="268">
        <v>0</v>
      </c>
      <c r="L4341" s="270" t="s">
        <v>10359</v>
      </c>
      <c r="M4341" s="270">
        <v>0</v>
      </c>
      <c r="N4341" s="270" t="s">
        <v>10359</v>
      </c>
      <c r="O4341" s="270">
        <v>0</v>
      </c>
      <c r="P4341" s="270" t="s">
        <v>10359</v>
      </c>
      <c r="Q4341" s="270">
        <v>0</v>
      </c>
      <c r="R4341" s="74"/>
      <c r="S4341" s="75" t="str">
        <f t="shared" si="451"/>
        <v>0000</v>
      </c>
      <c r="T4341" s="75" t="str">
        <f t="shared" si="418"/>
        <v>00000000000000000000000000000000</v>
      </c>
      <c r="V4341" s="197"/>
      <c r="W4341" s="75">
        <f t="shared" si="419"/>
        <v>0</v>
      </c>
      <c r="AE4341" s="479"/>
    </row>
    <row r="4342" spans="1:31" s="75" customFormat="1" ht="13.5" x14ac:dyDescent="0.2">
      <c r="A4342" s="211">
        <v>4339</v>
      </c>
      <c r="B4342" s="212" t="s">
        <v>4899</v>
      </c>
      <c r="C4342" s="213" t="s">
        <v>4900</v>
      </c>
      <c r="D4342" s="213"/>
      <c r="E4342" s="213">
        <v>0</v>
      </c>
      <c r="F4342" s="213" t="s">
        <v>590</v>
      </c>
      <c r="G4342" s="214" t="s">
        <v>677</v>
      </c>
      <c r="H4342" s="208" t="str">
        <f>IF(Input!F$4="GMH_OECC",J4342,IF(Input!F$4="GMH_XOEC",L4342,IF(Input!F$4="GMH_Korea",N4342,IF(Input!F$4="GMH_EU",P4342,IF(Input!F$4="Skysuper",#REF!,IF(Input!F$4="SkyII",#REF!,IF(Input!F$4="XO-8000",#REF!, "FALSE")))))))</f>
        <v>00</v>
      </c>
      <c r="I4342" s="209">
        <f>IF(Input!F$4="GMH_OECC",K4342,IF(Input!F$4="GMH_XOEC",M4342,IF(Input!F$4="GMH_Korea",O4342,IF(Input!F$4="GMH_EU",Q4342,IF(Input!F$4="Skysuper",#REF!,IF(Input!F$4="SkyII",#REF!,IF(Input!F$4="XO-8000",#REF!, "FALSE")))))))</f>
        <v>0</v>
      </c>
      <c r="J4342" s="210" t="s">
        <v>10359</v>
      </c>
      <c r="K4342" s="268">
        <v>0</v>
      </c>
      <c r="L4342" s="270" t="s">
        <v>10359</v>
      </c>
      <c r="M4342" s="270">
        <v>0</v>
      </c>
      <c r="N4342" s="270" t="s">
        <v>10359</v>
      </c>
      <c r="O4342" s="270">
        <v>0</v>
      </c>
      <c r="P4342" s="270" t="s">
        <v>10359</v>
      </c>
      <c r="Q4342" s="270">
        <v>0</v>
      </c>
      <c r="R4342" s="74"/>
      <c r="S4342" s="75" t="str">
        <f t="shared" si="451"/>
        <v>0000</v>
      </c>
      <c r="T4342" s="75" t="str">
        <f t="shared" si="418"/>
        <v>00000000000000000000000000000000</v>
      </c>
      <c r="V4342" s="197"/>
      <c r="W4342" s="75">
        <f t="shared" si="419"/>
        <v>0</v>
      </c>
      <c r="AE4342" s="479"/>
    </row>
    <row r="4343" spans="1:31" s="75" customFormat="1" ht="13.5" x14ac:dyDescent="0.2">
      <c r="A4343" s="211">
        <v>4340</v>
      </c>
      <c r="B4343" s="212" t="s">
        <v>4901</v>
      </c>
      <c r="C4343" s="213" t="s">
        <v>4902</v>
      </c>
      <c r="D4343" s="213"/>
      <c r="E4343" s="213">
        <v>0</v>
      </c>
      <c r="F4343" s="213" t="s">
        <v>590</v>
      </c>
      <c r="G4343" s="214" t="s">
        <v>677</v>
      </c>
      <c r="H4343" s="208" t="str">
        <f>IF(Input!F$4="GMH_OECC",J4343,IF(Input!F$4="GMH_XOEC",L4343,IF(Input!F$4="GMH_Korea",N4343,IF(Input!F$4="GMH_EU",P4343,IF(Input!F$4="Skysuper",#REF!,IF(Input!F$4="SkyII",#REF!,IF(Input!F$4="XO-8000",#REF!, "FALSE")))))))</f>
        <v>00</v>
      </c>
      <c r="I4343" s="209">
        <f>IF(Input!F$4="GMH_OECC",K4343,IF(Input!F$4="GMH_XOEC",M4343,IF(Input!F$4="GMH_Korea",O4343,IF(Input!F$4="GMH_EU",Q4343,IF(Input!F$4="Skysuper",#REF!,IF(Input!F$4="SkyII",#REF!,IF(Input!F$4="XO-8000",#REF!, "FALSE")))))))</f>
        <v>0</v>
      </c>
      <c r="J4343" s="210" t="s">
        <v>10359</v>
      </c>
      <c r="K4343" s="268">
        <v>0</v>
      </c>
      <c r="L4343" s="270" t="s">
        <v>10359</v>
      </c>
      <c r="M4343" s="270">
        <v>0</v>
      </c>
      <c r="N4343" s="270" t="s">
        <v>10359</v>
      </c>
      <c r="O4343" s="270">
        <v>0</v>
      </c>
      <c r="P4343" s="270" t="s">
        <v>10359</v>
      </c>
      <c r="Q4343" s="270">
        <v>0</v>
      </c>
      <c r="R4343" s="74"/>
      <c r="S4343" s="75" t="str">
        <f t="shared" si="451"/>
        <v>0000</v>
      </c>
      <c r="T4343" s="75" t="str">
        <f t="shared" si="418"/>
        <v>00000000000000000000000000000000</v>
      </c>
      <c r="V4343" s="197"/>
      <c r="W4343" s="75">
        <f t="shared" si="419"/>
        <v>0</v>
      </c>
      <c r="AE4343" s="479"/>
    </row>
    <row r="4344" spans="1:31" s="75" customFormat="1" ht="13.5" x14ac:dyDescent="0.2">
      <c r="A4344" s="211">
        <v>4341</v>
      </c>
      <c r="B4344" s="212" t="s">
        <v>4903</v>
      </c>
      <c r="C4344" s="213" t="s">
        <v>4904</v>
      </c>
      <c r="D4344" s="213"/>
      <c r="E4344" s="213">
        <v>0</v>
      </c>
      <c r="F4344" s="213" t="s">
        <v>590</v>
      </c>
      <c r="G4344" s="214" t="s">
        <v>677</v>
      </c>
      <c r="H4344" s="208" t="str">
        <f>IF(Input!F$4="GMH_OECC",J4344,IF(Input!F$4="GMH_XOEC",L4344,IF(Input!F$4="GMH_Korea",N4344,IF(Input!F$4="GMH_EU",P4344,IF(Input!F$4="Skysuper",#REF!,IF(Input!F$4="SkyII",#REF!,IF(Input!F$4="XO-8000",#REF!, "FALSE")))))))</f>
        <v>00</v>
      </c>
      <c r="I4344" s="209">
        <f>IF(Input!F$4="GMH_OECC",K4344,IF(Input!F$4="GMH_XOEC",M4344,IF(Input!F$4="GMH_Korea",O4344,IF(Input!F$4="GMH_EU",Q4344,IF(Input!F$4="Skysuper",#REF!,IF(Input!F$4="SkyII",#REF!,IF(Input!F$4="XO-8000",#REF!, "FALSE")))))))</f>
        <v>0</v>
      </c>
      <c r="J4344" s="210" t="s">
        <v>10359</v>
      </c>
      <c r="K4344" s="268">
        <v>0</v>
      </c>
      <c r="L4344" s="270" t="s">
        <v>10359</v>
      </c>
      <c r="M4344" s="270">
        <v>0</v>
      </c>
      <c r="N4344" s="270" t="s">
        <v>10359</v>
      </c>
      <c r="O4344" s="270">
        <v>0</v>
      </c>
      <c r="P4344" s="270" t="s">
        <v>10359</v>
      </c>
      <c r="Q4344" s="270">
        <v>0</v>
      </c>
      <c r="R4344" s="74"/>
      <c r="S4344" s="75" t="str">
        <f t="shared" si="451"/>
        <v>0000</v>
      </c>
      <c r="T4344" s="75" t="str">
        <f t="shared" si="418"/>
        <v>00000000000000000000000000000000</v>
      </c>
      <c r="V4344" s="197"/>
      <c r="W4344" s="75">
        <f t="shared" si="419"/>
        <v>0</v>
      </c>
      <c r="AE4344" s="479"/>
    </row>
    <row r="4345" spans="1:31" s="75" customFormat="1" ht="13.5" x14ac:dyDescent="0.2">
      <c r="A4345" s="211">
        <v>4342</v>
      </c>
      <c r="B4345" s="212" t="s">
        <v>4905</v>
      </c>
      <c r="C4345" s="213" t="s">
        <v>4906</v>
      </c>
      <c r="D4345" s="213"/>
      <c r="E4345" s="213">
        <v>0</v>
      </c>
      <c r="F4345" s="213" t="s">
        <v>590</v>
      </c>
      <c r="G4345" s="214" t="s">
        <v>677</v>
      </c>
      <c r="H4345" s="208" t="str">
        <f>IF(Input!F$4="GMH_OECC",J4345,IF(Input!F$4="GMH_XOEC",L4345,IF(Input!F$4="GMH_Korea",N4345,IF(Input!F$4="GMH_EU",P4345,IF(Input!F$4="Skysuper",#REF!,IF(Input!F$4="SkyII",#REF!,IF(Input!F$4="XO-8000",#REF!, "FALSE")))))))</f>
        <v>00</v>
      </c>
      <c r="I4345" s="209">
        <f>IF(Input!F$4="GMH_OECC",K4345,IF(Input!F$4="GMH_XOEC",M4345,IF(Input!F$4="GMH_Korea",O4345,IF(Input!F$4="GMH_EU",Q4345,IF(Input!F$4="Skysuper",#REF!,IF(Input!F$4="SkyII",#REF!,IF(Input!F$4="XO-8000",#REF!, "FALSE")))))))</f>
        <v>0</v>
      </c>
      <c r="J4345" s="210" t="s">
        <v>10359</v>
      </c>
      <c r="K4345" s="268">
        <v>0</v>
      </c>
      <c r="L4345" s="270" t="s">
        <v>10359</v>
      </c>
      <c r="M4345" s="270">
        <v>0</v>
      </c>
      <c r="N4345" s="270" t="s">
        <v>10359</v>
      </c>
      <c r="O4345" s="270">
        <v>0</v>
      </c>
      <c r="P4345" s="270" t="s">
        <v>10359</v>
      </c>
      <c r="Q4345" s="270">
        <v>0</v>
      </c>
      <c r="R4345" s="74"/>
      <c r="S4345" s="75" t="str">
        <f t="shared" si="451"/>
        <v>0000</v>
      </c>
      <c r="T4345" s="75" t="str">
        <f t="shared" si="418"/>
        <v>00000000000000000000000000000000</v>
      </c>
      <c r="V4345" s="197"/>
      <c r="W4345" s="75">
        <f t="shared" si="419"/>
        <v>0</v>
      </c>
      <c r="AE4345" s="479"/>
    </row>
    <row r="4346" spans="1:31" s="75" customFormat="1" ht="13.5" x14ac:dyDescent="0.2">
      <c r="A4346" s="211">
        <v>4343</v>
      </c>
      <c r="B4346" s="212" t="s">
        <v>4907</v>
      </c>
      <c r="C4346" s="213" t="s">
        <v>4908</v>
      </c>
      <c r="D4346" s="213"/>
      <c r="E4346" s="213">
        <v>0</v>
      </c>
      <c r="F4346" s="213" t="s">
        <v>590</v>
      </c>
      <c r="G4346" s="214" t="s">
        <v>677</v>
      </c>
      <c r="H4346" s="208" t="str">
        <f>IF(Input!F$4="GMH_OECC",J4346,IF(Input!F$4="GMH_XOEC",L4346,IF(Input!F$4="GMH_Korea",N4346,IF(Input!F$4="GMH_EU",P4346,IF(Input!F$4="Skysuper",#REF!,IF(Input!F$4="SkyII",#REF!,IF(Input!F$4="XO-8000",#REF!, "FALSE")))))))</f>
        <v>00</v>
      </c>
      <c r="I4346" s="209">
        <f>IF(Input!F$4="GMH_OECC",K4346,IF(Input!F$4="GMH_XOEC",M4346,IF(Input!F$4="GMH_Korea",O4346,IF(Input!F$4="GMH_EU",Q4346,IF(Input!F$4="Skysuper",#REF!,IF(Input!F$4="SkyII",#REF!,IF(Input!F$4="XO-8000",#REF!, "FALSE")))))))</f>
        <v>0</v>
      </c>
      <c r="J4346" s="210" t="s">
        <v>10359</v>
      </c>
      <c r="K4346" s="268">
        <v>0</v>
      </c>
      <c r="L4346" s="270" t="s">
        <v>10359</v>
      </c>
      <c r="M4346" s="270">
        <v>0</v>
      </c>
      <c r="N4346" s="270" t="s">
        <v>10359</v>
      </c>
      <c r="O4346" s="270">
        <v>0</v>
      </c>
      <c r="P4346" s="270" t="s">
        <v>10359</v>
      </c>
      <c r="Q4346" s="270">
        <v>0</v>
      </c>
      <c r="R4346" s="74"/>
      <c r="S4346" s="75" t="str">
        <f t="shared" si="451"/>
        <v>0000</v>
      </c>
      <c r="T4346" s="75" t="str">
        <f t="shared" si="418"/>
        <v>00000000000000000000000000000000</v>
      </c>
      <c r="V4346" s="197"/>
      <c r="W4346" s="75">
        <f t="shared" si="419"/>
        <v>0</v>
      </c>
      <c r="AE4346" s="479"/>
    </row>
    <row r="4347" spans="1:31" s="75" customFormat="1" ht="13.5" x14ac:dyDescent="0.2">
      <c r="A4347" s="211">
        <v>4344</v>
      </c>
      <c r="B4347" s="212" t="s">
        <v>4909</v>
      </c>
      <c r="C4347" s="213" t="s">
        <v>4910</v>
      </c>
      <c r="D4347" s="213"/>
      <c r="E4347" s="213">
        <v>0</v>
      </c>
      <c r="F4347" s="213" t="s">
        <v>590</v>
      </c>
      <c r="G4347" s="214" t="s">
        <v>677</v>
      </c>
      <c r="H4347" s="208" t="str">
        <f>IF(Input!F$4="GMH_OECC",J4347,IF(Input!F$4="GMH_XOEC",L4347,IF(Input!F$4="GMH_Korea",N4347,IF(Input!F$4="GMH_EU",P4347,IF(Input!F$4="Skysuper",#REF!,IF(Input!F$4="SkyII",#REF!,IF(Input!F$4="XO-8000",#REF!, "FALSE")))))))</f>
        <v>00</v>
      </c>
      <c r="I4347" s="209">
        <f>IF(Input!F$4="GMH_OECC",K4347,IF(Input!F$4="GMH_XOEC",M4347,IF(Input!F$4="GMH_Korea",O4347,IF(Input!F$4="GMH_EU",Q4347,IF(Input!F$4="Skysuper",#REF!,IF(Input!F$4="SkyII",#REF!,IF(Input!F$4="XO-8000",#REF!, "FALSE")))))))</f>
        <v>0</v>
      </c>
      <c r="J4347" s="210" t="s">
        <v>10359</v>
      </c>
      <c r="K4347" s="268">
        <v>0</v>
      </c>
      <c r="L4347" s="270" t="s">
        <v>10359</v>
      </c>
      <c r="M4347" s="270">
        <v>0</v>
      </c>
      <c r="N4347" s="270" t="s">
        <v>10359</v>
      </c>
      <c r="O4347" s="270">
        <v>0</v>
      </c>
      <c r="P4347" s="270" t="s">
        <v>10359</v>
      </c>
      <c r="Q4347" s="270">
        <v>0</v>
      </c>
      <c r="R4347" s="74"/>
      <c r="S4347" s="75" t="str">
        <f t="shared" si="451"/>
        <v>0000</v>
      </c>
      <c r="T4347" s="75" t="str">
        <f t="shared" si="418"/>
        <v>00000000000000000000000000000000</v>
      </c>
      <c r="V4347" s="197"/>
      <c r="W4347" s="75">
        <f t="shared" si="419"/>
        <v>0</v>
      </c>
      <c r="AE4347" s="479"/>
    </row>
    <row r="4348" spans="1:31" s="75" customFormat="1" ht="13.5" x14ac:dyDescent="0.2">
      <c r="A4348" s="211">
        <v>4345</v>
      </c>
      <c r="B4348" s="212" t="s">
        <v>4911</v>
      </c>
      <c r="C4348" s="213" t="s">
        <v>4912</v>
      </c>
      <c r="D4348" s="213"/>
      <c r="E4348" s="213">
        <v>0</v>
      </c>
      <c r="F4348" s="213" t="s">
        <v>590</v>
      </c>
      <c r="G4348" s="214" t="s">
        <v>677</v>
      </c>
      <c r="H4348" s="208" t="str">
        <f>IF(Input!F$4="GMH_OECC",J4348,IF(Input!F$4="GMH_XOEC",L4348,IF(Input!F$4="GMH_Korea",N4348,IF(Input!F$4="GMH_EU",P4348,IF(Input!F$4="Skysuper",#REF!,IF(Input!F$4="SkyII",#REF!,IF(Input!F$4="XO-8000",#REF!, "FALSE")))))))</f>
        <v>00</v>
      </c>
      <c r="I4348" s="209">
        <f>IF(Input!F$4="GMH_OECC",K4348,IF(Input!F$4="GMH_XOEC",M4348,IF(Input!F$4="GMH_Korea",O4348,IF(Input!F$4="GMH_EU",Q4348,IF(Input!F$4="Skysuper",#REF!,IF(Input!F$4="SkyII",#REF!,IF(Input!F$4="XO-8000",#REF!, "FALSE")))))))</f>
        <v>0</v>
      </c>
      <c r="J4348" s="210" t="s">
        <v>10359</v>
      </c>
      <c r="K4348" s="268">
        <v>0</v>
      </c>
      <c r="L4348" s="270" t="s">
        <v>10359</v>
      </c>
      <c r="M4348" s="270">
        <v>0</v>
      </c>
      <c r="N4348" s="270" t="s">
        <v>10359</v>
      </c>
      <c r="O4348" s="270">
        <v>0</v>
      </c>
      <c r="P4348" s="270" t="s">
        <v>10359</v>
      </c>
      <c r="Q4348" s="270">
        <v>0</v>
      </c>
      <c r="R4348" s="74"/>
      <c r="S4348" s="75" t="str">
        <f t="shared" si="451"/>
        <v>0000</v>
      </c>
      <c r="T4348" s="75" t="str">
        <f t="shared" si="418"/>
        <v>00000000000000000000000000000000</v>
      </c>
      <c r="V4348" s="197"/>
      <c r="W4348" s="75">
        <f t="shared" si="419"/>
        <v>0</v>
      </c>
      <c r="AE4348" s="479"/>
    </row>
    <row r="4349" spans="1:31" s="75" customFormat="1" ht="13.5" x14ac:dyDescent="0.2">
      <c r="A4349" s="211">
        <v>4346</v>
      </c>
      <c r="B4349" s="212" t="s">
        <v>4913</v>
      </c>
      <c r="C4349" s="213" t="s">
        <v>4914</v>
      </c>
      <c r="D4349" s="213"/>
      <c r="E4349" s="213">
        <v>0</v>
      </c>
      <c r="F4349" s="213" t="s">
        <v>590</v>
      </c>
      <c r="G4349" s="214" t="s">
        <v>677</v>
      </c>
      <c r="H4349" s="208" t="str">
        <f>IF(Input!F$4="GMH_OECC",J4349,IF(Input!F$4="GMH_XOEC",L4349,IF(Input!F$4="GMH_Korea",N4349,IF(Input!F$4="GMH_EU",P4349,IF(Input!F$4="Skysuper",#REF!,IF(Input!F$4="SkyII",#REF!,IF(Input!F$4="XO-8000",#REF!, "FALSE")))))))</f>
        <v>00</v>
      </c>
      <c r="I4349" s="209">
        <f>IF(Input!F$4="GMH_OECC",K4349,IF(Input!F$4="GMH_XOEC",M4349,IF(Input!F$4="GMH_Korea",O4349,IF(Input!F$4="GMH_EU",Q4349,IF(Input!F$4="Skysuper",#REF!,IF(Input!F$4="SkyII",#REF!,IF(Input!F$4="XO-8000",#REF!, "FALSE")))))))</f>
        <v>0</v>
      </c>
      <c r="J4349" s="210" t="s">
        <v>10359</v>
      </c>
      <c r="K4349" s="268">
        <v>0</v>
      </c>
      <c r="L4349" s="270" t="s">
        <v>10359</v>
      </c>
      <c r="M4349" s="270">
        <v>0</v>
      </c>
      <c r="N4349" s="270" t="s">
        <v>10359</v>
      </c>
      <c r="O4349" s="270">
        <v>0</v>
      </c>
      <c r="P4349" s="270" t="s">
        <v>10359</v>
      </c>
      <c r="Q4349" s="270">
        <v>0</v>
      </c>
      <c r="R4349" s="74"/>
      <c r="S4349" s="75" t="str">
        <f t="shared" si="451"/>
        <v>0000</v>
      </c>
      <c r="T4349" s="75" t="str">
        <f t="shared" si="418"/>
        <v>00000000000000000000000000000000</v>
      </c>
      <c r="V4349" s="197"/>
      <c r="W4349" s="75">
        <f t="shared" si="419"/>
        <v>0</v>
      </c>
      <c r="AE4349" s="479"/>
    </row>
    <row r="4350" spans="1:31" s="75" customFormat="1" ht="13.5" x14ac:dyDescent="0.2">
      <c r="A4350" s="211">
        <v>4347</v>
      </c>
      <c r="B4350" s="212" t="s">
        <v>4915</v>
      </c>
      <c r="C4350" s="213" t="s">
        <v>4916</v>
      </c>
      <c r="D4350" s="213"/>
      <c r="E4350" s="213">
        <v>0</v>
      </c>
      <c r="F4350" s="213" t="s">
        <v>590</v>
      </c>
      <c r="G4350" s="214" t="s">
        <v>677</v>
      </c>
      <c r="H4350" s="208" t="str">
        <f>IF(Input!F$4="GMH_OECC",J4350,IF(Input!F$4="GMH_XOEC",L4350,IF(Input!F$4="GMH_Korea",N4350,IF(Input!F$4="GMH_EU",P4350,IF(Input!F$4="Skysuper",#REF!,IF(Input!F$4="SkyII",#REF!,IF(Input!F$4="XO-8000",#REF!, "FALSE")))))))</f>
        <v>00</v>
      </c>
      <c r="I4350" s="209">
        <f>IF(Input!F$4="GMH_OECC",K4350,IF(Input!F$4="GMH_XOEC",M4350,IF(Input!F$4="GMH_Korea",O4350,IF(Input!F$4="GMH_EU",Q4350,IF(Input!F$4="Skysuper",#REF!,IF(Input!F$4="SkyII",#REF!,IF(Input!F$4="XO-8000",#REF!, "FALSE")))))))</f>
        <v>0</v>
      </c>
      <c r="J4350" s="210" t="s">
        <v>10359</v>
      </c>
      <c r="K4350" s="268">
        <v>0</v>
      </c>
      <c r="L4350" s="270" t="s">
        <v>10359</v>
      </c>
      <c r="M4350" s="270">
        <v>0</v>
      </c>
      <c r="N4350" s="270" t="s">
        <v>10359</v>
      </c>
      <c r="O4350" s="270">
        <v>0</v>
      </c>
      <c r="P4350" s="270" t="s">
        <v>10359</v>
      </c>
      <c r="Q4350" s="270">
        <v>0</v>
      </c>
      <c r="R4350" s="74"/>
      <c r="S4350" s="75" t="str">
        <f t="shared" si="451"/>
        <v>0000</v>
      </c>
      <c r="T4350" s="75" t="str">
        <f t="shared" si="418"/>
        <v>00000000000000000000000000000000</v>
      </c>
      <c r="V4350" s="197"/>
      <c r="W4350" s="75">
        <f t="shared" si="419"/>
        <v>0</v>
      </c>
      <c r="AE4350" s="479"/>
    </row>
    <row r="4351" spans="1:31" s="75" customFormat="1" ht="13.5" x14ac:dyDescent="0.2">
      <c r="A4351" s="211">
        <v>4348</v>
      </c>
      <c r="B4351" s="212" t="s">
        <v>4917</v>
      </c>
      <c r="C4351" s="213" t="s">
        <v>4918</v>
      </c>
      <c r="D4351" s="213"/>
      <c r="E4351" s="213">
        <v>0</v>
      </c>
      <c r="F4351" s="213" t="s">
        <v>590</v>
      </c>
      <c r="G4351" s="214" t="s">
        <v>677</v>
      </c>
      <c r="H4351" s="208" t="str">
        <f>IF(Input!F$4="GMH_OECC",J4351,IF(Input!F$4="GMH_XOEC",L4351,IF(Input!F$4="GMH_Korea",N4351,IF(Input!F$4="GMH_EU",P4351,IF(Input!F$4="Skysuper",#REF!,IF(Input!F$4="SkyII",#REF!,IF(Input!F$4="XO-8000",#REF!, "FALSE")))))))</f>
        <v>00</v>
      </c>
      <c r="I4351" s="209">
        <f>IF(Input!F$4="GMH_OECC",K4351,IF(Input!F$4="GMH_XOEC",M4351,IF(Input!F$4="GMH_Korea",O4351,IF(Input!F$4="GMH_EU",Q4351,IF(Input!F$4="Skysuper",#REF!,IF(Input!F$4="SkyII",#REF!,IF(Input!F$4="XO-8000",#REF!, "FALSE")))))))</f>
        <v>0</v>
      </c>
      <c r="J4351" s="210" t="s">
        <v>10359</v>
      </c>
      <c r="K4351" s="268">
        <v>0</v>
      </c>
      <c r="L4351" s="270" t="s">
        <v>10359</v>
      </c>
      <c r="M4351" s="270">
        <v>0</v>
      </c>
      <c r="N4351" s="270" t="s">
        <v>10359</v>
      </c>
      <c r="O4351" s="270">
        <v>0</v>
      </c>
      <c r="P4351" s="270" t="s">
        <v>10359</v>
      </c>
      <c r="Q4351" s="270">
        <v>0</v>
      </c>
      <c r="R4351" s="74"/>
      <c r="S4351" s="75" t="str">
        <f t="shared" si="451"/>
        <v>0000</v>
      </c>
      <c r="T4351" s="75" t="str">
        <f t="shared" si="418"/>
        <v>00000000000000000000000000000000</v>
      </c>
      <c r="V4351" s="197"/>
      <c r="W4351" s="75">
        <f t="shared" si="419"/>
        <v>0</v>
      </c>
      <c r="AE4351" s="479"/>
    </row>
    <row r="4352" spans="1:31" s="75" customFormat="1" ht="13.5" x14ac:dyDescent="0.2">
      <c r="A4352" s="211">
        <v>4349</v>
      </c>
      <c r="B4352" s="212" t="s">
        <v>4919</v>
      </c>
      <c r="C4352" s="213" t="s">
        <v>4920</v>
      </c>
      <c r="D4352" s="213"/>
      <c r="E4352" s="213">
        <v>0</v>
      </c>
      <c r="F4352" s="213" t="s">
        <v>590</v>
      </c>
      <c r="G4352" s="214" t="s">
        <v>677</v>
      </c>
      <c r="H4352" s="208" t="str">
        <f>IF(Input!F$4="GMH_OECC",J4352,IF(Input!F$4="GMH_XOEC",L4352,IF(Input!F$4="GMH_Korea",N4352,IF(Input!F$4="GMH_EU",P4352,IF(Input!F$4="Skysuper",#REF!,IF(Input!F$4="SkyII",#REF!,IF(Input!F$4="XO-8000",#REF!, "FALSE")))))))</f>
        <v>00</v>
      </c>
      <c r="I4352" s="209">
        <f>IF(Input!F$4="GMH_OECC",K4352,IF(Input!F$4="GMH_XOEC",M4352,IF(Input!F$4="GMH_Korea",O4352,IF(Input!F$4="GMH_EU",Q4352,IF(Input!F$4="Skysuper",#REF!,IF(Input!F$4="SkyII",#REF!,IF(Input!F$4="XO-8000",#REF!, "FALSE")))))))</f>
        <v>0</v>
      </c>
      <c r="J4352" s="210" t="s">
        <v>10359</v>
      </c>
      <c r="K4352" s="268">
        <v>0</v>
      </c>
      <c r="L4352" s="270" t="s">
        <v>10359</v>
      </c>
      <c r="M4352" s="270">
        <v>0</v>
      </c>
      <c r="N4352" s="270" t="s">
        <v>10359</v>
      </c>
      <c r="O4352" s="270">
        <v>0</v>
      </c>
      <c r="P4352" s="270" t="s">
        <v>10359</v>
      </c>
      <c r="Q4352" s="270">
        <v>0</v>
      </c>
      <c r="R4352" s="74"/>
      <c r="S4352" s="75" t="str">
        <f t="shared" si="451"/>
        <v>0000</v>
      </c>
      <c r="T4352" s="75" t="str">
        <f t="shared" si="418"/>
        <v>00000000000000000000000000000000</v>
      </c>
      <c r="V4352" s="197"/>
      <c r="W4352" s="75">
        <f t="shared" si="419"/>
        <v>0</v>
      </c>
      <c r="AE4352" s="479"/>
    </row>
    <row r="4353" spans="1:31" s="75" customFormat="1" ht="13.5" x14ac:dyDescent="0.2">
      <c r="A4353" s="211">
        <v>4350</v>
      </c>
      <c r="B4353" s="212" t="s">
        <v>4921</v>
      </c>
      <c r="C4353" s="213" t="s">
        <v>4922</v>
      </c>
      <c r="D4353" s="213"/>
      <c r="E4353" s="213">
        <v>0</v>
      </c>
      <c r="F4353" s="213" t="s">
        <v>590</v>
      </c>
      <c r="G4353" s="214" t="s">
        <v>677</v>
      </c>
      <c r="H4353" s="208" t="str">
        <f>IF(Input!F$4="GMH_OECC",J4353,IF(Input!F$4="GMH_XOEC",L4353,IF(Input!F$4="GMH_Korea",N4353,IF(Input!F$4="GMH_EU",P4353,IF(Input!F$4="Skysuper",#REF!,IF(Input!F$4="SkyII",#REF!,IF(Input!F$4="XO-8000",#REF!, "FALSE")))))))</f>
        <v>00</v>
      </c>
      <c r="I4353" s="209">
        <f>IF(Input!F$4="GMH_OECC",K4353,IF(Input!F$4="GMH_XOEC",M4353,IF(Input!F$4="GMH_Korea",O4353,IF(Input!F$4="GMH_EU",Q4353,IF(Input!F$4="Skysuper",#REF!,IF(Input!F$4="SkyII",#REF!,IF(Input!F$4="XO-8000",#REF!, "FALSE")))))))</f>
        <v>0</v>
      </c>
      <c r="J4353" s="210" t="s">
        <v>10359</v>
      </c>
      <c r="K4353" s="268">
        <v>0</v>
      </c>
      <c r="L4353" s="270" t="s">
        <v>10359</v>
      </c>
      <c r="M4353" s="270">
        <v>0</v>
      </c>
      <c r="N4353" s="270" t="s">
        <v>10359</v>
      </c>
      <c r="O4353" s="270">
        <v>0</v>
      </c>
      <c r="P4353" s="270" t="s">
        <v>10359</v>
      </c>
      <c r="Q4353" s="270">
        <v>0</v>
      </c>
      <c r="R4353" s="74"/>
      <c r="S4353" s="75" t="str">
        <f t="shared" si="451"/>
        <v>0000</v>
      </c>
      <c r="T4353" s="75" t="str">
        <f t="shared" si="418"/>
        <v>00000000000000000000000000000000</v>
      </c>
      <c r="V4353" s="197"/>
      <c r="W4353" s="75">
        <f t="shared" si="419"/>
        <v>0</v>
      </c>
      <c r="AE4353" s="479"/>
    </row>
    <row r="4354" spans="1:31" s="75" customFormat="1" ht="13.5" x14ac:dyDescent="0.2">
      <c r="A4354" s="211">
        <v>4351</v>
      </c>
      <c r="B4354" s="212" t="s">
        <v>4923</v>
      </c>
      <c r="C4354" s="213" t="s">
        <v>4924</v>
      </c>
      <c r="D4354" s="213"/>
      <c r="E4354" s="213">
        <v>0</v>
      </c>
      <c r="F4354" s="213" t="s">
        <v>590</v>
      </c>
      <c r="G4354" s="214" t="s">
        <v>677</v>
      </c>
      <c r="H4354" s="208" t="str">
        <f>IF(Input!F$4="GMH_OECC",J4354,IF(Input!F$4="GMH_XOEC",L4354,IF(Input!F$4="GMH_Korea",N4354,IF(Input!F$4="GMH_EU",P4354,IF(Input!F$4="Skysuper",#REF!,IF(Input!F$4="SkyII",#REF!,IF(Input!F$4="XO-8000",#REF!, "FALSE")))))))</f>
        <v>00</v>
      </c>
      <c r="I4354" s="209">
        <f>IF(Input!F$4="GMH_OECC",K4354,IF(Input!F$4="GMH_XOEC",M4354,IF(Input!F$4="GMH_Korea",O4354,IF(Input!F$4="GMH_EU",Q4354,IF(Input!F$4="Skysuper",#REF!,IF(Input!F$4="SkyII",#REF!,IF(Input!F$4="XO-8000",#REF!, "FALSE")))))))</f>
        <v>0</v>
      </c>
      <c r="J4354" s="210" t="s">
        <v>10359</v>
      </c>
      <c r="K4354" s="268">
        <v>0</v>
      </c>
      <c r="L4354" s="270" t="s">
        <v>10359</v>
      </c>
      <c r="M4354" s="270">
        <v>0</v>
      </c>
      <c r="N4354" s="270" t="s">
        <v>10359</v>
      </c>
      <c r="O4354" s="270">
        <v>0</v>
      </c>
      <c r="P4354" s="270" t="s">
        <v>10359</v>
      </c>
      <c r="Q4354" s="270">
        <v>0</v>
      </c>
      <c r="R4354" s="74"/>
      <c r="S4354" s="75" t="str">
        <f t="shared" si="451"/>
        <v>0000</v>
      </c>
      <c r="T4354" s="75" t="str">
        <f t="shared" si="418"/>
        <v>00000000000000000000000000000000</v>
      </c>
      <c r="V4354" s="197"/>
      <c r="W4354" s="75">
        <f t="shared" si="419"/>
        <v>0</v>
      </c>
      <c r="AE4354" s="479"/>
    </row>
    <row r="4355" spans="1:31" s="75" customFormat="1" ht="13.5" x14ac:dyDescent="0.2">
      <c r="A4355" s="211">
        <v>4352</v>
      </c>
      <c r="B4355" s="212" t="s">
        <v>4925</v>
      </c>
      <c r="C4355" s="213" t="s">
        <v>4926</v>
      </c>
      <c r="D4355" s="213"/>
      <c r="E4355" s="213">
        <v>0</v>
      </c>
      <c r="F4355" s="213" t="s">
        <v>590</v>
      </c>
      <c r="G4355" s="214" t="s">
        <v>677</v>
      </c>
      <c r="H4355" s="208" t="str">
        <f>IF(Input!F$4="GMH_OECC",J4355,IF(Input!F$4="GMH_XOEC",L4355,IF(Input!F$4="GMH_Korea",N4355,IF(Input!F$4="GMH_EU",P4355,IF(Input!F$4="Skysuper",#REF!,IF(Input!F$4="SkyII",#REF!,IF(Input!F$4="XO-8000",#REF!, "FALSE")))))))</f>
        <v>00</v>
      </c>
      <c r="I4355" s="209">
        <f>IF(Input!F$4="GMH_OECC",K4355,IF(Input!F$4="GMH_XOEC",M4355,IF(Input!F$4="GMH_Korea",O4355,IF(Input!F$4="GMH_EU",Q4355,IF(Input!F$4="Skysuper",#REF!,IF(Input!F$4="SkyII",#REF!,IF(Input!F$4="XO-8000",#REF!, "FALSE")))))))</f>
        <v>0</v>
      </c>
      <c r="J4355" s="210" t="s">
        <v>10359</v>
      </c>
      <c r="K4355" s="268">
        <v>0</v>
      </c>
      <c r="L4355" s="270" t="s">
        <v>10359</v>
      </c>
      <c r="M4355" s="270">
        <v>0</v>
      </c>
      <c r="N4355" s="270" t="s">
        <v>10359</v>
      </c>
      <c r="O4355" s="270">
        <v>0</v>
      </c>
      <c r="P4355" s="270" t="s">
        <v>10359</v>
      </c>
      <c r="Q4355" s="270">
        <v>0</v>
      </c>
      <c r="R4355" s="74"/>
      <c r="S4355" s="75" t="str">
        <f t="shared" si="451"/>
        <v>0000</v>
      </c>
      <c r="T4355" s="75" t="str">
        <f t="shared" si="418"/>
        <v>00000000000000000000000000000000</v>
      </c>
      <c r="V4355" s="197"/>
      <c r="W4355" s="75">
        <f t="shared" si="419"/>
        <v>0</v>
      </c>
      <c r="AE4355" s="479"/>
    </row>
    <row r="4356" spans="1:31" s="75" customFormat="1" ht="13.5" x14ac:dyDescent="0.2">
      <c r="A4356" s="211">
        <v>4353</v>
      </c>
      <c r="B4356" s="212" t="s">
        <v>4927</v>
      </c>
      <c r="C4356" s="213" t="s">
        <v>4928</v>
      </c>
      <c r="D4356" s="213"/>
      <c r="E4356" s="213">
        <v>0</v>
      </c>
      <c r="F4356" s="213" t="s">
        <v>590</v>
      </c>
      <c r="G4356" s="214" t="s">
        <v>677</v>
      </c>
      <c r="H4356" s="208" t="str">
        <f>IF(Input!F$4="GMH_OECC",J4356,IF(Input!F$4="GMH_XOEC",L4356,IF(Input!F$4="GMH_Korea",N4356,IF(Input!F$4="GMH_EU",P4356,IF(Input!F$4="Skysuper",#REF!,IF(Input!F$4="SkyII",#REF!,IF(Input!F$4="XO-8000",#REF!, "FALSE")))))))</f>
        <v>00</v>
      </c>
      <c r="I4356" s="209">
        <f>IF(Input!F$4="GMH_OECC",K4356,IF(Input!F$4="GMH_XOEC",M4356,IF(Input!F$4="GMH_Korea",O4356,IF(Input!F$4="GMH_EU",Q4356,IF(Input!F$4="Skysuper",#REF!,IF(Input!F$4="SkyII",#REF!,IF(Input!F$4="XO-8000",#REF!, "FALSE")))))))</f>
        <v>0</v>
      </c>
      <c r="J4356" s="210" t="s">
        <v>10359</v>
      </c>
      <c r="K4356" s="268">
        <v>0</v>
      </c>
      <c r="L4356" s="270" t="s">
        <v>10359</v>
      </c>
      <c r="M4356" s="270">
        <v>0</v>
      </c>
      <c r="N4356" s="270" t="s">
        <v>10359</v>
      </c>
      <c r="O4356" s="270">
        <v>0</v>
      </c>
      <c r="P4356" s="270" t="s">
        <v>10359</v>
      </c>
      <c r="Q4356" s="270">
        <v>0</v>
      </c>
      <c r="R4356" s="74"/>
      <c r="S4356" s="75" t="str">
        <f t="shared" si="451"/>
        <v>0000</v>
      </c>
      <c r="T4356" s="75" t="str">
        <f t="shared" ref="T4356:T4419" si="452">CONCATENATE(S4356,S4357,S4358,S4359,S4360,S4361,S4362,S4363)</f>
        <v>00000000000000000000000000000000</v>
      </c>
      <c r="V4356" s="197"/>
      <c r="W4356" s="75">
        <f t="shared" si="419"/>
        <v>0</v>
      </c>
      <c r="AE4356" s="479"/>
    </row>
    <row r="4357" spans="1:31" s="75" customFormat="1" ht="13.5" x14ac:dyDescent="0.2">
      <c r="A4357" s="211">
        <v>4354</v>
      </c>
      <c r="B4357" s="212" t="s">
        <v>4929</v>
      </c>
      <c r="C4357" s="213" t="s">
        <v>4930</v>
      </c>
      <c r="D4357" s="213"/>
      <c r="E4357" s="213">
        <v>0</v>
      </c>
      <c r="F4357" s="213" t="s">
        <v>590</v>
      </c>
      <c r="G4357" s="214" t="s">
        <v>677</v>
      </c>
      <c r="H4357" s="208" t="str">
        <f>IF(Input!F$4="GMH_OECC",J4357,IF(Input!F$4="GMH_XOEC",L4357,IF(Input!F$4="GMH_Korea",N4357,IF(Input!F$4="GMH_EU",P4357,IF(Input!F$4="Skysuper",#REF!,IF(Input!F$4="SkyII",#REF!,IF(Input!F$4="XO-8000",#REF!, "FALSE")))))))</f>
        <v>00</v>
      </c>
      <c r="I4357" s="209">
        <f>IF(Input!F$4="GMH_OECC",K4357,IF(Input!F$4="GMH_XOEC",M4357,IF(Input!F$4="GMH_Korea",O4357,IF(Input!F$4="GMH_EU",Q4357,IF(Input!F$4="Skysuper",#REF!,IF(Input!F$4="SkyII",#REF!,IF(Input!F$4="XO-8000",#REF!, "FALSE")))))))</f>
        <v>0</v>
      </c>
      <c r="J4357" s="210" t="s">
        <v>10359</v>
      </c>
      <c r="K4357" s="268">
        <v>0</v>
      </c>
      <c r="L4357" s="270" t="s">
        <v>10359</v>
      </c>
      <c r="M4357" s="270">
        <v>0</v>
      </c>
      <c r="N4357" s="270" t="s">
        <v>10359</v>
      </c>
      <c r="O4357" s="270">
        <v>0</v>
      </c>
      <c r="P4357" s="270" t="s">
        <v>10359</v>
      </c>
      <c r="Q4357" s="270">
        <v>0</v>
      </c>
      <c r="R4357" s="74"/>
      <c r="S4357" s="75" t="str">
        <f t="shared" si="451"/>
        <v>0000</v>
      </c>
      <c r="T4357" s="75" t="str">
        <f t="shared" si="452"/>
        <v>00000000000000000000000000000000</v>
      </c>
      <c r="V4357" s="197"/>
      <c r="W4357" s="75">
        <f t="shared" si="419"/>
        <v>0</v>
      </c>
      <c r="AE4357" s="479"/>
    </row>
    <row r="4358" spans="1:31" s="75" customFormat="1" ht="13.5" x14ac:dyDescent="0.2">
      <c r="A4358" s="211">
        <v>4355</v>
      </c>
      <c r="B4358" s="212" t="s">
        <v>4931</v>
      </c>
      <c r="C4358" s="213" t="s">
        <v>4932</v>
      </c>
      <c r="D4358" s="213"/>
      <c r="E4358" s="213">
        <v>0</v>
      </c>
      <c r="F4358" s="213" t="s">
        <v>590</v>
      </c>
      <c r="G4358" s="214" t="s">
        <v>677</v>
      </c>
      <c r="H4358" s="208" t="str">
        <f>IF(Input!F$4="GMH_OECC",J4358,IF(Input!F$4="GMH_XOEC",L4358,IF(Input!F$4="GMH_Korea",N4358,IF(Input!F$4="GMH_EU",P4358,IF(Input!F$4="Skysuper",#REF!,IF(Input!F$4="SkyII",#REF!,IF(Input!F$4="XO-8000",#REF!, "FALSE")))))))</f>
        <v>00</v>
      </c>
      <c r="I4358" s="209">
        <f>IF(Input!F$4="GMH_OECC",K4358,IF(Input!F$4="GMH_XOEC",M4358,IF(Input!F$4="GMH_Korea",O4358,IF(Input!F$4="GMH_EU",Q4358,IF(Input!F$4="Skysuper",#REF!,IF(Input!F$4="SkyII",#REF!,IF(Input!F$4="XO-8000",#REF!, "FALSE")))))))</f>
        <v>0</v>
      </c>
      <c r="J4358" s="210" t="s">
        <v>10359</v>
      </c>
      <c r="K4358" s="268">
        <v>0</v>
      </c>
      <c r="L4358" s="270" t="s">
        <v>10359</v>
      </c>
      <c r="M4358" s="270">
        <v>0</v>
      </c>
      <c r="N4358" s="270" t="s">
        <v>10359</v>
      </c>
      <c r="O4358" s="270">
        <v>0</v>
      </c>
      <c r="P4358" s="270" t="s">
        <v>10359</v>
      </c>
      <c r="Q4358" s="270">
        <v>0</v>
      </c>
      <c r="R4358" s="74"/>
      <c r="S4358" s="75" t="str">
        <f t="shared" si="451"/>
        <v>0000</v>
      </c>
      <c r="T4358" s="75" t="str">
        <f t="shared" si="452"/>
        <v>00000000000000000000000000000000</v>
      </c>
      <c r="V4358" s="197"/>
      <c r="W4358" s="75">
        <f t="shared" ref="W4358:W4421" si="453">HEX2DEC(RIGHT(S4358,2))+HEX2DEC(RIGHT(S4359,2))+HEX2DEC(RIGHT(S4360,2))+HEX2DEC(RIGHT(S4361,2))+HEX2DEC(LEFT(S4358,2))+HEX2DEC(LEFT(S4359,2))+HEX2DEC(LEFT(S4360,2))+HEX2DEC(LEFT(S4361,2))+HEX2DEC(RIGHT(S4362,2))+HEX2DEC(RIGHT(S4363,2))+HEX2DEC(RIGHT(S4364,2))+HEX2DEC(RIGHT(S4365,2))+HEX2DEC(LEFT(S4362,2))+HEX2DEC(LEFT(S4363,2))+HEX2DEC(LEFT(S4364,2))+HEX2DEC(LEFT(S4365,2))</f>
        <v>0</v>
      </c>
      <c r="AE4358" s="479"/>
    </row>
    <row r="4359" spans="1:31" s="75" customFormat="1" ht="13.5" x14ac:dyDescent="0.2">
      <c r="A4359" s="211">
        <v>4356</v>
      </c>
      <c r="B4359" s="212" t="s">
        <v>4933</v>
      </c>
      <c r="C4359" s="213" t="s">
        <v>4934</v>
      </c>
      <c r="D4359" s="213"/>
      <c r="E4359" s="213">
        <v>0</v>
      </c>
      <c r="F4359" s="213" t="s">
        <v>590</v>
      </c>
      <c r="G4359" s="214" t="s">
        <v>677</v>
      </c>
      <c r="H4359" s="208" t="str">
        <f>IF(Input!F$4="GMH_OECC",J4359,IF(Input!F$4="GMH_XOEC",L4359,IF(Input!F$4="GMH_Korea",N4359,IF(Input!F$4="GMH_EU",P4359,IF(Input!F$4="Skysuper",#REF!,IF(Input!F$4="SkyII",#REF!,IF(Input!F$4="XO-8000",#REF!, "FALSE")))))))</f>
        <v>00</v>
      </c>
      <c r="I4359" s="209">
        <f>IF(Input!F$4="GMH_OECC",K4359,IF(Input!F$4="GMH_XOEC",M4359,IF(Input!F$4="GMH_Korea",O4359,IF(Input!F$4="GMH_EU",Q4359,IF(Input!F$4="Skysuper",#REF!,IF(Input!F$4="SkyII",#REF!,IF(Input!F$4="XO-8000",#REF!, "FALSE")))))))</f>
        <v>0</v>
      </c>
      <c r="J4359" s="210" t="s">
        <v>10359</v>
      </c>
      <c r="K4359" s="268">
        <v>0</v>
      </c>
      <c r="L4359" s="270" t="s">
        <v>10359</v>
      </c>
      <c r="M4359" s="270">
        <v>0</v>
      </c>
      <c r="N4359" s="270" t="s">
        <v>10359</v>
      </c>
      <c r="O4359" s="270">
        <v>0</v>
      </c>
      <c r="P4359" s="270" t="s">
        <v>10359</v>
      </c>
      <c r="Q4359" s="270">
        <v>0</v>
      </c>
      <c r="R4359" s="74"/>
      <c r="S4359" s="75" t="str">
        <f t="shared" si="451"/>
        <v>0000</v>
      </c>
      <c r="T4359" s="75" t="str">
        <f t="shared" si="452"/>
        <v>00000000000000000000000000000000</v>
      </c>
      <c r="V4359" s="197"/>
      <c r="W4359" s="75">
        <f t="shared" si="453"/>
        <v>0</v>
      </c>
      <c r="AE4359" s="479"/>
    </row>
    <row r="4360" spans="1:31" s="75" customFormat="1" ht="13.5" x14ac:dyDescent="0.2">
      <c r="A4360" s="211">
        <v>4357</v>
      </c>
      <c r="B4360" s="212" t="s">
        <v>4935</v>
      </c>
      <c r="C4360" s="213" t="s">
        <v>4936</v>
      </c>
      <c r="D4360" s="213"/>
      <c r="E4360" s="213">
        <v>0</v>
      </c>
      <c r="F4360" s="213" t="s">
        <v>590</v>
      </c>
      <c r="G4360" s="214" t="s">
        <v>677</v>
      </c>
      <c r="H4360" s="208" t="str">
        <f>IF(Input!F$4="GMH_OECC",J4360,IF(Input!F$4="GMH_XOEC",L4360,IF(Input!F$4="GMH_Korea",N4360,IF(Input!F$4="GMH_EU",P4360,IF(Input!F$4="Skysuper",#REF!,IF(Input!F$4="SkyII",#REF!,IF(Input!F$4="XO-8000",#REF!, "FALSE")))))))</f>
        <v>00</v>
      </c>
      <c r="I4360" s="209">
        <f>IF(Input!F$4="GMH_OECC",K4360,IF(Input!F$4="GMH_XOEC",M4360,IF(Input!F$4="GMH_Korea",O4360,IF(Input!F$4="GMH_EU",Q4360,IF(Input!F$4="Skysuper",#REF!,IF(Input!F$4="SkyII",#REF!,IF(Input!F$4="XO-8000",#REF!, "FALSE")))))))</f>
        <v>0</v>
      </c>
      <c r="J4360" s="210" t="s">
        <v>10359</v>
      </c>
      <c r="K4360" s="268">
        <v>0</v>
      </c>
      <c r="L4360" s="270" t="s">
        <v>10359</v>
      </c>
      <c r="M4360" s="270">
        <v>0</v>
      </c>
      <c r="N4360" s="270" t="s">
        <v>10359</v>
      </c>
      <c r="O4360" s="270">
        <v>0</v>
      </c>
      <c r="P4360" s="270" t="s">
        <v>10359</v>
      </c>
      <c r="Q4360" s="270">
        <v>0</v>
      </c>
      <c r="R4360" s="74"/>
      <c r="S4360" s="75" t="str">
        <f t="shared" si="451"/>
        <v>0000</v>
      </c>
      <c r="T4360" s="75" t="str">
        <f t="shared" si="452"/>
        <v>00000000000000000000000000000000</v>
      </c>
      <c r="V4360" s="197"/>
      <c r="W4360" s="75">
        <f t="shared" si="453"/>
        <v>0</v>
      </c>
      <c r="AE4360" s="479"/>
    </row>
    <row r="4361" spans="1:31" s="75" customFormat="1" ht="13.5" x14ac:dyDescent="0.2">
      <c r="A4361" s="211">
        <v>4358</v>
      </c>
      <c r="B4361" s="212" t="s">
        <v>4937</v>
      </c>
      <c r="C4361" s="213" t="s">
        <v>4938</v>
      </c>
      <c r="D4361" s="213"/>
      <c r="E4361" s="213">
        <v>0</v>
      </c>
      <c r="F4361" s="213" t="s">
        <v>590</v>
      </c>
      <c r="G4361" s="214" t="s">
        <v>677</v>
      </c>
      <c r="H4361" s="208" t="str">
        <f>IF(Input!F$4="GMH_OECC",J4361,IF(Input!F$4="GMH_XOEC",L4361,IF(Input!F$4="GMH_Korea",N4361,IF(Input!F$4="GMH_EU",P4361,IF(Input!F$4="Skysuper",#REF!,IF(Input!F$4="SkyII",#REF!,IF(Input!F$4="XO-8000",#REF!, "FALSE")))))))</f>
        <v>00</v>
      </c>
      <c r="I4361" s="209">
        <f>IF(Input!F$4="GMH_OECC",K4361,IF(Input!F$4="GMH_XOEC",M4361,IF(Input!F$4="GMH_Korea",O4361,IF(Input!F$4="GMH_EU",Q4361,IF(Input!F$4="Skysuper",#REF!,IF(Input!F$4="SkyII",#REF!,IF(Input!F$4="XO-8000",#REF!, "FALSE")))))))</f>
        <v>0</v>
      </c>
      <c r="J4361" s="210" t="s">
        <v>10359</v>
      </c>
      <c r="K4361" s="268">
        <v>0</v>
      </c>
      <c r="L4361" s="270" t="s">
        <v>10359</v>
      </c>
      <c r="M4361" s="270">
        <v>0</v>
      </c>
      <c r="N4361" s="270" t="s">
        <v>10359</v>
      </c>
      <c r="O4361" s="270">
        <v>0</v>
      </c>
      <c r="P4361" s="270" t="s">
        <v>10359</v>
      </c>
      <c r="Q4361" s="270">
        <v>0</v>
      </c>
      <c r="R4361" s="74"/>
      <c r="S4361" s="75" t="str">
        <f t="shared" si="451"/>
        <v>0000</v>
      </c>
      <c r="T4361" s="75" t="str">
        <f t="shared" si="452"/>
        <v>00000000000000000000000000000000</v>
      </c>
      <c r="V4361" s="197"/>
      <c r="W4361" s="75">
        <f t="shared" si="453"/>
        <v>0</v>
      </c>
      <c r="AE4361" s="479"/>
    </row>
    <row r="4362" spans="1:31" s="75" customFormat="1" ht="13.5" x14ac:dyDescent="0.2">
      <c r="A4362" s="211">
        <v>4359</v>
      </c>
      <c r="B4362" s="212" t="s">
        <v>4939</v>
      </c>
      <c r="C4362" s="213" t="s">
        <v>4940</v>
      </c>
      <c r="D4362" s="213"/>
      <c r="E4362" s="213">
        <v>0</v>
      </c>
      <c r="F4362" s="213" t="s">
        <v>590</v>
      </c>
      <c r="G4362" s="214" t="s">
        <v>677</v>
      </c>
      <c r="H4362" s="208" t="str">
        <f>IF(Input!F$4="GMH_OECC",J4362,IF(Input!F$4="GMH_XOEC",L4362,IF(Input!F$4="GMH_Korea",N4362,IF(Input!F$4="GMH_EU",P4362,IF(Input!F$4="Skysuper",#REF!,IF(Input!F$4="SkyII",#REF!,IF(Input!F$4="XO-8000",#REF!, "FALSE")))))))</f>
        <v>00</v>
      </c>
      <c r="I4362" s="209">
        <f>IF(Input!F$4="GMH_OECC",K4362,IF(Input!F$4="GMH_XOEC",M4362,IF(Input!F$4="GMH_Korea",O4362,IF(Input!F$4="GMH_EU",Q4362,IF(Input!F$4="Skysuper",#REF!,IF(Input!F$4="SkyII",#REF!,IF(Input!F$4="XO-8000",#REF!, "FALSE")))))))</f>
        <v>0</v>
      </c>
      <c r="J4362" s="210" t="s">
        <v>10359</v>
      </c>
      <c r="K4362" s="268">
        <v>0</v>
      </c>
      <c r="L4362" s="270" t="s">
        <v>10359</v>
      </c>
      <c r="M4362" s="270">
        <v>0</v>
      </c>
      <c r="N4362" s="270" t="s">
        <v>10359</v>
      </c>
      <c r="O4362" s="270">
        <v>0</v>
      </c>
      <c r="P4362" s="270" t="s">
        <v>10359</v>
      </c>
      <c r="Q4362" s="270">
        <v>0</v>
      </c>
      <c r="R4362" s="74"/>
      <c r="S4362" s="75" t="str">
        <f t="shared" si="451"/>
        <v>0000</v>
      </c>
      <c r="T4362" s="75" t="str">
        <f t="shared" si="452"/>
        <v>00000000000000000000000000000000</v>
      </c>
      <c r="V4362" s="197"/>
      <c r="W4362" s="75">
        <f t="shared" si="453"/>
        <v>0</v>
      </c>
      <c r="AE4362" s="479"/>
    </row>
    <row r="4363" spans="1:31" s="75" customFormat="1" ht="13.5" x14ac:dyDescent="0.2">
      <c r="A4363" s="211">
        <v>4360</v>
      </c>
      <c r="B4363" s="212" t="s">
        <v>4941</v>
      </c>
      <c r="C4363" s="213" t="s">
        <v>4942</v>
      </c>
      <c r="D4363" s="213"/>
      <c r="E4363" s="213">
        <v>0</v>
      </c>
      <c r="F4363" s="213" t="s">
        <v>590</v>
      </c>
      <c r="G4363" s="214" t="s">
        <v>677</v>
      </c>
      <c r="H4363" s="208" t="str">
        <f>IF(Input!F$4="GMH_OECC",J4363,IF(Input!F$4="GMH_XOEC",L4363,IF(Input!F$4="GMH_Korea",N4363,IF(Input!F$4="GMH_EU",P4363,IF(Input!F$4="Skysuper",#REF!,IF(Input!F$4="SkyII",#REF!,IF(Input!F$4="XO-8000",#REF!, "FALSE")))))))</f>
        <v>00</v>
      </c>
      <c r="I4363" s="209">
        <f>IF(Input!F$4="GMH_OECC",K4363,IF(Input!F$4="GMH_XOEC",M4363,IF(Input!F$4="GMH_Korea",O4363,IF(Input!F$4="GMH_EU",Q4363,IF(Input!F$4="Skysuper",#REF!,IF(Input!F$4="SkyII",#REF!,IF(Input!F$4="XO-8000",#REF!, "FALSE")))))))</f>
        <v>0</v>
      </c>
      <c r="J4363" s="210" t="s">
        <v>10359</v>
      </c>
      <c r="K4363" s="268">
        <v>0</v>
      </c>
      <c r="L4363" s="270" t="s">
        <v>10359</v>
      </c>
      <c r="M4363" s="270">
        <v>0</v>
      </c>
      <c r="N4363" s="270" t="s">
        <v>10359</v>
      </c>
      <c r="O4363" s="270">
        <v>0</v>
      </c>
      <c r="P4363" s="270" t="s">
        <v>10359</v>
      </c>
      <c r="Q4363" s="270">
        <v>0</v>
      </c>
      <c r="R4363" s="74"/>
      <c r="S4363" s="75" t="str">
        <f t="shared" si="451"/>
        <v>0000</v>
      </c>
      <c r="T4363" s="75" t="str">
        <f t="shared" si="452"/>
        <v>00000000000000000000000000000000</v>
      </c>
      <c r="V4363" s="197"/>
      <c r="W4363" s="75">
        <f t="shared" si="453"/>
        <v>0</v>
      </c>
      <c r="AE4363" s="479"/>
    </row>
    <row r="4364" spans="1:31" s="75" customFormat="1" ht="13.5" x14ac:dyDescent="0.2">
      <c r="A4364" s="211">
        <v>4361</v>
      </c>
      <c r="B4364" s="212" t="s">
        <v>4943</v>
      </c>
      <c r="C4364" s="213" t="s">
        <v>4944</v>
      </c>
      <c r="D4364" s="213"/>
      <c r="E4364" s="213">
        <v>0</v>
      </c>
      <c r="F4364" s="213" t="s">
        <v>590</v>
      </c>
      <c r="G4364" s="214" t="s">
        <v>677</v>
      </c>
      <c r="H4364" s="208" t="str">
        <f>IF(Input!F$4="GMH_OECC",J4364,IF(Input!F$4="GMH_XOEC",L4364,IF(Input!F$4="GMH_Korea",N4364,IF(Input!F$4="GMH_EU",P4364,IF(Input!F$4="Skysuper",#REF!,IF(Input!F$4="SkyII",#REF!,IF(Input!F$4="XO-8000",#REF!, "FALSE")))))))</f>
        <v>00</v>
      </c>
      <c r="I4364" s="209">
        <f>IF(Input!F$4="GMH_OECC",K4364,IF(Input!F$4="GMH_XOEC",M4364,IF(Input!F$4="GMH_Korea",O4364,IF(Input!F$4="GMH_EU",Q4364,IF(Input!F$4="Skysuper",#REF!,IF(Input!F$4="SkyII",#REF!,IF(Input!F$4="XO-8000",#REF!, "FALSE")))))))</f>
        <v>0</v>
      </c>
      <c r="J4364" s="210" t="s">
        <v>10359</v>
      </c>
      <c r="K4364" s="268">
        <v>0</v>
      </c>
      <c r="L4364" s="270" t="s">
        <v>10359</v>
      </c>
      <c r="M4364" s="270">
        <v>0</v>
      </c>
      <c r="N4364" s="270" t="s">
        <v>10359</v>
      </c>
      <c r="O4364" s="270">
        <v>0</v>
      </c>
      <c r="P4364" s="270" t="s">
        <v>10359</v>
      </c>
      <c r="Q4364" s="270">
        <v>0</v>
      </c>
      <c r="R4364" s="74"/>
      <c r="S4364" s="75" t="str">
        <f t="shared" si="451"/>
        <v>0000</v>
      </c>
      <c r="T4364" s="75" t="str">
        <f t="shared" si="452"/>
        <v>00000000000000000000000000000000</v>
      </c>
      <c r="V4364" s="197"/>
      <c r="W4364" s="75">
        <f t="shared" si="453"/>
        <v>0</v>
      </c>
      <c r="AE4364" s="479"/>
    </row>
    <row r="4365" spans="1:31" s="75" customFormat="1" ht="13.5" x14ac:dyDescent="0.2">
      <c r="A4365" s="211">
        <v>4362</v>
      </c>
      <c r="B4365" s="212" t="s">
        <v>4945</v>
      </c>
      <c r="C4365" s="213" t="s">
        <v>4946</v>
      </c>
      <c r="D4365" s="213"/>
      <c r="E4365" s="213">
        <v>0</v>
      </c>
      <c r="F4365" s="213" t="s">
        <v>590</v>
      </c>
      <c r="G4365" s="214" t="s">
        <v>677</v>
      </c>
      <c r="H4365" s="208" t="str">
        <f>IF(Input!F$4="GMH_OECC",J4365,IF(Input!F$4="GMH_XOEC",L4365,IF(Input!F$4="GMH_Korea",N4365,IF(Input!F$4="GMH_EU",P4365,IF(Input!F$4="Skysuper",#REF!,IF(Input!F$4="SkyII",#REF!,IF(Input!F$4="XO-8000",#REF!, "FALSE")))))))</f>
        <v>00</v>
      </c>
      <c r="I4365" s="209">
        <f>IF(Input!F$4="GMH_OECC",K4365,IF(Input!F$4="GMH_XOEC",M4365,IF(Input!F$4="GMH_Korea",O4365,IF(Input!F$4="GMH_EU",Q4365,IF(Input!F$4="Skysuper",#REF!,IF(Input!F$4="SkyII",#REF!,IF(Input!F$4="XO-8000",#REF!, "FALSE")))))))</f>
        <v>0</v>
      </c>
      <c r="J4365" s="210" t="s">
        <v>10359</v>
      </c>
      <c r="K4365" s="268">
        <v>0</v>
      </c>
      <c r="L4365" s="270" t="s">
        <v>10359</v>
      </c>
      <c r="M4365" s="270">
        <v>0</v>
      </c>
      <c r="N4365" s="270" t="s">
        <v>10359</v>
      </c>
      <c r="O4365" s="270">
        <v>0</v>
      </c>
      <c r="P4365" s="270" t="s">
        <v>10359</v>
      </c>
      <c r="Q4365" s="270">
        <v>0</v>
      </c>
      <c r="R4365" s="74"/>
      <c r="S4365" s="75" t="str">
        <f t="shared" si="451"/>
        <v>0000</v>
      </c>
      <c r="T4365" s="75" t="str">
        <f t="shared" si="452"/>
        <v>00000000000000000000000000000000</v>
      </c>
      <c r="V4365" s="197"/>
      <c r="W4365" s="75">
        <f t="shared" si="453"/>
        <v>0</v>
      </c>
      <c r="AE4365" s="479"/>
    </row>
    <row r="4366" spans="1:31" s="75" customFormat="1" ht="13.5" x14ac:dyDescent="0.2">
      <c r="A4366" s="211">
        <v>4363</v>
      </c>
      <c r="B4366" s="212" t="s">
        <v>4947</v>
      </c>
      <c r="C4366" s="213" t="s">
        <v>4948</v>
      </c>
      <c r="D4366" s="213"/>
      <c r="E4366" s="213">
        <v>0</v>
      </c>
      <c r="F4366" s="213" t="s">
        <v>590</v>
      </c>
      <c r="G4366" s="214" t="s">
        <v>677</v>
      </c>
      <c r="H4366" s="208" t="str">
        <f>IF(Input!F$4="GMH_OECC",J4366,IF(Input!F$4="GMH_XOEC",L4366,IF(Input!F$4="GMH_Korea",N4366,IF(Input!F$4="GMH_EU",P4366,IF(Input!F$4="Skysuper",#REF!,IF(Input!F$4="SkyII",#REF!,IF(Input!F$4="XO-8000",#REF!, "FALSE")))))))</f>
        <v>00</v>
      </c>
      <c r="I4366" s="209">
        <f>IF(Input!F$4="GMH_OECC",K4366,IF(Input!F$4="GMH_XOEC",M4366,IF(Input!F$4="GMH_Korea",O4366,IF(Input!F$4="GMH_EU",Q4366,IF(Input!F$4="Skysuper",#REF!,IF(Input!F$4="SkyII",#REF!,IF(Input!F$4="XO-8000",#REF!, "FALSE")))))))</f>
        <v>0</v>
      </c>
      <c r="J4366" s="210" t="s">
        <v>10359</v>
      </c>
      <c r="K4366" s="268">
        <v>0</v>
      </c>
      <c r="L4366" s="270" t="s">
        <v>10359</v>
      </c>
      <c r="M4366" s="270">
        <v>0</v>
      </c>
      <c r="N4366" s="270" t="s">
        <v>10359</v>
      </c>
      <c r="O4366" s="270">
        <v>0</v>
      </c>
      <c r="P4366" s="270" t="s">
        <v>10359</v>
      </c>
      <c r="Q4366" s="270">
        <v>0</v>
      </c>
      <c r="R4366" s="74"/>
      <c r="S4366" s="75" t="str">
        <f t="shared" si="451"/>
        <v>0000</v>
      </c>
      <c r="T4366" s="75" t="str">
        <f t="shared" si="452"/>
        <v>00000000000000000000000000000000</v>
      </c>
      <c r="V4366" s="197"/>
      <c r="W4366" s="75">
        <f t="shared" si="453"/>
        <v>0</v>
      </c>
      <c r="AE4366" s="479"/>
    </row>
    <row r="4367" spans="1:31" s="75" customFormat="1" ht="13.5" x14ac:dyDescent="0.2">
      <c r="A4367" s="211">
        <v>4364</v>
      </c>
      <c r="B4367" s="212" t="s">
        <v>4949</v>
      </c>
      <c r="C4367" s="213" t="s">
        <v>4950</v>
      </c>
      <c r="D4367" s="213"/>
      <c r="E4367" s="213">
        <v>0</v>
      </c>
      <c r="F4367" s="213" t="s">
        <v>590</v>
      </c>
      <c r="G4367" s="214" t="s">
        <v>677</v>
      </c>
      <c r="H4367" s="208" t="str">
        <f>IF(Input!F$4="GMH_OECC",J4367,IF(Input!F$4="GMH_XOEC",L4367,IF(Input!F$4="GMH_Korea",N4367,IF(Input!F$4="GMH_EU",P4367,IF(Input!F$4="Skysuper",#REF!,IF(Input!F$4="SkyII",#REF!,IF(Input!F$4="XO-8000",#REF!, "FALSE")))))))</f>
        <v>00</v>
      </c>
      <c r="I4367" s="209">
        <f>IF(Input!F$4="GMH_OECC",K4367,IF(Input!F$4="GMH_XOEC",M4367,IF(Input!F$4="GMH_Korea",O4367,IF(Input!F$4="GMH_EU",Q4367,IF(Input!F$4="Skysuper",#REF!,IF(Input!F$4="SkyII",#REF!,IF(Input!F$4="XO-8000",#REF!, "FALSE")))))))</f>
        <v>0</v>
      </c>
      <c r="J4367" s="210" t="s">
        <v>10359</v>
      </c>
      <c r="K4367" s="268">
        <v>0</v>
      </c>
      <c r="L4367" s="270" t="s">
        <v>10359</v>
      </c>
      <c r="M4367" s="270">
        <v>0</v>
      </c>
      <c r="N4367" s="270" t="s">
        <v>10359</v>
      </c>
      <c r="O4367" s="270">
        <v>0</v>
      </c>
      <c r="P4367" s="270" t="s">
        <v>10359</v>
      </c>
      <c r="Q4367" s="270">
        <v>0</v>
      </c>
      <c r="R4367" s="74"/>
      <c r="S4367" s="75" t="str">
        <f t="shared" si="451"/>
        <v>0000</v>
      </c>
      <c r="T4367" s="75" t="str">
        <f t="shared" si="452"/>
        <v>00000000000000000000000000000000</v>
      </c>
      <c r="V4367" s="197"/>
      <c r="W4367" s="75">
        <f t="shared" si="453"/>
        <v>0</v>
      </c>
      <c r="AE4367" s="479"/>
    </row>
    <row r="4368" spans="1:31" s="75" customFormat="1" ht="13.5" x14ac:dyDescent="0.2">
      <c r="A4368" s="211">
        <v>4365</v>
      </c>
      <c r="B4368" s="212" t="s">
        <v>4951</v>
      </c>
      <c r="C4368" s="213" t="s">
        <v>4952</v>
      </c>
      <c r="D4368" s="213"/>
      <c r="E4368" s="213">
        <v>0</v>
      </c>
      <c r="F4368" s="213" t="s">
        <v>590</v>
      </c>
      <c r="G4368" s="214" t="s">
        <v>677</v>
      </c>
      <c r="H4368" s="208" t="str">
        <f>IF(Input!F$4="GMH_OECC",J4368,IF(Input!F$4="GMH_XOEC",L4368,IF(Input!F$4="GMH_Korea",N4368,IF(Input!F$4="GMH_EU",P4368,IF(Input!F$4="Skysuper",#REF!,IF(Input!F$4="SkyII",#REF!,IF(Input!F$4="XO-8000",#REF!, "FALSE")))))))</f>
        <v>00</v>
      </c>
      <c r="I4368" s="209">
        <f>IF(Input!F$4="GMH_OECC",K4368,IF(Input!F$4="GMH_XOEC",M4368,IF(Input!F$4="GMH_Korea",O4368,IF(Input!F$4="GMH_EU",Q4368,IF(Input!F$4="Skysuper",#REF!,IF(Input!F$4="SkyII",#REF!,IF(Input!F$4="XO-8000",#REF!, "FALSE")))))))</f>
        <v>0</v>
      </c>
      <c r="J4368" s="210" t="s">
        <v>10359</v>
      </c>
      <c r="K4368" s="268">
        <v>0</v>
      </c>
      <c r="L4368" s="270" t="s">
        <v>10359</v>
      </c>
      <c r="M4368" s="270">
        <v>0</v>
      </c>
      <c r="N4368" s="270" t="s">
        <v>10359</v>
      </c>
      <c r="O4368" s="270">
        <v>0</v>
      </c>
      <c r="P4368" s="270" t="s">
        <v>10359</v>
      </c>
      <c r="Q4368" s="270">
        <v>0</v>
      </c>
      <c r="R4368" s="74"/>
      <c r="S4368" s="75" t="str">
        <f t="shared" si="451"/>
        <v>0000</v>
      </c>
      <c r="T4368" s="75" t="str">
        <f t="shared" si="452"/>
        <v>00000000000000000000000000000000</v>
      </c>
      <c r="V4368" s="197"/>
      <c r="W4368" s="75">
        <f t="shared" si="453"/>
        <v>0</v>
      </c>
      <c r="AE4368" s="479"/>
    </row>
    <row r="4369" spans="1:31" s="75" customFormat="1" ht="13.5" x14ac:dyDescent="0.2">
      <c r="A4369" s="211">
        <v>4366</v>
      </c>
      <c r="B4369" s="212" t="s">
        <v>4953</v>
      </c>
      <c r="C4369" s="213" t="s">
        <v>4954</v>
      </c>
      <c r="D4369" s="213"/>
      <c r="E4369" s="213">
        <v>0</v>
      </c>
      <c r="F4369" s="213" t="s">
        <v>590</v>
      </c>
      <c r="G4369" s="214" t="s">
        <v>677</v>
      </c>
      <c r="H4369" s="208" t="str">
        <f>IF(Input!F$4="GMH_OECC",J4369,IF(Input!F$4="GMH_XOEC",L4369,IF(Input!F$4="GMH_Korea",N4369,IF(Input!F$4="GMH_EU",P4369,IF(Input!F$4="Skysuper",#REF!,IF(Input!F$4="SkyII",#REF!,IF(Input!F$4="XO-8000",#REF!, "FALSE")))))))</f>
        <v>00</v>
      </c>
      <c r="I4369" s="209">
        <f>IF(Input!F$4="GMH_OECC",K4369,IF(Input!F$4="GMH_XOEC",M4369,IF(Input!F$4="GMH_Korea",O4369,IF(Input!F$4="GMH_EU",Q4369,IF(Input!F$4="Skysuper",#REF!,IF(Input!F$4="SkyII",#REF!,IF(Input!F$4="XO-8000",#REF!, "FALSE")))))))</f>
        <v>0</v>
      </c>
      <c r="J4369" s="210" t="s">
        <v>10359</v>
      </c>
      <c r="K4369" s="268">
        <v>0</v>
      </c>
      <c r="L4369" s="270" t="s">
        <v>10359</v>
      </c>
      <c r="M4369" s="270">
        <v>0</v>
      </c>
      <c r="N4369" s="270" t="s">
        <v>10359</v>
      </c>
      <c r="O4369" s="270">
        <v>0</v>
      </c>
      <c r="P4369" s="270" t="s">
        <v>10359</v>
      </c>
      <c r="Q4369" s="270">
        <v>0</v>
      </c>
      <c r="R4369" s="74"/>
      <c r="S4369" s="75" t="str">
        <f t="shared" si="451"/>
        <v>0000</v>
      </c>
      <c r="T4369" s="75" t="str">
        <f t="shared" si="452"/>
        <v>00000000000000000000000000000000</v>
      </c>
      <c r="V4369" s="197"/>
      <c r="W4369" s="75">
        <f t="shared" si="453"/>
        <v>0</v>
      </c>
      <c r="AE4369" s="479"/>
    </row>
    <row r="4370" spans="1:31" s="75" customFormat="1" ht="13.5" x14ac:dyDescent="0.2">
      <c r="A4370" s="211">
        <v>4367</v>
      </c>
      <c r="B4370" s="212" t="s">
        <v>4955</v>
      </c>
      <c r="C4370" s="213" t="s">
        <v>4956</v>
      </c>
      <c r="D4370" s="213"/>
      <c r="E4370" s="213">
        <v>0</v>
      </c>
      <c r="F4370" s="213" t="s">
        <v>590</v>
      </c>
      <c r="G4370" s="214" t="s">
        <v>677</v>
      </c>
      <c r="H4370" s="208" t="str">
        <f>IF(Input!F$4="GMH_OECC",J4370,IF(Input!F$4="GMH_XOEC",L4370,IF(Input!F$4="GMH_Korea",N4370,IF(Input!F$4="GMH_EU",P4370,IF(Input!F$4="Skysuper",#REF!,IF(Input!F$4="SkyII",#REF!,IF(Input!F$4="XO-8000",#REF!, "FALSE")))))))</f>
        <v>00</v>
      </c>
      <c r="I4370" s="209">
        <f>IF(Input!F$4="GMH_OECC",K4370,IF(Input!F$4="GMH_XOEC",M4370,IF(Input!F$4="GMH_Korea",O4370,IF(Input!F$4="GMH_EU",Q4370,IF(Input!F$4="Skysuper",#REF!,IF(Input!F$4="SkyII",#REF!,IF(Input!F$4="XO-8000",#REF!, "FALSE")))))))</f>
        <v>0</v>
      </c>
      <c r="J4370" s="210" t="s">
        <v>10359</v>
      </c>
      <c r="K4370" s="268">
        <v>0</v>
      </c>
      <c r="L4370" s="270" t="s">
        <v>10359</v>
      </c>
      <c r="M4370" s="270">
        <v>0</v>
      </c>
      <c r="N4370" s="270" t="s">
        <v>10359</v>
      </c>
      <c r="O4370" s="270">
        <v>0</v>
      </c>
      <c r="P4370" s="270" t="s">
        <v>10359</v>
      </c>
      <c r="Q4370" s="270">
        <v>0</v>
      </c>
      <c r="R4370" s="74"/>
      <c r="S4370" s="75" t="str">
        <f t="shared" si="451"/>
        <v>0000</v>
      </c>
      <c r="T4370" s="75" t="str">
        <f t="shared" si="452"/>
        <v>00000000000000000000000000000000</v>
      </c>
      <c r="V4370" s="197"/>
      <c r="W4370" s="75">
        <f t="shared" si="453"/>
        <v>0</v>
      </c>
      <c r="AE4370" s="479"/>
    </row>
    <row r="4371" spans="1:31" s="75" customFormat="1" ht="13.5" x14ac:dyDescent="0.2">
      <c r="A4371" s="211">
        <v>4368</v>
      </c>
      <c r="B4371" s="212" t="s">
        <v>4957</v>
      </c>
      <c r="C4371" s="213" t="s">
        <v>4958</v>
      </c>
      <c r="D4371" s="213"/>
      <c r="E4371" s="213">
        <v>0</v>
      </c>
      <c r="F4371" s="213" t="s">
        <v>590</v>
      </c>
      <c r="G4371" s="214" t="s">
        <v>677</v>
      </c>
      <c r="H4371" s="208" t="str">
        <f>IF(Input!F$4="GMH_OECC",J4371,IF(Input!F$4="GMH_XOEC",L4371,IF(Input!F$4="GMH_Korea",N4371,IF(Input!F$4="GMH_EU",P4371,IF(Input!F$4="Skysuper",#REF!,IF(Input!F$4="SkyII",#REF!,IF(Input!F$4="XO-8000",#REF!, "FALSE")))))))</f>
        <v>00</v>
      </c>
      <c r="I4371" s="209">
        <f>IF(Input!F$4="GMH_OECC",K4371,IF(Input!F$4="GMH_XOEC",M4371,IF(Input!F$4="GMH_Korea",O4371,IF(Input!F$4="GMH_EU",Q4371,IF(Input!F$4="Skysuper",#REF!,IF(Input!F$4="SkyII",#REF!,IF(Input!F$4="XO-8000",#REF!, "FALSE")))))))</f>
        <v>0</v>
      </c>
      <c r="J4371" s="210" t="s">
        <v>10359</v>
      </c>
      <c r="K4371" s="268">
        <v>0</v>
      </c>
      <c r="L4371" s="270" t="s">
        <v>10359</v>
      </c>
      <c r="M4371" s="270">
        <v>0</v>
      </c>
      <c r="N4371" s="270" t="s">
        <v>10359</v>
      </c>
      <c r="O4371" s="270">
        <v>0</v>
      </c>
      <c r="P4371" s="270" t="s">
        <v>10359</v>
      </c>
      <c r="Q4371" s="270">
        <v>0</v>
      </c>
      <c r="R4371" s="74"/>
      <c r="S4371" s="75" t="str">
        <f t="shared" si="451"/>
        <v>0000</v>
      </c>
      <c r="T4371" s="75" t="str">
        <f t="shared" si="452"/>
        <v>00000000000000000000000000000000</v>
      </c>
      <c r="V4371" s="197"/>
      <c r="W4371" s="75">
        <f t="shared" si="453"/>
        <v>0</v>
      </c>
      <c r="AE4371" s="479"/>
    </row>
    <row r="4372" spans="1:31" s="75" customFormat="1" ht="13.5" x14ac:dyDescent="0.2">
      <c r="A4372" s="211">
        <v>4369</v>
      </c>
      <c r="B4372" s="212" t="s">
        <v>4959</v>
      </c>
      <c r="C4372" s="213" t="s">
        <v>4960</v>
      </c>
      <c r="D4372" s="213"/>
      <c r="E4372" s="213">
        <v>0</v>
      </c>
      <c r="F4372" s="213" t="s">
        <v>590</v>
      </c>
      <c r="G4372" s="214" t="s">
        <v>677</v>
      </c>
      <c r="H4372" s="208" t="str">
        <f>IF(Input!F$4="GMH_OECC",J4372,IF(Input!F$4="GMH_XOEC",L4372,IF(Input!F$4="GMH_Korea",N4372,IF(Input!F$4="GMH_EU",P4372,IF(Input!F$4="Skysuper",#REF!,IF(Input!F$4="SkyII",#REF!,IF(Input!F$4="XO-8000",#REF!, "FALSE")))))))</f>
        <v>00</v>
      </c>
      <c r="I4372" s="209">
        <f>IF(Input!F$4="GMH_OECC",K4372,IF(Input!F$4="GMH_XOEC",M4372,IF(Input!F$4="GMH_Korea",O4372,IF(Input!F$4="GMH_EU",Q4372,IF(Input!F$4="Skysuper",#REF!,IF(Input!F$4="SkyII",#REF!,IF(Input!F$4="XO-8000",#REF!, "FALSE")))))))</f>
        <v>0</v>
      </c>
      <c r="J4372" s="210" t="s">
        <v>10359</v>
      </c>
      <c r="K4372" s="268">
        <v>0</v>
      </c>
      <c r="L4372" s="270" t="s">
        <v>10359</v>
      </c>
      <c r="M4372" s="270">
        <v>0</v>
      </c>
      <c r="N4372" s="270" t="s">
        <v>10359</v>
      </c>
      <c r="O4372" s="270">
        <v>0</v>
      </c>
      <c r="P4372" s="270" t="s">
        <v>10359</v>
      </c>
      <c r="Q4372" s="270">
        <v>0</v>
      </c>
      <c r="R4372" s="74"/>
      <c r="S4372" s="75" t="str">
        <f t="shared" si="451"/>
        <v>0000</v>
      </c>
      <c r="T4372" s="75" t="str">
        <f t="shared" si="452"/>
        <v>00000000000000000000000000000000</v>
      </c>
      <c r="V4372" s="197"/>
      <c r="W4372" s="75">
        <f t="shared" si="453"/>
        <v>0</v>
      </c>
      <c r="AE4372" s="479"/>
    </row>
    <row r="4373" spans="1:31" s="75" customFormat="1" ht="13.5" x14ac:dyDescent="0.2">
      <c r="A4373" s="211">
        <v>4370</v>
      </c>
      <c r="B4373" s="212" t="s">
        <v>4961</v>
      </c>
      <c r="C4373" s="213" t="s">
        <v>4962</v>
      </c>
      <c r="D4373" s="213"/>
      <c r="E4373" s="213">
        <v>0</v>
      </c>
      <c r="F4373" s="213" t="s">
        <v>590</v>
      </c>
      <c r="G4373" s="214" t="s">
        <v>677</v>
      </c>
      <c r="H4373" s="208" t="str">
        <f>IF(Input!F$4="GMH_OECC",J4373,IF(Input!F$4="GMH_XOEC",L4373,IF(Input!F$4="GMH_Korea",N4373,IF(Input!F$4="GMH_EU",P4373,IF(Input!F$4="Skysuper",#REF!,IF(Input!F$4="SkyII",#REF!,IF(Input!F$4="XO-8000",#REF!, "FALSE")))))))</f>
        <v>00</v>
      </c>
      <c r="I4373" s="209">
        <f>IF(Input!F$4="GMH_OECC",K4373,IF(Input!F$4="GMH_XOEC",M4373,IF(Input!F$4="GMH_Korea",O4373,IF(Input!F$4="GMH_EU",Q4373,IF(Input!F$4="Skysuper",#REF!,IF(Input!F$4="SkyII",#REF!,IF(Input!F$4="XO-8000",#REF!, "FALSE")))))))</f>
        <v>0</v>
      </c>
      <c r="J4373" s="210" t="s">
        <v>10359</v>
      </c>
      <c r="K4373" s="268">
        <v>0</v>
      </c>
      <c r="L4373" s="270" t="s">
        <v>10359</v>
      </c>
      <c r="M4373" s="270">
        <v>0</v>
      </c>
      <c r="N4373" s="270" t="s">
        <v>10359</v>
      </c>
      <c r="O4373" s="270">
        <v>0</v>
      </c>
      <c r="P4373" s="270" t="s">
        <v>10359</v>
      </c>
      <c r="Q4373" s="270">
        <v>0</v>
      </c>
      <c r="R4373" s="74"/>
      <c r="S4373" s="75" t="str">
        <f t="shared" si="451"/>
        <v>0000</v>
      </c>
      <c r="T4373" s="75" t="str">
        <f t="shared" si="452"/>
        <v>00000000000000000000000000000000</v>
      </c>
      <c r="V4373" s="197"/>
      <c r="W4373" s="75">
        <f t="shared" si="453"/>
        <v>0</v>
      </c>
      <c r="AE4373" s="479"/>
    </row>
    <row r="4374" spans="1:31" s="75" customFormat="1" ht="13.5" x14ac:dyDescent="0.2">
      <c r="A4374" s="211">
        <v>4371</v>
      </c>
      <c r="B4374" s="212" t="s">
        <v>4963</v>
      </c>
      <c r="C4374" s="213" t="s">
        <v>4964</v>
      </c>
      <c r="D4374" s="213"/>
      <c r="E4374" s="213">
        <v>0</v>
      </c>
      <c r="F4374" s="213" t="s">
        <v>590</v>
      </c>
      <c r="G4374" s="214" t="s">
        <v>677</v>
      </c>
      <c r="H4374" s="208" t="str">
        <f>IF(Input!F$4="GMH_OECC",J4374,IF(Input!F$4="GMH_XOEC",L4374,IF(Input!F$4="GMH_Korea",N4374,IF(Input!F$4="GMH_EU",P4374,IF(Input!F$4="Skysuper",#REF!,IF(Input!F$4="SkyII",#REF!,IF(Input!F$4="XO-8000",#REF!, "FALSE")))))))</f>
        <v>00</v>
      </c>
      <c r="I4374" s="209">
        <f>IF(Input!F$4="GMH_OECC",K4374,IF(Input!F$4="GMH_XOEC",M4374,IF(Input!F$4="GMH_Korea",O4374,IF(Input!F$4="GMH_EU",Q4374,IF(Input!F$4="Skysuper",#REF!,IF(Input!F$4="SkyII",#REF!,IF(Input!F$4="XO-8000",#REF!, "FALSE")))))))</f>
        <v>0</v>
      </c>
      <c r="J4374" s="210" t="s">
        <v>10359</v>
      </c>
      <c r="K4374" s="268">
        <v>0</v>
      </c>
      <c r="L4374" s="270" t="s">
        <v>10359</v>
      </c>
      <c r="M4374" s="270">
        <v>0</v>
      </c>
      <c r="N4374" s="270" t="s">
        <v>10359</v>
      </c>
      <c r="O4374" s="270">
        <v>0</v>
      </c>
      <c r="P4374" s="270" t="s">
        <v>10359</v>
      </c>
      <c r="Q4374" s="270">
        <v>0</v>
      </c>
      <c r="R4374" s="74"/>
      <c r="S4374" s="75" t="str">
        <f t="shared" si="451"/>
        <v>0000</v>
      </c>
      <c r="T4374" s="75" t="str">
        <f t="shared" si="452"/>
        <v>00000000000000000000000000000000</v>
      </c>
      <c r="V4374" s="197"/>
      <c r="W4374" s="75">
        <f t="shared" si="453"/>
        <v>0</v>
      </c>
      <c r="AE4374" s="479"/>
    </row>
    <row r="4375" spans="1:31" s="75" customFormat="1" ht="13.5" x14ac:dyDescent="0.2">
      <c r="A4375" s="211">
        <v>4372</v>
      </c>
      <c r="B4375" s="212" t="s">
        <v>4965</v>
      </c>
      <c r="C4375" s="213" t="s">
        <v>4966</v>
      </c>
      <c r="D4375" s="213"/>
      <c r="E4375" s="213">
        <v>0</v>
      </c>
      <c r="F4375" s="213" t="s">
        <v>590</v>
      </c>
      <c r="G4375" s="214" t="s">
        <v>677</v>
      </c>
      <c r="H4375" s="208" t="str">
        <f>IF(Input!F$4="GMH_OECC",J4375,IF(Input!F$4="GMH_XOEC",L4375,IF(Input!F$4="GMH_Korea",N4375,IF(Input!F$4="GMH_EU",P4375,IF(Input!F$4="Skysuper",#REF!,IF(Input!F$4="SkyII",#REF!,IF(Input!F$4="XO-8000",#REF!, "FALSE")))))))</f>
        <v>00</v>
      </c>
      <c r="I4375" s="209">
        <f>IF(Input!F$4="GMH_OECC",K4375,IF(Input!F$4="GMH_XOEC",M4375,IF(Input!F$4="GMH_Korea",O4375,IF(Input!F$4="GMH_EU",Q4375,IF(Input!F$4="Skysuper",#REF!,IF(Input!F$4="SkyII",#REF!,IF(Input!F$4="XO-8000",#REF!, "FALSE")))))))</f>
        <v>0</v>
      </c>
      <c r="J4375" s="210" t="s">
        <v>10359</v>
      </c>
      <c r="K4375" s="268">
        <v>0</v>
      </c>
      <c r="L4375" s="270" t="s">
        <v>10359</v>
      </c>
      <c r="M4375" s="270">
        <v>0</v>
      </c>
      <c r="N4375" s="270" t="s">
        <v>10359</v>
      </c>
      <c r="O4375" s="270">
        <v>0</v>
      </c>
      <c r="P4375" s="270" t="s">
        <v>10359</v>
      </c>
      <c r="Q4375" s="270">
        <v>0</v>
      </c>
      <c r="R4375" s="74"/>
      <c r="S4375" s="75" t="str">
        <f t="shared" si="451"/>
        <v>0000</v>
      </c>
      <c r="T4375" s="75" t="str">
        <f t="shared" si="452"/>
        <v>00000000000000000000000000000000</v>
      </c>
      <c r="V4375" s="197"/>
      <c r="W4375" s="75">
        <f t="shared" si="453"/>
        <v>0</v>
      </c>
      <c r="AE4375" s="479"/>
    </row>
    <row r="4376" spans="1:31" s="75" customFormat="1" ht="13.5" x14ac:dyDescent="0.2">
      <c r="A4376" s="211">
        <v>4373</v>
      </c>
      <c r="B4376" s="212" t="s">
        <v>4967</v>
      </c>
      <c r="C4376" s="213" t="s">
        <v>4968</v>
      </c>
      <c r="D4376" s="213"/>
      <c r="E4376" s="213">
        <v>0</v>
      </c>
      <c r="F4376" s="213" t="s">
        <v>590</v>
      </c>
      <c r="G4376" s="214" t="s">
        <v>677</v>
      </c>
      <c r="H4376" s="208" t="str">
        <f>IF(Input!F$4="GMH_OECC",J4376,IF(Input!F$4="GMH_XOEC",L4376,IF(Input!F$4="GMH_Korea",N4376,IF(Input!F$4="GMH_EU",P4376,IF(Input!F$4="Skysuper",#REF!,IF(Input!F$4="SkyII",#REF!,IF(Input!F$4="XO-8000",#REF!, "FALSE")))))))</f>
        <v>00</v>
      </c>
      <c r="I4376" s="209">
        <f>IF(Input!F$4="GMH_OECC",K4376,IF(Input!F$4="GMH_XOEC",M4376,IF(Input!F$4="GMH_Korea",O4376,IF(Input!F$4="GMH_EU",Q4376,IF(Input!F$4="Skysuper",#REF!,IF(Input!F$4="SkyII",#REF!,IF(Input!F$4="XO-8000",#REF!, "FALSE")))))))</f>
        <v>0</v>
      </c>
      <c r="J4376" s="210" t="s">
        <v>10359</v>
      </c>
      <c r="K4376" s="268">
        <v>0</v>
      </c>
      <c r="L4376" s="270" t="s">
        <v>10359</v>
      </c>
      <c r="M4376" s="270">
        <v>0</v>
      </c>
      <c r="N4376" s="270" t="s">
        <v>10359</v>
      </c>
      <c r="O4376" s="270">
        <v>0</v>
      </c>
      <c r="P4376" s="270" t="s">
        <v>10359</v>
      </c>
      <c r="Q4376" s="270">
        <v>0</v>
      </c>
      <c r="R4376" s="74"/>
      <c r="S4376" s="75" t="str">
        <f t="shared" si="451"/>
        <v>0000</v>
      </c>
      <c r="T4376" s="75" t="str">
        <f t="shared" si="452"/>
        <v>00000000000000000000000000000000</v>
      </c>
      <c r="V4376" s="197"/>
      <c r="W4376" s="75">
        <f t="shared" si="453"/>
        <v>0</v>
      </c>
      <c r="AE4376" s="479"/>
    </row>
    <row r="4377" spans="1:31" s="75" customFormat="1" ht="13.5" x14ac:dyDescent="0.2">
      <c r="A4377" s="211">
        <v>4374</v>
      </c>
      <c r="B4377" s="212" t="s">
        <v>4969</v>
      </c>
      <c r="C4377" s="213" t="s">
        <v>4970</v>
      </c>
      <c r="D4377" s="213"/>
      <c r="E4377" s="213">
        <v>0</v>
      </c>
      <c r="F4377" s="213" t="s">
        <v>590</v>
      </c>
      <c r="G4377" s="214" t="s">
        <v>677</v>
      </c>
      <c r="H4377" s="208" t="str">
        <f>IF(Input!F$4="GMH_OECC",J4377,IF(Input!F$4="GMH_XOEC",L4377,IF(Input!F$4="GMH_Korea",N4377,IF(Input!F$4="GMH_EU",P4377,IF(Input!F$4="Skysuper",#REF!,IF(Input!F$4="SkyII",#REF!,IF(Input!F$4="XO-8000",#REF!, "FALSE")))))))</f>
        <v>00</v>
      </c>
      <c r="I4377" s="209">
        <f>IF(Input!F$4="GMH_OECC",K4377,IF(Input!F$4="GMH_XOEC",M4377,IF(Input!F$4="GMH_Korea",O4377,IF(Input!F$4="GMH_EU",Q4377,IF(Input!F$4="Skysuper",#REF!,IF(Input!F$4="SkyII",#REF!,IF(Input!F$4="XO-8000",#REF!, "FALSE")))))))</f>
        <v>0</v>
      </c>
      <c r="J4377" s="210" t="s">
        <v>10359</v>
      </c>
      <c r="K4377" s="268">
        <v>0</v>
      </c>
      <c r="L4377" s="270" t="s">
        <v>10359</v>
      </c>
      <c r="M4377" s="270">
        <v>0</v>
      </c>
      <c r="N4377" s="270" t="s">
        <v>10359</v>
      </c>
      <c r="O4377" s="270">
        <v>0</v>
      </c>
      <c r="P4377" s="270" t="s">
        <v>10359</v>
      </c>
      <c r="Q4377" s="270">
        <v>0</v>
      </c>
      <c r="R4377" s="74"/>
      <c r="S4377" s="75" t="str">
        <f t="shared" si="451"/>
        <v>0000</v>
      </c>
      <c r="T4377" s="75" t="str">
        <f t="shared" si="452"/>
        <v>00000000000000000000000000000000</v>
      </c>
      <c r="V4377" s="197"/>
      <c r="W4377" s="75">
        <f t="shared" si="453"/>
        <v>0</v>
      </c>
      <c r="AE4377" s="479"/>
    </row>
    <row r="4378" spans="1:31" s="75" customFormat="1" ht="13.5" x14ac:dyDescent="0.2">
      <c r="A4378" s="211">
        <v>4375</v>
      </c>
      <c r="B4378" s="212" t="s">
        <v>4971</v>
      </c>
      <c r="C4378" s="213" t="s">
        <v>4972</v>
      </c>
      <c r="D4378" s="213"/>
      <c r="E4378" s="213">
        <v>0</v>
      </c>
      <c r="F4378" s="213" t="s">
        <v>590</v>
      </c>
      <c r="G4378" s="214" t="s">
        <v>677</v>
      </c>
      <c r="H4378" s="208" t="str">
        <f>IF(Input!F$4="GMH_OECC",J4378,IF(Input!F$4="GMH_XOEC",L4378,IF(Input!F$4="GMH_Korea",N4378,IF(Input!F$4="GMH_EU",P4378,IF(Input!F$4="Skysuper",#REF!,IF(Input!F$4="SkyII",#REF!,IF(Input!F$4="XO-8000",#REF!, "FALSE")))))))</f>
        <v>00</v>
      </c>
      <c r="I4378" s="209">
        <f>IF(Input!F$4="GMH_OECC",K4378,IF(Input!F$4="GMH_XOEC",M4378,IF(Input!F$4="GMH_Korea",O4378,IF(Input!F$4="GMH_EU",Q4378,IF(Input!F$4="Skysuper",#REF!,IF(Input!F$4="SkyII",#REF!,IF(Input!F$4="XO-8000",#REF!, "FALSE")))))))</f>
        <v>0</v>
      </c>
      <c r="J4378" s="210" t="s">
        <v>10359</v>
      </c>
      <c r="K4378" s="268">
        <v>0</v>
      </c>
      <c r="L4378" s="270" t="s">
        <v>10359</v>
      </c>
      <c r="M4378" s="270">
        <v>0</v>
      </c>
      <c r="N4378" s="270" t="s">
        <v>10359</v>
      </c>
      <c r="O4378" s="270">
        <v>0</v>
      </c>
      <c r="P4378" s="270" t="s">
        <v>10359</v>
      </c>
      <c r="Q4378" s="270">
        <v>0</v>
      </c>
      <c r="R4378" s="74"/>
      <c r="S4378" s="75" t="str">
        <f t="shared" si="451"/>
        <v>0000</v>
      </c>
      <c r="T4378" s="75" t="str">
        <f t="shared" si="452"/>
        <v>00000000000000000000000000000000</v>
      </c>
      <c r="V4378" s="197"/>
      <c r="W4378" s="75">
        <f t="shared" si="453"/>
        <v>0</v>
      </c>
      <c r="AE4378" s="479"/>
    </row>
    <row r="4379" spans="1:31" s="75" customFormat="1" ht="13.5" x14ac:dyDescent="0.2">
      <c r="A4379" s="211">
        <v>4376</v>
      </c>
      <c r="B4379" s="212" t="s">
        <v>4973</v>
      </c>
      <c r="C4379" s="213" t="s">
        <v>4974</v>
      </c>
      <c r="D4379" s="213"/>
      <c r="E4379" s="213">
        <v>0</v>
      </c>
      <c r="F4379" s="213" t="s">
        <v>590</v>
      </c>
      <c r="G4379" s="214" t="s">
        <v>677</v>
      </c>
      <c r="H4379" s="208" t="str">
        <f>IF(Input!F$4="GMH_OECC",J4379,IF(Input!F$4="GMH_XOEC",L4379,IF(Input!F$4="GMH_Korea",N4379,IF(Input!F$4="GMH_EU",P4379,IF(Input!F$4="Skysuper",#REF!,IF(Input!F$4="SkyII",#REF!,IF(Input!F$4="XO-8000",#REF!, "FALSE")))))))</f>
        <v>00</v>
      </c>
      <c r="I4379" s="209">
        <f>IF(Input!F$4="GMH_OECC",K4379,IF(Input!F$4="GMH_XOEC",M4379,IF(Input!F$4="GMH_Korea",O4379,IF(Input!F$4="GMH_EU",Q4379,IF(Input!F$4="Skysuper",#REF!,IF(Input!F$4="SkyII",#REF!,IF(Input!F$4="XO-8000",#REF!, "FALSE")))))))</f>
        <v>0</v>
      </c>
      <c r="J4379" s="210" t="s">
        <v>10359</v>
      </c>
      <c r="K4379" s="268">
        <v>0</v>
      </c>
      <c r="L4379" s="270" t="s">
        <v>10359</v>
      </c>
      <c r="M4379" s="270">
        <v>0</v>
      </c>
      <c r="N4379" s="270" t="s">
        <v>10359</v>
      </c>
      <c r="O4379" s="270">
        <v>0</v>
      </c>
      <c r="P4379" s="270" t="s">
        <v>10359</v>
      </c>
      <c r="Q4379" s="270">
        <v>0</v>
      </c>
      <c r="R4379" s="74"/>
      <c r="S4379" s="75" t="str">
        <f t="shared" si="451"/>
        <v>0000</v>
      </c>
      <c r="T4379" s="75" t="str">
        <f t="shared" si="452"/>
        <v>00000000000000000000000000000000</v>
      </c>
      <c r="V4379" s="197"/>
      <c r="W4379" s="75">
        <f t="shared" si="453"/>
        <v>0</v>
      </c>
      <c r="AE4379" s="479"/>
    </row>
    <row r="4380" spans="1:31" s="75" customFormat="1" ht="13.5" x14ac:dyDescent="0.2">
      <c r="A4380" s="211">
        <v>4377</v>
      </c>
      <c r="B4380" s="212" t="s">
        <v>4975</v>
      </c>
      <c r="C4380" s="213" t="s">
        <v>4976</v>
      </c>
      <c r="D4380" s="213"/>
      <c r="E4380" s="213">
        <v>0</v>
      </c>
      <c r="F4380" s="213" t="s">
        <v>590</v>
      </c>
      <c r="G4380" s="214" t="s">
        <v>677</v>
      </c>
      <c r="H4380" s="208" t="str">
        <f>IF(Input!F$4="GMH_OECC",J4380,IF(Input!F$4="GMH_XOEC",L4380,IF(Input!F$4="GMH_Korea",N4380,IF(Input!F$4="GMH_EU",P4380,IF(Input!F$4="Skysuper",#REF!,IF(Input!F$4="SkyII",#REF!,IF(Input!F$4="XO-8000",#REF!, "FALSE")))))))</f>
        <v>00</v>
      </c>
      <c r="I4380" s="209">
        <f>IF(Input!F$4="GMH_OECC",K4380,IF(Input!F$4="GMH_XOEC",M4380,IF(Input!F$4="GMH_Korea",O4380,IF(Input!F$4="GMH_EU",Q4380,IF(Input!F$4="Skysuper",#REF!,IF(Input!F$4="SkyII",#REF!,IF(Input!F$4="XO-8000",#REF!, "FALSE")))))))</f>
        <v>0</v>
      </c>
      <c r="J4380" s="210" t="s">
        <v>10359</v>
      </c>
      <c r="K4380" s="268">
        <v>0</v>
      </c>
      <c r="L4380" s="270" t="s">
        <v>10359</v>
      </c>
      <c r="M4380" s="270">
        <v>0</v>
      </c>
      <c r="N4380" s="270" t="s">
        <v>10359</v>
      </c>
      <c r="O4380" s="270">
        <v>0</v>
      </c>
      <c r="P4380" s="270" t="s">
        <v>10359</v>
      </c>
      <c r="Q4380" s="270">
        <v>0</v>
      </c>
      <c r="R4380" s="74"/>
      <c r="S4380" s="75" t="str">
        <f t="shared" si="451"/>
        <v>0000</v>
      </c>
      <c r="T4380" s="75" t="str">
        <f t="shared" si="452"/>
        <v>00000000000000000000000000000000</v>
      </c>
      <c r="V4380" s="197"/>
      <c r="W4380" s="75">
        <f t="shared" si="453"/>
        <v>0</v>
      </c>
      <c r="AE4380" s="479"/>
    </row>
    <row r="4381" spans="1:31" s="75" customFormat="1" ht="13.5" x14ac:dyDescent="0.2">
      <c r="A4381" s="211">
        <v>4378</v>
      </c>
      <c r="B4381" s="212" t="s">
        <v>4977</v>
      </c>
      <c r="C4381" s="213" t="s">
        <v>4978</v>
      </c>
      <c r="D4381" s="213"/>
      <c r="E4381" s="213">
        <v>0</v>
      </c>
      <c r="F4381" s="213" t="s">
        <v>590</v>
      </c>
      <c r="G4381" s="214" t="s">
        <v>677</v>
      </c>
      <c r="H4381" s="208" t="str">
        <f>IF(Input!F$4="GMH_OECC",J4381,IF(Input!F$4="GMH_XOEC",L4381,IF(Input!F$4="GMH_Korea",N4381,IF(Input!F$4="GMH_EU",P4381,IF(Input!F$4="Skysuper",#REF!,IF(Input!F$4="SkyII",#REF!,IF(Input!F$4="XO-8000",#REF!, "FALSE")))))))</f>
        <v>00</v>
      </c>
      <c r="I4381" s="209">
        <f>IF(Input!F$4="GMH_OECC",K4381,IF(Input!F$4="GMH_XOEC",M4381,IF(Input!F$4="GMH_Korea",O4381,IF(Input!F$4="GMH_EU",Q4381,IF(Input!F$4="Skysuper",#REF!,IF(Input!F$4="SkyII",#REF!,IF(Input!F$4="XO-8000",#REF!, "FALSE")))))))</f>
        <v>0</v>
      </c>
      <c r="J4381" s="210" t="s">
        <v>10359</v>
      </c>
      <c r="K4381" s="268">
        <v>0</v>
      </c>
      <c r="L4381" s="270" t="s">
        <v>10359</v>
      </c>
      <c r="M4381" s="270">
        <v>0</v>
      </c>
      <c r="N4381" s="270" t="s">
        <v>10359</v>
      </c>
      <c r="O4381" s="270">
        <v>0</v>
      </c>
      <c r="P4381" s="270" t="s">
        <v>10359</v>
      </c>
      <c r="Q4381" s="270">
        <v>0</v>
      </c>
      <c r="R4381" s="74"/>
      <c r="S4381" s="75" t="str">
        <f t="shared" si="451"/>
        <v>0000</v>
      </c>
      <c r="T4381" s="75" t="str">
        <f t="shared" si="452"/>
        <v>00000000000000000000000000000000</v>
      </c>
      <c r="V4381" s="197"/>
      <c r="W4381" s="75">
        <f t="shared" si="453"/>
        <v>0</v>
      </c>
      <c r="AE4381" s="479"/>
    </row>
    <row r="4382" spans="1:31" s="75" customFormat="1" ht="13.5" x14ac:dyDescent="0.2">
      <c r="A4382" s="211">
        <v>4379</v>
      </c>
      <c r="B4382" s="212" t="s">
        <v>4979</v>
      </c>
      <c r="C4382" s="213" t="s">
        <v>4980</v>
      </c>
      <c r="D4382" s="213"/>
      <c r="E4382" s="213">
        <v>0</v>
      </c>
      <c r="F4382" s="213" t="s">
        <v>590</v>
      </c>
      <c r="G4382" s="214" t="s">
        <v>677</v>
      </c>
      <c r="H4382" s="208" t="str">
        <f>IF(Input!F$4="GMH_OECC",J4382,IF(Input!F$4="GMH_XOEC",L4382,IF(Input!F$4="GMH_Korea",N4382,IF(Input!F$4="GMH_EU",P4382,IF(Input!F$4="Skysuper",#REF!,IF(Input!F$4="SkyII",#REF!,IF(Input!F$4="XO-8000",#REF!, "FALSE")))))))</f>
        <v>00</v>
      </c>
      <c r="I4382" s="209">
        <f>IF(Input!F$4="GMH_OECC",K4382,IF(Input!F$4="GMH_XOEC",M4382,IF(Input!F$4="GMH_Korea",O4382,IF(Input!F$4="GMH_EU",Q4382,IF(Input!F$4="Skysuper",#REF!,IF(Input!F$4="SkyII",#REF!,IF(Input!F$4="XO-8000",#REF!, "FALSE")))))))</f>
        <v>0</v>
      </c>
      <c r="J4382" s="210" t="s">
        <v>10359</v>
      </c>
      <c r="K4382" s="268">
        <v>0</v>
      </c>
      <c r="L4382" s="270" t="s">
        <v>10359</v>
      </c>
      <c r="M4382" s="270">
        <v>0</v>
      </c>
      <c r="N4382" s="270" t="s">
        <v>10359</v>
      </c>
      <c r="O4382" s="270">
        <v>0</v>
      </c>
      <c r="P4382" s="270" t="s">
        <v>10359</v>
      </c>
      <c r="Q4382" s="270">
        <v>0</v>
      </c>
      <c r="R4382" s="74"/>
      <c r="S4382" s="75" t="str">
        <f t="shared" si="451"/>
        <v>0000</v>
      </c>
      <c r="T4382" s="75" t="str">
        <f t="shared" si="452"/>
        <v>00000000000000000000000000000000</v>
      </c>
      <c r="V4382" s="197"/>
      <c r="W4382" s="75">
        <f t="shared" si="453"/>
        <v>0</v>
      </c>
      <c r="AE4382" s="479"/>
    </row>
    <row r="4383" spans="1:31" s="75" customFormat="1" ht="13.5" x14ac:dyDescent="0.2">
      <c r="A4383" s="211">
        <v>4380</v>
      </c>
      <c r="B4383" s="212" t="s">
        <v>4981</v>
      </c>
      <c r="C4383" s="213" t="s">
        <v>4982</v>
      </c>
      <c r="D4383" s="213"/>
      <c r="E4383" s="213">
        <v>0</v>
      </c>
      <c r="F4383" s="213" t="s">
        <v>590</v>
      </c>
      <c r="G4383" s="214" t="s">
        <v>677</v>
      </c>
      <c r="H4383" s="208" t="str">
        <f>IF(Input!F$4="GMH_OECC",J4383,IF(Input!F$4="GMH_XOEC",L4383,IF(Input!F$4="GMH_Korea",N4383,IF(Input!F$4="GMH_EU",P4383,IF(Input!F$4="Skysuper",#REF!,IF(Input!F$4="SkyII",#REF!,IF(Input!F$4="XO-8000",#REF!, "FALSE")))))))</f>
        <v>00</v>
      </c>
      <c r="I4383" s="209">
        <f>IF(Input!F$4="GMH_OECC",K4383,IF(Input!F$4="GMH_XOEC",M4383,IF(Input!F$4="GMH_Korea",O4383,IF(Input!F$4="GMH_EU",Q4383,IF(Input!F$4="Skysuper",#REF!,IF(Input!F$4="SkyII",#REF!,IF(Input!F$4="XO-8000",#REF!, "FALSE")))))))</f>
        <v>0</v>
      </c>
      <c r="J4383" s="210" t="s">
        <v>10359</v>
      </c>
      <c r="K4383" s="268">
        <v>0</v>
      </c>
      <c r="L4383" s="270" t="s">
        <v>10359</v>
      </c>
      <c r="M4383" s="270">
        <v>0</v>
      </c>
      <c r="N4383" s="270" t="s">
        <v>10359</v>
      </c>
      <c r="O4383" s="270">
        <v>0</v>
      </c>
      <c r="P4383" s="270" t="s">
        <v>10359</v>
      </c>
      <c r="Q4383" s="270">
        <v>0</v>
      </c>
      <c r="R4383" s="74"/>
      <c r="S4383" s="75" t="str">
        <f t="shared" si="451"/>
        <v>0000</v>
      </c>
      <c r="T4383" s="75" t="str">
        <f t="shared" si="452"/>
        <v>00000000000000000000000000000000</v>
      </c>
      <c r="V4383" s="197"/>
      <c r="W4383" s="75">
        <f t="shared" si="453"/>
        <v>0</v>
      </c>
      <c r="AE4383" s="479"/>
    </row>
    <row r="4384" spans="1:31" s="75" customFormat="1" ht="13.5" x14ac:dyDescent="0.2">
      <c r="A4384" s="211">
        <v>4381</v>
      </c>
      <c r="B4384" s="212" t="s">
        <v>4983</v>
      </c>
      <c r="C4384" s="213" t="s">
        <v>4984</v>
      </c>
      <c r="D4384" s="213"/>
      <c r="E4384" s="213">
        <v>0</v>
      </c>
      <c r="F4384" s="213" t="s">
        <v>590</v>
      </c>
      <c r="G4384" s="214" t="s">
        <v>677</v>
      </c>
      <c r="H4384" s="208" t="str">
        <f>IF(Input!F$4="GMH_OECC",J4384,IF(Input!F$4="GMH_XOEC",L4384,IF(Input!F$4="GMH_Korea",N4384,IF(Input!F$4="GMH_EU",P4384,IF(Input!F$4="Skysuper",#REF!,IF(Input!F$4="SkyII",#REF!,IF(Input!F$4="XO-8000",#REF!, "FALSE")))))))</f>
        <v>00</v>
      </c>
      <c r="I4384" s="209">
        <f>IF(Input!F$4="GMH_OECC",K4384,IF(Input!F$4="GMH_XOEC",M4384,IF(Input!F$4="GMH_Korea",O4384,IF(Input!F$4="GMH_EU",Q4384,IF(Input!F$4="Skysuper",#REF!,IF(Input!F$4="SkyII",#REF!,IF(Input!F$4="XO-8000",#REF!, "FALSE")))))))</f>
        <v>0</v>
      </c>
      <c r="J4384" s="210" t="s">
        <v>10359</v>
      </c>
      <c r="K4384" s="268">
        <v>0</v>
      </c>
      <c r="L4384" s="270" t="s">
        <v>10359</v>
      </c>
      <c r="M4384" s="270">
        <v>0</v>
      </c>
      <c r="N4384" s="270" t="s">
        <v>10359</v>
      </c>
      <c r="O4384" s="270">
        <v>0</v>
      </c>
      <c r="P4384" s="270" t="s">
        <v>10359</v>
      </c>
      <c r="Q4384" s="270">
        <v>0</v>
      </c>
      <c r="R4384" s="74"/>
      <c r="S4384" s="75" t="str">
        <f t="shared" si="451"/>
        <v>0000</v>
      </c>
      <c r="T4384" s="75" t="str">
        <f t="shared" si="452"/>
        <v>00000000000000000000000000000000</v>
      </c>
      <c r="V4384" s="197"/>
      <c r="W4384" s="75">
        <f t="shared" si="453"/>
        <v>0</v>
      </c>
      <c r="AE4384" s="479"/>
    </row>
    <row r="4385" spans="1:31" s="75" customFormat="1" ht="13.5" x14ac:dyDescent="0.2">
      <c r="A4385" s="211">
        <v>4382</v>
      </c>
      <c r="B4385" s="212" t="s">
        <v>4985</v>
      </c>
      <c r="C4385" s="213" t="s">
        <v>4986</v>
      </c>
      <c r="D4385" s="213"/>
      <c r="E4385" s="213">
        <v>0</v>
      </c>
      <c r="F4385" s="213" t="s">
        <v>590</v>
      </c>
      <c r="G4385" s="214" t="s">
        <v>677</v>
      </c>
      <c r="H4385" s="208" t="str">
        <f>IF(Input!F$4="GMH_OECC",J4385,IF(Input!F$4="GMH_XOEC",L4385,IF(Input!F$4="GMH_Korea",N4385,IF(Input!F$4="GMH_EU",P4385,IF(Input!F$4="Skysuper",#REF!,IF(Input!F$4="SkyII",#REF!,IF(Input!F$4="XO-8000",#REF!, "FALSE")))))))</f>
        <v>00</v>
      </c>
      <c r="I4385" s="209">
        <f>IF(Input!F$4="GMH_OECC",K4385,IF(Input!F$4="GMH_XOEC",M4385,IF(Input!F$4="GMH_Korea",O4385,IF(Input!F$4="GMH_EU",Q4385,IF(Input!F$4="Skysuper",#REF!,IF(Input!F$4="SkyII",#REF!,IF(Input!F$4="XO-8000",#REF!, "FALSE")))))))</f>
        <v>0</v>
      </c>
      <c r="J4385" s="210" t="s">
        <v>10359</v>
      </c>
      <c r="K4385" s="268">
        <v>0</v>
      </c>
      <c r="L4385" s="270" t="s">
        <v>10359</v>
      </c>
      <c r="M4385" s="270">
        <v>0</v>
      </c>
      <c r="N4385" s="270" t="s">
        <v>10359</v>
      </c>
      <c r="O4385" s="270">
        <v>0</v>
      </c>
      <c r="P4385" s="270" t="s">
        <v>10359</v>
      </c>
      <c r="Q4385" s="270">
        <v>0</v>
      </c>
      <c r="R4385" s="74"/>
      <c r="S4385" s="75" t="str">
        <f t="shared" si="451"/>
        <v>0000</v>
      </c>
      <c r="T4385" s="75" t="str">
        <f t="shared" si="452"/>
        <v>00000000000000000000000000000000</v>
      </c>
      <c r="V4385" s="197"/>
      <c r="W4385" s="75">
        <f t="shared" si="453"/>
        <v>0</v>
      </c>
      <c r="AE4385" s="479"/>
    </row>
    <row r="4386" spans="1:31" s="75" customFormat="1" ht="13.5" x14ac:dyDescent="0.2">
      <c r="A4386" s="211">
        <v>4383</v>
      </c>
      <c r="B4386" s="212" t="s">
        <v>4987</v>
      </c>
      <c r="C4386" s="213" t="s">
        <v>4988</v>
      </c>
      <c r="D4386" s="213"/>
      <c r="E4386" s="213">
        <v>0</v>
      </c>
      <c r="F4386" s="213" t="s">
        <v>590</v>
      </c>
      <c r="G4386" s="214" t="s">
        <v>677</v>
      </c>
      <c r="H4386" s="208" t="str">
        <f>IF(Input!F$4="GMH_OECC",J4386,IF(Input!F$4="GMH_XOEC",L4386,IF(Input!F$4="GMH_Korea",N4386,IF(Input!F$4="GMH_EU",P4386,IF(Input!F$4="Skysuper",#REF!,IF(Input!F$4="SkyII",#REF!,IF(Input!F$4="XO-8000",#REF!, "FALSE")))))))</f>
        <v>00</v>
      </c>
      <c r="I4386" s="209">
        <f>IF(Input!F$4="GMH_OECC",K4386,IF(Input!F$4="GMH_XOEC",M4386,IF(Input!F$4="GMH_Korea",O4386,IF(Input!F$4="GMH_EU",Q4386,IF(Input!F$4="Skysuper",#REF!,IF(Input!F$4="SkyII",#REF!,IF(Input!F$4="XO-8000",#REF!, "FALSE")))))))</f>
        <v>0</v>
      </c>
      <c r="J4386" s="210" t="s">
        <v>10359</v>
      </c>
      <c r="K4386" s="268">
        <v>0</v>
      </c>
      <c r="L4386" s="270" t="s">
        <v>10359</v>
      </c>
      <c r="M4386" s="270">
        <v>0</v>
      </c>
      <c r="N4386" s="270" t="s">
        <v>10359</v>
      </c>
      <c r="O4386" s="270">
        <v>0</v>
      </c>
      <c r="P4386" s="270" t="s">
        <v>10359</v>
      </c>
      <c r="Q4386" s="270">
        <v>0</v>
      </c>
      <c r="R4386" s="74"/>
      <c r="S4386" s="75" t="str">
        <f t="shared" si="451"/>
        <v>0000</v>
      </c>
      <c r="T4386" s="75" t="str">
        <f t="shared" si="452"/>
        <v>00000000000000000000000000000000</v>
      </c>
      <c r="V4386" s="197"/>
      <c r="W4386" s="75">
        <f t="shared" si="453"/>
        <v>0</v>
      </c>
      <c r="AE4386" s="479"/>
    </row>
    <row r="4387" spans="1:31" s="75" customFormat="1" ht="13.5" x14ac:dyDescent="0.2">
      <c r="A4387" s="211">
        <v>4384</v>
      </c>
      <c r="B4387" s="212" t="s">
        <v>4989</v>
      </c>
      <c r="C4387" s="213" t="s">
        <v>4990</v>
      </c>
      <c r="D4387" s="213"/>
      <c r="E4387" s="213">
        <v>0</v>
      </c>
      <c r="F4387" s="213" t="s">
        <v>590</v>
      </c>
      <c r="G4387" s="214" t="s">
        <v>677</v>
      </c>
      <c r="H4387" s="208" t="str">
        <f>IF(Input!F$4="GMH_OECC",J4387,IF(Input!F$4="GMH_XOEC",L4387,IF(Input!F$4="GMH_Korea",N4387,IF(Input!F$4="GMH_EU",P4387,IF(Input!F$4="Skysuper",#REF!,IF(Input!F$4="SkyII",#REF!,IF(Input!F$4="XO-8000",#REF!, "FALSE")))))))</f>
        <v>00</v>
      </c>
      <c r="I4387" s="209">
        <f>IF(Input!F$4="GMH_OECC",K4387,IF(Input!F$4="GMH_XOEC",M4387,IF(Input!F$4="GMH_Korea",O4387,IF(Input!F$4="GMH_EU",Q4387,IF(Input!F$4="Skysuper",#REF!,IF(Input!F$4="SkyII",#REF!,IF(Input!F$4="XO-8000",#REF!, "FALSE")))))))</f>
        <v>0</v>
      </c>
      <c r="J4387" s="210" t="s">
        <v>10359</v>
      </c>
      <c r="K4387" s="268">
        <v>0</v>
      </c>
      <c r="L4387" s="270" t="s">
        <v>10359</v>
      </c>
      <c r="M4387" s="270">
        <v>0</v>
      </c>
      <c r="N4387" s="270" t="s">
        <v>10359</v>
      </c>
      <c r="O4387" s="270">
        <v>0</v>
      </c>
      <c r="P4387" s="270" t="s">
        <v>10359</v>
      </c>
      <c r="Q4387" s="270">
        <v>0</v>
      </c>
      <c r="R4387" s="74"/>
      <c r="S4387" s="75" t="str">
        <f t="shared" si="451"/>
        <v>0000</v>
      </c>
      <c r="T4387" s="75" t="str">
        <f t="shared" si="452"/>
        <v>00000000000000000000000000000000</v>
      </c>
      <c r="V4387" s="197"/>
      <c r="W4387" s="75">
        <f t="shared" si="453"/>
        <v>0</v>
      </c>
      <c r="AE4387" s="479"/>
    </row>
    <row r="4388" spans="1:31" s="75" customFormat="1" ht="13.5" x14ac:dyDescent="0.2">
      <c r="A4388" s="211">
        <v>4385</v>
      </c>
      <c r="B4388" s="212" t="s">
        <v>4991</v>
      </c>
      <c r="C4388" s="213" t="s">
        <v>4992</v>
      </c>
      <c r="D4388" s="213"/>
      <c r="E4388" s="213">
        <v>0</v>
      </c>
      <c r="F4388" s="213" t="s">
        <v>590</v>
      </c>
      <c r="G4388" s="214" t="s">
        <v>677</v>
      </c>
      <c r="H4388" s="208" t="str">
        <f>IF(Input!F$4="GMH_OECC",J4388,IF(Input!F$4="GMH_XOEC",L4388,IF(Input!F$4="GMH_Korea",N4388,IF(Input!F$4="GMH_EU",P4388,IF(Input!F$4="Skysuper",#REF!,IF(Input!F$4="SkyII",#REF!,IF(Input!F$4="XO-8000",#REF!, "FALSE")))))))</f>
        <v>00</v>
      </c>
      <c r="I4388" s="209">
        <f>IF(Input!F$4="GMH_OECC",K4388,IF(Input!F$4="GMH_XOEC",M4388,IF(Input!F$4="GMH_Korea",O4388,IF(Input!F$4="GMH_EU",Q4388,IF(Input!F$4="Skysuper",#REF!,IF(Input!F$4="SkyII",#REF!,IF(Input!F$4="XO-8000",#REF!, "FALSE")))))))</f>
        <v>0</v>
      </c>
      <c r="J4388" s="210" t="s">
        <v>10359</v>
      </c>
      <c r="K4388" s="268">
        <v>0</v>
      </c>
      <c r="L4388" s="270" t="s">
        <v>10359</v>
      </c>
      <c r="M4388" s="270">
        <v>0</v>
      </c>
      <c r="N4388" s="270" t="s">
        <v>10359</v>
      </c>
      <c r="O4388" s="270">
        <v>0</v>
      </c>
      <c r="P4388" s="270" t="s">
        <v>10359</v>
      </c>
      <c r="Q4388" s="270">
        <v>0</v>
      </c>
      <c r="R4388" s="74"/>
      <c r="S4388" s="75" t="str">
        <f t="shared" si="451"/>
        <v>0000</v>
      </c>
      <c r="T4388" s="75" t="str">
        <f t="shared" si="452"/>
        <v>00000000000000000000000000000000</v>
      </c>
      <c r="V4388" s="197"/>
      <c r="W4388" s="75">
        <f t="shared" si="453"/>
        <v>0</v>
      </c>
      <c r="AE4388" s="479"/>
    </row>
    <row r="4389" spans="1:31" s="75" customFormat="1" ht="13.5" x14ac:dyDescent="0.2">
      <c r="A4389" s="211">
        <v>4386</v>
      </c>
      <c r="B4389" s="212" t="s">
        <v>4993</v>
      </c>
      <c r="C4389" s="213" t="s">
        <v>4994</v>
      </c>
      <c r="D4389" s="213"/>
      <c r="E4389" s="213">
        <v>0</v>
      </c>
      <c r="F4389" s="213" t="s">
        <v>590</v>
      </c>
      <c r="G4389" s="214" t="s">
        <v>677</v>
      </c>
      <c r="H4389" s="208" t="str">
        <f>IF(Input!F$4="GMH_OECC",J4389,IF(Input!F$4="GMH_XOEC",L4389,IF(Input!F$4="GMH_Korea",N4389,IF(Input!F$4="GMH_EU",P4389,IF(Input!F$4="Skysuper",#REF!,IF(Input!F$4="SkyII",#REF!,IF(Input!F$4="XO-8000",#REF!, "FALSE")))))))</f>
        <v>00</v>
      </c>
      <c r="I4389" s="209">
        <f>IF(Input!F$4="GMH_OECC",K4389,IF(Input!F$4="GMH_XOEC",M4389,IF(Input!F$4="GMH_Korea",O4389,IF(Input!F$4="GMH_EU",Q4389,IF(Input!F$4="Skysuper",#REF!,IF(Input!F$4="SkyII",#REF!,IF(Input!F$4="XO-8000",#REF!, "FALSE")))))))</f>
        <v>0</v>
      </c>
      <c r="J4389" s="210" t="s">
        <v>10359</v>
      </c>
      <c r="K4389" s="268">
        <v>0</v>
      </c>
      <c r="L4389" s="270" t="s">
        <v>10359</v>
      </c>
      <c r="M4389" s="270">
        <v>0</v>
      </c>
      <c r="N4389" s="270" t="s">
        <v>10359</v>
      </c>
      <c r="O4389" s="270">
        <v>0</v>
      </c>
      <c r="P4389" s="270" t="s">
        <v>10359</v>
      </c>
      <c r="Q4389" s="270">
        <v>0</v>
      </c>
      <c r="R4389" s="74"/>
      <c r="S4389" s="75" t="str">
        <f t="shared" si="451"/>
        <v>0000</v>
      </c>
      <c r="T4389" s="75" t="str">
        <f t="shared" si="452"/>
        <v>00000000000000000000000000000000</v>
      </c>
      <c r="V4389" s="197"/>
      <c r="W4389" s="75">
        <f t="shared" si="453"/>
        <v>0</v>
      </c>
      <c r="AE4389" s="479"/>
    </row>
    <row r="4390" spans="1:31" s="75" customFormat="1" ht="13.5" x14ac:dyDescent="0.2">
      <c r="A4390" s="211">
        <v>4387</v>
      </c>
      <c r="B4390" s="212" t="s">
        <v>4995</v>
      </c>
      <c r="C4390" s="213" t="s">
        <v>4996</v>
      </c>
      <c r="D4390" s="213"/>
      <c r="E4390" s="213">
        <v>0</v>
      </c>
      <c r="F4390" s="213" t="s">
        <v>590</v>
      </c>
      <c r="G4390" s="214" t="s">
        <v>677</v>
      </c>
      <c r="H4390" s="208" t="str">
        <f>IF(Input!F$4="GMH_OECC",J4390,IF(Input!F$4="GMH_XOEC",L4390,IF(Input!F$4="GMH_Korea",N4390,IF(Input!F$4="GMH_EU",P4390,IF(Input!F$4="Skysuper",#REF!,IF(Input!F$4="SkyII",#REF!,IF(Input!F$4="XO-8000",#REF!, "FALSE")))))))</f>
        <v>00</v>
      </c>
      <c r="I4390" s="209">
        <f>IF(Input!F$4="GMH_OECC",K4390,IF(Input!F$4="GMH_XOEC",M4390,IF(Input!F$4="GMH_Korea",O4390,IF(Input!F$4="GMH_EU",Q4390,IF(Input!F$4="Skysuper",#REF!,IF(Input!F$4="SkyII",#REF!,IF(Input!F$4="XO-8000",#REF!, "FALSE")))))))</f>
        <v>0</v>
      </c>
      <c r="J4390" s="210" t="s">
        <v>10359</v>
      </c>
      <c r="K4390" s="268">
        <v>0</v>
      </c>
      <c r="L4390" s="270" t="s">
        <v>10359</v>
      </c>
      <c r="M4390" s="270">
        <v>0</v>
      </c>
      <c r="N4390" s="270" t="s">
        <v>10359</v>
      </c>
      <c r="O4390" s="270">
        <v>0</v>
      </c>
      <c r="P4390" s="270" t="s">
        <v>10359</v>
      </c>
      <c r="Q4390" s="270">
        <v>0</v>
      </c>
      <c r="R4390" s="74"/>
      <c r="S4390" s="75" t="str">
        <f t="shared" si="451"/>
        <v>0000</v>
      </c>
      <c r="T4390" s="75" t="str">
        <f t="shared" si="452"/>
        <v>00000000000000000000000000000000</v>
      </c>
      <c r="V4390" s="197"/>
      <c r="W4390" s="75">
        <f t="shared" si="453"/>
        <v>0</v>
      </c>
      <c r="AE4390" s="479"/>
    </row>
    <row r="4391" spans="1:31" s="75" customFormat="1" ht="13.5" x14ac:dyDescent="0.2">
      <c r="A4391" s="211">
        <v>4388</v>
      </c>
      <c r="B4391" s="212" t="s">
        <v>4997</v>
      </c>
      <c r="C4391" s="213" t="s">
        <v>4998</v>
      </c>
      <c r="D4391" s="213"/>
      <c r="E4391" s="213">
        <v>0</v>
      </c>
      <c r="F4391" s="213" t="s">
        <v>590</v>
      </c>
      <c r="G4391" s="214" t="s">
        <v>677</v>
      </c>
      <c r="H4391" s="208" t="str">
        <f>IF(Input!F$4="GMH_OECC",J4391,IF(Input!F$4="GMH_XOEC",L4391,IF(Input!F$4="GMH_Korea",N4391,IF(Input!F$4="GMH_EU",P4391,IF(Input!F$4="Skysuper",#REF!,IF(Input!F$4="SkyII",#REF!,IF(Input!F$4="XO-8000",#REF!, "FALSE")))))))</f>
        <v>00</v>
      </c>
      <c r="I4391" s="209">
        <f>IF(Input!F$4="GMH_OECC",K4391,IF(Input!F$4="GMH_XOEC",M4391,IF(Input!F$4="GMH_Korea",O4391,IF(Input!F$4="GMH_EU",Q4391,IF(Input!F$4="Skysuper",#REF!,IF(Input!F$4="SkyII",#REF!,IF(Input!F$4="XO-8000",#REF!, "FALSE")))))))</f>
        <v>0</v>
      </c>
      <c r="J4391" s="210" t="s">
        <v>10359</v>
      </c>
      <c r="K4391" s="268">
        <v>0</v>
      </c>
      <c r="L4391" s="270" t="s">
        <v>10359</v>
      </c>
      <c r="M4391" s="270">
        <v>0</v>
      </c>
      <c r="N4391" s="270" t="s">
        <v>10359</v>
      </c>
      <c r="O4391" s="270">
        <v>0</v>
      </c>
      <c r="P4391" s="270" t="s">
        <v>10359</v>
      </c>
      <c r="Q4391" s="270">
        <v>0</v>
      </c>
      <c r="R4391" s="74"/>
      <c r="S4391" s="75" t="str">
        <f t="shared" si="451"/>
        <v>0000</v>
      </c>
      <c r="T4391" s="75" t="str">
        <f t="shared" si="452"/>
        <v>00000000000000000000000000000000</v>
      </c>
      <c r="V4391" s="197"/>
      <c r="W4391" s="75">
        <f t="shared" si="453"/>
        <v>0</v>
      </c>
      <c r="AE4391" s="479"/>
    </row>
    <row r="4392" spans="1:31" s="75" customFormat="1" ht="13.5" x14ac:dyDescent="0.2">
      <c r="A4392" s="211">
        <v>4389</v>
      </c>
      <c r="B4392" s="212" t="s">
        <v>4999</v>
      </c>
      <c r="C4392" s="213" t="s">
        <v>5000</v>
      </c>
      <c r="D4392" s="213"/>
      <c r="E4392" s="213">
        <v>0</v>
      </c>
      <c r="F4392" s="213" t="s">
        <v>590</v>
      </c>
      <c r="G4392" s="214" t="s">
        <v>677</v>
      </c>
      <c r="H4392" s="208" t="str">
        <f>IF(Input!F$4="GMH_OECC",J4392,IF(Input!F$4="GMH_XOEC",L4392,IF(Input!F$4="GMH_Korea",N4392,IF(Input!F$4="GMH_EU",P4392,IF(Input!F$4="Skysuper",#REF!,IF(Input!F$4="SkyII",#REF!,IF(Input!F$4="XO-8000",#REF!, "FALSE")))))))</f>
        <v>00</v>
      </c>
      <c r="I4392" s="209">
        <f>IF(Input!F$4="GMH_OECC",K4392,IF(Input!F$4="GMH_XOEC",M4392,IF(Input!F$4="GMH_Korea",O4392,IF(Input!F$4="GMH_EU",Q4392,IF(Input!F$4="Skysuper",#REF!,IF(Input!F$4="SkyII",#REF!,IF(Input!F$4="XO-8000",#REF!, "FALSE")))))))</f>
        <v>0</v>
      </c>
      <c r="J4392" s="210" t="s">
        <v>10359</v>
      </c>
      <c r="K4392" s="268">
        <v>0</v>
      </c>
      <c r="L4392" s="270" t="s">
        <v>10359</v>
      </c>
      <c r="M4392" s="270">
        <v>0</v>
      </c>
      <c r="N4392" s="270" t="s">
        <v>10359</v>
      </c>
      <c r="O4392" s="270">
        <v>0</v>
      </c>
      <c r="P4392" s="270" t="s">
        <v>10359</v>
      </c>
      <c r="Q4392" s="270">
        <v>0</v>
      </c>
      <c r="R4392" s="74"/>
      <c r="S4392" s="75" t="str">
        <f t="shared" si="451"/>
        <v>0000</v>
      </c>
      <c r="T4392" s="75" t="str">
        <f t="shared" si="452"/>
        <v>00000000000000000000000000000000</v>
      </c>
      <c r="V4392" s="197"/>
      <c r="W4392" s="75">
        <f t="shared" si="453"/>
        <v>0</v>
      </c>
      <c r="AE4392" s="479"/>
    </row>
    <row r="4393" spans="1:31" s="75" customFormat="1" ht="13.5" x14ac:dyDescent="0.2">
      <c r="A4393" s="211">
        <v>4390</v>
      </c>
      <c r="B4393" s="212" t="s">
        <v>5001</v>
      </c>
      <c r="C4393" s="213" t="s">
        <v>5002</v>
      </c>
      <c r="D4393" s="213"/>
      <c r="E4393" s="213">
        <v>0</v>
      </c>
      <c r="F4393" s="213" t="s">
        <v>590</v>
      </c>
      <c r="G4393" s="214" t="s">
        <v>677</v>
      </c>
      <c r="H4393" s="208" t="str">
        <f>IF(Input!F$4="GMH_OECC",J4393,IF(Input!F$4="GMH_XOEC",L4393,IF(Input!F$4="GMH_Korea",N4393,IF(Input!F$4="GMH_EU",P4393,IF(Input!F$4="Skysuper",#REF!,IF(Input!F$4="SkyII",#REF!,IF(Input!F$4="XO-8000",#REF!, "FALSE")))))))</f>
        <v>00</v>
      </c>
      <c r="I4393" s="209">
        <f>IF(Input!F$4="GMH_OECC",K4393,IF(Input!F$4="GMH_XOEC",M4393,IF(Input!F$4="GMH_Korea",O4393,IF(Input!F$4="GMH_EU",Q4393,IF(Input!F$4="Skysuper",#REF!,IF(Input!F$4="SkyII",#REF!,IF(Input!F$4="XO-8000",#REF!, "FALSE")))))))</f>
        <v>0</v>
      </c>
      <c r="J4393" s="210" t="s">
        <v>10359</v>
      </c>
      <c r="K4393" s="268">
        <v>0</v>
      </c>
      <c r="L4393" s="270" t="s">
        <v>10359</v>
      </c>
      <c r="M4393" s="270">
        <v>0</v>
      </c>
      <c r="N4393" s="270" t="s">
        <v>10359</v>
      </c>
      <c r="O4393" s="270">
        <v>0</v>
      </c>
      <c r="P4393" s="270" t="s">
        <v>10359</v>
      </c>
      <c r="Q4393" s="270">
        <v>0</v>
      </c>
      <c r="R4393" s="74"/>
      <c r="S4393" s="75" t="str">
        <f t="shared" si="451"/>
        <v>0000</v>
      </c>
      <c r="T4393" s="75" t="str">
        <f t="shared" si="452"/>
        <v>00000000000000000000000000000000</v>
      </c>
      <c r="V4393" s="197"/>
      <c r="W4393" s="75">
        <f t="shared" si="453"/>
        <v>0</v>
      </c>
      <c r="AE4393" s="479"/>
    </row>
    <row r="4394" spans="1:31" s="75" customFormat="1" ht="13.5" x14ac:dyDescent="0.2">
      <c r="A4394" s="211">
        <v>4391</v>
      </c>
      <c r="B4394" s="212" t="s">
        <v>5003</v>
      </c>
      <c r="C4394" s="213" t="s">
        <v>5004</v>
      </c>
      <c r="D4394" s="213"/>
      <c r="E4394" s="213">
        <v>0</v>
      </c>
      <c r="F4394" s="213" t="s">
        <v>590</v>
      </c>
      <c r="G4394" s="214" t="s">
        <v>677</v>
      </c>
      <c r="H4394" s="208" t="str">
        <f>IF(Input!F$4="GMH_OECC",J4394,IF(Input!F$4="GMH_XOEC",L4394,IF(Input!F$4="GMH_Korea",N4394,IF(Input!F$4="GMH_EU",P4394,IF(Input!F$4="Skysuper",#REF!,IF(Input!F$4="SkyII",#REF!,IF(Input!F$4="XO-8000",#REF!, "FALSE")))))))</f>
        <v>00</v>
      </c>
      <c r="I4394" s="209">
        <f>IF(Input!F$4="GMH_OECC",K4394,IF(Input!F$4="GMH_XOEC",M4394,IF(Input!F$4="GMH_Korea",O4394,IF(Input!F$4="GMH_EU",Q4394,IF(Input!F$4="Skysuper",#REF!,IF(Input!F$4="SkyII",#REF!,IF(Input!F$4="XO-8000",#REF!, "FALSE")))))))</f>
        <v>0</v>
      </c>
      <c r="J4394" s="210" t="s">
        <v>10359</v>
      </c>
      <c r="K4394" s="268">
        <v>0</v>
      </c>
      <c r="L4394" s="270" t="s">
        <v>10359</v>
      </c>
      <c r="M4394" s="270">
        <v>0</v>
      </c>
      <c r="N4394" s="270" t="s">
        <v>10359</v>
      </c>
      <c r="O4394" s="270">
        <v>0</v>
      </c>
      <c r="P4394" s="270" t="s">
        <v>10359</v>
      </c>
      <c r="Q4394" s="270">
        <v>0</v>
      </c>
      <c r="R4394" s="74"/>
      <c r="S4394" s="75" t="str">
        <f t="shared" si="451"/>
        <v>0000</v>
      </c>
      <c r="T4394" s="75" t="str">
        <f t="shared" si="452"/>
        <v>00000000000000000000000000000000</v>
      </c>
      <c r="V4394" s="197"/>
      <c r="W4394" s="75">
        <f t="shared" si="453"/>
        <v>0</v>
      </c>
      <c r="AE4394" s="479"/>
    </row>
    <row r="4395" spans="1:31" s="75" customFormat="1" ht="13.5" x14ac:dyDescent="0.2">
      <c r="A4395" s="211">
        <v>4392</v>
      </c>
      <c r="B4395" s="212" t="s">
        <v>5005</v>
      </c>
      <c r="C4395" s="213" t="s">
        <v>5006</v>
      </c>
      <c r="D4395" s="213"/>
      <c r="E4395" s="213">
        <v>0</v>
      </c>
      <c r="F4395" s="213" t="s">
        <v>590</v>
      </c>
      <c r="G4395" s="214" t="s">
        <v>677</v>
      </c>
      <c r="H4395" s="208" t="str">
        <f>IF(Input!F$4="GMH_OECC",J4395,IF(Input!F$4="GMH_XOEC",L4395,IF(Input!F$4="GMH_Korea",N4395,IF(Input!F$4="GMH_EU",P4395,IF(Input!F$4="Skysuper",#REF!,IF(Input!F$4="SkyII",#REF!,IF(Input!F$4="XO-8000",#REF!, "FALSE")))))))</f>
        <v>00</v>
      </c>
      <c r="I4395" s="209">
        <f>IF(Input!F$4="GMH_OECC",K4395,IF(Input!F$4="GMH_XOEC",M4395,IF(Input!F$4="GMH_Korea",O4395,IF(Input!F$4="GMH_EU",Q4395,IF(Input!F$4="Skysuper",#REF!,IF(Input!F$4="SkyII",#REF!,IF(Input!F$4="XO-8000",#REF!, "FALSE")))))))</f>
        <v>0</v>
      </c>
      <c r="J4395" s="210" t="s">
        <v>10359</v>
      </c>
      <c r="K4395" s="268">
        <v>0</v>
      </c>
      <c r="L4395" s="270" t="s">
        <v>10359</v>
      </c>
      <c r="M4395" s="270">
        <v>0</v>
      </c>
      <c r="N4395" s="270" t="s">
        <v>10359</v>
      </c>
      <c r="O4395" s="270">
        <v>0</v>
      </c>
      <c r="P4395" s="270" t="s">
        <v>10359</v>
      </c>
      <c r="Q4395" s="270">
        <v>0</v>
      </c>
      <c r="R4395" s="74"/>
      <c r="S4395" s="75" t="str">
        <f t="shared" si="451"/>
        <v>0000</v>
      </c>
      <c r="T4395" s="75" t="str">
        <f t="shared" si="452"/>
        <v>00000000000000000000000000000000</v>
      </c>
      <c r="V4395" s="197"/>
      <c r="W4395" s="75">
        <f t="shared" si="453"/>
        <v>0</v>
      </c>
      <c r="AE4395" s="479"/>
    </row>
    <row r="4396" spans="1:31" s="75" customFormat="1" ht="13.5" x14ac:dyDescent="0.2">
      <c r="A4396" s="211">
        <v>4393</v>
      </c>
      <c r="B4396" s="212" t="s">
        <v>5007</v>
      </c>
      <c r="C4396" s="213" t="s">
        <v>5008</v>
      </c>
      <c r="D4396" s="213"/>
      <c r="E4396" s="213">
        <v>0</v>
      </c>
      <c r="F4396" s="213" t="s">
        <v>590</v>
      </c>
      <c r="G4396" s="214" t="s">
        <v>677</v>
      </c>
      <c r="H4396" s="208" t="str">
        <f>IF(Input!F$4="GMH_OECC",J4396,IF(Input!F$4="GMH_XOEC",L4396,IF(Input!F$4="GMH_Korea",N4396,IF(Input!F$4="GMH_EU",P4396,IF(Input!F$4="Skysuper",#REF!,IF(Input!F$4="SkyII",#REF!,IF(Input!F$4="XO-8000",#REF!, "FALSE")))))))</f>
        <v>00</v>
      </c>
      <c r="I4396" s="209">
        <f>IF(Input!F$4="GMH_OECC",K4396,IF(Input!F$4="GMH_XOEC",M4396,IF(Input!F$4="GMH_Korea",O4396,IF(Input!F$4="GMH_EU",Q4396,IF(Input!F$4="Skysuper",#REF!,IF(Input!F$4="SkyII",#REF!,IF(Input!F$4="XO-8000",#REF!, "FALSE")))))))</f>
        <v>0</v>
      </c>
      <c r="J4396" s="210" t="s">
        <v>10359</v>
      </c>
      <c r="K4396" s="268">
        <v>0</v>
      </c>
      <c r="L4396" s="270" t="s">
        <v>10359</v>
      </c>
      <c r="M4396" s="270">
        <v>0</v>
      </c>
      <c r="N4396" s="270" t="s">
        <v>10359</v>
      </c>
      <c r="O4396" s="270">
        <v>0</v>
      </c>
      <c r="P4396" s="270" t="s">
        <v>10359</v>
      </c>
      <c r="Q4396" s="270">
        <v>0</v>
      </c>
      <c r="R4396" s="74"/>
      <c r="S4396" s="75" t="str">
        <f t="shared" si="451"/>
        <v>0000</v>
      </c>
      <c r="T4396" s="75" t="str">
        <f t="shared" si="452"/>
        <v>00000000000000000000000000000001</v>
      </c>
      <c r="V4396" s="197"/>
      <c r="W4396" s="75">
        <f t="shared" si="453"/>
        <v>1</v>
      </c>
      <c r="AE4396" s="479"/>
    </row>
    <row r="4397" spans="1:31" s="75" customFormat="1" ht="13.5" x14ac:dyDescent="0.2">
      <c r="A4397" s="211">
        <v>4394</v>
      </c>
      <c r="B4397" s="212" t="s">
        <v>5009</v>
      </c>
      <c r="C4397" s="213" t="s">
        <v>5010</v>
      </c>
      <c r="D4397" s="213"/>
      <c r="E4397" s="213">
        <v>0</v>
      </c>
      <c r="F4397" s="213" t="s">
        <v>590</v>
      </c>
      <c r="G4397" s="214" t="s">
        <v>677</v>
      </c>
      <c r="H4397" s="208" t="str">
        <f>IF(Input!F$4="GMH_OECC",J4397,IF(Input!F$4="GMH_XOEC",L4397,IF(Input!F$4="GMH_Korea",N4397,IF(Input!F$4="GMH_EU",P4397,IF(Input!F$4="Skysuper",#REF!,IF(Input!F$4="SkyII",#REF!,IF(Input!F$4="XO-8000",#REF!, "FALSE")))))))</f>
        <v>00</v>
      </c>
      <c r="I4397" s="209">
        <f>IF(Input!F$4="GMH_OECC",K4397,IF(Input!F$4="GMH_XOEC",M4397,IF(Input!F$4="GMH_Korea",O4397,IF(Input!F$4="GMH_EU",Q4397,IF(Input!F$4="Skysuper",#REF!,IF(Input!F$4="SkyII",#REF!,IF(Input!F$4="XO-8000",#REF!, "FALSE")))))))</f>
        <v>0</v>
      </c>
      <c r="J4397" s="210" t="s">
        <v>10359</v>
      </c>
      <c r="K4397" s="268">
        <v>0</v>
      </c>
      <c r="L4397" s="270" t="s">
        <v>10359</v>
      </c>
      <c r="M4397" s="270">
        <v>0</v>
      </c>
      <c r="N4397" s="270" t="s">
        <v>10359</v>
      </c>
      <c r="O4397" s="270">
        <v>0</v>
      </c>
      <c r="P4397" s="270" t="s">
        <v>10359</v>
      </c>
      <c r="Q4397" s="270">
        <v>0</v>
      </c>
      <c r="R4397" s="74"/>
      <c r="S4397" s="75" t="str">
        <f t="shared" si="451"/>
        <v>0000</v>
      </c>
      <c r="T4397" s="75" t="str">
        <f t="shared" si="452"/>
        <v>00000000000000000000000000010001</v>
      </c>
      <c r="V4397" s="197"/>
      <c r="W4397" s="75">
        <f t="shared" si="453"/>
        <v>2</v>
      </c>
      <c r="AE4397" s="479"/>
    </row>
    <row r="4398" spans="1:31" s="75" customFormat="1" ht="13.5" x14ac:dyDescent="0.2">
      <c r="A4398" s="211">
        <v>4395</v>
      </c>
      <c r="B4398" s="212" t="s">
        <v>5011</v>
      </c>
      <c r="C4398" s="213" t="s">
        <v>5012</v>
      </c>
      <c r="D4398" s="213"/>
      <c r="E4398" s="213">
        <v>0</v>
      </c>
      <c r="F4398" s="213" t="s">
        <v>590</v>
      </c>
      <c r="G4398" s="214" t="s">
        <v>677</v>
      </c>
      <c r="H4398" s="208" t="str">
        <f>IF(Input!F$4="GMH_OECC",J4398,IF(Input!F$4="GMH_XOEC",L4398,IF(Input!F$4="GMH_Korea",N4398,IF(Input!F$4="GMH_EU",P4398,IF(Input!F$4="Skysuper",#REF!,IF(Input!F$4="SkyII",#REF!,IF(Input!F$4="XO-8000",#REF!, "FALSE")))))))</f>
        <v>00</v>
      </c>
      <c r="I4398" s="209">
        <f>IF(Input!F$4="GMH_OECC",K4398,IF(Input!F$4="GMH_XOEC",M4398,IF(Input!F$4="GMH_Korea",O4398,IF(Input!F$4="GMH_EU",Q4398,IF(Input!F$4="Skysuper",#REF!,IF(Input!F$4="SkyII",#REF!,IF(Input!F$4="XO-8000",#REF!, "FALSE")))))))</f>
        <v>0</v>
      </c>
      <c r="J4398" s="210" t="s">
        <v>10359</v>
      </c>
      <c r="K4398" s="268">
        <v>0</v>
      </c>
      <c r="L4398" s="270" t="s">
        <v>10359</v>
      </c>
      <c r="M4398" s="270">
        <v>0</v>
      </c>
      <c r="N4398" s="270" t="s">
        <v>10359</v>
      </c>
      <c r="O4398" s="270">
        <v>0</v>
      </c>
      <c r="P4398" s="270" t="s">
        <v>10359</v>
      </c>
      <c r="Q4398" s="270">
        <v>0</v>
      </c>
      <c r="R4398" s="74"/>
      <c r="S4398" s="75" t="str">
        <f t="shared" si="451"/>
        <v>0000</v>
      </c>
      <c r="T4398" s="75" t="str">
        <f t="shared" si="452"/>
        <v>00000000000000000000000100010001</v>
      </c>
      <c r="V4398" s="197"/>
      <c r="W4398" s="75">
        <f t="shared" si="453"/>
        <v>3</v>
      </c>
      <c r="AE4398" s="479"/>
    </row>
    <row r="4399" spans="1:31" s="75" customFormat="1" ht="13.5" x14ac:dyDescent="0.2">
      <c r="A4399" s="211">
        <v>4396</v>
      </c>
      <c r="B4399" s="212" t="s">
        <v>5013</v>
      </c>
      <c r="C4399" s="213" t="s">
        <v>5014</v>
      </c>
      <c r="D4399" s="213"/>
      <c r="E4399" s="213">
        <v>0</v>
      </c>
      <c r="F4399" s="213" t="s">
        <v>590</v>
      </c>
      <c r="G4399" s="214" t="s">
        <v>677</v>
      </c>
      <c r="H4399" s="208" t="str">
        <f>IF(Input!F$4="GMH_OECC",J4399,IF(Input!F$4="GMH_XOEC",L4399,IF(Input!F$4="GMH_Korea",N4399,IF(Input!F$4="GMH_EU",P4399,IF(Input!F$4="Skysuper",#REF!,IF(Input!F$4="SkyII",#REF!,IF(Input!F$4="XO-8000",#REF!, "FALSE")))))))</f>
        <v>00</v>
      </c>
      <c r="I4399" s="209">
        <f>IF(Input!F$4="GMH_OECC",K4399,IF(Input!F$4="GMH_XOEC",M4399,IF(Input!F$4="GMH_Korea",O4399,IF(Input!F$4="GMH_EU",Q4399,IF(Input!F$4="Skysuper",#REF!,IF(Input!F$4="SkyII",#REF!,IF(Input!F$4="XO-8000",#REF!, "FALSE")))))))</f>
        <v>0</v>
      </c>
      <c r="J4399" s="210" t="s">
        <v>10359</v>
      </c>
      <c r="K4399" s="268">
        <v>0</v>
      </c>
      <c r="L4399" s="270" t="s">
        <v>10359</v>
      </c>
      <c r="M4399" s="270">
        <v>0</v>
      </c>
      <c r="N4399" s="270" t="s">
        <v>10359</v>
      </c>
      <c r="O4399" s="270">
        <v>0</v>
      </c>
      <c r="P4399" s="270" t="s">
        <v>10359</v>
      </c>
      <c r="Q4399" s="270">
        <v>0</v>
      </c>
      <c r="R4399" s="74"/>
      <c r="S4399" s="75" t="str">
        <f t="shared" si="451"/>
        <v>0000</v>
      </c>
      <c r="T4399" s="75" t="str">
        <f t="shared" si="452"/>
        <v>00000000000000000001000100010001</v>
      </c>
      <c r="V4399" s="197"/>
      <c r="W4399" s="75">
        <f t="shared" si="453"/>
        <v>4</v>
      </c>
      <c r="AE4399" s="479"/>
    </row>
    <row r="4400" spans="1:31" s="75" customFormat="1" ht="13.5" x14ac:dyDescent="0.2">
      <c r="A4400" s="211">
        <v>4397</v>
      </c>
      <c r="B4400" s="212" t="s">
        <v>5015</v>
      </c>
      <c r="C4400" s="213" t="s">
        <v>5016</v>
      </c>
      <c r="D4400" s="213"/>
      <c r="E4400" s="213">
        <v>0</v>
      </c>
      <c r="F4400" s="213" t="s">
        <v>590</v>
      </c>
      <c r="G4400" s="214" t="s">
        <v>677</v>
      </c>
      <c r="H4400" s="208" t="str">
        <f>IF(Input!F$4="GMH_OECC",J4400,IF(Input!F$4="GMH_XOEC",L4400,IF(Input!F$4="GMH_Korea",N4400,IF(Input!F$4="GMH_EU",P4400,IF(Input!F$4="Skysuper",#REF!,IF(Input!F$4="SkyII",#REF!,IF(Input!F$4="XO-8000",#REF!, "FALSE")))))))</f>
        <v>00</v>
      </c>
      <c r="I4400" s="209">
        <f>IF(Input!F$4="GMH_OECC",K4400,IF(Input!F$4="GMH_XOEC",M4400,IF(Input!F$4="GMH_Korea",O4400,IF(Input!F$4="GMH_EU",Q4400,IF(Input!F$4="Skysuper",#REF!,IF(Input!F$4="SkyII",#REF!,IF(Input!F$4="XO-8000",#REF!, "FALSE")))))))</f>
        <v>0</v>
      </c>
      <c r="J4400" s="210" t="s">
        <v>10359</v>
      </c>
      <c r="K4400" s="268">
        <v>0</v>
      </c>
      <c r="L4400" s="270" t="s">
        <v>10359</v>
      </c>
      <c r="M4400" s="270">
        <v>0</v>
      </c>
      <c r="N4400" s="270" t="s">
        <v>10359</v>
      </c>
      <c r="O4400" s="270">
        <v>0</v>
      </c>
      <c r="P4400" s="270" t="s">
        <v>10359</v>
      </c>
      <c r="Q4400" s="270">
        <v>0</v>
      </c>
      <c r="R4400" s="74"/>
      <c r="S4400" s="75" t="str">
        <f t="shared" si="451"/>
        <v>0000</v>
      </c>
      <c r="T4400" s="75" t="str">
        <f t="shared" si="452"/>
        <v>00000000000000010001000100010001</v>
      </c>
      <c r="V4400" s="197"/>
      <c r="W4400" s="75">
        <f t="shared" si="453"/>
        <v>5</v>
      </c>
      <c r="AE4400" s="479"/>
    </row>
    <row r="4401" spans="1:31" s="75" customFormat="1" ht="13.5" x14ac:dyDescent="0.2">
      <c r="A4401" s="211">
        <v>4398</v>
      </c>
      <c r="B4401" s="212" t="s">
        <v>5017</v>
      </c>
      <c r="C4401" s="213" t="s">
        <v>5018</v>
      </c>
      <c r="D4401" s="213"/>
      <c r="E4401" s="213">
        <v>0</v>
      </c>
      <c r="F4401" s="213" t="s">
        <v>590</v>
      </c>
      <c r="G4401" s="214" t="s">
        <v>677</v>
      </c>
      <c r="H4401" s="208" t="str">
        <f>IF(Input!F$4="GMH_OECC",J4401,IF(Input!F$4="GMH_XOEC",L4401,IF(Input!F$4="GMH_Korea",N4401,IF(Input!F$4="GMH_EU",P4401,IF(Input!F$4="Skysuper",#REF!,IF(Input!F$4="SkyII",#REF!,IF(Input!F$4="XO-8000",#REF!, "FALSE")))))))</f>
        <v>00</v>
      </c>
      <c r="I4401" s="209">
        <f>IF(Input!F$4="GMH_OECC",K4401,IF(Input!F$4="GMH_XOEC",M4401,IF(Input!F$4="GMH_Korea",O4401,IF(Input!F$4="GMH_EU",Q4401,IF(Input!F$4="Skysuper",#REF!,IF(Input!F$4="SkyII",#REF!,IF(Input!F$4="XO-8000",#REF!, "FALSE")))))))</f>
        <v>0</v>
      </c>
      <c r="J4401" s="210" t="s">
        <v>10359</v>
      </c>
      <c r="K4401" s="268">
        <v>0</v>
      </c>
      <c r="L4401" s="270" t="s">
        <v>10359</v>
      </c>
      <c r="M4401" s="270">
        <v>0</v>
      </c>
      <c r="N4401" s="270" t="s">
        <v>10359</v>
      </c>
      <c r="O4401" s="270">
        <v>0</v>
      </c>
      <c r="P4401" s="270" t="s">
        <v>10359</v>
      </c>
      <c r="Q4401" s="270">
        <v>0</v>
      </c>
      <c r="R4401" s="74"/>
      <c r="S4401" s="75" t="str">
        <f t="shared" si="451"/>
        <v>0000</v>
      </c>
      <c r="T4401" s="75" t="str">
        <f t="shared" si="452"/>
        <v>00000000000100010001000100010001</v>
      </c>
      <c r="V4401" s="197"/>
      <c r="W4401" s="75">
        <f t="shared" si="453"/>
        <v>6</v>
      </c>
      <c r="AE4401" s="479"/>
    </row>
    <row r="4402" spans="1:31" s="75" customFormat="1" ht="13.5" x14ac:dyDescent="0.2">
      <c r="A4402" s="211">
        <v>4399</v>
      </c>
      <c r="B4402" s="212" t="s">
        <v>5019</v>
      </c>
      <c r="C4402" s="213" t="s">
        <v>5020</v>
      </c>
      <c r="D4402" s="213"/>
      <c r="E4402" s="213">
        <v>0</v>
      </c>
      <c r="F4402" s="213" t="s">
        <v>590</v>
      </c>
      <c r="G4402" s="214" t="s">
        <v>677</v>
      </c>
      <c r="H4402" s="208" t="str">
        <f>IF(Input!F$4="GMH_OECC",J4402,IF(Input!F$4="GMH_XOEC",L4402,IF(Input!F$4="GMH_Korea",N4402,IF(Input!F$4="GMH_EU",P4402,IF(Input!F$4="Skysuper",#REF!,IF(Input!F$4="SkyII",#REF!,IF(Input!F$4="XO-8000",#REF!, "FALSE")))))))</f>
        <v>00</v>
      </c>
      <c r="I4402" s="209">
        <f>IF(Input!F$4="GMH_OECC",K4402,IF(Input!F$4="GMH_XOEC",M4402,IF(Input!F$4="GMH_Korea",O4402,IF(Input!F$4="GMH_EU",Q4402,IF(Input!F$4="Skysuper",#REF!,IF(Input!F$4="SkyII",#REF!,IF(Input!F$4="XO-8000",#REF!, "FALSE")))))))</f>
        <v>0</v>
      </c>
      <c r="J4402" s="210" t="s">
        <v>10359</v>
      </c>
      <c r="K4402" s="268">
        <v>0</v>
      </c>
      <c r="L4402" s="270" t="s">
        <v>10359</v>
      </c>
      <c r="M4402" s="270">
        <v>0</v>
      </c>
      <c r="N4402" s="270" t="s">
        <v>10359</v>
      </c>
      <c r="O4402" s="270">
        <v>0</v>
      </c>
      <c r="P4402" s="270" t="s">
        <v>10359</v>
      </c>
      <c r="Q4402" s="270">
        <v>0</v>
      </c>
      <c r="R4402" s="74"/>
      <c r="S4402" s="75" t="str">
        <f t="shared" si="451"/>
        <v>0000</v>
      </c>
      <c r="T4402" s="75" t="str">
        <f t="shared" si="452"/>
        <v>00000001000100010001000100010001</v>
      </c>
      <c r="V4402" s="197"/>
      <c r="W4402" s="75">
        <f t="shared" si="453"/>
        <v>7</v>
      </c>
      <c r="AE4402" s="479"/>
    </row>
    <row r="4403" spans="1:31" s="75" customFormat="1" ht="13.5" x14ac:dyDescent="0.2">
      <c r="A4403" s="211">
        <v>4400</v>
      </c>
      <c r="B4403" s="212" t="s">
        <v>6935</v>
      </c>
      <c r="C4403" s="213" t="s">
        <v>6936</v>
      </c>
      <c r="D4403" s="213"/>
      <c r="E4403" s="213">
        <v>1</v>
      </c>
      <c r="F4403" s="213" t="s">
        <v>553</v>
      </c>
      <c r="G4403" s="214" t="s">
        <v>572</v>
      </c>
      <c r="H4403" s="208">
        <f>IF(Input!F$4="GMH_OECC",J4403,IF(Input!F$4="GMH_XOEC",L4403,IF(Input!F$4="GMH_Korea",N4403,IF(Input!F$4="GMH_EU",P4403,IF(Input!F$4="Skysuper",#REF!,IF(Input!F$4="SkyII",#REF!,IF(Input!F$4="XO-8000",#REF!, "FALSE")))))))</f>
        <v>1</v>
      </c>
      <c r="I4403" s="209">
        <f>IF(Input!F$4="GMH_OECC",K4403,IF(Input!F$4="GMH_XOEC",M4403,IF(Input!F$4="GMH_Korea",O4403,IF(Input!F$4="GMH_EU",Q4403,IF(Input!F$4="Skysuper",#REF!,IF(Input!F$4="SkyII",#REF!,IF(Input!F$4="XO-8000",#REF!, "FALSE")))))))</f>
        <v>0</v>
      </c>
      <c r="J4403" s="210">
        <v>1</v>
      </c>
      <c r="K4403" s="268">
        <v>0</v>
      </c>
      <c r="L4403" s="270">
        <v>1</v>
      </c>
      <c r="M4403" s="270">
        <v>0</v>
      </c>
      <c r="N4403" s="270">
        <v>1</v>
      </c>
      <c r="O4403" s="270">
        <v>0</v>
      </c>
      <c r="P4403" s="270">
        <v>1</v>
      </c>
      <c r="Q4403" s="270">
        <v>0</v>
      </c>
      <c r="R4403" s="74"/>
      <c r="S4403" s="75" t="str">
        <f t="shared" si="451"/>
        <v>0001</v>
      </c>
      <c r="T4403" s="75" t="str">
        <f t="shared" si="452"/>
        <v>00010001000100010001000100010001</v>
      </c>
      <c r="V4403" s="197"/>
      <c r="W4403" s="75">
        <f t="shared" si="453"/>
        <v>8</v>
      </c>
      <c r="AE4403" s="479"/>
    </row>
    <row r="4404" spans="1:31" s="75" customFormat="1" ht="13.5" x14ac:dyDescent="0.2">
      <c r="A4404" s="211">
        <v>4401</v>
      </c>
      <c r="B4404" s="212" t="s">
        <v>6937</v>
      </c>
      <c r="C4404" s="213" t="s">
        <v>6938</v>
      </c>
      <c r="D4404" s="213"/>
      <c r="E4404" s="213">
        <v>1</v>
      </c>
      <c r="F4404" s="213" t="s">
        <v>553</v>
      </c>
      <c r="G4404" s="214" t="s">
        <v>572</v>
      </c>
      <c r="H4404" s="208">
        <f>IF(Input!F$4="GMH_OECC",J4404,IF(Input!F$4="GMH_XOEC",L4404,IF(Input!F$4="GMH_Korea",N4404,IF(Input!F$4="GMH_EU",P4404,IF(Input!F$4="Skysuper",#REF!,IF(Input!F$4="SkyII",#REF!,IF(Input!F$4="XO-8000",#REF!, "FALSE")))))))</f>
        <v>1</v>
      </c>
      <c r="I4404" s="209">
        <f>IF(Input!F$4="GMH_OECC",K4404,IF(Input!F$4="GMH_XOEC",M4404,IF(Input!F$4="GMH_Korea",O4404,IF(Input!F$4="GMH_EU",Q4404,IF(Input!F$4="Skysuper",#REF!,IF(Input!F$4="SkyII",#REF!,IF(Input!F$4="XO-8000",#REF!, "FALSE")))))))</f>
        <v>0</v>
      </c>
      <c r="J4404" s="210">
        <v>1</v>
      </c>
      <c r="K4404" s="268">
        <v>0</v>
      </c>
      <c r="L4404" s="270">
        <v>1</v>
      </c>
      <c r="M4404" s="270">
        <v>0</v>
      </c>
      <c r="N4404" s="270">
        <v>1</v>
      </c>
      <c r="O4404" s="270">
        <v>0</v>
      </c>
      <c r="P4404" s="270">
        <v>1</v>
      </c>
      <c r="Q4404" s="270">
        <v>0</v>
      </c>
      <c r="R4404" s="74"/>
      <c r="S4404" s="75" t="str">
        <f t="shared" ref="S4404:S4467" si="454">"0"&amp;DEC2HEX(2^(I4404-1))&amp;IF(LEN(DEC2HEX(H4404))=2,DEC2HEX(H4404),"0"&amp;DEC2HEX(H4404))</f>
        <v>0001</v>
      </c>
      <c r="T4404" s="75" t="str">
        <f t="shared" si="452"/>
        <v>00010001000100010001000100010001</v>
      </c>
      <c r="V4404" s="197"/>
      <c r="W4404" s="75">
        <f t="shared" si="453"/>
        <v>8</v>
      </c>
      <c r="AE4404" s="479"/>
    </row>
    <row r="4405" spans="1:31" s="75" customFormat="1" ht="13.5" x14ac:dyDescent="0.2">
      <c r="A4405" s="211">
        <v>4402</v>
      </c>
      <c r="B4405" s="212" t="s">
        <v>6939</v>
      </c>
      <c r="C4405" s="213" t="s">
        <v>6940</v>
      </c>
      <c r="D4405" s="213"/>
      <c r="E4405" s="213">
        <v>1</v>
      </c>
      <c r="F4405" s="213" t="s">
        <v>553</v>
      </c>
      <c r="G4405" s="214" t="s">
        <v>572</v>
      </c>
      <c r="H4405" s="208">
        <f>IF(Input!F$4="GMH_OECC",J4405,IF(Input!F$4="GMH_XOEC",L4405,IF(Input!F$4="GMH_Korea",N4405,IF(Input!F$4="GMH_EU",P4405,IF(Input!F$4="Skysuper",#REF!,IF(Input!F$4="SkyII",#REF!,IF(Input!F$4="XO-8000",#REF!, "FALSE")))))))</f>
        <v>1</v>
      </c>
      <c r="I4405" s="209">
        <f>IF(Input!F$4="GMH_OECC",K4405,IF(Input!F$4="GMH_XOEC",M4405,IF(Input!F$4="GMH_Korea",O4405,IF(Input!F$4="GMH_EU",Q4405,IF(Input!F$4="Skysuper",#REF!,IF(Input!F$4="SkyII",#REF!,IF(Input!F$4="XO-8000",#REF!, "FALSE")))))))</f>
        <v>0</v>
      </c>
      <c r="J4405" s="210">
        <v>1</v>
      </c>
      <c r="K4405" s="268">
        <v>0</v>
      </c>
      <c r="L4405" s="270">
        <v>1</v>
      </c>
      <c r="M4405" s="270">
        <v>0</v>
      </c>
      <c r="N4405" s="270">
        <v>1</v>
      </c>
      <c r="O4405" s="270">
        <v>0</v>
      </c>
      <c r="P4405" s="270">
        <v>1</v>
      </c>
      <c r="Q4405" s="270">
        <v>0</v>
      </c>
      <c r="R4405" s="74"/>
      <c r="S4405" s="75" t="str">
        <f t="shared" si="454"/>
        <v>0001</v>
      </c>
      <c r="T4405" s="75" t="str">
        <f t="shared" si="452"/>
        <v>00010001000100010001000100010001</v>
      </c>
      <c r="V4405" s="197"/>
      <c r="W4405" s="75">
        <f t="shared" si="453"/>
        <v>8</v>
      </c>
      <c r="AE4405" s="479"/>
    </row>
    <row r="4406" spans="1:31" s="75" customFormat="1" ht="13.5" x14ac:dyDescent="0.2">
      <c r="A4406" s="211">
        <v>4403</v>
      </c>
      <c r="B4406" s="212" t="s">
        <v>6941</v>
      </c>
      <c r="C4406" s="213" t="s">
        <v>6942</v>
      </c>
      <c r="D4406" s="213"/>
      <c r="E4406" s="213">
        <v>1</v>
      </c>
      <c r="F4406" s="213" t="s">
        <v>553</v>
      </c>
      <c r="G4406" s="214" t="s">
        <v>572</v>
      </c>
      <c r="H4406" s="208">
        <f>IF(Input!F$4="GMH_OECC",J4406,IF(Input!F$4="GMH_XOEC",L4406,IF(Input!F$4="GMH_Korea",N4406,IF(Input!F$4="GMH_EU",P4406,IF(Input!F$4="Skysuper",#REF!,IF(Input!F$4="SkyII",#REF!,IF(Input!F$4="XO-8000",#REF!, "FALSE")))))))</f>
        <v>1</v>
      </c>
      <c r="I4406" s="209">
        <f>IF(Input!F$4="GMH_OECC",K4406,IF(Input!F$4="GMH_XOEC",M4406,IF(Input!F$4="GMH_Korea",O4406,IF(Input!F$4="GMH_EU",Q4406,IF(Input!F$4="Skysuper",#REF!,IF(Input!F$4="SkyII",#REF!,IF(Input!F$4="XO-8000",#REF!, "FALSE")))))))</f>
        <v>0</v>
      </c>
      <c r="J4406" s="210">
        <v>1</v>
      </c>
      <c r="K4406" s="268">
        <v>0</v>
      </c>
      <c r="L4406" s="270">
        <v>1</v>
      </c>
      <c r="M4406" s="270">
        <v>0</v>
      </c>
      <c r="N4406" s="270">
        <v>1</v>
      </c>
      <c r="O4406" s="270">
        <v>0</v>
      </c>
      <c r="P4406" s="270">
        <v>1</v>
      </c>
      <c r="Q4406" s="270">
        <v>0</v>
      </c>
      <c r="R4406" s="74"/>
      <c r="S4406" s="75" t="str">
        <f t="shared" si="454"/>
        <v>0001</v>
      </c>
      <c r="T4406" s="75" t="str">
        <f t="shared" si="452"/>
        <v>00010001000100010001000100010001</v>
      </c>
      <c r="V4406" s="197"/>
      <c r="W4406" s="75">
        <f t="shared" si="453"/>
        <v>8</v>
      </c>
      <c r="AE4406" s="479"/>
    </row>
    <row r="4407" spans="1:31" s="75" customFormat="1" ht="13.5" x14ac:dyDescent="0.2">
      <c r="A4407" s="211">
        <v>4404</v>
      </c>
      <c r="B4407" s="212" t="s">
        <v>6943</v>
      </c>
      <c r="C4407" s="213" t="s">
        <v>6944</v>
      </c>
      <c r="D4407" s="213"/>
      <c r="E4407" s="213">
        <v>1</v>
      </c>
      <c r="F4407" s="213" t="s">
        <v>553</v>
      </c>
      <c r="G4407" s="214" t="s">
        <v>572</v>
      </c>
      <c r="H4407" s="208">
        <f>IF(Input!F$4="GMH_OECC",J4407,IF(Input!F$4="GMH_XOEC",L4407,IF(Input!F$4="GMH_Korea",N4407,IF(Input!F$4="GMH_EU",P4407,IF(Input!F$4="Skysuper",#REF!,IF(Input!F$4="SkyII",#REF!,IF(Input!F$4="XO-8000",#REF!, "FALSE")))))))</f>
        <v>1</v>
      </c>
      <c r="I4407" s="209">
        <f>IF(Input!F$4="GMH_OECC",K4407,IF(Input!F$4="GMH_XOEC",M4407,IF(Input!F$4="GMH_Korea",O4407,IF(Input!F$4="GMH_EU",Q4407,IF(Input!F$4="Skysuper",#REF!,IF(Input!F$4="SkyII",#REF!,IF(Input!F$4="XO-8000",#REF!, "FALSE")))))))</f>
        <v>0</v>
      </c>
      <c r="J4407" s="210">
        <v>1</v>
      </c>
      <c r="K4407" s="268">
        <v>0</v>
      </c>
      <c r="L4407" s="270">
        <v>1</v>
      </c>
      <c r="M4407" s="270">
        <v>0</v>
      </c>
      <c r="N4407" s="270">
        <v>1</v>
      </c>
      <c r="O4407" s="270">
        <v>0</v>
      </c>
      <c r="P4407" s="270">
        <v>1</v>
      </c>
      <c r="Q4407" s="270">
        <v>0</v>
      </c>
      <c r="R4407" s="74"/>
      <c r="S4407" s="75" t="str">
        <f t="shared" si="454"/>
        <v>0001</v>
      </c>
      <c r="T4407" s="75" t="str">
        <f t="shared" si="452"/>
        <v>00010001000100010001000100010001</v>
      </c>
      <c r="V4407" s="197"/>
      <c r="W4407" s="75">
        <f t="shared" si="453"/>
        <v>8</v>
      </c>
      <c r="AE4407" s="479"/>
    </row>
    <row r="4408" spans="1:31" s="75" customFormat="1" ht="13.5" x14ac:dyDescent="0.2">
      <c r="A4408" s="211">
        <v>4405</v>
      </c>
      <c r="B4408" s="212" t="s">
        <v>6945</v>
      </c>
      <c r="C4408" s="213" t="s">
        <v>6946</v>
      </c>
      <c r="D4408" s="213"/>
      <c r="E4408" s="213">
        <v>1</v>
      </c>
      <c r="F4408" s="213" t="s">
        <v>553</v>
      </c>
      <c r="G4408" s="214" t="s">
        <v>572</v>
      </c>
      <c r="H4408" s="208">
        <f>IF(Input!F$4="GMH_OECC",J4408,IF(Input!F$4="GMH_XOEC",L4408,IF(Input!F$4="GMH_Korea",N4408,IF(Input!F$4="GMH_EU",P4408,IF(Input!F$4="Skysuper",#REF!,IF(Input!F$4="SkyII",#REF!,IF(Input!F$4="XO-8000",#REF!, "FALSE")))))))</f>
        <v>1</v>
      </c>
      <c r="I4408" s="209">
        <f>IF(Input!F$4="GMH_OECC",K4408,IF(Input!F$4="GMH_XOEC",M4408,IF(Input!F$4="GMH_Korea",O4408,IF(Input!F$4="GMH_EU",Q4408,IF(Input!F$4="Skysuper",#REF!,IF(Input!F$4="SkyII",#REF!,IF(Input!F$4="XO-8000",#REF!, "FALSE")))))))</f>
        <v>0</v>
      </c>
      <c r="J4408" s="210">
        <v>1</v>
      </c>
      <c r="K4408" s="268">
        <v>0</v>
      </c>
      <c r="L4408" s="270">
        <v>1</v>
      </c>
      <c r="M4408" s="270">
        <v>0</v>
      </c>
      <c r="N4408" s="270">
        <v>1</v>
      </c>
      <c r="O4408" s="270">
        <v>0</v>
      </c>
      <c r="P4408" s="270">
        <v>1</v>
      </c>
      <c r="Q4408" s="270">
        <v>0</v>
      </c>
      <c r="R4408" s="74"/>
      <c r="S4408" s="75" t="str">
        <f t="shared" si="454"/>
        <v>0001</v>
      </c>
      <c r="T4408" s="75" t="str">
        <f t="shared" si="452"/>
        <v>00010001000100010001000100010001</v>
      </c>
      <c r="V4408" s="197"/>
      <c r="W4408" s="75">
        <f t="shared" si="453"/>
        <v>8</v>
      </c>
      <c r="AE4408" s="479"/>
    </row>
    <row r="4409" spans="1:31" s="75" customFormat="1" ht="13.5" x14ac:dyDescent="0.2">
      <c r="A4409" s="211">
        <v>4406</v>
      </c>
      <c r="B4409" s="212" t="s">
        <v>6947</v>
      </c>
      <c r="C4409" s="213" t="s">
        <v>6948</v>
      </c>
      <c r="D4409" s="213"/>
      <c r="E4409" s="213">
        <v>1</v>
      </c>
      <c r="F4409" s="213" t="s">
        <v>553</v>
      </c>
      <c r="G4409" s="214" t="s">
        <v>572</v>
      </c>
      <c r="H4409" s="208">
        <f>IF(Input!F$4="GMH_OECC",J4409,IF(Input!F$4="GMH_XOEC",L4409,IF(Input!F$4="GMH_Korea",N4409,IF(Input!F$4="GMH_EU",P4409,IF(Input!F$4="Skysuper",#REF!,IF(Input!F$4="SkyII",#REF!,IF(Input!F$4="XO-8000",#REF!, "FALSE")))))))</f>
        <v>1</v>
      </c>
      <c r="I4409" s="209">
        <f>IF(Input!F$4="GMH_OECC",K4409,IF(Input!F$4="GMH_XOEC",M4409,IF(Input!F$4="GMH_Korea",O4409,IF(Input!F$4="GMH_EU",Q4409,IF(Input!F$4="Skysuper",#REF!,IF(Input!F$4="SkyII",#REF!,IF(Input!F$4="XO-8000",#REF!, "FALSE")))))))</f>
        <v>0</v>
      </c>
      <c r="J4409" s="210">
        <v>1</v>
      </c>
      <c r="K4409" s="268">
        <v>0</v>
      </c>
      <c r="L4409" s="270">
        <v>1</v>
      </c>
      <c r="M4409" s="270">
        <v>0</v>
      </c>
      <c r="N4409" s="270">
        <v>1</v>
      </c>
      <c r="O4409" s="270">
        <v>0</v>
      </c>
      <c r="P4409" s="270">
        <v>1</v>
      </c>
      <c r="Q4409" s="270">
        <v>0</v>
      </c>
      <c r="R4409" s="74"/>
      <c r="S4409" s="75" t="str">
        <f t="shared" si="454"/>
        <v>0001</v>
      </c>
      <c r="T4409" s="75" t="str">
        <f t="shared" si="452"/>
        <v>00010001000100010001000100010001</v>
      </c>
      <c r="V4409" s="197"/>
      <c r="W4409" s="75">
        <f t="shared" si="453"/>
        <v>8</v>
      </c>
      <c r="AE4409" s="479"/>
    </row>
    <row r="4410" spans="1:31" s="75" customFormat="1" ht="13.5" x14ac:dyDescent="0.2">
      <c r="A4410" s="211">
        <v>4407</v>
      </c>
      <c r="B4410" s="212" t="s">
        <v>6949</v>
      </c>
      <c r="C4410" s="213" t="s">
        <v>6950</v>
      </c>
      <c r="D4410" s="213"/>
      <c r="E4410" s="213">
        <v>1</v>
      </c>
      <c r="F4410" s="213" t="s">
        <v>553</v>
      </c>
      <c r="G4410" s="214" t="s">
        <v>572</v>
      </c>
      <c r="H4410" s="208">
        <f>IF(Input!F$4="GMH_OECC",J4410,IF(Input!F$4="GMH_XOEC",L4410,IF(Input!F$4="GMH_Korea",N4410,IF(Input!F$4="GMH_EU",P4410,IF(Input!F$4="Skysuper",#REF!,IF(Input!F$4="SkyII",#REF!,IF(Input!F$4="XO-8000",#REF!, "FALSE")))))))</f>
        <v>1</v>
      </c>
      <c r="I4410" s="209">
        <f>IF(Input!F$4="GMH_OECC",K4410,IF(Input!F$4="GMH_XOEC",M4410,IF(Input!F$4="GMH_Korea",O4410,IF(Input!F$4="GMH_EU",Q4410,IF(Input!F$4="Skysuper",#REF!,IF(Input!F$4="SkyII",#REF!,IF(Input!F$4="XO-8000",#REF!, "FALSE")))))))</f>
        <v>0</v>
      </c>
      <c r="J4410" s="210">
        <v>1</v>
      </c>
      <c r="K4410" s="268">
        <v>0</v>
      </c>
      <c r="L4410" s="270">
        <v>1</v>
      </c>
      <c r="M4410" s="270">
        <v>0</v>
      </c>
      <c r="N4410" s="270">
        <v>1</v>
      </c>
      <c r="O4410" s="270">
        <v>0</v>
      </c>
      <c r="P4410" s="270">
        <v>1</v>
      </c>
      <c r="Q4410" s="270">
        <v>0</v>
      </c>
      <c r="R4410" s="74"/>
      <c r="S4410" s="75" t="str">
        <f t="shared" si="454"/>
        <v>0001</v>
      </c>
      <c r="T4410" s="75" t="str">
        <f t="shared" si="452"/>
        <v>00010001000100010001000100010001</v>
      </c>
      <c r="V4410" s="197"/>
      <c r="W4410" s="75">
        <f t="shared" si="453"/>
        <v>8</v>
      </c>
      <c r="AE4410" s="479"/>
    </row>
    <row r="4411" spans="1:31" s="75" customFormat="1" ht="13.5" x14ac:dyDescent="0.2">
      <c r="A4411" s="211">
        <v>4408</v>
      </c>
      <c r="B4411" s="212" t="s">
        <v>6951</v>
      </c>
      <c r="C4411" s="213" t="s">
        <v>6952</v>
      </c>
      <c r="D4411" s="213"/>
      <c r="E4411" s="213">
        <v>1</v>
      </c>
      <c r="F4411" s="213" t="s">
        <v>553</v>
      </c>
      <c r="G4411" s="214" t="s">
        <v>572</v>
      </c>
      <c r="H4411" s="208">
        <f>IF(Input!F$4="GMH_OECC",J4411,IF(Input!F$4="GMH_XOEC",L4411,IF(Input!F$4="GMH_Korea",N4411,IF(Input!F$4="GMH_EU",P4411,IF(Input!F$4="Skysuper",#REF!,IF(Input!F$4="SkyII",#REF!,IF(Input!F$4="XO-8000",#REF!, "FALSE")))))))</f>
        <v>1</v>
      </c>
      <c r="I4411" s="209">
        <f>IF(Input!F$4="GMH_OECC",K4411,IF(Input!F$4="GMH_XOEC",M4411,IF(Input!F$4="GMH_Korea",O4411,IF(Input!F$4="GMH_EU",Q4411,IF(Input!F$4="Skysuper",#REF!,IF(Input!F$4="SkyII",#REF!,IF(Input!F$4="XO-8000",#REF!, "FALSE")))))))</f>
        <v>0</v>
      </c>
      <c r="J4411" s="210">
        <v>1</v>
      </c>
      <c r="K4411" s="268">
        <v>0</v>
      </c>
      <c r="L4411" s="270">
        <v>1</v>
      </c>
      <c r="M4411" s="270">
        <v>0</v>
      </c>
      <c r="N4411" s="270">
        <v>1</v>
      </c>
      <c r="O4411" s="270">
        <v>0</v>
      </c>
      <c r="P4411" s="270">
        <v>1</v>
      </c>
      <c r="Q4411" s="270">
        <v>0</v>
      </c>
      <c r="R4411" s="74"/>
      <c r="S4411" s="75" t="str">
        <f t="shared" si="454"/>
        <v>0001</v>
      </c>
      <c r="T4411" s="75" t="str">
        <f t="shared" si="452"/>
        <v>00010001000100010001000100010001</v>
      </c>
      <c r="V4411" s="197"/>
      <c r="W4411" s="75">
        <f t="shared" si="453"/>
        <v>8</v>
      </c>
      <c r="AE4411" s="479"/>
    </row>
    <row r="4412" spans="1:31" s="75" customFormat="1" ht="13.5" x14ac:dyDescent="0.2">
      <c r="A4412" s="211">
        <v>4409</v>
      </c>
      <c r="B4412" s="212" t="s">
        <v>6953</v>
      </c>
      <c r="C4412" s="213" t="s">
        <v>6954</v>
      </c>
      <c r="D4412" s="213"/>
      <c r="E4412" s="213">
        <v>1</v>
      </c>
      <c r="F4412" s="213" t="s">
        <v>553</v>
      </c>
      <c r="G4412" s="214" t="s">
        <v>572</v>
      </c>
      <c r="H4412" s="208">
        <f>IF(Input!F$4="GMH_OECC",J4412,IF(Input!F$4="GMH_XOEC",L4412,IF(Input!F$4="GMH_Korea",N4412,IF(Input!F$4="GMH_EU",P4412,IF(Input!F$4="Skysuper",#REF!,IF(Input!F$4="SkyII",#REF!,IF(Input!F$4="XO-8000",#REF!, "FALSE")))))))</f>
        <v>1</v>
      </c>
      <c r="I4412" s="209">
        <f>IF(Input!F$4="GMH_OECC",K4412,IF(Input!F$4="GMH_XOEC",M4412,IF(Input!F$4="GMH_Korea",O4412,IF(Input!F$4="GMH_EU",Q4412,IF(Input!F$4="Skysuper",#REF!,IF(Input!F$4="SkyII",#REF!,IF(Input!F$4="XO-8000",#REF!, "FALSE")))))))</f>
        <v>0</v>
      </c>
      <c r="J4412" s="210">
        <v>1</v>
      </c>
      <c r="K4412" s="268">
        <v>0</v>
      </c>
      <c r="L4412" s="270">
        <v>1</v>
      </c>
      <c r="M4412" s="270">
        <v>0</v>
      </c>
      <c r="N4412" s="270">
        <v>1</v>
      </c>
      <c r="O4412" s="270">
        <v>0</v>
      </c>
      <c r="P4412" s="270">
        <v>1</v>
      </c>
      <c r="Q4412" s="270">
        <v>0</v>
      </c>
      <c r="R4412" s="74"/>
      <c r="S4412" s="75" t="str">
        <f t="shared" si="454"/>
        <v>0001</v>
      </c>
      <c r="T4412" s="75" t="str">
        <f t="shared" si="452"/>
        <v>00010001000100010001000100010001</v>
      </c>
      <c r="V4412" s="197"/>
      <c r="W4412" s="75">
        <f t="shared" si="453"/>
        <v>8</v>
      </c>
      <c r="AE4412" s="479"/>
    </row>
    <row r="4413" spans="1:31" s="75" customFormat="1" ht="13.5" x14ac:dyDescent="0.2">
      <c r="A4413" s="211">
        <v>4410</v>
      </c>
      <c r="B4413" s="212" t="s">
        <v>1016</v>
      </c>
      <c r="C4413" s="213" t="s">
        <v>1017</v>
      </c>
      <c r="D4413" s="213"/>
      <c r="E4413" s="213">
        <v>1</v>
      </c>
      <c r="F4413" s="213" t="s">
        <v>553</v>
      </c>
      <c r="G4413" s="214" t="s">
        <v>572</v>
      </c>
      <c r="H4413" s="208">
        <f>IF(Input!F$4="GMH_OECC",J4413,IF(Input!F$4="GMH_XOEC",L4413,IF(Input!F$4="GMH_Korea",N4413,IF(Input!F$4="GMH_EU",P4413,IF(Input!F$4="Skysuper",#REF!,IF(Input!F$4="SkyII",#REF!,IF(Input!F$4="XO-8000",#REF!, "FALSE")))))))</f>
        <v>1</v>
      </c>
      <c r="I4413" s="209">
        <f>IF(Input!F$4="GMH_OECC",K4413,IF(Input!F$4="GMH_XOEC",M4413,IF(Input!F$4="GMH_Korea",O4413,IF(Input!F$4="GMH_EU",Q4413,IF(Input!F$4="Skysuper",#REF!,IF(Input!F$4="SkyII",#REF!,IF(Input!F$4="XO-8000",#REF!, "FALSE")))))))</f>
        <v>0</v>
      </c>
      <c r="J4413" s="210">
        <v>1</v>
      </c>
      <c r="K4413" s="268">
        <v>0</v>
      </c>
      <c r="L4413" s="270">
        <v>1</v>
      </c>
      <c r="M4413" s="270">
        <v>0</v>
      </c>
      <c r="N4413" s="270">
        <v>1</v>
      </c>
      <c r="O4413" s="270">
        <v>0</v>
      </c>
      <c r="P4413" s="270">
        <v>1</v>
      </c>
      <c r="Q4413" s="270">
        <v>0</v>
      </c>
      <c r="R4413" s="74"/>
      <c r="S4413" s="75" t="str">
        <f t="shared" si="454"/>
        <v>0001</v>
      </c>
      <c r="T4413" s="75" t="str">
        <f t="shared" si="452"/>
        <v>00010001000100010001000100010001</v>
      </c>
      <c r="V4413" s="197"/>
      <c r="W4413" s="75">
        <f t="shared" si="453"/>
        <v>8</v>
      </c>
      <c r="AE4413" s="479"/>
    </row>
    <row r="4414" spans="1:31" s="75" customFormat="1" ht="13.5" x14ac:dyDescent="0.2">
      <c r="A4414" s="211">
        <v>4411</v>
      </c>
      <c r="B4414" s="212" t="s">
        <v>1018</v>
      </c>
      <c r="C4414" s="213" t="s">
        <v>1019</v>
      </c>
      <c r="D4414" s="213"/>
      <c r="E4414" s="213">
        <v>1</v>
      </c>
      <c r="F4414" s="213" t="s">
        <v>553</v>
      </c>
      <c r="G4414" s="214" t="s">
        <v>572</v>
      </c>
      <c r="H4414" s="208">
        <f>IF(Input!F$4="GMH_OECC",J4414,IF(Input!F$4="GMH_XOEC",L4414,IF(Input!F$4="GMH_Korea",N4414,IF(Input!F$4="GMH_EU",P4414,IF(Input!F$4="Skysuper",#REF!,IF(Input!F$4="SkyII",#REF!,IF(Input!F$4="XO-8000",#REF!, "FALSE")))))))</f>
        <v>1</v>
      </c>
      <c r="I4414" s="209">
        <f>IF(Input!F$4="GMH_OECC",K4414,IF(Input!F$4="GMH_XOEC",M4414,IF(Input!F$4="GMH_Korea",O4414,IF(Input!F$4="GMH_EU",Q4414,IF(Input!F$4="Skysuper",#REF!,IF(Input!F$4="SkyII",#REF!,IF(Input!F$4="XO-8000",#REF!, "FALSE")))))))</f>
        <v>0</v>
      </c>
      <c r="J4414" s="210">
        <v>1</v>
      </c>
      <c r="K4414" s="268">
        <v>0</v>
      </c>
      <c r="L4414" s="270">
        <v>1</v>
      </c>
      <c r="M4414" s="270">
        <v>0</v>
      </c>
      <c r="N4414" s="270">
        <v>1</v>
      </c>
      <c r="O4414" s="270">
        <v>0</v>
      </c>
      <c r="P4414" s="270">
        <v>1</v>
      </c>
      <c r="Q4414" s="270">
        <v>0</v>
      </c>
      <c r="R4414" s="74"/>
      <c r="S4414" s="75" t="str">
        <f t="shared" si="454"/>
        <v>0001</v>
      </c>
      <c r="T4414" s="75" t="str">
        <f t="shared" si="452"/>
        <v>00010001000100010001000100010001</v>
      </c>
      <c r="V4414" s="197"/>
      <c r="W4414" s="75">
        <f t="shared" si="453"/>
        <v>8</v>
      </c>
      <c r="AE4414" s="479"/>
    </row>
    <row r="4415" spans="1:31" s="75" customFormat="1" ht="13.5" x14ac:dyDescent="0.2">
      <c r="A4415" s="211">
        <v>4412</v>
      </c>
      <c r="B4415" s="212" t="s">
        <v>1020</v>
      </c>
      <c r="C4415" s="213" t="s">
        <v>1021</v>
      </c>
      <c r="D4415" s="213"/>
      <c r="E4415" s="213">
        <v>1</v>
      </c>
      <c r="F4415" s="213" t="s">
        <v>553</v>
      </c>
      <c r="G4415" s="214" t="s">
        <v>572</v>
      </c>
      <c r="H4415" s="208">
        <f>IF(Input!F$4="GMH_OECC",J4415,IF(Input!F$4="GMH_XOEC",L4415,IF(Input!F$4="GMH_Korea",N4415,IF(Input!F$4="GMH_EU",P4415,IF(Input!F$4="Skysuper",#REF!,IF(Input!F$4="SkyII",#REF!,IF(Input!F$4="XO-8000",#REF!, "FALSE")))))))</f>
        <v>1</v>
      </c>
      <c r="I4415" s="209">
        <f>IF(Input!F$4="GMH_OECC",K4415,IF(Input!F$4="GMH_XOEC",M4415,IF(Input!F$4="GMH_Korea",O4415,IF(Input!F$4="GMH_EU",Q4415,IF(Input!F$4="Skysuper",#REF!,IF(Input!F$4="SkyII",#REF!,IF(Input!F$4="XO-8000",#REF!, "FALSE")))))))</f>
        <v>0</v>
      </c>
      <c r="J4415" s="210">
        <v>1</v>
      </c>
      <c r="K4415" s="268">
        <v>0</v>
      </c>
      <c r="L4415" s="270">
        <v>1</v>
      </c>
      <c r="M4415" s="270">
        <v>0</v>
      </c>
      <c r="N4415" s="270">
        <v>1</v>
      </c>
      <c r="O4415" s="270">
        <v>0</v>
      </c>
      <c r="P4415" s="270">
        <v>1</v>
      </c>
      <c r="Q4415" s="270">
        <v>0</v>
      </c>
      <c r="R4415" s="74"/>
      <c r="S4415" s="75" t="str">
        <f t="shared" si="454"/>
        <v>0001</v>
      </c>
      <c r="T4415" s="75" t="str">
        <f t="shared" si="452"/>
        <v>00010001000100010001000100010001</v>
      </c>
      <c r="V4415" s="197"/>
      <c r="W4415" s="75">
        <f t="shared" si="453"/>
        <v>8</v>
      </c>
      <c r="AE4415" s="479"/>
    </row>
    <row r="4416" spans="1:31" s="75" customFormat="1" ht="13.5" x14ac:dyDescent="0.2">
      <c r="A4416" s="211">
        <v>4413</v>
      </c>
      <c r="B4416" s="212" t="s">
        <v>1022</v>
      </c>
      <c r="C4416" s="213" t="s">
        <v>1023</v>
      </c>
      <c r="D4416" s="213"/>
      <c r="E4416" s="213">
        <v>1</v>
      </c>
      <c r="F4416" s="213" t="s">
        <v>553</v>
      </c>
      <c r="G4416" s="214" t="s">
        <v>572</v>
      </c>
      <c r="H4416" s="208">
        <f>IF(Input!F$4="GMH_OECC",J4416,IF(Input!F$4="GMH_XOEC",L4416,IF(Input!F$4="GMH_Korea",N4416,IF(Input!F$4="GMH_EU",P4416,IF(Input!F$4="Skysuper",#REF!,IF(Input!F$4="SkyII",#REF!,IF(Input!F$4="XO-8000",#REF!, "FALSE")))))))</f>
        <v>1</v>
      </c>
      <c r="I4416" s="209">
        <f>IF(Input!F$4="GMH_OECC",K4416,IF(Input!F$4="GMH_XOEC",M4416,IF(Input!F$4="GMH_Korea",O4416,IF(Input!F$4="GMH_EU",Q4416,IF(Input!F$4="Skysuper",#REF!,IF(Input!F$4="SkyII",#REF!,IF(Input!F$4="XO-8000",#REF!, "FALSE")))))))</f>
        <v>0</v>
      </c>
      <c r="J4416" s="210">
        <v>1</v>
      </c>
      <c r="K4416" s="268">
        <v>0</v>
      </c>
      <c r="L4416" s="270">
        <v>1</v>
      </c>
      <c r="M4416" s="270">
        <v>0</v>
      </c>
      <c r="N4416" s="270">
        <v>1</v>
      </c>
      <c r="O4416" s="270">
        <v>0</v>
      </c>
      <c r="P4416" s="270">
        <v>1</v>
      </c>
      <c r="Q4416" s="270">
        <v>0</v>
      </c>
      <c r="R4416" s="74"/>
      <c r="S4416" s="75" t="str">
        <f t="shared" si="454"/>
        <v>0001</v>
      </c>
      <c r="T4416" s="75" t="str">
        <f t="shared" si="452"/>
        <v>00010001000100010001000100010001</v>
      </c>
      <c r="V4416" s="197"/>
      <c r="W4416" s="75">
        <f t="shared" si="453"/>
        <v>8</v>
      </c>
      <c r="AE4416" s="479"/>
    </row>
    <row r="4417" spans="1:31" s="75" customFormat="1" ht="13.5" x14ac:dyDescent="0.2">
      <c r="A4417" s="211">
        <v>4414</v>
      </c>
      <c r="B4417" s="212" t="s">
        <v>1024</v>
      </c>
      <c r="C4417" s="213" t="s">
        <v>1025</v>
      </c>
      <c r="D4417" s="213"/>
      <c r="E4417" s="213">
        <v>1</v>
      </c>
      <c r="F4417" s="213" t="s">
        <v>553</v>
      </c>
      <c r="G4417" s="214" t="s">
        <v>572</v>
      </c>
      <c r="H4417" s="208">
        <f>IF(Input!F$4="GMH_OECC",J4417,IF(Input!F$4="GMH_XOEC",L4417,IF(Input!F$4="GMH_Korea",N4417,IF(Input!F$4="GMH_EU",P4417,IF(Input!F$4="Skysuper",#REF!,IF(Input!F$4="SkyII",#REF!,IF(Input!F$4="XO-8000",#REF!, "FALSE")))))))</f>
        <v>1</v>
      </c>
      <c r="I4417" s="209">
        <f>IF(Input!F$4="GMH_OECC",K4417,IF(Input!F$4="GMH_XOEC",M4417,IF(Input!F$4="GMH_Korea",O4417,IF(Input!F$4="GMH_EU",Q4417,IF(Input!F$4="Skysuper",#REF!,IF(Input!F$4="SkyII",#REF!,IF(Input!F$4="XO-8000",#REF!, "FALSE")))))))</f>
        <v>0</v>
      </c>
      <c r="J4417" s="210">
        <v>1</v>
      </c>
      <c r="K4417" s="268">
        <v>0</v>
      </c>
      <c r="L4417" s="270">
        <v>1</v>
      </c>
      <c r="M4417" s="270">
        <v>0</v>
      </c>
      <c r="N4417" s="270">
        <v>1</v>
      </c>
      <c r="O4417" s="270">
        <v>0</v>
      </c>
      <c r="P4417" s="270">
        <v>1</v>
      </c>
      <c r="Q4417" s="270">
        <v>0</v>
      </c>
      <c r="R4417" s="74"/>
      <c r="S4417" s="75" t="str">
        <f t="shared" si="454"/>
        <v>0001</v>
      </c>
      <c r="T4417" s="75" t="str">
        <f t="shared" si="452"/>
        <v>00010001000100010001000100010001</v>
      </c>
      <c r="V4417" s="197"/>
      <c r="W4417" s="75">
        <f t="shared" si="453"/>
        <v>8</v>
      </c>
      <c r="AE4417" s="479"/>
    </row>
    <row r="4418" spans="1:31" s="75" customFormat="1" ht="13.5" x14ac:dyDescent="0.2">
      <c r="A4418" s="211">
        <v>4415</v>
      </c>
      <c r="B4418" s="212" t="s">
        <v>1026</v>
      </c>
      <c r="C4418" s="213" t="s">
        <v>1027</v>
      </c>
      <c r="D4418" s="213"/>
      <c r="E4418" s="213">
        <v>1</v>
      </c>
      <c r="F4418" s="213" t="s">
        <v>553</v>
      </c>
      <c r="G4418" s="214" t="s">
        <v>572</v>
      </c>
      <c r="H4418" s="208">
        <f>IF(Input!F$4="GMH_OECC",J4418,IF(Input!F$4="GMH_XOEC",L4418,IF(Input!F$4="GMH_Korea",N4418,IF(Input!F$4="GMH_EU",P4418,IF(Input!F$4="Skysuper",#REF!,IF(Input!F$4="SkyII",#REF!,IF(Input!F$4="XO-8000",#REF!, "FALSE")))))))</f>
        <v>1</v>
      </c>
      <c r="I4418" s="209">
        <f>IF(Input!F$4="GMH_OECC",K4418,IF(Input!F$4="GMH_XOEC",M4418,IF(Input!F$4="GMH_Korea",O4418,IF(Input!F$4="GMH_EU",Q4418,IF(Input!F$4="Skysuper",#REF!,IF(Input!F$4="SkyII",#REF!,IF(Input!F$4="XO-8000",#REF!, "FALSE")))))))</f>
        <v>0</v>
      </c>
      <c r="J4418" s="210">
        <v>1</v>
      </c>
      <c r="K4418" s="268">
        <v>0</v>
      </c>
      <c r="L4418" s="270">
        <v>1</v>
      </c>
      <c r="M4418" s="270">
        <v>0</v>
      </c>
      <c r="N4418" s="270">
        <v>1</v>
      </c>
      <c r="O4418" s="270">
        <v>0</v>
      </c>
      <c r="P4418" s="270">
        <v>1</v>
      </c>
      <c r="Q4418" s="270">
        <v>0</v>
      </c>
      <c r="R4418" s="74"/>
      <c r="S4418" s="75" t="str">
        <f t="shared" si="454"/>
        <v>0001</v>
      </c>
      <c r="T4418" s="75" t="str">
        <f t="shared" si="452"/>
        <v>00010001000100010001000100010001</v>
      </c>
      <c r="V4418" s="197"/>
      <c r="W4418" s="75">
        <f t="shared" si="453"/>
        <v>8</v>
      </c>
      <c r="AE4418" s="479"/>
    </row>
    <row r="4419" spans="1:31" s="75" customFormat="1" ht="13.5" x14ac:dyDescent="0.2">
      <c r="A4419" s="211">
        <v>4416</v>
      </c>
      <c r="B4419" s="212" t="s">
        <v>1028</v>
      </c>
      <c r="C4419" s="213" t="s">
        <v>1029</v>
      </c>
      <c r="D4419" s="213"/>
      <c r="E4419" s="213">
        <v>1</v>
      </c>
      <c r="F4419" s="213" t="s">
        <v>553</v>
      </c>
      <c r="G4419" s="214" t="s">
        <v>572</v>
      </c>
      <c r="H4419" s="208">
        <f>IF(Input!F$4="GMH_OECC",J4419,IF(Input!F$4="GMH_XOEC",L4419,IF(Input!F$4="GMH_Korea",N4419,IF(Input!F$4="GMH_EU",P4419,IF(Input!F$4="Skysuper",#REF!,IF(Input!F$4="SkyII",#REF!,IF(Input!F$4="XO-8000",#REF!, "FALSE")))))))</f>
        <v>1</v>
      </c>
      <c r="I4419" s="209">
        <f>IF(Input!F$4="GMH_OECC",K4419,IF(Input!F$4="GMH_XOEC",M4419,IF(Input!F$4="GMH_Korea",O4419,IF(Input!F$4="GMH_EU",Q4419,IF(Input!F$4="Skysuper",#REF!,IF(Input!F$4="SkyII",#REF!,IF(Input!F$4="XO-8000",#REF!, "FALSE")))))))</f>
        <v>0</v>
      </c>
      <c r="J4419" s="210">
        <v>1</v>
      </c>
      <c r="K4419" s="268">
        <v>0</v>
      </c>
      <c r="L4419" s="270">
        <v>1</v>
      </c>
      <c r="M4419" s="270">
        <v>0</v>
      </c>
      <c r="N4419" s="270">
        <v>1</v>
      </c>
      <c r="O4419" s="270">
        <v>0</v>
      </c>
      <c r="P4419" s="270">
        <v>1</v>
      </c>
      <c r="Q4419" s="270">
        <v>0</v>
      </c>
      <c r="R4419" s="74"/>
      <c r="S4419" s="75" t="str">
        <f t="shared" si="454"/>
        <v>0001</v>
      </c>
      <c r="T4419" s="75" t="str">
        <f t="shared" si="452"/>
        <v>00010001000100010001000100010001</v>
      </c>
      <c r="V4419" s="197"/>
      <c r="W4419" s="75">
        <f t="shared" si="453"/>
        <v>8</v>
      </c>
      <c r="AE4419" s="479"/>
    </row>
    <row r="4420" spans="1:31" s="75" customFormat="1" ht="13.5" x14ac:dyDescent="0.2">
      <c r="A4420" s="211">
        <v>4417</v>
      </c>
      <c r="B4420" s="212" t="s">
        <v>1030</v>
      </c>
      <c r="C4420" s="213" t="s">
        <v>1031</v>
      </c>
      <c r="D4420" s="213"/>
      <c r="E4420" s="213">
        <v>1</v>
      </c>
      <c r="F4420" s="213" t="s">
        <v>553</v>
      </c>
      <c r="G4420" s="214" t="s">
        <v>572</v>
      </c>
      <c r="H4420" s="208">
        <f>IF(Input!F$4="GMH_OECC",J4420,IF(Input!F$4="GMH_XOEC",L4420,IF(Input!F$4="GMH_Korea",N4420,IF(Input!F$4="GMH_EU",P4420,IF(Input!F$4="Skysuper",#REF!,IF(Input!F$4="SkyII",#REF!,IF(Input!F$4="XO-8000",#REF!, "FALSE")))))))</f>
        <v>1</v>
      </c>
      <c r="I4420" s="209">
        <f>IF(Input!F$4="GMH_OECC",K4420,IF(Input!F$4="GMH_XOEC",M4420,IF(Input!F$4="GMH_Korea",O4420,IF(Input!F$4="GMH_EU",Q4420,IF(Input!F$4="Skysuper",#REF!,IF(Input!F$4="SkyII",#REF!,IF(Input!F$4="XO-8000",#REF!, "FALSE")))))))</f>
        <v>0</v>
      </c>
      <c r="J4420" s="210">
        <v>1</v>
      </c>
      <c r="K4420" s="268">
        <v>0</v>
      </c>
      <c r="L4420" s="270">
        <v>1</v>
      </c>
      <c r="M4420" s="270">
        <v>0</v>
      </c>
      <c r="N4420" s="270">
        <v>1</v>
      </c>
      <c r="O4420" s="270">
        <v>0</v>
      </c>
      <c r="P4420" s="270">
        <v>1</v>
      </c>
      <c r="Q4420" s="270">
        <v>0</v>
      </c>
      <c r="R4420" s="74"/>
      <c r="S4420" s="75" t="str">
        <f t="shared" si="454"/>
        <v>0001</v>
      </c>
      <c r="T4420" s="75" t="str">
        <f t="shared" ref="T4420:T4483" si="455">CONCATENATE(S4420,S4421,S4422,S4423,S4424,S4425,S4426,S4427)</f>
        <v>00010001000100010001000100010001</v>
      </c>
      <c r="V4420" s="197"/>
      <c r="W4420" s="75">
        <f t="shared" si="453"/>
        <v>8</v>
      </c>
      <c r="AE4420" s="479"/>
    </row>
    <row r="4421" spans="1:31" s="75" customFormat="1" ht="13.5" x14ac:dyDescent="0.2">
      <c r="A4421" s="211">
        <v>4418</v>
      </c>
      <c r="B4421" s="212" t="s">
        <v>1032</v>
      </c>
      <c r="C4421" s="213" t="s">
        <v>1033</v>
      </c>
      <c r="D4421" s="213"/>
      <c r="E4421" s="213">
        <v>1</v>
      </c>
      <c r="F4421" s="213" t="s">
        <v>553</v>
      </c>
      <c r="G4421" s="214" t="s">
        <v>572</v>
      </c>
      <c r="H4421" s="208">
        <f>IF(Input!F$4="GMH_OECC",J4421,IF(Input!F$4="GMH_XOEC",L4421,IF(Input!F$4="GMH_Korea",N4421,IF(Input!F$4="GMH_EU",P4421,IF(Input!F$4="Skysuper",#REF!,IF(Input!F$4="SkyII",#REF!,IF(Input!F$4="XO-8000",#REF!, "FALSE")))))))</f>
        <v>1</v>
      </c>
      <c r="I4421" s="209">
        <f>IF(Input!F$4="GMH_OECC",K4421,IF(Input!F$4="GMH_XOEC",M4421,IF(Input!F$4="GMH_Korea",O4421,IF(Input!F$4="GMH_EU",Q4421,IF(Input!F$4="Skysuper",#REF!,IF(Input!F$4="SkyII",#REF!,IF(Input!F$4="XO-8000",#REF!, "FALSE")))))))</f>
        <v>0</v>
      </c>
      <c r="J4421" s="210">
        <v>1</v>
      </c>
      <c r="K4421" s="268">
        <v>0</v>
      </c>
      <c r="L4421" s="270">
        <v>1</v>
      </c>
      <c r="M4421" s="270">
        <v>0</v>
      </c>
      <c r="N4421" s="270">
        <v>1</v>
      </c>
      <c r="O4421" s="270">
        <v>0</v>
      </c>
      <c r="P4421" s="270">
        <v>1</v>
      </c>
      <c r="Q4421" s="270">
        <v>0</v>
      </c>
      <c r="R4421" s="74"/>
      <c r="S4421" s="75" t="str">
        <f t="shared" si="454"/>
        <v>0001</v>
      </c>
      <c r="T4421" s="75" t="str">
        <f t="shared" si="455"/>
        <v>00010001000100010001000100010001</v>
      </c>
      <c r="V4421" s="197"/>
      <c r="W4421" s="75">
        <f t="shared" si="453"/>
        <v>8</v>
      </c>
      <c r="AE4421" s="479"/>
    </row>
    <row r="4422" spans="1:31" s="75" customFormat="1" ht="13.5" x14ac:dyDescent="0.2">
      <c r="A4422" s="211">
        <v>4419</v>
      </c>
      <c r="B4422" s="212" t="s">
        <v>1034</v>
      </c>
      <c r="C4422" s="213" t="s">
        <v>1035</v>
      </c>
      <c r="D4422" s="213"/>
      <c r="E4422" s="213">
        <v>1</v>
      </c>
      <c r="F4422" s="213" t="s">
        <v>553</v>
      </c>
      <c r="G4422" s="214" t="s">
        <v>572</v>
      </c>
      <c r="H4422" s="208">
        <f>IF(Input!F$4="GMH_OECC",J4422,IF(Input!F$4="GMH_XOEC",L4422,IF(Input!F$4="GMH_Korea",N4422,IF(Input!F$4="GMH_EU",P4422,IF(Input!F$4="Skysuper",#REF!,IF(Input!F$4="SkyII",#REF!,IF(Input!F$4="XO-8000",#REF!, "FALSE")))))))</f>
        <v>1</v>
      </c>
      <c r="I4422" s="209">
        <f>IF(Input!F$4="GMH_OECC",K4422,IF(Input!F$4="GMH_XOEC",M4422,IF(Input!F$4="GMH_Korea",O4422,IF(Input!F$4="GMH_EU",Q4422,IF(Input!F$4="Skysuper",#REF!,IF(Input!F$4="SkyII",#REF!,IF(Input!F$4="XO-8000",#REF!, "FALSE")))))))</f>
        <v>0</v>
      </c>
      <c r="J4422" s="210">
        <v>1</v>
      </c>
      <c r="K4422" s="268">
        <v>0</v>
      </c>
      <c r="L4422" s="270">
        <v>1</v>
      </c>
      <c r="M4422" s="270">
        <v>0</v>
      </c>
      <c r="N4422" s="270">
        <v>1</v>
      </c>
      <c r="O4422" s="270">
        <v>0</v>
      </c>
      <c r="P4422" s="270">
        <v>1</v>
      </c>
      <c r="Q4422" s="270">
        <v>0</v>
      </c>
      <c r="R4422" s="74"/>
      <c r="S4422" s="75" t="str">
        <f t="shared" si="454"/>
        <v>0001</v>
      </c>
      <c r="T4422" s="75" t="str">
        <f t="shared" si="455"/>
        <v>00010001000100010001000100010001</v>
      </c>
      <c r="V4422" s="197"/>
      <c r="W4422" s="75">
        <f t="shared" ref="W4422:W4485" si="456">HEX2DEC(RIGHT(S4422,2))+HEX2DEC(RIGHT(S4423,2))+HEX2DEC(RIGHT(S4424,2))+HEX2DEC(RIGHT(S4425,2))+HEX2DEC(LEFT(S4422,2))+HEX2DEC(LEFT(S4423,2))+HEX2DEC(LEFT(S4424,2))+HEX2DEC(LEFT(S4425,2))+HEX2DEC(RIGHT(S4426,2))+HEX2DEC(RIGHT(S4427,2))+HEX2DEC(RIGHT(S4428,2))+HEX2DEC(RIGHT(S4429,2))+HEX2DEC(LEFT(S4426,2))+HEX2DEC(LEFT(S4427,2))+HEX2DEC(LEFT(S4428,2))+HEX2DEC(LEFT(S4429,2))</f>
        <v>8</v>
      </c>
      <c r="AE4422" s="479"/>
    </row>
    <row r="4423" spans="1:31" s="75" customFormat="1" ht="13.5" x14ac:dyDescent="0.2">
      <c r="A4423" s="211">
        <v>4420</v>
      </c>
      <c r="B4423" s="212" t="s">
        <v>1036</v>
      </c>
      <c r="C4423" s="213" t="s">
        <v>1037</v>
      </c>
      <c r="D4423" s="213"/>
      <c r="E4423" s="213">
        <v>1</v>
      </c>
      <c r="F4423" s="213" t="s">
        <v>553</v>
      </c>
      <c r="G4423" s="214" t="s">
        <v>572</v>
      </c>
      <c r="H4423" s="208">
        <f>IF(Input!F$4="GMH_OECC",J4423,IF(Input!F$4="GMH_XOEC",L4423,IF(Input!F$4="GMH_Korea",N4423,IF(Input!F$4="GMH_EU",P4423,IF(Input!F$4="Skysuper",#REF!,IF(Input!F$4="SkyII",#REF!,IF(Input!F$4="XO-8000",#REF!, "FALSE")))))))</f>
        <v>1</v>
      </c>
      <c r="I4423" s="209">
        <f>IF(Input!F$4="GMH_OECC",K4423,IF(Input!F$4="GMH_XOEC",M4423,IF(Input!F$4="GMH_Korea",O4423,IF(Input!F$4="GMH_EU",Q4423,IF(Input!F$4="Skysuper",#REF!,IF(Input!F$4="SkyII",#REF!,IF(Input!F$4="XO-8000",#REF!, "FALSE")))))))</f>
        <v>0</v>
      </c>
      <c r="J4423" s="210">
        <v>1</v>
      </c>
      <c r="K4423" s="268">
        <v>0</v>
      </c>
      <c r="L4423" s="270">
        <v>1</v>
      </c>
      <c r="M4423" s="270">
        <v>0</v>
      </c>
      <c r="N4423" s="270">
        <v>1</v>
      </c>
      <c r="O4423" s="270">
        <v>0</v>
      </c>
      <c r="P4423" s="270">
        <v>1</v>
      </c>
      <c r="Q4423" s="270">
        <v>0</v>
      </c>
      <c r="R4423" s="74"/>
      <c r="S4423" s="75" t="str">
        <f t="shared" si="454"/>
        <v>0001</v>
      </c>
      <c r="T4423" s="75" t="str">
        <f t="shared" si="455"/>
        <v>00010001000100010001000100010001</v>
      </c>
      <c r="V4423" s="197"/>
      <c r="W4423" s="75">
        <f t="shared" si="456"/>
        <v>8</v>
      </c>
      <c r="AE4423" s="479"/>
    </row>
    <row r="4424" spans="1:31" s="75" customFormat="1" ht="13.5" x14ac:dyDescent="0.2">
      <c r="A4424" s="211">
        <v>4421</v>
      </c>
      <c r="B4424" s="212" t="s">
        <v>1038</v>
      </c>
      <c r="C4424" s="213" t="s">
        <v>1039</v>
      </c>
      <c r="D4424" s="213"/>
      <c r="E4424" s="213">
        <v>1</v>
      </c>
      <c r="F4424" s="213" t="s">
        <v>553</v>
      </c>
      <c r="G4424" s="214" t="s">
        <v>572</v>
      </c>
      <c r="H4424" s="208">
        <f>IF(Input!F$4="GMH_OECC",J4424,IF(Input!F$4="GMH_XOEC",L4424,IF(Input!F$4="GMH_Korea",N4424,IF(Input!F$4="GMH_EU",P4424,IF(Input!F$4="Skysuper",#REF!,IF(Input!F$4="SkyII",#REF!,IF(Input!F$4="XO-8000",#REF!, "FALSE")))))))</f>
        <v>1</v>
      </c>
      <c r="I4424" s="209">
        <f>IF(Input!F$4="GMH_OECC",K4424,IF(Input!F$4="GMH_XOEC",M4424,IF(Input!F$4="GMH_Korea",O4424,IF(Input!F$4="GMH_EU",Q4424,IF(Input!F$4="Skysuper",#REF!,IF(Input!F$4="SkyII",#REF!,IF(Input!F$4="XO-8000",#REF!, "FALSE")))))))</f>
        <v>0</v>
      </c>
      <c r="J4424" s="210">
        <v>1</v>
      </c>
      <c r="K4424" s="268">
        <v>0</v>
      </c>
      <c r="L4424" s="270">
        <v>1</v>
      </c>
      <c r="M4424" s="270">
        <v>0</v>
      </c>
      <c r="N4424" s="270">
        <v>1</v>
      </c>
      <c r="O4424" s="270">
        <v>0</v>
      </c>
      <c r="P4424" s="270">
        <v>1</v>
      </c>
      <c r="Q4424" s="270">
        <v>0</v>
      </c>
      <c r="R4424" s="74"/>
      <c r="S4424" s="75" t="str">
        <f t="shared" si="454"/>
        <v>0001</v>
      </c>
      <c r="T4424" s="75" t="str">
        <f t="shared" si="455"/>
        <v>00010001000100010001000100010001</v>
      </c>
      <c r="V4424" s="197"/>
      <c r="W4424" s="75">
        <f t="shared" si="456"/>
        <v>8</v>
      </c>
      <c r="AE4424" s="479"/>
    </row>
    <row r="4425" spans="1:31" s="75" customFormat="1" ht="13.5" x14ac:dyDescent="0.2">
      <c r="A4425" s="211">
        <v>4422</v>
      </c>
      <c r="B4425" s="212" t="s">
        <v>1040</v>
      </c>
      <c r="C4425" s="213" t="s">
        <v>1041</v>
      </c>
      <c r="D4425" s="213"/>
      <c r="E4425" s="213">
        <v>1</v>
      </c>
      <c r="F4425" s="213" t="s">
        <v>553</v>
      </c>
      <c r="G4425" s="214" t="s">
        <v>572</v>
      </c>
      <c r="H4425" s="208">
        <f>IF(Input!F$4="GMH_OECC",J4425,IF(Input!F$4="GMH_XOEC",L4425,IF(Input!F$4="GMH_Korea",N4425,IF(Input!F$4="GMH_EU",P4425,IF(Input!F$4="Skysuper",#REF!,IF(Input!F$4="SkyII",#REF!,IF(Input!F$4="XO-8000",#REF!, "FALSE")))))))</f>
        <v>1</v>
      </c>
      <c r="I4425" s="209">
        <f>IF(Input!F$4="GMH_OECC",K4425,IF(Input!F$4="GMH_XOEC",M4425,IF(Input!F$4="GMH_Korea",O4425,IF(Input!F$4="GMH_EU",Q4425,IF(Input!F$4="Skysuper",#REF!,IF(Input!F$4="SkyII",#REF!,IF(Input!F$4="XO-8000",#REF!, "FALSE")))))))</f>
        <v>0</v>
      </c>
      <c r="J4425" s="210">
        <v>1</v>
      </c>
      <c r="K4425" s="268">
        <v>0</v>
      </c>
      <c r="L4425" s="270">
        <v>1</v>
      </c>
      <c r="M4425" s="270">
        <v>0</v>
      </c>
      <c r="N4425" s="270">
        <v>1</v>
      </c>
      <c r="O4425" s="270">
        <v>0</v>
      </c>
      <c r="P4425" s="270">
        <v>1</v>
      </c>
      <c r="Q4425" s="270">
        <v>0</v>
      </c>
      <c r="R4425" s="74"/>
      <c r="S4425" s="75" t="str">
        <f t="shared" si="454"/>
        <v>0001</v>
      </c>
      <c r="T4425" s="75" t="str">
        <f t="shared" si="455"/>
        <v>00010001000100010001000100010001</v>
      </c>
      <c r="V4425" s="197"/>
      <c r="W4425" s="75">
        <f t="shared" si="456"/>
        <v>8</v>
      </c>
      <c r="AE4425" s="479"/>
    </row>
    <row r="4426" spans="1:31" s="75" customFormat="1" ht="13.5" x14ac:dyDescent="0.2">
      <c r="A4426" s="211">
        <v>4423</v>
      </c>
      <c r="B4426" s="212" t="s">
        <v>1042</v>
      </c>
      <c r="C4426" s="213" t="s">
        <v>1043</v>
      </c>
      <c r="D4426" s="213"/>
      <c r="E4426" s="213">
        <v>1</v>
      </c>
      <c r="F4426" s="213" t="s">
        <v>553</v>
      </c>
      <c r="G4426" s="214" t="s">
        <v>572</v>
      </c>
      <c r="H4426" s="208">
        <f>IF(Input!F$4="GMH_OECC",J4426,IF(Input!F$4="GMH_XOEC",L4426,IF(Input!F$4="GMH_Korea",N4426,IF(Input!F$4="GMH_EU",P4426,IF(Input!F$4="Skysuper",#REF!,IF(Input!F$4="SkyII",#REF!,IF(Input!F$4="XO-8000",#REF!, "FALSE")))))))</f>
        <v>1</v>
      </c>
      <c r="I4426" s="209">
        <f>IF(Input!F$4="GMH_OECC",K4426,IF(Input!F$4="GMH_XOEC",M4426,IF(Input!F$4="GMH_Korea",O4426,IF(Input!F$4="GMH_EU",Q4426,IF(Input!F$4="Skysuper",#REF!,IF(Input!F$4="SkyII",#REF!,IF(Input!F$4="XO-8000",#REF!, "FALSE")))))))</f>
        <v>0</v>
      </c>
      <c r="J4426" s="210">
        <v>1</v>
      </c>
      <c r="K4426" s="268">
        <v>0</v>
      </c>
      <c r="L4426" s="270">
        <v>1</v>
      </c>
      <c r="M4426" s="270">
        <v>0</v>
      </c>
      <c r="N4426" s="270">
        <v>1</v>
      </c>
      <c r="O4426" s="270">
        <v>0</v>
      </c>
      <c r="P4426" s="270">
        <v>1</v>
      </c>
      <c r="Q4426" s="270">
        <v>0</v>
      </c>
      <c r="R4426" s="74"/>
      <c r="S4426" s="75" t="str">
        <f t="shared" si="454"/>
        <v>0001</v>
      </c>
      <c r="T4426" s="75" t="str">
        <f t="shared" si="455"/>
        <v>00010001000100010001000100010001</v>
      </c>
      <c r="V4426" s="197"/>
      <c r="W4426" s="75">
        <f t="shared" si="456"/>
        <v>8</v>
      </c>
      <c r="AE4426" s="479"/>
    </row>
    <row r="4427" spans="1:31" s="75" customFormat="1" ht="13.5" x14ac:dyDescent="0.2">
      <c r="A4427" s="211">
        <v>4424</v>
      </c>
      <c r="B4427" s="212" t="s">
        <v>1044</v>
      </c>
      <c r="C4427" s="213" t="s">
        <v>1045</v>
      </c>
      <c r="D4427" s="213"/>
      <c r="E4427" s="213">
        <v>1</v>
      </c>
      <c r="F4427" s="213" t="s">
        <v>553</v>
      </c>
      <c r="G4427" s="214" t="s">
        <v>572</v>
      </c>
      <c r="H4427" s="208">
        <f>IF(Input!F$4="GMH_OECC",J4427,IF(Input!F$4="GMH_XOEC",L4427,IF(Input!F$4="GMH_Korea",N4427,IF(Input!F$4="GMH_EU",P4427,IF(Input!F$4="Skysuper",#REF!,IF(Input!F$4="SkyII",#REF!,IF(Input!F$4="XO-8000",#REF!, "FALSE")))))))</f>
        <v>1</v>
      </c>
      <c r="I4427" s="209">
        <f>IF(Input!F$4="GMH_OECC",K4427,IF(Input!F$4="GMH_XOEC",M4427,IF(Input!F$4="GMH_Korea",O4427,IF(Input!F$4="GMH_EU",Q4427,IF(Input!F$4="Skysuper",#REF!,IF(Input!F$4="SkyII",#REF!,IF(Input!F$4="XO-8000",#REF!, "FALSE")))))))</f>
        <v>0</v>
      </c>
      <c r="J4427" s="210">
        <v>1</v>
      </c>
      <c r="K4427" s="268">
        <v>0</v>
      </c>
      <c r="L4427" s="270">
        <v>1</v>
      </c>
      <c r="M4427" s="270">
        <v>0</v>
      </c>
      <c r="N4427" s="270">
        <v>1</v>
      </c>
      <c r="O4427" s="270">
        <v>0</v>
      </c>
      <c r="P4427" s="270">
        <v>1</v>
      </c>
      <c r="Q4427" s="270">
        <v>0</v>
      </c>
      <c r="R4427" s="74"/>
      <c r="S4427" s="75" t="str">
        <f t="shared" si="454"/>
        <v>0001</v>
      </c>
      <c r="T4427" s="75" t="str">
        <f t="shared" si="455"/>
        <v>00010001000100010001000100010001</v>
      </c>
      <c r="V4427" s="197"/>
      <c r="W4427" s="75">
        <f t="shared" si="456"/>
        <v>8</v>
      </c>
      <c r="AE4427" s="479"/>
    </row>
    <row r="4428" spans="1:31" s="75" customFormat="1" ht="13.5" x14ac:dyDescent="0.2">
      <c r="A4428" s="211">
        <v>4425</v>
      </c>
      <c r="B4428" s="212" t="s">
        <v>1046</v>
      </c>
      <c r="C4428" s="213" t="s">
        <v>1047</v>
      </c>
      <c r="D4428" s="213"/>
      <c r="E4428" s="213">
        <v>1</v>
      </c>
      <c r="F4428" s="213" t="s">
        <v>553</v>
      </c>
      <c r="G4428" s="214" t="s">
        <v>572</v>
      </c>
      <c r="H4428" s="208">
        <f>IF(Input!F$4="GMH_OECC",J4428,IF(Input!F$4="GMH_XOEC",L4428,IF(Input!F$4="GMH_Korea",N4428,IF(Input!F$4="GMH_EU",P4428,IF(Input!F$4="Skysuper",#REF!,IF(Input!F$4="SkyII",#REF!,IF(Input!F$4="XO-8000",#REF!, "FALSE")))))))</f>
        <v>1</v>
      </c>
      <c r="I4428" s="209">
        <f>IF(Input!F$4="GMH_OECC",K4428,IF(Input!F$4="GMH_XOEC",M4428,IF(Input!F$4="GMH_Korea",O4428,IF(Input!F$4="GMH_EU",Q4428,IF(Input!F$4="Skysuper",#REF!,IF(Input!F$4="SkyII",#REF!,IF(Input!F$4="XO-8000",#REF!, "FALSE")))))))</f>
        <v>0</v>
      </c>
      <c r="J4428" s="210">
        <v>1</v>
      </c>
      <c r="K4428" s="268">
        <v>0</v>
      </c>
      <c r="L4428" s="270">
        <v>1</v>
      </c>
      <c r="M4428" s="270">
        <v>0</v>
      </c>
      <c r="N4428" s="270">
        <v>1</v>
      </c>
      <c r="O4428" s="270">
        <v>0</v>
      </c>
      <c r="P4428" s="270">
        <v>1</v>
      </c>
      <c r="Q4428" s="270">
        <v>0</v>
      </c>
      <c r="R4428" s="74"/>
      <c r="S4428" s="75" t="str">
        <f t="shared" si="454"/>
        <v>0001</v>
      </c>
      <c r="T4428" s="75" t="str">
        <f t="shared" si="455"/>
        <v>00010001000100010001000100010001</v>
      </c>
      <c r="V4428" s="197"/>
      <c r="W4428" s="75">
        <f t="shared" si="456"/>
        <v>8</v>
      </c>
      <c r="AE4428" s="479"/>
    </row>
    <row r="4429" spans="1:31" s="75" customFormat="1" ht="13.5" x14ac:dyDescent="0.2">
      <c r="A4429" s="211">
        <v>4426</v>
      </c>
      <c r="B4429" s="212" t="s">
        <v>1048</v>
      </c>
      <c r="C4429" s="213" t="s">
        <v>1049</v>
      </c>
      <c r="D4429" s="213"/>
      <c r="E4429" s="213">
        <v>1</v>
      </c>
      <c r="F4429" s="213" t="s">
        <v>553</v>
      </c>
      <c r="G4429" s="214" t="s">
        <v>572</v>
      </c>
      <c r="H4429" s="208">
        <f>IF(Input!F$4="GMH_OECC",J4429,IF(Input!F$4="GMH_XOEC",L4429,IF(Input!F$4="GMH_Korea",N4429,IF(Input!F$4="GMH_EU",P4429,IF(Input!F$4="Skysuper",#REF!,IF(Input!F$4="SkyII",#REF!,IF(Input!F$4="XO-8000",#REF!, "FALSE")))))))</f>
        <v>1</v>
      </c>
      <c r="I4429" s="209">
        <f>IF(Input!F$4="GMH_OECC",K4429,IF(Input!F$4="GMH_XOEC",M4429,IF(Input!F$4="GMH_Korea",O4429,IF(Input!F$4="GMH_EU",Q4429,IF(Input!F$4="Skysuper",#REF!,IF(Input!F$4="SkyII",#REF!,IF(Input!F$4="XO-8000",#REF!, "FALSE")))))))</f>
        <v>0</v>
      </c>
      <c r="J4429" s="210">
        <v>1</v>
      </c>
      <c r="K4429" s="268">
        <v>0</v>
      </c>
      <c r="L4429" s="270">
        <v>1</v>
      </c>
      <c r="M4429" s="270">
        <v>0</v>
      </c>
      <c r="N4429" s="270">
        <v>1</v>
      </c>
      <c r="O4429" s="270">
        <v>0</v>
      </c>
      <c r="P4429" s="270">
        <v>1</v>
      </c>
      <c r="Q4429" s="270">
        <v>0</v>
      </c>
      <c r="R4429" s="74"/>
      <c r="S4429" s="75" t="str">
        <f t="shared" si="454"/>
        <v>0001</v>
      </c>
      <c r="T4429" s="75" t="str">
        <f t="shared" si="455"/>
        <v>00010001000100010001000100010001</v>
      </c>
      <c r="V4429" s="197"/>
      <c r="W4429" s="75">
        <f t="shared" si="456"/>
        <v>8</v>
      </c>
      <c r="AE4429" s="479"/>
    </row>
    <row r="4430" spans="1:31" s="75" customFormat="1" ht="13.5" x14ac:dyDescent="0.2">
      <c r="A4430" s="211">
        <v>4427</v>
      </c>
      <c r="B4430" s="212" t="s">
        <v>1050</v>
      </c>
      <c r="C4430" s="213" t="s">
        <v>1051</v>
      </c>
      <c r="D4430" s="213"/>
      <c r="E4430" s="213">
        <v>1</v>
      </c>
      <c r="F4430" s="213" t="s">
        <v>553</v>
      </c>
      <c r="G4430" s="214" t="s">
        <v>572</v>
      </c>
      <c r="H4430" s="208">
        <f>IF(Input!F$4="GMH_OECC",J4430,IF(Input!F$4="GMH_XOEC",L4430,IF(Input!F$4="GMH_Korea",N4430,IF(Input!F$4="GMH_EU",P4430,IF(Input!F$4="Skysuper",#REF!,IF(Input!F$4="SkyII",#REF!,IF(Input!F$4="XO-8000",#REF!, "FALSE")))))))</f>
        <v>1</v>
      </c>
      <c r="I4430" s="209">
        <f>IF(Input!F$4="GMH_OECC",K4430,IF(Input!F$4="GMH_XOEC",M4430,IF(Input!F$4="GMH_Korea",O4430,IF(Input!F$4="GMH_EU",Q4430,IF(Input!F$4="Skysuper",#REF!,IF(Input!F$4="SkyII",#REF!,IF(Input!F$4="XO-8000",#REF!, "FALSE")))))))</f>
        <v>0</v>
      </c>
      <c r="J4430" s="210">
        <v>1</v>
      </c>
      <c r="K4430" s="268">
        <v>0</v>
      </c>
      <c r="L4430" s="270">
        <v>1</v>
      </c>
      <c r="M4430" s="270">
        <v>0</v>
      </c>
      <c r="N4430" s="270">
        <v>1</v>
      </c>
      <c r="O4430" s="270">
        <v>0</v>
      </c>
      <c r="P4430" s="270">
        <v>1</v>
      </c>
      <c r="Q4430" s="270">
        <v>0</v>
      </c>
      <c r="R4430" s="74"/>
      <c r="S4430" s="75" t="str">
        <f t="shared" si="454"/>
        <v>0001</v>
      </c>
      <c r="T4430" s="75" t="str">
        <f t="shared" si="455"/>
        <v>00010001000100010001000100010001</v>
      </c>
      <c r="V4430" s="197"/>
      <c r="W4430" s="75">
        <f t="shared" si="456"/>
        <v>8</v>
      </c>
      <c r="AE4430" s="479"/>
    </row>
    <row r="4431" spans="1:31" s="75" customFormat="1" ht="13.5" x14ac:dyDescent="0.2">
      <c r="A4431" s="211">
        <v>4428</v>
      </c>
      <c r="B4431" s="212" t="s">
        <v>1052</v>
      </c>
      <c r="C4431" s="213" t="s">
        <v>1053</v>
      </c>
      <c r="D4431" s="213"/>
      <c r="E4431" s="213">
        <v>1</v>
      </c>
      <c r="F4431" s="213" t="s">
        <v>553</v>
      </c>
      <c r="G4431" s="214" t="s">
        <v>572</v>
      </c>
      <c r="H4431" s="208">
        <f>IF(Input!F$4="GMH_OECC",J4431,IF(Input!F$4="GMH_XOEC",L4431,IF(Input!F$4="GMH_Korea",N4431,IF(Input!F$4="GMH_EU",P4431,IF(Input!F$4="Skysuper",#REF!,IF(Input!F$4="SkyII",#REF!,IF(Input!F$4="XO-8000",#REF!, "FALSE")))))))</f>
        <v>1</v>
      </c>
      <c r="I4431" s="209">
        <f>IF(Input!F$4="GMH_OECC",K4431,IF(Input!F$4="GMH_XOEC",M4431,IF(Input!F$4="GMH_Korea",O4431,IF(Input!F$4="GMH_EU",Q4431,IF(Input!F$4="Skysuper",#REF!,IF(Input!F$4="SkyII",#REF!,IF(Input!F$4="XO-8000",#REF!, "FALSE")))))))</f>
        <v>0</v>
      </c>
      <c r="J4431" s="210">
        <v>1</v>
      </c>
      <c r="K4431" s="268">
        <v>0</v>
      </c>
      <c r="L4431" s="270">
        <v>1</v>
      </c>
      <c r="M4431" s="270">
        <v>0</v>
      </c>
      <c r="N4431" s="270">
        <v>1</v>
      </c>
      <c r="O4431" s="270">
        <v>0</v>
      </c>
      <c r="P4431" s="270">
        <v>1</v>
      </c>
      <c r="Q4431" s="270">
        <v>0</v>
      </c>
      <c r="R4431" s="74"/>
      <c r="S4431" s="75" t="str">
        <f t="shared" si="454"/>
        <v>0001</v>
      </c>
      <c r="T4431" s="75" t="str">
        <f t="shared" si="455"/>
        <v>00010001000100010001000100010001</v>
      </c>
      <c r="V4431" s="197"/>
      <c r="W4431" s="75">
        <f t="shared" si="456"/>
        <v>8</v>
      </c>
      <c r="AE4431" s="479"/>
    </row>
    <row r="4432" spans="1:31" s="75" customFormat="1" ht="13.5" x14ac:dyDescent="0.2">
      <c r="A4432" s="211">
        <v>4429</v>
      </c>
      <c r="B4432" s="212" t="s">
        <v>1054</v>
      </c>
      <c r="C4432" s="213" t="s">
        <v>1055</v>
      </c>
      <c r="D4432" s="213"/>
      <c r="E4432" s="213">
        <v>1</v>
      </c>
      <c r="F4432" s="213" t="s">
        <v>553</v>
      </c>
      <c r="G4432" s="214" t="s">
        <v>572</v>
      </c>
      <c r="H4432" s="208">
        <f>IF(Input!F$4="GMH_OECC",J4432,IF(Input!F$4="GMH_XOEC",L4432,IF(Input!F$4="GMH_Korea",N4432,IF(Input!F$4="GMH_EU",P4432,IF(Input!F$4="Skysuper",#REF!,IF(Input!F$4="SkyII",#REF!,IF(Input!F$4="XO-8000",#REF!, "FALSE")))))))</f>
        <v>1</v>
      </c>
      <c r="I4432" s="209">
        <f>IF(Input!F$4="GMH_OECC",K4432,IF(Input!F$4="GMH_XOEC",M4432,IF(Input!F$4="GMH_Korea",O4432,IF(Input!F$4="GMH_EU",Q4432,IF(Input!F$4="Skysuper",#REF!,IF(Input!F$4="SkyII",#REF!,IF(Input!F$4="XO-8000",#REF!, "FALSE")))))))</f>
        <v>0</v>
      </c>
      <c r="J4432" s="210">
        <v>1</v>
      </c>
      <c r="K4432" s="268">
        <v>0</v>
      </c>
      <c r="L4432" s="270">
        <v>1</v>
      </c>
      <c r="M4432" s="270">
        <v>0</v>
      </c>
      <c r="N4432" s="270">
        <v>1</v>
      </c>
      <c r="O4432" s="270">
        <v>0</v>
      </c>
      <c r="P4432" s="270">
        <v>1</v>
      </c>
      <c r="Q4432" s="270">
        <v>0</v>
      </c>
      <c r="R4432" s="74"/>
      <c r="S4432" s="75" t="str">
        <f t="shared" si="454"/>
        <v>0001</v>
      </c>
      <c r="T4432" s="75" t="str">
        <f t="shared" si="455"/>
        <v>00010001000100010001000100010001</v>
      </c>
      <c r="V4432" s="197"/>
      <c r="W4432" s="75">
        <f t="shared" si="456"/>
        <v>8</v>
      </c>
      <c r="AE4432" s="479"/>
    </row>
    <row r="4433" spans="1:31" s="75" customFormat="1" ht="13.5" x14ac:dyDescent="0.2">
      <c r="A4433" s="211">
        <v>4430</v>
      </c>
      <c r="B4433" s="212" t="s">
        <v>1056</v>
      </c>
      <c r="C4433" s="213" t="s">
        <v>1057</v>
      </c>
      <c r="D4433" s="213"/>
      <c r="E4433" s="213">
        <v>1</v>
      </c>
      <c r="F4433" s="213" t="s">
        <v>553</v>
      </c>
      <c r="G4433" s="214" t="s">
        <v>572</v>
      </c>
      <c r="H4433" s="208">
        <f>IF(Input!F$4="GMH_OECC",J4433,IF(Input!F$4="GMH_XOEC",L4433,IF(Input!F$4="GMH_Korea",N4433,IF(Input!F$4="GMH_EU",P4433,IF(Input!F$4="Skysuper",#REF!,IF(Input!F$4="SkyII",#REF!,IF(Input!F$4="XO-8000",#REF!, "FALSE")))))))</f>
        <v>1</v>
      </c>
      <c r="I4433" s="209">
        <f>IF(Input!F$4="GMH_OECC",K4433,IF(Input!F$4="GMH_XOEC",M4433,IF(Input!F$4="GMH_Korea",O4433,IF(Input!F$4="GMH_EU",Q4433,IF(Input!F$4="Skysuper",#REF!,IF(Input!F$4="SkyII",#REF!,IF(Input!F$4="XO-8000",#REF!, "FALSE")))))))</f>
        <v>0</v>
      </c>
      <c r="J4433" s="210">
        <v>1</v>
      </c>
      <c r="K4433" s="268">
        <v>0</v>
      </c>
      <c r="L4433" s="270">
        <v>1</v>
      </c>
      <c r="M4433" s="270">
        <v>0</v>
      </c>
      <c r="N4433" s="270">
        <v>1</v>
      </c>
      <c r="O4433" s="270">
        <v>0</v>
      </c>
      <c r="P4433" s="270">
        <v>1</v>
      </c>
      <c r="Q4433" s="270">
        <v>0</v>
      </c>
      <c r="R4433" s="74"/>
      <c r="S4433" s="75" t="str">
        <f t="shared" si="454"/>
        <v>0001</v>
      </c>
      <c r="T4433" s="75" t="str">
        <f t="shared" si="455"/>
        <v>00010001000100010001000100010001</v>
      </c>
      <c r="V4433" s="197"/>
      <c r="W4433" s="75">
        <f t="shared" si="456"/>
        <v>8</v>
      </c>
      <c r="AE4433" s="479"/>
    </row>
    <row r="4434" spans="1:31" s="75" customFormat="1" ht="13.5" x14ac:dyDescent="0.2">
      <c r="A4434" s="211">
        <v>4431</v>
      </c>
      <c r="B4434" s="212" t="s">
        <v>1058</v>
      </c>
      <c r="C4434" s="213" t="s">
        <v>1059</v>
      </c>
      <c r="D4434" s="213"/>
      <c r="E4434" s="213">
        <v>1</v>
      </c>
      <c r="F4434" s="213" t="s">
        <v>553</v>
      </c>
      <c r="G4434" s="214" t="s">
        <v>572</v>
      </c>
      <c r="H4434" s="208">
        <f>IF(Input!F$4="GMH_OECC",J4434,IF(Input!F$4="GMH_XOEC",L4434,IF(Input!F$4="GMH_Korea",N4434,IF(Input!F$4="GMH_EU",P4434,IF(Input!F$4="Skysuper",#REF!,IF(Input!F$4="SkyII",#REF!,IF(Input!F$4="XO-8000",#REF!, "FALSE")))))))</f>
        <v>1</v>
      </c>
      <c r="I4434" s="209">
        <f>IF(Input!F$4="GMH_OECC",K4434,IF(Input!F$4="GMH_XOEC",M4434,IF(Input!F$4="GMH_Korea",O4434,IF(Input!F$4="GMH_EU",Q4434,IF(Input!F$4="Skysuper",#REF!,IF(Input!F$4="SkyII",#REF!,IF(Input!F$4="XO-8000",#REF!, "FALSE")))))))</f>
        <v>0</v>
      </c>
      <c r="J4434" s="210">
        <v>1</v>
      </c>
      <c r="K4434" s="268">
        <v>0</v>
      </c>
      <c r="L4434" s="270">
        <v>1</v>
      </c>
      <c r="M4434" s="270">
        <v>0</v>
      </c>
      <c r="N4434" s="270">
        <v>1</v>
      </c>
      <c r="O4434" s="270">
        <v>0</v>
      </c>
      <c r="P4434" s="270">
        <v>1</v>
      </c>
      <c r="Q4434" s="270">
        <v>0</v>
      </c>
      <c r="R4434" s="74"/>
      <c r="S4434" s="75" t="str">
        <f t="shared" si="454"/>
        <v>0001</v>
      </c>
      <c r="T4434" s="75" t="str">
        <f t="shared" si="455"/>
        <v>00010001000100010001000100010001</v>
      </c>
      <c r="V4434" s="197"/>
      <c r="W4434" s="75">
        <f t="shared" si="456"/>
        <v>8</v>
      </c>
      <c r="AE4434" s="479"/>
    </row>
    <row r="4435" spans="1:31" s="75" customFormat="1" ht="13.5" x14ac:dyDescent="0.2">
      <c r="A4435" s="211">
        <v>4432</v>
      </c>
      <c r="B4435" s="212" t="s">
        <v>5021</v>
      </c>
      <c r="C4435" s="213" t="s">
        <v>5022</v>
      </c>
      <c r="D4435" s="213"/>
      <c r="E4435" s="213">
        <v>1</v>
      </c>
      <c r="F4435" s="213" t="s">
        <v>553</v>
      </c>
      <c r="G4435" s="214" t="s">
        <v>572</v>
      </c>
      <c r="H4435" s="208">
        <f>IF(Input!F$4="GMH_OECC",J4435,IF(Input!F$4="GMH_XOEC",L4435,IF(Input!F$4="GMH_Korea",N4435,IF(Input!F$4="GMH_EU",P4435,IF(Input!F$4="Skysuper",#REF!,IF(Input!F$4="SkyII",#REF!,IF(Input!F$4="XO-8000",#REF!, "FALSE")))))))</f>
        <v>1</v>
      </c>
      <c r="I4435" s="209">
        <f>IF(Input!F$4="GMH_OECC",K4435,IF(Input!F$4="GMH_XOEC",M4435,IF(Input!F$4="GMH_Korea",O4435,IF(Input!F$4="GMH_EU",Q4435,IF(Input!F$4="Skysuper",#REF!,IF(Input!F$4="SkyII",#REF!,IF(Input!F$4="XO-8000",#REF!, "FALSE")))))))</f>
        <v>0</v>
      </c>
      <c r="J4435" s="210">
        <v>1</v>
      </c>
      <c r="K4435" s="268">
        <v>0</v>
      </c>
      <c r="L4435" s="270">
        <v>1</v>
      </c>
      <c r="M4435" s="270">
        <v>0</v>
      </c>
      <c r="N4435" s="270">
        <v>1</v>
      </c>
      <c r="O4435" s="270">
        <v>0</v>
      </c>
      <c r="P4435" s="270">
        <v>1</v>
      </c>
      <c r="Q4435" s="270">
        <v>0</v>
      </c>
      <c r="R4435" s="74"/>
      <c r="S4435" s="75" t="str">
        <f t="shared" si="454"/>
        <v>0001</v>
      </c>
      <c r="T4435" s="75" t="str">
        <f t="shared" si="455"/>
        <v>00010001000100010001000100010001</v>
      </c>
      <c r="V4435" s="197"/>
      <c r="W4435" s="75">
        <f t="shared" si="456"/>
        <v>8</v>
      </c>
      <c r="AE4435" s="479"/>
    </row>
    <row r="4436" spans="1:31" s="75" customFormat="1" ht="13.5" x14ac:dyDescent="0.2">
      <c r="A4436" s="211">
        <v>4433</v>
      </c>
      <c r="B4436" s="212" t="s">
        <v>5023</v>
      </c>
      <c r="C4436" s="213" t="s">
        <v>5024</v>
      </c>
      <c r="D4436" s="213"/>
      <c r="E4436" s="213">
        <v>1</v>
      </c>
      <c r="F4436" s="213" t="s">
        <v>553</v>
      </c>
      <c r="G4436" s="214" t="s">
        <v>572</v>
      </c>
      <c r="H4436" s="208">
        <f>IF(Input!F$4="GMH_OECC",J4436,IF(Input!F$4="GMH_XOEC",L4436,IF(Input!F$4="GMH_Korea",N4436,IF(Input!F$4="GMH_EU",P4436,IF(Input!F$4="Skysuper",#REF!,IF(Input!F$4="SkyII",#REF!,IF(Input!F$4="XO-8000",#REF!, "FALSE")))))))</f>
        <v>1</v>
      </c>
      <c r="I4436" s="209">
        <f>IF(Input!F$4="GMH_OECC",K4436,IF(Input!F$4="GMH_XOEC",M4436,IF(Input!F$4="GMH_Korea",O4436,IF(Input!F$4="GMH_EU",Q4436,IF(Input!F$4="Skysuper",#REF!,IF(Input!F$4="SkyII",#REF!,IF(Input!F$4="XO-8000",#REF!, "FALSE")))))))</f>
        <v>0</v>
      </c>
      <c r="J4436" s="210">
        <v>1</v>
      </c>
      <c r="K4436" s="268">
        <v>0</v>
      </c>
      <c r="L4436" s="270">
        <v>1</v>
      </c>
      <c r="M4436" s="270">
        <v>0</v>
      </c>
      <c r="N4436" s="270">
        <v>1</v>
      </c>
      <c r="O4436" s="270">
        <v>0</v>
      </c>
      <c r="P4436" s="270">
        <v>1</v>
      </c>
      <c r="Q4436" s="270">
        <v>0</v>
      </c>
      <c r="R4436" s="74"/>
      <c r="S4436" s="75" t="str">
        <f t="shared" si="454"/>
        <v>0001</v>
      </c>
      <c r="T4436" s="75" t="str">
        <f t="shared" si="455"/>
        <v>00010001000100010001000100010001</v>
      </c>
      <c r="V4436" s="197"/>
      <c r="W4436" s="75">
        <f t="shared" si="456"/>
        <v>8</v>
      </c>
      <c r="AE4436" s="479"/>
    </row>
    <row r="4437" spans="1:31" s="75" customFormat="1" ht="13.5" x14ac:dyDescent="0.2">
      <c r="A4437" s="211">
        <v>4434</v>
      </c>
      <c r="B4437" s="212" t="s">
        <v>5025</v>
      </c>
      <c r="C4437" s="213" t="s">
        <v>5026</v>
      </c>
      <c r="D4437" s="213"/>
      <c r="E4437" s="213">
        <v>1</v>
      </c>
      <c r="F4437" s="213" t="s">
        <v>553</v>
      </c>
      <c r="G4437" s="214" t="s">
        <v>572</v>
      </c>
      <c r="H4437" s="208">
        <f>IF(Input!F$4="GMH_OECC",J4437,IF(Input!F$4="GMH_XOEC",L4437,IF(Input!F$4="GMH_Korea",N4437,IF(Input!F$4="GMH_EU",P4437,IF(Input!F$4="Skysuper",#REF!,IF(Input!F$4="SkyII",#REF!,IF(Input!F$4="XO-8000",#REF!, "FALSE")))))))</f>
        <v>1</v>
      </c>
      <c r="I4437" s="209">
        <f>IF(Input!F$4="GMH_OECC",K4437,IF(Input!F$4="GMH_XOEC",M4437,IF(Input!F$4="GMH_Korea",O4437,IF(Input!F$4="GMH_EU",Q4437,IF(Input!F$4="Skysuper",#REF!,IF(Input!F$4="SkyII",#REF!,IF(Input!F$4="XO-8000",#REF!, "FALSE")))))))</f>
        <v>0</v>
      </c>
      <c r="J4437" s="210">
        <v>1</v>
      </c>
      <c r="K4437" s="268">
        <v>0</v>
      </c>
      <c r="L4437" s="270">
        <v>1</v>
      </c>
      <c r="M4437" s="270">
        <v>0</v>
      </c>
      <c r="N4437" s="270">
        <v>1</v>
      </c>
      <c r="O4437" s="270">
        <v>0</v>
      </c>
      <c r="P4437" s="270">
        <v>1</v>
      </c>
      <c r="Q4437" s="270">
        <v>0</v>
      </c>
      <c r="R4437" s="74"/>
      <c r="S4437" s="75" t="str">
        <f t="shared" si="454"/>
        <v>0001</v>
      </c>
      <c r="T4437" s="75" t="str">
        <f t="shared" si="455"/>
        <v>00010001000100010001000100010001</v>
      </c>
      <c r="V4437" s="197"/>
      <c r="W4437" s="75">
        <f t="shared" si="456"/>
        <v>8</v>
      </c>
      <c r="AE4437" s="479"/>
    </row>
    <row r="4438" spans="1:31" s="75" customFormat="1" ht="13.5" x14ac:dyDescent="0.2">
      <c r="A4438" s="211">
        <v>4435</v>
      </c>
      <c r="B4438" s="212" t="s">
        <v>5027</v>
      </c>
      <c r="C4438" s="213" t="s">
        <v>5028</v>
      </c>
      <c r="D4438" s="213"/>
      <c r="E4438" s="213">
        <v>1</v>
      </c>
      <c r="F4438" s="213" t="s">
        <v>553</v>
      </c>
      <c r="G4438" s="214" t="s">
        <v>572</v>
      </c>
      <c r="H4438" s="208">
        <f>IF(Input!F$4="GMH_OECC",J4438,IF(Input!F$4="GMH_XOEC",L4438,IF(Input!F$4="GMH_Korea",N4438,IF(Input!F$4="GMH_EU",P4438,IF(Input!F$4="Skysuper",#REF!,IF(Input!F$4="SkyII",#REF!,IF(Input!F$4="XO-8000",#REF!, "FALSE")))))))</f>
        <v>1</v>
      </c>
      <c r="I4438" s="209">
        <f>IF(Input!F$4="GMH_OECC",K4438,IF(Input!F$4="GMH_XOEC",M4438,IF(Input!F$4="GMH_Korea",O4438,IF(Input!F$4="GMH_EU",Q4438,IF(Input!F$4="Skysuper",#REF!,IF(Input!F$4="SkyII",#REF!,IF(Input!F$4="XO-8000",#REF!, "FALSE")))))))</f>
        <v>0</v>
      </c>
      <c r="J4438" s="210">
        <v>1</v>
      </c>
      <c r="K4438" s="268">
        <v>0</v>
      </c>
      <c r="L4438" s="270">
        <v>1</v>
      </c>
      <c r="M4438" s="270">
        <v>0</v>
      </c>
      <c r="N4438" s="270">
        <v>1</v>
      </c>
      <c r="O4438" s="270">
        <v>0</v>
      </c>
      <c r="P4438" s="270">
        <v>1</v>
      </c>
      <c r="Q4438" s="270">
        <v>0</v>
      </c>
      <c r="R4438" s="74"/>
      <c r="S4438" s="75" t="str">
        <f t="shared" si="454"/>
        <v>0001</v>
      </c>
      <c r="T4438" s="75" t="str">
        <f t="shared" si="455"/>
        <v>00010001000100010001000100010001</v>
      </c>
      <c r="V4438" s="197"/>
      <c r="W4438" s="75">
        <f t="shared" si="456"/>
        <v>8</v>
      </c>
      <c r="AE4438" s="479"/>
    </row>
    <row r="4439" spans="1:31" s="75" customFormat="1" ht="13.5" x14ac:dyDescent="0.2">
      <c r="A4439" s="211">
        <v>4436</v>
      </c>
      <c r="B4439" s="212" t="s">
        <v>5029</v>
      </c>
      <c r="C4439" s="213" t="s">
        <v>5030</v>
      </c>
      <c r="D4439" s="213"/>
      <c r="E4439" s="213">
        <v>1</v>
      </c>
      <c r="F4439" s="213" t="s">
        <v>553</v>
      </c>
      <c r="G4439" s="214" t="s">
        <v>572</v>
      </c>
      <c r="H4439" s="208">
        <f>IF(Input!F$4="GMH_OECC",J4439,IF(Input!F$4="GMH_XOEC",L4439,IF(Input!F$4="GMH_Korea",N4439,IF(Input!F$4="GMH_EU",P4439,IF(Input!F$4="Skysuper",#REF!,IF(Input!F$4="SkyII",#REF!,IF(Input!F$4="XO-8000",#REF!, "FALSE")))))))</f>
        <v>1</v>
      </c>
      <c r="I4439" s="209">
        <f>IF(Input!F$4="GMH_OECC",K4439,IF(Input!F$4="GMH_XOEC",M4439,IF(Input!F$4="GMH_Korea",O4439,IF(Input!F$4="GMH_EU",Q4439,IF(Input!F$4="Skysuper",#REF!,IF(Input!F$4="SkyII",#REF!,IF(Input!F$4="XO-8000",#REF!, "FALSE")))))))</f>
        <v>0</v>
      </c>
      <c r="J4439" s="210">
        <v>1</v>
      </c>
      <c r="K4439" s="268">
        <v>0</v>
      </c>
      <c r="L4439" s="270">
        <v>1</v>
      </c>
      <c r="M4439" s="270">
        <v>0</v>
      </c>
      <c r="N4439" s="270">
        <v>1</v>
      </c>
      <c r="O4439" s="270">
        <v>0</v>
      </c>
      <c r="P4439" s="270">
        <v>1</v>
      </c>
      <c r="Q4439" s="270">
        <v>0</v>
      </c>
      <c r="R4439" s="74"/>
      <c r="S4439" s="75" t="str">
        <f t="shared" si="454"/>
        <v>0001</v>
      </c>
      <c r="T4439" s="75" t="str">
        <f t="shared" si="455"/>
        <v>00010001000100010001000100010001</v>
      </c>
      <c r="V4439" s="197"/>
      <c r="W4439" s="75">
        <f t="shared" si="456"/>
        <v>8</v>
      </c>
      <c r="AE4439" s="479"/>
    </row>
    <row r="4440" spans="1:31" s="75" customFormat="1" ht="13.5" x14ac:dyDescent="0.2">
      <c r="A4440" s="211">
        <v>4437</v>
      </c>
      <c r="B4440" s="212" t="s">
        <v>5031</v>
      </c>
      <c r="C4440" s="213" t="s">
        <v>5032</v>
      </c>
      <c r="D4440" s="213"/>
      <c r="E4440" s="213">
        <v>1</v>
      </c>
      <c r="F4440" s="213" t="s">
        <v>553</v>
      </c>
      <c r="G4440" s="214" t="s">
        <v>572</v>
      </c>
      <c r="H4440" s="208">
        <f>IF(Input!F$4="GMH_OECC",J4440,IF(Input!F$4="GMH_XOEC",L4440,IF(Input!F$4="GMH_Korea",N4440,IF(Input!F$4="GMH_EU",P4440,IF(Input!F$4="Skysuper",#REF!,IF(Input!F$4="SkyII",#REF!,IF(Input!F$4="XO-8000",#REF!, "FALSE")))))))</f>
        <v>1</v>
      </c>
      <c r="I4440" s="209">
        <f>IF(Input!F$4="GMH_OECC",K4440,IF(Input!F$4="GMH_XOEC",M4440,IF(Input!F$4="GMH_Korea",O4440,IF(Input!F$4="GMH_EU",Q4440,IF(Input!F$4="Skysuper",#REF!,IF(Input!F$4="SkyII",#REF!,IF(Input!F$4="XO-8000",#REF!, "FALSE")))))))</f>
        <v>0</v>
      </c>
      <c r="J4440" s="210">
        <v>1</v>
      </c>
      <c r="K4440" s="268">
        <v>0</v>
      </c>
      <c r="L4440" s="270">
        <v>1</v>
      </c>
      <c r="M4440" s="270">
        <v>0</v>
      </c>
      <c r="N4440" s="270">
        <v>1</v>
      </c>
      <c r="O4440" s="270">
        <v>0</v>
      </c>
      <c r="P4440" s="270">
        <v>1</v>
      </c>
      <c r="Q4440" s="270">
        <v>0</v>
      </c>
      <c r="R4440" s="74"/>
      <c r="S4440" s="75" t="str">
        <f t="shared" si="454"/>
        <v>0001</v>
      </c>
      <c r="T4440" s="75" t="str">
        <f t="shared" si="455"/>
        <v>00010001000100010001000100010001</v>
      </c>
      <c r="V4440" s="197"/>
      <c r="W4440" s="75">
        <f t="shared" si="456"/>
        <v>8</v>
      </c>
      <c r="AE4440" s="479"/>
    </row>
    <row r="4441" spans="1:31" s="75" customFormat="1" ht="13.5" x14ac:dyDescent="0.2">
      <c r="A4441" s="211">
        <v>4438</v>
      </c>
      <c r="B4441" s="212" t="s">
        <v>5033</v>
      </c>
      <c r="C4441" s="213" t="s">
        <v>5034</v>
      </c>
      <c r="D4441" s="213"/>
      <c r="E4441" s="213">
        <v>1</v>
      </c>
      <c r="F4441" s="213" t="s">
        <v>553</v>
      </c>
      <c r="G4441" s="214" t="s">
        <v>572</v>
      </c>
      <c r="H4441" s="208">
        <f>IF(Input!F$4="GMH_OECC",J4441,IF(Input!F$4="GMH_XOEC",L4441,IF(Input!F$4="GMH_Korea",N4441,IF(Input!F$4="GMH_EU",P4441,IF(Input!F$4="Skysuper",#REF!,IF(Input!F$4="SkyII",#REF!,IF(Input!F$4="XO-8000",#REF!, "FALSE")))))))</f>
        <v>1</v>
      </c>
      <c r="I4441" s="209">
        <f>IF(Input!F$4="GMH_OECC",K4441,IF(Input!F$4="GMH_XOEC",M4441,IF(Input!F$4="GMH_Korea",O4441,IF(Input!F$4="GMH_EU",Q4441,IF(Input!F$4="Skysuper",#REF!,IF(Input!F$4="SkyII",#REF!,IF(Input!F$4="XO-8000",#REF!, "FALSE")))))))</f>
        <v>0</v>
      </c>
      <c r="J4441" s="210">
        <v>1</v>
      </c>
      <c r="K4441" s="268">
        <v>0</v>
      </c>
      <c r="L4441" s="270">
        <v>1</v>
      </c>
      <c r="M4441" s="270">
        <v>0</v>
      </c>
      <c r="N4441" s="270">
        <v>1</v>
      </c>
      <c r="O4441" s="270">
        <v>0</v>
      </c>
      <c r="P4441" s="270">
        <v>1</v>
      </c>
      <c r="Q4441" s="270">
        <v>0</v>
      </c>
      <c r="R4441" s="74"/>
      <c r="S4441" s="75" t="str">
        <f t="shared" si="454"/>
        <v>0001</v>
      </c>
      <c r="T4441" s="75" t="str">
        <f t="shared" si="455"/>
        <v>00010001000100010001000100010001</v>
      </c>
      <c r="V4441" s="197"/>
      <c r="W4441" s="75">
        <f t="shared" si="456"/>
        <v>8</v>
      </c>
      <c r="AE4441" s="479"/>
    </row>
    <row r="4442" spans="1:31" s="75" customFormat="1" ht="13.5" x14ac:dyDescent="0.2">
      <c r="A4442" s="211">
        <v>4439</v>
      </c>
      <c r="B4442" s="212" t="s">
        <v>5035</v>
      </c>
      <c r="C4442" s="213" t="s">
        <v>5036</v>
      </c>
      <c r="D4442" s="213"/>
      <c r="E4442" s="213">
        <v>1</v>
      </c>
      <c r="F4442" s="213" t="s">
        <v>553</v>
      </c>
      <c r="G4442" s="214" t="s">
        <v>572</v>
      </c>
      <c r="H4442" s="208">
        <f>IF(Input!F$4="GMH_OECC",J4442,IF(Input!F$4="GMH_XOEC",L4442,IF(Input!F$4="GMH_Korea",N4442,IF(Input!F$4="GMH_EU",P4442,IF(Input!F$4="Skysuper",#REF!,IF(Input!F$4="SkyII",#REF!,IF(Input!F$4="XO-8000",#REF!, "FALSE")))))))</f>
        <v>1</v>
      </c>
      <c r="I4442" s="209">
        <f>IF(Input!F$4="GMH_OECC",K4442,IF(Input!F$4="GMH_XOEC",M4442,IF(Input!F$4="GMH_Korea",O4442,IF(Input!F$4="GMH_EU",Q4442,IF(Input!F$4="Skysuper",#REF!,IF(Input!F$4="SkyII",#REF!,IF(Input!F$4="XO-8000",#REF!, "FALSE")))))))</f>
        <v>0</v>
      </c>
      <c r="J4442" s="210">
        <v>1</v>
      </c>
      <c r="K4442" s="268">
        <v>0</v>
      </c>
      <c r="L4442" s="270">
        <v>1</v>
      </c>
      <c r="M4442" s="270">
        <v>0</v>
      </c>
      <c r="N4442" s="270">
        <v>1</v>
      </c>
      <c r="O4442" s="270">
        <v>0</v>
      </c>
      <c r="P4442" s="270">
        <v>1</v>
      </c>
      <c r="Q4442" s="270">
        <v>0</v>
      </c>
      <c r="R4442" s="74"/>
      <c r="S4442" s="75" t="str">
        <f t="shared" si="454"/>
        <v>0001</v>
      </c>
      <c r="T4442" s="75" t="str">
        <f t="shared" si="455"/>
        <v>00010001000100010001000100010001</v>
      </c>
      <c r="V4442" s="197"/>
      <c r="W4442" s="75">
        <f t="shared" si="456"/>
        <v>8</v>
      </c>
      <c r="AE4442" s="479"/>
    </row>
    <row r="4443" spans="1:31" s="75" customFormat="1" ht="13.5" x14ac:dyDescent="0.2">
      <c r="A4443" s="211">
        <v>4440</v>
      </c>
      <c r="B4443" s="212" t="s">
        <v>5037</v>
      </c>
      <c r="C4443" s="213" t="s">
        <v>5038</v>
      </c>
      <c r="D4443" s="213"/>
      <c r="E4443" s="213">
        <v>1</v>
      </c>
      <c r="F4443" s="213" t="s">
        <v>553</v>
      </c>
      <c r="G4443" s="214" t="s">
        <v>572</v>
      </c>
      <c r="H4443" s="208">
        <f>IF(Input!F$4="GMH_OECC",J4443,IF(Input!F$4="GMH_XOEC",L4443,IF(Input!F$4="GMH_Korea",N4443,IF(Input!F$4="GMH_EU",P4443,IF(Input!F$4="Skysuper",#REF!,IF(Input!F$4="SkyII",#REF!,IF(Input!F$4="XO-8000",#REF!, "FALSE")))))))</f>
        <v>1</v>
      </c>
      <c r="I4443" s="209">
        <f>IF(Input!F$4="GMH_OECC",K4443,IF(Input!F$4="GMH_XOEC",M4443,IF(Input!F$4="GMH_Korea",O4443,IF(Input!F$4="GMH_EU",Q4443,IF(Input!F$4="Skysuper",#REF!,IF(Input!F$4="SkyII",#REF!,IF(Input!F$4="XO-8000",#REF!, "FALSE")))))))</f>
        <v>0</v>
      </c>
      <c r="J4443" s="210">
        <v>1</v>
      </c>
      <c r="K4443" s="268">
        <v>0</v>
      </c>
      <c r="L4443" s="270">
        <v>1</v>
      </c>
      <c r="M4443" s="270">
        <v>0</v>
      </c>
      <c r="N4443" s="270">
        <v>1</v>
      </c>
      <c r="O4443" s="270">
        <v>0</v>
      </c>
      <c r="P4443" s="270">
        <v>1</v>
      </c>
      <c r="Q4443" s="270">
        <v>0</v>
      </c>
      <c r="R4443" s="74"/>
      <c r="S4443" s="75" t="str">
        <f t="shared" si="454"/>
        <v>0001</v>
      </c>
      <c r="T4443" s="75" t="str">
        <f t="shared" si="455"/>
        <v>00010001000100010001000100010001</v>
      </c>
      <c r="V4443" s="197"/>
      <c r="W4443" s="75">
        <f t="shared" si="456"/>
        <v>8</v>
      </c>
      <c r="AE4443" s="479"/>
    </row>
    <row r="4444" spans="1:31" s="75" customFormat="1" ht="13.5" x14ac:dyDescent="0.2">
      <c r="A4444" s="211">
        <v>4441</v>
      </c>
      <c r="B4444" s="212" t="s">
        <v>5039</v>
      </c>
      <c r="C4444" s="213" t="s">
        <v>5040</v>
      </c>
      <c r="D4444" s="213"/>
      <c r="E4444" s="213">
        <v>1</v>
      </c>
      <c r="F4444" s="213" t="s">
        <v>553</v>
      </c>
      <c r="G4444" s="214" t="s">
        <v>572</v>
      </c>
      <c r="H4444" s="208">
        <f>IF(Input!F$4="GMH_OECC",J4444,IF(Input!F$4="GMH_XOEC",L4444,IF(Input!F$4="GMH_Korea",N4444,IF(Input!F$4="GMH_EU",P4444,IF(Input!F$4="Skysuper",#REF!,IF(Input!F$4="SkyII",#REF!,IF(Input!F$4="XO-8000",#REF!, "FALSE")))))))</f>
        <v>1</v>
      </c>
      <c r="I4444" s="209">
        <f>IF(Input!F$4="GMH_OECC",K4444,IF(Input!F$4="GMH_XOEC",M4444,IF(Input!F$4="GMH_Korea",O4444,IF(Input!F$4="GMH_EU",Q4444,IF(Input!F$4="Skysuper",#REF!,IF(Input!F$4="SkyII",#REF!,IF(Input!F$4="XO-8000",#REF!, "FALSE")))))))</f>
        <v>0</v>
      </c>
      <c r="J4444" s="210">
        <v>1</v>
      </c>
      <c r="K4444" s="268">
        <v>0</v>
      </c>
      <c r="L4444" s="270">
        <v>1</v>
      </c>
      <c r="M4444" s="270">
        <v>0</v>
      </c>
      <c r="N4444" s="270">
        <v>1</v>
      </c>
      <c r="O4444" s="270">
        <v>0</v>
      </c>
      <c r="P4444" s="270">
        <v>1</v>
      </c>
      <c r="Q4444" s="270">
        <v>0</v>
      </c>
      <c r="R4444" s="74"/>
      <c r="S4444" s="75" t="str">
        <f t="shared" si="454"/>
        <v>0001</v>
      </c>
      <c r="T4444" s="75" t="str">
        <f t="shared" si="455"/>
        <v>00010001000100010001000100010001</v>
      </c>
      <c r="V4444" s="197"/>
      <c r="W4444" s="75">
        <f t="shared" si="456"/>
        <v>8</v>
      </c>
      <c r="AE4444" s="479"/>
    </row>
    <row r="4445" spans="1:31" s="75" customFormat="1" ht="13.5" x14ac:dyDescent="0.2">
      <c r="A4445" s="211">
        <v>4442</v>
      </c>
      <c r="B4445" s="212" t="s">
        <v>5041</v>
      </c>
      <c r="C4445" s="213" t="s">
        <v>5042</v>
      </c>
      <c r="D4445" s="213"/>
      <c r="E4445" s="213">
        <v>1</v>
      </c>
      <c r="F4445" s="213" t="s">
        <v>553</v>
      </c>
      <c r="G4445" s="214" t="s">
        <v>572</v>
      </c>
      <c r="H4445" s="208">
        <f>IF(Input!F$4="GMH_OECC",J4445,IF(Input!F$4="GMH_XOEC",L4445,IF(Input!F$4="GMH_Korea",N4445,IF(Input!F$4="GMH_EU",P4445,IF(Input!F$4="Skysuper",#REF!,IF(Input!F$4="SkyII",#REF!,IF(Input!F$4="XO-8000",#REF!, "FALSE")))))))</f>
        <v>1</v>
      </c>
      <c r="I4445" s="209">
        <f>IF(Input!F$4="GMH_OECC",K4445,IF(Input!F$4="GMH_XOEC",M4445,IF(Input!F$4="GMH_Korea",O4445,IF(Input!F$4="GMH_EU",Q4445,IF(Input!F$4="Skysuper",#REF!,IF(Input!F$4="SkyII",#REF!,IF(Input!F$4="XO-8000",#REF!, "FALSE")))))))</f>
        <v>0</v>
      </c>
      <c r="J4445" s="210">
        <v>1</v>
      </c>
      <c r="K4445" s="268">
        <v>0</v>
      </c>
      <c r="L4445" s="270">
        <v>1</v>
      </c>
      <c r="M4445" s="270">
        <v>0</v>
      </c>
      <c r="N4445" s="270">
        <v>1</v>
      </c>
      <c r="O4445" s="270">
        <v>0</v>
      </c>
      <c r="P4445" s="270">
        <v>1</v>
      </c>
      <c r="Q4445" s="270">
        <v>0</v>
      </c>
      <c r="R4445" s="74"/>
      <c r="S4445" s="75" t="str">
        <f t="shared" si="454"/>
        <v>0001</v>
      </c>
      <c r="T4445" s="75" t="str">
        <f t="shared" si="455"/>
        <v>00010001000100010001000100010001</v>
      </c>
      <c r="V4445" s="197"/>
      <c r="W4445" s="75">
        <f t="shared" si="456"/>
        <v>8</v>
      </c>
      <c r="AE4445" s="479"/>
    </row>
    <row r="4446" spans="1:31" s="75" customFormat="1" ht="13.5" x14ac:dyDescent="0.2">
      <c r="A4446" s="211">
        <v>4443</v>
      </c>
      <c r="B4446" s="212" t="s">
        <v>5043</v>
      </c>
      <c r="C4446" s="213" t="s">
        <v>5044</v>
      </c>
      <c r="D4446" s="213"/>
      <c r="E4446" s="213">
        <v>1</v>
      </c>
      <c r="F4446" s="213" t="s">
        <v>553</v>
      </c>
      <c r="G4446" s="214" t="s">
        <v>572</v>
      </c>
      <c r="H4446" s="208">
        <f>IF(Input!F$4="GMH_OECC",J4446,IF(Input!F$4="GMH_XOEC",L4446,IF(Input!F$4="GMH_Korea",N4446,IF(Input!F$4="GMH_EU",P4446,IF(Input!F$4="Skysuper",#REF!,IF(Input!F$4="SkyII",#REF!,IF(Input!F$4="XO-8000",#REF!, "FALSE")))))))</f>
        <v>1</v>
      </c>
      <c r="I4446" s="209">
        <f>IF(Input!F$4="GMH_OECC",K4446,IF(Input!F$4="GMH_XOEC",M4446,IF(Input!F$4="GMH_Korea",O4446,IF(Input!F$4="GMH_EU",Q4446,IF(Input!F$4="Skysuper",#REF!,IF(Input!F$4="SkyII",#REF!,IF(Input!F$4="XO-8000",#REF!, "FALSE")))))))</f>
        <v>0</v>
      </c>
      <c r="J4446" s="210">
        <v>1</v>
      </c>
      <c r="K4446" s="268">
        <v>0</v>
      </c>
      <c r="L4446" s="270">
        <v>1</v>
      </c>
      <c r="M4446" s="270">
        <v>0</v>
      </c>
      <c r="N4446" s="270">
        <v>1</v>
      </c>
      <c r="O4446" s="270">
        <v>0</v>
      </c>
      <c r="P4446" s="270">
        <v>1</v>
      </c>
      <c r="Q4446" s="270">
        <v>0</v>
      </c>
      <c r="R4446" s="74"/>
      <c r="S4446" s="75" t="str">
        <f t="shared" si="454"/>
        <v>0001</v>
      </c>
      <c r="T4446" s="75" t="str">
        <f t="shared" si="455"/>
        <v>00010001000100010001000100010001</v>
      </c>
      <c r="V4446" s="197"/>
      <c r="W4446" s="75">
        <f t="shared" si="456"/>
        <v>8</v>
      </c>
      <c r="AE4446" s="479"/>
    </row>
    <row r="4447" spans="1:31" s="75" customFormat="1" ht="13.5" x14ac:dyDescent="0.2">
      <c r="A4447" s="211">
        <v>4444</v>
      </c>
      <c r="B4447" s="212" t="s">
        <v>5045</v>
      </c>
      <c r="C4447" s="213" t="s">
        <v>5046</v>
      </c>
      <c r="D4447" s="213"/>
      <c r="E4447" s="213">
        <v>1</v>
      </c>
      <c r="F4447" s="213" t="s">
        <v>553</v>
      </c>
      <c r="G4447" s="214" t="s">
        <v>572</v>
      </c>
      <c r="H4447" s="208">
        <f>IF(Input!F$4="GMH_OECC",J4447,IF(Input!F$4="GMH_XOEC",L4447,IF(Input!F$4="GMH_Korea",N4447,IF(Input!F$4="GMH_EU",P4447,IF(Input!F$4="Skysuper",#REF!,IF(Input!F$4="SkyII",#REF!,IF(Input!F$4="XO-8000",#REF!, "FALSE")))))))</f>
        <v>1</v>
      </c>
      <c r="I4447" s="209">
        <f>IF(Input!F$4="GMH_OECC",K4447,IF(Input!F$4="GMH_XOEC",M4447,IF(Input!F$4="GMH_Korea",O4447,IF(Input!F$4="GMH_EU",Q4447,IF(Input!F$4="Skysuper",#REF!,IF(Input!F$4="SkyII",#REF!,IF(Input!F$4="XO-8000",#REF!, "FALSE")))))))</f>
        <v>0</v>
      </c>
      <c r="J4447" s="210">
        <v>1</v>
      </c>
      <c r="K4447" s="268">
        <v>0</v>
      </c>
      <c r="L4447" s="270">
        <v>1</v>
      </c>
      <c r="M4447" s="270">
        <v>0</v>
      </c>
      <c r="N4447" s="270">
        <v>1</v>
      </c>
      <c r="O4447" s="270">
        <v>0</v>
      </c>
      <c r="P4447" s="270">
        <v>1</v>
      </c>
      <c r="Q4447" s="270">
        <v>0</v>
      </c>
      <c r="R4447" s="74"/>
      <c r="S4447" s="75" t="str">
        <f t="shared" si="454"/>
        <v>0001</v>
      </c>
      <c r="T4447" s="75" t="str">
        <f t="shared" si="455"/>
        <v>00010001000100010001000100010001</v>
      </c>
      <c r="V4447" s="197"/>
      <c r="W4447" s="75">
        <f t="shared" si="456"/>
        <v>8</v>
      </c>
      <c r="AE4447" s="479"/>
    </row>
    <row r="4448" spans="1:31" s="75" customFormat="1" ht="13.5" x14ac:dyDescent="0.2">
      <c r="A4448" s="211">
        <v>4445</v>
      </c>
      <c r="B4448" s="212" t="s">
        <v>5047</v>
      </c>
      <c r="C4448" s="213" t="s">
        <v>5048</v>
      </c>
      <c r="D4448" s="213"/>
      <c r="E4448" s="213">
        <v>1</v>
      </c>
      <c r="F4448" s="213" t="s">
        <v>553</v>
      </c>
      <c r="G4448" s="214" t="s">
        <v>572</v>
      </c>
      <c r="H4448" s="208">
        <f>IF(Input!F$4="GMH_OECC",J4448,IF(Input!F$4="GMH_XOEC",L4448,IF(Input!F$4="GMH_Korea",N4448,IF(Input!F$4="GMH_EU",P4448,IF(Input!F$4="Skysuper",#REF!,IF(Input!F$4="SkyII",#REF!,IF(Input!F$4="XO-8000",#REF!, "FALSE")))))))</f>
        <v>1</v>
      </c>
      <c r="I4448" s="209">
        <f>IF(Input!F$4="GMH_OECC",K4448,IF(Input!F$4="GMH_XOEC",M4448,IF(Input!F$4="GMH_Korea",O4448,IF(Input!F$4="GMH_EU",Q4448,IF(Input!F$4="Skysuper",#REF!,IF(Input!F$4="SkyII",#REF!,IF(Input!F$4="XO-8000",#REF!, "FALSE")))))))</f>
        <v>0</v>
      </c>
      <c r="J4448" s="210">
        <v>1</v>
      </c>
      <c r="K4448" s="268">
        <v>0</v>
      </c>
      <c r="L4448" s="270">
        <v>1</v>
      </c>
      <c r="M4448" s="270">
        <v>0</v>
      </c>
      <c r="N4448" s="270">
        <v>1</v>
      </c>
      <c r="O4448" s="270">
        <v>0</v>
      </c>
      <c r="P4448" s="270">
        <v>1</v>
      </c>
      <c r="Q4448" s="270">
        <v>0</v>
      </c>
      <c r="R4448" s="74"/>
      <c r="S4448" s="75" t="str">
        <f t="shared" si="454"/>
        <v>0001</v>
      </c>
      <c r="T4448" s="75" t="str">
        <f t="shared" si="455"/>
        <v>00010001000100010001000100010001</v>
      </c>
      <c r="V4448" s="197"/>
      <c r="W4448" s="75">
        <f t="shared" si="456"/>
        <v>8</v>
      </c>
      <c r="AE4448" s="479"/>
    </row>
    <row r="4449" spans="1:31" s="75" customFormat="1" ht="13.5" x14ac:dyDescent="0.2">
      <c r="A4449" s="211">
        <v>4446</v>
      </c>
      <c r="B4449" s="212" t="s">
        <v>5049</v>
      </c>
      <c r="C4449" s="213" t="s">
        <v>5050</v>
      </c>
      <c r="D4449" s="213"/>
      <c r="E4449" s="213">
        <v>1</v>
      </c>
      <c r="F4449" s="213" t="s">
        <v>553</v>
      </c>
      <c r="G4449" s="214" t="s">
        <v>572</v>
      </c>
      <c r="H4449" s="208">
        <f>IF(Input!F$4="GMH_OECC",J4449,IF(Input!F$4="GMH_XOEC",L4449,IF(Input!F$4="GMH_Korea",N4449,IF(Input!F$4="GMH_EU",P4449,IF(Input!F$4="Skysuper",#REF!,IF(Input!F$4="SkyII",#REF!,IF(Input!F$4="XO-8000",#REF!, "FALSE")))))))</f>
        <v>1</v>
      </c>
      <c r="I4449" s="209">
        <f>IF(Input!F$4="GMH_OECC",K4449,IF(Input!F$4="GMH_XOEC",M4449,IF(Input!F$4="GMH_Korea",O4449,IF(Input!F$4="GMH_EU",Q4449,IF(Input!F$4="Skysuper",#REF!,IF(Input!F$4="SkyII",#REF!,IF(Input!F$4="XO-8000",#REF!, "FALSE")))))))</f>
        <v>0</v>
      </c>
      <c r="J4449" s="210">
        <v>1</v>
      </c>
      <c r="K4449" s="268">
        <v>0</v>
      </c>
      <c r="L4449" s="270">
        <v>1</v>
      </c>
      <c r="M4449" s="270">
        <v>0</v>
      </c>
      <c r="N4449" s="270">
        <v>1</v>
      </c>
      <c r="O4449" s="270">
        <v>0</v>
      </c>
      <c r="P4449" s="270">
        <v>1</v>
      </c>
      <c r="Q4449" s="270">
        <v>0</v>
      </c>
      <c r="R4449" s="74"/>
      <c r="S4449" s="75" t="str">
        <f t="shared" si="454"/>
        <v>0001</v>
      </c>
      <c r="T4449" s="75" t="str">
        <f t="shared" si="455"/>
        <v>00010001000100010001000100010001</v>
      </c>
      <c r="V4449" s="197"/>
      <c r="W4449" s="75">
        <f t="shared" si="456"/>
        <v>8</v>
      </c>
      <c r="AE4449" s="479"/>
    </row>
    <row r="4450" spans="1:31" s="75" customFormat="1" ht="13.5" x14ac:dyDescent="0.2">
      <c r="A4450" s="211">
        <v>4447</v>
      </c>
      <c r="B4450" s="212" t="s">
        <v>5051</v>
      </c>
      <c r="C4450" s="213" t="s">
        <v>5052</v>
      </c>
      <c r="D4450" s="213"/>
      <c r="E4450" s="213">
        <v>1</v>
      </c>
      <c r="F4450" s="213" t="s">
        <v>553</v>
      </c>
      <c r="G4450" s="214" t="s">
        <v>572</v>
      </c>
      <c r="H4450" s="208">
        <f>IF(Input!F$4="GMH_OECC",J4450,IF(Input!F$4="GMH_XOEC",L4450,IF(Input!F$4="GMH_Korea",N4450,IF(Input!F$4="GMH_EU",P4450,IF(Input!F$4="Skysuper",#REF!,IF(Input!F$4="SkyII",#REF!,IF(Input!F$4="XO-8000",#REF!, "FALSE")))))))</f>
        <v>1</v>
      </c>
      <c r="I4450" s="209">
        <f>IF(Input!F$4="GMH_OECC",K4450,IF(Input!F$4="GMH_XOEC",M4450,IF(Input!F$4="GMH_Korea",O4450,IF(Input!F$4="GMH_EU",Q4450,IF(Input!F$4="Skysuper",#REF!,IF(Input!F$4="SkyII",#REF!,IF(Input!F$4="XO-8000",#REF!, "FALSE")))))))</f>
        <v>0</v>
      </c>
      <c r="J4450" s="210">
        <v>1</v>
      </c>
      <c r="K4450" s="268">
        <v>0</v>
      </c>
      <c r="L4450" s="270">
        <v>1</v>
      </c>
      <c r="M4450" s="270">
        <v>0</v>
      </c>
      <c r="N4450" s="270">
        <v>1</v>
      </c>
      <c r="O4450" s="270">
        <v>0</v>
      </c>
      <c r="P4450" s="270">
        <v>1</v>
      </c>
      <c r="Q4450" s="270">
        <v>0</v>
      </c>
      <c r="R4450" s="74"/>
      <c r="S4450" s="75" t="str">
        <f t="shared" si="454"/>
        <v>0001</v>
      </c>
      <c r="T4450" s="75" t="str">
        <f t="shared" si="455"/>
        <v>00010001000100010001000100010001</v>
      </c>
      <c r="V4450" s="197"/>
      <c r="W4450" s="75">
        <f t="shared" si="456"/>
        <v>8</v>
      </c>
      <c r="AE4450" s="479"/>
    </row>
    <row r="4451" spans="1:31" s="75" customFormat="1" ht="13.5" x14ac:dyDescent="0.2">
      <c r="A4451" s="211">
        <v>4448</v>
      </c>
      <c r="B4451" s="212" t="s">
        <v>5053</v>
      </c>
      <c r="C4451" s="213" t="s">
        <v>5054</v>
      </c>
      <c r="D4451" s="213"/>
      <c r="E4451" s="213">
        <v>1</v>
      </c>
      <c r="F4451" s="213" t="s">
        <v>553</v>
      </c>
      <c r="G4451" s="214" t="s">
        <v>572</v>
      </c>
      <c r="H4451" s="208">
        <f>IF(Input!F$4="GMH_OECC",J4451,IF(Input!F$4="GMH_XOEC",L4451,IF(Input!F$4="GMH_Korea",N4451,IF(Input!F$4="GMH_EU",P4451,IF(Input!F$4="Skysuper",#REF!,IF(Input!F$4="SkyII",#REF!,IF(Input!F$4="XO-8000",#REF!, "FALSE")))))))</f>
        <v>1</v>
      </c>
      <c r="I4451" s="209">
        <f>IF(Input!F$4="GMH_OECC",K4451,IF(Input!F$4="GMH_XOEC",M4451,IF(Input!F$4="GMH_Korea",O4451,IF(Input!F$4="GMH_EU",Q4451,IF(Input!F$4="Skysuper",#REF!,IF(Input!F$4="SkyII",#REF!,IF(Input!F$4="XO-8000",#REF!, "FALSE")))))))</f>
        <v>0</v>
      </c>
      <c r="J4451" s="210">
        <v>1</v>
      </c>
      <c r="K4451" s="268">
        <v>0</v>
      </c>
      <c r="L4451" s="270">
        <v>1</v>
      </c>
      <c r="M4451" s="270">
        <v>0</v>
      </c>
      <c r="N4451" s="270">
        <v>1</v>
      </c>
      <c r="O4451" s="270">
        <v>0</v>
      </c>
      <c r="P4451" s="270">
        <v>1</v>
      </c>
      <c r="Q4451" s="270">
        <v>0</v>
      </c>
      <c r="R4451" s="74"/>
      <c r="S4451" s="75" t="str">
        <f t="shared" si="454"/>
        <v>0001</v>
      </c>
      <c r="T4451" s="75" t="str">
        <f t="shared" si="455"/>
        <v>00010001000100010001000100010001</v>
      </c>
      <c r="V4451" s="197"/>
      <c r="W4451" s="75">
        <f t="shared" si="456"/>
        <v>8</v>
      </c>
      <c r="AE4451" s="479"/>
    </row>
    <row r="4452" spans="1:31" s="75" customFormat="1" ht="13.5" x14ac:dyDescent="0.2">
      <c r="A4452" s="211">
        <v>4449</v>
      </c>
      <c r="B4452" s="212" t="s">
        <v>5055</v>
      </c>
      <c r="C4452" s="213" t="s">
        <v>5056</v>
      </c>
      <c r="D4452" s="213"/>
      <c r="E4452" s="213">
        <v>1</v>
      </c>
      <c r="F4452" s="213" t="s">
        <v>553</v>
      </c>
      <c r="G4452" s="214" t="s">
        <v>572</v>
      </c>
      <c r="H4452" s="208">
        <f>IF(Input!F$4="GMH_OECC",J4452,IF(Input!F$4="GMH_XOEC",L4452,IF(Input!F$4="GMH_Korea",N4452,IF(Input!F$4="GMH_EU",P4452,IF(Input!F$4="Skysuper",#REF!,IF(Input!F$4="SkyII",#REF!,IF(Input!F$4="XO-8000",#REF!, "FALSE")))))))</f>
        <v>1</v>
      </c>
      <c r="I4452" s="209">
        <f>IF(Input!F$4="GMH_OECC",K4452,IF(Input!F$4="GMH_XOEC",M4452,IF(Input!F$4="GMH_Korea",O4452,IF(Input!F$4="GMH_EU",Q4452,IF(Input!F$4="Skysuper",#REF!,IF(Input!F$4="SkyII",#REF!,IF(Input!F$4="XO-8000",#REF!, "FALSE")))))))</f>
        <v>0</v>
      </c>
      <c r="J4452" s="210">
        <v>1</v>
      </c>
      <c r="K4452" s="268">
        <v>0</v>
      </c>
      <c r="L4452" s="270">
        <v>1</v>
      </c>
      <c r="M4452" s="270">
        <v>0</v>
      </c>
      <c r="N4452" s="270">
        <v>1</v>
      </c>
      <c r="O4452" s="270">
        <v>0</v>
      </c>
      <c r="P4452" s="270">
        <v>1</v>
      </c>
      <c r="Q4452" s="270">
        <v>0</v>
      </c>
      <c r="R4452" s="74"/>
      <c r="S4452" s="75" t="str">
        <f t="shared" si="454"/>
        <v>0001</v>
      </c>
      <c r="T4452" s="75" t="str">
        <f t="shared" si="455"/>
        <v>00010001000100010001000100010001</v>
      </c>
      <c r="V4452" s="197"/>
      <c r="W4452" s="75">
        <f t="shared" si="456"/>
        <v>8</v>
      </c>
      <c r="AE4452" s="479"/>
    </row>
    <row r="4453" spans="1:31" s="75" customFormat="1" ht="13.5" x14ac:dyDescent="0.2">
      <c r="A4453" s="211">
        <v>4450</v>
      </c>
      <c r="B4453" s="212" t="s">
        <v>5057</v>
      </c>
      <c r="C4453" s="213" t="s">
        <v>5058</v>
      </c>
      <c r="D4453" s="213"/>
      <c r="E4453" s="213">
        <v>1</v>
      </c>
      <c r="F4453" s="213" t="s">
        <v>553</v>
      </c>
      <c r="G4453" s="214" t="s">
        <v>572</v>
      </c>
      <c r="H4453" s="208">
        <f>IF(Input!F$4="GMH_OECC",J4453,IF(Input!F$4="GMH_XOEC",L4453,IF(Input!F$4="GMH_Korea",N4453,IF(Input!F$4="GMH_EU",P4453,IF(Input!F$4="Skysuper",#REF!,IF(Input!F$4="SkyII",#REF!,IF(Input!F$4="XO-8000",#REF!, "FALSE")))))))</f>
        <v>1</v>
      </c>
      <c r="I4453" s="209">
        <f>IF(Input!F$4="GMH_OECC",K4453,IF(Input!F$4="GMH_XOEC",M4453,IF(Input!F$4="GMH_Korea",O4453,IF(Input!F$4="GMH_EU",Q4453,IF(Input!F$4="Skysuper",#REF!,IF(Input!F$4="SkyII",#REF!,IF(Input!F$4="XO-8000",#REF!, "FALSE")))))))</f>
        <v>0</v>
      </c>
      <c r="J4453" s="210">
        <v>1</v>
      </c>
      <c r="K4453" s="268">
        <v>0</v>
      </c>
      <c r="L4453" s="270">
        <v>1</v>
      </c>
      <c r="M4453" s="270">
        <v>0</v>
      </c>
      <c r="N4453" s="270">
        <v>1</v>
      </c>
      <c r="O4453" s="270">
        <v>0</v>
      </c>
      <c r="P4453" s="270">
        <v>1</v>
      </c>
      <c r="Q4453" s="270">
        <v>0</v>
      </c>
      <c r="R4453" s="74"/>
      <c r="S4453" s="75" t="str">
        <f t="shared" si="454"/>
        <v>0001</v>
      </c>
      <c r="T4453" s="75" t="str">
        <f t="shared" si="455"/>
        <v>00010001000100010001000100010001</v>
      </c>
      <c r="V4453" s="197"/>
      <c r="W4453" s="75">
        <f t="shared" si="456"/>
        <v>8</v>
      </c>
      <c r="AE4453" s="479"/>
    </row>
    <row r="4454" spans="1:31" s="75" customFormat="1" ht="13.5" x14ac:dyDescent="0.2">
      <c r="A4454" s="211">
        <v>4451</v>
      </c>
      <c r="B4454" s="212" t="s">
        <v>5059</v>
      </c>
      <c r="C4454" s="213" t="s">
        <v>5060</v>
      </c>
      <c r="D4454" s="213"/>
      <c r="E4454" s="213">
        <v>1</v>
      </c>
      <c r="F4454" s="213" t="s">
        <v>553</v>
      </c>
      <c r="G4454" s="214" t="s">
        <v>572</v>
      </c>
      <c r="H4454" s="208">
        <f>IF(Input!F$4="GMH_OECC",J4454,IF(Input!F$4="GMH_XOEC",L4454,IF(Input!F$4="GMH_Korea",N4454,IF(Input!F$4="GMH_EU",P4454,IF(Input!F$4="Skysuper",#REF!,IF(Input!F$4="SkyII",#REF!,IF(Input!F$4="XO-8000",#REF!, "FALSE")))))))</f>
        <v>1</v>
      </c>
      <c r="I4454" s="209">
        <f>IF(Input!F$4="GMH_OECC",K4454,IF(Input!F$4="GMH_XOEC",M4454,IF(Input!F$4="GMH_Korea",O4454,IF(Input!F$4="GMH_EU",Q4454,IF(Input!F$4="Skysuper",#REF!,IF(Input!F$4="SkyII",#REF!,IF(Input!F$4="XO-8000",#REF!, "FALSE")))))))</f>
        <v>0</v>
      </c>
      <c r="J4454" s="210">
        <v>1</v>
      </c>
      <c r="K4454" s="268">
        <v>0</v>
      </c>
      <c r="L4454" s="270">
        <v>1</v>
      </c>
      <c r="M4454" s="270">
        <v>0</v>
      </c>
      <c r="N4454" s="270">
        <v>1</v>
      </c>
      <c r="O4454" s="270">
        <v>0</v>
      </c>
      <c r="P4454" s="270">
        <v>1</v>
      </c>
      <c r="Q4454" s="270">
        <v>0</v>
      </c>
      <c r="R4454" s="74"/>
      <c r="S4454" s="75" t="str">
        <f t="shared" si="454"/>
        <v>0001</v>
      </c>
      <c r="T4454" s="75" t="str">
        <f t="shared" si="455"/>
        <v>00010001000100010001000100010001</v>
      </c>
      <c r="V4454" s="197"/>
      <c r="W4454" s="75">
        <f t="shared" si="456"/>
        <v>8</v>
      </c>
      <c r="AE4454" s="479"/>
    </row>
    <row r="4455" spans="1:31" s="75" customFormat="1" ht="13.5" x14ac:dyDescent="0.2">
      <c r="A4455" s="211">
        <v>4452</v>
      </c>
      <c r="B4455" s="212" t="s">
        <v>5061</v>
      </c>
      <c r="C4455" s="213" t="s">
        <v>5062</v>
      </c>
      <c r="D4455" s="213"/>
      <c r="E4455" s="213">
        <v>1</v>
      </c>
      <c r="F4455" s="213" t="s">
        <v>553</v>
      </c>
      <c r="G4455" s="214" t="s">
        <v>572</v>
      </c>
      <c r="H4455" s="208">
        <f>IF(Input!F$4="GMH_OECC",J4455,IF(Input!F$4="GMH_XOEC",L4455,IF(Input!F$4="GMH_Korea",N4455,IF(Input!F$4="GMH_EU",P4455,IF(Input!F$4="Skysuper",#REF!,IF(Input!F$4="SkyII",#REF!,IF(Input!F$4="XO-8000",#REF!, "FALSE")))))))</f>
        <v>1</v>
      </c>
      <c r="I4455" s="209">
        <f>IF(Input!F$4="GMH_OECC",K4455,IF(Input!F$4="GMH_XOEC",M4455,IF(Input!F$4="GMH_Korea",O4455,IF(Input!F$4="GMH_EU",Q4455,IF(Input!F$4="Skysuper",#REF!,IF(Input!F$4="SkyII",#REF!,IF(Input!F$4="XO-8000",#REF!, "FALSE")))))))</f>
        <v>0</v>
      </c>
      <c r="J4455" s="210">
        <v>1</v>
      </c>
      <c r="K4455" s="268">
        <v>0</v>
      </c>
      <c r="L4455" s="270">
        <v>1</v>
      </c>
      <c r="M4455" s="270">
        <v>0</v>
      </c>
      <c r="N4455" s="270">
        <v>1</v>
      </c>
      <c r="O4455" s="270">
        <v>0</v>
      </c>
      <c r="P4455" s="270">
        <v>1</v>
      </c>
      <c r="Q4455" s="270">
        <v>0</v>
      </c>
      <c r="R4455" s="74"/>
      <c r="S4455" s="75" t="str">
        <f t="shared" si="454"/>
        <v>0001</v>
      </c>
      <c r="T4455" s="75" t="str">
        <f t="shared" si="455"/>
        <v>00010001000100010001000100010001</v>
      </c>
      <c r="V4455" s="197"/>
      <c r="W4455" s="75">
        <f t="shared" si="456"/>
        <v>8</v>
      </c>
      <c r="AE4455" s="479"/>
    </row>
    <row r="4456" spans="1:31" s="75" customFormat="1" ht="13.5" x14ac:dyDescent="0.2">
      <c r="A4456" s="211">
        <v>4453</v>
      </c>
      <c r="B4456" s="212" t="s">
        <v>5063</v>
      </c>
      <c r="C4456" s="213" t="s">
        <v>5064</v>
      </c>
      <c r="D4456" s="213"/>
      <c r="E4456" s="213">
        <v>1</v>
      </c>
      <c r="F4456" s="213" t="s">
        <v>553</v>
      </c>
      <c r="G4456" s="214" t="s">
        <v>572</v>
      </c>
      <c r="H4456" s="208">
        <f>IF(Input!F$4="GMH_OECC",J4456,IF(Input!F$4="GMH_XOEC",L4456,IF(Input!F$4="GMH_Korea",N4456,IF(Input!F$4="GMH_EU",P4456,IF(Input!F$4="Skysuper",#REF!,IF(Input!F$4="SkyII",#REF!,IF(Input!F$4="XO-8000",#REF!, "FALSE")))))))</f>
        <v>1</v>
      </c>
      <c r="I4456" s="209">
        <f>IF(Input!F$4="GMH_OECC",K4456,IF(Input!F$4="GMH_XOEC",M4456,IF(Input!F$4="GMH_Korea",O4456,IF(Input!F$4="GMH_EU",Q4456,IF(Input!F$4="Skysuper",#REF!,IF(Input!F$4="SkyII",#REF!,IF(Input!F$4="XO-8000",#REF!, "FALSE")))))))</f>
        <v>0</v>
      </c>
      <c r="J4456" s="210">
        <v>1</v>
      </c>
      <c r="K4456" s="268">
        <v>0</v>
      </c>
      <c r="L4456" s="270">
        <v>1</v>
      </c>
      <c r="M4456" s="270">
        <v>0</v>
      </c>
      <c r="N4456" s="270">
        <v>1</v>
      </c>
      <c r="O4456" s="270">
        <v>0</v>
      </c>
      <c r="P4456" s="270">
        <v>1</v>
      </c>
      <c r="Q4456" s="270">
        <v>0</v>
      </c>
      <c r="R4456" s="74"/>
      <c r="S4456" s="75" t="str">
        <f t="shared" si="454"/>
        <v>0001</v>
      </c>
      <c r="T4456" s="75" t="str">
        <f t="shared" si="455"/>
        <v>00010001000100010001000100010001</v>
      </c>
      <c r="V4456" s="197"/>
      <c r="W4456" s="75">
        <f t="shared" si="456"/>
        <v>8</v>
      </c>
      <c r="AE4456" s="479"/>
    </row>
    <row r="4457" spans="1:31" s="75" customFormat="1" ht="13.5" x14ac:dyDescent="0.2">
      <c r="A4457" s="211">
        <v>4454</v>
      </c>
      <c r="B4457" s="212" t="s">
        <v>5065</v>
      </c>
      <c r="C4457" s="213" t="s">
        <v>5066</v>
      </c>
      <c r="D4457" s="213"/>
      <c r="E4457" s="213">
        <v>1</v>
      </c>
      <c r="F4457" s="213" t="s">
        <v>553</v>
      </c>
      <c r="G4457" s="214" t="s">
        <v>572</v>
      </c>
      <c r="H4457" s="208">
        <f>IF(Input!F$4="GMH_OECC",J4457,IF(Input!F$4="GMH_XOEC",L4457,IF(Input!F$4="GMH_Korea",N4457,IF(Input!F$4="GMH_EU",P4457,IF(Input!F$4="Skysuper",#REF!,IF(Input!F$4="SkyII",#REF!,IF(Input!F$4="XO-8000",#REF!, "FALSE")))))))</f>
        <v>1</v>
      </c>
      <c r="I4457" s="209">
        <f>IF(Input!F$4="GMH_OECC",K4457,IF(Input!F$4="GMH_XOEC",M4457,IF(Input!F$4="GMH_Korea",O4457,IF(Input!F$4="GMH_EU",Q4457,IF(Input!F$4="Skysuper",#REF!,IF(Input!F$4="SkyII",#REF!,IF(Input!F$4="XO-8000",#REF!, "FALSE")))))))</f>
        <v>0</v>
      </c>
      <c r="J4457" s="210">
        <v>1</v>
      </c>
      <c r="K4457" s="268">
        <v>0</v>
      </c>
      <c r="L4457" s="270">
        <v>1</v>
      </c>
      <c r="M4457" s="270">
        <v>0</v>
      </c>
      <c r="N4457" s="270">
        <v>1</v>
      </c>
      <c r="O4457" s="270">
        <v>0</v>
      </c>
      <c r="P4457" s="270">
        <v>1</v>
      </c>
      <c r="Q4457" s="270">
        <v>0</v>
      </c>
      <c r="R4457" s="74"/>
      <c r="S4457" s="75" t="str">
        <f t="shared" si="454"/>
        <v>0001</v>
      </c>
      <c r="T4457" s="75" t="str">
        <f t="shared" si="455"/>
        <v>00010001000100010001000100010001</v>
      </c>
      <c r="V4457" s="197"/>
      <c r="W4457" s="75">
        <f t="shared" si="456"/>
        <v>8</v>
      </c>
      <c r="AE4457" s="479"/>
    </row>
    <row r="4458" spans="1:31" s="75" customFormat="1" ht="13.5" x14ac:dyDescent="0.2">
      <c r="A4458" s="211">
        <v>4455</v>
      </c>
      <c r="B4458" s="212" t="s">
        <v>5067</v>
      </c>
      <c r="C4458" s="213" t="s">
        <v>5068</v>
      </c>
      <c r="D4458" s="213"/>
      <c r="E4458" s="213">
        <v>1</v>
      </c>
      <c r="F4458" s="213" t="s">
        <v>553</v>
      </c>
      <c r="G4458" s="214" t="s">
        <v>572</v>
      </c>
      <c r="H4458" s="208">
        <f>IF(Input!F$4="GMH_OECC",J4458,IF(Input!F$4="GMH_XOEC",L4458,IF(Input!F$4="GMH_Korea",N4458,IF(Input!F$4="GMH_EU",P4458,IF(Input!F$4="Skysuper",#REF!,IF(Input!F$4="SkyII",#REF!,IF(Input!F$4="XO-8000",#REF!, "FALSE")))))))</f>
        <v>1</v>
      </c>
      <c r="I4458" s="209">
        <f>IF(Input!F$4="GMH_OECC",K4458,IF(Input!F$4="GMH_XOEC",M4458,IF(Input!F$4="GMH_Korea",O4458,IF(Input!F$4="GMH_EU",Q4458,IF(Input!F$4="Skysuper",#REF!,IF(Input!F$4="SkyII",#REF!,IF(Input!F$4="XO-8000",#REF!, "FALSE")))))))</f>
        <v>0</v>
      </c>
      <c r="J4458" s="210">
        <v>1</v>
      </c>
      <c r="K4458" s="268">
        <v>0</v>
      </c>
      <c r="L4458" s="270">
        <v>1</v>
      </c>
      <c r="M4458" s="270">
        <v>0</v>
      </c>
      <c r="N4458" s="270">
        <v>1</v>
      </c>
      <c r="O4458" s="270">
        <v>0</v>
      </c>
      <c r="P4458" s="270">
        <v>1</v>
      </c>
      <c r="Q4458" s="270">
        <v>0</v>
      </c>
      <c r="R4458" s="74"/>
      <c r="S4458" s="75" t="str">
        <f t="shared" si="454"/>
        <v>0001</v>
      </c>
      <c r="T4458" s="75" t="str">
        <f t="shared" si="455"/>
        <v>00010001000100010001000100010001</v>
      </c>
      <c r="V4458" s="197"/>
      <c r="W4458" s="75">
        <f t="shared" si="456"/>
        <v>8</v>
      </c>
      <c r="AE4458" s="479"/>
    </row>
    <row r="4459" spans="1:31" s="75" customFormat="1" ht="13.5" x14ac:dyDescent="0.2">
      <c r="A4459" s="211">
        <v>4456</v>
      </c>
      <c r="B4459" s="212" t="s">
        <v>5069</v>
      </c>
      <c r="C4459" s="213" t="s">
        <v>5070</v>
      </c>
      <c r="D4459" s="213"/>
      <c r="E4459" s="213">
        <v>1</v>
      </c>
      <c r="F4459" s="213" t="s">
        <v>553</v>
      </c>
      <c r="G4459" s="214" t="s">
        <v>572</v>
      </c>
      <c r="H4459" s="208">
        <f>IF(Input!F$4="GMH_OECC",J4459,IF(Input!F$4="GMH_XOEC",L4459,IF(Input!F$4="GMH_Korea",N4459,IF(Input!F$4="GMH_EU",P4459,IF(Input!F$4="Skysuper",#REF!,IF(Input!F$4="SkyII",#REF!,IF(Input!F$4="XO-8000",#REF!, "FALSE")))))))</f>
        <v>1</v>
      </c>
      <c r="I4459" s="209">
        <f>IF(Input!F$4="GMH_OECC",K4459,IF(Input!F$4="GMH_XOEC",M4459,IF(Input!F$4="GMH_Korea",O4459,IF(Input!F$4="GMH_EU",Q4459,IF(Input!F$4="Skysuper",#REF!,IF(Input!F$4="SkyII",#REF!,IF(Input!F$4="XO-8000",#REF!, "FALSE")))))))</f>
        <v>0</v>
      </c>
      <c r="J4459" s="210">
        <v>1</v>
      </c>
      <c r="K4459" s="268">
        <v>0</v>
      </c>
      <c r="L4459" s="270">
        <v>1</v>
      </c>
      <c r="M4459" s="270">
        <v>0</v>
      </c>
      <c r="N4459" s="270">
        <v>1</v>
      </c>
      <c r="O4459" s="270">
        <v>0</v>
      </c>
      <c r="P4459" s="270">
        <v>1</v>
      </c>
      <c r="Q4459" s="270">
        <v>0</v>
      </c>
      <c r="R4459" s="74"/>
      <c r="S4459" s="75" t="str">
        <f t="shared" si="454"/>
        <v>0001</v>
      </c>
      <c r="T4459" s="75" t="str">
        <f t="shared" si="455"/>
        <v>00010001000100010001000100010001</v>
      </c>
      <c r="V4459" s="197"/>
      <c r="W4459" s="75">
        <f t="shared" si="456"/>
        <v>8</v>
      </c>
      <c r="AE4459" s="479"/>
    </row>
    <row r="4460" spans="1:31" s="75" customFormat="1" ht="13.5" x14ac:dyDescent="0.2">
      <c r="A4460" s="211">
        <v>4457</v>
      </c>
      <c r="B4460" s="212" t="s">
        <v>5071</v>
      </c>
      <c r="C4460" s="213" t="s">
        <v>5072</v>
      </c>
      <c r="D4460" s="213"/>
      <c r="E4460" s="213">
        <v>1</v>
      </c>
      <c r="F4460" s="213" t="s">
        <v>553</v>
      </c>
      <c r="G4460" s="214" t="s">
        <v>572</v>
      </c>
      <c r="H4460" s="208">
        <f>IF(Input!F$4="GMH_OECC",J4460,IF(Input!F$4="GMH_XOEC",L4460,IF(Input!F$4="GMH_Korea",N4460,IF(Input!F$4="GMH_EU",P4460,IF(Input!F$4="Skysuper",#REF!,IF(Input!F$4="SkyII",#REF!,IF(Input!F$4="XO-8000",#REF!, "FALSE")))))))</f>
        <v>1</v>
      </c>
      <c r="I4460" s="209">
        <f>IF(Input!F$4="GMH_OECC",K4460,IF(Input!F$4="GMH_XOEC",M4460,IF(Input!F$4="GMH_Korea",O4460,IF(Input!F$4="GMH_EU",Q4460,IF(Input!F$4="Skysuper",#REF!,IF(Input!F$4="SkyII",#REF!,IF(Input!F$4="XO-8000",#REF!, "FALSE")))))))</f>
        <v>0</v>
      </c>
      <c r="J4460" s="210">
        <v>1</v>
      </c>
      <c r="K4460" s="268">
        <v>0</v>
      </c>
      <c r="L4460" s="270">
        <v>1</v>
      </c>
      <c r="M4460" s="270">
        <v>0</v>
      </c>
      <c r="N4460" s="270">
        <v>1</v>
      </c>
      <c r="O4460" s="270">
        <v>0</v>
      </c>
      <c r="P4460" s="270">
        <v>1</v>
      </c>
      <c r="Q4460" s="270">
        <v>0</v>
      </c>
      <c r="R4460" s="74"/>
      <c r="S4460" s="75" t="str">
        <f t="shared" si="454"/>
        <v>0001</v>
      </c>
      <c r="T4460" s="75" t="str">
        <f t="shared" si="455"/>
        <v>00010001000100010001000100010001</v>
      </c>
      <c r="V4460" s="197"/>
      <c r="W4460" s="75">
        <f t="shared" si="456"/>
        <v>8</v>
      </c>
      <c r="AE4460" s="479"/>
    </row>
    <row r="4461" spans="1:31" s="75" customFormat="1" ht="13.5" x14ac:dyDescent="0.2">
      <c r="A4461" s="211">
        <v>4458</v>
      </c>
      <c r="B4461" s="212" t="s">
        <v>5073</v>
      </c>
      <c r="C4461" s="213" t="s">
        <v>5074</v>
      </c>
      <c r="D4461" s="213"/>
      <c r="E4461" s="213">
        <v>1</v>
      </c>
      <c r="F4461" s="213" t="s">
        <v>553</v>
      </c>
      <c r="G4461" s="214" t="s">
        <v>572</v>
      </c>
      <c r="H4461" s="208">
        <f>IF(Input!F$4="GMH_OECC",J4461,IF(Input!F$4="GMH_XOEC",L4461,IF(Input!F$4="GMH_Korea",N4461,IF(Input!F$4="GMH_EU",P4461,IF(Input!F$4="Skysuper",#REF!,IF(Input!F$4="SkyII",#REF!,IF(Input!F$4="XO-8000",#REF!, "FALSE")))))))</f>
        <v>1</v>
      </c>
      <c r="I4461" s="209">
        <f>IF(Input!F$4="GMH_OECC",K4461,IF(Input!F$4="GMH_XOEC",M4461,IF(Input!F$4="GMH_Korea",O4461,IF(Input!F$4="GMH_EU",Q4461,IF(Input!F$4="Skysuper",#REF!,IF(Input!F$4="SkyII",#REF!,IF(Input!F$4="XO-8000",#REF!, "FALSE")))))))</f>
        <v>0</v>
      </c>
      <c r="J4461" s="210">
        <v>1</v>
      </c>
      <c r="K4461" s="268">
        <v>0</v>
      </c>
      <c r="L4461" s="270">
        <v>1</v>
      </c>
      <c r="M4461" s="270">
        <v>0</v>
      </c>
      <c r="N4461" s="270">
        <v>1</v>
      </c>
      <c r="O4461" s="270">
        <v>0</v>
      </c>
      <c r="P4461" s="270">
        <v>1</v>
      </c>
      <c r="Q4461" s="270">
        <v>0</v>
      </c>
      <c r="R4461" s="74"/>
      <c r="S4461" s="75" t="str">
        <f t="shared" si="454"/>
        <v>0001</v>
      </c>
      <c r="T4461" s="75" t="str">
        <f t="shared" si="455"/>
        <v>00010001000100010001000100010001</v>
      </c>
      <c r="V4461" s="197"/>
      <c r="W4461" s="75">
        <f t="shared" si="456"/>
        <v>8</v>
      </c>
      <c r="AE4461" s="479"/>
    </row>
    <row r="4462" spans="1:31" s="75" customFormat="1" ht="13.5" x14ac:dyDescent="0.2">
      <c r="A4462" s="211">
        <v>4459</v>
      </c>
      <c r="B4462" s="212" t="s">
        <v>5075</v>
      </c>
      <c r="C4462" s="213" t="s">
        <v>5076</v>
      </c>
      <c r="D4462" s="213"/>
      <c r="E4462" s="213">
        <v>1</v>
      </c>
      <c r="F4462" s="213" t="s">
        <v>553</v>
      </c>
      <c r="G4462" s="214" t="s">
        <v>572</v>
      </c>
      <c r="H4462" s="208">
        <f>IF(Input!F$4="GMH_OECC",J4462,IF(Input!F$4="GMH_XOEC",L4462,IF(Input!F$4="GMH_Korea",N4462,IF(Input!F$4="GMH_EU",P4462,IF(Input!F$4="Skysuper",#REF!,IF(Input!F$4="SkyII",#REF!,IF(Input!F$4="XO-8000",#REF!, "FALSE")))))))</f>
        <v>1</v>
      </c>
      <c r="I4462" s="209">
        <f>IF(Input!F$4="GMH_OECC",K4462,IF(Input!F$4="GMH_XOEC",M4462,IF(Input!F$4="GMH_Korea",O4462,IF(Input!F$4="GMH_EU",Q4462,IF(Input!F$4="Skysuper",#REF!,IF(Input!F$4="SkyII",#REF!,IF(Input!F$4="XO-8000",#REF!, "FALSE")))))))</f>
        <v>0</v>
      </c>
      <c r="J4462" s="210">
        <v>1</v>
      </c>
      <c r="K4462" s="268">
        <v>0</v>
      </c>
      <c r="L4462" s="270">
        <v>1</v>
      </c>
      <c r="M4462" s="270">
        <v>0</v>
      </c>
      <c r="N4462" s="270">
        <v>1</v>
      </c>
      <c r="O4462" s="270">
        <v>0</v>
      </c>
      <c r="P4462" s="270">
        <v>1</v>
      </c>
      <c r="Q4462" s="270">
        <v>0</v>
      </c>
      <c r="R4462" s="74"/>
      <c r="S4462" s="75" t="str">
        <f t="shared" si="454"/>
        <v>0001</v>
      </c>
      <c r="T4462" s="75" t="str">
        <f t="shared" si="455"/>
        <v>00010001000100010001000100010001</v>
      </c>
      <c r="V4462" s="197"/>
      <c r="W4462" s="75">
        <f t="shared" si="456"/>
        <v>8</v>
      </c>
      <c r="AE4462" s="479"/>
    </row>
    <row r="4463" spans="1:31" s="75" customFormat="1" ht="13.5" x14ac:dyDescent="0.2">
      <c r="A4463" s="211">
        <v>4460</v>
      </c>
      <c r="B4463" s="212" t="s">
        <v>5077</v>
      </c>
      <c r="C4463" s="213" t="s">
        <v>5078</v>
      </c>
      <c r="D4463" s="213"/>
      <c r="E4463" s="213">
        <v>1</v>
      </c>
      <c r="F4463" s="213" t="s">
        <v>553</v>
      </c>
      <c r="G4463" s="214" t="s">
        <v>572</v>
      </c>
      <c r="H4463" s="208">
        <f>IF(Input!F$4="GMH_OECC",J4463,IF(Input!F$4="GMH_XOEC",L4463,IF(Input!F$4="GMH_Korea",N4463,IF(Input!F$4="GMH_EU",P4463,IF(Input!F$4="Skysuper",#REF!,IF(Input!F$4="SkyII",#REF!,IF(Input!F$4="XO-8000",#REF!, "FALSE")))))))</f>
        <v>1</v>
      </c>
      <c r="I4463" s="209">
        <f>IF(Input!F$4="GMH_OECC",K4463,IF(Input!F$4="GMH_XOEC",M4463,IF(Input!F$4="GMH_Korea",O4463,IF(Input!F$4="GMH_EU",Q4463,IF(Input!F$4="Skysuper",#REF!,IF(Input!F$4="SkyII",#REF!,IF(Input!F$4="XO-8000",#REF!, "FALSE")))))))</f>
        <v>0</v>
      </c>
      <c r="J4463" s="210">
        <v>1</v>
      </c>
      <c r="K4463" s="268">
        <v>0</v>
      </c>
      <c r="L4463" s="270">
        <v>1</v>
      </c>
      <c r="M4463" s="270">
        <v>0</v>
      </c>
      <c r="N4463" s="270">
        <v>1</v>
      </c>
      <c r="O4463" s="270">
        <v>0</v>
      </c>
      <c r="P4463" s="270">
        <v>1</v>
      </c>
      <c r="Q4463" s="270">
        <v>0</v>
      </c>
      <c r="R4463" s="74"/>
      <c r="S4463" s="75" t="str">
        <f t="shared" si="454"/>
        <v>0001</v>
      </c>
      <c r="T4463" s="75" t="str">
        <f t="shared" si="455"/>
        <v>00010001000100010001000100010001</v>
      </c>
      <c r="V4463" s="197"/>
      <c r="W4463" s="75">
        <f t="shared" si="456"/>
        <v>8</v>
      </c>
      <c r="AE4463" s="479"/>
    </row>
    <row r="4464" spans="1:31" s="75" customFormat="1" ht="13.5" x14ac:dyDescent="0.2">
      <c r="A4464" s="211">
        <v>4461</v>
      </c>
      <c r="B4464" s="212" t="s">
        <v>5079</v>
      </c>
      <c r="C4464" s="213" t="s">
        <v>5080</v>
      </c>
      <c r="D4464" s="213"/>
      <c r="E4464" s="213">
        <v>1</v>
      </c>
      <c r="F4464" s="213" t="s">
        <v>553</v>
      </c>
      <c r="G4464" s="214" t="s">
        <v>572</v>
      </c>
      <c r="H4464" s="208">
        <f>IF(Input!F$4="GMH_OECC",J4464,IF(Input!F$4="GMH_XOEC",L4464,IF(Input!F$4="GMH_Korea",N4464,IF(Input!F$4="GMH_EU",P4464,IF(Input!F$4="Skysuper",#REF!,IF(Input!F$4="SkyII",#REF!,IF(Input!F$4="XO-8000",#REF!, "FALSE")))))))</f>
        <v>1</v>
      </c>
      <c r="I4464" s="209">
        <f>IF(Input!F$4="GMH_OECC",K4464,IF(Input!F$4="GMH_XOEC",M4464,IF(Input!F$4="GMH_Korea",O4464,IF(Input!F$4="GMH_EU",Q4464,IF(Input!F$4="Skysuper",#REF!,IF(Input!F$4="SkyII",#REF!,IF(Input!F$4="XO-8000",#REF!, "FALSE")))))))</f>
        <v>0</v>
      </c>
      <c r="J4464" s="210">
        <v>1</v>
      </c>
      <c r="K4464" s="268">
        <v>0</v>
      </c>
      <c r="L4464" s="270">
        <v>1</v>
      </c>
      <c r="M4464" s="270">
        <v>0</v>
      </c>
      <c r="N4464" s="270">
        <v>1</v>
      </c>
      <c r="O4464" s="270">
        <v>0</v>
      </c>
      <c r="P4464" s="270">
        <v>1</v>
      </c>
      <c r="Q4464" s="270">
        <v>0</v>
      </c>
      <c r="R4464" s="74"/>
      <c r="S4464" s="75" t="str">
        <f t="shared" si="454"/>
        <v>0001</v>
      </c>
      <c r="T4464" s="75" t="str">
        <f t="shared" si="455"/>
        <v>00010001000100010001000100010001</v>
      </c>
      <c r="V4464" s="197"/>
      <c r="W4464" s="75">
        <f t="shared" si="456"/>
        <v>8</v>
      </c>
      <c r="AE4464" s="479"/>
    </row>
    <row r="4465" spans="1:31" s="75" customFormat="1" ht="13.5" x14ac:dyDescent="0.2">
      <c r="A4465" s="211">
        <v>4462</v>
      </c>
      <c r="B4465" s="212" t="s">
        <v>5081</v>
      </c>
      <c r="C4465" s="213" t="s">
        <v>5082</v>
      </c>
      <c r="D4465" s="213"/>
      <c r="E4465" s="213">
        <v>1</v>
      </c>
      <c r="F4465" s="213" t="s">
        <v>553</v>
      </c>
      <c r="G4465" s="214" t="s">
        <v>572</v>
      </c>
      <c r="H4465" s="208">
        <f>IF(Input!F$4="GMH_OECC",J4465,IF(Input!F$4="GMH_XOEC",L4465,IF(Input!F$4="GMH_Korea",N4465,IF(Input!F$4="GMH_EU",P4465,IF(Input!F$4="Skysuper",#REF!,IF(Input!F$4="SkyII",#REF!,IF(Input!F$4="XO-8000",#REF!, "FALSE")))))))</f>
        <v>1</v>
      </c>
      <c r="I4465" s="209">
        <f>IF(Input!F$4="GMH_OECC",K4465,IF(Input!F$4="GMH_XOEC",M4465,IF(Input!F$4="GMH_Korea",O4465,IF(Input!F$4="GMH_EU",Q4465,IF(Input!F$4="Skysuper",#REF!,IF(Input!F$4="SkyII",#REF!,IF(Input!F$4="XO-8000",#REF!, "FALSE")))))))</f>
        <v>0</v>
      </c>
      <c r="J4465" s="210">
        <v>1</v>
      </c>
      <c r="K4465" s="268">
        <v>0</v>
      </c>
      <c r="L4465" s="270">
        <v>1</v>
      </c>
      <c r="M4465" s="270">
        <v>0</v>
      </c>
      <c r="N4465" s="270">
        <v>1</v>
      </c>
      <c r="O4465" s="270">
        <v>0</v>
      </c>
      <c r="P4465" s="270">
        <v>1</v>
      </c>
      <c r="Q4465" s="270">
        <v>0</v>
      </c>
      <c r="R4465" s="74"/>
      <c r="S4465" s="75" t="str">
        <f t="shared" si="454"/>
        <v>0001</v>
      </c>
      <c r="T4465" s="75" t="str">
        <f t="shared" si="455"/>
        <v>00010001000100010001000100010001</v>
      </c>
      <c r="V4465" s="197"/>
      <c r="W4465" s="75">
        <f t="shared" si="456"/>
        <v>8</v>
      </c>
      <c r="AE4465" s="479"/>
    </row>
    <row r="4466" spans="1:31" s="75" customFormat="1" ht="13.5" x14ac:dyDescent="0.2">
      <c r="A4466" s="211">
        <v>4463</v>
      </c>
      <c r="B4466" s="212" t="s">
        <v>5083</v>
      </c>
      <c r="C4466" s="213" t="s">
        <v>5084</v>
      </c>
      <c r="D4466" s="213"/>
      <c r="E4466" s="213">
        <v>1</v>
      </c>
      <c r="F4466" s="213" t="s">
        <v>553</v>
      </c>
      <c r="G4466" s="214" t="s">
        <v>572</v>
      </c>
      <c r="H4466" s="208">
        <f>IF(Input!F$4="GMH_OECC",J4466,IF(Input!F$4="GMH_XOEC",L4466,IF(Input!F$4="GMH_Korea",N4466,IF(Input!F$4="GMH_EU",P4466,IF(Input!F$4="Skysuper",#REF!,IF(Input!F$4="SkyII",#REF!,IF(Input!F$4="XO-8000",#REF!, "FALSE")))))))</f>
        <v>1</v>
      </c>
      <c r="I4466" s="209">
        <f>IF(Input!F$4="GMH_OECC",K4466,IF(Input!F$4="GMH_XOEC",M4466,IF(Input!F$4="GMH_Korea",O4466,IF(Input!F$4="GMH_EU",Q4466,IF(Input!F$4="Skysuper",#REF!,IF(Input!F$4="SkyII",#REF!,IF(Input!F$4="XO-8000",#REF!, "FALSE")))))))</f>
        <v>0</v>
      </c>
      <c r="J4466" s="210">
        <v>1</v>
      </c>
      <c r="K4466" s="268">
        <v>0</v>
      </c>
      <c r="L4466" s="270">
        <v>1</v>
      </c>
      <c r="M4466" s="270">
        <v>0</v>
      </c>
      <c r="N4466" s="270">
        <v>1</v>
      </c>
      <c r="O4466" s="270">
        <v>0</v>
      </c>
      <c r="P4466" s="270">
        <v>1</v>
      </c>
      <c r="Q4466" s="270">
        <v>0</v>
      </c>
      <c r="R4466" s="74"/>
      <c r="S4466" s="75" t="str">
        <f t="shared" si="454"/>
        <v>0001</v>
      </c>
      <c r="T4466" s="75" t="str">
        <f t="shared" si="455"/>
        <v>00010001000100010001000100010001</v>
      </c>
      <c r="V4466" s="197"/>
      <c r="W4466" s="75">
        <f t="shared" si="456"/>
        <v>8</v>
      </c>
      <c r="AE4466" s="479"/>
    </row>
    <row r="4467" spans="1:31" s="75" customFormat="1" ht="13.5" x14ac:dyDescent="0.2">
      <c r="A4467" s="211">
        <v>4464</v>
      </c>
      <c r="B4467" s="212" t="s">
        <v>5085</v>
      </c>
      <c r="C4467" s="213" t="s">
        <v>5086</v>
      </c>
      <c r="D4467" s="213"/>
      <c r="E4467" s="213">
        <v>1</v>
      </c>
      <c r="F4467" s="213" t="s">
        <v>553</v>
      </c>
      <c r="G4467" s="214" t="s">
        <v>572</v>
      </c>
      <c r="H4467" s="208">
        <f>IF(Input!F$4="GMH_OECC",J4467,IF(Input!F$4="GMH_XOEC",L4467,IF(Input!F$4="GMH_Korea",N4467,IF(Input!F$4="GMH_EU",P4467,IF(Input!F$4="Skysuper",#REF!,IF(Input!F$4="SkyII",#REF!,IF(Input!F$4="XO-8000",#REF!, "FALSE")))))))</f>
        <v>1</v>
      </c>
      <c r="I4467" s="209">
        <f>IF(Input!F$4="GMH_OECC",K4467,IF(Input!F$4="GMH_XOEC",M4467,IF(Input!F$4="GMH_Korea",O4467,IF(Input!F$4="GMH_EU",Q4467,IF(Input!F$4="Skysuper",#REF!,IF(Input!F$4="SkyII",#REF!,IF(Input!F$4="XO-8000",#REF!, "FALSE")))))))</f>
        <v>0</v>
      </c>
      <c r="J4467" s="210">
        <v>1</v>
      </c>
      <c r="K4467" s="268">
        <v>0</v>
      </c>
      <c r="L4467" s="270">
        <v>1</v>
      </c>
      <c r="M4467" s="270">
        <v>0</v>
      </c>
      <c r="N4467" s="270">
        <v>1</v>
      </c>
      <c r="O4467" s="270">
        <v>0</v>
      </c>
      <c r="P4467" s="270">
        <v>1</v>
      </c>
      <c r="Q4467" s="270">
        <v>0</v>
      </c>
      <c r="R4467" s="74"/>
      <c r="S4467" s="75" t="str">
        <f t="shared" si="454"/>
        <v>0001</v>
      </c>
      <c r="T4467" s="75" t="str">
        <f t="shared" si="455"/>
        <v>00010001000100010001000100010001</v>
      </c>
      <c r="V4467" s="197"/>
      <c r="W4467" s="75">
        <f t="shared" si="456"/>
        <v>8</v>
      </c>
      <c r="AE4467" s="479"/>
    </row>
    <row r="4468" spans="1:31" s="75" customFormat="1" ht="13.5" x14ac:dyDescent="0.2">
      <c r="A4468" s="211">
        <v>4465</v>
      </c>
      <c r="B4468" s="212" t="s">
        <v>5087</v>
      </c>
      <c r="C4468" s="213" t="s">
        <v>5088</v>
      </c>
      <c r="D4468" s="213"/>
      <c r="E4468" s="213">
        <v>1</v>
      </c>
      <c r="F4468" s="213" t="s">
        <v>553</v>
      </c>
      <c r="G4468" s="214" t="s">
        <v>572</v>
      </c>
      <c r="H4468" s="208">
        <f>IF(Input!F$4="GMH_OECC",J4468,IF(Input!F$4="GMH_XOEC",L4468,IF(Input!F$4="GMH_Korea",N4468,IF(Input!F$4="GMH_EU",P4468,IF(Input!F$4="Skysuper",#REF!,IF(Input!F$4="SkyII",#REF!,IF(Input!F$4="XO-8000",#REF!, "FALSE")))))))</f>
        <v>1</v>
      </c>
      <c r="I4468" s="209">
        <f>IF(Input!F$4="GMH_OECC",K4468,IF(Input!F$4="GMH_XOEC",M4468,IF(Input!F$4="GMH_Korea",O4468,IF(Input!F$4="GMH_EU",Q4468,IF(Input!F$4="Skysuper",#REF!,IF(Input!F$4="SkyII",#REF!,IF(Input!F$4="XO-8000",#REF!, "FALSE")))))))</f>
        <v>0</v>
      </c>
      <c r="J4468" s="210">
        <v>1</v>
      </c>
      <c r="K4468" s="268">
        <v>0</v>
      </c>
      <c r="L4468" s="270">
        <v>1</v>
      </c>
      <c r="M4468" s="270">
        <v>0</v>
      </c>
      <c r="N4468" s="270">
        <v>1</v>
      </c>
      <c r="O4468" s="270">
        <v>0</v>
      </c>
      <c r="P4468" s="270">
        <v>1</v>
      </c>
      <c r="Q4468" s="270">
        <v>0</v>
      </c>
      <c r="R4468" s="74"/>
      <c r="S4468" s="75" t="str">
        <f t="shared" ref="S4468:S4531" si="457">"0"&amp;DEC2HEX(2^(I4468-1))&amp;IF(LEN(DEC2HEX(H4468))=2,DEC2HEX(H4468),"0"&amp;DEC2HEX(H4468))</f>
        <v>0001</v>
      </c>
      <c r="T4468" s="75" t="str">
        <f t="shared" si="455"/>
        <v>00010001000100010001000100010001</v>
      </c>
      <c r="V4468" s="197"/>
      <c r="W4468" s="75">
        <f t="shared" si="456"/>
        <v>8</v>
      </c>
      <c r="AE4468" s="479"/>
    </row>
    <row r="4469" spans="1:31" s="75" customFormat="1" ht="13.5" x14ac:dyDescent="0.2">
      <c r="A4469" s="211">
        <v>4466</v>
      </c>
      <c r="B4469" s="212" t="s">
        <v>5089</v>
      </c>
      <c r="C4469" s="213" t="s">
        <v>5090</v>
      </c>
      <c r="D4469" s="213"/>
      <c r="E4469" s="213">
        <v>1</v>
      </c>
      <c r="F4469" s="213" t="s">
        <v>553</v>
      </c>
      <c r="G4469" s="214" t="s">
        <v>572</v>
      </c>
      <c r="H4469" s="208">
        <f>IF(Input!F$4="GMH_OECC",J4469,IF(Input!F$4="GMH_XOEC",L4469,IF(Input!F$4="GMH_Korea",N4469,IF(Input!F$4="GMH_EU",P4469,IF(Input!F$4="Skysuper",#REF!,IF(Input!F$4="SkyII",#REF!,IF(Input!F$4="XO-8000",#REF!, "FALSE")))))))</f>
        <v>1</v>
      </c>
      <c r="I4469" s="209">
        <f>IF(Input!F$4="GMH_OECC",K4469,IF(Input!F$4="GMH_XOEC",M4469,IF(Input!F$4="GMH_Korea",O4469,IF(Input!F$4="GMH_EU",Q4469,IF(Input!F$4="Skysuper",#REF!,IF(Input!F$4="SkyII",#REF!,IF(Input!F$4="XO-8000",#REF!, "FALSE")))))))</f>
        <v>0</v>
      </c>
      <c r="J4469" s="210">
        <v>1</v>
      </c>
      <c r="K4469" s="268">
        <v>0</v>
      </c>
      <c r="L4469" s="270">
        <v>1</v>
      </c>
      <c r="M4469" s="270">
        <v>0</v>
      </c>
      <c r="N4469" s="270">
        <v>1</v>
      </c>
      <c r="O4469" s="270">
        <v>0</v>
      </c>
      <c r="P4469" s="270">
        <v>1</v>
      </c>
      <c r="Q4469" s="270">
        <v>0</v>
      </c>
      <c r="R4469" s="74"/>
      <c r="S4469" s="75" t="str">
        <f t="shared" si="457"/>
        <v>0001</v>
      </c>
      <c r="T4469" s="75" t="str">
        <f t="shared" si="455"/>
        <v>00010001000100010001000100010001</v>
      </c>
      <c r="V4469" s="197"/>
      <c r="W4469" s="75">
        <f t="shared" si="456"/>
        <v>8</v>
      </c>
      <c r="AE4469" s="479"/>
    </row>
    <row r="4470" spans="1:31" s="75" customFormat="1" ht="13.5" x14ac:dyDescent="0.2">
      <c r="A4470" s="211">
        <v>4467</v>
      </c>
      <c r="B4470" s="212" t="s">
        <v>5091</v>
      </c>
      <c r="C4470" s="213" t="s">
        <v>5092</v>
      </c>
      <c r="D4470" s="213"/>
      <c r="E4470" s="213">
        <v>1</v>
      </c>
      <c r="F4470" s="213" t="s">
        <v>553</v>
      </c>
      <c r="G4470" s="214" t="s">
        <v>572</v>
      </c>
      <c r="H4470" s="208">
        <f>IF(Input!F$4="GMH_OECC",J4470,IF(Input!F$4="GMH_XOEC",L4470,IF(Input!F$4="GMH_Korea",N4470,IF(Input!F$4="GMH_EU",P4470,IF(Input!F$4="Skysuper",#REF!,IF(Input!F$4="SkyII",#REF!,IF(Input!F$4="XO-8000",#REF!, "FALSE")))))))</f>
        <v>1</v>
      </c>
      <c r="I4470" s="209">
        <f>IF(Input!F$4="GMH_OECC",K4470,IF(Input!F$4="GMH_XOEC",M4470,IF(Input!F$4="GMH_Korea",O4470,IF(Input!F$4="GMH_EU",Q4470,IF(Input!F$4="Skysuper",#REF!,IF(Input!F$4="SkyII",#REF!,IF(Input!F$4="XO-8000",#REF!, "FALSE")))))))</f>
        <v>0</v>
      </c>
      <c r="J4470" s="210">
        <v>1</v>
      </c>
      <c r="K4470" s="268">
        <v>0</v>
      </c>
      <c r="L4470" s="270">
        <v>1</v>
      </c>
      <c r="M4470" s="270">
        <v>0</v>
      </c>
      <c r="N4470" s="270">
        <v>1</v>
      </c>
      <c r="O4470" s="270">
        <v>0</v>
      </c>
      <c r="P4470" s="270">
        <v>1</v>
      </c>
      <c r="Q4470" s="270">
        <v>0</v>
      </c>
      <c r="R4470" s="74"/>
      <c r="S4470" s="75" t="str">
        <f t="shared" si="457"/>
        <v>0001</v>
      </c>
      <c r="T4470" s="75" t="str">
        <f t="shared" si="455"/>
        <v>00010001000100010001000100010001</v>
      </c>
      <c r="V4470" s="197"/>
      <c r="W4470" s="75">
        <f t="shared" si="456"/>
        <v>8</v>
      </c>
      <c r="AE4470" s="479"/>
    </row>
    <row r="4471" spans="1:31" s="75" customFormat="1" ht="13.5" x14ac:dyDescent="0.2">
      <c r="A4471" s="211">
        <v>4468</v>
      </c>
      <c r="B4471" s="212" t="s">
        <v>5093</v>
      </c>
      <c r="C4471" s="213" t="s">
        <v>5094</v>
      </c>
      <c r="D4471" s="213"/>
      <c r="E4471" s="213">
        <v>1</v>
      </c>
      <c r="F4471" s="213" t="s">
        <v>553</v>
      </c>
      <c r="G4471" s="214" t="s">
        <v>572</v>
      </c>
      <c r="H4471" s="208">
        <f>IF(Input!F$4="GMH_OECC",J4471,IF(Input!F$4="GMH_XOEC",L4471,IF(Input!F$4="GMH_Korea",N4471,IF(Input!F$4="GMH_EU",P4471,IF(Input!F$4="Skysuper",#REF!,IF(Input!F$4="SkyII",#REF!,IF(Input!F$4="XO-8000",#REF!, "FALSE")))))))</f>
        <v>1</v>
      </c>
      <c r="I4471" s="209">
        <f>IF(Input!F$4="GMH_OECC",K4471,IF(Input!F$4="GMH_XOEC",M4471,IF(Input!F$4="GMH_Korea",O4471,IF(Input!F$4="GMH_EU",Q4471,IF(Input!F$4="Skysuper",#REF!,IF(Input!F$4="SkyII",#REF!,IF(Input!F$4="XO-8000",#REF!, "FALSE")))))))</f>
        <v>0</v>
      </c>
      <c r="J4471" s="210">
        <v>1</v>
      </c>
      <c r="K4471" s="268">
        <v>0</v>
      </c>
      <c r="L4471" s="270">
        <v>1</v>
      </c>
      <c r="M4471" s="270">
        <v>0</v>
      </c>
      <c r="N4471" s="270">
        <v>1</v>
      </c>
      <c r="O4471" s="270">
        <v>0</v>
      </c>
      <c r="P4471" s="270">
        <v>1</v>
      </c>
      <c r="Q4471" s="270">
        <v>0</v>
      </c>
      <c r="R4471" s="74"/>
      <c r="S4471" s="75" t="str">
        <f t="shared" si="457"/>
        <v>0001</v>
      </c>
      <c r="T4471" s="75" t="str">
        <f t="shared" si="455"/>
        <v>00010001000100010001000100010001</v>
      </c>
      <c r="V4471" s="197"/>
      <c r="W4471" s="75">
        <f t="shared" si="456"/>
        <v>8</v>
      </c>
      <c r="AE4471" s="479"/>
    </row>
    <row r="4472" spans="1:31" s="75" customFormat="1" ht="13.5" x14ac:dyDescent="0.2">
      <c r="A4472" s="211">
        <v>4469</v>
      </c>
      <c r="B4472" s="212" t="s">
        <v>5095</v>
      </c>
      <c r="C4472" s="213" t="s">
        <v>5096</v>
      </c>
      <c r="D4472" s="213"/>
      <c r="E4472" s="213">
        <v>1</v>
      </c>
      <c r="F4472" s="213" t="s">
        <v>553</v>
      </c>
      <c r="G4472" s="214" t="s">
        <v>572</v>
      </c>
      <c r="H4472" s="208">
        <f>IF(Input!F$4="GMH_OECC",J4472,IF(Input!F$4="GMH_XOEC",L4472,IF(Input!F$4="GMH_Korea",N4472,IF(Input!F$4="GMH_EU",P4472,IF(Input!F$4="Skysuper",#REF!,IF(Input!F$4="SkyII",#REF!,IF(Input!F$4="XO-8000",#REF!, "FALSE")))))))</f>
        <v>1</v>
      </c>
      <c r="I4472" s="209">
        <f>IF(Input!F$4="GMH_OECC",K4472,IF(Input!F$4="GMH_XOEC",M4472,IF(Input!F$4="GMH_Korea",O4472,IF(Input!F$4="GMH_EU",Q4472,IF(Input!F$4="Skysuper",#REF!,IF(Input!F$4="SkyII",#REF!,IF(Input!F$4="XO-8000",#REF!, "FALSE")))))))</f>
        <v>0</v>
      </c>
      <c r="J4472" s="210">
        <v>1</v>
      </c>
      <c r="K4472" s="268">
        <v>0</v>
      </c>
      <c r="L4472" s="270">
        <v>1</v>
      </c>
      <c r="M4472" s="270">
        <v>0</v>
      </c>
      <c r="N4472" s="270">
        <v>1</v>
      </c>
      <c r="O4472" s="270">
        <v>0</v>
      </c>
      <c r="P4472" s="270">
        <v>1</v>
      </c>
      <c r="Q4472" s="270">
        <v>0</v>
      </c>
      <c r="R4472" s="74"/>
      <c r="S4472" s="75" t="str">
        <f t="shared" si="457"/>
        <v>0001</v>
      </c>
      <c r="T4472" s="75" t="str">
        <f t="shared" si="455"/>
        <v>00010001000100010001000100010001</v>
      </c>
      <c r="V4472" s="197"/>
      <c r="W4472" s="75">
        <f t="shared" si="456"/>
        <v>8</v>
      </c>
      <c r="AE4472" s="479"/>
    </row>
    <row r="4473" spans="1:31" s="75" customFormat="1" ht="13.5" x14ac:dyDescent="0.2">
      <c r="A4473" s="211">
        <v>4470</v>
      </c>
      <c r="B4473" s="212" t="s">
        <v>5097</v>
      </c>
      <c r="C4473" s="213" t="s">
        <v>5098</v>
      </c>
      <c r="D4473" s="213"/>
      <c r="E4473" s="213">
        <v>1</v>
      </c>
      <c r="F4473" s="213" t="s">
        <v>553</v>
      </c>
      <c r="G4473" s="214" t="s">
        <v>572</v>
      </c>
      <c r="H4473" s="208">
        <f>IF(Input!F$4="GMH_OECC",J4473,IF(Input!F$4="GMH_XOEC",L4473,IF(Input!F$4="GMH_Korea",N4473,IF(Input!F$4="GMH_EU",P4473,IF(Input!F$4="Skysuper",#REF!,IF(Input!F$4="SkyII",#REF!,IF(Input!F$4="XO-8000",#REF!, "FALSE")))))))</f>
        <v>1</v>
      </c>
      <c r="I4473" s="209">
        <f>IF(Input!F$4="GMH_OECC",K4473,IF(Input!F$4="GMH_XOEC",M4473,IF(Input!F$4="GMH_Korea",O4473,IF(Input!F$4="GMH_EU",Q4473,IF(Input!F$4="Skysuper",#REF!,IF(Input!F$4="SkyII",#REF!,IF(Input!F$4="XO-8000",#REF!, "FALSE")))))))</f>
        <v>0</v>
      </c>
      <c r="J4473" s="210">
        <v>1</v>
      </c>
      <c r="K4473" s="268">
        <v>0</v>
      </c>
      <c r="L4473" s="270">
        <v>1</v>
      </c>
      <c r="M4473" s="270">
        <v>0</v>
      </c>
      <c r="N4473" s="270">
        <v>1</v>
      </c>
      <c r="O4473" s="270">
        <v>0</v>
      </c>
      <c r="P4473" s="270">
        <v>1</v>
      </c>
      <c r="Q4473" s="270">
        <v>0</v>
      </c>
      <c r="R4473" s="74"/>
      <c r="S4473" s="75" t="str">
        <f t="shared" si="457"/>
        <v>0001</v>
      </c>
      <c r="T4473" s="75" t="str">
        <f t="shared" si="455"/>
        <v>00010001000100010001000100010001</v>
      </c>
      <c r="V4473" s="197"/>
      <c r="W4473" s="75">
        <f t="shared" si="456"/>
        <v>8</v>
      </c>
      <c r="AE4473" s="479"/>
    </row>
    <row r="4474" spans="1:31" s="75" customFormat="1" ht="13.5" x14ac:dyDescent="0.2">
      <c r="A4474" s="211">
        <v>4471</v>
      </c>
      <c r="B4474" s="212" t="s">
        <v>5099</v>
      </c>
      <c r="C4474" s="213" t="s">
        <v>5100</v>
      </c>
      <c r="D4474" s="213"/>
      <c r="E4474" s="213">
        <v>1</v>
      </c>
      <c r="F4474" s="213" t="s">
        <v>553</v>
      </c>
      <c r="G4474" s="214" t="s">
        <v>572</v>
      </c>
      <c r="H4474" s="208">
        <f>IF(Input!F$4="GMH_OECC",J4474,IF(Input!F$4="GMH_XOEC",L4474,IF(Input!F$4="GMH_Korea",N4474,IF(Input!F$4="GMH_EU",P4474,IF(Input!F$4="Skysuper",#REF!,IF(Input!F$4="SkyII",#REF!,IF(Input!F$4="XO-8000",#REF!, "FALSE")))))))</f>
        <v>1</v>
      </c>
      <c r="I4474" s="209">
        <f>IF(Input!F$4="GMH_OECC",K4474,IF(Input!F$4="GMH_XOEC",M4474,IF(Input!F$4="GMH_Korea",O4474,IF(Input!F$4="GMH_EU",Q4474,IF(Input!F$4="Skysuper",#REF!,IF(Input!F$4="SkyII",#REF!,IF(Input!F$4="XO-8000",#REF!, "FALSE")))))))</f>
        <v>0</v>
      </c>
      <c r="J4474" s="210">
        <v>1</v>
      </c>
      <c r="K4474" s="268">
        <v>0</v>
      </c>
      <c r="L4474" s="270">
        <v>1</v>
      </c>
      <c r="M4474" s="270">
        <v>0</v>
      </c>
      <c r="N4474" s="270">
        <v>1</v>
      </c>
      <c r="O4474" s="270">
        <v>0</v>
      </c>
      <c r="P4474" s="270">
        <v>1</v>
      </c>
      <c r="Q4474" s="270">
        <v>0</v>
      </c>
      <c r="R4474" s="74"/>
      <c r="S4474" s="75" t="str">
        <f t="shared" si="457"/>
        <v>0001</v>
      </c>
      <c r="T4474" s="75" t="str">
        <f t="shared" si="455"/>
        <v>00010001000100010001000100010001</v>
      </c>
      <c r="V4474" s="197"/>
      <c r="W4474" s="75">
        <f t="shared" si="456"/>
        <v>8</v>
      </c>
      <c r="AE4474" s="479"/>
    </row>
    <row r="4475" spans="1:31" s="75" customFormat="1" ht="13.5" x14ac:dyDescent="0.2">
      <c r="A4475" s="211">
        <v>4472</v>
      </c>
      <c r="B4475" s="212" t="s">
        <v>5101</v>
      </c>
      <c r="C4475" s="213" t="s">
        <v>5102</v>
      </c>
      <c r="D4475" s="213"/>
      <c r="E4475" s="213">
        <v>1</v>
      </c>
      <c r="F4475" s="213" t="s">
        <v>553</v>
      </c>
      <c r="G4475" s="214" t="s">
        <v>572</v>
      </c>
      <c r="H4475" s="208">
        <f>IF(Input!F$4="GMH_OECC",J4475,IF(Input!F$4="GMH_XOEC",L4475,IF(Input!F$4="GMH_Korea",N4475,IF(Input!F$4="GMH_EU",P4475,IF(Input!F$4="Skysuper",#REF!,IF(Input!F$4="SkyII",#REF!,IF(Input!F$4="XO-8000",#REF!, "FALSE")))))))</f>
        <v>1</v>
      </c>
      <c r="I4475" s="209">
        <f>IF(Input!F$4="GMH_OECC",K4475,IF(Input!F$4="GMH_XOEC",M4475,IF(Input!F$4="GMH_Korea",O4475,IF(Input!F$4="GMH_EU",Q4475,IF(Input!F$4="Skysuper",#REF!,IF(Input!F$4="SkyII",#REF!,IF(Input!F$4="XO-8000",#REF!, "FALSE")))))))</f>
        <v>0</v>
      </c>
      <c r="J4475" s="210">
        <v>1</v>
      </c>
      <c r="K4475" s="268">
        <v>0</v>
      </c>
      <c r="L4475" s="270">
        <v>1</v>
      </c>
      <c r="M4475" s="270">
        <v>0</v>
      </c>
      <c r="N4475" s="270">
        <v>1</v>
      </c>
      <c r="O4475" s="270">
        <v>0</v>
      </c>
      <c r="P4475" s="270">
        <v>1</v>
      </c>
      <c r="Q4475" s="270">
        <v>0</v>
      </c>
      <c r="R4475" s="74"/>
      <c r="S4475" s="75" t="str">
        <f t="shared" si="457"/>
        <v>0001</v>
      </c>
      <c r="T4475" s="75" t="str">
        <f t="shared" si="455"/>
        <v>00010001000100010001000100010001</v>
      </c>
      <c r="V4475" s="197"/>
      <c r="W4475" s="75">
        <f t="shared" si="456"/>
        <v>8</v>
      </c>
      <c r="AE4475" s="479"/>
    </row>
    <row r="4476" spans="1:31" s="75" customFormat="1" ht="13.5" x14ac:dyDescent="0.2">
      <c r="A4476" s="211">
        <v>4473</v>
      </c>
      <c r="B4476" s="212" t="s">
        <v>5103</v>
      </c>
      <c r="C4476" s="213" t="s">
        <v>5104</v>
      </c>
      <c r="D4476" s="213"/>
      <c r="E4476" s="213">
        <v>1</v>
      </c>
      <c r="F4476" s="213" t="s">
        <v>553</v>
      </c>
      <c r="G4476" s="214" t="s">
        <v>572</v>
      </c>
      <c r="H4476" s="208">
        <f>IF(Input!F$4="GMH_OECC",J4476,IF(Input!F$4="GMH_XOEC",L4476,IF(Input!F$4="GMH_Korea",N4476,IF(Input!F$4="GMH_EU",P4476,IF(Input!F$4="Skysuper",#REF!,IF(Input!F$4="SkyII",#REF!,IF(Input!F$4="XO-8000",#REF!, "FALSE")))))))</f>
        <v>1</v>
      </c>
      <c r="I4476" s="209">
        <f>IF(Input!F$4="GMH_OECC",K4476,IF(Input!F$4="GMH_XOEC",M4476,IF(Input!F$4="GMH_Korea",O4476,IF(Input!F$4="GMH_EU",Q4476,IF(Input!F$4="Skysuper",#REF!,IF(Input!F$4="SkyII",#REF!,IF(Input!F$4="XO-8000",#REF!, "FALSE")))))))</f>
        <v>0</v>
      </c>
      <c r="J4476" s="210">
        <v>1</v>
      </c>
      <c r="K4476" s="268">
        <v>0</v>
      </c>
      <c r="L4476" s="270">
        <v>1</v>
      </c>
      <c r="M4476" s="270">
        <v>0</v>
      </c>
      <c r="N4476" s="270">
        <v>1</v>
      </c>
      <c r="O4476" s="270">
        <v>0</v>
      </c>
      <c r="P4476" s="270">
        <v>1</v>
      </c>
      <c r="Q4476" s="270">
        <v>0</v>
      </c>
      <c r="R4476" s="74"/>
      <c r="S4476" s="75" t="str">
        <f t="shared" si="457"/>
        <v>0001</v>
      </c>
      <c r="T4476" s="75" t="str">
        <f t="shared" si="455"/>
        <v>00010001000100010001000100010001</v>
      </c>
      <c r="V4476" s="197"/>
      <c r="W4476" s="75">
        <f t="shared" si="456"/>
        <v>8</v>
      </c>
      <c r="AE4476" s="479"/>
    </row>
    <row r="4477" spans="1:31" s="75" customFormat="1" ht="13.5" x14ac:dyDescent="0.2">
      <c r="A4477" s="211">
        <v>4474</v>
      </c>
      <c r="B4477" s="212" t="s">
        <v>5105</v>
      </c>
      <c r="C4477" s="213" t="s">
        <v>5106</v>
      </c>
      <c r="D4477" s="213"/>
      <c r="E4477" s="213">
        <v>1</v>
      </c>
      <c r="F4477" s="213" t="s">
        <v>553</v>
      </c>
      <c r="G4477" s="214" t="s">
        <v>572</v>
      </c>
      <c r="H4477" s="208">
        <f>IF(Input!F$4="GMH_OECC",J4477,IF(Input!F$4="GMH_XOEC",L4477,IF(Input!F$4="GMH_Korea",N4477,IF(Input!F$4="GMH_EU",P4477,IF(Input!F$4="Skysuper",#REF!,IF(Input!F$4="SkyII",#REF!,IF(Input!F$4="XO-8000",#REF!, "FALSE")))))))</f>
        <v>1</v>
      </c>
      <c r="I4477" s="209">
        <f>IF(Input!F$4="GMH_OECC",K4477,IF(Input!F$4="GMH_XOEC",M4477,IF(Input!F$4="GMH_Korea",O4477,IF(Input!F$4="GMH_EU",Q4477,IF(Input!F$4="Skysuper",#REF!,IF(Input!F$4="SkyII",#REF!,IF(Input!F$4="XO-8000",#REF!, "FALSE")))))))</f>
        <v>0</v>
      </c>
      <c r="J4477" s="210">
        <v>1</v>
      </c>
      <c r="K4477" s="268">
        <v>0</v>
      </c>
      <c r="L4477" s="270">
        <v>1</v>
      </c>
      <c r="M4477" s="270">
        <v>0</v>
      </c>
      <c r="N4477" s="270">
        <v>1</v>
      </c>
      <c r="O4477" s="270">
        <v>0</v>
      </c>
      <c r="P4477" s="270">
        <v>1</v>
      </c>
      <c r="Q4477" s="270">
        <v>0</v>
      </c>
      <c r="R4477" s="74"/>
      <c r="S4477" s="75" t="str">
        <f t="shared" si="457"/>
        <v>0001</v>
      </c>
      <c r="T4477" s="75" t="str">
        <f t="shared" si="455"/>
        <v>00010001000100010001000100010001</v>
      </c>
      <c r="V4477" s="197"/>
      <c r="W4477" s="75">
        <f t="shared" si="456"/>
        <v>8</v>
      </c>
      <c r="AE4477" s="479"/>
    </row>
    <row r="4478" spans="1:31" s="75" customFormat="1" ht="13.5" x14ac:dyDescent="0.2">
      <c r="A4478" s="211">
        <v>4475</v>
      </c>
      <c r="B4478" s="212" t="s">
        <v>5107</v>
      </c>
      <c r="C4478" s="213" t="s">
        <v>5108</v>
      </c>
      <c r="D4478" s="213"/>
      <c r="E4478" s="213">
        <v>1</v>
      </c>
      <c r="F4478" s="213" t="s">
        <v>553</v>
      </c>
      <c r="G4478" s="214" t="s">
        <v>572</v>
      </c>
      <c r="H4478" s="208">
        <f>IF(Input!F$4="GMH_OECC",J4478,IF(Input!F$4="GMH_XOEC",L4478,IF(Input!F$4="GMH_Korea",N4478,IF(Input!F$4="GMH_EU",P4478,IF(Input!F$4="Skysuper",#REF!,IF(Input!F$4="SkyII",#REF!,IF(Input!F$4="XO-8000",#REF!, "FALSE")))))))</f>
        <v>1</v>
      </c>
      <c r="I4478" s="209">
        <f>IF(Input!F$4="GMH_OECC",K4478,IF(Input!F$4="GMH_XOEC",M4478,IF(Input!F$4="GMH_Korea",O4478,IF(Input!F$4="GMH_EU",Q4478,IF(Input!F$4="Skysuper",#REF!,IF(Input!F$4="SkyII",#REF!,IF(Input!F$4="XO-8000",#REF!, "FALSE")))))))</f>
        <v>0</v>
      </c>
      <c r="J4478" s="210">
        <v>1</v>
      </c>
      <c r="K4478" s="268">
        <v>0</v>
      </c>
      <c r="L4478" s="270">
        <v>1</v>
      </c>
      <c r="M4478" s="270">
        <v>0</v>
      </c>
      <c r="N4478" s="270">
        <v>1</v>
      </c>
      <c r="O4478" s="270">
        <v>0</v>
      </c>
      <c r="P4478" s="270">
        <v>1</v>
      </c>
      <c r="Q4478" s="270">
        <v>0</v>
      </c>
      <c r="R4478" s="74"/>
      <c r="S4478" s="75" t="str">
        <f t="shared" si="457"/>
        <v>0001</v>
      </c>
      <c r="T4478" s="75" t="str">
        <f t="shared" si="455"/>
        <v>00010001000100010001000100010001</v>
      </c>
      <c r="V4478" s="197"/>
      <c r="W4478" s="75">
        <f t="shared" si="456"/>
        <v>8</v>
      </c>
      <c r="AE4478" s="479"/>
    </row>
    <row r="4479" spans="1:31" s="75" customFormat="1" ht="13.5" x14ac:dyDescent="0.2">
      <c r="A4479" s="211">
        <v>4476</v>
      </c>
      <c r="B4479" s="212" t="s">
        <v>5109</v>
      </c>
      <c r="C4479" s="213" t="s">
        <v>5110</v>
      </c>
      <c r="D4479" s="213"/>
      <c r="E4479" s="213">
        <v>1</v>
      </c>
      <c r="F4479" s="213" t="s">
        <v>553</v>
      </c>
      <c r="G4479" s="214" t="s">
        <v>572</v>
      </c>
      <c r="H4479" s="208">
        <f>IF(Input!F$4="GMH_OECC",J4479,IF(Input!F$4="GMH_XOEC",L4479,IF(Input!F$4="GMH_Korea",N4479,IF(Input!F$4="GMH_EU",P4479,IF(Input!F$4="Skysuper",#REF!,IF(Input!F$4="SkyII",#REF!,IF(Input!F$4="XO-8000",#REF!, "FALSE")))))))</f>
        <v>1</v>
      </c>
      <c r="I4479" s="209">
        <f>IF(Input!F$4="GMH_OECC",K4479,IF(Input!F$4="GMH_XOEC",M4479,IF(Input!F$4="GMH_Korea",O4479,IF(Input!F$4="GMH_EU",Q4479,IF(Input!F$4="Skysuper",#REF!,IF(Input!F$4="SkyII",#REF!,IF(Input!F$4="XO-8000",#REF!, "FALSE")))))))</f>
        <v>0</v>
      </c>
      <c r="J4479" s="210">
        <v>1</v>
      </c>
      <c r="K4479" s="268">
        <v>0</v>
      </c>
      <c r="L4479" s="270">
        <v>1</v>
      </c>
      <c r="M4479" s="270">
        <v>0</v>
      </c>
      <c r="N4479" s="270">
        <v>1</v>
      </c>
      <c r="O4479" s="270">
        <v>0</v>
      </c>
      <c r="P4479" s="270">
        <v>1</v>
      </c>
      <c r="Q4479" s="270">
        <v>0</v>
      </c>
      <c r="R4479" s="74"/>
      <c r="S4479" s="75" t="str">
        <f t="shared" si="457"/>
        <v>0001</v>
      </c>
      <c r="T4479" s="75" t="str">
        <f t="shared" si="455"/>
        <v>00010001000100010001000100010001</v>
      </c>
      <c r="V4479" s="197"/>
      <c r="W4479" s="75">
        <f t="shared" si="456"/>
        <v>8</v>
      </c>
      <c r="AE4479" s="479"/>
    </row>
    <row r="4480" spans="1:31" s="75" customFormat="1" ht="13.5" x14ac:dyDescent="0.2">
      <c r="A4480" s="211">
        <v>4477</v>
      </c>
      <c r="B4480" s="212" t="s">
        <v>5111</v>
      </c>
      <c r="C4480" s="213" t="s">
        <v>5112</v>
      </c>
      <c r="D4480" s="213"/>
      <c r="E4480" s="213">
        <v>1</v>
      </c>
      <c r="F4480" s="213" t="s">
        <v>553</v>
      </c>
      <c r="G4480" s="214" t="s">
        <v>572</v>
      </c>
      <c r="H4480" s="208">
        <f>IF(Input!F$4="GMH_OECC",J4480,IF(Input!F$4="GMH_XOEC",L4480,IF(Input!F$4="GMH_Korea",N4480,IF(Input!F$4="GMH_EU",P4480,IF(Input!F$4="Skysuper",#REF!,IF(Input!F$4="SkyII",#REF!,IF(Input!F$4="XO-8000",#REF!, "FALSE")))))))</f>
        <v>1</v>
      </c>
      <c r="I4480" s="209">
        <f>IF(Input!F$4="GMH_OECC",K4480,IF(Input!F$4="GMH_XOEC",M4480,IF(Input!F$4="GMH_Korea",O4480,IF(Input!F$4="GMH_EU",Q4480,IF(Input!F$4="Skysuper",#REF!,IF(Input!F$4="SkyII",#REF!,IF(Input!F$4="XO-8000",#REF!, "FALSE")))))))</f>
        <v>0</v>
      </c>
      <c r="J4480" s="210">
        <v>1</v>
      </c>
      <c r="K4480" s="268">
        <v>0</v>
      </c>
      <c r="L4480" s="270">
        <v>1</v>
      </c>
      <c r="M4480" s="270">
        <v>0</v>
      </c>
      <c r="N4480" s="270">
        <v>1</v>
      </c>
      <c r="O4480" s="270">
        <v>0</v>
      </c>
      <c r="P4480" s="270">
        <v>1</v>
      </c>
      <c r="Q4480" s="270">
        <v>0</v>
      </c>
      <c r="R4480" s="74"/>
      <c r="S4480" s="75" t="str">
        <f t="shared" si="457"/>
        <v>0001</v>
      </c>
      <c r="T4480" s="75" t="str">
        <f t="shared" si="455"/>
        <v>00010001000100010001000100010001</v>
      </c>
      <c r="V4480" s="197"/>
      <c r="W4480" s="75">
        <f t="shared" si="456"/>
        <v>8</v>
      </c>
      <c r="AE4480" s="479"/>
    </row>
    <row r="4481" spans="1:31" s="75" customFormat="1" ht="13.5" x14ac:dyDescent="0.2">
      <c r="A4481" s="211">
        <v>4478</v>
      </c>
      <c r="B4481" s="212" t="s">
        <v>5113</v>
      </c>
      <c r="C4481" s="213" t="s">
        <v>5114</v>
      </c>
      <c r="D4481" s="213"/>
      <c r="E4481" s="213">
        <v>1</v>
      </c>
      <c r="F4481" s="213" t="s">
        <v>553</v>
      </c>
      <c r="G4481" s="214" t="s">
        <v>572</v>
      </c>
      <c r="H4481" s="208">
        <f>IF(Input!F$4="GMH_OECC",J4481,IF(Input!F$4="GMH_XOEC",L4481,IF(Input!F$4="GMH_Korea",N4481,IF(Input!F$4="GMH_EU",P4481,IF(Input!F$4="Skysuper",#REF!,IF(Input!F$4="SkyII",#REF!,IF(Input!F$4="XO-8000",#REF!, "FALSE")))))))</f>
        <v>1</v>
      </c>
      <c r="I4481" s="209">
        <f>IF(Input!F$4="GMH_OECC",K4481,IF(Input!F$4="GMH_XOEC",M4481,IF(Input!F$4="GMH_Korea",O4481,IF(Input!F$4="GMH_EU",Q4481,IF(Input!F$4="Skysuper",#REF!,IF(Input!F$4="SkyII",#REF!,IF(Input!F$4="XO-8000",#REF!, "FALSE")))))))</f>
        <v>0</v>
      </c>
      <c r="J4481" s="210">
        <v>1</v>
      </c>
      <c r="K4481" s="268">
        <v>0</v>
      </c>
      <c r="L4481" s="270">
        <v>1</v>
      </c>
      <c r="M4481" s="270">
        <v>0</v>
      </c>
      <c r="N4481" s="270">
        <v>1</v>
      </c>
      <c r="O4481" s="270">
        <v>0</v>
      </c>
      <c r="P4481" s="270">
        <v>1</v>
      </c>
      <c r="Q4481" s="270">
        <v>0</v>
      </c>
      <c r="R4481" s="74"/>
      <c r="S4481" s="75" t="str">
        <f t="shared" si="457"/>
        <v>0001</v>
      </c>
      <c r="T4481" s="75" t="str">
        <f t="shared" si="455"/>
        <v>00010001000100010001000100010001</v>
      </c>
      <c r="V4481" s="197"/>
      <c r="W4481" s="75">
        <f t="shared" si="456"/>
        <v>8</v>
      </c>
      <c r="AE4481" s="479"/>
    </row>
    <row r="4482" spans="1:31" s="75" customFormat="1" ht="13.5" x14ac:dyDescent="0.2">
      <c r="A4482" s="211">
        <v>4479</v>
      </c>
      <c r="B4482" s="212" t="s">
        <v>5115</v>
      </c>
      <c r="C4482" s="213" t="s">
        <v>5116</v>
      </c>
      <c r="D4482" s="213"/>
      <c r="E4482" s="213">
        <v>1</v>
      </c>
      <c r="F4482" s="213" t="s">
        <v>553</v>
      </c>
      <c r="G4482" s="214" t="s">
        <v>572</v>
      </c>
      <c r="H4482" s="208">
        <f>IF(Input!F$4="GMH_OECC",J4482,IF(Input!F$4="GMH_XOEC",L4482,IF(Input!F$4="GMH_Korea",N4482,IF(Input!F$4="GMH_EU",P4482,IF(Input!F$4="Skysuper",#REF!,IF(Input!F$4="SkyII",#REF!,IF(Input!F$4="XO-8000",#REF!, "FALSE")))))))</f>
        <v>1</v>
      </c>
      <c r="I4482" s="209">
        <f>IF(Input!F$4="GMH_OECC",K4482,IF(Input!F$4="GMH_XOEC",M4482,IF(Input!F$4="GMH_Korea",O4482,IF(Input!F$4="GMH_EU",Q4482,IF(Input!F$4="Skysuper",#REF!,IF(Input!F$4="SkyII",#REF!,IF(Input!F$4="XO-8000",#REF!, "FALSE")))))))</f>
        <v>0</v>
      </c>
      <c r="J4482" s="210">
        <v>1</v>
      </c>
      <c r="K4482" s="268">
        <v>0</v>
      </c>
      <c r="L4482" s="270">
        <v>1</v>
      </c>
      <c r="M4482" s="270">
        <v>0</v>
      </c>
      <c r="N4482" s="270">
        <v>1</v>
      </c>
      <c r="O4482" s="270">
        <v>0</v>
      </c>
      <c r="P4482" s="270">
        <v>1</v>
      </c>
      <c r="Q4482" s="270">
        <v>0</v>
      </c>
      <c r="R4482" s="74"/>
      <c r="S4482" s="75" t="str">
        <f t="shared" si="457"/>
        <v>0001</v>
      </c>
      <c r="T4482" s="75" t="str">
        <f t="shared" si="455"/>
        <v>00010001000100010001000100010001</v>
      </c>
      <c r="V4482" s="197"/>
      <c r="W4482" s="75">
        <f t="shared" si="456"/>
        <v>8</v>
      </c>
      <c r="AE4482" s="479"/>
    </row>
    <row r="4483" spans="1:31" s="75" customFormat="1" ht="13.5" x14ac:dyDescent="0.2">
      <c r="A4483" s="211">
        <v>4480</v>
      </c>
      <c r="B4483" s="212" t="s">
        <v>5117</v>
      </c>
      <c r="C4483" s="213" t="s">
        <v>5118</v>
      </c>
      <c r="D4483" s="213"/>
      <c r="E4483" s="213">
        <v>1</v>
      </c>
      <c r="F4483" s="213" t="s">
        <v>553</v>
      </c>
      <c r="G4483" s="214" t="s">
        <v>572</v>
      </c>
      <c r="H4483" s="208">
        <f>IF(Input!F$4="GMH_OECC",J4483,IF(Input!F$4="GMH_XOEC",L4483,IF(Input!F$4="GMH_Korea",N4483,IF(Input!F$4="GMH_EU",P4483,IF(Input!F$4="Skysuper",#REF!,IF(Input!F$4="SkyII",#REF!,IF(Input!F$4="XO-8000",#REF!, "FALSE")))))))</f>
        <v>1</v>
      </c>
      <c r="I4483" s="209">
        <f>IF(Input!F$4="GMH_OECC",K4483,IF(Input!F$4="GMH_XOEC",M4483,IF(Input!F$4="GMH_Korea",O4483,IF(Input!F$4="GMH_EU",Q4483,IF(Input!F$4="Skysuper",#REF!,IF(Input!F$4="SkyII",#REF!,IF(Input!F$4="XO-8000",#REF!, "FALSE")))))))</f>
        <v>0</v>
      </c>
      <c r="J4483" s="210">
        <v>1</v>
      </c>
      <c r="K4483" s="268">
        <v>0</v>
      </c>
      <c r="L4483" s="270">
        <v>1</v>
      </c>
      <c r="M4483" s="270">
        <v>0</v>
      </c>
      <c r="N4483" s="270">
        <v>1</v>
      </c>
      <c r="O4483" s="270">
        <v>0</v>
      </c>
      <c r="P4483" s="270">
        <v>1</v>
      </c>
      <c r="Q4483" s="270">
        <v>0</v>
      </c>
      <c r="R4483" s="74"/>
      <c r="S4483" s="75" t="str">
        <f t="shared" si="457"/>
        <v>0001</v>
      </c>
      <c r="T4483" s="75" t="str">
        <f t="shared" si="455"/>
        <v>00010001000100010001000100010001</v>
      </c>
      <c r="V4483" s="197"/>
      <c r="W4483" s="75">
        <f t="shared" si="456"/>
        <v>8</v>
      </c>
      <c r="AE4483" s="479"/>
    </row>
    <row r="4484" spans="1:31" s="75" customFormat="1" ht="13.5" x14ac:dyDescent="0.2">
      <c r="A4484" s="211">
        <v>4481</v>
      </c>
      <c r="B4484" s="212" t="s">
        <v>5119</v>
      </c>
      <c r="C4484" s="213" t="s">
        <v>5120</v>
      </c>
      <c r="D4484" s="213"/>
      <c r="E4484" s="213">
        <v>1</v>
      </c>
      <c r="F4484" s="213" t="s">
        <v>553</v>
      </c>
      <c r="G4484" s="214" t="s">
        <v>572</v>
      </c>
      <c r="H4484" s="208">
        <f>IF(Input!F$4="GMH_OECC",J4484,IF(Input!F$4="GMH_XOEC",L4484,IF(Input!F$4="GMH_Korea",N4484,IF(Input!F$4="GMH_EU",P4484,IF(Input!F$4="Skysuper",#REF!,IF(Input!F$4="SkyII",#REF!,IF(Input!F$4="XO-8000",#REF!, "FALSE")))))))</f>
        <v>1</v>
      </c>
      <c r="I4484" s="209">
        <f>IF(Input!F$4="GMH_OECC",K4484,IF(Input!F$4="GMH_XOEC",M4484,IF(Input!F$4="GMH_Korea",O4484,IF(Input!F$4="GMH_EU",Q4484,IF(Input!F$4="Skysuper",#REF!,IF(Input!F$4="SkyII",#REF!,IF(Input!F$4="XO-8000",#REF!, "FALSE")))))))</f>
        <v>0</v>
      </c>
      <c r="J4484" s="210">
        <v>1</v>
      </c>
      <c r="K4484" s="268">
        <v>0</v>
      </c>
      <c r="L4484" s="270">
        <v>1</v>
      </c>
      <c r="M4484" s="270">
        <v>0</v>
      </c>
      <c r="N4484" s="270">
        <v>1</v>
      </c>
      <c r="O4484" s="270">
        <v>0</v>
      </c>
      <c r="P4484" s="270">
        <v>1</v>
      </c>
      <c r="Q4484" s="270">
        <v>0</v>
      </c>
      <c r="R4484" s="74"/>
      <c r="S4484" s="75" t="str">
        <f t="shared" si="457"/>
        <v>0001</v>
      </c>
      <c r="T4484" s="75" t="str">
        <f t="shared" ref="T4484:T4547" si="458">CONCATENATE(S4484,S4485,S4486,S4487,S4488,S4489,S4490,S4491)</f>
        <v>00010001000100010001000100010001</v>
      </c>
      <c r="V4484" s="197"/>
      <c r="W4484" s="75">
        <f t="shared" si="456"/>
        <v>8</v>
      </c>
      <c r="AE4484" s="479"/>
    </row>
    <row r="4485" spans="1:31" s="75" customFormat="1" ht="13.5" x14ac:dyDescent="0.2">
      <c r="A4485" s="211">
        <v>4482</v>
      </c>
      <c r="B4485" s="212" t="s">
        <v>5121</v>
      </c>
      <c r="C4485" s="213" t="s">
        <v>5122</v>
      </c>
      <c r="D4485" s="213"/>
      <c r="E4485" s="213">
        <v>1</v>
      </c>
      <c r="F4485" s="213" t="s">
        <v>553</v>
      </c>
      <c r="G4485" s="214" t="s">
        <v>572</v>
      </c>
      <c r="H4485" s="208">
        <f>IF(Input!F$4="GMH_OECC",J4485,IF(Input!F$4="GMH_XOEC",L4485,IF(Input!F$4="GMH_Korea",N4485,IF(Input!F$4="GMH_EU",P4485,IF(Input!F$4="Skysuper",#REF!,IF(Input!F$4="SkyII",#REF!,IF(Input!F$4="XO-8000",#REF!, "FALSE")))))))</f>
        <v>1</v>
      </c>
      <c r="I4485" s="209">
        <f>IF(Input!F$4="GMH_OECC",K4485,IF(Input!F$4="GMH_XOEC",M4485,IF(Input!F$4="GMH_Korea",O4485,IF(Input!F$4="GMH_EU",Q4485,IF(Input!F$4="Skysuper",#REF!,IF(Input!F$4="SkyII",#REF!,IF(Input!F$4="XO-8000",#REF!, "FALSE")))))))</f>
        <v>0</v>
      </c>
      <c r="J4485" s="210">
        <v>1</v>
      </c>
      <c r="K4485" s="268">
        <v>0</v>
      </c>
      <c r="L4485" s="270">
        <v>1</v>
      </c>
      <c r="M4485" s="270">
        <v>0</v>
      </c>
      <c r="N4485" s="270">
        <v>1</v>
      </c>
      <c r="O4485" s="270">
        <v>0</v>
      </c>
      <c r="P4485" s="270">
        <v>1</v>
      </c>
      <c r="Q4485" s="270">
        <v>0</v>
      </c>
      <c r="R4485" s="74"/>
      <c r="S4485" s="75" t="str">
        <f t="shared" si="457"/>
        <v>0001</v>
      </c>
      <c r="T4485" s="75" t="str">
        <f t="shared" si="458"/>
        <v>00010001000100010001000100010001</v>
      </c>
      <c r="V4485" s="197"/>
      <c r="W4485" s="75">
        <f t="shared" si="456"/>
        <v>8</v>
      </c>
      <c r="AE4485" s="479"/>
    </row>
    <row r="4486" spans="1:31" s="75" customFormat="1" ht="13.5" x14ac:dyDescent="0.2">
      <c r="A4486" s="211">
        <v>4483</v>
      </c>
      <c r="B4486" s="212" t="s">
        <v>5123</v>
      </c>
      <c r="C4486" s="213" t="s">
        <v>5124</v>
      </c>
      <c r="D4486" s="213"/>
      <c r="E4486" s="213">
        <v>1</v>
      </c>
      <c r="F4486" s="213" t="s">
        <v>553</v>
      </c>
      <c r="G4486" s="214" t="s">
        <v>572</v>
      </c>
      <c r="H4486" s="208">
        <f>IF(Input!F$4="GMH_OECC",J4486,IF(Input!F$4="GMH_XOEC",L4486,IF(Input!F$4="GMH_Korea",N4486,IF(Input!F$4="GMH_EU",P4486,IF(Input!F$4="Skysuper",#REF!,IF(Input!F$4="SkyII",#REF!,IF(Input!F$4="XO-8000",#REF!, "FALSE")))))))</f>
        <v>1</v>
      </c>
      <c r="I4486" s="209">
        <f>IF(Input!F$4="GMH_OECC",K4486,IF(Input!F$4="GMH_XOEC",M4486,IF(Input!F$4="GMH_Korea",O4486,IF(Input!F$4="GMH_EU",Q4486,IF(Input!F$4="Skysuper",#REF!,IF(Input!F$4="SkyII",#REF!,IF(Input!F$4="XO-8000",#REF!, "FALSE")))))))</f>
        <v>0</v>
      </c>
      <c r="J4486" s="210">
        <v>1</v>
      </c>
      <c r="K4486" s="268">
        <v>0</v>
      </c>
      <c r="L4486" s="270">
        <v>1</v>
      </c>
      <c r="M4486" s="270">
        <v>0</v>
      </c>
      <c r="N4486" s="270">
        <v>1</v>
      </c>
      <c r="O4486" s="270">
        <v>0</v>
      </c>
      <c r="P4486" s="270">
        <v>1</v>
      </c>
      <c r="Q4486" s="270">
        <v>0</v>
      </c>
      <c r="R4486" s="74"/>
      <c r="S4486" s="75" t="str">
        <f t="shared" si="457"/>
        <v>0001</v>
      </c>
      <c r="T4486" s="75" t="str">
        <f t="shared" si="458"/>
        <v>00010001000100010001000100010001</v>
      </c>
      <c r="V4486" s="197"/>
      <c r="W4486" s="75">
        <f t="shared" ref="W4486:W4549" si="459">HEX2DEC(RIGHT(S4486,2))+HEX2DEC(RIGHT(S4487,2))+HEX2DEC(RIGHT(S4488,2))+HEX2DEC(RIGHT(S4489,2))+HEX2DEC(LEFT(S4486,2))+HEX2DEC(LEFT(S4487,2))+HEX2DEC(LEFT(S4488,2))+HEX2DEC(LEFT(S4489,2))+HEX2DEC(RIGHT(S4490,2))+HEX2DEC(RIGHT(S4491,2))+HEX2DEC(RIGHT(S4492,2))+HEX2DEC(RIGHT(S4493,2))+HEX2DEC(LEFT(S4490,2))+HEX2DEC(LEFT(S4491,2))+HEX2DEC(LEFT(S4492,2))+HEX2DEC(LEFT(S4493,2))</f>
        <v>8</v>
      </c>
      <c r="AE4486" s="479"/>
    </row>
    <row r="4487" spans="1:31" s="75" customFormat="1" ht="13.5" x14ac:dyDescent="0.2">
      <c r="A4487" s="211">
        <v>4484</v>
      </c>
      <c r="B4487" s="212" t="s">
        <v>5125</v>
      </c>
      <c r="C4487" s="213" t="s">
        <v>5126</v>
      </c>
      <c r="D4487" s="213"/>
      <c r="E4487" s="213">
        <v>1</v>
      </c>
      <c r="F4487" s="213" t="s">
        <v>553</v>
      </c>
      <c r="G4487" s="214" t="s">
        <v>572</v>
      </c>
      <c r="H4487" s="208">
        <f>IF(Input!F$4="GMH_OECC",J4487,IF(Input!F$4="GMH_XOEC",L4487,IF(Input!F$4="GMH_Korea",N4487,IF(Input!F$4="GMH_EU",P4487,IF(Input!F$4="Skysuper",#REF!,IF(Input!F$4="SkyII",#REF!,IF(Input!F$4="XO-8000",#REF!, "FALSE")))))))</f>
        <v>1</v>
      </c>
      <c r="I4487" s="209">
        <f>IF(Input!F$4="GMH_OECC",K4487,IF(Input!F$4="GMH_XOEC",M4487,IF(Input!F$4="GMH_Korea",O4487,IF(Input!F$4="GMH_EU",Q4487,IF(Input!F$4="Skysuper",#REF!,IF(Input!F$4="SkyII",#REF!,IF(Input!F$4="XO-8000",#REF!, "FALSE")))))))</f>
        <v>0</v>
      </c>
      <c r="J4487" s="210">
        <v>1</v>
      </c>
      <c r="K4487" s="268">
        <v>0</v>
      </c>
      <c r="L4487" s="270">
        <v>1</v>
      </c>
      <c r="M4487" s="270">
        <v>0</v>
      </c>
      <c r="N4487" s="270">
        <v>1</v>
      </c>
      <c r="O4487" s="270">
        <v>0</v>
      </c>
      <c r="P4487" s="270">
        <v>1</v>
      </c>
      <c r="Q4487" s="270">
        <v>0</v>
      </c>
      <c r="R4487" s="74"/>
      <c r="S4487" s="75" t="str">
        <f t="shared" si="457"/>
        <v>0001</v>
      </c>
      <c r="T4487" s="75" t="str">
        <f t="shared" si="458"/>
        <v>00010001000100010001000100010001</v>
      </c>
      <c r="V4487" s="197"/>
      <c r="W4487" s="75">
        <f t="shared" si="459"/>
        <v>8</v>
      </c>
      <c r="AE4487" s="479"/>
    </row>
    <row r="4488" spans="1:31" s="75" customFormat="1" ht="13.5" x14ac:dyDescent="0.2">
      <c r="A4488" s="211">
        <v>4485</v>
      </c>
      <c r="B4488" s="212" t="s">
        <v>5127</v>
      </c>
      <c r="C4488" s="213" t="s">
        <v>5128</v>
      </c>
      <c r="D4488" s="213"/>
      <c r="E4488" s="213">
        <v>1</v>
      </c>
      <c r="F4488" s="213" t="s">
        <v>553</v>
      </c>
      <c r="G4488" s="214" t="s">
        <v>572</v>
      </c>
      <c r="H4488" s="208">
        <f>IF(Input!F$4="GMH_OECC",J4488,IF(Input!F$4="GMH_XOEC",L4488,IF(Input!F$4="GMH_Korea",N4488,IF(Input!F$4="GMH_EU",P4488,IF(Input!F$4="Skysuper",#REF!,IF(Input!F$4="SkyII",#REF!,IF(Input!F$4="XO-8000",#REF!, "FALSE")))))))</f>
        <v>1</v>
      </c>
      <c r="I4488" s="209">
        <f>IF(Input!F$4="GMH_OECC",K4488,IF(Input!F$4="GMH_XOEC",M4488,IF(Input!F$4="GMH_Korea",O4488,IF(Input!F$4="GMH_EU",Q4488,IF(Input!F$4="Skysuper",#REF!,IF(Input!F$4="SkyII",#REF!,IF(Input!F$4="XO-8000",#REF!, "FALSE")))))))</f>
        <v>0</v>
      </c>
      <c r="J4488" s="210">
        <v>1</v>
      </c>
      <c r="K4488" s="268">
        <v>0</v>
      </c>
      <c r="L4488" s="270">
        <v>1</v>
      </c>
      <c r="M4488" s="270">
        <v>0</v>
      </c>
      <c r="N4488" s="270">
        <v>1</v>
      </c>
      <c r="O4488" s="270">
        <v>0</v>
      </c>
      <c r="P4488" s="270">
        <v>1</v>
      </c>
      <c r="Q4488" s="270">
        <v>0</v>
      </c>
      <c r="R4488" s="74"/>
      <c r="S4488" s="75" t="str">
        <f t="shared" si="457"/>
        <v>0001</v>
      </c>
      <c r="T4488" s="75" t="str">
        <f t="shared" si="458"/>
        <v>00010001000100010001000100010001</v>
      </c>
      <c r="V4488" s="197"/>
      <c r="W4488" s="75">
        <f t="shared" si="459"/>
        <v>8</v>
      </c>
      <c r="AE4488" s="479"/>
    </row>
    <row r="4489" spans="1:31" s="75" customFormat="1" ht="13.5" x14ac:dyDescent="0.2">
      <c r="A4489" s="211">
        <v>4486</v>
      </c>
      <c r="B4489" s="212" t="s">
        <v>5129</v>
      </c>
      <c r="C4489" s="213" t="s">
        <v>5130</v>
      </c>
      <c r="D4489" s="213"/>
      <c r="E4489" s="213">
        <v>1</v>
      </c>
      <c r="F4489" s="213" t="s">
        <v>553</v>
      </c>
      <c r="G4489" s="214" t="s">
        <v>572</v>
      </c>
      <c r="H4489" s="208">
        <f>IF(Input!F$4="GMH_OECC",J4489,IF(Input!F$4="GMH_XOEC",L4489,IF(Input!F$4="GMH_Korea",N4489,IF(Input!F$4="GMH_EU",P4489,IF(Input!F$4="Skysuper",#REF!,IF(Input!F$4="SkyII",#REF!,IF(Input!F$4="XO-8000",#REF!, "FALSE")))))))</f>
        <v>1</v>
      </c>
      <c r="I4489" s="209">
        <f>IF(Input!F$4="GMH_OECC",K4489,IF(Input!F$4="GMH_XOEC",M4489,IF(Input!F$4="GMH_Korea",O4489,IF(Input!F$4="GMH_EU",Q4489,IF(Input!F$4="Skysuper",#REF!,IF(Input!F$4="SkyII",#REF!,IF(Input!F$4="XO-8000",#REF!, "FALSE")))))))</f>
        <v>0</v>
      </c>
      <c r="J4489" s="210">
        <v>1</v>
      </c>
      <c r="K4489" s="268">
        <v>0</v>
      </c>
      <c r="L4489" s="270">
        <v>1</v>
      </c>
      <c r="M4489" s="270">
        <v>0</v>
      </c>
      <c r="N4489" s="270">
        <v>1</v>
      </c>
      <c r="O4489" s="270">
        <v>0</v>
      </c>
      <c r="P4489" s="270">
        <v>1</v>
      </c>
      <c r="Q4489" s="270">
        <v>0</v>
      </c>
      <c r="R4489" s="74"/>
      <c r="S4489" s="75" t="str">
        <f t="shared" si="457"/>
        <v>0001</v>
      </c>
      <c r="T4489" s="75" t="str">
        <f t="shared" si="458"/>
        <v>00010001000100010001000100010001</v>
      </c>
      <c r="V4489" s="197"/>
      <c r="W4489" s="75">
        <f t="shared" si="459"/>
        <v>8</v>
      </c>
      <c r="AE4489" s="479"/>
    </row>
    <row r="4490" spans="1:31" s="75" customFormat="1" ht="13.5" x14ac:dyDescent="0.2">
      <c r="A4490" s="211">
        <v>4487</v>
      </c>
      <c r="B4490" s="212" t="s">
        <v>5131</v>
      </c>
      <c r="C4490" s="213" t="s">
        <v>5132</v>
      </c>
      <c r="D4490" s="213"/>
      <c r="E4490" s="213">
        <v>1</v>
      </c>
      <c r="F4490" s="213" t="s">
        <v>553</v>
      </c>
      <c r="G4490" s="214" t="s">
        <v>572</v>
      </c>
      <c r="H4490" s="208">
        <f>IF(Input!F$4="GMH_OECC",J4490,IF(Input!F$4="GMH_XOEC",L4490,IF(Input!F$4="GMH_Korea",N4490,IF(Input!F$4="GMH_EU",P4490,IF(Input!F$4="Skysuper",#REF!,IF(Input!F$4="SkyII",#REF!,IF(Input!F$4="XO-8000",#REF!, "FALSE")))))))</f>
        <v>1</v>
      </c>
      <c r="I4490" s="209">
        <f>IF(Input!F$4="GMH_OECC",K4490,IF(Input!F$4="GMH_XOEC",M4490,IF(Input!F$4="GMH_Korea",O4490,IF(Input!F$4="GMH_EU",Q4490,IF(Input!F$4="Skysuper",#REF!,IF(Input!F$4="SkyII",#REF!,IF(Input!F$4="XO-8000",#REF!, "FALSE")))))))</f>
        <v>0</v>
      </c>
      <c r="J4490" s="210">
        <v>1</v>
      </c>
      <c r="K4490" s="268">
        <v>0</v>
      </c>
      <c r="L4490" s="270">
        <v>1</v>
      </c>
      <c r="M4490" s="270">
        <v>0</v>
      </c>
      <c r="N4490" s="270">
        <v>1</v>
      </c>
      <c r="O4490" s="270">
        <v>0</v>
      </c>
      <c r="P4490" s="270">
        <v>1</v>
      </c>
      <c r="Q4490" s="270">
        <v>0</v>
      </c>
      <c r="R4490" s="74"/>
      <c r="S4490" s="75" t="str">
        <f t="shared" si="457"/>
        <v>0001</v>
      </c>
      <c r="T4490" s="75" t="str">
        <f t="shared" si="458"/>
        <v>00010001000100010001000100010001</v>
      </c>
      <c r="V4490" s="197"/>
      <c r="W4490" s="75">
        <f t="shared" si="459"/>
        <v>8</v>
      </c>
      <c r="AE4490" s="479"/>
    </row>
    <row r="4491" spans="1:31" s="75" customFormat="1" ht="13.5" x14ac:dyDescent="0.2">
      <c r="A4491" s="211">
        <v>4488</v>
      </c>
      <c r="B4491" s="212" t="s">
        <v>5133</v>
      </c>
      <c r="C4491" s="213" t="s">
        <v>5134</v>
      </c>
      <c r="D4491" s="213"/>
      <c r="E4491" s="213">
        <v>1</v>
      </c>
      <c r="F4491" s="213" t="s">
        <v>553</v>
      </c>
      <c r="G4491" s="214" t="s">
        <v>572</v>
      </c>
      <c r="H4491" s="208">
        <f>IF(Input!F$4="GMH_OECC",J4491,IF(Input!F$4="GMH_XOEC",L4491,IF(Input!F$4="GMH_Korea",N4491,IF(Input!F$4="GMH_EU",P4491,IF(Input!F$4="Skysuper",#REF!,IF(Input!F$4="SkyII",#REF!,IF(Input!F$4="XO-8000",#REF!, "FALSE")))))))</f>
        <v>1</v>
      </c>
      <c r="I4491" s="209">
        <f>IF(Input!F$4="GMH_OECC",K4491,IF(Input!F$4="GMH_XOEC",M4491,IF(Input!F$4="GMH_Korea",O4491,IF(Input!F$4="GMH_EU",Q4491,IF(Input!F$4="Skysuper",#REF!,IF(Input!F$4="SkyII",#REF!,IF(Input!F$4="XO-8000",#REF!, "FALSE")))))))</f>
        <v>0</v>
      </c>
      <c r="J4491" s="210">
        <v>1</v>
      </c>
      <c r="K4491" s="268">
        <v>0</v>
      </c>
      <c r="L4491" s="270">
        <v>1</v>
      </c>
      <c r="M4491" s="270">
        <v>0</v>
      </c>
      <c r="N4491" s="270">
        <v>1</v>
      </c>
      <c r="O4491" s="270">
        <v>0</v>
      </c>
      <c r="P4491" s="270">
        <v>1</v>
      </c>
      <c r="Q4491" s="270">
        <v>0</v>
      </c>
      <c r="R4491" s="74"/>
      <c r="S4491" s="75" t="str">
        <f t="shared" si="457"/>
        <v>0001</v>
      </c>
      <c r="T4491" s="75" t="str">
        <f t="shared" si="458"/>
        <v>00010001000100010001000100010001</v>
      </c>
      <c r="V4491" s="197"/>
      <c r="W4491" s="75">
        <f t="shared" si="459"/>
        <v>8</v>
      </c>
      <c r="AE4491" s="479"/>
    </row>
    <row r="4492" spans="1:31" s="75" customFormat="1" ht="13.5" x14ac:dyDescent="0.2">
      <c r="A4492" s="211">
        <v>4489</v>
      </c>
      <c r="B4492" s="212" t="s">
        <v>5135</v>
      </c>
      <c r="C4492" s="213" t="s">
        <v>5136</v>
      </c>
      <c r="D4492" s="213"/>
      <c r="E4492" s="213">
        <v>1</v>
      </c>
      <c r="F4492" s="213" t="s">
        <v>553</v>
      </c>
      <c r="G4492" s="214" t="s">
        <v>572</v>
      </c>
      <c r="H4492" s="208">
        <f>IF(Input!F$4="GMH_OECC",J4492,IF(Input!F$4="GMH_XOEC",L4492,IF(Input!F$4="GMH_Korea",N4492,IF(Input!F$4="GMH_EU",P4492,IF(Input!F$4="Skysuper",#REF!,IF(Input!F$4="SkyII",#REF!,IF(Input!F$4="XO-8000",#REF!, "FALSE")))))))</f>
        <v>1</v>
      </c>
      <c r="I4492" s="209">
        <f>IF(Input!F$4="GMH_OECC",K4492,IF(Input!F$4="GMH_XOEC",M4492,IF(Input!F$4="GMH_Korea",O4492,IF(Input!F$4="GMH_EU",Q4492,IF(Input!F$4="Skysuper",#REF!,IF(Input!F$4="SkyII",#REF!,IF(Input!F$4="XO-8000",#REF!, "FALSE")))))))</f>
        <v>0</v>
      </c>
      <c r="J4492" s="210">
        <v>1</v>
      </c>
      <c r="K4492" s="268">
        <v>0</v>
      </c>
      <c r="L4492" s="270">
        <v>1</v>
      </c>
      <c r="M4492" s="270">
        <v>0</v>
      </c>
      <c r="N4492" s="270">
        <v>1</v>
      </c>
      <c r="O4492" s="270">
        <v>0</v>
      </c>
      <c r="P4492" s="270">
        <v>1</v>
      </c>
      <c r="Q4492" s="270">
        <v>0</v>
      </c>
      <c r="R4492" s="74"/>
      <c r="S4492" s="75" t="str">
        <f t="shared" si="457"/>
        <v>0001</v>
      </c>
      <c r="T4492" s="75" t="str">
        <f t="shared" si="458"/>
        <v>00010001000100010001000100010001</v>
      </c>
      <c r="V4492" s="197"/>
      <c r="W4492" s="75">
        <f t="shared" si="459"/>
        <v>8</v>
      </c>
      <c r="AE4492" s="479"/>
    </row>
    <row r="4493" spans="1:31" s="75" customFormat="1" ht="13.5" x14ac:dyDescent="0.2">
      <c r="A4493" s="211">
        <v>4490</v>
      </c>
      <c r="B4493" s="212" t="s">
        <v>5137</v>
      </c>
      <c r="C4493" s="213" t="s">
        <v>5138</v>
      </c>
      <c r="D4493" s="213"/>
      <c r="E4493" s="213">
        <v>1</v>
      </c>
      <c r="F4493" s="213" t="s">
        <v>553</v>
      </c>
      <c r="G4493" s="214" t="s">
        <v>572</v>
      </c>
      <c r="H4493" s="208">
        <f>IF(Input!F$4="GMH_OECC",J4493,IF(Input!F$4="GMH_XOEC",L4493,IF(Input!F$4="GMH_Korea",N4493,IF(Input!F$4="GMH_EU",P4493,IF(Input!F$4="Skysuper",#REF!,IF(Input!F$4="SkyII",#REF!,IF(Input!F$4="XO-8000",#REF!, "FALSE")))))))</f>
        <v>1</v>
      </c>
      <c r="I4493" s="209">
        <f>IF(Input!F$4="GMH_OECC",K4493,IF(Input!F$4="GMH_XOEC",M4493,IF(Input!F$4="GMH_Korea",O4493,IF(Input!F$4="GMH_EU",Q4493,IF(Input!F$4="Skysuper",#REF!,IF(Input!F$4="SkyII",#REF!,IF(Input!F$4="XO-8000",#REF!, "FALSE")))))))</f>
        <v>0</v>
      </c>
      <c r="J4493" s="210">
        <v>1</v>
      </c>
      <c r="K4493" s="268">
        <v>0</v>
      </c>
      <c r="L4493" s="270">
        <v>1</v>
      </c>
      <c r="M4493" s="270">
        <v>0</v>
      </c>
      <c r="N4493" s="270">
        <v>1</v>
      </c>
      <c r="O4493" s="270">
        <v>0</v>
      </c>
      <c r="P4493" s="270">
        <v>1</v>
      </c>
      <c r="Q4493" s="270">
        <v>0</v>
      </c>
      <c r="R4493" s="74"/>
      <c r="S4493" s="75" t="str">
        <f t="shared" si="457"/>
        <v>0001</v>
      </c>
      <c r="T4493" s="75" t="str">
        <f t="shared" si="458"/>
        <v>00010001000100010001000100010001</v>
      </c>
      <c r="V4493" s="197"/>
      <c r="W4493" s="75">
        <f t="shared" si="459"/>
        <v>8</v>
      </c>
      <c r="AE4493" s="479"/>
    </row>
    <row r="4494" spans="1:31" s="75" customFormat="1" ht="13.5" x14ac:dyDescent="0.2">
      <c r="A4494" s="211">
        <v>4491</v>
      </c>
      <c r="B4494" s="212" t="s">
        <v>5139</v>
      </c>
      <c r="C4494" s="213" t="s">
        <v>5140</v>
      </c>
      <c r="D4494" s="213"/>
      <c r="E4494" s="213">
        <v>1</v>
      </c>
      <c r="F4494" s="213" t="s">
        <v>553</v>
      </c>
      <c r="G4494" s="214" t="s">
        <v>572</v>
      </c>
      <c r="H4494" s="208">
        <f>IF(Input!F$4="GMH_OECC",J4494,IF(Input!F$4="GMH_XOEC",L4494,IF(Input!F$4="GMH_Korea",N4494,IF(Input!F$4="GMH_EU",P4494,IF(Input!F$4="Skysuper",#REF!,IF(Input!F$4="SkyII",#REF!,IF(Input!F$4="XO-8000",#REF!, "FALSE")))))))</f>
        <v>1</v>
      </c>
      <c r="I4494" s="209">
        <f>IF(Input!F$4="GMH_OECC",K4494,IF(Input!F$4="GMH_XOEC",M4494,IF(Input!F$4="GMH_Korea",O4494,IF(Input!F$4="GMH_EU",Q4494,IF(Input!F$4="Skysuper",#REF!,IF(Input!F$4="SkyII",#REF!,IF(Input!F$4="XO-8000",#REF!, "FALSE")))))))</f>
        <v>0</v>
      </c>
      <c r="J4494" s="210">
        <v>1</v>
      </c>
      <c r="K4494" s="268">
        <v>0</v>
      </c>
      <c r="L4494" s="270">
        <v>1</v>
      </c>
      <c r="M4494" s="270">
        <v>0</v>
      </c>
      <c r="N4494" s="270">
        <v>1</v>
      </c>
      <c r="O4494" s="270">
        <v>0</v>
      </c>
      <c r="P4494" s="270">
        <v>1</v>
      </c>
      <c r="Q4494" s="270">
        <v>0</v>
      </c>
      <c r="R4494" s="74"/>
      <c r="S4494" s="75" t="str">
        <f t="shared" si="457"/>
        <v>0001</v>
      </c>
      <c r="T4494" s="75" t="str">
        <f t="shared" si="458"/>
        <v>00010001000100010001000100010001</v>
      </c>
      <c r="V4494" s="197"/>
      <c r="W4494" s="75">
        <f t="shared" si="459"/>
        <v>8</v>
      </c>
      <c r="AE4494" s="479"/>
    </row>
    <row r="4495" spans="1:31" s="75" customFormat="1" ht="13.5" x14ac:dyDescent="0.2">
      <c r="A4495" s="211">
        <v>4492</v>
      </c>
      <c r="B4495" s="212" t="s">
        <v>5141</v>
      </c>
      <c r="C4495" s="213" t="s">
        <v>5142</v>
      </c>
      <c r="D4495" s="213"/>
      <c r="E4495" s="213">
        <v>1</v>
      </c>
      <c r="F4495" s="213" t="s">
        <v>553</v>
      </c>
      <c r="G4495" s="214" t="s">
        <v>572</v>
      </c>
      <c r="H4495" s="208">
        <f>IF(Input!F$4="GMH_OECC",J4495,IF(Input!F$4="GMH_XOEC",L4495,IF(Input!F$4="GMH_Korea",N4495,IF(Input!F$4="GMH_EU",P4495,IF(Input!F$4="Skysuper",#REF!,IF(Input!F$4="SkyII",#REF!,IF(Input!F$4="XO-8000",#REF!, "FALSE")))))))</f>
        <v>1</v>
      </c>
      <c r="I4495" s="209">
        <f>IF(Input!F$4="GMH_OECC",K4495,IF(Input!F$4="GMH_XOEC",M4495,IF(Input!F$4="GMH_Korea",O4495,IF(Input!F$4="GMH_EU",Q4495,IF(Input!F$4="Skysuper",#REF!,IF(Input!F$4="SkyII",#REF!,IF(Input!F$4="XO-8000",#REF!, "FALSE")))))))</f>
        <v>0</v>
      </c>
      <c r="J4495" s="210">
        <v>1</v>
      </c>
      <c r="K4495" s="268">
        <v>0</v>
      </c>
      <c r="L4495" s="270">
        <v>1</v>
      </c>
      <c r="M4495" s="270">
        <v>0</v>
      </c>
      <c r="N4495" s="270">
        <v>1</v>
      </c>
      <c r="O4495" s="270">
        <v>0</v>
      </c>
      <c r="P4495" s="270">
        <v>1</v>
      </c>
      <c r="Q4495" s="270">
        <v>0</v>
      </c>
      <c r="R4495" s="74"/>
      <c r="S4495" s="75" t="str">
        <f t="shared" si="457"/>
        <v>0001</v>
      </c>
      <c r="T4495" s="75" t="str">
        <f t="shared" si="458"/>
        <v>00010001000100010001000100010001</v>
      </c>
      <c r="V4495" s="197"/>
      <c r="W4495" s="75">
        <f t="shared" si="459"/>
        <v>8</v>
      </c>
      <c r="AE4495" s="479"/>
    </row>
    <row r="4496" spans="1:31" s="75" customFormat="1" ht="13.5" x14ac:dyDescent="0.2">
      <c r="A4496" s="211">
        <v>4493</v>
      </c>
      <c r="B4496" s="212" t="s">
        <v>5143</v>
      </c>
      <c r="C4496" s="213" t="s">
        <v>5144</v>
      </c>
      <c r="D4496" s="213"/>
      <c r="E4496" s="213">
        <v>1</v>
      </c>
      <c r="F4496" s="213" t="s">
        <v>553</v>
      </c>
      <c r="G4496" s="214" t="s">
        <v>572</v>
      </c>
      <c r="H4496" s="208">
        <f>IF(Input!F$4="GMH_OECC",J4496,IF(Input!F$4="GMH_XOEC",L4496,IF(Input!F$4="GMH_Korea",N4496,IF(Input!F$4="GMH_EU",P4496,IF(Input!F$4="Skysuper",#REF!,IF(Input!F$4="SkyII",#REF!,IF(Input!F$4="XO-8000",#REF!, "FALSE")))))))</f>
        <v>1</v>
      </c>
      <c r="I4496" s="209">
        <f>IF(Input!F$4="GMH_OECC",K4496,IF(Input!F$4="GMH_XOEC",M4496,IF(Input!F$4="GMH_Korea",O4496,IF(Input!F$4="GMH_EU",Q4496,IF(Input!F$4="Skysuper",#REF!,IF(Input!F$4="SkyII",#REF!,IF(Input!F$4="XO-8000",#REF!, "FALSE")))))))</f>
        <v>0</v>
      </c>
      <c r="J4496" s="210">
        <v>1</v>
      </c>
      <c r="K4496" s="268">
        <v>0</v>
      </c>
      <c r="L4496" s="270">
        <v>1</v>
      </c>
      <c r="M4496" s="270">
        <v>0</v>
      </c>
      <c r="N4496" s="270">
        <v>1</v>
      </c>
      <c r="O4496" s="270">
        <v>0</v>
      </c>
      <c r="P4496" s="270">
        <v>1</v>
      </c>
      <c r="Q4496" s="270">
        <v>0</v>
      </c>
      <c r="R4496" s="74"/>
      <c r="S4496" s="75" t="str">
        <f t="shared" si="457"/>
        <v>0001</v>
      </c>
      <c r="T4496" s="75" t="str">
        <f t="shared" si="458"/>
        <v>00010001000100010001000100010000</v>
      </c>
      <c r="V4496" s="197"/>
      <c r="W4496" s="75">
        <f t="shared" si="459"/>
        <v>7</v>
      </c>
      <c r="AE4496" s="479"/>
    </row>
    <row r="4497" spans="1:31" s="75" customFormat="1" ht="13.5" x14ac:dyDescent="0.2">
      <c r="A4497" s="211">
        <v>4494</v>
      </c>
      <c r="B4497" s="212" t="s">
        <v>5145</v>
      </c>
      <c r="C4497" s="213" t="s">
        <v>5146</v>
      </c>
      <c r="D4497" s="213"/>
      <c r="E4497" s="213">
        <v>1</v>
      </c>
      <c r="F4497" s="213" t="s">
        <v>553</v>
      </c>
      <c r="G4497" s="214" t="s">
        <v>572</v>
      </c>
      <c r="H4497" s="208">
        <f>IF(Input!F$4="GMH_OECC",J4497,IF(Input!F$4="GMH_XOEC",L4497,IF(Input!F$4="GMH_Korea",N4497,IF(Input!F$4="GMH_EU",P4497,IF(Input!F$4="Skysuper",#REF!,IF(Input!F$4="SkyII",#REF!,IF(Input!F$4="XO-8000",#REF!, "FALSE")))))))</f>
        <v>1</v>
      </c>
      <c r="I4497" s="209">
        <f>IF(Input!F$4="GMH_OECC",K4497,IF(Input!F$4="GMH_XOEC",M4497,IF(Input!F$4="GMH_Korea",O4497,IF(Input!F$4="GMH_EU",Q4497,IF(Input!F$4="Skysuper",#REF!,IF(Input!F$4="SkyII",#REF!,IF(Input!F$4="XO-8000",#REF!, "FALSE")))))))</f>
        <v>0</v>
      </c>
      <c r="J4497" s="210">
        <v>1</v>
      </c>
      <c r="K4497" s="268">
        <v>0</v>
      </c>
      <c r="L4497" s="270">
        <v>1</v>
      </c>
      <c r="M4497" s="270">
        <v>0</v>
      </c>
      <c r="N4497" s="270">
        <v>1</v>
      </c>
      <c r="O4497" s="270">
        <v>0</v>
      </c>
      <c r="P4497" s="270">
        <v>1</v>
      </c>
      <c r="Q4497" s="270">
        <v>0</v>
      </c>
      <c r="R4497" s="74"/>
      <c r="S4497" s="75" t="str">
        <f t="shared" si="457"/>
        <v>0001</v>
      </c>
      <c r="T4497" s="75" t="str">
        <f t="shared" si="458"/>
        <v>00010001000100010001000100000000</v>
      </c>
      <c r="V4497" s="197"/>
      <c r="W4497" s="75">
        <f t="shared" si="459"/>
        <v>6</v>
      </c>
      <c r="AE4497" s="479"/>
    </row>
    <row r="4498" spans="1:31" s="75" customFormat="1" ht="13.5" x14ac:dyDescent="0.2">
      <c r="A4498" s="211">
        <v>4495</v>
      </c>
      <c r="B4498" s="212" t="s">
        <v>5147</v>
      </c>
      <c r="C4498" s="213" t="s">
        <v>5148</v>
      </c>
      <c r="D4498" s="213"/>
      <c r="E4498" s="213">
        <v>1</v>
      </c>
      <c r="F4498" s="213" t="s">
        <v>553</v>
      </c>
      <c r="G4498" s="214" t="s">
        <v>572</v>
      </c>
      <c r="H4498" s="208">
        <f>IF(Input!F$4="GMH_OECC",J4498,IF(Input!F$4="GMH_XOEC",L4498,IF(Input!F$4="GMH_Korea",N4498,IF(Input!F$4="GMH_EU",P4498,IF(Input!F$4="Skysuper",#REF!,IF(Input!F$4="SkyII",#REF!,IF(Input!F$4="XO-8000",#REF!, "FALSE")))))))</f>
        <v>1</v>
      </c>
      <c r="I4498" s="209">
        <f>IF(Input!F$4="GMH_OECC",K4498,IF(Input!F$4="GMH_XOEC",M4498,IF(Input!F$4="GMH_Korea",O4498,IF(Input!F$4="GMH_EU",Q4498,IF(Input!F$4="Skysuper",#REF!,IF(Input!F$4="SkyII",#REF!,IF(Input!F$4="XO-8000",#REF!, "FALSE")))))))</f>
        <v>0</v>
      </c>
      <c r="J4498" s="210">
        <v>1</v>
      </c>
      <c r="K4498" s="268">
        <v>0</v>
      </c>
      <c r="L4498" s="270">
        <v>1</v>
      </c>
      <c r="M4498" s="270">
        <v>0</v>
      </c>
      <c r="N4498" s="270">
        <v>1</v>
      </c>
      <c r="O4498" s="270">
        <v>0</v>
      </c>
      <c r="P4498" s="270">
        <v>1</v>
      </c>
      <c r="Q4498" s="270">
        <v>0</v>
      </c>
      <c r="R4498" s="74"/>
      <c r="S4498" s="75" t="str">
        <f t="shared" si="457"/>
        <v>0001</v>
      </c>
      <c r="T4498" s="75" t="str">
        <f t="shared" si="458"/>
        <v>00010001000100010001000000000000</v>
      </c>
      <c r="V4498" s="197"/>
      <c r="W4498" s="75">
        <f t="shared" si="459"/>
        <v>5</v>
      </c>
      <c r="AE4498" s="479"/>
    </row>
    <row r="4499" spans="1:31" s="75" customFormat="1" ht="13.5" x14ac:dyDescent="0.2">
      <c r="A4499" s="211">
        <v>4496</v>
      </c>
      <c r="B4499" s="212" t="s">
        <v>5149</v>
      </c>
      <c r="C4499" s="213" t="s">
        <v>5150</v>
      </c>
      <c r="D4499" s="213"/>
      <c r="E4499" s="213">
        <v>1</v>
      </c>
      <c r="F4499" s="213" t="s">
        <v>553</v>
      </c>
      <c r="G4499" s="214" t="s">
        <v>572</v>
      </c>
      <c r="H4499" s="208">
        <f>IF(Input!F$4="GMH_OECC",J4499,IF(Input!F$4="GMH_XOEC",L4499,IF(Input!F$4="GMH_Korea",N4499,IF(Input!F$4="GMH_EU",P4499,IF(Input!F$4="Skysuper",#REF!,IF(Input!F$4="SkyII",#REF!,IF(Input!F$4="XO-8000",#REF!, "FALSE")))))))</f>
        <v>1</v>
      </c>
      <c r="I4499" s="209">
        <f>IF(Input!F$4="GMH_OECC",K4499,IF(Input!F$4="GMH_XOEC",M4499,IF(Input!F$4="GMH_Korea",O4499,IF(Input!F$4="GMH_EU",Q4499,IF(Input!F$4="Skysuper",#REF!,IF(Input!F$4="SkyII",#REF!,IF(Input!F$4="XO-8000",#REF!, "FALSE")))))))</f>
        <v>0</v>
      </c>
      <c r="J4499" s="210">
        <v>1</v>
      </c>
      <c r="K4499" s="268">
        <v>0</v>
      </c>
      <c r="L4499" s="270">
        <v>1</v>
      </c>
      <c r="M4499" s="270">
        <v>0</v>
      </c>
      <c r="N4499" s="270">
        <v>1</v>
      </c>
      <c r="O4499" s="270">
        <v>0</v>
      </c>
      <c r="P4499" s="270">
        <v>1</v>
      </c>
      <c r="Q4499" s="270">
        <v>0</v>
      </c>
      <c r="R4499" s="74"/>
      <c r="S4499" s="75" t="str">
        <f t="shared" si="457"/>
        <v>0001</v>
      </c>
      <c r="T4499" s="75" t="str">
        <f t="shared" si="458"/>
        <v>00010001000100010000000000000000</v>
      </c>
      <c r="V4499" s="197"/>
      <c r="W4499" s="75">
        <f t="shared" si="459"/>
        <v>4</v>
      </c>
      <c r="AE4499" s="479"/>
    </row>
    <row r="4500" spans="1:31" s="75" customFormat="1" ht="13.5" x14ac:dyDescent="0.2">
      <c r="A4500" s="211">
        <v>4497</v>
      </c>
      <c r="B4500" s="212" t="s">
        <v>5151</v>
      </c>
      <c r="C4500" s="213" t="s">
        <v>5152</v>
      </c>
      <c r="D4500" s="213"/>
      <c r="E4500" s="213">
        <v>1</v>
      </c>
      <c r="F4500" s="213" t="s">
        <v>553</v>
      </c>
      <c r="G4500" s="214" t="s">
        <v>572</v>
      </c>
      <c r="H4500" s="208">
        <f>IF(Input!F$4="GMH_OECC",J4500,IF(Input!F$4="GMH_XOEC",L4500,IF(Input!F$4="GMH_Korea",N4500,IF(Input!F$4="GMH_EU",P4500,IF(Input!F$4="Skysuper",#REF!,IF(Input!F$4="SkyII",#REF!,IF(Input!F$4="XO-8000",#REF!, "FALSE")))))))</f>
        <v>1</v>
      </c>
      <c r="I4500" s="209">
        <f>IF(Input!F$4="GMH_OECC",K4500,IF(Input!F$4="GMH_XOEC",M4500,IF(Input!F$4="GMH_Korea",O4500,IF(Input!F$4="GMH_EU",Q4500,IF(Input!F$4="Skysuper",#REF!,IF(Input!F$4="SkyII",#REF!,IF(Input!F$4="XO-8000",#REF!, "FALSE")))))))</f>
        <v>0</v>
      </c>
      <c r="J4500" s="210">
        <v>1</v>
      </c>
      <c r="K4500" s="268">
        <v>0</v>
      </c>
      <c r="L4500" s="270">
        <v>1</v>
      </c>
      <c r="M4500" s="270">
        <v>0</v>
      </c>
      <c r="N4500" s="270">
        <v>1</v>
      </c>
      <c r="O4500" s="270">
        <v>0</v>
      </c>
      <c r="P4500" s="270">
        <v>1</v>
      </c>
      <c r="Q4500" s="270">
        <v>0</v>
      </c>
      <c r="R4500" s="74"/>
      <c r="S4500" s="75" t="str">
        <f t="shared" si="457"/>
        <v>0001</v>
      </c>
      <c r="T4500" s="75" t="str">
        <f t="shared" si="458"/>
        <v>00010001000100000000000000000000</v>
      </c>
      <c r="V4500" s="197"/>
      <c r="W4500" s="75">
        <f t="shared" si="459"/>
        <v>3</v>
      </c>
      <c r="AE4500" s="479"/>
    </row>
    <row r="4501" spans="1:31" s="75" customFormat="1" ht="13.5" x14ac:dyDescent="0.2">
      <c r="A4501" s="211">
        <v>4498</v>
      </c>
      <c r="B4501" s="212" t="s">
        <v>5153</v>
      </c>
      <c r="C4501" s="213" t="s">
        <v>5154</v>
      </c>
      <c r="D4501" s="213"/>
      <c r="E4501" s="213">
        <v>1</v>
      </c>
      <c r="F4501" s="213" t="s">
        <v>553</v>
      </c>
      <c r="G4501" s="214" t="s">
        <v>572</v>
      </c>
      <c r="H4501" s="208">
        <f>IF(Input!F$4="GMH_OECC",J4501,IF(Input!F$4="GMH_XOEC",L4501,IF(Input!F$4="GMH_Korea",N4501,IF(Input!F$4="GMH_EU",P4501,IF(Input!F$4="Skysuper",#REF!,IF(Input!F$4="SkyII",#REF!,IF(Input!F$4="XO-8000",#REF!, "FALSE")))))))</f>
        <v>1</v>
      </c>
      <c r="I4501" s="209">
        <f>IF(Input!F$4="GMH_OECC",K4501,IF(Input!F$4="GMH_XOEC",M4501,IF(Input!F$4="GMH_Korea",O4501,IF(Input!F$4="GMH_EU",Q4501,IF(Input!F$4="Skysuper",#REF!,IF(Input!F$4="SkyII",#REF!,IF(Input!F$4="XO-8000",#REF!, "FALSE")))))))</f>
        <v>0</v>
      </c>
      <c r="J4501" s="210">
        <v>1</v>
      </c>
      <c r="K4501" s="268">
        <v>0</v>
      </c>
      <c r="L4501" s="270">
        <v>1</v>
      </c>
      <c r="M4501" s="270">
        <v>0</v>
      </c>
      <c r="N4501" s="270">
        <v>1</v>
      </c>
      <c r="O4501" s="270">
        <v>0</v>
      </c>
      <c r="P4501" s="270">
        <v>1</v>
      </c>
      <c r="Q4501" s="270">
        <v>0</v>
      </c>
      <c r="R4501" s="74"/>
      <c r="S4501" s="75" t="str">
        <f t="shared" si="457"/>
        <v>0001</v>
      </c>
      <c r="T4501" s="75" t="str">
        <f t="shared" si="458"/>
        <v>00010001000000000000000000000000</v>
      </c>
      <c r="V4501" s="197"/>
      <c r="W4501" s="75">
        <f t="shared" si="459"/>
        <v>2</v>
      </c>
      <c r="AE4501" s="479"/>
    </row>
    <row r="4502" spans="1:31" s="75" customFormat="1" ht="13.5" x14ac:dyDescent="0.2">
      <c r="A4502" s="211">
        <v>4499</v>
      </c>
      <c r="B4502" s="212" t="s">
        <v>5155</v>
      </c>
      <c r="C4502" s="213" t="s">
        <v>5156</v>
      </c>
      <c r="D4502" s="213"/>
      <c r="E4502" s="213">
        <v>1</v>
      </c>
      <c r="F4502" s="213" t="s">
        <v>553</v>
      </c>
      <c r="G4502" s="214" t="s">
        <v>572</v>
      </c>
      <c r="H4502" s="208">
        <f>IF(Input!F$4="GMH_OECC",J4502,IF(Input!F$4="GMH_XOEC",L4502,IF(Input!F$4="GMH_Korea",N4502,IF(Input!F$4="GMH_EU",P4502,IF(Input!F$4="Skysuper",#REF!,IF(Input!F$4="SkyII",#REF!,IF(Input!F$4="XO-8000",#REF!, "FALSE")))))))</f>
        <v>1</v>
      </c>
      <c r="I4502" s="209">
        <f>IF(Input!F$4="GMH_OECC",K4502,IF(Input!F$4="GMH_XOEC",M4502,IF(Input!F$4="GMH_Korea",O4502,IF(Input!F$4="GMH_EU",Q4502,IF(Input!F$4="Skysuper",#REF!,IF(Input!F$4="SkyII",#REF!,IF(Input!F$4="XO-8000",#REF!, "FALSE")))))))</f>
        <v>0</v>
      </c>
      <c r="J4502" s="210">
        <v>1</v>
      </c>
      <c r="K4502" s="268">
        <v>0</v>
      </c>
      <c r="L4502" s="270">
        <v>1</v>
      </c>
      <c r="M4502" s="270">
        <v>0</v>
      </c>
      <c r="N4502" s="270">
        <v>1</v>
      </c>
      <c r="O4502" s="270">
        <v>0</v>
      </c>
      <c r="P4502" s="270">
        <v>1</v>
      </c>
      <c r="Q4502" s="270">
        <v>0</v>
      </c>
      <c r="R4502" s="74"/>
      <c r="S4502" s="75" t="str">
        <f t="shared" si="457"/>
        <v>0001</v>
      </c>
      <c r="T4502" s="75" t="str">
        <f t="shared" si="458"/>
        <v>00010000000000000000000000000000</v>
      </c>
      <c r="V4502" s="197"/>
      <c r="W4502" s="75">
        <f t="shared" si="459"/>
        <v>1</v>
      </c>
      <c r="AE4502" s="479"/>
    </row>
    <row r="4503" spans="1:31" s="75" customFormat="1" ht="13.5" x14ac:dyDescent="0.2">
      <c r="A4503" s="211">
        <v>4500</v>
      </c>
      <c r="B4503" s="212" t="s">
        <v>6955</v>
      </c>
      <c r="C4503" s="213" t="s">
        <v>6956</v>
      </c>
      <c r="D4503" s="213"/>
      <c r="E4503" s="213">
        <v>0</v>
      </c>
      <c r="F4503" s="213" t="s">
        <v>590</v>
      </c>
      <c r="G4503" s="214" t="s">
        <v>554</v>
      </c>
      <c r="H4503" s="208" t="str">
        <f>IF(Input!F$4="GMH_OECC",J4503,IF(Input!F$4="GMH_XOEC",L4503,IF(Input!F$4="GMH_Korea",N4503,IF(Input!F$4="GMH_EU",P4503,IF(Input!F$4="Skysuper",#REF!,IF(Input!F$4="SkyII",#REF!,IF(Input!F$4="XO-8000",#REF!, "FALSE")))))))</f>
        <v>00</v>
      </c>
      <c r="I4503" s="209">
        <f>IF(Input!F$4="GMH_OECC",K4503,IF(Input!F$4="GMH_XOEC",M4503,IF(Input!F$4="GMH_Korea",O4503,IF(Input!F$4="GMH_EU",Q4503,IF(Input!F$4="Skysuper",#REF!,IF(Input!F$4="SkyII",#REF!,IF(Input!F$4="XO-8000",#REF!, "FALSE")))))))</f>
        <v>0</v>
      </c>
      <c r="J4503" s="210" t="s">
        <v>10359</v>
      </c>
      <c r="K4503" s="268">
        <v>0</v>
      </c>
      <c r="L4503" s="270" t="s">
        <v>10359</v>
      </c>
      <c r="M4503" s="270">
        <v>0</v>
      </c>
      <c r="N4503" s="270" t="s">
        <v>10359</v>
      </c>
      <c r="O4503" s="270">
        <v>0</v>
      </c>
      <c r="P4503" s="270" t="s">
        <v>10359</v>
      </c>
      <c r="Q4503" s="270">
        <v>0</v>
      </c>
      <c r="R4503" s="74"/>
      <c r="S4503" s="75" t="str">
        <f t="shared" si="457"/>
        <v>0000</v>
      </c>
      <c r="T4503" s="75" t="str">
        <f t="shared" si="458"/>
        <v>00000000000000000000000000000000</v>
      </c>
      <c r="V4503" s="197"/>
      <c r="W4503" s="75">
        <f t="shared" si="459"/>
        <v>0</v>
      </c>
      <c r="AE4503" s="479"/>
    </row>
    <row r="4504" spans="1:31" s="75" customFormat="1" ht="13.5" x14ac:dyDescent="0.2">
      <c r="A4504" s="211">
        <v>4501</v>
      </c>
      <c r="B4504" s="212" t="s">
        <v>6957</v>
      </c>
      <c r="C4504" s="213" t="s">
        <v>6958</v>
      </c>
      <c r="D4504" s="213"/>
      <c r="E4504" s="213">
        <v>0</v>
      </c>
      <c r="F4504" s="213" t="s">
        <v>590</v>
      </c>
      <c r="G4504" s="214" t="s">
        <v>554</v>
      </c>
      <c r="H4504" s="208" t="str">
        <f>IF(Input!F$4="GMH_OECC",J4504,IF(Input!F$4="GMH_XOEC",L4504,IF(Input!F$4="GMH_Korea",N4504,IF(Input!F$4="GMH_EU",P4504,IF(Input!F$4="Skysuper",#REF!,IF(Input!F$4="SkyII",#REF!,IF(Input!F$4="XO-8000",#REF!, "FALSE")))))))</f>
        <v>00</v>
      </c>
      <c r="I4504" s="209">
        <f>IF(Input!F$4="GMH_OECC",K4504,IF(Input!F$4="GMH_XOEC",M4504,IF(Input!F$4="GMH_Korea",O4504,IF(Input!F$4="GMH_EU",Q4504,IF(Input!F$4="Skysuper",#REF!,IF(Input!F$4="SkyII",#REF!,IF(Input!F$4="XO-8000",#REF!, "FALSE")))))))</f>
        <v>0</v>
      </c>
      <c r="J4504" s="210" t="s">
        <v>10359</v>
      </c>
      <c r="K4504" s="268">
        <v>0</v>
      </c>
      <c r="L4504" s="270" t="s">
        <v>10359</v>
      </c>
      <c r="M4504" s="270">
        <v>0</v>
      </c>
      <c r="N4504" s="270" t="s">
        <v>10359</v>
      </c>
      <c r="O4504" s="270">
        <v>0</v>
      </c>
      <c r="P4504" s="270" t="s">
        <v>10359</v>
      </c>
      <c r="Q4504" s="270">
        <v>0</v>
      </c>
      <c r="R4504" s="74"/>
      <c r="S4504" s="75" t="str">
        <f t="shared" si="457"/>
        <v>0000</v>
      </c>
      <c r="T4504" s="75" t="str">
        <f t="shared" si="458"/>
        <v>00000000000000000000000000000000</v>
      </c>
      <c r="V4504" s="197"/>
      <c r="W4504" s="75">
        <f t="shared" si="459"/>
        <v>0</v>
      </c>
      <c r="AE4504" s="479"/>
    </row>
    <row r="4505" spans="1:31" s="75" customFormat="1" ht="13.5" x14ac:dyDescent="0.2">
      <c r="A4505" s="211">
        <v>4502</v>
      </c>
      <c r="B4505" s="212" t="s">
        <v>6959</v>
      </c>
      <c r="C4505" s="213" t="s">
        <v>6960</v>
      </c>
      <c r="D4505" s="213"/>
      <c r="E4505" s="213">
        <v>0</v>
      </c>
      <c r="F4505" s="213" t="s">
        <v>590</v>
      </c>
      <c r="G4505" s="214" t="s">
        <v>554</v>
      </c>
      <c r="H4505" s="208" t="str">
        <f>IF(Input!F$4="GMH_OECC",J4505,IF(Input!F$4="GMH_XOEC",L4505,IF(Input!F$4="GMH_Korea",N4505,IF(Input!F$4="GMH_EU",P4505,IF(Input!F$4="Skysuper",#REF!,IF(Input!F$4="SkyII",#REF!,IF(Input!F$4="XO-8000",#REF!, "FALSE")))))))</f>
        <v>00</v>
      </c>
      <c r="I4505" s="209">
        <f>IF(Input!F$4="GMH_OECC",K4505,IF(Input!F$4="GMH_XOEC",M4505,IF(Input!F$4="GMH_Korea",O4505,IF(Input!F$4="GMH_EU",Q4505,IF(Input!F$4="Skysuper",#REF!,IF(Input!F$4="SkyII",#REF!,IF(Input!F$4="XO-8000",#REF!, "FALSE")))))))</f>
        <v>0</v>
      </c>
      <c r="J4505" s="210" t="s">
        <v>10359</v>
      </c>
      <c r="K4505" s="268">
        <v>0</v>
      </c>
      <c r="L4505" s="270" t="s">
        <v>10359</v>
      </c>
      <c r="M4505" s="270">
        <v>0</v>
      </c>
      <c r="N4505" s="270" t="s">
        <v>10359</v>
      </c>
      <c r="O4505" s="270">
        <v>0</v>
      </c>
      <c r="P4505" s="270" t="s">
        <v>10359</v>
      </c>
      <c r="Q4505" s="270">
        <v>0</v>
      </c>
      <c r="R4505" s="74"/>
      <c r="S4505" s="75" t="str">
        <f t="shared" si="457"/>
        <v>0000</v>
      </c>
      <c r="T4505" s="75" t="str">
        <f t="shared" si="458"/>
        <v>00000000000000000000000000000000</v>
      </c>
      <c r="V4505" s="197"/>
      <c r="W4505" s="75">
        <f t="shared" si="459"/>
        <v>0</v>
      </c>
      <c r="AE4505" s="479"/>
    </row>
    <row r="4506" spans="1:31" s="75" customFormat="1" ht="13.5" x14ac:dyDescent="0.2">
      <c r="A4506" s="211">
        <v>4503</v>
      </c>
      <c r="B4506" s="212" t="s">
        <v>6961</v>
      </c>
      <c r="C4506" s="213" t="s">
        <v>6962</v>
      </c>
      <c r="D4506" s="213"/>
      <c r="E4506" s="213">
        <v>0</v>
      </c>
      <c r="F4506" s="213" t="s">
        <v>590</v>
      </c>
      <c r="G4506" s="214" t="s">
        <v>554</v>
      </c>
      <c r="H4506" s="208" t="str">
        <f>IF(Input!F$4="GMH_OECC",J4506,IF(Input!F$4="GMH_XOEC",L4506,IF(Input!F$4="GMH_Korea",N4506,IF(Input!F$4="GMH_EU",P4506,IF(Input!F$4="Skysuper",#REF!,IF(Input!F$4="SkyII",#REF!,IF(Input!F$4="XO-8000",#REF!, "FALSE")))))))</f>
        <v>00</v>
      </c>
      <c r="I4506" s="209">
        <f>IF(Input!F$4="GMH_OECC",K4506,IF(Input!F$4="GMH_XOEC",M4506,IF(Input!F$4="GMH_Korea",O4506,IF(Input!F$4="GMH_EU",Q4506,IF(Input!F$4="Skysuper",#REF!,IF(Input!F$4="SkyII",#REF!,IF(Input!F$4="XO-8000",#REF!, "FALSE")))))))</f>
        <v>0</v>
      </c>
      <c r="J4506" s="210" t="s">
        <v>10359</v>
      </c>
      <c r="K4506" s="268">
        <v>0</v>
      </c>
      <c r="L4506" s="270" t="s">
        <v>10359</v>
      </c>
      <c r="M4506" s="270">
        <v>0</v>
      </c>
      <c r="N4506" s="270" t="s">
        <v>10359</v>
      </c>
      <c r="O4506" s="270">
        <v>0</v>
      </c>
      <c r="P4506" s="270" t="s">
        <v>10359</v>
      </c>
      <c r="Q4506" s="270">
        <v>0</v>
      </c>
      <c r="R4506" s="74"/>
      <c r="S4506" s="75" t="str">
        <f t="shared" si="457"/>
        <v>0000</v>
      </c>
      <c r="T4506" s="75" t="str">
        <f t="shared" si="458"/>
        <v>00000000000000000000000000000000</v>
      </c>
      <c r="V4506" s="197"/>
      <c r="W4506" s="75">
        <f t="shared" si="459"/>
        <v>0</v>
      </c>
      <c r="AE4506" s="479"/>
    </row>
    <row r="4507" spans="1:31" s="75" customFormat="1" ht="13.5" x14ac:dyDescent="0.2">
      <c r="A4507" s="211">
        <v>4504</v>
      </c>
      <c r="B4507" s="212" t="s">
        <v>6963</v>
      </c>
      <c r="C4507" s="213" t="s">
        <v>6964</v>
      </c>
      <c r="D4507" s="213"/>
      <c r="E4507" s="213">
        <v>0</v>
      </c>
      <c r="F4507" s="213" t="s">
        <v>590</v>
      </c>
      <c r="G4507" s="214" t="s">
        <v>554</v>
      </c>
      <c r="H4507" s="208" t="str">
        <f>IF(Input!F$4="GMH_OECC",J4507,IF(Input!F$4="GMH_XOEC",L4507,IF(Input!F$4="GMH_Korea",N4507,IF(Input!F$4="GMH_EU",P4507,IF(Input!F$4="Skysuper",#REF!,IF(Input!F$4="SkyII",#REF!,IF(Input!F$4="XO-8000",#REF!, "FALSE")))))))</f>
        <v>00</v>
      </c>
      <c r="I4507" s="209">
        <f>IF(Input!F$4="GMH_OECC",K4507,IF(Input!F$4="GMH_XOEC",M4507,IF(Input!F$4="GMH_Korea",O4507,IF(Input!F$4="GMH_EU",Q4507,IF(Input!F$4="Skysuper",#REF!,IF(Input!F$4="SkyII",#REF!,IF(Input!F$4="XO-8000",#REF!, "FALSE")))))))</f>
        <v>0</v>
      </c>
      <c r="J4507" s="210" t="s">
        <v>10359</v>
      </c>
      <c r="K4507" s="268">
        <v>0</v>
      </c>
      <c r="L4507" s="270" t="s">
        <v>10359</v>
      </c>
      <c r="M4507" s="270">
        <v>0</v>
      </c>
      <c r="N4507" s="270" t="s">
        <v>10359</v>
      </c>
      <c r="O4507" s="270">
        <v>0</v>
      </c>
      <c r="P4507" s="270" t="s">
        <v>10359</v>
      </c>
      <c r="Q4507" s="270">
        <v>0</v>
      </c>
      <c r="R4507" s="74"/>
      <c r="S4507" s="75" t="str">
        <f t="shared" si="457"/>
        <v>0000</v>
      </c>
      <c r="T4507" s="75" t="str">
        <f t="shared" si="458"/>
        <v>00000000000000000000000000000000</v>
      </c>
      <c r="V4507" s="197"/>
      <c r="W4507" s="75">
        <f t="shared" si="459"/>
        <v>0</v>
      </c>
      <c r="AE4507" s="479"/>
    </row>
    <row r="4508" spans="1:31" s="75" customFormat="1" ht="13.5" x14ac:dyDescent="0.2">
      <c r="A4508" s="211">
        <v>4505</v>
      </c>
      <c r="B4508" s="212" t="s">
        <v>6965</v>
      </c>
      <c r="C4508" s="213" t="s">
        <v>6966</v>
      </c>
      <c r="D4508" s="213"/>
      <c r="E4508" s="213">
        <v>0</v>
      </c>
      <c r="F4508" s="213" t="s">
        <v>590</v>
      </c>
      <c r="G4508" s="214" t="s">
        <v>554</v>
      </c>
      <c r="H4508" s="208" t="str">
        <f>IF(Input!F$4="GMH_OECC",J4508,IF(Input!F$4="GMH_XOEC",L4508,IF(Input!F$4="GMH_Korea",N4508,IF(Input!F$4="GMH_EU",P4508,IF(Input!F$4="Skysuper",#REF!,IF(Input!F$4="SkyII",#REF!,IF(Input!F$4="XO-8000",#REF!, "FALSE")))))))</f>
        <v>00</v>
      </c>
      <c r="I4508" s="209">
        <f>IF(Input!F$4="GMH_OECC",K4508,IF(Input!F$4="GMH_XOEC",M4508,IF(Input!F$4="GMH_Korea",O4508,IF(Input!F$4="GMH_EU",Q4508,IF(Input!F$4="Skysuper",#REF!,IF(Input!F$4="SkyII",#REF!,IF(Input!F$4="XO-8000",#REF!, "FALSE")))))))</f>
        <v>0</v>
      </c>
      <c r="J4508" s="210" t="s">
        <v>10359</v>
      </c>
      <c r="K4508" s="268">
        <v>0</v>
      </c>
      <c r="L4508" s="270" t="s">
        <v>10359</v>
      </c>
      <c r="M4508" s="270">
        <v>0</v>
      </c>
      <c r="N4508" s="270" t="s">
        <v>10359</v>
      </c>
      <c r="O4508" s="270">
        <v>0</v>
      </c>
      <c r="P4508" s="270" t="s">
        <v>10359</v>
      </c>
      <c r="Q4508" s="270">
        <v>0</v>
      </c>
      <c r="R4508" s="74"/>
      <c r="S4508" s="75" t="str">
        <f t="shared" si="457"/>
        <v>0000</v>
      </c>
      <c r="T4508" s="75" t="str">
        <f t="shared" si="458"/>
        <v>00000000000000000000000000000000</v>
      </c>
      <c r="V4508" s="197"/>
      <c r="W4508" s="75">
        <f t="shared" si="459"/>
        <v>0</v>
      </c>
      <c r="AE4508" s="479"/>
    </row>
    <row r="4509" spans="1:31" s="75" customFormat="1" ht="13.5" x14ac:dyDescent="0.2">
      <c r="A4509" s="211">
        <v>4506</v>
      </c>
      <c r="B4509" s="212" t="s">
        <v>6967</v>
      </c>
      <c r="C4509" s="213" t="s">
        <v>6968</v>
      </c>
      <c r="D4509" s="213"/>
      <c r="E4509" s="213">
        <v>0</v>
      </c>
      <c r="F4509" s="213" t="s">
        <v>590</v>
      </c>
      <c r="G4509" s="214" t="s">
        <v>554</v>
      </c>
      <c r="H4509" s="208" t="str">
        <f>IF(Input!F$4="GMH_OECC",J4509,IF(Input!F$4="GMH_XOEC",L4509,IF(Input!F$4="GMH_Korea",N4509,IF(Input!F$4="GMH_EU",P4509,IF(Input!F$4="Skysuper",#REF!,IF(Input!F$4="SkyII",#REF!,IF(Input!F$4="XO-8000",#REF!, "FALSE")))))))</f>
        <v>00</v>
      </c>
      <c r="I4509" s="209">
        <f>IF(Input!F$4="GMH_OECC",K4509,IF(Input!F$4="GMH_XOEC",M4509,IF(Input!F$4="GMH_Korea",O4509,IF(Input!F$4="GMH_EU",Q4509,IF(Input!F$4="Skysuper",#REF!,IF(Input!F$4="SkyII",#REF!,IF(Input!F$4="XO-8000",#REF!, "FALSE")))))))</f>
        <v>0</v>
      </c>
      <c r="J4509" s="210" t="s">
        <v>10359</v>
      </c>
      <c r="K4509" s="268">
        <v>0</v>
      </c>
      <c r="L4509" s="270" t="s">
        <v>10359</v>
      </c>
      <c r="M4509" s="270">
        <v>0</v>
      </c>
      <c r="N4509" s="270" t="s">
        <v>10359</v>
      </c>
      <c r="O4509" s="270">
        <v>0</v>
      </c>
      <c r="P4509" s="270" t="s">
        <v>10359</v>
      </c>
      <c r="Q4509" s="270">
        <v>0</v>
      </c>
      <c r="R4509" s="74"/>
      <c r="S4509" s="75" t="str">
        <f t="shared" si="457"/>
        <v>0000</v>
      </c>
      <c r="T4509" s="75" t="str">
        <f t="shared" si="458"/>
        <v>00000000000000000000000000000000</v>
      </c>
      <c r="V4509" s="197"/>
      <c r="W4509" s="75">
        <f t="shared" si="459"/>
        <v>0</v>
      </c>
      <c r="AE4509" s="479"/>
    </row>
    <row r="4510" spans="1:31" s="75" customFormat="1" ht="13.5" x14ac:dyDescent="0.2">
      <c r="A4510" s="211">
        <v>4507</v>
      </c>
      <c r="B4510" s="212" t="s">
        <v>6969</v>
      </c>
      <c r="C4510" s="213" t="s">
        <v>6970</v>
      </c>
      <c r="D4510" s="213"/>
      <c r="E4510" s="213">
        <v>0</v>
      </c>
      <c r="F4510" s="213" t="s">
        <v>590</v>
      </c>
      <c r="G4510" s="214" t="s">
        <v>554</v>
      </c>
      <c r="H4510" s="208" t="str">
        <f>IF(Input!F$4="GMH_OECC",J4510,IF(Input!F$4="GMH_XOEC",L4510,IF(Input!F$4="GMH_Korea",N4510,IF(Input!F$4="GMH_EU",P4510,IF(Input!F$4="Skysuper",#REF!,IF(Input!F$4="SkyII",#REF!,IF(Input!F$4="XO-8000",#REF!, "FALSE")))))))</f>
        <v>00</v>
      </c>
      <c r="I4510" s="209">
        <f>IF(Input!F$4="GMH_OECC",K4510,IF(Input!F$4="GMH_XOEC",M4510,IF(Input!F$4="GMH_Korea",O4510,IF(Input!F$4="GMH_EU",Q4510,IF(Input!F$4="Skysuper",#REF!,IF(Input!F$4="SkyII",#REF!,IF(Input!F$4="XO-8000",#REF!, "FALSE")))))))</f>
        <v>0</v>
      </c>
      <c r="J4510" s="210" t="s">
        <v>10359</v>
      </c>
      <c r="K4510" s="268">
        <v>0</v>
      </c>
      <c r="L4510" s="270" t="s">
        <v>10359</v>
      </c>
      <c r="M4510" s="270">
        <v>0</v>
      </c>
      <c r="N4510" s="270" t="s">
        <v>10359</v>
      </c>
      <c r="O4510" s="270">
        <v>0</v>
      </c>
      <c r="P4510" s="270" t="s">
        <v>10359</v>
      </c>
      <c r="Q4510" s="270">
        <v>0</v>
      </c>
      <c r="R4510" s="74"/>
      <c r="S4510" s="75" t="str">
        <f t="shared" si="457"/>
        <v>0000</v>
      </c>
      <c r="T4510" s="75" t="str">
        <f t="shared" si="458"/>
        <v>00000000000000000000000000000000</v>
      </c>
      <c r="V4510" s="197"/>
      <c r="W4510" s="75">
        <f t="shared" si="459"/>
        <v>0</v>
      </c>
      <c r="AE4510" s="479"/>
    </row>
    <row r="4511" spans="1:31" s="75" customFormat="1" ht="13.5" x14ac:dyDescent="0.2">
      <c r="A4511" s="211">
        <v>4508</v>
      </c>
      <c r="B4511" s="212" t="s">
        <v>6971</v>
      </c>
      <c r="C4511" s="213" t="s">
        <v>6972</v>
      </c>
      <c r="D4511" s="213"/>
      <c r="E4511" s="213">
        <v>0</v>
      </c>
      <c r="F4511" s="213" t="s">
        <v>590</v>
      </c>
      <c r="G4511" s="214" t="s">
        <v>554</v>
      </c>
      <c r="H4511" s="208" t="str">
        <f>IF(Input!F$4="GMH_OECC",J4511,IF(Input!F$4="GMH_XOEC",L4511,IF(Input!F$4="GMH_Korea",N4511,IF(Input!F$4="GMH_EU",P4511,IF(Input!F$4="Skysuper",#REF!,IF(Input!F$4="SkyII",#REF!,IF(Input!F$4="XO-8000",#REF!, "FALSE")))))))</f>
        <v>00</v>
      </c>
      <c r="I4511" s="209">
        <f>IF(Input!F$4="GMH_OECC",K4511,IF(Input!F$4="GMH_XOEC",M4511,IF(Input!F$4="GMH_Korea",O4511,IF(Input!F$4="GMH_EU",Q4511,IF(Input!F$4="Skysuper",#REF!,IF(Input!F$4="SkyII",#REF!,IF(Input!F$4="XO-8000",#REF!, "FALSE")))))))</f>
        <v>0</v>
      </c>
      <c r="J4511" s="210" t="s">
        <v>10359</v>
      </c>
      <c r="K4511" s="268">
        <v>0</v>
      </c>
      <c r="L4511" s="270" t="s">
        <v>10359</v>
      </c>
      <c r="M4511" s="270">
        <v>0</v>
      </c>
      <c r="N4511" s="270" t="s">
        <v>10359</v>
      </c>
      <c r="O4511" s="270">
        <v>0</v>
      </c>
      <c r="P4511" s="270" t="s">
        <v>10359</v>
      </c>
      <c r="Q4511" s="270">
        <v>0</v>
      </c>
      <c r="R4511" s="74"/>
      <c r="S4511" s="75" t="str">
        <f t="shared" si="457"/>
        <v>0000</v>
      </c>
      <c r="T4511" s="75" t="str">
        <f t="shared" si="458"/>
        <v>00000000000000000000000000000000</v>
      </c>
      <c r="V4511" s="197"/>
      <c r="W4511" s="75">
        <f t="shared" si="459"/>
        <v>0</v>
      </c>
      <c r="AE4511" s="479"/>
    </row>
    <row r="4512" spans="1:31" s="75" customFormat="1" ht="13.5" x14ac:dyDescent="0.2">
      <c r="A4512" s="211">
        <v>4509</v>
      </c>
      <c r="B4512" s="212" t="s">
        <v>6973</v>
      </c>
      <c r="C4512" s="213" t="s">
        <v>6974</v>
      </c>
      <c r="D4512" s="213"/>
      <c r="E4512" s="213">
        <v>0</v>
      </c>
      <c r="F4512" s="213" t="s">
        <v>590</v>
      </c>
      <c r="G4512" s="214" t="s">
        <v>554</v>
      </c>
      <c r="H4512" s="208" t="str">
        <f>IF(Input!F$4="GMH_OECC",J4512,IF(Input!F$4="GMH_XOEC",L4512,IF(Input!F$4="GMH_Korea",N4512,IF(Input!F$4="GMH_EU",P4512,IF(Input!F$4="Skysuper",#REF!,IF(Input!F$4="SkyII",#REF!,IF(Input!F$4="XO-8000",#REF!, "FALSE")))))))</f>
        <v>00</v>
      </c>
      <c r="I4512" s="209">
        <f>IF(Input!F$4="GMH_OECC",K4512,IF(Input!F$4="GMH_XOEC",M4512,IF(Input!F$4="GMH_Korea",O4512,IF(Input!F$4="GMH_EU",Q4512,IF(Input!F$4="Skysuper",#REF!,IF(Input!F$4="SkyII",#REF!,IF(Input!F$4="XO-8000",#REF!, "FALSE")))))))</f>
        <v>0</v>
      </c>
      <c r="J4512" s="210" t="s">
        <v>10359</v>
      </c>
      <c r="K4512" s="268">
        <v>0</v>
      </c>
      <c r="L4512" s="270" t="s">
        <v>10359</v>
      </c>
      <c r="M4512" s="270">
        <v>0</v>
      </c>
      <c r="N4512" s="270" t="s">
        <v>10359</v>
      </c>
      <c r="O4512" s="270">
        <v>0</v>
      </c>
      <c r="P4512" s="270" t="s">
        <v>10359</v>
      </c>
      <c r="Q4512" s="270">
        <v>0</v>
      </c>
      <c r="R4512" s="74"/>
      <c r="S4512" s="75" t="str">
        <f t="shared" si="457"/>
        <v>0000</v>
      </c>
      <c r="T4512" s="75" t="str">
        <f t="shared" si="458"/>
        <v>00000000000000000000000000000000</v>
      </c>
      <c r="V4512" s="197"/>
      <c r="W4512" s="75">
        <f t="shared" si="459"/>
        <v>0</v>
      </c>
      <c r="AE4512" s="479"/>
    </row>
    <row r="4513" spans="1:31" s="75" customFormat="1" ht="13.5" x14ac:dyDescent="0.2">
      <c r="A4513" s="211">
        <v>4510</v>
      </c>
      <c r="B4513" s="212" t="s">
        <v>1080</v>
      </c>
      <c r="C4513" s="213" t="s">
        <v>1081</v>
      </c>
      <c r="D4513" s="213"/>
      <c r="E4513" s="213">
        <v>0</v>
      </c>
      <c r="F4513" s="213" t="s">
        <v>590</v>
      </c>
      <c r="G4513" s="214" t="s">
        <v>554</v>
      </c>
      <c r="H4513" s="208" t="str">
        <f>IF(Input!F$4="GMH_OECC",J4513,IF(Input!F$4="GMH_XOEC",L4513,IF(Input!F$4="GMH_Korea",N4513,IF(Input!F$4="GMH_EU",P4513,IF(Input!F$4="Skysuper",#REF!,IF(Input!F$4="SkyII",#REF!,IF(Input!F$4="XO-8000",#REF!, "FALSE")))))))</f>
        <v>00</v>
      </c>
      <c r="I4513" s="209">
        <f>IF(Input!F$4="GMH_OECC",K4513,IF(Input!F$4="GMH_XOEC",M4513,IF(Input!F$4="GMH_Korea",O4513,IF(Input!F$4="GMH_EU",Q4513,IF(Input!F$4="Skysuper",#REF!,IF(Input!F$4="SkyII",#REF!,IF(Input!F$4="XO-8000",#REF!, "FALSE")))))))</f>
        <v>0</v>
      </c>
      <c r="J4513" s="210" t="s">
        <v>10359</v>
      </c>
      <c r="K4513" s="268">
        <v>0</v>
      </c>
      <c r="L4513" s="270" t="s">
        <v>10359</v>
      </c>
      <c r="M4513" s="270">
        <v>0</v>
      </c>
      <c r="N4513" s="270" t="s">
        <v>10359</v>
      </c>
      <c r="O4513" s="270">
        <v>0</v>
      </c>
      <c r="P4513" s="270" t="s">
        <v>10359</v>
      </c>
      <c r="Q4513" s="270">
        <v>0</v>
      </c>
      <c r="R4513" s="74"/>
      <c r="S4513" s="75" t="str">
        <f t="shared" si="457"/>
        <v>0000</v>
      </c>
      <c r="T4513" s="75" t="str">
        <f t="shared" si="458"/>
        <v>00000000000000000000000000000000</v>
      </c>
      <c r="V4513" s="197"/>
      <c r="W4513" s="75">
        <f t="shared" si="459"/>
        <v>0</v>
      </c>
      <c r="AE4513" s="479"/>
    </row>
    <row r="4514" spans="1:31" s="75" customFormat="1" ht="13.5" x14ac:dyDescent="0.2">
      <c r="A4514" s="211">
        <v>4511</v>
      </c>
      <c r="B4514" s="212" t="s">
        <v>1082</v>
      </c>
      <c r="C4514" s="213" t="s">
        <v>1083</v>
      </c>
      <c r="D4514" s="213"/>
      <c r="E4514" s="213">
        <v>0</v>
      </c>
      <c r="F4514" s="213" t="s">
        <v>590</v>
      </c>
      <c r="G4514" s="214" t="s">
        <v>554</v>
      </c>
      <c r="H4514" s="208" t="str">
        <f>IF(Input!F$4="GMH_OECC",J4514,IF(Input!F$4="GMH_XOEC",L4514,IF(Input!F$4="GMH_Korea",N4514,IF(Input!F$4="GMH_EU",P4514,IF(Input!F$4="Skysuper",#REF!,IF(Input!F$4="SkyII",#REF!,IF(Input!F$4="XO-8000",#REF!, "FALSE")))))))</f>
        <v>00</v>
      </c>
      <c r="I4514" s="209">
        <f>IF(Input!F$4="GMH_OECC",K4514,IF(Input!F$4="GMH_XOEC",M4514,IF(Input!F$4="GMH_Korea",O4514,IF(Input!F$4="GMH_EU",Q4514,IF(Input!F$4="Skysuper",#REF!,IF(Input!F$4="SkyII",#REF!,IF(Input!F$4="XO-8000",#REF!, "FALSE")))))))</f>
        <v>0</v>
      </c>
      <c r="J4514" s="210" t="s">
        <v>10359</v>
      </c>
      <c r="K4514" s="268">
        <v>0</v>
      </c>
      <c r="L4514" s="270" t="s">
        <v>10359</v>
      </c>
      <c r="M4514" s="270">
        <v>0</v>
      </c>
      <c r="N4514" s="270" t="s">
        <v>10359</v>
      </c>
      <c r="O4514" s="270">
        <v>0</v>
      </c>
      <c r="P4514" s="270" t="s">
        <v>10359</v>
      </c>
      <c r="Q4514" s="270">
        <v>0</v>
      </c>
      <c r="R4514" s="74"/>
      <c r="S4514" s="75" t="str">
        <f t="shared" si="457"/>
        <v>0000</v>
      </c>
      <c r="T4514" s="75" t="str">
        <f t="shared" si="458"/>
        <v>00000000000000000000000000000000</v>
      </c>
      <c r="V4514" s="197"/>
      <c r="W4514" s="75">
        <f t="shared" si="459"/>
        <v>0</v>
      </c>
      <c r="AE4514" s="479"/>
    </row>
    <row r="4515" spans="1:31" s="75" customFormat="1" ht="13.5" x14ac:dyDescent="0.2">
      <c r="A4515" s="211">
        <v>4512</v>
      </c>
      <c r="B4515" s="212" t="s">
        <v>1084</v>
      </c>
      <c r="C4515" s="213" t="s">
        <v>1085</v>
      </c>
      <c r="D4515" s="213"/>
      <c r="E4515" s="213">
        <v>0</v>
      </c>
      <c r="F4515" s="213" t="s">
        <v>590</v>
      </c>
      <c r="G4515" s="214" t="s">
        <v>554</v>
      </c>
      <c r="H4515" s="208" t="str">
        <f>IF(Input!F$4="GMH_OECC",J4515,IF(Input!F$4="GMH_XOEC",L4515,IF(Input!F$4="GMH_Korea",N4515,IF(Input!F$4="GMH_EU",P4515,IF(Input!F$4="Skysuper",#REF!,IF(Input!F$4="SkyII",#REF!,IF(Input!F$4="XO-8000",#REF!, "FALSE")))))))</f>
        <v>00</v>
      </c>
      <c r="I4515" s="209">
        <f>IF(Input!F$4="GMH_OECC",K4515,IF(Input!F$4="GMH_XOEC",M4515,IF(Input!F$4="GMH_Korea",O4515,IF(Input!F$4="GMH_EU",Q4515,IF(Input!F$4="Skysuper",#REF!,IF(Input!F$4="SkyII",#REF!,IF(Input!F$4="XO-8000",#REF!, "FALSE")))))))</f>
        <v>0</v>
      </c>
      <c r="J4515" s="210" t="s">
        <v>10359</v>
      </c>
      <c r="K4515" s="268">
        <v>0</v>
      </c>
      <c r="L4515" s="270" t="s">
        <v>10359</v>
      </c>
      <c r="M4515" s="270">
        <v>0</v>
      </c>
      <c r="N4515" s="270" t="s">
        <v>10359</v>
      </c>
      <c r="O4515" s="270">
        <v>0</v>
      </c>
      <c r="P4515" s="270" t="s">
        <v>10359</v>
      </c>
      <c r="Q4515" s="270">
        <v>0</v>
      </c>
      <c r="R4515" s="74"/>
      <c r="S4515" s="75" t="str">
        <f t="shared" si="457"/>
        <v>0000</v>
      </c>
      <c r="T4515" s="75" t="str">
        <f t="shared" si="458"/>
        <v>00000000000000000000000000000000</v>
      </c>
      <c r="V4515" s="197"/>
      <c r="W4515" s="75">
        <f t="shared" si="459"/>
        <v>0</v>
      </c>
      <c r="AE4515" s="479"/>
    </row>
    <row r="4516" spans="1:31" s="75" customFormat="1" ht="13.5" x14ac:dyDescent="0.2">
      <c r="A4516" s="211">
        <v>4513</v>
      </c>
      <c r="B4516" s="212" t="s">
        <v>1086</v>
      </c>
      <c r="C4516" s="213" t="s">
        <v>1087</v>
      </c>
      <c r="D4516" s="213"/>
      <c r="E4516" s="213">
        <v>0</v>
      </c>
      <c r="F4516" s="213" t="s">
        <v>590</v>
      </c>
      <c r="G4516" s="214" t="s">
        <v>554</v>
      </c>
      <c r="H4516" s="208" t="str">
        <f>IF(Input!F$4="GMH_OECC",J4516,IF(Input!F$4="GMH_XOEC",L4516,IF(Input!F$4="GMH_Korea",N4516,IF(Input!F$4="GMH_EU",P4516,IF(Input!F$4="Skysuper",#REF!,IF(Input!F$4="SkyII",#REF!,IF(Input!F$4="XO-8000",#REF!, "FALSE")))))))</f>
        <v>00</v>
      </c>
      <c r="I4516" s="209">
        <f>IF(Input!F$4="GMH_OECC",K4516,IF(Input!F$4="GMH_XOEC",M4516,IF(Input!F$4="GMH_Korea",O4516,IF(Input!F$4="GMH_EU",Q4516,IF(Input!F$4="Skysuper",#REF!,IF(Input!F$4="SkyII",#REF!,IF(Input!F$4="XO-8000",#REF!, "FALSE")))))))</f>
        <v>0</v>
      </c>
      <c r="J4516" s="210" t="s">
        <v>10359</v>
      </c>
      <c r="K4516" s="268">
        <v>0</v>
      </c>
      <c r="L4516" s="270" t="s">
        <v>10359</v>
      </c>
      <c r="M4516" s="270">
        <v>0</v>
      </c>
      <c r="N4516" s="270" t="s">
        <v>10359</v>
      </c>
      <c r="O4516" s="270">
        <v>0</v>
      </c>
      <c r="P4516" s="270" t="s">
        <v>10359</v>
      </c>
      <c r="Q4516" s="270">
        <v>0</v>
      </c>
      <c r="R4516" s="74"/>
      <c r="S4516" s="75" t="str">
        <f t="shared" si="457"/>
        <v>0000</v>
      </c>
      <c r="T4516" s="75" t="str">
        <f t="shared" si="458"/>
        <v>00000000000000000000000000000000</v>
      </c>
      <c r="V4516" s="197"/>
      <c r="W4516" s="75">
        <f t="shared" si="459"/>
        <v>0</v>
      </c>
      <c r="AE4516" s="479"/>
    </row>
    <row r="4517" spans="1:31" s="75" customFormat="1" ht="13.5" x14ac:dyDescent="0.2">
      <c r="A4517" s="211">
        <v>4514</v>
      </c>
      <c r="B4517" s="212" t="s">
        <v>1088</v>
      </c>
      <c r="C4517" s="213" t="s">
        <v>1089</v>
      </c>
      <c r="D4517" s="213"/>
      <c r="E4517" s="213">
        <v>0</v>
      </c>
      <c r="F4517" s="213" t="s">
        <v>590</v>
      </c>
      <c r="G4517" s="214" t="s">
        <v>554</v>
      </c>
      <c r="H4517" s="208" t="str">
        <f>IF(Input!F$4="GMH_OECC",J4517,IF(Input!F$4="GMH_XOEC",L4517,IF(Input!F$4="GMH_Korea",N4517,IF(Input!F$4="GMH_EU",P4517,IF(Input!F$4="Skysuper",#REF!,IF(Input!F$4="SkyII",#REF!,IF(Input!F$4="XO-8000",#REF!, "FALSE")))))))</f>
        <v>00</v>
      </c>
      <c r="I4517" s="209">
        <f>IF(Input!F$4="GMH_OECC",K4517,IF(Input!F$4="GMH_XOEC",M4517,IF(Input!F$4="GMH_Korea",O4517,IF(Input!F$4="GMH_EU",Q4517,IF(Input!F$4="Skysuper",#REF!,IF(Input!F$4="SkyII",#REF!,IF(Input!F$4="XO-8000",#REF!, "FALSE")))))))</f>
        <v>0</v>
      </c>
      <c r="J4517" s="210" t="s">
        <v>10359</v>
      </c>
      <c r="K4517" s="268">
        <v>0</v>
      </c>
      <c r="L4517" s="270" t="s">
        <v>10359</v>
      </c>
      <c r="M4517" s="270">
        <v>0</v>
      </c>
      <c r="N4517" s="270" t="s">
        <v>10359</v>
      </c>
      <c r="O4517" s="270">
        <v>0</v>
      </c>
      <c r="P4517" s="270" t="s">
        <v>10359</v>
      </c>
      <c r="Q4517" s="270">
        <v>0</v>
      </c>
      <c r="R4517" s="74"/>
      <c r="S4517" s="75" t="str">
        <f t="shared" si="457"/>
        <v>0000</v>
      </c>
      <c r="T4517" s="75" t="str">
        <f t="shared" si="458"/>
        <v>00000000000000000000000000000000</v>
      </c>
      <c r="V4517" s="197"/>
      <c r="W4517" s="75">
        <f t="shared" si="459"/>
        <v>0</v>
      </c>
      <c r="AE4517" s="479"/>
    </row>
    <row r="4518" spans="1:31" s="75" customFormat="1" ht="13.5" x14ac:dyDescent="0.2">
      <c r="A4518" s="211">
        <v>4515</v>
      </c>
      <c r="B4518" s="212" t="s">
        <v>1090</v>
      </c>
      <c r="C4518" s="213" t="s">
        <v>1091</v>
      </c>
      <c r="D4518" s="213"/>
      <c r="E4518" s="213">
        <v>0</v>
      </c>
      <c r="F4518" s="213" t="s">
        <v>590</v>
      </c>
      <c r="G4518" s="214" t="s">
        <v>554</v>
      </c>
      <c r="H4518" s="208" t="str">
        <f>IF(Input!F$4="GMH_OECC",J4518,IF(Input!F$4="GMH_XOEC",L4518,IF(Input!F$4="GMH_Korea",N4518,IF(Input!F$4="GMH_EU",P4518,IF(Input!F$4="Skysuper",#REF!,IF(Input!F$4="SkyII",#REF!,IF(Input!F$4="XO-8000",#REF!, "FALSE")))))))</f>
        <v>00</v>
      </c>
      <c r="I4518" s="209">
        <f>IF(Input!F$4="GMH_OECC",K4518,IF(Input!F$4="GMH_XOEC",M4518,IF(Input!F$4="GMH_Korea",O4518,IF(Input!F$4="GMH_EU",Q4518,IF(Input!F$4="Skysuper",#REF!,IF(Input!F$4="SkyII",#REF!,IF(Input!F$4="XO-8000",#REF!, "FALSE")))))))</f>
        <v>0</v>
      </c>
      <c r="J4518" s="210" t="s">
        <v>10359</v>
      </c>
      <c r="K4518" s="268">
        <v>0</v>
      </c>
      <c r="L4518" s="270" t="s">
        <v>10359</v>
      </c>
      <c r="M4518" s="270">
        <v>0</v>
      </c>
      <c r="N4518" s="270" t="s">
        <v>10359</v>
      </c>
      <c r="O4518" s="270">
        <v>0</v>
      </c>
      <c r="P4518" s="270" t="s">
        <v>10359</v>
      </c>
      <c r="Q4518" s="270">
        <v>0</v>
      </c>
      <c r="R4518" s="74"/>
      <c r="S4518" s="75" t="str">
        <f t="shared" si="457"/>
        <v>0000</v>
      </c>
      <c r="T4518" s="75" t="str">
        <f t="shared" si="458"/>
        <v>00000000000000000000000000000000</v>
      </c>
      <c r="V4518" s="197"/>
      <c r="W4518" s="75">
        <f t="shared" si="459"/>
        <v>0</v>
      </c>
      <c r="AE4518" s="479"/>
    </row>
    <row r="4519" spans="1:31" s="75" customFormat="1" ht="13.5" x14ac:dyDescent="0.2">
      <c r="A4519" s="211">
        <v>4516</v>
      </c>
      <c r="B4519" s="212" t="s">
        <v>1092</v>
      </c>
      <c r="C4519" s="213" t="s">
        <v>1093</v>
      </c>
      <c r="D4519" s="213"/>
      <c r="E4519" s="213">
        <v>0</v>
      </c>
      <c r="F4519" s="213" t="s">
        <v>590</v>
      </c>
      <c r="G4519" s="214" t="s">
        <v>554</v>
      </c>
      <c r="H4519" s="208" t="str">
        <f>IF(Input!F$4="GMH_OECC",J4519,IF(Input!F$4="GMH_XOEC",L4519,IF(Input!F$4="GMH_Korea",N4519,IF(Input!F$4="GMH_EU",P4519,IF(Input!F$4="Skysuper",#REF!,IF(Input!F$4="SkyII",#REF!,IF(Input!F$4="XO-8000",#REF!, "FALSE")))))))</f>
        <v>00</v>
      </c>
      <c r="I4519" s="209">
        <f>IF(Input!F$4="GMH_OECC",K4519,IF(Input!F$4="GMH_XOEC",M4519,IF(Input!F$4="GMH_Korea",O4519,IF(Input!F$4="GMH_EU",Q4519,IF(Input!F$4="Skysuper",#REF!,IF(Input!F$4="SkyII",#REF!,IF(Input!F$4="XO-8000",#REF!, "FALSE")))))))</f>
        <v>0</v>
      </c>
      <c r="J4519" s="210" t="s">
        <v>10359</v>
      </c>
      <c r="K4519" s="268">
        <v>0</v>
      </c>
      <c r="L4519" s="270" t="s">
        <v>10359</v>
      </c>
      <c r="M4519" s="270">
        <v>0</v>
      </c>
      <c r="N4519" s="270" t="s">
        <v>10359</v>
      </c>
      <c r="O4519" s="270">
        <v>0</v>
      </c>
      <c r="P4519" s="270" t="s">
        <v>10359</v>
      </c>
      <c r="Q4519" s="270">
        <v>0</v>
      </c>
      <c r="R4519" s="74"/>
      <c r="S4519" s="75" t="str">
        <f t="shared" si="457"/>
        <v>0000</v>
      </c>
      <c r="T4519" s="75" t="str">
        <f t="shared" si="458"/>
        <v>00000000000000000000000000000000</v>
      </c>
      <c r="V4519" s="197"/>
      <c r="W4519" s="75">
        <f t="shared" si="459"/>
        <v>0</v>
      </c>
      <c r="AE4519" s="479"/>
    </row>
    <row r="4520" spans="1:31" s="75" customFormat="1" ht="13.5" x14ac:dyDescent="0.2">
      <c r="A4520" s="211">
        <v>4517</v>
      </c>
      <c r="B4520" s="212" t="s">
        <v>1094</v>
      </c>
      <c r="C4520" s="213" t="s">
        <v>1095</v>
      </c>
      <c r="D4520" s="213"/>
      <c r="E4520" s="213">
        <v>0</v>
      </c>
      <c r="F4520" s="213" t="s">
        <v>590</v>
      </c>
      <c r="G4520" s="214" t="s">
        <v>554</v>
      </c>
      <c r="H4520" s="208" t="str">
        <f>IF(Input!F$4="GMH_OECC",J4520,IF(Input!F$4="GMH_XOEC",L4520,IF(Input!F$4="GMH_Korea",N4520,IF(Input!F$4="GMH_EU",P4520,IF(Input!F$4="Skysuper",#REF!,IF(Input!F$4="SkyII",#REF!,IF(Input!F$4="XO-8000",#REF!, "FALSE")))))))</f>
        <v>00</v>
      </c>
      <c r="I4520" s="209">
        <f>IF(Input!F$4="GMH_OECC",K4520,IF(Input!F$4="GMH_XOEC",M4520,IF(Input!F$4="GMH_Korea",O4520,IF(Input!F$4="GMH_EU",Q4520,IF(Input!F$4="Skysuper",#REF!,IF(Input!F$4="SkyII",#REF!,IF(Input!F$4="XO-8000",#REF!, "FALSE")))))))</f>
        <v>0</v>
      </c>
      <c r="J4520" s="210" t="s">
        <v>10359</v>
      </c>
      <c r="K4520" s="268">
        <v>0</v>
      </c>
      <c r="L4520" s="270" t="s">
        <v>10359</v>
      </c>
      <c r="M4520" s="270">
        <v>0</v>
      </c>
      <c r="N4520" s="270" t="s">
        <v>10359</v>
      </c>
      <c r="O4520" s="270">
        <v>0</v>
      </c>
      <c r="P4520" s="270" t="s">
        <v>10359</v>
      </c>
      <c r="Q4520" s="270">
        <v>0</v>
      </c>
      <c r="R4520" s="74"/>
      <c r="S4520" s="75" t="str">
        <f t="shared" si="457"/>
        <v>0000</v>
      </c>
      <c r="T4520" s="75" t="str">
        <f t="shared" si="458"/>
        <v>00000000000000000000000000000000</v>
      </c>
      <c r="V4520" s="197"/>
      <c r="W4520" s="75">
        <f t="shared" si="459"/>
        <v>0</v>
      </c>
      <c r="AE4520" s="479"/>
    </row>
    <row r="4521" spans="1:31" s="75" customFormat="1" ht="13.5" x14ac:dyDescent="0.2">
      <c r="A4521" s="211">
        <v>4518</v>
      </c>
      <c r="B4521" s="212" t="s">
        <v>1096</v>
      </c>
      <c r="C4521" s="213" t="s">
        <v>1097</v>
      </c>
      <c r="D4521" s="213"/>
      <c r="E4521" s="213">
        <v>0</v>
      </c>
      <c r="F4521" s="213" t="s">
        <v>590</v>
      </c>
      <c r="G4521" s="214" t="s">
        <v>554</v>
      </c>
      <c r="H4521" s="208" t="str">
        <f>IF(Input!F$4="GMH_OECC",J4521,IF(Input!F$4="GMH_XOEC",L4521,IF(Input!F$4="GMH_Korea",N4521,IF(Input!F$4="GMH_EU",P4521,IF(Input!F$4="Skysuper",#REF!,IF(Input!F$4="SkyII",#REF!,IF(Input!F$4="XO-8000",#REF!, "FALSE")))))))</f>
        <v>00</v>
      </c>
      <c r="I4521" s="209">
        <f>IF(Input!F$4="GMH_OECC",K4521,IF(Input!F$4="GMH_XOEC",M4521,IF(Input!F$4="GMH_Korea",O4521,IF(Input!F$4="GMH_EU",Q4521,IF(Input!F$4="Skysuper",#REF!,IF(Input!F$4="SkyII",#REF!,IF(Input!F$4="XO-8000",#REF!, "FALSE")))))))</f>
        <v>0</v>
      </c>
      <c r="J4521" s="210" t="s">
        <v>10359</v>
      </c>
      <c r="K4521" s="268">
        <v>0</v>
      </c>
      <c r="L4521" s="270" t="s">
        <v>10359</v>
      </c>
      <c r="M4521" s="270">
        <v>0</v>
      </c>
      <c r="N4521" s="270" t="s">
        <v>10359</v>
      </c>
      <c r="O4521" s="270">
        <v>0</v>
      </c>
      <c r="P4521" s="270" t="s">
        <v>10359</v>
      </c>
      <c r="Q4521" s="270">
        <v>0</v>
      </c>
      <c r="R4521" s="74"/>
      <c r="S4521" s="75" t="str">
        <f t="shared" si="457"/>
        <v>0000</v>
      </c>
      <c r="T4521" s="75" t="str">
        <f t="shared" si="458"/>
        <v>00000000000000000000000000000000</v>
      </c>
      <c r="V4521" s="197"/>
      <c r="W4521" s="75">
        <f t="shared" si="459"/>
        <v>0</v>
      </c>
      <c r="AE4521" s="479"/>
    </row>
    <row r="4522" spans="1:31" s="75" customFormat="1" ht="13.5" x14ac:dyDescent="0.2">
      <c r="A4522" s="211">
        <v>4519</v>
      </c>
      <c r="B4522" s="212" t="s">
        <v>1098</v>
      </c>
      <c r="C4522" s="213" t="s">
        <v>1099</v>
      </c>
      <c r="D4522" s="213"/>
      <c r="E4522" s="213">
        <v>0</v>
      </c>
      <c r="F4522" s="213" t="s">
        <v>590</v>
      </c>
      <c r="G4522" s="214" t="s">
        <v>554</v>
      </c>
      <c r="H4522" s="208" t="str">
        <f>IF(Input!F$4="GMH_OECC",J4522,IF(Input!F$4="GMH_XOEC",L4522,IF(Input!F$4="GMH_Korea",N4522,IF(Input!F$4="GMH_EU",P4522,IF(Input!F$4="Skysuper",#REF!,IF(Input!F$4="SkyII",#REF!,IF(Input!F$4="XO-8000",#REF!, "FALSE")))))))</f>
        <v>00</v>
      </c>
      <c r="I4522" s="209">
        <f>IF(Input!F$4="GMH_OECC",K4522,IF(Input!F$4="GMH_XOEC",M4522,IF(Input!F$4="GMH_Korea",O4522,IF(Input!F$4="GMH_EU",Q4522,IF(Input!F$4="Skysuper",#REF!,IF(Input!F$4="SkyII",#REF!,IF(Input!F$4="XO-8000",#REF!, "FALSE")))))))</f>
        <v>0</v>
      </c>
      <c r="J4522" s="210" t="s">
        <v>10359</v>
      </c>
      <c r="K4522" s="268">
        <v>0</v>
      </c>
      <c r="L4522" s="270" t="s">
        <v>10359</v>
      </c>
      <c r="M4522" s="270">
        <v>0</v>
      </c>
      <c r="N4522" s="270" t="s">
        <v>10359</v>
      </c>
      <c r="O4522" s="270">
        <v>0</v>
      </c>
      <c r="P4522" s="270" t="s">
        <v>10359</v>
      </c>
      <c r="Q4522" s="270">
        <v>0</v>
      </c>
      <c r="R4522" s="74"/>
      <c r="S4522" s="75" t="str">
        <f t="shared" si="457"/>
        <v>0000</v>
      </c>
      <c r="T4522" s="75" t="str">
        <f t="shared" si="458"/>
        <v>00000000000000000000000000000000</v>
      </c>
      <c r="V4522" s="197"/>
      <c r="W4522" s="75">
        <f t="shared" si="459"/>
        <v>0</v>
      </c>
      <c r="AE4522" s="479"/>
    </row>
    <row r="4523" spans="1:31" s="75" customFormat="1" ht="13.5" x14ac:dyDescent="0.2">
      <c r="A4523" s="211">
        <v>4520</v>
      </c>
      <c r="B4523" s="212" t="s">
        <v>1100</v>
      </c>
      <c r="C4523" s="213" t="s">
        <v>1101</v>
      </c>
      <c r="D4523" s="213"/>
      <c r="E4523" s="213">
        <v>0</v>
      </c>
      <c r="F4523" s="213" t="s">
        <v>590</v>
      </c>
      <c r="G4523" s="214" t="s">
        <v>554</v>
      </c>
      <c r="H4523" s="208" t="str">
        <f>IF(Input!F$4="GMH_OECC",J4523,IF(Input!F$4="GMH_XOEC",L4523,IF(Input!F$4="GMH_Korea",N4523,IF(Input!F$4="GMH_EU",P4523,IF(Input!F$4="Skysuper",#REF!,IF(Input!F$4="SkyII",#REF!,IF(Input!F$4="XO-8000",#REF!, "FALSE")))))))</f>
        <v>00</v>
      </c>
      <c r="I4523" s="209">
        <f>IF(Input!F$4="GMH_OECC",K4523,IF(Input!F$4="GMH_XOEC",M4523,IF(Input!F$4="GMH_Korea",O4523,IF(Input!F$4="GMH_EU",Q4523,IF(Input!F$4="Skysuper",#REF!,IF(Input!F$4="SkyII",#REF!,IF(Input!F$4="XO-8000",#REF!, "FALSE")))))))</f>
        <v>0</v>
      </c>
      <c r="J4523" s="210" t="s">
        <v>10359</v>
      </c>
      <c r="K4523" s="268">
        <v>0</v>
      </c>
      <c r="L4523" s="270" t="s">
        <v>10359</v>
      </c>
      <c r="M4523" s="270">
        <v>0</v>
      </c>
      <c r="N4523" s="270" t="s">
        <v>10359</v>
      </c>
      <c r="O4523" s="270">
        <v>0</v>
      </c>
      <c r="P4523" s="270" t="s">
        <v>10359</v>
      </c>
      <c r="Q4523" s="270">
        <v>0</v>
      </c>
      <c r="R4523" s="74"/>
      <c r="S4523" s="75" t="str">
        <f t="shared" si="457"/>
        <v>0000</v>
      </c>
      <c r="T4523" s="75" t="str">
        <f t="shared" si="458"/>
        <v>00000000000000000000000000000000</v>
      </c>
      <c r="V4523" s="197"/>
      <c r="W4523" s="75">
        <f t="shared" si="459"/>
        <v>0</v>
      </c>
      <c r="AE4523" s="479"/>
    </row>
    <row r="4524" spans="1:31" s="75" customFormat="1" ht="13.5" x14ac:dyDescent="0.2">
      <c r="A4524" s="211">
        <v>4521</v>
      </c>
      <c r="B4524" s="212" t="s">
        <v>1102</v>
      </c>
      <c r="C4524" s="213" t="s">
        <v>1103</v>
      </c>
      <c r="D4524" s="213"/>
      <c r="E4524" s="213">
        <v>0</v>
      </c>
      <c r="F4524" s="213" t="s">
        <v>590</v>
      </c>
      <c r="G4524" s="214" t="s">
        <v>554</v>
      </c>
      <c r="H4524" s="208" t="str">
        <f>IF(Input!F$4="GMH_OECC",J4524,IF(Input!F$4="GMH_XOEC",L4524,IF(Input!F$4="GMH_Korea",N4524,IF(Input!F$4="GMH_EU",P4524,IF(Input!F$4="Skysuper",#REF!,IF(Input!F$4="SkyII",#REF!,IF(Input!F$4="XO-8000",#REF!, "FALSE")))))))</f>
        <v>00</v>
      </c>
      <c r="I4524" s="209">
        <f>IF(Input!F$4="GMH_OECC",K4524,IF(Input!F$4="GMH_XOEC",M4524,IF(Input!F$4="GMH_Korea",O4524,IF(Input!F$4="GMH_EU",Q4524,IF(Input!F$4="Skysuper",#REF!,IF(Input!F$4="SkyII",#REF!,IF(Input!F$4="XO-8000",#REF!, "FALSE")))))))</f>
        <v>0</v>
      </c>
      <c r="J4524" s="210" t="s">
        <v>10359</v>
      </c>
      <c r="K4524" s="268">
        <v>0</v>
      </c>
      <c r="L4524" s="270" t="s">
        <v>10359</v>
      </c>
      <c r="M4524" s="270">
        <v>0</v>
      </c>
      <c r="N4524" s="270" t="s">
        <v>10359</v>
      </c>
      <c r="O4524" s="270">
        <v>0</v>
      </c>
      <c r="P4524" s="270" t="s">
        <v>10359</v>
      </c>
      <c r="Q4524" s="270">
        <v>0</v>
      </c>
      <c r="R4524" s="74"/>
      <c r="S4524" s="75" t="str">
        <f t="shared" si="457"/>
        <v>0000</v>
      </c>
      <c r="T4524" s="75" t="str">
        <f t="shared" si="458"/>
        <v>00000000000000000000000000000000</v>
      </c>
      <c r="V4524" s="197"/>
      <c r="W4524" s="75">
        <f t="shared" si="459"/>
        <v>0</v>
      </c>
      <c r="AE4524" s="479"/>
    </row>
    <row r="4525" spans="1:31" s="75" customFormat="1" ht="13.5" x14ac:dyDescent="0.2">
      <c r="A4525" s="211">
        <v>4522</v>
      </c>
      <c r="B4525" s="212" t="s">
        <v>1104</v>
      </c>
      <c r="C4525" s="213" t="s">
        <v>1105</v>
      </c>
      <c r="D4525" s="213"/>
      <c r="E4525" s="213">
        <v>0</v>
      </c>
      <c r="F4525" s="213" t="s">
        <v>590</v>
      </c>
      <c r="G4525" s="214" t="s">
        <v>554</v>
      </c>
      <c r="H4525" s="208" t="str">
        <f>IF(Input!F$4="GMH_OECC",J4525,IF(Input!F$4="GMH_XOEC",L4525,IF(Input!F$4="GMH_Korea",N4525,IF(Input!F$4="GMH_EU",P4525,IF(Input!F$4="Skysuper",#REF!,IF(Input!F$4="SkyII",#REF!,IF(Input!F$4="XO-8000",#REF!, "FALSE")))))))</f>
        <v>00</v>
      </c>
      <c r="I4525" s="209">
        <f>IF(Input!F$4="GMH_OECC",K4525,IF(Input!F$4="GMH_XOEC",M4525,IF(Input!F$4="GMH_Korea",O4525,IF(Input!F$4="GMH_EU",Q4525,IF(Input!F$4="Skysuper",#REF!,IF(Input!F$4="SkyII",#REF!,IF(Input!F$4="XO-8000",#REF!, "FALSE")))))))</f>
        <v>0</v>
      </c>
      <c r="J4525" s="210" t="s">
        <v>10359</v>
      </c>
      <c r="K4525" s="268">
        <v>0</v>
      </c>
      <c r="L4525" s="270" t="s">
        <v>10359</v>
      </c>
      <c r="M4525" s="270">
        <v>0</v>
      </c>
      <c r="N4525" s="270" t="s">
        <v>10359</v>
      </c>
      <c r="O4525" s="270">
        <v>0</v>
      </c>
      <c r="P4525" s="270" t="s">
        <v>10359</v>
      </c>
      <c r="Q4525" s="270">
        <v>0</v>
      </c>
      <c r="R4525" s="74"/>
      <c r="S4525" s="75" t="str">
        <f t="shared" si="457"/>
        <v>0000</v>
      </c>
      <c r="T4525" s="75" t="str">
        <f t="shared" si="458"/>
        <v>00000000000000000000000000000000</v>
      </c>
      <c r="V4525" s="197"/>
      <c r="W4525" s="75">
        <f t="shared" si="459"/>
        <v>0</v>
      </c>
      <c r="AE4525" s="479"/>
    </row>
    <row r="4526" spans="1:31" s="75" customFormat="1" ht="13.5" x14ac:dyDescent="0.2">
      <c r="A4526" s="211">
        <v>4523</v>
      </c>
      <c r="B4526" s="212" t="s">
        <v>1106</v>
      </c>
      <c r="C4526" s="213" t="s">
        <v>1107</v>
      </c>
      <c r="D4526" s="213"/>
      <c r="E4526" s="213">
        <v>0</v>
      </c>
      <c r="F4526" s="213" t="s">
        <v>590</v>
      </c>
      <c r="G4526" s="214" t="s">
        <v>554</v>
      </c>
      <c r="H4526" s="208" t="str">
        <f>IF(Input!F$4="GMH_OECC",J4526,IF(Input!F$4="GMH_XOEC",L4526,IF(Input!F$4="GMH_Korea",N4526,IF(Input!F$4="GMH_EU",P4526,IF(Input!F$4="Skysuper",#REF!,IF(Input!F$4="SkyII",#REF!,IF(Input!F$4="XO-8000",#REF!, "FALSE")))))))</f>
        <v>00</v>
      </c>
      <c r="I4526" s="209">
        <f>IF(Input!F$4="GMH_OECC",K4526,IF(Input!F$4="GMH_XOEC",M4526,IF(Input!F$4="GMH_Korea",O4526,IF(Input!F$4="GMH_EU",Q4526,IF(Input!F$4="Skysuper",#REF!,IF(Input!F$4="SkyII",#REF!,IF(Input!F$4="XO-8000",#REF!, "FALSE")))))))</f>
        <v>0</v>
      </c>
      <c r="J4526" s="210" t="s">
        <v>10359</v>
      </c>
      <c r="K4526" s="268">
        <v>0</v>
      </c>
      <c r="L4526" s="270" t="s">
        <v>10359</v>
      </c>
      <c r="M4526" s="270">
        <v>0</v>
      </c>
      <c r="N4526" s="270" t="s">
        <v>10359</v>
      </c>
      <c r="O4526" s="270">
        <v>0</v>
      </c>
      <c r="P4526" s="270" t="s">
        <v>10359</v>
      </c>
      <c r="Q4526" s="270">
        <v>0</v>
      </c>
      <c r="R4526" s="74"/>
      <c r="S4526" s="75" t="str">
        <f t="shared" si="457"/>
        <v>0000</v>
      </c>
      <c r="T4526" s="75" t="str">
        <f t="shared" si="458"/>
        <v>00000000000000000000000000000000</v>
      </c>
      <c r="V4526" s="197"/>
      <c r="W4526" s="75">
        <f t="shared" si="459"/>
        <v>0</v>
      </c>
      <c r="AE4526" s="479"/>
    </row>
    <row r="4527" spans="1:31" s="75" customFormat="1" ht="13.5" x14ac:dyDescent="0.2">
      <c r="A4527" s="211">
        <v>4524</v>
      </c>
      <c r="B4527" s="212" t="s">
        <v>1108</v>
      </c>
      <c r="C4527" s="213" t="s">
        <v>1109</v>
      </c>
      <c r="D4527" s="213"/>
      <c r="E4527" s="213">
        <v>0</v>
      </c>
      <c r="F4527" s="213" t="s">
        <v>590</v>
      </c>
      <c r="G4527" s="214" t="s">
        <v>554</v>
      </c>
      <c r="H4527" s="208" t="str">
        <f>IF(Input!F$4="GMH_OECC",J4527,IF(Input!F$4="GMH_XOEC",L4527,IF(Input!F$4="GMH_Korea",N4527,IF(Input!F$4="GMH_EU",P4527,IF(Input!F$4="Skysuper",#REF!,IF(Input!F$4="SkyII",#REF!,IF(Input!F$4="XO-8000",#REF!, "FALSE")))))))</f>
        <v>00</v>
      </c>
      <c r="I4527" s="209">
        <f>IF(Input!F$4="GMH_OECC",K4527,IF(Input!F$4="GMH_XOEC",M4527,IF(Input!F$4="GMH_Korea",O4527,IF(Input!F$4="GMH_EU",Q4527,IF(Input!F$4="Skysuper",#REF!,IF(Input!F$4="SkyII",#REF!,IF(Input!F$4="XO-8000",#REF!, "FALSE")))))))</f>
        <v>0</v>
      </c>
      <c r="J4527" s="210" t="s">
        <v>10359</v>
      </c>
      <c r="K4527" s="268">
        <v>0</v>
      </c>
      <c r="L4527" s="270" t="s">
        <v>10359</v>
      </c>
      <c r="M4527" s="270">
        <v>0</v>
      </c>
      <c r="N4527" s="270" t="s">
        <v>10359</v>
      </c>
      <c r="O4527" s="270">
        <v>0</v>
      </c>
      <c r="P4527" s="270" t="s">
        <v>10359</v>
      </c>
      <c r="Q4527" s="270">
        <v>0</v>
      </c>
      <c r="R4527" s="74"/>
      <c r="S4527" s="75" t="str">
        <f t="shared" si="457"/>
        <v>0000</v>
      </c>
      <c r="T4527" s="75" t="str">
        <f t="shared" si="458"/>
        <v>00000000000000000000000000000000</v>
      </c>
      <c r="V4527" s="197"/>
      <c r="W4527" s="75">
        <f t="shared" si="459"/>
        <v>0</v>
      </c>
      <c r="AE4527" s="479"/>
    </row>
    <row r="4528" spans="1:31" s="75" customFormat="1" ht="13.5" x14ac:dyDescent="0.2">
      <c r="A4528" s="211">
        <v>4525</v>
      </c>
      <c r="B4528" s="212" t="s">
        <v>1110</v>
      </c>
      <c r="C4528" s="213" t="s">
        <v>1111</v>
      </c>
      <c r="D4528" s="213"/>
      <c r="E4528" s="213">
        <v>0</v>
      </c>
      <c r="F4528" s="213" t="s">
        <v>590</v>
      </c>
      <c r="G4528" s="214" t="s">
        <v>554</v>
      </c>
      <c r="H4528" s="208" t="str">
        <f>IF(Input!F$4="GMH_OECC",J4528,IF(Input!F$4="GMH_XOEC",L4528,IF(Input!F$4="GMH_Korea",N4528,IF(Input!F$4="GMH_EU",P4528,IF(Input!F$4="Skysuper",#REF!,IF(Input!F$4="SkyII",#REF!,IF(Input!F$4="XO-8000",#REF!, "FALSE")))))))</f>
        <v>00</v>
      </c>
      <c r="I4528" s="209">
        <f>IF(Input!F$4="GMH_OECC",K4528,IF(Input!F$4="GMH_XOEC",M4528,IF(Input!F$4="GMH_Korea",O4528,IF(Input!F$4="GMH_EU",Q4528,IF(Input!F$4="Skysuper",#REF!,IF(Input!F$4="SkyII",#REF!,IF(Input!F$4="XO-8000",#REF!, "FALSE")))))))</f>
        <v>0</v>
      </c>
      <c r="J4528" s="210" t="s">
        <v>10359</v>
      </c>
      <c r="K4528" s="268">
        <v>0</v>
      </c>
      <c r="L4528" s="270" t="s">
        <v>10359</v>
      </c>
      <c r="M4528" s="270">
        <v>0</v>
      </c>
      <c r="N4528" s="270" t="s">
        <v>10359</v>
      </c>
      <c r="O4528" s="270">
        <v>0</v>
      </c>
      <c r="P4528" s="270" t="s">
        <v>10359</v>
      </c>
      <c r="Q4528" s="270">
        <v>0</v>
      </c>
      <c r="R4528" s="74"/>
      <c r="S4528" s="75" t="str">
        <f t="shared" si="457"/>
        <v>0000</v>
      </c>
      <c r="T4528" s="75" t="str">
        <f t="shared" si="458"/>
        <v>00000000000000000000000000000000</v>
      </c>
      <c r="V4528" s="197"/>
      <c r="W4528" s="75">
        <f t="shared" si="459"/>
        <v>0</v>
      </c>
      <c r="AE4528" s="479"/>
    </row>
    <row r="4529" spans="1:31" s="75" customFormat="1" ht="13.5" x14ac:dyDescent="0.2">
      <c r="A4529" s="211">
        <v>4526</v>
      </c>
      <c r="B4529" s="212" t="s">
        <v>1112</v>
      </c>
      <c r="C4529" s="213" t="s">
        <v>1113</v>
      </c>
      <c r="D4529" s="213"/>
      <c r="E4529" s="213">
        <v>0</v>
      </c>
      <c r="F4529" s="213" t="s">
        <v>590</v>
      </c>
      <c r="G4529" s="214" t="s">
        <v>554</v>
      </c>
      <c r="H4529" s="208" t="str">
        <f>IF(Input!F$4="GMH_OECC",J4529,IF(Input!F$4="GMH_XOEC",L4529,IF(Input!F$4="GMH_Korea",N4529,IF(Input!F$4="GMH_EU",P4529,IF(Input!F$4="Skysuper",#REF!,IF(Input!F$4="SkyII",#REF!,IF(Input!F$4="XO-8000",#REF!, "FALSE")))))))</f>
        <v>00</v>
      </c>
      <c r="I4529" s="209">
        <f>IF(Input!F$4="GMH_OECC",K4529,IF(Input!F$4="GMH_XOEC",M4529,IF(Input!F$4="GMH_Korea",O4529,IF(Input!F$4="GMH_EU",Q4529,IF(Input!F$4="Skysuper",#REF!,IF(Input!F$4="SkyII",#REF!,IF(Input!F$4="XO-8000",#REF!, "FALSE")))))))</f>
        <v>0</v>
      </c>
      <c r="J4529" s="210" t="s">
        <v>10359</v>
      </c>
      <c r="K4529" s="268">
        <v>0</v>
      </c>
      <c r="L4529" s="270" t="s">
        <v>10359</v>
      </c>
      <c r="M4529" s="270">
        <v>0</v>
      </c>
      <c r="N4529" s="270" t="s">
        <v>10359</v>
      </c>
      <c r="O4529" s="270">
        <v>0</v>
      </c>
      <c r="P4529" s="270" t="s">
        <v>10359</v>
      </c>
      <c r="Q4529" s="270">
        <v>0</v>
      </c>
      <c r="R4529" s="74"/>
      <c r="S4529" s="75" t="str">
        <f t="shared" si="457"/>
        <v>0000</v>
      </c>
      <c r="T4529" s="75" t="str">
        <f t="shared" si="458"/>
        <v>00000000000000000000000000000000</v>
      </c>
      <c r="V4529" s="197"/>
      <c r="W4529" s="75">
        <f t="shared" si="459"/>
        <v>0</v>
      </c>
      <c r="AE4529" s="479"/>
    </row>
    <row r="4530" spans="1:31" s="75" customFormat="1" ht="13.5" x14ac:dyDescent="0.2">
      <c r="A4530" s="211">
        <v>4527</v>
      </c>
      <c r="B4530" s="212" t="s">
        <v>1114</v>
      </c>
      <c r="C4530" s="213" t="s">
        <v>1115</v>
      </c>
      <c r="D4530" s="213"/>
      <c r="E4530" s="213">
        <v>0</v>
      </c>
      <c r="F4530" s="213" t="s">
        <v>590</v>
      </c>
      <c r="G4530" s="214" t="s">
        <v>554</v>
      </c>
      <c r="H4530" s="208" t="str">
        <f>IF(Input!F$4="GMH_OECC",J4530,IF(Input!F$4="GMH_XOEC",L4530,IF(Input!F$4="GMH_Korea",N4530,IF(Input!F$4="GMH_EU",P4530,IF(Input!F$4="Skysuper",#REF!,IF(Input!F$4="SkyII",#REF!,IF(Input!F$4="XO-8000",#REF!, "FALSE")))))))</f>
        <v>00</v>
      </c>
      <c r="I4530" s="209">
        <f>IF(Input!F$4="GMH_OECC",K4530,IF(Input!F$4="GMH_XOEC",M4530,IF(Input!F$4="GMH_Korea",O4530,IF(Input!F$4="GMH_EU",Q4530,IF(Input!F$4="Skysuper",#REF!,IF(Input!F$4="SkyII",#REF!,IF(Input!F$4="XO-8000",#REF!, "FALSE")))))))</f>
        <v>0</v>
      </c>
      <c r="J4530" s="210" t="s">
        <v>10359</v>
      </c>
      <c r="K4530" s="268">
        <v>0</v>
      </c>
      <c r="L4530" s="270" t="s">
        <v>10359</v>
      </c>
      <c r="M4530" s="270">
        <v>0</v>
      </c>
      <c r="N4530" s="270" t="s">
        <v>10359</v>
      </c>
      <c r="O4530" s="270">
        <v>0</v>
      </c>
      <c r="P4530" s="270" t="s">
        <v>10359</v>
      </c>
      <c r="Q4530" s="270">
        <v>0</v>
      </c>
      <c r="R4530" s="74"/>
      <c r="S4530" s="75" t="str">
        <f t="shared" si="457"/>
        <v>0000</v>
      </c>
      <c r="T4530" s="75" t="str">
        <f t="shared" si="458"/>
        <v>00000000000000000000000000000000</v>
      </c>
      <c r="V4530" s="197"/>
      <c r="W4530" s="75">
        <f t="shared" si="459"/>
        <v>0</v>
      </c>
      <c r="AE4530" s="479"/>
    </row>
    <row r="4531" spans="1:31" s="75" customFormat="1" ht="13.5" x14ac:dyDescent="0.2">
      <c r="A4531" s="211">
        <v>4528</v>
      </c>
      <c r="B4531" s="212" t="s">
        <v>1116</v>
      </c>
      <c r="C4531" s="213" t="s">
        <v>1117</v>
      </c>
      <c r="D4531" s="213"/>
      <c r="E4531" s="213">
        <v>0</v>
      </c>
      <c r="F4531" s="213" t="s">
        <v>590</v>
      </c>
      <c r="G4531" s="214" t="s">
        <v>554</v>
      </c>
      <c r="H4531" s="208" t="str">
        <f>IF(Input!F$4="GMH_OECC",J4531,IF(Input!F$4="GMH_XOEC",L4531,IF(Input!F$4="GMH_Korea",N4531,IF(Input!F$4="GMH_EU",P4531,IF(Input!F$4="Skysuper",#REF!,IF(Input!F$4="SkyII",#REF!,IF(Input!F$4="XO-8000",#REF!, "FALSE")))))))</f>
        <v>00</v>
      </c>
      <c r="I4531" s="209">
        <f>IF(Input!F$4="GMH_OECC",K4531,IF(Input!F$4="GMH_XOEC",M4531,IF(Input!F$4="GMH_Korea",O4531,IF(Input!F$4="GMH_EU",Q4531,IF(Input!F$4="Skysuper",#REF!,IF(Input!F$4="SkyII",#REF!,IF(Input!F$4="XO-8000",#REF!, "FALSE")))))))</f>
        <v>0</v>
      </c>
      <c r="J4531" s="210" t="s">
        <v>10359</v>
      </c>
      <c r="K4531" s="268">
        <v>0</v>
      </c>
      <c r="L4531" s="270" t="s">
        <v>10359</v>
      </c>
      <c r="M4531" s="270">
        <v>0</v>
      </c>
      <c r="N4531" s="270" t="s">
        <v>10359</v>
      </c>
      <c r="O4531" s="270">
        <v>0</v>
      </c>
      <c r="P4531" s="270" t="s">
        <v>10359</v>
      </c>
      <c r="Q4531" s="270">
        <v>0</v>
      </c>
      <c r="R4531" s="74"/>
      <c r="S4531" s="75" t="str">
        <f t="shared" si="457"/>
        <v>0000</v>
      </c>
      <c r="T4531" s="75" t="str">
        <f t="shared" si="458"/>
        <v>00000000000000000000000000000000</v>
      </c>
      <c r="V4531" s="197"/>
      <c r="W4531" s="75">
        <f t="shared" si="459"/>
        <v>0</v>
      </c>
      <c r="AE4531" s="479"/>
    </row>
    <row r="4532" spans="1:31" s="75" customFormat="1" ht="13.5" x14ac:dyDescent="0.2">
      <c r="A4532" s="211">
        <v>4529</v>
      </c>
      <c r="B4532" s="212" t="s">
        <v>1118</v>
      </c>
      <c r="C4532" s="213" t="s">
        <v>1119</v>
      </c>
      <c r="D4532" s="213"/>
      <c r="E4532" s="213">
        <v>0</v>
      </c>
      <c r="F4532" s="213" t="s">
        <v>590</v>
      </c>
      <c r="G4532" s="214" t="s">
        <v>554</v>
      </c>
      <c r="H4532" s="208" t="str">
        <f>IF(Input!F$4="GMH_OECC",J4532,IF(Input!F$4="GMH_XOEC",L4532,IF(Input!F$4="GMH_Korea",N4532,IF(Input!F$4="GMH_EU",P4532,IF(Input!F$4="Skysuper",#REF!,IF(Input!F$4="SkyII",#REF!,IF(Input!F$4="XO-8000",#REF!, "FALSE")))))))</f>
        <v>00</v>
      </c>
      <c r="I4532" s="209">
        <f>IF(Input!F$4="GMH_OECC",K4532,IF(Input!F$4="GMH_XOEC",M4532,IF(Input!F$4="GMH_Korea",O4532,IF(Input!F$4="GMH_EU",Q4532,IF(Input!F$4="Skysuper",#REF!,IF(Input!F$4="SkyII",#REF!,IF(Input!F$4="XO-8000",#REF!, "FALSE")))))))</f>
        <v>0</v>
      </c>
      <c r="J4532" s="210" t="s">
        <v>10359</v>
      </c>
      <c r="K4532" s="268">
        <v>0</v>
      </c>
      <c r="L4532" s="270" t="s">
        <v>10359</v>
      </c>
      <c r="M4532" s="270">
        <v>0</v>
      </c>
      <c r="N4532" s="270" t="s">
        <v>10359</v>
      </c>
      <c r="O4532" s="270">
        <v>0</v>
      </c>
      <c r="P4532" s="270" t="s">
        <v>10359</v>
      </c>
      <c r="Q4532" s="270">
        <v>0</v>
      </c>
      <c r="R4532" s="74"/>
      <c r="S4532" s="75" t="str">
        <f t="shared" ref="S4532:S4595" si="460">"0"&amp;DEC2HEX(2^(I4532-1))&amp;IF(LEN(DEC2HEX(H4532))=2,DEC2HEX(H4532),"0"&amp;DEC2HEX(H4532))</f>
        <v>0000</v>
      </c>
      <c r="T4532" s="75" t="str">
        <f t="shared" si="458"/>
        <v>00000000000000000000000000000000</v>
      </c>
      <c r="V4532" s="197"/>
      <c r="W4532" s="75">
        <f t="shared" si="459"/>
        <v>0</v>
      </c>
      <c r="AE4532" s="479"/>
    </row>
    <row r="4533" spans="1:31" s="75" customFormat="1" ht="13.5" x14ac:dyDescent="0.2">
      <c r="A4533" s="211">
        <v>4530</v>
      </c>
      <c r="B4533" s="212" t="s">
        <v>1120</v>
      </c>
      <c r="C4533" s="213" t="s">
        <v>1121</v>
      </c>
      <c r="D4533" s="213"/>
      <c r="E4533" s="213">
        <v>0</v>
      </c>
      <c r="F4533" s="213" t="s">
        <v>590</v>
      </c>
      <c r="G4533" s="214" t="s">
        <v>554</v>
      </c>
      <c r="H4533" s="208" t="str">
        <f>IF(Input!F$4="GMH_OECC",J4533,IF(Input!F$4="GMH_XOEC",L4533,IF(Input!F$4="GMH_Korea",N4533,IF(Input!F$4="GMH_EU",P4533,IF(Input!F$4="Skysuper",#REF!,IF(Input!F$4="SkyII",#REF!,IF(Input!F$4="XO-8000",#REF!, "FALSE")))))))</f>
        <v>00</v>
      </c>
      <c r="I4533" s="209">
        <f>IF(Input!F$4="GMH_OECC",K4533,IF(Input!F$4="GMH_XOEC",M4533,IF(Input!F$4="GMH_Korea",O4533,IF(Input!F$4="GMH_EU",Q4533,IF(Input!F$4="Skysuper",#REF!,IF(Input!F$4="SkyII",#REF!,IF(Input!F$4="XO-8000",#REF!, "FALSE")))))))</f>
        <v>0</v>
      </c>
      <c r="J4533" s="210" t="s">
        <v>10359</v>
      </c>
      <c r="K4533" s="268">
        <v>0</v>
      </c>
      <c r="L4533" s="270" t="s">
        <v>10359</v>
      </c>
      <c r="M4533" s="270">
        <v>0</v>
      </c>
      <c r="N4533" s="270" t="s">
        <v>10359</v>
      </c>
      <c r="O4533" s="270">
        <v>0</v>
      </c>
      <c r="P4533" s="270" t="s">
        <v>10359</v>
      </c>
      <c r="Q4533" s="270">
        <v>0</v>
      </c>
      <c r="R4533" s="74"/>
      <c r="S4533" s="75" t="str">
        <f t="shared" si="460"/>
        <v>0000</v>
      </c>
      <c r="T4533" s="75" t="str">
        <f t="shared" si="458"/>
        <v>00000000000000000000000000000000</v>
      </c>
      <c r="V4533" s="197"/>
      <c r="W4533" s="75">
        <f t="shared" si="459"/>
        <v>0</v>
      </c>
      <c r="AE4533" s="479"/>
    </row>
    <row r="4534" spans="1:31" s="75" customFormat="1" ht="13.5" x14ac:dyDescent="0.2">
      <c r="A4534" s="211">
        <v>4531</v>
      </c>
      <c r="B4534" s="212" t="s">
        <v>1122</v>
      </c>
      <c r="C4534" s="213" t="s">
        <v>1123</v>
      </c>
      <c r="D4534" s="213"/>
      <c r="E4534" s="213">
        <v>0</v>
      </c>
      <c r="F4534" s="213" t="s">
        <v>590</v>
      </c>
      <c r="G4534" s="214" t="s">
        <v>554</v>
      </c>
      <c r="H4534" s="208" t="str">
        <f>IF(Input!F$4="GMH_OECC",J4534,IF(Input!F$4="GMH_XOEC",L4534,IF(Input!F$4="GMH_Korea",N4534,IF(Input!F$4="GMH_EU",P4534,IF(Input!F$4="Skysuper",#REF!,IF(Input!F$4="SkyII",#REF!,IF(Input!F$4="XO-8000",#REF!, "FALSE")))))))</f>
        <v>00</v>
      </c>
      <c r="I4534" s="209">
        <f>IF(Input!F$4="GMH_OECC",K4534,IF(Input!F$4="GMH_XOEC",M4534,IF(Input!F$4="GMH_Korea",O4534,IF(Input!F$4="GMH_EU",Q4534,IF(Input!F$4="Skysuper",#REF!,IF(Input!F$4="SkyII",#REF!,IF(Input!F$4="XO-8000",#REF!, "FALSE")))))))</f>
        <v>0</v>
      </c>
      <c r="J4534" s="210" t="s">
        <v>10359</v>
      </c>
      <c r="K4534" s="268">
        <v>0</v>
      </c>
      <c r="L4534" s="270" t="s">
        <v>10359</v>
      </c>
      <c r="M4534" s="270">
        <v>0</v>
      </c>
      <c r="N4534" s="270" t="s">
        <v>10359</v>
      </c>
      <c r="O4534" s="270">
        <v>0</v>
      </c>
      <c r="P4534" s="270" t="s">
        <v>10359</v>
      </c>
      <c r="Q4534" s="270">
        <v>0</v>
      </c>
      <c r="R4534" s="74"/>
      <c r="S4534" s="75" t="str">
        <f t="shared" si="460"/>
        <v>0000</v>
      </c>
      <c r="T4534" s="75" t="str">
        <f t="shared" si="458"/>
        <v>00000000000000000000000000000000</v>
      </c>
      <c r="V4534" s="197"/>
      <c r="W4534" s="75">
        <f t="shared" si="459"/>
        <v>0</v>
      </c>
      <c r="AE4534" s="479"/>
    </row>
    <row r="4535" spans="1:31" s="75" customFormat="1" ht="13.5" x14ac:dyDescent="0.2">
      <c r="A4535" s="211">
        <v>4532</v>
      </c>
      <c r="B4535" s="212" t="s">
        <v>5157</v>
      </c>
      <c r="C4535" s="213" t="s">
        <v>5158</v>
      </c>
      <c r="D4535" s="213"/>
      <c r="E4535" s="213">
        <v>0</v>
      </c>
      <c r="F4535" s="213" t="s">
        <v>590</v>
      </c>
      <c r="G4535" s="214" t="s">
        <v>554</v>
      </c>
      <c r="H4535" s="208" t="str">
        <f>IF(Input!F$4="GMH_OECC",J4535,IF(Input!F$4="GMH_XOEC",L4535,IF(Input!F$4="GMH_Korea",N4535,IF(Input!F$4="GMH_EU",P4535,IF(Input!F$4="Skysuper",#REF!,IF(Input!F$4="SkyII",#REF!,IF(Input!F$4="XO-8000",#REF!, "FALSE")))))))</f>
        <v>00</v>
      </c>
      <c r="I4535" s="209">
        <f>IF(Input!F$4="GMH_OECC",K4535,IF(Input!F$4="GMH_XOEC",M4535,IF(Input!F$4="GMH_Korea",O4535,IF(Input!F$4="GMH_EU",Q4535,IF(Input!F$4="Skysuper",#REF!,IF(Input!F$4="SkyII",#REF!,IF(Input!F$4="XO-8000",#REF!, "FALSE")))))))</f>
        <v>0</v>
      </c>
      <c r="J4535" s="210" t="s">
        <v>10359</v>
      </c>
      <c r="K4535" s="268">
        <v>0</v>
      </c>
      <c r="L4535" s="270" t="s">
        <v>10359</v>
      </c>
      <c r="M4535" s="270">
        <v>0</v>
      </c>
      <c r="N4535" s="270" t="s">
        <v>10359</v>
      </c>
      <c r="O4535" s="270">
        <v>0</v>
      </c>
      <c r="P4535" s="270" t="s">
        <v>10359</v>
      </c>
      <c r="Q4535" s="270">
        <v>0</v>
      </c>
      <c r="R4535" s="74"/>
      <c r="S4535" s="75" t="str">
        <f t="shared" si="460"/>
        <v>0000</v>
      </c>
      <c r="T4535" s="75" t="str">
        <f t="shared" si="458"/>
        <v>00000000000000000000000000000000</v>
      </c>
      <c r="V4535" s="197"/>
      <c r="W4535" s="75">
        <f t="shared" si="459"/>
        <v>0</v>
      </c>
      <c r="AE4535" s="479"/>
    </row>
    <row r="4536" spans="1:31" s="75" customFormat="1" ht="13.5" x14ac:dyDescent="0.2">
      <c r="A4536" s="211">
        <v>4533</v>
      </c>
      <c r="B4536" s="212" t="s">
        <v>5159</v>
      </c>
      <c r="C4536" s="213" t="s">
        <v>5160</v>
      </c>
      <c r="D4536" s="213"/>
      <c r="E4536" s="213">
        <v>0</v>
      </c>
      <c r="F4536" s="213" t="s">
        <v>590</v>
      </c>
      <c r="G4536" s="214" t="s">
        <v>554</v>
      </c>
      <c r="H4536" s="208" t="str">
        <f>IF(Input!F$4="GMH_OECC",J4536,IF(Input!F$4="GMH_XOEC",L4536,IF(Input!F$4="GMH_Korea",N4536,IF(Input!F$4="GMH_EU",P4536,IF(Input!F$4="Skysuper",#REF!,IF(Input!F$4="SkyII",#REF!,IF(Input!F$4="XO-8000",#REF!, "FALSE")))))))</f>
        <v>00</v>
      </c>
      <c r="I4536" s="209">
        <f>IF(Input!F$4="GMH_OECC",K4536,IF(Input!F$4="GMH_XOEC",M4536,IF(Input!F$4="GMH_Korea",O4536,IF(Input!F$4="GMH_EU",Q4536,IF(Input!F$4="Skysuper",#REF!,IF(Input!F$4="SkyII",#REF!,IF(Input!F$4="XO-8000",#REF!, "FALSE")))))))</f>
        <v>0</v>
      </c>
      <c r="J4536" s="210" t="s">
        <v>10359</v>
      </c>
      <c r="K4536" s="268">
        <v>0</v>
      </c>
      <c r="L4536" s="270" t="s">
        <v>10359</v>
      </c>
      <c r="M4536" s="270">
        <v>0</v>
      </c>
      <c r="N4536" s="270" t="s">
        <v>10359</v>
      </c>
      <c r="O4536" s="270">
        <v>0</v>
      </c>
      <c r="P4536" s="270" t="s">
        <v>10359</v>
      </c>
      <c r="Q4536" s="270">
        <v>0</v>
      </c>
      <c r="R4536" s="74"/>
      <c r="S4536" s="75" t="str">
        <f t="shared" si="460"/>
        <v>0000</v>
      </c>
      <c r="T4536" s="75" t="str">
        <f t="shared" si="458"/>
        <v>00000000000000000000000000000000</v>
      </c>
      <c r="V4536" s="197"/>
      <c r="W4536" s="75">
        <f t="shared" si="459"/>
        <v>0</v>
      </c>
      <c r="AE4536" s="479"/>
    </row>
    <row r="4537" spans="1:31" s="75" customFormat="1" ht="13.5" x14ac:dyDescent="0.2">
      <c r="A4537" s="211">
        <v>4534</v>
      </c>
      <c r="B4537" s="212" t="s">
        <v>5161</v>
      </c>
      <c r="C4537" s="213" t="s">
        <v>5162</v>
      </c>
      <c r="D4537" s="213"/>
      <c r="E4537" s="213">
        <v>0</v>
      </c>
      <c r="F4537" s="213" t="s">
        <v>590</v>
      </c>
      <c r="G4537" s="214" t="s">
        <v>554</v>
      </c>
      <c r="H4537" s="208" t="str">
        <f>IF(Input!F$4="GMH_OECC",J4537,IF(Input!F$4="GMH_XOEC",L4537,IF(Input!F$4="GMH_Korea",N4537,IF(Input!F$4="GMH_EU",P4537,IF(Input!F$4="Skysuper",#REF!,IF(Input!F$4="SkyII",#REF!,IF(Input!F$4="XO-8000",#REF!, "FALSE")))))))</f>
        <v>00</v>
      </c>
      <c r="I4537" s="209">
        <f>IF(Input!F$4="GMH_OECC",K4537,IF(Input!F$4="GMH_XOEC",M4537,IF(Input!F$4="GMH_Korea",O4537,IF(Input!F$4="GMH_EU",Q4537,IF(Input!F$4="Skysuper",#REF!,IF(Input!F$4="SkyII",#REF!,IF(Input!F$4="XO-8000",#REF!, "FALSE")))))))</f>
        <v>0</v>
      </c>
      <c r="J4537" s="210" t="s">
        <v>10359</v>
      </c>
      <c r="K4537" s="268">
        <v>0</v>
      </c>
      <c r="L4537" s="270" t="s">
        <v>10359</v>
      </c>
      <c r="M4537" s="270">
        <v>0</v>
      </c>
      <c r="N4537" s="270" t="s">
        <v>10359</v>
      </c>
      <c r="O4537" s="270">
        <v>0</v>
      </c>
      <c r="P4537" s="270" t="s">
        <v>10359</v>
      </c>
      <c r="Q4537" s="270">
        <v>0</v>
      </c>
      <c r="R4537" s="74"/>
      <c r="S4537" s="75" t="str">
        <f t="shared" si="460"/>
        <v>0000</v>
      </c>
      <c r="T4537" s="75" t="str">
        <f t="shared" si="458"/>
        <v>00000000000000000000000000000000</v>
      </c>
      <c r="V4537" s="197"/>
      <c r="W4537" s="75">
        <f t="shared" si="459"/>
        <v>0</v>
      </c>
      <c r="AE4537" s="479"/>
    </row>
    <row r="4538" spans="1:31" s="75" customFormat="1" ht="13.5" x14ac:dyDescent="0.2">
      <c r="A4538" s="211">
        <v>4535</v>
      </c>
      <c r="B4538" s="212" t="s">
        <v>5163</v>
      </c>
      <c r="C4538" s="213" t="s">
        <v>5164</v>
      </c>
      <c r="D4538" s="213"/>
      <c r="E4538" s="213">
        <v>0</v>
      </c>
      <c r="F4538" s="213" t="s">
        <v>590</v>
      </c>
      <c r="G4538" s="214" t="s">
        <v>554</v>
      </c>
      <c r="H4538" s="208" t="str">
        <f>IF(Input!F$4="GMH_OECC",J4538,IF(Input!F$4="GMH_XOEC",L4538,IF(Input!F$4="GMH_Korea",N4538,IF(Input!F$4="GMH_EU",P4538,IF(Input!F$4="Skysuper",#REF!,IF(Input!F$4="SkyII",#REF!,IF(Input!F$4="XO-8000",#REF!, "FALSE")))))))</f>
        <v>00</v>
      </c>
      <c r="I4538" s="209">
        <f>IF(Input!F$4="GMH_OECC",K4538,IF(Input!F$4="GMH_XOEC",M4538,IF(Input!F$4="GMH_Korea",O4538,IF(Input!F$4="GMH_EU",Q4538,IF(Input!F$4="Skysuper",#REF!,IF(Input!F$4="SkyII",#REF!,IF(Input!F$4="XO-8000",#REF!, "FALSE")))))))</f>
        <v>0</v>
      </c>
      <c r="J4538" s="210" t="s">
        <v>10359</v>
      </c>
      <c r="K4538" s="268">
        <v>0</v>
      </c>
      <c r="L4538" s="270" t="s">
        <v>10359</v>
      </c>
      <c r="M4538" s="270">
        <v>0</v>
      </c>
      <c r="N4538" s="270" t="s">
        <v>10359</v>
      </c>
      <c r="O4538" s="270">
        <v>0</v>
      </c>
      <c r="P4538" s="270" t="s">
        <v>10359</v>
      </c>
      <c r="Q4538" s="270">
        <v>0</v>
      </c>
      <c r="R4538" s="74"/>
      <c r="S4538" s="75" t="str">
        <f t="shared" si="460"/>
        <v>0000</v>
      </c>
      <c r="T4538" s="75" t="str">
        <f t="shared" si="458"/>
        <v>00000000000000000000000000000000</v>
      </c>
      <c r="V4538" s="197"/>
      <c r="W4538" s="75">
        <f t="shared" si="459"/>
        <v>0</v>
      </c>
      <c r="AE4538" s="479"/>
    </row>
    <row r="4539" spans="1:31" s="75" customFormat="1" ht="13.5" x14ac:dyDescent="0.2">
      <c r="A4539" s="211">
        <v>4536</v>
      </c>
      <c r="B4539" s="212" t="s">
        <v>5165</v>
      </c>
      <c r="C4539" s="213" t="s">
        <v>5166</v>
      </c>
      <c r="D4539" s="213"/>
      <c r="E4539" s="213">
        <v>0</v>
      </c>
      <c r="F4539" s="213" t="s">
        <v>590</v>
      </c>
      <c r="G4539" s="214" t="s">
        <v>554</v>
      </c>
      <c r="H4539" s="208" t="str">
        <f>IF(Input!F$4="GMH_OECC",J4539,IF(Input!F$4="GMH_XOEC",L4539,IF(Input!F$4="GMH_Korea",N4539,IF(Input!F$4="GMH_EU",P4539,IF(Input!F$4="Skysuper",#REF!,IF(Input!F$4="SkyII",#REF!,IF(Input!F$4="XO-8000",#REF!, "FALSE")))))))</f>
        <v>00</v>
      </c>
      <c r="I4539" s="209">
        <f>IF(Input!F$4="GMH_OECC",K4539,IF(Input!F$4="GMH_XOEC",M4539,IF(Input!F$4="GMH_Korea",O4539,IF(Input!F$4="GMH_EU",Q4539,IF(Input!F$4="Skysuper",#REF!,IF(Input!F$4="SkyII",#REF!,IF(Input!F$4="XO-8000",#REF!, "FALSE")))))))</f>
        <v>0</v>
      </c>
      <c r="J4539" s="210" t="s">
        <v>10359</v>
      </c>
      <c r="K4539" s="268">
        <v>0</v>
      </c>
      <c r="L4539" s="270" t="s">
        <v>10359</v>
      </c>
      <c r="M4539" s="270">
        <v>0</v>
      </c>
      <c r="N4539" s="270" t="s">
        <v>10359</v>
      </c>
      <c r="O4539" s="270">
        <v>0</v>
      </c>
      <c r="P4539" s="270" t="s">
        <v>10359</v>
      </c>
      <c r="Q4539" s="270">
        <v>0</v>
      </c>
      <c r="R4539" s="74"/>
      <c r="S4539" s="75" t="str">
        <f t="shared" si="460"/>
        <v>0000</v>
      </c>
      <c r="T4539" s="75" t="str">
        <f t="shared" si="458"/>
        <v>00000000000000000000000000000000</v>
      </c>
      <c r="V4539" s="197"/>
      <c r="W4539" s="75">
        <f t="shared" si="459"/>
        <v>0</v>
      </c>
      <c r="AE4539" s="479"/>
    </row>
    <row r="4540" spans="1:31" s="75" customFormat="1" ht="13.5" x14ac:dyDescent="0.2">
      <c r="A4540" s="211">
        <v>4537</v>
      </c>
      <c r="B4540" s="212" t="s">
        <v>5167</v>
      </c>
      <c r="C4540" s="213" t="s">
        <v>5168</v>
      </c>
      <c r="D4540" s="213"/>
      <c r="E4540" s="213">
        <v>0</v>
      </c>
      <c r="F4540" s="213" t="s">
        <v>590</v>
      </c>
      <c r="G4540" s="214" t="s">
        <v>554</v>
      </c>
      <c r="H4540" s="208" t="str">
        <f>IF(Input!F$4="GMH_OECC",J4540,IF(Input!F$4="GMH_XOEC",L4540,IF(Input!F$4="GMH_Korea",N4540,IF(Input!F$4="GMH_EU",P4540,IF(Input!F$4="Skysuper",#REF!,IF(Input!F$4="SkyII",#REF!,IF(Input!F$4="XO-8000",#REF!, "FALSE")))))))</f>
        <v>00</v>
      </c>
      <c r="I4540" s="209">
        <f>IF(Input!F$4="GMH_OECC",K4540,IF(Input!F$4="GMH_XOEC",M4540,IF(Input!F$4="GMH_Korea",O4540,IF(Input!F$4="GMH_EU",Q4540,IF(Input!F$4="Skysuper",#REF!,IF(Input!F$4="SkyII",#REF!,IF(Input!F$4="XO-8000",#REF!, "FALSE")))))))</f>
        <v>0</v>
      </c>
      <c r="J4540" s="210" t="s">
        <v>10359</v>
      </c>
      <c r="K4540" s="268">
        <v>0</v>
      </c>
      <c r="L4540" s="270" t="s">
        <v>10359</v>
      </c>
      <c r="M4540" s="270">
        <v>0</v>
      </c>
      <c r="N4540" s="270" t="s">
        <v>10359</v>
      </c>
      <c r="O4540" s="270">
        <v>0</v>
      </c>
      <c r="P4540" s="270" t="s">
        <v>10359</v>
      </c>
      <c r="Q4540" s="270">
        <v>0</v>
      </c>
      <c r="R4540" s="74"/>
      <c r="S4540" s="75" t="str">
        <f t="shared" si="460"/>
        <v>0000</v>
      </c>
      <c r="T4540" s="75" t="str">
        <f t="shared" si="458"/>
        <v>00000000000000000000000000000000</v>
      </c>
      <c r="V4540" s="197"/>
      <c r="W4540" s="75">
        <f t="shared" si="459"/>
        <v>0</v>
      </c>
      <c r="AE4540" s="479"/>
    </row>
    <row r="4541" spans="1:31" s="75" customFormat="1" ht="13.5" x14ac:dyDescent="0.2">
      <c r="A4541" s="211">
        <v>4538</v>
      </c>
      <c r="B4541" s="212" t="s">
        <v>5169</v>
      </c>
      <c r="C4541" s="213" t="s">
        <v>5170</v>
      </c>
      <c r="D4541" s="213"/>
      <c r="E4541" s="213">
        <v>0</v>
      </c>
      <c r="F4541" s="213" t="s">
        <v>590</v>
      </c>
      <c r="G4541" s="214" t="s">
        <v>554</v>
      </c>
      <c r="H4541" s="208" t="str">
        <f>IF(Input!F$4="GMH_OECC",J4541,IF(Input!F$4="GMH_XOEC",L4541,IF(Input!F$4="GMH_Korea",N4541,IF(Input!F$4="GMH_EU",P4541,IF(Input!F$4="Skysuper",#REF!,IF(Input!F$4="SkyII",#REF!,IF(Input!F$4="XO-8000",#REF!, "FALSE")))))))</f>
        <v>00</v>
      </c>
      <c r="I4541" s="209">
        <f>IF(Input!F$4="GMH_OECC",K4541,IF(Input!F$4="GMH_XOEC",M4541,IF(Input!F$4="GMH_Korea",O4541,IF(Input!F$4="GMH_EU",Q4541,IF(Input!F$4="Skysuper",#REF!,IF(Input!F$4="SkyII",#REF!,IF(Input!F$4="XO-8000",#REF!, "FALSE")))))))</f>
        <v>0</v>
      </c>
      <c r="J4541" s="210" t="s">
        <v>10359</v>
      </c>
      <c r="K4541" s="268">
        <v>0</v>
      </c>
      <c r="L4541" s="270" t="s">
        <v>10359</v>
      </c>
      <c r="M4541" s="270">
        <v>0</v>
      </c>
      <c r="N4541" s="270" t="s">
        <v>10359</v>
      </c>
      <c r="O4541" s="270">
        <v>0</v>
      </c>
      <c r="P4541" s="270" t="s">
        <v>10359</v>
      </c>
      <c r="Q4541" s="270">
        <v>0</v>
      </c>
      <c r="R4541" s="74"/>
      <c r="S4541" s="75" t="str">
        <f t="shared" si="460"/>
        <v>0000</v>
      </c>
      <c r="T4541" s="75" t="str">
        <f t="shared" si="458"/>
        <v>00000000000000000000000000000000</v>
      </c>
      <c r="V4541" s="197"/>
      <c r="W4541" s="75">
        <f t="shared" si="459"/>
        <v>0</v>
      </c>
      <c r="AE4541" s="479"/>
    </row>
    <row r="4542" spans="1:31" s="75" customFormat="1" ht="13.5" x14ac:dyDescent="0.2">
      <c r="A4542" s="211">
        <v>4539</v>
      </c>
      <c r="B4542" s="212" t="s">
        <v>5171</v>
      </c>
      <c r="C4542" s="213" t="s">
        <v>5172</v>
      </c>
      <c r="D4542" s="213"/>
      <c r="E4542" s="213">
        <v>0</v>
      </c>
      <c r="F4542" s="213" t="s">
        <v>590</v>
      </c>
      <c r="G4542" s="214" t="s">
        <v>554</v>
      </c>
      <c r="H4542" s="208" t="str">
        <f>IF(Input!F$4="GMH_OECC",J4542,IF(Input!F$4="GMH_XOEC",L4542,IF(Input!F$4="GMH_Korea",N4542,IF(Input!F$4="GMH_EU",P4542,IF(Input!F$4="Skysuper",#REF!,IF(Input!F$4="SkyII",#REF!,IF(Input!F$4="XO-8000",#REF!, "FALSE")))))))</f>
        <v>00</v>
      </c>
      <c r="I4542" s="209">
        <f>IF(Input!F$4="GMH_OECC",K4542,IF(Input!F$4="GMH_XOEC",M4542,IF(Input!F$4="GMH_Korea",O4542,IF(Input!F$4="GMH_EU",Q4542,IF(Input!F$4="Skysuper",#REF!,IF(Input!F$4="SkyII",#REF!,IF(Input!F$4="XO-8000",#REF!, "FALSE")))))))</f>
        <v>0</v>
      </c>
      <c r="J4542" s="210" t="s">
        <v>10359</v>
      </c>
      <c r="K4542" s="268">
        <v>0</v>
      </c>
      <c r="L4542" s="270" t="s">
        <v>10359</v>
      </c>
      <c r="M4542" s="270">
        <v>0</v>
      </c>
      <c r="N4542" s="270" t="s">
        <v>10359</v>
      </c>
      <c r="O4542" s="270">
        <v>0</v>
      </c>
      <c r="P4542" s="270" t="s">
        <v>10359</v>
      </c>
      <c r="Q4542" s="270">
        <v>0</v>
      </c>
      <c r="R4542" s="74"/>
      <c r="S4542" s="75" t="str">
        <f t="shared" si="460"/>
        <v>0000</v>
      </c>
      <c r="T4542" s="75" t="str">
        <f t="shared" si="458"/>
        <v>00000000000000000000000000000000</v>
      </c>
      <c r="V4542" s="197"/>
      <c r="W4542" s="75">
        <f t="shared" si="459"/>
        <v>0</v>
      </c>
      <c r="AE4542" s="479"/>
    </row>
    <row r="4543" spans="1:31" s="75" customFormat="1" ht="13.5" x14ac:dyDescent="0.2">
      <c r="A4543" s="211">
        <v>4540</v>
      </c>
      <c r="B4543" s="212" t="s">
        <v>5173</v>
      </c>
      <c r="C4543" s="213" t="s">
        <v>5174</v>
      </c>
      <c r="D4543" s="213"/>
      <c r="E4543" s="213">
        <v>0</v>
      </c>
      <c r="F4543" s="213" t="s">
        <v>590</v>
      </c>
      <c r="G4543" s="214" t="s">
        <v>554</v>
      </c>
      <c r="H4543" s="208" t="str">
        <f>IF(Input!F$4="GMH_OECC",J4543,IF(Input!F$4="GMH_XOEC",L4543,IF(Input!F$4="GMH_Korea",N4543,IF(Input!F$4="GMH_EU",P4543,IF(Input!F$4="Skysuper",#REF!,IF(Input!F$4="SkyII",#REF!,IF(Input!F$4="XO-8000",#REF!, "FALSE")))))))</f>
        <v>00</v>
      </c>
      <c r="I4543" s="209">
        <f>IF(Input!F$4="GMH_OECC",K4543,IF(Input!F$4="GMH_XOEC",M4543,IF(Input!F$4="GMH_Korea",O4543,IF(Input!F$4="GMH_EU",Q4543,IF(Input!F$4="Skysuper",#REF!,IF(Input!F$4="SkyII",#REF!,IF(Input!F$4="XO-8000",#REF!, "FALSE")))))))</f>
        <v>0</v>
      </c>
      <c r="J4543" s="210" t="s">
        <v>10359</v>
      </c>
      <c r="K4543" s="268">
        <v>0</v>
      </c>
      <c r="L4543" s="270" t="s">
        <v>10359</v>
      </c>
      <c r="M4543" s="270">
        <v>0</v>
      </c>
      <c r="N4543" s="270" t="s">
        <v>10359</v>
      </c>
      <c r="O4543" s="270">
        <v>0</v>
      </c>
      <c r="P4543" s="270" t="s">
        <v>10359</v>
      </c>
      <c r="Q4543" s="270">
        <v>0</v>
      </c>
      <c r="R4543" s="74"/>
      <c r="S4543" s="75" t="str">
        <f t="shared" si="460"/>
        <v>0000</v>
      </c>
      <c r="T4543" s="75" t="str">
        <f t="shared" si="458"/>
        <v>00000000000000000000000000000000</v>
      </c>
      <c r="V4543" s="197"/>
      <c r="W4543" s="75">
        <f t="shared" si="459"/>
        <v>0</v>
      </c>
      <c r="AE4543" s="479"/>
    </row>
    <row r="4544" spans="1:31" s="75" customFormat="1" ht="13.5" x14ac:dyDescent="0.2">
      <c r="A4544" s="211">
        <v>4541</v>
      </c>
      <c r="B4544" s="212" t="s">
        <v>5175</v>
      </c>
      <c r="C4544" s="213" t="s">
        <v>5176</v>
      </c>
      <c r="D4544" s="213"/>
      <c r="E4544" s="213">
        <v>0</v>
      </c>
      <c r="F4544" s="213" t="s">
        <v>590</v>
      </c>
      <c r="G4544" s="214" t="s">
        <v>554</v>
      </c>
      <c r="H4544" s="208" t="str">
        <f>IF(Input!F$4="GMH_OECC",J4544,IF(Input!F$4="GMH_XOEC",L4544,IF(Input!F$4="GMH_Korea",N4544,IF(Input!F$4="GMH_EU",P4544,IF(Input!F$4="Skysuper",#REF!,IF(Input!F$4="SkyII",#REF!,IF(Input!F$4="XO-8000",#REF!, "FALSE")))))))</f>
        <v>00</v>
      </c>
      <c r="I4544" s="209">
        <f>IF(Input!F$4="GMH_OECC",K4544,IF(Input!F$4="GMH_XOEC",M4544,IF(Input!F$4="GMH_Korea",O4544,IF(Input!F$4="GMH_EU",Q4544,IF(Input!F$4="Skysuper",#REF!,IF(Input!F$4="SkyII",#REF!,IF(Input!F$4="XO-8000",#REF!, "FALSE")))))))</f>
        <v>0</v>
      </c>
      <c r="J4544" s="210" t="s">
        <v>10359</v>
      </c>
      <c r="K4544" s="268">
        <v>0</v>
      </c>
      <c r="L4544" s="270" t="s">
        <v>10359</v>
      </c>
      <c r="M4544" s="270">
        <v>0</v>
      </c>
      <c r="N4544" s="270" t="s">
        <v>10359</v>
      </c>
      <c r="O4544" s="270">
        <v>0</v>
      </c>
      <c r="P4544" s="270" t="s">
        <v>10359</v>
      </c>
      <c r="Q4544" s="270">
        <v>0</v>
      </c>
      <c r="R4544" s="74"/>
      <c r="S4544" s="75" t="str">
        <f t="shared" si="460"/>
        <v>0000</v>
      </c>
      <c r="T4544" s="75" t="str">
        <f t="shared" si="458"/>
        <v>00000000000000000000000000000000</v>
      </c>
      <c r="V4544" s="197"/>
      <c r="W4544" s="75">
        <f t="shared" si="459"/>
        <v>0</v>
      </c>
      <c r="AE4544" s="479"/>
    </row>
    <row r="4545" spans="1:31" s="75" customFormat="1" ht="13.5" x14ac:dyDescent="0.2">
      <c r="A4545" s="211">
        <v>4542</v>
      </c>
      <c r="B4545" s="212" t="s">
        <v>5177</v>
      </c>
      <c r="C4545" s="213" t="s">
        <v>5178</v>
      </c>
      <c r="D4545" s="213"/>
      <c r="E4545" s="213">
        <v>0</v>
      </c>
      <c r="F4545" s="213" t="s">
        <v>590</v>
      </c>
      <c r="G4545" s="214" t="s">
        <v>554</v>
      </c>
      <c r="H4545" s="208" t="str">
        <f>IF(Input!F$4="GMH_OECC",J4545,IF(Input!F$4="GMH_XOEC",L4545,IF(Input!F$4="GMH_Korea",N4545,IF(Input!F$4="GMH_EU",P4545,IF(Input!F$4="Skysuper",#REF!,IF(Input!F$4="SkyII",#REF!,IF(Input!F$4="XO-8000",#REF!, "FALSE")))))))</f>
        <v>00</v>
      </c>
      <c r="I4545" s="209">
        <f>IF(Input!F$4="GMH_OECC",K4545,IF(Input!F$4="GMH_XOEC",M4545,IF(Input!F$4="GMH_Korea",O4545,IF(Input!F$4="GMH_EU",Q4545,IF(Input!F$4="Skysuper",#REF!,IF(Input!F$4="SkyII",#REF!,IF(Input!F$4="XO-8000",#REF!, "FALSE")))))))</f>
        <v>0</v>
      </c>
      <c r="J4545" s="210" t="s">
        <v>10359</v>
      </c>
      <c r="K4545" s="268">
        <v>0</v>
      </c>
      <c r="L4545" s="270" t="s">
        <v>10359</v>
      </c>
      <c r="M4545" s="270">
        <v>0</v>
      </c>
      <c r="N4545" s="270" t="s">
        <v>10359</v>
      </c>
      <c r="O4545" s="270">
        <v>0</v>
      </c>
      <c r="P4545" s="270" t="s">
        <v>10359</v>
      </c>
      <c r="Q4545" s="270">
        <v>0</v>
      </c>
      <c r="R4545" s="74"/>
      <c r="S4545" s="75" t="str">
        <f t="shared" si="460"/>
        <v>0000</v>
      </c>
      <c r="T4545" s="75" t="str">
        <f t="shared" si="458"/>
        <v>00000000000000000000000000000000</v>
      </c>
      <c r="V4545" s="197"/>
      <c r="W4545" s="75">
        <f t="shared" si="459"/>
        <v>0</v>
      </c>
      <c r="AE4545" s="479"/>
    </row>
    <row r="4546" spans="1:31" s="75" customFormat="1" ht="13.5" x14ac:dyDescent="0.2">
      <c r="A4546" s="211">
        <v>4543</v>
      </c>
      <c r="B4546" s="212" t="s">
        <v>5179</v>
      </c>
      <c r="C4546" s="213" t="s">
        <v>5180</v>
      </c>
      <c r="D4546" s="213"/>
      <c r="E4546" s="213">
        <v>0</v>
      </c>
      <c r="F4546" s="213" t="s">
        <v>590</v>
      </c>
      <c r="G4546" s="214" t="s">
        <v>554</v>
      </c>
      <c r="H4546" s="208" t="str">
        <f>IF(Input!F$4="GMH_OECC",J4546,IF(Input!F$4="GMH_XOEC",L4546,IF(Input!F$4="GMH_Korea",N4546,IF(Input!F$4="GMH_EU",P4546,IF(Input!F$4="Skysuper",#REF!,IF(Input!F$4="SkyII",#REF!,IF(Input!F$4="XO-8000",#REF!, "FALSE")))))))</f>
        <v>00</v>
      </c>
      <c r="I4546" s="209">
        <f>IF(Input!F$4="GMH_OECC",K4546,IF(Input!F$4="GMH_XOEC",M4546,IF(Input!F$4="GMH_Korea",O4546,IF(Input!F$4="GMH_EU",Q4546,IF(Input!F$4="Skysuper",#REF!,IF(Input!F$4="SkyII",#REF!,IF(Input!F$4="XO-8000",#REF!, "FALSE")))))))</f>
        <v>0</v>
      </c>
      <c r="J4546" s="210" t="s">
        <v>10359</v>
      </c>
      <c r="K4546" s="268">
        <v>0</v>
      </c>
      <c r="L4546" s="270" t="s">
        <v>10359</v>
      </c>
      <c r="M4546" s="270">
        <v>0</v>
      </c>
      <c r="N4546" s="270" t="s">
        <v>10359</v>
      </c>
      <c r="O4546" s="270">
        <v>0</v>
      </c>
      <c r="P4546" s="270" t="s">
        <v>10359</v>
      </c>
      <c r="Q4546" s="270">
        <v>0</v>
      </c>
      <c r="R4546" s="74"/>
      <c r="S4546" s="75" t="str">
        <f t="shared" si="460"/>
        <v>0000</v>
      </c>
      <c r="T4546" s="75" t="str">
        <f t="shared" si="458"/>
        <v>00000000000000000000000000000000</v>
      </c>
      <c r="V4546" s="197"/>
      <c r="W4546" s="75">
        <f t="shared" si="459"/>
        <v>0</v>
      </c>
      <c r="AE4546" s="479"/>
    </row>
    <row r="4547" spans="1:31" s="75" customFormat="1" ht="13.5" x14ac:dyDescent="0.2">
      <c r="A4547" s="211">
        <v>4544</v>
      </c>
      <c r="B4547" s="212" t="s">
        <v>5181</v>
      </c>
      <c r="C4547" s="213" t="s">
        <v>5182</v>
      </c>
      <c r="D4547" s="213"/>
      <c r="E4547" s="213">
        <v>0</v>
      </c>
      <c r="F4547" s="213" t="s">
        <v>590</v>
      </c>
      <c r="G4547" s="214" t="s">
        <v>554</v>
      </c>
      <c r="H4547" s="208" t="str">
        <f>IF(Input!F$4="GMH_OECC",J4547,IF(Input!F$4="GMH_XOEC",L4547,IF(Input!F$4="GMH_Korea",N4547,IF(Input!F$4="GMH_EU",P4547,IF(Input!F$4="Skysuper",#REF!,IF(Input!F$4="SkyII",#REF!,IF(Input!F$4="XO-8000",#REF!, "FALSE")))))))</f>
        <v>00</v>
      </c>
      <c r="I4547" s="209">
        <f>IF(Input!F$4="GMH_OECC",K4547,IF(Input!F$4="GMH_XOEC",M4547,IF(Input!F$4="GMH_Korea",O4547,IF(Input!F$4="GMH_EU",Q4547,IF(Input!F$4="Skysuper",#REF!,IF(Input!F$4="SkyII",#REF!,IF(Input!F$4="XO-8000",#REF!, "FALSE")))))))</f>
        <v>0</v>
      </c>
      <c r="J4547" s="210" t="s">
        <v>10359</v>
      </c>
      <c r="K4547" s="268">
        <v>0</v>
      </c>
      <c r="L4547" s="270" t="s">
        <v>10359</v>
      </c>
      <c r="M4547" s="270">
        <v>0</v>
      </c>
      <c r="N4547" s="270" t="s">
        <v>10359</v>
      </c>
      <c r="O4547" s="270">
        <v>0</v>
      </c>
      <c r="P4547" s="270" t="s">
        <v>10359</v>
      </c>
      <c r="Q4547" s="270">
        <v>0</v>
      </c>
      <c r="R4547" s="74"/>
      <c r="S4547" s="75" t="str">
        <f t="shared" si="460"/>
        <v>0000</v>
      </c>
      <c r="T4547" s="75" t="str">
        <f t="shared" si="458"/>
        <v>00000000000000000000000000000000</v>
      </c>
      <c r="V4547" s="197"/>
      <c r="W4547" s="75">
        <f t="shared" si="459"/>
        <v>0</v>
      </c>
      <c r="AE4547" s="479"/>
    </row>
    <row r="4548" spans="1:31" s="75" customFormat="1" ht="13.5" x14ac:dyDescent="0.2">
      <c r="A4548" s="211">
        <v>4545</v>
      </c>
      <c r="B4548" s="212" t="s">
        <v>5183</v>
      </c>
      <c r="C4548" s="213" t="s">
        <v>5184</v>
      </c>
      <c r="D4548" s="213"/>
      <c r="E4548" s="213">
        <v>0</v>
      </c>
      <c r="F4548" s="213" t="s">
        <v>590</v>
      </c>
      <c r="G4548" s="214" t="s">
        <v>554</v>
      </c>
      <c r="H4548" s="208" t="str">
        <f>IF(Input!F$4="GMH_OECC",J4548,IF(Input!F$4="GMH_XOEC",L4548,IF(Input!F$4="GMH_Korea",N4548,IF(Input!F$4="GMH_EU",P4548,IF(Input!F$4="Skysuper",#REF!,IF(Input!F$4="SkyII",#REF!,IF(Input!F$4="XO-8000",#REF!, "FALSE")))))))</f>
        <v>00</v>
      </c>
      <c r="I4548" s="209">
        <f>IF(Input!F$4="GMH_OECC",K4548,IF(Input!F$4="GMH_XOEC",M4548,IF(Input!F$4="GMH_Korea",O4548,IF(Input!F$4="GMH_EU",Q4548,IF(Input!F$4="Skysuper",#REF!,IF(Input!F$4="SkyII",#REF!,IF(Input!F$4="XO-8000",#REF!, "FALSE")))))))</f>
        <v>0</v>
      </c>
      <c r="J4548" s="210" t="s">
        <v>10359</v>
      </c>
      <c r="K4548" s="268">
        <v>0</v>
      </c>
      <c r="L4548" s="270" t="s">
        <v>10359</v>
      </c>
      <c r="M4548" s="270">
        <v>0</v>
      </c>
      <c r="N4548" s="270" t="s">
        <v>10359</v>
      </c>
      <c r="O4548" s="270">
        <v>0</v>
      </c>
      <c r="P4548" s="270" t="s">
        <v>10359</v>
      </c>
      <c r="Q4548" s="270">
        <v>0</v>
      </c>
      <c r="R4548" s="74"/>
      <c r="S4548" s="75" t="str">
        <f t="shared" si="460"/>
        <v>0000</v>
      </c>
      <c r="T4548" s="75" t="str">
        <f t="shared" ref="T4548:T4611" si="461">CONCATENATE(S4548,S4549,S4550,S4551,S4552,S4553,S4554,S4555)</f>
        <v>00000000000000000000000000000000</v>
      </c>
      <c r="V4548" s="197"/>
      <c r="W4548" s="75">
        <f t="shared" si="459"/>
        <v>0</v>
      </c>
      <c r="AE4548" s="479"/>
    </row>
    <row r="4549" spans="1:31" s="75" customFormat="1" ht="13.5" x14ac:dyDescent="0.2">
      <c r="A4549" s="211">
        <v>4546</v>
      </c>
      <c r="B4549" s="212" t="s">
        <v>5185</v>
      </c>
      <c r="C4549" s="213" t="s">
        <v>5186</v>
      </c>
      <c r="D4549" s="213"/>
      <c r="E4549" s="213">
        <v>0</v>
      </c>
      <c r="F4549" s="213" t="s">
        <v>590</v>
      </c>
      <c r="G4549" s="214" t="s">
        <v>554</v>
      </c>
      <c r="H4549" s="208" t="str">
        <f>IF(Input!F$4="GMH_OECC",J4549,IF(Input!F$4="GMH_XOEC",L4549,IF(Input!F$4="GMH_Korea",N4549,IF(Input!F$4="GMH_EU",P4549,IF(Input!F$4="Skysuper",#REF!,IF(Input!F$4="SkyII",#REF!,IF(Input!F$4="XO-8000",#REF!, "FALSE")))))))</f>
        <v>00</v>
      </c>
      <c r="I4549" s="209">
        <f>IF(Input!F$4="GMH_OECC",K4549,IF(Input!F$4="GMH_XOEC",M4549,IF(Input!F$4="GMH_Korea",O4549,IF(Input!F$4="GMH_EU",Q4549,IF(Input!F$4="Skysuper",#REF!,IF(Input!F$4="SkyII",#REF!,IF(Input!F$4="XO-8000",#REF!, "FALSE")))))))</f>
        <v>0</v>
      </c>
      <c r="J4549" s="210" t="s">
        <v>10359</v>
      </c>
      <c r="K4549" s="268">
        <v>0</v>
      </c>
      <c r="L4549" s="270" t="s">
        <v>10359</v>
      </c>
      <c r="M4549" s="270">
        <v>0</v>
      </c>
      <c r="N4549" s="270" t="s">
        <v>10359</v>
      </c>
      <c r="O4549" s="270">
        <v>0</v>
      </c>
      <c r="P4549" s="270" t="s">
        <v>10359</v>
      </c>
      <c r="Q4549" s="270">
        <v>0</v>
      </c>
      <c r="R4549" s="74"/>
      <c r="S4549" s="75" t="str">
        <f t="shared" si="460"/>
        <v>0000</v>
      </c>
      <c r="T4549" s="75" t="str">
        <f t="shared" si="461"/>
        <v>00000000000000000000000000000000</v>
      </c>
      <c r="V4549" s="197"/>
      <c r="W4549" s="75">
        <f t="shared" si="459"/>
        <v>0</v>
      </c>
      <c r="AE4549" s="479"/>
    </row>
    <row r="4550" spans="1:31" s="75" customFormat="1" ht="13.5" x14ac:dyDescent="0.2">
      <c r="A4550" s="211">
        <v>4547</v>
      </c>
      <c r="B4550" s="212" t="s">
        <v>5187</v>
      </c>
      <c r="C4550" s="213" t="s">
        <v>5188</v>
      </c>
      <c r="D4550" s="213"/>
      <c r="E4550" s="213">
        <v>0</v>
      </c>
      <c r="F4550" s="213" t="s">
        <v>590</v>
      </c>
      <c r="G4550" s="214" t="s">
        <v>554</v>
      </c>
      <c r="H4550" s="208" t="str">
        <f>IF(Input!F$4="GMH_OECC",J4550,IF(Input!F$4="GMH_XOEC",L4550,IF(Input!F$4="GMH_Korea",N4550,IF(Input!F$4="GMH_EU",P4550,IF(Input!F$4="Skysuper",#REF!,IF(Input!F$4="SkyII",#REF!,IF(Input!F$4="XO-8000",#REF!, "FALSE")))))))</f>
        <v>00</v>
      </c>
      <c r="I4550" s="209">
        <f>IF(Input!F$4="GMH_OECC",K4550,IF(Input!F$4="GMH_XOEC",M4550,IF(Input!F$4="GMH_Korea",O4550,IF(Input!F$4="GMH_EU",Q4550,IF(Input!F$4="Skysuper",#REF!,IF(Input!F$4="SkyII",#REF!,IF(Input!F$4="XO-8000",#REF!, "FALSE")))))))</f>
        <v>0</v>
      </c>
      <c r="J4550" s="210" t="s">
        <v>10359</v>
      </c>
      <c r="K4550" s="268">
        <v>0</v>
      </c>
      <c r="L4550" s="270" t="s">
        <v>10359</v>
      </c>
      <c r="M4550" s="270">
        <v>0</v>
      </c>
      <c r="N4550" s="270" t="s">
        <v>10359</v>
      </c>
      <c r="O4550" s="270">
        <v>0</v>
      </c>
      <c r="P4550" s="270" t="s">
        <v>10359</v>
      </c>
      <c r="Q4550" s="270">
        <v>0</v>
      </c>
      <c r="R4550" s="74"/>
      <c r="S4550" s="75" t="str">
        <f t="shared" si="460"/>
        <v>0000</v>
      </c>
      <c r="T4550" s="75" t="str">
        <f t="shared" si="461"/>
        <v>00000000000000000000000000000000</v>
      </c>
      <c r="V4550" s="197"/>
      <c r="W4550" s="75">
        <f t="shared" ref="W4550:W4613" si="462">HEX2DEC(RIGHT(S4550,2))+HEX2DEC(RIGHT(S4551,2))+HEX2DEC(RIGHT(S4552,2))+HEX2DEC(RIGHT(S4553,2))+HEX2DEC(LEFT(S4550,2))+HEX2DEC(LEFT(S4551,2))+HEX2DEC(LEFT(S4552,2))+HEX2DEC(LEFT(S4553,2))+HEX2DEC(RIGHT(S4554,2))+HEX2DEC(RIGHT(S4555,2))+HEX2DEC(RIGHT(S4556,2))+HEX2DEC(RIGHT(S4557,2))+HEX2DEC(LEFT(S4554,2))+HEX2DEC(LEFT(S4555,2))+HEX2DEC(LEFT(S4556,2))+HEX2DEC(LEFT(S4557,2))</f>
        <v>0</v>
      </c>
      <c r="AE4550" s="479"/>
    </row>
    <row r="4551" spans="1:31" s="75" customFormat="1" ht="13.5" x14ac:dyDescent="0.2">
      <c r="A4551" s="211">
        <v>4548</v>
      </c>
      <c r="B4551" s="212" t="s">
        <v>5189</v>
      </c>
      <c r="C4551" s="213" t="s">
        <v>5190</v>
      </c>
      <c r="D4551" s="213"/>
      <c r="E4551" s="213">
        <v>0</v>
      </c>
      <c r="F4551" s="213" t="s">
        <v>590</v>
      </c>
      <c r="G4551" s="214" t="s">
        <v>554</v>
      </c>
      <c r="H4551" s="208" t="str">
        <f>IF(Input!F$4="GMH_OECC",J4551,IF(Input!F$4="GMH_XOEC",L4551,IF(Input!F$4="GMH_Korea",N4551,IF(Input!F$4="GMH_EU",P4551,IF(Input!F$4="Skysuper",#REF!,IF(Input!F$4="SkyII",#REF!,IF(Input!F$4="XO-8000",#REF!, "FALSE")))))))</f>
        <v>00</v>
      </c>
      <c r="I4551" s="209">
        <f>IF(Input!F$4="GMH_OECC",K4551,IF(Input!F$4="GMH_XOEC",M4551,IF(Input!F$4="GMH_Korea",O4551,IF(Input!F$4="GMH_EU",Q4551,IF(Input!F$4="Skysuper",#REF!,IF(Input!F$4="SkyII",#REF!,IF(Input!F$4="XO-8000",#REF!, "FALSE")))))))</f>
        <v>0</v>
      </c>
      <c r="J4551" s="210" t="s">
        <v>10359</v>
      </c>
      <c r="K4551" s="268">
        <v>0</v>
      </c>
      <c r="L4551" s="270" t="s">
        <v>10359</v>
      </c>
      <c r="M4551" s="270">
        <v>0</v>
      </c>
      <c r="N4551" s="270" t="s">
        <v>10359</v>
      </c>
      <c r="O4551" s="270">
        <v>0</v>
      </c>
      <c r="P4551" s="270" t="s">
        <v>10359</v>
      </c>
      <c r="Q4551" s="270">
        <v>0</v>
      </c>
      <c r="R4551" s="74"/>
      <c r="S4551" s="75" t="str">
        <f t="shared" si="460"/>
        <v>0000</v>
      </c>
      <c r="T4551" s="75" t="str">
        <f t="shared" si="461"/>
        <v>00000000000000000000000000000000</v>
      </c>
      <c r="V4551" s="197"/>
      <c r="W4551" s="75">
        <f t="shared" si="462"/>
        <v>0</v>
      </c>
      <c r="AE4551" s="479"/>
    </row>
    <row r="4552" spans="1:31" s="75" customFormat="1" ht="13.5" x14ac:dyDescent="0.2">
      <c r="A4552" s="211">
        <v>4549</v>
      </c>
      <c r="B4552" s="212" t="s">
        <v>5191</v>
      </c>
      <c r="C4552" s="213" t="s">
        <v>5192</v>
      </c>
      <c r="D4552" s="213"/>
      <c r="E4552" s="213">
        <v>0</v>
      </c>
      <c r="F4552" s="213" t="s">
        <v>590</v>
      </c>
      <c r="G4552" s="214" t="s">
        <v>554</v>
      </c>
      <c r="H4552" s="208" t="str">
        <f>IF(Input!F$4="GMH_OECC",J4552,IF(Input!F$4="GMH_XOEC",L4552,IF(Input!F$4="GMH_Korea",N4552,IF(Input!F$4="GMH_EU",P4552,IF(Input!F$4="Skysuper",#REF!,IF(Input!F$4="SkyII",#REF!,IF(Input!F$4="XO-8000",#REF!, "FALSE")))))))</f>
        <v>00</v>
      </c>
      <c r="I4552" s="209">
        <f>IF(Input!F$4="GMH_OECC",K4552,IF(Input!F$4="GMH_XOEC",M4552,IF(Input!F$4="GMH_Korea",O4552,IF(Input!F$4="GMH_EU",Q4552,IF(Input!F$4="Skysuper",#REF!,IF(Input!F$4="SkyII",#REF!,IF(Input!F$4="XO-8000",#REF!, "FALSE")))))))</f>
        <v>0</v>
      </c>
      <c r="J4552" s="210" t="s">
        <v>10359</v>
      </c>
      <c r="K4552" s="268">
        <v>0</v>
      </c>
      <c r="L4552" s="270" t="s">
        <v>10359</v>
      </c>
      <c r="M4552" s="270">
        <v>0</v>
      </c>
      <c r="N4552" s="270" t="s">
        <v>10359</v>
      </c>
      <c r="O4552" s="270">
        <v>0</v>
      </c>
      <c r="P4552" s="270" t="s">
        <v>10359</v>
      </c>
      <c r="Q4552" s="270">
        <v>0</v>
      </c>
      <c r="R4552" s="74"/>
      <c r="S4552" s="75" t="str">
        <f t="shared" si="460"/>
        <v>0000</v>
      </c>
      <c r="T4552" s="75" t="str">
        <f t="shared" si="461"/>
        <v>00000000000000000000000000000000</v>
      </c>
      <c r="V4552" s="197"/>
      <c r="W4552" s="75">
        <f t="shared" si="462"/>
        <v>0</v>
      </c>
      <c r="AE4552" s="479"/>
    </row>
    <row r="4553" spans="1:31" s="75" customFormat="1" ht="13.5" x14ac:dyDescent="0.2">
      <c r="A4553" s="211">
        <v>4550</v>
      </c>
      <c r="B4553" s="212" t="s">
        <v>5193</v>
      </c>
      <c r="C4553" s="213" t="s">
        <v>5194</v>
      </c>
      <c r="D4553" s="213"/>
      <c r="E4553" s="213">
        <v>0</v>
      </c>
      <c r="F4553" s="213" t="s">
        <v>590</v>
      </c>
      <c r="G4553" s="214" t="s">
        <v>554</v>
      </c>
      <c r="H4553" s="208" t="str">
        <f>IF(Input!F$4="GMH_OECC",J4553,IF(Input!F$4="GMH_XOEC",L4553,IF(Input!F$4="GMH_Korea",N4553,IF(Input!F$4="GMH_EU",P4553,IF(Input!F$4="Skysuper",#REF!,IF(Input!F$4="SkyII",#REF!,IF(Input!F$4="XO-8000",#REF!, "FALSE")))))))</f>
        <v>00</v>
      </c>
      <c r="I4553" s="209">
        <f>IF(Input!F$4="GMH_OECC",K4553,IF(Input!F$4="GMH_XOEC",M4553,IF(Input!F$4="GMH_Korea",O4553,IF(Input!F$4="GMH_EU",Q4553,IF(Input!F$4="Skysuper",#REF!,IF(Input!F$4="SkyII",#REF!,IF(Input!F$4="XO-8000",#REF!, "FALSE")))))))</f>
        <v>0</v>
      </c>
      <c r="J4553" s="210" t="s">
        <v>10359</v>
      </c>
      <c r="K4553" s="268">
        <v>0</v>
      </c>
      <c r="L4553" s="270" t="s">
        <v>10359</v>
      </c>
      <c r="M4553" s="270">
        <v>0</v>
      </c>
      <c r="N4553" s="270" t="s">
        <v>10359</v>
      </c>
      <c r="O4553" s="270">
        <v>0</v>
      </c>
      <c r="P4553" s="270" t="s">
        <v>10359</v>
      </c>
      <c r="Q4553" s="270">
        <v>0</v>
      </c>
      <c r="R4553" s="74"/>
      <c r="S4553" s="75" t="str">
        <f t="shared" si="460"/>
        <v>0000</v>
      </c>
      <c r="T4553" s="75" t="str">
        <f t="shared" si="461"/>
        <v>00000000000000000000000000000000</v>
      </c>
      <c r="V4553" s="197"/>
      <c r="W4553" s="75">
        <f t="shared" si="462"/>
        <v>0</v>
      </c>
      <c r="AE4553" s="479"/>
    </row>
    <row r="4554" spans="1:31" s="75" customFormat="1" ht="13.5" x14ac:dyDescent="0.2">
      <c r="A4554" s="211">
        <v>4551</v>
      </c>
      <c r="B4554" s="212" t="s">
        <v>5195</v>
      </c>
      <c r="C4554" s="213" t="s">
        <v>5196</v>
      </c>
      <c r="D4554" s="213"/>
      <c r="E4554" s="213">
        <v>0</v>
      </c>
      <c r="F4554" s="213" t="s">
        <v>590</v>
      </c>
      <c r="G4554" s="214" t="s">
        <v>554</v>
      </c>
      <c r="H4554" s="208" t="str">
        <f>IF(Input!F$4="GMH_OECC",J4554,IF(Input!F$4="GMH_XOEC",L4554,IF(Input!F$4="GMH_Korea",N4554,IF(Input!F$4="GMH_EU",P4554,IF(Input!F$4="Skysuper",#REF!,IF(Input!F$4="SkyII",#REF!,IF(Input!F$4="XO-8000",#REF!, "FALSE")))))))</f>
        <v>00</v>
      </c>
      <c r="I4554" s="209">
        <f>IF(Input!F$4="GMH_OECC",K4554,IF(Input!F$4="GMH_XOEC",M4554,IF(Input!F$4="GMH_Korea",O4554,IF(Input!F$4="GMH_EU",Q4554,IF(Input!F$4="Skysuper",#REF!,IF(Input!F$4="SkyII",#REF!,IF(Input!F$4="XO-8000",#REF!, "FALSE")))))))</f>
        <v>0</v>
      </c>
      <c r="J4554" s="210" t="s">
        <v>10359</v>
      </c>
      <c r="K4554" s="268">
        <v>0</v>
      </c>
      <c r="L4554" s="270" t="s">
        <v>10359</v>
      </c>
      <c r="M4554" s="270">
        <v>0</v>
      </c>
      <c r="N4554" s="270" t="s">
        <v>10359</v>
      </c>
      <c r="O4554" s="270">
        <v>0</v>
      </c>
      <c r="P4554" s="270" t="s">
        <v>10359</v>
      </c>
      <c r="Q4554" s="270">
        <v>0</v>
      </c>
      <c r="R4554" s="74"/>
      <c r="S4554" s="75" t="str">
        <f t="shared" si="460"/>
        <v>0000</v>
      </c>
      <c r="T4554" s="75" t="str">
        <f t="shared" si="461"/>
        <v>00000000000000000000000000000000</v>
      </c>
      <c r="V4554" s="197"/>
      <c r="W4554" s="75">
        <f t="shared" si="462"/>
        <v>0</v>
      </c>
      <c r="AE4554" s="479"/>
    </row>
    <row r="4555" spans="1:31" s="75" customFormat="1" ht="13.5" x14ac:dyDescent="0.2">
      <c r="A4555" s="211">
        <v>4552</v>
      </c>
      <c r="B4555" s="212" t="s">
        <v>5197</v>
      </c>
      <c r="C4555" s="213" t="s">
        <v>5198</v>
      </c>
      <c r="D4555" s="213"/>
      <c r="E4555" s="213">
        <v>0</v>
      </c>
      <c r="F4555" s="213" t="s">
        <v>590</v>
      </c>
      <c r="G4555" s="214" t="s">
        <v>554</v>
      </c>
      <c r="H4555" s="208" t="str">
        <f>IF(Input!F$4="GMH_OECC",J4555,IF(Input!F$4="GMH_XOEC",L4555,IF(Input!F$4="GMH_Korea",N4555,IF(Input!F$4="GMH_EU",P4555,IF(Input!F$4="Skysuper",#REF!,IF(Input!F$4="SkyII",#REF!,IF(Input!F$4="XO-8000",#REF!, "FALSE")))))))</f>
        <v>00</v>
      </c>
      <c r="I4555" s="209">
        <f>IF(Input!F$4="GMH_OECC",K4555,IF(Input!F$4="GMH_XOEC",M4555,IF(Input!F$4="GMH_Korea",O4555,IF(Input!F$4="GMH_EU",Q4555,IF(Input!F$4="Skysuper",#REF!,IF(Input!F$4="SkyII",#REF!,IF(Input!F$4="XO-8000",#REF!, "FALSE")))))))</f>
        <v>0</v>
      </c>
      <c r="J4555" s="210" t="s">
        <v>10359</v>
      </c>
      <c r="K4555" s="268">
        <v>0</v>
      </c>
      <c r="L4555" s="270" t="s">
        <v>10359</v>
      </c>
      <c r="M4555" s="270">
        <v>0</v>
      </c>
      <c r="N4555" s="270" t="s">
        <v>10359</v>
      </c>
      <c r="O4555" s="270">
        <v>0</v>
      </c>
      <c r="P4555" s="270" t="s">
        <v>10359</v>
      </c>
      <c r="Q4555" s="270">
        <v>0</v>
      </c>
      <c r="R4555" s="74"/>
      <c r="S4555" s="75" t="str">
        <f t="shared" si="460"/>
        <v>0000</v>
      </c>
      <c r="T4555" s="75" t="str">
        <f t="shared" si="461"/>
        <v>00000000000000000000000000000000</v>
      </c>
      <c r="V4555" s="197"/>
      <c r="W4555" s="75">
        <f t="shared" si="462"/>
        <v>0</v>
      </c>
      <c r="AE4555" s="479"/>
    </row>
    <row r="4556" spans="1:31" s="75" customFormat="1" ht="13.5" x14ac:dyDescent="0.2">
      <c r="A4556" s="211">
        <v>4553</v>
      </c>
      <c r="B4556" s="212" t="s">
        <v>5199</v>
      </c>
      <c r="C4556" s="213" t="s">
        <v>5200</v>
      </c>
      <c r="D4556" s="213"/>
      <c r="E4556" s="213">
        <v>0</v>
      </c>
      <c r="F4556" s="213" t="s">
        <v>590</v>
      </c>
      <c r="G4556" s="214" t="s">
        <v>554</v>
      </c>
      <c r="H4556" s="208" t="str">
        <f>IF(Input!F$4="GMH_OECC",J4556,IF(Input!F$4="GMH_XOEC",L4556,IF(Input!F$4="GMH_Korea",N4556,IF(Input!F$4="GMH_EU",P4556,IF(Input!F$4="Skysuper",#REF!,IF(Input!F$4="SkyII",#REF!,IF(Input!F$4="XO-8000",#REF!, "FALSE")))))))</f>
        <v>00</v>
      </c>
      <c r="I4556" s="209">
        <f>IF(Input!F$4="GMH_OECC",K4556,IF(Input!F$4="GMH_XOEC",M4556,IF(Input!F$4="GMH_Korea",O4556,IF(Input!F$4="GMH_EU",Q4556,IF(Input!F$4="Skysuper",#REF!,IF(Input!F$4="SkyII",#REF!,IF(Input!F$4="XO-8000",#REF!, "FALSE")))))))</f>
        <v>0</v>
      </c>
      <c r="J4556" s="210" t="s">
        <v>10359</v>
      </c>
      <c r="K4556" s="268">
        <v>0</v>
      </c>
      <c r="L4556" s="270" t="s">
        <v>10359</v>
      </c>
      <c r="M4556" s="270">
        <v>0</v>
      </c>
      <c r="N4556" s="270" t="s">
        <v>10359</v>
      </c>
      <c r="O4556" s="270">
        <v>0</v>
      </c>
      <c r="P4556" s="270" t="s">
        <v>10359</v>
      </c>
      <c r="Q4556" s="270">
        <v>0</v>
      </c>
      <c r="R4556" s="74"/>
      <c r="S4556" s="75" t="str">
        <f t="shared" si="460"/>
        <v>0000</v>
      </c>
      <c r="T4556" s="75" t="str">
        <f t="shared" si="461"/>
        <v>00000000000000000000000000000000</v>
      </c>
      <c r="V4556" s="197"/>
      <c r="W4556" s="75">
        <f t="shared" si="462"/>
        <v>0</v>
      </c>
      <c r="AE4556" s="479"/>
    </row>
    <row r="4557" spans="1:31" s="75" customFormat="1" ht="13.5" x14ac:dyDescent="0.2">
      <c r="A4557" s="211">
        <v>4554</v>
      </c>
      <c r="B4557" s="212" t="s">
        <v>5201</v>
      </c>
      <c r="C4557" s="213" t="s">
        <v>5202</v>
      </c>
      <c r="D4557" s="213"/>
      <c r="E4557" s="213">
        <v>0</v>
      </c>
      <c r="F4557" s="213" t="s">
        <v>590</v>
      </c>
      <c r="G4557" s="214" t="s">
        <v>554</v>
      </c>
      <c r="H4557" s="208" t="str">
        <f>IF(Input!F$4="GMH_OECC",J4557,IF(Input!F$4="GMH_XOEC",L4557,IF(Input!F$4="GMH_Korea",N4557,IF(Input!F$4="GMH_EU",P4557,IF(Input!F$4="Skysuper",#REF!,IF(Input!F$4="SkyII",#REF!,IF(Input!F$4="XO-8000",#REF!, "FALSE")))))))</f>
        <v>00</v>
      </c>
      <c r="I4557" s="209">
        <f>IF(Input!F$4="GMH_OECC",K4557,IF(Input!F$4="GMH_XOEC",M4557,IF(Input!F$4="GMH_Korea",O4557,IF(Input!F$4="GMH_EU",Q4557,IF(Input!F$4="Skysuper",#REF!,IF(Input!F$4="SkyII",#REF!,IF(Input!F$4="XO-8000",#REF!, "FALSE")))))))</f>
        <v>0</v>
      </c>
      <c r="J4557" s="210" t="s">
        <v>10359</v>
      </c>
      <c r="K4557" s="268">
        <v>0</v>
      </c>
      <c r="L4557" s="270" t="s">
        <v>10359</v>
      </c>
      <c r="M4557" s="270">
        <v>0</v>
      </c>
      <c r="N4557" s="270" t="s">
        <v>10359</v>
      </c>
      <c r="O4557" s="270">
        <v>0</v>
      </c>
      <c r="P4557" s="270" t="s">
        <v>10359</v>
      </c>
      <c r="Q4557" s="270">
        <v>0</v>
      </c>
      <c r="R4557" s="74"/>
      <c r="S4557" s="75" t="str">
        <f t="shared" si="460"/>
        <v>0000</v>
      </c>
      <c r="T4557" s="75" t="str">
        <f t="shared" si="461"/>
        <v>00000000000000000000000000000000</v>
      </c>
      <c r="V4557" s="197"/>
      <c r="W4557" s="75">
        <f t="shared" si="462"/>
        <v>0</v>
      </c>
      <c r="AE4557" s="479"/>
    </row>
    <row r="4558" spans="1:31" s="75" customFormat="1" ht="13.5" x14ac:dyDescent="0.2">
      <c r="A4558" s="211">
        <v>4555</v>
      </c>
      <c r="B4558" s="212" t="s">
        <v>5203</v>
      </c>
      <c r="C4558" s="213" t="s">
        <v>5204</v>
      </c>
      <c r="D4558" s="213"/>
      <c r="E4558" s="213">
        <v>0</v>
      </c>
      <c r="F4558" s="213" t="s">
        <v>590</v>
      </c>
      <c r="G4558" s="214" t="s">
        <v>554</v>
      </c>
      <c r="H4558" s="208" t="str">
        <f>IF(Input!F$4="GMH_OECC",J4558,IF(Input!F$4="GMH_XOEC",L4558,IF(Input!F$4="GMH_Korea",N4558,IF(Input!F$4="GMH_EU",P4558,IF(Input!F$4="Skysuper",#REF!,IF(Input!F$4="SkyII",#REF!,IF(Input!F$4="XO-8000",#REF!, "FALSE")))))))</f>
        <v>00</v>
      </c>
      <c r="I4558" s="209">
        <f>IF(Input!F$4="GMH_OECC",K4558,IF(Input!F$4="GMH_XOEC",M4558,IF(Input!F$4="GMH_Korea",O4558,IF(Input!F$4="GMH_EU",Q4558,IF(Input!F$4="Skysuper",#REF!,IF(Input!F$4="SkyII",#REF!,IF(Input!F$4="XO-8000",#REF!, "FALSE")))))))</f>
        <v>0</v>
      </c>
      <c r="J4558" s="210" t="s">
        <v>10359</v>
      </c>
      <c r="K4558" s="268">
        <v>0</v>
      </c>
      <c r="L4558" s="270" t="s">
        <v>10359</v>
      </c>
      <c r="M4558" s="270">
        <v>0</v>
      </c>
      <c r="N4558" s="270" t="s">
        <v>10359</v>
      </c>
      <c r="O4558" s="270">
        <v>0</v>
      </c>
      <c r="P4558" s="270" t="s">
        <v>10359</v>
      </c>
      <c r="Q4558" s="270">
        <v>0</v>
      </c>
      <c r="R4558" s="74"/>
      <c r="S4558" s="75" t="str">
        <f t="shared" si="460"/>
        <v>0000</v>
      </c>
      <c r="T4558" s="75" t="str">
        <f t="shared" si="461"/>
        <v>00000000000000000000000000000000</v>
      </c>
      <c r="V4558" s="197"/>
      <c r="W4558" s="75">
        <f t="shared" si="462"/>
        <v>0</v>
      </c>
      <c r="AE4558" s="479"/>
    </row>
    <row r="4559" spans="1:31" s="75" customFormat="1" ht="13.5" x14ac:dyDescent="0.2">
      <c r="A4559" s="211">
        <v>4556</v>
      </c>
      <c r="B4559" s="212" t="s">
        <v>5205</v>
      </c>
      <c r="C4559" s="213" t="s">
        <v>5206</v>
      </c>
      <c r="D4559" s="213"/>
      <c r="E4559" s="213">
        <v>0</v>
      </c>
      <c r="F4559" s="213" t="s">
        <v>590</v>
      </c>
      <c r="G4559" s="214" t="s">
        <v>554</v>
      </c>
      <c r="H4559" s="208" t="str">
        <f>IF(Input!F$4="GMH_OECC",J4559,IF(Input!F$4="GMH_XOEC",L4559,IF(Input!F$4="GMH_Korea",N4559,IF(Input!F$4="GMH_EU",P4559,IF(Input!F$4="Skysuper",#REF!,IF(Input!F$4="SkyII",#REF!,IF(Input!F$4="XO-8000",#REF!, "FALSE")))))))</f>
        <v>00</v>
      </c>
      <c r="I4559" s="209">
        <f>IF(Input!F$4="GMH_OECC",K4559,IF(Input!F$4="GMH_XOEC",M4559,IF(Input!F$4="GMH_Korea",O4559,IF(Input!F$4="GMH_EU",Q4559,IF(Input!F$4="Skysuper",#REF!,IF(Input!F$4="SkyII",#REF!,IF(Input!F$4="XO-8000",#REF!, "FALSE")))))))</f>
        <v>0</v>
      </c>
      <c r="J4559" s="210" t="s">
        <v>10359</v>
      </c>
      <c r="K4559" s="268">
        <v>0</v>
      </c>
      <c r="L4559" s="270" t="s">
        <v>10359</v>
      </c>
      <c r="M4559" s="270">
        <v>0</v>
      </c>
      <c r="N4559" s="270" t="s">
        <v>10359</v>
      </c>
      <c r="O4559" s="270">
        <v>0</v>
      </c>
      <c r="P4559" s="270" t="s">
        <v>10359</v>
      </c>
      <c r="Q4559" s="270">
        <v>0</v>
      </c>
      <c r="R4559" s="74"/>
      <c r="S4559" s="75" t="str">
        <f t="shared" si="460"/>
        <v>0000</v>
      </c>
      <c r="T4559" s="75" t="str">
        <f t="shared" si="461"/>
        <v>00000000000000000000000000000000</v>
      </c>
      <c r="V4559" s="197"/>
      <c r="W4559" s="75">
        <f t="shared" si="462"/>
        <v>0</v>
      </c>
      <c r="AE4559" s="479"/>
    </row>
    <row r="4560" spans="1:31" s="75" customFormat="1" ht="13.5" x14ac:dyDescent="0.2">
      <c r="A4560" s="211">
        <v>4557</v>
      </c>
      <c r="B4560" s="212" t="s">
        <v>5207</v>
      </c>
      <c r="C4560" s="213" t="s">
        <v>5208</v>
      </c>
      <c r="D4560" s="213"/>
      <c r="E4560" s="213">
        <v>0</v>
      </c>
      <c r="F4560" s="213" t="s">
        <v>590</v>
      </c>
      <c r="G4560" s="214" t="s">
        <v>554</v>
      </c>
      <c r="H4560" s="208" t="str">
        <f>IF(Input!F$4="GMH_OECC",J4560,IF(Input!F$4="GMH_XOEC",L4560,IF(Input!F$4="GMH_Korea",N4560,IF(Input!F$4="GMH_EU",P4560,IF(Input!F$4="Skysuper",#REF!,IF(Input!F$4="SkyII",#REF!,IF(Input!F$4="XO-8000",#REF!, "FALSE")))))))</f>
        <v>00</v>
      </c>
      <c r="I4560" s="209">
        <f>IF(Input!F$4="GMH_OECC",K4560,IF(Input!F$4="GMH_XOEC",M4560,IF(Input!F$4="GMH_Korea",O4560,IF(Input!F$4="GMH_EU",Q4560,IF(Input!F$4="Skysuper",#REF!,IF(Input!F$4="SkyII",#REF!,IF(Input!F$4="XO-8000",#REF!, "FALSE")))))))</f>
        <v>0</v>
      </c>
      <c r="J4560" s="210" t="s">
        <v>10359</v>
      </c>
      <c r="K4560" s="268">
        <v>0</v>
      </c>
      <c r="L4560" s="270" t="s">
        <v>10359</v>
      </c>
      <c r="M4560" s="270">
        <v>0</v>
      </c>
      <c r="N4560" s="270" t="s">
        <v>10359</v>
      </c>
      <c r="O4560" s="270">
        <v>0</v>
      </c>
      <c r="P4560" s="270" t="s">
        <v>10359</v>
      </c>
      <c r="Q4560" s="270">
        <v>0</v>
      </c>
      <c r="R4560" s="74"/>
      <c r="S4560" s="75" t="str">
        <f t="shared" si="460"/>
        <v>0000</v>
      </c>
      <c r="T4560" s="75" t="str">
        <f t="shared" si="461"/>
        <v>00000000000000000000000000000000</v>
      </c>
      <c r="V4560" s="197"/>
      <c r="W4560" s="75">
        <f t="shared" si="462"/>
        <v>0</v>
      </c>
      <c r="AE4560" s="479"/>
    </row>
    <row r="4561" spans="1:31" s="75" customFormat="1" ht="13.5" x14ac:dyDescent="0.2">
      <c r="A4561" s="211">
        <v>4558</v>
      </c>
      <c r="B4561" s="212" t="s">
        <v>5209</v>
      </c>
      <c r="C4561" s="213" t="s">
        <v>5210</v>
      </c>
      <c r="D4561" s="213"/>
      <c r="E4561" s="213">
        <v>0</v>
      </c>
      <c r="F4561" s="213" t="s">
        <v>590</v>
      </c>
      <c r="G4561" s="214" t="s">
        <v>554</v>
      </c>
      <c r="H4561" s="208" t="str">
        <f>IF(Input!F$4="GMH_OECC",J4561,IF(Input!F$4="GMH_XOEC",L4561,IF(Input!F$4="GMH_Korea",N4561,IF(Input!F$4="GMH_EU",P4561,IF(Input!F$4="Skysuper",#REF!,IF(Input!F$4="SkyII",#REF!,IF(Input!F$4="XO-8000",#REF!, "FALSE")))))))</f>
        <v>00</v>
      </c>
      <c r="I4561" s="209">
        <f>IF(Input!F$4="GMH_OECC",K4561,IF(Input!F$4="GMH_XOEC",M4561,IF(Input!F$4="GMH_Korea",O4561,IF(Input!F$4="GMH_EU",Q4561,IF(Input!F$4="Skysuper",#REF!,IF(Input!F$4="SkyII",#REF!,IF(Input!F$4="XO-8000",#REF!, "FALSE")))))))</f>
        <v>0</v>
      </c>
      <c r="J4561" s="210" t="s">
        <v>10359</v>
      </c>
      <c r="K4561" s="268">
        <v>0</v>
      </c>
      <c r="L4561" s="270" t="s">
        <v>10359</v>
      </c>
      <c r="M4561" s="270">
        <v>0</v>
      </c>
      <c r="N4561" s="270" t="s">
        <v>10359</v>
      </c>
      <c r="O4561" s="270">
        <v>0</v>
      </c>
      <c r="P4561" s="270" t="s">
        <v>10359</v>
      </c>
      <c r="Q4561" s="270">
        <v>0</v>
      </c>
      <c r="R4561" s="74"/>
      <c r="S4561" s="75" t="str">
        <f t="shared" si="460"/>
        <v>0000</v>
      </c>
      <c r="T4561" s="75" t="str">
        <f t="shared" si="461"/>
        <v>00000000000000000000000000000000</v>
      </c>
      <c r="V4561" s="197"/>
      <c r="W4561" s="75">
        <f t="shared" si="462"/>
        <v>0</v>
      </c>
      <c r="AE4561" s="479"/>
    </row>
    <row r="4562" spans="1:31" s="75" customFormat="1" ht="13.5" x14ac:dyDescent="0.2">
      <c r="A4562" s="211">
        <v>4559</v>
      </c>
      <c r="B4562" s="212" t="s">
        <v>5211</v>
      </c>
      <c r="C4562" s="213" t="s">
        <v>5212</v>
      </c>
      <c r="D4562" s="213"/>
      <c r="E4562" s="213">
        <v>0</v>
      </c>
      <c r="F4562" s="213" t="s">
        <v>590</v>
      </c>
      <c r="G4562" s="214" t="s">
        <v>554</v>
      </c>
      <c r="H4562" s="208" t="str">
        <f>IF(Input!F$4="GMH_OECC",J4562,IF(Input!F$4="GMH_XOEC",L4562,IF(Input!F$4="GMH_Korea",N4562,IF(Input!F$4="GMH_EU",P4562,IF(Input!F$4="Skysuper",#REF!,IF(Input!F$4="SkyII",#REF!,IF(Input!F$4="XO-8000",#REF!, "FALSE")))))))</f>
        <v>00</v>
      </c>
      <c r="I4562" s="209">
        <f>IF(Input!F$4="GMH_OECC",K4562,IF(Input!F$4="GMH_XOEC",M4562,IF(Input!F$4="GMH_Korea",O4562,IF(Input!F$4="GMH_EU",Q4562,IF(Input!F$4="Skysuper",#REF!,IF(Input!F$4="SkyII",#REF!,IF(Input!F$4="XO-8000",#REF!, "FALSE")))))))</f>
        <v>0</v>
      </c>
      <c r="J4562" s="210" t="s">
        <v>10359</v>
      </c>
      <c r="K4562" s="268">
        <v>0</v>
      </c>
      <c r="L4562" s="270" t="s">
        <v>10359</v>
      </c>
      <c r="M4562" s="270">
        <v>0</v>
      </c>
      <c r="N4562" s="270" t="s">
        <v>10359</v>
      </c>
      <c r="O4562" s="270">
        <v>0</v>
      </c>
      <c r="P4562" s="270" t="s">
        <v>10359</v>
      </c>
      <c r="Q4562" s="270">
        <v>0</v>
      </c>
      <c r="R4562" s="74"/>
      <c r="S4562" s="75" t="str">
        <f t="shared" si="460"/>
        <v>0000</v>
      </c>
      <c r="T4562" s="75" t="str">
        <f t="shared" si="461"/>
        <v>00000000000000000000000000000000</v>
      </c>
      <c r="V4562" s="197"/>
      <c r="W4562" s="75">
        <f t="shared" si="462"/>
        <v>0</v>
      </c>
      <c r="AE4562" s="479"/>
    </row>
    <row r="4563" spans="1:31" s="75" customFormat="1" ht="13.5" x14ac:dyDescent="0.2">
      <c r="A4563" s="211">
        <v>4560</v>
      </c>
      <c r="B4563" s="212" t="s">
        <v>5213</v>
      </c>
      <c r="C4563" s="213" t="s">
        <v>5214</v>
      </c>
      <c r="D4563" s="213"/>
      <c r="E4563" s="213">
        <v>0</v>
      </c>
      <c r="F4563" s="213" t="s">
        <v>590</v>
      </c>
      <c r="G4563" s="214" t="s">
        <v>554</v>
      </c>
      <c r="H4563" s="208" t="str">
        <f>IF(Input!F$4="GMH_OECC",J4563,IF(Input!F$4="GMH_XOEC",L4563,IF(Input!F$4="GMH_Korea",N4563,IF(Input!F$4="GMH_EU",P4563,IF(Input!F$4="Skysuper",#REF!,IF(Input!F$4="SkyII",#REF!,IF(Input!F$4="XO-8000",#REF!, "FALSE")))))))</f>
        <v>00</v>
      </c>
      <c r="I4563" s="209">
        <f>IF(Input!F$4="GMH_OECC",K4563,IF(Input!F$4="GMH_XOEC",M4563,IF(Input!F$4="GMH_Korea",O4563,IF(Input!F$4="GMH_EU",Q4563,IF(Input!F$4="Skysuper",#REF!,IF(Input!F$4="SkyII",#REF!,IF(Input!F$4="XO-8000",#REF!, "FALSE")))))))</f>
        <v>0</v>
      </c>
      <c r="J4563" s="210" t="s">
        <v>10359</v>
      </c>
      <c r="K4563" s="268">
        <v>0</v>
      </c>
      <c r="L4563" s="270" t="s">
        <v>10359</v>
      </c>
      <c r="M4563" s="270">
        <v>0</v>
      </c>
      <c r="N4563" s="270" t="s">
        <v>10359</v>
      </c>
      <c r="O4563" s="270">
        <v>0</v>
      </c>
      <c r="P4563" s="270" t="s">
        <v>10359</v>
      </c>
      <c r="Q4563" s="270">
        <v>0</v>
      </c>
      <c r="R4563" s="74"/>
      <c r="S4563" s="75" t="str">
        <f t="shared" si="460"/>
        <v>0000</v>
      </c>
      <c r="T4563" s="75" t="str">
        <f t="shared" si="461"/>
        <v>00000000000000000000000000000000</v>
      </c>
      <c r="V4563" s="197"/>
      <c r="W4563" s="75">
        <f t="shared" si="462"/>
        <v>0</v>
      </c>
      <c r="AE4563" s="479"/>
    </row>
    <row r="4564" spans="1:31" s="75" customFormat="1" ht="13.5" x14ac:dyDescent="0.2">
      <c r="A4564" s="211">
        <v>4561</v>
      </c>
      <c r="B4564" s="212" t="s">
        <v>5215</v>
      </c>
      <c r="C4564" s="213" t="s">
        <v>5216</v>
      </c>
      <c r="D4564" s="213"/>
      <c r="E4564" s="213">
        <v>0</v>
      </c>
      <c r="F4564" s="213" t="s">
        <v>590</v>
      </c>
      <c r="G4564" s="214" t="s">
        <v>554</v>
      </c>
      <c r="H4564" s="208" t="str">
        <f>IF(Input!F$4="GMH_OECC",J4564,IF(Input!F$4="GMH_XOEC",L4564,IF(Input!F$4="GMH_Korea",N4564,IF(Input!F$4="GMH_EU",P4564,IF(Input!F$4="Skysuper",#REF!,IF(Input!F$4="SkyII",#REF!,IF(Input!F$4="XO-8000",#REF!, "FALSE")))))))</f>
        <v>00</v>
      </c>
      <c r="I4564" s="209">
        <f>IF(Input!F$4="GMH_OECC",K4564,IF(Input!F$4="GMH_XOEC",M4564,IF(Input!F$4="GMH_Korea",O4564,IF(Input!F$4="GMH_EU",Q4564,IF(Input!F$4="Skysuper",#REF!,IF(Input!F$4="SkyII",#REF!,IF(Input!F$4="XO-8000",#REF!, "FALSE")))))))</f>
        <v>0</v>
      </c>
      <c r="J4564" s="210" t="s">
        <v>10359</v>
      </c>
      <c r="K4564" s="268">
        <v>0</v>
      </c>
      <c r="L4564" s="270" t="s">
        <v>10359</v>
      </c>
      <c r="M4564" s="270">
        <v>0</v>
      </c>
      <c r="N4564" s="270" t="s">
        <v>10359</v>
      </c>
      <c r="O4564" s="270">
        <v>0</v>
      </c>
      <c r="P4564" s="270" t="s">
        <v>10359</v>
      </c>
      <c r="Q4564" s="270">
        <v>0</v>
      </c>
      <c r="R4564" s="74"/>
      <c r="S4564" s="75" t="str">
        <f t="shared" si="460"/>
        <v>0000</v>
      </c>
      <c r="T4564" s="75" t="str">
        <f t="shared" si="461"/>
        <v>00000000000000000000000000000000</v>
      </c>
      <c r="V4564" s="197"/>
      <c r="W4564" s="75">
        <f t="shared" si="462"/>
        <v>0</v>
      </c>
      <c r="AE4564" s="479"/>
    </row>
    <row r="4565" spans="1:31" s="75" customFormat="1" ht="13.5" x14ac:dyDescent="0.2">
      <c r="A4565" s="211">
        <v>4562</v>
      </c>
      <c r="B4565" s="212" t="s">
        <v>5217</v>
      </c>
      <c r="C4565" s="213" t="s">
        <v>5218</v>
      </c>
      <c r="D4565" s="213"/>
      <c r="E4565" s="213">
        <v>0</v>
      </c>
      <c r="F4565" s="213" t="s">
        <v>590</v>
      </c>
      <c r="G4565" s="214" t="s">
        <v>554</v>
      </c>
      <c r="H4565" s="208" t="str">
        <f>IF(Input!F$4="GMH_OECC",J4565,IF(Input!F$4="GMH_XOEC",L4565,IF(Input!F$4="GMH_Korea",N4565,IF(Input!F$4="GMH_EU",P4565,IF(Input!F$4="Skysuper",#REF!,IF(Input!F$4="SkyII",#REF!,IF(Input!F$4="XO-8000",#REF!, "FALSE")))))))</f>
        <v>00</v>
      </c>
      <c r="I4565" s="209">
        <f>IF(Input!F$4="GMH_OECC",K4565,IF(Input!F$4="GMH_XOEC",M4565,IF(Input!F$4="GMH_Korea",O4565,IF(Input!F$4="GMH_EU",Q4565,IF(Input!F$4="Skysuper",#REF!,IF(Input!F$4="SkyII",#REF!,IF(Input!F$4="XO-8000",#REF!, "FALSE")))))))</f>
        <v>0</v>
      </c>
      <c r="J4565" s="210" t="s">
        <v>10359</v>
      </c>
      <c r="K4565" s="268">
        <v>0</v>
      </c>
      <c r="L4565" s="270" t="s">
        <v>10359</v>
      </c>
      <c r="M4565" s="270">
        <v>0</v>
      </c>
      <c r="N4565" s="270" t="s">
        <v>10359</v>
      </c>
      <c r="O4565" s="270">
        <v>0</v>
      </c>
      <c r="P4565" s="270" t="s">
        <v>10359</v>
      </c>
      <c r="Q4565" s="270">
        <v>0</v>
      </c>
      <c r="R4565" s="74"/>
      <c r="S4565" s="75" t="str">
        <f t="shared" si="460"/>
        <v>0000</v>
      </c>
      <c r="T4565" s="75" t="str">
        <f t="shared" si="461"/>
        <v>00000000000000000000000000000000</v>
      </c>
      <c r="V4565" s="197"/>
      <c r="W4565" s="75">
        <f t="shared" si="462"/>
        <v>0</v>
      </c>
      <c r="AE4565" s="479"/>
    </row>
    <row r="4566" spans="1:31" s="75" customFormat="1" ht="13.5" x14ac:dyDescent="0.2">
      <c r="A4566" s="211">
        <v>4563</v>
      </c>
      <c r="B4566" s="212" t="s">
        <v>5219</v>
      </c>
      <c r="C4566" s="213" t="s">
        <v>5220</v>
      </c>
      <c r="D4566" s="213"/>
      <c r="E4566" s="213">
        <v>0</v>
      </c>
      <c r="F4566" s="213" t="s">
        <v>590</v>
      </c>
      <c r="G4566" s="214" t="s">
        <v>554</v>
      </c>
      <c r="H4566" s="208" t="str">
        <f>IF(Input!F$4="GMH_OECC",J4566,IF(Input!F$4="GMH_XOEC",L4566,IF(Input!F$4="GMH_Korea",N4566,IF(Input!F$4="GMH_EU",P4566,IF(Input!F$4="Skysuper",#REF!,IF(Input!F$4="SkyII",#REF!,IF(Input!F$4="XO-8000",#REF!, "FALSE")))))))</f>
        <v>00</v>
      </c>
      <c r="I4566" s="209">
        <f>IF(Input!F$4="GMH_OECC",K4566,IF(Input!F$4="GMH_XOEC",M4566,IF(Input!F$4="GMH_Korea",O4566,IF(Input!F$4="GMH_EU",Q4566,IF(Input!F$4="Skysuper",#REF!,IF(Input!F$4="SkyII",#REF!,IF(Input!F$4="XO-8000",#REF!, "FALSE")))))))</f>
        <v>0</v>
      </c>
      <c r="J4566" s="210" t="s">
        <v>10359</v>
      </c>
      <c r="K4566" s="268">
        <v>0</v>
      </c>
      <c r="L4566" s="270" t="s">
        <v>10359</v>
      </c>
      <c r="M4566" s="270">
        <v>0</v>
      </c>
      <c r="N4566" s="270" t="s">
        <v>10359</v>
      </c>
      <c r="O4566" s="270">
        <v>0</v>
      </c>
      <c r="P4566" s="270" t="s">
        <v>10359</v>
      </c>
      <c r="Q4566" s="270">
        <v>0</v>
      </c>
      <c r="R4566" s="74"/>
      <c r="S4566" s="75" t="str">
        <f t="shared" si="460"/>
        <v>0000</v>
      </c>
      <c r="T4566" s="75" t="str">
        <f t="shared" si="461"/>
        <v>00000000000000000000000000000000</v>
      </c>
      <c r="V4566" s="197"/>
      <c r="W4566" s="75">
        <f t="shared" si="462"/>
        <v>0</v>
      </c>
      <c r="AE4566" s="479"/>
    </row>
    <row r="4567" spans="1:31" s="75" customFormat="1" ht="13.5" x14ac:dyDescent="0.2">
      <c r="A4567" s="211">
        <v>4564</v>
      </c>
      <c r="B4567" s="212" t="s">
        <v>5221</v>
      </c>
      <c r="C4567" s="213" t="s">
        <v>5222</v>
      </c>
      <c r="D4567" s="213"/>
      <c r="E4567" s="213">
        <v>0</v>
      </c>
      <c r="F4567" s="213" t="s">
        <v>590</v>
      </c>
      <c r="G4567" s="214" t="s">
        <v>554</v>
      </c>
      <c r="H4567" s="208" t="str">
        <f>IF(Input!F$4="GMH_OECC",J4567,IF(Input!F$4="GMH_XOEC",L4567,IF(Input!F$4="GMH_Korea",N4567,IF(Input!F$4="GMH_EU",P4567,IF(Input!F$4="Skysuper",#REF!,IF(Input!F$4="SkyII",#REF!,IF(Input!F$4="XO-8000",#REF!, "FALSE")))))))</f>
        <v>00</v>
      </c>
      <c r="I4567" s="209">
        <f>IF(Input!F$4="GMH_OECC",K4567,IF(Input!F$4="GMH_XOEC",M4567,IF(Input!F$4="GMH_Korea",O4567,IF(Input!F$4="GMH_EU",Q4567,IF(Input!F$4="Skysuper",#REF!,IF(Input!F$4="SkyII",#REF!,IF(Input!F$4="XO-8000",#REF!, "FALSE")))))))</f>
        <v>0</v>
      </c>
      <c r="J4567" s="210" t="s">
        <v>10359</v>
      </c>
      <c r="K4567" s="268">
        <v>0</v>
      </c>
      <c r="L4567" s="270" t="s">
        <v>10359</v>
      </c>
      <c r="M4567" s="270">
        <v>0</v>
      </c>
      <c r="N4567" s="270" t="s">
        <v>10359</v>
      </c>
      <c r="O4567" s="270">
        <v>0</v>
      </c>
      <c r="P4567" s="270" t="s">
        <v>10359</v>
      </c>
      <c r="Q4567" s="270">
        <v>0</v>
      </c>
      <c r="R4567" s="74"/>
      <c r="S4567" s="75" t="str">
        <f t="shared" si="460"/>
        <v>0000</v>
      </c>
      <c r="T4567" s="75" t="str">
        <f t="shared" si="461"/>
        <v>00000000000000000000000000000000</v>
      </c>
      <c r="V4567" s="197"/>
      <c r="W4567" s="75">
        <f t="shared" si="462"/>
        <v>0</v>
      </c>
      <c r="AE4567" s="479"/>
    </row>
    <row r="4568" spans="1:31" s="75" customFormat="1" ht="13.5" x14ac:dyDescent="0.2">
      <c r="A4568" s="211">
        <v>4565</v>
      </c>
      <c r="B4568" s="212" t="s">
        <v>5223</v>
      </c>
      <c r="C4568" s="213" t="s">
        <v>5224</v>
      </c>
      <c r="D4568" s="213"/>
      <c r="E4568" s="213">
        <v>0</v>
      </c>
      <c r="F4568" s="213" t="s">
        <v>590</v>
      </c>
      <c r="G4568" s="214" t="s">
        <v>554</v>
      </c>
      <c r="H4568" s="208" t="str">
        <f>IF(Input!F$4="GMH_OECC",J4568,IF(Input!F$4="GMH_XOEC",L4568,IF(Input!F$4="GMH_Korea",N4568,IF(Input!F$4="GMH_EU",P4568,IF(Input!F$4="Skysuper",#REF!,IF(Input!F$4="SkyII",#REF!,IF(Input!F$4="XO-8000",#REF!, "FALSE")))))))</f>
        <v>00</v>
      </c>
      <c r="I4568" s="209">
        <f>IF(Input!F$4="GMH_OECC",K4568,IF(Input!F$4="GMH_XOEC",M4568,IF(Input!F$4="GMH_Korea",O4568,IF(Input!F$4="GMH_EU",Q4568,IF(Input!F$4="Skysuper",#REF!,IF(Input!F$4="SkyII",#REF!,IF(Input!F$4="XO-8000",#REF!, "FALSE")))))))</f>
        <v>0</v>
      </c>
      <c r="J4568" s="210" t="s">
        <v>10359</v>
      </c>
      <c r="K4568" s="268">
        <v>0</v>
      </c>
      <c r="L4568" s="270" t="s">
        <v>10359</v>
      </c>
      <c r="M4568" s="270">
        <v>0</v>
      </c>
      <c r="N4568" s="270" t="s">
        <v>10359</v>
      </c>
      <c r="O4568" s="270">
        <v>0</v>
      </c>
      <c r="P4568" s="270" t="s">
        <v>10359</v>
      </c>
      <c r="Q4568" s="270">
        <v>0</v>
      </c>
      <c r="R4568" s="74"/>
      <c r="S4568" s="75" t="str">
        <f t="shared" si="460"/>
        <v>0000</v>
      </c>
      <c r="T4568" s="75" t="str">
        <f t="shared" si="461"/>
        <v>00000000000000000000000000000000</v>
      </c>
      <c r="V4568" s="197"/>
      <c r="W4568" s="75">
        <f t="shared" si="462"/>
        <v>0</v>
      </c>
      <c r="AE4568" s="479"/>
    </row>
    <row r="4569" spans="1:31" s="75" customFormat="1" ht="13.5" x14ac:dyDescent="0.2">
      <c r="A4569" s="211">
        <v>4566</v>
      </c>
      <c r="B4569" s="212" t="s">
        <v>5225</v>
      </c>
      <c r="C4569" s="213" t="s">
        <v>5226</v>
      </c>
      <c r="D4569" s="213"/>
      <c r="E4569" s="213">
        <v>0</v>
      </c>
      <c r="F4569" s="213" t="s">
        <v>590</v>
      </c>
      <c r="G4569" s="214" t="s">
        <v>554</v>
      </c>
      <c r="H4569" s="208" t="str">
        <f>IF(Input!F$4="GMH_OECC",J4569,IF(Input!F$4="GMH_XOEC",L4569,IF(Input!F$4="GMH_Korea",N4569,IF(Input!F$4="GMH_EU",P4569,IF(Input!F$4="Skysuper",#REF!,IF(Input!F$4="SkyII",#REF!,IF(Input!F$4="XO-8000",#REF!, "FALSE")))))))</f>
        <v>00</v>
      </c>
      <c r="I4569" s="209">
        <f>IF(Input!F$4="GMH_OECC",K4569,IF(Input!F$4="GMH_XOEC",M4569,IF(Input!F$4="GMH_Korea",O4569,IF(Input!F$4="GMH_EU",Q4569,IF(Input!F$4="Skysuper",#REF!,IF(Input!F$4="SkyII",#REF!,IF(Input!F$4="XO-8000",#REF!, "FALSE")))))))</f>
        <v>0</v>
      </c>
      <c r="J4569" s="210" t="s">
        <v>10359</v>
      </c>
      <c r="K4569" s="268">
        <v>0</v>
      </c>
      <c r="L4569" s="270" t="s">
        <v>10359</v>
      </c>
      <c r="M4569" s="270">
        <v>0</v>
      </c>
      <c r="N4569" s="270" t="s">
        <v>10359</v>
      </c>
      <c r="O4569" s="270">
        <v>0</v>
      </c>
      <c r="P4569" s="270" t="s">
        <v>10359</v>
      </c>
      <c r="Q4569" s="270">
        <v>0</v>
      </c>
      <c r="R4569" s="74"/>
      <c r="S4569" s="75" t="str">
        <f t="shared" si="460"/>
        <v>0000</v>
      </c>
      <c r="T4569" s="75" t="str">
        <f t="shared" si="461"/>
        <v>00000000000000000000000000000000</v>
      </c>
      <c r="V4569" s="197"/>
      <c r="W4569" s="75">
        <f t="shared" si="462"/>
        <v>0</v>
      </c>
      <c r="AE4569" s="479"/>
    </row>
    <row r="4570" spans="1:31" s="75" customFormat="1" ht="13.5" x14ac:dyDescent="0.2">
      <c r="A4570" s="211">
        <v>4567</v>
      </c>
      <c r="B4570" s="212" t="s">
        <v>5227</v>
      </c>
      <c r="C4570" s="213" t="s">
        <v>5228</v>
      </c>
      <c r="D4570" s="213"/>
      <c r="E4570" s="213">
        <v>0</v>
      </c>
      <c r="F4570" s="213" t="s">
        <v>590</v>
      </c>
      <c r="G4570" s="214" t="s">
        <v>554</v>
      </c>
      <c r="H4570" s="208" t="str">
        <f>IF(Input!F$4="GMH_OECC",J4570,IF(Input!F$4="GMH_XOEC",L4570,IF(Input!F$4="GMH_Korea",N4570,IF(Input!F$4="GMH_EU",P4570,IF(Input!F$4="Skysuper",#REF!,IF(Input!F$4="SkyII",#REF!,IF(Input!F$4="XO-8000",#REF!, "FALSE")))))))</f>
        <v>00</v>
      </c>
      <c r="I4570" s="209">
        <f>IF(Input!F$4="GMH_OECC",K4570,IF(Input!F$4="GMH_XOEC",M4570,IF(Input!F$4="GMH_Korea",O4570,IF(Input!F$4="GMH_EU",Q4570,IF(Input!F$4="Skysuper",#REF!,IF(Input!F$4="SkyII",#REF!,IF(Input!F$4="XO-8000",#REF!, "FALSE")))))))</f>
        <v>0</v>
      </c>
      <c r="J4570" s="210" t="s">
        <v>10359</v>
      </c>
      <c r="K4570" s="268">
        <v>0</v>
      </c>
      <c r="L4570" s="270" t="s">
        <v>10359</v>
      </c>
      <c r="M4570" s="270">
        <v>0</v>
      </c>
      <c r="N4570" s="270" t="s">
        <v>10359</v>
      </c>
      <c r="O4570" s="270">
        <v>0</v>
      </c>
      <c r="P4570" s="270" t="s">
        <v>10359</v>
      </c>
      <c r="Q4570" s="270">
        <v>0</v>
      </c>
      <c r="R4570" s="74"/>
      <c r="S4570" s="75" t="str">
        <f t="shared" si="460"/>
        <v>0000</v>
      </c>
      <c r="T4570" s="75" t="str">
        <f t="shared" si="461"/>
        <v>00000000000000000000000000000000</v>
      </c>
      <c r="V4570" s="197"/>
      <c r="W4570" s="75">
        <f t="shared" si="462"/>
        <v>0</v>
      </c>
      <c r="AE4570" s="479"/>
    </row>
    <row r="4571" spans="1:31" s="75" customFormat="1" ht="13.5" x14ac:dyDescent="0.2">
      <c r="A4571" s="211">
        <v>4568</v>
      </c>
      <c r="B4571" s="212" t="s">
        <v>5229</v>
      </c>
      <c r="C4571" s="213" t="s">
        <v>5230</v>
      </c>
      <c r="D4571" s="213"/>
      <c r="E4571" s="213">
        <v>0</v>
      </c>
      <c r="F4571" s="213" t="s">
        <v>590</v>
      </c>
      <c r="G4571" s="214" t="s">
        <v>554</v>
      </c>
      <c r="H4571" s="208" t="str">
        <f>IF(Input!F$4="GMH_OECC",J4571,IF(Input!F$4="GMH_XOEC",L4571,IF(Input!F$4="GMH_Korea",N4571,IF(Input!F$4="GMH_EU",P4571,IF(Input!F$4="Skysuper",#REF!,IF(Input!F$4="SkyII",#REF!,IF(Input!F$4="XO-8000",#REF!, "FALSE")))))))</f>
        <v>00</v>
      </c>
      <c r="I4571" s="209">
        <f>IF(Input!F$4="GMH_OECC",K4571,IF(Input!F$4="GMH_XOEC",M4571,IF(Input!F$4="GMH_Korea",O4571,IF(Input!F$4="GMH_EU",Q4571,IF(Input!F$4="Skysuper",#REF!,IF(Input!F$4="SkyII",#REF!,IF(Input!F$4="XO-8000",#REF!, "FALSE")))))))</f>
        <v>0</v>
      </c>
      <c r="J4571" s="210" t="s">
        <v>10359</v>
      </c>
      <c r="K4571" s="268">
        <v>0</v>
      </c>
      <c r="L4571" s="270" t="s">
        <v>10359</v>
      </c>
      <c r="M4571" s="270">
        <v>0</v>
      </c>
      <c r="N4571" s="270" t="s">
        <v>10359</v>
      </c>
      <c r="O4571" s="270">
        <v>0</v>
      </c>
      <c r="P4571" s="270" t="s">
        <v>10359</v>
      </c>
      <c r="Q4571" s="270">
        <v>0</v>
      </c>
      <c r="R4571" s="74"/>
      <c r="S4571" s="75" t="str">
        <f t="shared" si="460"/>
        <v>0000</v>
      </c>
      <c r="T4571" s="75" t="str">
        <f t="shared" si="461"/>
        <v>00000000000000000000000000000000</v>
      </c>
      <c r="V4571" s="197"/>
      <c r="W4571" s="75">
        <f t="shared" si="462"/>
        <v>0</v>
      </c>
      <c r="AE4571" s="479"/>
    </row>
    <row r="4572" spans="1:31" s="75" customFormat="1" ht="13.5" x14ac:dyDescent="0.2">
      <c r="A4572" s="211">
        <v>4569</v>
      </c>
      <c r="B4572" s="212" t="s">
        <v>5231</v>
      </c>
      <c r="C4572" s="213" t="s">
        <v>5232</v>
      </c>
      <c r="D4572" s="213"/>
      <c r="E4572" s="213">
        <v>0</v>
      </c>
      <c r="F4572" s="213" t="s">
        <v>590</v>
      </c>
      <c r="G4572" s="214" t="s">
        <v>554</v>
      </c>
      <c r="H4572" s="208" t="str">
        <f>IF(Input!F$4="GMH_OECC",J4572,IF(Input!F$4="GMH_XOEC",L4572,IF(Input!F$4="GMH_Korea",N4572,IF(Input!F$4="GMH_EU",P4572,IF(Input!F$4="Skysuper",#REF!,IF(Input!F$4="SkyII",#REF!,IF(Input!F$4="XO-8000",#REF!, "FALSE")))))))</f>
        <v>00</v>
      </c>
      <c r="I4572" s="209">
        <f>IF(Input!F$4="GMH_OECC",K4572,IF(Input!F$4="GMH_XOEC",M4572,IF(Input!F$4="GMH_Korea",O4572,IF(Input!F$4="GMH_EU",Q4572,IF(Input!F$4="Skysuper",#REF!,IF(Input!F$4="SkyII",#REF!,IF(Input!F$4="XO-8000",#REF!, "FALSE")))))))</f>
        <v>0</v>
      </c>
      <c r="J4572" s="210" t="s">
        <v>10359</v>
      </c>
      <c r="K4572" s="268">
        <v>0</v>
      </c>
      <c r="L4572" s="270" t="s">
        <v>10359</v>
      </c>
      <c r="M4572" s="270">
        <v>0</v>
      </c>
      <c r="N4572" s="270" t="s">
        <v>10359</v>
      </c>
      <c r="O4572" s="270">
        <v>0</v>
      </c>
      <c r="P4572" s="270" t="s">
        <v>10359</v>
      </c>
      <c r="Q4572" s="270">
        <v>0</v>
      </c>
      <c r="R4572" s="74"/>
      <c r="S4572" s="75" t="str">
        <f t="shared" si="460"/>
        <v>0000</v>
      </c>
      <c r="T4572" s="75" t="str">
        <f t="shared" si="461"/>
        <v>00000000000000000000000000000000</v>
      </c>
      <c r="V4572" s="197"/>
      <c r="W4572" s="75">
        <f t="shared" si="462"/>
        <v>0</v>
      </c>
      <c r="AE4572" s="479"/>
    </row>
    <row r="4573" spans="1:31" s="75" customFormat="1" ht="13.5" x14ac:dyDescent="0.2">
      <c r="A4573" s="211">
        <v>4570</v>
      </c>
      <c r="B4573" s="212" t="s">
        <v>5233</v>
      </c>
      <c r="C4573" s="213" t="s">
        <v>5234</v>
      </c>
      <c r="D4573" s="213"/>
      <c r="E4573" s="213">
        <v>0</v>
      </c>
      <c r="F4573" s="213" t="s">
        <v>590</v>
      </c>
      <c r="G4573" s="214" t="s">
        <v>554</v>
      </c>
      <c r="H4573" s="208" t="str">
        <f>IF(Input!F$4="GMH_OECC",J4573,IF(Input!F$4="GMH_XOEC",L4573,IF(Input!F$4="GMH_Korea",N4573,IF(Input!F$4="GMH_EU",P4573,IF(Input!F$4="Skysuper",#REF!,IF(Input!F$4="SkyII",#REF!,IF(Input!F$4="XO-8000",#REF!, "FALSE")))))))</f>
        <v>00</v>
      </c>
      <c r="I4573" s="209">
        <f>IF(Input!F$4="GMH_OECC",K4573,IF(Input!F$4="GMH_XOEC",M4573,IF(Input!F$4="GMH_Korea",O4573,IF(Input!F$4="GMH_EU",Q4573,IF(Input!F$4="Skysuper",#REF!,IF(Input!F$4="SkyII",#REF!,IF(Input!F$4="XO-8000",#REF!, "FALSE")))))))</f>
        <v>0</v>
      </c>
      <c r="J4573" s="210" t="s">
        <v>10359</v>
      </c>
      <c r="K4573" s="268">
        <v>0</v>
      </c>
      <c r="L4573" s="270" t="s">
        <v>10359</v>
      </c>
      <c r="M4573" s="270">
        <v>0</v>
      </c>
      <c r="N4573" s="270" t="s">
        <v>10359</v>
      </c>
      <c r="O4573" s="270">
        <v>0</v>
      </c>
      <c r="P4573" s="270" t="s">
        <v>10359</v>
      </c>
      <c r="Q4573" s="270">
        <v>0</v>
      </c>
      <c r="R4573" s="74"/>
      <c r="S4573" s="75" t="str">
        <f t="shared" si="460"/>
        <v>0000</v>
      </c>
      <c r="T4573" s="75" t="str">
        <f t="shared" si="461"/>
        <v>00000000000000000000000000000000</v>
      </c>
      <c r="V4573" s="197"/>
      <c r="W4573" s="75">
        <f t="shared" si="462"/>
        <v>0</v>
      </c>
      <c r="AE4573" s="479"/>
    </row>
    <row r="4574" spans="1:31" s="75" customFormat="1" ht="13.5" x14ac:dyDescent="0.2">
      <c r="A4574" s="211">
        <v>4571</v>
      </c>
      <c r="B4574" s="212" t="s">
        <v>5235</v>
      </c>
      <c r="C4574" s="213" t="s">
        <v>5236</v>
      </c>
      <c r="D4574" s="213"/>
      <c r="E4574" s="213">
        <v>0</v>
      </c>
      <c r="F4574" s="213" t="s">
        <v>590</v>
      </c>
      <c r="G4574" s="214" t="s">
        <v>554</v>
      </c>
      <c r="H4574" s="208" t="str">
        <f>IF(Input!F$4="GMH_OECC",J4574,IF(Input!F$4="GMH_XOEC",L4574,IF(Input!F$4="GMH_Korea",N4574,IF(Input!F$4="GMH_EU",P4574,IF(Input!F$4="Skysuper",#REF!,IF(Input!F$4="SkyII",#REF!,IF(Input!F$4="XO-8000",#REF!, "FALSE")))))))</f>
        <v>00</v>
      </c>
      <c r="I4574" s="209">
        <f>IF(Input!F$4="GMH_OECC",K4574,IF(Input!F$4="GMH_XOEC",M4574,IF(Input!F$4="GMH_Korea",O4574,IF(Input!F$4="GMH_EU",Q4574,IF(Input!F$4="Skysuper",#REF!,IF(Input!F$4="SkyII",#REF!,IF(Input!F$4="XO-8000",#REF!, "FALSE")))))))</f>
        <v>0</v>
      </c>
      <c r="J4574" s="210" t="s">
        <v>10359</v>
      </c>
      <c r="K4574" s="268">
        <v>0</v>
      </c>
      <c r="L4574" s="270" t="s">
        <v>10359</v>
      </c>
      <c r="M4574" s="270">
        <v>0</v>
      </c>
      <c r="N4574" s="270" t="s">
        <v>10359</v>
      </c>
      <c r="O4574" s="270">
        <v>0</v>
      </c>
      <c r="P4574" s="270" t="s">
        <v>10359</v>
      </c>
      <c r="Q4574" s="270">
        <v>0</v>
      </c>
      <c r="R4574" s="74"/>
      <c r="S4574" s="75" t="str">
        <f t="shared" si="460"/>
        <v>0000</v>
      </c>
      <c r="T4574" s="75" t="str">
        <f t="shared" si="461"/>
        <v>00000000000000000000000000000000</v>
      </c>
      <c r="V4574" s="197"/>
      <c r="W4574" s="75">
        <f t="shared" si="462"/>
        <v>0</v>
      </c>
      <c r="AE4574" s="479"/>
    </row>
    <row r="4575" spans="1:31" s="75" customFormat="1" ht="13.5" x14ac:dyDescent="0.2">
      <c r="A4575" s="211">
        <v>4572</v>
      </c>
      <c r="B4575" s="212" t="s">
        <v>5237</v>
      </c>
      <c r="C4575" s="213" t="s">
        <v>5238</v>
      </c>
      <c r="D4575" s="213"/>
      <c r="E4575" s="213">
        <v>0</v>
      </c>
      <c r="F4575" s="213" t="s">
        <v>590</v>
      </c>
      <c r="G4575" s="214" t="s">
        <v>554</v>
      </c>
      <c r="H4575" s="208" t="str">
        <f>IF(Input!F$4="GMH_OECC",J4575,IF(Input!F$4="GMH_XOEC",L4575,IF(Input!F$4="GMH_Korea",N4575,IF(Input!F$4="GMH_EU",P4575,IF(Input!F$4="Skysuper",#REF!,IF(Input!F$4="SkyII",#REF!,IF(Input!F$4="XO-8000",#REF!, "FALSE")))))))</f>
        <v>00</v>
      </c>
      <c r="I4575" s="209">
        <f>IF(Input!F$4="GMH_OECC",K4575,IF(Input!F$4="GMH_XOEC",M4575,IF(Input!F$4="GMH_Korea",O4575,IF(Input!F$4="GMH_EU",Q4575,IF(Input!F$4="Skysuper",#REF!,IF(Input!F$4="SkyII",#REF!,IF(Input!F$4="XO-8000",#REF!, "FALSE")))))))</f>
        <v>0</v>
      </c>
      <c r="J4575" s="210" t="s">
        <v>10359</v>
      </c>
      <c r="K4575" s="268">
        <v>0</v>
      </c>
      <c r="L4575" s="270" t="s">
        <v>10359</v>
      </c>
      <c r="M4575" s="270">
        <v>0</v>
      </c>
      <c r="N4575" s="270" t="s">
        <v>10359</v>
      </c>
      <c r="O4575" s="270">
        <v>0</v>
      </c>
      <c r="P4575" s="270" t="s">
        <v>10359</v>
      </c>
      <c r="Q4575" s="270">
        <v>0</v>
      </c>
      <c r="R4575" s="74"/>
      <c r="S4575" s="75" t="str">
        <f t="shared" si="460"/>
        <v>0000</v>
      </c>
      <c r="T4575" s="75" t="str">
        <f t="shared" si="461"/>
        <v>00000000000000000000000000000000</v>
      </c>
      <c r="V4575" s="197"/>
      <c r="W4575" s="75">
        <f t="shared" si="462"/>
        <v>0</v>
      </c>
      <c r="AE4575" s="479"/>
    </row>
    <row r="4576" spans="1:31" s="75" customFormat="1" ht="13.5" x14ac:dyDescent="0.2">
      <c r="A4576" s="211">
        <v>4573</v>
      </c>
      <c r="B4576" s="212" t="s">
        <v>5239</v>
      </c>
      <c r="C4576" s="213" t="s">
        <v>5240</v>
      </c>
      <c r="D4576" s="213"/>
      <c r="E4576" s="213">
        <v>0</v>
      </c>
      <c r="F4576" s="213" t="s">
        <v>590</v>
      </c>
      <c r="G4576" s="214" t="s">
        <v>554</v>
      </c>
      <c r="H4576" s="208" t="str">
        <f>IF(Input!F$4="GMH_OECC",J4576,IF(Input!F$4="GMH_XOEC",L4576,IF(Input!F$4="GMH_Korea",N4576,IF(Input!F$4="GMH_EU",P4576,IF(Input!F$4="Skysuper",#REF!,IF(Input!F$4="SkyII",#REF!,IF(Input!F$4="XO-8000",#REF!, "FALSE")))))))</f>
        <v>00</v>
      </c>
      <c r="I4576" s="209">
        <f>IF(Input!F$4="GMH_OECC",K4576,IF(Input!F$4="GMH_XOEC",M4576,IF(Input!F$4="GMH_Korea",O4576,IF(Input!F$4="GMH_EU",Q4576,IF(Input!F$4="Skysuper",#REF!,IF(Input!F$4="SkyII",#REF!,IF(Input!F$4="XO-8000",#REF!, "FALSE")))))))</f>
        <v>0</v>
      </c>
      <c r="J4576" s="210" t="s">
        <v>10359</v>
      </c>
      <c r="K4576" s="268">
        <v>0</v>
      </c>
      <c r="L4576" s="270" t="s">
        <v>10359</v>
      </c>
      <c r="M4576" s="270">
        <v>0</v>
      </c>
      <c r="N4576" s="270" t="s">
        <v>10359</v>
      </c>
      <c r="O4576" s="270">
        <v>0</v>
      </c>
      <c r="P4576" s="270" t="s">
        <v>10359</v>
      </c>
      <c r="Q4576" s="270">
        <v>0</v>
      </c>
      <c r="R4576" s="74"/>
      <c r="S4576" s="75" t="str">
        <f t="shared" si="460"/>
        <v>0000</v>
      </c>
      <c r="T4576" s="75" t="str">
        <f t="shared" si="461"/>
        <v>00000000000000000000000000000000</v>
      </c>
      <c r="V4576" s="197"/>
      <c r="W4576" s="75">
        <f t="shared" si="462"/>
        <v>0</v>
      </c>
      <c r="AE4576" s="479"/>
    </row>
    <row r="4577" spans="1:31" s="75" customFormat="1" ht="13.5" x14ac:dyDescent="0.2">
      <c r="A4577" s="211">
        <v>4574</v>
      </c>
      <c r="B4577" s="212" t="s">
        <v>5241</v>
      </c>
      <c r="C4577" s="213" t="s">
        <v>5242</v>
      </c>
      <c r="D4577" s="213"/>
      <c r="E4577" s="213">
        <v>0</v>
      </c>
      <c r="F4577" s="213" t="s">
        <v>590</v>
      </c>
      <c r="G4577" s="214" t="s">
        <v>554</v>
      </c>
      <c r="H4577" s="208" t="str">
        <f>IF(Input!F$4="GMH_OECC",J4577,IF(Input!F$4="GMH_XOEC",L4577,IF(Input!F$4="GMH_Korea",N4577,IF(Input!F$4="GMH_EU",P4577,IF(Input!F$4="Skysuper",#REF!,IF(Input!F$4="SkyII",#REF!,IF(Input!F$4="XO-8000",#REF!, "FALSE")))))))</f>
        <v>00</v>
      </c>
      <c r="I4577" s="209">
        <f>IF(Input!F$4="GMH_OECC",K4577,IF(Input!F$4="GMH_XOEC",M4577,IF(Input!F$4="GMH_Korea",O4577,IF(Input!F$4="GMH_EU",Q4577,IF(Input!F$4="Skysuper",#REF!,IF(Input!F$4="SkyII",#REF!,IF(Input!F$4="XO-8000",#REF!, "FALSE")))))))</f>
        <v>0</v>
      </c>
      <c r="J4577" s="210" t="s">
        <v>10359</v>
      </c>
      <c r="K4577" s="268">
        <v>0</v>
      </c>
      <c r="L4577" s="270" t="s">
        <v>10359</v>
      </c>
      <c r="M4577" s="270">
        <v>0</v>
      </c>
      <c r="N4577" s="270" t="s">
        <v>10359</v>
      </c>
      <c r="O4577" s="270">
        <v>0</v>
      </c>
      <c r="P4577" s="270" t="s">
        <v>10359</v>
      </c>
      <c r="Q4577" s="270">
        <v>0</v>
      </c>
      <c r="R4577" s="74"/>
      <c r="S4577" s="75" t="str">
        <f t="shared" si="460"/>
        <v>0000</v>
      </c>
      <c r="T4577" s="75" t="str">
        <f t="shared" si="461"/>
        <v>00000000000000000000000000000000</v>
      </c>
      <c r="V4577" s="197"/>
      <c r="W4577" s="75">
        <f t="shared" si="462"/>
        <v>0</v>
      </c>
      <c r="AE4577" s="479"/>
    </row>
    <row r="4578" spans="1:31" s="75" customFormat="1" ht="13.5" x14ac:dyDescent="0.2">
      <c r="A4578" s="211">
        <v>4575</v>
      </c>
      <c r="B4578" s="212" t="s">
        <v>5243</v>
      </c>
      <c r="C4578" s="213" t="s">
        <v>5244</v>
      </c>
      <c r="D4578" s="213"/>
      <c r="E4578" s="213">
        <v>0</v>
      </c>
      <c r="F4578" s="213" t="s">
        <v>590</v>
      </c>
      <c r="G4578" s="214" t="s">
        <v>554</v>
      </c>
      <c r="H4578" s="208" t="str">
        <f>IF(Input!F$4="GMH_OECC",J4578,IF(Input!F$4="GMH_XOEC",L4578,IF(Input!F$4="GMH_Korea",N4578,IF(Input!F$4="GMH_EU",P4578,IF(Input!F$4="Skysuper",#REF!,IF(Input!F$4="SkyII",#REF!,IF(Input!F$4="XO-8000",#REF!, "FALSE")))))))</f>
        <v>00</v>
      </c>
      <c r="I4578" s="209">
        <f>IF(Input!F$4="GMH_OECC",K4578,IF(Input!F$4="GMH_XOEC",M4578,IF(Input!F$4="GMH_Korea",O4578,IF(Input!F$4="GMH_EU",Q4578,IF(Input!F$4="Skysuper",#REF!,IF(Input!F$4="SkyII",#REF!,IF(Input!F$4="XO-8000",#REF!, "FALSE")))))))</f>
        <v>0</v>
      </c>
      <c r="J4578" s="210" t="s">
        <v>10359</v>
      </c>
      <c r="K4578" s="268">
        <v>0</v>
      </c>
      <c r="L4578" s="270" t="s">
        <v>10359</v>
      </c>
      <c r="M4578" s="270">
        <v>0</v>
      </c>
      <c r="N4578" s="270" t="s">
        <v>10359</v>
      </c>
      <c r="O4578" s="270">
        <v>0</v>
      </c>
      <c r="P4578" s="270" t="s">
        <v>10359</v>
      </c>
      <c r="Q4578" s="270">
        <v>0</v>
      </c>
      <c r="R4578" s="74"/>
      <c r="S4578" s="75" t="str">
        <f t="shared" si="460"/>
        <v>0000</v>
      </c>
      <c r="T4578" s="75" t="str">
        <f t="shared" si="461"/>
        <v>00000000000000000000000000000000</v>
      </c>
      <c r="V4578" s="197"/>
      <c r="W4578" s="75">
        <f t="shared" si="462"/>
        <v>0</v>
      </c>
      <c r="AE4578" s="479"/>
    </row>
    <row r="4579" spans="1:31" s="75" customFormat="1" ht="13.5" x14ac:dyDescent="0.2">
      <c r="A4579" s="211">
        <v>4576</v>
      </c>
      <c r="B4579" s="212" t="s">
        <v>5245</v>
      </c>
      <c r="C4579" s="213" t="s">
        <v>5246</v>
      </c>
      <c r="D4579" s="213"/>
      <c r="E4579" s="213">
        <v>0</v>
      </c>
      <c r="F4579" s="213" t="s">
        <v>590</v>
      </c>
      <c r="G4579" s="214" t="s">
        <v>554</v>
      </c>
      <c r="H4579" s="208" t="str">
        <f>IF(Input!F$4="GMH_OECC",J4579,IF(Input!F$4="GMH_XOEC",L4579,IF(Input!F$4="GMH_Korea",N4579,IF(Input!F$4="GMH_EU",P4579,IF(Input!F$4="Skysuper",#REF!,IF(Input!F$4="SkyII",#REF!,IF(Input!F$4="XO-8000",#REF!, "FALSE")))))))</f>
        <v>00</v>
      </c>
      <c r="I4579" s="209">
        <f>IF(Input!F$4="GMH_OECC",K4579,IF(Input!F$4="GMH_XOEC",M4579,IF(Input!F$4="GMH_Korea",O4579,IF(Input!F$4="GMH_EU",Q4579,IF(Input!F$4="Skysuper",#REF!,IF(Input!F$4="SkyII",#REF!,IF(Input!F$4="XO-8000",#REF!, "FALSE")))))))</f>
        <v>0</v>
      </c>
      <c r="J4579" s="210" t="s">
        <v>10359</v>
      </c>
      <c r="K4579" s="268">
        <v>0</v>
      </c>
      <c r="L4579" s="270" t="s">
        <v>10359</v>
      </c>
      <c r="M4579" s="270">
        <v>0</v>
      </c>
      <c r="N4579" s="270" t="s">
        <v>10359</v>
      </c>
      <c r="O4579" s="270">
        <v>0</v>
      </c>
      <c r="P4579" s="270" t="s">
        <v>10359</v>
      </c>
      <c r="Q4579" s="270">
        <v>0</v>
      </c>
      <c r="R4579" s="74"/>
      <c r="S4579" s="75" t="str">
        <f t="shared" si="460"/>
        <v>0000</v>
      </c>
      <c r="T4579" s="75" t="str">
        <f t="shared" si="461"/>
        <v>00000000000000000000000000000000</v>
      </c>
      <c r="V4579" s="197"/>
      <c r="W4579" s="75">
        <f t="shared" si="462"/>
        <v>0</v>
      </c>
      <c r="AE4579" s="479"/>
    </row>
    <row r="4580" spans="1:31" s="75" customFormat="1" ht="13.5" x14ac:dyDescent="0.2">
      <c r="A4580" s="211">
        <v>4577</v>
      </c>
      <c r="B4580" s="212" t="s">
        <v>5247</v>
      </c>
      <c r="C4580" s="213" t="s">
        <v>5248</v>
      </c>
      <c r="D4580" s="213"/>
      <c r="E4580" s="213">
        <v>0</v>
      </c>
      <c r="F4580" s="213" t="s">
        <v>590</v>
      </c>
      <c r="G4580" s="214" t="s">
        <v>554</v>
      </c>
      <c r="H4580" s="208" t="str">
        <f>IF(Input!F$4="GMH_OECC",J4580,IF(Input!F$4="GMH_XOEC",L4580,IF(Input!F$4="GMH_Korea",N4580,IF(Input!F$4="GMH_EU",P4580,IF(Input!F$4="Skysuper",#REF!,IF(Input!F$4="SkyII",#REF!,IF(Input!F$4="XO-8000",#REF!, "FALSE")))))))</f>
        <v>00</v>
      </c>
      <c r="I4580" s="209">
        <f>IF(Input!F$4="GMH_OECC",K4580,IF(Input!F$4="GMH_XOEC",M4580,IF(Input!F$4="GMH_Korea",O4580,IF(Input!F$4="GMH_EU",Q4580,IF(Input!F$4="Skysuper",#REF!,IF(Input!F$4="SkyII",#REF!,IF(Input!F$4="XO-8000",#REF!, "FALSE")))))))</f>
        <v>0</v>
      </c>
      <c r="J4580" s="210" t="s">
        <v>10359</v>
      </c>
      <c r="K4580" s="268">
        <v>0</v>
      </c>
      <c r="L4580" s="270" t="s">
        <v>10359</v>
      </c>
      <c r="M4580" s="270">
        <v>0</v>
      </c>
      <c r="N4580" s="270" t="s">
        <v>10359</v>
      </c>
      <c r="O4580" s="270">
        <v>0</v>
      </c>
      <c r="P4580" s="270" t="s">
        <v>10359</v>
      </c>
      <c r="Q4580" s="270">
        <v>0</v>
      </c>
      <c r="R4580" s="74"/>
      <c r="S4580" s="75" t="str">
        <f t="shared" si="460"/>
        <v>0000</v>
      </c>
      <c r="T4580" s="75" t="str">
        <f t="shared" si="461"/>
        <v>00000000000000000000000000000000</v>
      </c>
      <c r="V4580" s="197"/>
      <c r="W4580" s="75">
        <f t="shared" si="462"/>
        <v>0</v>
      </c>
      <c r="AE4580" s="479"/>
    </row>
    <row r="4581" spans="1:31" s="75" customFormat="1" ht="13.5" x14ac:dyDescent="0.2">
      <c r="A4581" s="211">
        <v>4578</v>
      </c>
      <c r="B4581" s="212" t="s">
        <v>5249</v>
      </c>
      <c r="C4581" s="213" t="s">
        <v>5250</v>
      </c>
      <c r="D4581" s="213"/>
      <c r="E4581" s="213">
        <v>0</v>
      </c>
      <c r="F4581" s="213" t="s">
        <v>590</v>
      </c>
      <c r="G4581" s="214" t="s">
        <v>554</v>
      </c>
      <c r="H4581" s="208" t="str">
        <f>IF(Input!F$4="GMH_OECC",J4581,IF(Input!F$4="GMH_XOEC",L4581,IF(Input!F$4="GMH_Korea",N4581,IF(Input!F$4="GMH_EU",P4581,IF(Input!F$4="Skysuper",#REF!,IF(Input!F$4="SkyII",#REF!,IF(Input!F$4="XO-8000",#REF!, "FALSE")))))))</f>
        <v>00</v>
      </c>
      <c r="I4581" s="209">
        <f>IF(Input!F$4="GMH_OECC",K4581,IF(Input!F$4="GMH_XOEC",M4581,IF(Input!F$4="GMH_Korea",O4581,IF(Input!F$4="GMH_EU",Q4581,IF(Input!F$4="Skysuper",#REF!,IF(Input!F$4="SkyII",#REF!,IF(Input!F$4="XO-8000",#REF!, "FALSE")))))))</f>
        <v>0</v>
      </c>
      <c r="J4581" s="210" t="s">
        <v>10359</v>
      </c>
      <c r="K4581" s="268">
        <v>0</v>
      </c>
      <c r="L4581" s="270" t="s">
        <v>10359</v>
      </c>
      <c r="M4581" s="270">
        <v>0</v>
      </c>
      <c r="N4581" s="270" t="s">
        <v>10359</v>
      </c>
      <c r="O4581" s="270">
        <v>0</v>
      </c>
      <c r="P4581" s="270" t="s">
        <v>10359</v>
      </c>
      <c r="Q4581" s="270">
        <v>0</v>
      </c>
      <c r="R4581" s="74"/>
      <c r="S4581" s="75" t="str">
        <f t="shared" si="460"/>
        <v>0000</v>
      </c>
      <c r="T4581" s="75" t="str">
        <f t="shared" si="461"/>
        <v>00000000000000000000000000000000</v>
      </c>
      <c r="V4581" s="197"/>
      <c r="W4581" s="75">
        <f t="shared" si="462"/>
        <v>0</v>
      </c>
      <c r="AE4581" s="479"/>
    </row>
    <row r="4582" spans="1:31" s="75" customFormat="1" ht="13.5" x14ac:dyDescent="0.2">
      <c r="A4582" s="211">
        <v>4579</v>
      </c>
      <c r="B4582" s="212" t="s">
        <v>5251</v>
      </c>
      <c r="C4582" s="213" t="s">
        <v>5252</v>
      </c>
      <c r="D4582" s="213"/>
      <c r="E4582" s="213">
        <v>0</v>
      </c>
      <c r="F4582" s="213" t="s">
        <v>590</v>
      </c>
      <c r="G4582" s="214" t="s">
        <v>554</v>
      </c>
      <c r="H4582" s="208" t="str">
        <f>IF(Input!F$4="GMH_OECC",J4582,IF(Input!F$4="GMH_XOEC",L4582,IF(Input!F$4="GMH_Korea",N4582,IF(Input!F$4="GMH_EU",P4582,IF(Input!F$4="Skysuper",#REF!,IF(Input!F$4="SkyII",#REF!,IF(Input!F$4="XO-8000",#REF!, "FALSE")))))))</f>
        <v>00</v>
      </c>
      <c r="I4582" s="209">
        <f>IF(Input!F$4="GMH_OECC",K4582,IF(Input!F$4="GMH_XOEC",M4582,IF(Input!F$4="GMH_Korea",O4582,IF(Input!F$4="GMH_EU",Q4582,IF(Input!F$4="Skysuper",#REF!,IF(Input!F$4="SkyII",#REF!,IF(Input!F$4="XO-8000",#REF!, "FALSE")))))))</f>
        <v>0</v>
      </c>
      <c r="J4582" s="210" t="s">
        <v>10359</v>
      </c>
      <c r="K4582" s="268">
        <v>0</v>
      </c>
      <c r="L4582" s="270" t="s">
        <v>10359</v>
      </c>
      <c r="M4582" s="270">
        <v>0</v>
      </c>
      <c r="N4582" s="270" t="s">
        <v>10359</v>
      </c>
      <c r="O4582" s="270">
        <v>0</v>
      </c>
      <c r="P4582" s="270" t="s">
        <v>10359</v>
      </c>
      <c r="Q4582" s="270">
        <v>0</v>
      </c>
      <c r="R4582" s="74"/>
      <c r="S4582" s="75" t="str">
        <f t="shared" si="460"/>
        <v>0000</v>
      </c>
      <c r="T4582" s="75" t="str">
        <f t="shared" si="461"/>
        <v>00000000000000000000000000000000</v>
      </c>
      <c r="V4582" s="197"/>
      <c r="W4582" s="75">
        <f t="shared" si="462"/>
        <v>0</v>
      </c>
      <c r="AE4582" s="479"/>
    </row>
    <row r="4583" spans="1:31" s="75" customFormat="1" ht="13.5" x14ac:dyDescent="0.2">
      <c r="A4583" s="211">
        <v>4580</v>
      </c>
      <c r="B4583" s="212" t="s">
        <v>5253</v>
      </c>
      <c r="C4583" s="213" t="s">
        <v>5254</v>
      </c>
      <c r="D4583" s="213"/>
      <c r="E4583" s="213">
        <v>0</v>
      </c>
      <c r="F4583" s="213" t="s">
        <v>590</v>
      </c>
      <c r="G4583" s="214" t="s">
        <v>554</v>
      </c>
      <c r="H4583" s="208" t="str">
        <f>IF(Input!F$4="GMH_OECC",J4583,IF(Input!F$4="GMH_XOEC",L4583,IF(Input!F$4="GMH_Korea",N4583,IF(Input!F$4="GMH_EU",P4583,IF(Input!F$4="Skysuper",#REF!,IF(Input!F$4="SkyII",#REF!,IF(Input!F$4="XO-8000",#REF!, "FALSE")))))))</f>
        <v>00</v>
      </c>
      <c r="I4583" s="209">
        <f>IF(Input!F$4="GMH_OECC",K4583,IF(Input!F$4="GMH_XOEC",M4583,IF(Input!F$4="GMH_Korea",O4583,IF(Input!F$4="GMH_EU",Q4583,IF(Input!F$4="Skysuper",#REF!,IF(Input!F$4="SkyII",#REF!,IF(Input!F$4="XO-8000",#REF!, "FALSE")))))))</f>
        <v>0</v>
      </c>
      <c r="J4583" s="210" t="s">
        <v>10359</v>
      </c>
      <c r="K4583" s="268">
        <v>0</v>
      </c>
      <c r="L4583" s="270" t="s">
        <v>10359</v>
      </c>
      <c r="M4583" s="270">
        <v>0</v>
      </c>
      <c r="N4583" s="270" t="s">
        <v>10359</v>
      </c>
      <c r="O4583" s="270">
        <v>0</v>
      </c>
      <c r="P4583" s="270" t="s">
        <v>10359</v>
      </c>
      <c r="Q4583" s="270">
        <v>0</v>
      </c>
      <c r="R4583" s="74"/>
      <c r="S4583" s="75" t="str">
        <f t="shared" si="460"/>
        <v>0000</v>
      </c>
      <c r="T4583" s="75" t="str">
        <f t="shared" si="461"/>
        <v>00000000000000000000000000000000</v>
      </c>
      <c r="V4583" s="197"/>
      <c r="W4583" s="75">
        <f t="shared" si="462"/>
        <v>0</v>
      </c>
      <c r="AE4583" s="479"/>
    </row>
    <row r="4584" spans="1:31" s="75" customFormat="1" ht="13.5" x14ac:dyDescent="0.2">
      <c r="A4584" s="211">
        <v>4581</v>
      </c>
      <c r="B4584" s="212" t="s">
        <v>5255</v>
      </c>
      <c r="C4584" s="213" t="s">
        <v>5256</v>
      </c>
      <c r="D4584" s="213"/>
      <c r="E4584" s="213">
        <v>0</v>
      </c>
      <c r="F4584" s="213" t="s">
        <v>590</v>
      </c>
      <c r="G4584" s="214" t="s">
        <v>554</v>
      </c>
      <c r="H4584" s="208" t="str">
        <f>IF(Input!F$4="GMH_OECC",J4584,IF(Input!F$4="GMH_XOEC",L4584,IF(Input!F$4="GMH_Korea",N4584,IF(Input!F$4="GMH_EU",P4584,IF(Input!F$4="Skysuper",#REF!,IF(Input!F$4="SkyII",#REF!,IF(Input!F$4="XO-8000",#REF!, "FALSE")))))))</f>
        <v>00</v>
      </c>
      <c r="I4584" s="209">
        <f>IF(Input!F$4="GMH_OECC",K4584,IF(Input!F$4="GMH_XOEC",M4584,IF(Input!F$4="GMH_Korea",O4584,IF(Input!F$4="GMH_EU",Q4584,IF(Input!F$4="Skysuper",#REF!,IF(Input!F$4="SkyII",#REF!,IF(Input!F$4="XO-8000",#REF!, "FALSE")))))))</f>
        <v>0</v>
      </c>
      <c r="J4584" s="210" t="s">
        <v>10359</v>
      </c>
      <c r="K4584" s="268">
        <v>0</v>
      </c>
      <c r="L4584" s="270" t="s">
        <v>10359</v>
      </c>
      <c r="M4584" s="270">
        <v>0</v>
      </c>
      <c r="N4584" s="270" t="s">
        <v>10359</v>
      </c>
      <c r="O4584" s="270">
        <v>0</v>
      </c>
      <c r="P4584" s="270" t="s">
        <v>10359</v>
      </c>
      <c r="Q4584" s="270">
        <v>0</v>
      </c>
      <c r="R4584" s="74"/>
      <c r="S4584" s="75" t="str">
        <f t="shared" si="460"/>
        <v>0000</v>
      </c>
      <c r="T4584" s="75" t="str">
        <f t="shared" si="461"/>
        <v>00000000000000000000000000000000</v>
      </c>
      <c r="V4584" s="197"/>
      <c r="W4584" s="75">
        <f t="shared" si="462"/>
        <v>0</v>
      </c>
      <c r="AE4584" s="479"/>
    </row>
    <row r="4585" spans="1:31" s="75" customFormat="1" ht="13.5" x14ac:dyDescent="0.2">
      <c r="A4585" s="211">
        <v>4582</v>
      </c>
      <c r="B4585" s="212" t="s">
        <v>5257</v>
      </c>
      <c r="C4585" s="213" t="s">
        <v>5258</v>
      </c>
      <c r="D4585" s="213"/>
      <c r="E4585" s="213">
        <v>0</v>
      </c>
      <c r="F4585" s="213" t="s">
        <v>590</v>
      </c>
      <c r="G4585" s="214" t="s">
        <v>554</v>
      </c>
      <c r="H4585" s="208" t="str">
        <f>IF(Input!F$4="GMH_OECC",J4585,IF(Input!F$4="GMH_XOEC",L4585,IF(Input!F$4="GMH_Korea",N4585,IF(Input!F$4="GMH_EU",P4585,IF(Input!F$4="Skysuper",#REF!,IF(Input!F$4="SkyII",#REF!,IF(Input!F$4="XO-8000",#REF!, "FALSE")))))))</f>
        <v>00</v>
      </c>
      <c r="I4585" s="209">
        <f>IF(Input!F$4="GMH_OECC",K4585,IF(Input!F$4="GMH_XOEC",M4585,IF(Input!F$4="GMH_Korea",O4585,IF(Input!F$4="GMH_EU",Q4585,IF(Input!F$4="Skysuper",#REF!,IF(Input!F$4="SkyII",#REF!,IF(Input!F$4="XO-8000",#REF!, "FALSE")))))))</f>
        <v>0</v>
      </c>
      <c r="J4585" s="210" t="s">
        <v>10359</v>
      </c>
      <c r="K4585" s="268">
        <v>0</v>
      </c>
      <c r="L4585" s="270" t="s">
        <v>10359</v>
      </c>
      <c r="M4585" s="270">
        <v>0</v>
      </c>
      <c r="N4585" s="270" t="s">
        <v>10359</v>
      </c>
      <c r="O4585" s="270">
        <v>0</v>
      </c>
      <c r="P4585" s="270" t="s">
        <v>10359</v>
      </c>
      <c r="Q4585" s="270">
        <v>0</v>
      </c>
      <c r="R4585" s="74"/>
      <c r="S4585" s="75" t="str">
        <f t="shared" si="460"/>
        <v>0000</v>
      </c>
      <c r="T4585" s="75" t="str">
        <f t="shared" si="461"/>
        <v>00000000000000000000000000000000</v>
      </c>
      <c r="V4585" s="197"/>
      <c r="W4585" s="75">
        <f t="shared" si="462"/>
        <v>0</v>
      </c>
      <c r="AE4585" s="479"/>
    </row>
    <row r="4586" spans="1:31" s="75" customFormat="1" ht="13.5" x14ac:dyDescent="0.2">
      <c r="A4586" s="211">
        <v>4583</v>
      </c>
      <c r="B4586" s="212" t="s">
        <v>5259</v>
      </c>
      <c r="C4586" s="213" t="s">
        <v>5260</v>
      </c>
      <c r="D4586" s="213"/>
      <c r="E4586" s="213">
        <v>0</v>
      </c>
      <c r="F4586" s="213" t="s">
        <v>590</v>
      </c>
      <c r="G4586" s="214" t="s">
        <v>554</v>
      </c>
      <c r="H4586" s="208" t="str">
        <f>IF(Input!F$4="GMH_OECC",J4586,IF(Input!F$4="GMH_XOEC",L4586,IF(Input!F$4="GMH_Korea",N4586,IF(Input!F$4="GMH_EU",P4586,IF(Input!F$4="Skysuper",#REF!,IF(Input!F$4="SkyII",#REF!,IF(Input!F$4="XO-8000",#REF!, "FALSE")))))))</f>
        <v>00</v>
      </c>
      <c r="I4586" s="209">
        <f>IF(Input!F$4="GMH_OECC",K4586,IF(Input!F$4="GMH_XOEC",M4586,IF(Input!F$4="GMH_Korea",O4586,IF(Input!F$4="GMH_EU",Q4586,IF(Input!F$4="Skysuper",#REF!,IF(Input!F$4="SkyII",#REF!,IF(Input!F$4="XO-8000",#REF!, "FALSE")))))))</f>
        <v>0</v>
      </c>
      <c r="J4586" s="210" t="s">
        <v>10359</v>
      </c>
      <c r="K4586" s="268">
        <v>0</v>
      </c>
      <c r="L4586" s="270" t="s">
        <v>10359</v>
      </c>
      <c r="M4586" s="270">
        <v>0</v>
      </c>
      <c r="N4586" s="270" t="s">
        <v>10359</v>
      </c>
      <c r="O4586" s="270">
        <v>0</v>
      </c>
      <c r="P4586" s="270" t="s">
        <v>10359</v>
      </c>
      <c r="Q4586" s="270">
        <v>0</v>
      </c>
      <c r="R4586" s="74"/>
      <c r="S4586" s="75" t="str">
        <f t="shared" si="460"/>
        <v>0000</v>
      </c>
      <c r="T4586" s="75" t="str">
        <f t="shared" si="461"/>
        <v>00000000000000000000000000000000</v>
      </c>
      <c r="V4586" s="197"/>
      <c r="W4586" s="75">
        <f t="shared" si="462"/>
        <v>0</v>
      </c>
      <c r="AE4586" s="479"/>
    </row>
    <row r="4587" spans="1:31" s="75" customFormat="1" ht="13.5" x14ac:dyDescent="0.2">
      <c r="A4587" s="211">
        <v>4584</v>
      </c>
      <c r="B4587" s="212" t="s">
        <v>5261</v>
      </c>
      <c r="C4587" s="213" t="s">
        <v>5262</v>
      </c>
      <c r="D4587" s="213"/>
      <c r="E4587" s="213">
        <v>0</v>
      </c>
      <c r="F4587" s="213" t="s">
        <v>590</v>
      </c>
      <c r="G4587" s="214" t="s">
        <v>554</v>
      </c>
      <c r="H4587" s="208" t="str">
        <f>IF(Input!F$4="GMH_OECC",J4587,IF(Input!F$4="GMH_XOEC",L4587,IF(Input!F$4="GMH_Korea",N4587,IF(Input!F$4="GMH_EU",P4587,IF(Input!F$4="Skysuper",#REF!,IF(Input!F$4="SkyII",#REF!,IF(Input!F$4="XO-8000",#REF!, "FALSE")))))))</f>
        <v>00</v>
      </c>
      <c r="I4587" s="209">
        <f>IF(Input!F$4="GMH_OECC",K4587,IF(Input!F$4="GMH_XOEC",M4587,IF(Input!F$4="GMH_Korea",O4587,IF(Input!F$4="GMH_EU",Q4587,IF(Input!F$4="Skysuper",#REF!,IF(Input!F$4="SkyII",#REF!,IF(Input!F$4="XO-8000",#REF!, "FALSE")))))))</f>
        <v>0</v>
      </c>
      <c r="J4587" s="210" t="s">
        <v>10359</v>
      </c>
      <c r="K4587" s="268">
        <v>0</v>
      </c>
      <c r="L4587" s="270" t="s">
        <v>10359</v>
      </c>
      <c r="M4587" s="270">
        <v>0</v>
      </c>
      <c r="N4587" s="270" t="s">
        <v>10359</v>
      </c>
      <c r="O4587" s="270">
        <v>0</v>
      </c>
      <c r="P4587" s="270" t="s">
        <v>10359</v>
      </c>
      <c r="Q4587" s="270">
        <v>0</v>
      </c>
      <c r="R4587" s="74"/>
      <c r="S4587" s="75" t="str">
        <f t="shared" si="460"/>
        <v>0000</v>
      </c>
      <c r="T4587" s="75" t="str">
        <f t="shared" si="461"/>
        <v>00000000000000000000000000000000</v>
      </c>
      <c r="V4587" s="197"/>
      <c r="W4587" s="75">
        <f t="shared" si="462"/>
        <v>0</v>
      </c>
      <c r="AE4587" s="479"/>
    </row>
    <row r="4588" spans="1:31" s="75" customFormat="1" ht="13.5" x14ac:dyDescent="0.2">
      <c r="A4588" s="211">
        <v>4585</v>
      </c>
      <c r="B4588" s="212" t="s">
        <v>5263</v>
      </c>
      <c r="C4588" s="213" t="s">
        <v>5264</v>
      </c>
      <c r="D4588" s="213"/>
      <c r="E4588" s="213">
        <v>0</v>
      </c>
      <c r="F4588" s="213" t="s">
        <v>590</v>
      </c>
      <c r="G4588" s="214" t="s">
        <v>554</v>
      </c>
      <c r="H4588" s="208" t="str">
        <f>IF(Input!F$4="GMH_OECC",J4588,IF(Input!F$4="GMH_XOEC",L4588,IF(Input!F$4="GMH_Korea",N4588,IF(Input!F$4="GMH_EU",P4588,IF(Input!F$4="Skysuper",#REF!,IF(Input!F$4="SkyII",#REF!,IF(Input!F$4="XO-8000",#REF!, "FALSE")))))))</f>
        <v>00</v>
      </c>
      <c r="I4588" s="209">
        <f>IF(Input!F$4="GMH_OECC",K4588,IF(Input!F$4="GMH_XOEC",M4588,IF(Input!F$4="GMH_Korea",O4588,IF(Input!F$4="GMH_EU",Q4588,IF(Input!F$4="Skysuper",#REF!,IF(Input!F$4="SkyII",#REF!,IF(Input!F$4="XO-8000",#REF!, "FALSE")))))))</f>
        <v>0</v>
      </c>
      <c r="J4588" s="210" t="s">
        <v>10359</v>
      </c>
      <c r="K4588" s="268">
        <v>0</v>
      </c>
      <c r="L4588" s="270" t="s">
        <v>10359</v>
      </c>
      <c r="M4588" s="270">
        <v>0</v>
      </c>
      <c r="N4588" s="270" t="s">
        <v>10359</v>
      </c>
      <c r="O4588" s="270">
        <v>0</v>
      </c>
      <c r="P4588" s="270" t="s">
        <v>10359</v>
      </c>
      <c r="Q4588" s="270">
        <v>0</v>
      </c>
      <c r="R4588" s="74"/>
      <c r="S4588" s="75" t="str">
        <f t="shared" si="460"/>
        <v>0000</v>
      </c>
      <c r="T4588" s="75" t="str">
        <f t="shared" si="461"/>
        <v>00000000000000000000000000000000</v>
      </c>
      <c r="V4588" s="197"/>
      <c r="W4588" s="75">
        <f t="shared" si="462"/>
        <v>0</v>
      </c>
      <c r="AE4588" s="479"/>
    </row>
    <row r="4589" spans="1:31" s="75" customFormat="1" ht="13.5" x14ac:dyDescent="0.2">
      <c r="A4589" s="211">
        <v>4586</v>
      </c>
      <c r="B4589" s="212" t="s">
        <v>5265</v>
      </c>
      <c r="C4589" s="213" t="s">
        <v>5266</v>
      </c>
      <c r="D4589" s="213"/>
      <c r="E4589" s="213">
        <v>0</v>
      </c>
      <c r="F4589" s="213" t="s">
        <v>590</v>
      </c>
      <c r="G4589" s="214" t="s">
        <v>554</v>
      </c>
      <c r="H4589" s="208" t="str">
        <f>IF(Input!F$4="GMH_OECC",J4589,IF(Input!F$4="GMH_XOEC",L4589,IF(Input!F$4="GMH_Korea",N4589,IF(Input!F$4="GMH_EU",P4589,IF(Input!F$4="Skysuper",#REF!,IF(Input!F$4="SkyII",#REF!,IF(Input!F$4="XO-8000",#REF!, "FALSE")))))))</f>
        <v>00</v>
      </c>
      <c r="I4589" s="209">
        <f>IF(Input!F$4="GMH_OECC",K4589,IF(Input!F$4="GMH_XOEC",M4589,IF(Input!F$4="GMH_Korea",O4589,IF(Input!F$4="GMH_EU",Q4589,IF(Input!F$4="Skysuper",#REF!,IF(Input!F$4="SkyII",#REF!,IF(Input!F$4="XO-8000",#REF!, "FALSE")))))))</f>
        <v>0</v>
      </c>
      <c r="J4589" s="210" t="s">
        <v>10359</v>
      </c>
      <c r="K4589" s="268">
        <v>0</v>
      </c>
      <c r="L4589" s="270" t="s">
        <v>10359</v>
      </c>
      <c r="M4589" s="270">
        <v>0</v>
      </c>
      <c r="N4589" s="270" t="s">
        <v>10359</v>
      </c>
      <c r="O4589" s="270">
        <v>0</v>
      </c>
      <c r="P4589" s="270" t="s">
        <v>10359</v>
      </c>
      <c r="Q4589" s="270">
        <v>0</v>
      </c>
      <c r="R4589" s="74"/>
      <c r="S4589" s="75" t="str">
        <f t="shared" si="460"/>
        <v>0000</v>
      </c>
      <c r="T4589" s="75" t="str">
        <f t="shared" si="461"/>
        <v>00000000000000000000000000000000</v>
      </c>
      <c r="V4589" s="197"/>
      <c r="W4589" s="75">
        <f t="shared" si="462"/>
        <v>0</v>
      </c>
      <c r="AE4589" s="479"/>
    </row>
    <row r="4590" spans="1:31" s="75" customFormat="1" ht="13.5" x14ac:dyDescent="0.2">
      <c r="A4590" s="211">
        <v>4587</v>
      </c>
      <c r="B4590" s="212" t="s">
        <v>5267</v>
      </c>
      <c r="C4590" s="213" t="s">
        <v>5268</v>
      </c>
      <c r="D4590" s="213"/>
      <c r="E4590" s="213">
        <v>0</v>
      </c>
      <c r="F4590" s="213" t="s">
        <v>590</v>
      </c>
      <c r="G4590" s="214" t="s">
        <v>554</v>
      </c>
      <c r="H4590" s="208" t="str">
        <f>IF(Input!F$4="GMH_OECC",J4590,IF(Input!F$4="GMH_XOEC",L4590,IF(Input!F$4="GMH_Korea",N4590,IF(Input!F$4="GMH_EU",P4590,IF(Input!F$4="Skysuper",#REF!,IF(Input!F$4="SkyII",#REF!,IF(Input!F$4="XO-8000",#REF!, "FALSE")))))))</f>
        <v>00</v>
      </c>
      <c r="I4590" s="209">
        <f>IF(Input!F$4="GMH_OECC",K4590,IF(Input!F$4="GMH_XOEC",M4590,IF(Input!F$4="GMH_Korea",O4590,IF(Input!F$4="GMH_EU",Q4590,IF(Input!F$4="Skysuper",#REF!,IF(Input!F$4="SkyII",#REF!,IF(Input!F$4="XO-8000",#REF!, "FALSE")))))))</f>
        <v>0</v>
      </c>
      <c r="J4590" s="210" t="s">
        <v>10359</v>
      </c>
      <c r="K4590" s="268">
        <v>0</v>
      </c>
      <c r="L4590" s="270" t="s">
        <v>10359</v>
      </c>
      <c r="M4590" s="270">
        <v>0</v>
      </c>
      <c r="N4590" s="270" t="s">
        <v>10359</v>
      </c>
      <c r="O4590" s="270">
        <v>0</v>
      </c>
      <c r="P4590" s="270" t="s">
        <v>10359</v>
      </c>
      <c r="Q4590" s="270">
        <v>0</v>
      </c>
      <c r="R4590" s="74"/>
      <c r="S4590" s="75" t="str">
        <f t="shared" si="460"/>
        <v>0000</v>
      </c>
      <c r="T4590" s="75" t="str">
        <f t="shared" si="461"/>
        <v>00000000000000000000000000000000</v>
      </c>
      <c r="V4590" s="197"/>
      <c r="W4590" s="75">
        <f t="shared" si="462"/>
        <v>0</v>
      </c>
      <c r="AE4590" s="479"/>
    </row>
    <row r="4591" spans="1:31" s="75" customFormat="1" ht="13.5" x14ac:dyDescent="0.2">
      <c r="A4591" s="211">
        <v>4588</v>
      </c>
      <c r="B4591" s="212" t="s">
        <v>5269</v>
      </c>
      <c r="C4591" s="213" t="s">
        <v>5270</v>
      </c>
      <c r="D4591" s="213"/>
      <c r="E4591" s="213">
        <v>0</v>
      </c>
      <c r="F4591" s="213" t="s">
        <v>590</v>
      </c>
      <c r="G4591" s="214" t="s">
        <v>554</v>
      </c>
      <c r="H4591" s="208" t="str">
        <f>IF(Input!F$4="GMH_OECC",J4591,IF(Input!F$4="GMH_XOEC",L4591,IF(Input!F$4="GMH_Korea",N4591,IF(Input!F$4="GMH_EU",P4591,IF(Input!F$4="Skysuper",#REF!,IF(Input!F$4="SkyII",#REF!,IF(Input!F$4="XO-8000",#REF!, "FALSE")))))))</f>
        <v>00</v>
      </c>
      <c r="I4591" s="209">
        <f>IF(Input!F$4="GMH_OECC",K4591,IF(Input!F$4="GMH_XOEC",M4591,IF(Input!F$4="GMH_Korea",O4591,IF(Input!F$4="GMH_EU",Q4591,IF(Input!F$4="Skysuper",#REF!,IF(Input!F$4="SkyII",#REF!,IF(Input!F$4="XO-8000",#REF!, "FALSE")))))))</f>
        <v>0</v>
      </c>
      <c r="J4591" s="210" t="s">
        <v>10359</v>
      </c>
      <c r="K4591" s="268">
        <v>0</v>
      </c>
      <c r="L4591" s="270" t="s">
        <v>10359</v>
      </c>
      <c r="M4591" s="270">
        <v>0</v>
      </c>
      <c r="N4591" s="270" t="s">
        <v>10359</v>
      </c>
      <c r="O4591" s="270">
        <v>0</v>
      </c>
      <c r="P4591" s="270" t="s">
        <v>10359</v>
      </c>
      <c r="Q4591" s="270">
        <v>0</v>
      </c>
      <c r="R4591" s="74"/>
      <c r="S4591" s="75" t="str">
        <f t="shared" si="460"/>
        <v>0000</v>
      </c>
      <c r="T4591" s="75" t="str">
        <f t="shared" si="461"/>
        <v>00000000000000000000000000000000</v>
      </c>
      <c r="V4591" s="197"/>
      <c r="W4591" s="75">
        <f t="shared" si="462"/>
        <v>0</v>
      </c>
      <c r="AE4591" s="479"/>
    </row>
    <row r="4592" spans="1:31" s="75" customFormat="1" ht="13.5" x14ac:dyDescent="0.2">
      <c r="A4592" s="211">
        <v>4589</v>
      </c>
      <c r="B4592" s="212" t="s">
        <v>5271</v>
      </c>
      <c r="C4592" s="213" t="s">
        <v>5272</v>
      </c>
      <c r="D4592" s="213"/>
      <c r="E4592" s="213">
        <v>0</v>
      </c>
      <c r="F4592" s="213" t="s">
        <v>590</v>
      </c>
      <c r="G4592" s="214" t="s">
        <v>554</v>
      </c>
      <c r="H4592" s="208" t="str">
        <f>IF(Input!F$4="GMH_OECC",J4592,IF(Input!F$4="GMH_XOEC",L4592,IF(Input!F$4="GMH_Korea",N4592,IF(Input!F$4="GMH_EU",P4592,IF(Input!F$4="Skysuper",#REF!,IF(Input!F$4="SkyII",#REF!,IF(Input!F$4="XO-8000",#REF!, "FALSE")))))))</f>
        <v>00</v>
      </c>
      <c r="I4592" s="209">
        <f>IF(Input!F$4="GMH_OECC",K4592,IF(Input!F$4="GMH_XOEC",M4592,IF(Input!F$4="GMH_Korea",O4592,IF(Input!F$4="GMH_EU",Q4592,IF(Input!F$4="Skysuper",#REF!,IF(Input!F$4="SkyII",#REF!,IF(Input!F$4="XO-8000",#REF!, "FALSE")))))))</f>
        <v>0</v>
      </c>
      <c r="J4592" s="210" t="s">
        <v>10359</v>
      </c>
      <c r="K4592" s="268">
        <v>0</v>
      </c>
      <c r="L4592" s="270" t="s">
        <v>10359</v>
      </c>
      <c r="M4592" s="270">
        <v>0</v>
      </c>
      <c r="N4592" s="270" t="s">
        <v>10359</v>
      </c>
      <c r="O4592" s="270">
        <v>0</v>
      </c>
      <c r="P4592" s="270" t="s">
        <v>10359</v>
      </c>
      <c r="Q4592" s="270">
        <v>0</v>
      </c>
      <c r="R4592" s="74"/>
      <c r="S4592" s="75" t="str">
        <f t="shared" si="460"/>
        <v>0000</v>
      </c>
      <c r="T4592" s="75" t="str">
        <f t="shared" si="461"/>
        <v>00000000000000000000000000000000</v>
      </c>
      <c r="V4592" s="197"/>
      <c r="W4592" s="75">
        <f t="shared" si="462"/>
        <v>0</v>
      </c>
      <c r="AE4592" s="479"/>
    </row>
    <row r="4593" spans="1:31" s="75" customFormat="1" ht="13.5" x14ac:dyDescent="0.2">
      <c r="A4593" s="211">
        <v>4590</v>
      </c>
      <c r="B4593" s="212" t="s">
        <v>5273</v>
      </c>
      <c r="C4593" s="213" t="s">
        <v>5274</v>
      </c>
      <c r="D4593" s="213"/>
      <c r="E4593" s="213">
        <v>0</v>
      </c>
      <c r="F4593" s="213" t="s">
        <v>590</v>
      </c>
      <c r="G4593" s="214" t="s">
        <v>554</v>
      </c>
      <c r="H4593" s="208" t="str">
        <f>IF(Input!F$4="GMH_OECC",J4593,IF(Input!F$4="GMH_XOEC",L4593,IF(Input!F$4="GMH_Korea",N4593,IF(Input!F$4="GMH_EU",P4593,IF(Input!F$4="Skysuper",#REF!,IF(Input!F$4="SkyII",#REF!,IF(Input!F$4="XO-8000",#REF!, "FALSE")))))))</f>
        <v>00</v>
      </c>
      <c r="I4593" s="209">
        <f>IF(Input!F$4="GMH_OECC",K4593,IF(Input!F$4="GMH_XOEC",M4593,IF(Input!F$4="GMH_Korea",O4593,IF(Input!F$4="GMH_EU",Q4593,IF(Input!F$4="Skysuper",#REF!,IF(Input!F$4="SkyII",#REF!,IF(Input!F$4="XO-8000",#REF!, "FALSE")))))))</f>
        <v>0</v>
      </c>
      <c r="J4593" s="210" t="s">
        <v>10359</v>
      </c>
      <c r="K4593" s="268">
        <v>0</v>
      </c>
      <c r="L4593" s="270" t="s">
        <v>10359</v>
      </c>
      <c r="M4593" s="270">
        <v>0</v>
      </c>
      <c r="N4593" s="270" t="s">
        <v>10359</v>
      </c>
      <c r="O4593" s="270">
        <v>0</v>
      </c>
      <c r="P4593" s="270" t="s">
        <v>10359</v>
      </c>
      <c r="Q4593" s="270">
        <v>0</v>
      </c>
      <c r="R4593" s="74"/>
      <c r="S4593" s="75" t="str">
        <f t="shared" si="460"/>
        <v>0000</v>
      </c>
      <c r="T4593" s="75" t="str">
        <f t="shared" si="461"/>
        <v>00000000000000000000000000000000</v>
      </c>
      <c r="V4593" s="197"/>
      <c r="W4593" s="75">
        <f t="shared" si="462"/>
        <v>0</v>
      </c>
      <c r="AE4593" s="479"/>
    </row>
    <row r="4594" spans="1:31" s="75" customFormat="1" ht="13.5" x14ac:dyDescent="0.2">
      <c r="A4594" s="211">
        <v>4591</v>
      </c>
      <c r="B4594" s="212" t="s">
        <v>5275</v>
      </c>
      <c r="C4594" s="213" t="s">
        <v>5276</v>
      </c>
      <c r="D4594" s="213"/>
      <c r="E4594" s="213">
        <v>0</v>
      </c>
      <c r="F4594" s="213" t="s">
        <v>590</v>
      </c>
      <c r="G4594" s="214" t="s">
        <v>554</v>
      </c>
      <c r="H4594" s="208" t="str">
        <f>IF(Input!F$4="GMH_OECC",J4594,IF(Input!F$4="GMH_XOEC",L4594,IF(Input!F$4="GMH_Korea",N4594,IF(Input!F$4="GMH_EU",P4594,IF(Input!F$4="Skysuper",#REF!,IF(Input!F$4="SkyII",#REF!,IF(Input!F$4="XO-8000",#REF!, "FALSE")))))))</f>
        <v>00</v>
      </c>
      <c r="I4594" s="209">
        <f>IF(Input!F$4="GMH_OECC",K4594,IF(Input!F$4="GMH_XOEC",M4594,IF(Input!F$4="GMH_Korea",O4594,IF(Input!F$4="GMH_EU",Q4594,IF(Input!F$4="Skysuper",#REF!,IF(Input!F$4="SkyII",#REF!,IF(Input!F$4="XO-8000",#REF!, "FALSE")))))))</f>
        <v>0</v>
      </c>
      <c r="J4594" s="210" t="s">
        <v>10359</v>
      </c>
      <c r="K4594" s="268">
        <v>0</v>
      </c>
      <c r="L4594" s="270" t="s">
        <v>10359</v>
      </c>
      <c r="M4594" s="270">
        <v>0</v>
      </c>
      <c r="N4594" s="270" t="s">
        <v>10359</v>
      </c>
      <c r="O4594" s="270">
        <v>0</v>
      </c>
      <c r="P4594" s="270" t="s">
        <v>10359</v>
      </c>
      <c r="Q4594" s="270">
        <v>0</v>
      </c>
      <c r="R4594" s="74"/>
      <c r="S4594" s="75" t="str">
        <f t="shared" si="460"/>
        <v>0000</v>
      </c>
      <c r="T4594" s="75" t="str">
        <f t="shared" si="461"/>
        <v>00000000000000000000000000000000</v>
      </c>
      <c r="V4594" s="197"/>
      <c r="W4594" s="75">
        <f t="shared" si="462"/>
        <v>0</v>
      </c>
      <c r="AE4594" s="479"/>
    </row>
    <row r="4595" spans="1:31" s="75" customFormat="1" ht="13.5" x14ac:dyDescent="0.2">
      <c r="A4595" s="211">
        <v>4592</v>
      </c>
      <c r="B4595" s="212" t="s">
        <v>5277</v>
      </c>
      <c r="C4595" s="213" t="s">
        <v>5278</v>
      </c>
      <c r="D4595" s="213"/>
      <c r="E4595" s="213">
        <v>0</v>
      </c>
      <c r="F4595" s="213" t="s">
        <v>590</v>
      </c>
      <c r="G4595" s="214" t="s">
        <v>554</v>
      </c>
      <c r="H4595" s="208" t="str">
        <f>IF(Input!F$4="GMH_OECC",J4595,IF(Input!F$4="GMH_XOEC",L4595,IF(Input!F$4="GMH_Korea",N4595,IF(Input!F$4="GMH_EU",P4595,IF(Input!F$4="Skysuper",#REF!,IF(Input!F$4="SkyII",#REF!,IF(Input!F$4="XO-8000",#REF!, "FALSE")))))))</f>
        <v>00</v>
      </c>
      <c r="I4595" s="209">
        <f>IF(Input!F$4="GMH_OECC",K4595,IF(Input!F$4="GMH_XOEC",M4595,IF(Input!F$4="GMH_Korea",O4595,IF(Input!F$4="GMH_EU",Q4595,IF(Input!F$4="Skysuper",#REF!,IF(Input!F$4="SkyII",#REF!,IF(Input!F$4="XO-8000",#REF!, "FALSE")))))))</f>
        <v>0</v>
      </c>
      <c r="J4595" s="210" t="s">
        <v>10359</v>
      </c>
      <c r="K4595" s="268">
        <v>0</v>
      </c>
      <c r="L4595" s="270" t="s">
        <v>10359</v>
      </c>
      <c r="M4595" s="270">
        <v>0</v>
      </c>
      <c r="N4595" s="270" t="s">
        <v>10359</v>
      </c>
      <c r="O4595" s="270">
        <v>0</v>
      </c>
      <c r="P4595" s="270" t="s">
        <v>10359</v>
      </c>
      <c r="Q4595" s="270">
        <v>0</v>
      </c>
      <c r="R4595" s="74"/>
      <c r="S4595" s="75" t="str">
        <f t="shared" si="460"/>
        <v>0000</v>
      </c>
      <c r="T4595" s="75" t="str">
        <f t="shared" si="461"/>
        <v>00000000000000000000000000000000</v>
      </c>
      <c r="V4595" s="197"/>
      <c r="W4595" s="75">
        <f t="shared" si="462"/>
        <v>0</v>
      </c>
      <c r="AE4595" s="479"/>
    </row>
    <row r="4596" spans="1:31" s="75" customFormat="1" ht="13.5" x14ac:dyDescent="0.2">
      <c r="A4596" s="211">
        <v>4593</v>
      </c>
      <c r="B4596" s="212" t="s">
        <v>5279</v>
      </c>
      <c r="C4596" s="213" t="s">
        <v>5280</v>
      </c>
      <c r="D4596" s="213"/>
      <c r="E4596" s="213">
        <v>0</v>
      </c>
      <c r="F4596" s="213" t="s">
        <v>590</v>
      </c>
      <c r="G4596" s="214" t="s">
        <v>554</v>
      </c>
      <c r="H4596" s="208" t="str">
        <f>IF(Input!F$4="GMH_OECC",J4596,IF(Input!F$4="GMH_XOEC",L4596,IF(Input!F$4="GMH_Korea",N4596,IF(Input!F$4="GMH_EU",P4596,IF(Input!F$4="Skysuper",#REF!,IF(Input!F$4="SkyII",#REF!,IF(Input!F$4="XO-8000",#REF!, "FALSE")))))))</f>
        <v>00</v>
      </c>
      <c r="I4596" s="209">
        <f>IF(Input!F$4="GMH_OECC",K4596,IF(Input!F$4="GMH_XOEC",M4596,IF(Input!F$4="GMH_Korea",O4596,IF(Input!F$4="GMH_EU",Q4596,IF(Input!F$4="Skysuper",#REF!,IF(Input!F$4="SkyII",#REF!,IF(Input!F$4="XO-8000",#REF!, "FALSE")))))))</f>
        <v>0</v>
      </c>
      <c r="J4596" s="210" t="s">
        <v>10359</v>
      </c>
      <c r="K4596" s="268">
        <v>0</v>
      </c>
      <c r="L4596" s="270" t="s">
        <v>10359</v>
      </c>
      <c r="M4596" s="270">
        <v>0</v>
      </c>
      <c r="N4596" s="270" t="s">
        <v>10359</v>
      </c>
      <c r="O4596" s="270">
        <v>0</v>
      </c>
      <c r="P4596" s="270" t="s">
        <v>10359</v>
      </c>
      <c r="Q4596" s="270">
        <v>0</v>
      </c>
      <c r="R4596" s="74"/>
      <c r="S4596" s="75" t="str">
        <f t="shared" ref="S4596:S4659" si="463">"0"&amp;DEC2HEX(2^(I4596-1))&amp;IF(LEN(DEC2HEX(H4596))=2,DEC2HEX(H4596),"0"&amp;DEC2HEX(H4596))</f>
        <v>0000</v>
      </c>
      <c r="T4596" s="75" t="str">
        <f t="shared" si="461"/>
        <v>00000000000000000000000000000001</v>
      </c>
      <c r="V4596" s="197"/>
      <c r="W4596" s="75">
        <f t="shared" si="462"/>
        <v>1</v>
      </c>
      <c r="AE4596" s="479"/>
    </row>
    <row r="4597" spans="1:31" s="75" customFormat="1" ht="13.5" x14ac:dyDescent="0.2">
      <c r="A4597" s="211">
        <v>4594</v>
      </c>
      <c r="B4597" s="212" t="s">
        <v>5281</v>
      </c>
      <c r="C4597" s="213" t="s">
        <v>5282</v>
      </c>
      <c r="D4597" s="213"/>
      <c r="E4597" s="213">
        <v>0</v>
      </c>
      <c r="F4597" s="213" t="s">
        <v>590</v>
      </c>
      <c r="G4597" s="214" t="s">
        <v>554</v>
      </c>
      <c r="H4597" s="208" t="str">
        <f>IF(Input!F$4="GMH_OECC",J4597,IF(Input!F$4="GMH_XOEC",L4597,IF(Input!F$4="GMH_Korea",N4597,IF(Input!F$4="GMH_EU",P4597,IF(Input!F$4="Skysuper",#REF!,IF(Input!F$4="SkyII",#REF!,IF(Input!F$4="XO-8000",#REF!, "FALSE")))))))</f>
        <v>00</v>
      </c>
      <c r="I4597" s="209">
        <f>IF(Input!F$4="GMH_OECC",K4597,IF(Input!F$4="GMH_XOEC",M4597,IF(Input!F$4="GMH_Korea",O4597,IF(Input!F$4="GMH_EU",Q4597,IF(Input!F$4="Skysuper",#REF!,IF(Input!F$4="SkyII",#REF!,IF(Input!F$4="XO-8000",#REF!, "FALSE")))))))</f>
        <v>0</v>
      </c>
      <c r="J4597" s="210" t="s">
        <v>10359</v>
      </c>
      <c r="K4597" s="268">
        <v>0</v>
      </c>
      <c r="L4597" s="270" t="s">
        <v>10359</v>
      </c>
      <c r="M4597" s="270">
        <v>0</v>
      </c>
      <c r="N4597" s="270" t="s">
        <v>10359</v>
      </c>
      <c r="O4597" s="270">
        <v>0</v>
      </c>
      <c r="P4597" s="270" t="s">
        <v>10359</v>
      </c>
      <c r="Q4597" s="270">
        <v>0</v>
      </c>
      <c r="R4597" s="74"/>
      <c r="S4597" s="75" t="str">
        <f t="shared" si="463"/>
        <v>0000</v>
      </c>
      <c r="T4597" s="75" t="str">
        <f t="shared" si="461"/>
        <v>00000000000000000000000000010001</v>
      </c>
      <c r="V4597" s="197"/>
      <c r="W4597" s="75">
        <f t="shared" si="462"/>
        <v>2</v>
      </c>
      <c r="AE4597" s="479"/>
    </row>
    <row r="4598" spans="1:31" s="75" customFormat="1" ht="13.5" x14ac:dyDescent="0.2">
      <c r="A4598" s="211">
        <v>4595</v>
      </c>
      <c r="B4598" s="212" t="s">
        <v>5283</v>
      </c>
      <c r="C4598" s="213" t="s">
        <v>5284</v>
      </c>
      <c r="D4598" s="213"/>
      <c r="E4598" s="213">
        <v>0</v>
      </c>
      <c r="F4598" s="213" t="s">
        <v>590</v>
      </c>
      <c r="G4598" s="214" t="s">
        <v>554</v>
      </c>
      <c r="H4598" s="208" t="str">
        <f>IF(Input!F$4="GMH_OECC",J4598,IF(Input!F$4="GMH_XOEC",L4598,IF(Input!F$4="GMH_Korea",N4598,IF(Input!F$4="GMH_EU",P4598,IF(Input!F$4="Skysuper",#REF!,IF(Input!F$4="SkyII",#REF!,IF(Input!F$4="XO-8000",#REF!, "FALSE")))))))</f>
        <v>00</v>
      </c>
      <c r="I4598" s="209">
        <f>IF(Input!F$4="GMH_OECC",K4598,IF(Input!F$4="GMH_XOEC",M4598,IF(Input!F$4="GMH_Korea",O4598,IF(Input!F$4="GMH_EU",Q4598,IF(Input!F$4="Skysuper",#REF!,IF(Input!F$4="SkyII",#REF!,IF(Input!F$4="XO-8000",#REF!, "FALSE")))))))</f>
        <v>0</v>
      </c>
      <c r="J4598" s="210" t="s">
        <v>10359</v>
      </c>
      <c r="K4598" s="268">
        <v>0</v>
      </c>
      <c r="L4598" s="270" t="s">
        <v>10359</v>
      </c>
      <c r="M4598" s="270">
        <v>0</v>
      </c>
      <c r="N4598" s="270" t="s">
        <v>10359</v>
      </c>
      <c r="O4598" s="270">
        <v>0</v>
      </c>
      <c r="P4598" s="270" t="s">
        <v>10359</v>
      </c>
      <c r="Q4598" s="270">
        <v>0</v>
      </c>
      <c r="R4598" s="74"/>
      <c r="S4598" s="75" t="str">
        <f t="shared" si="463"/>
        <v>0000</v>
      </c>
      <c r="T4598" s="75" t="str">
        <f t="shared" si="461"/>
        <v>00000000000000000000000100010001</v>
      </c>
      <c r="V4598" s="197"/>
      <c r="W4598" s="75">
        <f t="shared" si="462"/>
        <v>3</v>
      </c>
      <c r="AE4598" s="479"/>
    </row>
    <row r="4599" spans="1:31" s="75" customFormat="1" ht="13.5" x14ac:dyDescent="0.2">
      <c r="A4599" s="211">
        <v>4596</v>
      </c>
      <c r="B4599" s="212" t="s">
        <v>5285</v>
      </c>
      <c r="C4599" s="213" t="s">
        <v>5286</v>
      </c>
      <c r="D4599" s="213"/>
      <c r="E4599" s="213">
        <v>0</v>
      </c>
      <c r="F4599" s="213" t="s">
        <v>590</v>
      </c>
      <c r="G4599" s="214" t="s">
        <v>554</v>
      </c>
      <c r="H4599" s="208" t="str">
        <f>IF(Input!F$4="GMH_OECC",J4599,IF(Input!F$4="GMH_XOEC",L4599,IF(Input!F$4="GMH_Korea",N4599,IF(Input!F$4="GMH_EU",P4599,IF(Input!F$4="Skysuper",#REF!,IF(Input!F$4="SkyII",#REF!,IF(Input!F$4="XO-8000",#REF!, "FALSE")))))))</f>
        <v>00</v>
      </c>
      <c r="I4599" s="209">
        <f>IF(Input!F$4="GMH_OECC",K4599,IF(Input!F$4="GMH_XOEC",M4599,IF(Input!F$4="GMH_Korea",O4599,IF(Input!F$4="GMH_EU",Q4599,IF(Input!F$4="Skysuper",#REF!,IF(Input!F$4="SkyII",#REF!,IF(Input!F$4="XO-8000",#REF!, "FALSE")))))))</f>
        <v>0</v>
      </c>
      <c r="J4599" s="210" t="s">
        <v>10359</v>
      </c>
      <c r="K4599" s="268">
        <v>0</v>
      </c>
      <c r="L4599" s="270" t="s">
        <v>10359</v>
      </c>
      <c r="M4599" s="270">
        <v>0</v>
      </c>
      <c r="N4599" s="270" t="s">
        <v>10359</v>
      </c>
      <c r="O4599" s="270">
        <v>0</v>
      </c>
      <c r="P4599" s="270" t="s">
        <v>10359</v>
      </c>
      <c r="Q4599" s="270">
        <v>0</v>
      </c>
      <c r="R4599" s="74"/>
      <c r="S4599" s="75" t="str">
        <f t="shared" si="463"/>
        <v>0000</v>
      </c>
      <c r="T4599" s="75" t="str">
        <f t="shared" si="461"/>
        <v>00000000000000000001000100010001</v>
      </c>
      <c r="V4599" s="197"/>
      <c r="W4599" s="75">
        <f t="shared" si="462"/>
        <v>4</v>
      </c>
      <c r="AE4599" s="479"/>
    </row>
    <row r="4600" spans="1:31" s="75" customFormat="1" ht="13.5" x14ac:dyDescent="0.2">
      <c r="A4600" s="211">
        <v>4597</v>
      </c>
      <c r="B4600" s="212" t="s">
        <v>5287</v>
      </c>
      <c r="C4600" s="213" t="s">
        <v>5288</v>
      </c>
      <c r="D4600" s="213"/>
      <c r="E4600" s="213">
        <v>0</v>
      </c>
      <c r="F4600" s="213" t="s">
        <v>590</v>
      </c>
      <c r="G4600" s="214" t="s">
        <v>554</v>
      </c>
      <c r="H4600" s="208" t="str">
        <f>IF(Input!F$4="GMH_OECC",J4600,IF(Input!F$4="GMH_XOEC",L4600,IF(Input!F$4="GMH_Korea",N4600,IF(Input!F$4="GMH_EU",P4600,IF(Input!F$4="Skysuper",#REF!,IF(Input!F$4="SkyII",#REF!,IF(Input!F$4="XO-8000",#REF!, "FALSE")))))))</f>
        <v>00</v>
      </c>
      <c r="I4600" s="209">
        <f>IF(Input!F$4="GMH_OECC",K4600,IF(Input!F$4="GMH_XOEC",M4600,IF(Input!F$4="GMH_Korea",O4600,IF(Input!F$4="GMH_EU",Q4600,IF(Input!F$4="Skysuper",#REF!,IF(Input!F$4="SkyII",#REF!,IF(Input!F$4="XO-8000",#REF!, "FALSE")))))))</f>
        <v>0</v>
      </c>
      <c r="J4600" s="210" t="s">
        <v>10359</v>
      </c>
      <c r="K4600" s="268">
        <v>0</v>
      </c>
      <c r="L4600" s="270" t="s">
        <v>10359</v>
      </c>
      <c r="M4600" s="270">
        <v>0</v>
      </c>
      <c r="N4600" s="270" t="s">
        <v>10359</v>
      </c>
      <c r="O4600" s="270">
        <v>0</v>
      </c>
      <c r="P4600" s="270" t="s">
        <v>10359</v>
      </c>
      <c r="Q4600" s="270">
        <v>0</v>
      </c>
      <c r="R4600" s="74"/>
      <c r="S4600" s="75" t="str">
        <f t="shared" si="463"/>
        <v>0000</v>
      </c>
      <c r="T4600" s="75" t="str">
        <f t="shared" si="461"/>
        <v>00000000000000010001000100010001</v>
      </c>
      <c r="V4600" s="197"/>
      <c r="W4600" s="75">
        <f t="shared" si="462"/>
        <v>5</v>
      </c>
      <c r="AE4600" s="479"/>
    </row>
    <row r="4601" spans="1:31" s="75" customFormat="1" ht="13.5" x14ac:dyDescent="0.2">
      <c r="A4601" s="211">
        <v>4598</v>
      </c>
      <c r="B4601" s="212" t="s">
        <v>5289</v>
      </c>
      <c r="C4601" s="213" t="s">
        <v>5290</v>
      </c>
      <c r="D4601" s="213"/>
      <c r="E4601" s="213">
        <v>0</v>
      </c>
      <c r="F4601" s="213" t="s">
        <v>590</v>
      </c>
      <c r="G4601" s="214" t="s">
        <v>554</v>
      </c>
      <c r="H4601" s="208" t="str">
        <f>IF(Input!F$4="GMH_OECC",J4601,IF(Input!F$4="GMH_XOEC",L4601,IF(Input!F$4="GMH_Korea",N4601,IF(Input!F$4="GMH_EU",P4601,IF(Input!F$4="Skysuper",#REF!,IF(Input!F$4="SkyII",#REF!,IF(Input!F$4="XO-8000",#REF!, "FALSE")))))))</f>
        <v>00</v>
      </c>
      <c r="I4601" s="209">
        <f>IF(Input!F$4="GMH_OECC",K4601,IF(Input!F$4="GMH_XOEC",M4601,IF(Input!F$4="GMH_Korea",O4601,IF(Input!F$4="GMH_EU",Q4601,IF(Input!F$4="Skysuper",#REF!,IF(Input!F$4="SkyII",#REF!,IF(Input!F$4="XO-8000",#REF!, "FALSE")))))))</f>
        <v>0</v>
      </c>
      <c r="J4601" s="210" t="s">
        <v>10359</v>
      </c>
      <c r="K4601" s="268">
        <v>0</v>
      </c>
      <c r="L4601" s="270" t="s">
        <v>10359</v>
      </c>
      <c r="M4601" s="270">
        <v>0</v>
      </c>
      <c r="N4601" s="270" t="s">
        <v>10359</v>
      </c>
      <c r="O4601" s="270">
        <v>0</v>
      </c>
      <c r="P4601" s="270" t="s">
        <v>10359</v>
      </c>
      <c r="Q4601" s="270">
        <v>0</v>
      </c>
      <c r="R4601" s="74"/>
      <c r="S4601" s="75" t="str">
        <f t="shared" si="463"/>
        <v>0000</v>
      </c>
      <c r="T4601" s="75" t="str">
        <f t="shared" si="461"/>
        <v>00000000000100010001000100010001</v>
      </c>
      <c r="V4601" s="197"/>
      <c r="W4601" s="75">
        <f t="shared" si="462"/>
        <v>6</v>
      </c>
      <c r="AE4601" s="479"/>
    </row>
    <row r="4602" spans="1:31" s="75" customFormat="1" ht="13.5" x14ac:dyDescent="0.2">
      <c r="A4602" s="211">
        <v>4599</v>
      </c>
      <c r="B4602" s="212" t="s">
        <v>5291</v>
      </c>
      <c r="C4602" s="213" t="s">
        <v>5292</v>
      </c>
      <c r="D4602" s="213"/>
      <c r="E4602" s="213">
        <v>0</v>
      </c>
      <c r="F4602" s="213" t="s">
        <v>590</v>
      </c>
      <c r="G4602" s="214" t="s">
        <v>554</v>
      </c>
      <c r="H4602" s="208" t="str">
        <f>IF(Input!F$4="GMH_OECC",J4602,IF(Input!F$4="GMH_XOEC",L4602,IF(Input!F$4="GMH_Korea",N4602,IF(Input!F$4="GMH_EU",P4602,IF(Input!F$4="Skysuper",#REF!,IF(Input!F$4="SkyII",#REF!,IF(Input!F$4="XO-8000",#REF!, "FALSE")))))))</f>
        <v>00</v>
      </c>
      <c r="I4602" s="209">
        <f>IF(Input!F$4="GMH_OECC",K4602,IF(Input!F$4="GMH_XOEC",M4602,IF(Input!F$4="GMH_Korea",O4602,IF(Input!F$4="GMH_EU",Q4602,IF(Input!F$4="Skysuper",#REF!,IF(Input!F$4="SkyII",#REF!,IF(Input!F$4="XO-8000",#REF!, "FALSE")))))))</f>
        <v>0</v>
      </c>
      <c r="J4602" s="210" t="s">
        <v>10359</v>
      </c>
      <c r="K4602" s="268">
        <v>0</v>
      </c>
      <c r="L4602" s="270" t="s">
        <v>10359</v>
      </c>
      <c r="M4602" s="270">
        <v>0</v>
      </c>
      <c r="N4602" s="270" t="s">
        <v>10359</v>
      </c>
      <c r="O4602" s="270">
        <v>0</v>
      </c>
      <c r="P4602" s="270" t="s">
        <v>10359</v>
      </c>
      <c r="Q4602" s="270">
        <v>0</v>
      </c>
      <c r="R4602" s="74"/>
      <c r="S4602" s="75" t="str">
        <f t="shared" si="463"/>
        <v>0000</v>
      </c>
      <c r="T4602" s="75" t="str">
        <f t="shared" si="461"/>
        <v>00000001000100010001000100010001</v>
      </c>
      <c r="V4602" s="197"/>
      <c r="W4602" s="75">
        <f t="shared" si="462"/>
        <v>7</v>
      </c>
      <c r="AE4602" s="479"/>
    </row>
    <row r="4603" spans="1:31" s="75" customFormat="1" ht="13.5" x14ac:dyDescent="0.2">
      <c r="A4603" s="211">
        <v>4600</v>
      </c>
      <c r="B4603" s="212" t="s">
        <v>6975</v>
      </c>
      <c r="C4603" s="213" t="s">
        <v>6976</v>
      </c>
      <c r="D4603" s="213"/>
      <c r="E4603" s="213">
        <v>1</v>
      </c>
      <c r="F4603" s="213" t="s">
        <v>553</v>
      </c>
      <c r="G4603" s="214" t="s">
        <v>554</v>
      </c>
      <c r="H4603" s="208">
        <f>IF(Input!F$4="GMH_OECC",J4603,IF(Input!F$4="GMH_XOEC",L4603,IF(Input!F$4="GMH_Korea",N4603,IF(Input!F$4="GMH_EU",P4603,IF(Input!F$4="Skysuper",#REF!,IF(Input!F$4="SkyII",#REF!,IF(Input!F$4="XO-8000",#REF!, "FALSE")))))))</f>
        <v>1</v>
      </c>
      <c r="I4603" s="209">
        <f>IF(Input!F$4="GMH_OECC",K4603,IF(Input!F$4="GMH_XOEC",M4603,IF(Input!F$4="GMH_Korea",O4603,IF(Input!F$4="GMH_EU",Q4603,IF(Input!F$4="Skysuper",#REF!,IF(Input!F$4="SkyII",#REF!,IF(Input!F$4="XO-8000",#REF!, "FALSE")))))))</f>
        <v>0</v>
      </c>
      <c r="J4603" s="210">
        <v>1</v>
      </c>
      <c r="K4603" s="268">
        <v>0</v>
      </c>
      <c r="L4603" s="270">
        <v>1</v>
      </c>
      <c r="M4603" s="270">
        <v>0</v>
      </c>
      <c r="N4603" s="270">
        <v>1</v>
      </c>
      <c r="O4603" s="270">
        <v>0</v>
      </c>
      <c r="P4603" s="270">
        <v>1</v>
      </c>
      <c r="Q4603" s="270">
        <v>0</v>
      </c>
      <c r="R4603" s="74"/>
      <c r="S4603" s="75" t="str">
        <f t="shared" si="463"/>
        <v>0001</v>
      </c>
      <c r="T4603" s="75" t="str">
        <f t="shared" si="461"/>
        <v>00010001000100010001000100010001</v>
      </c>
      <c r="V4603" s="197"/>
      <c r="W4603" s="75">
        <f t="shared" si="462"/>
        <v>8</v>
      </c>
      <c r="AE4603" s="479"/>
    </row>
    <row r="4604" spans="1:31" s="75" customFormat="1" ht="13.5" x14ac:dyDescent="0.2">
      <c r="A4604" s="211">
        <v>4601</v>
      </c>
      <c r="B4604" s="212" t="s">
        <v>6977</v>
      </c>
      <c r="C4604" s="213" t="s">
        <v>6978</v>
      </c>
      <c r="D4604" s="213"/>
      <c r="E4604" s="213">
        <v>1</v>
      </c>
      <c r="F4604" s="213" t="s">
        <v>553</v>
      </c>
      <c r="G4604" s="214" t="s">
        <v>554</v>
      </c>
      <c r="H4604" s="208">
        <f>IF(Input!F$4="GMH_OECC",J4604,IF(Input!F$4="GMH_XOEC",L4604,IF(Input!F$4="GMH_Korea",N4604,IF(Input!F$4="GMH_EU",P4604,IF(Input!F$4="Skysuper",#REF!,IF(Input!F$4="SkyII",#REF!,IF(Input!F$4="XO-8000",#REF!, "FALSE")))))))</f>
        <v>1</v>
      </c>
      <c r="I4604" s="209">
        <f>IF(Input!F$4="GMH_OECC",K4604,IF(Input!F$4="GMH_XOEC",M4604,IF(Input!F$4="GMH_Korea",O4604,IF(Input!F$4="GMH_EU",Q4604,IF(Input!F$4="Skysuper",#REF!,IF(Input!F$4="SkyII",#REF!,IF(Input!F$4="XO-8000",#REF!, "FALSE")))))))</f>
        <v>0</v>
      </c>
      <c r="J4604" s="210">
        <v>1</v>
      </c>
      <c r="K4604" s="268">
        <v>0</v>
      </c>
      <c r="L4604" s="270">
        <v>1</v>
      </c>
      <c r="M4604" s="270">
        <v>0</v>
      </c>
      <c r="N4604" s="270">
        <v>1</v>
      </c>
      <c r="O4604" s="270">
        <v>0</v>
      </c>
      <c r="P4604" s="270">
        <v>1</v>
      </c>
      <c r="Q4604" s="270">
        <v>0</v>
      </c>
      <c r="R4604" s="74"/>
      <c r="S4604" s="75" t="str">
        <f t="shared" si="463"/>
        <v>0001</v>
      </c>
      <c r="T4604" s="75" t="str">
        <f t="shared" si="461"/>
        <v>00010001000100010001000100010001</v>
      </c>
      <c r="V4604" s="197"/>
      <c r="W4604" s="75">
        <f t="shared" si="462"/>
        <v>8</v>
      </c>
      <c r="AE4604" s="479"/>
    </row>
    <row r="4605" spans="1:31" s="75" customFormat="1" ht="13.5" x14ac:dyDescent="0.2">
      <c r="A4605" s="211">
        <v>4602</v>
      </c>
      <c r="B4605" s="212" t="s">
        <v>6979</v>
      </c>
      <c r="C4605" s="213" t="s">
        <v>6980</v>
      </c>
      <c r="D4605" s="213"/>
      <c r="E4605" s="213">
        <v>1</v>
      </c>
      <c r="F4605" s="213" t="s">
        <v>553</v>
      </c>
      <c r="G4605" s="214" t="s">
        <v>554</v>
      </c>
      <c r="H4605" s="208">
        <f>IF(Input!F$4="GMH_OECC",J4605,IF(Input!F$4="GMH_XOEC",L4605,IF(Input!F$4="GMH_Korea",N4605,IF(Input!F$4="GMH_EU",P4605,IF(Input!F$4="Skysuper",#REF!,IF(Input!F$4="SkyII",#REF!,IF(Input!F$4="XO-8000",#REF!, "FALSE")))))))</f>
        <v>1</v>
      </c>
      <c r="I4605" s="209">
        <f>IF(Input!F$4="GMH_OECC",K4605,IF(Input!F$4="GMH_XOEC",M4605,IF(Input!F$4="GMH_Korea",O4605,IF(Input!F$4="GMH_EU",Q4605,IF(Input!F$4="Skysuper",#REF!,IF(Input!F$4="SkyII",#REF!,IF(Input!F$4="XO-8000",#REF!, "FALSE")))))))</f>
        <v>0</v>
      </c>
      <c r="J4605" s="210">
        <v>1</v>
      </c>
      <c r="K4605" s="268">
        <v>0</v>
      </c>
      <c r="L4605" s="270">
        <v>1</v>
      </c>
      <c r="M4605" s="270">
        <v>0</v>
      </c>
      <c r="N4605" s="270">
        <v>1</v>
      </c>
      <c r="O4605" s="270">
        <v>0</v>
      </c>
      <c r="P4605" s="270">
        <v>1</v>
      </c>
      <c r="Q4605" s="270">
        <v>0</v>
      </c>
      <c r="R4605" s="74"/>
      <c r="S4605" s="75" t="str">
        <f t="shared" si="463"/>
        <v>0001</v>
      </c>
      <c r="T4605" s="75" t="str">
        <f t="shared" si="461"/>
        <v>00010001000100010001000100010001</v>
      </c>
      <c r="V4605" s="197"/>
      <c r="W4605" s="75">
        <f t="shared" si="462"/>
        <v>8</v>
      </c>
      <c r="AE4605" s="479"/>
    </row>
    <row r="4606" spans="1:31" s="75" customFormat="1" ht="13.5" x14ac:dyDescent="0.2">
      <c r="A4606" s="211">
        <v>4603</v>
      </c>
      <c r="B4606" s="212" t="s">
        <v>6981</v>
      </c>
      <c r="C4606" s="213" t="s">
        <v>6982</v>
      </c>
      <c r="D4606" s="213"/>
      <c r="E4606" s="213">
        <v>1</v>
      </c>
      <c r="F4606" s="213" t="s">
        <v>553</v>
      </c>
      <c r="G4606" s="214" t="s">
        <v>554</v>
      </c>
      <c r="H4606" s="208">
        <f>IF(Input!F$4="GMH_OECC",J4606,IF(Input!F$4="GMH_XOEC",L4606,IF(Input!F$4="GMH_Korea",N4606,IF(Input!F$4="GMH_EU",P4606,IF(Input!F$4="Skysuper",#REF!,IF(Input!F$4="SkyII",#REF!,IF(Input!F$4="XO-8000",#REF!, "FALSE")))))))</f>
        <v>1</v>
      </c>
      <c r="I4606" s="209">
        <f>IF(Input!F$4="GMH_OECC",K4606,IF(Input!F$4="GMH_XOEC",M4606,IF(Input!F$4="GMH_Korea",O4606,IF(Input!F$4="GMH_EU",Q4606,IF(Input!F$4="Skysuper",#REF!,IF(Input!F$4="SkyII",#REF!,IF(Input!F$4="XO-8000",#REF!, "FALSE")))))))</f>
        <v>0</v>
      </c>
      <c r="J4606" s="210">
        <v>1</v>
      </c>
      <c r="K4606" s="268">
        <v>0</v>
      </c>
      <c r="L4606" s="270">
        <v>1</v>
      </c>
      <c r="M4606" s="270">
        <v>0</v>
      </c>
      <c r="N4606" s="270">
        <v>1</v>
      </c>
      <c r="O4606" s="270">
        <v>0</v>
      </c>
      <c r="P4606" s="270">
        <v>1</v>
      </c>
      <c r="Q4606" s="270">
        <v>0</v>
      </c>
      <c r="R4606" s="74"/>
      <c r="S4606" s="75" t="str">
        <f t="shared" si="463"/>
        <v>0001</v>
      </c>
      <c r="T4606" s="75" t="str">
        <f t="shared" si="461"/>
        <v>00010001000100010001000100010001</v>
      </c>
      <c r="V4606" s="197"/>
      <c r="W4606" s="75">
        <f t="shared" si="462"/>
        <v>8</v>
      </c>
      <c r="AE4606" s="479"/>
    </row>
    <row r="4607" spans="1:31" s="75" customFormat="1" ht="13.5" x14ac:dyDescent="0.2">
      <c r="A4607" s="211">
        <v>4604</v>
      </c>
      <c r="B4607" s="212" t="s">
        <v>6983</v>
      </c>
      <c r="C4607" s="213" t="s">
        <v>6984</v>
      </c>
      <c r="D4607" s="213"/>
      <c r="E4607" s="213">
        <v>1</v>
      </c>
      <c r="F4607" s="213" t="s">
        <v>553</v>
      </c>
      <c r="G4607" s="214" t="s">
        <v>554</v>
      </c>
      <c r="H4607" s="208">
        <f>IF(Input!F$4="GMH_OECC",J4607,IF(Input!F$4="GMH_XOEC",L4607,IF(Input!F$4="GMH_Korea",N4607,IF(Input!F$4="GMH_EU",P4607,IF(Input!F$4="Skysuper",#REF!,IF(Input!F$4="SkyII",#REF!,IF(Input!F$4="XO-8000",#REF!, "FALSE")))))))</f>
        <v>1</v>
      </c>
      <c r="I4607" s="209">
        <f>IF(Input!F$4="GMH_OECC",K4607,IF(Input!F$4="GMH_XOEC",M4607,IF(Input!F$4="GMH_Korea",O4607,IF(Input!F$4="GMH_EU",Q4607,IF(Input!F$4="Skysuper",#REF!,IF(Input!F$4="SkyII",#REF!,IF(Input!F$4="XO-8000",#REF!, "FALSE")))))))</f>
        <v>0</v>
      </c>
      <c r="J4607" s="210">
        <v>1</v>
      </c>
      <c r="K4607" s="268">
        <v>0</v>
      </c>
      <c r="L4607" s="270">
        <v>1</v>
      </c>
      <c r="M4607" s="270">
        <v>0</v>
      </c>
      <c r="N4607" s="270">
        <v>1</v>
      </c>
      <c r="O4607" s="270">
        <v>0</v>
      </c>
      <c r="P4607" s="270">
        <v>1</v>
      </c>
      <c r="Q4607" s="270">
        <v>0</v>
      </c>
      <c r="R4607" s="74"/>
      <c r="S4607" s="75" t="str">
        <f t="shared" si="463"/>
        <v>0001</v>
      </c>
      <c r="T4607" s="75" t="str">
        <f t="shared" si="461"/>
        <v>00010001000100010001000100010001</v>
      </c>
      <c r="V4607" s="197"/>
      <c r="W4607" s="75">
        <f t="shared" si="462"/>
        <v>8</v>
      </c>
      <c r="AE4607" s="479"/>
    </row>
    <row r="4608" spans="1:31" s="75" customFormat="1" ht="13.5" x14ac:dyDescent="0.2">
      <c r="A4608" s="211">
        <v>4605</v>
      </c>
      <c r="B4608" s="212" t="s">
        <v>6985</v>
      </c>
      <c r="C4608" s="213" t="s">
        <v>6986</v>
      </c>
      <c r="D4608" s="213"/>
      <c r="E4608" s="213">
        <v>1</v>
      </c>
      <c r="F4608" s="213" t="s">
        <v>553</v>
      </c>
      <c r="G4608" s="214" t="s">
        <v>554</v>
      </c>
      <c r="H4608" s="208">
        <f>IF(Input!F$4="GMH_OECC",J4608,IF(Input!F$4="GMH_XOEC",L4608,IF(Input!F$4="GMH_Korea",N4608,IF(Input!F$4="GMH_EU",P4608,IF(Input!F$4="Skysuper",#REF!,IF(Input!F$4="SkyII",#REF!,IF(Input!F$4="XO-8000",#REF!, "FALSE")))))))</f>
        <v>1</v>
      </c>
      <c r="I4608" s="209">
        <f>IF(Input!F$4="GMH_OECC",K4608,IF(Input!F$4="GMH_XOEC",M4608,IF(Input!F$4="GMH_Korea",O4608,IF(Input!F$4="GMH_EU",Q4608,IF(Input!F$4="Skysuper",#REF!,IF(Input!F$4="SkyII",#REF!,IF(Input!F$4="XO-8000",#REF!, "FALSE")))))))</f>
        <v>0</v>
      </c>
      <c r="J4608" s="210">
        <v>1</v>
      </c>
      <c r="K4608" s="268">
        <v>0</v>
      </c>
      <c r="L4608" s="270">
        <v>1</v>
      </c>
      <c r="M4608" s="270">
        <v>0</v>
      </c>
      <c r="N4608" s="270">
        <v>1</v>
      </c>
      <c r="O4608" s="270">
        <v>0</v>
      </c>
      <c r="P4608" s="270">
        <v>1</v>
      </c>
      <c r="Q4608" s="270">
        <v>0</v>
      </c>
      <c r="R4608" s="74"/>
      <c r="S4608" s="75" t="str">
        <f t="shared" si="463"/>
        <v>0001</v>
      </c>
      <c r="T4608" s="75" t="str">
        <f t="shared" si="461"/>
        <v>00010001000100010001000100010001</v>
      </c>
      <c r="V4608" s="197"/>
      <c r="W4608" s="75">
        <f t="shared" si="462"/>
        <v>8</v>
      </c>
      <c r="AE4608" s="479"/>
    </row>
    <row r="4609" spans="1:31" s="75" customFormat="1" ht="13.5" x14ac:dyDescent="0.2">
      <c r="A4609" s="211">
        <v>4606</v>
      </c>
      <c r="B4609" s="212" t="s">
        <v>6987</v>
      </c>
      <c r="C4609" s="213" t="s">
        <v>6988</v>
      </c>
      <c r="D4609" s="213"/>
      <c r="E4609" s="213">
        <v>1</v>
      </c>
      <c r="F4609" s="213" t="s">
        <v>553</v>
      </c>
      <c r="G4609" s="214" t="s">
        <v>554</v>
      </c>
      <c r="H4609" s="208">
        <f>IF(Input!F$4="GMH_OECC",J4609,IF(Input!F$4="GMH_XOEC",L4609,IF(Input!F$4="GMH_Korea",N4609,IF(Input!F$4="GMH_EU",P4609,IF(Input!F$4="Skysuper",#REF!,IF(Input!F$4="SkyII",#REF!,IF(Input!F$4="XO-8000",#REF!, "FALSE")))))))</f>
        <v>1</v>
      </c>
      <c r="I4609" s="209">
        <f>IF(Input!F$4="GMH_OECC",K4609,IF(Input!F$4="GMH_XOEC",M4609,IF(Input!F$4="GMH_Korea",O4609,IF(Input!F$4="GMH_EU",Q4609,IF(Input!F$4="Skysuper",#REF!,IF(Input!F$4="SkyII",#REF!,IF(Input!F$4="XO-8000",#REF!, "FALSE")))))))</f>
        <v>0</v>
      </c>
      <c r="J4609" s="210">
        <v>1</v>
      </c>
      <c r="K4609" s="268">
        <v>0</v>
      </c>
      <c r="L4609" s="270">
        <v>1</v>
      </c>
      <c r="M4609" s="270">
        <v>0</v>
      </c>
      <c r="N4609" s="270">
        <v>1</v>
      </c>
      <c r="O4609" s="270">
        <v>0</v>
      </c>
      <c r="P4609" s="270">
        <v>1</v>
      </c>
      <c r="Q4609" s="270">
        <v>0</v>
      </c>
      <c r="R4609" s="74"/>
      <c r="S4609" s="75" t="str">
        <f t="shared" si="463"/>
        <v>0001</v>
      </c>
      <c r="T4609" s="75" t="str">
        <f t="shared" si="461"/>
        <v>00010001000100010001000100010001</v>
      </c>
      <c r="V4609" s="197"/>
      <c r="W4609" s="75">
        <f t="shared" si="462"/>
        <v>8</v>
      </c>
      <c r="AE4609" s="479"/>
    </row>
    <row r="4610" spans="1:31" s="75" customFormat="1" ht="13.5" x14ac:dyDescent="0.2">
      <c r="A4610" s="211">
        <v>4607</v>
      </c>
      <c r="B4610" s="212" t="s">
        <v>6989</v>
      </c>
      <c r="C4610" s="213" t="s">
        <v>6990</v>
      </c>
      <c r="D4610" s="213"/>
      <c r="E4610" s="213">
        <v>1</v>
      </c>
      <c r="F4610" s="213" t="s">
        <v>553</v>
      </c>
      <c r="G4610" s="214" t="s">
        <v>554</v>
      </c>
      <c r="H4610" s="208">
        <f>IF(Input!F$4="GMH_OECC",J4610,IF(Input!F$4="GMH_XOEC",L4610,IF(Input!F$4="GMH_Korea",N4610,IF(Input!F$4="GMH_EU",P4610,IF(Input!F$4="Skysuper",#REF!,IF(Input!F$4="SkyII",#REF!,IF(Input!F$4="XO-8000",#REF!, "FALSE")))))))</f>
        <v>1</v>
      </c>
      <c r="I4610" s="209">
        <f>IF(Input!F$4="GMH_OECC",K4610,IF(Input!F$4="GMH_XOEC",M4610,IF(Input!F$4="GMH_Korea",O4610,IF(Input!F$4="GMH_EU",Q4610,IF(Input!F$4="Skysuper",#REF!,IF(Input!F$4="SkyII",#REF!,IF(Input!F$4="XO-8000",#REF!, "FALSE")))))))</f>
        <v>0</v>
      </c>
      <c r="J4610" s="210">
        <v>1</v>
      </c>
      <c r="K4610" s="268">
        <v>0</v>
      </c>
      <c r="L4610" s="270">
        <v>1</v>
      </c>
      <c r="M4610" s="270">
        <v>0</v>
      </c>
      <c r="N4610" s="270">
        <v>1</v>
      </c>
      <c r="O4610" s="270">
        <v>0</v>
      </c>
      <c r="P4610" s="270">
        <v>1</v>
      </c>
      <c r="Q4610" s="270">
        <v>0</v>
      </c>
      <c r="R4610" s="74"/>
      <c r="S4610" s="75" t="str">
        <f t="shared" si="463"/>
        <v>0001</v>
      </c>
      <c r="T4610" s="75" t="str">
        <f t="shared" si="461"/>
        <v>00010001000100010001000100010001</v>
      </c>
      <c r="V4610" s="197"/>
      <c r="W4610" s="75">
        <f t="shared" si="462"/>
        <v>8</v>
      </c>
      <c r="AE4610" s="479"/>
    </row>
    <row r="4611" spans="1:31" s="75" customFormat="1" ht="13.5" x14ac:dyDescent="0.2">
      <c r="A4611" s="211">
        <v>4608</v>
      </c>
      <c r="B4611" s="212" t="s">
        <v>6991</v>
      </c>
      <c r="C4611" s="213" t="s">
        <v>6992</v>
      </c>
      <c r="D4611" s="213"/>
      <c r="E4611" s="213">
        <v>1</v>
      </c>
      <c r="F4611" s="213" t="s">
        <v>553</v>
      </c>
      <c r="G4611" s="214" t="s">
        <v>554</v>
      </c>
      <c r="H4611" s="208">
        <f>IF(Input!F$4="GMH_OECC",J4611,IF(Input!F$4="GMH_XOEC",L4611,IF(Input!F$4="GMH_Korea",N4611,IF(Input!F$4="GMH_EU",P4611,IF(Input!F$4="Skysuper",#REF!,IF(Input!F$4="SkyII",#REF!,IF(Input!F$4="XO-8000",#REF!, "FALSE")))))))</f>
        <v>1</v>
      </c>
      <c r="I4611" s="209">
        <f>IF(Input!F$4="GMH_OECC",K4611,IF(Input!F$4="GMH_XOEC",M4611,IF(Input!F$4="GMH_Korea",O4611,IF(Input!F$4="GMH_EU",Q4611,IF(Input!F$4="Skysuper",#REF!,IF(Input!F$4="SkyII",#REF!,IF(Input!F$4="XO-8000",#REF!, "FALSE")))))))</f>
        <v>0</v>
      </c>
      <c r="J4611" s="210">
        <v>1</v>
      </c>
      <c r="K4611" s="268">
        <v>0</v>
      </c>
      <c r="L4611" s="270">
        <v>1</v>
      </c>
      <c r="M4611" s="270">
        <v>0</v>
      </c>
      <c r="N4611" s="270">
        <v>1</v>
      </c>
      <c r="O4611" s="270">
        <v>0</v>
      </c>
      <c r="P4611" s="270">
        <v>1</v>
      </c>
      <c r="Q4611" s="270">
        <v>0</v>
      </c>
      <c r="R4611" s="74"/>
      <c r="S4611" s="75" t="str">
        <f t="shared" si="463"/>
        <v>0001</v>
      </c>
      <c r="T4611" s="75" t="str">
        <f t="shared" si="461"/>
        <v>00010001000100010001000100010001</v>
      </c>
      <c r="V4611" s="197"/>
      <c r="W4611" s="75">
        <f t="shared" si="462"/>
        <v>8</v>
      </c>
      <c r="AE4611" s="479"/>
    </row>
    <row r="4612" spans="1:31" s="75" customFormat="1" ht="13.5" x14ac:dyDescent="0.2">
      <c r="A4612" s="211">
        <v>4609</v>
      </c>
      <c r="B4612" s="212" t="s">
        <v>6993</v>
      </c>
      <c r="C4612" s="213" t="s">
        <v>6994</v>
      </c>
      <c r="D4612" s="213"/>
      <c r="E4612" s="213">
        <v>1</v>
      </c>
      <c r="F4612" s="213" t="s">
        <v>553</v>
      </c>
      <c r="G4612" s="214" t="s">
        <v>554</v>
      </c>
      <c r="H4612" s="208">
        <f>IF(Input!F$4="GMH_OECC",J4612,IF(Input!F$4="GMH_XOEC",L4612,IF(Input!F$4="GMH_Korea",N4612,IF(Input!F$4="GMH_EU",P4612,IF(Input!F$4="Skysuper",#REF!,IF(Input!F$4="SkyII",#REF!,IF(Input!F$4="XO-8000",#REF!, "FALSE")))))))</f>
        <v>1</v>
      </c>
      <c r="I4612" s="209">
        <f>IF(Input!F$4="GMH_OECC",K4612,IF(Input!F$4="GMH_XOEC",M4612,IF(Input!F$4="GMH_Korea",O4612,IF(Input!F$4="GMH_EU",Q4612,IF(Input!F$4="Skysuper",#REF!,IF(Input!F$4="SkyII",#REF!,IF(Input!F$4="XO-8000",#REF!, "FALSE")))))))</f>
        <v>0</v>
      </c>
      <c r="J4612" s="210">
        <v>1</v>
      </c>
      <c r="K4612" s="268">
        <v>0</v>
      </c>
      <c r="L4612" s="270">
        <v>1</v>
      </c>
      <c r="M4612" s="270">
        <v>0</v>
      </c>
      <c r="N4612" s="270">
        <v>1</v>
      </c>
      <c r="O4612" s="270">
        <v>0</v>
      </c>
      <c r="P4612" s="270">
        <v>1</v>
      </c>
      <c r="Q4612" s="270">
        <v>0</v>
      </c>
      <c r="R4612" s="74"/>
      <c r="S4612" s="75" t="str">
        <f t="shared" si="463"/>
        <v>0001</v>
      </c>
      <c r="T4612" s="75" t="str">
        <f t="shared" ref="T4612:T4675" si="464">CONCATENATE(S4612,S4613,S4614,S4615,S4616,S4617,S4618,S4619)</f>
        <v>00010001000100010001000100010001</v>
      </c>
      <c r="V4612" s="197"/>
      <c r="W4612" s="75">
        <f t="shared" si="462"/>
        <v>8</v>
      </c>
      <c r="AE4612" s="479"/>
    </row>
    <row r="4613" spans="1:31" s="75" customFormat="1" ht="13.5" x14ac:dyDescent="0.2">
      <c r="A4613" s="211">
        <v>4610</v>
      </c>
      <c r="B4613" s="212" t="s">
        <v>1528</v>
      </c>
      <c r="C4613" s="213" t="s">
        <v>1529</v>
      </c>
      <c r="D4613" s="213"/>
      <c r="E4613" s="213">
        <v>1</v>
      </c>
      <c r="F4613" s="213" t="s">
        <v>553</v>
      </c>
      <c r="G4613" s="214" t="s">
        <v>554</v>
      </c>
      <c r="H4613" s="208">
        <f>IF(Input!F$4="GMH_OECC",J4613,IF(Input!F$4="GMH_XOEC",L4613,IF(Input!F$4="GMH_Korea",N4613,IF(Input!F$4="GMH_EU",P4613,IF(Input!F$4="Skysuper",#REF!,IF(Input!F$4="SkyII",#REF!,IF(Input!F$4="XO-8000",#REF!, "FALSE")))))))</f>
        <v>1</v>
      </c>
      <c r="I4613" s="209">
        <f>IF(Input!F$4="GMH_OECC",K4613,IF(Input!F$4="GMH_XOEC",M4613,IF(Input!F$4="GMH_Korea",O4613,IF(Input!F$4="GMH_EU",Q4613,IF(Input!F$4="Skysuper",#REF!,IF(Input!F$4="SkyII",#REF!,IF(Input!F$4="XO-8000",#REF!, "FALSE")))))))</f>
        <v>0</v>
      </c>
      <c r="J4613" s="210">
        <v>1</v>
      </c>
      <c r="K4613" s="268">
        <v>0</v>
      </c>
      <c r="L4613" s="270">
        <v>1</v>
      </c>
      <c r="M4613" s="270">
        <v>0</v>
      </c>
      <c r="N4613" s="270">
        <v>1</v>
      </c>
      <c r="O4613" s="270">
        <v>0</v>
      </c>
      <c r="P4613" s="270">
        <v>1</v>
      </c>
      <c r="Q4613" s="270">
        <v>0</v>
      </c>
      <c r="R4613" s="74"/>
      <c r="S4613" s="75" t="str">
        <f t="shared" si="463"/>
        <v>0001</v>
      </c>
      <c r="T4613" s="75" t="str">
        <f t="shared" si="464"/>
        <v>00010001000100010001000100010001</v>
      </c>
      <c r="V4613" s="197"/>
      <c r="W4613" s="75">
        <f t="shared" si="462"/>
        <v>8</v>
      </c>
      <c r="AE4613" s="479"/>
    </row>
    <row r="4614" spans="1:31" s="75" customFormat="1" ht="13.5" x14ac:dyDescent="0.2">
      <c r="A4614" s="211">
        <v>4611</v>
      </c>
      <c r="B4614" s="212" t="s">
        <v>1530</v>
      </c>
      <c r="C4614" s="213" t="s">
        <v>1531</v>
      </c>
      <c r="D4614" s="213"/>
      <c r="E4614" s="213">
        <v>1</v>
      </c>
      <c r="F4614" s="213" t="s">
        <v>553</v>
      </c>
      <c r="G4614" s="214" t="s">
        <v>554</v>
      </c>
      <c r="H4614" s="208">
        <f>IF(Input!F$4="GMH_OECC",J4614,IF(Input!F$4="GMH_XOEC",L4614,IF(Input!F$4="GMH_Korea",N4614,IF(Input!F$4="GMH_EU",P4614,IF(Input!F$4="Skysuper",#REF!,IF(Input!F$4="SkyII",#REF!,IF(Input!F$4="XO-8000",#REF!, "FALSE")))))))</f>
        <v>1</v>
      </c>
      <c r="I4614" s="209">
        <f>IF(Input!F$4="GMH_OECC",K4614,IF(Input!F$4="GMH_XOEC",M4614,IF(Input!F$4="GMH_Korea",O4614,IF(Input!F$4="GMH_EU",Q4614,IF(Input!F$4="Skysuper",#REF!,IF(Input!F$4="SkyII",#REF!,IF(Input!F$4="XO-8000",#REF!, "FALSE")))))))</f>
        <v>0</v>
      </c>
      <c r="J4614" s="210">
        <v>1</v>
      </c>
      <c r="K4614" s="268">
        <v>0</v>
      </c>
      <c r="L4614" s="270">
        <v>1</v>
      </c>
      <c r="M4614" s="270">
        <v>0</v>
      </c>
      <c r="N4614" s="270">
        <v>1</v>
      </c>
      <c r="O4614" s="270">
        <v>0</v>
      </c>
      <c r="P4614" s="270">
        <v>1</v>
      </c>
      <c r="Q4614" s="270">
        <v>0</v>
      </c>
      <c r="R4614" s="74"/>
      <c r="S4614" s="75" t="str">
        <f t="shared" si="463"/>
        <v>0001</v>
      </c>
      <c r="T4614" s="75" t="str">
        <f t="shared" si="464"/>
        <v>00010001000100010001000100010001</v>
      </c>
      <c r="V4614" s="197"/>
      <c r="W4614" s="75">
        <f t="shared" ref="W4614:W4677" si="465">HEX2DEC(RIGHT(S4614,2))+HEX2DEC(RIGHT(S4615,2))+HEX2DEC(RIGHT(S4616,2))+HEX2DEC(RIGHT(S4617,2))+HEX2DEC(LEFT(S4614,2))+HEX2DEC(LEFT(S4615,2))+HEX2DEC(LEFT(S4616,2))+HEX2DEC(LEFT(S4617,2))+HEX2DEC(RIGHT(S4618,2))+HEX2DEC(RIGHT(S4619,2))+HEX2DEC(RIGHT(S4620,2))+HEX2DEC(RIGHT(S4621,2))+HEX2DEC(LEFT(S4618,2))+HEX2DEC(LEFT(S4619,2))+HEX2DEC(LEFT(S4620,2))+HEX2DEC(LEFT(S4621,2))</f>
        <v>8</v>
      </c>
      <c r="AE4614" s="479"/>
    </row>
    <row r="4615" spans="1:31" s="75" customFormat="1" ht="13.5" x14ac:dyDescent="0.2">
      <c r="A4615" s="211">
        <v>4612</v>
      </c>
      <c r="B4615" s="212" t="s">
        <v>1532</v>
      </c>
      <c r="C4615" s="213" t="s">
        <v>1533</v>
      </c>
      <c r="D4615" s="213"/>
      <c r="E4615" s="213">
        <v>1</v>
      </c>
      <c r="F4615" s="213" t="s">
        <v>553</v>
      </c>
      <c r="G4615" s="214" t="s">
        <v>554</v>
      </c>
      <c r="H4615" s="208">
        <f>IF(Input!F$4="GMH_OECC",J4615,IF(Input!F$4="GMH_XOEC",L4615,IF(Input!F$4="GMH_Korea",N4615,IF(Input!F$4="GMH_EU",P4615,IF(Input!F$4="Skysuper",#REF!,IF(Input!F$4="SkyII",#REF!,IF(Input!F$4="XO-8000",#REF!, "FALSE")))))))</f>
        <v>1</v>
      </c>
      <c r="I4615" s="209">
        <f>IF(Input!F$4="GMH_OECC",K4615,IF(Input!F$4="GMH_XOEC",M4615,IF(Input!F$4="GMH_Korea",O4615,IF(Input!F$4="GMH_EU",Q4615,IF(Input!F$4="Skysuper",#REF!,IF(Input!F$4="SkyII",#REF!,IF(Input!F$4="XO-8000",#REF!, "FALSE")))))))</f>
        <v>0</v>
      </c>
      <c r="J4615" s="210">
        <v>1</v>
      </c>
      <c r="K4615" s="268">
        <v>0</v>
      </c>
      <c r="L4615" s="270">
        <v>1</v>
      </c>
      <c r="M4615" s="270">
        <v>0</v>
      </c>
      <c r="N4615" s="270">
        <v>1</v>
      </c>
      <c r="O4615" s="270">
        <v>0</v>
      </c>
      <c r="P4615" s="270">
        <v>1</v>
      </c>
      <c r="Q4615" s="270">
        <v>0</v>
      </c>
      <c r="R4615" s="74"/>
      <c r="S4615" s="75" t="str">
        <f t="shared" si="463"/>
        <v>0001</v>
      </c>
      <c r="T4615" s="75" t="str">
        <f t="shared" si="464"/>
        <v>00010001000100010001000100010001</v>
      </c>
      <c r="V4615" s="197"/>
      <c r="W4615" s="75">
        <f t="shared" si="465"/>
        <v>8</v>
      </c>
      <c r="AE4615" s="479"/>
    </row>
    <row r="4616" spans="1:31" s="75" customFormat="1" ht="13.5" x14ac:dyDescent="0.2">
      <c r="A4616" s="211">
        <v>4613</v>
      </c>
      <c r="B4616" s="212" t="s">
        <v>1534</v>
      </c>
      <c r="C4616" s="213" t="s">
        <v>1535</v>
      </c>
      <c r="D4616" s="213"/>
      <c r="E4616" s="213">
        <v>1</v>
      </c>
      <c r="F4616" s="213" t="s">
        <v>553</v>
      </c>
      <c r="G4616" s="214" t="s">
        <v>554</v>
      </c>
      <c r="H4616" s="208">
        <f>IF(Input!F$4="GMH_OECC",J4616,IF(Input!F$4="GMH_XOEC",L4616,IF(Input!F$4="GMH_Korea",N4616,IF(Input!F$4="GMH_EU",P4616,IF(Input!F$4="Skysuper",#REF!,IF(Input!F$4="SkyII",#REF!,IF(Input!F$4="XO-8000",#REF!, "FALSE")))))))</f>
        <v>1</v>
      </c>
      <c r="I4616" s="209">
        <f>IF(Input!F$4="GMH_OECC",K4616,IF(Input!F$4="GMH_XOEC",M4616,IF(Input!F$4="GMH_Korea",O4616,IF(Input!F$4="GMH_EU",Q4616,IF(Input!F$4="Skysuper",#REF!,IF(Input!F$4="SkyII",#REF!,IF(Input!F$4="XO-8000",#REF!, "FALSE")))))))</f>
        <v>0</v>
      </c>
      <c r="J4616" s="210">
        <v>1</v>
      </c>
      <c r="K4616" s="268">
        <v>0</v>
      </c>
      <c r="L4616" s="270">
        <v>1</v>
      </c>
      <c r="M4616" s="270">
        <v>0</v>
      </c>
      <c r="N4616" s="270">
        <v>1</v>
      </c>
      <c r="O4616" s="270">
        <v>0</v>
      </c>
      <c r="P4616" s="270">
        <v>1</v>
      </c>
      <c r="Q4616" s="270">
        <v>0</v>
      </c>
      <c r="R4616" s="74"/>
      <c r="S4616" s="75" t="str">
        <f t="shared" si="463"/>
        <v>0001</v>
      </c>
      <c r="T4616" s="75" t="str">
        <f t="shared" si="464"/>
        <v>00010001000100010001000100010001</v>
      </c>
      <c r="V4616" s="197"/>
      <c r="W4616" s="75">
        <f t="shared" si="465"/>
        <v>8</v>
      </c>
      <c r="AE4616" s="479"/>
    </row>
    <row r="4617" spans="1:31" s="75" customFormat="1" ht="13.5" x14ac:dyDescent="0.2">
      <c r="A4617" s="211">
        <v>4614</v>
      </c>
      <c r="B4617" s="212" t="s">
        <v>1536</v>
      </c>
      <c r="C4617" s="213" t="s">
        <v>1537</v>
      </c>
      <c r="D4617" s="213"/>
      <c r="E4617" s="213">
        <v>1</v>
      </c>
      <c r="F4617" s="213" t="s">
        <v>553</v>
      </c>
      <c r="G4617" s="214" t="s">
        <v>554</v>
      </c>
      <c r="H4617" s="208">
        <f>IF(Input!F$4="GMH_OECC",J4617,IF(Input!F$4="GMH_XOEC",L4617,IF(Input!F$4="GMH_Korea",N4617,IF(Input!F$4="GMH_EU",P4617,IF(Input!F$4="Skysuper",#REF!,IF(Input!F$4="SkyII",#REF!,IF(Input!F$4="XO-8000",#REF!, "FALSE")))))))</f>
        <v>1</v>
      </c>
      <c r="I4617" s="209">
        <f>IF(Input!F$4="GMH_OECC",K4617,IF(Input!F$4="GMH_XOEC",M4617,IF(Input!F$4="GMH_Korea",O4617,IF(Input!F$4="GMH_EU",Q4617,IF(Input!F$4="Skysuper",#REF!,IF(Input!F$4="SkyII",#REF!,IF(Input!F$4="XO-8000",#REF!, "FALSE")))))))</f>
        <v>0</v>
      </c>
      <c r="J4617" s="210">
        <v>1</v>
      </c>
      <c r="K4617" s="268">
        <v>0</v>
      </c>
      <c r="L4617" s="270">
        <v>1</v>
      </c>
      <c r="M4617" s="270">
        <v>0</v>
      </c>
      <c r="N4617" s="270">
        <v>1</v>
      </c>
      <c r="O4617" s="270">
        <v>0</v>
      </c>
      <c r="P4617" s="270">
        <v>1</v>
      </c>
      <c r="Q4617" s="270">
        <v>0</v>
      </c>
      <c r="R4617" s="74"/>
      <c r="S4617" s="75" t="str">
        <f t="shared" si="463"/>
        <v>0001</v>
      </c>
      <c r="T4617" s="75" t="str">
        <f t="shared" si="464"/>
        <v>00010001000100010001000100010001</v>
      </c>
      <c r="V4617" s="197"/>
      <c r="W4617" s="75">
        <f t="shared" si="465"/>
        <v>8</v>
      </c>
      <c r="AE4617" s="479"/>
    </row>
    <row r="4618" spans="1:31" s="75" customFormat="1" ht="13.5" x14ac:dyDescent="0.2">
      <c r="A4618" s="211">
        <v>4615</v>
      </c>
      <c r="B4618" s="212" t="s">
        <v>1538</v>
      </c>
      <c r="C4618" s="213" t="s">
        <v>1539</v>
      </c>
      <c r="D4618" s="213"/>
      <c r="E4618" s="213">
        <v>1</v>
      </c>
      <c r="F4618" s="213" t="s">
        <v>553</v>
      </c>
      <c r="G4618" s="214" t="s">
        <v>554</v>
      </c>
      <c r="H4618" s="208">
        <f>IF(Input!F$4="GMH_OECC",J4618,IF(Input!F$4="GMH_XOEC",L4618,IF(Input!F$4="GMH_Korea",N4618,IF(Input!F$4="GMH_EU",P4618,IF(Input!F$4="Skysuper",#REF!,IF(Input!F$4="SkyII",#REF!,IF(Input!F$4="XO-8000",#REF!, "FALSE")))))))</f>
        <v>1</v>
      </c>
      <c r="I4618" s="209">
        <f>IF(Input!F$4="GMH_OECC",K4618,IF(Input!F$4="GMH_XOEC",M4618,IF(Input!F$4="GMH_Korea",O4618,IF(Input!F$4="GMH_EU",Q4618,IF(Input!F$4="Skysuper",#REF!,IF(Input!F$4="SkyII",#REF!,IF(Input!F$4="XO-8000",#REF!, "FALSE")))))))</f>
        <v>0</v>
      </c>
      <c r="J4618" s="210">
        <v>1</v>
      </c>
      <c r="K4618" s="268">
        <v>0</v>
      </c>
      <c r="L4618" s="270">
        <v>1</v>
      </c>
      <c r="M4618" s="270">
        <v>0</v>
      </c>
      <c r="N4618" s="270">
        <v>1</v>
      </c>
      <c r="O4618" s="270">
        <v>0</v>
      </c>
      <c r="P4618" s="270">
        <v>1</v>
      </c>
      <c r="Q4618" s="270">
        <v>0</v>
      </c>
      <c r="R4618" s="74"/>
      <c r="S4618" s="75" t="str">
        <f t="shared" si="463"/>
        <v>0001</v>
      </c>
      <c r="T4618" s="75" t="str">
        <f t="shared" si="464"/>
        <v>00010001000100010001000100010001</v>
      </c>
      <c r="V4618" s="197"/>
      <c r="W4618" s="75">
        <f t="shared" si="465"/>
        <v>8</v>
      </c>
      <c r="AE4618" s="479"/>
    </row>
    <row r="4619" spans="1:31" s="75" customFormat="1" ht="13.5" x14ac:dyDescent="0.2">
      <c r="A4619" s="211">
        <v>4616</v>
      </c>
      <c r="B4619" s="212" t="s">
        <v>1540</v>
      </c>
      <c r="C4619" s="213" t="s">
        <v>1541</v>
      </c>
      <c r="D4619" s="213"/>
      <c r="E4619" s="213">
        <v>1</v>
      </c>
      <c r="F4619" s="213" t="s">
        <v>553</v>
      </c>
      <c r="G4619" s="214" t="s">
        <v>554</v>
      </c>
      <c r="H4619" s="208">
        <f>IF(Input!F$4="GMH_OECC",J4619,IF(Input!F$4="GMH_XOEC",L4619,IF(Input!F$4="GMH_Korea",N4619,IF(Input!F$4="GMH_EU",P4619,IF(Input!F$4="Skysuper",#REF!,IF(Input!F$4="SkyII",#REF!,IF(Input!F$4="XO-8000",#REF!, "FALSE")))))))</f>
        <v>1</v>
      </c>
      <c r="I4619" s="209">
        <f>IF(Input!F$4="GMH_OECC",K4619,IF(Input!F$4="GMH_XOEC",M4619,IF(Input!F$4="GMH_Korea",O4619,IF(Input!F$4="GMH_EU",Q4619,IF(Input!F$4="Skysuper",#REF!,IF(Input!F$4="SkyII",#REF!,IF(Input!F$4="XO-8000",#REF!, "FALSE")))))))</f>
        <v>0</v>
      </c>
      <c r="J4619" s="210">
        <v>1</v>
      </c>
      <c r="K4619" s="268">
        <v>0</v>
      </c>
      <c r="L4619" s="270">
        <v>1</v>
      </c>
      <c r="M4619" s="270">
        <v>0</v>
      </c>
      <c r="N4619" s="270">
        <v>1</v>
      </c>
      <c r="O4619" s="270">
        <v>0</v>
      </c>
      <c r="P4619" s="270">
        <v>1</v>
      </c>
      <c r="Q4619" s="270">
        <v>0</v>
      </c>
      <c r="R4619" s="74"/>
      <c r="S4619" s="75" t="str">
        <f t="shared" si="463"/>
        <v>0001</v>
      </c>
      <c r="T4619" s="75" t="str">
        <f t="shared" si="464"/>
        <v>00010001000100010001000100010001</v>
      </c>
      <c r="V4619" s="197"/>
      <c r="W4619" s="75">
        <f t="shared" si="465"/>
        <v>8</v>
      </c>
      <c r="AE4619" s="479"/>
    </row>
    <row r="4620" spans="1:31" s="75" customFormat="1" ht="13.5" x14ac:dyDescent="0.2">
      <c r="A4620" s="211">
        <v>4617</v>
      </c>
      <c r="B4620" s="212" t="s">
        <v>1542</v>
      </c>
      <c r="C4620" s="213" t="s">
        <v>1543</v>
      </c>
      <c r="D4620" s="213"/>
      <c r="E4620" s="213">
        <v>1</v>
      </c>
      <c r="F4620" s="213" t="s">
        <v>553</v>
      </c>
      <c r="G4620" s="214" t="s">
        <v>554</v>
      </c>
      <c r="H4620" s="208">
        <f>IF(Input!F$4="GMH_OECC",J4620,IF(Input!F$4="GMH_XOEC",L4620,IF(Input!F$4="GMH_Korea",N4620,IF(Input!F$4="GMH_EU",P4620,IF(Input!F$4="Skysuper",#REF!,IF(Input!F$4="SkyII",#REF!,IF(Input!F$4="XO-8000",#REF!, "FALSE")))))))</f>
        <v>1</v>
      </c>
      <c r="I4620" s="209">
        <f>IF(Input!F$4="GMH_OECC",K4620,IF(Input!F$4="GMH_XOEC",M4620,IF(Input!F$4="GMH_Korea",O4620,IF(Input!F$4="GMH_EU",Q4620,IF(Input!F$4="Skysuper",#REF!,IF(Input!F$4="SkyII",#REF!,IF(Input!F$4="XO-8000",#REF!, "FALSE")))))))</f>
        <v>0</v>
      </c>
      <c r="J4620" s="210">
        <v>1</v>
      </c>
      <c r="K4620" s="268">
        <v>0</v>
      </c>
      <c r="L4620" s="270">
        <v>1</v>
      </c>
      <c r="M4620" s="270">
        <v>0</v>
      </c>
      <c r="N4620" s="270">
        <v>1</v>
      </c>
      <c r="O4620" s="270">
        <v>0</v>
      </c>
      <c r="P4620" s="270">
        <v>1</v>
      </c>
      <c r="Q4620" s="270">
        <v>0</v>
      </c>
      <c r="R4620" s="74"/>
      <c r="S4620" s="75" t="str">
        <f t="shared" si="463"/>
        <v>0001</v>
      </c>
      <c r="T4620" s="75" t="str">
        <f t="shared" si="464"/>
        <v>00010001000100010001000100010001</v>
      </c>
      <c r="V4620" s="197"/>
      <c r="W4620" s="75">
        <f t="shared" si="465"/>
        <v>8</v>
      </c>
      <c r="AE4620" s="479"/>
    </row>
    <row r="4621" spans="1:31" s="75" customFormat="1" ht="13.5" x14ac:dyDescent="0.2">
      <c r="A4621" s="211">
        <v>4618</v>
      </c>
      <c r="B4621" s="212" t="s">
        <v>1544</v>
      </c>
      <c r="C4621" s="213" t="s">
        <v>1545</v>
      </c>
      <c r="D4621" s="213"/>
      <c r="E4621" s="213">
        <v>1</v>
      </c>
      <c r="F4621" s="213" t="s">
        <v>553</v>
      </c>
      <c r="G4621" s="214" t="s">
        <v>554</v>
      </c>
      <c r="H4621" s="208">
        <f>IF(Input!F$4="GMH_OECC",J4621,IF(Input!F$4="GMH_XOEC",L4621,IF(Input!F$4="GMH_Korea",N4621,IF(Input!F$4="GMH_EU",P4621,IF(Input!F$4="Skysuper",#REF!,IF(Input!F$4="SkyII",#REF!,IF(Input!F$4="XO-8000",#REF!, "FALSE")))))))</f>
        <v>1</v>
      </c>
      <c r="I4621" s="209">
        <f>IF(Input!F$4="GMH_OECC",K4621,IF(Input!F$4="GMH_XOEC",M4621,IF(Input!F$4="GMH_Korea",O4621,IF(Input!F$4="GMH_EU",Q4621,IF(Input!F$4="Skysuper",#REF!,IF(Input!F$4="SkyII",#REF!,IF(Input!F$4="XO-8000",#REF!, "FALSE")))))))</f>
        <v>0</v>
      </c>
      <c r="J4621" s="210">
        <v>1</v>
      </c>
      <c r="K4621" s="268">
        <v>0</v>
      </c>
      <c r="L4621" s="270">
        <v>1</v>
      </c>
      <c r="M4621" s="270">
        <v>0</v>
      </c>
      <c r="N4621" s="270">
        <v>1</v>
      </c>
      <c r="O4621" s="270">
        <v>0</v>
      </c>
      <c r="P4621" s="270">
        <v>1</v>
      </c>
      <c r="Q4621" s="270">
        <v>0</v>
      </c>
      <c r="R4621" s="74"/>
      <c r="S4621" s="75" t="str">
        <f t="shared" si="463"/>
        <v>0001</v>
      </c>
      <c r="T4621" s="75" t="str">
        <f t="shared" si="464"/>
        <v>00010001000100010001000100010001</v>
      </c>
      <c r="V4621" s="197"/>
      <c r="W4621" s="75">
        <f t="shared" si="465"/>
        <v>8</v>
      </c>
      <c r="AE4621" s="479"/>
    </row>
    <row r="4622" spans="1:31" s="75" customFormat="1" ht="13.5" x14ac:dyDescent="0.2">
      <c r="A4622" s="211">
        <v>4619</v>
      </c>
      <c r="B4622" s="212" t="s">
        <v>1546</v>
      </c>
      <c r="C4622" s="213" t="s">
        <v>1547</v>
      </c>
      <c r="D4622" s="213"/>
      <c r="E4622" s="213">
        <v>1</v>
      </c>
      <c r="F4622" s="213" t="s">
        <v>553</v>
      </c>
      <c r="G4622" s="214" t="s">
        <v>554</v>
      </c>
      <c r="H4622" s="208">
        <f>IF(Input!F$4="GMH_OECC",J4622,IF(Input!F$4="GMH_XOEC",L4622,IF(Input!F$4="GMH_Korea",N4622,IF(Input!F$4="GMH_EU",P4622,IF(Input!F$4="Skysuper",#REF!,IF(Input!F$4="SkyII",#REF!,IF(Input!F$4="XO-8000",#REF!, "FALSE")))))))</f>
        <v>1</v>
      </c>
      <c r="I4622" s="209">
        <f>IF(Input!F$4="GMH_OECC",K4622,IF(Input!F$4="GMH_XOEC",M4622,IF(Input!F$4="GMH_Korea",O4622,IF(Input!F$4="GMH_EU",Q4622,IF(Input!F$4="Skysuper",#REF!,IF(Input!F$4="SkyII",#REF!,IF(Input!F$4="XO-8000",#REF!, "FALSE")))))))</f>
        <v>0</v>
      </c>
      <c r="J4622" s="210">
        <v>1</v>
      </c>
      <c r="K4622" s="268">
        <v>0</v>
      </c>
      <c r="L4622" s="270">
        <v>1</v>
      </c>
      <c r="M4622" s="270">
        <v>0</v>
      </c>
      <c r="N4622" s="270">
        <v>1</v>
      </c>
      <c r="O4622" s="270">
        <v>0</v>
      </c>
      <c r="P4622" s="270">
        <v>1</v>
      </c>
      <c r="Q4622" s="270">
        <v>0</v>
      </c>
      <c r="R4622" s="74"/>
      <c r="S4622" s="75" t="str">
        <f t="shared" si="463"/>
        <v>0001</v>
      </c>
      <c r="T4622" s="75" t="str">
        <f t="shared" si="464"/>
        <v>00010001000100010001000100010001</v>
      </c>
      <c r="V4622" s="197"/>
      <c r="W4622" s="75">
        <f t="shared" si="465"/>
        <v>8</v>
      </c>
      <c r="AE4622" s="479"/>
    </row>
    <row r="4623" spans="1:31" s="75" customFormat="1" ht="13.5" x14ac:dyDescent="0.2">
      <c r="A4623" s="211">
        <v>4620</v>
      </c>
      <c r="B4623" s="212" t="s">
        <v>1548</v>
      </c>
      <c r="C4623" s="213" t="s">
        <v>1549</v>
      </c>
      <c r="D4623" s="213"/>
      <c r="E4623" s="213">
        <v>1</v>
      </c>
      <c r="F4623" s="213" t="s">
        <v>553</v>
      </c>
      <c r="G4623" s="214" t="s">
        <v>554</v>
      </c>
      <c r="H4623" s="208">
        <f>IF(Input!F$4="GMH_OECC",J4623,IF(Input!F$4="GMH_XOEC",L4623,IF(Input!F$4="GMH_Korea",N4623,IF(Input!F$4="GMH_EU",P4623,IF(Input!F$4="Skysuper",#REF!,IF(Input!F$4="SkyII",#REF!,IF(Input!F$4="XO-8000",#REF!, "FALSE")))))))</f>
        <v>1</v>
      </c>
      <c r="I4623" s="209">
        <f>IF(Input!F$4="GMH_OECC",K4623,IF(Input!F$4="GMH_XOEC",M4623,IF(Input!F$4="GMH_Korea",O4623,IF(Input!F$4="GMH_EU",Q4623,IF(Input!F$4="Skysuper",#REF!,IF(Input!F$4="SkyII",#REF!,IF(Input!F$4="XO-8000",#REF!, "FALSE")))))))</f>
        <v>0</v>
      </c>
      <c r="J4623" s="210">
        <v>1</v>
      </c>
      <c r="K4623" s="268">
        <v>0</v>
      </c>
      <c r="L4623" s="270">
        <v>1</v>
      </c>
      <c r="M4623" s="270">
        <v>0</v>
      </c>
      <c r="N4623" s="270">
        <v>1</v>
      </c>
      <c r="O4623" s="270">
        <v>0</v>
      </c>
      <c r="P4623" s="270">
        <v>1</v>
      </c>
      <c r="Q4623" s="270">
        <v>0</v>
      </c>
      <c r="R4623" s="74"/>
      <c r="S4623" s="75" t="str">
        <f t="shared" si="463"/>
        <v>0001</v>
      </c>
      <c r="T4623" s="75" t="str">
        <f t="shared" si="464"/>
        <v>00010001000100010001000100010001</v>
      </c>
      <c r="V4623" s="197"/>
      <c r="W4623" s="75">
        <f t="shared" si="465"/>
        <v>8</v>
      </c>
      <c r="AE4623" s="479"/>
    </row>
    <row r="4624" spans="1:31" s="75" customFormat="1" ht="13.5" x14ac:dyDescent="0.2">
      <c r="A4624" s="211">
        <v>4621</v>
      </c>
      <c r="B4624" s="212" t="s">
        <v>1550</v>
      </c>
      <c r="C4624" s="213" t="s">
        <v>1551</v>
      </c>
      <c r="D4624" s="213"/>
      <c r="E4624" s="213">
        <v>1</v>
      </c>
      <c r="F4624" s="213" t="s">
        <v>553</v>
      </c>
      <c r="G4624" s="214" t="s">
        <v>554</v>
      </c>
      <c r="H4624" s="208">
        <f>IF(Input!F$4="GMH_OECC",J4624,IF(Input!F$4="GMH_XOEC",L4624,IF(Input!F$4="GMH_Korea",N4624,IF(Input!F$4="GMH_EU",P4624,IF(Input!F$4="Skysuper",#REF!,IF(Input!F$4="SkyII",#REF!,IF(Input!F$4="XO-8000",#REF!, "FALSE")))))))</f>
        <v>1</v>
      </c>
      <c r="I4624" s="209">
        <f>IF(Input!F$4="GMH_OECC",K4624,IF(Input!F$4="GMH_XOEC",M4624,IF(Input!F$4="GMH_Korea",O4624,IF(Input!F$4="GMH_EU",Q4624,IF(Input!F$4="Skysuper",#REF!,IF(Input!F$4="SkyII",#REF!,IF(Input!F$4="XO-8000",#REF!, "FALSE")))))))</f>
        <v>0</v>
      </c>
      <c r="J4624" s="210">
        <v>1</v>
      </c>
      <c r="K4624" s="268">
        <v>0</v>
      </c>
      <c r="L4624" s="270">
        <v>1</v>
      </c>
      <c r="M4624" s="270">
        <v>0</v>
      </c>
      <c r="N4624" s="270">
        <v>1</v>
      </c>
      <c r="O4624" s="270">
        <v>0</v>
      </c>
      <c r="P4624" s="270">
        <v>1</v>
      </c>
      <c r="Q4624" s="270">
        <v>0</v>
      </c>
      <c r="R4624" s="74"/>
      <c r="S4624" s="75" t="str">
        <f t="shared" si="463"/>
        <v>0001</v>
      </c>
      <c r="T4624" s="75" t="str">
        <f t="shared" si="464"/>
        <v>00010001000100010001000100010001</v>
      </c>
      <c r="V4624" s="197"/>
      <c r="W4624" s="75">
        <f t="shared" si="465"/>
        <v>8</v>
      </c>
      <c r="AE4624" s="479"/>
    </row>
    <row r="4625" spans="1:31" s="75" customFormat="1" ht="13.5" x14ac:dyDescent="0.2">
      <c r="A4625" s="211">
        <v>4622</v>
      </c>
      <c r="B4625" s="212" t="s">
        <v>1552</v>
      </c>
      <c r="C4625" s="213" t="s">
        <v>1553</v>
      </c>
      <c r="D4625" s="213"/>
      <c r="E4625" s="213">
        <v>1</v>
      </c>
      <c r="F4625" s="213" t="s">
        <v>553</v>
      </c>
      <c r="G4625" s="214" t="s">
        <v>554</v>
      </c>
      <c r="H4625" s="208">
        <f>IF(Input!F$4="GMH_OECC",J4625,IF(Input!F$4="GMH_XOEC",L4625,IF(Input!F$4="GMH_Korea",N4625,IF(Input!F$4="GMH_EU",P4625,IF(Input!F$4="Skysuper",#REF!,IF(Input!F$4="SkyII",#REF!,IF(Input!F$4="XO-8000",#REF!, "FALSE")))))))</f>
        <v>1</v>
      </c>
      <c r="I4625" s="209">
        <f>IF(Input!F$4="GMH_OECC",K4625,IF(Input!F$4="GMH_XOEC",M4625,IF(Input!F$4="GMH_Korea",O4625,IF(Input!F$4="GMH_EU",Q4625,IF(Input!F$4="Skysuper",#REF!,IF(Input!F$4="SkyII",#REF!,IF(Input!F$4="XO-8000",#REF!, "FALSE")))))))</f>
        <v>0</v>
      </c>
      <c r="J4625" s="210">
        <v>1</v>
      </c>
      <c r="K4625" s="268">
        <v>0</v>
      </c>
      <c r="L4625" s="270">
        <v>1</v>
      </c>
      <c r="M4625" s="270">
        <v>0</v>
      </c>
      <c r="N4625" s="270">
        <v>1</v>
      </c>
      <c r="O4625" s="270">
        <v>0</v>
      </c>
      <c r="P4625" s="270">
        <v>1</v>
      </c>
      <c r="Q4625" s="270">
        <v>0</v>
      </c>
      <c r="R4625" s="74"/>
      <c r="S4625" s="75" t="str">
        <f t="shared" si="463"/>
        <v>0001</v>
      </c>
      <c r="T4625" s="75" t="str">
        <f t="shared" si="464"/>
        <v>00010001000100010001000100010001</v>
      </c>
      <c r="V4625" s="197"/>
      <c r="W4625" s="75">
        <f t="shared" si="465"/>
        <v>8</v>
      </c>
      <c r="AE4625" s="479"/>
    </row>
    <row r="4626" spans="1:31" s="75" customFormat="1" ht="13.5" x14ac:dyDescent="0.2">
      <c r="A4626" s="211">
        <v>4623</v>
      </c>
      <c r="B4626" s="212" t="s">
        <v>1554</v>
      </c>
      <c r="C4626" s="213" t="s">
        <v>1555</v>
      </c>
      <c r="D4626" s="213"/>
      <c r="E4626" s="213">
        <v>1</v>
      </c>
      <c r="F4626" s="213" t="s">
        <v>553</v>
      </c>
      <c r="G4626" s="214" t="s">
        <v>554</v>
      </c>
      <c r="H4626" s="208">
        <f>IF(Input!F$4="GMH_OECC",J4626,IF(Input!F$4="GMH_XOEC",L4626,IF(Input!F$4="GMH_Korea",N4626,IF(Input!F$4="GMH_EU",P4626,IF(Input!F$4="Skysuper",#REF!,IF(Input!F$4="SkyII",#REF!,IF(Input!F$4="XO-8000",#REF!, "FALSE")))))))</f>
        <v>1</v>
      </c>
      <c r="I4626" s="209">
        <f>IF(Input!F$4="GMH_OECC",K4626,IF(Input!F$4="GMH_XOEC",M4626,IF(Input!F$4="GMH_Korea",O4626,IF(Input!F$4="GMH_EU",Q4626,IF(Input!F$4="Skysuper",#REF!,IF(Input!F$4="SkyII",#REF!,IF(Input!F$4="XO-8000",#REF!, "FALSE")))))))</f>
        <v>0</v>
      </c>
      <c r="J4626" s="210">
        <v>1</v>
      </c>
      <c r="K4626" s="268">
        <v>0</v>
      </c>
      <c r="L4626" s="270">
        <v>1</v>
      </c>
      <c r="M4626" s="270">
        <v>0</v>
      </c>
      <c r="N4626" s="270">
        <v>1</v>
      </c>
      <c r="O4626" s="270">
        <v>0</v>
      </c>
      <c r="P4626" s="270">
        <v>1</v>
      </c>
      <c r="Q4626" s="270">
        <v>0</v>
      </c>
      <c r="R4626" s="74"/>
      <c r="S4626" s="75" t="str">
        <f t="shared" si="463"/>
        <v>0001</v>
      </c>
      <c r="T4626" s="75" t="str">
        <f t="shared" si="464"/>
        <v>00010001000100010001000100010001</v>
      </c>
      <c r="V4626" s="197"/>
      <c r="W4626" s="75">
        <f t="shared" si="465"/>
        <v>8</v>
      </c>
      <c r="AE4626" s="479"/>
    </row>
    <row r="4627" spans="1:31" s="75" customFormat="1" ht="13.5" x14ac:dyDescent="0.2">
      <c r="A4627" s="211">
        <v>4624</v>
      </c>
      <c r="B4627" s="212" t="s">
        <v>1556</v>
      </c>
      <c r="C4627" s="213" t="s">
        <v>1557</v>
      </c>
      <c r="D4627" s="213"/>
      <c r="E4627" s="213">
        <v>1</v>
      </c>
      <c r="F4627" s="213" t="s">
        <v>553</v>
      </c>
      <c r="G4627" s="214" t="s">
        <v>554</v>
      </c>
      <c r="H4627" s="208">
        <f>IF(Input!F$4="GMH_OECC",J4627,IF(Input!F$4="GMH_XOEC",L4627,IF(Input!F$4="GMH_Korea",N4627,IF(Input!F$4="GMH_EU",P4627,IF(Input!F$4="Skysuper",#REF!,IF(Input!F$4="SkyII",#REF!,IF(Input!F$4="XO-8000",#REF!, "FALSE")))))))</f>
        <v>1</v>
      </c>
      <c r="I4627" s="209">
        <f>IF(Input!F$4="GMH_OECC",K4627,IF(Input!F$4="GMH_XOEC",M4627,IF(Input!F$4="GMH_Korea",O4627,IF(Input!F$4="GMH_EU",Q4627,IF(Input!F$4="Skysuper",#REF!,IF(Input!F$4="SkyII",#REF!,IF(Input!F$4="XO-8000",#REF!, "FALSE")))))))</f>
        <v>0</v>
      </c>
      <c r="J4627" s="210">
        <v>1</v>
      </c>
      <c r="K4627" s="268">
        <v>0</v>
      </c>
      <c r="L4627" s="270">
        <v>1</v>
      </c>
      <c r="M4627" s="270">
        <v>0</v>
      </c>
      <c r="N4627" s="270">
        <v>1</v>
      </c>
      <c r="O4627" s="270">
        <v>0</v>
      </c>
      <c r="P4627" s="270">
        <v>1</v>
      </c>
      <c r="Q4627" s="270">
        <v>0</v>
      </c>
      <c r="R4627" s="74"/>
      <c r="S4627" s="75" t="str">
        <f t="shared" si="463"/>
        <v>0001</v>
      </c>
      <c r="T4627" s="75" t="str">
        <f t="shared" si="464"/>
        <v>00010001000100010001000100010001</v>
      </c>
      <c r="V4627" s="197"/>
      <c r="W4627" s="75">
        <f t="shared" si="465"/>
        <v>8</v>
      </c>
      <c r="AE4627" s="479"/>
    </row>
    <row r="4628" spans="1:31" s="75" customFormat="1" ht="13.5" x14ac:dyDescent="0.2">
      <c r="A4628" s="211">
        <v>4625</v>
      </c>
      <c r="B4628" s="212" t="s">
        <v>1558</v>
      </c>
      <c r="C4628" s="213" t="s">
        <v>1559</v>
      </c>
      <c r="D4628" s="213"/>
      <c r="E4628" s="213">
        <v>1</v>
      </c>
      <c r="F4628" s="213" t="s">
        <v>553</v>
      </c>
      <c r="G4628" s="214" t="s">
        <v>554</v>
      </c>
      <c r="H4628" s="208">
        <f>IF(Input!F$4="GMH_OECC",J4628,IF(Input!F$4="GMH_XOEC",L4628,IF(Input!F$4="GMH_Korea",N4628,IF(Input!F$4="GMH_EU",P4628,IF(Input!F$4="Skysuper",#REF!,IF(Input!F$4="SkyII",#REF!,IF(Input!F$4="XO-8000",#REF!, "FALSE")))))))</f>
        <v>1</v>
      </c>
      <c r="I4628" s="209">
        <f>IF(Input!F$4="GMH_OECC",K4628,IF(Input!F$4="GMH_XOEC",M4628,IF(Input!F$4="GMH_Korea",O4628,IF(Input!F$4="GMH_EU",Q4628,IF(Input!F$4="Skysuper",#REF!,IF(Input!F$4="SkyII",#REF!,IF(Input!F$4="XO-8000",#REF!, "FALSE")))))))</f>
        <v>0</v>
      </c>
      <c r="J4628" s="210">
        <v>1</v>
      </c>
      <c r="K4628" s="268">
        <v>0</v>
      </c>
      <c r="L4628" s="270">
        <v>1</v>
      </c>
      <c r="M4628" s="270">
        <v>0</v>
      </c>
      <c r="N4628" s="270">
        <v>1</v>
      </c>
      <c r="O4628" s="270">
        <v>0</v>
      </c>
      <c r="P4628" s="270">
        <v>1</v>
      </c>
      <c r="Q4628" s="270">
        <v>0</v>
      </c>
      <c r="R4628" s="74"/>
      <c r="S4628" s="75" t="str">
        <f t="shared" si="463"/>
        <v>0001</v>
      </c>
      <c r="T4628" s="75" t="str">
        <f t="shared" si="464"/>
        <v>00010001000100010001000100010001</v>
      </c>
      <c r="V4628" s="197"/>
      <c r="W4628" s="75">
        <f t="shared" si="465"/>
        <v>8</v>
      </c>
      <c r="AE4628" s="479"/>
    </row>
    <row r="4629" spans="1:31" s="75" customFormat="1" ht="13.5" x14ac:dyDescent="0.2">
      <c r="A4629" s="211">
        <v>4626</v>
      </c>
      <c r="B4629" s="212" t="s">
        <v>1560</v>
      </c>
      <c r="C4629" s="213" t="s">
        <v>1561</v>
      </c>
      <c r="D4629" s="213"/>
      <c r="E4629" s="213">
        <v>1</v>
      </c>
      <c r="F4629" s="213" t="s">
        <v>553</v>
      </c>
      <c r="G4629" s="214" t="s">
        <v>554</v>
      </c>
      <c r="H4629" s="208">
        <f>IF(Input!F$4="GMH_OECC",J4629,IF(Input!F$4="GMH_XOEC",L4629,IF(Input!F$4="GMH_Korea",N4629,IF(Input!F$4="GMH_EU",P4629,IF(Input!F$4="Skysuper",#REF!,IF(Input!F$4="SkyII",#REF!,IF(Input!F$4="XO-8000",#REF!, "FALSE")))))))</f>
        <v>1</v>
      </c>
      <c r="I4629" s="209">
        <f>IF(Input!F$4="GMH_OECC",K4629,IF(Input!F$4="GMH_XOEC",M4629,IF(Input!F$4="GMH_Korea",O4629,IF(Input!F$4="GMH_EU",Q4629,IF(Input!F$4="Skysuper",#REF!,IF(Input!F$4="SkyII",#REF!,IF(Input!F$4="XO-8000",#REF!, "FALSE")))))))</f>
        <v>0</v>
      </c>
      <c r="J4629" s="210">
        <v>1</v>
      </c>
      <c r="K4629" s="268">
        <v>0</v>
      </c>
      <c r="L4629" s="270">
        <v>1</v>
      </c>
      <c r="M4629" s="270">
        <v>0</v>
      </c>
      <c r="N4629" s="270">
        <v>1</v>
      </c>
      <c r="O4629" s="270">
        <v>0</v>
      </c>
      <c r="P4629" s="270">
        <v>1</v>
      </c>
      <c r="Q4629" s="270">
        <v>0</v>
      </c>
      <c r="R4629" s="74"/>
      <c r="S4629" s="75" t="str">
        <f t="shared" si="463"/>
        <v>0001</v>
      </c>
      <c r="T4629" s="75" t="str">
        <f t="shared" si="464"/>
        <v>00010001000100010001000100010001</v>
      </c>
      <c r="V4629" s="197"/>
      <c r="W4629" s="75">
        <f t="shared" si="465"/>
        <v>8</v>
      </c>
      <c r="AE4629" s="479"/>
    </row>
    <row r="4630" spans="1:31" s="75" customFormat="1" ht="13.5" x14ac:dyDescent="0.2">
      <c r="A4630" s="211">
        <v>4627</v>
      </c>
      <c r="B4630" s="212" t="s">
        <v>1562</v>
      </c>
      <c r="C4630" s="213" t="s">
        <v>1563</v>
      </c>
      <c r="D4630" s="213"/>
      <c r="E4630" s="213">
        <v>1</v>
      </c>
      <c r="F4630" s="213" t="s">
        <v>553</v>
      </c>
      <c r="G4630" s="214" t="s">
        <v>554</v>
      </c>
      <c r="H4630" s="208">
        <f>IF(Input!F$4="GMH_OECC",J4630,IF(Input!F$4="GMH_XOEC",L4630,IF(Input!F$4="GMH_Korea",N4630,IF(Input!F$4="GMH_EU",P4630,IF(Input!F$4="Skysuper",#REF!,IF(Input!F$4="SkyII",#REF!,IF(Input!F$4="XO-8000",#REF!, "FALSE")))))))</f>
        <v>1</v>
      </c>
      <c r="I4630" s="209">
        <f>IF(Input!F$4="GMH_OECC",K4630,IF(Input!F$4="GMH_XOEC",M4630,IF(Input!F$4="GMH_Korea",O4630,IF(Input!F$4="GMH_EU",Q4630,IF(Input!F$4="Skysuper",#REF!,IF(Input!F$4="SkyII",#REF!,IF(Input!F$4="XO-8000",#REF!, "FALSE")))))))</f>
        <v>0</v>
      </c>
      <c r="J4630" s="210">
        <v>1</v>
      </c>
      <c r="K4630" s="268">
        <v>0</v>
      </c>
      <c r="L4630" s="270">
        <v>1</v>
      </c>
      <c r="M4630" s="270">
        <v>0</v>
      </c>
      <c r="N4630" s="270">
        <v>1</v>
      </c>
      <c r="O4630" s="270">
        <v>0</v>
      </c>
      <c r="P4630" s="270">
        <v>1</v>
      </c>
      <c r="Q4630" s="270">
        <v>0</v>
      </c>
      <c r="R4630" s="74"/>
      <c r="S4630" s="75" t="str">
        <f t="shared" si="463"/>
        <v>0001</v>
      </c>
      <c r="T4630" s="75" t="str">
        <f t="shared" si="464"/>
        <v>00010001000100010001000100010001</v>
      </c>
      <c r="V4630" s="197"/>
      <c r="W4630" s="75">
        <f t="shared" si="465"/>
        <v>8</v>
      </c>
      <c r="AE4630" s="479"/>
    </row>
    <row r="4631" spans="1:31" s="75" customFormat="1" ht="13.5" x14ac:dyDescent="0.2">
      <c r="A4631" s="211">
        <v>4628</v>
      </c>
      <c r="B4631" s="212" t="s">
        <v>1564</v>
      </c>
      <c r="C4631" s="213" t="s">
        <v>1565</v>
      </c>
      <c r="D4631" s="213"/>
      <c r="E4631" s="213">
        <v>1</v>
      </c>
      <c r="F4631" s="213" t="s">
        <v>553</v>
      </c>
      <c r="G4631" s="214" t="s">
        <v>554</v>
      </c>
      <c r="H4631" s="208">
        <f>IF(Input!F$4="GMH_OECC",J4631,IF(Input!F$4="GMH_XOEC",L4631,IF(Input!F$4="GMH_Korea",N4631,IF(Input!F$4="GMH_EU",P4631,IF(Input!F$4="Skysuper",#REF!,IF(Input!F$4="SkyII",#REF!,IF(Input!F$4="XO-8000",#REF!, "FALSE")))))))</f>
        <v>1</v>
      </c>
      <c r="I4631" s="209">
        <f>IF(Input!F$4="GMH_OECC",K4631,IF(Input!F$4="GMH_XOEC",M4631,IF(Input!F$4="GMH_Korea",O4631,IF(Input!F$4="GMH_EU",Q4631,IF(Input!F$4="Skysuper",#REF!,IF(Input!F$4="SkyII",#REF!,IF(Input!F$4="XO-8000",#REF!, "FALSE")))))))</f>
        <v>0</v>
      </c>
      <c r="J4631" s="210">
        <v>1</v>
      </c>
      <c r="K4631" s="268">
        <v>0</v>
      </c>
      <c r="L4631" s="270">
        <v>1</v>
      </c>
      <c r="M4631" s="270">
        <v>0</v>
      </c>
      <c r="N4631" s="270">
        <v>1</v>
      </c>
      <c r="O4631" s="270">
        <v>0</v>
      </c>
      <c r="P4631" s="270">
        <v>1</v>
      </c>
      <c r="Q4631" s="270">
        <v>0</v>
      </c>
      <c r="R4631" s="74"/>
      <c r="S4631" s="75" t="str">
        <f t="shared" si="463"/>
        <v>0001</v>
      </c>
      <c r="T4631" s="75" t="str">
        <f t="shared" si="464"/>
        <v>00010001000100010001000100010001</v>
      </c>
      <c r="V4631" s="197"/>
      <c r="W4631" s="75">
        <f t="shared" si="465"/>
        <v>8</v>
      </c>
      <c r="AE4631" s="479"/>
    </row>
    <row r="4632" spans="1:31" s="75" customFormat="1" ht="13.5" x14ac:dyDescent="0.2">
      <c r="A4632" s="211">
        <v>4629</v>
      </c>
      <c r="B4632" s="212" t="s">
        <v>1566</v>
      </c>
      <c r="C4632" s="213" t="s">
        <v>1567</v>
      </c>
      <c r="D4632" s="213"/>
      <c r="E4632" s="213">
        <v>1</v>
      </c>
      <c r="F4632" s="213" t="s">
        <v>553</v>
      </c>
      <c r="G4632" s="214" t="s">
        <v>554</v>
      </c>
      <c r="H4632" s="208">
        <f>IF(Input!F$4="GMH_OECC",J4632,IF(Input!F$4="GMH_XOEC",L4632,IF(Input!F$4="GMH_Korea",N4632,IF(Input!F$4="GMH_EU",P4632,IF(Input!F$4="Skysuper",#REF!,IF(Input!F$4="SkyII",#REF!,IF(Input!F$4="XO-8000",#REF!, "FALSE")))))))</f>
        <v>1</v>
      </c>
      <c r="I4632" s="209">
        <f>IF(Input!F$4="GMH_OECC",K4632,IF(Input!F$4="GMH_XOEC",M4632,IF(Input!F$4="GMH_Korea",O4632,IF(Input!F$4="GMH_EU",Q4632,IF(Input!F$4="Skysuper",#REF!,IF(Input!F$4="SkyII",#REF!,IF(Input!F$4="XO-8000",#REF!, "FALSE")))))))</f>
        <v>0</v>
      </c>
      <c r="J4632" s="210">
        <v>1</v>
      </c>
      <c r="K4632" s="268">
        <v>0</v>
      </c>
      <c r="L4632" s="270">
        <v>1</v>
      </c>
      <c r="M4632" s="270">
        <v>0</v>
      </c>
      <c r="N4632" s="270">
        <v>1</v>
      </c>
      <c r="O4632" s="270">
        <v>0</v>
      </c>
      <c r="P4632" s="270">
        <v>1</v>
      </c>
      <c r="Q4632" s="270">
        <v>0</v>
      </c>
      <c r="R4632" s="74"/>
      <c r="S4632" s="75" t="str">
        <f t="shared" si="463"/>
        <v>0001</v>
      </c>
      <c r="T4632" s="75" t="str">
        <f t="shared" si="464"/>
        <v>00010001000100010001000100010001</v>
      </c>
      <c r="V4632" s="197"/>
      <c r="W4632" s="75">
        <f t="shared" si="465"/>
        <v>8</v>
      </c>
      <c r="AE4632" s="479"/>
    </row>
    <row r="4633" spans="1:31" s="75" customFormat="1" ht="13.5" x14ac:dyDescent="0.2">
      <c r="A4633" s="211">
        <v>4630</v>
      </c>
      <c r="B4633" s="212" t="s">
        <v>1568</v>
      </c>
      <c r="C4633" s="213" t="s">
        <v>1569</v>
      </c>
      <c r="D4633" s="213"/>
      <c r="E4633" s="213">
        <v>1</v>
      </c>
      <c r="F4633" s="213" t="s">
        <v>553</v>
      </c>
      <c r="G4633" s="214" t="s">
        <v>554</v>
      </c>
      <c r="H4633" s="208">
        <f>IF(Input!F$4="GMH_OECC",J4633,IF(Input!F$4="GMH_XOEC",L4633,IF(Input!F$4="GMH_Korea",N4633,IF(Input!F$4="GMH_EU",P4633,IF(Input!F$4="Skysuper",#REF!,IF(Input!F$4="SkyII",#REF!,IF(Input!F$4="XO-8000",#REF!, "FALSE")))))))</f>
        <v>1</v>
      </c>
      <c r="I4633" s="209">
        <f>IF(Input!F$4="GMH_OECC",K4633,IF(Input!F$4="GMH_XOEC",M4633,IF(Input!F$4="GMH_Korea",O4633,IF(Input!F$4="GMH_EU",Q4633,IF(Input!F$4="Skysuper",#REF!,IF(Input!F$4="SkyII",#REF!,IF(Input!F$4="XO-8000",#REF!, "FALSE")))))))</f>
        <v>0</v>
      </c>
      <c r="J4633" s="210">
        <v>1</v>
      </c>
      <c r="K4633" s="268">
        <v>0</v>
      </c>
      <c r="L4633" s="270">
        <v>1</v>
      </c>
      <c r="M4633" s="270">
        <v>0</v>
      </c>
      <c r="N4633" s="270">
        <v>1</v>
      </c>
      <c r="O4633" s="270">
        <v>0</v>
      </c>
      <c r="P4633" s="270">
        <v>1</v>
      </c>
      <c r="Q4633" s="270">
        <v>0</v>
      </c>
      <c r="R4633" s="74"/>
      <c r="S4633" s="75" t="str">
        <f t="shared" si="463"/>
        <v>0001</v>
      </c>
      <c r="T4633" s="75" t="str">
        <f t="shared" si="464"/>
        <v>00010001000100010001000100010001</v>
      </c>
      <c r="V4633" s="197"/>
      <c r="W4633" s="75">
        <f t="shared" si="465"/>
        <v>8</v>
      </c>
      <c r="AE4633" s="479"/>
    </row>
    <row r="4634" spans="1:31" s="75" customFormat="1" ht="13.5" x14ac:dyDescent="0.2">
      <c r="A4634" s="211">
        <v>4631</v>
      </c>
      <c r="B4634" s="212" t="s">
        <v>1570</v>
      </c>
      <c r="C4634" s="213" t="s">
        <v>1571</v>
      </c>
      <c r="D4634" s="213"/>
      <c r="E4634" s="213">
        <v>1</v>
      </c>
      <c r="F4634" s="213" t="s">
        <v>553</v>
      </c>
      <c r="G4634" s="214" t="s">
        <v>554</v>
      </c>
      <c r="H4634" s="208">
        <f>IF(Input!F$4="GMH_OECC",J4634,IF(Input!F$4="GMH_XOEC",L4634,IF(Input!F$4="GMH_Korea",N4634,IF(Input!F$4="GMH_EU",P4634,IF(Input!F$4="Skysuper",#REF!,IF(Input!F$4="SkyII",#REF!,IF(Input!F$4="XO-8000",#REF!, "FALSE")))))))</f>
        <v>1</v>
      </c>
      <c r="I4634" s="209">
        <f>IF(Input!F$4="GMH_OECC",K4634,IF(Input!F$4="GMH_XOEC",M4634,IF(Input!F$4="GMH_Korea",O4634,IF(Input!F$4="GMH_EU",Q4634,IF(Input!F$4="Skysuper",#REF!,IF(Input!F$4="SkyII",#REF!,IF(Input!F$4="XO-8000",#REF!, "FALSE")))))))</f>
        <v>0</v>
      </c>
      <c r="J4634" s="210">
        <v>1</v>
      </c>
      <c r="K4634" s="268">
        <v>0</v>
      </c>
      <c r="L4634" s="270">
        <v>1</v>
      </c>
      <c r="M4634" s="270">
        <v>0</v>
      </c>
      <c r="N4634" s="270">
        <v>1</v>
      </c>
      <c r="O4634" s="270">
        <v>0</v>
      </c>
      <c r="P4634" s="270">
        <v>1</v>
      </c>
      <c r="Q4634" s="270">
        <v>0</v>
      </c>
      <c r="R4634" s="74"/>
      <c r="S4634" s="75" t="str">
        <f t="shared" si="463"/>
        <v>0001</v>
      </c>
      <c r="T4634" s="75" t="str">
        <f t="shared" si="464"/>
        <v>00010001000100010001000100010001</v>
      </c>
      <c r="V4634" s="197"/>
      <c r="W4634" s="75">
        <f t="shared" si="465"/>
        <v>8</v>
      </c>
      <c r="AE4634" s="479"/>
    </row>
    <row r="4635" spans="1:31" s="75" customFormat="1" ht="13.5" x14ac:dyDescent="0.2">
      <c r="A4635" s="211">
        <v>4632</v>
      </c>
      <c r="B4635" s="212" t="s">
        <v>5293</v>
      </c>
      <c r="C4635" s="213" t="s">
        <v>5294</v>
      </c>
      <c r="D4635" s="213"/>
      <c r="E4635" s="213">
        <v>1</v>
      </c>
      <c r="F4635" s="213" t="s">
        <v>553</v>
      </c>
      <c r="G4635" s="214" t="s">
        <v>554</v>
      </c>
      <c r="H4635" s="208">
        <f>IF(Input!F$4="GMH_OECC",J4635,IF(Input!F$4="GMH_XOEC",L4635,IF(Input!F$4="GMH_Korea",N4635,IF(Input!F$4="GMH_EU",P4635,IF(Input!F$4="Skysuper",#REF!,IF(Input!F$4="SkyII",#REF!,IF(Input!F$4="XO-8000",#REF!, "FALSE")))))))</f>
        <v>1</v>
      </c>
      <c r="I4635" s="209">
        <f>IF(Input!F$4="GMH_OECC",K4635,IF(Input!F$4="GMH_XOEC",M4635,IF(Input!F$4="GMH_Korea",O4635,IF(Input!F$4="GMH_EU",Q4635,IF(Input!F$4="Skysuper",#REF!,IF(Input!F$4="SkyII",#REF!,IF(Input!F$4="XO-8000",#REF!, "FALSE")))))))</f>
        <v>0</v>
      </c>
      <c r="J4635" s="210">
        <v>1</v>
      </c>
      <c r="K4635" s="268">
        <v>0</v>
      </c>
      <c r="L4635" s="270">
        <v>1</v>
      </c>
      <c r="M4635" s="270">
        <v>0</v>
      </c>
      <c r="N4635" s="270">
        <v>1</v>
      </c>
      <c r="O4635" s="270">
        <v>0</v>
      </c>
      <c r="P4635" s="270">
        <v>1</v>
      </c>
      <c r="Q4635" s="270">
        <v>0</v>
      </c>
      <c r="R4635" s="74"/>
      <c r="S4635" s="75" t="str">
        <f t="shared" si="463"/>
        <v>0001</v>
      </c>
      <c r="T4635" s="75" t="str">
        <f t="shared" si="464"/>
        <v>00010001000100010001000100010001</v>
      </c>
      <c r="V4635" s="197"/>
      <c r="W4635" s="75">
        <f t="shared" si="465"/>
        <v>8</v>
      </c>
      <c r="AE4635" s="479"/>
    </row>
    <row r="4636" spans="1:31" s="75" customFormat="1" ht="13.5" x14ac:dyDescent="0.2">
      <c r="A4636" s="211">
        <v>4633</v>
      </c>
      <c r="B4636" s="212" t="s">
        <v>5295</v>
      </c>
      <c r="C4636" s="213" t="s">
        <v>5296</v>
      </c>
      <c r="D4636" s="213"/>
      <c r="E4636" s="213">
        <v>1</v>
      </c>
      <c r="F4636" s="213" t="s">
        <v>553</v>
      </c>
      <c r="G4636" s="214" t="s">
        <v>554</v>
      </c>
      <c r="H4636" s="208">
        <f>IF(Input!F$4="GMH_OECC",J4636,IF(Input!F$4="GMH_XOEC",L4636,IF(Input!F$4="GMH_Korea",N4636,IF(Input!F$4="GMH_EU",P4636,IF(Input!F$4="Skysuper",#REF!,IF(Input!F$4="SkyII",#REF!,IF(Input!F$4="XO-8000",#REF!, "FALSE")))))))</f>
        <v>1</v>
      </c>
      <c r="I4636" s="209">
        <f>IF(Input!F$4="GMH_OECC",K4636,IF(Input!F$4="GMH_XOEC",M4636,IF(Input!F$4="GMH_Korea",O4636,IF(Input!F$4="GMH_EU",Q4636,IF(Input!F$4="Skysuper",#REF!,IF(Input!F$4="SkyII",#REF!,IF(Input!F$4="XO-8000",#REF!, "FALSE")))))))</f>
        <v>0</v>
      </c>
      <c r="J4636" s="210">
        <v>1</v>
      </c>
      <c r="K4636" s="268">
        <v>0</v>
      </c>
      <c r="L4636" s="270">
        <v>1</v>
      </c>
      <c r="M4636" s="270">
        <v>0</v>
      </c>
      <c r="N4636" s="270">
        <v>1</v>
      </c>
      <c r="O4636" s="270">
        <v>0</v>
      </c>
      <c r="P4636" s="270">
        <v>1</v>
      </c>
      <c r="Q4636" s="270">
        <v>0</v>
      </c>
      <c r="R4636" s="74"/>
      <c r="S4636" s="75" t="str">
        <f t="shared" si="463"/>
        <v>0001</v>
      </c>
      <c r="T4636" s="75" t="str">
        <f t="shared" si="464"/>
        <v>00010001000100010001000100010001</v>
      </c>
      <c r="V4636" s="197"/>
      <c r="W4636" s="75">
        <f t="shared" si="465"/>
        <v>8</v>
      </c>
      <c r="AE4636" s="479"/>
    </row>
    <row r="4637" spans="1:31" s="75" customFormat="1" ht="13.5" x14ac:dyDescent="0.2">
      <c r="A4637" s="211">
        <v>4634</v>
      </c>
      <c r="B4637" s="212" t="s">
        <v>5297</v>
      </c>
      <c r="C4637" s="213" t="s">
        <v>5298</v>
      </c>
      <c r="D4637" s="213"/>
      <c r="E4637" s="213">
        <v>1</v>
      </c>
      <c r="F4637" s="213" t="s">
        <v>553</v>
      </c>
      <c r="G4637" s="214" t="s">
        <v>554</v>
      </c>
      <c r="H4637" s="208">
        <f>IF(Input!F$4="GMH_OECC",J4637,IF(Input!F$4="GMH_XOEC",L4637,IF(Input!F$4="GMH_Korea",N4637,IF(Input!F$4="GMH_EU",P4637,IF(Input!F$4="Skysuper",#REF!,IF(Input!F$4="SkyII",#REF!,IF(Input!F$4="XO-8000",#REF!, "FALSE")))))))</f>
        <v>1</v>
      </c>
      <c r="I4637" s="209">
        <f>IF(Input!F$4="GMH_OECC",K4637,IF(Input!F$4="GMH_XOEC",M4637,IF(Input!F$4="GMH_Korea",O4637,IF(Input!F$4="GMH_EU",Q4637,IF(Input!F$4="Skysuper",#REF!,IF(Input!F$4="SkyII",#REF!,IF(Input!F$4="XO-8000",#REF!, "FALSE")))))))</f>
        <v>0</v>
      </c>
      <c r="J4637" s="210">
        <v>1</v>
      </c>
      <c r="K4637" s="268">
        <v>0</v>
      </c>
      <c r="L4637" s="270">
        <v>1</v>
      </c>
      <c r="M4637" s="270">
        <v>0</v>
      </c>
      <c r="N4637" s="270">
        <v>1</v>
      </c>
      <c r="O4637" s="270">
        <v>0</v>
      </c>
      <c r="P4637" s="270">
        <v>1</v>
      </c>
      <c r="Q4637" s="270">
        <v>0</v>
      </c>
      <c r="R4637" s="74"/>
      <c r="S4637" s="75" t="str">
        <f t="shared" si="463"/>
        <v>0001</v>
      </c>
      <c r="T4637" s="75" t="str">
        <f t="shared" si="464"/>
        <v>00010001000100010001000100010001</v>
      </c>
      <c r="V4637" s="197"/>
      <c r="W4637" s="75">
        <f t="shared" si="465"/>
        <v>8</v>
      </c>
      <c r="AE4637" s="479"/>
    </row>
    <row r="4638" spans="1:31" s="75" customFormat="1" ht="13.5" x14ac:dyDescent="0.2">
      <c r="A4638" s="211">
        <v>4635</v>
      </c>
      <c r="B4638" s="212" t="s">
        <v>5299</v>
      </c>
      <c r="C4638" s="213" t="s">
        <v>5300</v>
      </c>
      <c r="D4638" s="213"/>
      <c r="E4638" s="213">
        <v>1</v>
      </c>
      <c r="F4638" s="213" t="s">
        <v>553</v>
      </c>
      <c r="G4638" s="214" t="s">
        <v>554</v>
      </c>
      <c r="H4638" s="208">
        <f>IF(Input!F$4="GMH_OECC",J4638,IF(Input!F$4="GMH_XOEC",L4638,IF(Input!F$4="GMH_Korea",N4638,IF(Input!F$4="GMH_EU",P4638,IF(Input!F$4="Skysuper",#REF!,IF(Input!F$4="SkyII",#REF!,IF(Input!F$4="XO-8000",#REF!, "FALSE")))))))</f>
        <v>1</v>
      </c>
      <c r="I4638" s="209">
        <f>IF(Input!F$4="GMH_OECC",K4638,IF(Input!F$4="GMH_XOEC",M4638,IF(Input!F$4="GMH_Korea",O4638,IF(Input!F$4="GMH_EU",Q4638,IF(Input!F$4="Skysuper",#REF!,IF(Input!F$4="SkyII",#REF!,IF(Input!F$4="XO-8000",#REF!, "FALSE")))))))</f>
        <v>0</v>
      </c>
      <c r="J4638" s="210">
        <v>1</v>
      </c>
      <c r="K4638" s="268">
        <v>0</v>
      </c>
      <c r="L4638" s="270">
        <v>1</v>
      </c>
      <c r="M4638" s="270">
        <v>0</v>
      </c>
      <c r="N4638" s="270">
        <v>1</v>
      </c>
      <c r="O4638" s="270">
        <v>0</v>
      </c>
      <c r="P4638" s="270">
        <v>1</v>
      </c>
      <c r="Q4638" s="270">
        <v>0</v>
      </c>
      <c r="R4638" s="74"/>
      <c r="S4638" s="75" t="str">
        <f t="shared" si="463"/>
        <v>0001</v>
      </c>
      <c r="T4638" s="75" t="str">
        <f t="shared" si="464"/>
        <v>00010001000100010001000100010001</v>
      </c>
      <c r="V4638" s="197"/>
      <c r="W4638" s="75">
        <f t="shared" si="465"/>
        <v>8</v>
      </c>
      <c r="AE4638" s="479"/>
    </row>
    <row r="4639" spans="1:31" s="75" customFormat="1" ht="13.5" x14ac:dyDescent="0.2">
      <c r="A4639" s="211">
        <v>4636</v>
      </c>
      <c r="B4639" s="212" t="s">
        <v>5301</v>
      </c>
      <c r="C4639" s="213" t="s">
        <v>5302</v>
      </c>
      <c r="D4639" s="213"/>
      <c r="E4639" s="213">
        <v>1</v>
      </c>
      <c r="F4639" s="213" t="s">
        <v>553</v>
      </c>
      <c r="G4639" s="214" t="s">
        <v>554</v>
      </c>
      <c r="H4639" s="208">
        <f>IF(Input!F$4="GMH_OECC",J4639,IF(Input!F$4="GMH_XOEC",L4639,IF(Input!F$4="GMH_Korea",N4639,IF(Input!F$4="GMH_EU",P4639,IF(Input!F$4="Skysuper",#REF!,IF(Input!F$4="SkyII",#REF!,IF(Input!F$4="XO-8000",#REF!, "FALSE")))))))</f>
        <v>1</v>
      </c>
      <c r="I4639" s="209">
        <f>IF(Input!F$4="GMH_OECC",K4639,IF(Input!F$4="GMH_XOEC",M4639,IF(Input!F$4="GMH_Korea",O4639,IF(Input!F$4="GMH_EU",Q4639,IF(Input!F$4="Skysuper",#REF!,IF(Input!F$4="SkyII",#REF!,IF(Input!F$4="XO-8000",#REF!, "FALSE")))))))</f>
        <v>0</v>
      </c>
      <c r="J4639" s="210">
        <v>1</v>
      </c>
      <c r="K4639" s="268">
        <v>0</v>
      </c>
      <c r="L4639" s="270">
        <v>1</v>
      </c>
      <c r="M4639" s="270">
        <v>0</v>
      </c>
      <c r="N4639" s="270">
        <v>1</v>
      </c>
      <c r="O4639" s="270">
        <v>0</v>
      </c>
      <c r="P4639" s="270">
        <v>1</v>
      </c>
      <c r="Q4639" s="270">
        <v>0</v>
      </c>
      <c r="R4639" s="74"/>
      <c r="S4639" s="75" t="str">
        <f t="shared" si="463"/>
        <v>0001</v>
      </c>
      <c r="T4639" s="75" t="str">
        <f t="shared" si="464"/>
        <v>00010001000100010001000100010001</v>
      </c>
      <c r="V4639" s="197"/>
      <c r="W4639" s="75">
        <f t="shared" si="465"/>
        <v>8</v>
      </c>
      <c r="AE4639" s="479"/>
    </row>
    <row r="4640" spans="1:31" s="75" customFormat="1" ht="13.5" x14ac:dyDescent="0.2">
      <c r="A4640" s="211">
        <v>4637</v>
      </c>
      <c r="B4640" s="212" t="s">
        <v>5303</v>
      </c>
      <c r="C4640" s="213" t="s">
        <v>5304</v>
      </c>
      <c r="D4640" s="213"/>
      <c r="E4640" s="213">
        <v>1</v>
      </c>
      <c r="F4640" s="213" t="s">
        <v>553</v>
      </c>
      <c r="G4640" s="214" t="s">
        <v>554</v>
      </c>
      <c r="H4640" s="208">
        <f>IF(Input!F$4="GMH_OECC",J4640,IF(Input!F$4="GMH_XOEC",L4640,IF(Input!F$4="GMH_Korea",N4640,IF(Input!F$4="GMH_EU",P4640,IF(Input!F$4="Skysuper",#REF!,IF(Input!F$4="SkyII",#REF!,IF(Input!F$4="XO-8000",#REF!, "FALSE")))))))</f>
        <v>1</v>
      </c>
      <c r="I4640" s="209">
        <f>IF(Input!F$4="GMH_OECC",K4640,IF(Input!F$4="GMH_XOEC",M4640,IF(Input!F$4="GMH_Korea",O4640,IF(Input!F$4="GMH_EU",Q4640,IF(Input!F$4="Skysuper",#REF!,IF(Input!F$4="SkyII",#REF!,IF(Input!F$4="XO-8000",#REF!, "FALSE")))))))</f>
        <v>0</v>
      </c>
      <c r="J4640" s="210">
        <v>1</v>
      </c>
      <c r="K4640" s="268">
        <v>0</v>
      </c>
      <c r="L4640" s="270">
        <v>1</v>
      </c>
      <c r="M4640" s="270">
        <v>0</v>
      </c>
      <c r="N4640" s="270">
        <v>1</v>
      </c>
      <c r="O4640" s="270">
        <v>0</v>
      </c>
      <c r="P4640" s="270">
        <v>1</v>
      </c>
      <c r="Q4640" s="270">
        <v>0</v>
      </c>
      <c r="R4640" s="74"/>
      <c r="S4640" s="75" t="str">
        <f t="shared" si="463"/>
        <v>0001</v>
      </c>
      <c r="T4640" s="75" t="str">
        <f t="shared" si="464"/>
        <v>00010001000100010001000100010001</v>
      </c>
      <c r="V4640" s="197"/>
      <c r="W4640" s="75">
        <f t="shared" si="465"/>
        <v>8</v>
      </c>
      <c r="AE4640" s="479"/>
    </row>
    <row r="4641" spans="1:31" s="75" customFormat="1" ht="13.5" x14ac:dyDescent="0.2">
      <c r="A4641" s="211">
        <v>4638</v>
      </c>
      <c r="B4641" s="212" t="s">
        <v>5305</v>
      </c>
      <c r="C4641" s="213" t="s">
        <v>5306</v>
      </c>
      <c r="D4641" s="213"/>
      <c r="E4641" s="213">
        <v>1</v>
      </c>
      <c r="F4641" s="213" t="s">
        <v>553</v>
      </c>
      <c r="G4641" s="214" t="s">
        <v>554</v>
      </c>
      <c r="H4641" s="208">
        <f>IF(Input!F$4="GMH_OECC",J4641,IF(Input!F$4="GMH_XOEC",L4641,IF(Input!F$4="GMH_Korea",N4641,IF(Input!F$4="GMH_EU",P4641,IF(Input!F$4="Skysuper",#REF!,IF(Input!F$4="SkyII",#REF!,IF(Input!F$4="XO-8000",#REF!, "FALSE")))))))</f>
        <v>1</v>
      </c>
      <c r="I4641" s="209">
        <f>IF(Input!F$4="GMH_OECC",K4641,IF(Input!F$4="GMH_XOEC",M4641,IF(Input!F$4="GMH_Korea",O4641,IF(Input!F$4="GMH_EU",Q4641,IF(Input!F$4="Skysuper",#REF!,IF(Input!F$4="SkyII",#REF!,IF(Input!F$4="XO-8000",#REF!, "FALSE")))))))</f>
        <v>0</v>
      </c>
      <c r="J4641" s="210">
        <v>1</v>
      </c>
      <c r="K4641" s="268">
        <v>0</v>
      </c>
      <c r="L4641" s="270">
        <v>1</v>
      </c>
      <c r="M4641" s="270">
        <v>0</v>
      </c>
      <c r="N4641" s="270">
        <v>1</v>
      </c>
      <c r="O4641" s="270">
        <v>0</v>
      </c>
      <c r="P4641" s="270">
        <v>1</v>
      </c>
      <c r="Q4641" s="270">
        <v>0</v>
      </c>
      <c r="R4641" s="74"/>
      <c r="S4641" s="75" t="str">
        <f t="shared" si="463"/>
        <v>0001</v>
      </c>
      <c r="T4641" s="75" t="str">
        <f t="shared" si="464"/>
        <v>00010001000100010001000100010001</v>
      </c>
      <c r="V4641" s="197"/>
      <c r="W4641" s="75">
        <f t="shared" si="465"/>
        <v>8</v>
      </c>
      <c r="AE4641" s="479"/>
    </row>
    <row r="4642" spans="1:31" s="75" customFormat="1" ht="13.5" x14ac:dyDescent="0.2">
      <c r="A4642" s="211">
        <v>4639</v>
      </c>
      <c r="B4642" s="212" t="s">
        <v>5307</v>
      </c>
      <c r="C4642" s="213" t="s">
        <v>5308</v>
      </c>
      <c r="D4642" s="213"/>
      <c r="E4642" s="213">
        <v>1</v>
      </c>
      <c r="F4642" s="213" t="s">
        <v>553</v>
      </c>
      <c r="G4642" s="214" t="s">
        <v>554</v>
      </c>
      <c r="H4642" s="208">
        <f>IF(Input!F$4="GMH_OECC",J4642,IF(Input!F$4="GMH_XOEC",L4642,IF(Input!F$4="GMH_Korea",N4642,IF(Input!F$4="GMH_EU",P4642,IF(Input!F$4="Skysuper",#REF!,IF(Input!F$4="SkyII",#REF!,IF(Input!F$4="XO-8000",#REF!, "FALSE")))))))</f>
        <v>1</v>
      </c>
      <c r="I4642" s="209">
        <f>IF(Input!F$4="GMH_OECC",K4642,IF(Input!F$4="GMH_XOEC",M4642,IF(Input!F$4="GMH_Korea",O4642,IF(Input!F$4="GMH_EU",Q4642,IF(Input!F$4="Skysuper",#REF!,IF(Input!F$4="SkyII",#REF!,IF(Input!F$4="XO-8000",#REF!, "FALSE")))))))</f>
        <v>0</v>
      </c>
      <c r="J4642" s="210">
        <v>1</v>
      </c>
      <c r="K4642" s="268">
        <v>0</v>
      </c>
      <c r="L4642" s="270">
        <v>1</v>
      </c>
      <c r="M4642" s="270">
        <v>0</v>
      </c>
      <c r="N4642" s="270">
        <v>1</v>
      </c>
      <c r="O4642" s="270">
        <v>0</v>
      </c>
      <c r="P4642" s="270">
        <v>1</v>
      </c>
      <c r="Q4642" s="270">
        <v>0</v>
      </c>
      <c r="R4642" s="74"/>
      <c r="S4642" s="75" t="str">
        <f t="shared" si="463"/>
        <v>0001</v>
      </c>
      <c r="T4642" s="75" t="str">
        <f t="shared" si="464"/>
        <v>00010001000100010001000100010001</v>
      </c>
      <c r="V4642" s="197"/>
      <c r="W4642" s="75">
        <f t="shared" si="465"/>
        <v>8</v>
      </c>
      <c r="AE4642" s="479"/>
    </row>
    <row r="4643" spans="1:31" s="75" customFormat="1" ht="13.5" x14ac:dyDescent="0.2">
      <c r="A4643" s="211">
        <v>4640</v>
      </c>
      <c r="B4643" s="212" t="s">
        <v>5309</v>
      </c>
      <c r="C4643" s="213" t="s">
        <v>5310</v>
      </c>
      <c r="D4643" s="213"/>
      <c r="E4643" s="213">
        <v>1</v>
      </c>
      <c r="F4643" s="213" t="s">
        <v>553</v>
      </c>
      <c r="G4643" s="214" t="s">
        <v>554</v>
      </c>
      <c r="H4643" s="208">
        <f>IF(Input!F$4="GMH_OECC",J4643,IF(Input!F$4="GMH_XOEC",L4643,IF(Input!F$4="GMH_Korea",N4643,IF(Input!F$4="GMH_EU",P4643,IF(Input!F$4="Skysuper",#REF!,IF(Input!F$4="SkyII",#REF!,IF(Input!F$4="XO-8000",#REF!, "FALSE")))))))</f>
        <v>1</v>
      </c>
      <c r="I4643" s="209">
        <f>IF(Input!F$4="GMH_OECC",K4643,IF(Input!F$4="GMH_XOEC",M4643,IF(Input!F$4="GMH_Korea",O4643,IF(Input!F$4="GMH_EU",Q4643,IF(Input!F$4="Skysuper",#REF!,IF(Input!F$4="SkyII",#REF!,IF(Input!F$4="XO-8000",#REF!, "FALSE")))))))</f>
        <v>0</v>
      </c>
      <c r="J4643" s="210">
        <v>1</v>
      </c>
      <c r="K4643" s="268">
        <v>0</v>
      </c>
      <c r="L4643" s="270">
        <v>1</v>
      </c>
      <c r="M4643" s="270">
        <v>0</v>
      </c>
      <c r="N4643" s="270">
        <v>1</v>
      </c>
      <c r="O4643" s="270">
        <v>0</v>
      </c>
      <c r="P4643" s="270">
        <v>1</v>
      </c>
      <c r="Q4643" s="270">
        <v>0</v>
      </c>
      <c r="R4643" s="74"/>
      <c r="S4643" s="75" t="str">
        <f t="shared" si="463"/>
        <v>0001</v>
      </c>
      <c r="T4643" s="75" t="str">
        <f t="shared" si="464"/>
        <v>00010001000100010001000100010001</v>
      </c>
      <c r="V4643" s="197"/>
      <c r="W4643" s="75">
        <f t="shared" si="465"/>
        <v>8</v>
      </c>
      <c r="AE4643" s="479"/>
    </row>
    <row r="4644" spans="1:31" s="75" customFormat="1" ht="13.5" x14ac:dyDescent="0.2">
      <c r="A4644" s="211">
        <v>4641</v>
      </c>
      <c r="B4644" s="212" t="s">
        <v>5311</v>
      </c>
      <c r="C4644" s="213" t="s">
        <v>5312</v>
      </c>
      <c r="D4644" s="213"/>
      <c r="E4644" s="213">
        <v>1</v>
      </c>
      <c r="F4644" s="213" t="s">
        <v>553</v>
      </c>
      <c r="G4644" s="214" t="s">
        <v>554</v>
      </c>
      <c r="H4644" s="208">
        <f>IF(Input!F$4="GMH_OECC",J4644,IF(Input!F$4="GMH_XOEC",L4644,IF(Input!F$4="GMH_Korea",N4644,IF(Input!F$4="GMH_EU",P4644,IF(Input!F$4="Skysuper",#REF!,IF(Input!F$4="SkyII",#REF!,IF(Input!F$4="XO-8000",#REF!, "FALSE")))))))</f>
        <v>1</v>
      </c>
      <c r="I4644" s="209">
        <f>IF(Input!F$4="GMH_OECC",K4644,IF(Input!F$4="GMH_XOEC",M4644,IF(Input!F$4="GMH_Korea",O4644,IF(Input!F$4="GMH_EU",Q4644,IF(Input!F$4="Skysuper",#REF!,IF(Input!F$4="SkyII",#REF!,IF(Input!F$4="XO-8000",#REF!, "FALSE")))))))</f>
        <v>0</v>
      </c>
      <c r="J4644" s="210">
        <v>1</v>
      </c>
      <c r="K4644" s="268">
        <v>0</v>
      </c>
      <c r="L4644" s="270">
        <v>1</v>
      </c>
      <c r="M4644" s="270">
        <v>0</v>
      </c>
      <c r="N4644" s="270">
        <v>1</v>
      </c>
      <c r="O4644" s="270">
        <v>0</v>
      </c>
      <c r="P4644" s="270">
        <v>1</v>
      </c>
      <c r="Q4644" s="270">
        <v>0</v>
      </c>
      <c r="R4644" s="74"/>
      <c r="S4644" s="75" t="str">
        <f t="shared" si="463"/>
        <v>0001</v>
      </c>
      <c r="T4644" s="75" t="str">
        <f t="shared" si="464"/>
        <v>00010001000100010001000100010001</v>
      </c>
      <c r="V4644" s="197"/>
      <c r="W4644" s="75">
        <f t="shared" si="465"/>
        <v>8</v>
      </c>
      <c r="AE4644" s="479"/>
    </row>
    <row r="4645" spans="1:31" s="75" customFormat="1" ht="13.5" x14ac:dyDescent="0.2">
      <c r="A4645" s="211">
        <v>4642</v>
      </c>
      <c r="B4645" s="212" t="s">
        <v>5313</v>
      </c>
      <c r="C4645" s="213" t="s">
        <v>5314</v>
      </c>
      <c r="D4645" s="213"/>
      <c r="E4645" s="213">
        <v>1</v>
      </c>
      <c r="F4645" s="213" t="s">
        <v>553</v>
      </c>
      <c r="G4645" s="214" t="s">
        <v>554</v>
      </c>
      <c r="H4645" s="208">
        <f>IF(Input!F$4="GMH_OECC",J4645,IF(Input!F$4="GMH_XOEC",L4645,IF(Input!F$4="GMH_Korea",N4645,IF(Input!F$4="GMH_EU",P4645,IF(Input!F$4="Skysuper",#REF!,IF(Input!F$4="SkyII",#REF!,IF(Input!F$4="XO-8000",#REF!, "FALSE")))))))</f>
        <v>1</v>
      </c>
      <c r="I4645" s="209">
        <f>IF(Input!F$4="GMH_OECC",K4645,IF(Input!F$4="GMH_XOEC",M4645,IF(Input!F$4="GMH_Korea",O4645,IF(Input!F$4="GMH_EU",Q4645,IF(Input!F$4="Skysuper",#REF!,IF(Input!F$4="SkyII",#REF!,IF(Input!F$4="XO-8000",#REF!, "FALSE")))))))</f>
        <v>0</v>
      </c>
      <c r="J4645" s="210">
        <v>1</v>
      </c>
      <c r="K4645" s="268">
        <v>0</v>
      </c>
      <c r="L4645" s="270">
        <v>1</v>
      </c>
      <c r="M4645" s="270">
        <v>0</v>
      </c>
      <c r="N4645" s="270">
        <v>1</v>
      </c>
      <c r="O4645" s="270">
        <v>0</v>
      </c>
      <c r="P4645" s="270">
        <v>1</v>
      </c>
      <c r="Q4645" s="270">
        <v>0</v>
      </c>
      <c r="R4645" s="74"/>
      <c r="S4645" s="75" t="str">
        <f t="shared" si="463"/>
        <v>0001</v>
      </c>
      <c r="T4645" s="75" t="str">
        <f t="shared" si="464"/>
        <v>00010001000100010001000100010001</v>
      </c>
      <c r="V4645" s="197"/>
      <c r="W4645" s="75">
        <f t="shared" si="465"/>
        <v>8</v>
      </c>
      <c r="AE4645" s="479"/>
    </row>
    <row r="4646" spans="1:31" s="75" customFormat="1" ht="13.5" x14ac:dyDescent="0.2">
      <c r="A4646" s="211">
        <v>4643</v>
      </c>
      <c r="B4646" s="212" t="s">
        <v>5315</v>
      </c>
      <c r="C4646" s="213" t="s">
        <v>5316</v>
      </c>
      <c r="D4646" s="213"/>
      <c r="E4646" s="213">
        <v>1</v>
      </c>
      <c r="F4646" s="213" t="s">
        <v>553</v>
      </c>
      <c r="G4646" s="214" t="s">
        <v>554</v>
      </c>
      <c r="H4646" s="208">
        <f>IF(Input!F$4="GMH_OECC",J4646,IF(Input!F$4="GMH_XOEC",L4646,IF(Input!F$4="GMH_Korea",N4646,IF(Input!F$4="GMH_EU",P4646,IF(Input!F$4="Skysuper",#REF!,IF(Input!F$4="SkyII",#REF!,IF(Input!F$4="XO-8000",#REF!, "FALSE")))))))</f>
        <v>1</v>
      </c>
      <c r="I4646" s="209">
        <f>IF(Input!F$4="GMH_OECC",K4646,IF(Input!F$4="GMH_XOEC",M4646,IF(Input!F$4="GMH_Korea",O4646,IF(Input!F$4="GMH_EU",Q4646,IF(Input!F$4="Skysuper",#REF!,IF(Input!F$4="SkyII",#REF!,IF(Input!F$4="XO-8000",#REF!, "FALSE")))))))</f>
        <v>0</v>
      </c>
      <c r="J4646" s="210">
        <v>1</v>
      </c>
      <c r="K4646" s="268">
        <v>0</v>
      </c>
      <c r="L4646" s="270">
        <v>1</v>
      </c>
      <c r="M4646" s="270">
        <v>0</v>
      </c>
      <c r="N4646" s="270">
        <v>1</v>
      </c>
      <c r="O4646" s="270">
        <v>0</v>
      </c>
      <c r="P4646" s="270">
        <v>1</v>
      </c>
      <c r="Q4646" s="270">
        <v>0</v>
      </c>
      <c r="R4646" s="74"/>
      <c r="S4646" s="75" t="str">
        <f t="shared" si="463"/>
        <v>0001</v>
      </c>
      <c r="T4646" s="75" t="str">
        <f t="shared" si="464"/>
        <v>00010001000100010001000100010001</v>
      </c>
      <c r="V4646" s="197"/>
      <c r="W4646" s="75">
        <f t="shared" si="465"/>
        <v>8</v>
      </c>
      <c r="AE4646" s="479"/>
    </row>
    <row r="4647" spans="1:31" s="75" customFormat="1" ht="13.5" x14ac:dyDescent="0.2">
      <c r="A4647" s="211">
        <v>4644</v>
      </c>
      <c r="B4647" s="212" t="s">
        <v>5317</v>
      </c>
      <c r="C4647" s="213" t="s">
        <v>5318</v>
      </c>
      <c r="D4647" s="213"/>
      <c r="E4647" s="213">
        <v>1</v>
      </c>
      <c r="F4647" s="213" t="s">
        <v>553</v>
      </c>
      <c r="G4647" s="214" t="s">
        <v>554</v>
      </c>
      <c r="H4647" s="208">
        <f>IF(Input!F$4="GMH_OECC",J4647,IF(Input!F$4="GMH_XOEC",L4647,IF(Input!F$4="GMH_Korea",N4647,IF(Input!F$4="GMH_EU",P4647,IF(Input!F$4="Skysuper",#REF!,IF(Input!F$4="SkyII",#REF!,IF(Input!F$4="XO-8000",#REF!, "FALSE")))))))</f>
        <v>1</v>
      </c>
      <c r="I4647" s="209">
        <f>IF(Input!F$4="GMH_OECC",K4647,IF(Input!F$4="GMH_XOEC",M4647,IF(Input!F$4="GMH_Korea",O4647,IF(Input!F$4="GMH_EU",Q4647,IF(Input!F$4="Skysuper",#REF!,IF(Input!F$4="SkyII",#REF!,IF(Input!F$4="XO-8000",#REF!, "FALSE")))))))</f>
        <v>0</v>
      </c>
      <c r="J4647" s="210">
        <v>1</v>
      </c>
      <c r="K4647" s="268">
        <v>0</v>
      </c>
      <c r="L4647" s="270">
        <v>1</v>
      </c>
      <c r="M4647" s="270">
        <v>0</v>
      </c>
      <c r="N4647" s="270">
        <v>1</v>
      </c>
      <c r="O4647" s="270">
        <v>0</v>
      </c>
      <c r="P4647" s="270">
        <v>1</v>
      </c>
      <c r="Q4647" s="270">
        <v>0</v>
      </c>
      <c r="R4647" s="74"/>
      <c r="S4647" s="75" t="str">
        <f t="shared" si="463"/>
        <v>0001</v>
      </c>
      <c r="T4647" s="75" t="str">
        <f t="shared" si="464"/>
        <v>00010001000100010001000100010001</v>
      </c>
      <c r="V4647" s="197"/>
      <c r="W4647" s="75">
        <f t="shared" si="465"/>
        <v>8</v>
      </c>
      <c r="AE4647" s="479"/>
    </row>
    <row r="4648" spans="1:31" s="75" customFormat="1" ht="13.5" x14ac:dyDescent="0.2">
      <c r="A4648" s="211">
        <v>4645</v>
      </c>
      <c r="B4648" s="212" t="s">
        <v>5319</v>
      </c>
      <c r="C4648" s="213" t="s">
        <v>5320</v>
      </c>
      <c r="D4648" s="213"/>
      <c r="E4648" s="213">
        <v>1</v>
      </c>
      <c r="F4648" s="213" t="s">
        <v>553</v>
      </c>
      <c r="G4648" s="214" t="s">
        <v>554</v>
      </c>
      <c r="H4648" s="208">
        <f>IF(Input!F$4="GMH_OECC",J4648,IF(Input!F$4="GMH_XOEC",L4648,IF(Input!F$4="GMH_Korea",N4648,IF(Input!F$4="GMH_EU",P4648,IF(Input!F$4="Skysuper",#REF!,IF(Input!F$4="SkyII",#REF!,IF(Input!F$4="XO-8000",#REF!, "FALSE")))))))</f>
        <v>1</v>
      </c>
      <c r="I4648" s="209">
        <f>IF(Input!F$4="GMH_OECC",K4648,IF(Input!F$4="GMH_XOEC",M4648,IF(Input!F$4="GMH_Korea",O4648,IF(Input!F$4="GMH_EU",Q4648,IF(Input!F$4="Skysuper",#REF!,IF(Input!F$4="SkyII",#REF!,IF(Input!F$4="XO-8000",#REF!, "FALSE")))))))</f>
        <v>0</v>
      </c>
      <c r="J4648" s="210">
        <v>1</v>
      </c>
      <c r="K4648" s="268">
        <v>0</v>
      </c>
      <c r="L4648" s="270">
        <v>1</v>
      </c>
      <c r="M4648" s="270">
        <v>0</v>
      </c>
      <c r="N4648" s="270">
        <v>1</v>
      </c>
      <c r="O4648" s="270">
        <v>0</v>
      </c>
      <c r="P4648" s="270">
        <v>1</v>
      </c>
      <c r="Q4648" s="270">
        <v>0</v>
      </c>
      <c r="R4648" s="74"/>
      <c r="S4648" s="75" t="str">
        <f t="shared" si="463"/>
        <v>0001</v>
      </c>
      <c r="T4648" s="75" t="str">
        <f t="shared" si="464"/>
        <v>00010001000100010001000100010001</v>
      </c>
      <c r="V4648" s="197"/>
      <c r="W4648" s="75">
        <f t="shared" si="465"/>
        <v>8</v>
      </c>
      <c r="AE4648" s="479"/>
    </row>
    <row r="4649" spans="1:31" s="75" customFormat="1" ht="13.5" x14ac:dyDescent="0.2">
      <c r="A4649" s="211">
        <v>4646</v>
      </c>
      <c r="B4649" s="212" t="s">
        <v>5321</v>
      </c>
      <c r="C4649" s="213" t="s">
        <v>5322</v>
      </c>
      <c r="D4649" s="213"/>
      <c r="E4649" s="213">
        <v>1</v>
      </c>
      <c r="F4649" s="213" t="s">
        <v>553</v>
      </c>
      <c r="G4649" s="214" t="s">
        <v>554</v>
      </c>
      <c r="H4649" s="208">
        <f>IF(Input!F$4="GMH_OECC",J4649,IF(Input!F$4="GMH_XOEC",L4649,IF(Input!F$4="GMH_Korea",N4649,IF(Input!F$4="GMH_EU",P4649,IF(Input!F$4="Skysuper",#REF!,IF(Input!F$4="SkyII",#REF!,IF(Input!F$4="XO-8000",#REF!, "FALSE")))))))</f>
        <v>1</v>
      </c>
      <c r="I4649" s="209">
        <f>IF(Input!F$4="GMH_OECC",K4649,IF(Input!F$4="GMH_XOEC",M4649,IF(Input!F$4="GMH_Korea",O4649,IF(Input!F$4="GMH_EU",Q4649,IF(Input!F$4="Skysuper",#REF!,IF(Input!F$4="SkyII",#REF!,IF(Input!F$4="XO-8000",#REF!, "FALSE")))))))</f>
        <v>0</v>
      </c>
      <c r="J4649" s="210">
        <v>1</v>
      </c>
      <c r="K4649" s="268">
        <v>0</v>
      </c>
      <c r="L4649" s="270">
        <v>1</v>
      </c>
      <c r="M4649" s="270">
        <v>0</v>
      </c>
      <c r="N4649" s="270">
        <v>1</v>
      </c>
      <c r="O4649" s="270">
        <v>0</v>
      </c>
      <c r="P4649" s="270">
        <v>1</v>
      </c>
      <c r="Q4649" s="270">
        <v>0</v>
      </c>
      <c r="R4649" s="74"/>
      <c r="S4649" s="75" t="str">
        <f t="shared" si="463"/>
        <v>0001</v>
      </c>
      <c r="T4649" s="75" t="str">
        <f t="shared" si="464"/>
        <v>00010001000100010001000100010001</v>
      </c>
      <c r="V4649" s="197"/>
      <c r="W4649" s="75">
        <f t="shared" si="465"/>
        <v>8</v>
      </c>
      <c r="AE4649" s="479"/>
    </row>
    <row r="4650" spans="1:31" s="75" customFormat="1" ht="13.5" x14ac:dyDescent="0.2">
      <c r="A4650" s="211">
        <v>4647</v>
      </c>
      <c r="B4650" s="212" t="s">
        <v>5323</v>
      </c>
      <c r="C4650" s="213" t="s">
        <v>5324</v>
      </c>
      <c r="D4650" s="213"/>
      <c r="E4650" s="213">
        <v>1</v>
      </c>
      <c r="F4650" s="213" t="s">
        <v>553</v>
      </c>
      <c r="G4650" s="214" t="s">
        <v>554</v>
      </c>
      <c r="H4650" s="208">
        <f>IF(Input!F$4="GMH_OECC",J4650,IF(Input!F$4="GMH_XOEC",L4650,IF(Input!F$4="GMH_Korea",N4650,IF(Input!F$4="GMH_EU",P4650,IF(Input!F$4="Skysuper",#REF!,IF(Input!F$4="SkyII",#REF!,IF(Input!F$4="XO-8000",#REF!, "FALSE")))))))</f>
        <v>1</v>
      </c>
      <c r="I4650" s="209">
        <f>IF(Input!F$4="GMH_OECC",K4650,IF(Input!F$4="GMH_XOEC",M4650,IF(Input!F$4="GMH_Korea",O4650,IF(Input!F$4="GMH_EU",Q4650,IF(Input!F$4="Skysuper",#REF!,IF(Input!F$4="SkyII",#REF!,IF(Input!F$4="XO-8000",#REF!, "FALSE")))))))</f>
        <v>0</v>
      </c>
      <c r="J4650" s="210">
        <v>1</v>
      </c>
      <c r="K4650" s="268">
        <v>0</v>
      </c>
      <c r="L4650" s="270">
        <v>1</v>
      </c>
      <c r="M4650" s="270">
        <v>0</v>
      </c>
      <c r="N4650" s="270">
        <v>1</v>
      </c>
      <c r="O4650" s="270">
        <v>0</v>
      </c>
      <c r="P4650" s="270">
        <v>1</v>
      </c>
      <c r="Q4650" s="270">
        <v>0</v>
      </c>
      <c r="R4650" s="74"/>
      <c r="S4650" s="75" t="str">
        <f t="shared" si="463"/>
        <v>0001</v>
      </c>
      <c r="T4650" s="75" t="str">
        <f t="shared" si="464"/>
        <v>00010001000100010001000100010001</v>
      </c>
      <c r="V4650" s="197"/>
      <c r="W4650" s="75">
        <f t="shared" si="465"/>
        <v>8</v>
      </c>
      <c r="AE4650" s="479"/>
    </row>
    <row r="4651" spans="1:31" s="75" customFormat="1" ht="13.5" x14ac:dyDescent="0.2">
      <c r="A4651" s="211">
        <v>4648</v>
      </c>
      <c r="B4651" s="212" t="s">
        <v>5325</v>
      </c>
      <c r="C4651" s="213" t="s">
        <v>5326</v>
      </c>
      <c r="D4651" s="213"/>
      <c r="E4651" s="213">
        <v>1</v>
      </c>
      <c r="F4651" s="213" t="s">
        <v>553</v>
      </c>
      <c r="G4651" s="214" t="s">
        <v>554</v>
      </c>
      <c r="H4651" s="208">
        <f>IF(Input!F$4="GMH_OECC",J4651,IF(Input!F$4="GMH_XOEC",L4651,IF(Input!F$4="GMH_Korea",N4651,IF(Input!F$4="GMH_EU",P4651,IF(Input!F$4="Skysuper",#REF!,IF(Input!F$4="SkyII",#REF!,IF(Input!F$4="XO-8000",#REF!, "FALSE")))))))</f>
        <v>1</v>
      </c>
      <c r="I4651" s="209">
        <f>IF(Input!F$4="GMH_OECC",K4651,IF(Input!F$4="GMH_XOEC",M4651,IF(Input!F$4="GMH_Korea",O4651,IF(Input!F$4="GMH_EU",Q4651,IF(Input!F$4="Skysuper",#REF!,IF(Input!F$4="SkyII",#REF!,IF(Input!F$4="XO-8000",#REF!, "FALSE")))))))</f>
        <v>0</v>
      </c>
      <c r="J4651" s="210">
        <v>1</v>
      </c>
      <c r="K4651" s="268">
        <v>0</v>
      </c>
      <c r="L4651" s="270">
        <v>1</v>
      </c>
      <c r="M4651" s="270">
        <v>0</v>
      </c>
      <c r="N4651" s="270">
        <v>1</v>
      </c>
      <c r="O4651" s="270">
        <v>0</v>
      </c>
      <c r="P4651" s="270">
        <v>1</v>
      </c>
      <c r="Q4651" s="270">
        <v>0</v>
      </c>
      <c r="R4651" s="74"/>
      <c r="S4651" s="75" t="str">
        <f t="shared" si="463"/>
        <v>0001</v>
      </c>
      <c r="T4651" s="75" t="str">
        <f t="shared" si="464"/>
        <v>00010001000100010001000100010001</v>
      </c>
      <c r="V4651" s="197"/>
      <c r="W4651" s="75">
        <f t="shared" si="465"/>
        <v>8</v>
      </c>
      <c r="AE4651" s="479"/>
    </row>
    <row r="4652" spans="1:31" s="75" customFormat="1" ht="13.5" x14ac:dyDescent="0.2">
      <c r="A4652" s="211">
        <v>4649</v>
      </c>
      <c r="B4652" s="212" t="s">
        <v>5327</v>
      </c>
      <c r="C4652" s="213" t="s">
        <v>5328</v>
      </c>
      <c r="D4652" s="213"/>
      <c r="E4652" s="213">
        <v>1</v>
      </c>
      <c r="F4652" s="213" t="s">
        <v>553</v>
      </c>
      <c r="G4652" s="214" t="s">
        <v>554</v>
      </c>
      <c r="H4652" s="208">
        <f>IF(Input!F$4="GMH_OECC",J4652,IF(Input!F$4="GMH_XOEC",L4652,IF(Input!F$4="GMH_Korea",N4652,IF(Input!F$4="GMH_EU",P4652,IF(Input!F$4="Skysuper",#REF!,IF(Input!F$4="SkyII",#REF!,IF(Input!F$4="XO-8000",#REF!, "FALSE")))))))</f>
        <v>1</v>
      </c>
      <c r="I4652" s="209">
        <f>IF(Input!F$4="GMH_OECC",K4652,IF(Input!F$4="GMH_XOEC",M4652,IF(Input!F$4="GMH_Korea",O4652,IF(Input!F$4="GMH_EU",Q4652,IF(Input!F$4="Skysuper",#REF!,IF(Input!F$4="SkyII",#REF!,IF(Input!F$4="XO-8000",#REF!, "FALSE")))))))</f>
        <v>0</v>
      </c>
      <c r="J4652" s="210">
        <v>1</v>
      </c>
      <c r="K4652" s="268">
        <v>0</v>
      </c>
      <c r="L4652" s="270">
        <v>1</v>
      </c>
      <c r="M4652" s="270">
        <v>0</v>
      </c>
      <c r="N4652" s="270">
        <v>1</v>
      </c>
      <c r="O4652" s="270">
        <v>0</v>
      </c>
      <c r="P4652" s="270">
        <v>1</v>
      </c>
      <c r="Q4652" s="270">
        <v>0</v>
      </c>
      <c r="R4652" s="74"/>
      <c r="S4652" s="75" t="str">
        <f t="shared" si="463"/>
        <v>0001</v>
      </c>
      <c r="T4652" s="75" t="str">
        <f t="shared" si="464"/>
        <v>00010001000100010001000100010001</v>
      </c>
      <c r="V4652" s="197"/>
      <c r="W4652" s="75">
        <f t="shared" si="465"/>
        <v>8</v>
      </c>
      <c r="AE4652" s="479"/>
    </row>
    <row r="4653" spans="1:31" s="75" customFormat="1" ht="13.5" x14ac:dyDescent="0.2">
      <c r="A4653" s="211">
        <v>4650</v>
      </c>
      <c r="B4653" s="212" t="s">
        <v>5329</v>
      </c>
      <c r="C4653" s="213" t="s">
        <v>5330</v>
      </c>
      <c r="D4653" s="213"/>
      <c r="E4653" s="213">
        <v>1</v>
      </c>
      <c r="F4653" s="213" t="s">
        <v>553</v>
      </c>
      <c r="G4653" s="214" t="s">
        <v>554</v>
      </c>
      <c r="H4653" s="208">
        <f>IF(Input!F$4="GMH_OECC",J4653,IF(Input!F$4="GMH_XOEC",L4653,IF(Input!F$4="GMH_Korea",N4653,IF(Input!F$4="GMH_EU",P4653,IF(Input!F$4="Skysuper",#REF!,IF(Input!F$4="SkyII",#REF!,IF(Input!F$4="XO-8000",#REF!, "FALSE")))))))</f>
        <v>1</v>
      </c>
      <c r="I4653" s="209">
        <f>IF(Input!F$4="GMH_OECC",K4653,IF(Input!F$4="GMH_XOEC",M4653,IF(Input!F$4="GMH_Korea",O4653,IF(Input!F$4="GMH_EU",Q4653,IF(Input!F$4="Skysuper",#REF!,IF(Input!F$4="SkyII",#REF!,IF(Input!F$4="XO-8000",#REF!, "FALSE")))))))</f>
        <v>0</v>
      </c>
      <c r="J4653" s="210">
        <v>1</v>
      </c>
      <c r="K4653" s="268">
        <v>0</v>
      </c>
      <c r="L4653" s="270">
        <v>1</v>
      </c>
      <c r="M4653" s="270">
        <v>0</v>
      </c>
      <c r="N4653" s="270">
        <v>1</v>
      </c>
      <c r="O4653" s="270">
        <v>0</v>
      </c>
      <c r="P4653" s="270">
        <v>1</v>
      </c>
      <c r="Q4653" s="270">
        <v>0</v>
      </c>
      <c r="R4653" s="74"/>
      <c r="S4653" s="75" t="str">
        <f t="shared" si="463"/>
        <v>0001</v>
      </c>
      <c r="T4653" s="75" t="str">
        <f t="shared" si="464"/>
        <v>00010001000100010001000100010001</v>
      </c>
      <c r="V4653" s="197"/>
      <c r="W4653" s="75">
        <f t="shared" si="465"/>
        <v>8</v>
      </c>
      <c r="AE4653" s="479"/>
    </row>
    <row r="4654" spans="1:31" s="75" customFormat="1" ht="13.5" x14ac:dyDescent="0.2">
      <c r="A4654" s="211">
        <v>4651</v>
      </c>
      <c r="B4654" s="212" t="s">
        <v>5331</v>
      </c>
      <c r="C4654" s="213" t="s">
        <v>5332</v>
      </c>
      <c r="D4654" s="213"/>
      <c r="E4654" s="213">
        <v>1</v>
      </c>
      <c r="F4654" s="213" t="s">
        <v>553</v>
      </c>
      <c r="G4654" s="214" t="s">
        <v>554</v>
      </c>
      <c r="H4654" s="208">
        <f>IF(Input!F$4="GMH_OECC",J4654,IF(Input!F$4="GMH_XOEC",L4654,IF(Input!F$4="GMH_Korea",N4654,IF(Input!F$4="GMH_EU",P4654,IF(Input!F$4="Skysuper",#REF!,IF(Input!F$4="SkyII",#REF!,IF(Input!F$4="XO-8000",#REF!, "FALSE")))))))</f>
        <v>1</v>
      </c>
      <c r="I4654" s="209">
        <f>IF(Input!F$4="GMH_OECC",K4654,IF(Input!F$4="GMH_XOEC",M4654,IF(Input!F$4="GMH_Korea",O4654,IF(Input!F$4="GMH_EU",Q4654,IF(Input!F$4="Skysuper",#REF!,IF(Input!F$4="SkyII",#REF!,IF(Input!F$4="XO-8000",#REF!, "FALSE")))))))</f>
        <v>0</v>
      </c>
      <c r="J4654" s="210">
        <v>1</v>
      </c>
      <c r="K4654" s="268">
        <v>0</v>
      </c>
      <c r="L4654" s="270">
        <v>1</v>
      </c>
      <c r="M4654" s="270">
        <v>0</v>
      </c>
      <c r="N4654" s="270">
        <v>1</v>
      </c>
      <c r="O4654" s="270">
        <v>0</v>
      </c>
      <c r="P4654" s="270">
        <v>1</v>
      </c>
      <c r="Q4654" s="270">
        <v>0</v>
      </c>
      <c r="R4654" s="74"/>
      <c r="S4654" s="75" t="str">
        <f t="shared" si="463"/>
        <v>0001</v>
      </c>
      <c r="T4654" s="75" t="str">
        <f t="shared" si="464"/>
        <v>00010001000100010001000100010001</v>
      </c>
      <c r="V4654" s="197"/>
      <c r="W4654" s="75">
        <f t="shared" si="465"/>
        <v>8</v>
      </c>
      <c r="AE4654" s="479"/>
    </row>
    <row r="4655" spans="1:31" s="75" customFormat="1" ht="13.5" x14ac:dyDescent="0.2">
      <c r="A4655" s="211">
        <v>4652</v>
      </c>
      <c r="B4655" s="212" t="s">
        <v>5333</v>
      </c>
      <c r="C4655" s="213" t="s">
        <v>5334</v>
      </c>
      <c r="D4655" s="213"/>
      <c r="E4655" s="213">
        <v>1</v>
      </c>
      <c r="F4655" s="213" t="s">
        <v>553</v>
      </c>
      <c r="G4655" s="214" t="s">
        <v>554</v>
      </c>
      <c r="H4655" s="208">
        <f>IF(Input!F$4="GMH_OECC",J4655,IF(Input!F$4="GMH_XOEC",L4655,IF(Input!F$4="GMH_Korea",N4655,IF(Input!F$4="GMH_EU",P4655,IF(Input!F$4="Skysuper",#REF!,IF(Input!F$4="SkyII",#REF!,IF(Input!F$4="XO-8000",#REF!, "FALSE")))))))</f>
        <v>1</v>
      </c>
      <c r="I4655" s="209">
        <f>IF(Input!F$4="GMH_OECC",K4655,IF(Input!F$4="GMH_XOEC",M4655,IF(Input!F$4="GMH_Korea",O4655,IF(Input!F$4="GMH_EU",Q4655,IF(Input!F$4="Skysuper",#REF!,IF(Input!F$4="SkyII",#REF!,IF(Input!F$4="XO-8000",#REF!, "FALSE")))))))</f>
        <v>0</v>
      </c>
      <c r="J4655" s="210">
        <v>1</v>
      </c>
      <c r="K4655" s="268">
        <v>0</v>
      </c>
      <c r="L4655" s="270">
        <v>1</v>
      </c>
      <c r="M4655" s="270">
        <v>0</v>
      </c>
      <c r="N4655" s="270">
        <v>1</v>
      </c>
      <c r="O4655" s="270">
        <v>0</v>
      </c>
      <c r="P4655" s="270">
        <v>1</v>
      </c>
      <c r="Q4655" s="270">
        <v>0</v>
      </c>
      <c r="R4655" s="74"/>
      <c r="S4655" s="75" t="str">
        <f t="shared" si="463"/>
        <v>0001</v>
      </c>
      <c r="T4655" s="75" t="str">
        <f t="shared" si="464"/>
        <v>00010001000100010001000100010001</v>
      </c>
      <c r="V4655" s="197"/>
      <c r="W4655" s="75">
        <f t="shared" si="465"/>
        <v>8</v>
      </c>
      <c r="AE4655" s="479"/>
    </row>
    <row r="4656" spans="1:31" s="75" customFormat="1" ht="13.5" x14ac:dyDescent="0.2">
      <c r="A4656" s="211">
        <v>4653</v>
      </c>
      <c r="B4656" s="212" t="s">
        <v>5335</v>
      </c>
      <c r="C4656" s="213" t="s">
        <v>5336</v>
      </c>
      <c r="D4656" s="213"/>
      <c r="E4656" s="213">
        <v>1</v>
      </c>
      <c r="F4656" s="213" t="s">
        <v>553</v>
      </c>
      <c r="G4656" s="214" t="s">
        <v>554</v>
      </c>
      <c r="H4656" s="208">
        <f>IF(Input!F$4="GMH_OECC",J4656,IF(Input!F$4="GMH_XOEC",L4656,IF(Input!F$4="GMH_Korea",N4656,IF(Input!F$4="GMH_EU",P4656,IF(Input!F$4="Skysuper",#REF!,IF(Input!F$4="SkyII",#REF!,IF(Input!F$4="XO-8000",#REF!, "FALSE")))))))</f>
        <v>1</v>
      </c>
      <c r="I4656" s="209">
        <f>IF(Input!F$4="GMH_OECC",K4656,IF(Input!F$4="GMH_XOEC",M4656,IF(Input!F$4="GMH_Korea",O4656,IF(Input!F$4="GMH_EU",Q4656,IF(Input!F$4="Skysuper",#REF!,IF(Input!F$4="SkyII",#REF!,IF(Input!F$4="XO-8000",#REF!, "FALSE")))))))</f>
        <v>0</v>
      </c>
      <c r="J4656" s="210">
        <v>1</v>
      </c>
      <c r="K4656" s="268">
        <v>0</v>
      </c>
      <c r="L4656" s="270">
        <v>1</v>
      </c>
      <c r="M4656" s="270">
        <v>0</v>
      </c>
      <c r="N4656" s="270">
        <v>1</v>
      </c>
      <c r="O4656" s="270">
        <v>0</v>
      </c>
      <c r="P4656" s="270">
        <v>1</v>
      </c>
      <c r="Q4656" s="270">
        <v>0</v>
      </c>
      <c r="R4656" s="74"/>
      <c r="S4656" s="75" t="str">
        <f t="shared" si="463"/>
        <v>0001</v>
      </c>
      <c r="T4656" s="75" t="str">
        <f t="shared" si="464"/>
        <v>00010001000100010001000100010001</v>
      </c>
      <c r="V4656" s="197"/>
      <c r="W4656" s="75">
        <f t="shared" si="465"/>
        <v>8</v>
      </c>
      <c r="AE4656" s="479"/>
    </row>
    <row r="4657" spans="1:31" s="75" customFormat="1" ht="13.5" x14ac:dyDescent="0.2">
      <c r="A4657" s="211">
        <v>4654</v>
      </c>
      <c r="B4657" s="212" t="s">
        <v>5337</v>
      </c>
      <c r="C4657" s="213" t="s">
        <v>5338</v>
      </c>
      <c r="D4657" s="213"/>
      <c r="E4657" s="213">
        <v>1</v>
      </c>
      <c r="F4657" s="213" t="s">
        <v>553</v>
      </c>
      <c r="G4657" s="214" t="s">
        <v>554</v>
      </c>
      <c r="H4657" s="208">
        <f>IF(Input!F$4="GMH_OECC",J4657,IF(Input!F$4="GMH_XOEC",L4657,IF(Input!F$4="GMH_Korea",N4657,IF(Input!F$4="GMH_EU",P4657,IF(Input!F$4="Skysuper",#REF!,IF(Input!F$4="SkyII",#REF!,IF(Input!F$4="XO-8000",#REF!, "FALSE")))))))</f>
        <v>1</v>
      </c>
      <c r="I4657" s="209">
        <f>IF(Input!F$4="GMH_OECC",K4657,IF(Input!F$4="GMH_XOEC",M4657,IF(Input!F$4="GMH_Korea",O4657,IF(Input!F$4="GMH_EU",Q4657,IF(Input!F$4="Skysuper",#REF!,IF(Input!F$4="SkyII",#REF!,IF(Input!F$4="XO-8000",#REF!, "FALSE")))))))</f>
        <v>0</v>
      </c>
      <c r="J4657" s="210">
        <v>1</v>
      </c>
      <c r="K4657" s="268">
        <v>0</v>
      </c>
      <c r="L4657" s="270">
        <v>1</v>
      </c>
      <c r="M4657" s="270">
        <v>0</v>
      </c>
      <c r="N4657" s="270">
        <v>1</v>
      </c>
      <c r="O4657" s="270">
        <v>0</v>
      </c>
      <c r="P4657" s="270">
        <v>1</v>
      </c>
      <c r="Q4657" s="270">
        <v>0</v>
      </c>
      <c r="R4657" s="74"/>
      <c r="S4657" s="75" t="str">
        <f t="shared" si="463"/>
        <v>0001</v>
      </c>
      <c r="T4657" s="75" t="str">
        <f t="shared" si="464"/>
        <v>00010001000100010001000100010001</v>
      </c>
      <c r="V4657" s="197"/>
      <c r="W4657" s="75">
        <f t="shared" si="465"/>
        <v>8</v>
      </c>
      <c r="AE4657" s="479"/>
    </row>
    <row r="4658" spans="1:31" s="75" customFormat="1" ht="13.5" x14ac:dyDescent="0.2">
      <c r="A4658" s="211">
        <v>4655</v>
      </c>
      <c r="B4658" s="212" t="s">
        <v>5339</v>
      </c>
      <c r="C4658" s="213" t="s">
        <v>5340</v>
      </c>
      <c r="D4658" s="213"/>
      <c r="E4658" s="213">
        <v>1</v>
      </c>
      <c r="F4658" s="213" t="s">
        <v>553</v>
      </c>
      <c r="G4658" s="214" t="s">
        <v>554</v>
      </c>
      <c r="H4658" s="208">
        <f>IF(Input!F$4="GMH_OECC",J4658,IF(Input!F$4="GMH_XOEC",L4658,IF(Input!F$4="GMH_Korea",N4658,IF(Input!F$4="GMH_EU",P4658,IF(Input!F$4="Skysuper",#REF!,IF(Input!F$4="SkyII",#REF!,IF(Input!F$4="XO-8000",#REF!, "FALSE")))))))</f>
        <v>1</v>
      </c>
      <c r="I4658" s="209">
        <f>IF(Input!F$4="GMH_OECC",K4658,IF(Input!F$4="GMH_XOEC",M4658,IF(Input!F$4="GMH_Korea",O4658,IF(Input!F$4="GMH_EU",Q4658,IF(Input!F$4="Skysuper",#REF!,IF(Input!F$4="SkyII",#REF!,IF(Input!F$4="XO-8000",#REF!, "FALSE")))))))</f>
        <v>0</v>
      </c>
      <c r="J4658" s="210">
        <v>1</v>
      </c>
      <c r="K4658" s="268">
        <v>0</v>
      </c>
      <c r="L4658" s="270">
        <v>1</v>
      </c>
      <c r="M4658" s="270">
        <v>0</v>
      </c>
      <c r="N4658" s="270">
        <v>1</v>
      </c>
      <c r="O4658" s="270">
        <v>0</v>
      </c>
      <c r="P4658" s="270">
        <v>1</v>
      </c>
      <c r="Q4658" s="270">
        <v>0</v>
      </c>
      <c r="R4658" s="74"/>
      <c r="S4658" s="75" t="str">
        <f t="shared" si="463"/>
        <v>0001</v>
      </c>
      <c r="T4658" s="75" t="str">
        <f t="shared" si="464"/>
        <v>00010001000100010001000100010001</v>
      </c>
      <c r="V4658" s="197"/>
      <c r="W4658" s="75">
        <f t="shared" si="465"/>
        <v>8</v>
      </c>
      <c r="AE4658" s="479"/>
    </row>
    <row r="4659" spans="1:31" s="75" customFormat="1" ht="13.5" x14ac:dyDescent="0.2">
      <c r="A4659" s="211">
        <v>4656</v>
      </c>
      <c r="B4659" s="212" t="s">
        <v>5341</v>
      </c>
      <c r="C4659" s="213" t="s">
        <v>5342</v>
      </c>
      <c r="D4659" s="213"/>
      <c r="E4659" s="213">
        <v>1</v>
      </c>
      <c r="F4659" s="213" t="s">
        <v>553</v>
      </c>
      <c r="G4659" s="214" t="s">
        <v>554</v>
      </c>
      <c r="H4659" s="208">
        <f>IF(Input!F$4="GMH_OECC",J4659,IF(Input!F$4="GMH_XOEC",L4659,IF(Input!F$4="GMH_Korea",N4659,IF(Input!F$4="GMH_EU",P4659,IF(Input!F$4="Skysuper",#REF!,IF(Input!F$4="SkyII",#REF!,IF(Input!F$4="XO-8000",#REF!, "FALSE")))))))</f>
        <v>1</v>
      </c>
      <c r="I4659" s="209">
        <f>IF(Input!F$4="GMH_OECC",K4659,IF(Input!F$4="GMH_XOEC",M4659,IF(Input!F$4="GMH_Korea",O4659,IF(Input!F$4="GMH_EU",Q4659,IF(Input!F$4="Skysuper",#REF!,IF(Input!F$4="SkyII",#REF!,IF(Input!F$4="XO-8000",#REF!, "FALSE")))))))</f>
        <v>0</v>
      </c>
      <c r="J4659" s="210">
        <v>1</v>
      </c>
      <c r="K4659" s="268">
        <v>0</v>
      </c>
      <c r="L4659" s="270">
        <v>1</v>
      </c>
      <c r="M4659" s="270">
        <v>0</v>
      </c>
      <c r="N4659" s="270">
        <v>1</v>
      </c>
      <c r="O4659" s="270">
        <v>0</v>
      </c>
      <c r="P4659" s="270">
        <v>1</v>
      </c>
      <c r="Q4659" s="270">
        <v>0</v>
      </c>
      <c r="R4659" s="74"/>
      <c r="S4659" s="75" t="str">
        <f t="shared" si="463"/>
        <v>0001</v>
      </c>
      <c r="T4659" s="75" t="str">
        <f t="shared" si="464"/>
        <v>00010001000100010001000100010001</v>
      </c>
      <c r="V4659" s="197"/>
      <c r="W4659" s="75">
        <f t="shared" si="465"/>
        <v>8</v>
      </c>
      <c r="AE4659" s="479"/>
    </row>
    <row r="4660" spans="1:31" s="75" customFormat="1" ht="13.5" x14ac:dyDescent="0.2">
      <c r="A4660" s="211">
        <v>4657</v>
      </c>
      <c r="B4660" s="212" t="s">
        <v>5343</v>
      </c>
      <c r="C4660" s="213" t="s">
        <v>5344</v>
      </c>
      <c r="D4660" s="213"/>
      <c r="E4660" s="213">
        <v>1</v>
      </c>
      <c r="F4660" s="213" t="s">
        <v>553</v>
      </c>
      <c r="G4660" s="214" t="s">
        <v>554</v>
      </c>
      <c r="H4660" s="208">
        <f>IF(Input!F$4="GMH_OECC",J4660,IF(Input!F$4="GMH_XOEC",L4660,IF(Input!F$4="GMH_Korea",N4660,IF(Input!F$4="GMH_EU",P4660,IF(Input!F$4="Skysuper",#REF!,IF(Input!F$4="SkyII",#REF!,IF(Input!F$4="XO-8000",#REF!, "FALSE")))))))</f>
        <v>1</v>
      </c>
      <c r="I4660" s="209">
        <f>IF(Input!F$4="GMH_OECC",K4660,IF(Input!F$4="GMH_XOEC",M4660,IF(Input!F$4="GMH_Korea",O4660,IF(Input!F$4="GMH_EU",Q4660,IF(Input!F$4="Skysuper",#REF!,IF(Input!F$4="SkyII",#REF!,IF(Input!F$4="XO-8000",#REF!, "FALSE")))))))</f>
        <v>0</v>
      </c>
      <c r="J4660" s="210">
        <v>1</v>
      </c>
      <c r="K4660" s="268">
        <v>0</v>
      </c>
      <c r="L4660" s="270">
        <v>1</v>
      </c>
      <c r="M4660" s="270">
        <v>0</v>
      </c>
      <c r="N4660" s="270">
        <v>1</v>
      </c>
      <c r="O4660" s="270">
        <v>0</v>
      </c>
      <c r="P4660" s="270">
        <v>1</v>
      </c>
      <c r="Q4660" s="270">
        <v>0</v>
      </c>
      <c r="R4660" s="74"/>
      <c r="S4660" s="75" t="str">
        <f t="shared" ref="S4660:S4723" si="466">"0"&amp;DEC2HEX(2^(I4660-1))&amp;IF(LEN(DEC2HEX(H4660))=2,DEC2HEX(H4660),"0"&amp;DEC2HEX(H4660))</f>
        <v>0001</v>
      </c>
      <c r="T4660" s="75" t="str">
        <f t="shared" si="464"/>
        <v>00010001000100010001000100010001</v>
      </c>
      <c r="V4660" s="197"/>
      <c r="W4660" s="75">
        <f t="shared" si="465"/>
        <v>8</v>
      </c>
      <c r="AE4660" s="479"/>
    </row>
    <row r="4661" spans="1:31" s="75" customFormat="1" ht="13.5" x14ac:dyDescent="0.2">
      <c r="A4661" s="211">
        <v>4658</v>
      </c>
      <c r="B4661" s="212" t="s">
        <v>5345</v>
      </c>
      <c r="C4661" s="213" t="s">
        <v>5346</v>
      </c>
      <c r="D4661" s="213"/>
      <c r="E4661" s="213">
        <v>1</v>
      </c>
      <c r="F4661" s="213" t="s">
        <v>553</v>
      </c>
      <c r="G4661" s="214" t="s">
        <v>554</v>
      </c>
      <c r="H4661" s="208">
        <f>IF(Input!F$4="GMH_OECC",J4661,IF(Input!F$4="GMH_XOEC",L4661,IF(Input!F$4="GMH_Korea",N4661,IF(Input!F$4="GMH_EU",P4661,IF(Input!F$4="Skysuper",#REF!,IF(Input!F$4="SkyII",#REF!,IF(Input!F$4="XO-8000",#REF!, "FALSE")))))))</f>
        <v>1</v>
      </c>
      <c r="I4661" s="209">
        <f>IF(Input!F$4="GMH_OECC",K4661,IF(Input!F$4="GMH_XOEC",M4661,IF(Input!F$4="GMH_Korea",O4661,IF(Input!F$4="GMH_EU",Q4661,IF(Input!F$4="Skysuper",#REF!,IF(Input!F$4="SkyII",#REF!,IF(Input!F$4="XO-8000",#REF!, "FALSE")))))))</f>
        <v>0</v>
      </c>
      <c r="J4661" s="210">
        <v>1</v>
      </c>
      <c r="K4661" s="268">
        <v>0</v>
      </c>
      <c r="L4661" s="270">
        <v>1</v>
      </c>
      <c r="M4661" s="270">
        <v>0</v>
      </c>
      <c r="N4661" s="270">
        <v>1</v>
      </c>
      <c r="O4661" s="270">
        <v>0</v>
      </c>
      <c r="P4661" s="270">
        <v>1</v>
      </c>
      <c r="Q4661" s="270">
        <v>0</v>
      </c>
      <c r="R4661" s="74"/>
      <c r="S4661" s="75" t="str">
        <f t="shared" si="466"/>
        <v>0001</v>
      </c>
      <c r="T4661" s="75" t="str">
        <f t="shared" si="464"/>
        <v>00010001000100010001000100010001</v>
      </c>
      <c r="V4661" s="197"/>
      <c r="W4661" s="75">
        <f t="shared" si="465"/>
        <v>8</v>
      </c>
      <c r="AE4661" s="479"/>
    </row>
    <row r="4662" spans="1:31" s="75" customFormat="1" ht="13.5" x14ac:dyDescent="0.2">
      <c r="A4662" s="211">
        <v>4659</v>
      </c>
      <c r="B4662" s="212" t="s">
        <v>5347</v>
      </c>
      <c r="C4662" s="213" t="s">
        <v>5348</v>
      </c>
      <c r="D4662" s="213"/>
      <c r="E4662" s="213">
        <v>1</v>
      </c>
      <c r="F4662" s="213" t="s">
        <v>553</v>
      </c>
      <c r="G4662" s="214" t="s">
        <v>554</v>
      </c>
      <c r="H4662" s="208">
        <f>IF(Input!F$4="GMH_OECC",J4662,IF(Input!F$4="GMH_XOEC",L4662,IF(Input!F$4="GMH_Korea",N4662,IF(Input!F$4="GMH_EU",P4662,IF(Input!F$4="Skysuper",#REF!,IF(Input!F$4="SkyII",#REF!,IF(Input!F$4="XO-8000",#REF!, "FALSE")))))))</f>
        <v>1</v>
      </c>
      <c r="I4662" s="209">
        <f>IF(Input!F$4="GMH_OECC",K4662,IF(Input!F$4="GMH_XOEC",M4662,IF(Input!F$4="GMH_Korea",O4662,IF(Input!F$4="GMH_EU",Q4662,IF(Input!F$4="Skysuper",#REF!,IF(Input!F$4="SkyII",#REF!,IF(Input!F$4="XO-8000",#REF!, "FALSE")))))))</f>
        <v>0</v>
      </c>
      <c r="J4662" s="210">
        <v>1</v>
      </c>
      <c r="K4662" s="268">
        <v>0</v>
      </c>
      <c r="L4662" s="270">
        <v>1</v>
      </c>
      <c r="M4662" s="270">
        <v>0</v>
      </c>
      <c r="N4662" s="270">
        <v>1</v>
      </c>
      <c r="O4662" s="270">
        <v>0</v>
      </c>
      <c r="P4662" s="270">
        <v>1</v>
      </c>
      <c r="Q4662" s="270">
        <v>0</v>
      </c>
      <c r="R4662" s="74"/>
      <c r="S4662" s="75" t="str">
        <f t="shared" si="466"/>
        <v>0001</v>
      </c>
      <c r="T4662" s="75" t="str">
        <f t="shared" si="464"/>
        <v>00010001000100010001000100010001</v>
      </c>
      <c r="V4662" s="197"/>
      <c r="W4662" s="75">
        <f t="shared" si="465"/>
        <v>8</v>
      </c>
      <c r="AE4662" s="479"/>
    </row>
    <row r="4663" spans="1:31" s="75" customFormat="1" ht="13.5" x14ac:dyDescent="0.2">
      <c r="A4663" s="211">
        <v>4660</v>
      </c>
      <c r="B4663" s="212" t="s">
        <v>5349</v>
      </c>
      <c r="C4663" s="213" t="s">
        <v>5350</v>
      </c>
      <c r="D4663" s="213"/>
      <c r="E4663" s="213">
        <v>1</v>
      </c>
      <c r="F4663" s="213" t="s">
        <v>553</v>
      </c>
      <c r="G4663" s="214" t="s">
        <v>554</v>
      </c>
      <c r="H4663" s="208">
        <f>IF(Input!F$4="GMH_OECC",J4663,IF(Input!F$4="GMH_XOEC",L4663,IF(Input!F$4="GMH_Korea",N4663,IF(Input!F$4="GMH_EU",P4663,IF(Input!F$4="Skysuper",#REF!,IF(Input!F$4="SkyII",#REF!,IF(Input!F$4="XO-8000",#REF!, "FALSE")))))))</f>
        <v>1</v>
      </c>
      <c r="I4663" s="209">
        <f>IF(Input!F$4="GMH_OECC",K4663,IF(Input!F$4="GMH_XOEC",M4663,IF(Input!F$4="GMH_Korea",O4663,IF(Input!F$4="GMH_EU",Q4663,IF(Input!F$4="Skysuper",#REF!,IF(Input!F$4="SkyII",#REF!,IF(Input!F$4="XO-8000",#REF!, "FALSE")))))))</f>
        <v>0</v>
      </c>
      <c r="J4663" s="210">
        <v>1</v>
      </c>
      <c r="K4663" s="268">
        <v>0</v>
      </c>
      <c r="L4663" s="270">
        <v>1</v>
      </c>
      <c r="M4663" s="270">
        <v>0</v>
      </c>
      <c r="N4663" s="270">
        <v>1</v>
      </c>
      <c r="O4663" s="270">
        <v>0</v>
      </c>
      <c r="P4663" s="270">
        <v>1</v>
      </c>
      <c r="Q4663" s="270">
        <v>0</v>
      </c>
      <c r="R4663" s="74"/>
      <c r="S4663" s="75" t="str">
        <f t="shared" si="466"/>
        <v>0001</v>
      </c>
      <c r="T4663" s="75" t="str">
        <f t="shared" si="464"/>
        <v>00010001000100010001000100010001</v>
      </c>
      <c r="V4663" s="197"/>
      <c r="W4663" s="75">
        <f t="shared" si="465"/>
        <v>8</v>
      </c>
      <c r="AE4663" s="479"/>
    </row>
    <row r="4664" spans="1:31" s="75" customFormat="1" ht="13.5" x14ac:dyDescent="0.2">
      <c r="A4664" s="211">
        <v>4661</v>
      </c>
      <c r="B4664" s="212" t="s">
        <v>5351</v>
      </c>
      <c r="C4664" s="213" t="s">
        <v>5352</v>
      </c>
      <c r="D4664" s="213"/>
      <c r="E4664" s="213">
        <v>1</v>
      </c>
      <c r="F4664" s="213" t="s">
        <v>553</v>
      </c>
      <c r="G4664" s="214" t="s">
        <v>554</v>
      </c>
      <c r="H4664" s="208">
        <f>IF(Input!F$4="GMH_OECC",J4664,IF(Input!F$4="GMH_XOEC",L4664,IF(Input!F$4="GMH_Korea",N4664,IF(Input!F$4="GMH_EU",P4664,IF(Input!F$4="Skysuper",#REF!,IF(Input!F$4="SkyII",#REF!,IF(Input!F$4="XO-8000",#REF!, "FALSE")))))))</f>
        <v>1</v>
      </c>
      <c r="I4664" s="209">
        <f>IF(Input!F$4="GMH_OECC",K4664,IF(Input!F$4="GMH_XOEC",M4664,IF(Input!F$4="GMH_Korea",O4664,IF(Input!F$4="GMH_EU",Q4664,IF(Input!F$4="Skysuper",#REF!,IF(Input!F$4="SkyII",#REF!,IF(Input!F$4="XO-8000",#REF!, "FALSE")))))))</f>
        <v>0</v>
      </c>
      <c r="J4664" s="210">
        <v>1</v>
      </c>
      <c r="K4664" s="268">
        <v>0</v>
      </c>
      <c r="L4664" s="270">
        <v>1</v>
      </c>
      <c r="M4664" s="270">
        <v>0</v>
      </c>
      <c r="N4664" s="270">
        <v>1</v>
      </c>
      <c r="O4664" s="270">
        <v>0</v>
      </c>
      <c r="P4664" s="270">
        <v>1</v>
      </c>
      <c r="Q4664" s="270">
        <v>0</v>
      </c>
      <c r="R4664" s="74"/>
      <c r="S4664" s="75" t="str">
        <f t="shared" si="466"/>
        <v>0001</v>
      </c>
      <c r="T4664" s="75" t="str">
        <f t="shared" si="464"/>
        <v>00010001000100010001000100010001</v>
      </c>
      <c r="V4664" s="197"/>
      <c r="W4664" s="75">
        <f t="shared" si="465"/>
        <v>8</v>
      </c>
      <c r="AE4664" s="479"/>
    </row>
    <row r="4665" spans="1:31" s="75" customFormat="1" ht="13.5" x14ac:dyDescent="0.2">
      <c r="A4665" s="211">
        <v>4662</v>
      </c>
      <c r="B4665" s="212" t="s">
        <v>5353</v>
      </c>
      <c r="C4665" s="213" t="s">
        <v>5354</v>
      </c>
      <c r="D4665" s="213"/>
      <c r="E4665" s="213">
        <v>1</v>
      </c>
      <c r="F4665" s="213" t="s">
        <v>553</v>
      </c>
      <c r="G4665" s="214" t="s">
        <v>554</v>
      </c>
      <c r="H4665" s="208">
        <f>IF(Input!F$4="GMH_OECC",J4665,IF(Input!F$4="GMH_XOEC",L4665,IF(Input!F$4="GMH_Korea",N4665,IF(Input!F$4="GMH_EU",P4665,IF(Input!F$4="Skysuper",#REF!,IF(Input!F$4="SkyII",#REF!,IF(Input!F$4="XO-8000",#REF!, "FALSE")))))))</f>
        <v>1</v>
      </c>
      <c r="I4665" s="209">
        <f>IF(Input!F$4="GMH_OECC",K4665,IF(Input!F$4="GMH_XOEC",M4665,IF(Input!F$4="GMH_Korea",O4665,IF(Input!F$4="GMH_EU",Q4665,IF(Input!F$4="Skysuper",#REF!,IF(Input!F$4="SkyII",#REF!,IF(Input!F$4="XO-8000",#REF!, "FALSE")))))))</f>
        <v>0</v>
      </c>
      <c r="J4665" s="210">
        <v>1</v>
      </c>
      <c r="K4665" s="268">
        <v>0</v>
      </c>
      <c r="L4665" s="270">
        <v>1</v>
      </c>
      <c r="M4665" s="270">
        <v>0</v>
      </c>
      <c r="N4665" s="270">
        <v>1</v>
      </c>
      <c r="O4665" s="270">
        <v>0</v>
      </c>
      <c r="P4665" s="270">
        <v>1</v>
      </c>
      <c r="Q4665" s="270">
        <v>0</v>
      </c>
      <c r="R4665" s="74"/>
      <c r="S4665" s="75" t="str">
        <f t="shared" si="466"/>
        <v>0001</v>
      </c>
      <c r="T4665" s="75" t="str">
        <f t="shared" si="464"/>
        <v>00010001000100010001000100010001</v>
      </c>
      <c r="V4665" s="197"/>
      <c r="W4665" s="75">
        <f t="shared" si="465"/>
        <v>8</v>
      </c>
      <c r="AE4665" s="479"/>
    </row>
    <row r="4666" spans="1:31" s="75" customFormat="1" ht="13.5" x14ac:dyDescent="0.2">
      <c r="A4666" s="211">
        <v>4663</v>
      </c>
      <c r="B4666" s="212" t="s">
        <v>5355</v>
      </c>
      <c r="C4666" s="213" t="s">
        <v>5356</v>
      </c>
      <c r="D4666" s="213"/>
      <c r="E4666" s="213">
        <v>1</v>
      </c>
      <c r="F4666" s="213" t="s">
        <v>553</v>
      </c>
      <c r="G4666" s="214" t="s">
        <v>554</v>
      </c>
      <c r="H4666" s="208">
        <f>IF(Input!F$4="GMH_OECC",J4666,IF(Input!F$4="GMH_XOEC",L4666,IF(Input!F$4="GMH_Korea",N4666,IF(Input!F$4="GMH_EU",P4666,IF(Input!F$4="Skysuper",#REF!,IF(Input!F$4="SkyII",#REF!,IF(Input!F$4="XO-8000",#REF!, "FALSE")))))))</f>
        <v>1</v>
      </c>
      <c r="I4666" s="209">
        <f>IF(Input!F$4="GMH_OECC",K4666,IF(Input!F$4="GMH_XOEC",M4666,IF(Input!F$4="GMH_Korea",O4666,IF(Input!F$4="GMH_EU",Q4666,IF(Input!F$4="Skysuper",#REF!,IF(Input!F$4="SkyII",#REF!,IF(Input!F$4="XO-8000",#REF!, "FALSE")))))))</f>
        <v>0</v>
      </c>
      <c r="J4666" s="210">
        <v>1</v>
      </c>
      <c r="K4666" s="268">
        <v>0</v>
      </c>
      <c r="L4666" s="270">
        <v>1</v>
      </c>
      <c r="M4666" s="270">
        <v>0</v>
      </c>
      <c r="N4666" s="270">
        <v>1</v>
      </c>
      <c r="O4666" s="270">
        <v>0</v>
      </c>
      <c r="P4666" s="270">
        <v>1</v>
      </c>
      <c r="Q4666" s="270">
        <v>0</v>
      </c>
      <c r="R4666" s="74"/>
      <c r="S4666" s="75" t="str">
        <f t="shared" si="466"/>
        <v>0001</v>
      </c>
      <c r="T4666" s="75" t="str">
        <f t="shared" si="464"/>
        <v>00010001000100010001000100010001</v>
      </c>
      <c r="V4666" s="197"/>
      <c r="W4666" s="75">
        <f t="shared" si="465"/>
        <v>8</v>
      </c>
      <c r="AE4666" s="479"/>
    </row>
    <row r="4667" spans="1:31" s="75" customFormat="1" ht="13.5" x14ac:dyDescent="0.2">
      <c r="A4667" s="211">
        <v>4664</v>
      </c>
      <c r="B4667" s="212" t="s">
        <v>5357</v>
      </c>
      <c r="C4667" s="213" t="s">
        <v>5358</v>
      </c>
      <c r="D4667" s="213"/>
      <c r="E4667" s="213">
        <v>1</v>
      </c>
      <c r="F4667" s="213" t="s">
        <v>553</v>
      </c>
      <c r="G4667" s="214" t="s">
        <v>554</v>
      </c>
      <c r="H4667" s="208">
        <f>IF(Input!F$4="GMH_OECC",J4667,IF(Input!F$4="GMH_XOEC",L4667,IF(Input!F$4="GMH_Korea",N4667,IF(Input!F$4="GMH_EU",P4667,IF(Input!F$4="Skysuper",#REF!,IF(Input!F$4="SkyII",#REF!,IF(Input!F$4="XO-8000",#REF!, "FALSE")))))))</f>
        <v>1</v>
      </c>
      <c r="I4667" s="209">
        <f>IF(Input!F$4="GMH_OECC",K4667,IF(Input!F$4="GMH_XOEC",M4667,IF(Input!F$4="GMH_Korea",O4667,IF(Input!F$4="GMH_EU",Q4667,IF(Input!F$4="Skysuper",#REF!,IF(Input!F$4="SkyII",#REF!,IF(Input!F$4="XO-8000",#REF!, "FALSE")))))))</f>
        <v>0</v>
      </c>
      <c r="J4667" s="210">
        <v>1</v>
      </c>
      <c r="K4667" s="268">
        <v>0</v>
      </c>
      <c r="L4667" s="270">
        <v>1</v>
      </c>
      <c r="M4667" s="270">
        <v>0</v>
      </c>
      <c r="N4667" s="270">
        <v>1</v>
      </c>
      <c r="O4667" s="270">
        <v>0</v>
      </c>
      <c r="P4667" s="270">
        <v>1</v>
      </c>
      <c r="Q4667" s="270">
        <v>0</v>
      </c>
      <c r="R4667" s="74"/>
      <c r="S4667" s="75" t="str">
        <f t="shared" si="466"/>
        <v>0001</v>
      </c>
      <c r="T4667" s="75" t="str">
        <f t="shared" si="464"/>
        <v>00010001000100010001000100010001</v>
      </c>
      <c r="V4667" s="197"/>
      <c r="W4667" s="75">
        <f t="shared" si="465"/>
        <v>8</v>
      </c>
      <c r="AE4667" s="479"/>
    </row>
    <row r="4668" spans="1:31" s="75" customFormat="1" ht="13.5" x14ac:dyDescent="0.2">
      <c r="A4668" s="211">
        <v>4665</v>
      </c>
      <c r="B4668" s="212" t="s">
        <v>5359</v>
      </c>
      <c r="C4668" s="213" t="s">
        <v>5360</v>
      </c>
      <c r="D4668" s="213"/>
      <c r="E4668" s="213">
        <v>1</v>
      </c>
      <c r="F4668" s="213" t="s">
        <v>553</v>
      </c>
      <c r="G4668" s="214" t="s">
        <v>554</v>
      </c>
      <c r="H4668" s="208">
        <f>IF(Input!F$4="GMH_OECC",J4668,IF(Input!F$4="GMH_XOEC",L4668,IF(Input!F$4="GMH_Korea",N4668,IF(Input!F$4="GMH_EU",P4668,IF(Input!F$4="Skysuper",#REF!,IF(Input!F$4="SkyII",#REF!,IF(Input!F$4="XO-8000",#REF!, "FALSE")))))))</f>
        <v>1</v>
      </c>
      <c r="I4668" s="209">
        <f>IF(Input!F$4="GMH_OECC",K4668,IF(Input!F$4="GMH_XOEC",M4668,IF(Input!F$4="GMH_Korea",O4668,IF(Input!F$4="GMH_EU",Q4668,IF(Input!F$4="Skysuper",#REF!,IF(Input!F$4="SkyII",#REF!,IF(Input!F$4="XO-8000",#REF!, "FALSE")))))))</f>
        <v>0</v>
      </c>
      <c r="J4668" s="210">
        <v>1</v>
      </c>
      <c r="K4668" s="268">
        <v>0</v>
      </c>
      <c r="L4668" s="270">
        <v>1</v>
      </c>
      <c r="M4668" s="270">
        <v>0</v>
      </c>
      <c r="N4668" s="270">
        <v>1</v>
      </c>
      <c r="O4668" s="270">
        <v>0</v>
      </c>
      <c r="P4668" s="270">
        <v>1</v>
      </c>
      <c r="Q4668" s="270">
        <v>0</v>
      </c>
      <c r="R4668" s="74"/>
      <c r="S4668" s="75" t="str">
        <f t="shared" si="466"/>
        <v>0001</v>
      </c>
      <c r="T4668" s="75" t="str">
        <f t="shared" si="464"/>
        <v>00010001000100010001000100010001</v>
      </c>
      <c r="V4668" s="197"/>
      <c r="W4668" s="75">
        <f t="shared" si="465"/>
        <v>8</v>
      </c>
      <c r="AE4668" s="479"/>
    </row>
    <row r="4669" spans="1:31" s="75" customFormat="1" ht="13.5" x14ac:dyDescent="0.2">
      <c r="A4669" s="211">
        <v>4666</v>
      </c>
      <c r="B4669" s="212" t="s">
        <v>5361</v>
      </c>
      <c r="C4669" s="213" t="s">
        <v>5362</v>
      </c>
      <c r="D4669" s="213"/>
      <c r="E4669" s="213">
        <v>1</v>
      </c>
      <c r="F4669" s="213" t="s">
        <v>553</v>
      </c>
      <c r="G4669" s="214" t="s">
        <v>554</v>
      </c>
      <c r="H4669" s="208">
        <f>IF(Input!F$4="GMH_OECC",J4669,IF(Input!F$4="GMH_XOEC",L4669,IF(Input!F$4="GMH_Korea",N4669,IF(Input!F$4="GMH_EU",P4669,IF(Input!F$4="Skysuper",#REF!,IF(Input!F$4="SkyII",#REF!,IF(Input!F$4="XO-8000",#REF!, "FALSE")))))))</f>
        <v>1</v>
      </c>
      <c r="I4669" s="209">
        <f>IF(Input!F$4="GMH_OECC",K4669,IF(Input!F$4="GMH_XOEC",M4669,IF(Input!F$4="GMH_Korea",O4669,IF(Input!F$4="GMH_EU",Q4669,IF(Input!F$4="Skysuper",#REF!,IF(Input!F$4="SkyII",#REF!,IF(Input!F$4="XO-8000",#REF!, "FALSE")))))))</f>
        <v>0</v>
      </c>
      <c r="J4669" s="210">
        <v>1</v>
      </c>
      <c r="K4669" s="268">
        <v>0</v>
      </c>
      <c r="L4669" s="270">
        <v>1</v>
      </c>
      <c r="M4669" s="270">
        <v>0</v>
      </c>
      <c r="N4669" s="270">
        <v>1</v>
      </c>
      <c r="O4669" s="270">
        <v>0</v>
      </c>
      <c r="P4669" s="270">
        <v>1</v>
      </c>
      <c r="Q4669" s="270">
        <v>0</v>
      </c>
      <c r="R4669" s="74"/>
      <c r="S4669" s="75" t="str">
        <f t="shared" si="466"/>
        <v>0001</v>
      </c>
      <c r="T4669" s="75" t="str">
        <f t="shared" si="464"/>
        <v>00010001000100010001000100010001</v>
      </c>
      <c r="V4669" s="197"/>
      <c r="W4669" s="75">
        <f t="shared" si="465"/>
        <v>8</v>
      </c>
      <c r="AE4669" s="479"/>
    </row>
    <row r="4670" spans="1:31" s="75" customFormat="1" ht="13.5" x14ac:dyDescent="0.2">
      <c r="A4670" s="211">
        <v>4667</v>
      </c>
      <c r="B4670" s="212" t="s">
        <v>5363</v>
      </c>
      <c r="C4670" s="213" t="s">
        <v>5364</v>
      </c>
      <c r="D4670" s="213"/>
      <c r="E4670" s="213">
        <v>1</v>
      </c>
      <c r="F4670" s="213" t="s">
        <v>553</v>
      </c>
      <c r="G4670" s="214" t="s">
        <v>554</v>
      </c>
      <c r="H4670" s="208">
        <f>IF(Input!F$4="GMH_OECC",J4670,IF(Input!F$4="GMH_XOEC",L4670,IF(Input!F$4="GMH_Korea",N4670,IF(Input!F$4="GMH_EU",P4670,IF(Input!F$4="Skysuper",#REF!,IF(Input!F$4="SkyII",#REF!,IF(Input!F$4="XO-8000",#REF!, "FALSE")))))))</f>
        <v>1</v>
      </c>
      <c r="I4670" s="209">
        <f>IF(Input!F$4="GMH_OECC",K4670,IF(Input!F$4="GMH_XOEC",M4670,IF(Input!F$4="GMH_Korea",O4670,IF(Input!F$4="GMH_EU",Q4670,IF(Input!F$4="Skysuper",#REF!,IF(Input!F$4="SkyII",#REF!,IF(Input!F$4="XO-8000",#REF!, "FALSE")))))))</f>
        <v>0</v>
      </c>
      <c r="J4670" s="210">
        <v>1</v>
      </c>
      <c r="K4670" s="268">
        <v>0</v>
      </c>
      <c r="L4670" s="270">
        <v>1</v>
      </c>
      <c r="M4670" s="270">
        <v>0</v>
      </c>
      <c r="N4670" s="270">
        <v>1</v>
      </c>
      <c r="O4670" s="270">
        <v>0</v>
      </c>
      <c r="P4670" s="270">
        <v>1</v>
      </c>
      <c r="Q4670" s="270">
        <v>0</v>
      </c>
      <c r="R4670" s="74"/>
      <c r="S4670" s="75" t="str">
        <f t="shared" si="466"/>
        <v>0001</v>
      </c>
      <c r="T4670" s="75" t="str">
        <f t="shared" si="464"/>
        <v>00010001000100010001000100010001</v>
      </c>
      <c r="V4670" s="197"/>
      <c r="W4670" s="75">
        <f t="shared" si="465"/>
        <v>8</v>
      </c>
      <c r="AE4670" s="479"/>
    </row>
    <row r="4671" spans="1:31" s="75" customFormat="1" ht="13.5" x14ac:dyDescent="0.2">
      <c r="A4671" s="211">
        <v>4668</v>
      </c>
      <c r="B4671" s="212" t="s">
        <v>5365</v>
      </c>
      <c r="C4671" s="213" t="s">
        <v>5366</v>
      </c>
      <c r="D4671" s="213"/>
      <c r="E4671" s="213">
        <v>1</v>
      </c>
      <c r="F4671" s="213" t="s">
        <v>553</v>
      </c>
      <c r="G4671" s="214" t="s">
        <v>554</v>
      </c>
      <c r="H4671" s="208">
        <f>IF(Input!F$4="GMH_OECC",J4671,IF(Input!F$4="GMH_XOEC",L4671,IF(Input!F$4="GMH_Korea",N4671,IF(Input!F$4="GMH_EU",P4671,IF(Input!F$4="Skysuper",#REF!,IF(Input!F$4="SkyII",#REF!,IF(Input!F$4="XO-8000",#REF!, "FALSE")))))))</f>
        <v>1</v>
      </c>
      <c r="I4671" s="209">
        <f>IF(Input!F$4="GMH_OECC",K4671,IF(Input!F$4="GMH_XOEC",M4671,IF(Input!F$4="GMH_Korea",O4671,IF(Input!F$4="GMH_EU",Q4671,IF(Input!F$4="Skysuper",#REF!,IF(Input!F$4="SkyII",#REF!,IF(Input!F$4="XO-8000",#REF!, "FALSE")))))))</f>
        <v>0</v>
      </c>
      <c r="J4671" s="210">
        <v>1</v>
      </c>
      <c r="K4671" s="268">
        <v>0</v>
      </c>
      <c r="L4671" s="270">
        <v>1</v>
      </c>
      <c r="M4671" s="270">
        <v>0</v>
      </c>
      <c r="N4671" s="270">
        <v>1</v>
      </c>
      <c r="O4671" s="270">
        <v>0</v>
      </c>
      <c r="P4671" s="270">
        <v>1</v>
      </c>
      <c r="Q4671" s="270">
        <v>0</v>
      </c>
      <c r="R4671" s="74"/>
      <c r="S4671" s="75" t="str">
        <f t="shared" si="466"/>
        <v>0001</v>
      </c>
      <c r="T4671" s="75" t="str">
        <f t="shared" si="464"/>
        <v>00010001000100010001000100010001</v>
      </c>
      <c r="V4671" s="197"/>
      <c r="W4671" s="75">
        <f t="shared" si="465"/>
        <v>8</v>
      </c>
      <c r="AE4671" s="479"/>
    </row>
    <row r="4672" spans="1:31" s="75" customFormat="1" ht="13.5" x14ac:dyDescent="0.2">
      <c r="A4672" s="211">
        <v>4669</v>
      </c>
      <c r="B4672" s="212" t="s">
        <v>5367</v>
      </c>
      <c r="C4672" s="213" t="s">
        <v>5368</v>
      </c>
      <c r="D4672" s="213"/>
      <c r="E4672" s="213">
        <v>1</v>
      </c>
      <c r="F4672" s="213" t="s">
        <v>553</v>
      </c>
      <c r="G4672" s="214" t="s">
        <v>554</v>
      </c>
      <c r="H4672" s="208">
        <f>IF(Input!F$4="GMH_OECC",J4672,IF(Input!F$4="GMH_XOEC",L4672,IF(Input!F$4="GMH_Korea",N4672,IF(Input!F$4="GMH_EU",P4672,IF(Input!F$4="Skysuper",#REF!,IF(Input!F$4="SkyII",#REF!,IF(Input!F$4="XO-8000",#REF!, "FALSE")))))))</f>
        <v>1</v>
      </c>
      <c r="I4672" s="209">
        <f>IF(Input!F$4="GMH_OECC",K4672,IF(Input!F$4="GMH_XOEC",M4672,IF(Input!F$4="GMH_Korea",O4672,IF(Input!F$4="GMH_EU",Q4672,IF(Input!F$4="Skysuper",#REF!,IF(Input!F$4="SkyII",#REF!,IF(Input!F$4="XO-8000",#REF!, "FALSE")))))))</f>
        <v>0</v>
      </c>
      <c r="J4672" s="210">
        <v>1</v>
      </c>
      <c r="K4672" s="268">
        <v>0</v>
      </c>
      <c r="L4672" s="270">
        <v>1</v>
      </c>
      <c r="M4672" s="270">
        <v>0</v>
      </c>
      <c r="N4672" s="270">
        <v>1</v>
      </c>
      <c r="O4672" s="270">
        <v>0</v>
      </c>
      <c r="P4672" s="270">
        <v>1</v>
      </c>
      <c r="Q4672" s="270">
        <v>0</v>
      </c>
      <c r="R4672" s="74"/>
      <c r="S4672" s="75" t="str">
        <f t="shared" si="466"/>
        <v>0001</v>
      </c>
      <c r="T4672" s="75" t="str">
        <f t="shared" si="464"/>
        <v>00010001000100010001000100010001</v>
      </c>
      <c r="V4672" s="197"/>
      <c r="W4672" s="75">
        <f t="shared" si="465"/>
        <v>8</v>
      </c>
      <c r="AE4672" s="479"/>
    </row>
    <row r="4673" spans="1:31" s="75" customFormat="1" ht="13.5" x14ac:dyDescent="0.2">
      <c r="A4673" s="211">
        <v>4670</v>
      </c>
      <c r="B4673" s="212" t="s">
        <v>5369</v>
      </c>
      <c r="C4673" s="213" t="s">
        <v>5370</v>
      </c>
      <c r="D4673" s="213"/>
      <c r="E4673" s="213">
        <v>1</v>
      </c>
      <c r="F4673" s="213" t="s">
        <v>553</v>
      </c>
      <c r="G4673" s="214" t="s">
        <v>554</v>
      </c>
      <c r="H4673" s="208">
        <f>IF(Input!F$4="GMH_OECC",J4673,IF(Input!F$4="GMH_XOEC",L4673,IF(Input!F$4="GMH_Korea",N4673,IF(Input!F$4="GMH_EU",P4673,IF(Input!F$4="Skysuper",#REF!,IF(Input!F$4="SkyII",#REF!,IF(Input!F$4="XO-8000",#REF!, "FALSE")))))))</f>
        <v>1</v>
      </c>
      <c r="I4673" s="209">
        <f>IF(Input!F$4="GMH_OECC",K4673,IF(Input!F$4="GMH_XOEC",M4673,IF(Input!F$4="GMH_Korea",O4673,IF(Input!F$4="GMH_EU",Q4673,IF(Input!F$4="Skysuper",#REF!,IF(Input!F$4="SkyII",#REF!,IF(Input!F$4="XO-8000",#REF!, "FALSE")))))))</f>
        <v>0</v>
      </c>
      <c r="J4673" s="210">
        <v>1</v>
      </c>
      <c r="K4673" s="268">
        <v>0</v>
      </c>
      <c r="L4673" s="270">
        <v>1</v>
      </c>
      <c r="M4673" s="270">
        <v>0</v>
      </c>
      <c r="N4673" s="270">
        <v>1</v>
      </c>
      <c r="O4673" s="270">
        <v>0</v>
      </c>
      <c r="P4673" s="270">
        <v>1</v>
      </c>
      <c r="Q4673" s="270">
        <v>0</v>
      </c>
      <c r="R4673" s="74"/>
      <c r="S4673" s="75" t="str">
        <f t="shared" si="466"/>
        <v>0001</v>
      </c>
      <c r="T4673" s="75" t="str">
        <f t="shared" si="464"/>
        <v>00010001000100010001000100010001</v>
      </c>
      <c r="V4673" s="197"/>
      <c r="W4673" s="75">
        <f t="shared" si="465"/>
        <v>8</v>
      </c>
      <c r="AE4673" s="479"/>
    </row>
    <row r="4674" spans="1:31" s="75" customFormat="1" ht="13.5" x14ac:dyDescent="0.2">
      <c r="A4674" s="211">
        <v>4671</v>
      </c>
      <c r="B4674" s="212" t="s">
        <v>5371</v>
      </c>
      <c r="C4674" s="213" t="s">
        <v>5372</v>
      </c>
      <c r="D4674" s="213"/>
      <c r="E4674" s="213">
        <v>1</v>
      </c>
      <c r="F4674" s="213" t="s">
        <v>553</v>
      </c>
      <c r="G4674" s="214" t="s">
        <v>554</v>
      </c>
      <c r="H4674" s="208">
        <f>IF(Input!F$4="GMH_OECC",J4674,IF(Input!F$4="GMH_XOEC",L4674,IF(Input!F$4="GMH_Korea",N4674,IF(Input!F$4="GMH_EU",P4674,IF(Input!F$4="Skysuper",#REF!,IF(Input!F$4="SkyII",#REF!,IF(Input!F$4="XO-8000",#REF!, "FALSE")))))))</f>
        <v>1</v>
      </c>
      <c r="I4674" s="209">
        <f>IF(Input!F$4="GMH_OECC",K4674,IF(Input!F$4="GMH_XOEC",M4674,IF(Input!F$4="GMH_Korea",O4674,IF(Input!F$4="GMH_EU",Q4674,IF(Input!F$4="Skysuper",#REF!,IF(Input!F$4="SkyII",#REF!,IF(Input!F$4="XO-8000",#REF!, "FALSE")))))))</f>
        <v>0</v>
      </c>
      <c r="J4674" s="210">
        <v>1</v>
      </c>
      <c r="K4674" s="268">
        <v>0</v>
      </c>
      <c r="L4674" s="270">
        <v>1</v>
      </c>
      <c r="M4674" s="270">
        <v>0</v>
      </c>
      <c r="N4674" s="270">
        <v>1</v>
      </c>
      <c r="O4674" s="270">
        <v>0</v>
      </c>
      <c r="P4674" s="270">
        <v>1</v>
      </c>
      <c r="Q4674" s="270">
        <v>0</v>
      </c>
      <c r="R4674" s="74"/>
      <c r="S4674" s="75" t="str">
        <f t="shared" si="466"/>
        <v>0001</v>
      </c>
      <c r="T4674" s="75" t="str">
        <f t="shared" si="464"/>
        <v>00010001000100010001000100010001</v>
      </c>
      <c r="V4674" s="197"/>
      <c r="W4674" s="75">
        <f t="shared" si="465"/>
        <v>8</v>
      </c>
      <c r="AE4674" s="479"/>
    </row>
    <row r="4675" spans="1:31" s="75" customFormat="1" ht="13.5" x14ac:dyDescent="0.2">
      <c r="A4675" s="211">
        <v>4672</v>
      </c>
      <c r="B4675" s="212" t="s">
        <v>5373</v>
      </c>
      <c r="C4675" s="213" t="s">
        <v>5374</v>
      </c>
      <c r="D4675" s="213"/>
      <c r="E4675" s="213">
        <v>1</v>
      </c>
      <c r="F4675" s="213" t="s">
        <v>553</v>
      </c>
      <c r="G4675" s="214" t="s">
        <v>554</v>
      </c>
      <c r="H4675" s="208">
        <f>IF(Input!F$4="GMH_OECC",J4675,IF(Input!F$4="GMH_XOEC",L4675,IF(Input!F$4="GMH_Korea",N4675,IF(Input!F$4="GMH_EU",P4675,IF(Input!F$4="Skysuper",#REF!,IF(Input!F$4="SkyII",#REF!,IF(Input!F$4="XO-8000",#REF!, "FALSE")))))))</f>
        <v>1</v>
      </c>
      <c r="I4675" s="209">
        <f>IF(Input!F$4="GMH_OECC",K4675,IF(Input!F$4="GMH_XOEC",M4675,IF(Input!F$4="GMH_Korea",O4675,IF(Input!F$4="GMH_EU",Q4675,IF(Input!F$4="Skysuper",#REF!,IF(Input!F$4="SkyII",#REF!,IF(Input!F$4="XO-8000",#REF!, "FALSE")))))))</f>
        <v>0</v>
      </c>
      <c r="J4675" s="210">
        <v>1</v>
      </c>
      <c r="K4675" s="268">
        <v>0</v>
      </c>
      <c r="L4675" s="270">
        <v>1</v>
      </c>
      <c r="M4675" s="270">
        <v>0</v>
      </c>
      <c r="N4675" s="270">
        <v>1</v>
      </c>
      <c r="O4675" s="270">
        <v>0</v>
      </c>
      <c r="P4675" s="270">
        <v>1</v>
      </c>
      <c r="Q4675" s="270">
        <v>0</v>
      </c>
      <c r="R4675" s="74"/>
      <c r="S4675" s="75" t="str">
        <f t="shared" si="466"/>
        <v>0001</v>
      </c>
      <c r="T4675" s="75" t="str">
        <f t="shared" si="464"/>
        <v>00010001000100010001000100010001</v>
      </c>
      <c r="V4675" s="197"/>
      <c r="W4675" s="75">
        <f t="shared" si="465"/>
        <v>8</v>
      </c>
      <c r="AE4675" s="479"/>
    </row>
    <row r="4676" spans="1:31" s="75" customFormat="1" ht="13.5" x14ac:dyDescent="0.2">
      <c r="A4676" s="211">
        <v>4673</v>
      </c>
      <c r="B4676" s="212" t="s">
        <v>5375</v>
      </c>
      <c r="C4676" s="213" t="s">
        <v>5376</v>
      </c>
      <c r="D4676" s="213"/>
      <c r="E4676" s="213">
        <v>1</v>
      </c>
      <c r="F4676" s="213" t="s">
        <v>553</v>
      </c>
      <c r="G4676" s="214" t="s">
        <v>554</v>
      </c>
      <c r="H4676" s="208">
        <f>IF(Input!F$4="GMH_OECC",J4676,IF(Input!F$4="GMH_XOEC",L4676,IF(Input!F$4="GMH_Korea",N4676,IF(Input!F$4="GMH_EU",P4676,IF(Input!F$4="Skysuper",#REF!,IF(Input!F$4="SkyII",#REF!,IF(Input!F$4="XO-8000",#REF!, "FALSE")))))))</f>
        <v>1</v>
      </c>
      <c r="I4676" s="209">
        <f>IF(Input!F$4="GMH_OECC",K4676,IF(Input!F$4="GMH_XOEC",M4676,IF(Input!F$4="GMH_Korea",O4676,IF(Input!F$4="GMH_EU",Q4676,IF(Input!F$4="Skysuper",#REF!,IF(Input!F$4="SkyII",#REF!,IF(Input!F$4="XO-8000",#REF!, "FALSE")))))))</f>
        <v>0</v>
      </c>
      <c r="J4676" s="210">
        <v>1</v>
      </c>
      <c r="K4676" s="268">
        <v>0</v>
      </c>
      <c r="L4676" s="270">
        <v>1</v>
      </c>
      <c r="M4676" s="270">
        <v>0</v>
      </c>
      <c r="N4676" s="270">
        <v>1</v>
      </c>
      <c r="O4676" s="270">
        <v>0</v>
      </c>
      <c r="P4676" s="270">
        <v>1</v>
      </c>
      <c r="Q4676" s="270">
        <v>0</v>
      </c>
      <c r="R4676" s="74"/>
      <c r="S4676" s="75" t="str">
        <f t="shared" si="466"/>
        <v>0001</v>
      </c>
      <c r="T4676" s="75" t="str">
        <f t="shared" ref="T4676:T4739" si="467">CONCATENATE(S4676,S4677,S4678,S4679,S4680,S4681,S4682,S4683)</f>
        <v>00010001000100010001000100010001</v>
      </c>
      <c r="V4676" s="197"/>
      <c r="W4676" s="75">
        <f t="shared" si="465"/>
        <v>8</v>
      </c>
      <c r="AE4676" s="479"/>
    </row>
    <row r="4677" spans="1:31" s="75" customFormat="1" ht="13.5" x14ac:dyDescent="0.2">
      <c r="A4677" s="211">
        <v>4674</v>
      </c>
      <c r="B4677" s="212" t="s">
        <v>5377</v>
      </c>
      <c r="C4677" s="213" t="s">
        <v>5378</v>
      </c>
      <c r="D4677" s="213"/>
      <c r="E4677" s="213">
        <v>1</v>
      </c>
      <c r="F4677" s="213" t="s">
        <v>553</v>
      </c>
      <c r="G4677" s="214" t="s">
        <v>554</v>
      </c>
      <c r="H4677" s="208">
        <f>IF(Input!F$4="GMH_OECC",J4677,IF(Input!F$4="GMH_XOEC",L4677,IF(Input!F$4="GMH_Korea",N4677,IF(Input!F$4="GMH_EU",P4677,IF(Input!F$4="Skysuper",#REF!,IF(Input!F$4="SkyII",#REF!,IF(Input!F$4="XO-8000",#REF!, "FALSE")))))))</f>
        <v>1</v>
      </c>
      <c r="I4677" s="209">
        <f>IF(Input!F$4="GMH_OECC",K4677,IF(Input!F$4="GMH_XOEC",M4677,IF(Input!F$4="GMH_Korea",O4677,IF(Input!F$4="GMH_EU",Q4677,IF(Input!F$4="Skysuper",#REF!,IF(Input!F$4="SkyII",#REF!,IF(Input!F$4="XO-8000",#REF!, "FALSE")))))))</f>
        <v>0</v>
      </c>
      <c r="J4677" s="210">
        <v>1</v>
      </c>
      <c r="K4677" s="268">
        <v>0</v>
      </c>
      <c r="L4677" s="270">
        <v>1</v>
      </c>
      <c r="M4677" s="270">
        <v>0</v>
      </c>
      <c r="N4677" s="270">
        <v>1</v>
      </c>
      <c r="O4677" s="270">
        <v>0</v>
      </c>
      <c r="P4677" s="270">
        <v>1</v>
      </c>
      <c r="Q4677" s="270">
        <v>0</v>
      </c>
      <c r="R4677" s="74"/>
      <c r="S4677" s="75" t="str">
        <f t="shared" si="466"/>
        <v>0001</v>
      </c>
      <c r="T4677" s="75" t="str">
        <f t="shared" si="467"/>
        <v>00010001000100010001000100010001</v>
      </c>
      <c r="V4677" s="197"/>
      <c r="W4677" s="75">
        <f t="shared" si="465"/>
        <v>8</v>
      </c>
      <c r="AE4677" s="479"/>
    </row>
    <row r="4678" spans="1:31" s="75" customFormat="1" ht="13.5" x14ac:dyDescent="0.2">
      <c r="A4678" s="211">
        <v>4675</v>
      </c>
      <c r="B4678" s="212" t="s">
        <v>5379</v>
      </c>
      <c r="C4678" s="213" t="s">
        <v>5380</v>
      </c>
      <c r="D4678" s="213"/>
      <c r="E4678" s="213">
        <v>1</v>
      </c>
      <c r="F4678" s="213" t="s">
        <v>553</v>
      </c>
      <c r="G4678" s="214" t="s">
        <v>554</v>
      </c>
      <c r="H4678" s="208">
        <f>IF(Input!F$4="GMH_OECC",J4678,IF(Input!F$4="GMH_XOEC",L4678,IF(Input!F$4="GMH_Korea",N4678,IF(Input!F$4="GMH_EU",P4678,IF(Input!F$4="Skysuper",#REF!,IF(Input!F$4="SkyII",#REF!,IF(Input!F$4="XO-8000",#REF!, "FALSE")))))))</f>
        <v>1</v>
      </c>
      <c r="I4678" s="209">
        <f>IF(Input!F$4="GMH_OECC",K4678,IF(Input!F$4="GMH_XOEC",M4678,IF(Input!F$4="GMH_Korea",O4678,IF(Input!F$4="GMH_EU",Q4678,IF(Input!F$4="Skysuper",#REF!,IF(Input!F$4="SkyII",#REF!,IF(Input!F$4="XO-8000",#REF!, "FALSE")))))))</f>
        <v>0</v>
      </c>
      <c r="J4678" s="210">
        <v>1</v>
      </c>
      <c r="K4678" s="268">
        <v>0</v>
      </c>
      <c r="L4678" s="270">
        <v>1</v>
      </c>
      <c r="M4678" s="270">
        <v>0</v>
      </c>
      <c r="N4678" s="270">
        <v>1</v>
      </c>
      <c r="O4678" s="270">
        <v>0</v>
      </c>
      <c r="P4678" s="270">
        <v>1</v>
      </c>
      <c r="Q4678" s="270">
        <v>0</v>
      </c>
      <c r="R4678" s="74"/>
      <c r="S4678" s="75" t="str">
        <f t="shared" si="466"/>
        <v>0001</v>
      </c>
      <c r="T4678" s="75" t="str">
        <f t="shared" si="467"/>
        <v>00010001000100010001000100010001</v>
      </c>
      <c r="V4678" s="197"/>
      <c r="W4678" s="75">
        <f t="shared" ref="W4678:W4741" si="468">HEX2DEC(RIGHT(S4678,2))+HEX2DEC(RIGHT(S4679,2))+HEX2DEC(RIGHT(S4680,2))+HEX2DEC(RIGHT(S4681,2))+HEX2DEC(LEFT(S4678,2))+HEX2DEC(LEFT(S4679,2))+HEX2DEC(LEFT(S4680,2))+HEX2DEC(LEFT(S4681,2))+HEX2DEC(RIGHT(S4682,2))+HEX2DEC(RIGHT(S4683,2))+HEX2DEC(RIGHT(S4684,2))+HEX2DEC(RIGHT(S4685,2))+HEX2DEC(LEFT(S4682,2))+HEX2DEC(LEFT(S4683,2))+HEX2DEC(LEFT(S4684,2))+HEX2DEC(LEFT(S4685,2))</f>
        <v>8</v>
      </c>
      <c r="AE4678" s="479"/>
    </row>
    <row r="4679" spans="1:31" s="75" customFormat="1" ht="13.5" x14ac:dyDescent="0.2">
      <c r="A4679" s="211">
        <v>4676</v>
      </c>
      <c r="B4679" s="212" t="s">
        <v>5381</v>
      </c>
      <c r="C4679" s="213" t="s">
        <v>5382</v>
      </c>
      <c r="D4679" s="213"/>
      <c r="E4679" s="213">
        <v>1</v>
      </c>
      <c r="F4679" s="213" t="s">
        <v>553</v>
      </c>
      <c r="G4679" s="214" t="s">
        <v>554</v>
      </c>
      <c r="H4679" s="208">
        <f>IF(Input!F$4="GMH_OECC",J4679,IF(Input!F$4="GMH_XOEC",L4679,IF(Input!F$4="GMH_Korea",N4679,IF(Input!F$4="GMH_EU",P4679,IF(Input!F$4="Skysuper",#REF!,IF(Input!F$4="SkyII",#REF!,IF(Input!F$4="XO-8000",#REF!, "FALSE")))))))</f>
        <v>1</v>
      </c>
      <c r="I4679" s="209">
        <f>IF(Input!F$4="GMH_OECC",K4679,IF(Input!F$4="GMH_XOEC",M4679,IF(Input!F$4="GMH_Korea",O4679,IF(Input!F$4="GMH_EU",Q4679,IF(Input!F$4="Skysuper",#REF!,IF(Input!F$4="SkyII",#REF!,IF(Input!F$4="XO-8000",#REF!, "FALSE")))))))</f>
        <v>0</v>
      </c>
      <c r="J4679" s="210">
        <v>1</v>
      </c>
      <c r="K4679" s="268">
        <v>0</v>
      </c>
      <c r="L4679" s="270">
        <v>1</v>
      </c>
      <c r="M4679" s="270">
        <v>0</v>
      </c>
      <c r="N4679" s="270">
        <v>1</v>
      </c>
      <c r="O4679" s="270">
        <v>0</v>
      </c>
      <c r="P4679" s="270">
        <v>1</v>
      </c>
      <c r="Q4679" s="270">
        <v>0</v>
      </c>
      <c r="R4679" s="74"/>
      <c r="S4679" s="75" t="str">
        <f t="shared" si="466"/>
        <v>0001</v>
      </c>
      <c r="T4679" s="75" t="str">
        <f t="shared" si="467"/>
        <v>00010001000100010001000100010001</v>
      </c>
      <c r="V4679" s="197"/>
      <c r="W4679" s="75">
        <f t="shared" si="468"/>
        <v>8</v>
      </c>
      <c r="AE4679" s="479"/>
    </row>
    <row r="4680" spans="1:31" s="75" customFormat="1" ht="13.5" x14ac:dyDescent="0.2">
      <c r="A4680" s="211">
        <v>4677</v>
      </c>
      <c r="B4680" s="212" t="s">
        <v>5383</v>
      </c>
      <c r="C4680" s="213" t="s">
        <v>5384</v>
      </c>
      <c r="D4680" s="213"/>
      <c r="E4680" s="213">
        <v>1</v>
      </c>
      <c r="F4680" s="213" t="s">
        <v>553</v>
      </c>
      <c r="G4680" s="214" t="s">
        <v>554</v>
      </c>
      <c r="H4680" s="208">
        <f>IF(Input!F$4="GMH_OECC",J4680,IF(Input!F$4="GMH_XOEC",L4680,IF(Input!F$4="GMH_Korea",N4680,IF(Input!F$4="GMH_EU",P4680,IF(Input!F$4="Skysuper",#REF!,IF(Input!F$4="SkyII",#REF!,IF(Input!F$4="XO-8000",#REF!, "FALSE")))))))</f>
        <v>1</v>
      </c>
      <c r="I4680" s="209">
        <f>IF(Input!F$4="GMH_OECC",K4680,IF(Input!F$4="GMH_XOEC",M4680,IF(Input!F$4="GMH_Korea",O4680,IF(Input!F$4="GMH_EU",Q4680,IF(Input!F$4="Skysuper",#REF!,IF(Input!F$4="SkyII",#REF!,IF(Input!F$4="XO-8000",#REF!, "FALSE")))))))</f>
        <v>0</v>
      </c>
      <c r="J4680" s="210">
        <v>1</v>
      </c>
      <c r="K4680" s="268">
        <v>0</v>
      </c>
      <c r="L4680" s="270">
        <v>1</v>
      </c>
      <c r="M4680" s="270">
        <v>0</v>
      </c>
      <c r="N4680" s="270">
        <v>1</v>
      </c>
      <c r="O4680" s="270">
        <v>0</v>
      </c>
      <c r="P4680" s="270">
        <v>1</v>
      </c>
      <c r="Q4680" s="270">
        <v>0</v>
      </c>
      <c r="R4680" s="74"/>
      <c r="S4680" s="75" t="str">
        <f t="shared" si="466"/>
        <v>0001</v>
      </c>
      <c r="T4680" s="75" t="str">
        <f t="shared" si="467"/>
        <v>00010001000100010001000100010001</v>
      </c>
      <c r="V4680" s="197"/>
      <c r="W4680" s="75">
        <f t="shared" si="468"/>
        <v>8</v>
      </c>
      <c r="AE4680" s="479"/>
    </row>
    <row r="4681" spans="1:31" s="75" customFormat="1" ht="13.5" x14ac:dyDescent="0.2">
      <c r="A4681" s="211">
        <v>4678</v>
      </c>
      <c r="B4681" s="212" t="s">
        <v>5385</v>
      </c>
      <c r="C4681" s="213" t="s">
        <v>5386</v>
      </c>
      <c r="D4681" s="213"/>
      <c r="E4681" s="213">
        <v>1</v>
      </c>
      <c r="F4681" s="213" t="s">
        <v>553</v>
      </c>
      <c r="G4681" s="214" t="s">
        <v>554</v>
      </c>
      <c r="H4681" s="208">
        <f>IF(Input!F$4="GMH_OECC",J4681,IF(Input!F$4="GMH_XOEC",L4681,IF(Input!F$4="GMH_Korea",N4681,IF(Input!F$4="GMH_EU",P4681,IF(Input!F$4="Skysuper",#REF!,IF(Input!F$4="SkyII",#REF!,IF(Input!F$4="XO-8000",#REF!, "FALSE")))))))</f>
        <v>1</v>
      </c>
      <c r="I4681" s="209">
        <f>IF(Input!F$4="GMH_OECC",K4681,IF(Input!F$4="GMH_XOEC",M4681,IF(Input!F$4="GMH_Korea",O4681,IF(Input!F$4="GMH_EU",Q4681,IF(Input!F$4="Skysuper",#REF!,IF(Input!F$4="SkyII",#REF!,IF(Input!F$4="XO-8000",#REF!, "FALSE")))))))</f>
        <v>0</v>
      </c>
      <c r="J4681" s="210">
        <v>1</v>
      </c>
      <c r="K4681" s="268">
        <v>0</v>
      </c>
      <c r="L4681" s="270">
        <v>1</v>
      </c>
      <c r="M4681" s="270">
        <v>0</v>
      </c>
      <c r="N4681" s="270">
        <v>1</v>
      </c>
      <c r="O4681" s="270">
        <v>0</v>
      </c>
      <c r="P4681" s="270">
        <v>1</v>
      </c>
      <c r="Q4681" s="270">
        <v>0</v>
      </c>
      <c r="R4681" s="74"/>
      <c r="S4681" s="75" t="str">
        <f t="shared" si="466"/>
        <v>0001</v>
      </c>
      <c r="T4681" s="75" t="str">
        <f t="shared" si="467"/>
        <v>00010001000100010001000100010001</v>
      </c>
      <c r="V4681" s="197"/>
      <c r="W4681" s="75">
        <f t="shared" si="468"/>
        <v>8</v>
      </c>
      <c r="AE4681" s="479"/>
    </row>
    <row r="4682" spans="1:31" s="75" customFormat="1" ht="13.5" x14ac:dyDescent="0.2">
      <c r="A4682" s="211">
        <v>4679</v>
      </c>
      <c r="B4682" s="212" t="s">
        <v>5387</v>
      </c>
      <c r="C4682" s="213" t="s">
        <v>5388</v>
      </c>
      <c r="D4682" s="213"/>
      <c r="E4682" s="213">
        <v>1</v>
      </c>
      <c r="F4682" s="213" t="s">
        <v>553</v>
      </c>
      <c r="G4682" s="214" t="s">
        <v>554</v>
      </c>
      <c r="H4682" s="208">
        <f>IF(Input!F$4="GMH_OECC",J4682,IF(Input!F$4="GMH_XOEC",L4682,IF(Input!F$4="GMH_Korea",N4682,IF(Input!F$4="GMH_EU",P4682,IF(Input!F$4="Skysuper",#REF!,IF(Input!F$4="SkyII",#REF!,IF(Input!F$4="XO-8000",#REF!, "FALSE")))))))</f>
        <v>1</v>
      </c>
      <c r="I4682" s="209">
        <f>IF(Input!F$4="GMH_OECC",K4682,IF(Input!F$4="GMH_XOEC",M4682,IF(Input!F$4="GMH_Korea",O4682,IF(Input!F$4="GMH_EU",Q4682,IF(Input!F$4="Skysuper",#REF!,IF(Input!F$4="SkyII",#REF!,IF(Input!F$4="XO-8000",#REF!, "FALSE")))))))</f>
        <v>0</v>
      </c>
      <c r="J4682" s="210">
        <v>1</v>
      </c>
      <c r="K4682" s="268">
        <v>0</v>
      </c>
      <c r="L4682" s="270">
        <v>1</v>
      </c>
      <c r="M4682" s="270">
        <v>0</v>
      </c>
      <c r="N4682" s="270">
        <v>1</v>
      </c>
      <c r="O4682" s="270">
        <v>0</v>
      </c>
      <c r="P4682" s="270">
        <v>1</v>
      </c>
      <c r="Q4682" s="270">
        <v>0</v>
      </c>
      <c r="R4682" s="74"/>
      <c r="S4682" s="75" t="str">
        <f t="shared" si="466"/>
        <v>0001</v>
      </c>
      <c r="T4682" s="75" t="str">
        <f t="shared" si="467"/>
        <v>00010001000100010001000100010001</v>
      </c>
      <c r="V4682" s="197"/>
      <c r="W4682" s="75">
        <f t="shared" si="468"/>
        <v>8</v>
      </c>
      <c r="AE4682" s="479"/>
    </row>
    <row r="4683" spans="1:31" s="75" customFormat="1" ht="13.5" x14ac:dyDescent="0.2">
      <c r="A4683" s="211">
        <v>4680</v>
      </c>
      <c r="B4683" s="212" t="s">
        <v>5389</v>
      </c>
      <c r="C4683" s="213" t="s">
        <v>5390</v>
      </c>
      <c r="D4683" s="213"/>
      <c r="E4683" s="213">
        <v>1</v>
      </c>
      <c r="F4683" s="213" t="s">
        <v>553</v>
      </c>
      <c r="G4683" s="214" t="s">
        <v>554</v>
      </c>
      <c r="H4683" s="208">
        <f>IF(Input!F$4="GMH_OECC",J4683,IF(Input!F$4="GMH_XOEC",L4683,IF(Input!F$4="GMH_Korea",N4683,IF(Input!F$4="GMH_EU",P4683,IF(Input!F$4="Skysuper",#REF!,IF(Input!F$4="SkyII",#REF!,IF(Input!F$4="XO-8000",#REF!, "FALSE")))))))</f>
        <v>1</v>
      </c>
      <c r="I4683" s="209">
        <f>IF(Input!F$4="GMH_OECC",K4683,IF(Input!F$4="GMH_XOEC",M4683,IF(Input!F$4="GMH_Korea",O4683,IF(Input!F$4="GMH_EU",Q4683,IF(Input!F$4="Skysuper",#REF!,IF(Input!F$4="SkyII",#REF!,IF(Input!F$4="XO-8000",#REF!, "FALSE")))))))</f>
        <v>0</v>
      </c>
      <c r="J4683" s="210">
        <v>1</v>
      </c>
      <c r="K4683" s="268">
        <v>0</v>
      </c>
      <c r="L4683" s="270">
        <v>1</v>
      </c>
      <c r="M4683" s="270">
        <v>0</v>
      </c>
      <c r="N4683" s="270">
        <v>1</v>
      </c>
      <c r="O4683" s="270">
        <v>0</v>
      </c>
      <c r="P4683" s="270">
        <v>1</v>
      </c>
      <c r="Q4683" s="270">
        <v>0</v>
      </c>
      <c r="R4683" s="74"/>
      <c r="S4683" s="75" t="str">
        <f t="shared" si="466"/>
        <v>0001</v>
      </c>
      <c r="T4683" s="75" t="str">
        <f t="shared" si="467"/>
        <v>00010001000100010001000100010001</v>
      </c>
      <c r="V4683" s="197"/>
      <c r="W4683" s="75">
        <f t="shared" si="468"/>
        <v>8</v>
      </c>
      <c r="AE4683" s="479"/>
    </row>
    <row r="4684" spans="1:31" s="75" customFormat="1" ht="13.5" x14ac:dyDescent="0.2">
      <c r="A4684" s="211">
        <v>4681</v>
      </c>
      <c r="B4684" s="212" t="s">
        <v>5391</v>
      </c>
      <c r="C4684" s="213" t="s">
        <v>5392</v>
      </c>
      <c r="D4684" s="213"/>
      <c r="E4684" s="213">
        <v>1</v>
      </c>
      <c r="F4684" s="213" t="s">
        <v>553</v>
      </c>
      <c r="G4684" s="214" t="s">
        <v>554</v>
      </c>
      <c r="H4684" s="208">
        <f>IF(Input!F$4="GMH_OECC",J4684,IF(Input!F$4="GMH_XOEC",L4684,IF(Input!F$4="GMH_Korea",N4684,IF(Input!F$4="GMH_EU",P4684,IF(Input!F$4="Skysuper",#REF!,IF(Input!F$4="SkyII",#REF!,IF(Input!F$4="XO-8000",#REF!, "FALSE")))))))</f>
        <v>1</v>
      </c>
      <c r="I4684" s="209">
        <f>IF(Input!F$4="GMH_OECC",K4684,IF(Input!F$4="GMH_XOEC",M4684,IF(Input!F$4="GMH_Korea",O4684,IF(Input!F$4="GMH_EU",Q4684,IF(Input!F$4="Skysuper",#REF!,IF(Input!F$4="SkyII",#REF!,IF(Input!F$4="XO-8000",#REF!, "FALSE")))))))</f>
        <v>0</v>
      </c>
      <c r="J4684" s="210">
        <v>1</v>
      </c>
      <c r="K4684" s="268">
        <v>0</v>
      </c>
      <c r="L4684" s="270">
        <v>1</v>
      </c>
      <c r="M4684" s="270">
        <v>0</v>
      </c>
      <c r="N4684" s="270">
        <v>1</v>
      </c>
      <c r="O4684" s="270">
        <v>0</v>
      </c>
      <c r="P4684" s="270">
        <v>1</v>
      </c>
      <c r="Q4684" s="270">
        <v>0</v>
      </c>
      <c r="R4684" s="74"/>
      <c r="S4684" s="75" t="str">
        <f t="shared" si="466"/>
        <v>0001</v>
      </c>
      <c r="T4684" s="75" t="str">
        <f t="shared" si="467"/>
        <v>00010001000100010001000100010001</v>
      </c>
      <c r="V4684" s="197"/>
      <c r="W4684" s="75">
        <f t="shared" si="468"/>
        <v>8</v>
      </c>
      <c r="AE4684" s="479"/>
    </row>
    <row r="4685" spans="1:31" s="75" customFormat="1" ht="13.5" x14ac:dyDescent="0.2">
      <c r="A4685" s="211">
        <v>4682</v>
      </c>
      <c r="B4685" s="212" t="s">
        <v>5393</v>
      </c>
      <c r="C4685" s="213" t="s">
        <v>5394</v>
      </c>
      <c r="D4685" s="213"/>
      <c r="E4685" s="213">
        <v>1</v>
      </c>
      <c r="F4685" s="213" t="s">
        <v>553</v>
      </c>
      <c r="G4685" s="214" t="s">
        <v>554</v>
      </c>
      <c r="H4685" s="208">
        <f>IF(Input!F$4="GMH_OECC",J4685,IF(Input!F$4="GMH_XOEC",L4685,IF(Input!F$4="GMH_Korea",N4685,IF(Input!F$4="GMH_EU",P4685,IF(Input!F$4="Skysuper",#REF!,IF(Input!F$4="SkyII",#REF!,IF(Input!F$4="XO-8000",#REF!, "FALSE")))))))</f>
        <v>1</v>
      </c>
      <c r="I4685" s="209">
        <f>IF(Input!F$4="GMH_OECC",K4685,IF(Input!F$4="GMH_XOEC",M4685,IF(Input!F$4="GMH_Korea",O4685,IF(Input!F$4="GMH_EU",Q4685,IF(Input!F$4="Skysuper",#REF!,IF(Input!F$4="SkyII",#REF!,IF(Input!F$4="XO-8000",#REF!, "FALSE")))))))</f>
        <v>0</v>
      </c>
      <c r="J4685" s="210">
        <v>1</v>
      </c>
      <c r="K4685" s="268">
        <v>0</v>
      </c>
      <c r="L4685" s="270">
        <v>1</v>
      </c>
      <c r="M4685" s="270">
        <v>0</v>
      </c>
      <c r="N4685" s="270">
        <v>1</v>
      </c>
      <c r="O4685" s="270">
        <v>0</v>
      </c>
      <c r="P4685" s="270">
        <v>1</v>
      </c>
      <c r="Q4685" s="270">
        <v>0</v>
      </c>
      <c r="R4685" s="74"/>
      <c r="S4685" s="75" t="str">
        <f t="shared" si="466"/>
        <v>0001</v>
      </c>
      <c r="T4685" s="75" t="str">
        <f t="shared" si="467"/>
        <v>00010001000100010001000100010001</v>
      </c>
      <c r="V4685" s="197"/>
      <c r="W4685" s="75">
        <f t="shared" si="468"/>
        <v>8</v>
      </c>
      <c r="AE4685" s="479"/>
    </row>
    <row r="4686" spans="1:31" s="75" customFormat="1" ht="13.5" x14ac:dyDescent="0.2">
      <c r="A4686" s="211">
        <v>4683</v>
      </c>
      <c r="B4686" s="212" t="s">
        <v>5395</v>
      </c>
      <c r="C4686" s="213" t="s">
        <v>5396</v>
      </c>
      <c r="D4686" s="213"/>
      <c r="E4686" s="213">
        <v>1</v>
      </c>
      <c r="F4686" s="213" t="s">
        <v>553</v>
      </c>
      <c r="G4686" s="214" t="s">
        <v>554</v>
      </c>
      <c r="H4686" s="208">
        <f>IF(Input!F$4="GMH_OECC",J4686,IF(Input!F$4="GMH_XOEC",L4686,IF(Input!F$4="GMH_Korea",N4686,IF(Input!F$4="GMH_EU",P4686,IF(Input!F$4="Skysuper",#REF!,IF(Input!F$4="SkyII",#REF!,IF(Input!F$4="XO-8000",#REF!, "FALSE")))))))</f>
        <v>1</v>
      </c>
      <c r="I4686" s="209">
        <f>IF(Input!F$4="GMH_OECC",K4686,IF(Input!F$4="GMH_XOEC",M4686,IF(Input!F$4="GMH_Korea",O4686,IF(Input!F$4="GMH_EU",Q4686,IF(Input!F$4="Skysuper",#REF!,IF(Input!F$4="SkyII",#REF!,IF(Input!F$4="XO-8000",#REF!, "FALSE")))))))</f>
        <v>0</v>
      </c>
      <c r="J4686" s="210">
        <v>1</v>
      </c>
      <c r="K4686" s="268">
        <v>0</v>
      </c>
      <c r="L4686" s="270">
        <v>1</v>
      </c>
      <c r="M4686" s="270">
        <v>0</v>
      </c>
      <c r="N4686" s="270">
        <v>1</v>
      </c>
      <c r="O4686" s="270">
        <v>0</v>
      </c>
      <c r="P4686" s="270">
        <v>1</v>
      </c>
      <c r="Q4686" s="270">
        <v>0</v>
      </c>
      <c r="R4686" s="74"/>
      <c r="S4686" s="75" t="str">
        <f t="shared" si="466"/>
        <v>0001</v>
      </c>
      <c r="T4686" s="75" t="str">
        <f t="shared" si="467"/>
        <v>00010001000100010001000100010001</v>
      </c>
      <c r="V4686" s="197"/>
      <c r="W4686" s="75">
        <f t="shared" si="468"/>
        <v>8</v>
      </c>
      <c r="AE4686" s="479"/>
    </row>
    <row r="4687" spans="1:31" s="75" customFormat="1" ht="13.5" x14ac:dyDescent="0.2">
      <c r="A4687" s="211">
        <v>4684</v>
      </c>
      <c r="B4687" s="212" t="s">
        <v>5397</v>
      </c>
      <c r="C4687" s="213" t="s">
        <v>5398</v>
      </c>
      <c r="D4687" s="213"/>
      <c r="E4687" s="213">
        <v>1</v>
      </c>
      <c r="F4687" s="213" t="s">
        <v>553</v>
      </c>
      <c r="G4687" s="214" t="s">
        <v>554</v>
      </c>
      <c r="H4687" s="208">
        <f>IF(Input!F$4="GMH_OECC",J4687,IF(Input!F$4="GMH_XOEC",L4687,IF(Input!F$4="GMH_Korea",N4687,IF(Input!F$4="GMH_EU",P4687,IF(Input!F$4="Skysuper",#REF!,IF(Input!F$4="SkyII",#REF!,IF(Input!F$4="XO-8000",#REF!, "FALSE")))))))</f>
        <v>1</v>
      </c>
      <c r="I4687" s="209">
        <f>IF(Input!F$4="GMH_OECC",K4687,IF(Input!F$4="GMH_XOEC",M4687,IF(Input!F$4="GMH_Korea",O4687,IF(Input!F$4="GMH_EU",Q4687,IF(Input!F$4="Skysuper",#REF!,IF(Input!F$4="SkyII",#REF!,IF(Input!F$4="XO-8000",#REF!, "FALSE")))))))</f>
        <v>0</v>
      </c>
      <c r="J4687" s="210">
        <v>1</v>
      </c>
      <c r="K4687" s="268">
        <v>0</v>
      </c>
      <c r="L4687" s="270">
        <v>1</v>
      </c>
      <c r="M4687" s="270">
        <v>0</v>
      </c>
      <c r="N4687" s="270">
        <v>1</v>
      </c>
      <c r="O4687" s="270">
        <v>0</v>
      </c>
      <c r="P4687" s="270">
        <v>1</v>
      </c>
      <c r="Q4687" s="270">
        <v>0</v>
      </c>
      <c r="R4687" s="74"/>
      <c r="S4687" s="75" t="str">
        <f t="shared" si="466"/>
        <v>0001</v>
      </c>
      <c r="T4687" s="75" t="str">
        <f t="shared" si="467"/>
        <v>00010001000100010001000100010001</v>
      </c>
      <c r="V4687" s="197"/>
      <c r="W4687" s="75">
        <f t="shared" si="468"/>
        <v>8</v>
      </c>
      <c r="AE4687" s="479"/>
    </row>
    <row r="4688" spans="1:31" s="75" customFormat="1" ht="13.5" x14ac:dyDescent="0.2">
      <c r="A4688" s="211">
        <v>4685</v>
      </c>
      <c r="B4688" s="212" t="s">
        <v>5399</v>
      </c>
      <c r="C4688" s="213" t="s">
        <v>5400</v>
      </c>
      <c r="D4688" s="213"/>
      <c r="E4688" s="213">
        <v>1</v>
      </c>
      <c r="F4688" s="213" t="s">
        <v>553</v>
      </c>
      <c r="G4688" s="214" t="s">
        <v>554</v>
      </c>
      <c r="H4688" s="208">
        <f>IF(Input!F$4="GMH_OECC",J4688,IF(Input!F$4="GMH_XOEC",L4688,IF(Input!F$4="GMH_Korea",N4688,IF(Input!F$4="GMH_EU",P4688,IF(Input!F$4="Skysuper",#REF!,IF(Input!F$4="SkyII",#REF!,IF(Input!F$4="XO-8000",#REF!, "FALSE")))))))</f>
        <v>1</v>
      </c>
      <c r="I4688" s="209">
        <f>IF(Input!F$4="GMH_OECC",K4688,IF(Input!F$4="GMH_XOEC",M4688,IF(Input!F$4="GMH_Korea",O4688,IF(Input!F$4="GMH_EU",Q4688,IF(Input!F$4="Skysuper",#REF!,IF(Input!F$4="SkyII",#REF!,IF(Input!F$4="XO-8000",#REF!, "FALSE")))))))</f>
        <v>0</v>
      </c>
      <c r="J4688" s="210">
        <v>1</v>
      </c>
      <c r="K4688" s="268">
        <v>0</v>
      </c>
      <c r="L4688" s="270">
        <v>1</v>
      </c>
      <c r="M4688" s="270">
        <v>0</v>
      </c>
      <c r="N4688" s="270">
        <v>1</v>
      </c>
      <c r="O4688" s="270">
        <v>0</v>
      </c>
      <c r="P4688" s="270">
        <v>1</v>
      </c>
      <c r="Q4688" s="270">
        <v>0</v>
      </c>
      <c r="R4688" s="74"/>
      <c r="S4688" s="75" t="str">
        <f t="shared" si="466"/>
        <v>0001</v>
      </c>
      <c r="T4688" s="75" t="str">
        <f t="shared" si="467"/>
        <v>00010001000100010001000100010001</v>
      </c>
      <c r="V4688" s="197"/>
      <c r="W4688" s="75">
        <f t="shared" si="468"/>
        <v>8</v>
      </c>
      <c r="AE4688" s="479"/>
    </row>
    <row r="4689" spans="1:31" s="75" customFormat="1" ht="13.5" x14ac:dyDescent="0.2">
      <c r="A4689" s="211">
        <v>4686</v>
      </c>
      <c r="B4689" s="212" t="s">
        <v>5401</v>
      </c>
      <c r="C4689" s="213" t="s">
        <v>5402</v>
      </c>
      <c r="D4689" s="213"/>
      <c r="E4689" s="213">
        <v>1</v>
      </c>
      <c r="F4689" s="213" t="s">
        <v>553</v>
      </c>
      <c r="G4689" s="214" t="s">
        <v>554</v>
      </c>
      <c r="H4689" s="208">
        <f>IF(Input!F$4="GMH_OECC",J4689,IF(Input!F$4="GMH_XOEC",L4689,IF(Input!F$4="GMH_Korea",N4689,IF(Input!F$4="GMH_EU",P4689,IF(Input!F$4="Skysuper",#REF!,IF(Input!F$4="SkyII",#REF!,IF(Input!F$4="XO-8000",#REF!, "FALSE")))))))</f>
        <v>1</v>
      </c>
      <c r="I4689" s="209">
        <f>IF(Input!F$4="GMH_OECC",K4689,IF(Input!F$4="GMH_XOEC",M4689,IF(Input!F$4="GMH_Korea",O4689,IF(Input!F$4="GMH_EU",Q4689,IF(Input!F$4="Skysuper",#REF!,IF(Input!F$4="SkyII",#REF!,IF(Input!F$4="XO-8000",#REF!, "FALSE")))))))</f>
        <v>0</v>
      </c>
      <c r="J4689" s="210">
        <v>1</v>
      </c>
      <c r="K4689" s="268">
        <v>0</v>
      </c>
      <c r="L4689" s="270">
        <v>1</v>
      </c>
      <c r="M4689" s="270">
        <v>0</v>
      </c>
      <c r="N4689" s="270">
        <v>1</v>
      </c>
      <c r="O4689" s="270">
        <v>0</v>
      </c>
      <c r="P4689" s="270">
        <v>1</v>
      </c>
      <c r="Q4689" s="270">
        <v>0</v>
      </c>
      <c r="R4689" s="74"/>
      <c r="S4689" s="75" t="str">
        <f t="shared" si="466"/>
        <v>0001</v>
      </c>
      <c r="T4689" s="75" t="str">
        <f t="shared" si="467"/>
        <v>00010001000100010001000100010001</v>
      </c>
      <c r="V4689" s="197"/>
      <c r="W4689" s="75">
        <f t="shared" si="468"/>
        <v>8</v>
      </c>
      <c r="AE4689" s="479"/>
    </row>
    <row r="4690" spans="1:31" s="75" customFormat="1" ht="13.5" x14ac:dyDescent="0.2">
      <c r="A4690" s="211">
        <v>4687</v>
      </c>
      <c r="B4690" s="212" t="s">
        <v>5403</v>
      </c>
      <c r="C4690" s="213" t="s">
        <v>5404</v>
      </c>
      <c r="D4690" s="213"/>
      <c r="E4690" s="213">
        <v>1</v>
      </c>
      <c r="F4690" s="213" t="s">
        <v>553</v>
      </c>
      <c r="G4690" s="214" t="s">
        <v>554</v>
      </c>
      <c r="H4690" s="208">
        <f>IF(Input!F$4="GMH_OECC",J4690,IF(Input!F$4="GMH_XOEC",L4690,IF(Input!F$4="GMH_Korea",N4690,IF(Input!F$4="GMH_EU",P4690,IF(Input!F$4="Skysuper",#REF!,IF(Input!F$4="SkyII",#REF!,IF(Input!F$4="XO-8000",#REF!, "FALSE")))))))</f>
        <v>1</v>
      </c>
      <c r="I4690" s="209">
        <f>IF(Input!F$4="GMH_OECC",K4690,IF(Input!F$4="GMH_XOEC",M4690,IF(Input!F$4="GMH_Korea",O4690,IF(Input!F$4="GMH_EU",Q4690,IF(Input!F$4="Skysuper",#REF!,IF(Input!F$4="SkyII",#REF!,IF(Input!F$4="XO-8000",#REF!, "FALSE")))))))</f>
        <v>0</v>
      </c>
      <c r="J4690" s="210">
        <v>1</v>
      </c>
      <c r="K4690" s="268">
        <v>0</v>
      </c>
      <c r="L4690" s="270">
        <v>1</v>
      </c>
      <c r="M4690" s="270">
        <v>0</v>
      </c>
      <c r="N4690" s="270">
        <v>1</v>
      </c>
      <c r="O4690" s="270">
        <v>0</v>
      </c>
      <c r="P4690" s="270">
        <v>1</v>
      </c>
      <c r="Q4690" s="270">
        <v>0</v>
      </c>
      <c r="R4690" s="74"/>
      <c r="S4690" s="75" t="str">
        <f t="shared" si="466"/>
        <v>0001</v>
      </c>
      <c r="T4690" s="75" t="str">
        <f t="shared" si="467"/>
        <v>00010001000100010001000100010001</v>
      </c>
      <c r="V4690" s="197"/>
      <c r="W4690" s="75">
        <f t="shared" si="468"/>
        <v>8</v>
      </c>
      <c r="AE4690" s="479"/>
    </row>
    <row r="4691" spans="1:31" s="75" customFormat="1" ht="13.5" x14ac:dyDescent="0.2">
      <c r="A4691" s="211">
        <v>4688</v>
      </c>
      <c r="B4691" s="212" t="s">
        <v>5405</v>
      </c>
      <c r="C4691" s="213" t="s">
        <v>5406</v>
      </c>
      <c r="D4691" s="213"/>
      <c r="E4691" s="213">
        <v>1</v>
      </c>
      <c r="F4691" s="213" t="s">
        <v>553</v>
      </c>
      <c r="G4691" s="214" t="s">
        <v>554</v>
      </c>
      <c r="H4691" s="208">
        <f>IF(Input!F$4="GMH_OECC",J4691,IF(Input!F$4="GMH_XOEC",L4691,IF(Input!F$4="GMH_Korea",N4691,IF(Input!F$4="GMH_EU",P4691,IF(Input!F$4="Skysuper",#REF!,IF(Input!F$4="SkyII",#REF!,IF(Input!F$4="XO-8000",#REF!, "FALSE")))))))</f>
        <v>1</v>
      </c>
      <c r="I4691" s="209">
        <f>IF(Input!F$4="GMH_OECC",K4691,IF(Input!F$4="GMH_XOEC",M4691,IF(Input!F$4="GMH_Korea",O4691,IF(Input!F$4="GMH_EU",Q4691,IF(Input!F$4="Skysuper",#REF!,IF(Input!F$4="SkyII",#REF!,IF(Input!F$4="XO-8000",#REF!, "FALSE")))))))</f>
        <v>0</v>
      </c>
      <c r="J4691" s="210">
        <v>1</v>
      </c>
      <c r="K4691" s="268">
        <v>0</v>
      </c>
      <c r="L4691" s="270">
        <v>1</v>
      </c>
      <c r="M4691" s="270">
        <v>0</v>
      </c>
      <c r="N4691" s="270">
        <v>1</v>
      </c>
      <c r="O4691" s="270">
        <v>0</v>
      </c>
      <c r="P4691" s="270">
        <v>1</v>
      </c>
      <c r="Q4691" s="270">
        <v>0</v>
      </c>
      <c r="R4691" s="74"/>
      <c r="S4691" s="75" t="str">
        <f t="shared" si="466"/>
        <v>0001</v>
      </c>
      <c r="T4691" s="75" t="str">
        <f t="shared" si="467"/>
        <v>00010001000100010001000100010001</v>
      </c>
      <c r="V4691" s="197"/>
      <c r="W4691" s="75">
        <f t="shared" si="468"/>
        <v>8</v>
      </c>
      <c r="AE4691" s="479"/>
    </row>
    <row r="4692" spans="1:31" s="75" customFormat="1" ht="13.5" x14ac:dyDescent="0.2">
      <c r="A4692" s="211">
        <v>4689</v>
      </c>
      <c r="B4692" s="212" t="s">
        <v>5407</v>
      </c>
      <c r="C4692" s="213" t="s">
        <v>5408</v>
      </c>
      <c r="D4692" s="213"/>
      <c r="E4692" s="213">
        <v>1</v>
      </c>
      <c r="F4692" s="213" t="s">
        <v>553</v>
      </c>
      <c r="G4692" s="214" t="s">
        <v>554</v>
      </c>
      <c r="H4692" s="208">
        <f>IF(Input!F$4="GMH_OECC",J4692,IF(Input!F$4="GMH_XOEC",L4692,IF(Input!F$4="GMH_Korea",N4692,IF(Input!F$4="GMH_EU",P4692,IF(Input!F$4="Skysuper",#REF!,IF(Input!F$4="SkyII",#REF!,IF(Input!F$4="XO-8000",#REF!, "FALSE")))))))</f>
        <v>1</v>
      </c>
      <c r="I4692" s="209">
        <f>IF(Input!F$4="GMH_OECC",K4692,IF(Input!F$4="GMH_XOEC",M4692,IF(Input!F$4="GMH_Korea",O4692,IF(Input!F$4="GMH_EU",Q4692,IF(Input!F$4="Skysuper",#REF!,IF(Input!F$4="SkyII",#REF!,IF(Input!F$4="XO-8000",#REF!, "FALSE")))))))</f>
        <v>0</v>
      </c>
      <c r="J4692" s="210">
        <v>1</v>
      </c>
      <c r="K4692" s="268">
        <v>0</v>
      </c>
      <c r="L4692" s="270">
        <v>1</v>
      </c>
      <c r="M4692" s="270">
        <v>0</v>
      </c>
      <c r="N4692" s="270">
        <v>1</v>
      </c>
      <c r="O4692" s="270">
        <v>0</v>
      </c>
      <c r="P4692" s="270">
        <v>1</v>
      </c>
      <c r="Q4692" s="270">
        <v>0</v>
      </c>
      <c r="R4692" s="74"/>
      <c r="S4692" s="75" t="str">
        <f t="shared" si="466"/>
        <v>0001</v>
      </c>
      <c r="T4692" s="75" t="str">
        <f t="shared" si="467"/>
        <v>00010001000100010001000100010001</v>
      </c>
      <c r="V4692" s="197"/>
      <c r="W4692" s="75">
        <f t="shared" si="468"/>
        <v>8</v>
      </c>
      <c r="AE4692" s="479"/>
    </row>
    <row r="4693" spans="1:31" s="75" customFormat="1" ht="13.5" x14ac:dyDescent="0.2">
      <c r="A4693" s="211">
        <v>4690</v>
      </c>
      <c r="B4693" s="212" t="s">
        <v>5409</v>
      </c>
      <c r="C4693" s="213" t="s">
        <v>5410</v>
      </c>
      <c r="D4693" s="213"/>
      <c r="E4693" s="213">
        <v>1</v>
      </c>
      <c r="F4693" s="213" t="s">
        <v>553</v>
      </c>
      <c r="G4693" s="214" t="s">
        <v>554</v>
      </c>
      <c r="H4693" s="208">
        <f>IF(Input!F$4="GMH_OECC",J4693,IF(Input!F$4="GMH_XOEC",L4693,IF(Input!F$4="GMH_Korea",N4693,IF(Input!F$4="GMH_EU",P4693,IF(Input!F$4="Skysuper",#REF!,IF(Input!F$4="SkyII",#REF!,IF(Input!F$4="XO-8000",#REF!, "FALSE")))))))</f>
        <v>1</v>
      </c>
      <c r="I4693" s="209">
        <f>IF(Input!F$4="GMH_OECC",K4693,IF(Input!F$4="GMH_XOEC",M4693,IF(Input!F$4="GMH_Korea",O4693,IF(Input!F$4="GMH_EU",Q4693,IF(Input!F$4="Skysuper",#REF!,IF(Input!F$4="SkyII",#REF!,IF(Input!F$4="XO-8000",#REF!, "FALSE")))))))</f>
        <v>0</v>
      </c>
      <c r="J4693" s="210">
        <v>1</v>
      </c>
      <c r="K4693" s="268">
        <v>0</v>
      </c>
      <c r="L4693" s="270">
        <v>1</v>
      </c>
      <c r="M4693" s="270">
        <v>0</v>
      </c>
      <c r="N4693" s="270">
        <v>1</v>
      </c>
      <c r="O4693" s="270">
        <v>0</v>
      </c>
      <c r="P4693" s="270">
        <v>1</v>
      </c>
      <c r="Q4693" s="270">
        <v>0</v>
      </c>
      <c r="R4693" s="74"/>
      <c r="S4693" s="75" t="str">
        <f t="shared" si="466"/>
        <v>0001</v>
      </c>
      <c r="T4693" s="75" t="str">
        <f t="shared" si="467"/>
        <v>00010001000100010001000100010001</v>
      </c>
      <c r="V4693" s="197"/>
      <c r="W4693" s="75">
        <f t="shared" si="468"/>
        <v>8</v>
      </c>
      <c r="AE4693" s="479"/>
    </row>
    <row r="4694" spans="1:31" s="75" customFormat="1" ht="13.5" x14ac:dyDescent="0.2">
      <c r="A4694" s="211">
        <v>4691</v>
      </c>
      <c r="B4694" s="212" t="s">
        <v>5411</v>
      </c>
      <c r="C4694" s="213" t="s">
        <v>5412</v>
      </c>
      <c r="D4694" s="213"/>
      <c r="E4694" s="213">
        <v>1</v>
      </c>
      <c r="F4694" s="213" t="s">
        <v>553</v>
      </c>
      <c r="G4694" s="214" t="s">
        <v>554</v>
      </c>
      <c r="H4694" s="208">
        <f>IF(Input!F$4="GMH_OECC",J4694,IF(Input!F$4="GMH_XOEC",L4694,IF(Input!F$4="GMH_Korea",N4694,IF(Input!F$4="GMH_EU",P4694,IF(Input!F$4="Skysuper",#REF!,IF(Input!F$4="SkyII",#REF!,IF(Input!F$4="XO-8000",#REF!, "FALSE")))))))</f>
        <v>1</v>
      </c>
      <c r="I4694" s="209">
        <f>IF(Input!F$4="GMH_OECC",K4694,IF(Input!F$4="GMH_XOEC",M4694,IF(Input!F$4="GMH_Korea",O4694,IF(Input!F$4="GMH_EU",Q4694,IF(Input!F$4="Skysuper",#REF!,IF(Input!F$4="SkyII",#REF!,IF(Input!F$4="XO-8000",#REF!, "FALSE")))))))</f>
        <v>0</v>
      </c>
      <c r="J4694" s="210">
        <v>1</v>
      </c>
      <c r="K4694" s="268">
        <v>0</v>
      </c>
      <c r="L4694" s="270">
        <v>1</v>
      </c>
      <c r="M4694" s="270">
        <v>0</v>
      </c>
      <c r="N4694" s="270">
        <v>1</v>
      </c>
      <c r="O4694" s="270">
        <v>0</v>
      </c>
      <c r="P4694" s="270">
        <v>1</v>
      </c>
      <c r="Q4694" s="270">
        <v>0</v>
      </c>
      <c r="R4694" s="74"/>
      <c r="S4694" s="75" t="str">
        <f t="shared" si="466"/>
        <v>0001</v>
      </c>
      <c r="T4694" s="75" t="str">
        <f t="shared" si="467"/>
        <v>00010001000100010001000100010001</v>
      </c>
      <c r="V4694" s="197"/>
      <c r="W4694" s="75">
        <f t="shared" si="468"/>
        <v>8</v>
      </c>
      <c r="AE4694" s="479"/>
    </row>
    <row r="4695" spans="1:31" s="75" customFormat="1" ht="13.5" x14ac:dyDescent="0.2">
      <c r="A4695" s="211">
        <v>4692</v>
      </c>
      <c r="B4695" s="212" t="s">
        <v>5413</v>
      </c>
      <c r="C4695" s="213" t="s">
        <v>5414</v>
      </c>
      <c r="D4695" s="213"/>
      <c r="E4695" s="213">
        <v>1</v>
      </c>
      <c r="F4695" s="213" t="s">
        <v>553</v>
      </c>
      <c r="G4695" s="214" t="s">
        <v>554</v>
      </c>
      <c r="H4695" s="208">
        <f>IF(Input!F$4="GMH_OECC",J4695,IF(Input!F$4="GMH_XOEC",L4695,IF(Input!F$4="GMH_Korea",N4695,IF(Input!F$4="GMH_EU",P4695,IF(Input!F$4="Skysuper",#REF!,IF(Input!F$4="SkyII",#REF!,IF(Input!F$4="XO-8000",#REF!, "FALSE")))))))</f>
        <v>1</v>
      </c>
      <c r="I4695" s="209">
        <f>IF(Input!F$4="GMH_OECC",K4695,IF(Input!F$4="GMH_XOEC",M4695,IF(Input!F$4="GMH_Korea",O4695,IF(Input!F$4="GMH_EU",Q4695,IF(Input!F$4="Skysuper",#REF!,IF(Input!F$4="SkyII",#REF!,IF(Input!F$4="XO-8000",#REF!, "FALSE")))))))</f>
        <v>0</v>
      </c>
      <c r="J4695" s="210">
        <v>1</v>
      </c>
      <c r="K4695" s="268">
        <v>0</v>
      </c>
      <c r="L4695" s="270">
        <v>1</v>
      </c>
      <c r="M4695" s="270">
        <v>0</v>
      </c>
      <c r="N4695" s="270">
        <v>1</v>
      </c>
      <c r="O4695" s="270">
        <v>0</v>
      </c>
      <c r="P4695" s="270">
        <v>1</v>
      </c>
      <c r="Q4695" s="270">
        <v>0</v>
      </c>
      <c r="R4695" s="74"/>
      <c r="S4695" s="75" t="str">
        <f t="shared" si="466"/>
        <v>0001</v>
      </c>
      <c r="T4695" s="75" t="str">
        <f t="shared" si="467"/>
        <v>00010001000100010001000100010001</v>
      </c>
      <c r="V4695" s="197"/>
      <c r="W4695" s="75">
        <f t="shared" si="468"/>
        <v>8</v>
      </c>
      <c r="AE4695" s="479"/>
    </row>
    <row r="4696" spans="1:31" s="75" customFormat="1" ht="13.5" x14ac:dyDescent="0.2">
      <c r="A4696" s="211">
        <v>4693</v>
      </c>
      <c r="B4696" s="212" t="s">
        <v>5415</v>
      </c>
      <c r="C4696" s="213" t="s">
        <v>5416</v>
      </c>
      <c r="D4696" s="213"/>
      <c r="E4696" s="213">
        <v>1</v>
      </c>
      <c r="F4696" s="213" t="s">
        <v>553</v>
      </c>
      <c r="G4696" s="214" t="s">
        <v>554</v>
      </c>
      <c r="H4696" s="208">
        <f>IF(Input!F$4="GMH_OECC",J4696,IF(Input!F$4="GMH_XOEC",L4696,IF(Input!F$4="GMH_Korea",N4696,IF(Input!F$4="GMH_EU",P4696,IF(Input!F$4="Skysuper",#REF!,IF(Input!F$4="SkyII",#REF!,IF(Input!F$4="XO-8000",#REF!, "FALSE")))))))</f>
        <v>1</v>
      </c>
      <c r="I4696" s="209">
        <f>IF(Input!F$4="GMH_OECC",K4696,IF(Input!F$4="GMH_XOEC",M4696,IF(Input!F$4="GMH_Korea",O4696,IF(Input!F$4="GMH_EU",Q4696,IF(Input!F$4="Skysuper",#REF!,IF(Input!F$4="SkyII",#REF!,IF(Input!F$4="XO-8000",#REF!, "FALSE")))))))</f>
        <v>0</v>
      </c>
      <c r="J4696" s="210">
        <v>1</v>
      </c>
      <c r="K4696" s="268">
        <v>0</v>
      </c>
      <c r="L4696" s="270">
        <v>1</v>
      </c>
      <c r="M4696" s="270">
        <v>0</v>
      </c>
      <c r="N4696" s="270">
        <v>1</v>
      </c>
      <c r="O4696" s="270">
        <v>0</v>
      </c>
      <c r="P4696" s="270">
        <v>1</v>
      </c>
      <c r="Q4696" s="270">
        <v>0</v>
      </c>
      <c r="R4696" s="74"/>
      <c r="S4696" s="75" t="str">
        <f t="shared" si="466"/>
        <v>0001</v>
      </c>
      <c r="T4696" s="75" t="str">
        <f t="shared" si="467"/>
        <v>00010001000100010001000100010000</v>
      </c>
      <c r="V4696" s="197"/>
      <c r="W4696" s="75">
        <f t="shared" si="468"/>
        <v>7</v>
      </c>
      <c r="AE4696" s="479"/>
    </row>
    <row r="4697" spans="1:31" s="75" customFormat="1" ht="13.5" x14ac:dyDescent="0.2">
      <c r="A4697" s="211">
        <v>4694</v>
      </c>
      <c r="B4697" s="212" t="s">
        <v>5417</v>
      </c>
      <c r="C4697" s="213" t="s">
        <v>5418</v>
      </c>
      <c r="D4697" s="213"/>
      <c r="E4697" s="213">
        <v>1</v>
      </c>
      <c r="F4697" s="213" t="s">
        <v>553</v>
      </c>
      <c r="G4697" s="214" t="s">
        <v>554</v>
      </c>
      <c r="H4697" s="208">
        <f>IF(Input!F$4="GMH_OECC",J4697,IF(Input!F$4="GMH_XOEC",L4697,IF(Input!F$4="GMH_Korea",N4697,IF(Input!F$4="GMH_EU",P4697,IF(Input!F$4="Skysuper",#REF!,IF(Input!F$4="SkyII",#REF!,IF(Input!F$4="XO-8000",#REF!, "FALSE")))))))</f>
        <v>1</v>
      </c>
      <c r="I4697" s="209">
        <f>IF(Input!F$4="GMH_OECC",K4697,IF(Input!F$4="GMH_XOEC",M4697,IF(Input!F$4="GMH_Korea",O4697,IF(Input!F$4="GMH_EU",Q4697,IF(Input!F$4="Skysuper",#REF!,IF(Input!F$4="SkyII",#REF!,IF(Input!F$4="XO-8000",#REF!, "FALSE")))))))</f>
        <v>0</v>
      </c>
      <c r="J4697" s="210">
        <v>1</v>
      </c>
      <c r="K4697" s="268">
        <v>0</v>
      </c>
      <c r="L4697" s="270">
        <v>1</v>
      </c>
      <c r="M4697" s="270">
        <v>0</v>
      </c>
      <c r="N4697" s="270">
        <v>1</v>
      </c>
      <c r="O4697" s="270">
        <v>0</v>
      </c>
      <c r="P4697" s="270">
        <v>1</v>
      </c>
      <c r="Q4697" s="270">
        <v>0</v>
      </c>
      <c r="R4697" s="74"/>
      <c r="S4697" s="75" t="str">
        <f t="shared" si="466"/>
        <v>0001</v>
      </c>
      <c r="T4697" s="75" t="str">
        <f t="shared" si="467"/>
        <v>00010001000100010001000100000000</v>
      </c>
      <c r="V4697" s="197"/>
      <c r="W4697" s="75">
        <f t="shared" si="468"/>
        <v>6</v>
      </c>
      <c r="AE4697" s="479"/>
    </row>
    <row r="4698" spans="1:31" s="75" customFormat="1" ht="13.5" x14ac:dyDescent="0.2">
      <c r="A4698" s="211">
        <v>4695</v>
      </c>
      <c r="B4698" s="212" t="s">
        <v>5419</v>
      </c>
      <c r="C4698" s="213" t="s">
        <v>5420</v>
      </c>
      <c r="D4698" s="213"/>
      <c r="E4698" s="213">
        <v>1</v>
      </c>
      <c r="F4698" s="213" t="s">
        <v>553</v>
      </c>
      <c r="G4698" s="214" t="s">
        <v>554</v>
      </c>
      <c r="H4698" s="208">
        <f>IF(Input!F$4="GMH_OECC",J4698,IF(Input!F$4="GMH_XOEC",L4698,IF(Input!F$4="GMH_Korea",N4698,IF(Input!F$4="GMH_EU",P4698,IF(Input!F$4="Skysuper",#REF!,IF(Input!F$4="SkyII",#REF!,IF(Input!F$4="XO-8000",#REF!, "FALSE")))))))</f>
        <v>1</v>
      </c>
      <c r="I4698" s="209">
        <f>IF(Input!F$4="GMH_OECC",K4698,IF(Input!F$4="GMH_XOEC",M4698,IF(Input!F$4="GMH_Korea",O4698,IF(Input!F$4="GMH_EU",Q4698,IF(Input!F$4="Skysuper",#REF!,IF(Input!F$4="SkyII",#REF!,IF(Input!F$4="XO-8000",#REF!, "FALSE")))))))</f>
        <v>0</v>
      </c>
      <c r="J4698" s="210">
        <v>1</v>
      </c>
      <c r="K4698" s="268">
        <v>0</v>
      </c>
      <c r="L4698" s="270">
        <v>1</v>
      </c>
      <c r="M4698" s="270">
        <v>0</v>
      </c>
      <c r="N4698" s="270">
        <v>1</v>
      </c>
      <c r="O4698" s="270">
        <v>0</v>
      </c>
      <c r="P4698" s="270">
        <v>1</v>
      </c>
      <c r="Q4698" s="270">
        <v>0</v>
      </c>
      <c r="R4698" s="74"/>
      <c r="S4698" s="75" t="str">
        <f t="shared" si="466"/>
        <v>0001</v>
      </c>
      <c r="T4698" s="75" t="str">
        <f t="shared" si="467"/>
        <v>00010001000100010001000000000000</v>
      </c>
      <c r="V4698" s="197"/>
      <c r="W4698" s="75">
        <f t="shared" si="468"/>
        <v>5</v>
      </c>
      <c r="AE4698" s="479"/>
    </row>
    <row r="4699" spans="1:31" s="75" customFormat="1" ht="13.5" x14ac:dyDescent="0.2">
      <c r="A4699" s="211">
        <v>4696</v>
      </c>
      <c r="B4699" s="212" t="s">
        <v>5421</v>
      </c>
      <c r="C4699" s="213" t="s">
        <v>5422</v>
      </c>
      <c r="D4699" s="213"/>
      <c r="E4699" s="213">
        <v>1</v>
      </c>
      <c r="F4699" s="213" t="s">
        <v>553</v>
      </c>
      <c r="G4699" s="214" t="s">
        <v>554</v>
      </c>
      <c r="H4699" s="208">
        <f>IF(Input!F$4="GMH_OECC",J4699,IF(Input!F$4="GMH_XOEC",L4699,IF(Input!F$4="GMH_Korea",N4699,IF(Input!F$4="GMH_EU",P4699,IF(Input!F$4="Skysuper",#REF!,IF(Input!F$4="SkyII",#REF!,IF(Input!F$4="XO-8000",#REF!, "FALSE")))))))</f>
        <v>1</v>
      </c>
      <c r="I4699" s="209">
        <f>IF(Input!F$4="GMH_OECC",K4699,IF(Input!F$4="GMH_XOEC",M4699,IF(Input!F$4="GMH_Korea",O4699,IF(Input!F$4="GMH_EU",Q4699,IF(Input!F$4="Skysuper",#REF!,IF(Input!F$4="SkyII",#REF!,IF(Input!F$4="XO-8000",#REF!, "FALSE")))))))</f>
        <v>0</v>
      </c>
      <c r="J4699" s="210">
        <v>1</v>
      </c>
      <c r="K4699" s="268">
        <v>0</v>
      </c>
      <c r="L4699" s="270">
        <v>1</v>
      </c>
      <c r="M4699" s="270">
        <v>0</v>
      </c>
      <c r="N4699" s="270">
        <v>1</v>
      </c>
      <c r="O4699" s="270">
        <v>0</v>
      </c>
      <c r="P4699" s="270">
        <v>1</v>
      </c>
      <c r="Q4699" s="270">
        <v>0</v>
      </c>
      <c r="R4699" s="74"/>
      <c r="S4699" s="75" t="str">
        <f t="shared" si="466"/>
        <v>0001</v>
      </c>
      <c r="T4699" s="75" t="str">
        <f t="shared" si="467"/>
        <v>00010001000100010000000000000000</v>
      </c>
      <c r="V4699" s="197"/>
      <c r="W4699" s="75">
        <f t="shared" si="468"/>
        <v>4</v>
      </c>
      <c r="AE4699" s="479"/>
    </row>
    <row r="4700" spans="1:31" s="75" customFormat="1" ht="13.5" x14ac:dyDescent="0.2">
      <c r="A4700" s="211">
        <v>4697</v>
      </c>
      <c r="B4700" s="212" t="s">
        <v>5423</v>
      </c>
      <c r="C4700" s="213" t="s">
        <v>5424</v>
      </c>
      <c r="D4700" s="213"/>
      <c r="E4700" s="213">
        <v>1</v>
      </c>
      <c r="F4700" s="213" t="s">
        <v>553</v>
      </c>
      <c r="G4700" s="214" t="s">
        <v>554</v>
      </c>
      <c r="H4700" s="208">
        <f>IF(Input!F$4="GMH_OECC",J4700,IF(Input!F$4="GMH_XOEC",L4700,IF(Input!F$4="GMH_Korea",N4700,IF(Input!F$4="GMH_EU",P4700,IF(Input!F$4="Skysuper",#REF!,IF(Input!F$4="SkyII",#REF!,IF(Input!F$4="XO-8000",#REF!, "FALSE")))))))</f>
        <v>1</v>
      </c>
      <c r="I4700" s="209">
        <f>IF(Input!F$4="GMH_OECC",K4700,IF(Input!F$4="GMH_XOEC",M4700,IF(Input!F$4="GMH_Korea",O4700,IF(Input!F$4="GMH_EU",Q4700,IF(Input!F$4="Skysuper",#REF!,IF(Input!F$4="SkyII",#REF!,IF(Input!F$4="XO-8000",#REF!, "FALSE")))))))</f>
        <v>0</v>
      </c>
      <c r="J4700" s="210">
        <v>1</v>
      </c>
      <c r="K4700" s="268">
        <v>0</v>
      </c>
      <c r="L4700" s="270">
        <v>1</v>
      </c>
      <c r="M4700" s="270">
        <v>0</v>
      </c>
      <c r="N4700" s="270">
        <v>1</v>
      </c>
      <c r="O4700" s="270">
        <v>0</v>
      </c>
      <c r="P4700" s="270">
        <v>1</v>
      </c>
      <c r="Q4700" s="270">
        <v>0</v>
      </c>
      <c r="R4700" s="74"/>
      <c r="S4700" s="75" t="str">
        <f t="shared" si="466"/>
        <v>0001</v>
      </c>
      <c r="T4700" s="75" t="str">
        <f t="shared" si="467"/>
        <v>00010001000100000000000000000000</v>
      </c>
      <c r="V4700" s="197"/>
      <c r="W4700" s="75">
        <f t="shared" si="468"/>
        <v>3</v>
      </c>
      <c r="AE4700" s="479"/>
    </row>
    <row r="4701" spans="1:31" s="75" customFormat="1" ht="13.5" x14ac:dyDescent="0.2">
      <c r="A4701" s="211">
        <v>4698</v>
      </c>
      <c r="B4701" s="212" t="s">
        <v>5425</v>
      </c>
      <c r="C4701" s="213" t="s">
        <v>5426</v>
      </c>
      <c r="D4701" s="213"/>
      <c r="E4701" s="213">
        <v>1</v>
      </c>
      <c r="F4701" s="213" t="s">
        <v>553</v>
      </c>
      <c r="G4701" s="214" t="s">
        <v>554</v>
      </c>
      <c r="H4701" s="208">
        <f>IF(Input!F$4="GMH_OECC",J4701,IF(Input!F$4="GMH_XOEC",L4701,IF(Input!F$4="GMH_Korea",N4701,IF(Input!F$4="GMH_EU",P4701,IF(Input!F$4="Skysuper",#REF!,IF(Input!F$4="SkyII",#REF!,IF(Input!F$4="XO-8000",#REF!, "FALSE")))))))</f>
        <v>1</v>
      </c>
      <c r="I4701" s="209">
        <f>IF(Input!F$4="GMH_OECC",K4701,IF(Input!F$4="GMH_XOEC",M4701,IF(Input!F$4="GMH_Korea",O4701,IF(Input!F$4="GMH_EU",Q4701,IF(Input!F$4="Skysuper",#REF!,IF(Input!F$4="SkyII",#REF!,IF(Input!F$4="XO-8000",#REF!, "FALSE")))))))</f>
        <v>0</v>
      </c>
      <c r="J4701" s="210">
        <v>1</v>
      </c>
      <c r="K4701" s="268">
        <v>0</v>
      </c>
      <c r="L4701" s="270">
        <v>1</v>
      </c>
      <c r="M4701" s="270">
        <v>0</v>
      </c>
      <c r="N4701" s="270">
        <v>1</v>
      </c>
      <c r="O4701" s="270">
        <v>0</v>
      </c>
      <c r="P4701" s="270">
        <v>1</v>
      </c>
      <c r="Q4701" s="270">
        <v>0</v>
      </c>
      <c r="R4701" s="74"/>
      <c r="S4701" s="75" t="str">
        <f t="shared" si="466"/>
        <v>0001</v>
      </c>
      <c r="T4701" s="75" t="str">
        <f t="shared" si="467"/>
        <v>00010001000000000000000000000000</v>
      </c>
      <c r="V4701" s="197"/>
      <c r="W4701" s="75">
        <f t="shared" si="468"/>
        <v>2</v>
      </c>
      <c r="AE4701" s="479"/>
    </row>
    <row r="4702" spans="1:31" s="75" customFormat="1" ht="13.5" x14ac:dyDescent="0.2">
      <c r="A4702" s="211">
        <v>4699</v>
      </c>
      <c r="B4702" s="212" t="s">
        <v>5427</v>
      </c>
      <c r="C4702" s="213" t="s">
        <v>5428</v>
      </c>
      <c r="D4702" s="213"/>
      <c r="E4702" s="213">
        <v>1</v>
      </c>
      <c r="F4702" s="213" t="s">
        <v>553</v>
      </c>
      <c r="G4702" s="214" t="s">
        <v>554</v>
      </c>
      <c r="H4702" s="208">
        <f>IF(Input!F$4="GMH_OECC",J4702,IF(Input!F$4="GMH_XOEC",L4702,IF(Input!F$4="GMH_Korea",N4702,IF(Input!F$4="GMH_EU",P4702,IF(Input!F$4="Skysuper",#REF!,IF(Input!F$4="SkyII",#REF!,IF(Input!F$4="XO-8000",#REF!, "FALSE")))))))</f>
        <v>1</v>
      </c>
      <c r="I4702" s="209">
        <f>IF(Input!F$4="GMH_OECC",K4702,IF(Input!F$4="GMH_XOEC",M4702,IF(Input!F$4="GMH_Korea",O4702,IF(Input!F$4="GMH_EU",Q4702,IF(Input!F$4="Skysuper",#REF!,IF(Input!F$4="SkyII",#REF!,IF(Input!F$4="XO-8000",#REF!, "FALSE")))))))</f>
        <v>0</v>
      </c>
      <c r="J4702" s="210">
        <v>1</v>
      </c>
      <c r="K4702" s="268">
        <v>0</v>
      </c>
      <c r="L4702" s="270">
        <v>1</v>
      </c>
      <c r="M4702" s="270">
        <v>0</v>
      </c>
      <c r="N4702" s="270">
        <v>1</v>
      </c>
      <c r="O4702" s="270">
        <v>0</v>
      </c>
      <c r="P4702" s="270">
        <v>1</v>
      </c>
      <c r="Q4702" s="270">
        <v>0</v>
      </c>
      <c r="R4702" s="74"/>
      <c r="S4702" s="75" t="str">
        <f t="shared" si="466"/>
        <v>0001</v>
      </c>
      <c r="T4702" s="75" t="str">
        <f t="shared" si="467"/>
        <v>00010000000000000000000000000000</v>
      </c>
      <c r="V4702" s="197"/>
      <c r="W4702" s="75">
        <f t="shared" si="468"/>
        <v>1</v>
      </c>
      <c r="AE4702" s="479"/>
    </row>
    <row r="4703" spans="1:31" s="75" customFormat="1" ht="13.5" x14ac:dyDescent="0.2">
      <c r="A4703" s="211">
        <v>4700</v>
      </c>
      <c r="B4703" s="212" t="s">
        <v>6995</v>
      </c>
      <c r="C4703" s="213" t="s">
        <v>6996</v>
      </c>
      <c r="D4703" s="213"/>
      <c r="E4703" s="213">
        <v>0</v>
      </c>
      <c r="F4703" s="213" t="s">
        <v>553</v>
      </c>
      <c r="G4703" s="214" t="s">
        <v>572</v>
      </c>
      <c r="H4703" s="208" t="str">
        <f>IF(Input!F$4="GMH_OECC",J4703,IF(Input!F$4="GMH_XOEC",L4703,IF(Input!F$4="GMH_Korea",N4703,IF(Input!F$4="GMH_EU",P4703,IF(Input!F$4="Skysuper",#REF!,IF(Input!F$4="SkyII",#REF!,IF(Input!F$4="XO-8000",#REF!, "FALSE")))))))</f>
        <v>00</v>
      </c>
      <c r="I4703" s="209">
        <f>IF(Input!F$4="GMH_OECC",K4703,IF(Input!F$4="GMH_XOEC",M4703,IF(Input!F$4="GMH_Korea",O4703,IF(Input!F$4="GMH_EU",Q4703,IF(Input!F$4="Skysuper",#REF!,IF(Input!F$4="SkyII",#REF!,IF(Input!F$4="XO-8000",#REF!, "FALSE")))))))</f>
        <v>0</v>
      </c>
      <c r="J4703" s="210" t="s">
        <v>10359</v>
      </c>
      <c r="K4703" s="268">
        <v>0</v>
      </c>
      <c r="L4703" s="270" t="s">
        <v>10359</v>
      </c>
      <c r="M4703" s="270">
        <v>0</v>
      </c>
      <c r="N4703" s="270" t="s">
        <v>10359</v>
      </c>
      <c r="O4703" s="270">
        <v>0</v>
      </c>
      <c r="P4703" s="270" t="s">
        <v>10359</v>
      </c>
      <c r="Q4703" s="270">
        <v>0</v>
      </c>
      <c r="R4703" s="74"/>
      <c r="S4703" s="75" t="str">
        <f t="shared" si="466"/>
        <v>0000</v>
      </c>
      <c r="T4703" s="75" t="str">
        <f t="shared" si="467"/>
        <v>00000000000000000000000000000000</v>
      </c>
      <c r="V4703" s="197"/>
      <c r="W4703" s="75">
        <f t="shared" si="468"/>
        <v>0</v>
      </c>
      <c r="AE4703" s="479"/>
    </row>
    <row r="4704" spans="1:31" s="75" customFormat="1" ht="13.5" x14ac:dyDescent="0.2">
      <c r="A4704" s="211">
        <v>4701</v>
      </c>
      <c r="B4704" s="212" t="s">
        <v>6997</v>
      </c>
      <c r="C4704" s="213" t="s">
        <v>6998</v>
      </c>
      <c r="D4704" s="213"/>
      <c r="E4704" s="213">
        <v>0</v>
      </c>
      <c r="F4704" s="213" t="s">
        <v>553</v>
      </c>
      <c r="G4704" s="214" t="s">
        <v>572</v>
      </c>
      <c r="H4704" s="208" t="str">
        <f>IF(Input!F$4="GMH_OECC",J4704,IF(Input!F$4="GMH_XOEC",L4704,IF(Input!F$4="GMH_Korea",N4704,IF(Input!F$4="GMH_EU",P4704,IF(Input!F$4="Skysuper",#REF!,IF(Input!F$4="SkyII",#REF!,IF(Input!F$4="XO-8000",#REF!, "FALSE")))))))</f>
        <v>00</v>
      </c>
      <c r="I4704" s="209">
        <f>IF(Input!F$4="GMH_OECC",K4704,IF(Input!F$4="GMH_XOEC",M4704,IF(Input!F$4="GMH_Korea",O4704,IF(Input!F$4="GMH_EU",Q4704,IF(Input!F$4="Skysuper",#REF!,IF(Input!F$4="SkyII",#REF!,IF(Input!F$4="XO-8000",#REF!, "FALSE")))))))</f>
        <v>0</v>
      </c>
      <c r="J4704" s="210" t="s">
        <v>10359</v>
      </c>
      <c r="K4704" s="268">
        <v>0</v>
      </c>
      <c r="L4704" s="270" t="s">
        <v>10359</v>
      </c>
      <c r="M4704" s="270">
        <v>0</v>
      </c>
      <c r="N4704" s="270" t="s">
        <v>10359</v>
      </c>
      <c r="O4704" s="270">
        <v>0</v>
      </c>
      <c r="P4704" s="270" t="s">
        <v>10359</v>
      </c>
      <c r="Q4704" s="270">
        <v>0</v>
      </c>
      <c r="R4704" s="74"/>
      <c r="S4704" s="75" t="str">
        <f t="shared" si="466"/>
        <v>0000</v>
      </c>
      <c r="T4704" s="75" t="str">
        <f t="shared" si="467"/>
        <v>00000000000000000000000000000000</v>
      </c>
      <c r="V4704" s="197"/>
      <c r="W4704" s="75">
        <f t="shared" si="468"/>
        <v>0</v>
      </c>
      <c r="AE4704" s="479"/>
    </row>
    <row r="4705" spans="1:31" s="75" customFormat="1" ht="13.5" x14ac:dyDescent="0.2">
      <c r="A4705" s="211">
        <v>4702</v>
      </c>
      <c r="B4705" s="212" t="s">
        <v>6999</v>
      </c>
      <c r="C4705" s="213" t="s">
        <v>7000</v>
      </c>
      <c r="D4705" s="213"/>
      <c r="E4705" s="213">
        <v>0</v>
      </c>
      <c r="F4705" s="213" t="s">
        <v>553</v>
      </c>
      <c r="G4705" s="214" t="s">
        <v>572</v>
      </c>
      <c r="H4705" s="208" t="str">
        <f>IF(Input!F$4="GMH_OECC",J4705,IF(Input!F$4="GMH_XOEC",L4705,IF(Input!F$4="GMH_Korea",N4705,IF(Input!F$4="GMH_EU",P4705,IF(Input!F$4="Skysuper",#REF!,IF(Input!F$4="SkyII",#REF!,IF(Input!F$4="XO-8000",#REF!, "FALSE")))))))</f>
        <v>00</v>
      </c>
      <c r="I4705" s="209">
        <f>IF(Input!F$4="GMH_OECC",K4705,IF(Input!F$4="GMH_XOEC",M4705,IF(Input!F$4="GMH_Korea",O4705,IF(Input!F$4="GMH_EU",Q4705,IF(Input!F$4="Skysuper",#REF!,IF(Input!F$4="SkyII",#REF!,IF(Input!F$4="XO-8000",#REF!, "FALSE")))))))</f>
        <v>0</v>
      </c>
      <c r="J4705" s="210" t="s">
        <v>10359</v>
      </c>
      <c r="K4705" s="268">
        <v>0</v>
      </c>
      <c r="L4705" s="270" t="s">
        <v>10359</v>
      </c>
      <c r="M4705" s="270">
        <v>0</v>
      </c>
      <c r="N4705" s="270" t="s">
        <v>10359</v>
      </c>
      <c r="O4705" s="270">
        <v>0</v>
      </c>
      <c r="P4705" s="270" t="s">
        <v>10359</v>
      </c>
      <c r="Q4705" s="270">
        <v>0</v>
      </c>
      <c r="R4705" s="74"/>
      <c r="S4705" s="75" t="str">
        <f t="shared" si="466"/>
        <v>0000</v>
      </c>
      <c r="T4705" s="75" t="str">
        <f t="shared" si="467"/>
        <v>00000000000000000000000000000000</v>
      </c>
      <c r="V4705" s="197"/>
      <c r="W4705" s="75">
        <f t="shared" si="468"/>
        <v>0</v>
      </c>
      <c r="AE4705" s="479"/>
    </row>
    <row r="4706" spans="1:31" s="75" customFormat="1" ht="13.5" x14ac:dyDescent="0.2">
      <c r="A4706" s="211">
        <v>4703</v>
      </c>
      <c r="B4706" s="212" t="s">
        <v>7001</v>
      </c>
      <c r="C4706" s="213" t="s">
        <v>7002</v>
      </c>
      <c r="D4706" s="213"/>
      <c r="E4706" s="213">
        <v>0</v>
      </c>
      <c r="F4706" s="213" t="s">
        <v>553</v>
      </c>
      <c r="G4706" s="214" t="s">
        <v>572</v>
      </c>
      <c r="H4706" s="208" t="str">
        <f>IF(Input!F$4="GMH_OECC",J4706,IF(Input!F$4="GMH_XOEC",L4706,IF(Input!F$4="GMH_Korea",N4706,IF(Input!F$4="GMH_EU",P4706,IF(Input!F$4="Skysuper",#REF!,IF(Input!F$4="SkyII",#REF!,IF(Input!F$4="XO-8000",#REF!, "FALSE")))))))</f>
        <v>00</v>
      </c>
      <c r="I4706" s="209">
        <f>IF(Input!F$4="GMH_OECC",K4706,IF(Input!F$4="GMH_XOEC",M4706,IF(Input!F$4="GMH_Korea",O4706,IF(Input!F$4="GMH_EU",Q4706,IF(Input!F$4="Skysuper",#REF!,IF(Input!F$4="SkyII",#REF!,IF(Input!F$4="XO-8000",#REF!, "FALSE")))))))</f>
        <v>0</v>
      </c>
      <c r="J4706" s="210" t="s">
        <v>10359</v>
      </c>
      <c r="K4706" s="268">
        <v>0</v>
      </c>
      <c r="L4706" s="270" t="s">
        <v>10359</v>
      </c>
      <c r="M4706" s="270">
        <v>0</v>
      </c>
      <c r="N4706" s="270" t="s">
        <v>10359</v>
      </c>
      <c r="O4706" s="270">
        <v>0</v>
      </c>
      <c r="P4706" s="270" t="s">
        <v>10359</v>
      </c>
      <c r="Q4706" s="270">
        <v>0</v>
      </c>
      <c r="R4706" s="74"/>
      <c r="S4706" s="75" t="str">
        <f t="shared" si="466"/>
        <v>0000</v>
      </c>
      <c r="T4706" s="75" t="str">
        <f t="shared" si="467"/>
        <v>00000000000000000000000000000000</v>
      </c>
      <c r="V4706" s="197"/>
      <c r="W4706" s="75">
        <f t="shared" si="468"/>
        <v>0</v>
      </c>
      <c r="AE4706" s="479"/>
    </row>
    <row r="4707" spans="1:31" s="75" customFormat="1" ht="13.5" x14ac:dyDescent="0.2">
      <c r="A4707" s="211">
        <v>4704</v>
      </c>
      <c r="B4707" s="212" t="s">
        <v>7003</v>
      </c>
      <c r="C4707" s="213" t="s">
        <v>7004</v>
      </c>
      <c r="D4707" s="213"/>
      <c r="E4707" s="213">
        <v>0</v>
      </c>
      <c r="F4707" s="213" t="s">
        <v>553</v>
      </c>
      <c r="G4707" s="214" t="s">
        <v>572</v>
      </c>
      <c r="H4707" s="208" t="str">
        <f>IF(Input!F$4="GMH_OECC",J4707,IF(Input!F$4="GMH_XOEC",L4707,IF(Input!F$4="GMH_Korea",N4707,IF(Input!F$4="GMH_EU",P4707,IF(Input!F$4="Skysuper",#REF!,IF(Input!F$4="SkyII",#REF!,IF(Input!F$4="XO-8000",#REF!, "FALSE")))))))</f>
        <v>00</v>
      </c>
      <c r="I4707" s="209">
        <f>IF(Input!F$4="GMH_OECC",K4707,IF(Input!F$4="GMH_XOEC",M4707,IF(Input!F$4="GMH_Korea",O4707,IF(Input!F$4="GMH_EU",Q4707,IF(Input!F$4="Skysuper",#REF!,IF(Input!F$4="SkyII",#REF!,IF(Input!F$4="XO-8000",#REF!, "FALSE")))))))</f>
        <v>0</v>
      </c>
      <c r="J4707" s="210" t="s">
        <v>10359</v>
      </c>
      <c r="K4707" s="268">
        <v>0</v>
      </c>
      <c r="L4707" s="270" t="s">
        <v>10359</v>
      </c>
      <c r="M4707" s="270">
        <v>0</v>
      </c>
      <c r="N4707" s="270" t="s">
        <v>10359</v>
      </c>
      <c r="O4707" s="270">
        <v>0</v>
      </c>
      <c r="P4707" s="270" t="s">
        <v>10359</v>
      </c>
      <c r="Q4707" s="270">
        <v>0</v>
      </c>
      <c r="R4707" s="74"/>
      <c r="S4707" s="75" t="str">
        <f t="shared" si="466"/>
        <v>0000</v>
      </c>
      <c r="T4707" s="75" t="str">
        <f t="shared" si="467"/>
        <v>00000000000000000000000000000000</v>
      </c>
      <c r="V4707" s="197"/>
      <c r="W4707" s="75">
        <f t="shared" si="468"/>
        <v>0</v>
      </c>
      <c r="AE4707" s="479"/>
    </row>
    <row r="4708" spans="1:31" s="75" customFormat="1" ht="13.5" x14ac:dyDescent="0.2">
      <c r="A4708" s="211">
        <v>4705</v>
      </c>
      <c r="B4708" s="212" t="s">
        <v>7005</v>
      </c>
      <c r="C4708" s="213" t="s">
        <v>7006</v>
      </c>
      <c r="D4708" s="213"/>
      <c r="E4708" s="213">
        <v>0</v>
      </c>
      <c r="F4708" s="213" t="s">
        <v>553</v>
      </c>
      <c r="G4708" s="214" t="s">
        <v>572</v>
      </c>
      <c r="H4708" s="208" t="str">
        <f>IF(Input!F$4="GMH_OECC",J4708,IF(Input!F$4="GMH_XOEC",L4708,IF(Input!F$4="GMH_Korea",N4708,IF(Input!F$4="GMH_EU",P4708,IF(Input!F$4="Skysuper",#REF!,IF(Input!F$4="SkyII",#REF!,IF(Input!F$4="XO-8000",#REF!, "FALSE")))))))</f>
        <v>00</v>
      </c>
      <c r="I4708" s="209">
        <f>IF(Input!F$4="GMH_OECC",K4708,IF(Input!F$4="GMH_XOEC",M4708,IF(Input!F$4="GMH_Korea",O4708,IF(Input!F$4="GMH_EU",Q4708,IF(Input!F$4="Skysuper",#REF!,IF(Input!F$4="SkyII",#REF!,IF(Input!F$4="XO-8000",#REF!, "FALSE")))))))</f>
        <v>0</v>
      </c>
      <c r="J4708" s="210" t="s">
        <v>10359</v>
      </c>
      <c r="K4708" s="268">
        <v>0</v>
      </c>
      <c r="L4708" s="270" t="s">
        <v>10359</v>
      </c>
      <c r="M4708" s="270">
        <v>0</v>
      </c>
      <c r="N4708" s="270" t="s">
        <v>10359</v>
      </c>
      <c r="O4708" s="270">
        <v>0</v>
      </c>
      <c r="P4708" s="270" t="s">
        <v>10359</v>
      </c>
      <c r="Q4708" s="270">
        <v>0</v>
      </c>
      <c r="R4708" s="74"/>
      <c r="S4708" s="75" t="str">
        <f t="shared" si="466"/>
        <v>0000</v>
      </c>
      <c r="T4708" s="75" t="str">
        <f t="shared" si="467"/>
        <v>00000000000000000000000000000000</v>
      </c>
      <c r="V4708" s="197"/>
      <c r="W4708" s="75">
        <f t="shared" si="468"/>
        <v>0</v>
      </c>
      <c r="AE4708" s="479"/>
    </row>
    <row r="4709" spans="1:31" s="75" customFormat="1" ht="13.5" x14ac:dyDescent="0.2">
      <c r="A4709" s="211">
        <v>4706</v>
      </c>
      <c r="B4709" s="212" t="s">
        <v>7007</v>
      </c>
      <c r="C4709" s="213" t="s">
        <v>7008</v>
      </c>
      <c r="D4709" s="213"/>
      <c r="E4709" s="213">
        <v>0</v>
      </c>
      <c r="F4709" s="213" t="s">
        <v>553</v>
      </c>
      <c r="G4709" s="214" t="s">
        <v>572</v>
      </c>
      <c r="H4709" s="208" t="str">
        <f>IF(Input!F$4="GMH_OECC",J4709,IF(Input!F$4="GMH_XOEC",L4709,IF(Input!F$4="GMH_Korea",N4709,IF(Input!F$4="GMH_EU",P4709,IF(Input!F$4="Skysuper",#REF!,IF(Input!F$4="SkyII",#REF!,IF(Input!F$4="XO-8000",#REF!, "FALSE")))))))</f>
        <v>00</v>
      </c>
      <c r="I4709" s="209">
        <f>IF(Input!F$4="GMH_OECC",K4709,IF(Input!F$4="GMH_XOEC",M4709,IF(Input!F$4="GMH_Korea",O4709,IF(Input!F$4="GMH_EU",Q4709,IF(Input!F$4="Skysuper",#REF!,IF(Input!F$4="SkyII",#REF!,IF(Input!F$4="XO-8000",#REF!, "FALSE")))))))</f>
        <v>0</v>
      </c>
      <c r="J4709" s="210" t="s">
        <v>10359</v>
      </c>
      <c r="K4709" s="268">
        <v>0</v>
      </c>
      <c r="L4709" s="270" t="s">
        <v>10359</v>
      </c>
      <c r="M4709" s="270">
        <v>0</v>
      </c>
      <c r="N4709" s="270" t="s">
        <v>10359</v>
      </c>
      <c r="O4709" s="270">
        <v>0</v>
      </c>
      <c r="P4709" s="270" t="s">
        <v>10359</v>
      </c>
      <c r="Q4709" s="270">
        <v>0</v>
      </c>
      <c r="R4709" s="74"/>
      <c r="S4709" s="75" t="str">
        <f t="shared" si="466"/>
        <v>0000</v>
      </c>
      <c r="T4709" s="75" t="str">
        <f t="shared" si="467"/>
        <v>00000000000000000000000000000000</v>
      </c>
      <c r="V4709" s="197"/>
      <c r="W4709" s="75">
        <f t="shared" si="468"/>
        <v>0</v>
      </c>
      <c r="AE4709" s="479"/>
    </row>
    <row r="4710" spans="1:31" s="75" customFormat="1" ht="13.5" x14ac:dyDescent="0.2">
      <c r="A4710" s="211">
        <v>4707</v>
      </c>
      <c r="B4710" s="212" t="s">
        <v>7009</v>
      </c>
      <c r="C4710" s="213" t="s">
        <v>7010</v>
      </c>
      <c r="D4710" s="213"/>
      <c r="E4710" s="213">
        <v>0</v>
      </c>
      <c r="F4710" s="213" t="s">
        <v>553</v>
      </c>
      <c r="G4710" s="214" t="s">
        <v>572</v>
      </c>
      <c r="H4710" s="208" t="str">
        <f>IF(Input!F$4="GMH_OECC",J4710,IF(Input!F$4="GMH_XOEC",L4710,IF(Input!F$4="GMH_Korea",N4710,IF(Input!F$4="GMH_EU",P4710,IF(Input!F$4="Skysuper",#REF!,IF(Input!F$4="SkyII",#REF!,IF(Input!F$4="XO-8000",#REF!, "FALSE")))))))</f>
        <v>00</v>
      </c>
      <c r="I4710" s="209">
        <f>IF(Input!F$4="GMH_OECC",K4710,IF(Input!F$4="GMH_XOEC",M4710,IF(Input!F$4="GMH_Korea",O4710,IF(Input!F$4="GMH_EU",Q4710,IF(Input!F$4="Skysuper",#REF!,IF(Input!F$4="SkyII",#REF!,IF(Input!F$4="XO-8000",#REF!, "FALSE")))))))</f>
        <v>0</v>
      </c>
      <c r="J4710" s="210" t="s">
        <v>10359</v>
      </c>
      <c r="K4710" s="268">
        <v>0</v>
      </c>
      <c r="L4710" s="270" t="s">
        <v>10359</v>
      </c>
      <c r="M4710" s="270">
        <v>0</v>
      </c>
      <c r="N4710" s="270" t="s">
        <v>10359</v>
      </c>
      <c r="O4710" s="270">
        <v>0</v>
      </c>
      <c r="P4710" s="270" t="s">
        <v>10359</v>
      </c>
      <c r="Q4710" s="270">
        <v>0</v>
      </c>
      <c r="R4710" s="74"/>
      <c r="S4710" s="75" t="str">
        <f t="shared" si="466"/>
        <v>0000</v>
      </c>
      <c r="T4710" s="75" t="str">
        <f t="shared" si="467"/>
        <v>00000000000000000000000000000000</v>
      </c>
      <c r="V4710" s="197"/>
      <c r="W4710" s="75">
        <f t="shared" si="468"/>
        <v>0</v>
      </c>
      <c r="AE4710" s="479"/>
    </row>
    <row r="4711" spans="1:31" s="75" customFormat="1" ht="13.5" x14ac:dyDescent="0.2">
      <c r="A4711" s="211">
        <v>4708</v>
      </c>
      <c r="B4711" s="212" t="s">
        <v>7011</v>
      </c>
      <c r="C4711" s="213" t="s">
        <v>7012</v>
      </c>
      <c r="D4711" s="213"/>
      <c r="E4711" s="213">
        <v>0</v>
      </c>
      <c r="F4711" s="213" t="s">
        <v>553</v>
      </c>
      <c r="G4711" s="214" t="s">
        <v>572</v>
      </c>
      <c r="H4711" s="208" t="str">
        <f>IF(Input!F$4="GMH_OECC",J4711,IF(Input!F$4="GMH_XOEC",L4711,IF(Input!F$4="GMH_Korea",N4711,IF(Input!F$4="GMH_EU",P4711,IF(Input!F$4="Skysuper",#REF!,IF(Input!F$4="SkyII",#REF!,IF(Input!F$4="XO-8000",#REF!, "FALSE")))))))</f>
        <v>00</v>
      </c>
      <c r="I4711" s="209">
        <f>IF(Input!F$4="GMH_OECC",K4711,IF(Input!F$4="GMH_XOEC",M4711,IF(Input!F$4="GMH_Korea",O4711,IF(Input!F$4="GMH_EU",Q4711,IF(Input!F$4="Skysuper",#REF!,IF(Input!F$4="SkyII",#REF!,IF(Input!F$4="XO-8000",#REF!, "FALSE")))))))</f>
        <v>0</v>
      </c>
      <c r="J4711" s="210" t="s">
        <v>10359</v>
      </c>
      <c r="K4711" s="268">
        <v>0</v>
      </c>
      <c r="L4711" s="270" t="s">
        <v>10359</v>
      </c>
      <c r="M4711" s="270">
        <v>0</v>
      </c>
      <c r="N4711" s="270" t="s">
        <v>10359</v>
      </c>
      <c r="O4711" s="270">
        <v>0</v>
      </c>
      <c r="P4711" s="270" t="s">
        <v>10359</v>
      </c>
      <c r="Q4711" s="270">
        <v>0</v>
      </c>
      <c r="R4711" s="74"/>
      <c r="S4711" s="75" t="str">
        <f t="shared" si="466"/>
        <v>0000</v>
      </c>
      <c r="T4711" s="75" t="str">
        <f t="shared" si="467"/>
        <v>00000000000000000000000000000000</v>
      </c>
      <c r="V4711" s="197"/>
      <c r="W4711" s="75">
        <f t="shared" si="468"/>
        <v>0</v>
      </c>
      <c r="AE4711" s="479"/>
    </row>
    <row r="4712" spans="1:31" s="75" customFormat="1" ht="13.5" x14ac:dyDescent="0.2">
      <c r="A4712" s="211">
        <v>4709</v>
      </c>
      <c r="B4712" s="212" t="s">
        <v>7013</v>
      </c>
      <c r="C4712" s="213" t="s">
        <v>7014</v>
      </c>
      <c r="D4712" s="213"/>
      <c r="E4712" s="213">
        <v>0</v>
      </c>
      <c r="F4712" s="213" t="s">
        <v>553</v>
      </c>
      <c r="G4712" s="214" t="s">
        <v>572</v>
      </c>
      <c r="H4712" s="208" t="str">
        <f>IF(Input!F$4="GMH_OECC",J4712,IF(Input!F$4="GMH_XOEC",L4712,IF(Input!F$4="GMH_Korea",N4712,IF(Input!F$4="GMH_EU",P4712,IF(Input!F$4="Skysuper",#REF!,IF(Input!F$4="SkyII",#REF!,IF(Input!F$4="XO-8000",#REF!, "FALSE")))))))</f>
        <v>00</v>
      </c>
      <c r="I4712" s="209">
        <f>IF(Input!F$4="GMH_OECC",K4712,IF(Input!F$4="GMH_XOEC",M4712,IF(Input!F$4="GMH_Korea",O4712,IF(Input!F$4="GMH_EU",Q4712,IF(Input!F$4="Skysuper",#REF!,IF(Input!F$4="SkyII",#REF!,IF(Input!F$4="XO-8000",#REF!, "FALSE")))))))</f>
        <v>0</v>
      </c>
      <c r="J4712" s="210" t="s">
        <v>10359</v>
      </c>
      <c r="K4712" s="268">
        <v>0</v>
      </c>
      <c r="L4712" s="270" t="s">
        <v>10359</v>
      </c>
      <c r="M4712" s="270">
        <v>0</v>
      </c>
      <c r="N4712" s="270" t="s">
        <v>10359</v>
      </c>
      <c r="O4712" s="270">
        <v>0</v>
      </c>
      <c r="P4712" s="270" t="s">
        <v>10359</v>
      </c>
      <c r="Q4712" s="270">
        <v>0</v>
      </c>
      <c r="R4712" s="74"/>
      <c r="S4712" s="75" t="str">
        <f t="shared" si="466"/>
        <v>0000</v>
      </c>
      <c r="T4712" s="75" t="str">
        <f t="shared" si="467"/>
        <v>00000000000000000000000000000000</v>
      </c>
      <c r="V4712" s="197"/>
      <c r="W4712" s="75">
        <f t="shared" si="468"/>
        <v>0</v>
      </c>
      <c r="AE4712" s="479"/>
    </row>
    <row r="4713" spans="1:31" s="75" customFormat="1" ht="13.5" x14ac:dyDescent="0.2">
      <c r="A4713" s="211">
        <v>4710</v>
      </c>
      <c r="B4713" s="212" t="s">
        <v>1592</v>
      </c>
      <c r="C4713" s="213" t="s">
        <v>1593</v>
      </c>
      <c r="D4713" s="213"/>
      <c r="E4713" s="213">
        <v>0</v>
      </c>
      <c r="F4713" s="213" t="s">
        <v>553</v>
      </c>
      <c r="G4713" s="214" t="s">
        <v>572</v>
      </c>
      <c r="H4713" s="208" t="str">
        <f>IF(Input!F$4="GMH_OECC",J4713,IF(Input!F$4="GMH_XOEC",L4713,IF(Input!F$4="GMH_Korea",N4713,IF(Input!F$4="GMH_EU",P4713,IF(Input!F$4="Skysuper",#REF!,IF(Input!F$4="SkyII",#REF!,IF(Input!F$4="XO-8000",#REF!, "FALSE")))))))</f>
        <v>00</v>
      </c>
      <c r="I4713" s="209">
        <f>IF(Input!F$4="GMH_OECC",K4713,IF(Input!F$4="GMH_XOEC",M4713,IF(Input!F$4="GMH_Korea",O4713,IF(Input!F$4="GMH_EU",Q4713,IF(Input!F$4="Skysuper",#REF!,IF(Input!F$4="SkyII",#REF!,IF(Input!F$4="XO-8000",#REF!, "FALSE")))))))</f>
        <v>0</v>
      </c>
      <c r="J4713" s="210" t="s">
        <v>10359</v>
      </c>
      <c r="K4713" s="268">
        <v>0</v>
      </c>
      <c r="L4713" s="270" t="s">
        <v>10359</v>
      </c>
      <c r="M4713" s="270">
        <v>0</v>
      </c>
      <c r="N4713" s="270" t="s">
        <v>10359</v>
      </c>
      <c r="O4713" s="270">
        <v>0</v>
      </c>
      <c r="P4713" s="270" t="s">
        <v>10359</v>
      </c>
      <c r="Q4713" s="270">
        <v>0</v>
      </c>
      <c r="R4713" s="74"/>
      <c r="S4713" s="75" t="str">
        <f t="shared" si="466"/>
        <v>0000</v>
      </c>
      <c r="T4713" s="75" t="str">
        <f t="shared" si="467"/>
        <v>00000000000000000000000000000000</v>
      </c>
      <c r="V4713" s="197"/>
      <c r="W4713" s="75">
        <f t="shared" si="468"/>
        <v>0</v>
      </c>
      <c r="AE4713" s="479"/>
    </row>
    <row r="4714" spans="1:31" s="75" customFormat="1" ht="13.5" x14ac:dyDescent="0.2">
      <c r="A4714" s="211">
        <v>4711</v>
      </c>
      <c r="B4714" s="212" t="s">
        <v>1594</v>
      </c>
      <c r="C4714" s="213" t="s">
        <v>1595</v>
      </c>
      <c r="D4714" s="213"/>
      <c r="E4714" s="213">
        <v>0</v>
      </c>
      <c r="F4714" s="213" t="s">
        <v>553</v>
      </c>
      <c r="G4714" s="214" t="s">
        <v>572</v>
      </c>
      <c r="H4714" s="208" t="str">
        <f>IF(Input!F$4="GMH_OECC",J4714,IF(Input!F$4="GMH_XOEC",L4714,IF(Input!F$4="GMH_Korea",N4714,IF(Input!F$4="GMH_EU",P4714,IF(Input!F$4="Skysuper",#REF!,IF(Input!F$4="SkyII",#REF!,IF(Input!F$4="XO-8000",#REF!, "FALSE")))))))</f>
        <v>00</v>
      </c>
      <c r="I4714" s="209">
        <f>IF(Input!F$4="GMH_OECC",K4714,IF(Input!F$4="GMH_XOEC",M4714,IF(Input!F$4="GMH_Korea",O4714,IF(Input!F$4="GMH_EU",Q4714,IF(Input!F$4="Skysuper",#REF!,IF(Input!F$4="SkyII",#REF!,IF(Input!F$4="XO-8000",#REF!, "FALSE")))))))</f>
        <v>0</v>
      </c>
      <c r="J4714" s="210" t="s">
        <v>10359</v>
      </c>
      <c r="K4714" s="268">
        <v>0</v>
      </c>
      <c r="L4714" s="270" t="s">
        <v>10359</v>
      </c>
      <c r="M4714" s="270">
        <v>0</v>
      </c>
      <c r="N4714" s="270" t="s">
        <v>10359</v>
      </c>
      <c r="O4714" s="270">
        <v>0</v>
      </c>
      <c r="P4714" s="270" t="s">
        <v>10359</v>
      </c>
      <c r="Q4714" s="270">
        <v>0</v>
      </c>
      <c r="R4714" s="74"/>
      <c r="S4714" s="75" t="str">
        <f t="shared" si="466"/>
        <v>0000</v>
      </c>
      <c r="T4714" s="75" t="str">
        <f t="shared" si="467"/>
        <v>00000000000000000000000000000000</v>
      </c>
      <c r="V4714" s="197"/>
      <c r="W4714" s="75">
        <f t="shared" si="468"/>
        <v>0</v>
      </c>
      <c r="AE4714" s="479"/>
    </row>
    <row r="4715" spans="1:31" s="75" customFormat="1" ht="13.5" x14ac:dyDescent="0.2">
      <c r="A4715" s="211">
        <v>4712</v>
      </c>
      <c r="B4715" s="212" t="s">
        <v>1596</v>
      </c>
      <c r="C4715" s="213" t="s">
        <v>1597</v>
      </c>
      <c r="D4715" s="213"/>
      <c r="E4715" s="213">
        <v>0</v>
      </c>
      <c r="F4715" s="213" t="s">
        <v>553</v>
      </c>
      <c r="G4715" s="214" t="s">
        <v>572</v>
      </c>
      <c r="H4715" s="208" t="str">
        <f>IF(Input!F$4="GMH_OECC",J4715,IF(Input!F$4="GMH_XOEC",L4715,IF(Input!F$4="GMH_Korea",N4715,IF(Input!F$4="GMH_EU",P4715,IF(Input!F$4="Skysuper",#REF!,IF(Input!F$4="SkyII",#REF!,IF(Input!F$4="XO-8000",#REF!, "FALSE")))))))</f>
        <v>00</v>
      </c>
      <c r="I4715" s="209">
        <f>IF(Input!F$4="GMH_OECC",K4715,IF(Input!F$4="GMH_XOEC",M4715,IF(Input!F$4="GMH_Korea",O4715,IF(Input!F$4="GMH_EU",Q4715,IF(Input!F$4="Skysuper",#REF!,IF(Input!F$4="SkyII",#REF!,IF(Input!F$4="XO-8000",#REF!, "FALSE")))))))</f>
        <v>0</v>
      </c>
      <c r="J4715" s="210" t="s">
        <v>10359</v>
      </c>
      <c r="K4715" s="268">
        <v>0</v>
      </c>
      <c r="L4715" s="270" t="s">
        <v>10359</v>
      </c>
      <c r="M4715" s="270">
        <v>0</v>
      </c>
      <c r="N4715" s="270" t="s">
        <v>10359</v>
      </c>
      <c r="O4715" s="270">
        <v>0</v>
      </c>
      <c r="P4715" s="270" t="s">
        <v>10359</v>
      </c>
      <c r="Q4715" s="270">
        <v>0</v>
      </c>
      <c r="R4715" s="74"/>
      <c r="S4715" s="75" t="str">
        <f t="shared" si="466"/>
        <v>0000</v>
      </c>
      <c r="T4715" s="75" t="str">
        <f t="shared" si="467"/>
        <v>00000000000000000000000000000000</v>
      </c>
      <c r="V4715" s="197"/>
      <c r="W4715" s="75">
        <f t="shared" si="468"/>
        <v>0</v>
      </c>
      <c r="AE4715" s="479"/>
    </row>
    <row r="4716" spans="1:31" s="75" customFormat="1" ht="13.5" x14ac:dyDescent="0.2">
      <c r="A4716" s="211">
        <v>4713</v>
      </c>
      <c r="B4716" s="212" t="s">
        <v>1598</v>
      </c>
      <c r="C4716" s="213" t="s">
        <v>1599</v>
      </c>
      <c r="D4716" s="213"/>
      <c r="E4716" s="213">
        <v>0</v>
      </c>
      <c r="F4716" s="213" t="s">
        <v>553</v>
      </c>
      <c r="G4716" s="214" t="s">
        <v>572</v>
      </c>
      <c r="H4716" s="208" t="str">
        <f>IF(Input!F$4="GMH_OECC",J4716,IF(Input!F$4="GMH_XOEC",L4716,IF(Input!F$4="GMH_Korea",N4716,IF(Input!F$4="GMH_EU",P4716,IF(Input!F$4="Skysuper",#REF!,IF(Input!F$4="SkyII",#REF!,IF(Input!F$4="XO-8000",#REF!, "FALSE")))))))</f>
        <v>00</v>
      </c>
      <c r="I4716" s="209">
        <f>IF(Input!F$4="GMH_OECC",K4716,IF(Input!F$4="GMH_XOEC",M4716,IF(Input!F$4="GMH_Korea",O4716,IF(Input!F$4="GMH_EU",Q4716,IF(Input!F$4="Skysuper",#REF!,IF(Input!F$4="SkyII",#REF!,IF(Input!F$4="XO-8000",#REF!, "FALSE")))))))</f>
        <v>0</v>
      </c>
      <c r="J4716" s="210" t="s">
        <v>10359</v>
      </c>
      <c r="K4716" s="268">
        <v>0</v>
      </c>
      <c r="L4716" s="270" t="s">
        <v>10359</v>
      </c>
      <c r="M4716" s="270">
        <v>0</v>
      </c>
      <c r="N4716" s="270" t="s">
        <v>10359</v>
      </c>
      <c r="O4716" s="270">
        <v>0</v>
      </c>
      <c r="P4716" s="270" t="s">
        <v>10359</v>
      </c>
      <c r="Q4716" s="270">
        <v>0</v>
      </c>
      <c r="R4716" s="74"/>
      <c r="S4716" s="75" t="str">
        <f t="shared" si="466"/>
        <v>0000</v>
      </c>
      <c r="T4716" s="75" t="str">
        <f t="shared" si="467"/>
        <v>00000000000000000000000000000000</v>
      </c>
      <c r="V4716" s="197"/>
      <c r="W4716" s="75">
        <f t="shared" si="468"/>
        <v>0</v>
      </c>
      <c r="AE4716" s="479"/>
    </row>
    <row r="4717" spans="1:31" s="75" customFormat="1" ht="13.5" x14ac:dyDescent="0.2">
      <c r="A4717" s="211">
        <v>4714</v>
      </c>
      <c r="B4717" s="212" t="s">
        <v>1600</v>
      </c>
      <c r="C4717" s="213" t="s">
        <v>1601</v>
      </c>
      <c r="D4717" s="213"/>
      <c r="E4717" s="213">
        <v>0</v>
      </c>
      <c r="F4717" s="213" t="s">
        <v>553</v>
      </c>
      <c r="G4717" s="214" t="s">
        <v>572</v>
      </c>
      <c r="H4717" s="208" t="str">
        <f>IF(Input!F$4="GMH_OECC",J4717,IF(Input!F$4="GMH_XOEC",L4717,IF(Input!F$4="GMH_Korea",N4717,IF(Input!F$4="GMH_EU",P4717,IF(Input!F$4="Skysuper",#REF!,IF(Input!F$4="SkyII",#REF!,IF(Input!F$4="XO-8000",#REF!, "FALSE")))))))</f>
        <v>00</v>
      </c>
      <c r="I4717" s="209">
        <f>IF(Input!F$4="GMH_OECC",K4717,IF(Input!F$4="GMH_XOEC",M4717,IF(Input!F$4="GMH_Korea",O4717,IF(Input!F$4="GMH_EU",Q4717,IF(Input!F$4="Skysuper",#REF!,IF(Input!F$4="SkyII",#REF!,IF(Input!F$4="XO-8000",#REF!, "FALSE")))))))</f>
        <v>0</v>
      </c>
      <c r="J4717" s="210" t="s">
        <v>10359</v>
      </c>
      <c r="K4717" s="268">
        <v>0</v>
      </c>
      <c r="L4717" s="270" t="s">
        <v>10359</v>
      </c>
      <c r="M4717" s="270">
        <v>0</v>
      </c>
      <c r="N4717" s="270" t="s">
        <v>10359</v>
      </c>
      <c r="O4717" s="270">
        <v>0</v>
      </c>
      <c r="P4717" s="270" t="s">
        <v>10359</v>
      </c>
      <c r="Q4717" s="270">
        <v>0</v>
      </c>
      <c r="R4717" s="74"/>
      <c r="S4717" s="75" t="str">
        <f t="shared" si="466"/>
        <v>0000</v>
      </c>
      <c r="T4717" s="75" t="str">
        <f t="shared" si="467"/>
        <v>00000000000000000000000000000000</v>
      </c>
      <c r="V4717" s="197"/>
      <c r="W4717" s="75">
        <f t="shared" si="468"/>
        <v>0</v>
      </c>
      <c r="AE4717" s="479"/>
    </row>
    <row r="4718" spans="1:31" s="75" customFormat="1" ht="13.5" x14ac:dyDescent="0.2">
      <c r="A4718" s="211">
        <v>4715</v>
      </c>
      <c r="B4718" s="212" t="s">
        <v>1602</v>
      </c>
      <c r="C4718" s="213" t="s">
        <v>1603</v>
      </c>
      <c r="D4718" s="213"/>
      <c r="E4718" s="213">
        <v>0</v>
      </c>
      <c r="F4718" s="213" t="s">
        <v>553</v>
      </c>
      <c r="G4718" s="214" t="s">
        <v>572</v>
      </c>
      <c r="H4718" s="208" t="str">
        <f>IF(Input!F$4="GMH_OECC",J4718,IF(Input!F$4="GMH_XOEC",L4718,IF(Input!F$4="GMH_Korea",N4718,IF(Input!F$4="GMH_EU",P4718,IF(Input!F$4="Skysuper",#REF!,IF(Input!F$4="SkyII",#REF!,IF(Input!F$4="XO-8000",#REF!, "FALSE")))))))</f>
        <v>00</v>
      </c>
      <c r="I4718" s="209">
        <f>IF(Input!F$4="GMH_OECC",K4718,IF(Input!F$4="GMH_XOEC",M4718,IF(Input!F$4="GMH_Korea",O4718,IF(Input!F$4="GMH_EU",Q4718,IF(Input!F$4="Skysuper",#REF!,IF(Input!F$4="SkyII",#REF!,IF(Input!F$4="XO-8000",#REF!, "FALSE")))))))</f>
        <v>0</v>
      </c>
      <c r="J4718" s="210" t="s">
        <v>10359</v>
      </c>
      <c r="K4718" s="268">
        <v>0</v>
      </c>
      <c r="L4718" s="270" t="s">
        <v>10359</v>
      </c>
      <c r="M4718" s="270">
        <v>0</v>
      </c>
      <c r="N4718" s="270" t="s">
        <v>10359</v>
      </c>
      <c r="O4718" s="270">
        <v>0</v>
      </c>
      <c r="P4718" s="270" t="s">
        <v>10359</v>
      </c>
      <c r="Q4718" s="270">
        <v>0</v>
      </c>
      <c r="R4718" s="74"/>
      <c r="S4718" s="75" t="str">
        <f t="shared" si="466"/>
        <v>0000</v>
      </c>
      <c r="T4718" s="75" t="str">
        <f t="shared" si="467"/>
        <v>00000000000000000000000000000000</v>
      </c>
      <c r="V4718" s="197"/>
      <c r="W4718" s="75">
        <f t="shared" si="468"/>
        <v>0</v>
      </c>
      <c r="AE4718" s="479"/>
    </row>
    <row r="4719" spans="1:31" s="75" customFormat="1" ht="13.5" x14ac:dyDescent="0.2">
      <c r="A4719" s="211">
        <v>4716</v>
      </c>
      <c r="B4719" s="212" t="s">
        <v>1604</v>
      </c>
      <c r="C4719" s="213" t="s">
        <v>1605</v>
      </c>
      <c r="D4719" s="213"/>
      <c r="E4719" s="213">
        <v>0</v>
      </c>
      <c r="F4719" s="213" t="s">
        <v>553</v>
      </c>
      <c r="G4719" s="214" t="s">
        <v>572</v>
      </c>
      <c r="H4719" s="208" t="str">
        <f>IF(Input!F$4="GMH_OECC",J4719,IF(Input!F$4="GMH_XOEC",L4719,IF(Input!F$4="GMH_Korea",N4719,IF(Input!F$4="GMH_EU",P4719,IF(Input!F$4="Skysuper",#REF!,IF(Input!F$4="SkyII",#REF!,IF(Input!F$4="XO-8000",#REF!, "FALSE")))))))</f>
        <v>00</v>
      </c>
      <c r="I4719" s="209">
        <f>IF(Input!F$4="GMH_OECC",K4719,IF(Input!F$4="GMH_XOEC",M4719,IF(Input!F$4="GMH_Korea",O4719,IF(Input!F$4="GMH_EU",Q4719,IF(Input!F$4="Skysuper",#REF!,IF(Input!F$4="SkyII",#REF!,IF(Input!F$4="XO-8000",#REF!, "FALSE")))))))</f>
        <v>0</v>
      </c>
      <c r="J4719" s="210" t="s">
        <v>10359</v>
      </c>
      <c r="K4719" s="268">
        <v>0</v>
      </c>
      <c r="L4719" s="270" t="s">
        <v>10359</v>
      </c>
      <c r="M4719" s="270">
        <v>0</v>
      </c>
      <c r="N4719" s="270" t="s">
        <v>10359</v>
      </c>
      <c r="O4719" s="270">
        <v>0</v>
      </c>
      <c r="P4719" s="270" t="s">
        <v>10359</v>
      </c>
      <c r="Q4719" s="270">
        <v>0</v>
      </c>
      <c r="R4719" s="74"/>
      <c r="S4719" s="75" t="str">
        <f t="shared" si="466"/>
        <v>0000</v>
      </c>
      <c r="T4719" s="75" t="str">
        <f t="shared" si="467"/>
        <v>00000000000000000000000000000000</v>
      </c>
      <c r="V4719" s="197"/>
      <c r="W4719" s="75">
        <f t="shared" si="468"/>
        <v>0</v>
      </c>
      <c r="AE4719" s="479"/>
    </row>
    <row r="4720" spans="1:31" s="75" customFormat="1" ht="13.5" x14ac:dyDescent="0.2">
      <c r="A4720" s="211">
        <v>4717</v>
      </c>
      <c r="B4720" s="212" t="s">
        <v>1606</v>
      </c>
      <c r="C4720" s="213" t="s">
        <v>1607</v>
      </c>
      <c r="D4720" s="213"/>
      <c r="E4720" s="213">
        <v>0</v>
      </c>
      <c r="F4720" s="213" t="s">
        <v>553</v>
      </c>
      <c r="G4720" s="214" t="s">
        <v>572</v>
      </c>
      <c r="H4720" s="208" t="str">
        <f>IF(Input!F$4="GMH_OECC",J4720,IF(Input!F$4="GMH_XOEC",L4720,IF(Input!F$4="GMH_Korea",N4720,IF(Input!F$4="GMH_EU",P4720,IF(Input!F$4="Skysuper",#REF!,IF(Input!F$4="SkyII",#REF!,IF(Input!F$4="XO-8000",#REF!, "FALSE")))))))</f>
        <v>00</v>
      </c>
      <c r="I4720" s="209">
        <f>IF(Input!F$4="GMH_OECC",K4720,IF(Input!F$4="GMH_XOEC",M4720,IF(Input!F$4="GMH_Korea",O4720,IF(Input!F$4="GMH_EU",Q4720,IF(Input!F$4="Skysuper",#REF!,IF(Input!F$4="SkyII",#REF!,IF(Input!F$4="XO-8000",#REF!, "FALSE")))))))</f>
        <v>0</v>
      </c>
      <c r="J4720" s="210" t="s">
        <v>10359</v>
      </c>
      <c r="K4720" s="268">
        <v>0</v>
      </c>
      <c r="L4720" s="270" t="s">
        <v>10359</v>
      </c>
      <c r="M4720" s="270">
        <v>0</v>
      </c>
      <c r="N4720" s="270" t="s">
        <v>10359</v>
      </c>
      <c r="O4720" s="270">
        <v>0</v>
      </c>
      <c r="P4720" s="270" t="s">
        <v>10359</v>
      </c>
      <c r="Q4720" s="270">
        <v>0</v>
      </c>
      <c r="R4720" s="74"/>
      <c r="S4720" s="75" t="str">
        <f t="shared" si="466"/>
        <v>0000</v>
      </c>
      <c r="T4720" s="75" t="str">
        <f t="shared" si="467"/>
        <v>00000000000000000000000000000000</v>
      </c>
      <c r="V4720" s="197"/>
      <c r="W4720" s="75">
        <f t="shared" si="468"/>
        <v>0</v>
      </c>
      <c r="AE4720" s="479"/>
    </row>
    <row r="4721" spans="1:31" s="75" customFormat="1" ht="13.5" x14ac:dyDescent="0.2">
      <c r="A4721" s="211">
        <v>4718</v>
      </c>
      <c r="B4721" s="212" t="s">
        <v>1608</v>
      </c>
      <c r="C4721" s="213" t="s">
        <v>1609</v>
      </c>
      <c r="D4721" s="213"/>
      <c r="E4721" s="213">
        <v>0</v>
      </c>
      <c r="F4721" s="213" t="s">
        <v>553</v>
      </c>
      <c r="G4721" s="214" t="s">
        <v>572</v>
      </c>
      <c r="H4721" s="208" t="str">
        <f>IF(Input!F$4="GMH_OECC",J4721,IF(Input!F$4="GMH_XOEC",L4721,IF(Input!F$4="GMH_Korea",N4721,IF(Input!F$4="GMH_EU",P4721,IF(Input!F$4="Skysuper",#REF!,IF(Input!F$4="SkyII",#REF!,IF(Input!F$4="XO-8000",#REF!, "FALSE")))))))</f>
        <v>00</v>
      </c>
      <c r="I4721" s="209">
        <f>IF(Input!F$4="GMH_OECC",K4721,IF(Input!F$4="GMH_XOEC",M4721,IF(Input!F$4="GMH_Korea",O4721,IF(Input!F$4="GMH_EU",Q4721,IF(Input!F$4="Skysuper",#REF!,IF(Input!F$4="SkyII",#REF!,IF(Input!F$4="XO-8000",#REF!, "FALSE")))))))</f>
        <v>0</v>
      </c>
      <c r="J4721" s="210" t="s">
        <v>10359</v>
      </c>
      <c r="K4721" s="268">
        <v>0</v>
      </c>
      <c r="L4721" s="270" t="s">
        <v>10359</v>
      </c>
      <c r="M4721" s="270">
        <v>0</v>
      </c>
      <c r="N4721" s="270" t="s">
        <v>10359</v>
      </c>
      <c r="O4721" s="270">
        <v>0</v>
      </c>
      <c r="P4721" s="270" t="s">
        <v>10359</v>
      </c>
      <c r="Q4721" s="270">
        <v>0</v>
      </c>
      <c r="R4721" s="74"/>
      <c r="S4721" s="75" t="str">
        <f t="shared" si="466"/>
        <v>0000</v>
      </c>
      <c r="T4721" s="75" t="str">
        <f t="shared" si="467"/>
        <v>00000000000000000000000000000000</v>
      </c>
      <c r="V4721" s="197"/>
      <c r="W4721" s="75">
        <f t="shared" si="468"/>
        <v>0</v>
      </c>
      <c r="AE4721" s="479"/>
    </row>
    <row r="4722" spans="1:31" s="75" customFormat="1" ht="13.5" x14ac:dyDescent="0.2">
      <c r="A4722" s="211">
        <v>4719</v>
      </c>
      <c r="B4722" s="212" t="s">
        <v>1610</v>
      </c>
      <c r="C4722" s="213" t="s">
        <v>1611</v>
      </c>
      <c r="D4722" s="213"/>
      <c r="E4722" s="213">
        <v>0</v>
      </c>
      <c r="F4722" s="213" t="s">
        <v>553</v>
      </c>
      <c r="G4722" s="214" t="s">
        <v>572</v>
      </c>
      <c r="H4722" s="208" t="str">
        <f>IF(Input!F$4="GMH_OECC",J4722,IF(Input!F$4="GMH_XOEC",L4722,IF(Input!F$4="GMH_Korea",N4722,IF(Input!F$4="GMH_EU",P4722,IF(Input!F$4="Skysuper",#REF!,IF(Input!F$4="SkyII",#REF!,IF(Input!F$4="XO-8000",#REF!, "FALSE")))))))</f>
        <v>00</v>
      </c>
      <c r="I4722" s="209">
        <f>IF(Input!F$4="GMH_OECC",K4722,IF(Input!F$4="GMH_XOEC",M4722,IF(Input!F$4="GMH_Korea",O4722,IF(Input!F$4="GMH_EU",Q4722,IF(Input!F$4="Skysuper",#REF!,IF(Input!F$4="SkyII",#REF!,IF(Input!F$4="XO-8000",#REF!, "FALSE")))))))</f>
        <v>0</v>
      </c>
      <c r="J4722" s="210" t="s">
        <v>10359</v>
      </c>
      <c r="K4722" s="268">
        <v>0</v>
      </c>
      <c r="L4722" s="270" t="s">
        <v>10359</v>
      </c>
      <c r="M4722" s="270">
        <v>0</v>
      </c>
      <c r="N4722" s="270" t="s">
        <v>10359</v>
      </c>
      <c r="O4722" s="270">
        <v>0</v>
      </c>
      <c r="P4722" s="270" t="s">
        <v>10359</v>
      </c>
      <c r="Q4722" s="270">
        <v>0</v>
      </c>
      <c r="R4722" s="74"/>
      <c r="S4722" s="75" t="str">
        <f t="shared" si="466"/>
        <v>0000</v>
      </c>
      <c r="T4722" s="75" t="str">
        <f t="shared" si="467"/>
        <v>00000000000000000000000000000000</v>
      </c>
      <c r="V4722" s="197"/>
      <c r="W4722" s="75">
        <f t="shared" si="468"/>
        <v>0</v>
      </c>
      <c r="AE4722" s="479"/>
    </row>
    <row r="4723" spans="1:31" s="75" customFormat="1" ht="13.5" x14ac:dyDescent="0.2">
      <c r="A4723" s="211">
        <v>4720</v>
      </c>
      <c r="B4723" s="212" t="s">
        <v>1612</v>
      </c>
      <c r="C4723" s="213" t="s">
        <v>1613</v>
      </c>
      <c r="D4723" s="213"/>
      <c r="E4723" s="213">
        <v>0</v>
      </c>
      <c r="F4723" s="213" t="s">
        <v>553</v>
      </c>
      <c r="G4723" s="214" t="s">
        <v>572</v>
      </c>
      <c r="H4723" s="208" t="str">
        <f>IF(Input!F$4="GMH_OECC",J4723,IF(Input!F$4="GMH_XOEC",L4723,IF(Input!F$4="GMH_Korea",N4723,IF(Input!F$4="GMH_EU",P4723,IF(Input!F$4="Skysuper",#REF!,IF(Input!F$4="SkyII",#REF!,IF(Input!F$4="XO-8000",#REF!, "FALSE")))))))</f>
        <v>00</v>
      </c>
      <c r="I4723" s="209">
        <f>IF(Input!F$4="GMH_OECC",K4723,IF(Input!F$4="GMH_XOEC",M4723,IF(Input!F$4="GMH_Korea",O4723,IF(Input!F$4="GMH_EU",Q4723,IF(Input!F$4="Skysuper",#REF!,IF(Input!F$4="SkyII",#REF!,IF(Input!F$4="XO-8000",#REF!, "FALSE")))))))</f>
        <v>0</v>
      </c>
      <c r="J4723" s="210" t="s">
        <v>10359</v>
      </c>
      <c r="K4723" s="268">
        <v>0</v>
      </c>
      <c r="L4723" s="270" t="s">
        <v>10359</v>
      </c>
      <c r="M4723" s="270">
        <v>0</v>
      </c>
      <c r="N4723" s="270" t="s">
        <v>10359</v>
      </c>
      <c r="O4723" s="270">
        <v>0</v>
      </c>
      <c r="P4723" s="270" t="s">
        <v>10359</v>
      </c>
      <c r="Q4723" s="270">
        <v>0</v>
      </c>
      <c r="R4723" s="74"/>
      <c r="S4723" s="75" t="str">
        <f t="shared" si="466"/>
        <v>0000</v>
      </c>
      <c r="T4723" s="75" t="str">
        <f t="shared" si="467"/>
        <v>00000000000000000000000000000000</v>
      </c>
      <c r="V4723" s="197"/>
      <c r="W4723" s="75">
        <f t="shared" si="468"/>
        <v>0</v>
      </c>
      <c r="AE4723" s="479"/>
    </row>
    <row r="4724" spans="1:31" s="75" customFormat="1" ht="13.5" x14ac:dyDescent="0.2">
      <c r="A4724" s="211">
        <v>4721</v>
      </c>
      <c r="B4724" s="212" t="s">
        <v>1614</v>
      </c>
      <c r="C4724" s="213" t="s">
        <v>1615</v>
      </c>
      <c r="D4724" s="213"/>
      <c r="E4724" s="213">
        <v>0</v>
      </c>
      <c r="F4724" s="213" t="s">
        <v>553</v>
      </c>
      <c r="G4724" s="214" t="s">
        <v>572</v>
      </c>
      <c r="H4724" s="208" t="str">
        <f>IF(Input!F$4="GMH_OECC",J4724,IF(Input!F$4="GMH_XOEC",L4724,IF(Input!F$4="GMH_Korea",N4724,IF(Input!F$4="GMH_EU",P4724,IF(Input!F$4="Skysuper",#REF!,IF(Input!F$4="SkyII",#REF!,IF(Input!F$4="XO-8000",#REF!, "FALSE")))))))</f>
        <v>00</v>
      </c>
      <c r="I4724" s="209">
        <f>IF(Input!F$4="GMH_OECC",K4724,IF(Input!F$4="GMH_XOEC",M4724,IF(Input!F$4="GMH_Korea",O4724,IF(Input!F$4="GMH_EU",Q4724,IF(Input!F$4="Skysuper",#REF!,IF(Input!F$4="SkyII",#REF!,IF(Input!F$4="XO-8000",#REF!, "FALSE")))))))</f>
        <v>0</v>
      </c>
      <c r="J4724" s="210" t="s">
        <v>10359</v>
      </c>
      <c r="K4724" s="268">
        <v>0</v>
      </c>
      <c r="L4724" s="270" t="s">
        <v>10359</v>
      </c>
      <c r="M4724" s="270">
        <v>0</v>
      </c>
      <c r="N4724" s="270" t="s">
        <v>10359</v>
      </c>
      <c r="O4724" s="270">
        <v>0</v>
      </c>
      <c r="P4724" s="270" t="s">
        <v>10359</v>
      </c>
      <c r="Q4724" s="270">
        <v>0</v>
      </c>
      <c r="R4724" s="74"/>
      <c r="S4724" s="75" t="str">
        <f t="shared" ref="S4724:S4787" si="469">"0"&amp;DEC2HEX(2^(I4724-1))&amp;IF(LEN(DEC2HEX(H4724))=2,DEC2HEX(H4724),"0"&amp;DEC2HEX(H4724))</f>
        <v>0000</v>
      </c>
      <c r="T4724" s="75" t="str">
        <f t="shared" si="467"/>
        <v>00000000000000000000000000000000</v>
      </c>
      <c r="V4724" s="197"/>
      <c r="W4724" s="75">
        <f t="shared" si="468"/>
        <v>0</v>
      </c>
      <c r="AE4724" s="479"/>
    </row>
    <row r="4725" spans="1:31" s="75" customFormat="1" ht="13.5" x14ac:dyDescent="0.2">
      <c r="A4725" s="211">
        <v>4722</v>
      </c>
      <c r="B4725" s="212" t="s">
        <v>1616</v>
      </c>
      <c r="C4725" s="213" t="s">
        <v>1617</v>
      </c>
      <c r="D4725" s="213"/>
      <c r="E4725" s="213">
        <v>0</v>
      </c>
      <c r="F4725" s="213" t="s">
        <v>553</v>
      </c>
      <c r="G4725" s="214" t="s">
        <v>572</v>
      </c>
      <c r="H4725" s="208" t="str">
        <f>IF(Input!F$4="GMH_OECC",J4725,IF(Input!F$4="GMH_XOEC",L4725,IF(Input!F$4="GMH_Korea",N4725,IF(Input!F$4="GMH_EU",P4725,IF(Input!F$4="Skysuper",#REF!,IF(Input!F$4="SkyII",#REF!,IF(Input!F$4="XO-8000",#REF!, "FALSE")))))))</f>
        <v>00</v>
      </c>
      <c r="I4725" s="209">
        <f>IF(Input!F$4="GMH_OECC",K4725,IF(Input!F$4="GMH_XOEC",M4725,IF(Input!F$4="GMH_Korea",O4725,IF(Input!F$4="GMH_EU",Q4725,IF(Input!F$4="Skysuper",#REF!,IF(Input!F$4="SkyII",#REF!,IF(Input!F$4="XO-8000",#REF!, "FALSE")))))))</f>
        <v>0</v>
      </c>
      <c r="J4725" s="210" t="s">
        <v>10359</v>
      </c>
      <c r="K4725" s="268">
        <v>0</v>
      </c>
      <c r="L4725" s="270" t="s">
        <v>10359</v>
      </c>
      <c r="M4725" s="270">
        <v>0</v>
      </c>
      <c r="N4725" s="270" t="s">
        <v>10359</v>
      </c>
      <c r="O4725" s="270">
        <v>0</v>
      </c>
      <c r="P4725" s="270" t="s">
        <v>10359</v>
      </c>
      <c r="Q4725" s="270">
        <v>0</v>
      </c>
      <c r="R4725" s="74"/>
      <c r="S4725" s="75" t="str">
        <f t="shared" si="469"/>
        <v>0000</v>
      </c>
      <c r="T4725" s="75" t="str">
        <f t="shared" si="467"/>
        <v>00000000000000000000000000000000</v>
      </c>
      <c r="V4725" s="197"/>
      <c r="W4725" s="75">
        <f t="shared" si="468"/>
        <v>0</v>
      </c>
      <c r="AE4725" s="479"/>
    </row>
    <row r="4726" spans="1:31" s="75" customFormat="1" ht="13.5" x14ac:dyDescent="0.2">
      <c r="A4726" s="211">
        <v>4723</v>
      </c>
      <c r="B4726" s="212" t="s">
        <v>1618</v>
      </c>
      <c r="C4726" s="213" t="s">
        <v>1619</v>
      </c>
      <c r="D4726" s="213"/>
      <c r="E4726" s="213">
        <v>0</v>
      </c>
      <c r="F4726" s="213" t="s">
        <v>553</v>
      </c>
      <c r="G4726" s="214" t="s">
        <v>572</v>
      </c>
      <c r="H4726" s="208" t="str">
        <f>IF(Input!F$4="GMH_OECC",J4726,IF(Input!F$4="GMH_XOEC",L4726,IF(Input!F$4="GMH_Korea",N4726,IF(Input!F$4="GMH_EU",P4726,IF(Input!F$4="Skysuper",#REF!,IF(Input!F$4="SkyII",#REF!,IF(Input!F$4="XO-8000",#REF!, "FALSE")))))))</f>
        <v>00</v>
      </c>
      <c r="I4726" s="209">
        <f>IF(Input!F$4="GMH_OECC",K4726,IF(Input!F$4="GMH_XOEC",M4726,IF(Input!F$4="GMH_Korea",O4726,IF(Input!F$4="GMH_EU",Q4726,IF(Input!F$4="Skysuper",#REF!,IF(Input!F$4="SkyII",#REF!,IF(Input!F$4="XO-8000",#REF!, "FALSE")))))))</f>
        <v>0</v>
      </c>
      <c r="J4726" s="210" t="s">
        <v>10359</v>
      </c>
      <c r="K4726" s="268">
        <v>0</v>
      </c>
      <c r="L4726" s="270" t="s">
        <v>10359</v>
      </c>
      <c r="M4726" s="270">
        <v>0</v>
      </c>
      <c r="N4726" s="270" t="s">
        <v>10359</v>
      </c>
      <c r="O4726" s="270">
        <v>0</v>
      </c>
      <c r="P4726" s="270" t="s">
        <v>10359</v>
      </c>
      <c r="Q4726" s="270">
        <v>0</v>
      </c>
      <c r="R4726" s="74"/>
      <c r="S4726" s="75" t="str">
        <f t="shared" si="469"/>
        <v>0000</v>
      </c>
      <c r="T4726" s="75" t="str">
        <f t="shared" si="467"/>
        <v>00000000000000000000000000000000</v>
      </c>
      <c r="V4726" s="197"/>
      <c r="W4726" s="75">
        <f t="shared" si="468"/>
        <v>0</v>
      </c>
      <c r="AE4726" s="479"/>
    </row>
    <row r="4727" spans="1:31" s="75" customFormat="1" ht="13.5" x14ac:dyDescent="0.2">
      <c r="A4727" s="211">
        <v>4724</v>
      </c>
      <c r="B4727" s="212" t="s">
        <v>1620</v>
      </c>
      <c r="C4727" s="213" t="s">
        <v>1621</v>
      </c>
      <c r="D4727" s="213"/>
      <c r="E4727" s="213">
        <v>0</v>
      </c>
      <c r="F4727" s="213" t="s">
        <v>553</v>
      </c>
      <c r="G4727" s="214" t="s">
        <v>572</v>
      </c>
      <c r="H4727" s="208" t="str">
        <f>IF(Input!F$4="GMH_OECC",J4727,IF(Input!F$4="GMH_XOEC",L4727,IF(Input!F$4="GMH_Korea",N4727,IF(Input!F$4="GMH_EU",P4727,IF(Input!F$4="Skysuper",#REF!,IF(Input!F$4="SkyII",#REF!,IF(Input!F$4="XO-8000",#REF!, "FALSE")))))))</f>
        <v>00</v>
      </c>
      <c r="I4727" s="209">
        <f>IF(Input!F$4="GMH_OECC",K4727,IF(Input!F$4="GMH_XOEC",M4727,IF(Input!F$4="GMH_Korea",O4727,IF(Input!F$4="GMH_EU",Q4727,IF(Input!F$4="Skysuper",#REF!,IF(Input!F$4="SkyII",#REF!,IF(Input!F$4="XO-8000",#REF!, "FALSE")))))))</f>
        <v>0</v>
      </c>
      <c r="J4727" s="210" t="s">
        <v>10359</v>
      </c>
      <c r="K4727" s="268">
        <v>0</v>
      </c>
      <c r="L4727" s="270" t="s">
        <v>10359</v>
      </c>
      <c r="M4727" s="270">
        <v>0</v>
      </c>
      <c r="N4727" s="270" t="s">
        <v>10359</v>
      </c>
      <c r="O4727" s="270">
        <v>0</v>
      </c>
      <c r="P4727" s="270" t="s">
        <v>10359</v>
      </c>
      <c r="Q4727" s="270">
        <v>0</v>
      </c>
      <c r="R4727" s="74"/>
      <c r="S4727" s="75" t="str">
        <f t="shared" si="469"/>
        <v>0000</v>
      </c>
      <c r="T4727" s="75" t="str">
        <f t="shared" si="467"/>
        <v>00000000000000000000000000000000</v>
      </c>
      <c r="V4727" s="197"/>
      <c r="W4727" s="75">
        <f t="shared" si="468"/>
        <v>0</v>
      </c>
      <c r="AE4727" s="479"/>
    </row>
    <row r="4728" spans="1:31" s="75" customFormat="1" ht="13.5" x14ac:dyDescent="0.2">
      <c r="A4728" s="211">
        <v>4725</v>
      </c>
      <c r="B4728" s="212" t="s">
        <v>1622</v>
      </c>
      <c r="C4728" s="213" t="s">
        <v>1623</v>
      </c>
      <c r="D4728" s="213"/>
      <c r="E4728" s="213">
        <v>0</v>
      </c>
      <c r="F4728" s="213" t="s">
        <v>553</v>
      </c>
      <c r="G4728" s="214" t="s">
        <v>572</v>
      </c>
      <c r="H4728" s="208" t="str">
        <f>IF(Input!F$4="GMH_OECC",J4728,IF(Input!F$4="GMH_XOEC",L4728,IF(Input!F$4="GMH_Korea",N4728,IF(Input!F$4="GMH_EU",P4728,IF(Input!F$4="Skysuper",#REF!,IF(Input!F$4="SkyII",#REF!,IF(Input!F$4="XO-8000",#REF!, "FALSE")))))))</f>
        <v>00</v>
      </c>
      <c r="I4728" s="209">
        <f>IF(Input!F$4="GMH_OECC",K4728,IF(Input!F$4="GMH_XOEC",M4728,IF(Input!F$4="GMH_Korea",O4728,IF(Input!F$4="GMH_EU",Q4728,IF(Input!F$4="Skysuper",#REF!,IF(Input!F$4="SkyII",#REF!,IF(Input!F$4="XO-8000",#REF!, "FALSE")))))))</f>
        <v>0</v>
      </c>
      <c r="J4728" s="210" t="s">
        <v>10359</v>
      </c>
      <c r="K4728" s="268">
        <v>0</v>
      </c>
      <c r="L4728" s="270" t="s">
        <v>10359</v>
      </c>
      <c r="M4728" s="270">
        <v>0</v>
      </c>
      <c r="N4728" s="270" t="s">
        <v>10359</v>
      </c>
      <c r="O4728" s="270">
        <v>0</v>
      </c>
      <c r="P4728" s="270" t="s">
        <v>10359</v>
      </c>
      <c r="Q4728" s="270">
        <v>0</v>
      </c>
      <c r="R4728" s="74"/>
      <c r="S4728" s="75" t="str">
        <f t="shared" si="469"/>
        <v>0000</v>
      </c>
      <c r="T4728" s="75" t="str">
        <f t="shared" si="467"/>
        <v>00000000000000000000000000000000</v>
      </c>
      <c r="V4728" s="197"/>
      <c r="W4728" s="75">
        <f t="shared" si="468"/>
        <v>0</v>
      </c>
      <c r="AE4728" s="479"/>
    </row>
    <row r="4729" spans="1:31" s="75" customFormat="1" ht="13.5" x14ac:dyDescent="0.2">
      <c r="A4729" s="211">
        <v>4726</v>
      </c>
      <c r="B4729" s="212" t="s">
        <v>1624</v>
      </c>
      <c r="C4729" s="213" t="s">
        <v>1625</v>
      </c>
      <c r="D4729" s="213"/>
      <c r="E4729" s="213">
        <v>0</v>
      </c>
      <c r="F4729" s="213" t="s">
        <v>553</v>
      </c>
      <c r="G4729" s="214" t="s">
        <v>572</v>
      </c>
      <c r="H4729" s="208" t="str">
        <f>IF(Input!F$4="GMH_OECC",J4729,IF(Input!F$4="GMH_XOEC",L4729,IF(Input!F$4="GMH_Korea",N4729,IF(Input!F$4="GMH_EU",P4729,IF(Input!F$4="Skysuper",#REF!,IF(Input!F$4="SkyII",#REF!,IF(Input!F$4="XO-8000",#REF!, "FALSE")))))))</f>
        <v>00</v>
      </c>
      <c r="I4729" s="209">
        <f>IF(Input!F$4="GMH_OECC",K4729,IF(Input!F$4="GMH_XOEC",M4729,IF(Input!F$4="GMH_Korea",O4729,IF(Input!F$4="GMH_EU",Q4729,IF(Input!F$4="Skysuper",#REF!,IF(Input!F$4="SkyII",#REF!,IF(Input!F$4="XO-8000",#REF!, "FALSE")))))))</f>
        <v>0</v>
      </c>
      <c r="J4729" s="210" t="s">
        <v>10359</v>
      </c>
      <c r="K4729" s="268">
        <v>0</v>
      </c>
      <c r="L4729" s="270" t="s">
        <v>10359</v>
      </c>
      <c r="M4729" s="270">
        <v>0</v>
      </c>
      <c r="N4729" s="270" t="s">
        <v>10359</v>
      </c>
      <c r="O4729" s="270">
        <v>0</v>
      </c>
      <c r="P4729" s="270" t="s">
        <v>10359</v>
      </c>
      <c r="Q4729" s="270">
        <v>0</v>
      </c>
      <c r="R4729" s="74"/>
      <c r="S4729" s="75" t="str">
        <f t="shared" si="469"/>
        <v>0000</v>
      </c>
      <c r="T4729" s="75" t="str">
        <f t="shared" si="467"/>
        <v>00000000000000000000000000000000</v>
      </c>
      <c r="V4729" s="197"/>
      <c r="W4729" s="75">
        <f t="shared" si="468"/>
        <v>0</v>
      </c>
      <c r="AE4729" s="479"/>
    </row>
    <row r="4730" spans="1:31" s="75" customFormat="1" ht="13.5" x14ac:dyDescent="0.2">
      <c r="A4730" s="211">
        <v>4727</v>
      </c>
      <c r="B4730" s="212" t="s">
        <v>1626</v>
      </c>
      <c r="C4730" s="213" t="s">
        <v>1627</v>
      </c>
      <c r="D4730" s="213"/>
      <c r="E4730" s="213">
        <v>0</v>
      </c>
      <c r="F4730" s="213" t="s">
        <v>553</v>
      </c>
      <c r="G4730" s="214" t="s">
        <v>572</v>
      </c>
      <c r="H4730" s="208" t="str">
        <f>IF(Input!F$4="GMH_OECC",J4730,IF(Input!F$4="GMH_XOEC",L4730,IF(Input!F$4="GMH_Korea",N4730,IF(Input!F$4="GMH_EU",P4730,IF(Input!F$4="Skysuper",#REF!,IF(Input!F$4="SkyII",#REF!,IF(Input!F$4="XO-8000",#REF!, "FALSE")))))))</f>
        <v>00</v>
      </c>
      <c r="I4730" s="209">
        <f>IF(Input!F$4="GMH_OECC",K4730,IF(Input!F$4="GMH_XOEC",M4730,IF(Input!F$4="GMH_Korea",O4730,IF(Input!F$4="GMH_EU",Q4730,IF(Input!F$4="Skysuper",#REF!,IF(Input!F$4="SkyII",#REF!,IF(Input!F$4="XO-8000",#REF!, "FALSE")))))))</f>
        <v>0</v>
      </c>
      <c r="J4730" s="210" t="s">
        <v>10359</v>
      </c>
      <c r="K4730" s="268">
        <v>0</v>
      </c>
      <c r="L4730" s="270" t="s">
        <v>10359</v>
      </c>
      <c r="M4730" s="270">
        <v>0</v>
      </c>
      <c r="N4730" s="270" t="s">
        <v>10359</v>
      </c>
      <c r="O4730" s="270">
        <v>0</v>
      </c>
      <c r="P4730" s="270" t="s">
        <v>10359</v>
      </c>
      <c r="Q4730" s="270">
        <v>0</v>
      </c>
      <c r="R4730" s="74"/>
      <c r="S4730" s="75" t="str">
        <f t="shared" si="469"/>
        <v>0000</v>
      </c>
      <c r="T4730" s="75" t="str">
        <f t="shared" si="467"/>
        <v>00000000000000000000000000000000</v>
      </c>
      <c r="V4730" s="197"/>
      <c r="W4730" s="75">
        <f t="shared" si="468"/>
        <v>0</v>
      </c>
      <c r="AE4730" s="479"/>
    </row>
    <row r="4731" spans="1:31" s="75" customFormat="1" ht="13.5" x14ac:dyDescent="0.2">
      <c r="A4731" s="211">
        <v>4728</v>
      </c>
      <c r="B4731" s="212" t="s">
        <v>1628</v>
      </c>
      <c r="C4731" s="213" t="s">
        <v>1629</v>
      </c>
      <c r="D4731" s="213"/>
      <c r="E4731" s="213">
        <v>0</v>
      </c>
      <c r="F4731" s="213" t="s">
        <v>553</v>
      </c>
      <c r="G4731" s="214" t="s">
        <v>572</v>
      </c>
      <c r="H4731" s="208" t="str">
        <f>IF(Input!F$4="GMH_OECC",J4731,IF(Input!F$4="GMH_XOEC",L4731,IF(Input!F$4="GMH_Korea",N4731,IF(Input!F$4="GMH_EU",P4731,IF(Input!F$4="Skysuper",#REF!,IF(Input!F$4="SkyII",#REF!,IF(Input!F$4="XO-8000",#REF!, "FALSE")))))))</f>
        <v>00</v>
      </c>
      <c r="I4731" s="209">
        <f>IF(Input!F$4="GMH_OECC",K4731,IF(Input!F$4="GMH_XOEC",M4731,IF(Input!F$4="GMH_Korea",O4731,IF(Input!F$4="GMH_EU",Q4731,IF(Input!F$4="Skysuper",#REF!,IF(Input!F$4="SkyII",#REF!,IF(Input!F$4="XO-8000",#REF!, "FALSE")))))))</f>
        <v>0</v>
      </c>
      <c r="J4731" s="210" t="s">
        <v>10359</v>
      </c>
      <c r="K4731" s="268">
        <v>0</v>
      </c>
      <c r="L4731" s="270" t="s">
        <v>10359</v>
      </c>
      <c r="M4731" s="270">
        <v>0</v>
      </c>
      <c r="N4731" s="270" t="s">
        <v>10359</v>
      </c>
      <c r="O4731" s="270">
        <v>0</v>
      </c>
      <c r="P4731" s="270" t="s">
        <v>10359</v>
      </c>
      <c r="Q4731" s="270">
        <v>0</v>
      </c>
      <c r="R4731" s="74"/>
      <c r="S4731" s="75" t="str">
        <f t="shared" si="469"/>
        <v>0000</v>
      </c>
      <c r="T4731" s="75" t="str">
        <f t="shared" si="467"/>
        <v>00000000000000000000000000000000</v>
      </c>
      <c r="V4731" s="197"/>
      <c r="W4731" s="75">
        <f t="shared" si="468"/>
        <v>0</v>
      </c>
      <c r="AE4731" s="479"/>
    </row>
    <row r="4732" spans="1:31" s="75" customFormat="1" ht="13.5" x14ac:dyDescent="0.2">
      <c r="A4732" s="211">
        <v>4729</v>
      </c>
      <c r="B4732" s="212" t="s">
        <v>1630</v>
      </c>
      <c r="C4732" s="213" t="s">
        <v>1631</v>
      </c>
      <c r="D4732" s="213"/>
      <c r="E4732" s="213">
        <v>0</v>
      </c>
      <c r="F4732" s="213" t="s">
        <v>553</v>
      </c>
      <c r="G4732" s="214" t="s">
        <v>572</v>
      </c>
      <c r="H4732" s="208" t="str">
        <f>IF(Input!F$4="GMH_OECC",J4732,IF(Input!F$4="GMH_XOEC",L4732,IF(Input!F$4="GMH_Korea",N4732,IF(Input!F$4="GMH_EU",P4732,IF(Input!F$4="Skysuper",#REF!,IF(Input!F$4="SkyII",#REF!,IF(Input!F$4="XO-8000",#REF!, "FALSE")))))))</f>
        <v>00</v>
      </c>
      <c r="I4732" s="209">
        <f>IF(Input!F$4="GMH_OECC",K4732,IF(Input!F$4="GMH_XOEC",M4732,IF(Input!F$4="GMH_Korea",O4732,IF(Input!F$4="GMH_EU",Q4732,IF(Input!F$4="Skysuper",#REF!,IF(Input!F$4="SkyII",#REF!,IF(Input!F$4="XO-8000",#REF!, "FALSE")))))))</f>
        <v>0</v>
      </c>
      <c r="J4732" s="210" t="s">
        <v>10359</v>
      </c>
      <c r="K4732" s="268">
        <v>0</v>
      </c>
      <c r="L4732" s="270" t="s">
        <v>10359</v>
      </c>
      <c r="M4732" s="270">
        <v>0</v>
      </c>
      <c r="N4732" s="270" t="s">
        <v>10359</v>
      </c>
      <c r="O4732" s="270">
        <v>0</v>
      </c>
      <c r="P4732" s="270" t="s">
        <v>10359</v>
      </c>
      <c r="Q4732" s="270">
        <v>0</v>
      </c>
      <c r="R4732" s="74"/>
      <c r="S4732" s="75" t="str">
        <f t="shared" si="469"/>
        <v>0000</v>
      </c>
      <c r="T4732" s="75" t="str">
        <f t="shared" si="467"/>
        <v>00000000000000000000000000000000</v>
      </c>
      <c r="V4732" s="197"/>
      <c r="W4732" s="75">
        <f t="shared" si="468"/>
        <v>0</v>
      </c>
      <c r="AE4732" s="479"/>
    </row>
    <row r="4733" spans="1:31" s="75" customFormat="1" ht="13.5" x14ac:dyDescent="0.2">
      <c r="A4733" s="211">
        <v>4730</v>
      </c>
      <c r="B4733" s="212" t="s">
        <v>1632</v>
      </c>
      <c r="C4733" s="213" t="s">
        <v>1633</v>
      </c>
      <c r="D4733" s="213"/>
      <c r="E4733" s="213">
        <v>0</v>
      </c>
      <c r="F4733" s="213" t="s">
        <v>553</v>
      </c>
      <c r="G4733" s="214" t="s">
        <v>572</v>
      </c>
      <c r="H4733" s="208" t="str">
        <f>IF(Input!F$4="GMH_OECC",J4733,IF(Input!F$4="GMH_XOEC",L4733,IF(Input!F$4="GMH_Korea",N4733,IF(Input!F$4="GMH_EU",P4733,IF(Input!F$4="Skysuper",#REF!,IF(Input!F$4="SkyII",#REF!,IF(Input!F$4="XO-8000",#REF!, "FALSE")))))))</f>
        <v>00</v>
      </c>
      <c r="I4733" s="209">
        <f>IF(Input!F$4="GMH_OECC",K4733,IF(Input!F$4="GMH_XOEC",M4733,IF(Input!F$4="GMH_Korea",O4733,IF(Input!F$4="GMH_EU",Q4733,IF(Input!F$4="Skysuper",#REF!,IF(Input!F$4="SkyII",#REF!,IF(Input!F$4="XO-8000",#REF!, "FALSE")))))))</f>
        <v>0</v>
      </c>
      <c r="J4733" s="210" t="s">
        <v>10359</v>
      </c>
      <c r="K4733" s="268">
        <v>0</v>
      </c>
      <c r="L4733" s="270" t="s">
        <v>10359</v>
      </c>
      <c r="M4733" s="270">
        <v>0</v>
      </c>
      <c r="N4733" s="270" t="s">
        <v>10359</v>
      </c>
      <c r="O4733" s="270">
        <v>0</v>
      </c>
      <c r="P4733" s="270" t="s">
        <v>10359</v>
      </c>
      <c r="Q4733" s="270">
        <v>0</v>
      </c>
      <c r="R4733" s="74"/>
      <c r="S4733" s="75" t="str">
        <f t="shared" si="469"/>
        <v>0000</v>
      </c>
      <c r="T4733" s="75" t="str">
        <f t="shared" si="467"/>
        <v>00000000000000000000000000000000</v>
      </c>
      <c r="V4733" s="197"/>
      <c r="W4733" s="75">
        <f t="shared" si="468"/>
        <v>0</v>
      </c>
      <c r="AE4733" s="479"/>
    </row>
    <row r="4734" spans="1:31" s="75" customFormat="1" ht="13.5" x14ac:dyDescent="0.2">
      <c r="A4734" s="211">
        <v>4731</v>
      </c>
      <c r="B4734" s="212" t="s">
        <v>1634</v>
      </c>
      <c r="C4734" s="213" t="s">
        <v>1635</v>
      </c>
      <c r="D4734" s="213"/>
      <c r="E4734" s="213">
        <v>0</v>
      </c>
      <c r="F4734" s="213" t="s">
        <v>553</v>
      </c>
      <c r="G4734" s="214" t="s">
        <v>572</v>
      </c>
      <c r="H4734" s="208" t="str">
        <f>IF(Input!F$4="GMH_OECC",J4734,IF(Input!F$4="GMH_XOEC",L4734,IF(Input!F$4="GMH_Korea",N4734,IF(Input!F$4="GMH_EU",P4734,IF(Input!F$4="Skysuper",#REF!,IF(Input!F$4="SkyII",#REF!,IF(Input!F$4="XO-8000",#REF!, "FALSE")))))))</f>
        <v>00</v>
      </c>
      <c r="I4734" s="209">
        <f>IF(Input!F$4="GMH_OECC",K4734,IF(Input!F$4="GMH_XOEC",M4734,IF(Input!F$4="GMH_Korea",O4734,IF(Input!F$4="GMH_EU",Q4734,IF(Input!F$4="Skysuper",#REF!,IF(Input!F$4="SkyII",#REF!,IF(Input!F$4="XO-8000",#REF!, "FALSE")))))))</f>
        <v>0</v>
      </c>
      <c r="J4734" s="210" t="s">
        <v>10359</v>
      </c>
      <c r="K4734" s="268">
        <v>0</v>
      </c>
      <c r="L4734" s="270" t="s">
        <v>10359</v>
      </c>
      <c r="M4734" s="270">
        <v>0</v>
      </c>
      <c r="N4734" s="270" t="s">
        <v>10359</v>
      </c>
      <c r="O4734" s="270">
        <v>0</v>
      </c>
      <c r="P4734" s="270" t="s">
        <v>10359</v>
      </c>
      <c r="Q4734" s="270">
        <v>0</v>
      </c>
      <c r="R4734" s="74"/>
      <c r="S4734" s="75" t="str">
        <f t="shared" si="469"/>
        <v>0000</v>
      </c>
      <c r="T4734" s="75" t="str">
        <f t="shared" si="467"/>
        <v>00000000000000000000000000000000</v>
      </c>
      <c r="V4734" s="197"/>
      <c r="W4734" s="75">
        <f t="shared" si="468"/>
        <v>0</v>
      </c>
      <c r="AE4734" s="479"/>
    </row>
    <row r="4735" spans="1:31" s="75" customFormat="1" ht="13.5" x14ac:dyDescent="0.2">
      <c r="A4735" s="211">
        <v>4732</v>
      </c>
      <c r="B4735" s="212" t="s">
        <v>5429</v>
      </c>
      <c r="C4735" s="213" t="s">
        <v>5430</v>
      </c>
      <c r="D4735" s="213"/>
      <c r="E4735" s="213">
        <v>0</v>
      </c>
      <c r="F4735" s="213" t="s">
        <v>553</v>
      </c>
      <c r="G4735" s="214" t="s">
        <v>572</v>
      </c>
      <c r="H4735" s="208" t="str">
        <f>IF(Input!F$4="GMH_OECC",J4735,IF(Input!F$4="GMH_XOEC",L4735,IF(Input!F$4="GMH_Korea",N4735,IF(Input!F$4="GMH_EU",P4735,IF(Input!F$4="Skysuper",#REF!,IF(Input!F$4="SkyII",#REF!,IF(Input!F$4="XO-8000",#REF!, "FALSE")))))))</f>
        <v>00</v>
      </c>
      <c r="I4735" s="209">
        <f>IF(Input!F$4="GMH_OECC",K4735,IF(Input!F$4="GMH_XOEC",M4735,IF(Input!F$4="GMH_Korea",O4735,IF(Input!F$4="GMH_EU",Q4735,IF(Input!F$4="Skysuper",#REF!,IF(Input!F$4="SkyII",#REF!,IF(Input!F$4="XO-8000",#REF!, "FALSE")))))))</f>
        <v>0</v>
      </c>
      <c r="J4735" s="210" t="s">
        <v>10359</v>
      </c>
      <c r="K4735" s="268">
        <v>0</v>
      </c>
      <c r="L4735" s="270" t="s">
        <v>10359</v>
      </c>
      <c r="M4735" s="270">
        <v>0</v>
      </c>
      <c r="N4735" s="270" t="s">
        <v>10359</v>
      </c>
      <c r="O4735" s="270">
        <v>0</v>
      </c>
      <c r="P4735" s="270" t="s">
        <v>10359</v>
      </c>
      <c r="Q4735" s="270">
        <v>0</v>
      </c>
      <c r="R4735" s="74"/>
      <c r="S4735" s="75" t="str">
        <f t="shared" si="469"/>
        <v>0000</v>
      </c>
      <c r="T4735" s="75" t="str">
        <f t="shared" si="467"/>
        <v>00000000000000000000000000000000</v>
      </c>
      <c r="V4735" s="197"/>
      <c r="W4735" s="75">
        <f t="shared" si="468"/>
        <v>0</v>
      </c>
      <c r="AE4735" s="479"/>
    </row>
    <row r="4736" spans="1:31" s="75" customFormat="1" ht="13.5" x14ac:dyDescent="0.2">
      <c r="A4736" s="211">
        <v>4733</v>
      </c>
      <c r="B4736" s="212" t="s">
        <v>5431</v>
      </c>
      <c r="C4736" s="213" t="s">
        <v>5432</v>
      </c>
      <c r="D4736" s="213"/>
      <c r="E4736" s="213">
        <v>0</v>
      </c>
      <c r="F4736" s="213" t="s">
        <v>553</v>
      </c>
      <c r="G4736" s="214" t="s">
        <v>572</v>
      </c>
      <c r="H4736" s="208" t="str">
        <f>IF(Input!F$4="GMH_OECC",J4736,IF(Input!F$4="GMH_XOEC",L4736,IF(Input!F$4="GMH_Korea",N4736,IF(Input!F$4="GMH_EU",P4736,IF(Input!F$4="Skysuper",#REF!,IF(Input!F$4="SkyII",#REF!,IF(Input!F$4="XO-8000",#REF!, "FALSE")))))))</f>
        <v>00</v>
      </c>
      <c r="I4736" s="209">
        <f>IF(Input!F$4="GMH_OECC",K4736,IF(Input!F$4="GMH_XOEC",M4736,IF(Input!F$4="GMH_Korea",O4736,IF(Input!F$4="GMH_EU",Q4736,IF(Input!F$4="Skysuper",#REF!,IF(Input!F$4="SkyII",#REF!,IF(Input!F$4="XO-8000",#REF!, "FALSE")))))))</f>
        <v>0</v>
      </c>
      <c r="J4736" s="210" t="s">
        <v>10359</v>
      </c>
      <c r="K4736" s="268">
        <v>0</v>
      </c>
      <c r="L4736" s="270" t="s">
        <v>10359</v>
      </c>
      <c r="M4736" s="270">
        <v>0</v>
      </c>
      <c r="N4736" s="270" t="s">
        <v>10359</v>
      </c>
      <c r="O4736" s="270">
        <v>0</v>
      </c>
      <c r="P4736" s="270" t="s">
        <v>10359</v>
      </c>
      <c r="Q4736" s="270">
        <v>0</v>
      </c>
      <c r="R4736" s="74"/>
      <c r="S4736" s="75" t="str">
        <f t="shared" si="469"/>
        <v>0000</v>
      </c>
      <c r="T4736" s="75" t="str">
        <f t="shared" si="467"/>
        <v>00000000000000000000000000000000</v>
      </c>
      <c r="V4736" s="197"/>
      <c r="W4736" s="75">
        <f t="shared" si="468"/>
        <v>0</v>
      </c>
      <c r="AE4736" s="479"/>
    </row>
    <row r="4737" spans="1:31" s="75" customFormat="1" ht="13.5" x14ac:dyDescent="0.2">
      <c r="A4737" s="211">
        <v>4734</v>
      </c>
      <c r="B4737" s="212" t="s">
        <v>5433</v>
      </c>
      <c r="C4737" s="213" t="s">
        <v>5434</v>
      </c>
      <c r="D4737" s="213"/>
      <c r="E4737" s="213">
        <v>0</v>
      </c>
      <c r="F4737" s="213" t="s">
        <v>553</v>
      </c>
      <c r="G4737" s="214" t="s">
        <v>572</v>
      </c>
      <c r="H4737" s="208" t="str">
        <f>IF(Input!F$4="GMH_OECC",J4737,IF(Input!F$4="GMH_XOEC",L4737,IF(Input!F$4="GMH_Korea",N4737,IF(Input!F$4="GMH_EU",P4737,IF(Input!F$4="Skysuper",#REF!,IF(Input!F$4="SkyII",#REF!,IF(Input!F$4="XO-8000",#REF!, "FALSE")))))))</f>
        <v>00</v>
      </c>
      <c r="I4737" s="209">
        <f>IF(Input!F$4="GMH_OECC",K4737,IF(Input!F$4="GMH_XOEC",M4737,IF(Input!F$4="GMH_Korea",O4737,IF(Input!F$4="GMH_EU",Q4737,IF(Input!F$4="Skysuper",#REF!,IF(Input!F$4="SkyII",#REF!,IF(Input!F$4="XO-8000",#REF!, "FALSE")))))))</f>
        <v>0</v>
      </c>
      <c r="J4737" s="210" t="s">
        <v>10359</v>
      </c>
      <c r="K4737" s="268">
        <v>0</v>
      </c>
      <c r="L4737" s="270" t="s">
        <v>10359</v>
      </c>
      <c r="M4737" s="270">
        <v>0</v>
      </c>
      <c r="N4737" s="270" t="s">
        <v>10359</v>
      </c>
      <c r="O4737" s="270">
        <v>0</v>
      </c>
      <c r="P4737" s="270" t="s">
        <v>10359</v>
      </c>
      <c r="Q4737" s="270">
        <v>0</v>
      </c>
      <c r="R4737" s="74"/>
      <c r="S4737" s="75" t="str">
        <f t="shared" si="469"/>
        <v>0000</v>
      </c>
      <c r="T4737" s="75" t="str">
        <f t="shared" si="467"/>
        <v>00000000000000000000000000000000</v>
      </c>
      <c r="V4737" s="197"/>
      <c r="W4737" s="75">
        <f t="shared" si="468"/>
        <v>0</v>
      </c>
      <c r="AE4737" s="479"/>
    </row>
    <row r="4738" spans="1:31" s="75" customFormat="1" ht="13.5" x14ac:dyDescent="0.2">
      <c r="A4738" s="211">
        <v>4735</v>
      </c>
      <c r="B4738" s="212" t="s">
        <v>5435</v>
      </c>
      <c r="C4738" s="213" t="s">
        <v>5436</v>
      </c>
      <c r="D4738" s="213"/>
      <c r="E4738" s="213">
        <v>0</v>
      </c>
      <c r="F4738" s="213" t="s">
        <v>553</v>
      </c>
      <c r="G4738" s="214" t="s">
        <v>572</v>
      </c>
      <c r="H4738" s="208" t="str">
        <f>IF(Input!F$4="GMH_OECC",J4738,IF(Input!F$4="GMH_XOEC",L4738,IF(Input!F$4="GMH_Korea",N4738,IF(Input!F$4="GMH_EU",P4738,IF(Input!F$4="Skysuper",#REF!,IF(Input!F$4="SkyII",#REF!,IF(Input!F$4="XO-8000",#REF!, "FALSE")))))))</f>
        <v>00</v>
      </c>
      <c r="I4738" s="209">
        <f>IF(Input!F$4="GMH_OECC",K4738,IF(Input!F$4="GMH_XOEC",M4738,IF(Input!F$4="GMH_Korea",O4738,IF(Input!F$4="GMH_EU",Q4738,IF(Input!F$4="Skysuper",#REF!,IF(Input!F$4="SkyII",#REF!,IF(Input!F$4="XO-8000",#REF!, "FALSE")))))))</f>
        <v>0</v>
      </c>
      <c r="J4738" s="210" t="s">
        <v>10359</v>
      </c>
      <c r="K4738" s="268">
        <v>0</v>
      </c>
      <c r="L4738" s="270" t="s">
        <v>10359</v>
      </c>
      <c r="M4738" s="270">
        <v>0</v>
      </c>
      <c r="N4738" s="270" t="s">
        <v>10359</v>
      </c>
      <c r="O4738" s="270">
        <v>0</v>
      </c>
      <c r="P4738" s="270" t="s">
        <v>10359</v>
      </c>
      <c r="Q4738" s="270">
        <v>0</v>
      </c>
      <c r="R4738" s="74"/>
      <c r="S4738" s="75" t="str">
        <f t="shared" si="469"/>
        <v>0000</v>
      </c>
      <c r="T4738" s="75" t="str">
        <f t="shared" si="467"/>
        <v>00000000000000000000000000000000</v>
      </c>
      <c r="V4738" s="197"/>
      <c r="W4738" s="75">
        <f t="shared" si="468"/>
        <v>0</v>
      </c>
      <c r="AE4738" s="479"/>
    </row>
    <row r="4739" spans="1:31" s="75" customFormat="1" ht="13.5" x14ac:dyDescent="0.2">
      <c r="A4739" s="211">
        <v>4736</v>
      </c>
      <c r="B4739" s="212" t="s">
        <v>5437</v>
      </c>
      <c r="C4739" s="213" t="s">
        <v>5438</v>
      </c>
      <c r="D4739" s="213"/>
      <c r="E4739" s="213">
        <v>0</v>
      </c>
      <c r="F4739" s="213" t="s">
        <v>553</v>
      </c>
      <c r="G4739" s="214" t="s">
        <v>572</v>
      </c>
      <c r="H4739" s="208" t="str">
        <f>IF(Input!F$4="GMH_OECC",J4739,IF(Input!F$4="GMH_XOEC",L4739,IF(Input!F$4="GMH_Korea",N4739,IF(Input!F$4="GMH_EU",P4739,IF(Input!F$4="Skysuper",#REF!,IF(Input!F$4="SkyII",#REF!,IF(Input!F$4="XO-8000",#REF!, "FALSE")))))))</f>
        <v>00</v>
      </c>
      <c r="I4739" s="209">
        <f>IF(Input!F$4="GMH_OECC",K4739,IF(Input!F$4="GMH_XOEC",M4739,IF(Input!F$4="GMH_Korea",O4739,IF(Input!F$4="GMH_EU",Q4739,IF(Input!F$4="Skysuper",#REF!,IF(Input!F$4="SkyII",#REF!,IF(Input!F$4="XO-8000",#REF!, "FALSE")))))))</f>
        <v>0</v>
      </c>
      <c r="J4739" s="210" t="s">
        <v>10359</v>
      </c>
      <c r="K4739" s="268">
        <v>0</v>
      </c>
      <c r="L4739" s="270" t="s">
        <v>10359</v>
      </c>
      <c r="M4739" s="270">
        <v>0</v>
      </c>
      <c r="N4739" s="270" t="s">
        <v>10359</v>
      </c>
      <c r="O4739" s="270">
        <v>0</v>
      </c>
      <c r="P4739" s="270" t="s">
        <v>10359</v>
      </c>
      <c r="Q4739" s="270">
        <v>0</v>
      </c>
      <c r="R4739" s="74"/>
      <c r="S4739" s="75" t="str">
        <f t="shared" si="469"/>
        <v>0000</v>
      </c>
      <c r="T4739" s="75" t="str">
        <f t="shared" si="467"/>
        <v>00000000000000000000000000000000</v>
      </c>
      <c r="V4739" s="197"/>
      <c r="W4739" s="75">
        <f t="shared" si="468"/>
        <v>0</v>
      </c>
      <c r="AE4739" s="479"/>
    </row>
    <row r="4740" spans="1:31" s="75" customFormat="1" ht="13.5" x14ac:dyDescent="0.2">
      <c r="A4740" s="211">
        <v>4737</v>
      </c>
      <c r="B4740" s="212" t="s">
        <v>5439</v>
      </c>
      <c r="C4740" s="213" t="s">
        <v>5440</v>
      </c>
      <c r="D4740" s="213"/>
      <c r="E4740" s="213">
        <v>0</v>
      </c>
      <c r="F4740" s="213" t="s">
        <v>553</v>
      </c>
      <c r="G4740" s="214" t="s">
        <v>572</v>
      </c>
      <c r="H4740" s="208" t="str">
        <f>IF(Input!F$4="GMH_OECC",J4740,IF(Input!F$4="GMH_XOEC",L4740,IF(Input!F$4="GMH_Korea",N4740,IF(Input!F$4="GMH_EU",P4740,IF(Input!F$4="Skysuper",#REF!,IF(Input!F$4="SkyII",#REF!,IF(Input!F$4="XO-8000",#REF!, "FALSE")))))))</f>
        <v>00</v>
      </c>
      <c r="I4740" s="209">
        <f>IF(Input!F$4="GMH_OECC",K4740,IF(Input!F$4="GMH_XOEC",M4740,IF(Input!F$4="GMH_Korea",O4740,IF(Input!F$4="GMH_EU",Q4740,IF(Input!F$4="Skysuper",#REF!,IF(Input!F$4="SkyII",#REF!,IF(Input!F$4="XO-8000",#REF!, "FALSE")))))))</f>
        <v>0</v>
      </c>
      <c r="J4740" s="210" t="s">
        <v>10359</v>
      </c>
      <c r="K4740" s="268">
        <v>0</v>
      </c>
      <c r="L4740" s="270" t="s">
        <v>10359</v>
      </c>
      <c r="M4740" s="270">
        <v>0</v>
      </c>
      <c r="N4740" s="270" t="s">
        <v>10359</v>
      </c>
      <c r="O4740" s="270">
        <v>0</v>
      </c>
      <c r="P4740" s="270" t="s">
        <v>10359</v>
      </c>
      <c r="Q4740" s="270">
        <v>0</v>
      </c>
      <c r="R4740" s="74"/>
      <c r="S4740" s="75" t="str">
        <f t="shared" si="469"/>
        <v>0000</v>
      </c>
      <c r="T4740" s="75" t="str">
        <f t="shared" ref="T4740:T4803" si="470">CONCATENATE(S4740,S4741,S4742,S4743,S4744,S4745,S4746,S4747)</f>
        <v>00000000000000000000000000000000</v>
      </c>
      <c r="V4740" s="197"/>
      <c r="W4740" s="75">
        <f t="shared" si="468"/>
        <v>0</v>
      </c>
      <c r="AE4740" s="479"/>
    </row>
    <row r="4741" spans="1:31" s="75" customFormat="1" ht="13.5" x14ac:dyDescent="0.2">
      <c r="A4741" s="211">
        <v>4738</v>
      </c>
      <c r="B4741" s="212" t="s">
        <v>5441</v>
      </c>
      <c r="C4741" s="213" t="s">
        <v>5442</v>
      </c>
      <c r="D4741" s="213"/>
      <c r="E4741" s="213">
        <v>0</v>
      </c>
      <c r="F4741" s="213" t="s">
        <v>553</v>
      </c>
      <c r="G4741" s="214" t="s">
        <v>572</v>
      </c>
      <c r="H4741" s="208" t="str">
        <f>IF(Input!F$4="GMH_OECC",J4741,IF(Input!F$4="GMH_XOEC",L4741,IF(Input!F$4="GMH_Korea",N4741,IF(Input!F$4="GMH_EU",P4741,IF(Input!F$4="Skysuper",#REF!,IF(Input!F$4="SkyII",#REF!,IF(Input!F$4="XO-8000",#REF!, "FALSE")))))))</f>
        <v>00</v>
      </c>
      <c r="I4741" s="209">
        <f>IF(Input!F$4="GMH_OECC",K4741,IF(Input!F$4="GMH_XOEC",M4741,IF(Input!F$4="GMH_Korea",O4741,IF(Input!F$4="GMH_EU",Q4741,IF(Input!F$4="Skysuper",#REF!,IF(Input!F$4="SkyII",#REF!,IF(Input!F$4="XO-8000",#REF!, "FALSE")))))))</f>
        <v>0</v>
      </c>
      <c r="J4741" s="210" t="s">
        <v>10359</v>
      </c>
      <c r="K4741" s="268">
        <v>0</v>
      </c>
      <c r="L4741" s="270" t="s">
        <v>10359</v>
      </c>
      <c r="M4741" s="270">
        <v>0</v>
      </c>
      <c r="N4741" s="270" t="s">
        <v>10359</v>
      </c>
      <c r="O4741" s="270">
        <v>0</v>
      </c>
      <c r="P4741" s="270" t="s">
        <v>10359</v>
      </c>
      <c r="Q4741" s="270">
        <v>0</v>
      </c>
      <c r="R4741" s="74"/>
      <c r="S4741" s="75" t="str">
        <f t="shared" si="469"/>
        <v>0000</v>
      </c>
      <c r="T4741" s="75" t="str">
        <f t="shared" si="470"/>
        <v>00000000000000000000000000000000</v>
      </c>
      <c r="V4741" s="197"/>
      <c r="W4741" s="75">
        <f t="shared" si="468"/>
        <v>0</v>
      </c>
      <c r="AE4741" s="479"/>
    </row>
    <row r="4742" spans="1:31" s="75" customFormat="1" ht="13.5" x14ac:dyDescent="0.2">
      <c r="A4742" s="211">
        <v>4739</v>
      </c>
      <c r="B4742" s="212" t="s">
        <v>5443</v>
      </c>
      <c r="C4742" s="213" t="s">
        <v>5444</v>
      </c>
      <c r="D4742" s="213"/>
      <c r="E4742" s="213">
        <v>0</v>
      </c>
      <c r="F4742" s="213" t="s">
        <v>553</v>
      </c>
      <c r="G4742" s="214" t="s">
        <v>572</v>
      </c>
      <c r="H4742" s="208" t="str">
        <f>IF(Input!F$4="GMH_OECC",J4742,IF(Input!F$4="GMH_XOEC",L4742,IF(Input!F$4="GMH_Korea",N4742,IF(Input!F$4="GMH_EU",P4742,IF(Input!F$4="Skysuper",#REF!,IF(Input!F$4="SkyII",#REF!,IF(Input!F$4="XO-8000",#REF!, "FALSE")))))))</f>
        <v>00</v>
      </c>
      <c r="I4742" s="209">
        <f>IF(Input!F$4="GMH_OECC",K4742,IF(Input!F$4="GMH_XOEC",M4742,IF(Input!F$4="GMH_Korea",O4742,IF(Input!F$4="GMH_EU",Q4742,IF(Input!F$4="Skysuper",#REF!,IF(Input!F$4="SkyII",#REF!,IF(Input!F$4="XO-8000",#REF!, "FALSE")))))))</f>
        <v>0</v>
      </c>
      <c r="J4742" s="210" t="s">
        <v>10359</v>
      </c>
      <c r="K4742" s="268">
        <v>0</v>
      </c>
      <c r="L4742" s="270" t="s">
        <v>10359</v>
      </c>
      <c r="M4742" s="270">
        <v>0</v>
      </c>
      <c r="N4742" s="270" t="s">
        <v>10359</v>
      </c>
      <c r="O4742" s="270">
        <v>0</v>
      </c>
      <c r="P4742" s="270" t="s">
        <v>10359</v>
      </c>
      <c r="Q4742" s="270">
        <v>0</v>
      </c>
      <c r="R4742" s="74"/>
      <c r="S4742" s="75" t="str">
        <f t="shared" si="469"/>
        <v>0000</v>
      </c>
      <c r="T4742" s="75" t="str">
        <f t="shared" si="470"/>
        <v>00000000000000000000000000000000</v>
      </c>
      <c r="V4742" s="197"/>
      <c r="W4742" s="75">
        <f t="shared" ref="W4742:W4805" si="471">HEX2DEC(RIGHT(S4742,2))+HEX2DEC(RIGHT(S4743,2))+HEX2DEC(RIGHT(S4744,2))+HEX2DEC(RIGHT(S4745,2))+HEX2DEC(LEFT(S4742,2))+HEX2DEC(LEFT(S4743,2))+HEX2DEC(LEFT(S4744,2))+HEX2DEC(LEFT(S4745,2))+HEX2DEC(RIGHT(S4746,2))+HEX2DEC(RIGHT(S4747,2))+HEX2DEC(RIGHT(S4748,2))+HEX2DEC(RIGHT(S4749,2))+HEX2DEC(LEFT(S4746,2))+HEX2DEC(LEFT(S4747,2))+HEX2DEC(LEFT(S4748,2))+HEX2DEC(LEFT(S4749,2))</f>
        <v>0</v>
      </c>
      <c r="AE4742" s="479"/>
    </row>
    <row r="4743" spans="1:31" s="75" customFormat="1" ht="13.5" x14ac:dyDescent="0.2">
      <c r="A4743" s="211">
        <v>4740</v>
      </c>
      <c r="B4743" s="212" t="s">
        <v>5445</v>
      </c>
      <c r="C4743" s="213" t="s">
        <v>5446</v>
      </c>
      <c r="D4743" s="213"/>
      <c r="E4743" s="213">
        <v>0</v>
      </c>
      <c r="F4743" s="213" t="s">
        <v>553</v>
      </c>
      <c r="G4743" s="214" t="s">
        <v>572</v>
      </c>
      <c r="H4743" s="208" t="str">
        <f>IF(Input!F$4="GMH_OECC",J4743,IF(Input!F$4="GMH_XOEC",L4743,IF(Input!F$4="GMH_Korea",N4743,IF(Input!F$4="GMH_EU",P4743,IF(Input!F$4="Skysuper",#REF!,IF(Input!F$4="SkyII",#REF!,IF(Input!F$4="XO-8000",#REF!, "FALSE")))))))</f>
        <v>00</v>
      </c>
      <c r="I4743" s="209">
        <f>IF(Input!F$4="GMH_OECC",K4743,IF(Input!F$4="GMH_XOEC",M4743,IF(Input!F$4="GMH_Korea",O4743,IF(Input!F$4="GMH_EU",Q4743,IF(Input!F$4="Skysuper",#REF!,IF(Input!F$4="SkyII",#REF!,IF(Input!F$4="XO-8000",#REF!, "FALSE")))))))</f>
        <v>0</v>
      </c>
      <c r="J4743" s="210" t="s">
        <v>10359</v>
      </c>
      <c r="K4743" s="268">
        <v>0</v>
      </c>
      <c r="L4743" s="270" t="s">
        <v>10359</v>
      </c>
      <c r="M4743" s="270">
        <v>0</v>
      </c>
      <c r="N4743" s="270" t="s">
        <v>10359</v>
      </c>
      <c r="O4743" s="270">
        <v>0</v>
      </c>
      <c r="P4743" s="270" t="s">
        <v>10359</v>
      </c>
      <c r="Q4743" s="270">
        <v>0</v>
      </c>
      <c r="R4743" s="74"/>
      <c r="S4743" s="75" t="str">
        <f t="shared" si="469"/>
        <v>0000</v>
      </c>
      <c r="T4743" s="75" t="str">
        <f t="shared" si="470"/>
        <v>00000000000000000000000000000000</v>
      </c>
      <c r="V4743" s="197"/>
      <c r="W4743" s="75">
        <f t="shared" si="471"/>
        <v>0</v>
      </c>
      <c r="AE4743" s="479"/>
    </row>
    <row r="4744" spans="1:31" s="75" customFormat="1" ht="13.5" x14ac:dyDescent="0.2">
      <c r="A4744" s="211">
        <v>4741</v>
      </c>
      <c r="B4744" s="212" t="s">
        <v>5447</v>
      </c>
      <c r="C4744" s="213" t="s">
        <v>5448</v>
      </c>
      <c r="D4744" s="213"/>
      <c r="E4744" s="213">
        <v>0</v>
      </c>
      <c r="F4744" s="213" t="s">
        <v>553</v>
      </c>
      <c r="G4744" s="214" t="s">
        <v>572</v>
      </c>
      <c r="H4744" s="208" t="str">
        <f>IF(Input!F$4="GMH_OECC",J4744,IF(Input!F$4="GMH_XOEC",L4744,IF(Input!F$4="GMH_Korea",N4744,IF(Input!F$4="GMH_EU",P4744,IF(Input!F$4="Skysuper",#REF!,IF(Input!F$4="SkyII",#REF!,IF(Input!F$4="XO-8000",#REF!, "FALSE")))))))</f>
        <v>00</v>
      </c>
      <c r="I4744" s="209">
        <f>IF(Input!F$4="GMH_OECC",K4744,IF(Input!F$4="GMH_XOEC",M4744,IF(Input!F$4="GMH_Korea",O4744,IF(Input!F$4="GMH_EU",Q4744,IF(Input!F$4="Skysuper",#REF!,IF(Input!F$4="SkyII",#REF!,IF(Input!F$4="XO-8000",#REF!, "FALSE")))))))</f>
        <v>0</v>
      </c>
      <c r="J4744" s="210" t="s">
        <v>10359</v>
      </c>
      <c r="K4744" s="268">
        <v>0</v>
      </c>
      <c r="L4744" s="270" t="s">
        <v>10359</v>
      </c>
      <c r="M4744" s="270">
        <v>0</v>
      </c>
      <c r="N4744" s="270" t="s">
        <v>10359</v>
      </c>
      <c r="O4744" s="270">
        <v>0</v>
      </c>
      <c r="P4744" s="270" t="s">
        <v>10359</v>
      </c>
      <c r="Q4744" s="270">
        <v>0</v>
      </c>
      <c r="R4744" s="74"/>
      <c r="S4744" s="75" t="str">
        <f t="shared" si="469"/>
        <v>0000</v>
      </c>
      <c r="T4744" s="75" t="str">
        <f t="shared" si="470"/>
        <v>00000000000000000000000000000000</v>
      </c>
      <c r="V4744" s="197"/>
      <c r="W4744" s="75">
        <f t="shared" si="471"/>
        <v>0</v>
      </c>
      <c r="AE4744" s="479"/>
    </row>
    <row r="4745" spans="1:31" s="75" customFormat="1" ht="13.5" x14ac:dyDescent="0.2">
      <c r="A4745" s="211">
        <v>4742</v>
      </c>
      <c r="B4745" s="212" t="s">
        <v>5449</v>
      </c>
      <c r="C4745" s="213" t="s">
        <v>5450</v>
      </c>
      <c r="D4745" s="213"/>
      <c r="E4745" s="213">
        <v>0</v>
      </c>
      <c r="F4745" s="213" t="s">
        <v>553</v>
      </c>
      <c r="G4745" s="214" t="s">
        <v>572</v>
      </c>
      <c r="H4745" s="208" t="str">
        <f>IF(Input!F$4="GMH_OECC",J4745,IF(Input!F$4="GMH_XOEC",L4745,IF(Input!F$4="GMH_Korea",N4745,IF(Input!F$4="GMH_EU",P4745,IF(Input!F$4="Skysuper",#REF!,IF(Input!F$4="SkyII",#REF!,IF(Input!F$4="XO-8000",#REF!, "FALSE")))))))</f>
        <v>00</v>
      </c>
      <c r="I4745" s="209">
        <f>IF(Input!F$4="GMH_OECC",K4745,IF(Input!F$4="GMH_XOEC",M4745,IF(Input!F$4="GMH_Korea",O4745,IF(Input!F$4="GMH_EU",Q4745,IF(Input!F$4="Skysuper",#REF!,IF(Input!F$4="SkyII",#REF!,IF(Input!F$4="XO-8000",#REF!, "FALSE")))))))</f>
        <v>0</v>
      </c>
      <c r="J4745" s="210" t="s">
        <v>10359</v>
      </c>
      <c r="K4745" s="268">
        <v>0</v>
      </c>
      <c r="L4745" s="270" t="s">
        <v>10359</v>
      </c>
      <c r="M4745" s="270">
        <v>0</v>
      </c>
      <c r="N4745" s="270" t="s">
        <v>10359</v>
      </c>
      <c r="O4745" s="270">
        <v>0</v>
      </c>
      <c r="P4745" s="270" t="s">
        <v>10359</v>
      </c>
      <c r="Q4745" s="270">
        <v>0</v>
      </c>
      <c r="R4745" s="74"/>
      <c r="S4745" s="75" t="str">
        <f t="shared" si="469"/>
        <v>0000</v>
      </c>
      <c r="T4745" s="75" t="str">
        <f t="shared" si="470"/>
        <v>00000000000000000000000000000000</v>
      </c>
      <c r="V4745" s="197"/>
      <c r="W4745" s="75">
        <f t="shared" si="471"/>
        <v>0</v>
      </c>
      <c r="AE4745" s="479"/>
    </row>
    <row r="4746" spans="1:31" s="75" customFormat="1" ht="13.5" x14ac:dyDescent="0.2">
      <c r="A4746" s="211">
        <v>4743</v>
      </c>
      <c r="B4746" s="212" t="s">
        <v>5451</v>
      </c>
      <c r="C4746" s="213" t="s">
        <v>5452</v>
      </c>
      <c r="D4746" s="213"/>
      <c r="E4746" s="213">
        <v>0</v>
      </c>
      <c r="F4746" s="213" t="s">
        <v>553</v>
      </c>
      <c r="G4746" s="214" t="s">
        <v>572</v>
      </c>
      <c r="H4746" s="208" t="str">
        <f>IF(Input!F$4="GMH_OECC",J4746,IF(Input!F$4="GMH_XOEC",L4746,IF(Input!F$4="GMH_Korea",N4746,IF(Input!F$4="GMH_EU",P4746,IF(Input!F$4="Skysuper",#REF!,IF(Input!F$4="SkyII",#REF!,IF(Input!F$4="XO-8000",#REF!, "FALSE")))))))</f>
        <v>00</v>
      </c>
      <c r="I4746" s="209">
        <f>IF(Input!F$4="GMH_OECC",K4746,IF(Input!F$4="GMH_XOEC",M4746,IF(Input!F$4="GMH_Korea",O4746,IF(Input!F$4="GMH_EU",Q4746,IF(Input!F$4="Skysuper",#REF!,IF(Input!F$4="SkyII",#REF!,IF(Input!F$4="XO-8000",#REF!, "FALSE")))))))</f>
        <v>0</v>
      </c>
      <c r="J4746" s="210" t="s">
        <v>10359</v>
      </c>
      <c r="K4746" s="268">
        <v>0</v>
      </c>
      <c r="L4746" s="270" t="s">
        <v>10359</v>
      </c>
      <c r="M4746" s="270">
        <v>0</v>
      </c>
      <c r="N4746" s="270" t="s">
        <v>10359</v>
      </c>
      <c r="O4746" s="270">
        <v>0</v>
      </c>
      <c r="P4746" s="270" t="s">
        <v>10359</v>
      </c>
      <c r="Q4746" s="270">
        <v>0</v>
      </c>
      <c r="R4746" s="74"/>
      <c r="S4746" s="75" t="str">
        <f t="shared" si="469"/>
        <v>0000</v>
      </c>
      <c r="T4746" s="75" t="str">
        <f t="shared" si="470"/>
        <v>00000000000000000000000000000000</v>
      </c>
      <c r="V4746" s="197"/>
      <c r="W4746" s="75">
        <f t="shared" si="471"/>
        <v>0</v>
      </c>
      <c r="AE4746" s="479"/>
    </row>
    <row r="4747" spans="1:31" s="75" customFormat="1" ht="13.5" x14ac:dyDescent="0.2">
      <c r="A4747" s="211">
        <v>4744</v>
      </c>
      <c r="B4747" s="212" t="s">
        <v>5453</v>
      </c>
      <c r="C4747" s="213" t="s">
        <v>5454</v>
      </c>
      <c r="D4747" s="213"/>
      <c r="E4747" s="213">
        <v>0</v>
      </c>
      <c r="F4747" s="213" t="s">
        <v>553</v>
      </c>
      <c r="G4747" s="214" t="s">
        <v>572</v>
      </c>
      <c r="H4747" s="208" t="str">
        <f>IF(Input!F$4="GMH_OECC",J4747,IF(Input!F$4="GMH_XOEC",L4747,IF(Input!F$4="GMH_Korea",N4747,IF(Input!F$4="GMH_EU",P4747,IF(Input!F$4="Skysuper",#REF!,IF(Input!F$4="SkyII",#REF!,IF(Input!F$4="XO-8000",#REF!, "FALSE")))))))</f>
        <v>00</v>
      </c>
      <c r="I4747" s="209">
        <f>IF(Input!F$4="GMH_OECC",K4747,IF(Input!F$4="GMH_XOEC",M4747,IF(Input!F$4="GMH_Korea",O4747,IF(Input!F$4="GMH_EU",Q4747,IF(Input!F$4="Skysuper",#REF!,IF(Input!F$4="SkyII",#REF!,IF(Input!F$4="XO-8000",#REF!, "FALSE")))))))</f>
        <v>0</v>
      </c>
      <c r="J4747" s="210" t="s">
        <v>10359</v>
      </c>
      <c r="K4747" s="268">
        <v>0</v>
      </c>
      <c r="L4747" s="270" t="s">
        <v>10359</v>
      </c>
      <c r="M4747" s="270">
        <v>0</v>
      </c>
      <c r="N4747" s="270" t="s">
        <v>10359</v>
      </c>
      <c r="O4747" s="270">
        <v>0</v>
      </c>
      <c r="P4747" s="270" t="s">
        <v>10359</v>
      </c>
      <c r="Q4747" s="270">
        <v>0</v>
      </c>
      <c r="R4747" s="74"/>
      <c r="S4747" s="75" t="str">
        <f t="shared" si="469"/>
        <v>0000</v>
      </c>
      <c r="T4747" s="75" t="str">
        <f t="shared" si="470"/>
        <v>00000000000000000000000000000000</v>
      </c>
      <c r="V4747" s="197"/>
      <c r="W4747" s="75">
        <f t="shared" si="471"/>
        <v>0</v>
      </c>
      <c r="AE4747" s="479"/>
    </row>
    <row r="4748" spans="1:31" s="75" customFormat="1" ht="13.5" x14ac:dyDescent="0.2">
      <c r="A4748" s="211">
        <v>4745</v>
      </c>
      <c r="B4748" s="212" t="s">
        <v>5455</v>
      </c>
      <c r="C4748" s="213" t="s">
        <v>5456</v>
      </c>
      <c r="D4748" s="213"/>
      <c r="E4748" s="213">
        <v>0</v>
      </c>
      <c r="F4748" s="213" t="s">
        <v>553</v>
      </c>
      <c r="G4748" s="214" t="s">
        <v>572</v>
      </c>
      <c r="H4748" s="208" t="str">
        <f>IF(Input!F$4="GMH_OECC",J4748,IF(Input!F$4="GMH_XOEC",L4748,IF(Input!F$4="GMH_Korea",N4748,IF(Input!F$4="GMH_EU",P4748,IF(Input!F$4="Skysuper",#REF!,IF(Input!F$4="SkyII",#REF!,IF(Input!F$4="XO-8000",#REF!, "FALSE")))))))</f>
        <v>00</v>
      </c>
      <c r="I4748" s="209">
        <f>IF(Input!F$4="GMH_OECC",K4748,IF(Input!F$4="GMH_XOEC",M4748,IF(Input!F$4="GMH_Korea",O4748,IF(Input!F$4="GMH_EU",Q4748,IF(Input!F$4="Skysuper",#REF!,IF(Input!F$4="SkyII",#REF!,IF(Input!F$4="XO-8000",#REF!, "FALSE")))))))</f>
        <v>0</v>
      </c>
      <c r="J4748" s="210" t="s">
        <v>10359</v>
      </c>
      <c r="K4748" s="268">
        <v>0</v>
      </c>
      <c r="L4748" s="270" t="s">
        <v>10359</v>
      </c>
      <c r="M4748" s="270">
        <v>0</v>
      </c>
      <c r="N4748" s="270" t="s">
        <v>10359</v>
      </c>
      <c r="O4748" s="270">
        <v>0</v>
      </c>
      <c r="P4748" s="270" t="s">
        <v>10359</v>
      </c>
      <c r="Q4748" s="270">
        <v>0</v>
      </c>
      <c r="R4748" s="74"/>
      <c r="S4748" s="75" t="str">
        <f t="shared" si="469"/>
        <v>0000</v>
      </c>
      <c r="T4748" s="75" t="str">
        <f t="shared" si="470"/>
        <v>00000000000000000000000000000000</v>
      </c>
      <c r="V4748" s="197"/>
      <c r="W4748" s="75">
        <f t="shared" si="471"/>
        <v>0</v>
      </c>
      <c r="AE4748" s="479"/>
    </row>
    <row r="4749" spans="1:31" s="75" customFormat="1" ht="13.5" x14ac:dyDescent="0.2">
      <c r="A4749" s="211">
        <v>4746</v>
      </c>
      <c r="B4749" s="212" t="s">
        <v>5457</v>
      </c>
      <c r="C4749" s="213" t="s">
        <v>5458</v>
      </c>
      <c r="D4749" s="213"/>
      <c r="E4749" s="213">
        <v>0</v>
      </c>
      <c r="F4749" s="213" t="s">
        <v>553</v>
      </c>
      <c r="G4749" s="214" t="s">
        <v>572</v>
      </c>
      <c r="H4749" s="208" t="str">
        <f>IF(Input!F$4="GMH_OECC",J4749,IF(Input!F$4="GMH_XOEC",L4749,IF(Input!F$4="GMH_Korea",N4749,IF(Input!F$4="GMH_EU",P4749,IF(Input!F$4="Skysuper",#REF!,IF(Input!F$4="SkyII",#REF!,IF(Input!F$4="XO-8000",#REF!, "FALSE")))))))</f>
        <v>00</v>
      </c>
      <c r="I4749" s="209">
        <f>IF(Input!F$4="GMH_OECC",K4749,IF(Input!F$4="GMH_XOEC",M4749,IF(Input!F$4="GMH_Korea",O4749,IF(Input!F$4="GMH_EU",Q4749,IF(Input!F$4="Skysuper",#REF!,IF(Input!F$4="SkyII",#REF!,IF(Input!F$4="XO-8000",#REF!, "FALSE")))))))</f>
        <v>0</v>
      </c>
      <c r="J4749" s="210" t="s">
        <v>10359</v>
      </c>
      <c r="K4749" s="268">
        <v>0</v>
      </c>
      <c r="L4749" s="270" t="s">
        <v>10359</v>
      </c>
      <c r="M4749" s="270">
        <v>0</v>
      </c>
      <c r="N4749" s="270" t="s">
        <v>10359</v>
      </c>
      <c r="O4749" s="270">
        <v>0</v>
      </c>
      <c r="P4749" s="270" t="s">
        <v>10359</v>
      </c>
      <c r="Q4749" s="270">
        <v>0</v>
      </c>
      <c r="R4749" s="74"/>
      <c r="S4749" s="75" t="str">
        <f t="shared" si="469"/>
        <v>0000</v>
      </c>
      <c r="T4749" s="75" t="str">
        <f t="shared" si="470"/>
        <v>00000000000000000000000000000000</v>
      </c>
      <c r="V4749" s="197"/>
      <c r="W4749" s="75">
        <f t="shared" si="471"/>
        <v>0</v>
      </c>
      <c r="AE4749" s="479"/>
    </row>
    <row r="4750" spans="1:31" s="75" customFormat="1" ht="13.5" x14ac:dyDescent="0.2">
      <c r="A4750" s="211">
        <v>4747</v>
      </c>
      <c r="B4750" s="212" t="s">
        <v>5459</v>
      </c>
      <c r="C4750" s="213" t="s">
        <v>5460</v>
      </c>
      <c r="D4750" s="213"/>
      <c r="E4750" s="213">
        <v>0</v>
      </c>
      <c r="F4750" s="213" t="s">
        <v>553</v>
      </c>
      <c r="G4750" s="214" t="s">
        <v>572</v>
      </c>
      <c r="H4750" s="208" t="str">
        <f>IF(Input!F$4="GMH_OECC",J4750,IF(Input!F$4="GMH_XOEC",L4750,IF(Input!F$4="GMH_Korea",N4750,IF(Input!F$4="GMH_EU",P4750,IF(Input!F$4="Skysuper",#REF!,IF(Input!F$4="SkyII",#REF!,IF(Input!F$4="XO-8000",#REF!, "FALSE")))))))</f>
        <v>00</v>
      </c>
      <c r="I4750" s="209">
        <f>IF(Input!F$4="GMH_OECC",K4750,IF(Input!F$4="GMH_XOEC",M4750,IF(Input!F$4="GMH_Korea",O4750,IF(Input!F$4="GMH_EU",Q4750,IF(Input!F$4="Skysuper",#REF!,IF(Input!F$4="SkyII",#REF!,IF(Input!F$4="XO-8000",#REF!, "FALSE")))))))</f>
        <v>0</v>
      </c>
      <c r="J4750" s="210" t="s">
        <v>10359</v>
      </c>
      <c r="K4750" s="268">
        <v>0</v>
      </c>
      <c r="L4750" s="270" t="s">
        <v>10359</v>
      </c>
      <c r="M4750" s="270">
        <v>0</v>
      </c>
      <c r="N4750" s="270" t="s">
        <v>10359</v>
      </c>
      <c r="O4750" s="270">
        <v>0</v>
      </c>
      <c r="P4750" s="270" t="s">
        <v>10359</v>
      </c>
      <c r="Q4750" s="270">
        <v>0</v>
      </c>
      <c r="R4750" s="74"/>
      <c r="S4750" s="75" t="str">
        <f t="shared" si="469"/>
        <v>0000</v>
      </c>
      <c r="T4750" s="75" t="str">
        <f t="shared" si="470"/>
        <v>00000000000000000000000000000000</v>
      </c>
      <c r="V4750" s="197"/>
      <c r="W4750" s="75">
        <f t="shared" si="471"/>
        <v>0</v>
      </c>
      <c r="AE4750" s="479"/>
    </row>
    <row r="4751" spans="1:31" s="75" customFormat="1" ht="13.5" x14ac:dyDescent="0.2">
      <c r="A4751" s="211">
        <v>4748</v>
      </c>
      <c r="B4751" s="212" t="s">
        <v>5461</v>
      </c>
      <c r="C4751" s="213" t="s">
        <v>5462</v>
      </c>
      <c r="D4751" s="213"/>
      <c r="E4751" s="213">
        <v>0</v>
      </c>
      <c r="F4751" s="213" t="s">
        <v>553</v>
      </c>
      <c r="G4751" s="214" t="s">
        <v>572</v>
      </c>
      <c r="H4751" s="208" t="str">
        <f>IF(Input!F$4="GMH_OECC",J4751,IF(Input!F$4="GMH_XOEC",L4751,IF(Input!F$4="GMH_Korea",N4751,IF(Input!F$4="GMH_EU",P4751,IF(Input!F$4="Skysuper",#REF!,IF(Input!F$4="SkyII",#REF!,IF(Input!F$4="XO-8000",#REF!, "FALSE")))))))</f>
        <v>00</v>
      </c>
      <c r="I4751" s="209">
        <f>IF(Input!F$4="GMH_OECC",K4751,IF(Input!F$4="GMH_XOEC",M4751,IF(Input!F$4="GMH_Korea",O4751,IF(Input!F$4="GMH_EU",Q4751,IF(Input!F$4="Skysuper",#REF!,IF(Input!F$4="SkyII",#REF!,IF(Input!F$4="XO-8000",#REF!, "FALSE")))))))</f>
        <v>0</v>
      </c>
      <c r="J4751" s="210" t="s">
        <v>10359</v>
      </c>
      <c r="K4751" s="268">
        <v>0</v>
      </c>
      <c r="L4751" s="270" t="s">
        <v>10359</v>
      </c>
      <c r="M4751" s="270">
        <v>0</v>
      </c>
      <c r="N4751" s="270" t="s">
        <v>10359</v>
      </c>
      <c r="O4751" s="270">
        <v>0</v>
      </c>
      <c r="P4751" s="270" t="s">
        <v>10359</v>
      </c>
      <c r="Q4751" s="270">
        <v>0</v>
      </c>
      <c r="R4751" s="74"/>
      <c r="S4751" s="75" t="str">
        <f t="shared" si="469"/>
        <v>0000</v>
      </c>
      <c r="T4751" s="75" t="str">
        <f t="shared" si="470"/>
        <v>00000000000000000000000000000000</v>
      </c>
      <c r="V4751" s="197"/>
      <c r="W4751" s="75">
        <f t="shared" si="471"/>
        <v>0</v>
      </c>
      <c r="AE4751" s="479"/>
    </row>
    <row r="4752" spans="1:31" s="75" customFormat="1" ht="13.5" x14ac:dyDescent="0.2">
      <c r="A4752" s="211">
        <v>4749</v>
      </c>
      <c r="B4752" s="212" t="s">
        <v>5463</v>
      </c>
      <c r="C4752" s="213" t="s">
        <v>5464</v>
      </c>
      <c r="D4752" s="213"/>
      <c r="E4752" s="213">
        <v>0</v>
      </c>
      <c r="F4752" s="213" t="s">
        <v>553</v>
      </c>
      <c r="G4752" s="214" t="s">
        <v>572</v>
      </c>
      <c r="H4752" s="208" t="str">
        <f>IF(Input!F$4="GMH_OECC",J4752,IF(Input!F$4="GMH_XOEC",L4752,IF(Input!F$4="GMH_Korea",N4752,IF(Input!F$4="GMH_EU",P4752,IF(Input!F$4="Skysuper",#REF!,IF(Input!F$4="SkyII",#REF!,IF(Input!F$4="XO-8000",#REF!, "FALSE")))))))</f>
        <v>00</v>
      </c>
      <c r="I4752" s="209">
        <f>IF(Input!F$4="GMH_OECC",K4752,IF(Input!F$4="GMH_XOEC",M4752,IF(Input!F$4="GMH_Korea",O4752,IF(Input!F$4="GMH_EU",Q4752,IF(Input!F$4="Skysuper",#REF!,IF(Input!F$4="SkyII",#REF!,IF(Input!F$4="XO-8000",#REF!, "FALSE")))))))</f>
        <v>0</v>
      </c>
      <c r="J4752" s="210" t="s">
        <v>10359</v>
      </c>
      <c r="K4752" s="268">
        <v>0</v>
      </c>
      <c r="L4752" s="270" t="s">
        <v>10359</v>
      </c>
      <c r="M4752" s="270">
        <v>0</v>
      </c>
      <c r="N4752" s="270" t="s">
        <v>10359</v>
      </c>
      <c r="O4752" s="270">
        <v>0</v>
      </c>
      <c r="P4752" s="270" t="s">
        <v>10359</v>
      </c>
      <c r="Q4752" s="270">
        <v>0</v>
      </c>
      <c r="R4752" s="74"/>
      <c r="S4752" s="75" t="str">
        <f t="shared" si="469"/>
        <v>0000</v>
      </c>
      <c r="T4752" s="75" t="str">
        <f t="shared" si="470"/>
        <v>00000000000000000000000000000000</v>
      </c>
      <c r="V4752" s="197"/>
      <c r="W4752" s="75">
        <f t="shared" si="471"/>
        <v>0</v>
      </c>
      <c r="AE4752" s="479"/>
    </row>
    <row r="4753" spans="1:31" s="75" customFormat="1" ht="13.5" x14ac:dyDescent="0.2">
      <c r="A4753" s="211">
        <v>4750</v>
      </c>
      <c r="B4753" s="212" t="s">
        <v>5465</v>
      </c>
      <c r="C4753" s="213" t="s">
        <v>5466</v>
      </c>
      <c r="D4753" s="213"/>
      <c r="E4753" s="213">
        <v>0</v>
      </c>
      <c r="F4753" s="213" t="s">
        <v>553</v>
      </c>
      <c r="G4753" s="214" t="s">
        <v>572</v>
      </c>
      <c r="H4753" s="208" t="str">
        <f>IF(Input!F$4="GMH_OECC",J4753,IF(Input!F$4="GMH_XOEC",L4753,IF(Input!F$4="GMH_Korea",N4753,IF(Input!F$4="GMH_EU",P4753,IF(Input!F$4="Skysuper",#REF!,IF(Input!F$4="SkyII",#REF!,IF(Input!F$4="XO-8000",#REF!, "FALSE")))))))</f>
        <v>00</v>
      </c>
      <c r="I4753" s="209">
        <f>IF(Input!F$4="GMH_OECC",K4753,IF(Input!F$4="GMH_XOEC",M4753,IF(Input!F$4="GMH_Korea",O4753,IF(Input!F$4="GMH_EU",Q4753,IF(Input!F$4="Skysuper",#REF!,IF(Input!F$4="SkyII",#REF!,IF(Input!F$4="XO-8000",#REF!, "FALSE")))))))</f>
        <v>0</v>
      </c>
      <c r="J4753" s="210" t="s">
        <v>10359</v>
      </c>
      <c r="K4753" s="268">
        <v>0</v>
      </c>
      <c r="L4753" s="270" t="s">
        <v>10359</v>
      </c>
      <c r="M4753" s="270">
        <v>0</v>
      </c>
      <c r="N4753" s="270" t="s">
        <v>10359</v>
      </c>
      <c r="O4753" s="270">
        <v>0</v>
      </c>
      <c r="P4753" s="270" t="s">
        <v>10359</v>
      </c>
      <c r="Q4753" s="270">
        <v>0</v>
      </c>
      <c r="R4753" s="74"/>
      <c r="S4753" s="75" t="str">
        <f t="shared" si="469"/>
        <v>0000</v>
      </c>
      <c r="T4753" s="75" t="str">
        <f t="shared" si="470"/>
        <v>00000000000000000000000000000000</v>
      </c>
      <c r="V4753" s="197"/>
      <c r="W4753" s="75">
        <f t="shared" si="471"/>
        <v>0</v>
      </c>
      <c r="AE4753" s="479"/>
    </row>
    <row r="4754" spans="1:31" s="75" customFormat="1" ht="13.5" x14ac:dyDescent="0.2">
      <c r="A4754" s="211">
        <v>4751</v>
      </c>
      <c r="B4754" s="212" t="s">
        <v>5467</v>
      </c>
      <c r="C4754" s="213" t="s">
        <v>5468</v>
      </c>
      <c r="D4754" s="213"/>
      <c r="E4754" s="213">
        <v>0</v>
      </c>
      <c r="F4754" s="213" t="s">
        <v>553</v>
      </c>
      <c r="G4754" s="214" t="s">
        <v>572</v>
      </c>
      <c r="H4754" s="208" t="str">
        <f>IF(Input!F$4="GMH_OECC",J4754,IF(Input!F$4="GMH_XOEC",L4754,IF(Input!F$4="GMH_Korea",N4754,IF(Input!F$4="GMH_EU",P4754,IF(Input!F$4="Skysuper",#REF!,IF(Input!F$4="SkyII",#REF!,IF(Input!F$4="XO-8000",#REF!, "FALSE")))))))</f>
        <v>00</v>
      </c>
      <c r="I4754" s="209">
        <f>IF(Input!F$4="GMH_OECC",K4754,IF(Input!F$4="GMH_XOEC",M4754,IF(Input!F$4="GMH_Korea",O4754,IF(Input!F$4="GMH_EU",Q4754,IF(Input!F$4="Skysuper",#REF!,IF(Input!F$4="SkyII",#REF!,IF(Input!F$4="XO-8000",#REF!, "FALSE")))))))</f>
        <v>0</v>
      </c>
      <c r="J4754" s="210" t="s">
        <v>10359</v>
      </c>
      <c r="K4754" s="268">
        <v>0</v>
      </c>
      <c r="L4754" s="270" t="s">
        <v>10359</v>
      </c>
      <c r="M4754" s="270">
        <v>0</v>
      </c>
      <c r="N4754" s="270" t="s">
        <v>10359</v>
      </c>
      <c r="O4754" s="270">
        <v>0</v>
      </c>
      <c r="P4754" s="270" t="s">
        <v>10359</v>
      </c>
      <c r="Q4754" s="270">
        <v>0</v>
      </c>
      <c r="R4754" s="74"/>
      <c r="S4754" s="75" t="str">
        <f t="shared" si="469"/>
        <v>0000</v>
      </c>
      <c r="T4754" s="75" t="str">
        <f t="shared" si="470"/>
        <v>00000000000000000000000000000000</v>
      </c>
      <c r="V4754" s="197"/>
      <c r="W4754" s="75">
        <f t="shared" si="471"/>
        <v>0</v>
      </c>
      <c r="AE4754" s="479"/>
    </row>
    <row r="4755" spans="1:31" s="75" customFormat="1" ht="13.5" x14ac:dyDescent="0.2">
      <c r="A4755" s="211">
        <v>4752</v>
      </c>
      <c r="B4755" s="212" t="s">
        <v>5469</v>
      </c>
      <c r="C4755" s="213" t="s">
        <v>5470</v>
      </c>
      <c r="D4755" s="213"/>
      <c r="E4755" s="213">
        <v>0</v>
      </c>
      <c r="F4755" s="213" t="s">
        <v>553</v>
      </c>
      <c r="G4755" s="214" t="s">
        <v>572</v>
      </c>
      <c r="H4755" s="208" t="str">
        <f>IF(Input!F$4="GMH_OECC",J4755,IF(Input!F$4="GMH_XOEC",L4755,IF(Input!F$4="GMH_Korea",N4755,IF(Input!F$4="GMH_EU",P4755,IF(Input!F$4="Skysuper",#REF!,IF(Input!F$4="SkyII",#REF!,IF(Input!F$4="XO-8000",#REF!, "FALSE")))))))</f>
        <v>00</v>
      </c>
      <c r="I4755" s="209">
        <f>IF(Input!F$4="GMH_OECC",K4755,IF(Input!F$4="GMH_XOEC",M4755,IF(Input!F$4="GMH_Korea",O4755,IF(Input!F$4="GMH_EU",Q4755,IF(Input!F$4="Skysuper",#REF!,IF(Input!F$4="SkyII",#REF!,IF(Input!F$4="XO-8000",#REF!, "FALSE")))))))</f>
        <v>0</v>
      </c>
      <c r="J4755" s="210" t="s">
        <v>10359</v>
      </c>
      <c r="K4755" s="268">
        <v>0</v>
      </c>
      <c r="L4755" s="270" t="s">
        <v>10359</v>
      </c>
      <c r="M4755" s="270">
        <v>0</v>
      </c>
      <c r="N4755" s="270" t="s">
        <v>10359</v>
      </c>
      <c r="O4755" s="270">
        <v>0</v>
      </c>
      <c r="P4755" s="270" t="s">
        <v>10359</v>
      </c>
      <c r="Q4755" s="270">
        <v>0</v>
      </c>
      <c r="R4755" s="74"/>
      <c r="S4755" s="75" t="str">
        <f t="shared" si="469"/>
        <v>0000</v>
      </c>
      <c r="T4755" s="75" t="str">
        <f t="shared" si="470"/>
        <v>00000000000000000000000000000000</v>
      </c>
      <c r="V4755" s="197"/>
      <c r="W4755" s="75">
        <f t="shared" si="471"/>
        <v>0</v>
      </c>
      <c r="AE4755" s="479"/>
    </row>
    <row r="4756" spans="1:31" s="75" customFormat="1" ht="13.5" x14ac:dyDescent="0.2">
      <c r="A4756" s="211">
        <v>4753</v>
      </c>
      <c r="B4756" s="212" t="s">
        <v>5471</v>
      </c>
      <c r="C4756" s="213" t="s">
        <v>5472</v>
      </c>
      <c r="D4756" s="213"/>
      <c r="E4756" s="213">
        <v>0</v>
      </c>
      <c r="F4756" s="213" t="s">
        <v>553</v>
      </c>
      <c r="G4756" s="214" t="s">
        <v>572</v>
      </c>
      <c r="H4756" s="208" t="str">
        <f>IF(Input!F$4="GMH_OECC",J4756,IF(Input!F$4="GMH_XOEC",L4756,IF(Input!F$4="GMH_Korea",N4756,IF(Input!F$4="GMH_EU",P4756,IF(Input!F$4="Skysuper",#REF!,IF(Input!F$4="SkyII",#REF!,IF(Input!F$4="XO-8000",#REF!, "FALSE")))))))</f>
        <v>00</v>
      </c>
      <c r="I4756" s="209">
        <f>IF(Input!F$4="GMH_OECC",K4756,IF(Input!F$4="GMH_XOEC",M4756,IF(Input!F$4="GMH_Korea",O4756,IF(Input!F$4="GMH_EU",Q4756,IF(Input!F$4="Skysuper",#REF!,IF(Input!F$4="SkyII",#REF!,IF(Input!F$4="XO-8000",#REF!, "FALSE")))))))</f>
        <v>0</v>
      </c>
      <c r="J4756" s="210" t="s">
        <v>10359</v>
      </c>
      <c r="K4756" s="268">
        <v>0</v>
      </c>
      <c r="L4756" s="270" t="s">
        <v>10359</v>
      </c>
      <c r="M4756" s="270">
        <v>0</v>
      </c>
      <c r="N4756" s="270" t="s">
        <v>10359</v>
      </c>
      <c r="O4756" s="270">
        <v>0</v>
      </c>
      <c r="P4756" s="270" t="s">
        <v>10359</v>
      </c>
      <c r="Q4756" s="270">
        <v>0</v>
      </c>
      <c r="R4756" s="74"/>
      <c r="S4756" s="75" t="str">
        <f t="shared" si="469"/>
        <v>0000</v>
      </c>
      <c r="T4756" s="75" t="str">
        <f t="shared" si="470"/>
        <v>00000000000000000000000000000000</v>
      </c>
      <c r="V4756" s="197"/>
      <c r="W4756" s="75">
        <f t="shared" si="471"/>
        <v>0</v>
      </c>
      <c r="AE4756" s="479"/>
    </row>
    <row r="4757" spans="1:31" s="75" customFormat="1" ht="13.5" x14ac:dyDescent="0.2">
      <c r="A4757" s="211">
        <v>4754</v>
      </c>
      <c r="B4757" s="212" t="s">
        <v>5473</v>
      </c>
      <c r="C4757" s="213" t="s">
        <v>5474</v>
      </c>
      <c r="D4757" s="213"/>
      <c r="E4757" s="213">
        <v>0</v>
      </c>
      <c r="F4757" s="213" t="s">
        <v>553</v>
      </c>
      <c r="G4757" s="214" t="s">
        <v>572</v>
      </c>
      <c r="H4757" s="208" t="str">
        <f>IF(Input!F$4="GMH_OECC",J4757,IF(Input!F$4="GMH_XOEC",L4757,IF(Input!F$4="GMH_Korea",N4757,IF(Input!F$4="GMH_EU",P4757,IF(Input!F$4="Skysuper",#REF!,IF(Input!F$4="SkyII",#REF!,IF(Input!F$4="XO-8000",#REF!, "FALSE")))))))</f>
        <v>00</v>
      </c>
      <c r="I4757" s="209">
        <f>IF(Input!F$4="GMH_OECC",K4757,IF(Input!F$4="GMH_XOEC",M4757,IF(Input!F$4="GMH_Korea",O4757,IF(Input!F$4="GMH_EU",Q4757,IF(Input!F$4="Skysuper",#REF!,IF(Input!F$4="SkyII",#REF!,IF(Input!F$4="XO-8000",#REF!, "FALSE")))))))</f>
        <v>0</v>
      </c>
      <c r="J4757" s="210" t="s">
        <v>10359</v>
      </c>
      <c r="K4757" s="268">
        <v>0</v>
      </c>
      <c r="L4757" s="270" t="s">
        <v>10359</v>
      </c>
      <c r="M4757" s="270">
        <v>0</v>
      </c>
      <c r="N4757" s="270" t="s">
        <v>10359</v>
      </c>
      <c r="O4757" s="270">
        <v>0</v>
      </c>
      <c r="P4757" s="270" t="s">
        <v>10359</v>
      </c>
      <c r="Q4757" s="270">
        <v>0</v>
      </c>
      <c r="R4757" s="74"/>
      <c r="S4757" s="75" t="str">
        <f t="shared" si="469"/>
        <v>0000</v>
      </c>
      <c r="T4757" s="75" t="str">
        <f t="shared" si="470"/>
        <v>00000000000000000000000000000000</v>
      </c>
      <c r="V4757" s="197"/>
      <c r="W4757" s="75">
        <f t="shared" si="471"/>
        <v>0</v>
      </c>
      <c r="AE4757" s="479"/>
    </row>
    <row r="4758" spans="1:31" s="75" customFormat="1" ht="13.5" x14ac:dyDescent="0.2">
      <c r="A4758" s="211">
        <v>4755</v>
      </c>
      <c r="B4758" s="212" t="s">
        <v>5475</v>
      </c>
      <c r="C4758" s="213" t="s">
        <v>5476</v>
      </c>
      <c r="D4758" s="213"/>
      <c r="E4758" s="213">
        <v>0</v>
      </c>
      <c r="F4758" s="213" t="s">
        <v>553</v>
      </c>
      <c r="G4758" s="214" t="s">
        <v>572</v>
      </c>
      <c r="H4758" s="208" t="str">
        <f>IF(Input!F$4="GMH_OECC",J4758,IF(Input!F$4="GMH_XOEC",L4758,IF(Input!F$4="GMH_Korea",N4758,IF(Input!F$4="GMH_EU",P4758,IF(Input!F$4="Skysuper",#REF!,IF(Input!F$4="SkyII",#REF!,IF(Input!F$4="XO-8000",#REF!, "FALSE")))))))</f>
        <v>00</v>
      </c>
      <c r="I4758" s="209">
        <f>IF(Input!F$4="GMH_OECC",K4758,IF(Input!F$4="GMH_XOEC",M4758,IF(Input!F$4="GMH_Korea",O4758,IF(Input!F$4="GMH_EU",Q4758,IF(Input!F$4="Skysuper",#REF!,IF(Input!F$4="SkyII",#REF!,IF(Input!F$4="XO-8000",#REF!, "FALSE")))))))</f>
        <v>0</v>
      </c>
      <c r="J4758" s="210" t="s">
        <v>10359</v>
      </c>
      <c r="K4758" s="268">
        <v>0</v>
      </c>
      <c r="L4758" s="270" t="s">
        <v>10359</v>
      </c>
      <c r="M4758" s="270">
        <v>0</v>
      </c>
      <c r="N4758" s="270" t="s">
        <v>10359</v>
      </c>
      <c r="O4758" s="270">
        <v>0</v>
      </c>
      <c r="P4758" s="270" t="s">
        <v>10359</v>
      </c>
      <c r="Q4758" s="270">
        <v>0</v>
      </c>
      <c r="R4758" s="74"/>
      <c r="S4758" s="75" t="str">
        <f t="shared" si="469"/>
        <v>0000</v>
      </c>
      <c r="T4758" s="75" t="str">
        <f t="shared" si="470"/>
        <v>00000000000000000000000000000000</v>
      </c>
      <c r="V4758" s="197"/>
      <c r="W4758" s="75">
        <f t="shared" si="471"/>
        <v>0</v>
      </c>
      <c r="AE4758" s="479"/>
    </row>
    <row r="4759" spans="1:31" s="75" customFormat="1" ht="13.5" x14ac:dyDescent="0.2">
      <c r="A4759" s="211">
        <v>4756</v>
      </c>
      <c r="B4759" s="212" t="s">
        <v>5477</v>
      </c>
      <c r="C4759" s="213" t="s">
        <v>5478</v>
      </c>
      <c r="D4759" s="213"/>
      <c r="E4759" s="213">
        <v>0</v>
      </c>
      <c r="F4759" s="213" t="s">
        <v>553</v>
      </c>
      <c r="G4759" s="214" t="s">
        <v>572</v>
      </c>
      <c r="H4759" s="208" t="str">
        <f>IF(Input!F$4="GMH_OECC",J4759,IF(Input!F$4="GMH_XOEC",L4759,IF(Input!F$4="GMH_Korea",N4759,IF(Input!F$4="GMH_EU",P4759,IF(Input!F$4="Skysuper",#REF!,IF(Input!F$4="SkyII",#REF!,IF(Input!F$4="XO-8000",#REF!, "FALSE")))))))</f>
        <v>00</v>
      </c>
      <c r="I4759" s="209">
        <f>IF(Input!F$4="GMH_OECC",K4759,IF(Input!F$4="GMH_XOEC",M4759,IF(Input!F$4="GMH_Korea",O4759,IF(Input!F$4="GMH_EU",Q4759,IF(Input!F$4="Skysuper",#REF!,IF(Input!F$4="SkyII",#REF!,IF(Input!F$4="XO-8000",#REF!, "FALSE")))))))</f>
        <v>0</v>
      </c>
      <c r="J4759" s="210" t="s">
        <v>10359</v>
      </c>
      <c r="K4759" s="268">
        <v>0</v>
      </c>
      <c r="L4759" s="270" t="s">
        <v>10359</v>
      </c>
      <c r="M4759" s="270">
        <v>0</v>
      </c>
      <c r="N4759" s="270" t="s">
        <v>10359</v>
      </c>
      <c r="O4759" s="270">
        <v>0</v>
      </c>
      <c r="P4759" s="270" t="s">
        <v>10359</v>
      </c>
      <c r="Q4759" s="270">
        <v>0</v>
      </c>
      <c r="R4759" s="74"/>
      <c r="S4759" s="75" t="str">
        <f t="shared" si="469"/>
        <v>0000</v>
      </c>
      <c r="T4759" s="75" t="str">
        <f t="shared" si="470"/>
        <v>00000000000000000000000000000000</v>
      </c>
      <c r="V4759" s="197"/>
      <c r="W4759" s="75">
        <f t="shared" si="471"/>
        <v>0</v>
      </c>
      <c r="AE4759" s="479"/>
    </row>
    <row r="4760" spans="1:31" s="75" customFormat="1" ht="13.5" x14ac:dyDescent="0.2">
      <c r="A4760" s="211">
        <v>4757</v>
      </c>
      <c r="B4760" s="212" t="s">
        <v>5479</v>
      </c>
      <c r="C4760" s="213" t="s">
        <v>5480</v>
      </c>
      <c r="D4760" s="213"/>
      <c r="E4760" s="213">
        <v>0</v>
      </c>
      <c r="F4760" s="213" t="s">
        <v>553</v>
      </c>
      <c r="G4760" s="214" t="s">
        <v>572</v>
      </c>
      <c r="H4760" s="208" t="str">
        <f>IF(Input!F$4="GMH_OECC",J4760,IF(Input!F$4="GMH_XOEC",L4760,IF(Input!F$4="GMH_Korea",N4760,IF(Input!F$4="GMH_EU",P4760,IF(Input!F$4="Skysuper",#REF!,IF(Input!F$4="SkyII",#REF!,IF(Input!F$4="XO-8000",#REF!, "FALSE")))))))</f>
        <v>00</v>
      </c>
      <c r="I4760" s="209">
        <f>IF(Input!F$4="GMH_OECC",K4760,IF(Input!F$4="GMH_XOEC",M4760,IF(Input!F$4="GMH_Korea",O4760,IF(Input!F$4="GMH_EU",Q4760,IF(Input!F$4="Skysuper",#REF!,IF(Input!F$4="SkyII",#REF!,IF(Input!F$4="XO-8000",#REF!, "FALSE")))))))</f>
        <v>0</v>
      </c>
      <c r="J4760" s="210" t="s">
        <v>10359</v>
      </c>
      <c r="K4760" s="268">
        <v>0</v>
      </c>
      <c r="L4760" s="270" t="s">
        <v>10359</v>
      </c>
      <c r="M4760" s="270">
        <v>0</v>
      </c>
      <c r="N4760" s="270" t="s">
        <v>10359</v>
      </c>
      <c r="O4760" s="270">
        <v>0</v>
      </c>
      <c r="P4760" s="270" t="s">
        <v>10359</v>
      </c>
      <c r="Q4760" s="270">
        <v>0</v>
      </c>
      <c r="R4760" s="74"/>
      <c r="S4760" s="75" t="str">
        <f t="shared" si="469"/>
        <v>0000</v>
      </c>
      <c r="T4760" s="75" t="str">
        <f t="shared" si="470"/>
        <v>00000000000000000000000000000000</v>
      </c>
      <c r="V4760" s="197"/>
      <c r="W4760" s="75">
        <f t="shared" si="471"/>
        <v>0</v>
      </c>
      <c r="AE4760" s="479"/>
    </row>
    <row r="4761" spans="1:31" s="75" customFormat="1" ht="13.5" x14ac:dyDescent="0.2">
      <c r="A4761" s="211">
        <v>4758</v>
      </c>
      <c r="B4761" s="212" t="s">
        <v>5481</v>
      </c>
      <c r="C4761" s="213" t="s">
        <v>5482</v>
      </c>
      <c r="D4761" s="213"/>
      <c r="E4761" s="213">
        <v>0</v>
      </c>
      <c r="F4761" s="213" t="s">
        <v>553</v>
      </c>
      <c r="G4761" s="214" t="s">
        <v>572</v>
      </c>
      <c r="H4761" s="208" t="str">
        <f>IF(Input!F$4="GMH_OECC",J4761,IF(Input!F$4="GMH_XOEC",L4761,IF(Input!F$4="GMH_Korea",N4761,IF(Input!F$4="GMH_EU",P4761,IF(Input!F$4="Skysuper",#REF!,IF(Input!F$4="SkyII",#REF!,IF(Input!F$4="XO-8000",#REF!, "FALSE")))))))</f>
        <v>00</v>
      </c>
      <c r="I4761" s="209">
        <f>IF(Input!F$4="GMH_OECC",K4761,IF(Input!F$4="GMH_XOEC",M4761,IF(Input!F$4="GMH_Korea",O4761,IF(Input!F$4="GMH_EU",Q4761,IF(Input!F$4="Skysuper",#REF!,IF(Input!F$4="SkyII",#REF!,IF(Input!F$4="XO-8000",#REF!, "FALSE")))))))</f>
        <v>0</v>
      </c>
      <c r="J4761" s="210" t="s">
        <v>10359</v>
      </c>
      <c r="K4761" s="268">
        <v>0</v>
      </c>
      <c r="L4761" s="270" t="s">
        <v>10359</v>
      </c>
      <c r="M4761" s="270">
        <v>0</v>
      </c>
      <c r="N4761" s="270" t="s">
        <v>10359</v>
      </c>
      <c r="O4761" s="270">
        <v>0</v>
      </c>
      <c r="P4761" s="270" t="s">
        <v>10359</v>
      </c>
      <c r="Q4761" s="270">
        <v>0</v>
      </c>
      <c r="R4761" s="74"/>
      <c r="S4761" s="75" t="str">
        <f t="shared" si="469"/>
        <v>0000</v>
      </c>
      <c r="T4761" s="75" t="str">
        <f t="shared" si="470"/>
        <v>00000000000000000000000000000000</v>
      </c>
      <c r="V4761" s="197"/>
      <c r="W4761" s="75">
        <f t="shared" si="471"/>
        <v>0</v>
      </c>
      <c r="AE4761" s="479"/>
    </row>
    <row r="4762" spans="1:31" s="75" customFormat="1" ht="13.5" x14ac:dyDescent="0.2">
      <c r="A4762" s="211">
        <v>4759</v>
      </c>
      <c r="B4762" s="212" t="s">
        <v>5483</v>
      </c>
      <c r="C4762" s="213" t="s">
        <v>5484</v>
      </c>
      <c r="D4762" s="213"/>
      <c r="E4762" s="213">
        <v>0</v>
      </c>
      <c r="F4762" s="213" t="s">
        <v>553</v>
      </c>
      <c r="G4762" s="214" t="s">
        <v>572</v>
      </c>
      <c r="H4762" s="208" t="str">
        <f>IF(Input!F$4="GMH_OECC",J4762,IF(Input!F$4="GMH_XOEC",L4762,IF(Input!F$4="GMH_Korea",N4762,IF(Input!F$4="GMH_EU",P4762,IF(Input!F$4="Skysuper",#REF!,IF(Input!F$4="SkyII",#REF!,IF(Input!F$4="XO-8000",#REF!, "FALSE")))))))</f>
        <v>00</v>
      </c>
      <c r="I4762" s="209">
        <f>IF(Input!F$4="GMH_OECC",K4762,IF(Input!F$4="GMH_XOEC",M4762,IF(Input!F$4="GMH_Korea",O4762,IF(Input!F$4="GMH_EU",Q4762,IF(Input!F$4="Skysuper",#REF!,IF(Input!F$4="SkyII",#REF!,IF(Input!F$4="XO-8000",#REF!, "FALSE")))))))</f>
        <v>0</v>
      </c>
      <c r="J4762" s="210" t="s">
        <v>10359</v>
      </c>
      <c r="K4762" s="268">
        <v>0</v>
      </c>
      <c r="L4762" s="270" t="s">
        <v>10359</v>
      </c>
      <c r="M4762" s="270">
        <v>0</v>
      </c>
      <c r="N4762" s="270" t="s">
        <v>10359</v>
      </c>
      <c r="O4762" s="270">
        <v>0</v>
      </c>
      <c r="P4762" s="270" t="s">
        <v>10359</v>
      </c>
      <c r="Q4762" s="270">
        <v>0</v>
      </c>
      <c r="R4762" s="74"/>
      <c r="S4762" s="75" t="str">
        <f t="shared" si="469"/>
        <v>0000</v>
      </c>
      <c r="T4762" s="75" t="str">
        <f t="shared" si="470"/>
        <v>00000000000000000000000000000000</v>
      </c>
      <c r="V4762" s="197"/>
      <c r="W4762" s="75">
        <f t="shared" si="471"/>
        <v>0</v>
      </c>
      <c r="AE4762" s="479"/>
    </row>
    <row r="4763" spans="1:31" s="75" customFormat="1" ht="13.5" x14ac:dyDescent="0.2">
      <c r="A4763" s="211">
        <v>4760</v>
      </c>
      <c r="B4763" s="212" t="s">
        <v>5485</v>
      </c>
      <c r="C4763" s="213" t="s">
        <v>5486</v>
      </c>
      <c r="D4763" s="213"/>
      <c r="E4763" s="213">
        <v>0</v>
      </c>
      <c r="F4763" s="213" t="s">
        <v>553</v>
      </c>
      <c r="G4763" s="214" t="s">
        <v>572</v>
      </c>
      <c r="H4763" s="208" t="str">
        <f>IF(Input!F$4="GMH_OECC",J4763,IF(Input!F$4="GMH_XOEC",L4763,IF(Input!F$4="GMH_Korea",N4763,IF(Input!F$4="GMH_EU",P4763,IF(Input!F$4="Skysuper",#REF!,IF(Input!F$4="SkyII",#REF!,IF(Input!F$4="XO-8000",#REF!, "FALSE")))))))</f>
        <v>00</v>
      </c>
      <c r="I4763" s="209">
        <f>IF(Input!F$4="GMH_OECC",K4763,IF(Input!F$4="GMH_XOEC",M4763,IF(Input!F$4="GMH_Korea",O4763,IF(Input!F$4="GMH_EU",Q4763,IF(Input!F$4="Skysuper",#REF!,IF(Input!F$4="SkyII",#REF!,IF(Input!F$4="XO-8000",#REF!, "FALSE")))))))</f>
        <v>0</v>
      </c>
      <c r="J4763" s="210" t="s">
        <v>10359</v>
      </c>
      <c r="K4763" s="268">
        <v>0</v>
      </c>
      <c r="L4763" s="270" t="s">
        <v>10359</v>
      </c>
      <c r="M4763" s="270">
        <v>0</v>
      </c>
      <c r="N4763" s="270" t="s">
        <v>10359</v>
      </c>
      <c r="O4763" s="270">
        <v>0</v>
      </c>
      <c r="P4763" s="270" t="s">
        <v>10359</v>
      </c>
      <c r="Q4763" s="270">
        <v>0</v>
      </c>
      <c r="R4763" s="74"/>
      <c r="S4763" s="75" t="str">
        <f t="shared" si="469"/>
        <v>0000</v>
      </c>
      <c r="T4763" s="75" t="str">
        <f t="shared" si="470"/>
        <v>00000000000000000000000000000000</v>
      </c>
      <c r="V4763" s="197"/>
      <c r="W4763" s="75">
        <f t="shared" si="471"/>
        <v>0</v>
      </c>
      <c r="AE4763" s="479"/>
    </row>
    <row r="4764" spans="1:31" s="75" customFormat="1" ht="13.5" x14ac:dyDescent="0.2">
      <c r="A4764" s="211">
        <v>4761</v>
      </c>
      <c r="B4764" s="212" t="s">
        <v>5487</v>
      </c>
      <c r="C4764" s="213" t="s">
        <v>5488</v>
      </c>
      <c r="D4764" s="213"/>
      <c r="E4764" s="213">
        <v>0</v>
      </c>
      <c r="F4764" s="213" t="s">
        <v>553</v>
      </c>
      <c r="G4764" s="214" t="s">
        <v>572</v>
      </c>
      <c r="H4764" s="208" t="str">
        <f>IF(Input!F$4="GMH_OECC",J4764,IF(Input!F$4="GMH_XOEC",L4764,IF(Input!F$4="GMH_Korea",N4764,IF(Input!F$4="GMH_EU",P4764,IF(Input!F$4="Skysuper",#REF!,IF(Input!F$4="SkyII",#REF!,IF(Input!F$4="XO-8000",#REF!, "FALSE")))))))</f>
        <v>00</v>
      </c>
      <c r="I4764" s="209">
        <f>IF(Input!F$4="GMH_OECC",K4764,IF(Input!F$4="GMH_XOEC",M4764,IF(Input!F$4="GMH_Korea",O4764,IF(Input!F$4="GMH_EU",Q4764,IF(Input!F$4="Skysuper",#REF!,IF(Input!F$4="SkyII",#REF!,IF(Input!F$4="XO-8000",#REF!, "FALSE")))))))</f>
        <v>0</v>
      </c>
      <c r="J4764" s="210" t="s">
        <v>10359</v>
      </c>
      <c r="K4764" s="268">
        <v>0</v>
      </c>
      <c r="L4764" s="270" t="s">
        <v>10359</v>
      </c>
      <c r="M4764" s="270">
        <v>0</v>
      </c>
      <c r="N4764" s="270" t="s">
        <v>10359</v>
      </c>
      <c r="O4764" s="270">
        <v>0</v>
      </c>
      <c r="P4764" s="270" t="s">
        <v>10359</v>
      </c>
      <c r="Q4764" s="270">
        <v>0</v>
      </c>
      <c r="R4764" s="74"/>
      <c r="S4764" s="75" t="str">
        <f t="shared" si="469"/>
        <v>0000</v>
      </c>
      <c r="T4764" s="75" t="str">
        <f t="shared" si="470"/>
        <v>00000000000000000000000000000000</v>
      </c>
      <c r="V4764" s="197"/>
      <c r="W4764" s="75">
        <f t="shared" si="471"/>
        <v>0</v>
      </c>
      <c r="AE4764" s="479"/>
    </row>
    <row r="4765" spans="1:31" s="75" customFormat="1" ht="13.5" x14ac:dyDescent="0.2">
      <c r="A4765" s="211">
        <v>4762</v>
      </c>
      <c r="B4765" s="212" t="s">
        <v>5489</v>
      </c>
      <c r="C4765" s="213" t="s">
        <v>5490</v>
      </c>
      <c r="D4765" s="213"/>
      <c r="E4765" s="213">
        <v>0</v>
      </c>
      <c r="F4765" s="213" t="s">
        <v>553</v>
      </c>
      <c r="G4765" s="214" t="s">
        <v>572</v>
      </c>
      <c r="H4765" s="208" t="str">
        <f>IF(Input!F$4="GMH_OECC",J4765,IF(Input!F$4="GMH_XOEC",L4765,IF(Input!F$4="GMH_Korea",N4765,IF(Input!F$4="GMH_EU",P4765,IF(Input!F$4="Skysuper",#REF!,IF(Input!F$4="SkyII",#REF!,IF(Input!F$4="XO-8000",#REF!, "FALSE")))))))</f>
        <v>00</v>
      </c>
      <c r="I4765" s="209">
        <f>IF(Input!F$4="GMH_OECC",K4765,IF(Input!F$4="GMH_XOEC",M4765,IF(Input!F$4="GMH_Korea",O4765,IF(Input!F$4="GMH_EU",Q4765,IF(Input!F$4="Skysuper",#REF!,IF(Input!F$4="SkyII",#REF!,IF(Input!F$4="XO-8000",#REF!, "FALSE")))))))</f>
        <v>0</v>
      </c>
      <c r="J4765" s="210" t="s">
        <v>10359</v>
      </c>
      <c r="K4765" s="268">
        <v>0</v>
      </c>
      <c r="L4765" s="270" t="s">
        <v>10359</v>
      </c>
      <c r="M4765" s="270">
        <v>0</v>
      </c>
      <c r="N4765" s="270" t="s">
        <v>10359</v>
      </c>
      <c r="O4765" s="270">
        <v>0</v>
      </c>
      <c r="P4765" s="270" t="s">
        <v>10359</v>
      </c>
      <c r="Q4765" s="270">
        <v>0</v>
      </c>
      <c r="R4765" s="74"/>
      <c r="S4765" s="75" t="str">
        <f t="shared" si="469"/>
        <v>0000</v>
      </c>
      <c r="T4765" s="75" t="str">
        <f t="shared" si="470"/>
        <v>00000000000000000000000000000000</v>
      </c>
      <c r="V4765" s="197"/>
      <c r="W4765" s="75">
        <f t="shared" si="471"/>
        <v>0</v>
      </c>
      <c r="AE4765" s="479"/>
    </row>
    <row r="4766" spans="1:31" s="75" customFormat="1" ht="13.5" x14ac:dyDescent="0.2">
      <c r="A4766" s="211">
        <v>4763</v>
      </c>
      <c r="B4766" s="212" t="s">
        <v>5491</v>
      </c>
      <c r="C4766" s="213" t="s">
        <v>5492</v>
      </c>
      <c r="D4766" s="213"/>
      <c r="E4766" s="213">
        <v>0</v>
      </c>
      <c r="F4766" s="213" t="s">
        <v>553</v>
      </c>
      <c r="G4766" s="214" t="s">
        <v>572</v>
      </c>
      <c r="H4766" s="208" t="str">
        <f>IF(Input!F$4="GMH_OECC",J4766,IF(Input!F$4="GMH_XOEC",L4766,IF(Input!F$4="GMH_Korea",N4766,IF(Input!F$4="GMH_EU",P4766,IF(Input!F$4="Skysuper",#REF!,IF(Input!F$4="SkyII",#REF!,IF(Input!F$4="XO-8000",#REF!, "FALSE")))))))</f>
        <v>00</v>
      </c>
      <c r="I4766" s="209">
        <f>IF(Input!F$4="GMH_OECC",K4766,IF(Input!F$4="GMH_XOEC",M4766,IF(Input!F$4="GMH_Korea",O4766,IF(Input!F$4="GMH_EU",Q4766,IF(Input!F$4="Skysuper",#REF!,IF(Input!F$4="SkyII",#REF!,IF(Input!F$4="XO-8000",#REF!, "FALSE")))))))</f>
        <v>0</v>
      </c>
      <c r="J4766" s="210" t="s">
        <v>10359</v>
      </c>
      <c r="K4766" s="268">
        <v>0</v>
      </c>
      <c r="L4766" s="270" t="s">
        <v>10359</v>
      </c>
      <c r="M4766" s="270">
        <v>0</v>
      </c>
      <c r="N4766" s="270" t="s">
        <v>10359</v>
      </c>
      <c r="O4766" s="270">
        <v>0</v>
      </c>
      <c r="P4766" s="270" t="s">
        <v>10359</v>
      </c>
      <c r="Q4766" s="270">
        <v>0</v>
      </c>
      <c r="R4766" s="74"/>
      <c r="S4766" s="75" t="str">
        <f t="shared" si="469"/>
        <v>0000</v>
      </c>
      <c r="T4766" s="75" t="str">
        <f t="shared" si="470"/>
        <v>00000000000000000000000000000000</v>
      </c>
      <c r="V4766" s="197"/>
      <c r="W4766" s="75">
        <f t="shared" si="471"/>
        <v>0</v>
      </c>
      <c r="AE4766" s="479"/>
    </row>
    <row r="4767" spans="1:31" s="75" customFormat="1" ht="13.5" x14ac:dyDescent="0.2">
      <c r="A4767" s="211">
        <v>4764</v>
      </c>
      <c r="B4767" s="212" t="s">
        <v>5493</v>
      </c>
      <c r="C4767" s="213" t="s">
        <v>5494</v>
      </c>
      <c r="D4767" s="213"/>
      <c r="E4767" s="213">
        <v>0</v>
      </c>
      <c r="F4767" s="213" t="s">
        <v>553</v>
      </c>
      <c r="G4767" s="214" t="s">
        <v>572</v>
      </c>
      <c r="H4767" s="208" t="str">
        <f>IF(Input!F$4="GMH_OECC",J4767,IF(Input!F$4="GMH_XOEC",L4767,IF(Input!F$4="GMH_Korea",N4767,IF(Input!F$4="GMH_EU",P4767,IF(Input!F$4="Skysuper",#REF!,IF(Input!F$4="SkyII",#REF!,IF(Input!F$4="XO-8000",#REF!, "FALSE")))))))</f>
        <v>00</v>
      </c>
      <c r="I4767" s="209">
        <f>IF(Input!F$4="GMH_OECC",K4767,IF(Input!F$4="GMH_XOEC",M4767,IF(Input!F$4="GMH_Korea",O4767,IF(Input!F$4="GMH_EU",Q4767,IF(Input!F$4="Skysuper",#REF!,IF(Input!F$4="SkyII",#REF!,IF(Input!F$4="XO-8000",#REF!, "FALSE")))))))</f>
        <v>0</v>
      </c>
      <c r="J4767" s="210" t="s">
        <v>10359</v>
      </c>
      <c r="K4767" s="268">
        <v>0</v>
      </c>
      <c r="L4767" s="270" t="s">
        <v>10359</v>
      </c>
      <c r="M4767" s="270">
        <v>0</v>
      </c>
      <c r="N4767" s="270" t="s">
        <v>10359</v>
      </c>
      <c r="O4767" s="270">
        <v>0</v>
      </c>
      <c r="P4767" s="270" t="s">
        <v>10359</v>
      </c>
      <c r="Q4767" s="270">
        <v>0</v>
      </c>
      <c r="R4767" s="74"/>
      <c r="S4767" s="75" t="str">
        <f t="shared" si="469"/>
        <v>0000</v>
      </c>
      <c r="T4767" s="75" t="str">
        <f t="shared" si="470"/>
        <v>00000000000000000000000000000000</v>
      </c>
      <c r="V4767" s="197"/>
      <c r="W4767" s="75">
        <f t="shared" si="471"/>
        <v>0</v>
      </c>
      <c r="AE4767" s="479"/>
    </row>
    <row r="4768" spans="1:31" s="75" customFormat="1" ht="13.5" x14ac:dyDescent="0.2">
      <c r="A4768" s="211">
        <v>4765</v>
      </c>
      <c r="B4768" s="212" t="s">
        <v>5495</v>
      </c>
      <c r="C4768" s="213" t="s">
        <v>5496</v>
      </c>
      <c r="D4768" s="213"/>
      <c r="E4768" s="213">
        <v>0</v>
      </c>
      <c r="F4768" s="213" t="s">
        <v>553</v>
      </c>
      <c r="G4768" s="214" t="s">
        <v>572</v>
      </c>
      <c r="H4768" s="208" t="str">
        <f>IF(Input!F$4="GMH_OECC",J4768,IF(Input!F$4="GMH_XOEC",L4768,IF(Input!F$4="GMH_Korea",N4768,IF(Input!F$4="GMH_EU",P4768,IF(Input!F$4="Skysuper",#REF!,IF(Input!F$4="SkyII",#REF!,IF(Input!F$4="XO-8000",#REF!, "FALSE")))))))</f>
        <v>00</v>
      </c>
      <c r="I4768" s="209">
        <f>IF(Input!F$4="GMH_OECC",K4768,IF(Input!F$4="GMH_XOEC",M4768,IF(Input!F$4="GMH_Korea",O4768,IF(Input!F$4="GMH_EU",Q4768,IF(Input!F$4="Skysuper",#REF!,IF(Input!F$4="SkyII",#REF!,IF(Input!F$4="XO-8000",#REF!, "FALSE")))))))</f>
        <v>0</v>
      </c>
      <c r="J4768" s="210" t="s">
        <v>10359</v>
      </c>
      <c r="K4768" s="268">
        <v>0</v>
      </c>
      <c r="L4768" s="270" t="s">
        <v>10359</v>
      </c>
      <c r="M4768" s="270">
        <v>0</v>
      </c>
      <c r="N4768" s="270" t="s">
        <v>10359</v>
      </c>
      <c r="O4768" s="270">
        <v>0</v>
      </c>
      <c r="P4768" s="270" t="s">
        <v>10359</v>
      </c>
      <c r="Q4768" s="270">
        <v>0</v>
      </c>
      <c r="R4768" s="74"/>
      <c r="S4768" s="75" t="str">
        <f t="shared" si="469"/>
        <v>0000</v>
      </c>
      <c r="T4768" s="75" t="str">
        <f t="shared" si="470"/>
        <v>00000000000000000000000000000000</v>
      </c>
      <c r="V4768" s="197"/>
      <c r="W4768" s="75">
        <f t="shared" si="471"/>
        <v>0</v>
      </c>
      <c r="AE4768" s="479"/>
    </row>
    <row r="4769" spans="1:31" s="75" customFormat="1" ht="13.5" x14ac:dyDescent="0.2">
      <c r="A4769" s="211">
        <v>4766</v>
      </c>
      <c r="B4769" s="212" t="s">
        <v>5497</v>
      </c>
      <c r="C4769" s="213" t="s">
        <v>5498</v>
      </c>
      <c r="D4769" s="213"/>
      <c r="E4769" s="213">
        <v>0</v>
      </c>
      <c r="F4769" s="213" t="s">
        <v>553</v>
      </c>
      <c r="G4769" s="214" t="s">
        <v>572</v>
      </c>
      <c r="H4769" s="208" t="str">
        <f>IF(Input!F$4="GMH_OECC",J4769,IF(Input!F$4="GMH_XOEC",L4769,IF(Input!F$4="GMH_Korea",N4769,IF(Input!F$4="GMH_EU",P4769,IF(Input!F$4="Skysuper",#REF!,IF(Input!F$4="SkyII",#REF!,IF(Input!F$4="XO-8000",#REF!, "FALSE")))))))</f>
        <v>00</v>
      </c>
      <c r="I4769" s="209">
        <f>IF(Input!F$4="GMH_OECC",K4769,IF(Input!F$4="GMH_XOEC",M4769,IF(Input!F$4="GMH_Korea",O4769,IF(Input!F$4="GMH_EU",Q4769,IF(Input!F$4="Skysuper",#REF!,IF(Input!F$4="SkyII",#REF!,IF(Input!F$4="XO-8000",#REF!, "FALSE")))))))</f>
        <v>0</v>
      </c>
      <c r="J4769" s="210" t="s">
        <v>10359</v>
      </c>
      <c r="K4769" s="268">
        <v>0</v>
      </c>
      <c r="L4769" s="270" t="s">
        <v>10359</v>
      </c>
      <c r="M4769" s="270">
        <v>0</v>
      </c>
      <c r="N4769" s="270" t="s">
        <v>10359</v>
      </c>
      <c r="O4769" s="270">
        <v>0</v>
      </c>
      <c r="P4769" s="270" t="s">
        <v>10359</v>
      </c>
      <c r="Q4769" s="270">
        <v>0</v>
      </c>
      <c r="R4769" s="74"/>
      <c r="S4769" s="75" t="str">
        <f t="shared" si="469"/>
        <v>0000</v>
      </c>
      <c r="T4769" s="75" t="str">
        <f t="shared" si="470"/>
        <v>00000000000000000000000000000000</v>
      </c>
      <c r="V4769" s="197"/>
      <c r="W4769" s="75">
        <f t="shared" si="471"/>
        <v>0</v>
      </c>
      <c r="AE4769" s="479"/>
    </row>
    <row r="4770" spans="1:31" s="75" customFormat="1" ht="13.5" x14ac:dyDescent="0.2">
      <c r="A4770" s="211">
        <v>4767</v>
      </c>
      <c r="B4770" s="212" t="s">
        <v>5499</v>
      </c>
      <c r="C4770" s="213" t="s">
        <v>5500</v>
      </c>
      <c r="D4770" s="213"/>
      <c r="E4770" s="213">
        <v>0</v>
      </c>
      <c r="F4770" s="213" t="s">
        <v>553</v>
      </c>
      <c r="G4770" s="214" t="s">
        <v>572</v>
      </c>
      <c r="H4770" s="208" t="str">
        <f>IF(Input!F$4="GMH_OECC",J4770,IF(Input!F$4="GMH_XOEC",L4770,IF(Input!F$4="GMH_Korea",N4770,IF(Input!F$4="GMH_EU",P4770,IF(Input!F$4="Skysuper",#REF!,IF(Input!F$4="SkyII",#REF!,IF(Input!F$4="XO-8000",#REF!, "FALSE")))))))</f>
        <v>00</v>
      </c>
      <c r="I4770" s="209">
        <f>IF(Input!F$4="GMH_OECC",K4770,IF(Input!F$4="GMH_XOEC",M4770,IF(Input!F$4="GMH_Korea",O4770,IF(Input!F$4="GMH_EU",Q4770,IF(Input!F$4="Skysuper",#REF!,IF(Input!F$4="SkyII",#REF!,IF(Input!F$4="XO-8000",#REF!, "FALSE")))))))</f>
        <v>0</v>
      </c>
      <c r="J4770" s="210" t="s">
        <v>10359</v>
      </c>
      <c r="K4770" s="268">
        <v>0</v>
      </c>
      <c r="L4770" s="270" t="s">
        <v>10359</v>
      </c>
      <c r="M4770" s="270">
        <v>0</v>
      </c>
      <c r="N4770" s="270" t="s">
        <v>10359</v>
      </c>
      <c r="O4770" s="270">
        <v>0</v>
      </c>
      <c r="P4770" s="270" t="s">
        <v>10359</v>
      </c>
      <c r="Q4770" s="270">
        <v>0</v>
      </c>
      <c r="R4770" s="74"/>
      <c r="S4770" s="75" t="str">
        <f t="shared" si="469"/>
        <v>0000</v>
      </c>
      <c r="T4770" s="75" t="str">
        <f t="shared" si="470"/>
        <v>00000000000000000000000000000000</v>
      </c>
      <c r="V4770" s="197"/>
      <c r="W4770" s="75">
        <f t="shared" si="471"/>
        <v>0</v>
      </c>
      <c r="AE4770" s="479"/>
    </row>
    <row r="4771" spans="1:31" s="75" customFormat="1" ht="13.5" x14ac:dyDescent="0.2">
      <c r="A4771" s="211">
        <v>4768</v>
      </c>
      <c r="B4771" s="212" t="s">
        <v>5501</v>
      </c>
      <c r="C4771" s="213" t="s">
        <v>5502</v>
      </c>
      <c r="D4771" s="213"/>
      <c r="E4771" s="213">
        <v>0</v>
      </c>
      <c r="F4771" s="213" t="s">
        <v>553</v>
      </c>
      <c r="G4771" s="214" t="s">
        <v>572</v>
      </c>
      <c r="H4771" s="208" t="str">
        <f>IF(Input!F$4="GMH_OECC",J4771,IF(Input!F$4="GMH_XOEC",L4771,IF(Input!F$4="GMH_Korea",N4771,IF(Input!F$4="GMH_EU",P4771,IF(Input!F$4="Skysuper",#REF!,IF(Input!F$4="SkyII",#REF!,IF(Input!F$4="XO-8000",#REF!, "FALSE")))))))</f>
        <v>00</v>
      </c>
      <c r="I4771" s="209">
        <f>IF(Input!F$4="GMH_OECC",K4771,IF(Input!F$4="GMH_XOEC",M4771,IF(Input!F$4="GMH_Korea",O4771,IF(Input!F$4="GMH_EU",Q4771,IF(Input!F$4="Skysuper",#REF!,IF(Input!F$4="SkyII",#REF!,IF(Input!F$4="XO-8000",#REF!, "FALSE")))))))</f>
        <v>0</v>
      </c>
      <c r="J4771" s="210" t="s">
        <v>10359</v>
      </c>
      <c r="K4771" s="268">
        <v>0</v>
      </c>
      <c r="L4771" s="270" t="s">
        <v>10359</v>
      </c>
      <c r="M4771" s="270">
        <v>0</v>
      </c>
      <c r="N4771" s="270" t="s">
        <v>10359</v>
      </c>
      <c r="O4771" s="270">
        <v>0</v>
      </c>
      <c r="P4771" s="270" t="s">
        <v>10359</v>
      </c>
      <c r="Q4771" s="270">
        <v>0</v>
      </c>
      <c r="R4771" s="74"/>
      <c r="S4771" s="75" t="str">
        <f t="shared" si="469"/>
        <v>0000</v>
      </c>
      <c r="T4771" s="75" t="str">
        <f t="shared" si="470"/>
        <v>00000000000000000000000000000000</v>
      </c>
      <c r="V4771" s="197"/>
      <c r="W4771" s="75">
        <f t="shared" si="471"/>
        <v>0</v>
      </c>
      <c r="AE4771" s="479"/>
    </row>
    <row r="4772" spans="1:31" s="75" customFormat="1" ht="13.5" x14ac:dyDescent="0.2">
      <c r="A4772" s="211">
        <v>4769</v>
      </c>
      <c r="B4772" s="212" t="s">
        <v>5503</v>
      </c>
      <c r="C4772" s="213" t="s">
        <v>5504</v>
      </c>
      <c r="D4772" s="213"/>
      <c r="E4772" s="213">
        <v>0</v>
      </c>
      <c r="F4772" s="213" t="s">
        <v>553</v>
      </c>
      <c r="G4772" s="214" t="s">
        <v>572</v>
      </c>
      <c r="H4772" s="208" t="str">
        <f>IF(Input!F$4="GMH_OECC",J4772,IF(Input!F$4="GMH_XOEC",L4772,IF(Input!F$4="GMH_Korea",N4772,IF(Input!F$4="GMH_EU",P4772,IF(Input!F$4="Skysuper",#REF!,IF(Input!F$4="SkyII",#REF!,IF(Input!F$4="XO-8000",#REF!, "FALSE")))))))</f>
        <v>00</v>
      </c>
      <c r="I4772" s="209">
        <f>IF(Input!F$4="GMH_OECC",K4772,IF(Input!F$4="GMH_XOEC",M4772,IF(Input!F$4="GMH_Korea",O4772,IF(Input!F$4="GMH_EU",Q4772,IF(Input!F$4="Skysuper",#REF!,IF(Input!F$4="SkyII",#REF!,IF(Input!F$4="XO-8000",#REF!, "FALSE")))))))</f>
        <v>0</v>
      </c>
      <c r="J4772" s="210" t="s">
        <v>10359</v>
      </c>
      <c r="K4772" s="268">
        <v>0</v>
      </c>
      <c r="L4772" s="270" t="s">
        <v>10359</v>
      </c>
      <c r="M4772" s="270">
        <v>0</v>
      </c>
      <c r="N4772" s="270" t="s">
        <v>10359</v>
      </c>
      <c r="O4772" s="270">
        <v>0</v>
      </c>
      <c r="P4772" s="270" t="s">
        <v>10359</v>
      </c>
      <c r="Q4772" s="270">
        <v>0</v>
      </c>
      <c r="R4772" s="74"/>
      <c r="S4772" s="75" t="str">
        <f t="shared" si="469"/>
        <v>0000</v>
      </c>
      <c r="T4772" s="75" t="str">
        <f t="shared" si="470"/>
        <v>00000000000000000000000000000000</v>
      </c>
      <c r="V4772" s="197"/>
      <c r="W4772" s="75">
        <f t="shared" si="471"/>
        <v>0</v>
      </c>
      <c r="AE4772" s="479"/>
    </row>
    <row r="4773" spans="1:31" s="75" customFormat="1" ht="13.5" x14ac:dyDescent="0.2">
      <c r="A4773" s="211">
        <v>4770</v>
      </c>
      <c r="B4773" s="212" t="s">
        <v>5505</v>
      </c>
      <c r="C4773" s="213" t="s">
        <v>5506</v>
      </c>
      <c r="D4773" s="213"/>
      <c r="E4773" s="213">
        <v>0</v>
      </c>
      <c r="F4773" s="213" t="s">
        <v>553</v>
      </c>
      <c r="G4773" s="214" t="s">
        <v>572</v>
      </c>
      <c r="H4773" s="208" t="str">
        <f>IF(Input!F$4="GMH_OECC",J4773,IF(Input!F$4="GMH_XOEC",L4773,IF(Input!F$4="GMH_Korea",N4773,IF(Input!F$4="GMH_EU",P4773,IF(Input!F$4="Skysuper",#REF!,IF(Input!F$4="SkyII",#REF!,IF(Input!F$4="XO-8000",#REF!, "FALSE")))))))</f>
        <v>00</v>
      </c>
      <c r="I4773" s="209">
        <f>IF(Input!F$4="GMH_OECC",K4773,IF(Input!F$4="GMH_XOEC",M4773,IF(Input!F$4="GMH_Korea",O4773,IF(Input!F$4="GMH_EU",Q4773,IF(Input!F$4="Skysuper",#REF!,IF(Input!F$4="SkyII",#REF!,IF(Input!F$4="XO-8000",#REF!, "FALSE")))))))</f>
        <v>0</v>
      </c>
      <c r="J4773" s="210" t="s">
        <v>10359</v>
      </c>
      <c r="K4773" s="268">
        <v>0</v>
      </c>
      <c r="L4773" s="270" t="s">
        <v>10359</v>
      </c>
      <c r="M4773" s="270">
        <v>0</v>
      </c>
      <c r="N4773" s="270" t="s">
        <v>10359</v>
      </c>
      <c r="O4773" s="270">
        <v>0</v>
      </c>
      <c r="P4773" s="270" t="s">
        <v>10359</v>
      </c>
      <c r="Q4773" s="270">
        <v>0</v>
      </c>
      <c r="R4773" s="74"/>
      <c r="S4773" s="75" t="str">
        <f t="shared" si="469"/>
        <v>0000</v>
      </c>
      <c r="T4773" s="75" t="str">
        <f t="shared" si="470"/>
        <v>00000000000000000000000000000000</v>
      </c>
      <c r="V4773" s="197"/>
      <c r="W4773" s="75">
        <f t="shared" si="471"/>
        <v>0</v>
      </c>
      <c r="AE4773" s="479"/>
    </row>
    <row r="4774" spans="1:31" s="75" customFormat="1" ht="13.5" x14ac:dyDescent="0.2">
      <c r="A4774" s="211">
        <v>4771</v>
      </c>
      <c r="B4774" s="212" t="s">
        <v>5507</v>
      </c>
      <c r="C4774" s="213" t="s">
        <v>5508</v>
      </c>
      <c r="D4774" s="213"/>
      <c r="E4774" s="213">
        <v>0</v>
      </c>
      <c r="F4774" s="213" t="s">
        <v>553</v>
      </c>
      <c r="G4774" s="214" t="s">
        <v>572</v>
      </c>
      <c r="H4774" s="208" t="str">
        <f>IF(Input!F$4="GMH_OECC",J4774,IF(Input!F$4="GMH_XOEC",L4774,IF(Input!F$4="GMH_Korea",N4774,IF(Input!F$4="GMH_EU",P4774,IF(Input!F$4="Skysuper",#REF!,IF(Input!F$4="SkyII",#REF!,IF(Input!F$4="XO-8000",#REF!, "FALSE")))))))</f>
        <v>00</v>
      </c>
      <c r="I4774" s="209">
        <f>IF(Input!F$4="GMH_OECC",K4774,IF(Input!F$4="GMH_XOEC",M4774,IF(Input!F$4="GMH_Korea",O4774,IF(Input!F$4="GMH_EU",Q4774,IF(Input!F$4="Skysuper",#REF!,IF(Input!F$4="SkyII",#REF!,IF(Input!F$4="XO-8000",#REF!, "FALSE")))))))</f>
        <v>0</v>
      </c>
      <c r="J4774" s="210" t="s">
        <v>10359</v>
      </c>
      <c r="K4774" s="268">
        <v>0</v>
      </c>
      <c r="L4774" s="270" t="s">
        <v>10359</v>
      </c>
      <c r="M4774" s="270">
        <v>0</v>
      </c>
      <c r="N4774" s="270" t="s">
        <v>10359</v>
      </c>
      <c r="O4774" s="270">
        <v>0</v>
      </c>
      <c r="P4774" s="270" t="s">
        <v>10359</v>
      </c>
      <c r="Q4774" s="270">
        <v>0</v>
      </c>
      <c r="R4774" s="74"/>
      <c r="S4774" s="75" t="str">
        <f t="shared" si="469"/>
        <v>0000</v>
      </c>
      <c r="T4774" s="75" t="str">
        <f t="shared" si="470"/>
        <v>00000000000000000000000000000000</v>
      </c>
      <c r="V4774" s="197"/>
      <c r="W4774" s="75">
        <f t="shared" si="471"/>
        <v>0</v>
      </c>
      <c r="AE4774" s="479"/>
    </row>
    <row r="4775" spans="1:31" s="75" customFormat="1" ht="13.5" x14ac:dyDescent="0.2">
      <c r="A4775" s="211">
        <v>4772</v>
      </c>
      <c r="B4775" s="212" t="s">
        <v>5509</v>
      </c>
      <c r="C4775" s="213" t="s">
        <v>5510</v>
      </c>
      <c r="D4775" s="213"/>
      <c r="E4775" s="213">
        <v>0</v>
      </c>
      <c r="F4775" s="213" t="s">
        <v>553</v>
      </c>
      <c r="G4775" s="214" t="s">
        <v>572</v>
      </c>
      <c r="H4775" s="208" t="str">
        <f>IF(Input!F$4="GMH_OECC",J4775,IF(Input!F$4="GMH_XOEC",L4775,IF(Input!F$4="GMH_Korea",N4775,IF(Input!F$4="GMH_EU",P4775,IF(Input!F$4="Skysuper",#REF!,IF(Input!F$4="SkyII",#REF!,IF(Input!F$4="XO-8000",#REF!, "FALSE")))))))</f>
        <v>00</v>
      </c>
      <c r="I4775" s="209">
        <f>IF(Input!F$4="GMH_OECC",K4775,IF(Input!F$4="GMH_XOEC",M4775,IF(Input!F$4="GMH_Korea",O4775,IF(Input!F$4="GMH_EU",Q4775,IF(Input!F$4="Skysuper",#REF!,IF(Input!F$4="SkyII",#REF!,IF(Input!F$4="XO-8000",#REF!, "FALSE")))))))</f>
        <v>0</v>
      </c>
      <c r="J4775" s="210" t="s">
        <v>10359</v>
      </c>
      <c r="K4775" s="268">
        <v>0</v>
      </c>
      <c r="L4775" s="270" t="s">
        <v>10359</v>
      </c>
      <c r="M4775" s="270">
        <v>0</v>
      </c>
      <c r="N4775" s="270" t="s">
        <v>10359</v>
      </c>
      <c r="O4775" s="270">
        <v>0</v>
      </c>
      <c r="P4775" s="270" t="s">
        <v>10359</v>
      </c>
      <c r="Q4775" s="270">
        <v>0</v>
      </c>
      <c r="R4775" s="74"/>
      <c r="S4775" s="75" t="str">
        <f t="shared" si="469"/>
        <v>0000</v>
      </c>
      <c r="T4775" s="75" t="str">
        <f t="shared" si="470"/>
        <v>00000000000000000000000000000000</v>
      </c>
      <c r="V4775" s="197"/>
      <c r="W4775" s="75">
        <f t="shared" si="471"/>
        <v>0</v>
      </c>
      <c r="AE4775" s="479"/>
    </row>
    <row r="4776" spans="1:31" s="75" customFormat="1" ht="13.5" x14ac:dyDescent="0.2">
      <c r="A4776" s="211">
        <v>4773</v>
      </c>
      <c r="B4776" s="212" t="s">
        <v>5511</v>
      </c>
      <c r="C4776" s="213" t="s">
        <v>5512</v>
      </c>
      <c r="D4776" s="213"/>
      <c r="E4776" s="213">
        <v>0</v>
      </c>
      <c r="F4776" s="213" t="s">
        <v>553</v>
      </c>
      <c r="G4776" s="214" t="s">
        <v>572</v>
      </c>
      <c r="H4776" s="208" t="str">
        <f>IF(Input!F$4="GMH_OECC",J4776,IF(Input!F$4="GMH_XOEC",L4776,IF(Input!F$4="GMH_Korea",N4776,IF(Input!F$4="GMH_EU",P4776,IF(Input!F$4="Skysuper",#REF!,IF(Input!F$4="SkyII",#REF!,IF(Input!F$4="XO-8000",#REF!, "FALSE")))))))</f>
        <v>00</v>
      </c>
      <c r="I4776" s="209">
        <f>IF(Input!F$4="GMH_OECC",K4776,IF(Input!F$4="GMH_XOEC",M4776,IF(Input!F$4="GMH_Korea",O4776,IF(Input!F$4="GMH_EU",Q4776,IF(Input!F$4="Skysuper",#REF!,IF(Input!F$4="SkyII",#REF!,IF(Input!F$4="XO-8000",#REF!, "FALSE")))))))</f>
        <v>0</v>
      </c>
      <c r="J4776" s="210" t="s">
        <v>10359</v>
      </c>
      <c r="K4776" s="268">
        <v>0</v>
      </c>
      <c r="L4776" s="270" t="s">
        <v>10359</v>
      </c>
      <c r="M4776" s="270">
        <v>0</v>
      </c>
      <c r="N4776" s="270" t="s">
        <v>10359</v>
      </c>
      <c r="O4776" s="270">
        <v>0</v>
      </c>
      <c r="P4776" s="270" t="s">
        <v>10359</v>
      </c>
      <c r="Q4776" s="270">
        <v>0</v>
      </c>
      <c r="R4776" s="74"/>
      <c r="S4776" s="75" t="str">
        <f t="shared" si="469"/>
        <v>0000</v>
      </c>
      <c r="T4776" s="75" t="str">
        <f t="shared" si="470"/>
        <v>00000000000000000000000000000000</v>
      </c>
      <c r="V4776" s="197"/>
      <c r="W4776" s="75">
        <f t="shared" si="471"/>
        <v>0</v>
      </c>
      <c r="AE4776" s="479"/>
    </row>
    <row r="4777" spans="1:31" s="75" customFormat="1" ht="13.5" x14ac:dyDescent="0.2">
      <c r="A4777" s="211">
        <v>4774</v>
      </c>
      <c r="B4777" s="212" t="s">
        <v>5513</v>
      </c>
      <c r="C4777" s="213" t="s">
        <v>5514</v>
      </c>
      <c r="D4777" s="213"/>
      <c r="E4777" s="213">
        <v>0</v>
      </c>
      <c r="F4777" s="213" t="s">
        <v>553</v>
      </c>
      <c r="G4777" s="214" t="s">
        <v>572</v>
      </c>
      <c r="H4777" s="208" t="str">
        <f>IF(Input!F$4="GMH_OECC",J4777,IF(Input!F$4="GMH_XOEC",L4777,IF(Input!F$4="GMH_Korea",N4777,IF(Input!F$4="GMH_EU",P4777,IF(Input!F$4="Skysuper",#REF!,IF(Input!F$4="SkyII",#REF!,IF(Input!F$4="XO-8000",#REF!, "FALSE")))))))</f>
        <v>00</v>
      </c>
      <c r="I4777" s="209">
        <f>IF(Input!F$4="GMH_OECC",K4777,IF(Input!F$4="GMH_XOEC",M4777,IF(Input!F$4="GMH_Korea",O4777,IF(Input!F$4="GMH_EU",Q4777,IF(Input!F$4="Skysuper",#REF!,IF(Input!F$4="SkyII",#REF!,IF(Input!F$4="XO-8000",#REF!, "FALSE")))))))</f>
        <v>0</v>
      </c>
      <c r="J4777" s="210" t="s">
        <v>10359</v>
      </c>
      <c r="K4777" s="268">
        <v>0</v>
      </c>
      <c r="L4777" s="270" t="s">
        <v>10359</v>
      </c>
      <c r="M4777" s="270">
        <v>0</v>
      </c>
      <c r="N4777" s="270" t="s">
        <v>10359</v>
      </c>
      <c r="O4777" s="270">
        <v>0</v>
      </c>
      <c r="P4777" s="270" t="s">
        <v>10359</v>
      </c>
      <c r="Q4777" s="270">
        <v>0</v>
      </c>
      <c r="R4777" s="74"/>
      <c r="S4777" s="75" t="str">
        <f t="shared" si="469"/>
        <v>0000</v>
      </c>
      <c r="T4777" s="75" t="str">
        <f t="shared" si="470"/>
        <v>00000000000000000000000000000000</v>
      </c>
      <c r="V4777" s="197"/>
      <c r="W4777" s="75">
        <f t="shared" si="471"/>
        <v>0</v>
      </c>
      <c r="AE4777" s="479"/>
    </row>
    <row r="4778" spans="1:31" s="75" customFormat="1" ht="13.5" x14ac:dyDescent="0.2">
      <c r="A4778" s="211">
        <v>4775</v>
      </c>
      <c r="B4778" s="212" t="s">
        <v>5515</v>
      </c>
      <c r="C4778" s="213" t="s">
        <v>5516</v>
      </c>
      <c r="D4778" s="213"/>
      <c r="E4778" s="213">
        <v>0</v>
      </c>
      <c r="F4778" s="213" t="s">
        <v>553</v>
      </c>
      <c r="G4778" s="214" t="s">
        <v>572</v>
      </c>
      <c r="H4778" s="208" t="str">
        <f>IF(Input!F$4="GMH_OECC",J4778,IF(Input!F$4="GMH_XOEC",L4778,IF(Input!F$4="GMH_Korea",N4778,IF(Input!F$4="GMH_EU",P4778,IF(Input!F$4="Skysuper",#REF!,IF(Input!F$4="SkyII",#REF!,IF(Input!F$4="XO-8000",#REF!, "FALSE")))))))</f>
        <v>00</v>
      </c>
      <c r="I4778" s="209">
        <f>IF(Input!F$4="GMH_OECC",K4778,IF(Input!F$4="GMH_XOEC",M4778,IF(Input!F$4="GMH_Korea",O4778,IF(Input!F$4="GMH_EU",Q4778,IF(Input!F$4="Skysuper",#REF!,IF(Input!F$4="SkyII",#REF!,IF(Input!F$4="XO-8000",#REF!, "FALSE")))))))</f>
        <v>0</v>
      </c>
      <c r="J4778" s="210" t="s">
        <v>10359</v>
      </c>
      <c r="K4778" s="268">
        <v>0</v>
      </c>
      <c r="L4778" s="270" t="s">
        <v>10359</v>
      </c>
      <c r="M4778" s="270">
        <v>0</v>
      </c>
      <c r="N4778" s="270" t="s">
        <v>10359</v>
      </c>
      <c r="O4778" s="270">
        <v>0</v>
      </c>
      <c r="P4778" s="270" t="s">
        <v>10359</v>
      </c>
      <c r="Q4778" s="270">
        <v>0</v>
      </c>
      <c r="R4778" s="74"/>
      <c r="S4778" s="75" t="str">
        <f t="shared" si="469"/>
        <v>0000</v>
      </c>
      <c r="T4778" s="75" t="str">
        <f t="shared" si="470"/>
        <v>00000000000000000000000000000000</v>
      </c>
      <c r="V4778" s="197"/>
      <c r="W4778" s="75">
        <f t="shared" si="471"/>
        <v>0</v>
      </c>
      <c r="AE4778" s="479"/>
    </row>
    <row r="4779" spans="1:31" s="75" customFormat="1" ht="13.5" x14ac:dyDescent="0.2">
      <c r="A4779" s="211">
        <v>4776</v>
      </c>
      <c r="B4779" s="212" t="s">
        <v>5517</v>
      </c>
      <c r="C4779" s="213" t="s">
        <v>5518</v>
      </c>
      <c r="D4779" s="213"/>
      <c r="E4779" s="213">
        <v>0</v>
      </c>
      <c r="F4779" s="213" t="s">
        <v>553</v>
      </c>
      <c r="G4779" s="214" t="s">
        <v>572</v>
      </c>
      <c r="H4779" s="208" t="str">
        <f>IF(Input!F$4="GMH_OECC",J4779,IF(Input!F$4="GMH_XOEC",L4779,IF(Input!F$4="GMH_Korea",N4779,IF(Input!F$4="GMH_EU",P4779,IF(Input!F$4="Skysuper",#REF!,IF(Input!F$4="SkyII",#REF!,IF(Input!F$4="XO-8000",#REF!, "FALSE")))))))</f>
        <v>00</v>
      </c>
      <c r="I4779" s="209">
        <f>IF(Input!F$4="GMH_OECC",K4779,IF(Input!F$4="GMH_XOEC",M4779,IF(Input!F$4="GMH_Korea",O4779,IF(Input!F$4="GMH_EU",Q4779,IF(Input!F$4="Skysuper",#REF!,IF(Input!F$4="SkyII",#REF!,IF(Input!F$4="XO-8000",#REF!, "FALSE")))))))</f>
        <v>0</v>
      </c>
      <c r="J4779" s="210" t="s">
        <v>10359</v>
      </c>
      <c r="K4779" s="268">
        <v>0</v>
      </c>
      <c r="L4779" s="270" t="s">
        <v>10359</v>
      </c>
      <c r="M4779" s="270">
        <v>0</v>
      </c>
      <c r="N4779" s="270" t="s">
        <v>10359</v>
      </c>
      <c r="O4779" s="270">
        <v>0</v>
      </c>
      <c r="P4779" s="270" t="s">
        <v>10359</v>
      </c>
      <c r="Q4779" s="270">
        <v>0</v>
      </c>
      <c r="R4779" s="74"/>
      <c r="S4779" s="75" t="str">
        <f t="shared" si="469"/>
        <v>0000</v>
      </c>
      <c r="T4779" s="75" t="str">
        <f t="shared" si="470"/>
        <v>00000000000000000000000000000000</v>
      </c>
      <c r="V4779" s="197"/>
      <c r="W4779" s="75">
        <f t="shared" si="471"/>
        <v>0</v>
      </c>
      <c r="AE4779" s="479"/>
    </row>
    <row r="4780" spans="1:31" s="75" customFormat="1" ht="13.5" x14ac:dyDescent="0.2">
      <c r="A4780" s="211">
        <v>4777</v>
      </c>
      <c r="B4780" s="212" t="s">
        <v>5519</v>
      </c>
      <c r="C4780" s="213" t="s">
        <v>5520</v>
      </c>
      <c r="D4780" s="213"/>
      <c r="E4780" s="213">
        <v>0</v>
      </c>
      <c r="F4780" s="213" t="s">
        <v>553</v>
      </c>
      <c r="G4780" s="214" t="s">
        <v>572</v>
      </c>
      <c r="H4780" s="208" t="str">
        <f>IF(Input!F$4="GMH_OECC",J4780,IF(Input!F$4="GMH_XOEC",L4780,IF(Input!F$4="GMH_Korea",N4780,IF(Input!F$4="GMH_EU",P4780,IF(Input!F$4="Skysuper",#REF!,IF(Input!F$4="SkyII",#REF!,IF(Input!F$4="XO-8000",#REF!, "FALSE")))))))</f>
        <v>00</v>
      </c>
      <c r="I4780" s="209">
        <f>IF(Input!F$4="GMH_OECC",K4780,IF(Input!F$4="GMH_XOEC",M4780,IF(Input!F$4="GMH_Korea",O4780,IF(Input!F$4="GMH_EU",Q4780,IF(Input!F$4="Skysuper",#REF!,IF(Input!F$4="SkyII",#REF!,IF(Input!F$4="XO-8000",#REF!, "FALSE")))))))</f>
        <v>0</v>
      </c>
      <c r="J4780" s="210" t="s">
        <v>10359</v>
      </c>
      <c r="K4780" s="268">
        <v>0</v>
      </c>
      <c r="L4780" s="270" t="s">
        <v>10359</v>
      </c>
      <c r="M4780" s="270">
        <v>0</v>
      </c>
      <c r="N4780" s="270" t="s">
        <v>10359</v>
      </c>
      <c r="O4780" s="270">
        <v>0</v>
      </c>
      <c r="P4780" s="270" t="s">
        <v>10359</v>
      </c>
      <c r="Q4780" s="270">
        <v>0</v>
      </c>
      <c r="R4780" s="74"/>
      <c r="S4780" s="75" t="str">
        <f t="shared" si="469"/>
        <v>0000</v>
      </c>
      <c r="T4780" s="75" t="str">
        <f t="shared" si="470"/>
        <v>00000000000000000000000000000000</v>
      </c>
      <c r="V4780" s="197"/>
      <c r="W4780" s="75">
        <f t="shared" si="471"/>
        <v>0</v>
      </c>
      <c r="AE4780" s="479"/>
    </row>
    <row r="4781" spans="1:31" s="75" customFormat="1" ht="13.5" x14ac:dyDescent="0.2">
      <c r="A4781" s="211">
        <v>4778</v>
      </c>
      <c r="B4781" s="212" t="s">
        <v>5521</v>
      </c>
      <c r="C4781" s="213" t="s">
        <v>5522</v>
      </c>
      <c r="D4781" s="213"/>
      <c r="E4781" s="213">
        <v>0</v>
      </c>
      <c r="F4781" s="213" t="s">
        <v>553</v>
      </c>
      <c r="G4781" s="214" t="s">
        <v>572</v>
      </c>
      <c r="H4781" s="208" t="str">
        <f>IF(Input!F$4="GMH_OECC",J4781,IF(Input!F$4="GMH_XOEC",L4781,IF(Input!F$4="GMH_Korea",N4781,IF(Input!F$4="GMH_EU",P4781,IF(Input!F$4="Skysuper",#REF!,IF(Input!F$4="SkyII",#REF!,IF(Input!F$4="XO-8000",#REF!, "FALSE")))))))</f>
        <v>00</v>
      </c>
      <c r="I4781" s="209">
        <f>IF(Input!F$4="GMH_OECC",K4781,IF(Input!F$4="GMH_XOEC",M4781,IF(Input!F$4="GMH_Korea",O4781,IF(Input!F$4="GMH_EU",Q4781,IF(Input!F$4="Skysuper",#REF!,IF(Input!F$4="SkyII",#REF!,IF(Input!F$4="XO-8000",#REF!, "FALSE")))))))</f>
        <v>0</v>
      </c>
      <c r="J4781" s="210" t="s">
        <v>10359</v>
      </c>
      <c r="K4781" s="268">
        <v>0</v>
      </c>
      <c r="L4781" s="270" t="s">
        <v>10359</v>
      </c>
      <c r="M4781" s="270">
        <v>0</v>
      </c>
      <c r="N4781" s="270" t="s">
        <v>10359</v>
      </c>
      <c r="O4781" s="270">
        <v>0</v>
      </c>
      <c r="P4781" s="270" t="s">
        <v>10359</v>
      </c>
      <c r="Q4781" s="270">
        <v>0</v>
      </c>
      <c r="R4781" s="74"/>
      <c r="S4781" s="75" t="str">
        <f t="shared" si="469"/>
        <v>0000</v>
      </c>
      <c r="T4781" s="75" t="str">
        <f t="shared" si="470"/>
        <v>00000000000000000000000000000000</v>
      </c>
      <c r="V4781" s="197"/>
      <c r="W4781" s="75">
        <f t="shared" si="471"/>
        <v>0</v>
      </c>
      <c r="AE4781" s="479"/>
    </row>
    <row r="4782" spans="1:31" s="75" customFormat="1" ht="13.5" x14ac:dyDescent="0.2">
      <c r="A4782" s="211">
        <v>4779</v>
      </c>
      <c r="B4782" s="212" t="s">
        <v>5523</v>
      </c>
      <c r="C4782" s="213" t="s">
        <v>5524</v>
      </c>
      <c r="D4782" s="213"/>
      <c r="E4782" s="213">
        <v>0</v>
      </c>
      <c r="F4782" s="213" t="s">
        <v>553</v>
      </c>
      <c r="G4782" s="214" t="s">
        <v>572</v>
      </c>
      <c r="H4782" s="208" t="str">
        <f>IF(Input!F$4="GMH_OECC",J4782,IF(Input!F$4="GMH_XOEC",L4782,IF(Input!F$4="GMH_Korea",N4782,IF(Input!F$4="GMH_EU",P4782,IF(Input!F$4="Skysuper",#REF!,IF(Input!F$4="SkyII",#REF!,IF(Input!F$4="XO-8000",#REF!, "FALSE")))))))</f>
        <v>00</v>
      </c>
      <c r="I4782" s="209">
        <f>IF(Input!F$4="GMH_OECC",K4782,IF(Input!F$4="GMH_XOEC",M4782,IF(Input!F$4="GMH_Korea",O4782,IF(Input!F$4="GMH_EU",Q4782,IF(Input!F$4="Skysuper",#REF!,IF(Input!F$4="SkyII",#REF!,IF(Input!F$4="XO-8000",#REF!, "FALSE")))))))</f>
        <v>0</v>
      </c>
      <c r="J4782" s="210" t="s">
        <v>10359</v>
      </c>
      <c r="K4782" s="268">
        <v>0</v>
      </c>
      <c r="L4782" s="270" t="s">
        <v>10359</v>
      </c>
      <c r="M4782" s="270">
        <v>0</v>
      </c>
      <c r="N4782" s="270" t="s">
        <v>10359</v>
      </c>
      <c r="O4782" s="270">
        <v>0</v>
      </c>
      <c r="P4782" s="270" t="s">
        <v>10359</v>
      </c>
      <c r="Q4782" s="270">
        <v>0</v>
      </c>
      <c r="R4782" s="74"/>
      <c r="S4782" s="75" t="str">
        <f t="shared" si="469"/>
        <v>0000</v>
      </c>
      <c r="T4782" s="75" t="str">
        <f t="shared" si="470"/>
        <v>00000000000000000000000000000000</v>
      </c>
      <c r="V4782" s="197"/>
      <c r="W4782" s="75">
        <f t="shared" si="471"/>
        <v>0</v>
      </c>
      <c r="AE4782" s="479"/>
    </row>
    <row r="4783" spans="1:31" s="75" customFormat="1" ht="13.5" x14ac:dyDescent="0.2">
      <c r="A4783" s="211">
        <v>4780</v>
      </c>
      <c r="B4783" s="212" t="s">
        <v>5525</v>
      </c>
      <c r="C4783" s="213" t="s">
        <v>5526</v>
      </c>
      <c r="D4783" s="213"/>
      <c r="E4783" s="213">
        <v>0</v>
      </c>
      <c r="F4783" s="213" t="s">
        <v>553</v>
      </c>
      <c r="G4783" s="214" t="s">
        <v>572</v>
      </c>
      <c r="H4783" s="208" t="str">
        <f>IF(Input!F$4="GMH_OECC",J4783,IF(Input!F$4="GMH_XOEC",L4783,IF(Input!F$4="GMH_Korea",N4783,IF(Input!F$4="GMH_EU",P4783,IF(Input!F$4="Skysuper",#REF!,IF(Input!F$4="SkyII",#REF!,IF(Input!F$4="XO-8000",#REF!, "FALSE")))))))</f>
        <v>00</v>
      </c>
      <c r="I4783" s="209">
        <f>IF(Input!F$4="GMH_OECC",K4783,IF(Input!F$4="GMH_XOEC",M4783,IF(Input!F$4="GMH_Korea",O4783,IF(Input!F$4="GMH_EU",Q4783,IF(Input!F$4="Skysuper",#REF!,IF(Input!F$4="SkyII",#REF!,IF(Input!F$4="XO-8000",#REF!, "FALSE")))))))</f>
        <v>0</v>
      </c>
      <c r="J4783" s="210" t="s">
        <v>10359</v>
      </c>
      <c r="K4783" s="268">
        <v>0</v>
      </c>
      <c r="L4783" s="270" t="s">
        <v>10359</v>
      </c>
      <c r="M4783" s="270">
        <v>0</v>
      </c>
      <c r="N4783" s="270" t="s">
        <v>10359</v>
      </c>
      <c r="O4783" s="270">
        <v>0</v>
      </c>
      <c r="P4783" s="270" t="s">
        <v>10359</v>
      </c>
      <c r="Q4783" s="270">
        <v>0</v>
      </c>
      <c r="R4783" s="74"/>
      <c r="S4783" s="75" t="str">
        <f t="shared" si="469"/>
        <v>0000</v>
      </c>
      <c r="T4783" s="75" t="str">
        <f t="shared" si="470"/>
        <v>00000000000000000000000000000000</v>
      </c>
      <c r="V4783" s="197"/>
      <c r="W4783" s="75">
        <f t="shared" si="471"/>
        <v>0</v>
      </c>
      <c r="AE4783" s="479"/>
    </row>
    <row r="4784" spans="1:31" s="75" customFormat="1" ht="13.5" x14ac:dyDescent="0.2">
      <c r="A4784" s="211">
        <v>4781</v>
      </c>
      <c r="B4784" s="212" t="s">
        <v>5527</v>
      </c>
      <c r="C4784" s="213" t="s">
        <v>5528</v>
      </c>
      <c r="D4784" s="213"/>
      <c r="E4784" s="213">
        <v>0</v>
      </c>
      <c r="F4784" s="213" t="s">
        <v>553</v>
      </c>
      <c r="G4784" s="214" t="s">
        <v>572</v>
      </c>
      <c r="H4784" s="208" t="str">
        <f>IF(Input!F$4="GMH_OECC",J4784,IF(Input!F$4="GMH_XOEC",L4784,IF(Input!F$4="GMH_Korea",N4784,IF(Input!F$4="GMH_EU",P4784,IF(Input!F$4="Skysuper",#REF!,IF(Input!F$4="SkyII",#REF!,IF(Input!F$4="XO-8000",#REF!, "FALSE")))))))</f>
        <v>00</v>
      </c>
      <c r="I4784" s="209">
        <f>IF(Input!F$4="GMH_OECC",K4784,IF(Input!F$4="GMH_XOEC",M4784,IF(Input!F$4="GMH_Korea",O4784,IF(Input!F$4="GMH_EU",Q4784,IF(Input!F$4="Skysuper",#REF!,IF(Input!F$4="SkyII",#REF!,IF(Input!F$4="XO-8000",#REF!, "FALSE")))))))</f>
        <v>0</v>
      </c>
      <c r="J4784" s="210" t="s">
        <v>10359</v>
      </c>
      <c r="K4784" s="268">
        <v>0</v>
      </c>
      <c r="L4784" s="270" t="s">
        <v>10359</v>
      </c>
      <c r="M4784" s="270">
        <v>0</v>
      </c>
      <c r="N4784" s="270" t="s">
        <v>10359</v>
      </c>
      <c r="O4784" s="270">
        <v>0</v>
      </c>
      <c r="P4784" s="270" t="s">
        <v>10359</v>
      </c>
      <c r="Q4784" s="270">
        <v>0</v>
      </c>
      <c r="R4784" s="74"/>
      <c r="S4784" s="75" t="str">
        <f t="shared" si="469"/>
        <v>0000</v>
      </c>
      <c r="T4784" s="75" t="str">
        <f t="shared" si="470"/>
        <v>00000000000000000000000000000000</v>
      </c>
      <c r="V4784" s="197"/>
      <c r="W4784" s="75">
        <f t="shared" si="471"/>
        <v>0</v>
      </c>
      <c r="AE4784" s="479"/>
    </row>
    <row r="4785" spans="1:31" s="75" customFormat="1" ht="13.5" x14ac:dyDescent="0.2">
      <c r="A4785" s="211">
        <v>4782</v>
      </c>
      <c r="B4785" s="212" t="s">
        <v>5529</v>
      </c>
      <c r="C4785" s="213" t="s">
        <v>5530</v>
      </c>
      <c r="D4785" s="213"/>
      <c r="E4785" s="213">
        <v>0</v>
      </c>
      <c r="F4785" s="213" t="s">
        <v>553</v>
      </c>
      <c r="G4785" s="214" t="s">
        <v>572</v>
      </c>
      <c r="H4785" s="208" t="str">
        <f>IF(Input!F$4="GMH_OECC",J4785,IF(Input!F$4="GMH_XOEC",L4785,IF(Input!F$4="GMH_Korea",N4785,IF(Input!F$4="GMH_EU",P4785,IF(Input!F$4="Skysuper",#REF!,IF(Input!F$4="SkyII",#REF!,IF(Input!F$4="XO-8000",#REF!, "FALSE")))))))</f>
        <v>00</v>
      </c>
      <c r="I4785" s="209">
        <f>IF(Input!F$4="GMH_OECC",K4785,IF(Input!F$4="GMH_XOEC",M4785,IF(Input!F$4="GMH_Korea",O4785,IF(Input!F$4="GMH_EU",Q4785,IF(Input!F$4="Skysuper",#REF!,IF(Input!F$4="SkyII",#REF!,IF(Input!F$4="XO-8000",#REF!, "FALSE")))))))</f>
        <v>0</v>
      </c>
      <c r="J4785" s="210" t="s">
        <v>10359</v>
      </c>
      <c r="K4785" s="268">
        <v>0</v>
      </c>
      <c r="L4785" s="270" t="s">
        <v>10359</v>
      </c>
      <c r="M4785" s="270">
        <v>0</v>
      </c>
      <c r="N4785" s="270" t="s">
        <v>10359</v>
      </c>
      <c r="O4785" s="270">
        <v>0</v>
      </c>
      <c r="P4785" s="270" t="s">
        <v>10359</v>
      </c>
      <c r="Q4785" s="270">
        <v>0</v>
      </c>
      <c r="R4785" s="74"/>
      <c r="S4785" s="75" t="str">
        <f t="shared" si="469"/>
        <v>0000</v>
      </c>
      <c r="T4785" s="75" t="str">
        <f t="shared" si="470"/>
        <v>00000000000000000000000000000000</v>
      </c>
      <c r="V4785" s="197"/>
      <c r="W4785" s="75">
        <f t="shared" si="471"/>
        <v>0</v>
      </c>
      <c r="AE4785" s="479"/>
    </row>
    <row r="4786" spans="1:31" s="75" customFormat="1" ht="13.5" x14ac:dyDescent="0.2">
      <c r="A4786" s="211">
        <v>4783</v>
      </c>
      <c r="B4786" s="212" t="s">
        <v>5531</v>
      </c>
      <c r="C4786" s="213" t="s">
        <v>5532</v>
      </c>
      <c r="D4786" s="213"/>
      <c r="E4786" s="213">
        <v>0</v>
      </c>
      <c r="F4786" s="213" t="s">
        <v>553</v>
      </c>
      <c r="G4786" s="214" t="s">
        <v>572</v>
      </c>
      <c r="H4786" s="208" t="str">
        <f>IF(Input!F$4="GMH_OECC",J4786,IF(Input!F$4="GMH_XOEC",L4786,IF(Input!F$4="GMH_Korea",N4786,IF(Input!F$4="GMH_EU",P4786,IF(Input!F$4="Skysuper",#REF!,IF(Input!F$4="SkyII",#REF!,IF(Input!F$4="XO-8000",#REF!, "FALSE")))))))</f>
        <v>00</v>
      </c>
      <c r="I4786" s="209">
        <f>IF(Input!F$4="GMH_OECC",K4786,IF(Input!F$4="GMH_XOEC",M4786,IF(Input!F$4="GMH_Korea",O4786,IF(Input!F$4="GMH_EU",Q4786,IF(Input!F$4="Skysuper",#REF!,IF(Input!F$4="SkyII",#REF!,IF(Input!F$4="XO-8000",#REF!, "FALSE")))))))</f>
        <v>0</v>
      </c>
      <c r="J4786" s="210" t="s">
        <v>10359</v>
      </c>
      <c r="K4786" s="268">
        <v>0</v>
      </c>
      <c r="L4786" s="270" t="s">
        <v>10359</v>
      </c>
      <c r="M4786" s="270">
        <v>0</v>
      </c>
      <c r="N4786" s="270" t="s">
        <v>10359</v>
      </c>
      <c r="O4786" s="270">
        <v>0</v>
      </c>
      <c r="P4786" s="270" t="s">
        <v>10359</v>
      </c>
      <c r="Q4786" s="270">
        <v>0</v>
      </c>
      <c r="R4786" s="74"/>
      <c r="S4786" s="75" t="str">
        <f t="shared" si="469"/>
        <v>0000</v>
      </c>
      <c r="T4786" s="75" t="str">
        <f t="shared" si="470"/>
        <v>00000000000000000000000000000000</v>
      </c>
      <c r="V4786" s="197"/>
      <c r="W4786" s="75">
        <f t="shared" si="471"/>
        <v>0</v>
      </c>
      <c r="AE4786" s="479"/>
    </row>
    <row r="4787" spans="1:31" s="75" customFormat="1" ht="13.5" x14ac:dyDescent="0.2">
      <c r="A4787" s="211">
        <v>4784</v>
      </c>
      <c r="B4787" s="212" t="s">
        <v>5533</v>
      </c>
      <c r="C4787" s="213" t="s">
        <v>5534</v>
      </c>
      <c r="D4787" s="213"/>
      <c r="E4787" s="213">
        <v>0</v>
      </c>
      <c r="F4787" s="213" t="s">
        <v>553</v>
      </c>
      <c r="G4787" s="214" t="s">
        <v>572</v>
      </c>
      <c r="H4787" s="208" t="str">
        <f>IF(Input!F$4="GMH_OECC",J4787,IF(Input!F$4="GMH_XOEC",L4787,IF(Input!F$4="GMH_Korea",N4787,IF(Input!F$4="GMH_EU",P4787,IF(Input!F$4="Skysuper",#REF!,IF(Input!F$4="SkyII",#REF!,IF(Input!F$4="XO-8000",#REF!, "FALSE")))))))</f>
        <v>00</v>
      </c>
      <c r="I4787" s="209">
        <f>IF(Input!F$4="GMH_OECC",K4787,IF(Input!F$4="GMH_XOEC",M4787,IF(Input!F$4="GMH_Korea",O4787,IF(Input!F$4="GMH_EU",Q4787,IF(Input!F$4="Skysuper",#REF!,IF(Input!F$4="SkyII",#REF!,IF(Input!F$4="XO-8000",#REF!, "FALSE")))))))</f>
        <v>0</v>
      </c>
      <c r="J4787" s="210" t="s">
        <v>10359</v>
      </c>
      <c r="K4787" s="268">
        <v>0</v>
      </c>
      <c r="L4787" s="270" t="s">
        <v>10359</v>
      </c>
      <c r="M4787" s="270">
        <v>0</v>
      </c>
      <c r="N4787" s="270" t="s">
        <v>10359</v>
      </c>
      <c r="O4787" s="270">
        <v>0</v>
      </c>
      <c r="P4787" s="270" t="s">
        <v>10359</v>
      </c>
      <c r="Q4787" s="270">
        <v>0</v>
      </c>
      <c r="R4787" s="74"/>
      <c r="S4787" s="75" t="str">
        <f t="shared" si="469"/>
        <v>0000</v>
      </c>
      <c r="T4787" s="75" t="str">
        <f t="shared" si="470"/>
        <v>00000000000000000000000000000000</v>
      </c>
      <c r="V4787" s="197"/>
      <c r="W4787" s="75">
        <f t="shared" si="471"/>
        <v>0</v>
      </c>
      <c r="AE4787" s="479"/>
    </row>
    <row r="4788" spans="1:31" s="75" customFormat="1" ht="13.5" x14ac:dyDescent="0.2">
      <c r="A4788" s="211">
        <v>4785</v>
      </c>
      <c r="B4788" s="212" t="s">
        <v>5535</v>
      </c>
      <c r="C4788" s="213" t="s">
        <v>5536</v>
      </c>
      <c r="D4788" s="213"/>
      <c r="E4788" s="213">
        <v>0</v>
      </c>
      <c r="F4788" s="213" t="s">
        <v>553</v>
      </c>
      <c r="G4788" s="214" t="s">
        <v>572</v>
      </c>
      <c r="H4788" s="208" t="str">
        <f>IF(Input!F$4="GMH_OECC",J4788,IF(Input!F$4="GMH_XOEC",L4788,IF(Input!F$4="GMH_Korea",N4788,IF(Input!F$4="GMH_EU",P4788,IF(Input!F$4="Skysuper",#REF!,IF(Input!F$4="SkyII",#REF!,IF(Input!F$4="XO-8000",#REF!, "FALSE")))))))</f>
        <v>00</v>
      </c>
      <c r="I4788" s="209">
        <f>IF(Input!F$4="GMH_OECC",K4788,IF(Input!F$4="GMH_XOEC",M4788,IF(Input!F$4="GMH_Korea",O4788,IF(Input!F$4="GMH_EU",Q4788,IF(Input!F$4="Skysuper",#REF!,IF(Input!F$4="SkyII",#REF!,IF(Input!F$4="XO-8000",#REF!, "FALSE")))))))</f>
        <v>0</v>
      </c>
      <c r="J4788" s="210" t="s">
        <v>10359</v>
      </c>
      <c r="K4788" s="268">
        <v>0</v>
      </c>
      <c r="L4788" s="270" t="s">
        <v>10359</v>
      </c>
      <c r="M4788" s="270">
        <v>0</v>
      </c>
      <c r="N4788" s="270" t="s">
        <v>10359</v>
      </c>
      <c r="O4788" s="270">
        <v>0</v>
      </c>
      <c r="P4788" s="270" t="s">
        <v>10359</v>
      </c>
      <c r="Q4788" s="270">
        <v>0</v>
      </c>
      <c r="R4788" s="74"/>
      <c r="S4788" s="75" t="str">
        <f t="shared" ref="S4788:S4851" si="472">"0"&amp;DEC2HEX(2^(I4788-1))&amp;IF(LEN(DEC2HEX(H4788))=2,DEC2HEX(H4788),"0"&amp;DEC2HEX(H4788))</f>
        <v>0000</v>
      </c>
      <c r="T4788" s="75" t="str">
        <f t="shared" si="470"/>
        <v>00000000000000000000000000000000</v>
      </c>
      <c r="V4788" s="197"/>
      <c r="W4788" s="75">
        <f t="shared" si="471"/>
        <v>0</v>
      </c>
      <c r="AE4788" s="479"/>
    </row>
    <row r="4789" spans="1:31" s="75" customFormat="1" ht="13.5" x14ac:dyDescent="0.2">
      <c r="A4789" s="211">
        <v>4786</v>
      </c>
      <c r="B4789" s="212" t="s">
        <v>5537</v>
      </c>
      <c r="C4789" s="213" t="s">
        <v>5538</v>
      </c>
      <c r="D4789" s="213"/>
      <c r="E4789" s="213">
        <v>0</v>
      </c>
      <c r="F4789" s="213" t="s">
        <v>553</v>
      </c>
      <c r="G4789" s="214" t="s">
        <v>572</v>
      </c>
      <c r="H4789" s="208" t="str">
        <f>IF(Input!F$4="GMH_OECC",J4789,IF(Input!F$4="GMH_XOEC",L4789,IF(Input!F$4="GMH_Korea",N4789,IF(Input!F$4="GMH_EU",P4789,IF(Input!F$4="Skysuper",#REF!,IF(Input!F$4="SkyII",#REF!,IF(Input!F$4="XO-8000",#REF!, "FALSE")))))))</f>
        <v>00</v>
      </c>
      <c r="I4789" s="209">
        <f>IF(Input!F$4="GMH_OECC",K4789,IF(Input!F$4="GMH_XOEC",M4789,IF(Input!F$4="GMH_Korea",O4789,IF(Input!F$4="GMH_EU",Q4789,IF(Input!F$4="Skysuper",#REF!,IF(Input!F$4="SkyII",#REF!,IF(Input!F$4="XO-8000",#REF!, "FALSE")))))))</f>
        <v>0</v>
      </c>
      <c r="J4789" s="210" t="s">
        <v>10359</v>
      </c>
      <c r="K4789" s="268">
        <v>0</v>
      </c>
      <c r="L4789" s="270" t="s">
        <v>10359</v>
      </c>
      <c r="M4789" s="270">
        <v>0</v>
      </c>
      <c r="N4789" s="270" t="s">
        <v>10359</v>
      </c>
      <c r="O4789" s="270">
        <v>0</v>
      </c>
      <c r="P4789" s="270" t="s">
        <v>10359</v>
      </c>
      <c r="Q4789" s="270">
        <v>0</v>
      </c>
      <c r="R4789" s="74"/>
      <c r="S4789" s="75" t="str">
        <f t="shared" si="472"/>
        <v>0000</v>
      </c>
      <c r="T4789" s="75" t="str">
        <f t="shared" si="470"/>
        <v>00000000000000000000000000000000</v>
      </c>
      <c r="V4789" s="197"/>
      <c r="W4789" s="75">
        <f t="shared" si="471"/>
        <v>0</v>
      </c>
      <c r="AE4789" s="479"/>
    </row>
    <row r="4790" spans="1:31" s="75" customFormat="1" ht="13.5" x14ac:dyDescent="0.2">
      <c r="A4790" s="211">
        <v>4787</v>
      </c>
      <c r="B4790" s="212" t="s">
        <v>5539</v>
      </c>
      <c r="C4790" s="213" t="s">
        <v>5540</v>
      </c>
      <c r="D4790" s="213"/>
      <c r="E4790" s="213">
        <v>0</v>
      </c>
      <c r="F4790" s="213" t="s">
        <v>553</v>
      </c>
      <c r="G4790" s="214" t="s">
        <v>572</v>
      </c>
      <c r="H4790" s="208" t="str">
        <f>IF(Input!F$4="GMH_OECC",J4790,IF(Input!F$4="GMH_XOEC",L4790,IF(Input!F$4="GMH_Korea",N4790,IF(Input!F$4="GMH_EU",P4790,IF(Input!F$4="Skysuper",#REF!,IF(Input!F$4="SkyII",#REF!,IF(Input!F$4="XO-8000",#REF!, "FALSE")))))))</f>
        <v>00</v>
      </c>
      <c r="I4790" s="209">
        <f>IF(Input!F$4="GMH_OECC",K4790,IF(Input!F$4="GMH_XOEC",M4790,IF(Input!F$4="GMH_Korea",O4790,IF(Input!F$4="GMH_EU",Q4790,IF(Input!F$4="Skysuper",#REF!,IF(Input!F$4="SkyII",#REF!,IF(Input!F$4="XO-8000",#REF!, "FALSE")))))))</f>
        <v>0</v>
      </c>
      <c r="J4790" s="210" t="s">
        <v>10359</v>
      </c>
      <c r="K4790" s="268">
        <v>0</v>
      </c>
      <c r="L4790" s="270" t="s">
        <v>10359</v>
      </c>
      <c r="M4790" s="270">
        <v>0</v>
      </c>
      <c r="N4790" s="270" t="s">
        <v>10359</v>
      </c>
      <c r="O4790" s="270">
        <v>0</v>
      </c>
      <c r="P4790" s="270" t="s">
        <v>10359</v>
      </c>
      <c r="Q4790" s="270">
        <v>0</v>
      </c>
      <c r="R4790" s="74"/>
      <c r="S4790" s="75" t="str">
        <f t="shared" si="472"/>
        <v>0000</v>
      </c>
      <c r="T4790" s="75" t="str">
        <f t="shared" si="470"/>
        <v>00000000000000000000000000000000</v>
      </c>
      <c r="V4790" s="197"/>
      <c r="W4790" s="75">
        <f t="shared" si="471"/>
        <v>0</v>
      </c>
      <c r="AE4790" s="479"/>
    </row>
    <row r="4791" spans="1:31" s="75" customFormat="1" ht="13.5" x14ac:dyDescent="0.2">
      <c r="A4791" s="211">
        <v>4788</v>
      </c>
      <c r="B4791" s="212" t="s">
        <v>5541</v>
      </c>
      <c r="C4791" s="213" t="s">
        <v>5542</v>
      </c>
      <c r="D4791" s="213"/>
      <c r="E4791" s="213">
        <v>0</v>
      </c>
      <c r="F4791" s="213" t="s">
        <v>553</v>
      </c>
      <c r="G4791" s="214" t="s">
        <v>572</v>
      </c>
      <c r="H4791" s="208" t="str">
        <f>IF(Input!F$4="GMH_OECC",J4791,IF(Input!F$4="GMH_XOEC",L4791,IF(Input!F$4="GMH_Korea",N4791,IF(Input!F$4="GMH_EU",P4791,IF(Input!F$4="Skysuper",#REF!,IF(Input!F$4="SkyII",#REF!,IF(Input!F$4="XO-8000",#REF!, "FALSE")))))))</f>
        <v>00</v>
      </c>
      <c r="I4791" s="209">
        <f>IF(Input!F$4="GMH_OECC",K4791,IF(Input!F$4="GMH_XOEC",M4791,IF(Input!F$4="GMH_Korea",O4791,IF(Input!F$4="GMH_EU",Q4791,IF(Input!F$4="Skysuper",#REF!,IF(Input!F$4="SkyII",#REF!,IF(Input!F$4="XO-8000",#REF!, "FALSE")))))))</f>
        <v>0</v>
      </c>
      <c r="J4791" s="210" t="s">
        <v>10359</v>
      </c>
      <c r="K4791" s="268">
        <v>0</v>
      </c>
      <c r="L4791" s="270" t="s">
        <v>10359</v>
      </c>
      <c r="M4791" s="270">
        <v>0</v>
      </c>
      <c r="N4791" s="270" t="s">
        <v>10359</v>
      </c>
      <c r="O4791" s="270">
        <v>0</v>
      </c>
      <c r="P4791" s="270" t="s">
        <v>10359</v>
      </c>
      <c r="Q4791" s="270">
        <v>0</v>
      </c>
      <c r="R4791" s="74"/>
      <c r="S4791" s="75" t="str">
        <f t="shared" si="472"/>
        <v>0000</v>
      </c>
      <c r="T4791" s="75" t="str">
        <f t="shared" si="470"/>
        <v>00000000000000000000000000000000</v>
      </c>
      <c r="V4791" s="197"/>
      <c r="W4791" s="75">
        <f t="shared" si="471"/>
        <v>0</v>
      </c>
      <c r="AE4791" s="479"/>
    </row>
    <row r="4792" spans="1:31" s="75" customFormat="1" ht="13.5" x14ac:dyDescent="0.2">
      <c r="A4792" s="211">
        <v>4789</v>
      </c>
      <c r="B4792" s="212" t="s">
        <v>5543</v>
      </c>
      <c r="C4792" s="213" t="s">
        <v>5544</v>
      </c>
      <c r="D4792" s="213"/>
      <c r="E4792" s="213">
        <v>0</v>
      </c>
      <c r="F4792" s="213" t="s">
        <v>553</v>
      </c>
      <c r="G4792" s="214" t="s">
        <v>572</v>
      </c>
      <c r="H4792" s="208" t="str">
        <f>IF(Input!F$4="GMH_OECC",J4792,IF(Input!F$4="GMH_XOEC",L4792,IF(Input!F$4="GMH_Korea",N4792,IF(Input!F$4="GMH_EU",P4792,IF(Input!F$4="Skysuper",#REF!,IF(Input!F$4="SkyII",#REF!,IF(Input!F$4="XO-8000",#REF!, "FALSE")))))))</f>
        <v>00</v>
      </c>
      <c r="I4792" s="209">
        <f>IF(Input!F$4="GMH_OECC",K4792,IF(Input!F$4="GMH_XOEC",M4792,IF(Input!F$4="GMH_Korea",O4792,IF(Input!F$4="GMH_EU",Q4792,IF(Input!F$4="Skysuper",#REF!,IF(Input!F$4="SkyII",#REF!,IF(Input!F$4="XO-8000",#REF!, "FALSE")))))))</f>
        <v>0</v>
      </c>
      <c r="J4792" s="210" t="s">
        <v>10359</v>
      </c>
      <c r="K4792" s="268">
        <v>0</v>
      </c>
      <c r="L4792" s="270" t="s">
        <v>10359</v>
      </c>
      <c r="M4792" s="270">
        <v>0</v>
      </c>
      <c r="N4792" s="270" t="s">
        <v>10359</v>
      </c>
      <c r="O4792" s="270">
        <v>0</v>
      </c>
      <c r="P4792" s="270" t="s">
        <v>10359</v>
      </c>
      <c r="Q4792" s="270">
        <v>0</v>
      </c>
      <c r="R4792" s="74"/>
      <c r="S4792" s="75" t="str">
        <f t="shared" si="472"/>
        <v>0000</v>
      </c>
      <c r="T4792" s="75" t="str">
        <f t="shared" si="470"/>
        <v>00000000000000000000000000000000</v>
      </c>
      <c r="V4792" s="197"/>
      <c r="W4792" s="75">
        <f t="shared" si="471"/>
        <v>0</v>
      </c>
      <c r="AE4792" s="479"/>
    </row>
    <row r="4793" spans="1:31" s="75" customFormat="1" ht="13.5" x14ac:dyDescent="0.2">
      <c r="A4793" s="211">
        <v>4790</v>
      </c>
      <c r="B4793" s="212" t="s">
        <v>5545</v>
      </c>
      <c r="C4793" s="213" t="s">
        <v>5546</v>
      </c>
      <c r="D4793" s="213"/>
      <c r="E4793" s="213">
        <v>0</v>
      </c>
      <c r="F4793" s="213" t="s">
        <v>553</v>
      </c>
      <c r="G4793" s="214" t="s">
        <v>572</v>
      </c>
      <c r="H4793" s="208" t="str">
        <f>IF(Input!F$4="GMH_OECC",J4793,IF(Input!F$4="GMH_XOEC",L4793,IF(Input!F$4="GMH_Korea",N4793,IF(Input!F$4="GMH_EU",P4793,IF(Input!F$4="Skysuper",#REF!,IF(Input!F$4="SkyII",#REF!,IF(Input!F$4="XO-8000",#REF!, "FALSE")))))))</f>
        <v>00</v>
      </c>
      <c r="I4793" s="209">
        <f>IF(Input!F$4="GMH_OECC",K4793,IF(Input!F$4="GMH_XOEC",M4793,IF(Input!F$4="GMH_Korea",O4793,IF(Input!F$4="GMH_EU",Q4793,IF(Input!F$4="Skysuper",#REF!,IF(Input!F$4="SkyII",#REF!,IF(Input!F$4="XO-8000",#REF!, "FALSE")))))))</f>
        <v>0</v>
      </c>
      <c r="J4793" s="210" t="s">
        <v>10359</v>
      </c>
      <c r="K4793" s="268">
        <v>0</v>
      </c>
      <c r="L4793" s="270" t="s">
        <v>10359</v>
      </c>
      <c r="M4793" s="270">
        <v>0</v>
      </c>
      <c r="N4793" s="270" t="s">
        <v>10359</v>
      </c>
      <c r="O4793" s="270">
        <v>0</v>
      </c>
      <c r="P4793" s="270" t="s">
        <v>10359</v>
      </c>
      <c r="Q4793" s="270">
        <v>0</v>
      </c>
      <c r="R4793" s="74"/>
      <c r="S4793" s="75" t="str">
        <f t="shared" si="472"/>
        <v>0000</v>
      </c>
      <c r="T4793" s="75" t="str">
        <f t="shared" si="470"/>
        <v>00000000000000000000000000000000</v>
      </c>
      <c r="V4793" s="197"/>
      <c r="W4793" s="75">
        <f t="shared" si="471"/>
        <v>0</v>
      </c>
      <c r="AE4793" s="479"/>
    </row>
    <row r="4794" spans="1:31" s="75" customFormat="1" ht="13.5" x14ac:dyDescent="0.2">
      <c r="A4794" s="211">
        <v>4791</v>
      </c>
      <c r="B4794" s="212" t="s">
        <v>5547</v>
      </c>
      <c r="C4794" s="213" t="s">
        <v>5548</v>
      </c>
      <c r="D4794" s="213"/>
      <c r="E4794" s="213">
        <v>0</v>
      </c>
      <c r="F4794" s="213" t="s">
        <v>553</v>
      </c>
      <c r="G4794" s="214" t="s">
        <v>572</v>
      </c>
      <c r="H4794" s="208" t="str">
        <f>IF(Input!F$4="GMH_OECC",J4794,IF(Input!F$4="GMH_XOEC",L4794,IF(Input!F$4="GMH_Korea",N4794,IF(Input!F$4="GMH_EU",P4794,IF(Input!F$4="Skysuper",#REF!,IF(Input!F$4="SkyII",#REF!,IF(Input!F$4="XO-8000",#REF!, "FALSE")))))))</f>
        <v>00</v>
      </c>
      <c r="I4794" s="209">
        <f>IF(Input!F$4="GMH_OECC",K4794,IF(Input!F$4="GMH_XOEC",M4794,IF(Input!F$4="GMH_Korea",O4794,IF(Input!F$4="GMH_EU",Q4794,IF(Input!F$4="Skysuper",#REF!,IF(Input!F$4="SkyII",#REF!,IF(Input!F$4="XO-8000",#REF!, "FALSE")))))))</f>
        <v>0</v>
      </c>
      <c r="J4794" s="210" t="s">
        <v>10359</v>
      </c>
      <c r="K4794" s="268">
        <v>0</v>
      </c>
      <c r="L4794" s="270" t="s">
        <v>10359</v>
      </c>
      <c r="M4794" s="270">
        <v>0</v>
      </c>
      <c r="N4794" s="270" t="s">
        <v>10359</v>
      </c>
      <c r="O4794" s="270">
        <v>0</v>
      </c>
      <c r="P4794" s="270" t="s">
        <v>10359</v>
      </c>
      <c r="Q4794" s="270">
        <v>0</v>
      </c>
      <c r="R4794" s="74"/>
      <c r="S4794" s="75" t="str">
        <f t="shared" si="472"/>
        <v>0000</v>
      </c>
      <c r="T4794" s="75" t="str">
        <f t="shared" si="470"/>
        <v>00000000000000000000000000000000</v>
      </c>
      <c r="V4794" s="197"/>
      <c r="W4794" s="75">
        <f t="shared" si="471"/>
        <v>0</v>
      </c>
      <c r="AE4794" s="479"/>
    </row>
    <row r="4795" spans="1:31" s="75" customFormat="1" ht="13.5" x14ac:dyDescent="0.2">
      <c r="A4795" s="211">
        <v>4792</v>
      </c>
      <c r="B4795" s="212" t="s">
        <v>5549</v>
      </c>
      <c r="C4795" s="213" t="s">
        <v>5550</v>
      </c>
      <c r="D4795" s="213"/>
      <c r="E4795" s="213">
        <v>0</v>
      </c>
      <c r="F4795" s="213" t="s">
        <v>553</v>
      </c>
      <c r="G4795" s="214" t="s">
        <v>572</v>
      </c>
      <c r="H4795" s="208" t="str">
        <f>IF(Input!F$4="GMH_OECC",J4795,IF(Input!F$4="GMH_XOEC",L4795,IF(Input!F$4="GMH_Korea",N4795,IF(Input!F$4="GMH_EU",P4795,IF(Input!F$4="Skysuper",#REF!,IF(Input!F$4="SkyII",#REF!,IF(Input!F$4="XO-8000",#REF!, "FALSE")))))))</f>
        <v>00</v>
      </c>
      <c r="I4795" s="209">
        <f>IF(Input!F$4="GMH_OECC",K4795,IF(Input!F$4="GMH_XOEC",M4795,IF(Input!F$4="GMH_Korea",O4795,IF(Input!F$4="GMH_EU",Q4795,IF(Input!F$4="Skysuper",#REF!,IF(Input!F$4="SkyII",#REF!,IF(Input!F$4="XO-8000",#REF!, "FALSE")))))))</f>
        <v>0</v>
      </c>
      <c r="J4795" s="210" t="s">
        <v>10359</v>
      </c>
      <c r="K4795" s="268">
        <v>0</v>
      </c>
      <c r="L4795" s="270" t="s">
        <v>10359</v>
      </c>
      <c r="M4795" s="270">
        <v>0</v>
      </c>
      <c r="N4795" s="270" t="s">
        <v>10359</v>
      </c>
      <c r="O4795" s="270">
        <v>0</v>
      </c>
      <c r="P4795" s="270" t="s">
        <v>10359</v>
      </c>
      <c r="Q4795" s="270">
        <v>0</v>
      </c>
      <c r="R4795" s="74"/>
      <c r="S4795" s="75" t="str">
        <f t="shared" si="472"/>
        <v>0000</v>
      </c>
      <c r="T4795" s="75" t="str">
        <f t="shared" si="470"/>
        <v>00000000000000000000000000000000</v>
      </c>
      <c r="V4795" s="197"/>
      <c r="W4795" s="75">
        <f t="shared" si="471"/>
        <v>0</v>
      </c>
      <c r="AE4795" s="479"/>
    </row>
    <row r="4796" spans="1:31" s="75" customFormat="1" ht="13.5" x14ac:dyDescent="0.2">
      <c r="A4796" s="211">
        <v>4793</v>
      </c>
      <c r="B4796" s="212" t="s">
        <v>5551</v>
      </c>
      <c r="C4796" s="213" t="s">
        <v>5552</v>
      </c>
      <c r="D4796" s="213"/>
      <c r="E4796" s="213">
        <v>0</v>
      </c>
      <c r="F4796" s="213" t="s">
        <v>553</v>
      </c>
      <c r="G4796" s="214" t="s">
        <v>572</v>
      </c>
      <c r="H4796" s="208" t="str">
        <f>IF(Input!F$4="GMH_OECC",J4796,IF(Input!F$4="GMH_XOEC",L4796,IF(Input!F$4="GMH_Korea",N4796,IF(Input!F$4="GMH_EU",P4796,IF(Input!F$4="Skysuper",#REF!,IF(Input!F$4="SkyII",#REF!,IF(Input!F$4="XO-8000",#REF!, "FALSE")))))))</f>
        <v>00</v>
      </c>
      <c r="I4796" s="209">
        <f>IF(Input!F$4="GMH_OECC",K4796,IF(Input!F$4="GMH_XOEC",M4796,IF(Input!F$4="GMH_Korea",O4796,IF(Input!F$4="GMH_EU",Q4796,IF(Input!F$4="Skysuper",#REF!,IF(Input!F$4="SkyII",#REF!,IF(Input!F$4="XO-8000",#REF!, "FALSE")))))))</f>
        <v>0</v>
      </c>
      <c r="J4796" s="210" t="s">
        <v>10359</v>
      </c>
      <c r="K4796" s="268">
        <v>0</v>
      </c>
      <c r="L4796" s="270" t="s">
        <v>10359</v>
      </c>
      <c r="M4796" s="270">
        <v>0</v>
      </c>
      <c r="N4796" s="270" t="s">
        <v>10359</v>
      </c>
      <c r="O4796" s="270">
        <v>0</v>
      </c>
      <c r="P4796" s="270" t="s">
        <v>10359</v>
      </c>
      <c r="Q4796" s="270">
        <v>0</v>
      </c>
      <c r="R4796" s="74"/>
      <c r="S4796" s="75" t="str">
        <f t="shared" si="472"/>
        <v>0000</v>
      </c>
      <c r="T4796" s="75" t="str">
        <f t="shared" si="470"/>
        <v>00000000000000000000000000000000</v>
      </c>
      <c r="V4796" s="197"/>
      <c r="W4796" s="75">
        <f t="shared" si="471"/>
        <v>0</v>
      </c>
      <c r="AE4796" s="479"/>
    </row>
    <row r="4797" spans="1:31" s="75" customFormat="1" ht="13.5" x14ac:dyDescent="0.2">
      <c r="A4797" s="211">
        <v>4794</v>
      </c>
      <c r="B4797" s="212" t="s">
        <v>5553</v>
      </c>
      <c r="C4797" s="213" t="s">
        <v>5554</v>
      </c>
      <c r="D4797" s="213"/>
      <c r="E4797" s="213">
        <v>0</v>
      </c>
      <c r="F4797" s="213" t="s">
        <v>553</v>
      </c>
      <c r="G4797" s="214" t="s">
        <v>572</v>
      </c>
      <c r="H4797" s="208" t="str">
        <f>IF(Input!F$4="GMH_OECC",J4797,IF(Input!F$4="GMH_XOEC",L4797,IF(Input!F$4="GMH_Korea",N4797,IF(Input!F$4="GMH_EU",P4797,IF(Input!F$4="Skysuper",#REF!,IF(Input!F$4="SkyII",#REF!,IF(Input!F$4="XO-8000",#REF!, "FALSE")))))))</f>
        <v>00</v>
      </c>
      <c r="I4797" s="209">
        <f>IF(Input!F$4="GMH_OECC",K4797,IF(Input!F$4="GMH_XOEC",M4797,IF(Input!F$4="GMH_Korea",O4797,IF(Input!F$4="GMH_EU",Q4797,IF(Input!F$4="Skysuper",#REF!,IF(Input!F$4="SkyII",#REF!,IF(Input!F$4="XO-8000",#REF!, "FALSE")))))))</f>
        <v>0</v>
      </c>
      <c r="J4797" s="210" t="s">
        <v>10359</v>
      </c>
      <c r="K4797" s="268">
        <v>0</v>
      </c>
      <c r="L4797" s="270" t="s">
        <v>10359</v>
      </c>
      <c r="M4797" s="270">
        <v>0</v>
      </c>
      <c r="N4797" s="270" t="s">
        <v>10359</v>
      </c>
      <c r="O4797" s="270">
        <v>0</v>
      </c>
      <c r="P4797" s="270" t="s">
        <v>10359</v>
      </c>
      <c r="Q4797" s="270">
        <v>0</v>
      </c>
      <c r="R4797" s="74"/>
      <c r="S4797" s="75" t="str">
        <f t="shared" si="472"/>
        <v>0000</v>
      </c>
      <c r="T4797" s="75" t="str">
        <f t="shared" si="470"/>
        <v>00000000000000000000000000000000</v>
      </c>
      <c r="V4797" s="197"/>
      <c r="W4797" s="75">
        <f t="shared" si="471"/>
        <v>0</v>
      </c>
      <c r="AE4797" s="479"/>
    </row>
    <row r="4798" spans="1:31" s="75" customFormat="1" ht="13.5" x14ac:dyDescent="0.2">
      <c r="A4798" s="211">
        <v>4795</v>
      </c>
      <c r="B4798" s="212" t="s">
        <v>5555</v>
      </c>
      <c r="C4798" s="213" t="s">
        <v>5556</v>
      </c>
      <c r="D4798" s="213"/>
      <c r="E4798" s="213">
        <v>0</v>
      </c>
      <c r="F4798" s="213" t="s">
        <v>553</v>
      </c>
      <c r="G4798" s="214" t="s">
        <v>572</v>
      </c>
      <c r="H4798" s="208" t="str">
        <f>IF(Input!F$4="GMH_OECC",J4798,IF(Input!F$4="GMH_XOEC",L4798,IF(Input!F$4="GMH_Korea",N4798,IF(Input!F$4="GMH_EU",P4798,IF(Input!F$4="Skysuper",#REF!,IF(Input!F$4="SkyII",#REF!,IF(Input!F$4="XO-8000",#REF!, "FALSE")))))))</f>
        <v>00</v>
      </c>
      <c r="I4798" s="209">
        <f>IF(Input!F$4="GMH_OECC",K4798,IF(Input!F$4="GMH_XOEC",M4798,IF(Input!F$4="GMH_Korea",O4798,IF(Input!F$4="GMH_EU",Q4798,IF(Input!F$4="Skysuper",#REF!,IF(Input!F$4="SkyII",#REF!,IF(Input!F$4="XO-8000",#REF!, "FALSE")))))))</f>
        <v>0</v>
      </c>
      <c r="J4798" s="210" t="s">
        <v>10359</v>
      </c>
      <c r="K4798" s="268">
        <v>0</v>
      </c>
      <c r="L4798" s="270" t="s">
        <v>10359</v>
      </c>
      <c r="M4798" s="270">
        <v>0</v>
      </c>
      <c r="N4798" s="270" t="s">
        <v>10359</v>
      </c>
      <c r="O4798" s="270">
        <v>0</v>
      </c>
      <c r="P4798" s="270" t="s">
        <v>10359</v>
      </c>
      <c r="Q4798" s="270">
        <v>0</v>
      </c>
      <c r="R4798" s="74"/>
      <c r="S4798" s="75" t="str">
        <f t="shared" si="472"/>
        <v>0000</v>
      </c>
      <c r="T4798" s="75" t="str">
        <f t="shared" si="470"/>
        <v>00000000000000000000000000000000</v>
      </c>
      <c r="V4798" s="197"/>
      <c r="W4798" s="75">
        <f t="shared" si="471"/>
        <v>0</v>
      </c>
      <c r="AE4798" s="479"/>
    </row>
    <row r="4799" spans="1:31" s="75" customFormat="1" ht="13.5" x14ac:dyDescent="0.2">
      <c r="A4799" s="211">
        <v>4796</v>
      </c>
      <c r="B4799" s="212" t="s">
        <v>5557</v>
      </c>
      <c r="C4799" s="213" t="s">
        <v>5558</v>
      </c>
      <c r="D4799" s="213"/>
      <c r="E4799" s="213">
        <v>0</v>
      </c>
      <c r="F4799" s="213" t="s">
        <v>553</v>
      </c>
      <c r="G4799" s="214" t="s">
        <v>572</v>
      </c>
      <c r="H4799" s="208" t="str">
        <f>IF(Input!F$4="GMH_OECC",J4799,IF(Input!F$4="GMH_XOEC",L4799,IF(Input!F$4="GMH_Korea",N4799,IF(Input!F$4="GMH_EU",P4799,IF(Input!F$4="Skysuper",#REF!,IF(Input!F$4="SkyII",#REF!,IF(Input!F$4="XO-8000",#REF!, "FALSE")))))))</f>
        <v>00</v>
      </c>
      <c r="I4799" s="209">
        <f>IF(Input!F$4="GMH_OECC",K4799,IF(Input!F$4="GMH_XOEC",M4799,IF(Input!F$4="GMH_Korea",O4799,IF(Input!F$4="GMH_EU",Q4799,IF(Input!F$4="Skysuper",#REF!,IF(Input!F$4="SkyII",#REF!,IF(Input!F$4="XO-8000",#REF!, "FALSE")))))))</f>
        <v>0</v>
      </c>
      <c r="J4799" s="210" t="s">
        <v>10359</v>
      </c>
      <c r="K4799" s="268">
        <v>0</v>
      </c>
      <c r="L4799" s="270" t="s">
        <v>10359</v>
      </c>
      <c r="M4799" s="270">
        <v>0</v>
      </c>
      <c r="N4799" s="270" t="s">
        <v>10359</v>
      </c>
      <c r="O4799" s="270">
        <v>0</v>
      </c>
      <c r="P4799" s="270" t="s">
        <v>10359</v>
      </c>
      <c r="Q4799" s="270">
        <v>0</v>
      </c>
      <c r="R4799" s="74"/>
      <c r="S4799" s="75" t="str">
        <f t="shared" si="472"/>
        <v>0000</v>
      </c>
      <c r="T4799" s="75" t="str">
        <f t="shared" si="470"/>
        <v>00000000000000000000000000000000</v>
      </c>
      <c r="V4799" s="197"/>
      <c r="W4799" s="75">
        <f t="shared" si="471"/>
        <v>0</v>
      </c>
      <c r="AE4799" s="479"/>
    </row>
    <row r="4800" spans="1:31" s="75" customFormat="1" ht="13.5" x14ac:dyDescent="0.2">
      <c r="A4800" s="211">
        <v>4797</v>
      </c>
      <c r="B4800" s="212" t="s">
        <v>5559</v>
      </c>
      <c r="C4800" s="213" t="s">
        <v>5560</v>
      </c>
      <c r="D4800" s="213"/>
      <c r="E4800" s="213">
        <v>0</v>
      </c>
      <c r="F4800" s="213" t="s">
        <v>553</v>
      </c>
      <c r="G4800" s="214" t="s">
        <v>572</v>
      </c>
      <c r="H4800" s="208" t="str">
        <f>IF(Input!F$4="GMH_OECC",J4800,IF(Input!F$4="GMH_XOEC",L4800,IF(Input!F$4="GMH_Korea",N4800,IF(Input!F$4="GMH_EU",P4800,IF(Input!F$4="Skysuper",#REF!,IF(Input!F$4="SkyII",#REF!,IF(Input!F$4="XO-8000",#REF!, "FALSE")))))))</f>
        <v>00</v>
      </c>
      <c r="I4800" s="209">
        <f>IF(Input!F$4="GMH_OECC",K4800,IF(Input!F$4="GMH_XOEC",M4800,IF(Input!F$4="GMH_Korea",O4800,IF(Input!F$4="GMH_EU",Q4800,IF(Input!F$4="Skysuper",#REF!,IF(Input!F$4="SkyII",#REF!,IF(Input!F$4="XO-8000",#REF!, "FALSE")))))))</f>
        <v>0</v>
      </c>
      <c r="J4800" s="210" t="s">
        <v>10359</v>
      </c>
      <c r="K4800" s="268">
        <v>0</v>
      </c>
      <c r="L4800" s="270" t="s">
        <v>10359</v>
      </c>
      <c r="M4800" s="270">
        <v>0</v>
      </c>
      <c r="N4800" s="270" t="s">
        <v>10359</v>
      </c>
      <c r="O4800" s="270">
        <v>0</v>
      </c>
      <c r="P4800" s="270" t="s">
        <v>10359</v>
      </c>
      <c r="Q4800" s="270">
        <v>0</v>
      </c>
      <c r="R4800" s="74"/>
      <c r="S4800" s="75" t="str">
        <f t="shared" si="472"/>
        <v>0000</v>
      </c>
      <c r="T4800" s="75" t="str">
        <f t="shared" si="470"/>
        <v>00000000000000000000000000000000</v>
      </c>
      <c r="V4800" s="197"/>
      <c r="W4800" s="75">
        <f t="shared" si="471"/>
        <v>0</v>
      </c>
      <c r="AE4800" s="479"/>
    </row>
    <row r="4801" spans="1:31" s="75" customFormat="1" ht="13.5" x14ac:dyDescent="0.2">
      <c r="A4801" s="211">
        <v>4798</v>
      </c>
      <c r="B4801" s="212" t="s">
        <v>5561</v>
      </c>
      <c r="C4801" s="213" t="s">
        <v>5562</v>
      </c>
      <c r="D4801" s="213"/>
      <c r="E4801" s="213">
        <v>0</v>
      </c>
      <c r="F4801" s="213" t="s">
        <v>553</v>
      </c>
      <c r="G4801" s="214" t="s">
        <v>572</v>
      </c>
      <c r="H4801" s="208" t="str">
        <f>IF(Input!F$4="GMH_OECC",J4801,IF(Input!F$4="GMH_XOEC",L4801,IF(Input!F$4="GMH_Korea",N4801,IF(Input!F$4="GMH_EU",P4801,IF(Input!F$4="Skysuper",#REF!,IF(Input!F$4="SkyII",#REF!,IF(Input!F$4="XO-8000",#REF!, "FALSE")))))))</f>
        <v>00</v>
      </c>
      <c r="I4801" s="209">
        <f>IF(Input!F$4="GMH_OECC",K4801,IF(Input!F$4="GMH_XOEC",M4801,IF(Input!F$4="GMH_Korea",O4801,IF(Input!F$4="GMH_EU",Q4801,IF(Input!F$4="Skysuper",#REF!,IF(Input!F$4="SkyII",#REF!,IF(Input!F$4="XO-8000",#REF!, "FALSE")))))))</f>
        <v>0</v>
      </c>
      <c r="J4801" s="210" t="s">
        <v>10359</v>
      </c>
      <c r="K4801" s="268">
        <v>0</v>
      </c>
      <c r="L4801" s="270" t="s">
        <v>10359</v>
      </c>
      <c r="M4801" s="270">
        <v>0</v>
      </c>
      <c r="N4801" s="270" t="s">
        <v>10359</v>
      </c>
      <c r="O4801" s="270">
        <v>0</v>
      </c>
      <c r="P4801" s="270" t="s">
        <v>10359</v>
      </c>
      <c r="Q4801" s="270">
        <v>0</v>
      </c>
      <c r="R4801" s="74"/>
      <c r="S4801" s="75" t="str">
        <f t="shared" si="472"/>
        <v>0000</v>
      </c>
      <c r="T4801" s="75" t="str">
        <f t="shared" si="470"/>
        <v>00000000000000000000000000000000</v>
      </c>
      <c r="V4801" s="197"/>
      <c r="W4801" s="75">
        <f t="shared" si="471"/>
        <v>0</v>
      </c>
      <c r="AE4801" s="479"/>
    </row>
    <row r="4802" spans="1:31" s="75" customFormat="1" ht="13.5" x14ac:dyDescent="0.2">
      <c r="A4802" s="211">
        <v>4799</v>
      </c>
      <c r="B4802" s="212" t="s">
        <v>5563</v>
      </c>
      <c r="C4802" s="213" t="s">
        <v>5564</v>
      </c>
      <c r="D4802" s="213"/>
      <c r="E4802" s="213">
        <v>0</v>
      </c>
      <c r="F4802" s="213" t="s">
        <v>553</v>
      </c>
      <c r="G4802" s="214" t="s">
        <v>572</v>
      </c>
      <c r="H4802" s="208" t="str">
        <f>IF(Input!F$4="GMH_OECC",J4802,IF(Input!F$4="GMH_XOEC",L4802,IF(Input!F$4="GMH_Korea",N4802,IF(Input!F$4="GMH_EU",P4802,IF(Input!F$4="Skysuper",#REF!,IF(Input!F$4="SkyII",#REF!,IF(Input!F$4="XO-8000",#REF!, "FALSE")))))))</f>
        <v>00</v>
      </c>
      <c r="I4802" s="209">
        <f>IF(Input!F$4="GMH_OECC",K4802,IF(Input!F$4="GMH_XOEC",M4802,IF(Input!F$4="GMH_Korea",O4802,IF(Input!F$4="GMH_EU",Q4802,IF(Input!F$4="Skysuper",#REF!,IF(Input!F$4="SkyII",#REF!,IF(Input!F$4="XO-8000",#REF!, "FALSE")))))))</f>
        <v>0</v>
      </c>
      <c r="J4802" s="210" t="s">
        <v>10359</v>
      </c>
      <c r="K4802" s="268">
        <v>0</v>
      </c>
      <c r="L4802" s="270" t="s">
        <v>10359</v>
      </c>
      <c r="M4802" s="270">
        <v>0</v>
      </c>
      <c r="N4802" s="270" t="s">
        <v>10359</v>
      </c>
      <c r="O4802" s="270">
        <v>0</v>
      </c>
      <c r="P4802" s="270" t="s">
        <v>10359</v>
      </c>
      <c r="Q4802" s="270">
        <v>0</v>
      </c>
      <c r="R4802" s="74"/>
      <c r="S4802" s="75" t="str">
        <f t="shared" si="472"/>
        <v>0000</v>
      </c>
      <c r="T4802" s="75" t="str">
        <f t="shared" si="470"/>
        <v>00000000000000000000000000000000</v>
      </c>
      <c r="V4802" s="197"/>
      <c r="W4802" s="75">
        <f t="shared" si="471"/>
        <v>0</v>
      </c>
      <c r="AE4802" s="479"/>
    </row>
    <row r="4803" spans="1:31" s="75" customFormat="1" ht="13.5" x14ac:dyDescent="0.2">
      <c r="A4803" s="211">
        <v>4800</v>
      </c>
      <c r="B4803" s="212" t="s">
        <v>7015</v>
      </c>
      <c r="C4803" s="213" t="s">
        <v>7016</v>
      </c>
      <c r="D4803" s="213"/>
      <c r="E4803" s="213">
        <v>0</v>
      </c>
      <c r="F4803" s="213" t="s">
        <v>590</v>
      </c>
      <c r="G4803" s="214" t="s">
        <v>572</v>
      </c>
      <c r="H4803" s="208" t="str">
        <f>IF(Input!F$4="GMH_OECC",J4803,IF(Input!F$4="GMH_XOEC",L4803,IF(Input!F$4="GMH_Korea",N4803,IF(Input!F$4="GMH_EU",P4803,IF(Input!F$4="Skysuper",#REF!,IF(Input!F$4="SkyII",#REF!,IF(Input!F$4="XO-8000",#REF!, "FALSE")))))))</f>
        <v>00</v>
      </c>
      <c r="I4803" s="209">
        <f>IF(Input!F$4="GMH_OECC",K4803,IF(Input!F$4="GMH_XOEC",M4803,IF(Input!F$4="GMH_Korea",O4803,IF(Input!F$4="GMH_EU",Q4803,IF(Input!F$4="Skysuper",#REF!,IF(Input!F$4="SkyII",#REF!,IF(Input!F$4="XO-8000",#REF!, "FALSE")))))))</f>
        <v>0</v>
      </c>
      <c r="J4803" s="210" t="s">
        <v>10359</v>
      </c>
      <c r="K4803" s="268">
        <v>0</v>
      </c>
      <c r="L4803" s="270" t="s">
        <v>10359</v>
      </c>
      <c r="M4803" s="270">
        <v>0</v>
      </c>
      <c r="N4803" s="270" t="s">
        <v>10359</v>
      </c>
      <c r="O4803" s="270">
        <v>0</v>
      </c>
      <c r="P4803" s="270" t="s">
        <v>10359</v>
      </c>
      <c r="Q4803" s="270">
        <v>0</v>
      </c>
      <c r="R4803" s="74"/>
      <c r="S4803" s="75" t="str">
        <f t="shared" si="472"/>
        <v>0000</v>
      </c>
      <c r="T4803" s="75" t="str">
        <f t="shared" si="470"/>
        <v>00000000000000000000000000000000</v>
      </c>
      <c r="V4803" s="197"/>
      <c r="W4803" s="75">
        <f t="shared" si="471"/>
        <v>0</v>
      </c>
      <c r="AE4803" s="479"/>
    </row>
    <row r="4804" spans="1:31" s="75" customFormat="1" ht="13.5" x14ac:dyDescent="0.2">
      <c r="A4804" s="211">
        <v>4801</v>
      </c>
      <c r="B4804" s="212" t="s">
        <v>7017</v>
      </c>
      <c r="C4804" s="213" t="s">
        <v>7018</v>
      </c>
      <c r="D4804" s="213"/>
      <c r="E4804" s="213">
        <v>0</v>
      </c>
      <c r="F4804" s="213" t="s">
        <v>590</v>
      </c>
      <c r="G4804" s="214" t="s">
        <v>572</v>
      </c>
      <c r="H4804" s="208" t="str">
        <f>IF(Input!F$4="GMH_OECC",J4804,IF(Input!F$4="GMH_XOEC",L4804,IF(Input!F$4="GMH_Korea",N4804,IF(Input!F$4="GMH_EU",P4804,IF(Input!F$4="Skysuper",#REF!,IF(Input!F$4="SkyII",#REF!,IF(Input!F$4="XO-8000",#REF!, "FALSE")))))))</f>
        <v>00</v>
      </c>
      <c r="I4804" s="209">
        <f>IF(Input!F$4="GMH_OECC",K4804,IF(Input!F$4="GMH_XOEC",M4804,IF(Input!F$4="GMH_Korea",O4804,IF(Input!F$4="GMH_EU",Q4804,IF(Input!F$4="Skysuper",#REF!,IF(Input!F$4="SkyII",#REF!,IF(Input!F$4="XO-8000",#REF!, "FALSE")))))))</f>
        <v>0</v>
      </c>
      <c r="J4804" s="210" t="s">
        <v>10359</v>
      </c>
      <c r="K4804" s="268">
        <v>0</v>
      </c>
      <c r="L4804" s="270" t="s">
        <v>10359</v>
      </c>
      <c r="M4804" s="270">
        <v>0</v>
      </c>
      <c r="N4804" s="270" t="s">
        <v>10359</v>
      </c>
      <c r="O4804" s="270">
        <v>0</v>
      </c>
      <c r="P4804" s="270" t="s">
        <v>10359</v>
      </c>
      <c r="Q4804" s="270">
        <v>0</v>
      </c>
      <c r="R4804" s="74"/>
      <c r="S4804" s="75" t="str">
        <f t="shared" si="472"/>
        <v>0000</v>
      </c>
      <c r="T4804" s="75" t="str">
        <f t="shared" ref="T4804:T4867" si="473">CONCATENATE(S4804,S4805,S4806,S4807,S4808,S4809,S4810,S4811)</f>
        <v>00000000000000000000000000000000</v>
      </c>
      <c r="V4804" s="197"/>
      <c r="W4804" s="75">
        <f t="shared" si="471"/>
        <v>0</v>
      </c>
      <c r="AE4804" s="479"/>
    </row>
    <row r="4805" spans="1:31" s="75" customFormat="1" ht="13.5" x14ac:dyDescent="0.2">
      <c r="A4805" s="211">
        <v>4802</v>
      </c>
      <c r="B4805" s="212" t="s">
        <v>7019</v>
      </c>
      <c r="C4805" s="213" t="s">
        <v>7020</v>
      </c>
      <c r="D4805" s="213"/>
      <c r="E4805" s="213">
        <v>0</v>
      </c>
      <c r="F4805" s="213" t="s">
        <v>590</v>
      </c>
      <c r="G4805" s="214" t="s">
        <v>572</v>
      </c>
      <c r="H4805" s="208" t="str">
        <f>IF(Input!F$4="GMH_OECC",J4805,IF(Input!F$4="GMH_XOEC",L4805,IF(Input!F$4="GMH_Korea",N4805,IF(Input!F$4="GMH_EU",P4805,IF(Input!F$4="Skysuper",#REF!,IF(Input!F$4="SkyII",#REF!,IF(Input!F$4="XO-8000",#REF!, "FALSE")))))))</f>
        <v>00</v>
      </c>
      <c r="I4805" s="209">
        <f>IF(Input!F$4="GMH_OECC",K4805,IF(Input!F$4="GMH_XOEC",M4805,IF(Input!F$4="GMH_Korea",O4805,IF(Input!F$4="GMH_EU",Q4805,IF(Input!F$4="Skysuper",#REF!,IF(Input!F$4="SkyII",#REF!,IF(Input!F$4="XO-8000",#REF!, "FALSE")))))))</f>
        <v>0</v>
      </c>
      <c r="J4805" s="210" t="s">
        <v>10359</v>
      </c>
      <c r="K4805" s="268">
        <v>0</v>
      </c>
      <c r="L4805" s="270" t="s">
        <v>10359</v>
      </c>
      <c r="M4805" s="270">
        <v>0</v>
      </c>
      <c r="N4805" s="270" t="s">
        <v>10359</v>
      </c>
      <c r="O4805" s="270">
        <v>0</v>
      </c>
      <c r="P4805" s="270" t="s">
        <v>10359</v>
      </c>
      <c r="Q4805" s="270">
        <v>0</v>
      </c>
      <c r="R4805" s="74"/>
      <c r="S4805" s="75" t="str">
        <f t="shared" si="472"/>
        <v>0000</v>
      </c>
      <c r="T4805" s="75" t="str">
        <f t="shared" si="473"/>
        <v>00000000000000000000000000000000</v>
      </c>
      <c r="V4805" s="197"/>
      <c r="W4805" s="75">
        <f t="shared" si="471"/>
        <v>0</v>
      </c>
      <c r="AE4805" s="479"/>
    </row>
    <row r="4806" spans="1:31" s="75" customFormat="1" ht="13.5" x14ac:dyDescent="0.2">
      <c r="A4806" s="211">
        <v>4803</v>
      </c>
      <c r="B4806" s="212" t="s">
        <v>7021</v>
      </c>
      <c r="C4806" s="213" t="s">
        <v>7022</v>
      </c>
      <c r="D4806" s="213"/>
      <c r="E4806" s="213">
        <v>0</v>
      </c>
      <c r="F4806" s="213" t="s">
        <v>590</v>
      </c>
      <c r="G4806" s="214" t="s">
        <v>572</v>
      </c>
      <c r="H4806" s="208" t="str">
        <f>IF(Input!F$4="GMH_OECC",J4806,IF(Input!F$4="GMH_XOEC",L4806,IF(Input!F$4="GMH_Korea",N4806,IF(Input!F$4="GMH_EU",P4806,IF(Input!F$4="Skysuper",#REF!,IF(Input!F$4="SkyII",#REF!,IF(Input!F$4="XO-8000",#REF!, "FALSE")))))))</f>
        <v>00</v>
      </c>
      <c r="I4806" s="209">
        <f>IF(Input!F$4="GMH_OECC",K4806,IF(Input!F$4="GMH_XOEC",M4806,IF(Input!F$4="GMH_Korea",O4806,IF(Input!F$4="GMH_EU",Q4806,IF(Input!F$4="Skysuper",#REF!,IF(Input!F$4="SkyII",#REF!,IF(Input!F$4="XO-8000",#REF!, "FALSE")))))))</f>
        <v>0</v>
      </c>
      <c r="J4806" s="210" t="s">
        <v>10359</v>
      </c>
      <c r="K4806" s="268">
        <v>0</v>
      </c>
      <c r="L4806" s="270" t="s">
        <v>10359</v>
      </c>
      <c r="M4806" s="270">
        <v>0</v>
      </c>
      <c r="N4806" s="270" t="s">
        <v>10359</v>
      </c>
      <c r="O4806" s="270">
        <v>0</v>
      </c>
      <c r="P4806" s="270" t="s">
        <v>10359</v>
      </c>
      <c r="Q4806" s="270">
        <v>0</v>
      </c>
      <c r="R4806" s="74"/>
      <c r="S4806" s="75" t="str">
        <f t="shared" si="472"/>
        <v>0000</v>
      </c>
      <c r="T4806" s="75" t="str">
        <f t="shared" si="473"/>
        <v>00000000000000000000000000000000</v>
      </c>
      <c r="V4806" s="197"/>
      <c r="W4806" s="75">
        <f t="shared" ref="W4806:W4869" si="474">HEX2DEC(RIGHT(S4806,2))+HEX2DEC(RIGHT(S4807,2))+HEX2DEC(RIGHT(S4808,2))+HEX2DEC(RIGHT(S4809,2))+HEX2DEC(LEFT(S4806,2))+HEX2DEC(LEFT(S4807,2))+HEX2DEC(LEFT(S4808,2))+HEX2DEC(LEFT(S4809,2))+HEX2DEC(RIGHT(S4810,2))+HEX2DEC(RIGHT(S4811,2))+HEX2DEC(RIGHT(S4812,2))+HEX2DEC(RIGHT(S4813,2))+HEX2DEC(LEFT(S4810,2))+HEX2DEC(LEFT(S4811,2))+HEX2DEC(LEFT(S4812,2))+HEX2DEC(LEFT(S4813,2))</f>
        <v>0</v>
      </c>
      <c r="AE4806" s="479"/>
    </row>
    <row r="4807" spans="1:31" s="75" customFormat="1" ht="13.5" x14ac:dyDescent="0.2">
      <c r="A4807" s="211">
        <v>4804</v>
      </c>
      <c r="B4807" s="212" t="s">
        <v>7023</v>
      </c>
      <c r="C4807" s="213" t="s">
        <v>7024</v>
      </c>
      <c r="D4807" s="213"/>
      <c r="E4807" s="213">
        <v>0</v>
      </c>
      <c r="F4807" s="213" t="s">
        <v>590</v>
      </c>
      <c r="G4807" s="214" t="s">
        <v>572</v>
      </c>
      <c r="H4807" s="208" t="str">
        <f>IF(Input!F$4="GMH_OECC",J4807,IF(Input!F$4="GMH_XOEC",L4807,IF(Input!F$4="GMH_Korea",N4807,IF(Input!F$4="GMH_EU",P4807,IF(Input!F$4="Skysuper",#REF!,IF(Input!F$4="SkyII",#REF!,IF(Input!F$4="XO-8000",#REF!, "FALSE")))))))</f>
        <v>00</v>
      </c>
      <c r="I4807" s="209">
        <f>IF(Input!F$4="GMH_OECC",K4807,IF(Input!F$4="GMH_XOEC",M4807,IF(Input!F$4="GMH_Korea",O4807,IF(Input!F$4="GMH_EU",Q4807,IF(Input!F$4="Skysuper",#REF!,IF(Input!F$4="SkyII",#REF!,IF(Input!F$4="XO-8000",#REF!, "FALSE")))))))</f>
        <v>0</v>
      </c>
      <c r="J4807" s="210" t="s">
        <v>10359</v>
      </c>
      <c r="K4807" s="268">
        <v>0</v>
      </c>
      <c r="L4807" s="270" t="s">
        <v>10359</v>
      </c>
      <c r="M4807" s="270">
        <v>0</v>
      </c>
      <c r="N4807" s="270" t="s">
        <v>10359</v>
      </c>
      <c r="O4807" s="270">
        <v>0</v>
      </c>
      <c r="P4807" s="270" t="s">
        <v>10359</v>
      </c>
      <c r="Q4807" s="270">
        <v>0</v>
      </c>
      <c r="R4807" s="74"/>
      <c r="S4807" s="75" t="str">
        <f t="shared" si="472"/>
        <v>0000</v>
      </c>
      <c r="T4807" s="75" t="str">
        <f t="shared" si="473"/>
        <v>00000000000000000000000000000000</v>
      </c>
      <c r="V4807" s="197"/>
      <c r="W4807" s="75">
        <f t="shared" si="474"/>
        <v>0</v>
      </c>
      <c r="AE4807" s="479"/>
    </row>
    <row r="4808" spans="1:31" s="75" customFormat="1" ht="13.5" x14ac:dyDescent="0.2">
      <c r="A4808" s="211">
        <v>4805</v>
      </c>
      <c r="B4808" s="212" t="s">
        <v>7025</v>
      </c>
      <c r="C4808" s="213" t="s">
        <v>7026</v>
      </c>
      <c r="D4808" s="213"/>
      <c r="E4808" s="213">
        <v>0</v>
      </c>
      <c r="F4808" s="213" t="s">
        <v>590</v>
      </c>
      <c r="G4808" s="214" t="s">
        <v>572</v>
      </c>
      <c r="H4808" s="208" t="str">
        <f>IF(Input!F$4="GMH_OECC",J4808,IF(Input!F$4="GMH_XOEC",L4808,IF(Input!F$4="GMH_Korea",N4808,IF(Input!F$4="GMH_EU",P4808,IF(Input!F$4="Skysuper",#REF!,IF(Input!F$4="SkyII",#REF!,IF(Input!F$4="XO-8000",#REF!, "FALSE")))))))</f>
        <v>00</v>
      </c>
      <c r="I4808" s="209">
        <f>IF(Input!F$4="GMH_OECC",K4808,IF(Input!F$4="GMH_XOEC",M4808,IF(Input!F$4="GMH_Korea",O4808,IF(Input!F$4="GMH_EU",Q4808,IF(Input!F$4="Skysuper",#REF!,IF(Input!F$4="SkyII",#REF!,IF(Input!F$4="XO-8000",#REF!, "FALSE")))))))</f>
        <v>0</v>
      </c>
      <c r="J4808" s="210" t="s">
        <v>10359</v>
      </c>
      <c r="K4808" s="268">
        <v>0</v>
      </c>
      <c r="L4808" s="270" t="s">
        <v>10359</v>
      </c>
      <c r="M4808" s="270">
        <v>0</v>
      </c>
      <c r="N4808" s="270" t="s">
        <v>10359</v>
      </c>
      <c r="O4808" s="270">
        <v>0</v>
      </c>
      <c r="P4808" s="270" t="s">
        <v>10359</v>
      </c>
      <c r="Q4808" s="270">
        <v>0</v>
      </c>
      <c r="R4808" s="74"/>
      <c r="S4808" s="75" t="str">
        <f t="shared" si="472"/>
        <v>0000</v>
      </c>
      <c r="T4808" s="75" t="str">
        <f t="shared" si="473"/>
        <v>00000000000000000000000000000000</v>
      </c>
      <c r="V4808" s="197"/>
      <c r="W4808" s="75">
        <f t="shared" si="474"/>
        <v>0</v>
      </c>
      <c r="AE4808" s="479"/>
    </row>
    <row r="4809" spans="1:31" s="75" customFormat="1" ht="13.5" x14ac:dyDescent="0.2">
      <c r="A4809" s="211">
        <v>4806</v>
      </c>
      <c r="B4809" s="212" t="s">
        <v>7027</v>
      </c>
      <c r="C4809" s="213" t="s">
        <v>7028</v>
      </c>
      <c r="D4809" s="213"/>
      <c r="E4809" s="213">
        <v>0</v>
      </c>
      <c r="F4809" s="213" t="s">
        <v>590</v>
      </c>
      <c r="G4809" s="214" t="s">
        <v>572</v>
      </c>
      <c r="H4809" s="208" t="str">
        <f>IF(Input!F$4="GMH_OECC",J4809,IF(Input!F$4="GMH_XOEC",L4809,IF(Input!F$4="GMH_Korea",N4809,IF(Input!F$4="GMH_EU",P4809,IF(Input!F$4="Skysuper",#REF!,IF(Input!F$4="SkyII",#REF!,IF(Input!F$4="XO-8000",#REF!, "FALSE")))))))</f>
        <v>00</v>
      </c>
      <c r="I4809" s="209">
        <f>IF(Input!F$4="GMH_OECC",K4809,IF(Input!F$4="GMH_XOEC",M4809,IF(Input!F$4="GMH_Korea",O4809,IF(Input!F$4="GMH_EU",Q4809,IF(Input!F$4="Skysuper",#REF!,IF(Input!F$4="SkyII",#REF!,IF(Input!F$4="XO-8000",#REF!, "FALSE")))))))</f>
        <v>0</v>
      </c>
      <c r="J4809" s="210" t="s">
        <v>10359</v>
      </c>
      <c r="K4809" s="268">
        <v>0</v>
      </c>
      <c r="L4809" s="270" t="s">
        <v>10359</v>
      </c>
      <c r="M4809" s="270">
        <v>0</v>
      </c>
      <c r="N4809" s="270" t="s">
        <v>10359</v>
      </c>
      <c r="O4809" s="270">
        <v>0</v>
      </c>
      <c r="P4809" s="270" t="s">
        <v>10359</v>
      </c>
      <c r="Q4809" s="270">
        <v>0</v>
      </c>
      <c r="R4809" s="74"/>
      <c r="S4809" s="75" t="str">
        <f t="shared" si="472"/>
        <v>0000</v>
      </c>
      <c r="T4809" s="75" t="str">
        <f t="shared" si="473"/>
        <v>00000000000000000000000000000000</v>
      </c>
      <c r="V4809" s="197"/>
      <c r="W4809" s="75">
        <f t="shared" si="474"/>
        <v>0</v>
      </c>
      <c r="AE4809" s="479"/>
    </row>
    <row r="4810" spans="1:31" s="75" customFormat="1" ht="13.5" x14ac:dyDescent="0.2">
      <c r="A4810" s="211">
        <v>4807</v>
      </c>
      <c r="B4810" s="212" t="s">
        <v>7029</v>
      </c>
      <c r="C4810" s="213" t="s">
        <v>7030</v>
      </c>
      <c r="D4810" s="213"/>
      <c r="E4810" s="213">
        <v>0</v>
      </c>
      <c r="F4810" s="213" t="s">
        <v>590</v>
      </c>
      <c r="G4810" s="214" t="s">
        <v>572</v>
      </c>
      <c r="H4810" s="208" t="str">
        <f>IF(Input!F$4="GMH_OECC",J4810,IF(Input!F$4="GMH_XOEC",L4810,IF(Input!F$4="GMH_Korea",N4810,IF(Input!F$4="GMH_EU",P4810,IF(Input!F$4="Skysuper",#REF!,IF(Input!F$4="SkyII",#REF!,IF(Input!F$4="XO-8000",#REF!, "FALSE")))))))</f>
        <v>00</v>
      </c>
      <c r="I4810" s="209">
        <f>IF(Input!F$4="GMH_OECC",K4810,IF(Input!F$4="GMH_XOEC",M4810,IF(Input!F$4="GMH_Korea",O4810,IF(Input!F$4="GMH_EU",Q4810,IF(Input!F$4="Skysuper",#REF!,IF(Input!F$4="SkyII",#REF!,IF(Input!F$4="XO-8000",#REF!, "FALSE")))))))</f>
        <v>0</v>
      </c>
      <c r="J4810" s="210" t="s">
        <v>10359</v>
      </c>
      <c r="K4810" s="268">
        <v>0</v>
      </c>
      <c r="L4810" s="270" t="s">
        <v>10359</v>
      </c>
      <c r="M4810" s="270">
        <v>0</v>
      </c>
      <c r="N4810" s="270" t="s">
        <v>10359</v>
      </c>
      <c r="O4810" s="270">
        <v>0</v>
      </c>
      <c r="P4810" s="270" t="s">
        <v>10359</v>
      </c>
      <c r="Q4810" s="270">
        <v>0</v>
      </c>
      <c r="R4810" s="74"/>
      <c r="S4810" s="75" t="str">
        <f t="shared" si="472"/>
        <v>0000</v>
      </c>
      <c r="T4810" s="75" t="str">
        <f t="shared" si="473"/>
        <v>00000000000000000000000000000000</v>
      </c>
      <c r="V4810" s="197"/>
      <c r="W4810" s="75">
        <f t="shared" si="474"/>
        <v>0</v>
      </c>
      <c r="AE4810" s="479"/>
    </row>
    <row r="4811" spans="1:31" s="75" customFormat="1" ht="13.5" x14ac:dyDescent="0.2">
      <c r="A4811" s="211">
        <v>4808</v>
      </c>
      <c r="B4811" s="212" t="s">
        <v>7031</v>
      </c>
      <c r="C4811" s="213" t="s">
        <v>7032</v>
      </c>
      <c r="D4811" s="213"/>
      <c r="E4811" s="213">
        <v>0</v>
      </c>
      <c r="F4811" s="213" t="s">
        <v>590</v>
      </c>
      <c r="G4811" s="214" t="s">
        <v>572</v>
      </c>
      <c r="H4811" s="208" t="str">
        <f>IF(Input!F$4="GMH_OECC",J4811,IF(Input!F$4="GMH_XOEC",L4811,IF(Input!F$4="GMH_Korea",N4811,IF(Input!F$4="GMH_EU",P4811,IF(Input!F$4="Skysuper",#REF!,IF(Input!F$4="SkyII",#REF!,IF(Input!F$4="XO-8000",#REF!, "FALSE")))))))</f>
        <v>00</v>
      </c>
      <c r="I4811" s="209">
        <f>IF(Input!F$4="GMH_OECC",K4811,IF(Input!F$4="GMH_XOEC",M4811,IF(Input!F$4="GMH_Korea",O4811,IF(Input!F$4="GMH_EU",Q4811,IF(Input!F$4="Skysuper",#REF!,IF(Input!F$4="SkyII",#REF!,IF(Input!F$4="XO-8000",#REF!, "FALSE")))))))</f>
        <v>0</v>
      </c>
      <c r="J4811" s="210" t="s">
        <v>10359</v>
      </c>
      <c r="K4811" s="268">
        <v>0</v>
      </c>
      <c r="L4811" s="270" t="s">
        <v>10359</v>
      </c>
      <c r="M4811" s="270">
        <v>0</v>
      </c>
      <c r="N4811" s="270" t="s">
        <v>10359</v>
      </c>
      <c r="O4811" s="270">
        <v>0</v>
      </c>
      <c r="P4811" s="270" t="s">
        <v>10359</v>
      </c>
      <c r="Q4811" s="270">
        <v>0</v>
      </c>
      <c r="R4811" s="74"/>
      <c r="S4811" s="75" t="str">
        <f t="shared" si="472"/>
        <v>0000</v>
      </c>
      <c r="T4811" s="75" t="str">
        <f t="shared" si="473"/>
        <v>00000000000000000000000000000000</v>
      </c>
      <c r="V4811" s="197"/>
      <c r="W4811" s="75">
        <f t="shared" si="474"/>
        <v>0</v>
      </c>
      <c r="AE4811" s="479"/>
    </row>
    <row r="4812" spans="1:31" s="75" customFormat="1" ht="13.5" x14ac:dyDescent="0.2">
      <c r="A4812" s="211">
        <v>4809</v>
      </c>
      <c r="B4812" s="212" t="s">
        <v>7033</v>
      </c>
      <c r="C4812" s="213" t="s">
        <v>7034</v>
      </c>
      <c r="D4812" s="213"/>
      <c r="E4812" s="213">
        <v>0</v>
      </c>
      <c r="F4812" s="213" t="s">
        <v>590</v>
      </c>
      <c r="G4812" s="214" t="s">
        <v>572</v>
      </c>
      <c r="H4812" s="208" t="str">
        <f>IF(Input!F$4="GMH_OECC",J4812,IF(Input!F$4="GMH_XOEC",L4812,IF(Input!F$4="GMH_Korea",N4812,IF(Input!F$4="GMH_EU",P4812,IF(Input!F$4="Skysuper",#REF!,IF(Input!F$4="SkyII",#REF!,IF(Input!F$4="XO-8000",#REF!, "FALSE")))))))</f>
        <v>00</v>
      </c>
      <c r="I4812" s="209">
        <f>IF(Input!F$4="GMH_OECC",K4812,IF(Input!F$4="GMH_XOEC",M4812,IF(Input!F$4="GMH_Korea",O4812,IF(Input!F$4="GMH_EU",Q4812,IF(Input!F$4="Skysuper",#REF!,IF(Input!F$4="SkyII",#REF!,IF(Input!F$4="XO-8000",#REF!, "FALSE")))))))</f>
        <v>0</v>
      </c>
      <c r="J4812" s="210" t="s">
        <v>10359</v>
      </c>
      <c r="K4812" s="268">
        <v>0</v>
      </c>
      <c r="L4812" s="270" t="s">
        <v>10359</v>
      </c>
      <c r="M4812" s="270">
        <v>0</v>
      </c>
      <c r="N4812" s="270" t="s">
        <v>10359</v>
      </c>
      <c r="O4812" s="270">
        <v>0</v>
      </c>
      <c r="P4812" s="270" t="s">
        <v>10359</v>
      </c>
      <c r="Q4812" s="270">
        <v>0</v>
      </c>
      <c r="R4812" s="74"/>
      <c r="S4812" s="75" t="str">
        <f t="shared" si="472"/>
        <v>0000</v>
      </c>
      <c r="T4812" s="75" t="str">
        <f t="shared" si="473"/>
        <v>00000000000000000000000000000000</v>
      </c>
      <c r="V4812" s="197"/>
      <c r="W4812" s="75">
        <f t="shared" si="474"/>
        <v>0</v>
      </c>
      <c r="AE4812" s="479"/>
    </row>
    <row r="4813" spans="1:31" s="75" customFormat="1" ht="13.5" x14ac:dyDescent="0.2">
      <c r="A4813" s="211">
        <v>4810</v>
      </c>
      <c r="B4813" s="212" t="s">
        <v>2200</v>
      </c>
      <c r="C4813" s="213" t="s">
        <v>2201</v>
      </c>
      <c r="D4813" s="213"/>
      <c r="E4813" s="213">
        <v>0</v>
      </c>
      <c r="F4813" s="213" t="s">
        <v>590</v>
      </c>
      <c r="G4813" s="214" t="s">
        <v>572</v>
      </c>
      <c r="H4813" s="208" t="str">
        <f>IF(Input!F$4="GMH_OECC",J4813,IF(Input!F$4="GMH_XOEC",L4813,IF(Input!F$4="GMH_Korea",N4813,IF(Input!F$4="GMH_EU",P4813,IF(Input!F$4="Skysuper",#REF!,IF(Input!F$4="SkyII",#REF!,IF(Input!F$4="XO-8000",#REF!, "FALSE")))))))</f>
        <v>00</v>
      </c>
      <c r="I4813" s="209">
        <f>IF(Input!F$4="GMH_OECC",K4813,IF(Input!F$4="GMH_XOEC",M4813,IF(Input!F$4="GMH_Korea",O4813,IF(Input!F$4="GMH_EU",Q4813,IF(Input!F$4="Skysuper",#REF!,IF(Input!F$4="SkyII",#REF!,IF(Input!F$4="XO-8000",#REF!, "FALSE")))))))</f>
        <v>0</v>
      </c>
      <c r="J4813" s="210" t="s">
        <v>10359</v>
      </c>
      <c r="K4813" s="268">
        <v>0</v>
      </c>
      <c r="L4813" s="270" t="s">
        <v>10359</v>
      </c>
      <c r="M4813" s="270">
        <v>0</v>
      </c>
      <c r="N4813" s="270" t="s">
        <v>10359</v>
      </c>
      <c r="O4813" s="270">
        <v>0</v>
      </c>
      <c r="P4813" s="270" t="s">
        <v>10359</v>
      </c>
      <c r="Q4813" s="270">
        <v>0</v>
      </c>
      <c r="R4813" s="74"/>
      <c r="S4813" s="75" t="str">
        <f t="shared" si="472"/>
        <v>0000</v>
      </c>
      <c r="T4813" s="75" t="str">
        <f t="shared" si="473"/>
        <v>00000000000000000000000000000000</v>
      </c>
      <c r="V4813" s="197"/>
      <c r="W4813" s="75">
        <f t="shared" si="474"/>
        <v>0</v>
      </c>
      <c r="AE4813" s="479"/>
    </row>
    <row r="4814" spans="1:31" s="75" customFormat="1" ht="13.5" x14ac:dyDescent="0.2">
      <c r="A4814" s="211">
        <v>4811</v>
      </c>
      <c r="B4814" s="212" t="s">
        <v>2202</v>
      </c>
      <c r="C4814" s="213" t="s">
        <v>2203</v>
      </c>
      <c r="D4814" s="213"/>
      <c r="E4814" s="213">
        <v>0</v>
      </c>
      <c r="F4814" s="213" t="s">
        <v>590</v>
      </c>
      <c r="G4814" s="214" t="s">
        <v>572</v>
      </c>
      <c r="H4814" s="208" t="str">
        <f>IF(Input!F$4="GMH_OECC",J4814,IF(Input!F$4="GMH_XOEC",L4814,IF(Input!F$4="GMH_Korea",N4814,IF(Input!F$4="GMH_EU",P4814,IF(Input!F$4="Skysuper",#REF!,IF(Input!F$4="SkyII",#REF!,IF(Input!F$4="XO-8000",#REF!, "FALSE")))))))</f>
        <v>00</v>
      </c>
      <c r="I4814" s="209">
        <f>IF(Input!F$4="GMH_OECC",K4814,IF(Input!F$4="GMH_XOEC",M4814,IF(Input!F$4="GMH_Korea",O4814,IF(Input!F$4="GMH_EU",Q4814,IF(Input!F$4="Skysuper",#REF!,IF(Input!F$4="SkyII",#REF!,IF(Input!F$4="XO-8000",#REF!, "FALSE")))))))</f>
        <v>0</v>
      </c>
      <c r="J4814" s="210" t="s">
        <v>10359</v>
      </c>
      <c r="K4814" s="268">
        <v>0</v>
      </c>
      <c r="L4814" s="270" t="s">
        <v>10359</v>
      </c>
      <c r="M4814" s="270">
        <v>0</v>
      </c>
      <c r="N4814" s="270" t="s">
        <v>10359</v>
      </c>
      <c r="O4814" s="270">
        <v>0</v>
      </c>
      <c r="P4814" s="270" t="s">
        <v>10359</v>
      </c>
      <c r="Q4814" s="270">
        <v>0</v>
      </c>
      <c r="R4814" s="74"/>
      <c r="S4814" s="75" t="str">
        <f t="shared" si="472"/>
        <v>0000</v>
      </c>
      <c r="T4814" s="75" t="str">
        <f t="shared" si="473"/>
        <v>00000000000000000000000000000000</v>
      </c>
      <c r="V4814" s="197"/>
      <c r="W4814" s="75">
        <f t="shared" si="474"/>
        <v>0</v>
      </c>
      <c r="AE4814" s="479"/>
    </row>
    <row r="4815" spans="1:31" s="75" customFormat="1" ht="13.5" x14ac:dyDescent="0.2">
      <c r="A4815" s="211">
        <v>4812</v>
      </c>
      <c r="B4815" s="212" t="s">
        <v>2204</v>
      </c>
      <c r="C4815" s="213" t="s">
        <v>2205</v>
      </c>
      <c r="D4815" s="213"/>
      <c r="E4815" s="213">
        <v>0</v>
      </c>
      <c r="F4815" s="213" t="s">
        <v>590</v>
      </c>
      <c r="G4815" s="214" t="s">
        <v>572</v>
      </c>
      <c r="H4815" s="208" t="str">
        <f>IF(Input!F$4="GMH_OECC",J4815,IF(Input!F$4="GMH_XOEC",L4815,IF(Input!F$4="GMH_Korea",N4815,IF(Input!F$4="GMH_EU",P4815,IF(Input!F$4="Skysuper",#REF!,IF(Input!F$4="SkyII",#REF!,IF(Input!F$4="XO-8000",#REF!, "FALSE")))))))</f>
        <v>00</v>
      </c>
      <c r="I4815" s="209">
        <f>IF(Input!F$4="GMH_OECC",K4815,IF(Input!F$4="GMH_XOEC",M4815,IF(Input!F$4="GMH_Korea",O4815,IF(Input!F$4="GMH_EU",Q4815,IF(Input!F$4="Skysuper",#REF!,IF(Input!F$4="SkyII",#REF!,IF(Input!F$4="XO-8000",#REF!, "FALSE")))))))</f>
        <v>0</v>
      </c>
      <c r="J4815" s="210" t="s">
        <v>10359</v>
      </c>
      <c r="K4815" s="268">
        <v>0</v>
      </c>
      <c r="L4815" s="270" t="s">
        <v>10359</v>
      </c>
      <c r="M4815" s="270">
        <v>0</v>
      </c>
      <c r="N4815" s="270" t="s">
        <v>10359</v>
      </c>
      <c r="O4815" s="270">
        <v>0</v>
      </c>
      <c r="P4815" s="270" t="s">
        <v>10359</v>
      </c>
      <c r="Q4815" s="270">
        <v>0</v>
      </c>
      <c r="R4815" s="74"/>
      <c r="S4815" s="75" t="str">
        <f t="shared" si="472"/>
        <v>0000</v>
      </c>
      <c r="T4815" s="75" t="str">
        <f t="shared" si="473"/>
        <v>00000000000000000000000000000000</v>
      </c>
      <c r="V4815" s="197"/>
      <c r="W4815" s="75">
        <f t="shared" si="474"/>
        <v>0</v>
      </c>
      <c r="AE4815" s="479"/>
    </row>
    <row r="4816" spans="1:31" s="75" customFormat="1" ht="13.5" x14ac:dyDescent="0.2">
      <c r="A4816" s="211">
        <v>4813</v>
      </c>
      <c r="B4816" s="212" t="s">
        <v>2206</v>
      </c>
      <c r="C4816" s="213" t="s">
        <v>2207</v>
      </c>
      <c r="D4816" s="213"/>
      <c r="E4816" s="213">
        <v>0</v>
      </c>
      <c r="F4816" s="213" t="s">
        <v>590</v>
      </c>
      <c r="G4816" s="214" t="s">
        <v>572</v>
      </c>
      <c r="H4816" s="208" t="str">
        <f>IF(Input!F$4="GMH_OECC",J4816,IF(Input!F$4="GMH_XOEC",L4816,IF(Input!F$4="GMH_Korea",N4816,IF(Input!F$4="GMH_EU",P4816,IF(Input!F$4="Skysuper",#REF!,IF(Input!F$4="SkyII",#REF!,IF(Input!F$4="XO-8000",#REF!, "FALSE")))))))</f>
        <v>00</v>
      </c>
      <c r="I4816" s="209">
        <f>IF(Input!F$4="GMH_OECC",K4816,IF(Input!F$4="GMH_XOEC",M4816,IF(Input!F$4="GMH_Korea",O4816,IF(Input!F$4="GMH_EU",Q4816,IF(Input!F$4="Skysuper",#REF!,IF(Input!F$4="SkyII",#REF!,IF(Input!F$4="XO-8000",#REF!, "FALSE")))))))</f>
        <v>0</v>
      </c>
      <c r="J4816" s="210" t="s">
        <v>10359</v>
      </c>
      <c r="K4816" s="268">
        <v>0</v>
      </c>
      <c r="L4816" s="270" t="s">
        <v>10359</v>
      </c>
      <c r="M4816" s="270">
        <v>0</v>
      </c>
      <c r="N4816" s="270" t="s">
        <v>10359</v>
      </c>
      <c r="O4816" s="270">
        <v>0</v>
      </c>
      <c r="P4816" s="270" t="s">
        <v>10359</v>
      </c>
      <c r="Q4816" s="270">
        <v>0</v>
      </c>
      <c r="R4816" s="74"/>
      <c r="S4816" s="75" t="str">
        <f t="shared" si="472"/>
        <v>0000</v>
      </c>
      <c r="T4816" s="75" t="str">
        <f t="shared" si="473"/>
        <v>00000000000000000000000000000000</v>
      </c>
      <c r="V4816" s="197"/>
      <c r="W4816" s="75">
        <f t="shared" si="474"/>
        <v>0</v>
      </c>
      <c r="AE4816" s="479"/>
    </row>
    <row r="4817" spans="1:31" s="75" customFormat="1" ht="13.5" x14ac:dyDescent="0.2">
      <c r="A4817" s="211">
        <v>4814</v>
      </c>
      <c r="B4817" s="212" t="s">
        <v>2208</v>
      </c>
      <c r="C4817" s="213" t="s">
        <v>2209</v>
      </c>
      <c r="D4817" s="213"/>
      <c r="E4817" s="213">
        <v>0</v>
      </c>
      <c r="F4817" s="213" t="s">
        <v>590</v>
      </c>
      <c r="G4817" s="214" t="s">
        <v>572</v>
      </c>
      <c r="H4817" s="208" t="str">
        <f>IF(Input!F$4="GMH_OECC",J4817,IF(Input!F$4="GMH_XOEC",L4817,IF(Input!F$4="GMH_Korea",N4817,IF(Input!F$4="GMH_EU",P4817,IF(Input!F$4="Skysuper",#REF!,IF(Input!F$4="SkyII",#REF!,IF(Input!F$4="XO-8000",#REF!, "FALSE")))))))</f>
        <v>00</v>
      </c>
      <c r="I4817" s="209">
        <f>IF(Input!F$4="GMH_OECC",K4817,IF(Input!F$4="GMH_XOEC",M4817,IF(Input!F$4="GMH_Korea",O4817,IF(Input!F$4="GMH_EU",Q4817,IF(Input!F$4="Skysuper",#REF!,IF(Input!F$4="SkyII",#REF!,IF(Input!F$4="XO-8000",#REF!, "FALSE")))))))</f>
        <v>0</v>
      </c>
      <c r="J4817" s="210" t="s">
        <v>10359</v>
      </c>
      <c r="K4817" s="268">
        <v>0</v>
      </c>
      <c r="L4817" s="270" t="s">
        <v>10359</v>
      </c>
      <c r="M4817" s="270">
        <v>0</v>
      </c>
      <c r="N4817" s="270" t="s">
        <v>10359</v>
      </c>
      <c r="O4817" s="270">
        <v>0</v>
      </c>
      <c r="P4817" s="270" t="s">
        <v>10359</v>
      </c>
      <c r="Q4817" s="270">
        <v>0</v>
      </c>
      <c r="R4817" s="74"/>
      <c r="S4817" s="75" t="str">
        <f t="shared" si="472"/>
        <v>0000</v>
      </c>
      <c r="T4817" s="75" t="str">
        <f t="shared" si="473"/>
        <v>00000000000000000000000000000000</v>
      </c>
      <c r="V4817" s="197"/>
      <c r="W4817" s="75">
        <f t="shared" si="474"/>
        <v>0</v>
      </c>
      <c r="AE4817" s="479"/>
    </row>
    <row r="4818" spans="1:31" s="75" customFormat="1" ht="13.5" x14ac:dyDescent="0.2">
      <c r="A4818" s="211">
        <v>4815</v>
      </c>
      <c r="B4818" s="212" t="s">
        <v>2210</v>
      </c>
      <c r="C4818" s="213" t="s">
        <v>2211</v>
      </c>
      <c r="D4818" s="213"/>
      <c r="E4818" s="213">
        <v>0</v>
      </c>
      <c r="F4818" s="213" t="s">
        <v>590</v>
      </c>
      <c r="G4818" s="214" t="s">
        <v>572</v>
      </c>
      <c r="H4818" s="208" t="str">
        <f>IF(Input!F$4="GMH_OECC",J4818,IF(Input!F$4="GMH_XOEC",L4818,IF(Input!F$4="GMH_Korea",N4818,IF(Input!F$4="GMH_EU",P4818,IF(Input!F$4="Skysuper",#REF!,IF(Input!F$4="SkyII",#REF!,IF(Input!F$4="XO-8000",#REF!, "FALSE")))))))</f>
        <v>00</v>
      </c>
      <c r="I4818" s="209">
        <f>IF(Input!F$4="GMH_OECC",K4818,IF(Input!F$4="GMH_XOEC",M4818,IF(Input!F$4="GMH_Korea",O4818,IF(Input!F$4="GMH_EU",Q4818,IF(Input!F$4="Skysuper",#REF!,IF(Input!F$4="SkyII",#REF!,IF(Input!F$4="XO-8000",#REF!, "FALSE")))))))</f>
        <v>0</v>
      </c>
      <c r="J4818" s="210" t="s">
        <v>10359</v>
      </c>
      <c r="K4818" s="268">
        <v>0</v>
      </c>
      <c r="L4818" s="270" t="s">
        <v>10359</v>
      </c>
      <c r="M4818" s="270">
        <v>0</v>
      </c>
      <c r="N4818" s="270" t="s">
        <v>10359</v>
      </c>
      <c r="O4818" s="270">
        <v>0</v>
      </c>
      <c r="P4818" s="270" t="s">
        <v>10359</v>
      </c>
      <c r="Q4818" s="270">
        <v>0</v>
      </c>
      <c r="R4818" s="74"/>
      <c r="S4818" s="75" t="str">
        <f t="shared" si="472"/>
        <v>0000</v>
      </c>
      <c r="T4818" s="75" t="str">
        <f t="shared" si="473"/>
        <v>00000000000000000000000000000000</v>
      </c>
      <c r="V4818" s="197"/>
      <c r="W4818" s="75">
        <f t="shared" si="474"/>
        <v>0</v>
      </c>
      <c r="AE4818" s="479"/>
    </row>
    <row r="4819" spans="1:31" s="75" customFormat="1" ht="13.5" x14ac:dyDescent="0.2">
      <c r="A4819" s="211">
        <v>4816</v>
      </c>
      <c r="B4819" s="212" t="s">
        <v>2212</v>
      </c>
      <c r="C4819" s="213" t="s">
        <v>2213</v>
      </c>
      <c r="D4819" s="213"/>
      <c r="E4819" s="213">
        <v>0</v>
      </c>
      <c r="F4819" s="213" t="s">
        <v>590</v>
      </c>
      <c r="G4819" s="214" t="s">
        <v>572</v>
      </c>
      <c r="H4819" s="208" t="str">
        <f>IF(Input!F$4="GMH_OECC",J4819,IF(Input!F$4="GMH_XOEC",L4819,IF(Input!F$4="GMH_Korea",N4819,IF(Input!F$4="GMH_EU",P4819,IF(Input!F$4="Skysuper",#REF!,IF(Input!F$4="SkyII",#REF!,IF(Input!F$4="XO-8000",#REF!, "FALSE")))))))</f>
        <v>00</v>
      </c>
      <c r="I4819" s="209">
        <f>IF(Input!F$4="GMH_OECC",K4819,IF(Input!F$4="GMH_XOEC",M4819,IF(Input!F$4="GMH_Korea",O4819,IF(Input!F$4="GMH_EU",Q4819,IF(Input!F$4="Skysuper",#REF!,IF(Input!F$4="SkyII",#REF!,IF(Input!F$4="XO-8000",#REF!, "FALSE")))))))</f>
        <v>0</v>
      </c>
      <c r="J4819" s="210" t="s">
        <v>10359</v>
      </c>
      <c r="K4819" s="268">
        <v>0</v>
      </c>
      <c r="L4819" s="270" t="s">
        <v>10359</v>
      </c>
      <c r="M4819" s="270">
        <v>0</v>
      </c>
      <c r="N4819" s="270" t="s">
        <v>10359</v>
      </c>
      <c r="O4819" s="270">
        <v>0</v>
      </c>
      <c r="P4819" s="270" t="s">
        <v>10359</v>
      </c>
      <c r="Q4819" s="270">
        <v>0</v>
      </c>
      <c r="R4819" s="74"/>
      <c r="S4819" s="75" t="str">
        <f t="shared" si="472"/>
        <v>0000</v>
      </c>
      <c r="T4819" s="75" t="str">
        <f t="shared" si="473"/>
        <v>00000000000000000000000000000000</v>
      </c>
      <c r="V4819" s="197"/>
      <c r="W4819" s="75">
        <f t="shared" si="474"/>
        <v>0</v>
      </c>
      <c r="AE4819" s="479"/>
    </row>
    <row r="4820" spans="1:31" s="75" customFormat="1" ht="13.5" x14ac:dyDescent="0.2">
      <c r="A4820" s="211">
        <v>4817</v>
      </c>
      <c r="B4820" s="212" t="s">
        <v>2214</v>
      </c>
      <c r="C4820" s="213" t="s">
        <v>2215</v>
      </c>
      <c r="D4820" s="213"/>
      <c r="E4820" s="213">
        <v>0</v>
      </c>
      <c r="F4820" s="213" t="s">
        <v>590</v>
      </c>
      <c r="G4820" s="214" t="s">
        <v>572</v>
      </c>
      <c r="H4820" s="208" t="str">
        <f>IF(Input!F$4="GMH_OECC",J4820,IF(Input!F$4="GMH_XOEC",L4820,IF(Input!F$4="GMH_Korea",N4820,IF(Input!F$4="GMH_EU",P4820,IF(Input!F$4="Skysuper",#REF!,IF(Input!F$4="SkyII",#REF!,IF(Input!F$4="XO-8000",#REF!, "FALSE")))))))</f>
        <v>00</v>
      </c>
      <c r="I4820" s="209">
        <f>IF(Input!F$4="GMH_OECC",K4820,IF(Input!F$4="GMH_XOEC",M4820,IF(Input!F$4="GMH_Korea",O4820,IF(Input!F$4="GMH_EU",Q4820,IF(Input!F$4="Skysuper",#REF!,IF(Input!F$4="SkyII",#REF!,IF(Input!F$4="XO-8000",#REF!, "FALSE")))))))</f>
        <v>0</v>
      </c>
      <c r="J4820" s="210" t="s">
        <v>10359</v>
      </c>
      <c r="K4820" s="268">
        <v>0</v>
      </c>
      <c r="L4820" s="270" t="s">
        <v>10359</v>
      </c>
      <c r="M4820" s="270">
        <v>0</v>
      </c>
      <c r="N4820" s="270" t="s">
        <v>10359</v>
      </c>
      <c r="O4820" s="270">
        <v>0</v>
      </c>
      <c r="P4820" s="270" t="s">
        <v>10359</v>
      </c>
      <c r="Q4820" s="270">
        <v>0</v>
      </c>
      <c r="R4820" s="74"/>
      <c r="S4820" s="75" t="str">
        <f t="shared" si="472"/>
        <v>0000</v>
      </c>
      <c r="T4820" s="75" t="str">
        <f t="shared" si="473"/>
        <v>00000000000000000000000000000000</v>
      </c>
      <c r="V4820" s="197"/>
      <c r="W4820" s="75">
        <f t="shared" si="474"/>
        <v>0</v>
      </c>
      <c r="AE4820" s="479"/>
    </row>
    <row r="4821" spans="1:31" s="75" customFormat="1" ht="13.5" x14ac:dyDescent="0.2">
      <c r="A4821" s="211">
        <v>4818</v>
      </c>
      <c r="B4821" s="212" t="s">
        <v>2216</v>
      </c>
      <c r="C4821" s="213" t="s">
        <v>2217</v>
      </c>
      <c r="D4821" s="213"/>
      <c r="E4821" s="213">
        <v>0</v>
      </c>
      <c r="F4821" s="213" t="s">
        <v>590</v>
      </c>
      <c r="G4821" s="214" t="s">
        <v>572</v>
      </c>
      <c r="H4821" s="208" t="str">
        <f>IF(Input!F$4="GMH_OECC",J4821,IF(Input!F$4="GMH_XOEC",L4821,IF(Input!F$4="GMH_Korea",N4821,IF(Input!F$4="GMH_EU",P4821,IF(Input!F$4="Skysuper",#REF!,IF(Input!F$4="SkyII",#REF!,IF(Input!F$4="XO-8000",#REF!, "FALSE")))))))</f>
        <v>00</v>
      </c>
      <c r="I4821" s="209">
        <f>IF(Input!F$4="GMH_OECC",K4821,IF(Input!F$4="GMH_XOEC",M4821,IF(Input!F$4="GMH_Korea",O4821,IF(Input!F$4="GMH_EU",Q4821,IF(Input!F$4="Skysuper",#REF!,IF(Input!F$4="SkyII",#REF!,IF(Input!F$4="XO-8000",#REF!, "FALSE")))))))</f>
        <v>0</v>
      </c>
      <c r="J4821" s="210" t="s">
        <v>10359</v>
      </c>
      <c r="K4821" s="268">
        <v>0</v>
      </c>
      <c r="L4821" s="270" t="s">
        <v>10359</v>
      </c>
      <c r="M4821" s="270">
        <v>0</v>
      </c>
      <c r="N4821" s="270" t="s">
        <v>10359</v>
      </c>
      <c r="O4821" s="270">
        <v>0</v>
      </c>
      <c r="P4821" s="270" t="s">
        <v>10359</v>
      </c>
      <c r="Q4821" s="270">
        <v>0</v>
      </c>
      <c r="R4821" s="74"/>
      <c r="S4821" s="75" t="str">
        <f t="shared" si="472"/>
        <v>0000</v>
      </c>
      <c r="T4821" s="75" t="str">
        <f t="shared" si="473"/>
        <v>00000000000000000000000000000000</v>
      </c>
      <c r="V4821" s="197"/>
      <c r="W4821" s="75">
        <f t="shared" si="474"/>
        <v>0</v>
      </c>
      <c r="AE4821" s="479"/>
    </row>
    <row r="4822" spans="1:31" s="75" customFormat="1" ht="13.5" x14ac:dyDescent="0.2">
      <c r="A4822" s="211">
        <v>4819</v>
      </c>
      <c r="B4822" s="212" t="s">
        <v>2218</v>
      </c>
      <c r="C4822" s="213" t="s">
        <v>2219</v>
      </c>
      <c r="D4822" s="213"/>
      <c r="E4822" s="213">
        <v>0</v>
      </c>
      <c r="F4822" s="213" t="s">
        <v>590</v>
      </c>
      <c r="G4822" s="214" t="s">
        <v>572</v>
      </c>
      <c r="H4822" s="208" t="str">
        <f>IF(Input!F$4="GMH_OECC",J4822,IF(Input!F$4="GMH_XOEC",L4822,IF(Input!F$4="GMH_Korea",N4822,IF(Input!F$4="GMH_EU",P4822,IF(Input!F$4="Skysuper",#REF!,IF(Input!F$4="SkyII",#REF!,IF(Input!F$4="XO-8000",#REF!, "FALSE")))))))</f>
        <v>00</v>
      </c>
      <c r="I4822" s="209">
        <f>IF(Input!F$4="GMH_OECC",K4822,IF(Input!F$4="GMH_XOEC",M4822,IF(Input!F$4="GMH_Korea",O4822,IF(Input!F$4="GMH_EU",Q4822,IF(Input!F$4="Skysuper",#REF!,IF(Input!F$4="SkyII",#REF!,IF(Input!F$4="XO-8000",#REF!, "FALSE")))))))</f>
        <v>0</v>
      </c>
      <c r="J4822" s="210" t="s">
        <v>10359</v>
      </c>
      <c r="K4822" s="268">
        <v>0</v>
      </c>
      <c r="L4822" s="270" t="s">
        <v>10359</v>
      </c>
      <c r="M4822" s="270">
        <v>0</v>
      </c>
      <c r="N4822" s="270" t="s">
        <v>10359</v>
      </c>
      <c r="O4822" s="270">
        <v>0</v>
      </c>
      <c r="P4822" s="270" t="s">
        <v>10359</v>
      </c>
      <c r="Q4822" s="270">
        <v>0</v>
      </c>
      <c r="R4822" s="74"/>
      <c r="S4822" s="75" t="str">
        <f t="shared" si="472"/>
        <v>0000</v>
      </c>
      <c r="T4822" s="75" t="str">
        <f t="shared" si="473"/>
        <v>00000000000000000000000000000000</v>
      </c>
      <c r="V4822" s="197"/>
      <c r="W4822" s="75">
        <f t="shared" si="474"/>
        <v>0</v>
      </c>
      <c r="AE4822" s="479"/>
    </row>
    <row r="4823" spans="1:31" s="75" customFormat="1" ht="13.5" x14ac:dyDescent="0.2">
      <c r="A4823" s="211">
        <v>4820</v>
      </c>
      <c r="B4823" s="212" t="s">
        <v>2220</v>
      </c>
      <c r="C4823" s="213" t="s">
        <v>2221</v>
      </c>
      <c r="D4823" s="213"/>
      <c r="E4823" s="213">
        <v>0</v>
      </c>
      <c r="F4823" s="213" t="s">
        <v>590</v>
      </c>
      <c r="G4823" s="214" t="s">
        <v>572</v>
      </c>
      <c r="H4823" s="208" t="str">
        <f>IF(Input!F$4="GMH_OECC",J4823,IF(Input!F$4="GMH_XOEC",L4823,IF(Input!F$4="GMH_Korea",N4823,IF(Input!F$4="GMH_EU",P4823,IF(Input!F$4="Skysuper",#REF!,IF(Input!F$4="SkyII",#REF!,IF(Input!F$4="XO-8000",#REF!, "FALSE")))))))</f>
        <v>00</v>
      </c>
      <c r="I4823" s="209">
        <f>IF(Input!F$4="GMH_OECC",K4823,IF(Input!F$4="GMH_XOEC",M4823,IF(Input!F$4="GMH_Korea",O4823,IF(Input!F$4="GMH_EU",Q4823,IF(Input!F$4="Skysuper",#REF!,IF(Input!F$4="SkyII",#REF!,IF(Input!F$4="XO-8000",#REF!, "FALSE")))))))</f>
        <v>0</v>
      </c>
      <c r="J4823" s="210" t="s">
        <v>10359</v>
      </c>
      <c r="K4823" s="268">
        <v>0</v>
      </c>
      <c r="L4823" s="270" t="s">
        <v>10359</v>
      </c>
      <c r="M4823" s="270">
        <v>0</v>
      </c>
      <c r="N4823" s="270" t="s">
        <v>10359</v>
      </c>
      <c r="O4823" s="270">
        <v>0</v>
      </c>
      <c r="P4823" s="270" t="s">
        <v>10359</v>
      </c>
      <c r="Q4823" s="270">
        <v>0</v>
      </c>
      <c r="R4823" s="74"/>
      <c r="S4823" s="75" t="str">
        <f t="shared" si="472"/>
        <v>0000</v>
      </c>
      <c r="T4823" s="75" t="str">
        <f t="shared" si="473"/>
        <v>00000000000000000000000000000000</v>
      </c>
      <c r="V4823" s="197"/>
      <c r="W4823" s="75">
        <f t="shared" si="474"/>
        <v>0</v>
      </c>
      <c r="AE4823" s="479"/>
    </row>
    <row r="4824" spans="1:31" s="75" customFormat="1" ht="13.5" x14ac:dyDescent="0.2">
      <c r="A4824" s="211">
        <v>4821</v>
      </c>
      <c r="B4824" s="212" t="s">
        <v>2222</v>
      </c>
      <c r="C4824" s="213" t="s">
        <v>2223</v>
      </c>
      <c r="D4824" s="213"/>
      <c r="E4824" s="213">
        <v>0</v>
      </c>
      <c r="F4824" s="213" t="s">
        <v>590</v>
      </c>
      <c r="G4824" s="214" t="s">
        <v>572</v>
      </c>
      <c r="H4824" s="208" t="str">
        <f>IF(Input!F$4="GMH_OECC",J4824,IF(Input!F$4="GMH_XOEC",L4824,IF(Input!F$4="GMH_Korea",N4824,IF(Input!F$4="GMH_EU",P4824,IF(Input!F$4="Skysuper",#REF!,IF(Input!F$4="SkyII",#REF!,IF(Input!F$4="XO-8000",#REF!, "FALSE")))))))</f>
        <v>00</v>
      </c>
      <c r="I4824" s="209">
        <f>IF(Input!F$4="GMH_OECC",K4824,IF(Input!F$4="GMH_XOEC",M4824,IF(Input!F$4="GMH_Korea",O4824,IF(Input!F$4="GMH_EU",Q4824,IF(Input!F$4="Skysuper",#REF!,IF(Input!F$4="SkyII",#REF!,IF(Input!F$4="XO-8000",#REF!, "FALSE")))))))</f>
        <v>0</v>
      </c>
      <c r="J4824" s="210" t="s">
        <v>10359</v>
      </c>
      <c r="K4824" s="268">
        <v>0</v>
      </c>
      <c r="L4824" s="270" t="s">
        <v>10359</v>
      </c>
      <c r="M4824" s="270">
        <v>0</v>
      </c>
      <c r="N4824" s="270" t="s">
        <v>10359</v>
      </c>
      <c r="O4824" s="270">
        <v>0</v>
      </c>
      <c r="P4824" s="270" t="s">
        <v>10359</v>
      </c>
      <c r="Q4824" s="270">
        <v>0</v>
      </c>
      <c r="R4824" s="74"/>
      <c r="S4824" s="75" t="str">
        <f t="shared" si="472"/>
        <v>0000</v>
      </c>
      <c r="T4824" s="75" t="str">
        <f t="shared" si="473"/>
        <v>00000000000000000000000000000000</v>
      </c>
      <c r="V4824" s="197"/>
      <c r="W4824" s="75">
        <f t="shared" si="474"/>
        <v>0</v>
      </c>
      <c r="AE4824" s="479"/>
    </row>
    <row r="4825" spans="1:31" s="75" customFormat="1" ht="13.5" x14ac:dyDescent="0.2">
      <c r="A4825" s="211">
        <v>4822</v>
      </c>
      <c r="B4825" s="212" t="s">
        <v>2224</v>
      </c>
      <c r="C4825" s="213" t="s">
        <v>2225</v>
      </c>
      <c r="D4825" s="213"/>
      <c r="E4825" s="213">
        <v>0</v>
      </c>
      <c r="F4825" s="213" t="s">
        <v>590</v>
      </c>
      <c r="G4825" s="214" t="s">
        <v>572</v>
      </c>
      <c r="H4825" s="208" t="str">
        <f>IF(Input!F$4="GMH_OECC",J4825,IF(Input!F$4="GMH_XOEC",L4825,IF(Input!F$4="GMH_Korea",N4825,IF(Input!F$4="GMH_EU",P4825,IF(Input!F$4="Skysuper",#REF!,IF(Input!F$4="SkyII",#REF!,IF(Input!F$4="XO-8000",#REF!, "FALSE")))))))</f>
        <v>00</v>
      </c>
      <c r="I4825" s="209">
        <f>IF(Input!F$4="GMH_OECC",K4825,IF(Input!F$4="GMH_XOEC",M4825,IF(Input!F$4="GMH_Korea",O4825,IF(Input!F$4="GMH_EU",Q4825,IF(Input!F$4="Skysuper",#REF!,IF(Input!F$4="SkyII",#REF!,IF(Input!F$4="XO-8000",#REF!, "FALSE")))))))</f>
        <v>0</v>
      </c>
      <c r="J4825" s="210" t="s">
        <v>10359</v>
      </c>
      <c r="K4825" s="268">
        <v>0</v>
      </c>
      <c r="L4825" s="270" t="s">
        <v>10359</v>
      </c>
      <c r="M4825" s="270">
        <v>0</v>
      </c>
      <c r="N4825" s="270" t="s">
        <v>10359</v>
      </c>
      <c r="O4825" s="270">
        <v>0</v>
      </c>
      <c r="P4825" s="270" t="s">
        <v>10359</v>
      </c>
      <c r="Q4825" s="270">
        <v>0</v>
      </c>
      <c r="R4825" s="74"/>
      <c r="S4825" s="75" t="str">
        <f t="shared" si="472"/>
        <v>0000</v>
      </c>
      <c r="T4825" s="75" t="str">
        <f t="shared" si="473"/>
        <v>00000000000000000000000000000000</v>
      </c>
      <c r="V4825" s="197"/>
      <c r="W4825" s="75">
        <f t="shared" si="474"/>
        <v>0</v>
      </c>
      <c r="AE4825" s="479"/>
    </row>
    <row r="4826" spans="1:31" s="75" customFormat="1" ht="13.5" x14ac:dyDescent="0.2">
      <c r="A4826" s="211">
        <v>4823</v>
      </c>
      <c r="B4826" s="212" t="s">
        <v>2226</v>
      </c>
      <c r="C4826" s="213" t="s">
        <v>2227</v>
      </c>
      <c r="D4826" s="213"/>
      <c r="E4826" s="213">
        <v>0</v>
      </c>
      <c r="F4826" s="213" t="s">
        <v>590</v>
      </c>
      <c r="G4826" s="214" t="s">
        <v>572</v>
      </c>
      <c r="H4826" s="208" t="str">
        <f>IF(Input!F$4="GMH_OECC",J4826,IF(Input!F$4="GMH_XOEC",L4826,IF(Input!F$4="GMH_Korea",N4826,IF(Input!F$4="GMH_EU",P4826,IF(Input!F$4="Skysuper",#REF!,IF(Input!F$4="SkyII",#REF!,IF(Input!F$4="XO-8000",#REF!, "FALSE")))))))</f>
        <v>00</v>
      </c>
      <c r="I4826" s="209">
        <f>IF(Input!F$4="GMH_OECC",K4826,IF(Input!F$4="GMH_XOEC",M4826,IF(Input!F$4="GMH_Korea",O4826,IF(Input!F$4="GMH_EU",Q4826,IF(Input!F$4="Skysuper",#REF!,IF(Input!F$4="SkyII",#REF!,IF(Input!F$4="XO-8000",#REF!, "FALSE")))))))</f>
        <v>0</v>
      </c>
      <c r="J4826" s="210" t="s">
        <v>10359</v>
      </c>
      <c r="K4826" s="268">
        <v>0</v>
      </c>
      <c r="L4826" s="270" t="s">
        <v>10359</v>
      </c>
      <c r="M4826" s="270">
        <v>0</v>
      </c>
      <c r="N4826" s="270" t="s">
        <v>10359</v>
      </c>
      <c r="O4826" s="270">
        <v>0</v>
      </c>
      <c r="P4826" s="270" t="s">
        <v>10359</v>
      </c>
      <c r="Q4826" s="270">
        <v>0</v>
      </c>
      <c r="R4826" s="74"/>
      <c r="S4826" s="75" t="str">
        <f t="shared" si="472"/>
        <v>0000</v>
      </c>
      <c r="T4826" s="75" t="str">
        <f t="shared" si="473"/>
        <v>00000000000000000000000000000000</v>
      </c>
      <c r="V4826" s="197"/>
      <c r="W4826" s="75">
        <f t="shared" si="474"/>
        <v>0</v>
      </c>
      <c r="AE4826" s="479"/>
    </row>
    <row r="4827" spans="1:31" s="75" customFormat="1" ht="13.5" x14ac:dyDescent="0.2">
      <c r="A4827" s="211">
        <v>4824</v>
      </c>
      <c r="B4827" s="212" t="s">
        <v>2228</v>
      </c>
      <c r="C4827" s="213" t="s">
        <v>2229</v>
      </c>
      <c r="D4827" s="213"/>
      <c r="E4827" s="213">
        <v>0</v>
      </c>
      <c r="F4827" s="213" t="s">
        <v>590</v>
      </c>
      <c r="G4827" s="214" t="s">
        <v>572</v>
      </c>
      <c r="H4827" s="208" t="str">
        <f>IF(Input!F$4="GMH_OECC",J4827,IF(Input!F$4="GMH_XOEC",L4827,IF(Input!F$4="GMH_Korea",N4827,IF(Input!F$4="GMH_EU",P4827,IF(Input!F$4="Skysuper",#REF!,IF(Input!F$4="SkyII",#REF!,IF(Input!F$4="XO-8000",#REF!, "FALSE")))))))</f>
        <v>00</v>
      </c>
      <c r="I4827" s="209">
        <f>IF(Input!F$4="GMH_OECC",K4827,IF(Input!F$4="GMH_XOEC",M4827,IF(Input!F$4="GMH_Korea",O4827,IF(Input!F$4="GMH_EU",Q4827,IF(Input!F$4="Skysuper",#REF!,IF(Input!F$4="SkyII",#REF!,IF(Input!F$4="XO-8000",#REF!, "FALSE")))))))</f>
        <v>0</v>
      </c>
      <c r="J4827" s="210" t="s">
        <v>10359</v>
      </c>
      <c r="K4827" s="268">
        <v>0</v>
      </c>
      <c r="L4827" s="270" t="s">
        <v>10359</v>
      </c>
      <c r="M4827" s="270">
        <v>0</v>
      </c>
      <c r="N4827" s="270" t="s">
        <v>10359</v>
      </c>
      <c r="O4827" s="270">
        <v>0</v>
      </c>
      <c r="P4827" s="270" t="s">
        <v>10359</v>
      </c>
      <c r="Q4827" s="270">
        <v>0</v>
      </c>
      <c r="R4827" s="74"/>
      <c r="S4827" s="75" t="str">
        <f t="shared" si="472"/>
        <v>0000</v>
      </c>
      <c r="T4827" s="75" t="str">
        <f t="shared" si="473"/>
        <v>00000000000000000000000000000000</v>
      </c>
      <c r="V4827" s="197"/>
      <c r="W4827" s="75">
        <f t="shared" si="474"/>
        <v>0</v>
      </c>
      <c r="AE4827" s="479"/>
    </row>
    <row r="4828" spans="1:31" s="75" customFormat="1" ht="13.5" x14ac:dyDescent="0.2">
      <c r="A4828" s="211">
        <v>4825</v>
      </c>
      <c r="B4828" s="212" t="s">
        <v>2230</v>
      </c>
      <c r="C4828" s="213" t="s">
        <v>2231</v>
      </c>
      <c r="D4828" s="213"/>
      <c r="E4828" s="213">
        <v>0</v>
      </c>
      <c r="F4828" s="213" t="s">
        <v>590</v>
      </c>
      <c r="G4828" s="214" t="s">
        <v>572</v>
      </c>
      <c r="H4828" s="208" t="str">
        <f>IF(Input!F$4="GMH_OECC",J4828,IF(Input!F$4="GMH_XOEC",L4828,IF(Input!F$4="GMH_Korea",N4828,IF(Input!F$4="GMH_EU",P4828,IF(Input!F$4="Skysuper",#REF!,IF(Input!F$4="SkyII",#REF!,IF(Input!F$4="XO-8000",#REF!, "FALSE")))))))</f>
        <v>00</v>
      </c>
      <c r="I4828" s="209">
        <f>IF(Input!F$4="GMH_OECC",K4828,IF(Input!F$4="GMH_XOEC",M4828,IF(Input!F$4="GMH_Korea",O4828,IF(Input!F$4="GMH_EU",Q4828,IF(Input!F$4="Skysuper",#REF!,IF(Input!F$4="SkyII",#REF!,IF(Input!F$4="XO-8000",#REF!, "FALSE")))))))</f>
        <v>0</v>
      </c>
      <c r="J4828" s="210" t="s">
        <v>10359</v>
      </c>
      <c r="K4828" s="268">
        <v>0</v>
      </c>
      <c r="L4828" s="270" t="s">
        <v>10359</v>
      </c>
      <c r="M4828" s="270">
        <v>0</v>
      </c>
      <c r="N4828" s="270" t="s">
        <v>10359</v>
      </c>
      <c r="O4828" s="270">
        <v>0</v>
      </c>
      <c r="P4828" s="270" t="s">
        <v>10359</v>
      </c>
      <c r="Q4828" s="270">
        <v>0</v>
      </c>
      <c r="R4828" s="74"/>
      <c r="S4828" s="75" t="str">
        <f t="shared" si="472"/>
        <v>0000</v>
      </c>
      <c r="T4828" s="75" t="str">
        <f t="shared" si="473"/>
        <v>00000000000000000000000000000000</v>
      </c>
      <c r="V4828" s="197"/>
      <c r="W4828" s="75">
        <f t="shared" si="474"/>
        <v>0</v>
      </c>
      <c r="AE4828" s="479"/>
    </row>
    <row r="4829" spans="1:31" s="75" customFormat="1" ht="13.5" x14ac:dyDescent="0.2">
      <c r="A4829" s="211">
        <v>4826</v>
      </c>
      <c r="B4829" s="212" t="s">
        <v>2232</v>
      </c>
      <c r="C4829" s="213" t="s">
        <v>2233</v>
      </c>
      <c r="D4829" s="213"/>
      <c r="E4829" s="213">
        <v>0</v>
      </c>
      <c r="F4829" s="213" t="s">
        <v>590</v>
      </c>
      <c r="G4829" s="214" t="s">
        <v>572</v>
      </c>
      <c r="H4829" s="208" t="str">
        <f>IF(Input!F$4="GMH_OECC",J4829,IF(Input!F$4="GMH_XOEC",L4829,IF(Input!F$4="GMH_Korea",N4829,IF(Input!F$4="GMH_EU",P4829,IF(Input!F$4="Skysuper",#REF!,IF(Input!F$4="SkyII",#REF!,IF(Input!F$4="XO-8000",#REF!, "FALSE")))))))</f>
        <v>00</v>
      </c>
      <c r="I4829" s="209">
        <f>IF(Input!F$4="GMH_OECC",K4829,IF(Input!F$4="GMH_XOEC",M4829,IF(Input!F$4="GMH_Korea",O4829,IF(Input!F$4="GMH_EU",Q4829,IF(Input!F$4="Skysuper",#REF!,IF(Input!F$4="SkyII",#REF!,IF(Input!F$4="XO-8000",#REF!, "FALSE")))))))</f>
        <v>0</v>
      </c>
      <c r="J4829" s="210" t="s">
        <v>10359</v>
      </c>
      <c r="K4829" s="268">
        <v>0</v>
      </c>
      <c r="L4829" s="270" t="s">
        <v>10359</v>
      </c>
      <c r="M4829" s="270">
        <v>0</v>
      </c>
      <c r="N4829" s="270" t="s">
        <v>10359</v>
      </c>
      <c r="O4829" s="270">
        <v>0</v>
      </c>
      <c r="P4829" s="270" t="s">
        <v>10359</v>
      </c>
      <c r="Q4829" s="270">
        <v>0</v>
      </c>
      <c r="R4829" s="74"/>
      <c r="S4829" s="75" t="str">
        <f t="shared" si="472"/>
        <v>0000</v>
      </c>
      <c r="T4829" s="75" t="str">
        <f t="shared" si="473"/>
        <v>00000000000000000000000000000000</v>
      </c>
      <c r="V4829" s="197"/>
      <c r="W4829" s="75">
        <f t="shared" si="474"/>
        <v>0</v>
      </c>
      <c r="AE4829" s="479"/>
    </row>
    <row r="4830" spans="1:31" s="75" customFormat="1" ht="13.5" x14ac:dyDescent="0.2">
      <c r="A4830" s="211">
        <v>4827</v>
      </c>
      <c r="B4830" s="212" t="s">
        <v>2234</v>
      </c>
      <c r="C4830" s="213" t="s">
        <v>2235</v>
      </c>
      <c r="D4830" s="213"/>
      <c r="E4830" s="213">
        <v>0</v>
      </c>
      <c r="F4830" s="213" t="s">
        <v>590</v>
      </c>
      <c r="G4830" s="214" t="s">
        <v>572</v>
      </c>
      <c r="H4830" s="208" t="str">
        <f>IF(Input!F$4="GMH_OECC",J4830,IF(Input!F$4="GMH_XOEC",L4830,IF(Input!F$4="GMH_Korea",N4830,IF(Input!F$4="GMH_EU",P4830,IF(Input!F$4="Skysuper",#REF!,IF(Input!F$4="SkyII",#REF!,IF(Input!F$4="XO-8000",#REF!, "FALSE")))))))</f>
        <v>00</v>
      </c>
      <c r="I4830" s="209">
        <f>IF(Input!F$4="GMH_OECC",K4830,IF(Input!F$4="GMH_XOEC",M4830,IF(Input!F$4="GMH_Korea",O4830,IF(Input!F$4="GMH_EU",Q4830,IF(Input!F$4="Skysuper",#REF!,IF(Input!F$4="SkyII",#REF!,IF(Input!F$4="XO-8000",#REF!, "FALSE")))))))</f>
        <v>0</v>
      </c>
      <c r="J4830" s="210" t="s">
        <v>10359</v>
      </c>
      <c r="K4830" s="268">
        <v>0</v>
      </c>
      <c r="L4830" s="270" t="s">
        <v>10359</v>
      </c>
      <c r="M4830" s="270">
        <v>0</v>
      </c>
      <c r="N4830" s="270" t="s">
        <v>10359</v>
      </c>
      <c r="O4830" s="270">
        <v>0</v>
      </c>
      <c r="P4830" s="270" t="s">
        <v>10359</v>
      </c>
      <c r="Q4830" s="270">
        <v>0</v>
      </c>
      <c r="R4830" s="74"/>
      <c r="S4830" s="75" t="str">
        <f t="shared" si="472"/>
        <v>0000</v>
      </c>
      <c r="T4830" s="75" t="str">
        <f t="shared" si="473"/>
        <v>00000000000000000000000000000000</v>
      </c>
      <c r="V4830" s="197"/>
      <c r="W4830" s="75">
        <f t="shared" si="474"/>
        <v>0</v>
      </c>
      <c r="AE4830" s="479"/>
    </row>
    <row r="4831" spans="1:31" s="75" customFormat="1" ht="13.5" x14ac:dyDescent="0.2">
      <c r="A4831" s="211">
        <v>4828</v>
      </c>
      <c r="B4831" s="212" t="s">
        <v>2236</v>
      </c>
      <c r="C4831" s="213" t="s">
        <v>2237</v>
      </c>
      <c r="D4831" s="213"/>
      <c r="E4831" s="213">
        <v>0</v>
      </c>
      <c r="F4831" s="213" t="s">
        <v>590</v>
      </c>
      <c r="G4831" s="214" t="s">
        <v>572</v>
      </c>
      <c r="H4831" s="208" t="str">
        <f>IF(Input!F$4="GMH_OECC",J4831,IF(Input!F$4="GMH_XOEC",L4831,IF(Input!F$4="GMH_Korea",N4831,IF(Input!F$4="GMH_EU",P4831,IF(Input!F$4="Skysuper",#REF!,IF(Input!F$4="SkyII",#REF!,IF(Input!F$4="XO-8000",#REF!, "FALSE")))))))</f>
        <v>00</v>
      </c>
      <c r="I4831" s="209">
        <f>IF(Input!F$4="GMH_OECC",K4831,IF(Input!F$4="GMH_XOEC",M4831,IF(Input!F$4="GMH_Korea",O4831,IF(Input!F$4="GMH_EU",Q4831,IF(Input!F$4="Skysuper",#REF!,IF(Input!F$4="SkyII",#REF!,IF(Input!F$4="XO-8000",#REF!, "FALSE")))))))</f>
        <v>0</v>
      </c>
      <c r="J4831" s="210" t="s">
        <v>10359</v>
      </c>
      <c r="K4831" s="268">
        <v>0</v>
      </c>
      <c r="L4831" s="270" t="s">
        <v>10359</v>
      </c>
      <c r="M4831" s="270">
        <v>0</v>
      </c>
      <c r="N4831" s="270" t="s">
        <v>10359</v>
      </c>
      <c r="O4831" s="270">
        <v>0</v>
      </c>
      <c r="P4831" s="270" t="s">
        <v>10359</v>
      </c>
      <c r="Q4831" s="270">
        <v>0</v>
      </c>
      <c r="R4831" s="74"/>
      <c r="S4831" s="75" t="str">
        <f t="shared" si="472"/>
        <v>0000</v>
      </c>
      <c r="T4831" s="75" t="str">
        <f t="shared" si="473"/>
        <v>00000000000000000000000000000000</v>
      </c>
      <c r="V4831" s="197"/>
      <c r="W4831" s="75">
        <f t="shared" si="474"/>
        <v>0</v>
      </c>
      <c r="AE4831" s="479"/>
    </row>
    <row r="4832" spans="1:31" s="75" customFormat="1" ht="13.5" x14ac:dyDescent="0.2">
      <c r="A4832" s="211">
        <v>4829</v>
      </c>
      <c r="B4832" s="212" t="s">
        <v>2238</v>
      </c>
      <c r="C4832" s="213" t="s">
        <v>2239</v>
      </c>
      <c r="D4832" s="213"/>
      <c r="E4832" s="213">
        <v>0</v>
      </c>
      <c r="F4832" s="213" t="s">
        <v>590</v>
      </c>
      <c r="G4832" s="214" t="s">
        <v>572</v>
      </c>
      <c r="H4832" s="208" t="str">
        <f>IF(Input!F$4="GMH_OECC",J4832,IF(Input!F$4="GMH_XOEC",L4832,IF(Input!F$4="GMH_Korea",N4832,IF(Input!F$4="GMH_EU",P4832,IF(Input!F$4="Skysuper",#REF!,IF(Input!F$4="SkyII",#REF!,IF(Input!F$4="XO-8000",#REF!, "FALSE")))))))</f>
        <v>00</v>
      </c>
      <c r="I4832" s="209">
        <f>IF(Input!F$4="GMH_OECC",K4832,IF(Input!F$4="GMH_XOEC",M4832,IF(Input!F$4="GMH_Korea",O4832,IF(Input!F$4="GMH_EU",Q4832,IF(Input!F$4="Skysuper",#REF!,IF(Input!F$4="SkyII",#REF!,IF(Input!F$4="XO-8000",#REF!, "FALSE")))))))</f>
        <v>0</v>
      </c>
      <c r="J4832" s="210" t="s">
        <v>10359</v>
      </c>
      <c r="K4832" s="268">
        <v>0</v>
      </c>
      <c r="L4832" s="270" t="s">
        <v>10359</v>
      </c>
      <c r="M4832" s="270">
        <v>0</v>
      </c>
      <c r="N4832" s="270" t="s">
        <v>10359</v>
      </c>
      <c r="O4832" s="270">
        <v>0</v>
      </c>
      <c r="P4832" s="270" t="s">
        <v>10359</v>
      </c>
      <c r="Q4832" s="270">
        <v>0</v>
      </c>
      <c r="R4832" s="74"/>
      <c r="S4832" s="75" t="str">
        <f t="shared" si="472"/>
        <v>0000</v>
      </c>
      <c r="T4832" s="75" t="str">
        <f t="shared" si="473"/>
        <v>00000000000000000000000000000000</v>
      </c>
      <c r="V4832" s="197"/>
      <c r="W4832" s="75">
        <f t="shared" si="474"/>
        <v>0</v>
      </c>
      <c r="AE4832" s="479"/>
    </row>
    <row r="4833" spans="1:31" s="75" customFormat="1" ht="13.5" x14ac:dyDescent="0.2">
      <c r="A4833" s="211">
        <v>4830</v>
      </c>
      <c r="B4833" s="212" t="s">
        <v>2240</v>
      </c>
      <c r="C4833" s="213" t="s">
        <v>2241</v>
      </c>
      <c r="D4833" s="213"/>
      <c r="E4833" s="213">
        <v>0</v>
      </c>
      <c r="F4833" s="213" t="s">
        <v>590</v>
      </c>
      <c r="G4833" s="214" t="s">
        <v>572</v>
      </c>
      <c r="H4833" s="208" t="str">
        <f>IF(Input!F$4="GMH_OECC",J4833,IF(Input!F$4="GMH_XOEC",L4833,IF(Input!F$4="GMH_Korea",N4833,IF(Input!F$4="GMH_EU",P4833,IF(Input!F$4="Skysuper",#REF!,IF(Input!F$4="SkyII",#REF!,IF(Input!F$4="XO-8000",#REF!, "FALSE")))))))</f>
        <v>00</v>
      </c>
      <c r="I4833" s="209">
        <f>IF(Input!F$4="GMH_OECC",K4833,IF(Input!F$4="GMH_XOEC",M4833,IF(Input!F$4="GMH_Korea",O4833,IF(Input!F$4="GMH_EU",Q4833,IF(Input!F$4="Skysuper",#REF!,IF(Input!F$4="SkyII",#REF!,IF(Input!F$4="XO-8000",#REF!, "FALSE")))))))</f>
        <v>0</v>
      </c>
      <c r="J4833" s="210" t="s">
        <v>10359</v>
      </c>
      <c r="K4833" s="268">
        <v>0</v>
      </c>
      <c r="L4833" s="270" t="s">
        <v>10359</v>
      </c>
      <c r="M4833" s="270">
        <v>0</v>
      </c>
      <c r="N4833" s="270" t="s">
        <v>10359</v>
      </c>
      <c r="O4833" s="270">
        <v>0</v>
      </c>
      <c r="P4833" s="270" t="s">
        <v>10359</v>
      </c>
      <c r="Q4833" s="270">
        <v>0</v>
      </c>
      <c r="R4833" s="74"/>
      <c r="S4833" s="75" t="str">
        <f t="shared" si="472"/>
        <v>0000</v>
      </c>
      <c r="T4833" s="75" t="str">
        <f t="shared" si="473"/>
        <v>00000000000000000000000000000000</v>
      </c>
      <c r="V4833" s="197"/>
      <c r="W4833" s="75">
        <f t="shared" si="474"/>
        <v>0</v>
      </c>
      <c r="AE4833" s="479"/>
    </row>
    <row r="4834" spans="1:31" s="75" customFormat="1" ht="13.5" x14ac:dyDescent="0.2">
      <c r="A4834" s="211">
        <v>4831</v>
      </c>
      <c r="B4834" s="212" t="s">
        <v>2242</v>
      </c>
      <c r="C4834" s="213" t="s">
        <v>2243</v>
      </c>
      <c r="D4834" s="213"/>
      <c r="E4834" s="213">
        <v>0</v>
      </c>
      <c r="F4834" s="213" t="s">
        <v>590</v>
      </c>
      <c r="G4834" s="214" t="s">
        <v>572</v>
      </c>
      <c r="H4834" s="208" t="str">
        <f>IF(Input!F$4="GMH_OECC",J4834,IF(Input!F$4="GMH_XOEC",L4834,IF(Input!F$4="GMH_Korea",N4834,IF(Input!F$4="GMH_EU",P4834,IF(Input!F$4="Skysuper",#REF!,IF(Input!F$4="SkyII",#REF!,IF(Input!F$4="XO-8000",#REF!, "FALSE")))))))</f>
        <v>00</v>
      </c>
      <c r="I4834" s="209">
        <f>IF(Input!F$4="GMH_OECC",K4834,IF(Input!F$4="GMH_XOEC",M4834,IF(Input!F$4="GMH_Korea",O4834,IF(Input!F$4="GMH_EU",Q4834,IF(Input!F$4="Skysuper",#REF!,IF(Input!F$4="SkyII",#REF!,IF(Input!F$4="XO-8000",#REF!, "FALSE")))))))</f>
        <v>0</v>
      </c>
      <c r="J4834" s="210" t="s">
        <v>10359</v>
      </c>
      <c r="K4834" s="268">
        <v>0</v>
      </c>
      <c r="L4834" s="270" t="s">
        <v>10359</v>
      </c>
      <c r="M4834" s="270">
        <v>0</v>
      </c>
      <c r="N4834" s="270" t="s">
        <v>10359</v>
      </c>
      <c r="O4834" s="270">
        <v>0</v>
      </c>
      <c r="P4834" s="270" t="s">
        <v>10359</v>
      </c>
      <c r="Q4834" s="270">
        <v>0</v>
      </c>
      <c r="R4834" s="74"/>
      <c r="S4834" s="75" t="str">
        <f t="shared" si="472"/>
        <v>0000</v>
      </c>
      <c r="T4834" s="75" t="str">
        <f t="shared" si="473"/>
        <v>00000000000000000000000000000000</v>
      </c>
      <c r="V4834" s="197"/>
      <c r="W4834" s="75">
        <f t="shared" si="474"/>
        <v>0</v>
      </c>
      <c r="AE4834" s="479"/>
    </row>
    <row r="4835" spans="1:31" s="75" customFormat="1" ht="13.5" x14ac:dyDescent="0.2">
      <c r="A4835" s="211">
        <v>4832</v>
      </c>
      <c r="B4835" s="212" t="s">
        <v>5565</v>
      </c>
      <c r="C4835" s="213" t="s">
        <v>5566</v>
      </c>
      <c r="D4835" s="213"/>
      <c r="E4835" s="213">
        <v>0</v>
      </c>
      <c r="F4835" s="213" t="s">
        <v>590</v>
      </c>
      <c r="G4835" s="214" t="s">
        <v>572</v>
      </c>
      <c r="H4835" s="208" t="str">
        <f>IF(Input!F$4="GMH_OECC",J4835,IF(Input!F$4="GMH_XOEC",L4835,IF(Input!F$4="GMH_Korea",N4835,IF(Input!F$4="GMH_EU",P4835,IF(Input!F$4="Skysuper",#REF!,IF(Input!F$4="SkyII",#REF!,IF(Input!F$4="XO-8000",#REF!, "FALSE")))))))</f>
        <v>00</v>
      </c>
      <c r="I4835" s="209">
        <f>IF(Input!F$4="GMH_OECC",K4835,IF(Input!F$4="GMH_XOEC",M4835,IF(Input!F$4="GMH_Korea",O4835,IF(Input!F$4="GMH_EU",Q4835,IF(Input!F$4="Skysuper",#REF!,IF(Input!F$4="SkyII",#REF!,IF(Input!F$4="XO-8000",#REF!, "FALSE")))))))</f>
        <v>0</v>
      </c>
      <c r="J4835" s="210" t="s">
        <v>10359</v>
      </c>
      <c r="K4835" s="268">
        <v>0</v>
      </c>
      <c r="L4835" s="270" t="s">
        <v>10359</v>
      </c>
      <c r="M4835" s="270">
        <v>0</v>
      </c>
      <c r="N4835" s="270" t="s">
        <v>10359</v>
      </c>
      <c r="O4835" s="270">
        <v>0</v>
      </c>
      <c r="P4835" s="270" t="s">
        <v>10359</v>
      </c>
      <c r="Q4835" s="270">
        <v>0</v>
      </c>
      <c r="R4835" s="74"/>
      <c r="S4835" s="75" t="str">
        <f t="shared" si="472"/>
        <v>0000</v>
      </c>
      <c r="T4835" s="75" t="str">
        <f t="shared" si="473"/>
        <v>00000000000000000000000000000000</v>
      </c>
      <c r="V4835" s="197"/>
      <c r="W4835" s="75">
        <f t="shared" si="474"/>
        <v>0</v>
      </c>
      <c r="AE4835" s="479"/>
    </row>
    <row r="4836" spans="1:31" s="75" customFormat="1" ht="13.5" x14ac:dyDescent="0.2">
      <c r="A4836" s="211">
        <v>4833</v>
      </c>
      <c r="B4836" s="212" t="s">
        <v>5567</v>
      </c>
      <c r="C4836" s="213" t="s">
        <v>5568</v>
      </c>
      <c r="D4836" s="213"/>
      <c r="E4836" s="213">
        <v>0</v>
      </c>
      <c r="F4836" s="213" t="s">
        <v>590</v>
      </c>
      <c r="G4836" s="214" t="s">
        <v>572</v>
      </c>
      <c r="H4836" s="208" t="str">
        <f>IF(Input!F$4="GMH_OECC",J4836,IF(Input!F$4="GMH_XOEC",L4836,IF(Input!F$4="GMH_Korea",N4836,IF(Input!F$4="GMH_EU",P4836,IF(Input!F$4="Skysuper",#REF!,IF(Input!F$4="SkyII",#REF!,IF(Input!F$4="XO-8000",#REF!, "FALSE")))))))</f>
        <v>00</v>
      </c>
      <c r="I4836" s="209">
        <f>IF(Input!F$4="GMH_OECC",K4836,IF(Input!F$4="GMH_XOEC",M4836,IF(Input!F$4="GMH_Korea",O4836,IF(Input!F$4="GMH_EU",Q4836,IF(Input!F$4="Skysuper",#REF!,IF(Input!F$4="SkyII",#REF!,IF(Input!F$4="XO-8000",#REF!, "FALSE")))))))</f>
        <v>0</v>
      </c>
      <c r="J4836" s="210" t="s">
        <v>10359</v>
      </c>
      <c r="K4836" s="268">
        <v>0</v>
      </c>
      <c r="L4836" s="270" t="s">
        <v>10359</v>
      </c>
      <c r="M4836" s="270">
        <v>0</v>
      </c>
      <c r="N4836" s="270" t="s">
        <v>10359</v>
      </c>
      <c r="O4836" s="270">
        <v>0</v>
      </c>
      <c r="P4836" s="270" t="s">
        <v>10359</v>
      </c>
      <c r="Q4836" s="270">
        <v>0</v>
      </c>
      <c r="R4836" s="74"/>
      <c r="S4836" s="75" t="str">
        <f t="shared" si="472"/>
        <v>0000</v>
      </c>
      <c r="T4836" s="75" t="str">
        <f t="shared" si="473"/>
        <v>00000000000000000000000000000000</v>
      </c>
      <c r="V4836" s="197"/>
      <c r="W4836" s="75">
        <f t="shared" si="474"/>
        <v>0</v>
      </c>
      <c r="AE4836" s="479"/>
    </row>
    <row r="4837" spans="1:31" s="75" customFormat="1" ht="13.5" x14ac:dyDescent="0.2">
      <c r="A4837" s="211">
        <v>4834</v>
      </c>
      <c r="B4837" s="212" t="s">
        <v>5569</v>
      </c>
      <c r="C4837" s="213" t="s">
        <v>5570</v>
      </c>
      <c r="D4837" s="213"/>
      <c r="E4837" s="213">
        <v>0</v>
      </c>
      <c r="F4837" s="213" t="s">
        <v>590</v>
      </c>
      <c r="G4837" s="214" t="s">
        <v>572</v>
      </c>
      <c r="H4837" s="208" t="str">
        <f>IF(Input!F$4="GMH_OECC",J4837,IF(Input!F$4="GMH_XOEC",L4837,IF(Input!F$4="GMH_Korea",N4837,IF(Input!F$4="GMH_EU",P4837,IF(Input!F$4="Skysuper",#REF!,IF(Input!F$4="SkyII",#REF!,IF(Input!F$4="XO-8000",#REF!, "FALSE")))))))</f>
        <v>00</v>
      </c>
      <c r="I4837" s="209">
        <f>IF(Input!F$4="GMH_OECC",K4837,IF(Input!F$4="GMH_XOEC",M4837,IF(Input!F$4="GMH_Korea",O4837,IF(Input!F$4="GMH_EU",Q4837,IF(Input!F$4="Skysuper",#REF!,IF(Input!F$4="SkyII",#REF!,IF(Input!F$4="XO-8000",#REF!, "FALSE")))))))</f>
        <v>0</v>
      </c>
      <c r="J4837" s="210" t="s">
        <v>10359</v>
      </c>
      <c r="K4837" s="268">
        <v>0</v>
      </c>
      <c r="L4837" s="270" t="s">
        <v>10359</v>
      </c>
      <c r="M4837" s="270">
        <v>0</v>
      </c>
      <c r="N4837" s="270" t="s">
        <v>10359</v>
      </c>
      <c r="O4837" s="270">
        <v>0</v>
      </c>
      <c r="P4837" s="270" t="s">
        <v>10359</v>
      </c>
      <c r="Q4837" s="270">
        <v>0</v>
      </c>
      <c r="R4837" s="74"/>
      <c r="S4837" s="75" t="str">
        <f t="shared" si="472"/>
        <v>0000</v>
      </c>
      <c r="T4837" s="75" t="str">
        <f t="shared" si="473"/>
        <v>00000000000000000000000000000000</v>
      </c>
      <c r="V4837" s="197"/>
      <c r="W4837" s="75">
        <f t="shared" si="474"/>
        <v>0</v>
      </c>
      <c r="AE4837" s="479"/>
    </row>
    <row r="4838" spans="1:31" s="75" customFormat="1" ht="13.5" x14ac:dyDescent="0.2">
      <c r="A4838" s="211">
        <v>4835</v>
      </c>
      <c r="B4838" s="212" t="s">
        <v>5571</v>
      </c>
      <c r="C4838" s="213" t="s">
        <v>5572</v>
      </c>
      <c r="D4838" s="213"/>
      <c r="E4838" s="213">
        <v>0</v>
      </c>
      <c r="F4838" s="213" t="s">
        <v>590</v>
      </c>
      <c r="G4838" s="214" t="s">
        <v>572</v>
      </c>
      <c r="H4838" s="208" t="str">
        <f>IF(Input!F$4="GMH_OECC",J4838,IF(Input!F$4="GMH_XOEC",L4838,IF(Input!F$4="GMH_Korea",N4838,IF(Input!F$4="GMH_EU",P4838,IF(Input!F$4="Skysuper",#REF!,IF(Input!F$4="SkyII",#REF!,IF(Input!F$4="XO-8000",#REF!, "FALSE")))))))</f>
        <v>00</v>
      </c>
      <c r="I4838" s="209">
        <f>IF(Input!F$4="GMH_OECC",K4838,IF(Input!F$4="GMH_XOEC",M4838,IF(Input!F$4="GMH_Korea",O4838,IF(Input!F$4="GMH_EU",Q4838,IF(Input!F$4="Skysuper",#REF!,IF(Input!F$4="SkyII",#REF!,IF(Input!F$4="XO-8000",#REF!, "FALSE")))))))</f>
        <v>0</v>
      </c>
      <c r="J4838" s="210" t="s">
        <v>10359</v>
      </c>
      <c r="K4838" s="268">
        <v>0</v>
      </c>
      <c r="L4838" s="270" t="s">
        <v>10359</v>
      </c>
      <c r="M4838" s="270">
        <v>0</v>
      </c>
      <c r="N4838" s="270" t="s">
        <v>10359</v>
      </c>
      <c r="O4838" s="270">
        <v>0</v>
      </c>
      <c r="P4838" s="270" t="s">
        <v>10359</v>
      </c>
      <c r="Q4838" s="270">
        <v>0</v>
      </c>
      <c r="R4838" s="74"/>
      <c r="S4838" s="75" t="str">
        <f t="shared" si="472"/>
        <v>0000</v>
      </c>
      <c r="T4838" s="75" t="str">
        <f t="shared" si="473"/>
        <v>00000000000000000000000000000000</v>
      </c>
      <c r="V4838" s="197"/>
      <c r="W4838" s="75">
        <f t="shared" si="474"/>
        <v>0</v>
      </c>
      <c r="AE4838" s="479"/>
    </row>
    <row r="4839" spans="1:31" s="75" customFormat="1" ht="13.5" x14ac:dyDescent="0.2">
      <c r="A4839" s="211">
        <v>4836</v>
      </c>
      <c r="B4839" s="212" t="s">
        <v>5573</v>
      </c>
      <c r="C4839" s="213" t="s">
        <v>5574</v>
      </c>
      <c r="D4839" s="213"/>
      <c r="E4839" s="213">
        <v>0</v>
      </c>
      <c r="F4839" s="213" t="s">
        <v>590</v>
      </c>
      <c r="G4839" s="214" t="s">
        <v>572</v>
      </c>
      <c r="H4839" s="208" t="str">
        <f>IF(Input!F$4="GMH_OECC",J4839,IF(Input!F$4="GMH_XOEC",L4839,IF(Input!F$4="GMH_Korea",N4839,IF(Input!F$4="GMH_EU",P4839,IF(Input!F$4="Skysuper",#REF!,IF(Input!F$4="SkyII",#REF!,IF(Input!F$4="XO-8000",#REF!, "FALSE")))))))</f>
        <v>00</v>
      </c>
      <c r="I4839" s="209">
        <f>IF(Input!F$4="GMH_OECC",K4839,IF(Input!F$4="GMH_XOEC",M4839,IF(Input!F$4="GMH_Korea",O4839,IF(Input!F$4="GMH_EU",Q4839,IF(Input!F$4="Skysuper",#REF!,IF(Input!F$4="SkyII",#REF!,IF(Input!F$4="XO-8000",#REF!, "FALSE")))))))</f>
        <v>0</v>
      </c>
      <c r="J4839" s="210" t="s">
        <v>10359</v>
      </c>
      <c r="K4839" s="268">
        <v>0</v>
      </c>
      <c r="L4839" s="270" t="s">
        <v>10359</v>
      </c>
      <c r="M4839" s="270">
        <v>0</v>
      </c>
      <c r="N4839" s="270" t="s">
        <v>10359</v>
      </c>
      <c r="O4839" s="270">
        <v>0</v>
      </c>
      <c r="P4839" s="270" t="s">
        <v>10359</v>
      </c>
      <c r="Q4839" s="270">
        <v>0</v>
      </c>
      <c r="R4839" s="74"/>
      <c r="S4839" s="75" t="str">
        <f t="shared" si="472"/>
        <v>0000</v>
      </c>
      <c r="T4839" s="75" t="str">
        <f t="shared" si="473"/>
        <v>00000000000000000000000000000000</v>
      </c>
      <c r="V4839" s="197"/>
      <c r="W4839" s="75">
        <f t="shared" si="474"/>
        <v>0</v>
      </c>
      <c r="AE4839" s="479"/>
    </row>
    <row r="4840" spans="1:31" s="75" customFormat="1" ht="13.5" x14ac:dyDescent="0.2">
      <c r="A4840" s="211">
        <v>4837</v>
      </c>
      <c r="B4840" s="212" t="s">
        <v>5575</v>
      </c>
      <c r="C4840" s="213" t="s">
        <v>5576</v>
      </c>
      <c r="D4840" s="213"/>
      <c r="E4840" s="213">
        <v>0</v>
      </c>
      <c r="F4840" s="213" t="s">
        <v>590</v>
      </c>
      <c r="G4840" s="214" t="s">
        <v>572</v>
      </c>
      <c r="H4840" s="208" t="str">
        <f>IF(Input!F$4="GMH_OECC",J4840,IF(Input!F$4="GMH_XOEC",L4840,IF(Input!F$4="GMH_Korea",N4840,IF(Input!F$4="GMH_EU",P4840,IF(Input!F$4="Skysuper",#REF!,IF(Input!F$4="SkyII",#REF!,IF(Input!F$4="XO-8000",#REF!, "FALSE")))))))</f>
        <v>00</v>
      </c>
      <c r="I4840" s="209">
        <f>IF(Input!F$4="GMH_OECC",K4840,IF(Input!F$4="GMH_XOEC",M4840,IF(Input!F$4="GMH_Korea",O4840,IF(Input!F$4="GMH_EU",Q4840,IF(Input!F$4="Skysuper",#REF!,IF(Input!F$4="SkyII",#REF!,IF(Input!F$4="XO-8000",#REF!, "FALSE")))))))</f>
        <v>0</v>
      </c>
      <c r="J4840" s="210" t="s">
        <v>10359</v>
      </c>
      <c r="K4840" s="268">
        <v>0</v>
      </c>
      <c r="L4840" s="270" t="s">
        <v>10359</v>
      </c>
      <c r="M4840" s="270">
        <v>0</v>
      </c>
      <c r="N4840" s="270" t="s">
        <v>10359</v>
      </c>
      <c r="O4840" s="270">
        <v>0</v>
      </c>
      <c r="P4840" s="270" t="s">
        <v>10359</v>
      </c>
      <c r="Q4840" s="270">
        <v>0</v>
      </c>
      <c r="R4840" s="74"/>
      <c r="S4840" s="75" t="str">
        <f t="shared" si="472"/>
        <v>0000</v>
      </c>
      <c r="T4840" s="75" t="str">
        <f t="shared" si="473"/>
        <v>00000000000000000000000000000000</v>
      </c>
      <c r="V4840" s="197"/>
      <c r="W4840" s="75">
        <f t="shared" si="474"/>
        <v>0</v>
      </c>
      <c r="AE4840" s="479"/>
    </row>
    <row r="4841" spans="1:31" s="75" customFormat="1" ht="13.5" x14ac:dyDescent="0.2">
      <c r="A4841" s="211">
        <v>4838</v>
      </c>
      <c r="B4841" s="212" t="s">
        <v>5577</v>
      </c>
      <c r="C4841" s="213" t="s">
        <v>5578</v>
      </c>
      <c r="D4841" s="213"/>
      <c r="E4841" s="213">
        <v>0</v>
      </c>
      <c r="F4841" s="213" t="s">
        <v>590</v>
      </c>
      <c r="G4841" s="214" t="s">
        <v>572</v>
      </c>
      <c r="H4841" s="208" t="str">
        <f>IF(Input!F$4="GMH_OECC",J4841,IF(Input!F$4="GMH_XOEC",L4841,IF(Input!F$4="GMH_Korea",N4841,IF(Input!F$4="GMH_EU",P4841,IF(Input!F$4="Skysuper",#REF!,IF(Input!F$4="SkyII",#REF!,IF(Input!F$4="XO-8000",#REF!, "FALSE")))))))</f>
        <v>00</v>
      </c>
      <c r="I4841" s="209">
        <f>IF(Input!F$4="GMH_OECC",K4841,IF(Input!F$4="GMH_XOEC",M4841,IF(Input!F$4="GMH_Korea",O4841,IF(Input!F$4="GMH_EU",Q4841,IF(Input!F$4="Skysuper",#REF!,IF(Input!F$4="SkyII",#REF!,IF(Input!F$4="XO-8000",#REF!, "FALSE")))))))</f>
        <v>0</v>
      </c>
      <c r="J4841" s="210" t="s">
        <v>10359</v>
      </c>
      <c r="K4841" s="268">
        <v>0</v>
      </c>
      <c r="L4841" s="270" t="s">
        <v>10359</v>
      </c>
      <c r="M4841" s="270">
        <v>0</v>
      </c>
      <c r="N4841" s="270" t="s">
        <v>10359</v>
      </c>
      <c r="O4841" s="270">
        <v>0</v>
      </c>
      <c r="P4841" s="270" t="s">
        <v>10359</v>
      </c>
      <c r="Q4841" s="270">
        <v>0</v>
      </c>
      <c r="R4841" s="74"/>
      <c r="S4841" s="75" t="str">
        <f t="shared" si="472"/>
        <v>0000</v>
      </c>
      <c r="T4841" s="75" t="str">
        <f t="shared" si="473"/>
        <v>00000000000000000000000000000000</v>
      </c>
      <c r="V4841" s="197"/>
      <c r="W4841" s="75">
        <f t="shared" si="474"/>
        <v>0</v>
      </c>
      <c r="AE4841" s="479"/>
    </row>
    <row r="4842" spans="1:31" s="75" customFormat="1" ht="13.5" x14ac:dyDescent="0.2">
      <c r="A4842" s="211">
        <v>4839</v>
      </c>
      <c r="B4842" s="212" t="s">
        <v>5579</v>
      </c>
      <c r="C4842" s="213" t="s">
        <v>5580</v>
      </c>
      <c r="D4842" s="213"/>
      <c r="E4842" s="213">
        <v>0</v>
      </c>
      <c r="F4842" s="213" t="s">
        <v>590</v>
      </c>
      <c r="G4842" s="214" t="s">
        <v>572</v>
      </c>
      <c r="H4842" s="208" t="str">
        <f>IF(Input!F$4="GMH_OECC",J4842,IF(Input!F$4="GMH_XOEC",L4842,IF(Input!F$4="GMH_Korea",N4842,IF(Input!F$4="GMH_EU",P4842,IF(Input!F$4="Skysuper",#REF!,IF(Input!F$4="SkyII",#REF!,IF(Input!F$4="XO-8000",#REF!, "FALSE")))))))</f>
        <v>00</v>
      </c>
      <c r="I4842" s="209">
        <f>IF(Input!F$4="GMH_OECC",K4842,IF(Input!F$4="GMH_XOEC",M4842,IF(Input!F$4="GMH_Korea",O4842,IF(Input!F$4="GMH_EU",Q4842,IF(Input!F$4="Skysuper",#REF!,IF(Input!F$4="SkyII",#REF!,IF(Input!F$4="XO-8000",#REF!, "FALSE")))))))</f>
        <v>0</v>
      </c>
      <c r="J4842" s="210" t="s">
        <v>10359</v>
      </c>
      <c r="K4842" s="268">
        <v>0</v>
      </c>
      <c r="L4842" s="270" t="s">
        <v>10359</v>
      </c>
      <c r="M4842" s="270">
        <v>0</v>
      </c>
      <c r="N4842" s="270" t="s">
        <v>10359</v>
      </c>
      <c r="O4842" s="270">
        <v>0</v>
      </c>
      <c r="P4842" s="270" t="s">
        <v>10359</v>
      </c>
      <c r="Q4842" s="270">
        <v>0</v>
      </c>
      <c r="R4842" s="74"/>
      <c r="S4842" s="75" t="str">
        <f t="shared" si="472"/>
        <v>0000</v>
      </c>
      <c r="T4842" s="75" t="str">
        <f t="shared" si="473"/>
        <v>00000000000000000000000000000000</v>
      </c>
      <c r="V4842" s="197"/>
      <c r="W4842" s="75">
        <f t="shared" si="474"/>
        <v>0</v>
      </c>
      <c r="AE4842" s="479"/>
    </row>
    <row r="4843" spans="1:31" s="75" customFormat="1" ht="13.5" x14ac:dyDescent="0.2">
      <c r="A4843" s="211">
        <v>4840</v>
      </c>
      <c r="B4843" s="212" t="s">
        <v>5581</v>
      </c>
      <c r="C4843" s="213" t="s">
        <v>5582</v>
      </c>
      <c r="D4843" s="213"/>
      <c r="E4843" s="213">
        <v>0</v>
      </c>
      <c r="F4843" s="213" t="s">
        <v>590</v>
      </c>
      <c r="G4843" s="214" t="s">
        <v>572</v>
      </c>
      <c r="H4843" s="208" t="str">
        <f>IF(Input!F$4="GMH_OECC",J4843,IF(Input!F$4="GMH_XOEC",L4843,IF(Input!F$4="GMH_Korea",N4843,IF(Input!F$4="GMH_EU",P4843,IF(Input!F$4="Skysuper",#REF!,IF(Input!F$4="SkyII",#REF!,IF(Input!F$4="XO-8000",#REF!, "FALSE")))))))</f>
        <v>00</v>
      </c>
      <c r="I4843" s="209">
        <f>IF(Input!F$4="GMH_OECC",K4843,IF(Input!F$4="GMH_XOEC",M4843,IF(Input!F$4="GMH_Korea",O4843,IF(Input!F$4="GMH_EU",Q4843,IF(Input!F$4="Skysuper",#REF!,IF(Input!F$4="SkyII",#REF!,IF(Input!F$4="XO-8000",#REF!, "FALSE")))))))</f>
        <v>0</v>
      </c>
      <c r="J4843" s="210" t="s">
        <v>10359</v>
      </c>
      <c r="K4843" s="268">
        <v>0</v>
      </c>
      <c r="L4843" s="270" t="s">
        <v>10359</v>
      </c>
      <c r="M4843" s="270">
        <v>0</v>
      </c>
      <c r="N4843" s="270" t="s">
        <v>10359</v>
      </c>
      <c r="O4843" s="270">
        <v>0</v>
      </c>
      <c r="P4843" s="270" t="s">
        <v>10359</v>
      </c>
      <c r="Q4843" s="270">
        <v>0</v>
      </c>
      <c r="R4843" s="74"/>
      <c r="S4843" s="75" t="str">
        <f t="shared" si="472"/>
        <v>0000</v>
      </c>
      <c r="T4843" s="75" t="str">
        <f t="shared" si="473"/>
        <v>00000000000000000000000000000000</v>
      </c>
      <c r="V4843" s="197"/>
      <c r="W4843" s="75">
        <f t="shared" si="474"/>
        <v>0</v>
      </c>
      <c r="AE4843" s="479"/>
    </row>
    <row r="4844" spans="1:31" s="75" customFormat="1" ht="13.5" x14ac:dyDescent="0.2">
      <c r="A4844" s="211">
        <v>4841</v>
      </c>
      <c r="B4844" s="212" t="s">
        <v>5583</v>
      </c>
      <c r="C4844" s="213" t="s">
        <v>5584</v>
      </c>
      <c r="D4844" s="213"/>
      <c r="E4844" s="213">
        <v>0</v>
      </c>
      <c r="F4844" s="213" t="s">
        <v>590</v>
      </c>
      <c r="G4844" s="214" t="s">
        <v>572</v>
      </c>
      <c r="H4844" s="208" t="str">
        <f>IF(Input!F$4="GMH_OECC",J4844,IF(Input!F$4="GMH_XOEC",L4844,IF(Input!F$4="GMH_Korea",N4844,IF(Input!F$4="GMH_EU",P4844,IF(Input!F$4="Skysuper",#REF!,IF(Input!F$4="SkyII",#REF!,IF(Input!F$4="XO-8000",#REF!, "FALSE")))))))</f>
        <v>00</v>
      </c>
      <c r="I4844" s="209">
        <f>IF(Input!F$4="GMH_OECC",K4844,IF(Input!F$4="GMH_XOEC",M4844,IF(Input!F$4="GMH_Korea",O4844,IF(Input!F$4="GMH_EU",Q4844,IF(Input!F$4="Skysuper",#REF!,IF(Input!F$4="SkyII",#REF!,IF(Input!F$4="XO-8000",#REF!, "FALSE")))))))</f>
        <v>0</v>
      </c>
      <c r="J4844" s="210" t="s">
        <v>10359</v>
      </c>
      <c r="K4844" s="268">
        <v>0</v>
      </c>
      <c r="L4844" s="270" t="s">
        <v>10359</v>
      </c>
      <c r="M4844" s="270">
        <v>0</v>
      </c>
      <c r="N4844" s="270" t="s">
        <v>10359</v>
      </c>
      <c r="O4844" s="270">
        <v>0</v>
      </c>
      <c r="P4844" s="270" t="s">
        <v>10359</v>
      </c>
      <c r="Q4844" s="270">
        <v>0</v>
      </c>
      <c r="R4844" s="74"/>
      <c r="S4844" s="75" t="str">
        <f t="shared" si="472"/>
        <v>0000</v>
      </c>
      <c r="T4844" s="75" t="str">
        <f t="shared" si="473"/>
        <v>00000000000000000000000000000000</v>
      </c>
      <c r="V4844" s="197"/>
      <c r="W4844" s="75">
        <f t="shared" si="474"/>
        <v>0</v>
      </c>
      <c r="AE4844" s="479"/>
    </row>
    <row r="4845" spans="1:31" s="75" customFormat="1" ht="13.5" x14ac:dyDescent="0.2">
      <c r="A4845" s="211">
        <v>4842</v>
      </c>
      <c r="B4845" s="212" t="s">
        <v>5585</v>
      </c>
      <c r="C4845" s="213" t="s">
        <v>5586</v>
      </c>
      <c r="D4845" s="213"/>
      <c r="E4845" s="213">
        <v>0</v>
      </c>
      <c r="F4845" s="213" t="s">
        <v>590</v>
      </c>
      <c r="G4845" s="214" t="s">
        <v>572</v>
      </c>
      <c r="H4845" s="208" t="str">
        <f>IF(Input!F$4="GMH_OECC",J4845,IF(Input!F$4="GMH_XOEC",L4845,IF(Input!F$4="GMH_Korea",N4845,IF(Input!F$4="GMH_EU",P4845,IF(Input!F$4="Skysuper",#REF!,IF(Input!F$4="SkyII",#REF!,IF(Input!F$4="XO-8000",#REF!, "FALSE")))))))</f>
        <v>00</v>
      </c>
      <c r="I4845" s="209">
        <f>IF(Input!F$4="GMH_OECC",K4845,IF(Input!F$4="GMH_XOEC",M4845,IF(Input!F$4="GMH_Korea",O4845,IF(Input!F$4="GMH_EU",Q4845,IF(Input!F$4="Skysuper",#REF!,IF(Input!F$4="SkyII",#REF!,IF(Input!F$4="XO-8000",#REF!, "FALSE")))))))</f>
        <v>0</v>
      </c>
      <c r="J4845" s="210" t="s">
        <v>10359</v>
      </c>
      <c r="K4845" s="268">
        <v>0</v>
      </c>
      <c r="L4845" s="270" t="s">
        <v>10359</v>
      </c>
      <c r="M4845" s="270">
        <v>0</v>
      </c>
      <c r="N4845" s="270" t="s">
        <v>10359</v>
      </c>
      <c r="O4845" s="270">
        <v>0</v>
      </c>
      <c r="P4845" s="270" t="s">
        <v>10359</v>
      </c>
      <c r="Q4845" s="270">
        <v>0</v>
      </c>
      <c r="R4845" s="74"/>
      <c r="S4845" s="75" t="str">
        <f t="shared" si="472"/>
        <v>0000</v>
      </c>
      <c r="T4845" s="75" t="str">
        <f t="shared" si="473"/>
        <v>00000000000000000000000000000000</v>
      </c>
      <c r="V4845" s="197"/>
      <c r="W4845" s="75">
        <f t="shared" si="474"/>
        <v>0</v>
      </c>
      <c r="AE4845" s="479"/>
    </row>
    <row r="4846" spans="1:31" s="75" customFormat="1" ht="13.5" x14ac:dyDescent="0.2">
      <c r="A4846" s="211">
        <v>4843</v>
      </c>
      <c r="B4846" s="212" t="s">
        <v>5587</v>
      </c>
      <c r="C4846" s="213" t="s">
        <v>5588</v>
      </c>
      <c r="D4846" s="213"/>
      <c r="E4846" s="213">
        <v>0</v>
      </c>
      <c r="F4846" s="213" t="s">
        <v>590</v>
      </c>
      <c r="G4846" s="214" t="s">
        <v>572</v>
      </c>
      <c r="H4846" s="208" t="str">
        <f>IF(Input!F$4="GMH_OECC",J4846,IF(Input!F$4="GMH_XOEC",L4846,IF(Input!F$4="GMH_Korea",N4846,IF(Input!F$4="GMH_EU",P4846,IF(Input!F$4="Skysuper",#REF!,IF(Input!F$4="SkyII",#REF!,IF(Input!F$4="XO-8000",#REF!, "FALSE")))))))</f>
        <v>00</v>
      </c>
      <c r="I4846" s="209">
        <f>IF(Input!F$4="GMH_OECC",K4846,IF(Input!F$4="GMH_XOEC",M4846,IF(Input!F$4="GMH_Korea",O4846,IF(Input!F$4="GMH_EU",Q4846,IF(Input!F$4="Skysuper",#REF!,IF(Input!F$4="SkyII",#REF!,IF(Input!F$4="XO-8000",#REF!, "FALSE")))))))</f>
        <v>0</v>
      </c>
      <c r="J4846" s="210" t="s">
        <v>10359</v>
      </c>
      <c r="K4846" s="268">
        <v>0</v>
      </c>
      <c r="L4846" s="270" t="s">
        <v>10359</v>
      </c>
      <c r="M4846" s="270">
        <v>0</v>
      </c>
      <c r="N4846" s="270" t="s">
        <v>10359</v>
      </c>
      <c r="O4846" s="270">
        <v>0</v>
      </c>
      <c r="P4846" s="270" t="s">
        <v>10359</v>
      </c>
      <c r="Q4846" s="270">
        <v>0</v>
      </c>
      <c r="R4846" s="74"/>
      <c r="S4846" s="75" t="str">
        <f t="shared" si="472"/>
        <v>0000</v>
      </c>
      <c r="T4846" s="75" t="str">
        <f t="shared" si="473"/>
        <v>00000000000000000000000000000000</v>
      </c>
      <c r="V4846" s="197"/>
      <c r="W4846" s="75">
        <f t="shared" si="474"/>
        <v>0</v>
      </c>
      <c r="AE4846" s="479"/>
    </row>
    <row r="4847" spans="1:31" s="75" customFormat="1" ht="13.5" x14ac:dyDescent="0.2">
      <c r="A4847" s="211">
        <v>4844</v>
      </c>
      <c r="B4847" s="212" t="s">
        <v>5589</v>
      </c>
      <c r="C4847" s="213" t="s">
        <v>5590</v>
      </c>
      <c r="D4847" s="213"/>
      <c r="E4847" s="213">
        <v>0</v>
      </c>
      <c r="F4847" s="213" t="s">
        <v>590</v>
      </c>
      <c r="G4847" s="214" t="s">
        <v>572</v>
      </c>
      <c r="H4847" s="208" t="str">
        <f>IF(Input!F$4="GMH_OECC",J4847,IF(Input!F$4="GMH_XOEC",L4847,IF(Input!F$4="GMH_Korea",N4847,IF(Input!F$4="GMH_EU",P4847,IF(Input!F$4="Skysuper",#REF!,IF(Input!F$4="SkyII",#REF!,IF(Input!F$4="XO-8000",#REF!, "FALSE")))))))</f>
        <v>00</v>
      </c>
      <c r="I4847" s="209">
        <f>IF(Input!F$4="GMH_OECC",K4847,IF(Input!F$4="GMH_XOEC",M4847,IF(Input!F$4="GMH_Korea",O4847,IF(Input!F$4="GMH_EU",Q4847,IF(Input!F$4="Skysuper",#REF!,IF(Input!F$4="SkyII",#REF!,IF(Input!F$4="XO-8000",#REF!, "FALSE")))))))</f>
        <v>0</v>
      </c>
      <c r="J4847" s="210" t="s">
        <v>10359</v>
      </c>
      <c r="K4847" s="268">
        <v>0</v>
      </c>
      <c r="L4847" s="270" t="s">
        <v>10359</v>
      </c>
      <c r="M4847" s="270">
        <v>0</v>
      </c>
      <c r="N4847" s="270" t="s">
        <v>10359</v>
      </c>
      <c r="O4847" s="270">
        <v>0</v>
      </c>
      <c r="P4847" s="270" t="s">
        <v>10359</v>
      </c>
      <c r="Q4847" s="270">
        <v>0</v>
      </c>
      <c r="R4847" s="74"/>
      <c r="S4847" s="75" t="str">
        <f t="shared" si="472"/>
        <v>0000</v>
      </c>
      <c r="T4847" s="75" t="str">
        <f t="shared" si="473"/>
        <v>00000000000000000000000000000000</v>
      </c>
      <c r="V4847" s="197"/>
      <c r="W4847" s="75">
        <f t="shared" si="474"/>
        <v>0</v>
      </c>
      <c r="AE4847" s="479"/>
    </row>
    <row r="4848" spans="1:31" s="75" customFormat="1" ht="13.5" x14ac:dyDescent="0.2">
      <c r="A4848" s="211">
        <v>4845</v>
      </c>
      <c r="B4848" s="212" t="s">
        <v>5591</v>
      </c>
      <c r="C4848" s="213" t="s">
        <v>5592</v>
      </c>
      <c r="D4848" s="213"/>
      <c r="E4848" s="213">
        <v>0</v>
      </c>
      <c r="F4848" s="213" t="s">
        <v>590</v>
      </c>
      <c r="G4848" s="214" t="s">
        <v>572</v>
      </c>
      <c r="H4848" s="208" t="str">
        <f>IF(Input!F$4="GMH_OECC",J4848,IF(Input!F$4="GMH_XOEC",L4848,IF(Input!F$4="GMH_Korea",N4848,IF(Input!F$4="GMH_EU",P4848,IF(Input!F$4="Skysuper",#REF!,IF(Input!F$4="SkyII",#REF!,IF(Input!F$4="XO-8000",#REF!, "FALSE")))))))</f>
        <v>00</v>
      </c>
      <c r="I4848" s="209">
        <f>IF(Input!F$4="GMH_OECC",K4848,IF(Input!F$4="GMH_XOEC",M4848,IF(Input!F$4="GMH_Korea",O4848,IF(Input!F$4="GMH_EU",Q4848,IF(Input!F$4="Skysuper",#REF!,IF(Input!F$4="SkyII",#REF!,IF(Input!F$4="XO-8000",#REF!, "FALSE")))))))</f>
        <v>0</v>
      </c>
      <c r="J4848" s="210" t="s">
        <v>10359</v>
      </c>
      <c r="K4848" s="268">
        <v>0</v>
      </c>
      <c r="L4848" s="270" t="s">
        <v>10359</v>
      </c>
      <c r="M4848" s="270">
        <v>0</v>
      </c>
      <c r="N4848" s="270" t="s">
        <v>10359</v>
      </c>
      <c r="O4848" s="270">
        <v>0</v>
      </c>
      <c r="P4848" s="270" t="s">
        <v>10359</v>
      </c>
      <c r="Q4848" s="270">
        <v>0</v>
      </c>
      <c r="R4848" s="74"/>
      <c r="S4848" s="75" t="str">
        <f t="shared" si="472"/>
        <v>0000</v>
      </c>
      <c r="T4848" s="75" t="str">
        <f t="shared" si="473"/>
        <v>00000000000000000000000000000000</v>
      </c>
      <c r="V4848" s="197"/>
      <c r="W4848" s="75">
        <f t="shared" si="474"/>
        <v>0</v>
      </c>
      <c r="AE4848" s="479"/>
    </row>
    <row r="4849" spans="1:31" s="75" customFormat="1" ht="13.5" x14ac:dyDescent="0.2">
      <c r="A4849" s="211">
        <v>4846</v>
      </c>
      <c r="B4849" s="212" t="s">
        <v>5593</v>
      </c>
      <c r="C4849" s="213" t="s">
        <v>5594</v>
      </c>
      <c r="D4849" s="213"/>
      <c r="E4849" s="213">
        <v>0</v>
      </c>
      <c r="F4849" s="213" t="s">
        <v>590</v>
      </c>
      <c r="G4849" s="214" t="s">
        <v>572</v>
      </c>
      <c r="H4849" s="208" t="str">
        <f>IF(Input!F$4="GMH_OECC",J4849,IF(Input!F$4="GMH_XOEC",L4849,IF(Input!F$4="GMH_Korea",N4849,IF(Input!F$4="GMH_EU",P4849,IF(Input!F$4="Skysuper",#REF!,IF(Input!F$4="SkyII",#REF!,IF(Input!F$4="XO-8000",#REF!, "FALSE")))))))</f>
        <v>00</v>
      </c>
      <c r="I4849" s="209">
        <f>IF(Input!F$4="GMH_OECC",K4849,IF(Input!F$4="GMH_XOEC",M4849,IF(Input!F$4="GMH_Korea",O4849,IF(Input!F$4="GMH_EU",Q4849,IF(Input!F$4="Skysuper",#REF!,IF(Input!F$4="SkyII",#REF!,IF(Input!F$4="XO-8000",#REF!, "FALSE")))))))</f>
        <v>0</v>
      </c>
      <c r="J4849" s="210" t="s">
        <v>10359</v>
      </c>
      <c r="K4849" s="268">
        <v>0</v>
      </c>
      <c r="L4849" s="270" t="s">
        <v>10359</v>
      </c>
      <c r="M4849" s="270">
        <v>0</v>
      </c>
      <c r="N4849" s="270" t="s">
        <v>10359</v>
      </c>
      <c r="O4849" s="270">
        <v>0</v>
      </c>
      <c r="P4849" s="270" t="s">
        <v>10359</v>
      </c>
      <c r="Q4849" s="270">
        <v>0</v>
      </c>
      <c r="R4849" s="74"/>
      <c r="S4849" s="75" t="str">
        <f t="shared" si="472"/>
        <v>0000</v>
      </c>
      <c r="T4849" s="75" t="str">
        <f t="shared" si="473"/>
        <v>00000000000000000000000000000000</v>
      </c>
      <c r="V4849" s="197"/>
      <c r="W4849" s="75">
        <f t="shared" si="474"/>
        <v>0</v>
      </c>
      <c r="AE4849" s="479"/>
    </row>
    <row r="4850" spans="1:31" s="75" customFormat="1" ht="13.5" x14ac:dyDescent="0.2">
      <c r="A4850" s="211">
        <v>4847</v>
      </c>
      <c r="B4850" s="212" t="s">
        <v>5595</v>
      </c>
      <c r="C4850" s="213" t="s">
        <v>5596</v>
      </c>
      <c r="D4850" s="213"/>
      <c r="E4850" s="213">
        <v>0</v>
      </c>
      <c r="F4850" s="213" t="s">
        <v>590</v>
      </c>
      <c r="G4850" s="214" t="s">
        <v>572</v>
      </c>
      <c r="H4850" s="208" t="str">
        <f>IF(Input!F$4="GMH_OECC",J4850,IF(Input!F$4="GMH_XOEC",L4850,IF(Input!F$4="GMH_Korea",N4850,IF(Input!F$4="GMH_EU",P4850,IF(Input!F$4="Skysuper",#REF!,IF(Input!F$4="SkyII",#REF!,IF(Input!F$4="XO-8000",#REF!, "FALSE")))))))</f>
        <v>00</v>
      </c>
      <c r="I4850" s="209">
        <f>IF(Input!F$4="GMH_OECC",K4850,IF(Input!F$4="GMH_XOEC",M4850,IF(Input!F$4="GMH_Korea",O4850,IF(Input!F$4="GMH_EU",Q4850,IF(Input!F$4="Skysuper",#REF!,IF(Input!F$4="SkyII",#REF!,IF(Input!F$4="XO-8000",#REF!, "FALSE")))))))</f>
        <v>0</v>
      </c>
      <c r="J4850" s="210" t="s">
        <v>10359</v>
      </c>
      <c r="K4850" s="268">
        <v>0</v>
      </c>
      <c r="L4850" s="270" t="s">
        <v>10359</v>
      </c>
      <c r="M4850" s="270">
        <v>0</v>
      </c>
      <c r="N4850" s="270" t="s">
        <v>10359</v>
      </c>
      <c r="O4850" s="270">
        <v>0</v>
      </c>
      <c r="P4850" s="270" t="s">
        <v>10359</v>
      </c>
      <c r="Q4850" s="270">
        <v>0</v>
      </c>
      <c r="R4850" s="74"/>
      <c r="S4850" s="75" t="str">
        <f t="shared" si="472"/>
        <v>0000</v>
      </c>
      <c r="T4850" s="75" t="str">
        <f t="shared" si="473"/>
        <v>00000000000000000000000000000000</v>
      </c>
      <c r="V4850" s="197"/>
      <c r="W4850" s="75">
        <f t="shared" si="474"/>
        <v>0</v>
      </c>
      <c r="AE4850" s="479"/>
    </row>
    <row r="4851" spans="1:31" s="75" customFormat="1" ht="13.5" x14ac:dyDescent="0.2">
      <c r="A4851" s="211">
        <v>4848</v>
      </c>
      <c r="B4851" s="212" t="s">
        <v>5597</v>
      </c>
      <c r="C4851" s="213" t="s">
        <v>5598</v>
      </c>
      <c r="D4851" s="213"/>
      <c r="E4851" s="213">
        <v>0</v>
      </c>
      <c r="F4851" s="213" t="s">
        <v>590</v>
      </c>
      <c r="G4851" s="214" t="s">
        <v>572</v>
      </c>
      <c r="H4851" s="208" t="str">
        <f>IF(Input!F$4="GMH_OECC",J4851,IF(Input!F$4="GMH_XOEC",L4851,IF(Input!F$4="GMH_Korea",N4851,IF(Input!F$4="GMH_EU",P4851,IF(Input!F$4="Skysuper",#REF!,IF(Input!F$4="SkyII",#REF!,IF(Input!F$4="XO-8000",#REF!, "FALSE")))))))</f>
        <v>00</v>
      </c>
      <c r="I4851" s="209">
        <f>IF(Input!F$4="GMH_OECC",K4851,IF(Input!F$4="GMH_XOEC",M4851,IF(Input!F$4="GMH_Korea",O4851,IF(Input!F$4="GMH_EU",Q4851,IF(Input!F$4="Skysuper",#REF!,IF(Input!F$4="SkyII",#REF!,IF(Input!F$4="XO-8000",#REF!, "FALSE")))))))</f>
        <v>0</v>
      </c>
      <c r="J4851" s="210" t="s">
        <v>10359</v>
      </c>
      <c r="K4851" s="268">
        <v>0</v>
      </c>
      <c r="L4851" s="270" t="s">
        <v>10359</v>
      </c>
      <c r="M4851" s="270">
        <v>0</v>
      </c>
      <c r="N4851" s="270" t="s">
        <v>10359</v>
      </c>
      <c r="O4851" s="270">
        <v>0</v>
      </c>
      <c r="P4851" s="270" t="s">
        <v>10359</v>
      </c>
      <c r="Q4851" s="270">
        <v>0</v>
      </c>
      <c r="R4851" s="74"/>
      <c r="S4851" s="75" t="str">
        <f t="shared" si="472"/>
        <v>0000</v>
      </c>
      <c r="T4851" s="75" t="str">
        <f t="shared" si="473"/>
        <v>00000000000000000000000000000000</v>
      </c>
      <c r="V4851" s="197"/>
      <c r="W4851" s="75">
        <f t="shared" si="474"/>
        <v>0</v>
      </c>
      <c r="AE4851" s="479"/>
    </row>
    <row r="4852" spans="1:31" s="75" customFormat="1" ht="13.5" x14ac:dyDescent="0.2">
      <c r="A4852" s="211">
        <v>4849</v>
      </c>
      <c r="B4852" s="212" t="s">
        <v>5599</v>
      </c>
      <c r="C4852" s="213" t="s">
        <v>5600</v>
      </c>
      <c r="D4852" s="213"/>
      <c r="E4852" s="213">
        <v>0</v>
      </c>
      <c r="F4852" s="213" t="s">
        <v>590</v>
      </c>
      <c r="G4852" s="214" t="s">
        <v>572</v>
      </c>
      <c r="H4852" s="208" t="str">
        <f>IF(Input!F$4="GMH_OECC",J4852,IF(Input!F$4="GMH_XOEC",L4852,IF(Input!F$4="GMH_Korea",N4852,IF(Input!F$4="GMH_EU",P4852,IF(Input!F$4="Skysuper",#REF!,IF(Input!F$4="SkyII",#REF!,IF(Input!F$4="XO-8000",#REF!, "FALSE")))))))</f>
        <v>00</v>
      </c>
      <c r="I4852" s="209">
        <f>IF(Input!F$4="GMH_OECC",K4852,IF(Input!F$4="GMH_XOEC",M4852,IF(Input!F$4="GMH_Korea",O4852,IF(Input!F$4="GMH_EU",Q4852,IF(Input!F$4="Skysuper",#REF!,IF(Input!F$4="SkyII",#REF!,IF(Input!F$4="XO-8000",#REF!, "FALSE")))))))</f>
        <v>0</v>
      </c>
      <c r="J4852" s="210" t="s">
        <v>10359</v>
      </c>
      <c r="K4852" s="268">
        <v>0</v>
      </c>
      <c r="L4852" s="270" t="s">
        <v>10359</v>
      </c>
      <c r="M4852" s="270">
        <v>0</v>
      </c>
      <c r="N4852" s="270" t="s">
        <v>10359</v>
      </c>
      <c r="O4852" s="270">
        <v>0</v>
      </c>
      <c r="P4852" s="270" t="s">
        <v>10359</v>
      </c>
      <c r="Q4852" s="270">
        <v>0</v>
      </c>
      <c r="R4852" s="74"/>
      <c r="S4852" s="75" t="str">
        <f t="shared" ref="S4852:S4915" si="475">"0"&amp;DEC2HEX(2^(I4852-1))&amp;IF(LEN(DEC2HEX(H4852))=2,DEC2HEX(H4852),"0"&amp;DEC2HEX(H4852))</f>
        <v>0000</v>
      </c>
      <c r="T4852" s="75" t="str">
        <f t="shared" si="473"/>
        <v>00000000000000000000000000000000</v>
      </c>
      <c r="V4852" s="197"/>
      <c r="W4852" s="75">
        <f t="shared" si="474"/>
        <v>0</v>
      </c>
      <c r="AE4852" s="479"/>
    </row>
    <row r="4853" spans="1:31" s="75" customFormat="1" ht="13.5" x14ac:dyDescent="0.2">
      <c r="A4853" s="211">
        <v>4850</v>
      </c>
      <c r="B4853" s="212" t="s">
        <v>5601</v>
      </c>
      <c r="C4853" s="213" t="s">
        <v>5602</v>
      </c>
      <c r="D4853" s="213"/>
      <c r="E4853" s="213">
        <v>0</v>
      </c>
      <c r="F4853" s="213" t="s">
        <v>590</v>
      </c>
      <c r="G4853" s="214" t="s">
        <v>572</v>
      </c>
      <c r="H4853" s="208" t="str">
        <f>IF(Input!F$4="GMH_OECC",J4853,IF(Input!F$4="GMH_XOEC",L4853,IF(Input!F$4="GMH_Korea",N4853,IF(Input!F$4="GMH_EU",P4853,IF(Input!F$4="Skysuper",#REF!,IF(Input!F$4="SkyII",#REF!,IF(Input!F$4="XO-8000",#REF!, "FALSE")))))))</f>
        <v>00</v>
      </c>
      <c r="I4853" s="209">
        <f>IF(Input!F$4="GMH_OECC",K4853,IF(Input!F$4="GMH_XOEC",M4853,IF(Input!F$4="GMH_Korea",O4853,IF(Input!F$4="GMH_EU",Q4853,IF(Input!F$4="Skysuper",#REF!,IF(Input!F$4="SkyII",#REF!,IF(Input!F$4="XO-8000",#REF!, "FALSE")))))))</f>
        <v>0</v>
      </c>
      <c r="J4853" s="210" t="s">
        <v>10359</v>
      </c>
      <c r="K4853" s="268">
        <v>0</v>
      </c>
      <c r="L4853" s="270" t="s">
        <v>10359</v>
      </c>
      <c r="M4853" s="270">
        <v>0</v>
      </c>
      <c r="N4853" s="270" t="s">
        <v>10359</v>
      </c>
      <c r="O4853" s="270">
        <v>0</v>
      </c>
      <c r="P4853" s="270" t="s">
        <v>10359</v>
      </c>
      <c r="Q4853" s="270">
        <v>0</v>
      </c>
      <c r="R4853" s="74"/>
      <c r="S4853" s="75" t="str">
        <f t="shared" si="475"/>
        <v>0000</v>
      </c>
      <c r="T4853" s="75" t="str">
        <f t="shared" si="473"/>
        <v>00000000000000000000000000000000</v>
      </c>
      <c r="V4853" s="197"/>
      <c r="W4853" s="75">
        <f t="shared" si="474"/>
        <v>0</v>
      </c>
      <c r="AE4853" s="479"/>
    </row>
    <row r="4854" spans="1:31" s="75" customFormat="1" ht="13.5" x14ac:dyDescent="0.2">
      <c r="A4854" s="211">
        <v>4851</v>
      </c>
      <c r="B4854" s="212" t="s">
        <v>5603</v>
      </c>
      <c r="C4854" s="213" t="s">
        <v>5604</v>
      </c>
      <c r="D4854" s="213"/>
      <c r="E4854" s="213">
        <v>0</v>
      </c>
      <c r="F4854" s="213" t="s">
        <v>590</v>
      </c>
      <c r="G4854" s="214" t="s">
        <v>572</v>
      </c>
      <c r="H4854" s="208" t="str">
        <f>IF(Input!F$4="GMH_OECC",J4854,IF(Input!F$4="GMH_XOEC",L4854,IF(Input!F$4="GMH_Korea",N4854,IF(Input!F$4="GMH_EU",P4854,IF(Input!F$4="Skysuper",#REF!,IF(Input!F$4="SkyII",#REF!,IF(Input!F$4="XO-8000",#REF!, "FALSE")))))))</f>
        <v>00</v>
      </c>
      <c r="I4854" s="209">
        <f>IF(Input!F$4="GMH_OECC",K4854,IF(Input!F$4="GMH_XOEC",M4854,IF(Input!F$4="GMH_Korea",O4854,IF(Input!F$4="GMH_EU",Q4854,IF(Input!F$4="Skysuper",#REF!,IF(Input!F$4="SkyII",#REF!,IF(Input!F$4="XO-8000",#REF!, "FALSE")))))))</f>
        <v>0</v>
      </c>
      <c r="J4854" s="210" t="s">
        <v>10359</v>
      </c>
      <c r="K4854" s="268">
        <v>0</v>
      </c>
      <c r="L4854" s="270" t="s">
        <v>10359</v>
      </c>
      <c r="M4854" s="270">
        <v>0</v>
      </c>
      <c r="N4854" s="270" t="s">
        <v>10359</v>
      </c>
      <c r="O4854" s="270">
        <v>0</v>
      </c>
      <c r="P4854" s="270" t="s">
        <v>10359</v>
      </c>
      <c r="Q4854" s="270">
        <v>0</v>
      </c>
      <c r="R4854" s="74"/>
      <c r="S4854" s="75" t="str">
        <f t="shared" si="475"/>
        <v>0000</v>
      </c>
      <c r="T4854" s="75" t="str">
        <f t="shared" si="473"/>
        <v>00000000000000000000000000000000</v>
      </c>
      <c r="V4854" s="197"/>
      <c r="W4854" s="75">
        <f t="shared" si="474"/>
        <v>0</v>
      </c>
      <c r="AE4854" s="479"/>
    </row>
    <row r="4855" spans="1:31" s="75" customFormat="1" ht="13.5" x14ac:dyDescent="0.2">
      <c r="A4855" s="211">
        <v>4852</v>
      </c>
      <c r="B4855" s="212" t="s">
        <v>5605</v>
      </c>
      <c r="C4855" s="213" t="s">
        <v>5606</v>
      </c>
      <c r="D4855" s="213"/>
      <c r="E4855" s="213">
        <v>0</v>
      </c>
      <c r="F4855" s="213" t="s">
        <v>590</v>
      </c>
      <c r="G4855" s="214" t="s">
        <v>572</v>
      </c>
      <c r="H4855" s="208" t="str">
        <f>IF(Input!F$4="GMH_OECC",J4855,IF(Input!F$4="GMH_XOEC",L4855,IF(Input!F$4="GMH_Korea",N4855,IF(Input!F$4="GMH_EU",P4855,IF(Input!F$4="Skysuper",#REF!,IF(Input!F$4="SkyII",#REF!,IF(Input!F$4="XO-8000",#REF!, "FALSE")))))))</f>
        <v>00</v>
      </c>
      <c r="I4855" s="209">
        <f>IF(Input!F$4="GMH_OECC",K4855,IF(Input!F$4="GMH_XOEC",M4855,IF(Input!F$4="GMH_Korea",O4855,IF(Input!F$4="GMH_EU",Q4855,IF(Input!F$4="Skysuper",#REF!,IF(Input!F$4="SkyII",#REF!,IF(Input!F$4="XO-8000",#REF!, "FALSE")))))))</f>
        <v>0</v>
      </c>
      <c r="J4855" s="210" t="s">
        <v>10359</v>
      </c>
      <c r="K4855" s="268">
        <v>0</v>
      </c>
      <c r="L4855" s="270" t="s">
        <v>10359</v>
      </c>
      <c r="M4855" s="270">
        <v>0</v>
      </c>
      <c r="N4855" s="270" t="s">
        <v>10359</v>
      </c>
      <c r="O4855" s="270">
        <v>0</v>
      </c>
      <c r="P4855" s="270" t="s">
        <v>10359</v>
      </c>
      <c r="Q4855" s="270">
        <v>0</v>
      </c>
      <c r="R4855" s="74"/>
      <c r="S4855" s="75" t="str">
        <f t="shared" si="475"/>
        <v>0000</v>
      </c>
      <c r="T4855" s="75" t="str">
        <f t="shared" si="473"/>
        <v>00000000000000000000000000000000</v>
      </c>
      <c r="V4855" s="197"/>
      <c r="W4855" s="75">
        <f t="shared" si="474"/>
        <v>0</v>
      </c>
      <c r="AE4855" s="479"/>
    </row>
    <row r="4856" spans="1:31" s="75" customFormat="1" ht="13.5" x14ac:dyDescent="0.2">
      <c r="A4856" s="211">
        <v>4853</v>
      </c>
      <c r="B4856" s="212" t="s">
        <v>5607</v>
      </c>
      <c r="C4856" s="213" t="s">
        <v>5608</v>
      </c>
      <c r="D4856" s="213"/>
      <c r="E4856" s="213">
        <v>0</v>
      </c>
      <c r="F4856" s="213" t="s">
        <v>590</v>
      </c>
      <c r="G4856" s="214" t="s">
        <v>572</v>
      </c>
      <c r="H4856" s="208" t="str">
        <f>IF(Input!F$4="GMH_OECC",J4856,IF(Input!F$4="GMH_XOEC",L4856,IF(Input!F$4="GMH_Korea",N4856,IF(Input!F$4="GMH_EU",P4856,IF(Input!F$4="Skysuper",#REF!,IF(Input!F$4="SkyII",#REF!,IF(Input!F$4="XO-8000",#REF!, "FALSE")))))))</f>
        <v>00</v>
      </c>
      <c r="I4856" s="209">
        <f>IF(Input!F$4="GMH_OECC",K4856,IF(Input!F$4="GMH_XOEC",M4856,IF(Input!F$4="GMH_Korea",O4856,IF(Input!F$4="GMH_EU",Q4856,IF(Input!F$4="Skysuper",#REF!,IF(Input!F$4="SkyII",#REF!,IF(Input!F$4="XO-8000",#REF!, "FALSE")))))))</f>
        <v>0</v>
      </c>
      <c r="J4856" s="210" t="s">
        <v>10359</v>
      </c>
      <c r="K4856" s="268">
        <v>0</v>
      </c>
      <c r="L4856" s="270" t="s">
        <v>10359</v>
      </c>
      <c r="M4856" s="270">
        <v>0</v>
      </c>
      <c r="N4856" s="270" t="s">
        <v>10359</v>
      </c>
      <c r="O4856" s="270">
        <v>0</v>
      </c>
      <c r="P4856" s="270" t="s">
        <v>10359</v>
      </c>
      <c r="Q4856" s="270">
        <v>0</v>
      </c>
      <c r="R4856" s="74"/>
      <c r="S4856" s="75" t="str">
        <f t="shared" si="475"/>
        <v>0000</v>
      </c>
      <c r="T4856" s="75" t="str">
        <f t="shared" si="473"/>
        <v>00000000000000000000000000000000</v>
      </c>
      <c r="V4856" s="197"/>
      <c r="W4856" s="75">
        <f t="shared" si="474"/>
        <v>0</v>
      </c>
      <c r="AE4856" s="479"/>
    </row>
    <row r="4857" spans="1:31" s="75" customFormat="1" ht="13.5" x14ac:dyDescent="0.2">
      <c r="A4857" s="211">
        <v>4854</v>
      </c>
      <c r="B4857" s="212" t="s">
        <v>5609</v>
      </c>
      <c r="C4857" s="213" t="s">
        <v>5610</v>
      </c>
      <c r="D4857" s="213"/>
      <c r="E4857" s="213">
        <v>0</v>
      </c>
      <c r="F4857" s="213" t="s">
        <v>590</v>
      </c>
      <c r="G4857" s="214" t="s">
        <v>572</v>
      </c>
      <c r="H4857" s="208" t="str">
        <f>IF(Input!F$4="GMH_OECC",J4857,IF(Input!F$4="GMH_XOEC",L4857,IF(Input!F$4="GMH_Korea",N4857,IF(Input!F$4="GMH_EU",P4857,IF(Input!F$4="Skysuper",#REF!,IF(Input!F$4="SkyII",#REF!,IF(Input!F$4="XO-8000",#REF!, "FALSE")))))))</f>
        <v>00</v>
      </c>
      <c r="I4857" s="209">
        <f>IF(Input!F$4="GMH_OECC",K4857,IF(Input!F$4="GMH_XOEC",M4857,IF(Input!F$4="GMH_Korea",O4857,IF(Input!F$4="GMH_EU",Q4857,IF(Input!F$4="Skysuper",#REF!,IF(Input!F$4="SkyII",#REF!,IF(Input!F$4="XO-8000",#REF!, "FALSE")))))))</f>
        <v>0</v>
      </c>
      <c r="J4857" s="210" t="s">
        <v>10359</v>
      </c>
      <c r="K4857" s="268">
        <v>0</v>
      </c>
      <c r="L4857" s="270" t="s">
        <v>10359</v>
      </c>
      <c r="M4857" s="270">
        <v>0</v>
      </c>
      <c r="N4857" s="270" t="s">
        <v>10359</v>
      </c>
      <c r="O4857" s="270">
        <v>0</v>
      </c>
      <c r="P4857" s="270" t="s">
        <v>10359</v>
      </c>
      <c r="Q4857" s="270">
        <v>0</v>
      </c>
      <c r="R4857" s="74"/>
      <c r="S4857" s="75" t="str">
        <f t="shared" si="475"/>
        <v>0000</v>
      </c>
      <c r="T4857" s="75" t="str">
        <f t="shared" si="473"/>
        <v>00000000000000000000000000000000</v>
      </c>
      <c r="V4857" s="197"/>
      <c r="W4857" s="75">
        <f t="shared" si="474"/>
        <v>0</v>
      </c>
      <c r="AE4857" s="479"/>
    </row>
    <row r="4858" spans="1:31" s="75" customFormat="1" ht="13.5" x14ac:dyDescent="0.2">
      <c r="A4858" s="211">
        <v>4855</v>
      </c>
      <c r="B4858" s="212" t="s">
        <v>5611</v>
      </c>
      <c r="C4858" s="213" t="s">
        <v>5612</v>
      </c>
      <c r="D4858" s="213"/>
      <c r="E4858" s="213">
        <v>0</v>
      </c>
      <c r="F4858" s="213" t="s">
        <v>590</v>
      </c>
      <c r="G4858" s="214" t="s">
        <v>572</v>
      </c>
      <c r="H4858" s="208" t="str">
        <f>IF(Input!F$4="GMH_OECC",J4858,IF(Input!F$4="GMH_XOEC",L4858,IF(Input!F$4="GMH_Korea",N4858,IF(Input!F$4="GMH_EU",P4858,IF(Input!F$4="Skysuper",#REF!,IF(Input!F$4="SkyII",#REF!,IF(Input!F$4="XO-8000",#REF!, "FALSE")))))))</f>
        <v>00</v>
      </c>
      <c r="I4858" s="209">
        <f>IF(Input!F$4="GMH_OECC",K4858,IF(Input!F$4="GMH_XOEC",M4858,IF(Input!F$4="GMH_Korea",O4858,IF(Input!F$4="GMH_EU",Q4858,IF(Input!F$4="Skysuper",#REF!,IF(Input!F$4="SkyII",#REF!,IF(Input!F$4="XO-8000",#REF!, "FALSE")))))))</f>
        <v>0</v>
      </c>
      <c r="J4858" s="210" t="s">
        <v>10359</v>
      </c>
      <c r="K4858" s="268">
        <v>0</v>
      </c>
      <c r="L4858" s="270" t="s">
        <v>10359</v>
      </c>
      <c r="M4858" s="270">
        <v>0</v>
      </c>
      <c r="N4858" s="270" t="s">
        <v>10359</v>
      </c>
      <c r="O4858" s="270">
        <v>0</v>
      </c>
      <c r="P4858" s="270" t="s">
        <v>10359</v>
      </c>
      <c r="Q4858" s="270">
        <v>0</v>
      </c>
      <c r="R4858" s="74"/>
      <c r="S4858" s="75" t="str">
        <f t="shared" si="475"/>
        <v>0000</v>
      </c>
      <c r="T4858" s="75" t="str">
        <f t="shared" si="473"/>
        <v>00000000000000000000000000000000</v>
      </c>
      <c r="V4858" s="197"/>
      <c r="W4858" s="75">
        <f t="shared" si="474"/>
        <v>0</v>
      </c>
      <c r="AE4858" s="479"/>
    </row>
    <row r="4859" spans="1:31" s="75" customFormat="1" ht="13.5" x14ac:dyDescent="0.2">
      <c r="A4859" s="211">
        <v>4856</v>
      </c>
      <c r="B4859" s="212" t="s">
        <v>5613</v>
      </c>
      <c r="C4859" s="213" t="s">
        <v>5614</v>
      </c>
      <c r="D4859" s="213"/>
      <c r="E4859" s="213">
        <v>0</v>
      </c>
      <c r="F4859" s="213" t="s">
        <v>590</v>
      </c>
      <c r="G4859" s="214" t="s">
        <v>572</v>
      </c>
      <c r="H4859" s="208" t="str">
        <f>IF(Input!F$4="GMH_OECC",J4859,IF(Input!F$4="GMH_XOEC",L4859,IF(Input!F$4="GMH_Korea",N4859,IF(Input!F$4="GMH_EU",P4859,IF(Input!F$4="Skysuper",#REF!,IF(Input!F$4="SkyII",#REF!,IF(Input!F$4="XO-8000",#REF!, "FALSE")))))))</f>
        <v>00</v>
      </c>
      <c r="I4859" s="209">
        <f>IF(Input!F$4="GMH_OECC",K4859,IF(Input!F$4="GMH_XOEC",M4859,IF(Input!F$4="GMH_Korea",O4859,IF(Input!F$4="GMH_EU",Q4859,IF(Input!F$4="Skysuper",#REF!,IF(Input!F$4="SkyII",#REF!,IF(Input!F$4="XO-8000",#REF!, "FALSE")))))))</f>
        <v>0</v>
      </c>
      <c r="J4859" s="210" t="s">
        <v>10359</v>
      </c>
      <c r="K4859" s="268">
        <v>0</v>
      </c>
      <c r="L4859" s="270" t="s">
        <v>10359</v>
      </c>
      <c r="M4859" s="270">
        <v>0</v>
      </c>
      <c r="N4859" s="270" t="s">
        <v>10359</v>
      </c>
      <c r="O4859" s="270">
        <v>0</v>
      </c>
      <c r="P4859" s="270" t="s">
        <v>10359</v>
      </c>
      <c r="Q4859" s="270">
        <v>0</v>
      </c>
      <c r="R4859" s="74"/>
      <c r="S4859" s="75" t="str">
        <f t="shared" si="475"/>
        <v>0000</v>
      </c>
      <c r="T4859" s="75" t="str">
        <f t="shared" si="473"/>
        <v>00000000000000000000000000000000</v>
      </c>
      <c r="V4859" s="197"/>
      <c r="W4859" s="75">
        <f t="shared" si="474"/>
        <v>0</v>
      </c>
      <c r="AE4859" s="479"/>
    </row>
    <row r="4860" spans="1:31" s="75" customFormat="1" ht="13.5" x14ac:dyDescent="0.2">
      <c r="A4860" s="211">
        <v>4857</v>
      </c>
      <c r="B4860" s="212" t="s">
        <v>5615</v>
      </c>
      <c r="C4860" s="213" t="s">
        <v>5616</v>
      </c>
      <c r="D4860" s="213"/>
      <c r="E4860" s="213">
        <v>0</v>
      </c>
      <c r="F4860" s="213" t="s">
        <v>590</v>
      </c>
      <c r="G4860" s="214" t="s">
        <v>572</v>
      </c>
      <c r="H4860" s="208" t="str">
        <f>IF(Input!F$4="GMH_OECC",J4860,IF(Input!F$4="GMH_XOEC",L4860,IF(Input!F$4="GMH_Korea",N4860,IF(Input!F$4="GMH_EU",P4860,IF(Input!F$4="Skysuper",#REF!,IF(Input!F$4="SkyII",#REF!,IF(Input!F$4="XO-8000",#REF!, "FALSE")))))))</f>
        <v>00</v>
      </c>
      <c r="I4860" s="209">
        <f>IF(Input!F$4="GMH_OECC",K4860,IF(Input!F$4="GMH_XOEC",M4860,IF(Input!F$4="GMH_Korea",O4860,IF(Input!F$4="GMH_EU",Q4860,IF(Input!F$4="Skysuper",#REF!,IF(Input!F$4="SkyII",#REF!,IF(Input!F$4="XO-8000",#REF!, "FALSE")))))))</f>
        <v>0</v>
      </c>
      <c r="J4860" s="210" t="s">
        <v>10359</v>
      </c>
      <c r="K4860" s="268">
        <v>0</v>
      </c>
      <c r="L4860" s="270" t="s">
        <v>10359</v>
      </c>
      <c r="M4860" s="270">
        <v>0</v>
      </c>
      <c r="N4860" s="270" t="s">
        <v>10359</v>
      </c>
      <c r="O4860" s="270">
        <v>0</v>
      </c>
      <c r="P4860" s="270" t="s">
        <v>10359</v>
      </c>
      <c r="Q4860" s="270">
        <v>0</v>
      </c>
      <c r="R4860" s="74"/>
      <c r="S4860" s="75" t="str">
        <f t="shared" si="475"/>
        <v>0000</v>
      </c>
      <c r="T4860" s="75" t="str">
        <f t="shared" si="473"/>
        <v>00000000000000000000000000000000</v>
      </c>
      <c r="V4860" s="197"/>
      <c r="W4860" s="75">
        <f t="shared" si="474"/>
        <v>0</v>
      </c>
      <c r="AE4860" s="479"/>
    </row>
    <row r="4861" spans="1:31" s="75" customFormat="1" ht="13.5" x14ac:dyDescent="0.2">
      <c r="A4861" s="211">
        <v>4858</v>
      </c>
      <c r="B4861" s="212" t="s">
        <v>5617</v>
      </c>
      <c r="C4861" s="213" t="s">
        <v>5618</v>
      </c>
      <c r="D4861" s="213"/>
      <c r="E4861" s="213">
        <v>0</v>
      </c>
      <c r="F4861" s="213" t="s">
        <v>590</v>
      </c>
      <c r="G4861" s="214" t="s">
        <v>572</v>
      </c>
      <c r="H4861" s="208" t="str">
        <f>IF(Input!F$4="GMH_OECC",J4861,IF(Input!F$4="GMH_XOEC",L4861,IF(Input!F$4="GMH_Korea",N4861,IF(Input!F$4="GMH_EU",P4861,IF(Input!F$4="Skysuper",#REF!,IF(Input!F$4="SkyII",#REF!,IF(Input!F$4="XO-8000",#REF!, "FALSE")))))))</f>
        <v>00</v>
      </c>
      <c r="I4861" s="209">
        <f>IF(Input!F$4="GMH_OECC",K4861,IF(Input!F$4="GMH_XOEC",M4861,IF(Input!F$4="GMH_Korea",O4861,IF(Input!F$4="GMH_EU",Q4861,IF(Input!F$4="Skysuper",#REF!,IF(Input!F$4="SkyII",#REF!,IF(Input!F$4="XO-8000",#REF!, "FALSE")))))))</f>
        <v>0</v>
      </c>
      <c r="J4861" s="210" t="s">
        <v>10359</v>
      </c>
      <c r="K4861" s="268">
        <v>0</v>
      </c>
      <c r="L4861" s="270" t="s">
        <v>10359</v>
      </c>
      <c r="M4861" s="270">
        <v>0</v>
      </c>
      <c r="N4861" s="270" t="s">
        <v>10359</v>
      </c>
      <c r="O4861" s="270">
        <v>0</v>
      </c>
      <c r="P4861" s="270" t="s">
        <v>10359</v>
      </c>
      <c r="Q4861" s="270">
        <v>0</v>
      </c>
      <c r="R4861" s="74"/>
      <c r="S4861" s="75" t="str">
        <f t="shared" si="475"/>
        <v>0000</v>
      </c>
      <c r="T4861" s="75" t="str">
        <f t="shared" si="473"/>
        <v>00000000000000000000000000000000</v>
      </c>
      <c r="V4861" s="197"/>
      <c r="W4861" s="75">
        <f t="shared" si="474"/>
        <v>0</v>
      </c>
      <c r="AE4861" s="479"/>
    </row>
    <row r="4862" spans="1:31" s="75" customFormat="1" ht="13.5" x14ac:dyDescent="0.2">
      <c r="A4862" s="211">
        <v>4859</v>
      </c>
      <c r="B4862" s="212" t="s">
        <v>5619</v>
      </c>
      <c r="C4862" s="213" t="s">
        <v>5620</v>
      </c>
      <c r="D4862" s="213"/>
      <c r="E4862" s="213">
        <v>0</v>
      </c>
      <c r="F4862" s="213" t="s">
        <v>590</v>
      </c>
      <c r="G4862" s="214" t="s">
        <v>572</v>
      </c>
      <c r="H4862" s="208" t="str">
        <f>IF(Input!F$4="GMH_OECC",J4862,IF(Input!F$4="GMH_XOEC",L4862,IF(Input!F$4="GMH_Korea",N4862,IF(Input!F$4="GMH_EU",P4862,IF(Input!F$4="Skysuper",#REF!,IF(Input!F$4="SkyII",#REF!,IF(Input!F$4="XO-8000",#REF!, "FALSE")))))))</f>
        <v>00</v>
      </c>
      <c r="I4862" s="209">
        <f>IF(Input!F$4="GMH_OECC",K4862,IF(Input!F$4="GMH_XOEC",M4862,IF(Input!F$4="GMH_Korea",O4862,IF(Input!F$4="GMH_EU",Q4862,IF(Input!F$4="Skysuper",#REF!,IF(Input!F$4="SkyII",#REF!,IF(Input!F$4="XO-8000",#REF!, "FALSE")))))))</f>
        <v>0</v>
      </c>
      <c r="J4862" s="210" t="s">
        <v>10359</v>
      </c>
      <c r="K4862" s="268">
        <v>0</v>
      </c>
      <c r="L4862" s="270" t="s">
        <v>10359</v>
      </c>
      <c r="M4862" s="270">
        <v>0</v>
      </c>
      <c r="N4862" s="270" t="s">
        <v>10359</v>
      </c>
      <c r="O4862" s="270">
        <v>0</v>
      </c>
      <c r="P4862" s="270" t="s">
        <v>10359</v>
      </c>
      <c r="Q4862" s="270">
        <v>0</v>
      </c>
      <c r="R4862" s="74"/>
      <c r="S4862" s="75" t="str">
        <f t="shared" si="475"/>
        <v>0000</v>
      </c>
      <c r="T4862" s="75" t="str">
        <f t="shared" si="473"/>
        <v>00000000000000000000000000000000</v>
      </c>
      <c r="V4862" s="197"/>
      <c r="W4862" s="75">
        <f t="shared" si="474"/>
        <v>0</v>
      </c>
      <c r="AE4862" s="479"/>
    </row>
    <row r="4863" spans="1:31" s="75" customFormat="1" ht="13.5" x14ac:dyDescent="0.2">
      <c r="A4863" s="211">
        <v>4860</v>
      </c>
      <c r="B4863" s="212" t="s">
        <v>5621</v>
      </c>
      <c r="C4863" s="213" t="s">
        <v>5622</v>
      </c>
      <c r="D4863" s="213"/>
      <c r="E4863" s="213">
        <v>0</v>
      </c>
      <c r="F4863" s="213" t="s">
        <v>590</v>
      </c>
      <c r="G4863" s="214" t="s">
        <v>572</v>
      </c>
      <c r="H4863" s="208" t="str">
        <f>IF(Input!F$4="GMH_OECC",J4863,IF(Input!F$4="GMH_XOEC",L4863,IF(Input!F$4="GMH_Korea",N4863,IF(Input!F$4="GMH_EU",P4863,IF(Input!F$4="Skysuper",#REF!,IF(Input!F$4="SkyII",#REF!,IF(Input!F$4="XO-8000",#REF!, "FALSE")))))))</f>
        <v>00</v>
      </c>
      <c r="I4863" s="209">
        <f>IF(Input!F$4="GMH_OECC",K4863,IF(Input!F$4="GMH_XOEC",M4863,IF(Input!F$4="GMH_Korea",O4863,IF(Input!F$4="GMH_EU",Q4863,IF(Input!F$4="Skysuper",#REF!,IF(Input!F$4="SkyII",#REF!,IF(Input!F$4="XO-8000",#REF!, "FALSE")))))))</f>
        <v>0</v>
      </c>
      <c r="J4863" s="210" t="s">
        <v>10359</v>
      </c>
      <c r="K4863" s="268">
        <v>0</v>
      </c>
      <c r="L4863" s="270" t="s">
        <v>10359</v>
      </c>
      <c r="M4863" s="270">
        <v>0</v>
      </c>
      <c r="N4863" s="270" t="s">
        <v>10359</v>
      </c>
      <c r="O4863" s="270">
        <v>0</v>
      </c>
      <c r="P4863" s="270" t="s">
        <v>10359</v>
      </c>
      <c r="Q4863" s="270">
        <v>0</v>
      </c>
      <c r="R4863" s="74"/>
      <c r="S4863" s="75" t="str">
        <f t="shared" si="475"/>
        <v>0000</v>
      </c>
      <c r="T4863" s="75" t="str">
        <f t="shared" si="473"/>
        <v>00000000000000000000000000000000</v>
      </c>
      <c r="V4863" s="197"/>
      <c r="W4863" s="75">
        <f t="shared" si="474"/>
        <v>0</v>
      </c>
      <c r="AE4863" s="479"/>
    </row>
    <row r="4864" spans="1:31" s="75" customFormat="1" ht="13.5" x14ac:dyDescent="0.2">
      <c r="A4864" s="211">
        <v>4861</v>
      </c>
      <c r="B4864" s="212" t="s">
        <v>5623</v>
      </c>
      <c r="C4864" s="213" t="s">
        <v>5624</v>
      </c>
      <c r="D4864" s="213"/>
      <c r="E4864" s="213">
        <v>0</v>
      </c>
      <c r="F4864" s="213" t="s">
        <v>590</v>
      </c>
      <c r="G4864" s="214" t="s">
        <v>572</v>
      </c>
      <c r="H4864" s="208" t="str">
        <f>IF(Input!F$4="GMH_OECC",J4864,IF(Input!F$4="GMH_XOEC",L4864,IF(Input!F$4="GMH_Korea",N4864,IF(Input!F$4="GMH_EU",P4864,IF(Input!F$4="Skysuper",#REF!,IF(Input!F$4="SkyII",#REF!,IF(Input!F$4="XO-8000",#REF!, "FALSE")))))))</f>
        <v>00</v>
      </c>
      <c r="I4864" s="209">
        <f>IF(Input!F$4="GMH_OECC",K4864,IF(Input!F$4="GMH_XOEC",M4864,IF(Input!F$4="GMH_Korea",O4864,IF(Input!F$4="GMH_EU",Q4864,IF(Input!F$4="Skysuper",#REF!,IF(Input!F$4="SkyII",#REF!,IF(Input!F$4="XO-8000",#REF!, "FALSE")))))))</f>
        <v>0</v>
      </c>
      <c r="J4864" s="210" t="s">
        <v>10359</v>
      </c>
      <c r="K4864" s="268">
        <v>0</v>
      </c>
      <c r="L4864" s="270" t="s">
        <v>10359</v>
      </c>
      <c r="M4864" s="270">
        <v>0</v>
      </c>
      <c r="N4864" s="270" t="s">
        <v>10359</v>
      </c>
      <c r="O4864" s="270">
        <v>0</v>
      </c>
      <c r="P4864" s="270" t="s">
        <v>10359</v>
      </c>
      <c r="Q4864" s="270">
        <v>0</v>
      </c>
      <c r="R4864" s="74"/>
      <c r="S4864" s="75" t="str">
        <f t="shared" si="475"/>
        <v>0000</v>
      </c>
      <c r="T4864" s="75" t="str">
        <f t="shared" si="473"/>
        <v>00000000000000000000000000000000</v>
      </c>
      <c r="V4864" s="197"/>
      <c r="W4864" s="75">
        <f t="shared" si="474"/>
        <v>0</v>
      </c>
      <c r="AE4864" s="479"/>
    </row>
    <row r="4865" spans="1:31" s="75" customFormat="1" ht="13.5" x14ac:dyDescent="0.2">
      <c r="A4865" s="211">
        <v>4862</v>
      </c>
      <c r="B4865" s="212" t="s">
        <v>5625</v>
      </c>
      <c r="C4865" s="213" t="s">
        <v>5626</v>
      </c>
      <c r="D4865" s="213"/>
      <c r="E4865" s="213">
        <v>0</v>
      </c>
      <c r="F4865" s="213" t="s">
        <v>590</v>
      </c>
      <c r="G4865" s="214" t="s">
        <v>572</v>
      </c>
      <c r="H4865" s="208" t="str">
        <f>IF(Input!F$4="GMH_OECC",J4865,IF(Input!F$4="GMH_XOEC",L4865,IF(Input!F$4="GMH_Korea",N4865,IF(Input!F$4="GMH_EU",P4865,IF(Input!F$4="Skysuper",#REF!,IF(Input!F$4="SkyII",#REF!,IF(Input!F$4="XO-8000",#REF!, "FALSE")))))))</f>
        <v>00</v>
      </c>
      <c r="I4865" s="209">
        <f>IF(Input!F$4="GMH_OECC",K4865,IF(Input!F$4="GMH_XOEC",M4865,IF(Input!F$4="GMH_Korea",O4865,IF(Input!F$4="GMH_EU",Q4865,IF(Input!F$4="Skysuper",#REF!,IF(Input!F$4="SkyII",#REF!,IF(Input!F$4="XO-8000",#REF!, "FALSE")))))))</f>
        <v>0</v>
      </c>
      <c r="J4865" s="210" t="s">
        <v>10359</v>
      </c>
      <c r="K4865" s="268">
        <v>0</v>
      </c>
      <c r="L4865" s="270" t="s">
        <v>10359</v>
      </c>
      <c r="M4865" s="270">
        <v>0</v>
      </c>
      <c r="N4865" s="270" t="s">
        <v>10359</v>
      </c>
      <c r="O4865" s="270">
        <v>0</v>
      </c>
      <c r="P4865" s="270" t="s">
        <v>10359</v>
      </c>
      <c r="Q4865" s="270">
        <v>0</v>
      </c>
      <c r="R4865" s="74"/>
      <c r="S4865" s="75" t="str">
        <f t="shared" si="475"/>
        <v>0000</v>
      </c>
      <c r="T4865" s="75" t="str">
        <f t="shared" si="473"/>
        <v>00000000000000000000000000000000</v>
      </c>
      <c r="V4865" s="197"/>
      <c r="W4865" s="75">
        <f t="shared" si="474"/>
        <v>0</v>
      </c>
      <c r="AE4865" s="479"/>
    </row>
    <row r="4866" spans="1:31" s="75" customFormat="1" ht="13.5" x14ac:dyDescent="0.2">
      <c r="A4866" s="211">
        <v>4863</v>
      </c>
      <c r="B4866" s="212" t="s">
        <v>5627</v>
      </c>
      <c r="C4866" s="213" t="s">
        <v>5628</v>
      </c>
      <c r="D4866" s="213"/>
      <c r="E4866" s="213">
        <v>0</v>
      </c>
      <c r="F4866" s="213" t="s">
        <v>590</v>
      </c>
      <c r="G4866" s="214" t="s">
        <v>572</v>
      </c>
      <c r="H4866" s="208" t="str">
        <f>IF(Input!F$4="GMH_OECC",J4866,IF(Input!F$4="GMH_XOEC",L4866,IF(Input!F$4="GMH_Korea",N4866,IF(Input!F$4="GMH_EU",P4866,IF(Input!F$4="Skysuper",#REF!,IF(Input!F$4="SkyII",#REF!,IF(Input!F$4="XO-8000",#REF!, "FALSE")))))))</f>
        <v>00</v>
      </c>
      <c r="I4866" s="209">
        <f>IF(Input!F$4="GMH_OECC",K4866,IF(Input!F$4="GMH_XOEC",M4866,IF(Input!F$4="GMH_Korea",O4866,IF(Input!F$4="GMH_EU",Q4866,IF(Input!F$4="Skysuper",#REF!,IF(Input!F$4="SkyII",#REF!,IF(Input!F$4="XO-8000",#REF!, "FALSE")))))))</f>
        <v>0</v>
      </c>
      <c r="J4866" s="210" t="s">
        <v>10359</v>
      </c>
      <c r="K4866" s="268">
        <v>0</v>
      </c>
      <c r="L4866" s="270" t="s">
        <v>10359</v>
      </c>
      <c r="M4866" s="270">
        <v>0</v>
      </c>
      <c r="N4866" s="270" t="s">
        <v>10359</v>
      </c>
      <c r="O4866" s="270">
        <v>0</v>
      </c>
      <c r="P4866" s="270" t="s">
        <v>10359</v>
      </c>
      <c r="Q4866" s="270">
        <v>0</v>
      </c>
      <c r="R4866" s="74"/>
      <c r="S4866" s="75" t="str">
        <f t="shared" si="475"/>
        <v>0000</v>
      </c>
      <c r="T4866" s="75" t="str">
        <f t="shared" si="473"/>
        <v>00000000000000000000000000000000</v>
      </c>
      <c r="V4866" s="197"/>
      <c r="W4866" s="75">
        <f t="shared" si="474"/>
        <v>0</v>
      </c>
      <c r="AE4866" s="479"/>
    </row>
    <row r="4867" spans="1:31" s="75" customFormat="1" ht="13.5" x14ac:dyDescent="0.2">
      <c r="A4867" s="211">
        <v>4864</v>
      </c>
      <c r="B4867" s="212" t="s">
        <v>5629</v>
      </c>
      <c r="C4867" s="213" t="s">
        <v>5630</v>
      </c>
      <c r="D4867" s="213"/>
      <c r="E4867" s="213">
        <v>0</v>
      </c>
      <c r="F4867" s="213" t="s">
        <v>590</v>
      </c>
      <c r="G4867" s="214" t="s">
        <v>572</v>
      </c>
      <c r="H4867" s="208" t="str">
        <f>IF(Input!F$4="GMH_OECC",J4867,IF(Input!F$4="GMH_XOEC",L4867,IF(Input!F$4="GMH_Korea",N4867,IF(Input!F$4="GMH_EU",P4867,IF(Input!F$4="Skysuper",#REF!,IF(Input!F$4="SkyII",#REF!,IF(Input!F$4="XO-8000",#REF!, "FALSE")))))))</f>
        <v>00</v>
      </c>
      <c r="I4867" s="209">
        <f>IF(Input!F$4="GMH_OECC",K4867,IF(Input!F$4="GMH_XOEC",M4867,IF(Input!F$4="GMH_Korea",O4867,IF(Input!F$4="GMH_EU",Q4867,IF(Input!F$4="Skysuper",#REF!,IF(Input!F$4="SkyII",#REF!,IF(Input!F$4="XO-8000",#REF!, "FALSE")))))))</f>
        <v>0</v>
      </c>
      <c r="J4867" s="210" t="s">
        <v>10359</v>
      </c>
      <c r="K4867" s="268">
        <v>0</v>
      </c>
      <c r="L4867" s="270" t="s">
        <v>10359</v>
      </c>
      <c r="M4867" s="270">
        <v>0</v>
      </c>
      <c r="N4867" s="270" t="s">
        <v>10359</v>
      </c>
      <c r="O4867" s="270">
        <v>0</v>
      </c>
      <c r="P4867" s="270" t="s">
        <v>10359</v>
      </c>
      <c r="Q4867" s="270">
        <v>0</v>
      </c>
      <c r="R4867" s="74"/>
      <c r="S4867" s="75" t="str">
        <f t="shared" si="475"/>
        <v>0000</v>
      </c>
      <c r="T4867" s="75" t="str">
        <f t="shared" si="473"/>
        <v>00000000000000000000000000000000</v>
      </c>
      <c r="V4867" s="197"/>
      <c r="W4867" s="75">
        <f t="shared" si="474"/>
        <v>0</v>
      </c>
      <c r="AE4867" s="479"/>
    </row>
    <row r="4868" spans="1:31" s="75" customFormat="1" ht="13.5" x14ac:dyDescent="0.2">
      <c r="A4868" s="211">
        <v>4865</v>
      </c>
      <c r="B4868" s="212" t="s">
        <v>5631</v>
      </c>
      <c r="C4868" s="213" t="s">
        <v>5632</v>
      </c>
      <c r="D4868" s="213"/>
      <c r="E4868" s="213">
        <v>0</v>
      </c>
      <c r="F4868" s="213" t="s">
        <v>590</v>
      </c>
      <c r="G4868" s="214" t="s">
        <v>572</v>
      </c>
      <c r="H4868" s="208" t="str">
        <f>IF(Input!F$4="GMH_OECC",J4868,IF(Input!F$4="GMH_XOEC",L4868,IF(Input!F$4="GMH_Korea",N4868,IF(Input!F$4="GMH_EU",P4868,IF(Input!F$4="Skysuper",#REF!,IF(Input!F$4="SkyII",#REF!,IF(Input!F$4="XO-8000",#REF!, "FALSE")))))))</f>
        <v>00</v>
      </c>
      <c r="I4868" s="209">
        <f>IF(Input!F$4="GMH_OECC",K4868,IF(Input!F$4="GMH_XOEC",M4868,IF(Input!F$4="GMH_Korea",O4868,IF(Input!F$4="GMH_EU",Q4868,IF(Input!F$4="Skysuper",#REF!,IF(Input!F$4="SkyII",#REF!,IF(Input!F$4="XO-8000",#REF!, "FALSE")))))))</f>
        <v>0</v>
      </c>
      <c r="J4868" s="210" t="s">
        <v>10359</v>
      </c>
      <c r="K4868" s="268">
        <v>0</v>
      </c>
      <c r="L4868" s="270" t="s">
        <v>10359</v>
      </c>
      <c r="M4868" s="270">
        <v>0</v>
      </c>
      <c r="N4868" s="270" t="s">
        <v>10359</v>
      </c>
      <c r="O4868" s="270">
        <v>0</v>
      </c>
      <c r="P4868" s="270" t="s">
        <v>10359</v>
      </c>
      <c r="Q4868" s="270">
        <v>0</v>
      </c>
      <c r="R4868" s="74"/>
      <c r="S4868" s="75" t="str">
        <f t="shared" si="475"/>
        <v>0000</v>
      </c>
      <c r="T4868" s="75" t="str">
        <f t="shared" ref="T4868:T4931" si="476">CONCATENATE(S4868,S4869,S4870,S4871,S4872,S4873,S4874,S4875)</f>
        <v>00000000000000000000000000000000</v>
      </c>
      <c r="V4868" s="197"/>
      <c r="W4868" s="75">
        <f t="shared" si="474"/>
        <v>0</v>
      </c>
      <c r="AE4868" s="479"/>
    </row>
    <row r="4869" spans="1:31" s="75" customFormat="1" ht="13.5" x14ac:dyDescent="0.2">
      <c r="A4869" s="211">
        <v>4866</v>
      </c>
      <c r="B4869" s="212" t="s">
        <v>5633</v>
      </c>
      <c r="C4869" s="213" t="s">
        <v>5634</v>
      </c>
      <c r="D4869" s="213"/>
      <c r="E4869" s="213">
        <v>0</v>
      </c>
      <c r="F4869" s="213" t="s">
        <v>590</v>
      </c>
      <c r="G4869" s="214" t="s">
        <v>572</v>
      </c>
      <c r="H4869" s="208" t="str">
        <f>IF(Input!F$4="GMH_OECC",J4869,IF(Input!F$4="GMH_XOEC",L4869,IF(Input!F$4="GMH_Korea",N4869,IF(Input!F$4="GMH_EU",P4869,IF(Input!F$4="Skysuper",#REF!,IF(Input!F$4="SkyII",#REF!,IF(Input!F$4="XO-8000",#REF!, "FALSE")))))))</f>
        <v>00</v>
      </c>
      <c r="I4869" s="209">
        <f>IF(Input!F$4="GMH_OECC",K4869,IF(Input!F$4="GMH_XOEC",M4869,IF(Input!F$4="GMH_Korea",O4869,IF(Input!F$4="GMH_EU",Q4869,IF(Input!F$4="Skysuper",#REF!,IF(Input!F$4="SkyII",#REF!,IF(Input!F$4="XO-8000",#REF!, "FALSE")))))))</f>
        <v>0</v>
      </c>
      <c r="J4869" s="210" t="s">
        <v>10359</v>
      </c>
      <c r="K4869" s="268">
        <v>0</v>
      </c>
      <c r="L4869" s="270" t="s">
        <v>10359</v>
      </c>
      <c r="M4869" s="270">
        <v>0</v>
      </c>
      <c r="N4869" s="270" t="s">
        <v>10359</v>
      </c>
      <c r="O4869" s="270">
        <v>0</v>
      </c>
      <c r="P4869" s="270" t="s">
        <v>10359</v>
      </c>
      <c r="Q4869" s="270">
        <v>0</v>
      </c>
      <c r="R4869" s="74"/>
      <c r="S4869" s="75" t="str">
        <f t="shared" si="475"/>
        <v>0000</v>
      </c>
      <c r="T4869" s="75" t="str">
        <f t="shared" si="476"/>
        <v>00000000000000000000000000000000</v>
      </c>
      <c r="V4869" s="197"/>
      <c r="W4869" s="75">
        <f t="shared" si="474"/>
        <v>0</v>
      </c>
      <c r="AE4869" s="479"/>
    </row>
    <row r="4870" spans="1:31" s="75" customFormat="1" ht="13.5" x14ac:dyDescent="0.2">
      <c r="A4870" s="211">
        <v>4867</v>
      </c>
      <c r="B4870" s="212" t="s">
        <v>5635</v>
      </c>
      <c r="C4870" s="213" t="s">
        <v>5636</v>
      </c>
      <c r="D4870" s="213"/>
      <c r="E4870" s="213">
        <v>0</v>
      </c>
      <c r="F4870" s="213" t="s">
        <v>590</v>
      </c>
      <c r="G4870" s="214" t="s">
        <v>572</v>
      </c>
      <c r="H4870" s="208" t="str">
        <f>IF(Input!F$4="GMH_OECC",J4870,IF(Input!F$4="GMH_XOEC",L4870,IF(Input!F$4="GMH_Korea",N4870,IF(Input!F$4="GMH_EU",P4870,IF(Input!F$4="Skysuper",#REF!,IF(Input!F$4="SkyII",#REF!,IF(Input!F$4="XO-8000",#REF!, "FALSE")))))))</f>
        <v>00</v>
      </c>
      <c r="I4870" s="209">
        <f>IF(Input!F$4="GMH_OECC",K4870,IF(Input!F$4="GMH_XOEC",M4870,IF(Input!F$4="GMH_Korea",O4870,IF(Input!F$4="GMH_EU",Q4870,IF(Input!F$4="Skysuper",#REF!,IF(Input!F$4="SkyII",#REF!,IF(Input!F$4="XO-8000",#REF!, "FALSE")))))))</f>
        <v>0</v>
      </c>
      <c r="J4870" s="210" t="s">
        <v>10359</v>
      </c>
      <c r="K4870" s="268">
        <v>0</v>
      </c>
      <c r="L4870" s="270" t="s">
        <v>10359</v>
      </c>
      <c r="M4870" s="270">
        <v>0</v>
      </c>
      <c r="N4870" s="270" t="s">
        <v>10359</v>
      </c>
      <c r="O4870" s="270">
        <v>0</v>
      </c>
      <c r="P4870" s="270" t="s">
        <v>10359</v>
      </c>
      <c r="Q4870" s="270">
        <v>0</v>
      </c>
      <c r="R4870" s="74"/>
      <c r="S4870" s="75" t="str">
        <f t="shared" si="475"/>
        <v>0000</v>
      </c>
      <c r="T4870" s="75" t="str">
        <f t="shared" si="476"/>
        <v>00000000000000000000000000000000</v>
      </c>
      <c r="V4870" s="197"/>
      <c r="W4870" s="75">
        <f t="shared" ref="W4870:W4933" si="477">HEX2DEC(RIGHT(S4870,2))+HEX2DEC(RIGHT(S4871,2))+HEX2DEC(RIGHT(S4872,2))+HEX2DEC(RIGHT(S4873,2))+HEX2DEC(LEFT(S4870,2))+HEX2DEC(LEFT(S4871,2))+HEX2DEC(LEFT(S4872,2))+HEX2DEC(LEFT(S4873,2))+HEX2DEC(RIGHT(S4874,2))+HEX2DEC(RIGHT(S4875,2))+HEX2DEC(RIGHT(S4876,2))+HEX2DEC(RIGHT(S4877,2))+HEX2DEC(LEFT(S4874,2))+HEX2DEC(LEFT(S4875,2))+HEX2DEC(LEFT(S4876,2))+HEX2DEC(LEFT(S4877,2))</f>
        <v>0</v>
      </c>
      <c r="AE4870" s="479"/>
    </row>
    <row r="4871" spans="1:31" s="75" customFormat="1" ht="13.5" x14ac:dyDescent="0.2">
      <c r="A4871" s="211">
        <v>4868</v>
      </c>
      <c r="B4871" s="212" t="s">
        <v>5637</v>
      </c>
      <c r="C4871" s="213" t="s">
        <v>5638</v>
      </c>
      <c r="D4871" s="213"/>
      <c r="E4871" s="213">
        <v>0</v>
      </c>
      <c r="F4871" s="213" t="s">
        <v>590</v>
      </c>
      <c r="G4871" s="214" t="s">
        <v>572</v>
      </c>
      <c r="H4871" s="208" t="str">
        <f>IF(Input!F$4="GMH_OECC",J4871,IF(Input!F$4="GMH_XOEC",L4871,IF(Input!F$4="GMH_Korea",N4871,IF(Input!F$4="GMH_EU",P4871,IF(Input!F$4="Skysuper",#REF!,IF(Input!F$4="SkyII",#REF!,IF(Input!F$4="XO-8000",#REF!, "FALSE")))))))</f>
        <v>00</v>
      </c>
      <c r="I4871" s="209">
        <f>IF(Input!F$4="GMH_OECC",K4871,IF(Input!F$4="GMH_XOEC",M4871,IF(Input!F$4="GMH_Korea",O4871,IF(Input!F$4="GMH_EU",Q4871,IF(Input!F$4="Skysuper",#REF!,IF(Input!F$4="SkyII",#REF!,IF(Input!F$4="XO-8000",#REF!, "FALSE")))))))</f>
        <v>0</v>
      </c>
      <c r="J4871" s="210" t="s">
        <v>10359</v>
      </c>
      <c r="K4871" s="268">
        <v>0</v>
      </c>
      <c r="L4871" s="270" t="s">
        <v>10359</v>
      </c>
      <c r="M4871" s="270">
        <v>0</v>
      </c>
      <c r="N4871" s="270" t="s">
        <v>10359</v>
      </c>
      <c r="O4871" s="270">
        <v>0</v>
      </c>
      <c r="P4871" s="270" t="s">
        <v>10359</v>
      </c>
      <c r="Q4871" s="270">
        <v>0</v>
      </c>
      <c r="R4871" s="74"/>
      <c r="S4871" s="75" t="str">
        <f t="shared" si="475"/>
        <v>0000</v>
      </c>
      <c r="T4871" s="75" t="str">
        <f t="shared" si="476"/>
        <v>00000000000000000000000000000000</v>
      </c>
      <c r="V4871" s="197"/>
      <c r="W4871" s="75">
        <f t="shared" si="477"/>
        <v>0</v>
      </c>
      <c r="AE4871" s="479"/>
    </row>
    <row r="4872" spans="1:31" s="75" customFormat="1" ht="13.5" x14ac:dyDescent="0.2">
      <c r="A4872" s="211">
        <v>4869</v>
      </c>
      <c r="B4872" s="212" t="s">
        <v>5639</v>
      </c>
      <c r="C4872" s="213" t="s">
        <v>5640</v>
      </c>
      <c r="D4872" s="213"/>
      <c r="E4872" s="213">
        <v>0</v>
      </c>
      <c r="F4872" s="213" t="s">
        <v>590</v>
      </c>
      <c r="G4872" s="214" t="s">
        <v>572</v>
      </c>
      <c r="H4872" s="208" t="str">
        <f>IF(Input!F$4="GMH_OECC",J4872,IF(Input!F$4="GMH_XOEC",L4872,IF(Input!F$4="GMH_Korea",N4872,IF(Input!F$4="GMH_EU",P4872,IF(Input!F$4="Skysuper",#REF!,IF(Input!F$4="SkyII",#REF!,IF(Input!F$4="XO-8000",#REF!, "FALSE")))))))</f>
        <v>00</v>
      </c>
      <c r="I4872" s="209">
        <f>IF(Input!F$4="GMH_OECC",K4872,IF(Input!F$4="GMH_XOEC",M4872,IF(Input!F$4="GMH_Korea",O4872,IF(Input!F$4="GMH_EU",Q4872,IF(Input!F$4="Skysuper",#REF!,IF(Input!F$4="SkyII",#REF!,IF(Input!F$4="XO-8000",#REF!, "FALSE")))))))</f>
        <v>0</v>
      </c>
      <c r="J4872" s="210" t="s">
        <v>10359</v>
      </c>
      <c r="K4872" s="268">
        <v>0</v>
      </c>
      <c r="L4872" s="270" t="s">
        <v>10359</v>
      </c>
      <c r="M4872" s="270">
        <v>0</v>
      </c>
      <c r="N4872" s="270" t="s">
        <v>10359</v>
      </c>
      <c r="O4872" s="270">
        <v>0</v>
      </c>
      <c r="P4872" s="270" t="s">
        <v>10359</v>
      </c>
      <c r="Q4872" s="270">
        <v>0</v>
      </c>
      <c r="R4872" s="74"/>
      <c r="S4872" s="75" t="str">
        <f t="shared" si="475"/>
        <v>0000</v>
      </c>
      <c r="T4872" s="75" t="str">
        <f t="shared" si="476"/>
        <v>00000000000000000000000000000000</v>
      </c>
      <c r="V4872" s="197"/>
      <c r="W4872" s="75">
        <f t="shared" si="477"/>
        <v>0</v>
      </c>
      <c r="AE4872" s="479"/>
    </row>
    <row r="4873" spans="1:31" s="75" customFormat="1" ht="13.5" x14ac:dyDescent="0.2">
      <c r="A4873" s="211">
        <v>4870</v>
      </c>
      <c r="B4873" s="212" t="s">
        <v>5641</v>
      </c>
      <c r="C4873" s="213" t="s">
        <v>5642</v>
      </c>
      <c r="D4873" s="213"/>
      <c r="E4873" s="213">
        <v>0</v>
      </c>
      <c r="F4873" s="213" t="s">
        <v>590</v>
      </c>
      <c r="G4873" s="214" t="s">
        <v>572</v>
      </c>
      <c r="H4873" s="208" t="str">
        <f>IF(Input!F$4="GMH_OECC",J4873,IF(Input!F$4="GMH_XOEC",L4873,IF(Input!F$4="GMH_Korea",N4873,IF(Input!F$4="GMH_EU",P4873,IF(Input!F$4="Skysuper",#REF!,IF(Input!F$4="SkyII",#REF!,IF(Input!F$4="XO-8000",#REF!, "FALSE")))))))</f>
        <v>00</v>
      </c>
      <c r="I4873" s="209">
        <f>IF(Input!F$4="GMH_OECC",K4873,IF(Input!F$4="GMH_XOEC",M4873,IF(Input!F$4="GMH_Korea",O4873,IF(Input!F$4="GMH_EU",Q4873,IF(Input!F$4="Skysuper",#REF!,IF(Input!F$4="SkyII",#REF!,IF(Input!F$4="XO-8000",#REF!, "FALSE")))))))</f>
        <v>0</v>
      </c>
      <c r="J4873" s="210" t="s">
        <v>10359</v>
      </c>
      <c r="K4873" s="268">
        <v>0</v>
      </c>
      <c r="L4873" s="270" t="s">
        <v>10359</v>
      </c>
      <c r="M4873" s="270">
        <v>0</v>
      </c>
      <c r="N4873" s="270" t="s">
        <v>10359</v>
      </c>
      <c r="O4873" s="270">
        <v>0</v>
      </c>
      <c r="P4873" s="270" t="s">
        <v>10359</v>
      </c>
      <c r="Q4873" s="270">
        <v>0</v>
      </c>
      <c r="R4873" s="74"/>
      <c r="S4873" s="75" t="str">
        <f t="shared" si="475"/>
        <v>0000</v>
      </c>
      <c r="T4873" s="75" t="str">
        <f t="shared" si="476"/>
        <v>00000000000000000000000000000000</v>
      </c>
      <c r="V4873" s="197"/>
      <c r="W4873" s="75">
        <f t="shared" si="477"/>
        <v>0</v>
      </c>
      <c r="AE4873" s="479"/>
    </row>
    <row r="4874" spans="1:31" s="75" customFormat="1" ht="13.5" x14ac:dyDescent="0.2">
      <c r="A4874" s="211">
        <v>4871</v>
      </c>
      <c r="B4874" s="212" t="s">
        <v>5643</v>
      </c>
      <c r="C4874" s="213" t="s">
        <v>5644</v>
      </c>
      <c r="D4874" s="213"/>
      <c r="E4874" s="213">
        <v>0</v>
      </c>
      <c r="F4874" s="213" t="s">
        <v>590</v>
      </c>
      <c r="G4874" s="214" t="s">
        <v>572</v>
      </c>
      <c r="H4874" s="208" t="str">
        <f>IF(Input!F$4="GMH_OECC",J4874,IF(Input!F$4="GMH_XOEC",L4874,IF(Input!F$4="GMH_Korea",N4874,IF(Input!F$4="GMH_EU",P4874,IF(Input!F$4="Skysuper",#REF!,IF(Input!F$4="SkyII",#REF!,IF(Input!F$4="XO-8000",#REF!, "FALSE")))))))</f>
        <v>00</v>
      </c>
      <c r="I4874" s="209">
        <f>IF(Input!F$4="GMH_OECC",K4874,IF(Input!F$4="GMH_XOEC",M4874,IF(Input!F$4="GMH_Korea",O4874,IF(Input!F$4="GMH_EU",Q4874,IF(Input!F$4="Skysuper",#REF!,IF(Input!F$4="SkyII",#REF!,IF(Input!F$4="XO-8000",#REF!, "FALSE")))))))</f>
        <v>0</v>
      </c>
      <c r="J4874" s="210" t="s">
        <v>10359</v>
      </c>
      <c r="K4874" s="268">
        <v>0</v>
      </c>
      <c r="L4874" s="270" t="s">
        <v>10359</v>
      </c>
      <c r="M4874" s="270">
        <v>0</v>
      </c>
      <c r="N4874" s="270" t="s">
        <v>10359</v>
      </c>
      <c r="O4874" s="270">
        <v>0</v>
      </c>
      <c r="P4874" s="270" t="s">
        <v>10359</v>
      </c>
      <c r="Q4874" s="270">
        <v>0</v>
      </c>
      <c r="R4874" s="74"/>
      <c r="S4874" s="75" t="str">
        <f t="shared" si="475"/>
        <v>0000</v>
      </c>
      <c r="T4874" s="75" t="str">
        <f t="shared" si="476"/>
        <v>00000000000000000000000000000000</v>
      </c>
      <c r="V4874" s="197"/>
      <c r="W4874" s="75">
        <f t="shared" si="477"/>
        <v>0</v>
      </c>
      <c r="AE4874" s="479"/>
    </row>
    <row r="4875" spans="1:31" s="75" customFormat="1" ht="13.5" x14ac:dyDescent="0.2">
      <c r="A4875" s="211">
        <v>4872</v>
      </c>
      <c r="B4875" s="212" t="s">
        <v>5645</v>
      </c>
      <c r="C4875" s="213" t="s">
        <v>5646</v>
      </c>
      <c r="D4875" s="213"/>
      <c r="E4875" s="213">
        <v>0</v>
      </c>
      <c r="F4875" s="213" t="s">
        <v>590</v>
      </c>
      <c r="G4875" s="214" t="s">
        <v>572</v>
      </c>
      <c r="H4875" s="208" t="str">
        <f>IF(Input!F$4="GMH_OECC",J4875,IF(Input!F$4="GMH_XOEC",L4875,IF(Input!F$4="GMH_Korea",N4875,IF(Input!F$4="GMH_EU",P4875,IF(Input!F$4="Skysuper",#REF!,IF(Input!F$4="SkyII",#REF!,IF(Input!F$4="XO-8000",#REF!, "FALSE")))))))</f>
        <v>00</v>
      </c>
      <c r="I4875" s="209">
        <f>IF(Input!F$4="GMH_OECC",K4875,IF(Input!F$4="GMH_XOEC",M4875,IF(Input!F$4="GMH_Korea",O4875,IF(Input!F$4="GMH_EU",Q4875,IF(Input!F$4="Skysuper",#REF!,IF(Input!F$4="SkyII",#REF!,IF(Input!F$4="XO-8000",#REF!, "FALSE")))))))</f>
        <v>0</v>
      </c>
      <c r="J4875" s="210" t="s">
        <v>10359</v>
      </c>
      <c r="K4875" s="268">
        <v>0</v>
      </c>
      <c r="L4875" s="270" t="s">
        <v>10359</v>
      </c>
      <c r="M4875" s="270">
        <v>0</v>
      </c>
      <c r="N4875" s="270" t="s">
        <v>10359</v>
      </c>
      <c r="O4875" s="270">
        <v>0</v>
      </c>
      <c r="P4875" s="270" t="s">
        <v>10359</v>
      </c>
      <c r="Q4875" s="270">
        <v>0</v>
      </c>
      <c r="R4875" s="74"/>
      <c r="S4875" s="75" t="str">
        <f t="shared" si="475"/>
        <v>0000</v>
      </c>
      <c r="T4875" s="75" t="str">
        <f t="shared" si="476"/>
        <v>00000000000000000000000000000000</v>
      </c>
      <c r="V4875" s="197"/>
      <c r="W4875" s="75">
        <f t="shared" si="477"/>
        <v>0</v>
      </c>
      <c r="AE4875" s="479"/>
    </row>
    <row r="4876" spans="1:31" s="75" customFormat="1" ht="13.5" x14ac:dyDescent="0.2">
      <c r="A4876" s="211">
        <v>4873</v>
      </c>
      <c r="B4876" s="212" t="s">
        <v>5647</v>
      </c>
      <c r="C4876" s="213" t="s">
        <v>5648</v>
      </c>
      <c r="D4876" s="213"/>
      <c r="E4876" s="213">
        <v>0</v>
      </c>
      <c r="F4876" s="213" t="s">
        <v>590</v>
      </c>
      <c r="G4876" s="214" t="s">
        <v>572</v>
      </c>
      <c r="H4876" s="208" t="str">
        <f>IF(Input!F$4="GMH_OECC",J4876,IF(Input!F$4="GMH_XOEC",L4876,IF(Input!F$4="GMH_Korea",N4876,IF(Input!F$4="GMH_EU",P4876,IF(Input!F$4="Skysuper",#REF!,IF(Input!F$4="SkyII",#REF!,IF(Input!F$4="XO-8000",#REF!, "FALSE")))))))</f>
        <v>00</v>
      </c>
      <c r="I4876" s="209">
        <f>IF(Input!F$4="GMH_OECC",K4876,IF(Input!F$4="GMH_XOEC",M4876,IF(Input!F$4="GMH_Korea",O4876,IF(Input!F$4="GMH_EU",Q4876,IF(Input!F$4="Skysuper",#REF!,IF(Input!F$4="SkyII",#REF!,IF(Input!F$4="XO-8000",#REF!, "FALSE")))))))</f>
        <v>0</v>
      </c>
      <c r="J4876" s="210" t="s">
        <v>10359</v>
      </c>
      <c r="K4876" s="268">
        <v>0</v>
      </c>
      <c r="L4876" s="270" t="s">
        <v>10359</v>
      </c>
      <c r="M4876" s="270">
        <v>0</v>
      </c>
      <c r="N4876" s="270" t="s">
        <v>10359</v>
      </c>
      <c r="O4876" s="270">
        <v>0</v>
      </c>
      <c r="P4876" s="270" t="s">
        <v>10359</v>
      </c>
      <c r="Q4876" s="270">
        <v>0</v>
      </c>
      <c r="R4876" s="74"/>
      <c r="S4876" s="75" t="str">
        <f t="shared" si="475"/>
        <v>0000</v>
      </c>
      <c r="T4876" s="75" t="str">
        <f t="shared" si="476"/>
        <v>00000000000000000000000000000000</v>
      </c>
      <c r="V4876" s="197"/>
      <c r="W4876" s="75">
        <f t="shared" si="477"/>
        <v>0</v>
      </c>
      <c r="AE4876" s="479"/>
    </row>
    <row r="4877" spans="1:31" s="75" customFormat="1" ht="13.5" x14ac:dyDescent="0.2">
      <c r="A4877" s="211">
        <v>4874</v>
      </c>
      <c r="B4877" s="212" t="s">
        <v>5649</v>
      </c>
      <c r="C4877" s="213" t="s">
        <v>5650</v>
      </c>
      <c r="D4877" s="213"/>
      <c r="E4877" s="213">
        <v>0</v>
      </c>
      <c r="F4877" s="213" t="s">
        <v>590</v>
      </c>
      <c r="G4877" s="214" t="s">
        <v>572</v>
      </c>
      <c r="H4877" s="208" t="str">
        <f>IF(Input!F$4="GMH_OECC",J4877,IF(Input!F$4="GMH_XOEC",L4877,IF(Input!F$4="GMH_Korea",N4877,IF(Input!F$4="GMH_EU",P4877,IF(Input!F$4="Skysuper",#REF!,IF(Input!F$4="SkyII",#REF!,IF(Input!F$4="XO-8000",#REF!, "FALSE")))))))</f>
        <v>00</v>
      </c>
      <c r="I4877" s="209">
        <f>IF(Input!F$4="GMH_OECC",K4877,IF(Input!F$4="GMH_XOEC",M4877,IF(Input!F$4="GMH_Korea",O4877,IF(Input!F$4="GMH_EU",Q4877,IF(Input!F$4="Skysuper",#REF!,IF(Input!F$4="SkyII",#REF!,IF(Input!F$4="XO-8000",#REF!, "FALSE")))))))</f>
        <v>0</v>
      </c>
      <c r="J4877" s="210" t="s">
        <v>10359</v>
      </c>
      <c r="K4877" s="268">
        <v>0</v>
      </c>
      <c r="L4877" s="270" t="s">
        <v>10359</v>
      </c>
      <c r="M4877" s="270">
        <v>0</v>
      </c>
      <c r="N4877" s="270" t="s">
        <v>10359</v>
      </c>
      <c r="O4877" s="270">
        <v>0</v>
      </c>
      <c r="P4877" s="270" t="s">
        <v>10359</v>
      </c>
      <c r="Q4877" s="270">
        <v>0</v>
      </c>
      <c r="R4877" s="74"/>
      <c r="S4877" s="75" t="str">
        <f t="shared" si="475"/>
        <v>0000</v>
      </c>
      <c r="T4877" s="75" t="str">
        <f t="shared" si="476"/>
        <v>00000000000000000000000000000000</v>
      </c>
      <c r="V4877" s="197"/>
      <c r="W4877" s="75">
        <f t="shared" si="477"/>
        <v>0</v>
      </c>
      <c r="AE4877" s="479"/>
    </row>
    <row r="4878" spans="1:31" s="75" customFormat="1" ht="13.5" x14ac:dyDescent="0.2">
      <c r="A4878" s="211">
        <v>4875</v>
      </c>
      <c r="B4878" s="212" t="s">
        <v>5651</v>
      </c>
      <c r="C4878" s="213" t="s">
        <v>5652</v>
      </c>
      <c r="D4878" s="213"/>
      <c r="E4878" s="213">
        <v>0</v>
      </c>
      <c r="F4878" s="213" t="s">
        <v>590</v>
      </c>
      <c r="G4878" s="214" t="s">
        <v>572</v>
      </c>
      <c r="H4878" s="208" t="str">
        <f>IF(Input!F$4="GMH_OECC",J4878,IF(Input!F$4="GMH_XOEC",L4878,IF(Input!F$4="GMH_Korea",N4878,IF(Input!F$4="GMH_EU",P4878,IF(Input!F$4="Skysuper",#REF!,IF(Input!F$4="SkyII",#REF!,IF(Input!F$4="XO-8000",#REF!, "FALSE")))))))</f>
        <v>00</v>
      </c>
      <c r="I4878" s="209">
        <f>IF(Input!F$4="GMH_OECC",K4878,IF(Input!F$4="GMH_XOEC",M4878,IF(Input!F$4="GMH_Korea",O4878,IF(Input!F$4="GMH_EU",Q4878,IF(Input!F$4="Skysuper",#REF!,IF(Input!F$4="SkyII",#REF!,IF(Input!F$4="XO-8000",#REF!, "FALSE")))))))</f>
        <v>0</v>
      </c>
      <c r="J4878" s="210" t="s">
        <v>10359</v>
      </c>
      <c r="K4878" s="268">
        <v>0</v>
      </c>
      <c r="L4878" s="270" t="s">
        <v>10359</v>
      </c>
      <c r="M4878" s="270">
        <v>0</v>
      </c>
      <c r="N4878" s="270" t="s">
        <v>10359</v>
      </c>
      <c r="O4878" s="270">
        <v>0</v>
      </c>
      <c r="P4878" s="270" t="s">
        <v>10359</v>
      </c>
      <c r="Q4878" s="270">
        <v>0</v>
      </c>
      <c r="R4878" s="74"/>
      <c r="S4878" s="75" t="str">
        <f t="shared" si="475"/>
        <v>0000</v>
      </c>
      <c r="T4878" s="75" t="str">
        <f t="shared" si="476"/>
        <v>00000000000000000000000000000000</v>
      </c>
      <c r="V4878" s="197"/>
      <c r="W4878" s="75">
        <f t="shared" si="477"/>
        <v>0</v>
      </c>
      <c r="AE4878" s="479"/>
    </row>
    <row r="4879" spans="1:31" s="75" customFormat="1" ht="13.5" x14ac:dyDescent="0.2">
      <c r="A4879" s="211">
        <v>4876</v>
      </c>
      <c r="B4879" s="212" t="s">
        <v>5653</v>
      </c>
      <c r="C4879" s="213" t="s">
        <v>5654</v>
      </c>
      <c r="D4879" s="213"/>
      <c r="E4879" s="213">
        <v>0</v>
      </c>
      <c r="F4879" s="213" t="s">
        <v>590</v>
      </c>
      <c r="G4879" s="214" t="s">
        <v>572</v>
      </c>
      <c r="H4879" s="208" t="str">
        <f>IF(Input!F$4="GMH_OECC",J4879,IF(Input!F$4="GMH_XOEC",L4879,IF(Input!F$4="GMH_Korea",N4879,IF(Input!F$4="GMH_EU",P4879,IF(Input!F$4="Skysuper",#REF!,IF(Input!F$4="SkyII",#REF!,IF(Input!F$4="XO-8000",#REF!, "FALSE")))))))</f>
        <v>00</v>
      </c>
      <c r="I4879" s="209">
        <f>IF(Input!F$4="GMH_OECC",K4879,IF(Input!F$4="GMH_XOEC",M4879,IF(Input!F$4="GMH_Korea",O4879,IF(Input!F$4="GMH_EU",Q4879,IF(Input!F$4="Skysuper",#REF!,IF(Input!F$4="SkyII",#REF!,IF(Input!F$4="XO-8000",#REF!, "FALSE")))))))</f>
        <v>0</v>
      </c>
      <c r="J4879" s="210" t="s">
        <v>10359</v>
      </c>
      <c r="K4879" s="268">
        <v>0</v>
      </c>
      <c r="L4879" s="270" t="s">
        <v>10359</v>
      </c>
      <c r="M4879" s="270">
        <v>0</v>
      </c>
      <c r="N4879" s="270" t="s">
        <v>10359</v>
      </c>
      <c r="O4879" s="270">
        <v>0</v>
      </c>
      <c r="P4879" s="270" t="s">
        <v>10359</v>
      </c>
      <c r="Q4879" s="270">
        <v>0</v>
      </c>
      <c r="R4879" s="74"/>
      <c r="S4879" s="75" t="str">
        <f t="shared" si="475"/>
        <v>0000</v>
      </c>
      <c r="T4879" s="75" t="str">
        <f t="shared" si="476"/>
        <v>00000000000000000000000000000000</v>
      </c>
      <c r="V4879" s="197"/>
      <c r="W4879" s="75">
        <f t="shared" si="477"/>
        <v>0</v>
      </c>
      <c r="AE4879" s="479"/>
    </row>
    <row r="4880" spans="1:31" s="75" customFormat="1" ht="13.5" x14ac:dyDescent="0.2">
      <c r="A4880" s="211">
        <v>4877</v>
      </c>
      <c r="B4880" s="212" t="s">
        <v>5655</v>
      </c>
      <c r="C4880" s="213" t="s">
        <v>5656</v>
      </c>
      <c r="D4880" s="213"/>
      <c r="E4880" s="213">
        <v>0</v>
      </c>
      <c r="F4880" s="213" t="s">
        <v>590</v>
      </c>
      <c r="G4880" s="214" t="s">
        <v>572</v>
      </c>
      <c r="H4880" s="208" t="str">
        <f>IF(Input!F$4="GMH_OECC",J4880,IF(Input!F$4="GMH_XOEC",L4880,IF(Input!F$4="GMH_Korea",N4880,IF(Input!F$4="GMH_EU",P4880,IF(Input!F$4="Skysuper",#REF!,IF(Input!F$4="SkyII",#REF!,IF(Input!F$4="XO-8000",#REF!, "FALSE")))))))</f>
        <v>00</v>
      </c>
      <c r="I4880" s="209">
        <f>IF(Input!F$4="GMH_OECC",K4880,IF(Input!F$4="GMH_XOEC",M4880,IF(Input!F$4="GMH_Korea",O4880,IF(Input!F$4="GMH_EU",Q4880,IF(Input!F$4="Skysuper",#REF!,IF(Input!F$4="SkyII",#REF!,IF(Input!F$4="XO-8000",#REF!, "FALSE")))))))</f>
        <v>0</v>
      </c>
      <c r="J4880" s="210" t="s">
        <v>10359</v>
      </c>
      <c r="K4880" s="268">
        <v>0</v>
      </c>
      <c r="L4880" s="270" t="s">
        <v>10359</v>
      </c>
      <c r="M4880" s="270">
        <v>0</v>
      </c>
      <c r="N4880" s="270" t="s">
        <v>10359</v>
      </c>
      <c r="O4880" s="270">
        <v>0</v>
      </c>
      <c r="P4880" s="270" t="s">
        <v>10359</v>
      </c>
      <c r="Q4880" s="270">
        <v>0</v>
      </c>
      <c r="R4880" s="74"/>
      <c r="S4880" s="75" t="str">
        <f t="shared" si="475"/>
        <v>0000</v>
      </c>
      <c r="T4880" s="75" t="str">
        <f t="shared" si="476"/>
        <v>00000000000000000000000000000000</v>
      </c>
      <c r="V4880" s="197"/>
      <c r="W4880" s="75">
        <f t="shared" si="477"/>
        <v>0</v>
      </c>
      <c r="AE4880" s="479"/>
    </row>
    <row r="4881" spans="1:31" s="75" customFormat="1" ht="13.5" x14ac:dyDescent="0.2">
      <c r="A4881" s="211">
        <v>4878</v>
      </c>
      <c r="B4881" s="212" t="s">
        <v>5657</v>
      </c>
      <c r="C4881" s="213" t="s">
        <v>5658</v>
      </c>
      <c r="D4881" s="213"/>
      <c r="E4881" s="213">
        <v>0</v>
      </c>
      <c r="F4881" s="213" t="s">
        <v>590</v>
      </c>
      <c r="G4881" s="214" t="s">
        <v>572</v>
      </c>
      <c r="H4881" s="208" t="str">
        <f>IF(Input!F$4="GMH_OECC",J4881,IF(Input!F$4="GMH_XOEC",L4881,IF(Input!F$4="GMH_Korea",N4881,IF(Input!F$4="GMH_EU",P4881,IF(Input!F$4="Skysuper",#REF!,IF(Input!F$4="SkyII",#REF!,IF(Input!F$4="XO-8000",#REF!, "FALSE")))))))</f>
        <v>00</v>
      </c>
      <c r="I4881" s="209">
        <f>IF(Input!F$4="GMH_OECC",K4881,IF(Input!F$4="GMH_XOEC",M4881,IF(Input!F$4="GMH_Korea",O4881,IF(Input!F$4="GMH_EU",Q4881,IF(Input!F$4="Skysuper",#REF!,IF(Input!F$4="SkyII",#REF!,IF(Input!F$4="XO-8000",#REF!, "FALSE")))))))</f>
        <v>0</v>
      </c>
      <c r="J4881" s="210" t="s">
        <v>10359</v>
      </c>
      <c r="K4881" s="268">
        <v>0</v>
      </c>
      <c r="L4881" s="270" t="s">
        <v>10359</v>
      </c>
      <c r="M4881" s="270">
        <v>0</v>
      </c>
      <c r="N4881" s="270" t="s">
        <v>10359</v>
      </c>
      <c r="O4881" s="270">
        <v>0</v>
      </c>
      <c r="P4881" s="270" t="s">
        <v>10359</v>
      </c>
      <c r="Q4881" s="270">
        <v>0</v>
      </c>
      <c r="R4881" s="74"/>
      <c r="S4881" s="75" t="str">
        <f t="shared" si="475"/>
        <v>0000</v>
      </c>
      <c r="T4881" s="75" t="str">
        <f t="shared" si="476"/>
        <v>00000000000000000000000000000000</v>
      </c>
      <c r="V4881" s="197"/>
      <c r="W4881" s="75">
        <f t="shared" si="477"/>
        <v>0</v>
      </c>
      <c r="AE4881" s="479"/>
    </row>
    <row r="4882" spans="1:31" s="75" customFormat="1" ht="13.5" x14ac:dyDescent="0.2">
      <c r="A4882" s="211">
        <v>4879</v>
      </c>
      <c r="B4882" s="212" t="s">
        <v>5659</v>
      </c>
      <c r="C4882" s="213" t="s">
        <v>5660</v>
      </c>
      <c r="D4882" s="213"/>
      <c r="E4882" s="213">
        <v>0</v>
      </c>
      <c r="F4882" s="213" t="s">
        <v>590</v>
      </c>
      <c r="G4882" s="214" t="s">
        <v>572</v>
      </c>
      <c r="H4882" s="208" t="str">
        <f>IF(Input!F$4="GMH_OECC",J4882,IF(Input!F$4="GMH_XOEC",L4882,IF(Input!F$4="GMH_Korea",N4882,IF(Input!F$4="GMH_EU",P4882,IF(Input!F$4="Skysuper",#REF!,IF(Input!F$4="SkyII",#REF!,IF(Input!F$4="XO-8000",#REF!, "FALSE")))))))</f>
        <v>00</v>
      </c>
      <c r="I4882" s="209">
        <f>IF(Input!F$4="GMH_OECC",K4882,IF(Input!F$4="GMH_XOEC",M4882,IF(Input!F$4="GMH_Korea",O4882,IF(Input!F$4="GMH_EU",Q4882,IF(Input!F$4="Skysuper",#REF!,IF(Input!F$4="SkyII",#REF!,IF(Input!F$4="XO-8000",#REF!, "FALSE")))))))</f>
        <v>0</v>
      </c>
      <c r="J4882" s="210" t="s">
        <v>10359</v>
      </c>
      <c r="K4882" s="268">
        <v>0</v>
      </c>
      <c r="L4882" s="270" t="s">
        <v>10359</v>
      </c>
      <c r="M4882" s="270">
        <v>0</v>
      </c>
      <c r="N4882" s="270" t="s">
        <v>10359</v>
      </c>
      <c r="O4882" s="270">
        <v>0</v>
      </c>
      <c r="P4882" s="270" t="s">
        <v>10359</v>
      </c>
      <c r="Q4882" s="270">
        <v>0</v>
      </c>
      <c r="R4882" s="74"/>
      <c r="S4882" s="75" t="str">
        <f t="shared" si="475"/>
        <v>0000</v>
      </c>
      <c r="T4882" s="75" t="str">
        <f t="shared" si="476"/>
        <v>00000000000000000000000000000000</v>
      </c>
      <c r="V4882" s="197"/>
      <c r="W4882" s="75">
        <f t="shared" si="477"/>
        <v>0</v>
      </c>
      <c r="AE4882" s="479"/>
    </row>
    <row r="4883" spans="1:31" s="75" customFormat="1" ht="13.5" x14ac:dyDescent="0.2">
      <c r="A4883" s="211">
        <v>4880</v>
      </c>
      <c r="B4883" s="212" t="s">
        <v>5661</v>
      </c>
      <c r="C4883" s="213" t="s">
        <v>5662</v>
      </c>
      <c r="D4883" s="213"/>
      <c r="E4883" s="213">
        <v>0</v>
      </c>
      <c r="F4883" s="213" t="s">
        <v>590</v>
      </c>
      <c r="G4883" s="214" t="s">
        <v>572</v>
      </c>
      <c r="H4883" s="208" t="str">
        <f>IF(Input!F$4="GMH_OECC",J4883,IF(Input!F$4="GMH_XOEC",L4883,IF(Input!F$4="GMH_Korea",N4883,IF(Input!F$4="GMH_EU",P4883,IF(Input!F$4="Skysuper",#REF!,IF(Input!F$4="SkyII",#REF!,IF(Input!F$4="XO-8000",#REF!, "FALSE")))))))</f>
        <v>00</v>
      </c>
      <c r="I4883" s="209">
        <f>IF(Input!F$4="GMH_OECC",K4883,IF(Input!F$4="GMH_XOEC",M4883,IF(Input!F$4="GMH_Korea",O4883,IF(Input!F$4="GMH_EU",Q4883,IF(Input!F$4="Skysuper",#REF!,IF(Input!F$4="SkyII",#REF!,IF(Input!F$4="XO-8000",#REF!, "FALSE")))))))</f>
        <v>0</v>
      </c>
      <c r="J4883" s="210" t="s">
        <v>10359</v>
      </c>
      <c r="K4883" s="268">
        <v>0</v>
      </c>
      <c r="L4883" s="270" t="s">
        <v>10359</v>
      </c>
      <c r="M4883" s="270">
        <v>0</v>
      </c>
      <c r="N4883" s="270" t="s">
        <v>10359</v>
      </c>
      <c r="O4883" s="270">
        <v>0</v>
      </c>
      <c r="P4883" s="270" t="s">
        <v>10359</v>
      </c>
      <c r="Q4883" s="270">
        <v>0</v>
      </c>
      <c r="R4883" s="74"/>
      <c r="S4883" s="75" t="str">
        <f t="shared" si="475"/>
        <v>0000</v>
      </c>
      <c r="T4883" s="75" t="str">
        <f t="shared" si="476"/>
        <v>00000000000000000000000000000000</v>
      </c>
      <c r="V4883" s="197"/>
      <c r="W4883" s="75">
        <f t="shared" si="477"/>
        <v>0</v>
      </c>
      <c r="AE4883" s="479"/>
    </row>
    <row r="4884" spans="1:31" s="75" customFormat="1" ht="13.5" x14ac:dyDescent="0.2">
      <c r="A4884" s="211">
        <v>4881</v>
      </c>
      <c r="B4884" s="212" t="s">
        <v>5663</v>
      </c>
      <c r="C4884" s="213" t="s">
        <v>5664</v>
      </c>
      <c r="D4884" s="213"/>
      <c r="E4884" s="213">
        <v>0</v>
      </c>
      <c r="F4884" s="213" t="s">
        <v>590</v>
      </c>
      <c r="G4884" s="214" t="s">
        <v>572</v>
      </c>
      <c r="H4884" s="208" t="str">
        <f>IF(Input!F$4="GMH_OECC",J4884,IF(Input!F$4="GMH_XOEC",L4884,IF(Input!F$4="GMH_Korea",N4884,IF(Input!F$4="GMH_EU",P4884,IF(Input!F$4="Skysuper",#REF!,IF(Input!F$4="SkyII",#REF!,IF(Input!F$4="XO-8000",#REF!, "FALSE")))))))</f>
        <v>00</v>
      </c>
      <c r="I4884" s="209">
        <f>IF(Input!F$4="GMH_OECC",K4884,IF(Input!F$4="GMH_XOEC",M4884,IF(Input!F$4="GMH_Korea",O4884,IF(Input!F$4="GMH_EU",Q4884,IF(Input!F$4="Skysuper",#REF!,IF(Input!F$4="SkyII",#REF!,IF(Input!F$4="XO-8000",#REF!, "FALSE")))))))</f>
        <v>0</v>
      </c>
      <c r="J4884" s="210" t="s">
        <v>10359</v>
      </c>
      <c r="K4884" s="268">
        <v>0</v>
      </c>
      <c r="L4884" s="270" t="s">
        <v>10359</v>
      </c>
      <c r="M4884" s="270">
        <v>0</v>
      </c>
      <c r="N4884" s="270" t="s">
        <v>10359</v>
      </c>
      <c r="O4884" s="270">
        <v>0</v>
      </c>
      <c r="P4884" s="270" t="s">
        <v>10359</v>
      </c>
      <c r="Q4884" s="270">
        <v>0</v>
      </c>
      <c r="R4884" s="74"/>
      <c r="S4884" s="75" t="str">
        <f t="shared" si="475"/>
        <v>0000</v>
      </c>
      <c r="T4884" s="75" t="str">
        <f t="shared" si="476"/>
        <v>00000000000000000000000000000000</v>
      </c>
      <c r="V4884" s="197"/>
      <c r="W4884" s="75">
        <f t="shared" si="477"/>
        <v>0</v>
      </c>
      <c r="AE4884" s="479"/>
    </row>
    <row r="4885" spans="1:31" s="75" customFormat="1" ht="13.5" x14ac:dyDescent="0.2">
      <c r="A4885" s="211">
        <v>4882</v>
      </c>
      <c r="B4885" s="212" t="s">
        <v>5665</v>
      </c>
      <c r="C4885" s="213" t="s">
        <v>5666</v>
      </c>
      <c r="D4885" s="213"/>
      <c r="E4885" s="213">
        <v>0</v>
      </c>
      <c r="F4885" s="213" t="s">
        <v>590</v>
      </c>
      <c r="G4885" s="214" t="s">
        <v>572</v>
      </c>
      <c r="H4885" s="208" t="str">
        <f>IF(Input!F$4="GMH_OECC",J4885,IF(Input!F$4="GMH_XOEC",L4885,IF(Input!F$4="GMH_Korea",N4885,IF(Input!F$4="GMH_EU",P4885,IF(Input!F$4="Skysuper",#REF!,IF(Input!F$4="SkyII",#REF!,IF(Input!F$4="XO-8000",#REF!, "FALSE")))))))</f>
        <v>00</v>
      </c>
      <c r="I4885" s="209">
        <f>IF(Input!F$4="GMH_OECC",K4885,IF(Input!F$4="GMH_XOEC",M4885,IF(Input!F$4="GMH_Korea",O4885,IF(Input!F$4="GMH_EU",Q4885,IF(Input!F$4="Skysuper",#REF!,IF(Input!F$4="SkyII",#REF!,IF(Input!F$4="XO-8000",#REF!, "FALSE")))))))</f>
        <v>0</v>
      </c>
      <c r="J4885" s="210" t="s">
        <v>10359</v>
      </c>
      <c r="K4885" s="268">
        <v>0</v>
      </c>
      <c r="L4885" s="270" t="s">
        <v>10359</v>
      </c>
      <c r="M4885" s="270">
        <v>0</v>
      </c>
      <c r="N4885" s="270" t="s">
        <v>10359</v>
      </c>
      <c r="O4885" s="270">
        <v>0</v>
      </c>
      <c r="P4885" s="270" t="s">
        <v>10359</v>
      </c>
      <c r="Q4885" s="270">
        <v>0</v>
      </c>
      <c r="R4885" s="74"/>
      <c r="S4885" s="75" t="str">
        <f t="shared" si="475"/>
        <v>0000</v>
      </c>
      <c r="T4885" s="75" t="str">
        <f t="shared" si="476"/>
        <v>00000000000000000000000000000000</v>
      </c>
      <c r="V4885" s="197"/>
      <c r="W4885" s="75">
        <f t="shared" si="477"/>
        <v>0</v>
      </c>
      <c r="AE4885" s="479"/>
    </row>
    <row r="4886" spans="1:31" s="75" customFormat="1" ht="13.5" x14ac:dyDescent="0.2">
      <c r="A4886" s="211">
        <v>4883</v>
      </c>
      <c r="B4886" s="212" t="s">
        <v>5667</v>
      </c>
      <c r="C4886" s="213" t="s">
        <v>5668</v>
      </c>
      <c r="D4886" s="213"/>
      <c r="E4886" s="213">
        <v>0</v>
      </c>
      <c r="F4886" s="213" t="s">
        <v>590</v>
      </c>
      <c r="G4886" s="214" t="s">
        <v>572</v>
      </c>
      <c r="H4886" s="208" t="str">
        <f>IF(Input!F$4="GMH_OECC",J4886,IF(Input!F$4="GMH_XOEC",L4886,IF(Input!F$4="GMH_Korea",N4886,IF(Input!F$4="GMH_EU",P4886,IF(Input!F$4="Skysuper",#REF!,IF(Input!F$4="SkyII",#REF!,IF(Input!F$4="XO-8000",#REF!, "FALSE")))))))</f>
        <v>00</v>
      </c>
      <c r="I4886" s="209">
        <f>IF(Input!F$4="GMH_OECC",K4886,IF(Input!F$4="GMH_XOEC",M4886,IF(Input!F$4="GMH_Korea",O4886,IF(Input!F$4="GMH_EU",Q4886,IF(Input!F$4="Skysuper",#REF!,IF(Input!F$4="SkyII",#REF!,IF(Input!F$4="XO-8000",#REF!, "FALSE")))))))</f>
        <v>0</v>
      </c>
      <c r="J4886" s="210" t="s">
        <v>10359</v>
      </c>
      <c r="K4886" s="268">
        <v>0</v>
      </c>
      <c r="L4886" s="270" t="s">
        <v>10359</v>
      </c>
      <c r="M4886" s="270">
        <v>0</v>
      </c>
      <c r="N4886" s="270" t="s">
        <v>10359</v>
      </c>
      <c r="O4886" s="270">
        <v>0</v>
      </c>
      <c r="P4886" s="270" t="s">
        <v>10359</v>
      </c>
      <c r="Q4886" s="270">
        <v>0</v>
      </c>
      <c r="R4886" s="74"/>
      <c r="S4886" s="75" t="str">
        <f t="shared" si="475"/>
        <v>0000</v>
      </c>
      <c r="T4886" s="75" t="str">
        <f t="shared" si="476"/>
        <v>00000000000000000000000000000000</v>
      </c>
      <c r="V4886" s="197"/>
      <c r="W4886" s="75">
        <f t="shared" si="477"/>
        <v>0</v>
      </c>
      <c r="AE4886" s="479"/>
    </row>
    <row r="4887" spans="1:31" s="75" customFormat="1" ht="13.5" x14ac:dyDescent="0.2">
      <c r="A4887" s="211">
        <v>4884</v>
      </c>
      <c r="B4887" s="212" t="s">
        <v>5669</v>
      </c>
      <c r="C4887" s="213" t="s">
        <v>5670</v>
      </c>
      <c r="D4887" s="213"/>
      <c r="E4887" s="213">
        <v>0</v>
      </c>
      <c r="F4887" s="213" t="s">
        <v>590</v>
      </c>
      <c r="G4887" s="214" t="s">
        <v>572</v>
      </c>
      <c r="H4887" s="208" t="str">
        <f>IF(Input!F$4="GMH_OECC",J4887,IF(Input!F$4="GMH_XOEC",L4887,IF(Input!F$4="GMH_Korea",N4887,IF(Input!F$4="GMH_EU",P4887,IF(Input!F$4="Skysuper",#REF!,IF(Input!F$4="SkyII",#REF!,IF(Input!F$4="XO-8000",#REF!, "FALSE")))))))</f>
        <v>00</v>
      </c>
      <c r="I4887" s="209">
        <f>IF(Input!F$4="GMH_OECC",K4887,IF(Input!F$4="GMH_XOEC",M4887,IF(Input!F$4="GMH_Korea",O4887,IF(Input!F$4="GMH_EU",Q4887,IF(Input!F$4="Skysuper",#REF!,IF(Input!F$4="SkyII",#REF!,IF(Input!F$4="XO-8000",#REF!, "FALSE")))))))</f>
        <v>0</v>
      </c>
      <c r="J4887" s="210" t="s">
        <v>10359</v>
      </c>
      <c r="K4887" s="268">
        <v>0</v>
      </c>
      <c r="L4887" s="270" t="s">
        <v>10359</v>
      </c>
      <c r="M4887" s="270">
        <v>0</v>
      </c>
      <c r="N4887" s="270" t="s">
        <v>10359</v>
      </c>
      <c r="O4887" s="270">
        <v>0</v>
      </c>
      <c r="P4887" s="270" t="s">
        <v>10359</v>
      </c>
      <c r="Q4887" s="270">
        <v>0</v>
      </c>
      <c r="R4887" s="74"/>
      <c r="S4887" s="75" t="str">
        <f t="shared" si="475"/>
        <v>0000</v>
      </c>
      <c r="T4887" s="75" t="str">
        <f t="shared" si="476"/>
        <v>00000000000000000000000000000000</v>
      </c>
      <c r="V4887" s="197"/>
      <c r="W4887" s="75">
        <f t="shared" si="477"/>
        <v>0</v>
      </c>
      <c r="AE4887" s="479"/>
    </row>
    <row r="4888" spans="1:31" s="75" customFormat="1" ht="13.5" x14ac:dyDescent="0.2">
      <c r="A4888" s="211">
        <v>4885</v>
      </c>
      <c r="B4888" s="212" t="s">
        <v>5671</v>
      </c>
      <c r="C4888" s="213" t="s">
        <v>5672</v>
      </c>
      <c r="D4888" s="213"/>
      <c r="E4888" s="213">
        <v>0</v>
      </c>
      <c r="F4888" s="213" t="s">
        <v>590</v>
      </c>
      <c r="G4888" s="214" t="s">
        <v>572</v>
      </c>
      <c r="H4888" s="208" t="str">
        <f>IF(Input!F$4="GMH_OECC",J4888,IF(Input!F$4="GMH_XOEC",L4888,IF(Input!F$4="GMH_Korea",N4888,IF(Input!F$4="GMH_EU",P4888,IF(Input!F$4="Skysuper",#REF!,IF(Input!F$4="SkyII",#REF!,IF(Input!F$4="XO-8000",#REF!, "FALSE")))))))</f>
        <v>00</v>
      </c>
      <c r="I4888" s="209">
        <f>IF(Input!F$4="GMH_OECC",K4888,IF(Input!F$4="GMH_XOEC",M4888,IF(Input!F$4="GMH_Korea",O4888,IF(Input!F$4="GMH_EU",Q4888,IF(Input!F$4="Skysuper",#REF!,IF(Input!F$4="SkyII",#REF!,IF(Input!F$4="XO-8000",#REF!, "FALSE")))))))</f>
        <v>0</v>
      </c>
      <c r="J4888" s="210" t="s">
        <v>10359</v>
      </c>
      <c r="K4888" s="268">
        <v>0</v>
      </c>
      <c r="L4888" s="270" t="s">
        <v>10359</v>
      </c>
      <c r="M4888" s="270">
        <v>0</v>
      </c>
      <c r="N4888" s="270" t="s">
        <v>10359</v>
      </c>
      <c r="O4888" s="270">
        <v>0</v>
      </c>
      <c r="P4888" s="270" t="s">
        <v>10359</v>
      </c>
      <c r="Q4888" s="270">
        <v>0</v>
      </c>
      <c r="R4888" s="74"/>
      <c r="S4888" s="75" t="str">
        <f t="shared" si="475"/>
        <v>0000</v>
      </c>
      <c r="T4888" s="75" t="str">
        <f t="shared" si="476"/>
        <v>00000000000000000000000000000000</v>
      </c>
      <c r="V4888" s="197"/>
      <c r="W4888" s="75">
        <f t="shared" si="477"/>
        <v>0</v>
      </c>
      <c r="AE4888" s="479"/>
    </row>
    <row r="4889" spans="1:31" s="75" customFormat="1" ht="13.5" x14ac:dyDescent="0.2">
      <c r="A4889" s="211">
        <v>4886</v>
      </c>
      <c r="B4889" s="212" t="s">
        <v>5673</v>
      </c>
      <c r="C4889" s="213" t="s">
        <v>5674</v>
      </c>
      <c r="D4889" s="213"/>
      <c r="E4889" s="213">
        <v>0</v>
      </c>
      <c r="F4889" s="213" t="s">
        <v>590</v>
      </c>
      <c r="G4889" s="214" t="s">
        <v>572</v>
      </c>
      <c r="H4889" s="208" t="str">
        <f>IF(Input!F$4="GMH_OECC",J4889,IF(Input!F$4="GMH_XOEC",L4889,IF(Input!F$4="GMH_Korea",N4889,IF(Input!F$4="GMH_EU",P4889,IF(Input!F$4="Skysuper",#REF!,IF(Input!F$4="SkyII",#REF!,IF(Input!F$4="XO-8000",#REF!, "FALSE")))))))</f>
        <v>00</v>
      </c>
      <c r="I4889" s="209">
        <f>IF(Input!F$4="GMH_OECC",K4889,IF(Input!F$4="GMH_XOEC",M4889,IF(Input!F$4="GMH_Korea",O4889,IF(Input!F$4="GMH_EU",Q4889,IF(Input!F$4="Skysuper",#REF!,IF(Input!F$4="SkyII",#REF!,IF(Input!F$4="XO-8000",#REF!, "FALSE")))))))</f>
        <v>0</v>
      </c>
      <c r="J4889" s="210" t="s">
        <v>10359</v>
      </c>
      <c r="K4889" s="268">
        <v>0</v>
      </c>
      <c r="L4889" s="270" t="s">
        <v>10359</v>
      </c>
      <c r="M4889" s="270">
        <v>0</v>
      </c>
      <c r="N4889" s="270" t="s">
        <v>10359</v>
      </c>
      <c r="O4889" s="270">
        <v>0</v>
      </c>
      <c r="P4889" s="270" t="s">
        <v>10359</v>
      </c>
      <c r="Q4889" s="270">
        <v>0</v>
      </c>
      <c r="R4889" s="74"/>
      <c r="S4889" s="75" t="str">
        <f t="shared" si="475"/>
        <v>0000</v>
      </c>
      <c r="T4889" s="75" t="str">
        <f t="shared" si="476"/>
        <v>00000000000000000000000000000000</v>
      </c>
      <c r="V4889" s="197"/>
      <c r="W4889" s="75">
        <f t="shared" si="477"/>
        <v>0</v>
      </c>
      <c r="AE4889" s="479"/>
    </row>
    <row r="4890" spans="1:31" s="75" customFormat="1" ht="13.5" x14ac:dyDescent="0.2">
      <c r="A4890" s="211">
        <v>4887</v>
      </c>
      <c r="B4890" s="212" t="s">
        <v>5675</v>
      </c>
      <c r="C4890" s="213" t="s">
        <v>5676</v>
      </c>
      <c r="D4890" s="213"/>
      <c r="E4890" s="213">
        <v>0</v>
      </c>
      <c r="F4890" s="213" t="s">
        <v>590</v>
      </c>
      <c r="G4890" s="214" t="s">
        <v>572</v>
      </c>
      <c r="H4890" s="208" t="str">
        <f>IF(Input!F$4="GMH_OECC",J4890,IF(Input!F$4="GMH_XOEC",L4890,IF(Input!F$4="GMH_Korea",N4890,IF(Input!F$4="GMH_EU",P4890,IF(Input!F$4="Skysuper",#REF!,IF(Input!F$4="SkyII",#REF!,IF(Input!F$4="XO-8000",#REF!, "FALSE")))))))</f>
        <v>00</v>
      </c>
      <c r="I4890" s="209">
        <f>IF(Input!F$4="GMH_OECC",K4890,IF(Input!F$4="GMH_XOEC",M4890,IF(Input!F$4="GMH_Korea",O4890,IF(Input!F$4="GMH_EU",Q4890,IF(Input!F$4="Skysuper",#REF!,IF(Input!F$4="SkyII",#REF!,IF(Input!F$4="XO-8000",#REF!, "FALSE")))))))</f>
        <v>0</v>
      </c>
      <c r="J4890" s="210" t="s">
        <v>10359</v>
      </c>
      <c r="K4890" s="268">
        <v>0</v>
      </c>
      <c r="L4890" s="270" t="s">
        <v>10359</v>
      </c>
      <c r="M4890" s="270">
        <v>0</v>
      </c>
      <c r="N4890" s="270" t="s">
        <v>10359</v>
      </c>
      <c r="O4890" s="270">
        <v>0</v>
      </c>
      <c r="P4890" s="270" t="s">
        <v>10359</v>
      </c>
      <c r="Q4890" s="270">
        <v>0</v>
      </c>
      <c r="R4890" s="74"/>
      <c r="S4890" s="75" t="str">
        <f t="shared" si="475"/>
        <v>0000</v>
      </c>
      <c r="T4890" s="75" t="str">
        <f t="shared" si="476"/>
        <v>00000000000000000000000000000000</v>
      </c>
      <c r="V4890" s="197"/>
      <c r="W4890" s="75">
        <f t="shared" si="477"/>
        <v>0</v>
      </c>
      <c r="AE4890" s="479"/>
    </row>
    <row r="4891" spans="1:31" s="75" customFormat="1" ht="13.5" x14ac:dyDescent="0.2">
      <c r="A4891" s="211">
        <v>4888</v>
      </c>
      <c r="B4891" s="212" t="s">
        <v>5677</v>
      </c>
      <c r="C4891" s="213" t="s">
        <v>5678</v>
      </c>
      <c r="D4891" s="213"/>
      <c r="E4891" s="213">
        <v>0</v>
      </c>
      <c r="F4891" s="213" t="s">
        <v>590</v>
      </c>
      <c r="G4891" s="214" t="s">
        <v>572</v>
      </c>
      <c r="H4891" s="208" t="str">
        <f>IF(Input!F$4="GMH_OECC",J4891,IF(Input!F$4="GMH_XOEC",L4891,IF(Input!F$4="GMH_Korea",N4891,IF(Input!F$4="GMH_EU",P4891,IF(Input!F$4="Skysuper",#REF!,IF(Input!F$4="SkyII",#REF!,IF(Input!F$4="XO-8000",#REF!, "FALSE")))))))</f>
        <v>00</v>
      </c>
      <c r="I4891" s="209">
        <f>IF(Input!F$4="GMH_OECC",K4891,IF(Input!F$4="GMH_XOEC",M4891,IF(Input!F$4="GMH_Korea",O4891,IF(Input!F$4="GMH_EU",Q4891,IF(Input!F$4="Skysuper",#REF!,IF(Input!F$4="SkyII",#REF!,IF(Input!F$4="XO-8000",#REF!, "FALSE")))))))</f>
        <v>0</v>
      </c>
      <c r="J4891" s="210" t="s">
        <v>10359</v>
      </c>
      <c r="K4891" s="268">
        <v>0</v>
      </c>
      <c r="L4891" s="270" t="s">
        <v>10359</v>
      </c>
      <c r="M4891" s="270">
        <v>0</v>
      </c>
      <c r="N4891" s="270" t="s">
        <v>10359</v>
      </c>
      <c r="O4891" s="270">
        <v>0</v>
      </c>
      <c r="P4891" s="270" t="s">
        <v>10359</v>
      </c>
      <c r="Q4891" s="270">
        <v>0</v>
      </c>
      <c r="R4891" s="74"/>
      <c r="S4891" s="75" t="str">
        <f t="shared" si="475"/>
        <v>0000</v>
      </c>
      <c r="T4891" s="75" t="str">
        <f t="shared" si="476"/>
        <v>00000000000000000000000000000000</v>
      </c>
      <c r="V4891" s="197"/>
      <c r="W4891" s="75">
        <f t="shared" si="477"/>
        <v>0</v>
      </c>
      <c r="AE4891" s="479"/>
    </row>
    <row r="4892" spans="1:31" s="75" customFormat="1" ht="13.5" x14ac:dyDescent="0.2">
      <c r="A4892" s="211">
        <v>4889</v>
      </c>
      <c r="B4892" s="212" t="s">
        <v>5679</v>
      </c>
      <c r="C4892" s="213" t="s">
        <v>5680</v>
      </c>
      <c r="D4892" s="213"/>
      <c r="E4892" s="213">
        <v>0</v>
      </c>
      <c r="F4892" s="213" t="s">
        <v>590</v>
      </c>
      <c r="G4892" s="214" t="s">
        <v>572</v>
      </c>
      <c r="H4892" s="208" t="str">
        <f>IF(Input!F$4="GMH_OECC",J4892,IF(Input!F$4="GMH_XOEC",L4892,IF(Input!F$4="GMH_Korea",N4892,IF(Input!F$4="GMH_EU",P4892,IF(Input!F$4="Skysuper",#REF!,IF(Input!F$4="SkyII",#REF!,IF(Input!F$4="XO-8000",#REF!, "FALSE")))))))</f>
        <v>00</v>
      </c>
      <c r="I4892" s="209">
        <f>IF(Input!F$4="GMH_OECC",K4892,IF(Input!F$4="GMH_XOEC",M4892,IF(Input!F$4="GMH_Korea",O4892,IF(Input!F$4="GMH_EU",Q4892,IF(Input!F$4="Skysuper",#REF!,IF(Input!F$4="SkyII",#REF!,IF(Input!F$4="XO-8000",#REF!, "FALSE")))))))</f>
        <v>0</v>
      </c>
      <c r="J4892" s="210" t="s">
        <v>10359</v>
      </c>
      <c r="K4892" s="268">
        <v>0</v>
      </c>
      <c r="L4892" s="270" t="s">
        <v>10359</v>
      </c>
      <c r="M4892" s="270">
        <v>0</v>
      </c>
      <c r="N4892" s="270" t="s">
        <v>10359</v>
      </c>
      <c r="O4892" s="270">
        <v>0</v>
      </c>
      <c r="P4892" s="270" t="s">
        <v>10359</v>
      </c>
      <c r="Q4892" s="270">
        <v>0</v>
      </c>
      <c r="R4892" s="74"/>
      <c r="S4892" s="75" t="str">
        <f t="shared" si="475"/>
        <v>0000</v>
      </c>
      <c r="T4892" s="75" t="str">
        <f t="shared" si="476"/>
        <v>00000000000000000000000000000000</v>
      </c>
      <c r="V4892" s="197"/>
      <c r="W4892" s="75">
        <f t="shared" si="477"/>
        <v>0</v>
      </c>
      <c r="AE4892" s="479"/>
    </row>
    <row r="4893" spans="1:31" s="75" customFormat="1" ht="13.5" x14ac:dyDescent="0.2">
      <c r="A4893" s="211">
        <v>4890</v>
      </c>
      <c r="B4893" s="212" t="s">
        <v>5681</v>
      </c>
      <c r="C4893" s="213" t="s">
        <v>5682</v>
      </c>
      <c r="D4893" s="213"/>
      <c r="E4893" s="213">
        <v>0</v>
      </c>
      <c r="F4893" s="213" t="s">
        <v>590</v>
      </c>
      <c r="G4893" s="214" t="s">
        <v>572</v>
      </c>
      <c r="H4893" s="208" t="str">
        <f>IF(Input!F$4="GMH_OECC",J4893,IF(Input!F$4="GMH_XOEC",L4893,IF(Input!F$4="GMH_Korea",N4893,IF(Input!F$4="GMH_EU",P4893,IF(Input!F$4="Skysuper",#REF!,IF(Input!F$4="SkyII",#REF!,IF(Input!F$4="XO-8000",#REF!, "FALSE")))))))</f>
        <v>00</v>
      </c>
      <c r="I4893" s="209">
        <f>IF(Input!F$4="GMH_OECC",K4893,IF(Input!F$4="GMH_XOEC",M4893,IF(Input!F$4="GMH_Korea",O4893,IF(Input!F$4="GMH_EU",Q4893,IF(Input!F$4="Skysuper",#REF!,IF(Input!F$4="SkyII",#REF!,IF(Input!F$4="XO-8000",#REF!, "FALSE")))))))</f>
        <v>0</v>
      </c>
      <c r="J4893" s="210" t="s">
        <v>10359</v>
      </c>
      <c r="K4893" s="268">
        <v>0</v>
      </c>
      <c r="L4893" s="270" t="s">
        <v>10359</v>
      </c>
      <c r="M4893" s="270">
        <v>0</v>
      </c>
      <c r="N4893" s="270" t="s">
        <v>10359</v>
      </c>
      <c r="O4893" s="270">
        <v>0</v>
      </c>
      <c r="P4893" s="270" t="s">
        <v>10359</v>
      </c>
      <c r="Q4893" s="270">
        <v>0</v>
      </c>
      <c r="R4893" s="74"/>
      <c r="S4893" s="75" t="str">
        <f t="shared" si="475"/>
        <v>0000</v>
      </c>
      <c r="T4893" s="75" t="str">
        <f t="shared" si="476"/>
        <v>00000000000000000000000000000000</v>
      </c>
      <c r="V4893" s="197"/>
      <c r="W4893" s="75">
        <f t="shared" si="477"/>
        <v>0</v>
      </c>
      <c r="AE4893" s="479"/>
    </row>
    <row r="4894" spans="1:31" s="75" customFormat="1" ht="13.5" x14ac:dyDescent="0.2">
      <c r="A4894" s="211">
        <v>4891</v>
      </c>
      <c r="B4894" s="212" t="s">
        <v>5683</v>
      </c>
      <c r="C4894" s="213" t="s">
        <v>5684</v>
      </c>
      <c r="D4894" s="213"/>
      <c r="E4894" s="213">
        <v>0</v>
      </c>
      <c r="F4894" s="213" t="s">
        <v>590</v>
      </c>
      <c r="G4894" s="214" t="s">
        <v>572</v>
      </c>
      <c r="H4894" s="208" t="str">
        <f>IF(Input!F$4="GMH_OECC",J4894,IF(Input!F$4="GMH_XOEC",L4894,IF(Input!F$4="GMH_Korea",N4894,IF(Input!F$4="GMH_EU",P4894,IF(Input!F$4="Skysuper",#REF!,IF(Input!F$4="SkyII",#REF!,IF(Input!F$4="XO-8000",#REF!, "FALSE")))))))</f>
        <v>00</v>
      </c>
      <c r="I4894" s="209">
        <f>IF(Input!F$4="GMH_OECC",K4894,IF(Input!F$4="GMH_XOEC",M4894,IF(Input!F$4="GMH_Korea",O4894,IF(Input!F$4="GMH_EU",Q4894,IF(Input!F$4="Skysuper",#REF!,IF(Input!F$4="SkyII",#REF!,IF(Input!F$4="XO-8000",#REF!, "FALSE")))))))</f>
        <v>0</v>
      </c>
      <c r="J4894" s="210" t="s">
        <v>10359</v>
      </c>
      <c r="K4894" s="268">
        <v>0</v>
      </c>
      <c r="L4894" s="270" t="s">
        <v>10359</v>
      </c>
      <c r="M4894" s="270">
        <v>0</v>
      </c>
      <c r="N4894" s="270" t="s">
        <v>10359</v>
      </c>
      <c r="O4894" s="270">
        <v>0</v>
      </c>
      <c r="P4894" s="270" t="s">
        <v>10359</v>
      </c>
      <c r="Q4894" s="270">
        <v>0</v>
      </c>
      <c r="R4894" s="74"/>
      <c r="S4894" s="75" t="str">
        <f t="shared" si="475"/>
        <v>0000</v>
      </c>
      <c r="T4894" s="75" t="str">
        <f t="shared" si="476"/>
        <v>00000000000000000000000000000000</v>
      </c>
      <c r="V4894" s="197"/>
      <c r="W4894" s="75">
        <f t="shared" si="477"/>
        <v>0</v>
      </c>
      <c r="AE4894" s="479"/>
    </row>
    <row r="4895" spans="1:31" s="75" customFormat="1" ht="13.5" x14ac:dyDescent="0.2">
      <c r="A4895" s="211">
        <v>4892</v>
      </c>
      <c r="B4895" s="212" t="s">
        <v>5685</v>
      </c>
      <c r="C4895" s="213" t="s">
        <v>5686</v>
      </c>
      <c r="D4895" s="213"/>
      <c r="E4895" s="213">
        <v>0</v>
      </c>
      <c r="F4895" s="213" t="s">
        <v>590</v>
      </c>
      <c r="G4895" s="214" t="s">
        <v>572</v>
      </c>
      <c r="H4895" s="208" t="str">
        <f>IF(Input!F$4="GMH_OECC",J4895,IF(Input!F$4="GMH_XOEC",L4895,IF(Input!F$4="GMH_Korea",N4895,IF(Input!F$4="GMH_EU",P4895,IF(Input!F$4="Skysuper",#REF!,IF(Input!F$4="SkyII",#REF!,IF(Input!F$4="XO-8000",#REF!, "FALSE")))))))</f>
        <v>00</v>
      </c>
      <c r="I4895" s="209">
        <f>IF(Input!F$4="GMH_OECC",K4895,IF(Input!F$4="GMH_XOEC",M4895,IF(Input!F$4="GMH_Korea",O4895,IF(Input!F$4="GMH_EU",Q4895,IF(Input!F$4="Skysuper",#REF!,IF(Input!F$4="SkyII",#REF!,IF(Input!F$4="XO-8000",#REF!, "FALSE")))))))</f>
        <v>0</v>
      </c>
      <c r="J4895" s="210" t="s">
        <v>10359</v>
      </c>
      <c r="K4895" s="268">
        <v>0</v>
      </c>
      <c r="L4895" s="270" t="s">
        <v>10359</v>
      </c>
      <c r="M4895" s="270">
        <v>0</v>
      </c>
      <c r="N4895" s="270" t="s">
        <v>10359</v>
      </c>
      <c r="O4895" s="270">
        <v>0</v>
      </c>
      <c r="P4895" s="270" t="s">
        <v>10359</v>
      </c>
      <c r="Q4895" s="270">
        <v>0</v>
      </c>
      <c r="R4895" s="74"/>
      <c r="S4895" s="75" t="str">
        <f t="shared" si="475"/>
        <v>0000</v>
      </c>
      <c r="T4895" s="75" t="str">
        <f t="shared" si="476"/>
        <v>00000000000000000000000000000000</v>
      </c>
      <c r="V4895" s="197"/>
      <c r="W4895" s="75">
        <f t="shared" si="477"/>
        <v>0</v>
      </c>
      <c r="AE4895" s="479"/>
    </row>
    <row r="4896" spans="1:31" s="75" customFormat="1" ht="13.5" x14ac:dyDescent="0.2">
      <c r="A4896" s="211">
        <v>4893</v>
      </c>
      <c r="B4896" s="212" t="s">
        <v>5687</v>
      </c>
      <c r="C4896" s="213" t="s">
        <v>5688</v>
      </c>
      <c r="D4896" s="213"/>
      <c r="E4896" s="213">
        <v>0</v>
      </c>
      <c r="F4896" s="213" t="s">
        <v>590</v>
      </c>
      <c r="G4896" s="214" t="s">
        <v>572</v>
      </c>
      <c r="H4896" s="208" t="str">
        <f>IF(Input!F$4="GMH_OECC",J4896,IF(Input!F$4="GMH_XOEC",L4896,IF(Input!F$4="GMH_Korea",N4896,IF(Input!F$4="GMH_EU",P4896,IF(Input!F$4="Skysuper",#REF!,IF(Input!F$4="SkyII",#REF!,IF(Input!F$4="XO-8000",#REF!, "FALSE")))))))</f>
        <v>00</v>
      </c>
      <c r="I4896" s="209">
        <f>IF(Input!F$4="GMH_OECC",K4896,IF(Input!F$4="GMH_XOEC",M4896,IF(Input!F$4="GMH_Korea",O4896,IF(Input!F$4="GMH_EU",Q4896,IF(Input!F$4="Skysuper",#REF!,IF(Input!F$4="SkyII",#REF!,IF(Input!F$4="XO-8000",#REF!, "FALSE")))))))</f>
        <v>0</v>
      </c>
      <c r="J4896" s="210" t="s">
        <v>10359</v>
      </c>
      <c r="K4896" s="268">
        <v>0</v>
      </c>
      <c r="L4896" s="270" t="s">
        <v>10359</v>
      </c>
      <c r="M4896" s="270">
        <v>0</v>
      </c>
      <c r="N4896" s="270" t="s">
        <v>10359</v>
      </c>
      <c r="O4896" s="270">
        <v>0</v>
      </c>
      <c r="P4896" s="270" t="s">
        <v>10359</v>
      </c>
      <c r="Q4896" s="270">
        <v>0</v>
      </c>
      <c r="R4896" s="74"/>
      <c r="S4896" s="75" t="str">
        <f t="shared" si="475"/>
        <v>0000</v>
      </c>
      <c r="T4896" s="75" t="str">
        <f t="shared" si="476"/>
        <v>00000000000000000000000000000000</v>
      </c>
      <c r="V4896" s="197"/>
      <c r="W4896" s="75">
        <f t="shared" si="477"/>
        <v>0</v>
      </c>
      <c r="AE4896" s="479"/>
    </row>
    <row r="4897" spans="1:31" s="75" customFormat="1" ht="13.5" x14ac:dyDescent="0.2">
      <c r="A4897" s="211">
        <v>4894</v>
      </c>
      <c r="B4897" s="212" t="s">
        <v>5689</v>
      </c>
      <c r="C4897" s="213" t="s">
        <v>5690</v>
      </c>
      <c r="D4897" s="213"/>
      <c r="E4897" s="213">
        <v>0</v>
      </c>
      <c r="F4897" s="213" t="s">
        <v>590</v>
      </c>
      <c r="G4897" s="214" t="s">
        <v>572</v>
      </c>
      <c r="H4897" s="208" t="str">
        <f>IF(Input!F$4="GMH_OECC",J4897,IF(Input!F$4="GMH_XOEC",L4897,IF(Input!F$4="GMH_Korea",N4897,IF(Input!F$4="GMH_EU",P4897,IF(Input!F$4="Skysuper",#REF!,IF(Input!F$4="SkyII",#REF!,IF(Input!F$4="XO-8000",#REF!, "FALSE")))))))</f>
        <v>00</v>
      </c>
      <c r="I4897" s="209">
        <f>IF(Input!F$4="GMH_OECC",K4897,IF(Input!F$4="GMH_XOEC",M4897,IF(Input!F$4="GMH_Korea",O4897,IF(Input!F$4="GMH_EU",Q4897,IF(Input!F$4="Skysuper",#REF!,IF(Input!F$4="SkyII",#REF!,IF(Input!F$4="XO-8000",#REF!, "FALSE")))))))</f>
        <v>0</v>
      </c>
      <c r="J4897" s="210" t="s">
        <v>10359</v>
      </c>
      <c r="K4897" s="268">
        <v>0</v>
      </c>
      <c r="L4897" s="270" t="s">
        <v>10359</v>
      </c>
      <c r="M4897" s="270">
        <v>0</v>
      </c>
      <c r="N4897" s="270" t="s">
        <v>10359</v>
      </c>
      <c r="O4897" s="270">
        <v>0</v>
      </c>
      <c r="P4897" s="270" t="s">
        <v>10359</v>
      </c>
      <c r="Q4897" s="270">
        <v>0</v>
      </c>
      <c r="R4897" s="74"/>
      <c r="S4897" s="75" t="str">
        <f t="shared" si="475"/>
        <v>0000</v>
      </c>
      <c r="T4897" s="75" t="str">
        <f t="shared" si="476"/>
        <v>00000000000000000000000000000000</v>
      </c>
      <c r="V4897" s="197"/>
      <c r="W4897" s="75">
        <f t="shared" si="477"/>
        <v>0</v>
      </c>
      <c r="AE4897" s="479"/>
    </row>
    <row r="4898" spans="1:31" s="75" customFormat="1" ht="13.5" x14ac:dyDescent="0.2">
      <c r="A4898" s="211">
        <v>4895</v>
      </c>
      <c r="B4898" s="212" t="s">
        <v>5691</v>
      </c>
      <c r="C4898" s="213" t="s">
        <v>5692</v>
      </c>
      <c r="D4898" s="213"/>
      <c r="E4898" s="213">
        <v>0</v>
      </c>
      <c r="F4898" s="213" t="s">
        <v>590</v>
      </c>
      <c r="G4898" s="214" t="s">
        <v>572</v>
      </c>
      <c r="H4898" s="208" t="str">
        <f>IF(Input!F$4="GMH_OECC",J4898,IF(Input!F$4="GMH_XOEC",L4898,IF(Input!F$4="GMH_Korea",N4898,IF(Input!F$4="GMH_EU",P4898,IF(Input!F$4="Skysuper",#REF!,IF(Input!F$4="SkyII",#REF!,IF(Input!F$4="XO-8000",#REF!, "FALSE")))))))</f>
        <v>00</v>
      </c>
      <c r="I4898" s="209">
        <f>IF(Input!F$4="GMH_OECC",K4898,IF(Input!F$4="GMH_XOEC",M4898,IF(Input!F$4="GMH_Korea",O4898,IF(Input!F$4="GMH_EU",Q4898,IF(Input!F$4="Skysuper",#REF!,IF(Input!F$4="SkyII",#REF!,IF(Input!F$4="XO-8000",#REF!, "FALSE")))))))</f>
        <v>0</v>
      </c>
      <c r="J4898" s="210" t="s">
        <v>10359</v>
      </c>
      <c r="K4898" s="268">
        <v>0</v>
      </c>
      <c r="L4898" s="270" t="s">
        <v>10359</v>
      </c>
      <c r="M4898" s="270">
        <v>0</v>
      </c>
      <c r="N4898" s="270" t="s">
        <v>10359</v>
      </c>
      <c r="O4898" s="270">
        <v>0</v>
      </c>
      <c r="P4898" s="270" t="s">
        <v>10359</v>
      </c>
      <c r="Q4898" s="270">
        <v>0</v>
      </c>
      <c r="R4898" s="74"/>
      <c r="S4898" s="75" t="str">
        <f t="shared" si="475"/>
        <v>0000</v>
      </c>
      <c r="T4898" s="75" t="str">
        <f t="shared" si="476"/>
        <v>00000000000000000000000000000000</v>
      </c>
      <c r="V4898" s="197"/>
      <c r="W4898" s="75">
        <f t="shared" si="477"/>
        <v>0</v>
      </c>
      <c r="AE4898" s="479"/>
    </row>
    <row r="4899" spans="1:31" s="75" customFormat="1" ht="13.5" x14ac:dyDescent="0.2">
      <c r="A4899" s="211">
        <v>4896</v>
      </c>
      <c r="B4899" s="212" t="s">
        <v>5693</v>
      </c>
      <c r="C4899" s="213" t="s">
        <v>5694</v>
      </c>
      <c r="D4899" s="213"/>
      <c r="E4899" s="213">
        <v>0</v>
      </c>
      <c r="F4899" s="213" t="s">
        <v>590</v>
      </c>
      <c r="G4899" s="214" t="s">
        <v>572</v>
      </c>
      <c r="H4899" s="208" t="str">
        <f>IF(Input!F$4="GMH_OECC",J4899,IF(Input!F$4="GMH_XOEC",L4899,IF(Input!F$4="GMH_Korea",N4899,IF(Input!F$4="GMH_EU",P4899,IF(Input!F$4="Skysuper",#REF!,IF(Input!F$4="SkyII",#REF!,IF(Input!F$4="XO-8000",#REF!, "FALSE")))))))</f>
        <v>00</v>
      </c>
      <c r="I4899" s="209">
        <f>IF(Input!F$4="GMH_OECC",K4899,IF(Input!F$4="GMH_XOEC",M4899,IF(Input!F$4="GMH_Korea",O4899,IF(Input!F$4="GMH_EU",Q4899,IF(Input!F$4="Skysuper",#REF!,IF(Input!F$4="SkyII",#REF!,IF(Input!F$4="XO-8000",#REF!, "FALSE")))))))</f>
        <v>0</v>
      </c>
      <c r="J4899" s="210" t="s">
        <v>10359</v>
      </c>
      <c r="K4899" s="268">
        <v>0</v>
      </c>
      <c r="L4899" s="270" t="s">
        <v>10359</v>
      </c>
      <c r="M4899" s="270">
        <v>0</v>
      </c>
      <c r="N4899" s="270" t="s">
        <v>10359</v>
      </c>
      <c r="O4899" s="270">
        <v>0</v>
      </c>
      <c r="P4899" s="270" t="s">
        <v>10359</v>
      </c>
      <c r="Q4899" s="270">
        <v>0</v>
      </c>
      <c r="R4899" s="74"/>
      <c r="S4899" s="75" t="str">
        <f t="shared" si="475"/>
        <v>0000</v>
      </c>
      <c r="T4899" s="75" t="str">
        <f t="shared" si="476"/>
        <v>00000000000000000000000000000000</v>
      </c>
      <c r="V4899" s="197"/>
      <c r="W4899" s="75">
        <f t="shared" si="477"/>
        <v>0</v>
      </c>
      <c r="AE4899" s="479"/>
    </row>
    <row r="4900" spans="1:31" s="75" customFormat="1" ht="13.5" x14ac:dyDescent="0.2">
      <c r="A4900" s="211">
        <v>4897</v>
      </c>
      <c r="B4900" s="212" t="s">
        <v>5695</v>
      </c>
      <c r="C4900" s="213" t="s">
        <v>5696</v>
      </c>
      <c r="D4900" s="213"/>
      <c r="E4900" s="213">
        <v>0</v>
      </c>
      <c r="F4900" s="213" t="s">
        <v>590</v>
      </c>
      <c r="G4900" s="214" t="s">
        <v>572</v>
      </c>
      <c r="H4900" s="208" t="str">
        <f>IF(Input!F$4="GMH_OECC",J4900,IF(Input!F$4="GMH_XOEC",L4900,IF(Input!F$4="GMH_Korea",N4900,IF(Input!F$4="GMH_EU",P4900,IF(Input!F$4="Skysuper",#REF!,IF(Input!F$4="SkyII",#REF!,IF(Input!F$4="XO-8000",#REF!, "FALSE")))))))</f>
        <v>00</v>
      </c>
      <c r="I4900" s="209">
        <f>IF(Input!F$4="GMH_OECC",K4900,IF(Input!F$4="GMH_XOEC",M4900,IF(Input!F$4="GMH_Korea",O4900,IF(Input!F$4="GMH_EU",Q4900,IF(Input!F$4="Skysuper",#REF!,IF(Input!F$4="SkyII",#REF!,IF(Input!F$4="XO-8000",#REF!, "FALSE")))))))</f>
        <v>0</v>
      </c>
      <c r="J4900" s="210" t="s">
        <v>10359</v>
      </c>
      <c r="K4900" s="268">
        <v>0</v>
      </c>
      <c r="L4900" s="270" t="s">
        <v>10359</v>
      </c>
      <c r="M4900" s="270">
        <v>0</v>
      </c>
      <c r="N4900" s="270" t="s">
        <v>10359</v>
      </c>
      <c r="O4900" s="270">
        <v>0</v>
      </c>
      <c r="P4900" s="270" t="s">
        <v>10359</v>
      </c>
      <c r="Q4900" s="270">
        <v>0</v>
      </c>
      <c r="R4900" s="74"/>
      <c r="S4900" s="75" t="str">
        <f t="shared" si="475"/>
        <v>0000</v>
      </c>
      <c r="T4900" s="75" t="str">
        <f t="shared" si="476"/>
        <v>00000000000000000000000000000000</v>
      </c>
      <c r="V4900" s="197"/>
      <c r="W4900" s="75">
        <f t="shared" si="477"/>
        <v>0</v>
      </c>
      <c r="AE4900" s="479"/>
    </row>
    <row r="4901" spans="1:31" s="75" customFormat="1" ht="13.5" x14ac:dyDescent="0.2">
      <c r="A4901" s="211">
        <v>4898</v>
      </c>
      <c r="B4901" s="212" t="s">
        <v>5697</v>
      </c>
      <c r="C4901" s="213" t="s">
        <v>5698</v>
      </c>
      <c r="D4901" s="213"/>
      <c r="E4901" s="213">
        <v>0</v>
      </c>
      <c r="F4901" s="213" t="s">
        <v>590</v>
      </c>
      <c r="G4901" s="214" t="s">
        <v>572</v>
      </c>
      <c r="H4901" s="208" t="str">
        <f>IF(Input!F$4="GMH_OECC",J4901,IF(Input!F$4="GMH_XOEC",L4901,IF(Input!F$4="GMH_Korea",N4901,IF(Input!F$4="GMH_EU",P4901,IF(Input!F$4="Skysuper",#REF!,IF(Input!F$4="SkyII",#REF!,IF(Input!F$4="XO-8000",#REF!, "FALSE")))))))</f>
        <v>00</v>
      </c>
      <c r="I4901" s="209">
        <f>IF(Input!F$4="GMH_OECC",K4901,IF(Input!F$4="GMH_XOEC",M4901,IF(Input!F$4="GMH_Korea",O4901,IF(Input!F$4="GMH_EU",Q4901,IF(Input!F$4="Skysuper",#REF!,IF(Input!F$4="SkyII",#REF!,IF(Input!F$4="XO-8000",#REF!, "FALSE")))))))</f>
        <v>0</v>
      </c>
      <c r="J4901" s="210" t="s">
        <v>10359</v>
      </c>
      <c r="K4901" s="268">
        <v>0</v>
      </c>
      <c r="L4901" s="270" t="s">
        <v>10359</v>
      </c>
      <c r="M4901" s="270">
        <v>0</v>
      </c>
      <c r="N4901" s="270" t="s">
        <v>10359</v>
      </c>
      <c r="O4901" s="270">
        <v>0</v>
      </c>
      <c r="P4901" s="270" t="s">
        <v>10359</v>
      </c>
      <c r="Q4901" s="270">
        <v>0</v>
      </c>
      <c r="R4901" s="74"/>
      <c r="S4901" s="75" t="str">
        <f t="shared" si="475"/>
        <v>0000</v>
      </c>
      <c r="T4901" s="75" t="str">
        <f t="shared" si="476"/>
        <v>00000000000000000000000000000000</v>
      </c>
      <c r="V4901" s="197"/>
      <c r="W4901" s="75">
        <f t="shared" si="477"/>
        <v>0</v>
      </c>
      <c r="AE4901" s="479"/>
    </row>
    <row r="4902" spans="1:31" s="75" customFormat="1" ht="13.5" x14ac:dyDescent="0.2">
      <c r="A4902" s="211">
        <v>4899</v>
      </c>
      <c r="B4902" s="212" t="s">
        <v>5699</v>
      </c>
      <c r="C4902" s="213" t="s">
        <v>5700</v>
      </c>
      <c r="D4902" s="213"/>
      <c r="E4902" s="213">
        <v>0</v>
      </c>
      <c r="F4902" s="213" t="s">
        <v>590</v>
      </c>
      <c r="G4902" s="214" t="s">
        <v>572</v>
      </c>
      <c r="H4902" s="208" t="str">
        <f>IF(Input!F$4="GMH_OECC",J4902,IF(Input!F$4="GMH_XOEC",L4902,IF(Input!F$4="GMH_Korea",N4902,IF(Input!F$4="GMH_EU",P4902,IF(Input!F$4="Skysuper",#REF!,IF(Input!F$4="SkyII",#REF!,IF(Input!F$4="XO-8000",#REF!, "FALSE")))))))</f>
        <v>00</v>
      </c>
      <c r="I4902" s="209">
        <f>IF(Input!F$4="GMH_OECC",K4902,IF(Input!F$4="GMH_XOEC",M4902,IF(Input!F$4="GMH_Korea",O4902,IF(Input!F$4="GMH_EU",Q4902,IF(Input!F$4="Skysuper",#REF!,IF(Input!F$4="SkyII",#REF!,IF(Input!F$4="XO-8000",#REF!, "FALSE")))))))</f>
        <v>0</v>
      </c>
      <c r="J4902" s="210" t="s">
        <v>10359</v>
      </c>
      <c r="K4902" s="268">
        <v>0</v>
      </c>
      <c r="L4902" s="270" t="s">
        <v>10359</v>
      </c>
      <c r="M4902" s="270">
        <v>0</v>
      </c>
      <c r="N4902" s="270" t="s">
        <v>10359</v>
      </c>
      <c r="O4902" s="270">
        <v>0</v>
      </c>
      <c r="P4902" s="270" t="s">
        <v>10359</v>
      </c>
      <c r="Q4902" s="270">
        <v>0</v>
      </c>
      <c r="R4902" s="74"/>
      <c r="S4902" s="75" t="str">
        <f t="shared" si="475"/>
        <v>0000</v>
      </c>
      <c r="T4902" s="75" t="str">
        <f t="shared" si="476"/>
        <v>00000000000000000000000000000000</v>
      </c>
      <c r="V4902" s="197"/>
      <c r="W4902" s="75">
        <f t="shared" si="477"/>
        <v>0</v>
      </c>
      <c r="AE4902" s="479"/>
    </row>
    <row r="4903" spans="1:31" s="75" customFormat="1" ht="13.5" x14ac:dyDescent="0.2">
      <c r="A4903" s="211">
        <v>4900</v>
      </c>
      <c r="B4903" s="212" t="s">
        <v>7035</v>
      </c>
      <c r="C4903" s="213" t="s">
        <v>7036</v>
      </c>
      <c r="D4903" s="213"/>
      <c r="E4903" s="213">
        <v>0</v>
      </c>
      <c r="F4903" s="213" t="s">
        <v>553</v>
      </c>
      <c r="G4903" s="214" t="s">
        <v>572</v>
      </c>
      <c r="H4903" s="208" t="str">
        <f>IF(Input!F$4="GMH_OECC",J4903,IF(Input!F$4="GMH_XOEC",L4903,IF(Input!F$4="GMH_Korea",N4903,IF(Input!F$4="GMH_EU",P4903,IF(Input!F$4="Skysuper",#REF!,IF(Input!F$4="SkyII",#REF!,IF(Input!F$4="XO-8000",#REF!, "FALSE")))))))</f>
        <v>00</v>
      </c>
      <c r="I4903" s="209">
        <f>IF(Input!F$4="GMH_OECC",K4903,IF(Input!F$4="GMH_XOEC",M4903,IF(Input!F$4="GMH_Korea",O4903,IF(Input!F$4="GMH_EU",Q4903,IF(Input!F$4="Skysuper",#REF!,IF(Input!F$4="SkyII",#REF!,IF(Input!F$4="XO-8000",#REF!, "FALSE")))))))</f>
        <v>0</v>
      </c>
      <c r="J4903" s="210" t="s">
        <v>10359</v>
      </c>
      <c r="K4903" s="268">
        <v>0</v>
      </c>
      <c r="L4903" s="270" t="s">
        <v>10359</v>
      </c>
      <c r="M4903" s="270">
        <v>0</v>
      </c>
      <c r="N4903" s="270" t="s">
        <v>10359</v>
      </c>
      <c r="O4903" s="270">
        <v>0</v>
      </c>
      <c r="P4903" s="270" t="s">
        <v>10359</v>
      </c>
      <c r="Q4903" s="270">
        <v>0</v>
      </c>
      <c r="R4903" s="74"/>
      <c r="S4903" s="75" t="str">
        <f t="shared" si="475"/>
        <v>0000</v>
      </c>
      <c r="T4903" s="75" t="str">
        <f t="shared" si="476"/>
        <v>00000000000000000000000000000000</v>
      </c>
      <c r="V4903" s="197"/>
      <c r="W4903" s="75">
        <f t="shared" si="477"/>
        <v>0</v>
      </c>
      <c r="AE4903" s="479"/>
    </row>
    <row r="4904" spans="1:31" s="75" customFormat="1" ht="13.5" x14ac:dyDescent="0.2">
      <c r="A4904" s="211">
        <v>4901</v>
      </c>
      <c r="B4904" s="212" t="s">
        <v>7037</v>
      </c>
      <c r="C4904" s="213" t="s">
        <v>7038</v>
      </c>
      <c r="D4904" s="213"/>
      <c r="E4904" s="213">
        <v>0</v>
      </c>
      <c r="F4904" s="213" t="s">
        <v>553</v>
      </c>
      <c r="G4904" s="214" t="s">
        <v>572</v>
      </c>
      <c r="H4904" s="208" t="str">
        <f>IF(Input!F$4="GMH_OECC",J4904,IF(Input!F$4="GMH_XOEC",L4904,IF(Input!F$4="GMH_Korea",N4904,IF(Input!F$4="GMH_EU",P4904,IF(Input!F$4="Skysuper",#REF!,IF(Input!F$4="SkyII",#REF!,IF(Input!F$4="XO-8000",#REF!, "FALSE")))))))</f>
        <v>00</v>
      </c>
      <c r="I4904" s="209">
        <f>IF(Input!F$4="GMH_OECC",K4904,IF(Input!F$4="GMH_XOEC",M4904,IF(Input!F$4="GMH_Korea",O4904,IF(Input!F$4="GMH_EU",Q4904,IF(Input!F$4="Skysuper",#REF!,IF(Input!F$4="SkyII",#REF!,IF(Input!F$4="XO-8000",#REF!, "FALSE")))))))</f>
        <v>0</v>
      </c>
      <c r="J4904" s="210" t="s">
        <v>10359</v>
      </c>
      <c r="K4904" s="268">
        <v>0</v>
      </c>
      <c r="L4904" s="270" t="s">
        <v>10359</v>
      </c>
      <c r="M4904" s="270">
        <v>0</v>
      </c>
      <c r="N4904" s="270" t="s">
        <v>10359</v>
      </c>
      <c r="O4904" s="270">
        <v>0</v>
      </c>
      <c r="P4904" s="270" t="s">
        <v>10359</v>
      </c>
      <c r="Q4904" s="270">
        <v>0</v>
      </c>
      <c r="R4904" s="74"/>
      <c r="S4904" s="75" t="str">
        <f t="shared" si="475"/>
        <v>0000</v>
      </c>
      <c r="T4904" s="75" t="str">
        <f t="shared" si="476"/>
        <v>00000000000000000000000000000000</v>
      </c>
      <c r="V4904" s="197"/>
      <c r="W4904" s="75">
        <f t="shared" si="477"/>
        <v>0</v>
      </c>
      <c r="AE4904" s="479"/>
    </row>
    <row r="4905" spans="1:31" s="75" customFormat="1" ht="13.5" x14ac:dyDescent="0.2">
      <c r="A4905" s="211">
        <v>4902</v>
      </c>
      <c r="B4905" s="212" t="s">
        <v>7039</v>
      </c>
      <c r="C4905" s="213" t="s">
        <v>7040</v>
      </c>
      <c r="D4905" s="213"/>
      <c r="E4905" s="213">
        <v>0</v>
      </c>
      <c r="F4905" s="213" t="s">
        <v>553</v>
      </c>
      <c r="G4905" s="214" t="s">
        <v>572</v>
      </c>
      <c r="H4905" s="208" t="str">
        <f>IF(Input!F$4="GMH_OECC",J4905,IF(Input!F$4="GMH_XOEC",L4905,IF(Input!F$4="GMH_Korea",N4905,IF(Input!F$4="GMH_EU",P4905,IF(Input!F$4="Skysuper",#REF!,IF(Input!F$4="SkyII",#REF!,IF(Input!F$4="XO-8000",#REF!, "FALSE")))))))</f>
        <v>00</v>
      </c>
      <c r="I4905" s="209">
        <f>IF(Input!F$4="GMH_OECC",K4905,IF(Input!F$4="GMH_XOEC",M4905,IF(Input!F$4="GMH_Korea",O4905,IF(Input!F$4="GMH_EU",Q4905,IF(Input!F$4="Skysuper",#REF!,IF(Input!F$4="SkyII",#REF!,IF(Input!F$4="XO-8000",#REF!, "FALSE")))))))</f>
        <v>0</v>
      </c>
      <c r="J4905" s="210" t="s">
        <v>10359</v>
      </c>
      <c r="K4905" s="268">
        <v>0</v>
      </c>
      <c r="L4905" s="270" t="s">
        <v>10359</v>
      </c>
      <c r="M4905" s="270">
        <v>0</v>
      </c>
      <c r="N4905" s="270" t="s">
        <v>10359</v>
      </c>
      <c r="O4905" s="270">
        <v>0</v>
      </c>
      <c r="P4905" s="270" t="s">
        <v>10359</v>
      </c>
      <c r="Q4905" s="270">
        <v>0</v>
      </c>
      <c r="R4905" s="74"/>
      <c r="S4905" s="75" t="str">
        <f t="shared" si="475"/>
        <v>0000</v>
      </c>
      <c r="T4905" s="75" t="str">
        <f t="shared" si="476"/>
        <v>00000000000000000000000000000000</v>
      </c>
      <c r="V4905" s="197"/>
      <c r="W4905" s="75">
        <f t="shared" si="477"/>
        <v>0</v>
      </c>
      <c r="AE4905" s="479"/>
    </row>
    <row r="4906" spans="1:31" s="75" customFormat="1" ht="13.5" x14ac:dyDescent="0.2">
      <c r="A4906" s="211">
        <v>4903</v>
      </c>
      <c r="B4906" s="212" t="s">
        <v>7041</v>
      </c>
      <c r="C4906" s="213" t="s">
        <v>7042</v>
      </c>
      <c r="D4906" s="213"/>
      <c r="E4906" s="213">
        <v>0</v>
      </c>
      <c r="F4906" s="213" t="s">
        <v>553</v>
      </c>
      <c r="G4906" s="214" t="s">
        <v>572</v>
      </c>
      <c r="H4906" s="208" t="str">
        <f>IF(Input!F$4="GMH_OECC",J4906,IF(Input!F$4="GMH_XOEC",L4906,IF(Input!F$4="GMH_Korea",N4906,IF(Input!F$4="GMH_EU",P4906,IF(Input!F$4="Skysuper",#REF!,IF(Input!F$4="SkyII",#REF!,IF(Input!F$4="XO-8000",#REF!, "FALSE")))))))</f>
        <v>00</v>
      </c>
      <c r="I4906" s="209">
        <f>IF(Input!F$4="GMH_OECC",K4906,IF(Input!F$4="GMH_XOEC",M4906,IF(Input!F$4="GMH_Korea",O4906,IF(Input!F$4="GMH_EU",Q4906,IF(Input!F$4="Skysuper",#REF!,IF(Input!F$4="SkyII",#REF!,IF(Input!F$4="XO-8000",#REF!, "FALSE")))))))</f>
        <v>0</v>
      </c>
      <c r="J4906" s="210" t="s">
        <v>10359</v>
      </c>
      <c r="K4906" s="268">
        <v>0</v>
      </c>
      <c r="L4906" s="270" t="s">
        <v>10359</v>
      </c>
      <c r="M4906" s="270">
        <v>0</v>
      </c>
      <c r="N4906" s="270" t="s">
        <v>10359</v>
      </c>
      <c r="O4906" s="270">
        <v>0</v>
      </c>
      <c r="P4906" s="270" t="s">
        <v>10359</v>
      </c>
      <c r="Q4906" s="270">
        <v>0</v>
      </c>
      <c r="R4906" s="74"/>
      <c r="S4906" s="75" t="str">
        <f t="shared" si="475"/>
        <v>0000</v>
      </c>
      <c r="T4906" s="75" t="str">
        <f t="shared" si="476"/>
        <v>00000000000000000000000000000000</v>
      </c>
      <c r="V4906" s="197"/>
      <c r="W4906" s="75">
        <f t="shared" si="477"/>
        <v>0</v>
      </c>
      <c r="AE4906" s="479"/>
    </row>
    <row r="4907" spans="1:31" s="75" customFormat="1" ht="13.5" x14ac:dyDescent="0.2">
      <c r="A4907" s="211">
        <v>4904</v>
      </c>
      <c r="B4907" s="212" t="s">
        <v>7043</v>
      </c>
      <c r="C4907" s="213" t="s">
        <v>7044</v>
      </c>
      <c r="D4907" s="213"/>
      <c r="E4907" s="213">
        <v>0</v>
      </c>
      <c r="F4907" s="213" t="s">
        <v>553</v>
      </c>
      <c r="G4907" s="214" t="s">
        <v>572</v>
      </c>
      <c r="H4907" s="208" t="str">
        <f>IF(Input!F$4="GMH_OECC",J4907,IF(Input!F$4="GMH_XOEC",L4907,IF(Input!F$4="GMH_Korea",N4907,IF(Input!F$4="GMH_EU",P4907,IF(Input!F$4="Skysuper",#REF!,IF(Input!F$4="SkyII",#REF!,IF(Input!F$4="XO-8000",#REF!, "FALSE")))))))</f>
        <v>00</v>
      </c>
      <c r="I4907" s="209">
        <f>IF(Input!F$4="GMH_OECC",K4907,IF(Input!F$4="GMH_XOEC",M4907,IF(Input!F$4="GMH_Korea",O4907,IF(Input!F$4="GMH_EU",Q4907,IF(Input!F$4="Skysuper",#REF!,IF(Input!F$4="SkyII",#REF!,IF(Input!F$4="XO-8000",#REF!, "FALSE")))))))</f>
        <v>0</v>
      </c>
      <c r="J4907" s="210" t="s">
        <v>10359</v>
      </c>
      <c r="K4907" s="268">
        <v>0</v>
      </c>
      <c r="L4907" s="270" t="s">
        <v>10359</v>
      </c>
      <c r="M4907" s="270">
        <v>0</v>
      </c>
      <c r="N4907" s="270" t="s">
        <v>10359</v>
      </c>
      <c r="O4907" s="270">
        <v>0</v>
      </c>
      <c r="P4907" s="270" t="s">
        <v>10359</v>
      </c>
      <c r="Q4907" s="270">
        <v>0</v>
      </c>
      <c r="R4907" s="74"/>
      <c r="S4907" s="75" t="str">
        <f t="shared" si="475"/>
        <v>0000</v>
      </c>
      <c r="T4907" s="75" t="str">
        <f t="shared" si="476"/>
        <v>00000000000000000000000000000000</v>
      </c>
      <c r="V4907" s="197"/>
      <c r="W4907" s="75">
        <f t="shared" si="477"/>
        <v>0</v>
      </c>
      <c r="AE4907" s="479"/>
    </row>
    <row r="4908" spans="1:31" s="75" customFormat="1" ht="13.5" x14ac:dyDescent="0.2">
      <c r="A4908" s="211">
        <v>4905</v>
      </c>
      <c r="B4908" s="212" t="s">
        <v>7045</v>
      </c>
      <c r="C4908" s="213" t="s">
        <v>7046</v>
      </c>
      <c r="D4908" s="213"/>
      <c r="E4908" s="213">
        <v>0</v>
      </c>
      <c r="F4908" s="213" t="s">
        <v>553</v>
      </c>
      <c r="G4908" s="214" t="s">
        <v>572</v>
      </c>
      <c r="H4908" s="208" t="str">
        <f>IF(Input!F$4="GMH_OECC",J4908,IF(Input!F$4="GMH_XOEC",L4908,IF(Input!F$4="GMH_Korea",N4908,IF(Input!F$4="GMH_EU",P4908,IF(Input!F$4="Skysuper",#REF!,IF(Input!F$4="SkyII",#REF!,IF(Input!F$4="XO-8000",#REF!, "FALSE")))))))</f>
        <v>00</v>
      </c>
      <c r="I4908" s="209">
        <f>IF(Input!F$4="GMH_OECC",K4908,IF(Input!F$4="GMH_XOEC",M4908,IF(Input!F$4="GMH_Korea",O4908,IF(Input!F$4="GMH_EU",Q4908,IF(Input!F$4="Skysuper",#REF!,IF(Input!F$4="SkyII",#REF!,IF(Input!F$4="XO-8000",#REF!, "FALSE")))))))</f>
        <v>0</v>
      </c>
      <c r="J4908" s="210" t="s">
        <v>10359</v>
      </c>
      <c r="K4908" s="268">
        <v>0</v>
      </c>
      <c r="L4908" s="270" t="s">
        <v>10359</v>
      </c>
      <c r="M4908" s="270">
        <v>0</v>
      </c>
      <c r="N4908" s="270" t="s">
        <v>10359</v>
      </c>
      <c r="O4908" s="270">
        <v>0</v>
      </c>
      <c r="P4908" s="270" t="s">
        <v>10359</v>
      </c>
      <c r="Q4908" s="270">
        <v>0</v>
      </c>
      <c r="R4908" s="74"/>
      <c r="S4908" s="75" t="str">
        <f t="shared" si="475"/>
        <v>0000</v>
      </c>
      <c r="T4908" s="75" t="str">
        <f t="shared" si="476"/>
        <v>00000000000000000000000000000000</v>
      </c>
      <c r="V4908" s="197"/>
      <c r="W4908" s="75">
        <f t="shared" si="477"/>
        <v>0</v>
      </c>
      <c r="AE4908" s="479"/>
    </row>
    <row r="4909" spans="1:31" s="75" customFormat="1" ht="13.5" x14ac:dyDescent="0.2">
      <c r="A4909" s="211">
        <v>4906</v>
      </c>
      <c r="B4909" s="212" t="s">
        <v>7047</v>
      </c>
      <c r="C4909" s="213" t="s">
        <v>7048</v>
      </c>
      <c r="D4909" s="213"/>
      <c r="E4909" s="213">
        <v>0</v>
      </c>
      <c r="F4909" s="213" t="s">
        <v>553</v>
      </c>
      <c r="G4909" s="214" t="s">
        <v>572</v>
      </c>
      <c r="H4909" s="208" t="str">
        <f>IF(Input!F$4="GMH_OECC",J4909,IF(Input!F$4="GMH_XOEC",L4909,IF(Input!F$4="GMH_Korea",N4909,IF(Input!F$4="GMH_EU",P4909,IF(Input!F$4="Skysuper",#REF!,IF(Input!F$4="SkyII",#REF!,IF(Input!F$4="XO-8000",#REF!, "FALSE")))))))</f>
        <v>00</v>
      </c>
      <c r="I4909" s="209">
        <f>IF(Input!F$4="GMH_OECC",K4909,IF(Input!F$4="GMH_XOEC",M4909,IF(Input!F$4="GMH_Korea",O4909,IF(Input!F$4="GMH_EU",Q4909,IF(Input!F$4="Skysuper",#REF!,IF(Input!F$4="SkyII",#REF!,IF(Input!F$4="XO-8000",#REF!, "FALSE")))))))</f>
        <v>0</v>
      </c>
      <c r="J4909" s="210" t="s">
        <v>10359</v>
      </c>
      <c r="K4909" s="268">
        <v>0</v>
      </c>
      <c r="L4909" s="270" t="s">
        <v>10359</v>
      </c>
      <c r="M4909" s="270">
        <v>0</v>
      </c>
      <c r="N4909" s="270" t="s">
        <v>10359</v>
      </c>
      <c r="O4909" s="270">
        <v>0</v>
      </c>
      <c r="P4909" s="270" t="s">
        <v>10359</v>
      </c>
      <c r="Q4909" s="270">
        <v>0</v>
      </c>
      <c r="R4909" s="74"/>
      <c r="S4909" s="75" t="str">
        <f t="shared" si="475"/>
        <v>0000</v>
      </c>
      <c r="T4909" s="75" t="str">
        <f t="shared" si="476"/>
        <v>00000000000000000000000000000000</v>
      </c>
      <c r="V4909" s="197"/>
      <c r="W4909" s="75">
        <f t="shared" si="477"/>
        <v>0</v>
      </c>
      <c r="AE4909" s="479"/>
    </row>
    <row r="4910" spans="1:31" s="75" customFormat="1" ht="13.5" x14ac:dyDescent="0.2">
      <c r="A4910" s="211">
        <v>4907</v>
      </c>
      <c r="B4910" s="212" t="s">
        <v>7049</v>
      </c>
      <c r="C4910" s="213" t="s">
        <v>7050</v>
      </c>
      <c r="D4910" s="213"/>
      <c r="E4910" s="213">
        <v>0</v>
      </c>
      <c r="F4910" s="213" t="s">
        <v>553</v>
      </c>
      <c r="G4910" s="214" t="s">
        <v>572</v>
      </c>
      <c r="H4910" s="208" t="str">
        <f>IF(Input!F$4="GMH_OECC",J4910,IF(Input!F$4="GMH_XOEC",L4910,IF(Input!F$4="GMH_Korea",N4910,IF(Input!F$4="GMH_EU",P4910,IF(Input!F$4="Skysuper",#REF!,IF(Input!F$4="SkyII",#REF!,IF(Input!F$4="XO-8000",#REF!, "FALSE")))))))</f>
        <v>00</v>
      </c>
      <c r="I4910" s="209">
        <f>IF(Input!F$4="GMH_OECC",K4910,IF(Input!F$4="GMH_XOEC",M4910,IF(Input!F$4="GMH_Korea",O4910,IF(Input!F$4="GMH_EU",Q4910,IF(Input!F$4="Skysuper",#REF!,IF(Input!F$4="SkyII",#REF!,IF(Input!F$4="XO-8000",#REF!, "FALSE")))))))</f>
        <v>0</v>
      </c>
      <c r="J4910" s="210" t="s">
        <v>10359</v>
      </c>
      <c r="K4910" s="268">
        <v>0</v>
      </c>
      <c r="L4910" s="270" t="s">
        <v>10359</v>
      </c>
      <c r="M4910" s="270">
        <v>0</v>
      </c>
      <c r="N4910" s="270" t="s">
        <v>10359</v>
      </c>
      <c r="O4910" s="270">
        <v>0</v>
      </c>
      <c r="P4910" s="270" t="s">
        <v>10359</v>
      </c>
      <c r="Q4910" s="270">
        <v>0</v>
      </c>
      <c r="R4910" s="74"/>
      <c r="S4910" s="75" t="str">
        <f t="shared" si="475"/>
        <v>0000</v>
      </c>
      <c r="T4910" s="75" t="str">
        <f t="shared" si="476"/>
        <v>00000000000000000000000000000000</v>
      </c>
      <c r="V4910" s="197"/>
      <c r="W4910" s="75">
        <f t="shared" si="477"/>
        <v>0</v>
      </c>
      <c r="AE4910" s="479"/>
    </row>
    <row r="4911" spans="1:31" s="75" customFormat="1" ht="13.5" x14ac:dyDescent="0.2">
      <c r="A4911" s="211">
        <v>4908</v>
      </c>
      <c r="B4911" s="212" t="s">
        <v>7051</v>
      </c>
      <c r="C4911" s="213" t="s">
        <v>7052</v>
      </c>
      <c r="D4911" s="213"/>
      <c r="E4911" s="213">
        <v>0</v>
      </c>
      <c r="F4911" s="213" t="s">
        <v>553</v>
      </c>
      <c r="G4911" s="214" t="s">
        <v>572</v>
      </c>
      <c r="H4911" s="208" t="str">
        <f>IF(Input!F$4="GMH_OECC",J4911,IF(Input!F$4="GMH_XOEC",L4911,IF(Input!F$4="GMH_Korea",N4911,IF(Input!F$4="GMH_EU",P4911,IF(Input!F$4="Skysuper",#REF!,IF(Input!F$4="SkyII",#REF!,IF(Input!F$4="XO-8000",#REF!, "FALSE")))))))</f>
        <v>00</v>
      </c>
      <c r="I4911" s="209">
        <f>IF(Input!F$4="GMH_OECC",K4911,IF(Input!F$4="GMH_XOEC",M4911,IF(Input!F$4="GMH_Korea",O4911,IF(Input!F$4="GMH_EU",Q4911,IF(Input!F$4="Skysuper",#REF!,IF(Input!F$4="SkyII",#REF!,IF(Input!F$4="XO-8000",#REF!, "FALSE")))))))</f>
        <v>0</v>
      </c>
      <c r="J4911" s="210" t="s">
        <v>10359</v>
      </c>
      <c r="K4911" s="268">
        <v>0</v>
      </c>
      <c r="L4911" s="270" t="s">
        <v>10359</v>
      </c>
      <c r="M4911" s="270">
        <v>0</v>
      </c>
      <c r="N4911" s="270" t="s">
        <v>10359</v>
      </c>
      <c r="O4911" s="270">
        <v>0</v>
      </c>
      <c r="P4911" s="270" t="s">
        <v>10359</v>
      </c>
      <c r="Q4911" s="270">
        <v>0</v>
      </c>
      <c r="R4911" s="74"/>
      <c r="S4911" s="75" t="str">
        <f t="shared" si="475"/>
        <v>0000</v>
      </c>
      <c r="T4911" s="75" t="str">
        <f t="shared" si="476"/>
        <v>00000000000000000000000000000000</v>
      </c>
      <c r="V4911" s="197"/>
      <c r="W4911" s="75">
        <f t="shared" si="477"/>
        <v>0</v>
      </c>
      <c r="AE4911" s="479"/>
    </row>
    <row r="4912" spans="1:31" s="75" customFormat="1" ht="13.5" x14ac:dyDescent="0.2">
      <c r="A4912" s="211">
        <v>4909</v>
      </c>
      <c r="B4912" s="212" t="s">
        <v>7053</v>
      </c>
      <c r="C4912" s="213" t="s">
        <v>7054</v>
      </c>
      <c r="D4912" s="213"/>
      <c r="E4912" s="213">
        <v>0</v>
      </c>
      <c r="F4912" s="213" t="s">
        <v>553</v>
      </c>
      <c r="G4912" s="214" t="s">
        <v>572</v>
      </c>
      <c r="H4912" s="208" t="str">
        <f>IF(Input!F$4="GMH_OECC",J4912,IF(Input!F$4="GMH_XOEC",L4912,IF(Input!F$4="GMH_Korea",N4912,IF(Input!F$4="GMH_EU",P4912,IF(Input!F$4="Skysuper",#REF!,IF(Input!F$4="SkyII",#REF!,IF(Input!F$4="XO-8000",#REF!, "FALSE")))))))</f>
        <v>00</v>
      </c>
      <c r="I4912" s="209">
        <f>IF(Input!F$4="GMH_OECC",K4912,IF(Input!F$4="GMH_XOEC",M4912,IF(Input!F$4="GMH_Korea",O4912,IF(Input!F$4="GMH_EU",Q4912,IF(Input!F$4="Skysuper",#REF!,IF(Input!F$4="SkyII",#REF!,IF(Input!F$4="XO-8000",#REF!, "FALSE")))))))</f>
        <v>0</v>
      </c>
      <c r="J4912" s="210" t="s">
        <v>10359</v>
      </c>
      <c r="K4912" s="268">
        <v>0</v>
      </c>
      <c r="L4912" s="270" t="s">
        <v>10359</v>
      </c>
      <c r="M4912" s="270">
        <v>0</v>
      </c>
      <c r="N4912" s="270" t="s">
        <v>10359</v>
      </c>
      <c r="O4912" s="270">
        <v>0</v>
      </c>
      <c r="P4912" s="270" t="s">
        <v>10359</v>
      </c>
      <c r="Q4912" s="270">
        <v>0</v>
      </c>
      <c r="R4912" s="74"/>
      <c r="S4912" s="75" t="str">
        <f t="shared" si="475"/>
        <v>0000</v>
      </c>
      <c r="T4912" s="75" t="str">
        <f t="shared" si="476"/>
        <v>00000000000000000000000000000000</v>
      </c>
      <c r="V4912" s="197"/>
      <c r="W4912" s="75">
        <f t="shared" si="477"/>
        <v>0</v>
      </c>
      <c r="AE4912" s="479"/>
    </row>
    <row r="4913" spans="1:31" s="75" customFormat="1" ht="13.5" x14ac:dyDescent="0.2">
      <c r="A4913" s="211">
        <v>4910</v>
      </c>
      <c r="B4913" s="212" t="s">
        <v>2264</v>
      </c>
      <c r="C4913" s="213" t="s">
        <v>7055</v>
      </c>
      <c r="D4913" s="213"/>
      <c r="E4913" s="213">
        <v>0</v>
      </c>
      <c r="F4913" s="213" t="s">
        <v>553</v>
      </c>
      <c r="G4913" s="214" t="s">
        <v>572</v>
      </c>
      <c r="H4913" s="208" t="str">
        <f>IF(Input!F$4="GMH_OECC",J4913,IF(Input!F$4="GMH_XOEC",L4913,IF(Input!F$4="GMH_Korea",N4913,IF(Input!F$4="GMH_EU",P4913,IF(Input!F$4="Skysuper",#REF!,IF(Input!F$4="SkyII",#REF!,IF(Input!F$4="XO-8000",#REF!, "FALSE")))))))</f>
        <v>00</v>
      </c>
      <c r="I4913" s="209">
        <f>IF(Input!F$4="GMH_OECC",K4913,IF(Input!F$4="GMH_XOEC",M4913,IF(Input!F$4="GMH_Korea",O4913,IF(Input!F$4="GMH_EU",Q4913,IF(Input!F$4="Skysuper",#REF!,IF(Input!F$4="SkyII",#REF!,IF(Input!F$4="XO-8000",#REF!, "FALSE")))))))</f>
        <v>0</v>
      </c>
      <c r="J4913" s="210" t="s">
        <v>10359</v>
      </c>
      <c r="K4913" s="268">
        <v>0</v>
      </c>
      <c r="L4913" s="270" t="s">
        <v>10359</v>
      </c>
      <c r="M4913" s="270">
        <v>0</v>
      </c>
      <c r="N4913" s="270" t="s">
        <v>10359</v>
      </c>
      <c r="O4913" s="270">
        <v>0</v>
      </c>
      <c r="P4913" s="270" t="s">
        <v>10359</v>
      </c>
      <c r="Q4913" s="270">
        <v>0</v>
      </c>
      <c r="R4913" s="74"/>
      <c r="S4913" s="75" t="str">
        <f t="shared" si="475"/>
        <v>0000</v>
      </c>
      <c r="T4913" s="75" t="str">
        <f t="shared" si="476"/>
        <v>00000000000000000000000000000000</v>
      </c>
      <c r="V4913" s="197"/>
      <c r="W4913" s="75">
        <f t="shared" si="477"/>
        <v>0</v>
      </c>
      <c r="AE4913" s="479"/>
    </row>
    <row r="4914" spans="1:31" s="75" customFormat="1" ht="13.5" x14ac:dyDescent="0.2">
      <c r="A4914" s="211">
        <v>4911</v>
      </c>
      <c r="B4914" s="212" t="s">
        <v>2266</v>
      </c>
      <c r="C4914" s="213" t="s">
        <v>7056</v>
      </c>
      <c r="D4914" s="213"/>
      <c r="E4914" s="213">
        <v>0</v>
      </c>
      <c r="F4914" s="213" t="s">
        <v>553</v>
      </c>
      <c r="G4914" s="214" t="s">
        <v>572</v>
      </c>
      <c r="H4914" s="208" t="str">
        <f>IF(Input!F$4="GMH_OECC",J4914,IF(Input!F$4="GMH_XOEC",L4914,IF(Input!F$4="GMH_Korea",N4914,IF(Input!F$4="GMH_EU",P4914,IF(Input!F$4="Skysuper",#REF!,IF(Input!F$4="SkyII",#REF!,IF(Input!F$4="XO-8000",#REF!, "FALSE")))))))</f>
        <v>00</v>
      </c>
      <c r="I4914" s="209">
        <f>IF(Input!F$4="GMH_OECC",K4914,IF(Input!F$4="GMH_XOEC",M4914,IF(Input!F$4="GMH_Korea",O4914,IF(Input!F$4="GMH_EU",Q4914,IF(Input!F$4="Skysuper",#REF!,IF(Input!F$4="SkyII",#REF!,IF(Input!F$4="XO-8000",#REF!, "FALSE")))))))</f>
        <v>0</v>
      </c>
      <c r="J4914" s="210" t="s">
        <v>10359</v>
      </c>
      <c r="K4914" s="268">
        <v>0</v>
      </c>
      <c r="L4914" s="270" t="s">
        <v>10359</v>
      </c>
      <c r="M4914" s="270">
        <v>0</v>
      </c>
      <c r="N4914" s="270" t="s">
        <v>10359</v>
      </c>
      <c r="O4914" s="270">
        <v>0</v>
      </c>
      <c r="P4914" s="270" t="s">
        <v>10359</v>
      </c>
      <c r="Q4914" s="270">
        <v>0</v>
      </c>
      <c r="R4914" s="74"/>
      <c r="S4914" s="75" t="str">
        <f t="shared" si="475"/>
        <v>0000</v>
      </c>
      <c r="T4914" s="75" t="str">
        <f t="shared" si="476"/>
        <v>00000000000000000000000000000000</v>
      </c>
      <c r="V4914" s="197"/>
      <c r="W4914" s="75">
        <f t="shared" si="477"/>
        <v>0</v>
      </c>
      <c r="AE4914" s="479"/>
    </row>
    <row r="4915" spans="1:31" s="75" customFormat="1" ht="13.5" x14ac:dyDescent="0.2">
      <c r="A4915" s="211">
        <v>4912</v>
      </c>
      <c r="B4915" s="212" t="s">
        <v>2268</v>
      </c>
      <c r="C4915" s="213" t="s">
        <v>7057</v>
      </c>
      <c r="D4915" s="213"/>
      <c r="E4915" s="213">
        <v>0</v>
      </c>
      <c r="F4915" s="213" t="s">
        <v>553</v>
      </c>
      <c r="G4915" s="214" t="s">
        <v>572</v>
      </c>
      <c r="H4915" s="208" t="str">
        <f>IF(Input!F$4="GMH_OECC",J4915,IF(Input!F$4="GMH_XOEC",L4915,IF(Input!F$4="GMH_Korea",N4915,IF(Input!F$4="GMH_EU",P4915,IF(Input!F$4="Skysuper",#REF!,IF(Input!F$4="SkyII",#REF!,IF(Input!F$4="XO-8000",#REF!, "FALSE")))))))</f>
        <v>00</v>
      </c>
      <c r="I4915" s="209">
        <f>IF(Input!F$4="GMH_OECC",K4915,IF(Input!F$4="GMH_XOEC",M4915,IF(Input!F$4="GMH_Korea",O4915,IF(Input!F$4="GMH_EU",Q4915,IF(Input!F$4="Skysuper",#REF!,IF(Input!F$4="SkyII",#REF!,IF(Input!F$4="XO-8000",#REF!, "FALSE")))))))</f>
        <v>0</v>
      </c>
      <c r="J4915" s="210" t="s">
        <v>10359</v>
      </c>
      <c r="K4915" s="268">
        <v>0</v>
      </c>
      <c r="L4915" s="270" t="s">
        <v>10359</v>
      </c>
      <c r="M4915" s="270">
        <v>0</v>
      </c>
      <c r="N4915" s="270" t="s">
        <v>10359</v>
      </c>
      <c r="O4915" s="270">
        <v>0</v>
      </c>
      <c r="P4915" s="270" t="s">
        <v>10359</v>
      </c>
      <c r="Q4915" s="270">
        <v>0</v>
      </c>
      <c r="R4915" s="74"/>
      <c r="S4915" s="75" t="str">
        <f t="shared" si="475"/>
        <v>0000</v>
      </c>
      <c r="T4915" s="75" t="str">
        <f t="shared" si="476"/>
        <v>00000000000000000000000000000000</v>
      </c>
      <c r="V4915" s="197"/>
      <c r="W4915" s="75">
        <f t="shared" si="477"/>
        <v>0</v>
      </c>
      <c r="AE4915" s="479"/>
    </row>
    <row r="4916" spans="1:31" s="75" customFormat="1" ht="13.5" x14ac:dyDescent="0.2">
      <c r="A4916" s="211">
        <v>4913</v>
      </c>
      <c r="B4916" s="212" t="s">
        <v>2270</v>
      </c>
      <c r="C4916" s="213" t="s">
        <v>7058</v>
      </c>
      <c r="D4916" s="213"/>
      <c r="E4916" s="213">
        <v>0</v>
      </c>
      <c r="F4916" s="213" t="s">
        <v>553</v>
      </c>
      <c r="G4916" s="214" t="s">
        <v>572</v>
      </c>
      <c r="H4916" s="208" t="str">
        <f>IF(Input!F$4="GMH_OECC",J4916,IF(Input!F$4="GMH_XOEC",L4916,IF(Input!F$4="GMH_Korea",N4916,IF(Input!F$4="GMH_EU",P4916,IF(Input!F$4="Skysuper",#REF!,IF(Input!F$4="SkyII",#REF!,IF(Input!F$4="XO-8000",#REF!, "FALSE")))))))</f>
        <v>00</v>
      </c>
      <c r="I4916" s="209">
        <f>IF(Input!F$4="GMH_OECC",K4916,IF(Input!F$4="GMH_XOEC",M4916,IF(Input!F$4="GMH_Korea",O4916,IF(Input!F$4="GMH_EU",Q4916,IF(Input!F$4="Skysuper",#REF!,IF(Input!F$4="SkyII",#REF!,IF(Input!F$4="XO-8000",#REF!, "FALSE")))))))</f>
        <v>0</v>
      </c>
      <c r="J4916" s="210" t="s">
        <v>10359</v>
      </c>
      <c r="K4916" s="268">
        <v>0</v>
      </c>
      <c r="L4916" s="270" t="s">
        <v>10359</v>
      </c>
      <c r="M4916" s="270">
        <v>0</v>
      </c>
      <c r="N4916" s="270" t="s">
        <v>10359</v>
      </c>
      <c r="O4916" s="270">
        <v>0</v>
      </c>
      <c r="P4916" s="270" t="s">
        <v>10359</v>
      </c>
      <c r="Q4916" s="270">
        <v>0</v>
      </c>
      <c r="R4916" s="74"/>
      <c r="S4916" s="75" t="str">
        <f t="shared" ref="S4916:S4979" si="478">"0"&amp;DEC2HEX(2^(I4916-1))&amp;IF(LEN(DEC2HEX(H4916))=2,DEC2HEX(H4916),"0"&amp;DEC2HEX(H4916))</f>
        <v>0000</v>
      </c>
      <c r="T4916" s="75" t="str">
        <f t="shared" si="476"/>
        <v>00000000000000000000000000000000</v>
      </c>
      <c r="V4916" s="197"/>
      <c r="W4916" s="75">
        <f t="shared" si="477"/>
        <v>0</v>
      </c>
      <c r="AE4916" s="479"/>
    </row>
    <row r="4917" spans="1:31" s="75" customFormat="1" ht="13.5" x14ac:dyDescent="0.2">
      <c r="A4917" s="211">
        <v>4914</v>
      </c>
      <c r="B4917" s="212" t="s">
        <v>2272</v>
      </c>
      <c r="C4917" s="213" t="s">
        <v>7059</v>
      </c>
      <c r="D4917" s="213"/>
      <c r="E4917" s="213">
        <v>0</v>
      </c>
      <c r="F4917" s="213" t="s">
        <v>553</v>
      </c>
      <c r="G4917" s="214" t="s">
        <v>572</v>
      </c>
      <c r="H4917" s="208" t="str">
        <f>IF(Input!F$4="GMH_OECC",J4917,IF(Input!F$4="GMH_XOEC",L4917,IF(Input!F$4="GMH_Korea",N4917,IF(Input!F$4="GMH_EU",P4917,IF(Input!F$4="Skysuper",#REF!,IF(Input!F$4="SkyII",#REF!,IF(Input!F$4="XO-8000",#REF!, "FALSE")))))))</f>
        <v>00</v>
      </c>
      <c r="I4917" s="209">
        <f>IF(Input!F$4="GMH_OECC",K4917,IF(Input!F$4="GMH_XOEC",M4917,IF(Input!F$4="GMH_Korea",O4917,IF(Input!F$4="GMH_EU",Q4917,IF(Input!F$4="Skysuper",#REF!,IF(Input!F$4="SkyII",#REF!,IF(Input!F$4="XO-8000",#REF!, "FALSE")))))))</f>
        <v>0</v>
      </c>
      <c r="J4917" s="210" t="s">
        <v>10359</v>
      </c>
      <c r="K4917" s="268">
        <v>0</v>
      </c>
      <c r="L4917" s="270" t="s">
        <v>10359</v>
      </c>
      <c r="M4917" s="270">
        <v>0</v>
      </c>
      <c r="N4917" s="270" t="s">
        <v>10359</v>
      </c>
      <c r="O4917" s="270">
        <v>0</v>
      </c>
      <c r="P4917" s="270" t="s">
        <v>10359</v>
      </c>
      <c r="Q4917" s="270">
        <v>0</v>
      </c>
      <c r="R4917" s="74"/>
      <c r="S4917" s="75" t="str">
        <f t="shared" si="478"/>
        <v>0000</v>
      </c>
      <c r="T4917" s="75" t="str">
        <f t="shared" si="476"/>
        <v>00000000000000000000000000000000</v>
      </c>
      <c r="V4917" s="197"/>
      <c r="W4917" s="75">
        <f t="shared" si="477"/>
        <v>0</v>
      </c>
      <c r="AE4917" s="479"/>
    </row>
    <row r="4918" spans="1:31" s="75" customFormat="1" ht="13.5" x14ac:dyDescent="0.2">
      <c r="A4918" s="211">
        <v>4915</v>
      </c>
      <c r="B4918" s="212" t="s">
        <v>2274</v>
      </c>
      <c r="C4918" s="213" t="s">
        <v>2275</v>
      </c>
      <c r="D4918" s="213"/>
      <c r="E4918" s="213">
        <v>0</v>
      </c>
      <c r="F4918" s="213" t="s">
        <v>553</v>
      </c>
      <c r="G4918" s="214" t="s">
        <v>572</v>
      </c>
      <c r="H4918" s="208" t="str">
        <f>IF(Input!F$4="GMH_OECC",J4918,IF(Input!F$4="GMH_XOEC",L4918,IF(Input!F$4="GMH_Korea",N4918,IF(Input!F$4="GMH_EU",P4918,IF(Input!F$4="Skysuper",#REF!,IF(Input!F$4="SkyII",#REF!,IF(Input!F$4="XO-8000",#REF!, "FALSE")))))))</f>
        <v>00</v>
      </c>
      <c r="I4918" s="209">
        <f>IF(Input!F$4="GMH_OECC",K4918,IF(Input!F$4="GMH_XOEC",M4918,IF(Input!F$4="GMH_Korea",O4918,IF(Input!F$4="GMH_EU",Q4918,IF(Input!F$4="Skysuper",#REF!,IF(Input!F$4="SkyII",#REF!,IF(Input!F$4="XO-8000",#REF!, "FALSE")))))))</f>
        <v>0</v>
      </c>
      <c r="J4918" s="210" t="s">
        <v>10359</v>
      </c>
      <c r="K4918" s="268">
        <v>0</v>
      </c>
      <c r="L4918" s="270" t="s">
        <v>10359</v>
      </c>
      <c r="M4918" s="270">
        <v>0</v>
      </c>
      <c r="N4918" s="270" t="s">
        <v>10359</v>
      </c>
      <c r="O4918" s="270">
        <v>0</v>
      </c>
      <c r="P4918" s="270" t="s">
        <v>10359</v>
      </c>
      <c r="Q4918" s="270">
        <v>0</v>
      </c>
      <c r="R4918" s="74"/>
      <c r="S4918" s="75" t="str">
        <f t="shared" si="478"/>
        <v>0000</v>
      </c>
      <c r="T4918" s="75" t="str">
        <f t="shared" si="476"/>
        <v>00000000000000000000000000000000</v>
      </c>
      <c r="V4918" s="197"/>
      <c r="W4918" s="75">
        <f t="shared" si="477"/>
        <v>0</v>
      </c>
      <c r="AE4918" s="479"/>
    </row>
    <row r="4919" spans="1:31" s="75" customFormat="1" ht="13.5" x14ac:dyDescent="0.2">
      <c r="A4919" s="211">
        <v>4916</v>
      </c>
      <c r="B4919" s="212" t="s">
        <v>2276</v>
      </c>
      <c r="C4919" s="213" t="s">
        <v>2277</v>
      </c>
      <c r="D4919" s="213"/>
      <c r="E4919" s="213">
        <v>0</v>
      </c>
      <c r="F4919" s="213" t="s">
        <v>553</v>
      </c>
      <c r="G4919" s="214" t="s">
        <v>572</v>
      </c>
      <c r="H4919" s="208" t="str">
        <f>IF(Input!F$4="GMH_OECC",J4919,IF(Input!F$4="GMH_XOEC",L4919,IF(Input!F$4="GMH_Korea",N4919,IF(Input!F$4="GMH_EU",P4919,IF(Input!F$4="Skysuper",#REF!,IF(Input!F$4="SkyII",#REF!,IF(Input!F$4="XO-8000",#REF!, "FALSE")))))))</f>
        <v>00</v>
      </c>
      <c r="I4919" s="209">
        <f>IF(Input!F$4="GMH_OECC",K4919,IF(Input!F$4="GMH_XOEC",M4919,IF(Input!F$4="GMH_Korea",O4919,IF(Input!F$4="GMH_EU",Q4919,IF(Input!F$4="Skysuper",#REF!,IF(Input!F$4="SkyII",#REF!,IF(Input!F$4="XO-8000",#REF!, "FALSE")))))))</f>
        <v>0</v>
      </c>
      <c r="J4919" s="210" t="s">
        <v>10359</v>
      </c>
      <c r="K4919" s="268">
        <v>0</v>
      </c>
      <c r="L4919" s="270" t="s">
        <v>10359</v>
      </c>
      <c r="M4919" s="270">
        <v>0</v>
      </c>
      <c r="N4919" s="270" t="s">
        <v>10359</v>
      </c>
      <c r="O4919" s="270">
        <v>0</v>
      </c>
      <c r="P4919" s="270" t="s">
        <v>10359</v>
      </c>
      <c r="Q4919" s="270">
        <v>0</v>
      </c>
      <c r="R4919" s="74"/>
      <c r="S4919" s="75" t="str">
        <f t="shared" si="478"/>
        <v>0000</v>
      </c>
      <c r="T4919" s="75" t="str">
        <f t="shared" si="476"/>
        <v>00000000000000000000000000000000</v>
      </c>
      <c r="V4919" s="197"/>
      <c r="W4919" s="75">
        <f t="shared" si="477"/>
        <v>0</v>
      </c>
      <c r="AE4919" s="479"/>
    </row>
    <row r="4920" spans="1:31" s="75" customFormat="1" ht="13.5" x14ac:dyDescent="0.2">
      <c r="A4920" s="211">
        <v>4917</v>
      </c>
      <c r="B4920" s="212" t="s">
        <v>2278</v>
      </c>
      <c r="C4920" s="213" t="s">
        <v>2279</v>
      </c>
      <c r="D4920" s="213"/>
      <c r="E4920" s="213">
        <v>0</v>
      </c>
      <c r="F4920" s="213" t="s">
        <v>553</v>
      </c>
      <c r="G4920" s="214" t="s">
        <v>572</v>
      </c>
      <c r="H4920" s="208" t="str">
        <f>IF(Input!F$4="GMH_OECC",J4920,IF(Input!F$4="GMH_XOEC",L4920,IF(Input!F$4="GMH_Korea",N4920,IF(Input!F$4="GMH_EU",P4920,IF(Input!F$4="Skysuper",#REF!,IF(Input!F$4="SkyII",#REF!,IF(Input!F$4="XO-8000",#REF!, "FALSE")))))))</f>
        <v>00</v>
      </c>
      <c r="I4920" s="209">
        <f>IF(Input!F$4="GMH_OECC",K4920,IF(Input!F$4="GMH_XOEC",M4920,IF(Input!F$4="GMH_Korea",O4920,IF(Input!F$4="GMH_EU",Q4920,IF(Input!F$4="Skysuper",#REF!,IF(Input!F$4="SkyII",#REF!,IF(Input!F$4="XO-8000",#REF!, "FALSE")))))))</f>
        <v>0</v>
      </c>
      <c r="J4920" s="210" t="s">
        <v>10359</v>
      </c>
      <c r="K4920" s="268">
        <v>0</v>
      </c>
      <c r="L4920" s="270" t="s">
        <v>10359</v>
      </c>
      <c r="M4920" s="270">
        <v>0</v>
      </c>
      <c r="N4920" s="270" t="s">
        <v>10359</v>
      </c>
      <c r="O4920" s="270">
        <v>0</v>
      </c>
      <c r="P4920" s="270" t="s">
        <v>10359</v>
      </c>
      <c r="Q4920" s="270">
        <v>0</v>
      </c>
      <c r="R4920" s="74"/>
      <c r="S4920" s="75" t="str">
        <f t="shared" si="478"/>
        <v>0000</v>
      </c>
      <c r="T4920" s="75" t="str">
        <f t="shared" si="476"/>
        <v>00000000000000000000000000000000</v>
      </c>
      <c r="V4920" s="197"/>
      <c r="W4920" s="75">
        <f t="shared" si="477"/>
        <v>0</v>
      </c>
      <c r="AE4920" s="479"/>
    </row>
    <row r="4921" spans="1:31" s="75" customFormat="1" ht="13.5" x14ac:dyDescent="0.2">
      <c r="A4921" s="211">
        <v>4918</v>
      </c>
      <c r="B4921" s="212" t="s">
        <v>2280</v>
      </c>
      <c r="C4921" s="213" t="s">
        <v>2281</v>
      </c>
      <c r="D4921" s="213"/>
      <c r="E4921" s="213">
        <v>0</v>
      </c>
      <c r="F4921" s="213" t="s">
        <v>553</v>
      </c>
      <c r="G4921" s="214" t="s">
        <v>572</v>
      </c>
      <c r="H4921" s="208" t="str">
        <f>IF(Input!F$4="GMH_OECC",J4921,IF(Input!F$4="GMH_XOEC",L4921,IF(Input!F$4="GMH_Korea",N4921,IF(Input!F$4="GMH_EU",P4921,IF(Input!F$4="Skysuper",#REF!,IF(Input!F$4="SkyII",#REF!,IF(Input!F$4="XO-8000",#REF!, "FALSE")))))))</f>
        <v>00</v>
      </c>
      <c r="I4921" s="209">
        <f>IF(Input!F$4="GMH_OECC",K4921,IF(Input!F$4="GMH_XOEC",M4921,IF(Input!F$4="GMH_Korea",O4921,IF(Input!F$4="GMH_EU",Q4921,IF(Input!F$4="Skysuper",#REF!,IF(Input!F$4="SkyII",#REF!,IF(Input!F$4="XO-8000",#REF!, "FALSE")))))))</f>
        <v>0</v>
      </c>
      <c r="J4921" s="210" t="s">
        <v>10359</v>
      </c>
      <c r="K4921" s="268">
        <v>0</v>
      </c>
      <c r="L4921" s="270" t="s">
        <v>10359</v>
      </c>
      <c r="M4921" s="270">
        <v>0</v>
      </c>
      <c r="N4921" s="270" t="s">
        <v>10359</v>
      </c>
      <c r="O4921" s="270">
        <v>0</v>
      </c>
      <c r="P4921" s="270" t="s">
        <v>10359</v>
      </c>
      <c r="Q4921" s="270">
        <v>0</v>
      </c>
      <c r="R4921" s="74"/>
      <c r="S4921" s="75" t="str">
        <f t="shared" si="478"/>
        <v>0000</v>
      </c>
      <c r="T4921" s="75" t="str">
        <f t="shared" si="476"/>
        <v>00000000000000000000000000000000</v>
      </c>
      <c r="V4921" s="197"/>
      <c r="W4921" s="75">
        <f t="shared" si="477"/>
        <v>0</v>
      </c>
      <c r="AE4921" s="479"/>
    </row>
    <row r="4922" spans="1:31" s="75" customFormat="1" ht="13.5" x14ac:dyDescent="0.2">
      <c r="A4922" s="211">
        <v>4919</v>
      </c>
      <c r="B4922" s="212" t="s">
        <v>2282</v>
      </c>
      <c r="C4922" s="213" t="s">
        <v>2283</v>
      </c>
      <c r="D4922" s="213"/>
      <c r="E4922" s="213">
        <v>0</v>
      </c>
      <c r="F4922" s="213" t="s">
        <v>553</v>
      </c>
      <c r="G4922" s="214" t="s">
        <v>572</v>
      </c>
      <c r="H4922" s="208" t="str">
        <f>IF(Input!F$4="GMH_OECC",J4922,IF(Input!F$4="GMH_XOEC",L4922,IF(Input!F$4="GMH_Korea",N4922,IF(Input!F$4="GMH_EU",P4922,IF(Input!F$4="Skysuper",#REF!,IF(Input!F$4="SkyII",#REF!,IF(Input!F$4="XO-8000",#REF!, "FALSE")))))))</f>
        <v>00</v>
      </c>
      <c r="I4922" s="209">
        <f>IF(Input!F$4="GMH_OECC",K4922,IF(Input!F$4="GMH_XOEC",M4922,IF(Input!F$4="GMH_Korea",O4922,IF(Input!F$4="GMH_EU",Q4922,IF(Input!F$4="Skysuper",#REF!,IF(Input!F$4="SkyII",#REF!,IF(Input!F$4="XO-8000",#REF!, "FALSE")))))))</f>
        <v>0</v>
      </c>
      <c r="J4922" s="210" t="s">
        <v>10359</v>
      </c>
      <c r="K4922" s="268">
        <v>0</v>
      </c>
      <c r="L4922" s="270" t="s">
        <v>10359</v>
      </c>
      <c r="M4922" s="270">
        <v>0</v>
      </c>
      <c r="N4922" s="270" t="s">
        <v>10359</v>
      </c>
      <c r="O4922" s="270">
        <v>0</v>
      </c>
      <c r="P4922" s="270" t="s">
        <v>10359</v>
      </c>
      <c r="Q4922" s="270">
        <v>0</v>
      </c>
      <c r="R4922" s="74"/>
      <c r="S4922" s="75" t="str">
        <f t="shared" si="478"/>
        <v>0000</v>
      </c>
      <c r="T4922" s="75" t="str">
        <f t="shared" si="476"/>
        <v>00000000000000000000000000000000</v>
      </c>
      <c r="V4922" s="197"/>
      <c r="W4922" s="75">
        <f t="shared" si="477"/>
        <v>0</v>
      </c>
      <c r="AE4922" s="479"/>
    </row>
    <row r="4923" spans="1:31" s="75" customFormat="1" ht="13.5" x14ac:dyDescent="0.2">
      <c r="A4923" s="211">
        <v>4920</v>
      </c>
      <c r="B4923" s="212" t="s">
        <v>2284</v>
      </c>
      <c r="C4923" s="213" t="s">
        <v>2285</v>
      </c>
      <c r="D4923" s="213"/>
      <c r="E4923" s="213">
        <v>0</v>
      </c>
      <c r="F4923" s="213" t="s">
        <v>553</v>
      </c>
      <c r="G4923" s="214" t="s">
        <v>572</v>
      </c>
      <c r="H4923" s="208" t="str">
        <f>IF(Input!F$4="GMH_OECC",J4923,IF(Input!F$4="GMH_XOEC",L4923,IF(Input!F$4="GMH_Korea",N4923,IF(Input!F$4="GMH_EU",P4923,IF(Input!F$4="Skysuper",#REF!,IF(Input!F$4="SkyII",#REF!,IF(Input!F$4="XO-8000",#REF!, "FALSE")))))))</f>
        <v>00</v>
      </c>
      <c r="I4923" s="209">
        <f>IF(Input!F$4="GMH_OECC",K4923,IF(Input!F$4="GMH_XOEC",M4923,IF(Input!F$4="GMH_Korea",O4923,IF(Input!F$4="GMH_EU",Q4923,IF(Input!F$4="Skysuper",#REF!,IF(Input!F$4="SkyII",#REF!,IF(Input!F$4="XO-8000",#REF!, "FALSE")))))))</f>
        <v>0</v>
      </c>
      <c r="J4923" s="210" t="s">
        <v>10359</v>
      </c>
      <c r="K4923" s="268">
        <v>0</v>
      </c>
      <c r="L4923" s="270" t="s">
        <v>10359</v>
      </c>
      <c r="M4923" s="270">
        <v>0</v>
      </c>
      <c r="N4923" s="270" t="s">
        <v>10359</v>
      </c>
      <c r="O4923" s="270">
        <v>0</v>
      </c>
      <c r="P4923" s="270" t="s">
        <v>10359</v>
      </c>
      <c r="Q4923" s="270">
        <v>0</v>
      </c>
      <c r="R4923" s="74"/>
      <c r="S4923" s="75" t="str">
        <f t="shared" si="478"/>
        <v>0000</v>
      </c>
      <c r="T4923" s="75" t="str">
        <f t="shared" si="476"/>
        <v>00000000000000000000000000000000</v>
      </c>
      <c r="V4923" s="197"/>
      <c r="W4923" s="75">
        <f t="shared" si="477"/>
        <v>0</v>
      </c>
      <c r="AE4923" s="479"/>
    </row>
    <row r="4924" spans="1:31" s="75" customFormat="1" ht="13.5" x14ac:dyDescent="0.2">
      <c r="A4924" s="211">
        <v>4921</v>
      </c>
      <c r="B4924" s="212" t="s">
        <v>2286</v>
      </c>
      <c r="C4924" s="213" t="s">
        <v>2287</v>
      </c>
      <c r="D4924" s="213"/>
      <c r="E4924" s="213">
        <v>0</v>
      </c>
      <c r="F4924" s="213" t="s">
        <v>553</v>
      </c>
      <c r="G4924" s="214" t="s">
        <v>572</v>
      </c>
      <c r="H4924" s="208" t="str">
        <f>IF(Input!F$4="GMH_OECC",J4924,IF(Input!F$4="GMH_XOEC",L4924,IF(Input!F$4="GMH_Korea",N4924,IF(Input!F$4="GMH_EU",P4924,IF(Input!F$4="Skysuper",#REF!,IF(Input!F$4="SkyII",#REF!,IF(Input!F$4="XO-8000",#REF!, "FALSE")))))))</f>
        <v>00</v>
      </c>
      <c r="I4924" s="209">
        <f>IF(Input!F$4="GMH_OECC",K4924,IF(Input!F$4="GMH_XOEC",M4924,IF(Input!F$4="GMH_Korea",O4924,IF(Input!F$4="GMH_EU",Q4924,IF(Input!F$4="Skysuper",#REF!,IF(Input!F$4="SkyII",#REF!,IF(Input!F$4="XO-8000",#REF!, "FALSE")))))))</f>
        <v>0</v>
      </c>
      <c r="J4924" s="210" t="s">
        <v>10359</v>
      </c>
      <c r="K4924" s="268">
        <v>0</v>
      </c>
      <c r="L4924" s="270" t="s">
        <v>10359</v>
      </c>
      <c r="M4924" s="270">
        <v>0</v>
      </c>
      <c r="N4924" s="270" t="s">
        <v>10359</v>
      </c>
      <c r="O4924" s="270">
        <v>0</v>
      </c>
      <c r="P4924" s="270" t="s">
        <v>10359</v>
      </c>
      <c r="Q4924" s="270">
        <v>0</v>
      </c>
      <c r="R4924" s="74"/>
      <c r="S4924" s="75" t="str">
        <f t="shared" si="478"/>
        <v>0000</v>
      </c>
      <c r="T4924" s="75" t="str">
        <f t="shared" si="476"/>
        <v>00000000000000000000000000000000</v>
      </c>
      <c r="V4924" s="197"/>
      <c r="W4924" s="75">
        <f t="shared" si="477"/>
        <v>0</v>
      </c>
      <c r="AE4924" s="479"/>
    </row>
    <row r="4925" spans="1:31" s="75" customFormat="1" ht="13.5" x14ac:dyDescent="0.2">
      <c r="A4925" s="211">
        <v>4922</v>
      </c>
      <c r="B4925" s="212" t="s">
        <v>2288</v>
      </c>
      <c r="C4925" s="213" t="s">
        <v>2289</v>
      </c>
      <c r="D4925" s="213"/>
      <c r="E4925" s="213">
        <v>0</v>
      </c>
      <c r="F4925" s="213" t="s">
        <v>553</v>
      </c>
      <c r="G4925" s="214" t="s">
        <v>572</v>
      </c>
      <c r="H4925" s="208" t="str">
        <f>IF(Input!F$4="GMH_OECC",J4925,IF(Input!F$4="GMH_XOEC",L4925,IF(Input!F$4="GMH_Korea",N4925,IF(Input!F$4="GMH_EU",P4925,IF(Input!F$4="Skysuper",#REF!,IF(Input!F$4="SkyII",#REF!,IF(Input!F$4="XO-8000",#REF!, "FALSE")))))))</f>
        <v>00</v>
      </c>
      <c r="I4925" s="209">
        <f>IF(Input!F$4="GMH_OECC",K4925,IF(Input!F$4="GMH_XOEC",M4925,IF(Input!F$4="GMH_Korea",O4925,IF(Input!F$4="GMH_EU",Q4925,IF(Input!F$4="Skysuper",#REF!,IF(Input!F$4="SkyII",#REF!,IF(Input!F$4="XO-8000",#REF!, "FALSE")))))))</f>
        <v>0</v>
      </c>
      <c r="J4925" s="210" t="s">
        <v>10359</v>
      </c>
      <c r="K4925" s="268">
        <v>0</v>
      </c>
      <c r="L4925" s="270" t="s">
        <v>10359</v>
      </c>
      <c r="M4925" s="270">
        <v>0</v>
      </c>
      <c r="N4925" s="270" t="s">
        <v>10359</v>
      </c>
      <c r="O4925" s="270">
        <v>0</v>
      </c>
      <c r="P4925" s="270" t="s">
        <v>10359</v>
      </c>
      <c r="Q4925" s="270">
        <v>0</v>
      </c>
      <c r="R4925" s="74"/>
      <c r="S4925" s="75" t="str">
        <f t="shared" si="478"/>
        <v>0000</v>
      </c>
      <c r="T4925" s="75" t="str">
        <f t="shared" si="476"/>
        <v>00000000000000000000000000000000</v>
      </c>
      <c r="V4925" s="197"/>
      <c r="W4925" s="75">
        <f t="shared" si="477"/>
        <v>0</v>
      </c>
      <c r="AE4925" s="479"/>
    </row>
    <row r="4926" spans="1:31" s="75" customFormat="1" ht="13.5" x14ac:dyDescent="0.2">
      <c r="A4926" s="211">
        <v>4923</v>
      </c>
      <c r="B4926" s="212" t="s">
        <v>7060</v>
      </c>
      <c r="C4926" s="213" t="s">
        <v>2291</v>
      </c>
      <c r="D4926" s="213"/>
      <c r="E4926" s="213">
        <v>0</v>
      </c>
      <c r="F4926" s="213" t="s">
        <v>553</v>
      </c>
      <c r="G4926" s="214" t="s">
        <v>572</v>
      </c>
      <c r="H4926" s="208" t="str">
        <f>IF(Input!F$4="GMH_OECC",J4926,IF(Input!F$4="GMH_XOEC",L4926,IF(Input!F$4="GMH_Korea",N4926,IF(Input!F$4="GMH_EU",P4926,IF(Input!F$4="Skysuper",#REF!,IF(Input!F$4="SkyII",#REF!,IF(Input!F$4="XO-8000",#REF!, "FALSE")))))))</f>
        <v>00</v>
      </c>
      <c r="I4926" s="209">
        <f>IF(Input!F$4="GMH_OECC",K4926,IF(Input!F$4="GMH_XOEC",M4926,IF(Input!F$4="GMH_Korea",O4926,IF(Input!F$4="GMH_EU",Q4926,IF(Input!F$4="Skysuper",#REF!,IF(Input!F$4="SkyII",#REF!,IF(Input!F$4="XO-8000",#REF!, "FALSE")))))))</f>
        <v>0</v>
      </c>
      <c r="J4926" s="210" t="s">
        <v>10359</v>
      </c>
      <c r="K4926" s="268">
        <v>0</v>
      </c>
      <c r="L4926" s="270" t="s">
        <v>10359</v>
      </c>
      <c r="M4926" s="270">
        <v>0</v>
      </c>
      <c r="N4926" s="270" t="s">
        <v>10359</v>
      </c>
      <c r="O4926" s="270">
        <v>0</v>
      </c>
      <c r="P4926" s="270" t="s">
        <v>10359</v>
      </c>
      <c r="Q4926" s="270">
        <v>0</v>
      </c>
      <c r="R4926" s="74"/>
      <c r="S4926" s="75" t="str">
        <f t="shared" si="478"/>
        <v>0000</v>
      </c>
      <c r="T4926" s="75" t="str">
        <f t="shared" si="476"/>
        <v>00000000000000000000000000000000</v>
      </c>
      <c r="V4926" s="197"/>
      <c r="W4926" s="75">
        <f t="shared" si="477"/>
        <v>0</v>
      </c>
      <c r="AE4926" s="479"/>
    </row>
    <row r="4927" spans="1:31" s="75" customFormat="1" ht="13.5" x14ac:dyDescent="0.2">
      <c r="A4927" s="211">
        <v>4924</v>
      </c>
      <c r="B4927" s="212" t="s">
        <v>2292</v>
      </c>
      <c r="C4927" s="213" t="s">
        <v>2293</v>
      </c>
      <c r="D4927" s="213"/>
      <c r="E4927" s="213">
        <v>0</v>
      </c>
      <c r="F4927" s="213" t="s">
        <v>553</v>
      </c>
      <c r="G4927" s="214" t="s">
        <v>572</v>
      </c>
      <c r="H4927" s="208" t="str">
        <f>IF(Input!F$4="GMH_OECC",J4927,IF(Input!F$4="GMH_XOEC",L4927,IF(Input!F$4="GMH_Korea",N4927,IF(Input!F$4="GMH_EU",P4927,IF(Input!F$4="Skysuper",#REF!,IF(Input!F$4="SkyII",#REF!,IF(Input!F$4="XO-8000",#REF!, "FALSE")))))))</f>
        <v>00</v>
      </c>
      <c r="I4927" s="209">
        <f>IF(Input!F$4="GMH_OECC",K4927,IF(Input!F$4="GMH_XOEC",M4927,IF(Input!F$4="GMH_Korea",O4927,IF(Input!F$4="GMH_EU",Q4927,IF(Input!F$4="Skysuper",#REF!,IF(Input!F$4="SkyII",#REF!,IF(Input!F$4="XO-8000",#REF!, "FALSE")))))))</f>
        <v>0</v>
      </c>
      <c r="J4927" s="210" t="s">
        <v>10359</v>
      </c>
      <c r="K4927" s="268">
        <v>0</v>
      </c>
      <c r="L4927" s="270" t="s">
        <v>10359</v>
      </c>
      <c r="M4927" s="270">
        <v>0</v>
      </c>
      <c r="N4927" s="270" t="s">
        <v>10359</v>
      </c>
      <c r="O4927" s="270">
        <v>0</v>
      </c>
      <c r="P4927" s="270" t="s">
        <v>10359</v>
      </c>
      <c r="Q4927" s="270">
        <v>0</v>
      </c>
      <c r="R4927" s="74"/>
      <c r="S4927" s="75" t="str">
        <f t="shared" si="478"/>
        <v>0000</v>
      </c>
      <c r="T4927" s="75" t="str">
        <f t="shared" si="476"/>
        <v>00000000000000000000000000000000</v>
      </c>
      <c r="V4927" s="197"/>
      <c r="W4927" s="75">
        <f t="shared" si="477"/>
        <v>0</v>
      </c>
      <c r="AE4927" s="479"/>
    </row>
    <row r="4928" spans="1:31" s="75" customFormat="1" ht="13.5" x14ac:dyDescent="0.2">
      <c r="A4928" s="211">
        <v>4925</v>
      </c>
      <c r="B4928" s="212" t="s">
        <v>2294</v>
      </c>
      <c r="C4928" s="213" t="s">
        <v>2295</v>
      </c>
      <c r="D4928" s="213"/>
      <c r="E4928" s="213">
        <v>0</v>
      </c>
      <c r="F4928" s="213" t="s">
        <v>553</v>
      </c>
      <c r="G4928" s="214" t="s">
        <v>572</v>
      </c>
      <c r="H4928" s="208" t="str">
        <f>IF(Input!F$4="GMH_OECC",J4928,IF(Input!F$4="GMH_XOEC",L4928,IF(Input!F$4="GMH_Korea",N4928,IF(Input!F$4="GMH_EU",P4928,IF(Input!F$4="Skysuper",#REF!,IF(Input!F$4="SkyII",#REF!,IF(Input!F$4="XO-8000",#REF!, "FALSE")))))))</f>
        <v>00</v>
      </c>
      <c r="I4928" s="209">
        <f>IF(Input!F$4="GMH_OECC",K4928,IF(Input!F$4="GMH_XOEC",M4928,IF(Input!F$4="GMH_Korea",O4928,IF(Input!F$4="GMH_EU",Q4928,IF(Input!F$4="Skysuper",#REF!,IF(Input!F$4="SkyII",#REF!,IF(Input!F$4="XO-8000",#REF!, "FALSE")))))))</f>
        <v>0</v>
      </c>
      <c r="J4928" s="210" t="s">
        <v>10359</v>
      </c>
      <c r="K4928" s="268">
        <v>0</v>
      </c>
      <c r="L4928" s="270" t="s">
        <v>10359</v>
      </c>
      <c r="M4928" s="270">
        <v>0</v>
      </c>
      <c r="N4928" s="270" t="s">
        <v>10359</v>
      </c>
      <c r="O4928" s="270">
        <v>0</v>
      </c>
      <c r="P4928" s="270" t="s">
        <v>10359</v>
      </c>
      <c r="Q4928" s="270">
        <v>0</v>
      </c>
      <c r="R4928" s="74"/>
      <c r="S4928" s="75" t="str">
        <f t="shared" si="478"/>
        <v>0000</v>
      </c>
      <c r="T4928" s="75" t="str">
        <f t="shared" si="476"/>
        <v>00000000000000000000000000000000</v>
      </c>
      <c r="V4928" s="197"/>
      <c r="W4928" s="75">
        <f t="shared" si="477"/>
        <v>0</v>
      </c>
      <c r="AE4928" s="479"/>
    </row>
    <row r="4929" spans="1:31" s="75" customFormat="1" ht="13.5" x14ac:dyDescent="0.2">
      <c r="A4929" s="211">
        <v>4926</v>
      </c>
      <c r="B4929" s="212" t="s">
        <v>2296</v>
      </c>
      <c r="C4929" s="213" t="s">
        <v>2297</v>
      </c>
      <c r="D4929" s="213"/>
      <c r="E4929" s="213">
        <v>0</v>
      </c>
      <c r="F4929" s="213" t="s">
        <v>553</v>
      </c>
      <c r="G4929" s="214" t="s">
        <v>572</v>
      </c>
      <c r="H4929" s="208" t="str">
        <f>IF(Input!F$4="GMH_OECC",J4929,IF(Input!F$4="GMH_XOEC",L4929,IF(Input!F$4="GMH_Korea",N4929,IF(Input!F$4="GMH_EU",P4929,IF(Input!F$4="Skysuper",#REF!,IF(Input!F$4="SkyII",#REF!,IF(Input!F$4="XO-8000",#REF!, "FALSE")))))))</f>
        <v>00</v>
      </c>
      <c r="I4929" s="209">
        <f>IF(Input!F$4="GMH_OECC",K4929,IF(Input!F$4="GMH_XOEC",M4929,IF(Input!F$4="GMH_Korea",O4929,IF(Input!F$4="GMH_EU",Q4929,IF(Input!F$4="Skysuper",#REF!,IF(Input!F$4="SkyII",#REF!,IF(Input!F$4="XO-8000",#REF!, "FALSE")))))))</f>
        <v>0</v>
      </c>
      <c r="J4929" s="210" t="s">
        <v>10359</v>
      </c>
      <c r="K4929" s="268">
        <v>0</v>
      </c>
      <c r="L4929" s="270" t="s">
        <v>10359</v>
      </c>
      <c r="M4929" s="270">
        <v>0</v>
      </c>
      <c r="N4929" s="270" t="s">
        <v>10359</v>
      </c>
      <c r="O4929" s="270">
        <v>0</v>
      </c>
      <c r="P4929" s="270" t="s">
        <v>10359</v>
      </c>
      <c r="Q4929" s="270">
        <v>0</v>
      </c>
      <c r="R4929" s="74"/>
      <c r="S4929" s="75" t="str">
        <f t="shared" si="478"/>
        <v>0000</v>
      </c>
      <c r="T4929" s="75" t="str">
        <f t="shared" si="476"/>
        <v>00000000000000000000000000000000</v>
      </c>
      <c r="V4929" s="197"/>
      <c r="W4929" s="75">
        <f t="shared" si="477"/>
        <v>0</v>
      </c>
      <c r="AE4929" s="479"/>
    </row>
    <row r="4930" spans="1:31" s="75" customFormat="1" ht="13.5" x14ac:dyDescent="0.2">
      <c r="A4930" s="211">
        <v>4927</v>
      </c>
      <c r="B4930" s="212" t="s">
        <v>2298</v>
      </c>
      <c r="C4930" s="213" t="s">
        <v>2299</v>
      </c>
      <c r="D4930" s="213"/>
      <c r="E4930" s="213">
        <v>0</v>
      </c>
      <c r="F4930" s="213" t="s">
        <v>553</v>
      </c>
      <c r="G4930" s="214" t="s">
        <v>572</v>
      </c>
      <c r="H4930" s="208" t="str">
        <f>IF(Input!F$4="GMH_OECC",J4930,IF(Input!F$4="GMH_XOEC",L4930,IF(Input!F$4="GMH_Korea",N4930,IF(Input!F$4="GMH_EU",P4930,IF(Input!F$4="Skysuper",#REF!,IF(Input!F$4="SkyII",#REF!,IF(Input!F$4="XO-8000",#REF!, "FALSE")))))))</f>
        <v>00</v>
      </c>
      <c r="I4930" s="209">
        <f>IF(Input!F$4="GMH_OECC",K4930,IF(Input!F$4="GMH_XOEC",M4930,IF(Input!F$4="GMH_Korea",O4930,IF(Input!F$4="GMH_EU",Q4930,IF(Input!F$4="Skysuper",#REF!,IF(Input!F$4="SkyII",#REF!,IF(Input!F$4="XO-8000",#REF!, "FALSE")))))))</f>
        <v>0</v>
      </c>
      <c r="J4930" s="210" t="s">
        <v>10359</v>
      </c>
      <c r="K4930" s="268">
        <v>0</v>
      </c>
      <c r="L4930" s="270" t="s">
        <v>10359</v>
      </c>
      <c r="M4930" s="270">
        <v>0</v>
      </c>
      <c r="N4930" s="270" t="s">
        <v>10359</v>
      </c>
      <c r="O4930" s="270">
        <v>0</v>
      </c>
      <c r="P4930" s="270" t="s">
        <v>10359</v>
      </c>
      <c r="Q4930" s="270">
        <v>0</v>
      </c>
      <c r="R4930" s="74"/>
      <c r="S4930" s="75" t="str">
        <f t="shared" si="478"/>
        <v>0000</v>
      </c>
      <c r="T4930" s="75" t="str">
        <f t="shared" si="476"/>
        <v>00000000000000000000000000000000</v>
      </c>
      <c r="V4930" s="197"/>
      <c r="W4930" s="75">
        <f t="shared" si="477"/>
        <v>0</v>
      </c>
      <c r="AE4930" s="479"/>
    </row>
    <row r="4931" spans="1:31" s="75" customFormat="1" ht="13.5" x14ac:dyDescent="0.2">
      <c r="A4931" s="211">
        <v>4928</v>
      </c>
      <c r="B4931" s="212" t="s">
        <v>2300</v>
      </c>
      <c r="C4931" s="213" t="s">
        <v>2301</v>
      </c>
      <c r="D4931" s="213"/>
      <c r="E4931" s="213">
        <v>0</v>
      </c>
      <c r="F4931" s="213" t="s">
        <v>553</v>
      </c>
      <c r="G4931" s="214" t="s">
        <v>572</v>
      </c>
      <c r="H4931" s="208" t="str">
        <f>IF(Input!F$4="GMH_OECC",J4931,IF(Input!F$4="GMH_XOEC",L4931,IF(Input!F$4="GMH_Korea",N4931,IF(Input!F$4="GMH_EU",P4931,IF(Input!F$4="Skysuper",#REF!,IF(Input!F$4="SkyII",#REF!,IF(Input!F$4="XO-8000",#REF!, "FALSE")))))))</f>
        <v>00</v>
      </c>
      <c r="I4931" s="209">
        <f>IF(Input!F$4="GMH_OECC",K4931,IF(Input!F$4="GMH_XOEC",M4931,IF(Input!F$4="GMH_Korea",O4931,IF(Input!F$4="GMH_EU",Q4931,IF(Input!F$4="Skysuper",#REF!,IF(Input!F$4="SkyII",#REF!,IF(Input!F$4="XO-8000",#REF!, "FALSE")))))))</f>
        <v>0</v>
      </c>
      <c r="J4931" s="210" t="s">
        <v>10359</v>
      </c>
      <c r="K4931" s="268">
        <v>0</v>
      </c>
      <c r="L4931" s="270" t="s">
        <v>10359</v>
      </c>
      <c r="M4931" s="270">
        <v>0</v>
      </c>
      <c r="N4931" s="270" t="s">
        <v>10359</v>
      </c>
      <c r="O4931" s="270">
        <v>0</v>
      </c>
      <c r="P4931" s="270" t="s">
        <v>10359</v>
      </c>
      <c r="Q4931" s="270">
        <v>0</v>
      </c>
      <c r="R4931" s="74"/>
      <c r="S4931" s="75" t="str">
        <f t="shared" si="478"/>
        <v>0000</v>
      </c>
      <c r="T4931" s="75" t="str">
        <f t="shared" si="476"/>
        <v>00000000000000000000000000000000</v>
      </c>
      <c r="V4931" s="197"/>
      <c r="W4931" s="75">
        <f t="shared" si="477"/>
        <v>0</v>
      </c>
      <c r="AE4931" s="479"/>
    </row>
    <row r="4932" spans="1:31" s="75" customFormat="1" ht="13.5" x14ac:dyDescent="0.2">
      <c r="A4932" s="211">
        <v>4929</v>
      </c>
      <c r="B4932" s="212" t="s">
        <v>2302</v>
      </c>
      <c r="C4932" s="213" t="s">
        <v>2303</v>
      </c>
      <c r="D4932" s="213"/>
      <c r="E4932" s="213">
        <v>0</v>
      </c>
      <c r="F4932" s="213" t="s">
        <v>553</v>
      </c>
      <c r="G4932" s="214" t="s">
        <v>572</v>
      </c>
      <c r="H4932" s="208" t="str">
        <f>IF(Input!F$4="GMH_OECC",J4932,IF(Input!F$4="GMH_XOEC",L4932,IF(Input!F$4="GMH_Korea",N4932,IF(Input!F$4="GMH_EU",P4932,IF(Input!F$4="Skysuper",#REF!,IF(Input!F$4="SkyII",#REF!,IF(Input!F$4="XO-8000",#REF!, "FALSE")))))))</f>
        <v>00</v>
      </c>
      <c r="I4932" s="209">
        <f>IF(Input!F$4="GMH_OECC",K4932,IF(Input!F$4="GMH_XOEC",M4932,IF(Input!F$4="GMH_Korea",O4932,IF(Input!F$4="GMH_EU",Q4932,IF(Input!F$4="Skysuper",#REF!,IF(Input!F$4="SkyII",#REF!,IF(Input!F$4="XO-8000",#REF!, "FALSE")))))))</f>
        <v>0</v>
      </c>
      <c r="J4932" s="210" t="s">
        <v>10359</v>
      </c>
      <c r="K4932" s="268">
        <v>0</v>
      </c>
      <c r="L4932" s="270" t="s">
        <v>10359</v>
      </c>
      <c r="M4932" s="270">
        <v>0</v>
      </c>
      <c r="N4932" s="270" t="s">
        <v>10359</v>
      </c>
      <c r="O4932" s="270">
        <v>0</v>
      </c>
      <c r="P4932" s="270" t="s">
        <v>10359</v>
      </c>
      <c r="Q4932" s="270">
        <v>0</v>
      </c>
      <c r="R4932" s="74"/>
      <c r="S4932" s="75" t="str">
        <f t="shared" si="478"/>
        <v>0000</v>
      </c>
      <c r="T4932" s="75" t="str">
        <f t="shared" ref="T4932:T4995" si="479">CONCATENATE(S4932,S4933,S4934,S4935,S4936,S4937,S4938,S4939)</f>
        <v>00000000000000000000000000000000</v>
      </c>
      <c r="V4932" s="197"/>
      <c r="W4932" s="75">
        <f t="shared" si="477"/>
        <v>0</v>
      </c>
      <c r="AE4932" s="479"/>
    </row>
    <row r="4933" spans="1:31" s="75" customFormat="1" ht="13.5" x14ac:dyDescent="0.2">
      <c r="A4933" s="211">
        <v>4930</v>
      </c>
      <c r="B4933" s="212" t="s">
        <v>2304</v>
      </c>
      <c r="C4933" s="213" t="s">
        <v>2305</v>
      </c>
      <c r="D4933" s="213"/>
      <c r="E4933" s="213">
        <v>0</v>
      </c>
      <c r="F4933" s="213" t="s">
        <v>553</v>
      </c>
      <c r="G4933" s="214" t="s">
        <v>572</v>
      </c>
      <c r="H4933" s="208" t="str">
        <f>IF(Input!F$4="GMH_OECC",J4933,IF(Input!F$4="GMH_XOEC",L4933,IF(Input!F$4="GMH_Korea",N4933,IF(Input!F$4="GMH_EU",P4933,IF(Input!F$4="Skysuper",#REF!,IF(Input!F$4="SkyII",#REF!,IF(Input!F$4="XO-8000",#REF!, "FALSE")))))))</f>
        <v>00</v>
      </c>
      <c r="I4933" s="209">
        <f>IF(Input!F$4="GMH_OECC",K4933,IF(Input!F$4="GMH_XOEC",M4933,IF(Input!F$4="GMH_Korea",O4933,IF(Input!F$4="GMH_EU",Q4933,IF(Input!F$4="Skysuper",#REF!,IF(Input!F$4="SkyII",#REF!,IF(Input!F$4="XO-8000",#REF!, "FALSE")))))))</f>
        <v>0</v>
      </c>
      <c r="J4933" s="210" t="s">
        <v>10359</v>
      </c>
      <c r="K4933" s="268">
        <v>0</v>
      </c>
      <c r="L4933" s="270" t="s">
        <v>10359</v>
      </c>
      <c r="M4933" s="270">
        <v>0</v>
      </c>
      <c r="N4933" s="270" t="s">
        <v>10359</v>
      </c>
      <c r="O4933" s="270">
        <v>0</v>
      </c>
      <c r="P4933" s="270" t="s">
        <v>10359</v>
      </c>
      <c r="Q4933" s="270">
        <v>0</v>
      </c>
      <c r="R4933" s="74"/>
      <c r="S4933" s="75" t="str">
        <f t="shared" si="478"/>
        <v>0000</v>
      </c>
      <c r="T4933" s="75" t="str">
        <f t="shared" si="479"/>
        <v>00000000000000000000000000000000</v>
      </c>
      <c r="V4933" s="197"/>
      <c r="W4933" s="75">
        <f t="shared" si="477"/>
        <v>0</v>
      </c>
      <c r="AE4933" s="479"/>
    </row>
    <row r="4934" spans="1:31" s="75" customFormat="1" ht="13.5" x14ac:dyDescent="0.2">
      <c r="A4934" s="211">
        <v>4931</v>
      </c>
      <c r="B4934" s="212" t="s">
        <v>2306</v>
      </c>
      <c r="C4934" s="213" t="s">
        <v>2307</v>
      </c>
      <c r="D4934" s="213"/>
      <c r="E4934" s="213">
        <v>0</v>
      </c>
      <c r="F4934" s="213" t="s">
        <v>553</v>
      </c>
      <c r="G4934" s="214" t="s">
        <v>572</v>
      </c>
      <c r="H4934" s="208" t="str">
        <f>IF(Input!F$4="GMH_OECC",J4934,IF(Input!F$4="GMH_XOEC",L4934,IF(Input!F$4="GMH_Korea",N4934,IF(Input!F$4="GMH_EU",P4934,IF(Input!F$4="Skysuper",#REF!,IF(Input!F$4="SkyII",#REF!,IF(Input!F$4="XO-8000",#REF!, "FALSE")))))))</f>
        <v>00</v>
      </c>
      <c r="I4934" s="209">
        <f>IF(Input!F$4="GMH_OECC",K4934,IF(Input!F$4="GMH_XOEC",M4934,IF(Input!F$4="GMH_Korea",O4934,IF(Input!F$4="GMH_EU",Q4934,IF(Input!F$4="Skysuper",#REF!,IF(Input!F$4="SkyII",#REF!,IF(Input!F$4="XO-8000",#REF!, "FALSE")))))))</f>
        <v>0</v>
      </c>
      <c r="J4934" s="210" t="s">
        <v>10359</v>
      </c>
      <c r="K4934" s="268">
        <v>0</v>
      </c>
      <c r="L4934" s="270" t="s">
        <v>10359</v>
      </c>
      <c r="M4934" s="270">
        <v>0</v>
      </c>
      <c r="N4934" s="270" t="s">
        <v>10359</v>
      </c>
      <c r="O4934" s="270">
        <v>0</v>
      </c>
      <c r="P4934" s="270" t="s">
        <v>10359</v>
      </c>
      <c r="Q4934" s="270">
        <v>0</v>
      </c>
      <c r="R4934" s="74"/>
      <c r="S4934" s="75" t="str">
        <f t="shared" si="478"/>
        <v>0000</v>
      </c>
      <c r="T4934" s="75" t="str">
        <f t="shared" si="479"/>
        <v>00000000000000000000000000000000</v>
      </c>
      <c r="V4934" s="197"/>
      <c r="W4934" s="75">
        <f t="shared" ref="W4934:W4997" si="480">HEX2DEC(RIGHT(S4934,2))+HEX2DEC(RIGHT(S4935,2))+HEX2DEC(RIGHT(S4936,2))+HEX2DEC(RIGHT(S4937,2))+HEX2DEC(LEFT(S4934,2))+HEX2DEC(LEFT(S4935,2))+HEX2DEC(LEFT(S4936,2))+HEX2DEC(LEFT(S4937,2))+HEX2DEC(RIGHT(S4938,2))+HEX2DEC(RIGHT(S4939,2))+HEX2DEC(RIGHT(S4940,2))+HEX2DEC(RIGHT(S4941,2))+HEX2DEC(LEFT(S4938,2))+HEX2DEC(LEFT(S4939,2))+HEX2DEC(LEFT(S4940,2))+HEX2DEC(LEFT(S4941,2))</f>
        <v>0</v>
      </c>
      <c r="AE4934" s="479"/>
    </row>
    <row r="4935" spans="1:31" s="75" customFormat="1" ht="13.5" x14ac:dyDescent="0.2">
      <c r="A4935" s="211">
        <v>4932</v>
      </c>
      <c r="B4935" s="212" t="s">
        <v>5701</v>
      </c>
      <c r="C4935" s="213" t="s">
        <v>5702</v>
      </c>
      <c r="D4935" s="213"/>
      <c r="E4935" s="213">
        <v>0</v>
      </c>
      <c r="F4935" s="213" t="s">
        <v>553</v>
      </c>
      <c r="G4935" s="214" t="s">
        <v>572</v>
      </c>
      <c r="H4935" s="208" t="str">
        <f>IF(Input!F$4="GMH_OECC",J4935,IF(Input!F$4="GMH_XOEC",L4935,IF(Input!F$4="GMH_Korea",N4935,IF(Input!F$4="GMH_EU",P4935,IF(Input!F$4="Skysuper",#REF!,IF(Input!F$4="SkyII",#REF!,IF(Input!F$4="XO-8000",#REF!, "FALSE")))))))</f>
        <v>00</v>
      </c>
      <c r="I4935" s="209">
        <f>IF(Input!F$4="GMH_OECC",K4935,IF(Input!F$4="GMH_XOEC",M4935,IF(Input!F$4="GMH_Korea",O4935,IF(Input!F$4="GMH_EU",Q4935,IF(Input!F$4="Skysuper",#REF!,IF(Input!F$4="SkyII",#REF!,IF(Input!F$4="XO-8000",#REF!, "FALSE")))))))</f>
        <v>0</v>
      </c>
      <c r="J4935" s="210" t="s">
        <v>10359</v>
      </c>
      <c r="K4935" s="268">
        <v>0</v>
      </c>
      <c r="L4935" s="270" t="s">
        <v>10359</v>
      </c>
      <c r="M4935" s="270">
        <v>0</v>
      </c>
      <c r="N4935" s="270" t="s">
        <v>10359</v>
      </c>
      <c r="O4935" s="270">
        <v>0</v>
      </c>
      <c r="P4935" s="270" t="s">
        <v>10359</v>
      </c>
      <c r="Q4935" s="270">
        <v>0</v>
      </c>
      <c r="R4935" s="74"/>
      <c r="S4935" s="75" t="str">
        <f t="shared" si="478"/>
        <v>0000</v>
      </c>
      <c r="T4935" s="75" t="str">
        <f t="shared" si="479"/>
        <v>00000000000000000000000000000000</v>
      </c>
      <c r="V4935" s="197"/>
      <c r="W4935" s="75">
        <f t="shared" si="480"/>
        <v>0</v>
      </c>
      <c r="AE4935" s="479"/>
    </row>
    <row r="4936" spans="1:31" s="75" customFormat="1" ht="13.5" x14ac:dyDescent="0.2">
      <c r="A4936" s="211">
        <v>4933</v>
      </c>
      <c r="B4936" s="212" t="s">
        <v>5703</v>
      </c>
      <c r="C4936" s="213" t="s">
        <v>5704</v>
      </c>
      <c r="D4936" s="213"/>
      <c r="E4936" s="213">
        <v>0</v>
      </c>
      <c r="F4936" s="213" t="s">
        <v>553</v>
      </c>
      <c r="G4936" s="214" t="s">
        <v>572</v>
      </c>
      <c r="H4936" s="208" t="str">
        <f>IF(Input!F$4="GMH_OECC",J4936,IF(Input!F$4="GMH_XOEC",L4936,IF(Input!F$4="GMH_Korea",N4936,IF(Input!F$4="GMH_EU",P4936,IF(Input!F$4="Skysuper",#REF!,IF(Input!F$4="SkyII",#REF!,IF(Input!F$4="XO-8000",#REF!, "FALSE")))))))</f>
        <v>00</v>
      </c>
      <c r="I4936" s="209">
        <f>IF(Input!F$4="GMH_OECC",K4936,IF(Input!F$4="GMH_XOEC",M4936,IF(Input!F$4="GMH_Korea",O4936,IF(Input!F$4="GMH_EU",Q4936,IF(Input!F$4="Skysuper",#REF!,IF(Input!F$4="SkyII",#REF!,IF(Input!F$4="XO-8000",#REF!, "FALSE")))))))</f>
        <v>0</v>
      </c>
      <c r="J4936" s="210" t="s">
        <v>10359</v>
      </c>
      <c r="K4936" s="268">
        <v>0</v>
      </c>
      <c r="L4936" s="270" t="s">
        <v>10359</v>
      </c>
      <c r="M4936" s="270">
        <v>0</v>
      </c>
      <c r="N4936" s="270" t="s">
        <v>10359</v>
      </c>
      <c r="O4936" s="270">
        <v>0</v>
      </c>
      <c r="P4936" s="270" t="s">
        <v>10359</v>
      </c>
      <c r="Q4936" s="270">
        <v>0</v>
      </c>
      <c r="R4936" s="74"/>
      <c r="S4936" s="75" t="str">
        <f t="shared" si="478"/>
        <v>0000</v>
      </c>
      <c r="T4936" s="75" t="str">
        <f t="shared" si="479"/>
        <v>00000000000000000000000000000000</v>
      </c>
      <c r="V4936" s="197"/>
      <c r="W4936" s="75">
        <f t="shared" si="480"/>
        <v>0</v>
      </c>
      <c r="AE4936" s="479"/>
    </row>
    <row r="4937" spans="1:31" s="75" customFormat="1" ht="13.5" x14ac:dyDescent="0.2">
      <c r="A4937" s="211">
        <v>4934</v>
      </c>
      <c r="B4937" s="212" t="s">
        <v>5705</v>
      </c>
      <c r="C4937" s="213" t="s">
        <v>5706</v>
      </c>
      <c r="D4937" s="213"/>
      <c r="E4937" s="213">
        <v>0</v>
      </c>
      <c r="F4937" s="213" t="s">
        <v>553</v>
      </c>
      <c r="G4937" s="214" t="s">
        <v>572</v>
      </c>
      <c r="H4937" s="208" t="str">
        <f>IF(Input!F$4="GMH_OECC",J4937,IF(Input!F$4="GMH_XOEC",L4937,IF(Input!F$4="GMH_Korea",N4937,IF(Input!F$4="GMH_EU",P4937,IF(Input!F$4="Skysuper",#REF!,IF(Input!F$4="SkyII",#REF!,IF(Input!F$4="XO-8000",#REF!, "FALSE")))))))</f>
        <v>00</v>
      </c>
      <c r="I4937" s="209">
        <f>IF(Input!F$4="GMH_OECC",K4937,IF(Input!F$4="GMH_XOEC",M4937,IF(Input!F$4="GMH_Korea",O4937,IF(Input!F$4="GMH_EU",Q4937,IF(Input!F$4="Skysuper",#REF!,IF(Input!F$4="SkyII",#REF!,IF(Input!F$4="XO-8000",#REF!, "FALSE")))))))</f>
        <v>0</v>
      </c>
      <c r="J4937" s="210" t="s">
        <v>10359</v>
      </c>
      <c r="K4937" s="268">
        <v>0</v>
      </c>
      <c r="L4937" s="270" t="s">
        <v>10359</v>
      </c>
      <c r="M4937" s="270">
        <v>0</v>
      </c>
      <c r="N4937" s="270" t="s">
        <v>10359</v>
      </c>
      <c r="O4937" s="270">
        <v>0</v>
      </c>
      <c r="P4937" s="270" t="s">
        <v>10359</v>
      </c>
      <c r="Q4937" s="270">
        <v>0</v>
      </c>
      <c r="R4937" s="74"/>
      <c r="S4937" s="75" t="str">
        <f t="shared" si="478"/>
        <v>0000</v>
      </c>
      <c r="T4937" s="75" t="str">
        <f t="shared" si="479"/>
        <v>00000000000000000000000000000000</v>
      </c>
      <c r="V4937" s="197"/>
      <c r="W4937" s="75">
        <f t="shared" si="480"/>
        <v>0</v>
      </c>
      <c r="AE4937" s="479"/>
    </row>
    <row r="4938" spans="1:31" s="75" customFormat="1" ht="13.5" x14ac:dyDescent="0.2">
      <c r="A4938" s="211">
        <v>4935</v>
      </c>
      <c r="B4938" s="212" t="s">
        <v>5707</v>
      </c>
      <c r="C4938" s="213" t="s">
        <v>5708</v>
      </c>
      <c r="D4938" s="213"/>
      <c r="E4938" s="213">
        <v>0</v>
      </c>
      <c r="F4938" s="213" t="s">
        <v>553</v>
      </c>
      <c r="G4938" s="214" t="s">
        <v>572</v>
      </c>
      <c r="H4938" s="208" t="str">
        <f>IF(Input!F$4="GMH_OECC",J4938,IF(Input!F$4="GMH_XOEC",L4938,IF(Input!F$4="GMH_Korea",N4938,IF(Input!F$4="GMH_EU",P4938,IF(Input!F$4="Skysuper",#REF!,IF(Input!F$4="SkyII",#REF!,IF(Input!F$4="XO-8000",#REF!, "FALSE")))))))</f>
        <v>00</v>
      </c>
      <c r="I4938" s="209">
        <f>IF(Input!F$4="GMH_OECC",K4938,IF(Input!F$4="GMH_XOEC",M4938,IF(Input!F$4="GMH_Korea",O4938,IF(Input!F$4="GMH_EU",Q4938,IF(Input!F$4="Skysuper",#REF!,IF(Input!F$4="SkyII",#REF!,IF(Input!F$4="XO-8000",#REF!, "FALSE")))))))</f>
        <v>0</v>
      </c>
      <c r="J4938" s="210" t="s">
        <v>10359</v>
      </c>
      <c r="K4938" s="268">
        <v>0</v>
      </c>
      <c r="L4938" s="270" t="s">
        <v>10359</v>
      </c>
      <c r="M4938" s="270">
        <v>0</v>
      </c>
      <c r="N4938" s="270" t="s">
        <v>10359</v>
      </c>
      <c r="O4938" s="270">
        <v>0</v>
      </c>
      <c r="P4938" s="270" t="s">
        <v>10359</v>
      </c>
      <c r="Q4938" s="270">
        <v>0</v>
      </c>
      <c r="R4938" s="74"/>
      <c r="S4938" s="75" t="str">
        <f t="shared" si="478"/>
        <v>0000</v>
      </c>
      <c r="T4938" s="75" t="str">
        <f t="shared" si="479"/>
        <v>00000000000000000000000000000000</v>
      </c>
      <c r="V4938" s="197"/>
      <c r="W4938" s="75">
        <f t="shared" si="480"/>
        <v>0</v>
      </c>
      <c r="AE4938" s="479"/>
    </row>
    <row r="4939" spans="1:31" s="75" customFormat="1" ht="13.5" x14ac:dyDescent="0.2">
      <c r="A4939" s="211">
        <v>4936</v>
      </c>
      <c r="B4939" s="212" t="s">
        <v>5709</v>
      </c>
      <c r="C4939" s="213" t="s">
        <v>5710</v>
      </c>
      <c r="D4939" s="213"/>
      <c r="E4939" s="213">
        <v>0</v>
      </c>
      <c r="F4939" s="213" t="s">
        <v>553</v>
      </c>
      <c r="G4939" s="214" t="s">
        <v>572</v>
      </c>
      <c r="H4939" s="208" t="str">
        <f>IF(Input!F$4="GMH_OECC",J4939,IF(Input!F$4="GMH_XOEC",L4939,IF(Input!F$4="GMH_Korea",N4939,IF(Input!F$4="GMH_EU",P4939,IF(Input!F$4="Skysuper",#REF!,IF(Input!F$4="SkyII",#REF!,IF(Input!F$4="XO-8000",#REF!, "FALSE")))))))</f>
        <v>00</v>
      </c>
      <c r="I4939" s="209">
        <f>IF(Input!F$4="GMH_OECC",K4939,IF(Input!F$4="GMH_XOEC",M4939,IF(Input!F$4="GMH_Korea",O4939,IF(Input!F$4="GMH_EU",Q4939,IF(Input!F$4="Skysuper",#REF!,IF(Input!F$4="SkyII",#REF!,IF(Input!F$4="XO-8000",#REF!, "FALSE")))))))</f>
        <v>0</v>
      </c>
      <c r="J4939" s="210" t="s">
        <v>10359</v>
      </c>
      <c r="K4939" s="268">
        <v>0</v>
      </c>
      <c r="L4939" s="270" t="s">
        <v>10359</v>
      </c>
      <c r="M4939" s="270">
        <v>0</v>
      </c>
      <c r="N4939" s="270" t="s">
        <v>10359</v>
      </c>
      <c r="O4939" s="270">
        <v>0</v>
      </c>
      <c r="P4939" s="270" t="s">
        <v>10359</v>
      </c>
      <c r="Q4939" s="270">
        <v>0</v>
      </c>
      <c r="R4939" s="74"/>
      <c r="S4939" s="75" t="str">
        <f t="shared" si="478"/>
        <v>0000</v>
      </c>
      <c r="T4939" s="75" t="str">
        <f t="shared" si="479"/>
        <v>00000000000000000000000000000000</v>
      </c>
      <c r="V4939" s="197"/>
      <c r="W4939" s="75">
        <f t="shared" si="480"/>
        <v>0</v>
      </c>
      <c r="AE4939" s="479"/>
    </row>
    <row r="4940" spans="1:31" s="75" customFormat="1" ht="13.5" x14ac:dyDescent="0.2">
      <c r="A4940" s="211">
        <v>4937</v>
      </c>
      <c r="B4940" s="212" t="s">
        <v>5711</v>
      </c>
      <c r="C4940" s="213" t="s">
        <v>5712</v>
      </c>
      <c r="D4940" s="213"/>
      <c r="E4940" s="213">
        <v>0</v>
      </c>
      <c r="F4940" s="213" t="s">
        <v>553</v>
      </c>
      <c r="G4940" s="214" t="s">
        <v>572</v>
      </c>
      <c r="H4940" s="208" t="str">
        <f>IF(Input!F$4="GMH_OECC",J4940,IF(Input!F$4="GMH_XOEC",L4940,IF(Input!F$4="GMH_Korea",N4940,IF(Input!F$4="GMH_EU",P4940,IF(Input!F$4="Skysuper",#REF!,IF(Input!F$4="SkyII",#REF!,IF(Input!F$4="XO-8000",#REF!, "FALSE")))))))</f>
        <v>00</v>
      </c>
      <c r="I4940" s="209">
        <f>IF(Input!F$4="GMH_OECC",K4940,IF(Input!F$4="GMH_XOEC",M4940,IF(Input!F$4="GMH_Korea",O4940,IF(Input!F$4="GMH_EU",Q4940,IF(Input!F$4="Skysuper",#REF!,IF(Input!F$4="SkyII",#REF!,IF(Input!F$4="XO-8000",#REF!, "FALSE")))))))</f>
        <v>0</v>
      </c>
      <c r="J4940" s="210" t="s">
        <v>10359</v>
      </c>
      <c r="K4940" s="268">
        <v>0</v>
      </c>
      <c r="L4940" s="270" t="s">
        <v>10359</v>
      </c>
      <c r="M4940" s="270">
        <v>0</v>
      </c>
      <c r="N4940" s="270" t="s">
        <v>10359</v>
      </c>
      <c r="O4940" s="270">
        <v>0</v>
      </c>
      <c r="P4940" s="270" t="s">
        <v>10359</v>
      </c>
      <c r="Q4940" s="270">
        <v>0</v>
      </c>
      <c r="R4940" s="74"/>
      <c r="S4940" s="75" t="str">
        <f t="shared" si="478"/>
        <v>0000</v>
      </c>
      <c r="T4940" s="75" t="str">
        <f t="shared" si="479"/>
        <v>00000000000000000000000000000000</v>
      </c>
      <c r="V4940" s="197"/>
      <c r="W4940" s="75">
        <f t="shared" si="480"/>
        <v>0</v>
      </c>
      <c r="AE4940" s="479"/>
    </row>
    <row r="4941" spans="1:31" s="75" customFormat="1" ht="13.5" x14ac:dyDescent="0.2">
      <c r="A4941" s="211">
        <v>4938</v>
      </c>
      <c r="B4941" s="212" t="s">
        <v>5713</v>
      </c>
      <c r="C4941" s="213" t="s">
        <v>5714</v>
      </c>
      <c r="D4941" s="213"/>
      <c r="E4941" s="213">
        <v>0</v>
      </c>
      <c r="F4941" s="213" t="s">
        <v>553</v>
      </c>
      <c r="G4941" s="214" t="s">
        <v>572</v>
      </c>
      <c r="H4941" s="208" t="str">
        <f>IF(Input!F$4="GMH_OECC",J4941,IF(Input!F$4="GMH_XOEC",L4941,IF(Input!F$4="GMH_Korea",N4941,IF(Input!F$4="GMH_EU",P4941,IF(Input!F$4="Skysuper",#REF!,IF(Input!F$4="SkyII",#REF!,IF(Input!F$4="XO-8000",#REF!, "FALSE")))))))</f>
        <v>00</v>
      </c>
      <c r="I4941" s="209">
        <f>IF(Input!F$4="GMH_OECC",K4941,IF(Input!F$4="GMH_XOEC",M4941,IF(Input!F$4="GMH_Korea",O4941,IF(Input!F$4="GMH_EU",Q4941,IF(Input!F$4="Skysuper",#REF!,IF(Input!F$4="SkyII",#REF!,IF(Input!F$4="XO-8000",#REF!, "FALSE")))))))</f>
        <v>0</v>
      </c>
      <c r="J4941" s="210" t="s">
        <v>10359</v>
      </c>
      <c r="K4941" s="268">
        <v>0</v>
      </c>
      <c r="L4941" s="270" t="s">
        <v>10359</v>
      </c>
      <c r="M4941" s="270">
        <v>0</v>
      </c>
      <c r="N4941" s="270" t="s">
        <v>10359</v>
      </c>
      <c r="O4941" s="270">
        <v>0</v>
      </c>
      <c r="P4941" s="270" t="s">
        <v>10359</v>
      </c>
      <c r="Q4941" s="270">
        <v>0</v>
      </c>
      <c r="R4941" s="74"/>
      <c r="S4941" s="75" t="str">
        <f t="shared" si="478"/>
        <v>0000</v>
      </c>
      <c r="T4941" s="75" t="str">
        <f t="shared" si="479"/>
        <v>00000000000000000000000000000000</v>
      </c>
      <c r="V4941" s="197"/>
      <c r="W4941" s="75">
        <f t="shared" si="480"/>
        <v>0</v>
      </c>
      <c r="AE4941" s="479"/>
    </row>
    <row r="4942" spans="1:31" s="75" customFormat="1" ht="13.5" x14ac:dyDescent="0.2">
      <c r="A4942" s="211">
        <v>4939</v>
      </c>
      <c r="B4942" s="212" t="s">
        <v>5715</v>
      </c>
      <c r="C4942" s="213" t="s">
        <v>5716</v>
      </c>
      <c r="D4942" s="213"/>
      <c r="E4942" s="213">
        <v>0</v>
      </c>
      <c r="F4942" s="213" t="s">
        <v>553</v>
      </c>
      <c r="G4942" s="214" t="s">
        <v>572</v>
      </c>
      <c r="H4942" s="208" t="str">
        <f>IF(Input!F$4="GMH_OECC",J4942,IF(Input!F$4="GMH_XOEC",L4942,IF(Input!F$4="GMH_Korea",N4942,IF(Input!F$4="GMH_EU",P4942,IF(Input!F$4="Skysuper",#REF!,IF(Input!F$4="SkyII",#REF!,IF(Input!F$4="XO-8000",#REF!, "FALSE")))))))</f>
        <v>00</v>
      </c>
      <c r="I4942" s="209">
        <f>IF(Input!F$4="GMH_OECC",K4942,IF(Input!F$4="GMH_XOEC",M4942,IF(Input!F$4="GMH_Korea",O4942,IF(Input!F$4="GMH_EU",Q4942,IF(Input!F$4="Skysuper",#REF!,IF(Input!F$4="SkyII",#REF!,IF(Input!F$4="XO-8000",#REF!, "FALSE")))))))</f>
        <v>0</v>
      </c>
      <c r="J4942" s="210" t="s">
        <v>10359</v>
      </c>
      <c r="K4942" s="268">
        <v>0</v>
      </c>
      <c r="L4942" s="270" t="s">
        <v>10359</v>
      </c>
      <c r="M4942" s="270">
        <v>0</v>
      </c>
      <c r="N4942" s="270" t="s">
        <v>10359</v>
      </c>
      <c r="O4942" s="270">
        <v>0</v>
      </c>
      <c r="P4942" s="270" t="s">
        <v>10359</v>
      </c>
      <c r="Q4942" s="270">
        <v>0</v>
      </c>
      <c r="R4942" s="74"/>
      <c r="S4942" s="75" t="str">
        <f t="shared" si="478"/>
        <v>0000</v>
      </c>
      <c r="T4942" s="75" t="str">
        <f t="shared" si="479"/>
        <v>00000000000000000000000000000000</v>
      </c>
      <c r="V4942" s="197"/>
      <c r="W4942" s="75">
        <f t="shared" si="480"/>
        <v>0</v>
      </c>
      <c r="AE4942" s="479"/>
    </row>
    <row r="4943" spans="1:31" s="75" customFormat="1" ht="13.5" x14ac:dyDescent="0.2">
      <c r="A4943" s="211">
        <v>4940</v>
      </c>
      <c r="B4943" s="212" t="s">
        <v>5717</v>
      </c>
      <c r="C4943" s="213" t="s">
        <v>5718</v>
      </c>
      <c r="D4943" s="213"/>
      <c r="E4943" s="213">
        <v>0</v>
      </c>
      <c r="F4943" s="213" t="s">
        <v>553</v>
      </c>
      <c r="G4943" s="214" t="s">
        <v>572</v>
      </c>
      <c r="H4943" s="208" t="str">
        <f>IF(Input!F$4="GMH_OECC",J4943,IF(Input!F$4="GMH_XOEC",L4943,IF(Input!F$4="GMH_Korea",N4943,IF(Input!F$4="GMH_EU",P4943,IF(Input!F$4="Skysuper",#REF!,IF(Input!F$4="SkyII",#REF!,IF(Input!F$4="XO-8000",#REF!, "FALSE")))))))</f>
        <v>00</v>
      </c>
      <c r="I4943" s="209">
        <f>IF(Input!F$4="GMH_OECC",K4943,IF(Input!F$4="GMH_XOEC",M4943,IF(Input!F$4="GMH_Korea",O4943,IF(Input!F$4="GMH_EU",Q4943,IF(Input!F$4="Skysuper",#REF!,IF(Input!F$4="SkyII",#REF!,IF(Input!F$4="XO-8000",#REF!, "FALSE")))))))</f>
        <v>0</v>
      </c>
      <c r="J4943" s="210" t="s">
        <v>10359</v>
      </c>
      <c r="K4943" s="268">
        <v>0</v>
      </c>
      <c r="L4943" s="270" t="s">
        <v>10359</v>
      </c>
      <c r="M4943" s="270">
        <v>0</v>
      </c>
      <c r="N4943" s="270" t="s">
        <v>10359</v>
      </c>
      <c r="O4943" s="270">
        <v>0</v>
      </c>
      <c r="P4943" s="270" t="s">
        <v>10359</v>
      </c>
      <c r="Q4943" s="270">
        <v>0</v>
      </c>
      <c r="R4943" s="74"/>
      <c r="S4943" s="75" t="str">
        <f t="shared" si="478"/>
        <v>0000</v>
      </c>
      <c r="T4943" s="75" t="str">
        <f t="shared" si="479"/>
        <v>00000000000000000000000000000000</v>
      </c>
      <c r="V4943" s="197"/>
      <c r="W4943" s="75">
        <f t="shared" si="480"/>
        <v>0</v>
      </c>
      <c r="AE4943" s="479"/>
    </row>
    <row r="4944" spans="1:31" s="75" customFormat="1" ht="13.5" x14ac:dyDescent="0.2">
      <c r="A4944" s="211">
        <v>4941</v>
      </c>
      <c r="B4944" s="212" t="s">
        <v>5719</v>
      </c>
      <c r="C4944" s="213" t="s">
        <v>5720</v>
      </c>
      <c r="D4944" s="213"/>
      <c r="E4944" s="213">
        <v>0</v>
      </c>
      <c r="F4944" s="213" t="s">
        <v>553</v>
      </c>
      <c r="G4944" s="214" t="s">
        <v>572</v>
      </c>
      <c r="H4944" s="208" t="str">
        <f>IF(Input!F$4="GMH_OECC",J4944,IF(Input!F$4="GMH_XOEC",L4944,IF(Input!F$4="GMH_Korea",N4944,IF(Input!F$4="GMH_EU",P4944,IF(Input!F$4="Skysuper",#REF!,IF(Input!F$4="SkyII",#REF!,IF(Input!F$4="XO-8000",#REF!, "FALSE")))))))</f>
        <v>00</v>
      </c>
      <c r="I4944" s="209">
        <f>IF(Input!F$4="GMH_OECC",K4944,IF(Input!F$4="GMH_XOEC",M4944,IF(Input!F$4="GMH_Korea",O4944,IF(Input!F$4="GMH_EU",Q4944,IF(Input!F$4="Skysuper",#REF!,IF(Input!F$4="SkyII",#REF!,IF(Input!F$4="XO-8000",#REF!, "FALSE")))))))</f>
        <v>0</v>
      </c>
      <c r="J4944" s="210" t="s">
        <v>10359</v>
      </c>
      <c r="K4944" s="268">
        <v>0</v>
      </c>
      <c r="L4944" s="270" t="s">
        <v>10359</v>
      </c>
      <c r="M4944" s="270">
        <v>0</v>
      </c>
      <c r="N4944" s="270" t="s">
        <v>10359</v>
      </c>
      <c r="O4944" s="270">
        <v>0</v>
      </c>
      <c r="P4944" s="270" t="s">
        <v>10359</v>
      </c>
      <c r="Q4944" s="270">
        <v>0</v>
      </c>
      <c r="R4944" s="74"/>
      <c r="S4944" s="75" t="str">
        <f t="shared" si="478"/>
        <v>0000</v>
      </c>
      <c r="T4944" s="75" t="str">
        <f t="shared" si="479"/>
        <v>00000000000000000000000000000000</v>
      </c>
      <c r="V4944" s="197"/>
      <c r="W4944" s="75">
        <f t="shared" si="480"/>
        <v>0</v>
      </c>
      <c r="AE4944" s="479"/>
    </row>
    <row r="4945" spans="1:31" s="75" customFormat="1" ht="13.5" x14ac:dyDescent="0.2">
      <c r="A4945" s="211">
        <v>4942</v>
      </c>
      <c r="B4945" s="212" t="s">
        <v>5721</v>
      </c>
      <c r="C4945" s="213" t="s">
        <v>5722</v>
      </c>
      <c r="D4945" s="213"/>
      <c r="E4945" s="213">
        <v>0</v>
      </c>
      <c r="F4945" s="213" t="s">
        <v>553</v>
      </c>
      <c r="G4945" s="214" t="s">
        <v>572</v>
      </c>
      <c r="H4945" s="208" t="str">
        <f>IF(Input!F$4="GMH_OECC",J4945,IF(Input!F$4="GMH_XOEC",L4945,IF(Input!F$4="GMH_Korea",N4945,IF(Input!F$4="GMH_EU",P4945,IF(Input!F$4="Skysuper",#REF!,IF(Input!F$4="SkyII",#REF!,IF(Input!F$4="XO-8000",#REF!, "FALSE")))))))</f>
        <v>00</v>
      </c>
      <c r="I4945" s="209">
        <f>IF(Input!F$4="GMH_OECC",K4945,IF(Input!F$4="GMH_XOEC",M4945,IF(Input!F$4="GMH_Korea",O4945,IF(Input!F$4="GMH_EU",Q4945,IF(Input!F$4="Skysuper",#REF!,IF(Input!F$4="SkyII",#REF!,IF(Input!F$4="XO-8000",#REF!, "FALSE")))))))</f>
        <v>0</v>
      </c>
      <c r="J4945" s="210" t="s">
        <v>10359</v>
      </c>
      <c r="K4945" s="268">
        <v>0</v>
      </c>
      <c r="L4945" s="270" t="s">
        <v>10359</v>
      </c>
      <c r="M4945" s="270">
        <v>0</v>
      </c>
      <c r="N4945" s="270" t="s">
        <v>10359</v>
      </c>
      <c r="O4945" s="270">
        <v>0</v>
      </c>
      <c r="P4945" s="270" t="s">
        <v>10359</v>
      </c>
      <c r="Q4945" s="270">
        <v>0</v>
      </c>
      <c r="R4945" s="74"/>
      <c r="S4945" s="75" t="str">
        <f t="shared" si="478"/>
        <v>0000</v>
      </c>
      <c r="T4945" s="75" t="str">
        <f t="shared" si="479"/>
        <v>00000000000000000000000000000000</v>
      </c>
      <c r="V4945" s="197"/>
      <c r="W4945" s="75">
        <f t="shared" si="480"/>
        <v>0</v>
      </c>
      <c r="AE4945" s="479"/>
    </row>
    <row r="4946" spans="1:31" s="75" customFormat="1" ht="13.5" x14ac:dyDescent="0.2">
      <c r="A4946" s="211">
        <v>4943</v>
      </c>
      <c r="B4946" s="212" t="s">
        <v>5723</v>
      </c>
      <c r="C4946" s="213" t="s">
        <v>5724</v>
      </c>
      <c r="D4946" s="213"/>
      <c r="E4946" s="213">
        <v>0</v>
      </c>
      <c r="F4946" s="213" t="s">
        <v>553</v>
      </c>
      <c r="G4946" s="214" t="s">
        <v>572</v>
      </c>
      <c r="H4946" s="208" t="str">
        <f>IF(Input!F$4="GMH_OECC",J4946,IF(Input!F$4="GMH_XOEC",L4946,IF(Input!F$4="GMH_Korea",N4946,IF(Input!F$4="GMH_EU",P4946,IF(Input!F$4="Skysuper",#REF!,IF(Input!F$4="SkyII",#REF!,IF(Input!F$4="XO-8000",#REF!, "FALSE")))))))</f>
        <v>00</v>
      </c>
      <c r="I4946" s="209">
        <f>IF(Input!F$4="GMH_OECC",K4946,IF(Input!F$4="GMH_XOEC",M4946,IF(Input!F$4="GMH_Korea",O4946,IF(Input!F$4="GMH_EU",Q4946,IF(Input!F$4="Skysuper",#REF!,IF(Input!F$4="SkyII",#REF!,IF(Input!F$4="XO-8000",#REF!, "FALSE")))))))</f>
        <v>0</v>
      </c>
      <c r="J4946" s="210" t="s">
        <v>10359</v>
      </c>
      <c r="K4946" s="268">
        <v>0</v>
      </c>
      <c r="L4946" s="270" t="s">
        <v>10359</v>
      </c>
      <c r="M4946" s="270">
        <v>0</v>
      </c>
      <c r="N4946" s="270" t="s">
        <v>10359</v>
      </c>
      <c r="O4946" s="270">
        <v>0</v>
      </c>
      <c r="P4946" s="270" t="s">
        <v>10359</v>
      </c>
      <c r="Q4946" s="270">
        <v>0</v>
      </c>
      <c r="R4946" s="74"/>
      <c r="S4946" s="75" t="str">
        <f t="shared" si="478"/>
        <v>0000</v>
      </c>
      <c r="T4946" s="75" t="str">
        <f t="shared" si="479"/>
        <v>00000000000000000000000000000000</v>
      </c>
      <c r="V4946" s="197"/>
      <c r="W4946" s="75">
        <f t="shared" si="480"/>
        <v>0</v>
      </c>
      <c r="AE4946" s="479"/>
    </row>
    <row r="4947" spans="1:31" s="75" customFormat="1" ht="13.5" x14ac:dyDescent="0.2">
      <c r="A4947" s="211">
        <v>4944</v>
      </c>
      <c r="B4947" s="212" t="s">
        <v>5725</v>
      </c>
      <c r="C4947" s="213" t="s">
        <v>5726</v>
      </c>
      <c r="D4947" s="213"/>
      <c r="E4947" s="213">
        <v>0</v>
      </c>
      <c r="F4947" s="213" t="s">
        <v>553</v>
      </c>
      <c r="G4947" s="214" t="s">
        <v>572</v>
      </c>
      <c r="H4947" s="208" t="str">
        <f>IF(Input!F$4="GMH_OECC",J4947,IF(Input!F$4="GMH_XOEC",L4947,IF(Input!F$4="GMH_Korea",N4947,IF(Input!F$4="GMH_EU",P4947,IF(Input!F$4="Skysuper",#REF!,IF(Input!F$4="SkyII",#REF!,IF(Input!F$4="XO-8000",#REF!, "FALSE")))))))</f>
        <v>00</v>
      </c>
      <c r="I4947" s="209">
        <f>IF(Input!F$4="GMH_OECC",K4947,IF(Input!F$4="GMH_XOEC",M4947,IF(Input!F$4="GMH_Korea",O4947,IF(Input!F$4="GMH_EU",Q4947,IF(Input!F$4="Skysuper",#REF!,IF(Input!F$4="SkyII",#REF!,IF(Input!F$4="XO-8000",#REF!, "FALSE")))))))</f>
        <v>0</v>
      </c>
      <c r="J4947" s="210" t="s">
        <v>10359</v>
      </c>
      <c r="K4947" s="268">
        <v>0</v>
      </c>
      <c r="L4947" s="270" t="s">
        <v>10359</v>
      </c>
      <c r="M4947" s="270">
        <v>0</v>
      </c>
      <c r="N4947" s="270" t="s">
        <v>10359</v>
      </c>
      <c r="O4947" s="270">
        <v>0</v>
      </c>
      <c r="P4947" s="270" t="s">
        <v>10359</v>
      </c>
      <c r="Q4947" s="270">
        <v>0</v>
      </c>
      <c r="R4947" s="74"/>
      <c r="S4947" s="75" t="str">
        <f t="shared" si="478"/>
        <v>0000</v>
      </c>
      <c r="T4947" s="75" t="str">
        <f t="shared" si="479"/>
        <v>00000000000000000000000000000000</v>
      </c>
      <c r="V4947" s="197"/>
      <c r="W4947" s="75">
        <f t="shared" si="480"/>
        <v>0</v>
      </c>
      <c r="AE4947" s="479"/>
    </row>
    <row r="4948" spans="1:31" s="75" customFormat="1" ht="13.5" x14ac:dyDescent="0.2">
      <c r="A4948" s="211">
        <v>4945</v>
      </c>
      <c r="B4948" s="212" t="s">
        <v>5727</v>
      </c>
      <c r="C4948" s="213" t="s">
        <v>5728</v>
      </c>
      <c r="D4948" s="213"/>
      <c r="E4948" s="213">
        <v>0</v>
      </c>
      <c r="F4948" s="213" t="s">
        <v>553</v>
      </c>
      <c r="G4948" s="214" t="s">
        <v>572</v>
      </c>
      <c r="H4948" s="208" t="str">
        <f>IF(Input!F$4="GMH_OECC",J4948,IF(Input!F$4="GMH_XOEC",L4948,IF(Input!F$4="GMH_Korea",N4948,IF(Input!F$4="GMH_EU",P4948,IF(Input!F$4="Skysuper",#REF!,IF(Input!F$4="SkyII",#REF!,IF(Input!F$4="XO-8000",#REF!, "FALSE")))))))</f>
        <v>00</v>
      </c>
      <c r="I4948" s="209">
        <f>IF(Input!F$4="GMH_OECC",K4948,IF(Input!F$4="GMH_XOEC",M4948,IF(Input!F$4="GMH_Korea",O4948,IF(Input!F$4="GMH_EU",Q4948,IF(Input!F$4="Skysuper",#REF!,IF(Input!F$4="SkyII",#REF!,IF(Input!F$4="XO-8000",#REF!, "FALSE")))))))</f>
        <v>0</v>
      </c>
      <c r="J4948" s="210" t="s">
        <v>10359</v>
      </c>
      <c r="K4948" s="268">
        <v>0</v>
      </c>
      <c r="L4948" s="270" t="s">
        <v>10359</v>
      </c>
      <c r="M4948" s="270">
        <v>0</v>
      </c>
      <c r="N4948" s="270" t="s">
        <v>10359</v>
      </c>
      <c r="O4948" s="270">
        <v>0</v>
      </c>
      <c r="P4948" s="270" t="s">
        <v>10359</v>
      </c>
      <c r="Q4948" s="270">
        <v>0</v>
      </c>
      <c r="R4948" s="74"/>
      <c r="S4948" s="75" t="str">
        <f t="shared" si="478"/>
        <v>0000</v>
      </c>
      <c r="T4948" s="75" t="str">
        <f t="shared" si="479"/>
        <v>00000000000000000000000000000000</v>
      </c>
      <c r="V4948" s="197"/>
      <c r="W4948" s="75">
        <f t="shared" si="480"/>
        <v>0</v>
      </c>
      <c r="AE4948" s="479"/>
    </row>
    <row r="4949" spans="1:31" s="75" customFormat="1" ht="13.5" x14ac:dyDescent="0.2">
      <c r="A4949" s="211">
        <v>4946</v>
      </c>
      <c r="B4949" s="212" t="s">
        <v>5729</v>
      </c>
      <c r="C4949" s="213" t="s">
        <v>5730</v>
      </c>
      <c r="D4949" s="213"/>
      <c r="E4949" s="213">
        <v>0</v>
      </c>
      <c r="F4949" s="213" t="s">
        <v>553</v>
      </c>
      <c r="G4949" s="214" t="s">
        <v>572</v>
      </c>
      <c r="H4949" s="208" t="str">
        <f>IF(Input!F$4="GMH_OECC",J4949,IF(Input!F$4="GMH_XOEC",L4949,IF(Input!F$4="GMH_Korea",N4949,IF(Input!F$4="GMH_EU",P4949,IF(Input!F$4="Skysuper",#REF!,IF(Input!F$4="SkyII",#REF!,IF(Input!F$4="XO-8000",#REF!, "FALSE")))))))</f>
        <v>00</v>
      </c>
      <c r="I4949" s="209">
        <f>IF(Input!F$4="GMH_OECC",K4949,IF(Input!F$4="GMH_XOEC",M4949,IF(Input!F$4="GMH_Korea",O4949,IF(Input!F$4="GMH_EU",Q4949,IF(Input!F$4="Skysuper",#REF!,IF(Input!F$4="SkyII",#REF!,IF(Input!F$4="XO-8000",#REF!, "FALSE")))))))</f>
        <v>0</v>
      </c>
      <c r="J4949" s="210" t="s">
        <v>10359</v>
      </c>
      <c r="K4949" s="268">
        <v>0</v>
      </c>
      <c r="L4949" s="270" t="s">
        <v>10359</v>
      </c>
      <c r="M4949" s="270">
        <v>0</v>
      </c>
      <c r="N4949" s="270" t="s">
        <v>10359</v>
      </c>
      <c r="O4949" s="270">
        <v>0</v>
      </c>
      <c r="P4949" s="270" t="s">
        <v>10359</v>
      </c>
      <c r="Q4949" s="270">
        <v>0</v>
      </c>
      <c r="R4949" s="74"/>
      <c r="S4949" s="75" t="str">
        <f t="shared" si="478"/>
        <v>0000</v>
      </c>
      <c r="T4949" s="75" t="str">
        <f t="shared" si="479"/>
        <v>00000000000000000000000000000000</v>
      </c>
      <c r="V4949" s="197"/>
      <c r="W4949" s="75">
        <f t="shared" si="480"/>
        <v>0</v>
      </c>
      <c r="AE4949" s="479"/>
    </row>
    <row r="4950" spans="1:31" s="75" customFormat="1" ht="13.5" x14ac:dyDescent="0.2">
      <c r="A4950" s="211">
        <v>4947</v>
      </c>
      <c r="B4950" s="212" t="s">
        <v>5731</v>
      </c>
      <c r="C4950" s="213" t="s">
        <v>5732</v>
      </c>
      <c r="D4950" s="213"/>
      <c r="E4950" s="213">
        <v>0</v>
      </c>
      <c r="F4950" s="213" t="s">
        <v>553</v>
      </c>
      <c r="G4950" s="214" t="s">
        <v>572</v>
      </c>
      <c r="H4950" s="208" t="str">
        <f>IF(Input!F$4="GMH_OECC",J4950,IF(Input!F$4="GMH_XOEC",L4950,IF(Input!F$4="GMH_Korea",N4950,IF(Input!F$4="GMH_EU",P4950,IF(Input!F$4="Skysuper",#REF!,IF(Input!F$4="SkyII",#REF!,IF(Input!F$4="XO-8000",#REF!, "FALSE")))))))</f>
        <v>00</v>
      </c>
      <c r="I4950" s="209">
        <f>IF(Input!F$4="GMH_OECC",K4950,IF(Input!F$4="GMH_XOEC",M4950,IF(Input!F$4="GMH_Korea",O4950,IF(Input!F$4="GMH_EU",Q4950,IF(Input!F$4="Skysuper",#REF!,IF(Input!F$4="SkyII",#REF!,IF(Input!F$4="XO-8000",#REF!, "FALSE")))))))</f>
        <v>0</v>
      </c>
      <c r="J4950" s="210" t="s">
        <v>10359</v>
      </c>
      <c r="K4950" s="268">
        <v>0</v>
      </c>
      <c r="L4950" s="270" t="s">
        <v>10359</v>
      </c>
      <c r="M4950" s="270">
        <v>0</v>
      </c>
      <c r="N4950" s="270" t="s">
        <v>10359</v>
      </c>
      <c r="O4950" s="270">
        <v>0</v>
      </c>
      <c r="P4950" s="270" t="s">
        <v>10359</v>
      </c>
      <c r="Q4950" s="270">
        <v>0</v>
      </c>
      <c r="R4950" s="74"/>
      <c r="S4950" s="75" t="str">
        <f t="shared" si="478"/>
        <v>0000</v>
      </c>
      <c r="T4950" s="75" t="str">
        <f t="shared" si="479"/>
        <v>00000000000000000000000000000000</v>
      </c>
      <c r="V4950" s="197"/>
      <c r="W4950" s="75">
        <f t="shared" si="480"/>
        <v>0</v>
      </c>
      <c r="AE4950" s="479"/>
    </row>
    <row r="4951" spans="1:31" s="75" customFormat="1" ht="13.5" x14ac:dyDescent="0.2">
      <c r="A4951" s="211">
        <v>4948</v>
      </c>
      <c r="B4951" s="212" t="s">
        <v>5733</v>
      </c>
      <c r="C4951" s="213" t="s">
        <v>5734</v>
      </c>
      <c r="D4951" s="213"/>
      <c r="E4951" s="213">
        <v>0</v>
      </c>
      <c r="F4951" s="213" t="s">
        <v>553</v>
      </c>
      <c r="G4951" s="214" t="s">
        <v>572</v>
      </c>
      <c r="H4951" s="208" t="str">
        <f>IF(Input!F$4="GMH_OECC",J4951,IF(Input!F$4="GMH_XOEC",L4951,IF(Input!F$4="GMH_Korea",N4951,IF(Input!F$4="GMH_EU",P4951,IF(Input!F$4="Skysuper",#REF!,IF(Input!F$4="SkyII",#REF!,IF(Input!F$4="XO-8000",#REF!, "FALSE")))))))</f>
        <v>00</v>
      </c>
      <c r="I4951" s="209">
        <f>IF(Input!F$4="GMH_OECC",K4951,IF(Input!F$4="GMH_XOEC",M4951,IF(Input!F$4="GMH_Korea",O4951,IF(Input!F$4="GMH_EU",Q4951,IF(Input!F$4="Skysuper",#REF!,IF(Input!F$4="SkyII",#REF!,IF(Input!F$4="XO-8000",#REF!, "FALSE")))))))</f>
        <v>0</v>
      </c>
      <c r="J4951" s="210" t="s">
        <v>10359</v>
      </c>
      <c r="K4951" s="268">
        <v>0</v>
      </c>
      <c r="L4951" s="270" t="s">
        <v>10359</v>
      </c>
      <c r="M4951" s="270">
        <v>0</v>
      </c>
      <c r="N4951" s="270" t="s">
        <v>10359</v>
      </c>
      <c r="O4951" s="270">
        <v>0</v>
      </c>
      <c r="P4951" s="270" t="s">
        <v>10359</v>
      </c>
      <c r="Q4951" s="270">
        <v>0</v>
      </c>
      <c r="R4951" s="74"/>
      <c r="S4951" s="75" t="str">
        <f t="shared" si="478"/>
        <v>0000</v>
      </c>
      <c r="T4951" s="75" t="str">
        <f t="shared" si="479"/>
        <v>00000000000000000000000000000000</v>
      </c>
      <c r="V4951" s="197"/>
      <c r="W4951" s="75">
        <f t="shared" si="480"/>
        <v>0</v>
      </c>
      <c r="AE4951" s="479"/>
    </row>
    <row r="4952" spans="1:31" s="75" customFormat="1" ht="13.5" x14ac:dyDescent="0.2">
      <c r="A4952" s="211">
        <v>4949</v>
      </c>
      <c r="B4952" s="212" t="s">
        <v>5735</v>
      </c>
      <c r="C4952" s="213" t="s">
        <v>5736</v>
      </c>
      <c r="D4952" s="213"/>
      <c r="E4952" s="213">
        <v>0</v>
      </c>
      <c r="F4952" s="213" t="s">
        <v>553</v>
      </c>
      <c r="G4952" s="214" t="s">
        <v>572</v>
      </c>
      <c r="H4952" s="208" t="str">
        <f>IF(Input!F$4="GMH_OECC",J4952,IF(Input!F$4="GMH_XOEC",L4952,IF(Input!F$4="GMH_Korea",N4952,IF(Input!F$4="GMH_EU",P4952,IF(Input!F$4="Skysuper",#REF!,IF(Input!F$4="SkyII",#REF!,IF(Input!F$4="XO-8000",#REF!, "FALSE")))))))</f>
        <v>00</v>
      </c>
      <c r="I4952" s="209">
        <f>IF(Input!F$4="GMH_OECC",K4952,IF(Input!F$4="GMH_XOEC",M4952,IF(Input!F$4="GMH_Korea",O4952,IF(Input!F$4="GMH_EU",Q4952,IF(Input!F$4="Skysuper",#REF!,IF(Input!F$4="SkyII",#REF!,IF(Input!F$4="XO-8000",#REF!, "FALSE")))))))</f>
        <v>0</v>
      </c>
      <c r="J4952" s="210" t="s">
        <v>10359</v>
      </c>
      <c r="K4952" s="268">
        <v>0</v>
      </c>
      <c r="L4952" s="270" t="s">
        <v>10359</v>
      </c>
      <c r="M4952" s="270">
        <v>0</v>
      </c>
      <c r="N4952" s="270" t="s">
        <v>10359</v>
      </c>
      <c r="O4952" s="270">
        <v>0</v>
      </c>
      <c r="P4952" s="270" t="s">
        <v>10359</v>
      </c>
      <c r="Q4952" s="270">
        <v>0</v>
      </c>
      <c r="R4952" s="74"/>
      <c r="S4952" s="75" t="str">
        <f t="shared" si="478"/>
        <v>0000</v>
      </c>
      <c r="T4952" s="75" t="str">
        <f t="shared" si="479"/>
        <v>00000000000000000000000000000000</v>
      </c>
      <c r="V4952" s="197"/>
      <c r="W4952" s="75">
        <f t="shared" si="480"/>
        <v>0</v>
      </c>
      <c r="AE4952" s="479"/>
    </row>
    <row r="4953" spans="1:31" s="75" customFormat="1" ht="13.5" x14ac:dyDescent="0.2">
      <c r="A4953" s="211">
        <v>4950</v>
      </c>
      <c r="B4953" s="212" t="s">
        <v>5737</v>
      </c>
      <c r="C4953" s="213" t="s">
        <v>5738</v>
      </c>
      <c r="D4953" s="213"/>
      <c r="E4953" s="213">
        <v>0</v>
      </c>
      <c r="F4953" s="213" t="s">
        <v>553</v>
      </c>
      <c r="G4953" s="214" t="s">
        <v>572</v>
      </c>
      <c r="H4953" s="208" t="str">
        <f>IF(Input!F$4="GMH_OECC",J4953,IF(Input!F$4="GMH_XOEC",L4953,IF(Input!F$4="GMH_Korea",N4953,IF(Input!F$4="GMH_EU",P4953,IF(Input!F$4="Skysuper",#REF!,IF(Input!F$4="SkyII",#REF!,IF(Input!F$4="XO-8000",#REF!, "FALSE")))))))</f>
        <v>00</v>
      </c>
      <c r="I4953" s="209">
        <f>IF(Input!F$4="GMH_OECC",K4953,IF(Input!F$4="GMH_XOEC",M4953,IF(Input!F$4="GMH_Korea",O4953,IF(Input!F$4="GMH_EU",Q4953,IF(Input!F$4="Skysuper",#REF!,IF(Input!F$4="SkyII",#REF!,IF(Input!F$4="XO-8000",#REF!, "FALSE")))))))</f>
        <v>0</v>
      </c>
      <c r="J4953" s="210" t="s">
        <v>10359</v>
      </c>
      <c r="K4953" s="268">
        <v>0</v>
      </c>
      <c r="L4953" s="270" t="s">
        <v>10359</v>
      </c>
      <c r="M4953" s="270">
        <v>0</v>
      </c>
      <c r="N4953" s="270" t="s">
        <v>10359</v>
      </c>
      <c r="O4953" s="270">
        <v>0</v>
      </c>
      <c r="P4953" s="270" t="s">
        <v>10359</v>
      </c>
      <c r="Q4953" s="270">
        <v>0</v>
      </c>
      <c r="R4953" s="74"/>
      <c r="S4953" s="75" t="str">
        <f t="shared" si="478"/>
        <v>0000</v>
      </c>
      <c r="T4953" s="75" t="str">
        <f t="shared" si="479"/>
        <v>00000000000000000000000000000000</v>
      </c>
      <c r="V4953" s="197"/>
      <c r="W4953" s="75">
        <f t="shared" si="480"/>
        <v>0</v>
      </c>
      <c r="AE4953" s="479"/>
    </row>
    <row r="4954" spans="1:31" s="75" customFormat="1" ht="13.5" x14ac:dyDescent="0.2">
      <c r="A4954" s="211">
        <v>4951</v>
      </c>
      <c r="B4954" s="212" t="s">
        <v>5739</v>
      </c>
      <c r="C4954" s="213" t="s">
        <v>5740</v>
      </c>
      <c r="D4954" s="213"/>
      <c r="E4954" s="213">
        <v>0</v>
      </c>
      <c r="F4954" s="213" t="s">
        <v>553</v>
      </c>
      <c r="G4954" s="214" t="s">
        <v>572</v>
      </c>
      <c r="H4954" s="208" t="str">
        <f>IF(Input!F$4="GMH_OECC",J4954,IF(Input!F$4="GMH_XOEC",L4954,IF(Input!F$4="GMH_Korea",N4954,IF(Input!F$4="GMH_EU",P4954,IF(Input!F$4="Skysuper",#REF!,IF(Input!F$4="SkyII",#REF!,IF(Input!F$4="XO-8000",#REF!, "FALSE")))))))</f>
        <v>00</v>
      </c>
      <c r="I4954" s="209">
        <f>IF(Input!F$4="GMH_OECC",K4954,IF(Input!F$4="GMH_XOEC",M4954,IF(Input!F$4="GMH_Korea",O4954,IF(Input!F$4="GMH_EU",Q4954,IF(Input!F$4="Skysuper",#REF!,IF(Input!F$4="SkyII",#REF!,IF(Input!F$4="XO-8000",#REF!, "FALSE")))))))</f>
        <v>0</v>
      </c>
      <c r="J4954" s="210" t="s">
        <v>10359</v>
      </c>
      <c r="K4954" s="268">
        <v>0</v>
      </c>
      <c r="L4954" s="270" t="s">
        <v>10359</v>
      </c>
      <c r="M4954" s="270">
        <v>0</v>
      </c>
      <c r="N4954" s="270" t="s">
        <v>10359</v>
      </c>
      <c r="O4954" s="270">
        <v>0</v>
      </c>
      <c r="P4954" s="270" t="s">
        <v>10359</v>
      </c>
      <c r="Q4954" s="270">
        <v>0</v>
      </c>
      <c r="R4954" s="74"/>
      <c r="S4954" s="75" t="str">
        <f t="shared" si="478"/>
        <v>0000</v>
      </c>
      <c r="T4954" s="75" t="str">
        <f t="shared" si="479"/>
        <v>00000000000000000000000000000000</v>
      </c>
      <c r="V4954" s="197"/>
      <c r="W4954" s="75">
        <f t="shared" si="480"/>
        <v>0</v>
      </c>
      <c r="AE4954" s="479"/>
    </row>
    <row r="4955" spans="1:31" s="75" customFormat="1" ht="13.5" x14ac:dyDescent="0.2">
      <c r="A4955" s="211">
        <v>4952</v>
      </c>
      <c r="B4955" s="212" t="s">
        <v>5741</v>
      </c>
      <c r="C4955" s="213" t="s">
        <v>5742</v>
      </c>
      <c r="D4955" s="213"/>
      <c r="E4955" s="213">
        <v>0</v>
      </c>
      <c r="F4955" s="213" t="s">
        <v>553</v>
      </c>
      <c r="G4955" s="214" t="s">
        <v>572</v>
      </c>
      <c r="H4955" s="208" t="str">
        <f>IF(Input!F$4="GMH_OECC",J4955,IF(Input!F$4="GMH_XOEC",L4955,IF(Input!F$4="GMH_Korea",N4955,IF(Input!F$4="GMH_EU",P4955,IF(Input!F$4="Skysuper",#REF!,IF(Input!F$4="SkyII",#REF!,IF(Input!F$4="XO-8000",#REF!, "FALSE")))))))</f>
        <v>00</v>
      </c>
      <c r="I4955" s="209">
        <f>IF(Input!F$4="GMH_OECC",K4955,IF(Input!F$4="GMH_XOEC",M4955,IF(Input!F$4="GMH_Korea",O4955,IF(Input!F$4="GMH_EU",Q4955,IF(Input!F$4="Skysuper",#REF!,IF(Input!F$4="SkyII",#REF!,IF(Input!F$4="XO-8000",#REF!, "FALSE")))))))</f>
        <v>0</v>
      </c>
      <c r="J4955" s="210" t="s">
        <v>10359</v>
      </c>
      <c r="K4955" s="268">
        <v>0</v>
      </c>
      <c r="L4955" s="270" t="s">
        <v>10359</v>
      </c>
      <c r="M4955" s="270">
        <v>0</v>
      </c>
      <c r="N4955" s="270" t="s">
        <v>10359</v>
      </c>
      <c r="O4955" s="270">
        <v>0</v>
      </c>
      <c r="P4955" s="270" t="s">
        <v>10359</v>
      </c>
      <c r="Q4955" s="270">
        <v>0</v>
      </c>
      <c r="R4955" s="74"/>
      <c r="S4955" s="75" t="str">
        <f t="shared" si="478"/>
        <v>0000</v>
      </c>
      <c r="T4955" s="75" t="str">
        <f t="shared" si="479"/>
        <v>00000000000000000000000000000000</v>
      </c>
      <c r="V4955" s="197"/>
      <c r="W4955" s="75">
        <f t="shared" si="480"/>
        <v>0</v>
      </c>
      <c r="AE4955" s="479"/>
    </row>
    <row r="4956" spans="1:31" s="75" customFormat="1" ht="13.5" x14ac:dyDescent="0.2">
      <c r="A4956" s="211">
        <v>4953</v>
      </c>
      <c r="B4956" s="212" t="s">
        <v>5743</v>
      </c>
      <c r="C4956" s="213" t="s">
        <v>5744</v>
      </c>
      <c r="D4956" s="213"/>
      <c r="E4956" s="213">
        <v>0</v>
      </c>
      <c r="F4956" s="213" t="s">
        <v>553</v>
      </c>
      <c r="G4956" s="214" t="s">
        <v>572</v>
      </c>
      <c r="H4956" s="208" t="str">
        <f>IF(Input!F$4="GMH_OECC",J4956,IF(Input!F$4="GMH_XOEC",L4956,IF(Input!F$4="GMH_Korea",N4956,IF(Input!F$4="GMH_EU",P4956,IF(Input!F$4="Skysuper",#REF!,IF(Input!F$4="SkyII",#REF!,IF(Input!F$4="XO-8000",#REF!, "FALSE")))))))</f>
        <v>00</v>
      </c>
      <c r="I4956" s="209">
        <f>IF(Input!F$4="GMH_OECC",K4956,IF(Input!F$4="GMH_XOEC",M4956,IF(Input!F$4="GMH_Korea",O4956,IF(Input!F$4="GMH_EU",Q4956,IF(Input!F$4="Skysuper",#REF!,IF(Input!F$4="SkyII",#REF!,IF(Input!F$4="XO-8000",#REF!, "FALSE")))))))</f>
        <v>0</v>
      </c>
      <c r="J4956" s="210" t="s">
        <v>10359</v>
      </c>
      <c r="K4956" s="268">
        <v>0</v>
      </c>
      <c r="L4956" s="270" t="s">
        <v>10359</v>
      </c>
      <c r="M4956" s="270">
        <v>0</v>
      </c>
      <c r="N4956" s="270" t="s">
        <v>10359</v>
      </c>
      <c r="O4956" s="270">
        <v>0</v>
      </c>
      <c r="P4956" s="270" t="s">
        <v>10359</v>
      </c>
      <c r="Q4956" s="270">
        <v>0</v>
      </c>
      <c r="R4956" s="74"/>
      <c r="S4956" s="75" t="str">
        <f t="shared" si="478"/>
        <v>0000</v>
      </c>
      <c r="T4956" s="75" t="str">
        <f t="shared" si="479"/>
        <v>00000000000000000000000000000000</v>
      </c>
      <c r="V4956" s="197"/>
      <c r="W4956" s="75">
        <f t="shared" si="480"/>
        <v>0</v>
      </c>
      <c r="AE4956" s="479"/>
    </row>
    <row r="4957" spans="1:31" s="75" customFormat="1" ht="13.5" x14ac:dyDescent="0.2">
      <c r="A4957" s="211">
        <v>4954</v>
      </c>
      <c r="B4957" s="212" t="s">
        <v>5745</v>
      </c>
      <c r="C4957" s="213" t="s">
        <v>5746</v>
      </c>
      <c r="D4957" s="213"/>
      <c r="E4957" s="213">
        <v>0</v>
      </c>
      <c r="F4957" s="213" t="s">
        <v>553</v>
      </c>
      <c r="G4957" s="214" t="s">
        <v>572</v>
      </c>
      <c r="H4957" s="208" t="str">
        <f>IF(Input!F$4="GMH_OECC",J4957,IF(Input!F$4="GMH_XOEC",L4957,IF(Input!F$4="GMH_Korea",N4957,IF(Input!F$4="GMH_EU",P4957,IF(Input!F$4="Skysuper",#REF!,IF(Input!F$4="SkyII",#REF!,IF(Input!F$4="XO-8000",#REF!, "FALSE")))))))</f>
        <v>00</v>
      </c>
      <c r="I4957" s="209">
        <f>IF(Input!F$4="GMH_OECC",K4957,IF(Input!F$4="GMH_XOEC",M4957,IF(Input!F$4="GMH_Korea",O4957,IF(Input!F$4="GMH_EU",Q4957,IF(Input!F$4="Skysuper",#REF!,IF(Input!F$4="SkyII",#REF!,IF(Input!F$4="XO-8000",#REF!, "FALSE")))))))</f>
        <v>0</v>
      </c>
      <c r="J4957" s="210" t="s">
        <v>10359</v>
      </c>
      <c r="K4957" s="268">
        <v>0</v>
      </c>
      <c r="L4957" s="270" t="s">
        <v>10359</v>
      </c>
      <c r="M4957" s="270">
        <v>0</v>
      </c>
      <c r="N4957" s="270" t="s">
        <v>10359</v>
      </c>
      <c r="O4957" s="270">
        <v>0</v>
      </c>
      <c r="P4957" s="270" t="s">
        <v>10359</v>
      </c>
      <c r="Q4957" s="270">
        <v>0</v>
      </c>
      <c r="R4957" s="74"/>
      <c r="S4957" s="75" t="str">
        <f t="shared" si="478"/>
        <v>0000</v>
      </c>
      <c r="T4957" s="75" t="str">
        <f t="shared" si="479"/>
        <v>00000000000000000000000000000000</v>
      </c>
      <c r="V4957" s="197"/>
      <c r="W4957" s="75">
        <f t="shared" si="480"/>
        <v>0</v>
      </c>
      <c r="AE4957" s="479"/>
    </row>
    <row r="4958" spans="1:31" s="75" customFormat="1" ht="13.5" x14ac:dyDescent="0.2">
      <c r="A4958" s="211">
        <v>4955</v>
      </c>
      <c r="B4958" s="212" t="s">
        <v>5747</v>
      </c>
      <c r="C4958" s="213" t="s">
        <v>5748</v>
      </c>
      <c r="D4958" s="213"/>
      <c r="E4958" s="213">
        <v>0</v>
      </c>
      <c r="F4958" s="213" t="s">
        <v>553</v>
      </c>
      <c r="G4958" s="214" t="s">
        <v>572</v>
      </c>
      <c r="H4958" s="208" t="str">
        <f>IF(Input!F$4="GMH_OECC",J4958,IF(Input!F$4="GMH_XOEC",L4958,IF(Input!F$4="GMH_Korea",N4958,IF(Input!F$4="GMH_EU",P4958,IF(Input!F$4="Skysuper",#REF!,IF(Input!F$4="SkyII",#REF!,IF(Input!F$4="XO-8000",#REF!, "FALSE")))))))</f>
        <v>00</v>
      </c>
      <c r="I4958" s="209">
        <f>IF(Input!F$4="GMH_OECC",K4958,IF(Input!F$4="GMH_XOEC",M4958,IF(Input!F$4="GMH_Korea",O4958,IF(Input!F$4="GMH_EU",Q4958,IF(Input!F$4="Skysuper",#REF!,IF(Input!F$4="SkyII",#REF!,IF(Input!F$4="XO-8000",#REF!, "FALSE")))))))</f>
        <v>0</v>
      </c>
      <c r="J4958" s="210" t="s">
        <v>10359</v>
      </c>
      <c r="K4958" s="268">
        <v>0</v>
      </c>
      <c r="L4958" s="270" t="s">
        <v>10359</v>
      </c>
      <c r="M4958" s="270">
        <v>0</v>
      </c>
      <c r="N4958" s="270" t="s">
        <v>10359</v>
      </c>
      <c r="O4958" s="270">
        <v>0</v>
      </c>
      <c r="P4958" s="270" t="s">
        <v>10359</v>
      </c>
      <c r="Q4958" s="270">
        <v>0</v>
      </c>
      <c r="R4958" s="74"/>
      <c r="S4958" s="75" t="str">
        <f t="shared" si="478"/>
        <v>0000</v>
      </c>
      <c r="T4958" s="75" t="str">
        <f t="shared" si="479"/>
        <v>00000000000000000000000000000000</v>
      </c>
      <c r="V4958" s="197"/>
      <c r="W4958" s="75">
        <f t="shared" si="480"/>
        <v>0</v>
      </c>
      <c r="AE4958" s="479"/>
    </row>
    <row r="4959" spans="1:31" s="75" customFormat="1" ht="13.5" x14ac:dyDescent="0.2">
      <c r="A4959" s="211">
        <v>4956</v>
      </c>
      <c r="B4959" s="212" t="s">
        <v>5749</v>
      </c>
      <c r="C4959" s="213" t="s">
        <v>5750</v>
      </c>
      <c r="D4959" s="213"/>
      <c r="E4959" s="213">
        <v>0</v>
      </c>
      <c r="F4959" s="213" t="s">
        <v>553</v>
      </c>
      <c r="G4959" s="214" t="s">
        <v>572</v>
      </c>
      <c r="H4959" s="208" t="str">
        <f>IF(Input!F$4="GMH_OECC",J4959,IF(Input!F$4="GMH_XOEC",L4959,IF(Input!F$4="GMH_Korea",N4959,IF(Input!F$4="GMH_EU",P4959,IF(Input!F$4="Skysuper",#REF!,IF(Input!F$4="SkyII",#REF!,IF(Input!F$4="XO-8000",#REF!, "FALSE")))))))</f>
        <v>00</v>
      </c>
      <c r="I4959" s="209">
        <f>IF(Input!F$4="GMH_OECC",K4959,IF(Input!F$4="GMH_XOEC",M4959,IF(Input!F$4="GMH_Korea",O4959,IF(Input!F$4="GMH_EU",Q4959,IF(Input!F$4="Skysuper",#REF!,IF(Input!F$4="SkyII",#REF!,IF(Input!F$4="XO-8000",#REF!, "FALSE")))))))</f>
        <v>0</v>
      </c>
      <c r="J4959" s="210" t="s">
        <v>10359</v>
      </c>
      <c r="K4959" s="268">
        <v>0</v>
      </c>
      <c r="L4959" s="270" t="s">
        <v>10359</v>
      </c>
      <c r="M4959" s="270">
        <v>0</v>
      </c>
      <c r="N4959" s="270" t="s">
        <v>10359</v>
      </c>
      <c r="O4959" s="270">
        <v>0</v>
      </c>
      <c r="P4959" s="270" t="s">
        <v>10359</v>
      </c>
      <c r="Q4959" s="270">
        <v>0</v>
      </c>
      <c r="R4959" s="74"/>
      <c r="S4959" s="75" t="str">
        <f t="shared" si="478"/>
        <v>0000</v>
      </c>
      <c r="T4959" s="75" t="str">
        <f t="shared" si="479"/>
        <v>00000000000000000000000000000000</v>
      </c>
      <c r="V4959" s="197"/>
      <c r="W4959" s="75">
        <f t="shared" si="480"/>
        <v>0</v>
      </c>
      <c r="AE4959" s="479"/>
    </row>
    <row r="4960" spans="1:31" s="75" customFormat="1" ht="13.5" x14ac:dyDescent="0.2">
      <c r="A4960" s="211">
        <v>4957</v>
      </c>
      <c r="B4960" s="212" t="s">
        <v>5751</v>
      </c>
      <c r="C4960" s="213" t="s">
        <v>5752</v>
      </c>
      <c r="D4960" s="213"/>
      <c r="E4960" s="213">
        <v>0</v>
      </c>
      <c r="F4960" s="213" t="s">
        <v>553</v>
      </c>
      <c r="G4960" s="214" t="s">
        <v>572</v>
      </c>
      <c r="H4960" s="208" t="str">
        <f>IF(Input!F$4="GMH_OECC",J4960,IF(Input!F$4="GMH_XOEC",L4960,IF(Input!F$4="GMH_Korea",N4960,IF(Input!F$4="GMH_EU",P4960,IF(Input!F$4="Skysuper",#REF!,IF(Input!F$4="SkyII",#REF!,IF(Input!F$4="XO-8000",#REF!, "FALSE")))))))</f>
        <v>00</v>
      </c>
      <c r="I4960" s="209">
        <f>IF(Input!F$4="GMH_OECC",K4960,IF(Input!F$4="GMH_XOEC",M4960,IF(Input!F$4="GMH_Korea",O4960,IF(Input!F$4="GMH_EU",Q4960,IF(Input!F$4="Skysuper",#REF!,IF(Input!F$4="SkyII",#REF!,IF(Input!F$4="XO-8000",#REF!, "FALSE")))))))</f>
        <v>0</v>
      </c>
      <c r="J4960" s="210" t="s">
        <v>10359</v>
      </c>
      <c r="K4960" s="268">
        <v>0</v>
      </c>
      <c r="L4960" s="270" t="s">
        <v>10359</v>
      </c>
      <c r="M4960" s="270">
        <v>0</v>
      </c>
      <c r="N4960" s="270" t="s">
        <v>10359</v>
      </c>
      <c r="O4960" s="270">
        <v>0</v>
      </c>
      <c r="P4960" s="270" t="s">
        <v>10359</v>
      </c>
      <c r="Q4960" s="270">
        <v>0</v>
      </c>
      <c r="R4960" s="74"/>
      <c r="S4960" s="75" t="str">
        <f t="shared" si="478"/>
        <v>0000</v>
      </c>
      <c r="T4960" s="75" t="str">
        <f t="shared" si="479"/>
        <v>00000000000000000000000000000000</v>
      </c>
      <c r="V4960" s="197"/>
      <c r="W4960" s="75">
        <f t="shared" si="480"/>
        <v>0</v>
      </c>
      <c r="AE4960" s="479"/>
    </row>
    <row r="4961" spans="1:31" s="75" customFormat="1" ht="13.5" x14ac:dyDescent="0.2">
      <c r="A4961" s="211">
        <v>4958</v>
      </c>
      <c r="B4961" s="212" t="s">
        <v>5753</v>
      </c>
      <c r="C4961" s="213" t="s">
        <v>5754</v>
      </c>
      <c r="D4961" s="213"/>
      <c r="E4961" s="213">
        <v>0</v>
      </c>
      <c r="F4961" s="213" t="s">
        <v>553</v>
      </c>
      <c r="G4961" s="214" t="s">
        <v>572</v>
      </c>
      <c r="H4961" s="208" t="str">
        <f>IF(Input!F$4="GMH_OECC",J4961,IF(Input!F$4="GMH_XOEC",L4961,IF(Input!F$4="GMH_Korea",N4961,IF(Input!F$4="GMH_EU",P4961,IF(Input!F$4="Skysuper",#REF!,IF(Input!F$4="SkyII",#REF!,IF(Input!F$4="XO-8000",#REF!, "FALSE")))))))</f>
        <v>00</v>
      </c>
      <c r="I4961" s="209">
        <f>IF(Input!F$4="GMH_OECC",K4961,IF(Input!F$4="GMH_XOEC",M4961,IF(Input!F$4="GMH_Korea",O4961,IF(Input!F$4="GMH_EU",Q4961,IF(Input!F$4="Skysuper",#REF!,IF(Input!F$4="SkyII",#REF!,IF(Input!F$4="XO-8000",#REF!, "FALSE")))))))</f>
        <v>0</v>
      </c>
      <c r="J4961" s="210" t="s">
        <v>10359</v>
      </c>
      <c r="K4961" s="268">
        <v>0</v>
      </c>
      <c r="L4961" s="270" t="s">
        <v>10359</v>
      </c>
      <c r="M4961" s="270">
        <v>0</v>
      </c>
      <c r="N4961" s="270" t="s">
        <v>10359</v>
      </c>
      <c r="O4961" s="270">
        <v>0</v>
      </c>
      <c r="P4961" s="270" t="s">
        <v>10359</v>
      </c>
      <c r="Q4961" s="270">
        <v>0</v>
      </c>
      <c r="R4961" s="74"/>
      <c r="S4961" s="75" t="str">
        <f t="shared" si="478"/>
        <v>0000</v>
      </c>
      <c r="T4961" s="75" t="str">
        <f t="shared" si="479"/>
        <v>00000000000000000000000000000000</v>
      </c>
      <c r="V4961" s="197"/>
      <c r="W4961" s="75">
        <f t="shared" si="480"/>
        <v>0</v>
      </c>
      <c r="AE4961" s="479"/>
    </row>
    <row r="4962" spans="1:31" s="75" customFormat="1" ht="13.5" x14ac:dyDescent="0.2">
      <c r="A4962" s="211">
        <v>4959</v>
      </c>
      <c r="B4962" s="212" t="s">
        <v>5755</v>
      </c>
      <c r="C4962" s="213" t="s">
        <v>5756</v>
      </c>
      <c r="D4962" s="213"/>
      <c r="E4962" s="213">
        <v>0</v>
      </c>
      <c r="F4962" s="213" t="s">
        <v>553</v>
      </c>
      <c r="G4962" s="214" t="s">
        <v>572</v>
      </c>
      <c r="H4962" s="208" t="str">
        <f>IF(Input!F$4="GMH_OECC",J4962,IF(Input!F$4="GMH_XOEC",L4962,IF(Input!F$4="GMH_Korea",N4962,IF(Input!F$4="GMH_EU",P4962,IF(Input!F$4="Skysuper",#REF!,IF(Input!F$4="SkyII",#REF!,IF(Input!F$4="XO-8000",#REF!, "FALSE")))))))</f>
        <v>00</v>
      </c>
      <c r="I4962" s="209">
        <f>IF(Input!F$4="GMH_OECC",K4962,IF(Input!F$4="GMH_XOEC",M4962,IF(Input!F$4="GMH_Korea",O4962,IF(Input!F$4="GMH_EU",Q4962,IF(Input!F$4="Skysuper",#REF!,IF(Input!F$4="SkyII",#REF!,IF(Input!F$4="XO-8000",#REF!, "FALSE")))))))</f>
        <v>0</v>
      </c>
      <c r="J4962" s="210" t="s">
        <v>10359</v>
      </c>
      <c r="K4962" s="268">
        <v>0</v>
      </c>
      <c r="L4962" s="270" t="s">
        <v>10359</v>
      </c>
      <c r="M4962" s="270">
        <v>0</v>
      </c>
      <c r="N4962" s="270" t="s">
        <v>10359</v>
      </c>
      <c r="O4962" s="270">
        <v>0</v>
      </c>
      <c r="P4962" s="270" t="s">
        <v>10359</v>
      </c>
      <c r="Q4962" s="270">
        <v>0</v>
      </c>
      <c r="R4962" s="74"/>
      <c r="S4962" s="75" t="str">
        <f t="shared" si="478"/>
        <v>0000</v>
      </c>
      <c r="T4962" s="75" t="str">
        <f t="shared" si="479"/>
        <v>00000000000000000000000000000000</v>
      </c>
      <c r="V4962" s="197"/>
      <c r="W4962" s="75">
        <f t="shared" si="480"/>
        <v>0</v>
      </c>
      <c r="AE4962" s="479"/>
    </row>
    <row r="4963" spans="1:31" s="75" customFormat="1" ht="13.5" x14ac:dyDescent="0.2">
      <c r="A4963" s="211">
        <v>4960</v>
      </c>
      <c r="B4963" s="212" t="s">
        <v>5757</v>
      </c>
      <c r="C4963" s="213" t="s">
        <v>5758</v>
      </c>
      <c r="D4963" s="213"/>
      <c r="E4963" s="213">
        <v>0</v>
      </c>
      <c r="F4963" s="213" t="s">
        <v>553</v>
      </c>
      <c r="G4963" s="214" t="s">
        <v>572</v>
      </c>
      <c r="H4963" s="208" t="str">
        <f>IF(Input!F$4="GMH_OECC",J4963,IF(Input!F$4="GMH_XOEC",L4963,IF(Input!F$4="GMH_Korea",N4963,IF(Input!F$4="GMH_EU",P4963,IF(Input!F$4="Skysuper",#REF!,IF(Input!F$4="SkyII",#REF!,IF(Input!F$4="XO-8000",#REF!, "FALSE")))))))</f>
        <v>00</v>
      </c>
      <c r="I4963" s="209">
        <f>IF(Input!F$4="GMH_OECC",K4963,IF(Input!F$4="GMH_XOEC",M4963,IF(Input!F$4="GMH_Korea",O4963,IF(Input!F$4="GMH_EU",Q4963,IF(Input!F$4="Skysuper",#REF!,IF(Input!F$4="SkyII",#REF!,IF(Input!F$4="XO-8000",#REF!, "FALSE")))))))</f>
        <v>0</v>
      </c>
      <c r="J4963" s="210" t="s">
        <v>10359</v>
      </c>
      <c r="K4963" s="268">
        <v>0</v>
      </c>
      <c r="L4963" s="270" t="s">
        <v>10359</v>
      </c>
      <c r="M4963" s="270">
        <v>0</v>
      </c>
      <c r="N4963" s="270" t="s">
        <v>10359</v>
      </c>
      <c r="O4963" s="270">
        <v>0</v>
      </c>
      <c r="P4963" s="270" t="s">
        <v>10359</v>
      </c>
      <c r="Q4963" s="270">
        <v>0</v>
      </c>
      <c r="R4963" s="74"/>
      <c r="S4963" s="75" t="str">
        <f t="shared" si="478"/>
        <v>0000</v>
      </c>
      <c r="T4963" s="75" t="str">
        <f t="shared" si="479"/>
        <v>00000000000000000000000000000000</v>
      </c>
      <c r="V4963" s="197"/>
      <c r="W4963" s="75">
        <f t="shared" si="480"/>
        <v>0</v>
      </c>
      <c r="AE4963" s="479"/>
    </row>
    <row r="4964" spans="1:31" s="75" customFormat="1" ht="13.5" x14ac:dyDescent="0.2">
      <c r="A4964" s="211">
        <v>4961</v>
      </c>
      <c r="B4964" s="212" t="s">
        <v>5759</v>
      </c>
      <c r="C4964" s="213" t="s">
        <v>5760</v>
      </c>
      <c r="D4964" s="213"/>
      <c r="E4964" s="213">
        <v>0</v>
      </c>
      <c r="F4964" s="213" t="s">
        <v>553</v>
      </c>
      <c r="G4964" s="214" t="s">
        <v>572</v>
      </c>
      <c r="H4964" s="208" t="str">
        <f>IF(Input!F$4="GMH_OECC",J4964,IF(Input!F$4="GMH_XOEC",L4964,IF(Input!F$4="GMH_Korea",N4964,IF(Input!F$4="GMH_EU",P4964,IF(Input!F$4="Skysuper",#REF!,IF(Input!F$4="SkyII",#REF!,IF(Input!F$4="XO-8000",#REF!, "FALSE")))))))</f>
        <v>00</v>
      </c>
      <c r="I4964" s="209">
        <f>IF(Input!F$4="GMH_OECC",K4964,IF(Input!F$4="GMH_XOEC",M4964,IF(Input!F$4="GMH_Korea",O4964,IF(Input!F$4="GMH_EU",Q4964,IF(Input!F$4="Skysuper",#REF!,IF(Input!F$4="SkyII",#REF!,IF(Input!F$4="XO-8000",#REF!, "FALSE")))))))</f>
        <v>0</v>
      </c>
      <c r="J4964" s="210" t="s">
        <v>10359</v>
      </c>
      <c r="K4964" s="268">
        <v>0</v>
      </c>
      <c r="L4964" s="270" t="s">
        <v>10359</v>
      </c>
      <c r="M4964" s="270">
        <v>0</v>
      </c>
      <c r="N4964" s="270" t="s">
        <v>10359</v>
      </c>
      <c r="O4964" s="270">
        <v>0</v>
      </c>
      <c r="P4964" s="270" t="s">
        <v>10359</v>
      </c>
      <c r="Q4964" s="270">
        <v>0</v>
      </c>
      <c r="R4964" s="74"/>
      <c r="S4964" s="75" t="str">
        <f t="shared" si="478"/>
        <v>0000</v>
      </c>
      <c r="T4964" s="75" t="str">
        <f t="shared" si="479"/>
        <v>00000000000000000000000000000000</v>
      </c>
      <c r="V4964" s="197"/>
      <c r="W4964" s="75">
        <f t="shared" si="480"/>
        <v>0</v>
      </c>
      <c r="AE4964" s="479"/>
    </row>
    <row r="4965" spans="1:31" s="75" customFormat="1" ht="13.5" x14ac:dyDescent="0.2">
      <c r="A4965" s="211">
        <v>4962</v>
      </c>
      <c r="B4965" s="212" t="s">
        <v>5761</v>
      </c>
      <c r="C4965" s="213" t="s">
        <v>5762</v>
      </c>
      <c r="D4965" s="213"/>
      <c r="E4965" s="213">
        <v>0</v>
      </c>
      <c r="F4965" s="213" t="s">
        <v>553</v>
      </c>
      <c r="G4965" s="214" t="s">
        <v>572</v>
      </c>
      <c r="H4965" s="208" t="str">
        <f>IF(Input!F$4="GMH_OECC",J4965,IF(Input!F$4="GMH_XOEC",L4965,IF(Input!F$4="GMH_Korea",N4965,IF(Input!F$4="GMH_EU",P4965,IF(Input!F$4="Skysuper",#REF!,IF(Input!F$4="SkyII",#REF!,IF(Input!F$4="XO-8000",#REF!, "FALSE")))))))</f>
        <v>00</v>
      </c>
      <c r="I4965" s="209">
        <f>IF(Input!F$4="GMH_OECC",K4965,IF(Input!F$4="GMH_XOEC",M4965,IF(Input!F$4="GMH_Korea",O4965,IF(Input!F$4="GMH_EU",Q4965,IF(Input!F$4="Skysuper",#REF!,IF(Input!F$4="SkyII",#REF!,IF(Input!F$4="XO-8000",#REF!, "FALSE")))))))</f>
        <v>0</v>
      </c>
      <c r="J4965" s="210" t="s">
        <v>10359</v>
      </c>
      <c r="K4965" s="268">
        <v>0</v>
      </c>
      <c r="L4965" s="270" t="s">
        <v>10359</v>
      </c>
      <c r="M4965" s="270">
        <v>0</v>
      </c>
      <c r="N4965" s="270" t="s">
        <v>10359</v>
      </c>
      <c r="O4965" s="270">
        <v>0</v>
      </c>
      <c r="P4965" s="270" t="s">
        <v>10359</v>
      </c>
      <c r="Q4965" s="270">
        <v>0</v>
      </c>
      <c r="R4965" s="74"/>
      <c r="S4965" s="75" t="str">
        <f t="shared" si="478"/>
        <v>0000</v>
      </c>
      <c r="T4965" s="75" t="str">
        <f t="shared" si="479"/>
        <v>00000000000000000000000000000000</v>
      </c>
      <c r="V4965" s="197"/>
      <c r="W4965" s="75">
        <f t="shared" si="480"/>
        <v>0</v>
      </c>
      <c r="AE4965" s="479"/>
    </row>
    <row r="4966" spans="1:31" s="75" customFormat="1" ht="13.5" x14ac:dyDescent="0.2">
      <c r="A4966" s="211">
        <v>4963</v>
      </c>
      <c r="B4966" s="212" t="s">
        <v>5763</v>
      </c>
      <c r="C4966" s="213" t="s">
        <v>5764</v>
      </c>
      <c r="D4966" s="213"/>
      <c r="E4966" s="213">
        <v>0</v>
      </c>
      <c r="F4966" s="213" t="s">
        <v>553</v>
      </c>
      <c r="G4966" s="214" t="s">
        <v>572</v>
      </c>
      <c r="H4966" s="208" t="str">
        <f>IF(Input!F$4="GMH_OECC",J4966,IF(Input!F$4="GMH_XOEC",L4966,IF(Input!F$4="GMH_Korea",N4966,IF(Input!F$4="GMH_EU",P4966,IF(Input!F$4="Skysuper",#REF!,IF(Input!F$4="SkyII",#REF!,IF(Input!F$4="XO-8000",#REF!, "FALSE")))))))</f>
        <v>00</v>
      </c>
      <c r="I4966" s="209">
        <f>IF(Input!F$4="GMH_OECC",K4966,IF(Input!F$4="GMH_XOEC",M4966,IF(Input!F$4="GMH_Korea",O4966,IF(Input!F$4="GMH_EU",Q4966,IF(Input!F$4="Skysuper",#REF!,IF(Input!F$4="SkyII",#REF!,IF(Input!F$4="XO-8000",#REF!, "FALSE")))))))</f>
        <v>0</v>
      </c>
      <c r="J4966" s="210" t="s">
        <v>10359</v>
      </c>
      <c r="K4966" s="268">
        <v>0</v>
      </c>
      <c r="L4966" s="270" t="s">
        <v>10359</v>
      </c>
      <c r="M4966" s="270">
        <v>0</v>
      </c>
      <c r="N4966" s="270" t="s">
        <v>10359</v>
      </c>
      <c r="O4966" s="270">
        <v>0</v>
      </c>
      <c r="P4966" s="270" t="s">
        <v>10359</v>
      </c>
      <c r="Q4966" s="270">
        <v>0</v>
      </c>
      <c r="R4966" s="74"/>
      <c r="S4966" s="75" t="str">
        <f t="shared" si="478"/>
        <v>0000</v>
      </c>
      <c r="T4966" s="75" t="str">
        <f t="shared" si="479"/>
        <v>00000000000000000000000000000000</v>
      </c>
      <c r="V4966" s="197"/>
      <c r="W4966" s="75">
        <f t="shared" si="480"/>
        <v>0</v>
      </c>
      <c r="AE4966" s="479"/>
    </row>
    <row r="4967" spans="1:31" s="75" customFormat="1" ht="13.5" x14ac:dyDescent="0.2">
      <c r="A4967" s="211">
        <v>4964</v>
      </c>
      <c r="B4967" s="212" t="s">
        <v>5765</v>
      </c>
      <c r="C4967" s="213" t="s">
        <v>5766</v>
      </c>
      <c r="D4967" s="213"/>
      <c r="E4967" s="213">
        <v>0</v>
      </c>
      <c r="F4967" s="213" t="s">
        <v>553</v>
      </c>
      <c r="G4967" s="214" t="s">
        <v>572</v>
      </c>
      <c r="H4967" s="208" t="str">
        <f>IF(Input!F$4="GMH_OECC",J4967,IF(Input!F$4="GMH_XOEC",L4967,IF(Input!F$4="GMH_Korea",N4967,IF(Input!F$4="GMH_EU",P4967,IF(Input!F$4="Skysuper",#REF!,IF(Input!F$4="SkyII",#REF!,IF(Input!F$4="XO-8000",#REF!, "FALSE")))))))</f>
        <v>00</v>
      </c>
      <c r="I4967" s="209">
        <f>IF(Input!F$4="GMH_OECC",K4967,IF(Input!F$4="GMH_XOEC",M4967,IF(Input!F$4="GMH_Korea",O4967,IF(Input!F$4="GMH_EU",Q4967,IF(Input!F$4="Skysuper",#REF!,IF(Input!F$4="SkyII",#REF!,IF(Input!F$4="XO-8000",#REF!, "FALSE")))))))</f>
        <v>0</v>
      </c>
      <c r="J4967" s="210" t="s">
        <v>10359</v>
      </c>
      <c r="K4967" s="268">
        <v>0</v>
      </c>
      <c r="L4967" s="270" t="s">
        <v>10359</v>
      </c>
      <c r="M4967" s="270">
        <v>0</v>
      </c>
      <c r="N4967" s="270" t="s">
        <v>10359</v>
      </c>
      <c r="O4967" s="270">
        <v>0</v>
      </c>
      <c r="P4967" s="270" t="s">
        <v>10359</v>
      </c>
      <c r="Q4967" s="270">
        <v>0</v>
      </c>
      <c r="R4967" s="74"/>
      <c r="S4967" s="75" t="str">
        <f t="shared" si="478"/>
        <v>0000</v>
      </c>
      <c r="T4967" s="75" t="str">
        <f t="shared" si="479"/>
        <v>00000000000000000000000000000000</v>
      </c>
      <c r="V4967" s="197"/>
      <c r="W4967" s="75">
        <f t="shared" si="480"/>
        <v>0</v>
      </c>
      <c r="AE4967" s="479"/>
    </row>
    <row r="4968" spans="1:31" s="75" customFormat="1" ht="13.5" x14ac:dyDescent="0.2">
      <c r="A4968" s="211">
        <v>4965</v>
      </c>
      <c r="B4968" s="212" t="s">
        <v>5767</v>
      </c>
      <c r="C4968" s="213" t="s">
        <v>5768</v>
      </c>
      <c r="D4968" s="213"/>
      <c r="E4968" s="213">
        <v>0</v>
      </c>
      <c r="F4968" s="213" t="s">
        <v>553</v>
      </c>
      <c r="G4968" s="214" t="s">
        <v>572</v>
      </c>
      <c r="H4968" s="208" t="str">
        <f>IF(Input!F$4="GMH_OECC",J4968,IF(Input!F$4="GMH_XOEC",L4968,IF(Input!F$4="GMH_Korea",N4968,IF(Input!F$4="GMH_EU",P4968,IF(Input!F$4="Skysuper",#REF!,IF(Input!F$4="SkyII",#REF!,IF(Input!F$4="XO-8000",#REF!, "FALSE")))))))</f>
        <v>00</v>
      </c>
      <c r="I4968" s="209">
        <f>IF(Input!F$4="GMH_OECC",K4968,IF(Input!F$4="GMH_XOEC",M4968,IF(Input!F$4="GMH_Korea",O4968,IF(Input!F$4="GMH_EU",Q4968,IF(Input!F$4="Skysuper",#REF!,IF(Input!F$4="SkyII",#REF!,IF(Input!F$4="XO-8000",#REF!, "FALSE")))))))</f>
        <v>0</v>
      </c>
      <c r="J4968" s="210" t="s">
        <v>10359</v>
      </c>
      <c r="K4968" s="268">
        <v>0</v>
      </c>
      <c r="L4968" s="270" t="s">
        <v>10359</v>
      </c>
      <c r="M4968" s="270">
        <v>0</v>
      </c>
      <c r="N4968" s="270" t="s">
        <v>10359</v>
      </c>
      <c r="O4968" s="270">
        <v>0</v>
      </c>
      <c r="P4968" s="270" t="s">
        <v>10359</v>
      </c>
      <c r="Q4968" s="270">
        <v>0</v>
      </c>
      <c r="R4968" s="74"/>
      <c r="S4968" s="75" t="str">
        <f t="shared" si="478"/>
        <v>0000</v>
      </c>
      <c r="T4968" s="75" t="str">
        <f t="shared" si="479"/>
        <v>00000000000000000000000000000000</v>
      </c>
      <c r="V4968" s="197"/>
      <c r="W4968" s="75">
        <f t="shared" si="480"/>
        <v>0</v>
      </c>
      <c r="AE4968" s="479"/>
    </row>
    <row r="4969" spans="1:31" s="75" customFormat="1" ht="13.5" x14ac:dyDescent="0.2">
      <c r="A4969" s="211">
        <v>4966</v>
      </c>
      <c r="B4969" s="212" t="s">
        <v>5769</v>
      </c>
      <c r="C4969" s="213" t="s">
        <v>5770</v>
      </c>
      <c r="D4969" s="213"/>
      <c r="E4969" s="213">
        <v>0</v>
      </c>
      <c r="F4969" s="213" t="s">
        <v>553</v>
      </c>
      <c r="G4969" s="214" t="s">
        <v>572</v>
      </c>
      <c r="H4969" s="208" t="str">
        <f>IF(Input!F$4="GMH_OECC",J4969,IF(Input!F$4="GMH_XOEC",L4969,IF(Input!F$4="GMH_Korea",N4969,IF(Input!F$4="GMH_EU",P4969,IF(Input!F$4="Skysuper",#REF!,IF(Input!F$4="SkyII",#REF!,IF(Input!F$4="XO-8000",#REF!, "FALSE")))))))</f>
        <v>00</v>
      </c>
      <c r="I4969" s="209">
        <f>IF(Input!F$4="GMH_OECC",K4969,IF(Input!F$4="GMH_XOEC",M4969,IF(Input!F$4="GMH_Korea",O4969,IF(Input!F$4="GMH_EU",Q4969,IF(Input!F$4="Skysuper",#REF!,IF(Input!F$4="SkyII",#REF!,IF(Input!F$4="XO-8000",#REF!, "FALSE")))))))</f>
        <v>0</v>
      </c>
      <c r="J4969" s="210" t="s">
        <v>10359</v>
      </c>
      <c r="K4969" s="268">
        <v>0</v>
      </c>
      <c r="L4969" s="270" t="s">
        <v>10359</v>
      </c>
      <c r="M4969" s="270">
        <v>0</v>
      </c>
      <c r="N4969" s="270" t="s">
        <v>10359</v>
      </c>
      <c r="O4969" s="270">
        <v>0</v>
      </c>
      <c r="P4969" s="270" t="s">
        <v>10359</v>
      </c>
      <c r="Q4969" s="270">
        <v>0</v>
      </c>
      <c r="R4969" s="74"/>
      <c r="S4969" s="75" t="str">
        <f t="shared" si="478"/>
        <v>0000</v>
      </c>
      <c r="T4969" s="75" t="str">
        <f t="shared" si="479"/>
        <v>00000000000000000000000000000000</v>
      </c>
      <c r="V4969" s="197"/>
      <c r="W4969" s="75">
        <f t="shared" si="480"/>
        <v>0</v>
      </c>
      <c r="AE4969" s="479"/>
    </row>
    <row r="4970" spans="1:31" s="75" customFormat="1" ht="13.5" x14ac:dyDescent="0.2">
      <c r="A4970" s="211">
        <v>4967</v>
      </c>
      <c r="B4970" s="212" t="s">
        <v>5771</v>
      </c>
      <c r="C4970" s="213" t="s">
        <v>5772</v>
      </c>
      <c r="D4970" s="213"/>
      <c r="E4970" s="213">
        <v>0</v>
      </c>
      <c r="F4970" s="213" t="s">
        <v>553</v>
      </c>
      <c r="G4970" s="214" t="s">
        <v>572</v>
      </c>
      <c r="H4970" s="208" t="str">
        <f>IF(Input!F$4="GMH_OECC",J4970,IF(Input!F$4="GMH_XOEC",L4970,IF(Input!F$4="GMH_Korea",N4970,IF(Input!F$4="GMH_EU",P4970,IF(Input!F$4="Skysuper",#REF!,IF(Input!F$4="SkyII",#REF!,IF(Input!F$4="XO-8000",#REF!, "FALSE")))))))</f>
        <v>00</v>
      </c>
      <c r="I4970" s="209">
        <f>IF(Input!F$4="GMH_OECC",K4970,IF(Input!F$4="GMH_XOEC",M4970,IF(Input!F$4="GMH_Korea",O4970,IF(Input!F$4="GMH_EU",Q4970,IF(Input!F$4="Skysuper",#REF!,IF(Input!F$4="SkyII",#REF!,IF(Input!F$4="XO-8000",#REF!, "FALSE")))))))</f>
        <v>0</v>
      </c>
      <c r="J4970" s="210" t="s">
        <v>10359</v>
      </c>
      <c r="K4970" s="268">
        <v>0</v>
      </c>
      <c r="L4970" s="270" t="s">
        <v>10359</v>
      </c>
      <c r="M4970" s="270">
        <v>0</v>
      </c>
      <c r="N4970" s="270" t="s">
        <v>10359</v>
      </c>
      <c r="O4970" s="270">
        <v>0</v>
      </c>
      <c r="P4970" s="270" t="s">
        <v>10359</v>
      </c>
      <c r="Q4970" s="270">
        <v>0</v>
      </c>
      <c r="R4970" s="74"/>
      <c r="S4970" s="75" t="str">
        <f t="shared" si="478"/>
        <v>0000</v>
      </c>
      <c r="T4970" s="75" t="str">
        <f t="shared" si="479"/>
        <v>00000000000000000000000000000000</v>
      </c>
      <c r="V4970" s="197"/>
      <c r="W4970" s="75">
        <f t="shared" si="480"/>
        <v>0</v>
      </c>
      <c r="AE4970" s="479"/>
    </row>
    <row r="4971" spans="1:31" s="75" customFormat="1" ht="13.5" x14ac:dyDescent="0.2">
      <c r="A4971" s="211">
        <v>4968</v>
      </c>
      <c r="B4971" s="212" t="s">
        <v>5773</v>
      </c>
      <c r="C4971" s="213" t="s">
        <v>5774</v>
      </c>
      <c r="D4971" s="213"/>
      <c r="E4971" s="213">
        <v>0</v>
      </c>
      <c r="F4971" s="213" t="s">
        <v>553</v>
      </c>
      <c r="G4971" s="214" t="s">
        <v>572</v>
      </c>
      <c r="H4971" s="208" t="str">
        <f>IF(Input!F$4="GMH_OECC",J4971,IF(Input!F$4="GMH_XOEC",L4971,IF(Input!F$4="GMH_Korea",N4971,IF(Input!F$4="GMH_EU",P4971,IF(Input!F$4="Skysuper",#REF!,IF(Input!F$4="SkyII",#REF!,IF(Input!F$4="XO-8000",#REF!, "FALSE")))))))</f>
        <v>00</v>
      </c>
      <c r="I4971" s="209">
        <f>IF(Input!F$4="GMH_OECC",K4971,IF(Input!F$4="GMH_XOEC",M4971,IF(Input!F$4="GMH_Korea",O4971,IF(Input!F$4="GMH_EU",Q4971,IF(Input!F$4="Skysuper",#REF!,IF(Input!F$4="SkyII",#REF!,IF(Input!F$4="XO-8000",#REF!, "FALSE")))))))</f>
        <v>0</v>
      </c>
      <c r="J4971" s="210" t="s">
        <v>10359</v>
      </c>
      <c r="K4971" s="268">
        <v>0</v>
      </c>
      <c r="L4971" s="270" t="s">
        <v>10359</v>
      </c>
      <c r="M4971" s="270">
        <v>0</v>
      </c>
      <c r="N4971" s="270" t="s">
        <v>10359</v>
      </c>
      <c r="O4971" s="270">
        <v>0</v>
      </c>
      <c r="P4971" s="270" t="s">
        <v>10359</v>
      </c>
      <c r="Q4971" s="270">
        <v>0</v>
      </c>
      <c r="R4971" s="74"/>
      <c r="S4971" s="75" t="str">
        <f t="shared" si="478"/>
        <v>0000</v>
      </c>
      <c r="T4971" s="75" t="str">
        <f t="shared" si="479"/>
        <v>00000000000000000000000000000000</v>
      </c>
      <c r="V4971" s="197"/>
      <c r="W4971" s="75">
        <f t="shared" si="480"/>
        <v>0</v>
      </c>
      <c r="AE4971" s="479"/>
    </row>
    <row r="4972" spans="1:31" s="75" customFormat="1" ht="13.5" x14ac:dyDescent="0.2">
      <c r="A4972" s="211">
        <v>4969</v>
      </c>
      <c r="B4972" s="212" t="s">
        <v>5775</v>
      </c>
      <c r="C4972" s="213" t="s">
        <v>5776</v>
      </c>
      <c r="D4972" s="213"/>
      <c r="E4972" s="213">
        <v>0</v>
      </c>
      <c r="F4972" s="213" t="s">
        <v>553</v>
      </c>
      <c r="G4972" s="214" t="s">
        <v>572</v>
      </c>
      <c r="H4972" s="208" t="str">
        <f>IF(Input!F$4="GMH_OECC",J4972,IF(Input!F$4="GMH_XOEC",L4972,IF(Input!F$4="GMH_Korea",N4972,IF(Input!F$4="GMH_EU",P4972,IF(Input!F$4="Skysuper",#REF!,IF(Input!F$4="SkyII",#REF!,IF(Input!F$4="XO-8000",#REF!, "FALSE")))))))</f>
        <v>00</v>
      </c>
      <c r="I4972" s="209">
        <f>IF(Input!F$4="GMH_OECC",K4972,IF(Input!F$4="GMH_XOEC",M4972,IF(Input!F$4="GMH_Korea",O4972,IF(Input!F$4="GMH_EU",Q4972,IF(Input!F$4="Skysuper",#REF!,IF(Input!F$4="SkyII",#REF!,IF(Input!F$4="XO-8000",#REF!, "FALSE")))))))</f>
        <v>0</v>
      </c>
      <c r="J4972" s="210" t="s">
        <v>10359</v>
      </c>
      <c r="K4972" s="268">
        <v>0</v>
      </c>
      <c r="L4972" s="270" t="s">
        <v>10359</v>
      </c>
      <c r="M4972" s="270">
        <v>0</v>
      </c>
      <c r="N4972" s="270" t="s">
        <v>10359</v>
      </c>
      <c r="O4972" s="270">
        <v>0</v>
      </c>
      <c r="P4972" s="270" t="s">
        <v>10359</v>
      </c>
      <c r="Q4972" s="270">
        <v>0</v>
      </c>
      <c r="R4972" s="74"/>
      <c r="S4972" s="75" t="str">
        <f t="shared" si="478"/>
        <v>0000</v>
      </c>
      <c r="T4972" s="75" t="str">
        <f t="shared" si="479"/>
        <v>00000000000000000000000000000000</v>
      </c>
      <c r="V4972" s="197"/>
      <c r="W4972" s="75">
        <f t="shared" si="480"/>
        <v>0</v>
      </c>
      <c r="AE4972" s="479"/>
    </row>
    <row r="4973" spans="1:31" s="75" customFormat="1" ht="13.5" x14ac:dyDescent="0.2">
      <c r="A4973" s="211">
        <v>4970</v>
      </c>
      <c r="B4973" s="212" t="s">
        <v>5777</v>
      </c>
      <c r="C4973" s="213" t="s">
        <v>5778</v>
      </c>
      <c r="D4973" s="213"/>
      <c r="E4973" s="213">
        <v>0</v>
      </c>
      <c r="F4973" s="213" t="s">
        <v>553</v>
      </c>
      <c r="G4973" s="214" t="s">
        <v>572</v>
      </c>
      <c r="H4973" s="208" t="str">
        <f>IF(Input!F$4="GMH_OECC",J4973,IF(Input!F$4="GMH_XOEC",L4973,IF(Input!F$4="GMH_Korea",N4973,IF(Input!F$4="GMH_EU",P4973,IF(Input!F$4="Skysuper",#REF!,IF(Input!F$4="SkyII",#REF!,IF(Input!F$4="XO-8000",#REF!, "FALSE")))))))</f>
        <v>00</v>
      </c>
      <c r="I4973" s="209">
        <f>IF(Input!F$4="GMH_OECC",K4973,IF(Input!F$4="GMH_XOEC",M4973,IF(Input!F$4="GMH_Korea",O4973,IF(Input!F$4="GMH_EU",Q4973,IF(Input!F$4="Skysuper",#REF!,IF(Input!F$4="SkyII",#REF!,IF(Input!F$4="XO-8000",#REF!, "FALSE")))))))</f>
        <v>0</v>
      </c>
      <c r="J4973" s="210" t="s">
        <v>10359</v>
      </c>
      <c r="K4973" s="268">
        <v>0</v>
      </c>
      <c r="L4973" s="270" t="s">
        <v>10359</v>
      </c>
      <c r="M4973" s="270">
        <v>0</v>
      </c>
      <c r="N4973" s="270" t="s">
        <v>10359</v>
      </c>
      <c r="O4973" s="270">
        <v>0</v>
      </c>
      <c r="P4973" s="270" t="s">
        <v>10359</v>
      </c>
      <c r="Q4973" s="270">
        <v>0</v>
      </c>
      <c r="R4973" s="74"/>
      <c r="S4973" s="75" t="str">
        <f t="shared" si="478"/>
        <v>0000</v>
      </c>
      <c r="T4973" s="75" t="str">
        <f t="shared" si="479"/>
        <v>00000000000000000000000000000000</v>
      </c>
      <c r="V4973" s="197"/>
      <c r="W4973" s="75">
        <f t="shared" si="480"/>
        <v>0</v>
      </c>
      <c r="AE4973" s="479"/>
    </row>
    <row r="4974" spans="1:31" s="75" customFormat="1" ht="13.5" x14ac:dyDescent="0.2">
      <c r="A4974" s="211">
        <v>4971</v>
      </c>
      <c r="B4974" s="212" t="s">
        <v>5779</v>
      </c>
      <c r="C4974" s="213" t="s">
        <v>5780</v>
      </c>
      <c r="D4974" s="213"/>
      <c r="E4974" s="213">
        <v>0</v>
      </c>
      <c r="F4974" s="213" t="s">
        <v>553</v>
      </c>
      <c r="G4974" s="214" t="s">
        <v>572</v>
      </c>
      <c r="H4974" s="208" t="str">
        <f>IF(Input!F$4="GMH_OECC",J4974,IF(Input!F$4="GMH_XOEC",L4974,IF(Input!F$4="GMH_Korea",N4974,IF(Input!F$4="GMH_EU",P4974,IF(Input!F$4="Skysuper",#REF!,IF(Input!F$4="SkyII",#REF!,IF(Input!F$4="XO-8000",#REF!, "FALSE")))))))</f>
        <v>00</v>
      </c>
      <c r="I4974" s="209">
        <f>IF(Input!F$4="GMH_OECC",K4974,IF(Input!F$4="GMH_XOEC",M4974,IF(Input!F$4="GMH_Korea",O4974,IF(Input!F$4="GMH_EU",Q4974,IF(Input!F$4="Skysuper",#REF!,IF(Input!F$4="SkyII",#REF!,IF(Input!F$4="XO-8000",#REF!, "FALSE")))))))</f>
        <v>0</v>
      </c>
      <c r="J4974" s="210" t="s">
        <v>10359</v>
      </c>
      <c r="K4974" s="268">
        <v>0</v>
      </c>
      <c r="L4974" s="270" t="s">
        <v>10359</v>
      </c>
      <c r="M4974" s="270">
        <v>0</v>
      </c>
      <c r="N4974" s="270" t="s">
        <v>10359</v>
      </c>
      <c r="O4974" s="270">
        <v>0</v>
      </c>
      <c r="P4974" s="270" t="s">
        <v>10359</v>
      </c>
      <c r="Q4974" s="270">
        <v>0</v>
      </c>
      <c r="R4974" s="74"/>
      <c r="S4974" s="75" t="str">
        <f t="shared" si="478"/>
        <v>0000</v>
      </c>
      <c r="T4974" s="75" t="str">
        <f t="shared" si="479"/>
        <v>00000000000000000000000000000000</v>
      </c>
      <c r="V4974" s="197"/>
      <c r="W4974" s="75">
        <f t="shared" si="480"/>
        <v>0</v>
      </c>
      <c r="AE4974" s="479"/>
    </row>
    <row r="4975" spans="1:31" s="75" customFormat="1" ht="13.5" x14ac:dyDescent="0.2">
      <c r="A4975" s="211">
        <v>4972</v>
      </c>
      <c r="B4975" s="212" t="s">
        <v>5781</v>
      </c>
      <c r="C4975" s="213" t="s">
        <v>5782</v>
      </c>
      <c r="D4975" s="213"/>
      <c r="E4975" s="213">
        <v>0</v>
      </c>
      <c r="F4975" s="213" t="s">
        <v>553</v>
      </c>
      <c r="G4975" s="214" t="s">
        <v>572</v>
      </c>
      <c r="H4975" s="208" t="str">
        <f>IF(Input!F$4="GMH_OECC",J4975,IF(Input!F$4="GMH_XOEC",L4975,IF(Input!F$4="GMH_Korea",N4975,IF(Input!F$4="GMH_EU",P4975,IF(Input!F$4="Skysuper",#REF!,IF(Input!F$4="SkyII",#REF!,IF(Input!F$4="XO-8000",#REF!, "FALSE")))))))</f>
        <v>00</v>
      </c>
      <c r="I4975" s="209">
        <f>IF(Input!F$4="GMH_OECC",K4975,IF(Input!F$4="GMH_XOEC",M4975,IF(Input!F$4="GMH_Korea",O4975,IF(Input!F$4="GMH_EU",Q4975,IF(Input!F$4="Skysuper",#REF!,IF(Input!F$4="SkyII",#REF!,IF(Input!F$4="XO-8000",#REF!, "FALSE")))))))</f>
        <v>0</v>
      </c>
      <c r="J4975" s="210" t="s">
        <v>10359</v>
      </c>
      <c r="K4975" s="268">
        <v>0</v>
      </c>
      <c r="L4975" s="270" t="s">
        <v>10359</v>
      </c>
      <c r="M4975" s="270">
        <v>0</v>
      </c>
      <c r="N4975" s="270" t="s">
        <v>10359</v>
      </c>
      <c r="O4975" s="270">
        <v>0</v>
      </c>
      <c r="P4975" s="270" t="s">
        <v>10359</v>
      </c>
      <c r="Q4975" s="270">
        <v>0</v>
      </c>
      <c r="R4975" s="74"/>
      <c r="S4975" s="75" t="str">
        <f t="shared" si="478"/>
        <v>0000</v>
      </c>
      <c r="T4975" s="75" t="str">
        <f t="shared" si="479"/>
        <v>00000000000000000000000000000000</v>
      </c>
      <c r="V4975" s="197"/>
      <c r="W4975" s="75">
        <f t="shared" si="480"/>
        <v>0</v>
      </c>
      <c r="AE4975" s="479"/>
    </row>
    <row r="4976" spans="1:31" s="75" customFormat="1" ht="13.5" x14ac:dyDescent="0.2">
      <c r="A4976" s="211">
        <v>4973</v>
      </c>
      <c r="B4976" s="212" t="s">
        <v>5783</v>
      </c>
      <c r="C4976" s="213" t="s">
        <v>5784</v>
      </c>
      <c r="D4976" s="213"/>
      <c r="E4976" s="213">
        <v>0</v>
      </c>
      <c r="F4976" s="213" t="s">
        <v>553</v>
      </c>
      <c r="G4976" s="214" t="s">
        <v>572</v>
      </c>
      <c r="H4976" s="208" t="str">
        <f>IF(Input!F$4="GMH_OECC",J4976,IF(Input!F$4="GMH_XOEC",L4976,IF(Input!F$4="GMH_Korea",N4976,IF(Input!F$4="GMH_EU",P4976,IF(Input!F$4="Skysuper",#REF!,IF(Input!F$4="SkyII",#REF!,IF(Input!F$4="XO-8000",#REF!, "FALSE")))))))</f>
        <v>00</v>
      </c>
      <c r="I4976" s="209">
        <f>IF(Input!F$4="GMH_OECC",K4976,IF(Input!F$4="GMH_XOEC",M4976,IF(Input!F$4="GMH_Korea",O4976,IF(Input!F$4="GMH_EU",Q4976,IF(Input!F$4="Skysuper",#REF!,IF(Input!F$4="SkyII",#REF!,IF(Input!F$4="XO-8000",#REF!, "FALSE")))))))</f>
        <v>0</v>
      </c>
      <c r="J4976" s="210" t="s">
        <v>10359</v>
      </c>
      <c r="K4976" s="268">
        <v>0</v>
      </c>
      <c r="L4976" s="270" t="s">
        <v>10359</v>
      </c>
      <c r="M4976" s="270">
        <v>0</v>
      </c>
      <c r="N4976" s="270" t="s">
        <v>10359</v>
      </c>
      <c r="O4976" s="270">
        <v>0</v>
      </c>
      <c r="P4976" s="270" t="s">
        <v>10359</v>
      </c>
      <c r="Q4976" s="270">
        <v>0</v>
      </c>
      <c r="R4976" s="74"/>
      <c r="S4976" s="75" t="str">
        <f t="shared" si="478"/>
        <v>0000</v>
      </c>
      <c r="T4976" s="75" t="str">
        <f t="shared" si="479"/>
        <v>00000000000000000000000000000000</v>
      </c>
      <c r="V4976" s="197"/>
      <c r="W4976" s="75">
        <f t="shared" si="480"/>
        <v>0</v>
      </c>
      <c r="AE4976" s="479"/>
    </row>
    <row r="4977" spans="1:31" s="75" customFormat="1" ht="13.5" x14ac:dyDescent="0.2">
      <c r="A4977" s="211">
        <v>4974</v>
      </c>
      <c r="B4977" s="212" t="s">
        <v>5785</v>
      </c>
      <c r="C4977" s="213" t="s">
        <v>5786</v>
      </c>
      <c r="D4977" s="213"/>
      <c r="E4977" s="213">
        <v>0</v>
      </c>
      <c r="F4977" s="213" t="s">
        <v>553</v>
      </c>
      <c r="G4977" s="214" t="s">
        <v>572</v>
      </c>
      <c r="H4977" s="208" t="str">
        <f>IF(Input!F$4="GMH_OECC",J4977,IF(Input!F$4="GMH_XOEC",L4977,IF(Input!F$4="GMH_Korea",N4977,IF(Input!F$4="GMH_EU",P4977,IF(Input!F$4="Skysuper",#REF!,IF(Input!F$4="SkyII",#REF!,IF(Input!F$4="XO-8000",#REF!, "FALSE")))))))</f>
        <v>00</v>
      </c>
      <c r="I4977" s="209">
        <f>IF(Input!F$4="GMH_OECC",K4977,IF(Input!F$4="GMH_XOEC",M4977,IF(Input!F$4="GMH_Korea",O4977,IF(Input!F$4="GMH_EU",Q4977,IF(Input!F$4="Skysuper",#REF!,IF(Input!F$4="SkyII",#REF!,IF(Input!F$4="XO-8000",#REF!, "FALSE")))))))</f>
        <v>0</v>
      </c>
      <c r="J4977" s="210" t="s">
        <v>10359</v>
      </c>
      <c r="K4977" s="268">
        <v>0</v>
      </c>
      <c r="L4977" s="270" t="s">
        <v>10359</v>
      </c>
      <c r="M4977" s="270">
        <v>0</v>
      </c>
      <c r="N4977" s="270" t="s">
        <v>10359</v>
      </c>
      <c r="O4977" s="270">
        <v>0</v>
      </c>
      <c r="P4977" s="270" t="s">
        <v>10359</v>
      </c>
      <c r="Q4977" s="270">
        <v>0</v>
      </c>
      <c r="R4977" s="74"/>
      <c r="S4977" s="75" t="str">
        <f t="shared" si="478"/>
        <v>0000</v>
      </c>
      <c r="T4977" s="75" t="str">
        <f t="shared" si="479"/>
        <v>00000000000000000000000000000000</v>
      </c>
      <c r="V4977" s="197"/>
      <c r="W4977" s="75">
        <f t="shared" si="480"/>
        <v>0</v>
      </c>
      <c r="AE4977" s="479"/>
    </row>
    <row r="4978" spans="1:31" s="75" customFormat="1" ht="13.5" x14ac:dyDescent="0.2">
      <c r="A4978" s="211">
        <v>4975</v>
      </c>
      <c r="B4978" s="212" t="s">
        <v>5787</v>
      </c>
      <c r="C4978" s="213" t="s">
        <v>5788</v>
      </c>
      <c r="D4978" s="213"/>
      <c r="E4978" s="213">
        <v>0</v>
      </c>
      <c r="F4978" s="213" t="s">
        <v>553</v>
      </c>
      <c r="G4978" s="214" t="s">
        <v>572</v>
      </c>
      <c r="H4978" s="208" t="str">
        <f>IF(Input!F$4="GMH_OECC",J4978,IF(Input!F$4="GMH_XOEC",L4978,IF(Input!F$4="GMH_Korea",N4978,IF(Input!F$4="GMH_EU",P4978,IF(Input!F$4="Skysuper",#REF!,IF(Input!F$4="SkyII",#REF!,IF(Input!F$4="XO-8000",#REF!, "FALSE")))))))</f>
        <v>00</v>
      </c>
      <c r="I4978" s="209">
        <f>IF(Input!F$4="GMH_OECC",K4978,IF(Input!F$4="GMH_XOEC",M4978,IF(Input!F$4="GMH_Korea",O4978,IF(Input!F$4="GMH_EU",Q4978,IF(Input!F$4="Skysuper",#REF!,IF(Input!F$4="SkyII",#REF!,IF(Input!F$4="XO-8000",#REF!, "FALSE")))))))</f>
        <v>0</v>
      </c>
      <c r="J4978" s="210" t="s">
        <v>10359</v>
      </c>
      <c r="K4978" s="268">
        <v>0</v>
      </c>
      <c r="L4978" s="270" t="s">
        <v>10359</v>
      </c>
      <c r="M4978" s="270">
        <v>0</v>
      </c>
      <c r="N4978" s="270" t="s">
        <v>10359</v>
      </c>
      <c r="O4978" s="270">
        <v>0</v>
      </c>
      <c r="P4978" s="270" t="s">
        <v>10359</v>
      </c>
      <c r="Q4978" s="270">
        <v>0</v>
      </c>
      <c r="R4978" s="74"/>
      <c r="S4978" s="75" t="str">
        <f t="shared" si="478"/>
        <v>0000</v>
      </c>
      <c r="T4978" s="75" t="str">
        <f t="shared" si="479"/>
        <v>00000000000000000000000000000000</v>
      </c>
      <c r="V4978" s="197"/>
      <c r="W4978" s="75">
        <f t="shared" si="480"/>
        <v>0</v>
      </c>
      <c r="AE4978" s="479"/>
    </row>
    <row r="4979" spans="1:31" s="75" customFormat="1" ht="13.5" x14ac:dyDescent="0.2">
      <c r="A4979" s="211">
        <v>4976</v>
      </c>
      <c r="B4979" s="212" t="s">
        <v>5789</v>
      </c>
      <c r="C4979" s="213" t="s">
        <v>5790</v>
      </c>
      <c r="D4979" s="213"/>
      <c r="E4979" s="213">
        <v>0</v>
      </c>
      <c r="F4979" s="213" t="s">
        <v>553</v>
      </c>
      <c r="G4979" s="214" t="s">
        <v>572</v>
      </c>
      <c r="H4979" s="208" t="str">
        <f>IF(Input!F$4="GMH_OECC",J4979,IF(Input!F$4="GMH_XOEC",L4979,IF(Input!F$4="GMH_Korea",N4979,IF(Input!F$4="GMH_EU",P4979,IF(Input!F$4="Skysuper",#REF!,IF(Input!F$4="SkyII",#REF!,IF(Input!F$4="XO-8000",#REF!, "FALSE")))))))</f>
        <v>00</v>
      </c>
      <c r="I4979" s="209">
        <f>IF(Input!F$4="GMH_OECC",K4979,IF(Input!F$4="GMH_XOEC",M4979,IF(Input!F$4="GMH_Korea",O4979,IF(Input!F$4="GMH_EU",Q4979,IF(Input!F$4="Skysuper",#REF!,IF(Input!F$4="SkyII",#REF!,IF(Input!F$4="XO-8000",#REF!, "FALSE")))))))</f>
        <v>0</v>
      </c>
      <c r="J4979" s="210" t="s">
        <v>10359</v>
      </c>
      <c r="K4979" s="268">
        <v>0</v>
      </c>
      <c r="L4979" s="270" t="s">
        <v>10359</v>
      </c>
      <c r="M4979" s="270">
        <v>0</v>
      </c>
      <c r="N4979" s="270" t="s">
        <v>10359</v>
      </c>
      <c r="O4979" s="270">
        <v>0</v>
      </c>
      <c r="P4979" s="270" t="s">
        <v>10359</v>
      </c>
      <c r="Q4979" s="270">
        <v>0</v>
      </c>
      <c r="R4979" s="74"/>
      <c r="S4979" s="75" t="str">
        <f t="shared" si="478"/>
        <v>0000</v>
      </c>
      <c r="T4979" s="75" t="str">
        <f t="shared" si="479"/>
        <v>00000000000000000000000000000000</v>
      </c>
      <c r="V4979" s="197"/>
      <c r="W4979" s="75">
        <f t="shared" si="480"/>
        <v>0</v>
      </c>
      <c r="AE4979" s="479"/>
    </row>
    <row r="4980" spans="1:31" s="75" customFormat="1" ht="13.5" x14ac:dyDescent="0.2">
      <c r="A4980" s="211">
        <v>4977</v>
      </c>
      <c r="B4980" s="212" t="s">
        <v>5791</v>
      </c>
      <c r="C4980" s="213" t="s">
        <v>5792</v>
      </c>
      <c r="D4980" s="213"/>
      <c r="E4980" s="213">
        <v>0</v>
      </c>
      <c r="F4980" s="213" t="s">
        <v>553</v>
      </c>
      <c r="G4980" s="214" t="s">
        <v>572</v>
      </c>
      <c r="H4980" s="208" t="str">
        <f>IF(Input!F$4="GMH_OECC",J4980,IF(Input!F$4="GMH_XOEC",L4980,IF(Input!F$4="GMH_Korea",N4980,IF(Input!F$4="GMH_EU",P4980,IF(Input!F$4="Skysuper",#REF!,IF(Input!F$4="SkyII",#REF!,IF(Input!F$4="XO-8000",#REF!, "FALSE")))))))</f>
        <v>00</v>
      </c>
      <c r="I4980" s="209">
        <f>IF(Input!F$4="GMH_OECC",K4980,IF(Input!F$4="GMH_XOEC",M4980,IF(Input!F$4="GMH_Korea",O4980,IF(Input!F$4="GMH_EU",Q4980,IF(Input!F$4="Skysuper",#REF!,IF(Input!F$4="SkyII",#REF!,IF(Input!F$4="XO-8000",#REF!, "FALSE")))))))</f>
        <v>0</v>
      </c>
      <c r="J4980" s="210" t="s">
        <v>10359</v>
      </c>
      <c r="K4980" s="268">
        <v>0</v>
      </c>
      <c r="L4980" s="270" t="s">
        <v>10359</v>
      </c>
      <c r="M4980" s="270">
        <v>0</v>
      </c>
      <c r="N4980" s="270" t="s">
        <v>10359</v>
      </c>
      <c r="O4980" s="270">
        <v>0</v>
      </c>
      <c r="P4980" s="270" t="s">
        <v>10359</v>
      </c>
      <c r="Q4980" s="270">
        <v>0</v>
      </c>
      <c r="R4980" s="74"/>
      <c r="S4980" s="75" t="str">
        <f t="shared" ref="S4980:S5043" si="481">"0"&amp;DEC2HEX(2^(I4980-1))&amp;IF(LEN(DEC2HEX(H4980))=2,DEC2HEX(H4980),"0"&amp;DEC2HEX(H4980))</f>
        <v>0000</v>
      </c>
      <c r="T4980" s="75" t="str">
        <f t="shared" si="479"/>
        <v>00000000000000000000000000000000</v>
      </c>
      <c r="V4980" s="197"/>
      <c r="W4980" s="75">
        <f t="shared" si="480"/>
        <v>0</v>
      </c>
      <c r="AE4980" s="479"/>
    </row>
    <row r="4981" spans="1:31" s="75" customFormat="1" ht="13.5" x14ac:dyDescent="0.2">
      <c r="A4981" s="211">
        <v>4978</v>
      </c>
      <c r="B4981" s="212" t="s">
        <v>5793</v>
      </c>
      <c r="C4981" s="213" t="s">
        <v>5794</v>
      </c>
      <c r="D4981" s="213"/>
      <c r="E4981" s="213">
        <v>0</v>
      </c>
      <c r="F4981" s="213" t="s">
        <v>553</v>
      </c>
      <c r="G4981" s="214" t="s">
        <v>572</v>
      </c>
      <c r="H4981" s="208" t="str">
        <f>IF(Input!F$4="GMH_OECC",J4981,IF(Input!F$4="GMH_XOEC",L4981,IF(Input!F$4="GMH_Korea",N4981,IF(Input!F$4="GMH_EU",P4981,IF(Input!F$4="Skysuper",#REF!,IF(Input!F$4="SkyII",#REF!,IF(Input!F$4="XO-8000",#REF!, "FALSE")))))))</f>
        <v>00</v>
      </c>
      <c r="I4981" s="209">
        <f>IF(Input!F$4="GMH_OECC",K4981,IF(Input!F$4="GMH_XOEC",M4981,IF(Input!F$4="GMH_Korea",O4981,IF(Input!F$4="GMH_EU",Q4981,IF(Input!F$4="Skysuper",#REF!,IF(Input!F$4="SkyII",#REF!,IF(Input!F$4="XO-8000",#REF!, "FALSE")))))))</f>
        <v>0</v>
      </c>
      <c r="J4981" s="210" t="s">
        <v>10359</v>
      </c>
      <c r="K4981" s="268">
        <v>0</v>
      </c>
      <c r="L4981" s="270" t="s">
        <v>10359</v>
      </c>
      <c r="M4981" s="270">
        <v>0</v>
      </c>
      <c r="N4981" s="270" t="s">
        <v>10359</v>
      </c>
      <c r="O4981" s="270">
        <v>0</v>
      </c>
      <c r="P4981" s="270" t="s">
        <v>10359</v>
      </c>
      <c r="Q4981" s="270">
        <v>0</v>
      </c>
      <c r="R4981" s="74"/>
      <c r="S4981" s="75" t="str">
        <f t="shared" si="481"/>
        <v>0000</v>
      </c>
      <c r="T4981" s="75" t="str">
        <f t="shared" si="479"/>
        <v>00000000000000000000000000000000</v>
      </c>
      <c r="V4981" s="197"/>
      <c r="W4981" s="75">
        <f t="shared" si="480"/>
        <v>0</v>
      </c>
      <c r="AE4981" s="479"/>
    </row>
    <row r="4982" spans="1:31" s="75" customFormat="1" ht="13.5" x14ac:dyDescent="0.2">
      <c r="A4982" s="211">
        <v>4979</v>
      </c>
      <c r="B4982" s="212" t="s">
        <v>5795</v>
      </c>
      <c r="C4982" s="213" t="s">
        <v>5796</v>
      </c>
      <c r="D4982" s="213"/>
      <c r="E4982" s="213">
        <v>0</v>
      </c>
      <c r="F4982" s="213" t="s">
        <v>553</v>
      </c>
      <c r="G4982" s="214" t="s">
        <v>572</v>
      </c>
      <c r="H4982" s="208" t="str">
        <f>IF(Input!F$4="GMH_OECC",J4982,IF(Input!F$4="GMH_XOEC",L4982,IF(Input!F$4="GMH_Korea",N4982,IF(Input!F$4="GMH_EU",P4982,IF(Input!F$4="Skysuper",#REF!,IF(Input!F$4="SkyII",#REF!,IF(Input!F$4="XO-8000",#REF!, "FALSE")))))))</f>
        <v>00</v>
      </c>
      <c r="I4982" s="209">
        <f>IF(Input!F$4="GMH_OECC",K4982,IF(Input!F$4="GMH_XOEC",M4982,IF(Input!F$4="GMH_Korea",O4982,IF(Input!F$4="GMH_EU",Q4982,IF(Input!F$4="Skysuper",#REF!,IF(Input!F$4="SkyII",#REF!,IF(Input!F$4="XO-8000",#REF!, "FALSE")))))))</f>
        <v>0</v>
      </c>
      <c r="J4982" s="210" t="s">
        <v>10359</v>
      </c>
      <c r="K4982" s="268">
        <v>0</v>
      </c>
      <c r="L4982" s="270" t="s">
        <v>10359</v>
      </c>
      <c r="M4982" s="270">
        <v>0</v>
      </c>
      <c r="N4982" s="270" t="s">
        <v>10359</v>
      </c>
      <c r="O4982" s="270">
        <v>0</v>
      </c>
      <c r="P4982" s="270" t="s">
        <v>10359</v>
      </c>
      <c r="Q4982" s="270">
        <v>0</v>
      </c>
      <c r="R4982" s="74"/>
      <c r="S4982" s="75" t="str">
        <f t="shared" si="481"/>
        <v>0000</v>
      </c>
      <c r="T4982" s="75" t="str">
        <f t="shared" si="479"/>
        <v>00000000000000000000000000000000</v>
      </c>
      <c r="V4982" s="197"/>
      <c r="W4982" s="75">
        <f t="shared" si="480"/>
        <v>0</v>
      </c>
      <c r="AE4982" s="479"/>
    </row>
    <row r="4983" spans="1:31" s="75" customFormat="1" ht="13.5" x14ac:dyDescent="0.2">
      <c r="A4983" s="211">
        <v>4980</v>
      </c>
      <c r="B4983" s="212" t="s">
        <v>5797</v>
      </c>
      <c r="C4983" s="213" t="s">
        <v>5798</v>
      </c>
      <c r="D4983" s="213"/>
      <c r="E4983" s="213">
        <v>0</v>
      </c>
      <c r="F4983" s="213" t="s">
        <v>553</v>
      </c>
      <c r="G4983" s="214" t="s">
        <v>572</v>
      </c>
      <c r="H4983" s="208" t="str">
        <f>IF(Input!F$4="GMH_OECC",J4983,IF(Input!F$4="GMH_XOEC",L4983,IF(Input!F$4="GMH_Korea",N4983,IF(Input!F$4="GMH_EU",P4983,IF(Input!F$4="Skysuper",#REF!,IF(Input!F$4="SkyII",#REF!,IF(Input!F$4="XO-8000",#REF!, "FALSE")))))))</f>
        <v>00</v>
      </c>
      <c r="I4983" s="209">
        <f>IF(Input!F$4="GMH_OECC",K4983,IF(Input!F$4="GMH_XOEC",M4983,IF(Input!F$4="GMH_Korea",O4983,IF(Input!F$4="GMH_EU",Q4983,IF(Input!F$4="Skysuper",#REF!,IF(Input!F$4="SkyII",#REF!,IF(Input!F$4="XO-8000",#REF!, "FALSE")))))))</f>
        <v>0</v>
      </c>
      <c r="J4983" s="210" t="s">
        <v>10359</v>
      </c>
      <c r="K4983" s="268">
        <v>0</v>
      </c>
      <c r="L4983" s="270" t="s">
        <v>10359</v>
      </c>
      <c r="M4983" s="270">
        <v>0</v>
      </c>
      <c r="N4983" s="270" t="s">
        <v>10359</v>
      </c>
      <c r="O4983" s="270">
        <v>0</v>
      </c>
      <c r="P4983" s="270" t="s">
        <v>10359</v>
      </c>
      <c r="Q4983" s="270">
        <v>0</v>
      </c>
      <c r="R4983" s="74"/>
      <c r="S4983" s="75" t="str">
        <f t="shared" si="481"/>
        <v>0000</v>
      </c>
      <c r="T4983" s="75" t="str">
        <f t="shared" si="479"/>
        <v>00000000000000000000000000000000</v>
      </c>
      <c r="V4983" s="197"/>
      <c r="W4983" s="75">
        <f t="shared" si="480"/>
        <v>0</v>
      </c>
      <c r="AE4983" s="479"/>
    </row>
    <row r="4984" spans="1:31" s="75" customFormat="1" ht="13.5" x14ac:dyDescent="0.2">
      <c r="A4984" s="211">
        <v>4981</v>
      </c>
      <c r="B4984" s="212" t="s">
        <v>5799</v>
      </c>
      <c r="C4984" s="213" t="s">
        <v>5800</v>
      </c>
      <c r="D4984" s="213"/>
      <c r="E4984" s="213">
        <v>0</v>
      </c>
      <c r="F4984" s="213" t="s">
        <v>553</v>
      </c>
      <c r="G4984" s="214" t="s">
        <v>572</v>
      </c>
      <c r="H4984" s="208" t="str">
        <f>IF(Input!F$4="GMH_OECC",J4984,IF(Input!F$4="GMH_XOEC",L4984,IF(Input!F$4="GMH_Korea",N4984,IF(Input!F$4="GMH_EU",P4984,IF(Input!F$4="Skysuper",#REF!,IF(Input!F$4="SkyII",#REF!,IF(Input!F$4="XO-8000",#REF!, "FALSE")))))))</f>
        <v>00</v>
      </c>
      <c r="I4984" s="209">
        <f>IF(Input!F$4="GMH_OECC",K4984,IF(Input!F$4="GMH_XOEC",M4984,IF(Input!F$4="GMH_Korea",O4984,IF(Input!F$4="GMH_EU",Q4984,IF(Input!F$4="Skysuper",#REF!,IF(Input!F$4="SkyII",#REF!,IF(Input!F$4="XO-8000",#REF!, "FALSE")))))))</f>
        <v>0</v>
      </c>
      <c r="J4984" s="210" t="s">
        <v>10359</v>
      </c>
      <c r="K4984" s="268">
        <v>0</v>
      </c>
      <c r="L4984" s="270" t="s">
        <v>10359</v>
      </c>
      <c r="M4984" s="270">
        <v>0</v>
      </c>
      <c r="N4984" s="270" t="s">
        <v>10359</v>
      </c>
      <c r="O4984" s="270">
        <v>0</v>
      </c>
      <c r="P4984" s="270" t="s">
        <v>10359</v>
      </c>
      <c r="Q4984" s="270">
        <v>0</v>
      </c>
      <c r="R4984" s="74"/>
      <c r="S4984" s="75" t="str">
        <f t="shared" si="481"/>
        <v>0000</v>
      </c>
      <c r="T4984" s="75" t="str">
        <f t="shared" si="479"/>
        <v>00000000000000000000000000000000</v>
      </c>
      <c r="V4984" s="197"/>
      <c r="W4984" s="75">
        <f t="shared" si="480"/>
        <v>0</v>
      </c>
      <c r="AE4984" s="479"/>
    </row>
    <row r="4985" spans="1:31" s="75" customFormat="1" ht="13.5" x14ac:dyDescent="0.2">
      <c r="A4985" s="211">
        <v>4982</v>
      </c>
      <c r="B4985" s="212" t="s">
        <v>5801</v>
      </c>
      <c r="C4985" s="213" t="s">
        <v>5802</v>
      </c>
      <c r="D4985" s="213"/>
      <c r="E4985" s="213">
        <v>0</v>
      </c>
      <c r="F4985" s="213" t="s">
        <v>553</v>
      </c>
      <c r="G4985" s="214" t="s">
        <v>572</v>
      </c>
      <c r="H4985" s="208" t="str">
        <f>IF(Input!F$4="GMH_OECC",J4985,IF(Input!F$4="GMH_XOEC",L4985,IF(Input!F$4="GMH_Korea",N4985,IF(Input!F$4="GMH_EU",P4985,IF(Input!F$4="Skysuper",#REF!,IF(Input!F$4="SkyII",#REF!,IF(Input!F$4="XO-8000",#REF!, "FALSE")))))))</f>
        <v>00</v>
      </c>
      <c r="I4985" s="209">
        <f>IF(Input!F$4="GMH_OECC",K4985,IF(Input!F$4="GMH_XOEC",M4985,IF(Input!F$4="GMH_Korea",O4985,IF(Input!F$4="GMH_EU",Q4985,IF(Input!F$4="Skysuper",#REF!,IF(Input!F$4="SkyII",#REF!,IF(Input!F$4="XO-8000",#REF!, "FALSE")))))))</f>
        <v>0</v>
      </c>
      <c r="J4985" s="210" t="s">
        <v>10359</v>
      </c>
      <c r="K4985" s="268">
        <v>0</v>
      </c>
      <c r="L4985" s="270" t="s">
        <v>10359</v>
      </c>
      <c r="M4985" s="270">
        <v>0</v>
      </c>
      <c r="N4985" s="270" t="s">
        <v>10359</v>
      </c>
      <c r="O4985" s="270">
        <v>0</v>
      </c>
      <c r="P4985" s="270" t="s">
        <v>10359</v>
      </c>
      <c r="Q4985" s="270">
        <v>0</v>
      </c>
      <c r="R4985" s="74"/>
      <c r="S4985" s="75" t="str">
        <f t="shared" si="481"/>
        <v>0000</v>
      </c>
      <c r="T4985" s="75" t="str">
        <f t="shared" si="479"/>
        <v>00000000000000000000000000000000</v>
      </c>
      <c r="V4985" s="197"/>
      <c r="W4985" s="75">
        <f t="shared" si="480"/>
        <v>0</v>
      </c>
      <c r="AE4985" s="479"/>
    </row>
    <row r="4986" spans="1:31" s="75" customFormat="1" ht="13.5" x14ac:dyDescent="0.2">
      <c r="A4986" s="211">
        <v>4983</v>
      </c>
      <c r="B4986" s="212" t="s">
        <v>5803</v>
      </c>
      <c r="C4986" s="213" t="s">
        <v>5804</v>
      </c>
      <c r="D4986" s="213"/>
      <c r="E4986" s="213">
        <v>0</v>
      </c>
      <c r="F4986" s="213" t="s">
        <v>553</v>
      </c>
      <c r="G4986" s="214" t="s">
        <v>572</v>
      </c>
      <c r="H4986" s="208" t="str">
        <f>IF(Input!F$4="GMH_OECC",J4986,IF(Input!F$4="GMH_XOEC",L4986,IF(Input!F$4="GMH_Korea",N4986,IF(Input!F$4="GMH_EU",P4986,IF(Input!F$4="Skysuper",#REF!,IF(Input!F$4="SkyII",#REF!,IF(Input!F$4="XO-8000",#REF!, "FALSE")))))))</f>
        <v>00</v>
      </c>
      <c r="I4986" s="209">
        <f>IF(Input!F$4="GMH_OECC",K4986,IF(Input!F$4="GMH_XOEC",M4986,IF(Input!F$4="GMH_Korea",O4986,IF(Input!F$4="GMH_EU",Q4986,IF(Input!F$4="Skysuper",#REF!,IF(Input!F$4="SkyII",#REF!,IF(Input!F$4="XO-8000",#REF!, "FALSE")))))))</f>
        <v>0</v>
      </c>
      <c r="J4986" s="210" t="s">
        <v>10359</v>
      </c>
      <c r="K4986" s="268">
        <v>0</v>
      </c>
      <c r="L4986" s="270" t="s">
        <v>10359</v>
      </c>
      <c r="M4986" s="270">
        <v>0</v>
      </c>
      <c r="N4986" s="270" t="s">
        <v>10359</v>
      </c>
      <c r="O4986" s="270">
        <v>0</v>
      </c>
      <c r="P4986" s="270" t="s">
        <v>10359</v>
      </c>
      <c r="Q4986" s="270">
        <v>0</v>
      </c>
      <c r="R4986" s="74"/>
      <c r="S4986" s="75" t="str">
        <f t="shared" si="481"/>
        <v>0000</v>
      </c>
      <c r="T4986" s="75" t="str">
        <f t="shared" si="479"/>
        <v>00000000000000000000000000000000</v>
      </c>
      <c r="V4986" s="197"/>
      <c r="W4986" s="75">
        <f t="shared" si="480"/>
        <v>0</v>
      </c>
      <c r="AE4986" s="479"/>
    </row>
    <row r="4987" spans="1:31" s="75" customFormat="1" ht="13.5" x14ac:dyDescent="0.2">
      <c r="A4987" s="211">
        <v>4984</v>
      </c>
      <c r="B4987" s="212" t="s">
        <v>5805</v>
      </c>
      <c r="C4987" s="213" t="s">
        <v>5806</v>
      </c>
      <c r="D4987" s="213"/>
      <c r="E4987" s="213">
        <v>0</v>
      </c>
      <c r="F4987" s="213" t="s">
        <v>553</v>
      </c>
      <c r="G4987" s="214" t="s">
        <v>572</v>
      </c>
      <c r="H4987" s="208" t="str">
        <f>IF(Input!F$4="GMH_OECC",J4987,IF(Input!F$4="GMH_XOEC",L4987,IF(Input!F$4="GMH_Korea",N4987,IF(Input!F$4="GMH_EU",P4987,IF(Input!F$4="Skysuper",#REF!,IF(Input!F$4="SkyII",#REF!,IF(Input!F$4="XO-8000",#REF!, "FALSE")))))))</f>
        <v>00</v>
      </c>
      <c r="I4987" s="209">
        <f>IF(Input!F$4="GMH_OECC",K4987,IF(Input!F$4="GMH_XOEC",M4987,IF(Input!F$4="GMH_Korea",O4987,IF(Input!F$4="GMH_EU",Q4987,IF(Input!F$4="Skysuper",#REF!,IF(Input!F$4="SkyII",#REF!,IF(Input!F$4="XO-8000",#REF!, "FALSE")))))))</f>
        <v>0</v>
      </c>
      <c r="J4987" s="210" t="s">
        <v>10359</v>
      </c>
      <c r="K4987" s="268">
        <v>0</v>
      </c>
      <c r="L4987" s="270" t="s">
        <v>10359</v>
      </c>
      <c r="M4987" s="270">
        <v>0</v>
      </c>
      <c r="N4987" s="270" t="s">
        <v>10359</v>
      </c>
      <c r="O4987" s="270">
        <v>0</v>
      </c>
      <c r="P4987" s="270" t="s">
        <v>10359</v>
      </c>
      <c r="Q4987" s="270">
        <v>0</v>
      </c>
      <c r="R4987" s="74"/>
      <c r="S4987" s="75" t="str">
        <f t="shared" si="481"/>
        <v>0000</v>
      </c>
      <c r="T4987" s="75" t="str">
        <f t="shared" si="479"/>
        <v>00000000000000000000000000000000</v>
      </c>
      <c r="V4987" s="197"/>
      <c r="W4987" s="75">
        <f t="shared" si="480"/>
        <v>0</v>
      </c>
      <c r="AE4987" s="479"/>
    </row>
    <row r="4988" spans="1:31" s="75" customFormat="1" ht="13.5" x14ac:dyDescent="0.2">
      <c r="A4988" s="211">
        <v>4985</v>
      </c>
      <c r="B4988" s="212" t="s">
        <v>5807</v>
      </c>
      <c r="C4988" s="213" t="s">
        <v>5808</v>
      </c>
      <c r="D4988" s="213"/>
      <c r="E4988" s="213">
        <v>0</v>
      </c>
      <c r="F4988" s="213" t="s">
        <v>553</v>
      </c>
      <c r="G4988" s="214" t="s">
        <v>572</v>
      </c>
      <c r="H4988" s="208" t="str">
        <f>IF(Input!F$4="GMH_OECC",J4988,IF(Input!F$4="GMH_XOEC",L4988,IF(Input!F$4="GMH_Korea",N4988,IF(Input!F$4="GMH_EU",P4988,IF(Input!F$4="Skysuper",#REF!,IF(Input!F$4="SkyII",#REF!,IF(Input!F$4="XO-8000",#REF!, "FALSE")))))))</f>
        <v>00</v>
      </c>
      <c r="I4988" s="209">
        <f>IF(Input!F$4="GMH_OECC",K4988,IF(Input!F$4="GMH_XOEC",M4988,IF(Input!F$4="GMH_Korea",O4988,IF(Input!F$4="GMH_EU",Q4988,IF(Input!F$4="Skysuper",#REF!,IF(Input!F$4="SkyII",#REF!,IF(Input!F$4="XO-8000",#REF!, "FALSE")))))))</f>
        <v>0</v>
      </c>
      <c r="J4988" s="210" t="s">
        <v>10359</v>
      </c>
      <c r="K4988" s="268">
        <v>0</v>
      </c>
      <c r="L4988" s="270" t="s">
        <v>10359</v>
      </c>
      <c r="M4988" s="270">
        <v>0</v>
      </c>
      <c r="N4988" s="270" t="s">
        <v>10359</v>
      </c>
      <c r="O4988" s="270">
        <v>0</v>
      </c>
      <c r="P4988" s="270" t="s">
        <v>10359</v>
      </c>
      <c r="Q4988" s="270">
        <v>0</v>
      </c>
      <c r="R4988" s="74"/>
      <c r="S4988" s="75" t="str">
        <f t="shared" si="481"/>
        <v>0000</v>
      </c>
      <c r="T4988" s="75" t="str">
        <f t="shared" si="479"/>
        <v>00000000000000000000000000000000</v>
      </c>
      <c r="V4988" s="197"/>
      <c r="W4988" s="75">
        <f t="shared" si="480"/>
        <v>0</v>
      </c>
      <c r="AE4988" s="479"/>
    </row>
    <row r="4989" spans="1:31" s="75" customFormat="1" ht="13.5" x14ac:dyDescent="0.2">
      <c r="A4989" s="211">
        <v>4986</v>
      </c>
      <c r="B4989" s="212" t="s">
        <v>5809</v>
      </c>
      <c r="C4989" s="213" t="s">
        <v>5810</v>
      </c>
      <c r="D4989" s="213"/>
      <c r="E4989" s="213">
        <v>0</v>
      </c>
      <c r="F4989" s="213" t="s">
        <v>553</v>
      </c>
      <c r="G4989" s="214" t="s">
        <v>572</v>
      </c>
      <c r="H4989" s="208" t="str">
        <f>IF(Input!F$4="GMH_OECC",J4989,IF(Input!F$4="GMH_XOEC",L4989,IF(Input!F$4="GMH_Korea",N4989,IF(Input!F$4="GMH_EU",P4989,IF(Input!F$4="Skysuper",#REF!,IF(Input!F$4="SkyII",#REF!,IF(Input!F$4="XO-8000",#REF!, "FALSE")))))))</f>
        <v>00</v>
      </c>
      <c r="I4989" s="209">
        <f>IF(Input!F$4="GMH_OECC",K4989,IF(Input!F$4="GMH_XOEC",M4989,IF(Input!F$4="GMH_Korea",O4989,IF(Input!F$4="GMH_EU",Q4989,IF(Input!F$4="Skysuper",#REF!,IF(Input!F$4="SkyII",#REF!,IF(Input!F$4="XO-8000",#REF!, "FALSE")))))))</f>
        <v>0</v>
      </c>
      <c r="J4989" s="210" t="s">
        <v>10359</v>
      </c>
      <c r="K4989" s="268">
        <v>0</v>
      </c>
      <c r="L4989" s="270" t="s">
        <v>10359</v>
      </c>
      <c r="M4989" s="270">
        <v>0</v>
      </c>
      <c r="N4989" s="270" t="s">
        <v>10359</v>
      </c>
      <c r="O4989" s="270">
        <v>0</v>
      </c>
      <c r="P4989" s="270" t="s">
        <v>10359</v>
      </c>
      <c r="Q4989" s="270">
        <v>0</v>
      </c>
      <c r="R4989" s="74"/>
      <c r="S4989" s="75" t="str">
        <f t="shared" si="481"/>
        <v>0000</v>
      </c>
      <c r="T4989" s="75" t="str">
        <f t="shared" si="479"/>
        <v>00000000000000000000000000000000</v>
      </c>
      <c r="V4989" s="197"/>
      <c r="W4989" s="75">
        <f t="shared" si="480"/>
        <v>0</v>
      </c>
      <c r="AE4989" s="479"/>
    </row>
    <row r="4990" spans="1:31" s="75" customFormat="1" ht="13.5" x14ac:dyDescent="0.2">
      <c r="A4990" s="211">
        <v>4987</v>
      </c>
      <c r="B4990" s="212" t="s">
        <v>5811</v>
      </c>
      <c r="C4990" s="213" t="s">
        <v>5812</v>
      </c>
      <c r="D4990" s="213"/>
      <c r="E4990" s="213">
        <v>0</v>
      </c>
      <c r="F4990" s="213" t="s">
        <v>553</v>
      </c>
      <c r="G4990" s="214" t="s">
        <v>572</v>
      </c>
      <c r="H4990" s="208" t="str">
        <f>IF(Input!F$4="GMH_OECC",J4990,IF(Input!F$4="GMH_XOEC",L4990,IF(Input!F$4="GMH_Korea",N4990,IF(Input!F$4="GMH_EU",P4990,IF(Input!F$4="Skysuper",#REF!,IF(Input!F$4="SkyII",#REF!,IF(Input!F$4="XO-8000",#REF!, "FALSE")))))))</f>
        <v>00</v>
      </c>
      <c r="I4990" s="209">
        <f>IF(Input!F$4="GMH_OECC",K4990,IF(Input!F$4="GMH_XOEC",M4990,IF(Input!F$4="GMH_Korea",O4990,IF(Input!F$4="GMH_EU",Q4990,IF(Input!F$4="Skysuper",#REF!,IF(Input!F$4="SkyII",#REF!,IF(Input!F$4="XO-8000",#REF!, "FALSE")))))))</f>
        <v>0</v>
      </c>
      <c r="J4990" s="210" t="s">
        <v>10359</v>
      </c>
      <c r="K4990" s="268">
        <v>0</v>
      </c>
      <c r="L4990" s="270" t="s">
        <v>10359</v>
      </c>
      <c r="M4990" s="270">
        <v>0</v>
      </c>
      <c r="N4990" s="270" t="s">
        <v>10359</v>
      </c>
      <c r="O4990" s="270">
        <v>0</v>
      </c>
      <c r="P4990" s="270" t="s">
        <v>10359</v>
      </c>
      <c r="Q4990" s="270">
        <v>0</v>
      </c>
      <c r="R4990" s="74"/>
      <c r="S4990" s="75" t="str">
        <f t="shared" si="481"/>
        <v>0000</v>
      </c>
      <c r="T4990" s="75" t="str">
        <f t="shared" si="479"/>
        <v>00000000000000000000000000000000</v>
      </c>
      <c r="V4990" s="197"/>
      <c r="W4990" s="75">
        <f t="shared" si="480"/>
        <v>0</v>
      </c>
      <c r="AE4990" s="479"/>
    </row>
    <row r="4991" spans="1:31" s="75" customFormat="1" ht="13.5" x14ac:dyDescent="0.2">
      <c r="A4991" s="211">
        <v>4988</v>
      </c>
      <c r="B4991" s="212" t="s">
        <v>5813</v>
      </c>
      <c r="C4991" s="213" t="s">
        <v>5814</v>
      </c>
      <c r="D4991" s="213"/>
      <c r="E4991" s="213">
        <v>0</v>
      </c>
      <c r="F4991" s="213" t="s">
        <v>553</v>
      </c>
      <c r="G4991" s="214" t="s">
        <v>572</v>
      </c>
      <c r="H4991" s="208" t="str">
        <f>IF(Input!F$4="GMH_OECC",J4991,IF(Input!F$4="GMH_XOEC",L4991,IF(Input!F$4="GMH_Korea",N4991,IF(Input!F$4="GMH_EU",P4991,IF(Input!F$4="Skysuper",#REF!,IF(Input!F$4="SkyII",#REF!,IF(Input!F$4="XO-8000",#REF!, "FALSE")))))))</f>
        <v>00</v>
      </c>
      <c r="I4991" s="209">
        <f>IF(Input!F$4="GMH_OECC",K4991,IF(Input!F$4="GMH_XOEC",M4991,IF(Input!F$4="GMH_Korea",O4991,IF(Input!F$4="GMH_EU",Q4991,IF(Input!F$4="Skysuper",#REF!,IF(Input!F$4="SkyII",#REF!,IF(Input!F$4="XO-8000",#REF!, "FALSE")))))))</f>
        <v>0</v>
      </c>
      <c r="J4991" s="210" t="s">
        <v>10359</v>
      </c>
      <c r="K4991" s="268">
        <v>0</v>
      </c>
      <c r="L4991" s="270" t="s">
        <v>10359</v>
      </c>
      <c r="M4991" s="270">
        <v>0</v>
      </c>
      <c r="N4991" s="270" t="s">
        <v>10359</v>
      </c>
      <c r="O4991" s="270">
        <v>0</v>
      </c>
      <c r="P4991" s="270" t="s">
        <v>10359</v>
      </c>
      <c r="Q4991" s="270">
        <v>0</v>
      </c>
      <c r="R4991" s="74"/>
      <c r="S4991" s="75" t="str">
        <f t="shared" si="481"/>
        <v>0000</v>
      </c>
      <c r="T4991" s="75" t="str">
        <f t="shared" si="479"/>
        <v>00000000000000000000000000000000</v>
      </c>
      <c r="V4991" s="197"/>
      <c r="W4991" s="75">
        <f t="shared" si="480"/>
        <v>0</v>
      </c>
      <c r="AE4991" s="479"/>
    </row>
    <row r="4992" spans="1:31" s="75" customFormat="1" ht="13.5" x14ac:dyDescent="0.2">
      <c r="A4992" s="211">
        <v>4989</v>
      </c>
      <c r="B4992" s="212" t="s">
        <v>5815</v>
      </c>
      <c r="C4992" s="213" t="s">
        <v>5816</v>
      </c>
      <c r="D4992" s="213"/>
      <c r="E4992" s="213">
        <v>0</v>
      </c>
      <c r="F4992" s="213" t="s">
        <v>553</v>
      </c>
      <c r="G4992" s="214" t="s">
        <v>572</v>
      </c>
      <c r="H4992" s="208" t="str">
        <f>IF(Input!F$4="GMH_OECC",J4992,IF(Input!F$4="GMH_XOEC",L4992,IF(Input!F$4="GMH_Korea",N4992,IF(Input!F$4="GMH_EU",P4992,IF(Input!F$4="Skysuper",#REF!,IF(Input!F$4="SkyII",#REF!,IF(Input!F$4="XO-8000",#REF!, "FALSE")))))))</f>
        <v>00</v>
      </c>
      <c r="I4992" s="209">
        <f>IF(Input!F$4="GMH_OECC",K4992,IF(Input!F$4="GMH_XOEC",M4992,IF(Input!F$4="GMH_Korea",O4992,IF(Input!F$4="GMH_EU",Q4992,IF(Input!F$4="Skysuper",#REF!,IF(Input!F$4="SkyII",#REF!,IF(Input!F$4="XO-8000",#REF!, "FALSE")))))))</f>
        <v>0</v>
      </c>
      <c r="J4992" s="210" t="s">
        <v>10359</v>
      </c>
      <c r="K4992" s="268">
        <v>0</v>
      </c>
      <c r="L4992" s="270" t="s">
        <v>10359</v>
      </c>
      <c r="M4992" s="270">
        <v>0</v>
      </c>
      <c r="N4992" s="270" t="s">
        <v>10359</v>
      </c>
      <c r="O4992" s="270">
        <v>0</v>
      </c>
      <c r="P4992" s="270" t="s">
        <v>10359</v>
      </c>
      <c r="Q4992" s="270">
        <v>0</v>
      </c>
      <c r="R4992" s="74"/>
      <c r="S4992" s="75" t="str">
        <f t="shared" si="481"/>
        <v>0000</v>
      </c>
      <c r="T4992" s="75" t="str">
        <f t="shared" si="479"/>
        <v>00000000000000000000000000000000</v>
      </c>
      <c r="V4992" s="197"/>
      <c r="W4992" s="75">
        <f t="shared" si="480"/>
        <v>0</v>
      </c>
      <c r="AE4992" s="479"/>
    </row>
    <row r="4993" spans="1:31" s="75" customFormat="1" ht="13.5" x14ac:dyDescent="0.2">
      <c r="A4993" s="211">
        <v>4990</v>
      </c>
      <c r="B4993" s="212" t="s">
        <v>5817</v>
      </c>
      <c r="C4993" s="213" t="s">
        <v>5818</v>
      </c>
      <c r="D4993" s="213"/>
      <c r="E4993" s="213">
        <v>0</v>
      </c>
      <c r="F4993" s="213" t="s">
        <v>553</v>
      </c>
      <c r="G4993" s="214" t="s">
        <v>572</v>
      </c>
      <c r="H4993" s="208" t="str">
        <f>IF(Input!F$4="GMH_OECC",J4993,IF(Input!F$4="GMH_XOEC",L4993,IF(Input!F$4="GMH_Korea",N4993,IF(Input!F$4="GMH_EU",P4993,IF(Input!F$4="Skysuper",#REF!,IF(Input!F$4="SkyII",#REF!,IF(Input!F$4="XO-8000",#REF!, "FALSE")))))))</f>
        <v>00</v>
      </c>
      <c r="I4993" s="209">
        <f>IF(Input!F$4="GMH_OECC",K4993,IF(Input!F$4="GMH_XOEC",M4993,IF(Input!F$4="GMH_Korea",O4993,IF(Input!F$4="GMH_EU",Q4993,IF(Input!F$4="Skysuper",#REF!,IF(Input!F$4="SkyII",#REF!,IF(Input!F$4="XO-8000",#REF!, "FALSE")))))))</f>
        <v>0</v>
      </c>
      <c r="J4993" s="210" t="s">
        <v>10359</v>
      </c>
      <c r="K4993" s="268">
        <v>0</v>
      </c>
      <c r="L4993" s="270" t="s">
        <v>10359</v>
      </c>
      <c r="M4993" s="270">
        <v>0</v>
      </c>
      <c r="N4993" s="270" t="s">
        <v>10359</v>
      </c>
      <c r="O4993" s="270">
        <v>0</v>
      </c>
      <c r="P4993" s="270" t="s">
        <v>10359</v>
      </c>
      <c r="Q4993" s="270">
        <v>0</v>
      </c>
      <c r="R4993" s="74"/>
      <c r="S4993" s="75" t="str">
        <f t="shared" si="481"/>
        <v>0000</v>
      </c>
      <c r="T4993" s="75" t="str">
        <f t="shared" si="479"/>
        <v>00000000000000000000000000000000</v>
      </c>
      <c r="V4993" s="197"/>
      <c r="W4993" s="75">
        <f t="shared" si="480"/>
        <v>0</v>
      </c>
      <c r="AE4993" s="479"/>
    </row>
    <row r="4994" spans="1:31" s="75" customFormat="1" ht="13.5" x14ac:dyDescent="0.2">
      <c r="A4994" s="211">
        <v>4991</v>
      </c>
      <c r="B4994" s="212" t="s">
        <v>5819</v>
      </c>
      <c r="C4994" s="213" t="s">
        <v>5820</v>
      </c>
      <c r="D4994" s="213"/>
      <c r="E4994" s="213">
        <v>0</v>
      </c>
      <c r="F4994" s="213" t="s">
        <v>553</v>
      </c>
      <c r="G4994" s="214" t="s">
        <v>572</v>
      </c>
      <c r="H4994" s="208" t="str">
        <f>IF(Input!F$4="GMH_OECC",J4994,IF(Input!F$4="GMH_XOEC",L4994,IF(Input!F$4="GMH_Korea",N4994,IF(Input!F$4="GMH_EU",P4994,IF(Input!F$4="Skysuper",#REF!,IF(Input!F$4="SkyII",#REF!,IF(Input!F$4="XO-8000",#REF!, "FALSE")))))))</f>
        <v>00</v>
      </c>
      <c r="I4994" s="209">
        <f>IF(Input!F$4="GMH_OECC",K4994,IF(Input!F$4="GMH_XOEC",M4994,IF(Input!F$4="GMH_Korea",O4994,IF(Input!F$4="GMH_EU",Q4994,IF(Input!F$4="Skysuper",#REF!,IF(Input!F$4="SkyII",#REF!,IF(Input!F$4="XO-8000",#REF!, "FALSE")))))))</f>
        <v>0</v>
      </c>
      <c r="J4994" s="210" t="s">
        <v>10359</v>
      </c>
      <c r="K4994" s="268">
        <v>0</v>
      </c>
      <c r="L4994" s="270" t="s">
        <v>10359</v>
      </c>
      <c r="M4994" s="270">
        <v>0</v>
      </c>
      <c r="N4994" s="270" t="s">
        <v>10359</v>
      </c>
      <c r="O4994" s="270">
        <v>0</v>
      </c>
      <c r="P4994" s="270" t="s">
        <v>10359</v>
      </c>
      <c r="Q4994" s="270">
        <v>0</v>
      </c>
      <c r="R4994" s="74"/>
      <c r="S4994" s="75" t="str">
        <f t="shared" si="481"/>
        <v>0000</v>
      </c>
      <c r="T4994" s="75" t="str">
        <f t="shared" si="479"/>
        <v>00000000000000000000000000000000</v>
      </c>
      <c r="V4994" s="197"/>
      <c r="W4994" s="75">
        <f t="shared" si="480"/>
        <v>0</v>
      </c>
      <c r="AE4994" s="479"/>
    </row>
    <row r="4995" spans="1:31" s="75" customFormat="1" ht="13.5" x14ac:dyDescent="0.2">
      <c r="A4995" s="211">
        <v>4992</v>
      </c>
      <c r="B4995" s="212" t="s">
        <v>5821</v>
      </c>
      <c r="C4995" s="213" t="s">
        <v>5822</v>
      </c>
      <c r="D4995" s="213"/>
      <c r="E4995" s="213">
        <v>0</v>
      </c>
      <c r="F4995" s="213" t="s">
        <v>553</v>
      </c>
      <c r="G4995" s="214" t="s">
        <v>572</v>
      </c>
      <c r="H4995" s="208" t="str">
        <f>IF(Input!F$4="GMH_OECC",J4995,IF(Input!F$4="GMH_XOEC",L4995,IF(Input!F$4="GMH_Korea",N4995,IF(Input!F$4="GMH_EU",P4995,IF(Input!F$4="Skysuper",#REF!,IF(Input!F$4="SkyII",#REF!,IF(Input!F$4="XO-8000",#REF!, "FALSE")))))))</f>
        <v>00</v>
      </c>
      <c r="I4995" s="209">
        <f>IF(Input!F$4="GMH_OECC",K4995,IF(Input!F$4="GMH_XOEC",M4995,IF(Input!F$4="GMH_Korea",O4995,IF(Input!F$4="GMH_EU",Q4995,IF(Input!F$4="Skysuper",#REF!,IF(Input!F$4="SkyII",#REF!,IF(Input!F$4="XO-8000",#REF!, "FALSE")))))))</f>
        <v>0</v>
      </c>
      <c r="J4995" s="210" t="s">
        <v>10359</v>
      </c>
      <c r="K4995" s="268">
        <v>0</v>
      </c>
      <c r="L4995" s="270" t="s">
        <v>10359</v>
      </c>
      <c r="M4995" s="270">
        <v>0</v>
      </c>
      <c r="N4995" s="270" t="s">
        <v>10359</v>
      </c>
      <c r="O4995" s="270">
        <v>0</v>
      </c>
      <c r="P4995" s="270" t="s">
        <v>10359</v>
      </c>
      <c r="Q4995" s="270">
        <v>0</v>
      </c>
      <c r="R4995" s="74"/>
      <c r="S4995" s="75" t="str">
        <f t="shared" si="481"/>
        <v>0000</v>
      </c>
      <c r="T4995" s="75" t="str">
        <f t="shared" si="479"/>
        <v>00000000000000000000000000000000</v>
      </c>
      <c r="V4995" s="197"/>
      <c r="W4995" s="75">
        <f t="shared" si="480"/>
        <v>0</v>
      </c>
      <c r="AE4995" s="479"/>
    </row>
    <row r="4996" spans="1:31" s="75" customFormat="1" ht="13.5" x14ac:dyDescent="0.2">
      <c r="A4996" s="211">
        <v>4993</v>
      </c>
      <c r="B4996" s="212" t="s">
        <v>5823</v>
      </c>
      <c r="C4996" s="213" t="s">
        <v>5824</v>
      </c>
      <c r="D4996" s="213"/>
      <c r="E4996" s="213">
        <v>0</v>
      </c>
      <c r="F4996" s="213" t="s">
        <v>553</v>
      </c>
      <c r="G4996" s="214" t="s">
        <v>572</v>
      </c>
      <c r="H4996" s="208" t="str">
        <f>IF(Input!F$4="GMH_OECC",J4996,IF(Input!F$4="GMH_XOEC",L4996,IF(Input!F$4="GMH_Korea",N4996,IF(Input!F$4="GMH_EU",P4996,IF(Input!F$4="Skysuper",#REF!,IF(Input!F$4="SkyII",#REF!,IF(Input!F$4="XO-8000",#REF!, "FALSE")))))))</f>
        <v>00</v>
      </c>
      <c r="I4996" s="209">
        <f>IF(Input!F$4="GMH_OECC",K4996,IF(Input!F$4="GMH_XOEC",M4996,IF(Input!F$4="GMH_Korea",O4996,IF(Input!F$4="GMH_EU",Q4996,IF(Input!F$4="Skysuper",#REF!,IF(Input!F$4="SkyII",#REF!,IF(Input!F$4="XO-8000",#REF!, "FALSE")))))))</f>
        <v>0</v>
      </c>
      <c r="J4996" s="210" t="s">
        <v>10359</v>
      </c>
      <c r="K4996" s="268">
        <v>0</v>
      </c>
      <c r="L4996" s="270" t="s">
        <v>10359</v>
      </c>
      <c r="M4996" s="270">
        <v>0</v>
      </c>
      <c r="N4996" s="270" t="s">
        <v>10359</v>
      </c>
      <c r="O4996" s="270">
        <v>0</v>
      </c>
      <c r="P4996" s="270" t="s">
        <v>10359</v>
      </c>
      <c r="Q4996" s="270">
        <v>0</v>
      </c>
      <c r="R4996" s="74"/>
      <c r="S4996" s="75" t="str">
        <f t="shared" si="481"/>
        <v>0000</v>
      </c>
      <c r="T4996" s="75" t="str">
        <f t="shared" ref="T4996:T5059" si="482">CONCATENATE(S4996,S4997,S4998,S4999,S5000,S5001,S5002,S5003)</f>
        <v>00000000000000000000000000000000</v>
      </c>
      <c r="V4996" s="197"/>
      <c r="W4996" s="75">
        <f t="shared" si="480"/>
        <v>0</v>
      </c>
      <c r="AE4996" s="479"/>
    </row>
    <row r="4997" spans="1:31" s="75" customFormat="1" ht="13.5" x14ac:dyDescent="0.2">
      <c r="A4997" s="211">
        <v>4994</v>
      </c>
      <c r="B4997" s="212" t="s">
        <v>5825</v>
      </c>
      <c r="C4997" s="213" t="s">
        <v>5826</v>
      </c>
      <c r="D4997" s="213"/>
      <c r="E4997" s="213">
        <v>0</v>
      </c>
      <c r="F4997" s="213" t="s">
        <v>553</v>
      </c>
      <c r="G4997" s="214" t="s">
        <v>572</v>
      </c>
      <c r="H4997" s="208" t="str">
        <f>IF(Input!F$4="GMH_OECC",J4997,IF(Input!F$4="GMH_XOEC",L4997,IF(Input!F$4="GMH_Korea",N4997,IF(Input!F$4="GMH_EU",P4997,IF(Input!F$4="Skysuper",#REF!,IF(Input!F$4="SkyII",#REF!,IF(Input!F$4="XO-8000",#REF!, "FALSE")))))))</f>
        <v>00</v>
      </c>
      <c r="I4997" s="209">
        <f>IF(Input!F$4="GMH_OECC",K4997,IF(Input!F$4="GMH_XOEC",M4997,IF(Input!F$4="GMH_Korea",O4997,IF(Input!F$4="GMH_EU",Q4997,IF(Input!F$4="Skysuper",#REF!,IF(Input!F$4="SkyII",#REF!,IF(Input!F$4="XO-8000",#REF!, "FALSE")))))))</f>
        <v>0</v>
      </c>
      <c r="J4997" s="210" t="s">
        <v>10359</v>
      </c>
      <c r="K4997" s="268">
        <v>0</v>
      </c>
      <c r="L4997" s="270" t="s">
        <v>10359</v>
      </c>
      <c r="M4997" s="270">
        <v>0</v>
      </c>
      <c r="N4997" s="270" t="s">
        <v>10359</v>
      </c>
      <c r="O4997" s="270">
        <v>0</v>
      </c>
      <c r="P4997" s="270" t="s">
        <v>10359</v>
      </c>
      <c r="Q4997" s="270">
        <v>0</v>
      </c>
      <c r="R4997" s="74"/>
      <c r="S4997" s="75" t="str">
        <f t="shared" si="481"/>
        <v>0000</v>
      </c>
      <c r="T4997" s="75" t="str">
        <f t="shared" si="482"/>
        <v>00000000000000000000000000000000</v>
      </c>
      <c r="V4997" s="197"/>
      <c r="W4997" s="75">
        <f t="shared" si="480"/>
        <v>0</v>
      </c>
      <c r="AE4997" s="479"/>
    </row>
    <row r="4998" spans="1:31" s="75" customFormat="1" ht="13.5" x14ac:dyDescent="0.2">
      <c r="A4998" s="211">
        <v>4995</v>
      </c>
      <c r="B4998" s="212" t="s">
        <v>5827</v>
      </c>
      <c r="C4998" s="213" t="s">
        <v>5828</v>
      </c>
      <c r="D4998" s="213"/>
      <c r="E4998" s="213">
        <v>0</v>
      </c>
      <c r="F4998" s="213" t="s">
        <v>553</v>
      </c>
      <c r="G4998" s="214" t="s">
        <v>572</v>
      </c>
      <c r="H4998" s="208" t="str">
        <f>IF(Input!F$4="GMH_OECC",J4998,IF(Input!F$4="GMH_XOEC",L4998,IF(Input!F$4="GMH_Korea",N4998,IF(Input!F$4="GMH_EU",P4998,IF(Input!F$4="Skysuper",#REF!,IF(Input!F$4="SkyII",#REF!,IF(Input!F$4="XO-8000",#REF!, "FALSE")))))))</f>
        <v>00</v>
      </c>
      <c r="I4998" s="209">
        <f>IF(Input!F$4="GMH_OECC",K4998,IF(Input!F$4="GMH_XOEC",M4998,IF(Input!F$4="GMH_Korea",O4998,IF(Input!F$4="GMH_EU",Q4998,IF(Input!F$4="Skysuper",#REF!,IF(Input!F$4="SkyII",#REF!,IF(Input!F$4="XO-8000",#REF!, "FALSE")))))))</f>
        <v>0</v>
      </c>
      <c r="J4998" s="210" t="s">
        <v>10359</v>
      </c>
      <c r="K4998" s="268">
        <v>0</v>
      </c>
      <c r="L4998" s="270" t="s">
        <v>10359</v>
      </c>
      <c r="M4998" s="270">
        <v>0</v>
      </c>
      <c r="N4998" s="270" t="s">
        <v>10359</v>
      </c>
      <c r="O4998" s="270">
        <v>0</v>
      </c>
      <c r="P4998" s="270" t="s">
        <v>10359</v>
      </c>
      <c r="Q4998" s="270">
        <v>0</v>
      </c>
      <c r="R4998" s="74"/>
      <c r="S4998" s="75" t="str">
        <f t="shared" si="481"/>
        <v>0000</v>
      </c>
      <c r="T4998" s="75" t="str">
        <f t="shared" si="482"/>
        <v>00000000000000000000000000000000</v>
      </c>
      <c r="V4998" s="197"/>
      <c r="W4998" s="75">
        <f t="shared" ref="W4998:W5061" si="483">HEX2DEC(RIGHT(S4998,2))+HEX2DEC(RIGHT(S4999,2))+HEX2DEC(RIGHT(S5000,2))+HEX2DEC(RIGHT(S5001,2))+HEX2DEC(LEFT(S4998,2))+HEX2DEC(LEFT(S4999,2))+HEX2DEC(LEFT(S5000,2))+HEX2DEC(LEFT(S5001,2))+HEX2DEC(RIGHT(S5002,2))+HEX2DEC(RIGHT(S5003,2))+HEX2DEC(RIGHT(S5004,2))+HEX2DEC(RIGHT(S5005,2))+HEX2DEC(LEFT(S5002,2))+HEX2DEC(LEFT(S5003,2))+HEX2DEC(LEFT(S5004,2))+HEX2DEC(LEFT(S5005,2))</f>
        <v>0</v>
      </c>
      <c r="AE4998" s="479"/>
    </row>
    <row r="4999" spans="1:31" s="75" customFormat="1" ht="13.5" x14ac:dyDescent="0.2">
      <c r="A4999" s="211">
        <v>4996</v>
      </c>
      <c r="B4999" s="212" t="s">
        <v>5829</v>
      </c>
      <c r="C4999" s="213" t="s">
        <v>5830</v>
      </c>
      <c r="D4999" s="213"/>
      <c r="E4999" s="213">
        <v>0</v>
      </c>
      <c r="F4999" s="213" t="s">
        <v>553</v>
      </c>
      <c r="G4999" s="214" t="s">
        <v>572</v>
      </c>
      <c r="H4999" s="208" t="str">
        <f>IF(Input!F$4="GMH_OECC",J4999,IF(Input!F$4="GMH_XOEC",L4999,IF(Input!F$4="GMH_Korea",N4999,IF(Input!F$4="GMH_EU",P4999,IF(Input!F$4="Skysuper",#REF!,IF(Input!F$4="SkyII",#REF!,IF(Input!F$4="XO-8000",#REF!, "FALSE")))))))</f>
        <v>00</v>
      </c>
      <c r="I4999" s="209">
        <f>IF(Input!F$4="GMH_OECC",K4999,IF(Input!F$4="GMH_XOEC",M4999,IF(Input!F$4="GMH_Korea",O4999,IF(Input!F$4="GMH_EU",Q4999,IF(Input!F$4="Skysuper",#REF!,IF(Input!F$4="SkyII",#REF!,IF(Input!F$4="XO-8000",#REF!, "FALSE")))))))</f>
        <v>0</v>
      </c>
      <c r="J4999" s="210" t="s">
        <v>10359</v>
      </c>
      <c r="K4999" s="268">
        <v>0</v>
      </c>
      <c r="L4999" s="270" t="s">
        <v>10359</v>
      </c>
      <c r="M4999" s="270">
        <v>0</v>
      </c>
      <c r="N4999" s="270" t="s">
        <v>10359</v>
      </c>
      <c r="O4999" s="270">
        <v>0</v>
      </c>
      <c r="P4999" s="270" t="s">
        <v>10359</v>
      </c>
      <c r="Q4999" s="270">
        <v>0</v>
      </c>
      <c r="R4999" s="74"/>
      <c r="S4999" s="75" t="str">
        <f t="shared" si="481"/>
        <v>0000</v>
      </c>
      <c r="T4999" s="75" t="str">
        <f t="shared" si="482"/>
        <v>00000000000000000000000000000000</v>
      </c>
      <c r="V4999" s="197"/>
      <c r="W4999" s="75">
        <f t="shared" si="483"/>
        <v>0</v>
      </c>
      <c r="AE4999" s="479"/>
    </row>
    <row r="5000" spans="1:31" s="75" customFormat="1" ht="13.5" x14ac:dyDescent="0.2">
      <c r="A5000" s="211">
        <v>4997</v>
      </c>
      <c r="B5000" s="212" t="s">
        <v>5831</v>
      </c>
      <c r="C5000" s="213" t="s">
        <v>5832</v>
      </c>
      <c r="D5000" s="213"/>
      <c r="E5000" s="213">
        <v>0</v>
      </c>
      <c r="F5000" s="213" t="s">
        <v>553</v>
      </c>
      <c r="G5000" s="214" t="s">
        <v>572</v>
      </c>
      <c r="H5000" s="208" t="str">
        <f>IF(Input!F$4="GMH_OECC",J5000,IF(Input!F$4="GMH_XOEC",L5000,IF(Input!F$4="GMH_Korea",N5000,IF(Input!F$4="GMH_EU",P5000,IF(Input!F$4="Skysuper",#REF!,IF(Input!F$4="SkyII",#REF!,IF(Input!F$4="XO-8000",#REF!, "FALSE")))))))</f>
        <v>00</v>
      </c>
      <c r="I5000" s="209">
        <f>IF(Input!F$4="GMH_OECC",K5000,IF(Input!F$4="GMH_XOEC",M5000,IF(Input!F$4="GMH_Korea",O5000,IF(Input!F$4="GMH_EU",Q5000,IF(Input!F$4="Skysuper",#REF!,IF(Input!F$4="SkyII",#REF!,IF(Input!F$4="XO-8000",#REF!, "FALSE")))))))</f>
        <v>0</v>
      </c>
      <c r="J5000" s="210" t="s">
        <v>10359</v>
      </c>
      <c r="K5000" s="268">
        <v>0</v>
      </c>
      <c r="L5000" s="270" t="s">
        <v>10359</v>
      </c>
      <c r="M5000" s="270">
        <v>0</v>
      </c>
      <c r="N5000" s="270" t="s">
        <v>10359</v>
      </c>
      <c r="O5000" s="270">
        <v>0</v>
      </c>
      <c r="P5000" s="270" t="s">
        <v>10359</v>
      </c>
      <c r="Q5000" s="270">
        <v>0</v>
      </c>
      <c r="R5000" s="74"/>
      <c r="S5000" s="75" t="str">
        <f t="shared" si="481"/>
        <v>0000</v>
      </c>
      <c r="T5000" s="75" t="str">
        <f t="shared" si="482"/>
        <v>00000000000000000000000000000000</v>
      </c>
      <c r="V5000" s="197"/>
      <c r="W5000" s="75">
        <f t="shared" si="483"/>
        <v>0</v>
      </c>
      <c r="AE5000" s="479"/>
    </row>
    <row r="5001" spans="1:31" s="75" customFormat="1" ht="13.5" x14ac:dyDescent="0.2">
      <c r="A5001" s="211">
        <v>4998</v>
      </c>
      <c r="B5001" s="212" t="s">
        <v>5833</v>
      </c>
      <c r="C5001" s="213" t="s">
        <v>5834</v>
      </c>
      <c r="D5001" s="213"/>
      <c r="E5001" s="213">
        <v>0</v>
      </c>
      <c r="F5001" s="213" t="s">
        <v>553</v>
      </c>
      <c r="G5001" s="214" t="s">
        <v>572</v>
      </c>
      <c r="H5001" s="208" t="str">
        <f>IF(Input!F$4="GMH_OECC",J5001,IF(Input!F$4="GMH_XOEC",L5001,IF(Input!F$4="GMH_Korea",N5001,IF(Input!F$4="GMH_EU",P5001,IF(Input!F$4="Skysuper",#REF!,IF(Input!F$4="SkyII",#REF!,IF(Input!F$4="XO-8000",#REF!, "FALSE")))))))</f>
        <v>00</v>
      </c>
      <c r="I5001" s="209">
        <f>IF(Input!F$4="GMH_OECC",K5001,IF(Input!F$4="GMH_XOEC",M5001,IF(Input!F$4="GMH_Korea",O5001,IF(Input!F$4="GMH_EU",Q5001,IF(Input!F$4="Skysuper",#REF!,IF(Input!F$4="SkyII",#REF!,IF(Input!F$4="XO-8000",#REF!, "FALSE")))))))</f>
        <v>0</v>
      </c>
      <c r="J5001" s="210" t="s">
        <v>10359</v>
      </c>
      <c r="K5001" s="268">
        <v>0</v>
      </c>
      <c r="L5001" s="270" t="s">
        <v>10359</v>
      </c>
      <c r="M5001" s="270">
        <v>0</v>
      </c>
      <c r="N5001" s="270" t="s">
        <v>10359</v>
      </c>
      <c r="O5001" s="270">
        <v>0</v>
      </c>
      <c r="P5001" s="270" t="s">
        <v>10359</v>
      </c>
      <c r="Q5001" s="270">
        <v>0</v>
      </c>
      <c r="R5001" s="74"/>
      <c r="S5001" s="75" t="str">
        <f t="shared" si="481"/>
        <v>0000</v>
      </c>
      <c r="T5001" s="75" t="str">
        <f t="shared" si="482"/>
        <v>00000000000000000000000000000000</v>
      </c>
      <c r="V5001" s="197"/>
      <c r="W5001" s="75">
        <f t="shared" si="483"/>
        <v>0</v>
      </c>
      <c r="AE5001" s="479"/>
    </row>
    <row r="5002" spans="1:31" s="75" customFormat="1" ht="13.5" x14ac:dyDescent="0.2">
      <c r="A5002" s="211">
        <v>4999</v>
      </c>
      <c r="B5002" s="212" t="s">
        <v>5835</v>
      </c>
      <c r="C5002" s="213" t="s">
        <v>5836</v>
      </c>
      <c r="D5002" s="213"/>
      <c r="E5002" s="213">
        <v>0</v>
      </c>
      <c r="F5002" s="213" t="s">
        <v>553</v>
      </c>
      <c r="G5002" s="214" t="s">
        <v>572</v>
      </c>
      <c r="H5002" s="208" t="str">
        <f>IF(Input!F$4="GMH_OECC",J5002,IF(Input!F$4="GMH_XOEC",L5002,IF(Input!F$4="GMH_Korea",N5002,IF(Input!F$4="GMH_EU",P5002,IF(Input!F$4="Skysuper",#REF!,IF(Input!F$4="SkyII",#REF!,IF(Input!F$4="XO-8000",#REF!, "FALSE")))))))</f>
        <v>00</v>
      </c>
      <c r="I5002" s="209">
        <f>IF(Input!F$4="GMH_OECC",K5002,IF(Input!F$4="GMH_XOEC",M5002,IF(Input!F$4="GMH_Korea",O5002,IF(Input!F$4="GMH_EU",Q5002,IF(Input!F$4="Skysuper",#REF!,IF(Input!F$4="SkyII",#REF!,IF(Input!F$4="XO-8000",#REF!, "FALSE")))))))</f>
        <v>0</v>
      </c>
      <c r="J5002" s="210" t="s">
        <v>10359</v>
      </c>
      <c r="K5002" s="268">
        <v>0</v>
      </c>
      <c r="L5002" s="270" t="s">
        <v>10359</v>
      </c>
      <c r="M5002" s="270">
        <v>0</v>
      </c>
      <c r="N5002" s="270" t="s">
        <v>10359</v>
      </c>
      <c r="O5002" s="270">
        <v>0</v>
      </c>
      <c r="P5002" s="270" t="s">
        <v>10359</v>
      </c>
      <c r="Q5002" s="270">
        <v>0</v>
      </c>
      <c r="R5002" s="74"/>
      <c r="S5002" s="75" t="str">
        <f t="shared" si="481"/>
        <v>0000</v>
      </c>
      <c r="T5002" s="75" t="str">
        <f t="shared" si="482"/>
        <v>00000000000000000000000000000000</v>
      </c>
      <c r="V5002" s="197"/>
      <c r="W5002" s="75">
        <f t="shared" si="483"/>
        <v>0</v>
      </c>
      <c r="AE5002" s="479"/>
    </row>
    <row r="5003" spans="1:31" s="75" customFormat="1" ht="13.5" x14ac:dyDescent="0.2">
      <c r="A5003" s="211">
        <v>5000</v>
      </c>
      <c r="B5003" s="212" t="s">
        <v>1188</v>
      </c>
      <c r="C5003" s="213" t="s">
        <v>1189</v>
      </c>
      <c r="D5003" s="213"/>
      <c r="E5003" s="213">
        <v>0</v>
      </c>
      <c r="F5003" s="213" t="s">
        <v>585</v>
      </c>
      <c r="G5003" s="214" t="s">
        <v>677</v>
      </c>
      <c r="H5003" s="208" t="str">
        <f>IF(Input!F$4="GMH_OECC",J5003,IF(Input!F$4="GMH_XOEC",L5003,IF(Input!F$4="GMH_Korea",N5003,IF(Input!F$4="GMH_EU",P5003,IF(Input!F$4="Skysuper",#REF!,IF(Input!F$4="SkyII",#REF!,IF(Input!F$4="XO-8000",#REF!, "FALSE")))))))</f>
        <v>00</v>
      </c>
      <c r="I5003" s="209">
        <f>IF(Input!F$4="GMH_OECC",K5003,IF(Input!F$4="GMH_XOEC",M5003,IF(Input!F$4="GMH_Korea",O5003,IF(Input!F$4="GMH_EU",Q5003,IF(Input!F$4="Skysuper",#REF!,IF(Input!F$4="SkyII",#REF!,IF(Input!F$4="XO-8000",#REF!, "FALSE")))))))</f>
        <v>0</v>
      </c>
      <c r="J5003" s="210" t="s">
        <v>10359</v>
      </c>
      <c r="K5003" s="268">
        <v>0</v>
      </c>
      <c r="L5003" s="270" t="s">
        <v>10359</v>
      </c>
      <c r="M5003" s="270">
        <v>0</v>
      </c>
      <c r="N5003" s="270" t="s">
        <v>10359</v>
      </c>
      <c r="O5003" s="270">
        <v>0</v>
      </c>
      <c r="P5003" s="270" t="s">
        <v>10359</v>
      </c>
      <c r="Q5003" s="270">
        <v>0</v>
      </c>
      <c r="R5003" s="74"/>
      <c r="S5003" s="75" t="str">
        <f t="shared" si="481"/>
        <v>0000</v>
      </c>
      <c r="T5003" s="75" t="str">
        <f t="shared" si="482"/>
        <v>00000000000000000000000000000000</v>
      </c>
      <c r="V5003" s="197"/>
      <c r="W5003" s="75">
        <f t="shared" si="483"/>
        <v>0</v>
      </c>
      <c r="AE5003" s="479"/>
    </row>
    <row r="5004" spans="1:31" s="75" customFormat="1" ht="13.5" x14ac:dyDescent="0.2">
      <c r="A5004" s="211">
        <v>5001</v>
      </c>
      <c r="B5004" s="212" t="s">
        <v>1190</v>
      </c>
      <c r="C5004" s="213" t="s">
        <v>1191</v>
      </c>
      <c r="D5004" s="213"/>
      <c r="E5004" s="213">
        <v>0</v>
      </c>
      <c r="F5004" s="213" t="s">
        <v>585</v>
      </c>
      <c r="G5004" s="214" t="s">
        <v>677</v>
      </c>
      <c r="H5004" s="208" t="str">
        <f>IF(Input!F$4="GMH_OECC",J5004,IF(Input!F$4="GMH_XOEC",L5004,IF(Input!F$4="GMH_Korea",N5004,IF(Input!F$4="GMH_EU",P5004,IF(Input!F$4="Skysuper",#REF!,IF(Input!F$4="SkyII",#REF!,IF(Input!F$4="XO-8000",#REF!, "FALSE")))))))</f>
        <v>00</v>
      </c>
      <c r="I5004" s="209">
        <f>IF(Input!F$4="GMH_OECC",K5004,IF(Input!F$4="GMH_XOEC",M5004,IF(Input!F$4="GMH_Korea",O5004,IF(Input!F$4="GMH_EU",Q5004,IF(Input!F$4="Skysuper",#REF!,IF(Input!F$4="SkyII",#REF!,IF(Input!F$4="XO-8000",#REF!, "FALSE")))))))</f>
        <v>0</v>
      </c>
      <c r="J5004" s="210" t="s">
        <v>10359</v>
      </c>
      <c r="K5004" s="268">
        <v>0</v>
      </c>
      <c r="L5004" s="270" t="s">
        <v>10359</v>
      </c>
      <c r="M5004" s="270">
        <v>0</v>
      </c>
      <c r="N5004" s="270" t="s">
        <v>10359</v>
      </c>
      <c r="O5004" s="270">
        <v>0</v>
      </c>
      <c r="P5004" s="270" t="s">
        <v>10359</v>
      </c>
      <c r="Q5004" s="270">
        <v>0</v>
      </c>
      <c r="R5004" s="74"/>
      <c r="S5004" s="75" t="str">
        <f t="shared" si="481"/>
        <v>0000</v>
      </c>
      <c r="T5004" s="75" t="str">
        <f t="shared" si="482"/>
        <v>00000000000000000000000000000000</v>
      </c>
      <c r="V5004" s="197"/>
      <c r="W5004" s="75">
        <f t="shared" si="483"/>
        <v>0</v>
      </c>
      <c r="AE5004" s="479"/>
    </row>
    <row r="5005" spans="1:31" s="75" customFormat="1" ht="13.5" x14ac:dyDescent="0.2">
      <c r="A5005" s="211">
        <v>5002</v>
      </c>
      <c r="B5005" s="212" t="s">
        <v>1192</v>
      </c>
      <c r="C5005" s="213" t="s">
        <v>1193</v>
      </c>
      <c r="D5005" s="213"/>
      <c r="E5005" s="213">
        <v>0</v>
      </c>
      <c r="F5005" s="213" t="s">
        <v>585</v>
      </c>
      <c r="G5005" s="214" t="s">
        <v>677</v>
      </c>
      <c r="H5005" s="208" t="str">
        <f>IF(Input!F$4="GMH_OECC",J5005,IF(Input!F$4="GMH_XOEC",L5005,IF(Input!F$4="GMH_Korea",N5005,IF(Input!F$4="GMH_EU",P5005,IF(Input!F$4="Skysuper",#REF!,IF(Input!F$4="SkyII",#REF!,IF(Input!F$4="XO-8000",#REF!, "FALSE")))))))</f>
        <v>00</v>
      </c>
      <c r="I5005" s="209">
        <f>IF(Input!F$4="GMH_OECC",K5005,IF(Input!F$4="GMH_XOEC",M5005,IF(Input!F$4="GMH_Korea",O5005,IF(Input!F$4="GMH_EU",Q5005,IF(Input!F$4="Skysuper",#REF!,IF(Input!F$4="SkyII",#REF!,IF(Input!F$4="XO-8000",#REF!, "FALSE")))))))</f>
        <v>0</v>
      </c>
      <c r="J5005" s="210" t="s">
        <v>10359</v>
      </c>
      <c r="K5005" s="268">
        <v>0</v>
      </c>
      <c r="L5005" s="270" t="s">
        <v>10359</v>
      </c>
      <c r="M5005" s="270">
        <v>0</v>
      </c>
      <c r="N5005" s="270" t="s">
        <v>10359</v>
      </c>
      <c r="O5005" s="270">
        <v>0</v>
      </c>
      <c r="P5005" s="270" t="s">
        <v>10359</v>
      </c>
      <c r="Q5005" s="270">
        <v>0</v>
      </c>
      <c r="R5005" s="74"/>
      <c r="S5005" s="75" t="str">
        <f t="shared" si="481"/>
        <v>0000</v>
      </c>
      <c r="T5005" s="75" t="str">
        <f t="shared" si="482"/>
        <v>00000000000000000000000000000000</v>
      </c>
      <c r="V5005" s="197"/>
      <c r="W5005" s="75">
        <f t="shared" si="483"/>
        <v>0</v>
      </c>
      <c r="AE5005" s="479"/>
    </row>
    <row r="5006" spans="1:31" s="75" customFormat="1" ht="13.5" x14ac:dyDescent="0.2">
      <c r="A5006" s="211">
        <v>5003</v>
      </c>
      <c r="B5006" s="212" t="s">
        <v>1194</v>
      </c>
      <c r="C5006" s="213" t="s">
        <v>1195</v>
      </c>
      <c r="D5006" s="213"/>
      <c r="E5006" s="213">
        <v>0</v>
      </c>
      <c r="F5006" s="213" t="s">
        <v>585</v>
      </c>
      <c r="G5006" s="214" t="s">
        <v>677</v>
      </c>
      <c r="H5006" s="208" t="str">
        <f>IF(Input!F$4="GMH_OECC",J5006,IF(Input!F$4="GMH_XOEC",L5006,IF(Input!F$4="GMH_Korea",N5006,IF(Input!F$4="GMH_EU",P5006,IF(Input!F$4="Skysuper",#REF!,IF(Input!F$4="SkyII",#REF!,IF(Input!F$4="XO-8000",#REF!, "FALSE")))))))</f>
        <v>00</v>
      </c>
      <c r="I5006" s="209">
        <f>IF(Input!F$4="GMH_OECC",K5006,IF(Input!F$4="GMH_XOEC",M5006,IF(Input!F$4="GMH_Korea",O5006,IF(Input!F$4="GMH_EU",Q5006,IF(Input!F$4="Skysuper",#REF!,IF(Input!F$4="SkyII",#REF!,IF(Input!F$4="XO-8000",#REF!, "FALSE")))))))</f>
        <v>0</v>
      </c>
      <c r="J5006" s="210" t="s">
        <v>10359</v>
      </c>
      <c r="K5006" s="268">
        <v>0</v>
      </c>
      <c r="L5006" s="270" t="s">
        <v>10359</v>
      </c>
      <c r="M5006" s="270">
        <v>0</v>
      </c>
      <c r="N5006" s="270" t="s">
        <v>10359</v>
      </c>
      <c r="O5006" s="270">
        <v>0</v>
      </c>
      <c r="P5006" s="270" t="s">
        <v>10359</v>
      </c>
      <c r="Q5006" s="270">
        <v>0</v>
      </c>
      <c r="R5006" s="74"/>
      <c r="S5006" s="75" t="str">
        <f t="shared" si="481"/>
        <v>0000</v>
      </c>
      <c r="T5006" s="75" t="str">
        <f t="shared" si="482"/>
        <v>00000000000000000000000000000000</v>
      </c>
      <c r="V5006" s="197"/>
      <c r="W5006" s="75">
        <f t="shared" si="483"/>
        <v>0</v>
      </c>
      <c r="AE5006" s="479"/>
    </row>
    <row r="5007" spans="1:31" s="75" customFormat="1" ht="13.5" x14ac:dyDescent="0.2">
      <c r="A5007" s="211">
        <v>5004</v>
      </c>
      <c r="B5007" s="212" t="s">
        <v>1196</v>
      </c>
      <c r="C5007" s="213" t="s">
        <v>1197</v>
      </c>
      <c r="D5007" s="213"/>
      <c r="E5007" s="213">
        <v>0</v>
      </c>
      <c r="F5007" s="213" t="s">
        <v>585</v>
      </c>
      <c r="G5007" s="214" t="s">
        <v>677</v>
      </c>
      <c r="H5007" s="208" t="str">
        <f>IF(Input!F$4="GMH_OECC",J5007,IF(Input!F$4="GMH_XOEC",L5007,IF(Input!F$4="GMH_Korea",N5007,IF(Input!F$4="GMH_EU",P5007,IF(Input!F$4="Skysuper",#REF!,IF(Input!F$4="SkyII",#REF!,IF(Input!F$4="XO-8000",#REF!, "FALSE")))))))</f>
        <v>00</v>
      </c>
      <c r="I5007" s="209">
        <f>IF(Input!F$4="GMH_OECC",K5007,IF(Input!F$4="GMH_XOEC",M5007,IF(Input!F$4="GMH_Korea",O5007,IF(Input!F$4="GMH_EU",Q5007,IF(Input!F$4="Skysuper",#REF!,IF(Input!F$4="SkyII",#REF!,IF(Input!F$4="XO-8000",#REF!, "FALSE")))))))</f>
        <v>0</v>
      </c>
      <c r="J5007" s="210" t="s">
        <v>10359</v>
      </c>
      <c r="K5007" s="268">
        <v>0</v>
      </c>
      <c r="L5007" s="270" t="s">
        <v>10359</v>
      </c>
      <c r="M5007" s="270">
        <v>0</v>
      </c>
      <c r="N5007" s="270" t="s">
        <v>10359</v>
      </c>
      <c r="O5007" s="270">
        <v>0</v>
      </c>
      <c r="P5007" s="270" t="s">
        <v>10359</v>
      </c>
      <c r="Q5007" s="270">
        <v>0</v>
      </c>
      <c r="R5007" s="74"/>
      <c r="S5007" s="75" t="str">
        <f t="shared" si="481"/>
        <v>0000</v>
      </c>
      <c r="T5007" s="75" t="str">
        <f t="shared" si="482"/>
        <v>00000000000000000000000000000000</v>
      </c>
      <c r="V5007" s="197"/>
      <c r="W5007" s="75">
        <f t="shared" si="483"/>
        <v>0</v>
      </c>
      <c r="AE5007" s="479"/>
    </row>
    <row r="5008" spans="1:31" s="75" customFormat="1" ht="13.5" x14ac:dyDescent="0.2">
      <c r="A5008" s="211">
        <v>5005</v>
      </c>
      <c r="B5008" s="212" t="s">
        <v>1198</v>
      </c>
      <c r="C5008" s="213" t="s">
        <v>1199</v>
      </c>
      <c r="D5008" s="213"/>
      <c r="E5008" s="213">
        <v>0</v>
      </c>
      <c r="F5008" s="213" t="s">
        <v>585</v>
      </c>
      <c r="G5008" s="214" t="s">
        <v>677</v>
      </c>
      <c r="H5008" s="208" t="str">
        <f>IF(Input!F$4="GMH_OECC",J5008,IF(Input!F$4="GMH_XOEC",L5008,IF(Input!F$4="GMH_Korea",N5008,IF(Input!F$4="GMH_EU",P5008,IF(Input!F$4="Skysuper",#REF!,IF(Input!F$4="SkyII",#REF!,IF(Input!F$4="XO-8000",#REF!, "FALSE")))))))</f>
        <v>00</v>
      </c>
      <c r="I5008" s="209">
        <f>IF(Input!F$4="GMH_OECC",K5008,IF(Input!F$4="GMH_XOEC",M5008,IF(Input!F$4="GMH_Korea",O5008,IF(Input!F$4="GMH_EU",Q5008,IF(Input!F$4="Skysuper",#REF!,IF(Input!F$4="SkyII",#REF!,IF(Input!F$4="XO-8000",#REF!, "FALSE")))))))</f>
        <v>0</v>
      </c>
      <c r="J5008" s="210" t="s">
        <v>10359</v>
      </c>
      <c r="K5008" s="268">
        <v>0</v>
      </c>
      <c r="L5008" s="270" t="s">
        <v>10359</v>
      </c>
      <c r="M5008" s="270">
        <v>0</v>
      </c>
      <c r="N5008" s="270" t="s">
        <v>10359</v>
      </c>
      <c r="O5008" s="270">
        <v>0</v>
      </c>
      <c r="P5008" s="270" t="s">
        <v>10359</v>
      </c>
      <c r="Q5008" s="270">
        <v>0</v>
      </c>
      <c r="R5008" s="74"/>
      <c r="S5008" s="75" t="str">
        <f t="shared" si="481"/>
        <v>0000</v>
      </c>
      <c r="T5008" s="75" t="str">
        <f t="shared" si="482"/>
        <v>00000000000000000000000000000000</v>
      </c>
      <c r="V5008" s="197"/>
      <c r="W5008" s="75">
        <f t="shared" si="483"/>
        <v>0</v>
      </c>
      <c r="AE5008" s="479"/>
    </row>
    <row r="5009" spans="1:31" s="75" customFormat="1" ht="13.5" x14ac:dyDescent="0.2">
      <c r="A5009" s="211">
        <v>5006</v>
      </c>
      <c r="B5009" s="212" t="s">
        <v>1200</v>
      </c>
      <c r="C5009" s="213" t="s">
        <v>1201</v>
      </c>
      <c r="D5009" s="213"/>
      <c r="E5009" s="213">
        <v>0</v>
      </c>
      <c r="F5009" s="213" t="s">
        <v>585</v>
      </c>
      <c r="G5009" s="214" t="s">
        <v>677</v>
      </c>
      <c r="H5009" s="208" t="str">
        <f>IF(Input!F$4="GMH_OECC",J5009,IF(Input!F$4="GMH_XOEC",L5009,IF(Input!F$4="GMH_Korea",N5009,IF(Input!F$4="GMH_EU",P5009,IF(Input!F$4="Skysuper",#REF!,IF(Input!F$4="SkyII",#REF!,IF(Input!F$4="XO-8000",#REF!, "FALSE")))))))</f>
        <v>00</v>
      </c>
      <c r="I5009" s="209">
        <f>IF(Input!F$4="GMH_OECC",K5009,IF(Input!F$4="GMH_XOEC",M5009,IF(Input!F$4="GMH_Korea",O5009,IF(Input!F$4="GMH_EU",Q5009,IF(Input!F$4="Skysuper",#REF!,IF(Input!F$4="SkyII",#REF!,IF(Input!F$4="XO-8000",#REF!, "FALSE")))))))</f>
        <v>0</v>
      </c>
      <c r="J5009" s="210" t="s">
        <v>10359</v>
      </c>
      <c r="K5009" s="268">
        <v>0</v>
      </c>
      <c r="L5009" s="270" t="s">
        <v>10359</v>
      </c>
      <c r="M5009" s="270">
        <v>0</v>
      </c>
      <c r="N5009" s="270" t="s">
        <v>10359</v>
      </c>
      <c r="O5009" s="270">
        <v>0</v>
      </c>
      <c r="P5009" s="270" t="s">
        <v>10359</v>
      </c>
      <c r="Q5009" s="270">
        <v>0</v>
      </c>
      <c r="R5009" s="74"/>
      <c r="S5009" s="75" t="str">
        <f t="shared" si="481"/>
        <v>0000</v>
      </c>
      <c r="T5009" s="75" t="str">
        <f t="shared" si="482"/>
        <v>00000000000000000000000000000000</v>
      </c>
      <c r="V5009" s="197"/>
      <c r="W5009" s="75">
        <f t="shared" si="483"/>
        <v>0</v>
      </c>
      <c r="AE5009" s="479"/>
    </row>
    <row r="5010" spans="1:31" s="75" customFormat="1" ht="13.5" x14ac:dyDescent="0.2">
      <c r="A5010" s="211">
        <v>5007</v>
      </c>
      <c r="B5010" s="212" t="s">
        <v>1202</v>
      </c>
      <c r="C5010" s="213" t="s">
        <v>1203</v>
      </c>
      <c r="D5010" s="213"/>
      <c r="E5010" s="213">
        <v>0</v>
      </c>
      <c r="F5010" s="213" t="s">
        <v>585</v>
      </c>
      <c r="G5010" s="214" t="s">
        <v>677</v>
      </c>
      <c r="H5010" s="208" t="str">
        <f>IF(Input!F$4="GMH_OECC",J5010,IF(Input!F$4="GMH_XOEC",L5010,IF(Input!F$4="GMH_Korea",N5010,IF(Input!F$4="GMH_EU",P5010,IF(Input!F$4="Skysuper",#REF!,IF(Input!F$4="SkyII",#REF!,IF(Input!F$4="XO-8000",#REF!, "FALSE")))))))</f>
        <v>00</v>
      </c>
      <c r="I5010" s="209">
        <f>IF(Input!F$4="GMH_OECC",K5010,IF(Input!F$4="GMH_XOEC",M5010,IF(Input!F$4="GMH_Korea",O5010,IF(Input!F$4="GMH_EU",Q5010,IF(Input!F$4="Skysuper",#REF!,IF(Input!F$4="SkyII",#REF!,IF(Input!F$4="XO-8000",#REF!, "FALSE")))))))</f>
        <v>0</v>
      </c>
      <c r="J5010" s="210" t="s">
        <v>10359</v>
      </c>
      <c r="K5010" s="268">
        <v>0</v>
      </c>
      <c r="L5010" s="270" t="s">
        <v>10359</v>
      </c>
      <c r="M5010" s="270">
        <v>0</v>
      </c>
      <c r="N5010" s="270" t="s">
        <v>10359</v>
      </c>
      <c r="O5010" s="270">
        <v>0</v>
      </c>
      <c r="P5010" s="270" t="s">
        <v>10359</v>
      </c>
      <c r="Q5010" s="270">
        <v>0</v>
      </c>
      <c r="R5010" s="74"/>
      <c r="S5010" s="75" t="str">
        <f t="shared" si="481"/>
        <v>0000</v>
      </c>
      <c r="T5010" s="75" t="str">
        <f t="shared" si="482"/>
        <v>00000000000000000000000000000000</v>
      </c>
      <c r="V5010" s="197"/>
      <c r="W5010" s="75">
        <f t="shared" si="483"/>
        <v>0</v>
      </c>
      <c r="AE5010" s="479"/>
    </row>
    <row r="5011" spans="1:31" s="75" customFormat="1" ht="13.5" x14ac:dyDescent="0.2">
      <c r="A5011" s="211">
        <v>5008</v>
      </c>
      <c r="B5011" s="212" t="s">
        <v>1204</v>
      </c>
      <c r="C5011" s="213" t="s">
        <v>1205</v>
      </c>
      <c r="D5011" s="213"/>
      <c r="E5011" s="213">
        <v>0</v>
      </c>
      <c r="F5011" s="213" t="s">
        <v>585</v>
      </c>
      <c r="G5011" s="214" t="s">
        <v>677</v>
      </c>
      <c r="H5011" s="208" t="str">
        <f>IF(Input!F$4="GMH_OECC",J5011,IF(Input!F$4="GMH_XOEC",L5011,IF(Input!F$4="GMH_Korea",N5011,IF(Input!F$4="GMH_EU",P5011,IF(Input!F$4="Skysuper",#REF!,IF(Input!F$4="SkyII",#REF!,IF(Input!F$4="XO-8000",#REF!, "FALSE")))))))</f>
        <v>00</v>
      </c>
      <c r="I5011" s="209">
        <f>IF(Input!F$4="GMH_OECC",K5011,IF(Input!F$4="GMH_XOEC",M5011,IF(Input!F$4="GMH_Korea",O5011,IF(Input!F$4="GMH_EU",Q5011,IF(Input!F$4="Skysuper",#REF!,IF(Input!F$4="SkyII",#REF!,IF(Input!F$4="XO-8000",#REF!, "FALSE")))))))</f>
        <v>0</v>
      </c>
      <c r="J5011" s="210" t="s">
        <v>10359</v>
      </c>
      <c r="K5011" s="268">
        <v>0</v>
      </c>
      <c r="L5011" s="270" t="s">
        <v>10359</v>
      </c>
      <c r="M5011" s="270">
        <v>0</v>
      </c>
      <c r="N5011" s="270" t="s">
        <v>10359</v>
      </c>
      <c r="O5011" s="270">
        <v>0</v>
      </c>
      <c r="P5011" s="270" t="s">
        <v>10359</v>
      </c>
      <c r="Q5011" s="270">
        <v>0</v>
      </c>
      <c r="R5011" s="74"/>
      <c r="S5011" s="75" t="str">
        <f t="shared" si="481"/>
        <v>0000</v>
      </c>
      <c r="T5011" s="75" t="str">
        <f t="shared" si="482"/>
        <v>00000000000000000000000000000000</v>
      </c>
      <c r="V5011" s="197"/>
      <c r="W5011" s="75">
        <f t="shared" si="483"/>
        <v>0</v>
      </c>
      <c r="AE5011" s="479"/>
    </row>
    <row r="5012" spans="1:31" s="75" customFormat="1" ht="13.5" x14ac:dyDescent="0.2">
      <c r="A5012" s="211">
        <v>5009</v>
      </c>
      <c r="B5012" s="212" t="s">
        <v>1206</v>
      </c>
      <c r="C5012" s="213" t="s">
        <v>1207</v>
      </c>
      <c r="D5012" s="213"/>
      <c r="E5012" s="213">
        <v>0</v>
      </c>
      <c r="F5012" s="213" t="s">
        <v>585</v>
      </c>
      <c r="G5012" s="214" t="s">
        <v>677</v>
      </c>
      <c r="H5012" s="208" t="str">
        <f>IF(Input!F$4="GMH_OECC",J5012,IF(Input!F$4="GMH_XOEC",L5012,IF(Input!F$4="GMH_Korea",N5012,IF(Input!F$4="GMH_EU",P5012,IF(Input!F$4="Skysuper",#REF!,IF(Input!F$4="SkyII",#REF!,IF(Input!F$4="XO-8000",#REF!, "FALSE")))))))</f>
        <v>00</v>
      </c>
      <c r="I5012" s="209">
        <f>IF(Input!F$4="GMH_OECC",K5012,IF(Input!F$4="GMH_XOEC",M5012,IF(Input!F$4="GMH_Korea",O5012,IF(Input!F$4="GMH_EU",Q5012,IF(Input!F$4="Skysuper",#REF!,IF(Input!F$4="SkyII",#REF!,IF(Input!F$4="XO-8000",#REF!, "FALSE")))))))</f>
        <v>0</v>
      </c>
      <c r="J5012" s="210" t="s">
        <v>10359</v>
      </c>
      <c r="K5012" s="268">
        <v>0</v>
      </c>
      <c r="L5012" s="270" t="s">
        <v>10359</v>
      </c>
      <c r="M5012" s="270">
        <v>0</v>
      </c>
      <c r="N5012" s="270" t="s">
        <v>10359</v>
      </c>
      <c r="O5012" s="270">
        <v>0</v>
      </c>
      <c r="P5012" s="270" t="s">
        <v>10359</v>
      </c>
      <c r="Q5012" s="270">
        <v>0</v>
      </c>
      <c r="R5012" s="74"/>
      <c r="S5012" s="75" t="str">
        <f t="shared" si="481"/>
        <v>0000</v>
      </c>
      <c r="T5012" s="75" t="str">
        <f t="shared" si="482"/>
        <v>00000000000000000000000000000000</v>
      </c>
      <c r="V5012" s="197"/>
      <c r="W5012" s="75">
        <f t="shared" si="483"/>
        <v>0</v>
      </c>
      <c r="AE5012" s="479"/>
    </row>
    <row r="5013" spans="1:31" s="75" customFormat="1" ht="13.5" x14ac:dyDescent="0.2">
      <c r="A5013" s="211">
        <v>5010</v>
      </c>
      <c r="B5013" s="212" t="s">
        <v>1208</v>
      </c>
      <c r="C5013" s="213" t="s">
        <v>1209</v>
      </c>
      <c r="D5013" s="213"/>
      <c r="E5013" s="213">
        <v>0</v>
      </c>
      <c r="F5013" s="213" t="s">
        <v>585</v>
      </c>
      <c r="G5013" s="214" t="s">
        <v>677</v>
      </c>
      <c r="H5013" s="208" t="str">
        <f>IF(Input!F$4="GMH_OECC",J5013,IF(Input!F$4="GMH_XOEC",L5013,IF(Input!F$4="GMH_Korea",N5013,IF(Input!F$4="GMH_EU",P5013,IF(Input!F$4="Skysuper",#REF!,IF(Input!F$4="SkyII",#REF!,IF(Input!F$4="XO-8000",#REF!, "FALSE")))))))</f>
        <v>00</v>
      </c>
      <c r="I5013" s="209">
        <f>IF(Input!F$4="GMH_OECC",K5013,IF(Input!F$4="GMH_XOEC",M5013,IF(Input!F$4="GMH_Korea",O5013,IF(Input!F$4="GMH_EU",Q5013,IF(Input!F$4="Skysuper",#REF!,IF(Input!F$4="SkyII",#REF!,IF(Input!F$4="XO-8000",#REF!, "FALSE")))))))</f>
        <v>0</v>
      </c>
      <c r="J5013" s="210" t="s">
        <v>10359</v>
      </c>
      <c r="K5013" s="268">
        <v>0</v>
      </c>
      <c r="L5013" s="270" t="s">
        <v>10359</v>
      </c>
      <c r="M5013" s="270">
        <v>0</v>
      </c>
      <c r="N5013" s="270" t="s">
        <v>10359</v>
      </c>
      <c r="O5013" s="270">
        <v>0</v>
      </c>
      <c r="P5013" s="270" t="s">
        <v>10359</v>
      </c>
      <c r="Q5013" s="270">
        <v>0</v>
      </c>
      <c r="R5013" s="74"/>
      <c r="S5013" s="75" t="str">
        <f t="shared" si="481"/>
        <v>0000</v>
      </c>
      <c r="T5013" s="75" t="str">
        <f t="shared" si="482"/>
        <v>00000000000000000000000000000000</v>
      </c>
      <c r="V5013" s="197"/>
      <c r="W5013" s="75">
        <f t="shared" si="483"/>
        <v>0</v>
      </c>
      <c r="AE5013" s="479"/>
    </row>
    <row r="5014" spans="1:31" s="75" customFormat="1" ht="13.5" x14ac:dyDescent="0.2">
      <c r="A5014" s="211">
        <v>5011</v>
      </c>
      <c r="B5014" s="212" t="s">
        <v>1210</v>
      </c>
      <c r="C5014" s="213" t="s">
        <v>1211</v>
      </c>
      <c r="D5014" s="213"/>
      <c r="E5014" s="213">
        <v>0</v>
      </c>
      <c r="F5014" s="213" t="s">
        <v>585</v>
      </c>
      <c r="G5014" s="214" t="s">
        <v>677</v>
      </c>
      <c r="H5014" s="208" t="str">
        <f>IF(Input!F$4="GMH_OECC",J5014,IF(Input!F$4="GMH_XOEC",L5014,IF(Input!F$4="GMH_Korea",N5014,IF(Input!F$4="GMH_EU",P5014,IF(Input!F$4="Skysuper",#REF!,IF(Input!F$4="SkyII",#REF!,IF(Input!F$4="XO-8000",#REF!, "FALSE")))))))</f>
        <v>00</v>
      </c>
      <c r="I5014" s="209">
        <f>IF(Input!F$4="GMH_OECC",K5014,IF(Input!F$4="GMH_XOEC",M5014,IF(Input!F$4="GMH_Korea",O5014,IF(Input!F$4="GMH_EU",Q5014,IF(Input!F$4="Skysuper",#REF!,IF(Input!F$4="SkyII",#REF!,IF(Input!F$4="XO-8000",#REF!, "FALSE")))))))</f>
        <v>0</v>
      </c>
      <c r="J5014" s="210" t="s">
        <v>10359</v>
      </c>
      <c r="K5014" s="268">
        <v>0</v>
      </c>
      <c r="L5014" s="270" t="s">
        <v>10359</v>
      </c>
      <c r="M5014" s="270">
        <v>0</v>
      </c>
      <c r="N5014" s="270" t="s">
        <v>10359</v>
      </c>
      <c r="O5014" s="270">
        <v>0</v>
      </c>
      <c r="P5014" s="270" t="s">
        <v>10359</v>
      </c>
      <c r="Q5014" s="270">
        <v>0</v>
      </c>
      <c r="R5014" s="74"/>
      <c r="S5014" s="75" t="str">
        <f t="shared" si="481"/>
        <v>0000</v>
      </c>
      <c r="T5014" s="75" t="str">
        <f t="shared" si="482"/>
        <v>00000000000000000000000000000000</v>
      </c>
      <c r="V5014" s="197"/>
      <c r="W5014" s="75">
        <f t="shared" si="483"/>
        <v>0</v>
      </c>
      <c r="AE5014" s="479"/>
    </row>
    <row r="5015" spans="1:31" s="75" customFormat="1" ht="13.5" x14ac:dyDescent="0.2">
      <c r="A5015" s="211">
        <v>5012</v>
      </c>
      <c r="B5015" s="212" t="s">
        <v>1212</v>
      </c>
      <c r="C5015" s="213" t="s">
        <v>1213</v>
      </c>
      <c r="D5015" s="213"/>
      <c r="E5015" s="213">
        <v>0</v>
      </c>
      <c r="F5015" s="213" t="s">
        <v>585</v>
      </c>
      <c r="G5015" s="214" t="s">
        <v>677</v>
      </c>
      <c r="H5015" s="208" t="str">
        <f>IF(Input!F$4="GMH_OECC",J5015,IF(Input!F$4="GMH_XOEC",L5015,IF(Input!F$4="GMH_Korea",N5015,IF(Input!F$4="GMH_EU",P5015,IF(Input!F$4="Skysuper",#REF!,IF(Input!F$4="SkyII",#REF!,IF(Input!F$4="XO-8000",#REF!, "FALSE")))))))</f>
        <v>00</v>
      </c>
      <c r="I5015" s="209">
        <f>IF(Input!F$4="GMH_OECC",K5015,IF(Input!F$4="GMH_XOEC",M5015,IF(Input!F$4="GMH_Korea",O5015,IF(Input!F$4="GMH_EU",Q5015,IF(Input!F$4="Skysuper",#REF!,IF(Input!F$4="SkyII",#REF!,IF(Input!F$4="XO-8000",#REF!, "FALSE")))))))</f>
        <v>0</v>
      </c>
      <c r="J5015" s="210" t="s">
        <v>10359</v>
      </c>
      <c r="K5015" s="268">
        <v>0</v>
      </c>
      <c r="L5015" s="270" t="s">
        <v>10359</v>
      </c>
      <c r="M5015" s="270">
        <v>0</v>
      </c>
      <c r="N5015" s="270" t="s">
        <v>10359</v>
      </c>
      <c r="O5015" s="270">
        <v>0</v>
      </c>
      <c r="P5015" s="270" t="s">
        <v>10359</v>
      </c>
      <c r="Q5015" s="270">
        <v>0</v>
      </c>
      <c r="R5015" s="74"/>
      <c r="S5015" s="75" t="str">
        <f t="shared" si="481"/>
        <v>0000</v>
      </c>
      <c r="T5015" s="75" t="str">
        <f t="shared" si="482"/>
        <v>00000000000000000000000000000000</v>
      </c>
      <c r="V5015" s="197"/>
      <c r="W5015" s="75">
        <f t="shared" si="483"/>
        <v>0</v>
      </c>
      <c r="AE5015" s="479"/>
    </row>
    <row r="5016" spans="1:31" s="75" customFormat="1" ht="13.5" x14ac:dyDescent="0.2">
      <c r="A5016" s="211">
        <v>5013</v>
      </c>
      <c r="B5016" s="212" t="s">
        <v>1214</v>
      </c>
      <c r="C5016" s="213" t="s">
        <v>1215</v>
      </c>
      <c r="D5016" s="213"/>
      <c r="E5016" s="213">
        <v>0</v>
      </c>
      <c r="F5016" s="213" t="s">
        <v>585</v>
      </c>
      <c r="G5016" s="214" t="s">
        <v>677</v>
      </c>
      <c r="H5016" s="208" t="str">
        <f>IF(Input!F$4="GMH_OECC",J5016,IF(Input!F$4="GMH_XOEC",L5016,IF(Input!F$4="GMH_Korea",N5016,IF(Input!F$4="GMH_EU",P5016,IF(Input!F$4="Skysuper",#REF!,IF(Input!F$4="SkyII",#REF!,IF(Input!F$4="XO-8000",#REF!, "FALSE")))))))</f>
        <v>00</v>
      </c>
      <c r="I5016" s="209">
        <f>IF(Input!F$4="GMH_OECC",K5016,IF(Input!F$4="GMH_XOEC",M5016,IF(Input!F$4="GMH_Korea",O5016,IF(Input!F$4="GMH_EU",Q5016,IF(Input!F$4="Skysuper",#REF!,IF(Input!F$4="SkyII",#REF!,IF(Input!F$4="XO-8000",#REF!, "FALSE")))))))</f>
        <v>0</v>
      </c>
      <c r="J5016" s="210" t="s">
        <v>10359</v>
      </c>
      <c r="K5016" s="268">
        <v>0</v>
      </c>
      <c r="L5016" s="270" t="s">
        <v>10359</v>
      </c>
      <c r="M5016" s="270">
        <v>0</v>
      </c>
      <c r="N5016" s="270" t="s">
        <v>10359</v>
      </c>
      <c r="O5016" s="270">
        <v>0</v>
      </c>
      <c r="P5016" s="270" t="s">
        <v>10359</v>
      </c>
      <c r="Q5016" s="270">
        <v>0</v>
      </c>
      <c r="R5016" s="74"/>
      <c r="S5016" s="75" t="str">
        <f t="shared" si="481"/>
        <v>0000</v>
      </c>
      <c r="T5016" s="75" t="str">
        <f t="shared" si="482"/>
        <v>00000000000000000000000000000000</v>
      </c>
      <c r="V5016" s="197"/>
      <c r="W5016" s="75">
        <f t="shared" si="483"/>
        <v>0</v>
      </c>
      <c r="AE5016" s="479"/>
    </row>
    <row r="5017" spans="1:31" s="75" customFormat="1" ht="13.5" x14ac:dyDescent="0.2">
      <c r="A5017" s="211">
        <v>5014</v>
      </c>
      <c r="B5017" s="212" t="s">
        <v>1216</v>
      </c>
      <c r="C5017" s="213" t="s">
        <v>1217</v>
      </c>
      <c r="D5017" s="213"/>
      <c r="E5017" s="213">
        <v>0</v>
      </c>
      <c r="F5017" s="213" t="s">
        <v>585</v>
      </c>
      <c r="G5017" s="214" t="s">
        <v>677</v>
      </c>
      <c r="H5017" s="208" t="str">
        <f>IF(Input!F$4="GMH_OECC",J5017,IF(Input!F$4="GMH_XOEC",L5017,IF(Input!F$4="GMH_Korea",N5017,IF(Input!F$4="GMH_EU",P5017,IF(Input!F$4="Skysuper",#REF!,IF(Input!F$4="SkyII",#REF!,IF(Input!F$4="XO-8000",#REF!, "FALSE")))))))</f>
        <v>00</v>
      </c>
      <c r="I5017" s="209">
        <f>IF(Input!F$4="GMH_OECC",K5017,IF(Input!F$4="GMH_XOEC",M5017,IF(Input!F$4="GMH_Korea",O5017,IF(Input!F$4="GMH_EU",Q5017,IF(Input!F$4="Skysuper",#REF!,IF(Input!F$4="SkyII",#REF!,IF(Input!F$4="XO-8000",#REF!, "FALSE")))))))</f>
        <v>0</v>
      </c>
      <c r="J5017" s="210" t="s">
        <v>10359</v>
      </c>
      <c r="K5017" s="268">
        <v>0</v>
      </c>
      <c r="L5017" s="270" t="s">
        <v>10359</v>
      </c>
      <c r="M5017" s="270">
        <v>0</v>
      </c>
      <c r="N5017" s="270" t="s">
        <v>10359</v>
      </c>
      <c r="O5017" s="270">
        <v>0</v>
      </c>
      <c r="P5017" s="270" t="s">
        <v>10359</v>
      </c>
      <c r="Q5017" s="270">
        <v>0</v>
      </c>
      <c r="R5017" s="74"/>
      <c r="S5017" s="75" t="str">
        <f t="shared" si="481"/>
        <v>0000</v>
      </c>
      <c r="T5017" s="75" t="str">
        <f t="shared" si="482"/>
        <v>00000000000000000000000000000000</v>
      </c>
      <c r="V5017" s="197"/>
      <c r="W5017" s="75">
        <f t="shared" si="483"/>
        <v>0</v>
      </c>
      <c r="AE5017" s="479"/>
    </row>
    <row r="5018" spans="1:31" s="75" customFormat="1" ht="13.5" x14ac:dyDescent="0.2">
      <c r="A5018" s="211">
        <v>5015</v>
      </c>
      <c r="B5018" s="212" t="s">
        <v>1218</v>
      </c>
      <c r="C5018" s="213" t="s">
        <v>1219</v>
      </c>
      <c r="D5018" s="213"/>
      <c r="E5018" s="213">
        <v>0</v>
      </c>
      <c r="F5018" s="213" t="s">
        <v>585</v>
      </c>
      <c r="G5018" s="214" t="s">
        <v>677</v>
      </c>
      <c r="H5018" s="208" t="str">
        <f>IF(Input!F$4="GMH_OECC",J5018,IF(Input!F$4="GMH_XOEC",L5018,IF(Input!F$4="GMH_Korea",N5018,IF(Input!F$4="GMH_EU",P5018,IF(Input!F$4="Skysuper",#REF!,IF(Input!F$4="SkyII",#REF!,IF(Input!F$4="XO-8000",#REF!, "FALSE")))))))</f>
        <v>00</v>
      </c>
      <c r="I5018" s="209">
        <f>IF(Input!F$4="GMH_OECC",K5018,IF(Input!F$4="GMH_XOEC",M5018,IF(Input!F$4="GMH_Korea",O5018,IF(Input!F$4="GMH_EU",Q5018,IF(Input!F$4="Skysuper",#REF!,IF(Input!F$4="SkyII",#REF!,IF(Input!F$4="XO-8000",#REF!, "FALSE")))))))</f>
        <v>0</v>
      </c>
      <c r="J5018" s="210" t="s">
        <v>10359</v>
      </c>
      <c r="K5018" s="268">
        <v>0</v>
      </c>
      <c r="L5018" s="270" t="s">
        <v>10359</v>
      </c>
      <c r="M5018" s="270">
        <v>0</v>
      </c>
      <c r="N5018" s="270" t="s">
        <v>10359</v>
      </c>
      <c r="O5018" s="270">
        <v>0</v>
      </c>
      <c r="P5018" s="270" t="s">
        <v>10359</v>
      </c>
      <c r="Q5018" s="270">
        <v>0</v>
      </c>
      <c r="R5018" s="74"/>
      <c r="S5018" s="75" t="str">
        <f t="shared" si="481"/>
        <v>0000</v>
      </c>
      <c r="T5018" s="75" t="str">
        <f t="shared" si="482"/>
        <v>00000000000000000000000000000000</v>
      </c>
      <c r="V5018" s="197"/>
      <c r="W5018" s="75">
        <f t="shared" si="483"/>
        <v>0</v>
      </c>
      <c r="AE5018" s="479"/>
    </row>
    <row r="5019" spans="1:31" s="75" customFormat="1" ht="13.5" x14ac:dyDescent="0.2">
      <c r="A5019" s="211">
        <v>5016</v>
      </c>
      <c r="B5019" s="212" t="s">
        <v>1220</v>
      </c>
      <c r="C5019" s="213" t="s">
        <v>1221</v>
      </c>
      <c r="D5019" s="213"/>
      <c r="E5019" s="213">
        <v>0</v>
      </c>
      <c r="F5019" s="213" t="s">
        <v>585</v>
      </c>
      <c r="G5019" s="214" t="s">
        <v>677</v>
      </c>
      <c r="H5019" s="208" t="str">
        <f>IF(Input!F$4="GMH_OECC",J5019,IF(Input!F$4="GMH_XOEC",L5019,IF(Input!F$4="GMH_Korea",N5019,IF(Input!F$4="GMH_EU",P5019,IF(Input!F$4="Skysuper",#REF!,IF(Input!F$4="SkyII",#REF!,IF(Input!F$4="XO-8000",#REF!, "FALSE")))))))</f>
        <v>00</v>
      </c>
      <c r="I5019" s="209">
        <f>IF(Input!F$4="GMH_OECC",K5019,IF(Input!F$4="GMH_XOEC",M5019,IF(Input!F$4="GMH_Korea",O5019,IF(Input!F$4="GMH_EU",Q5019,IF(Input!F$4="Skysuper",#REF!,IF(Input!F$4="SkyII",#REF!,IF(Input!F$4="XO-8000",#REF!, "FALSE")))))))</f>
        <v>0</v>
      </c>
      <c r="J5019" s="210" t="s">
        <v>10359</v>
      </c>
      <c r="K5019" s="268">
        <v>0</v>
      </c>
      <c r="L5019" s="270" t="s">
        <v>10359</v>
      </c>
      <c r="M5019" s="270">
        <v>0</v>
      </c>
      <c r="N5019" s="270" t="s">
        <v>10359</v>
      </c>
      <c r="O5019" s="270">
        <v>0</v>
      </c>
      <c r="P5019" s="270" t="s">
        <v>10359</v>
      </c>
      <c r="Q5019" s="270">
        <v>0</v>
      </c>
      <c r="R5019" s="74"/>
      <c r="S5019" s="75" t="str">
        <f t="shared" si="481"/>
        <v>0000</v>
      </c>
      <c r="T5019" s="75" t="str">
        <f t="shared" si="482"/>
        <v>00000000000000000000000000000000</v>
      </c>
      <c r="V5019" s="197"/>
      <c r="W5019" s="75">
        <f t="shared" si="483"/>
        <v>0</v>
      </c>
      <c r="AE5019" s="479"/>
    </row>
    <row r="5020" spans="1:31" s="75" customFormat="1" ht="13.5" x14ac:dyDescent="0.2">
      <c r="A5020" s="211">
        <v>5017</v>
      </c>
      <c r="B5020" s="212" t="s">
        <v>1222</v>
      </c>
      <c r="C5020" s="213" t="s">
        <v>1223</v>
      </c>
      <c r="D5020" s="213"/>
      <c r="E5020" s="213">
        <v>0</v>
      </c>
      <c r="F5020" s="213" t="s">
        <v>585</v>
      </c>
      <c r="G5020" s="214" t="s">
        <v>677</v>
      </c>
      <c r="H5020" s="208" t="str">
        <f>IF(Input!F$4="GMH_OECC",J5020,IF(Input!F$4="GMH_XOEC",L5020,IF(Input!F$4="GMH_Korea",N5020,IF(Input!F$4="GMH_EU",P5020,IF(Input!F$4="Skysuper",#REF!,IF(Input!F$4="SkyII",#REF!,IF(Input!F$4="XO-8000",#REF!, "FALSE")))))))</f>
        <v>00</v>
      </c>
      <c r="I5020" s="209">
        <f>IF(Input!F$4="GMH_OECC",K5020,IF(Input!F$4="GMH_XOEC",M5020,IF(Input!F$4="GMH_Korea",O5020,IF(Input!F$4="GMH_EU",Q5020,IF(Input!F$4="Skysuper",#REF!,IF(Input!F$4="SkyII",#REF!,IF(Input!F$4="XO-8000",#REF!, "FALSE")))))))</f>
        <v>0</v>
      </c>
      <c r="J5020" s="210" t="s">
        <v>10359</v>
      </c>
      <c r="K5020" s="268">
        <v>0</v>
      </c>
      <c r="L5020" s="270" t="s">
        <v>10359</v>
      </c>
      <c r="M5020" s="270">
        <v>0</v>
      </c>
      <c r="N5020" s="270" t="s">
        <v>10359</v>
      </c>
      <c r="O5020" s="270">
        <v>0</v>
      </c>
      <c r="P5020" s="270" t="s">
        <v>10359</v>
      </c>
      <c r="Q5020" s="270">
        <v>0</v>
      </c>
      <c r="R5020" s="74"/>
      <c r="S5020" s="75" t="str">
        <f t="shared" si="481"/>
        <v>0000</v>
      </c>
      <c r="T5020" s="75" t="str">
        <f t="shared" si="482"/>
        <v>00000000000000000000000000000000</v>
      </c>
      <c r="V5020" s="197"/>
      <c r="W5020" s="75">
        <f t="shared" si="483"/>
        <v>0</v>
      </c>
      <c r="AE5020" s="479"/>
    </row>
    <row r="5021" spans="1:31" s="75" customFormat="1" ht="13.5" x14ac:dyDescent="0.2">
      <c r="A5021" s="211">
        <v>5018</v>
      </c>
      <c r="B5021" s="212" t="s">
        <v>1224</v>
      </c>
      <c r="C5021" s="213" t="s">
        <v>1225</v>
      </c>
      <c r="D5021" s="213"/>
      <c r="E5021" s="213">
        <v>0</v>
      </c>
      <c r="F5021" s="213" t="s">
        <v>585</v>
      </c>
      <c r="G5021" s="214" t="s">
        <v>677</v>
      </c>
      <c r="H5021" s="208" t="str">
        <f>IF(Input!F$4="GMH_OECC",J5021,IF(Input!F$4="GMH_XOEC",L5021,IF(Input!F$4="GMH_Korea",N5021,IF(Input!F$4="GMH_EU",P5021,IF(Input!F$4="Skysuper",#REF!,IF(Input!F$4="SkyII",#REF!,IF(Input!F$4="XO-8000",#REF!, "FALSE")))))))</f>
        <v>00</v>
      </c>
      <c r="I5021" s="209">
        <f>IF(Input!F$4="GMH_OECC",K5021,IF(Input!F$4="GMH_XOEC",M5021,IF(Input!F$4="GMH_Korea",O5021,IF(Input!F$4="GMH_EU",Q5021,IF(Input!F$4="Skysuper",#REF!,IF(Input!F$4="SkyII",#REF!,IF(Input!F$4="XO-8000",#REF!, "FALSE")))))))</f>
        <v>0</v>
      </c>
      <c r="J5021" s="210" t="s">
        <v>10359</v>
      </c>
      <c r="K5021" s="268">
        <v>0</v>
      </c>
      <c r="L5021" s="270" t="s">
        <v>10359</v>
      </c>
      <c r="M5021" s="270">
        <v>0</v>
      </c>
      <c r="N5021" s="270" t="s">
        <v>10359</v>
      </c>
      <c r="O5021" s="270">
        <v>0</v>
      </c>
      <c r="P5021" s="270" t="s">
        <v>10359</v>
      </c>
      <c r="Q5021" s="270">
        <v>0</v>
      </c>
      <c r="R5021" s="74"/>
      <c r="S5021" s="75" t="str">
        <f t="shared" si="481"/>
        <v>0000</v>
      </c>
      <c r="T5021" s="75" t="str">
        <f t="shared" si="482"/>
        <v>00000000000000000000000000000000</v>
      </c>
      <c r="V5021" s="197"/>
      <c r="W5021" s="75">
        <f t="shared" si="483"/>
        <v>0</v>
      </c>
      <c r="AE5021" s="479"/>
    </row>
    <row r="5022" spans="1:31" s="75" customFormat="1" ht="13.5" x14ac:dyDescent="0.2">
      <c r="A5022" s="211">
        <v>5019</v>
      </c>
      <c r="B5022" s="212" t="s">
        <v>1226</v>
      </c>
      <c r="C5022" s="213" t="s">
        <v>1227</v>
      </c>
      <c r="D5022" s="213"/>
      <c r="E5022" s="213">
        <v>0</v>
      </c>
      <c r="F5022" s="213" t="s">
        <v>585</v>
      </c>
      <c r="G5022" s="214" t="s">
        <v>677</v>
      </c>
      <c r="H5022" s="208" t="str">
        <f>IF(Input!F$4="GMH_OECC",J5022,IF(Input!F$4="GMH_XOEC",L5022,IF(Input!F$4="GMH_Korea",N5022,IF(Input!F$4="GMH_EU",P5022,IF(Input!F$4="Skysuper",#REF!,IF(Input!F$4="SkyII",#REF!,IF(Input!F$4="XO-8000",#REF!, "FALSE")))))))</f>
        <v>00</v>
      </c>
      <c r="I5022" s="209">
        <f>IF(Input!F$4="GMH_OECC",K5022,IF(Input!F$4="GMH_XOEC",M5022,IF(Input!F$4="GMH_Korea",O5022,IF(Input!F$4="GMH_EU",Q5022,IF(Input!F$4="Skysuper",#REF!,IF(Input!F$4="SkyII",#REF!,IF(Input!F$4="XO-8000",#REF!, "FALSE")))))))</f>
        <v>0</v>
      </c>
      <c r="J5022" s="210" t="s">
        <v>10359</v>
      </c>
      <c r="K5022" s="268">
        <v>0</v>
      </c>
      <c r="L5022" s="270" t="s">
        <v>10359</v>
      </c>
      <c r="M5022" s="270">
        <v>0</v>
      </c>
      <c r="N5022" s="270" t="s">
        <v>10359</v>
      </c>
      <c r="O5022" s="270">
        <v>0</v>
      </c>
      <c r="P5022" s="270" t="s">
        <v>10359</v>
      </c>
      <c r="Q5022" s="270">
        <v>0</v>
      </c>
      <c r="R5022" s="74"/>
      <c r="S5022" s="75" t="str">
        <f t="shared" si="481"/>
        <v>0000</v>
      </c>
      <c r="T5022" s="75" t="str">
        <f t="shared" si="482"/>
        <v>00000000000000000000000000000000</v>
      </c>
      <c r="V5022" s="197"/>
      <c r="W5022" s="75">
        <f t="shared" si="483"/>
        <v>0</v>
      </c>
      <c r="AE5022" s="479"/>
    </row>
    <row r="5023" spans="1:31" s="75" customFormat="1" ht="13.5" x14ac:dyDescent="0.2">
      <c r="A5023" s="211">
        <v>5020</v>
      </c>
      <c r="B5023" s="212" t="s">
        <v>1228</v>
      </c>
      <c r="C5023" s="213" t="s">
        <v>1229</v>
      </c>
      <c r="D5023" s="213"/>
      <c r="E5023" s="213">
        <v>0</v>
      </c>
      <c r="F5023" s="213" t="s">
        <v>585</v>
      </c>
      <c r="G5023" s="214" t="s">
        <v>677</v>
      </c>
      <c r="H5023" s="208" t="str">
        <f>IF(Input!F$4="GMH_OECC",J5023,IF(Input!F$4="GMH_XOEC",L5023,IF(Input!F$4="GMH_Korea",N5023,IF(Input!F$4="GMH_EU",P5023,IF(Input!F$4="Skysuper",#REF!,IF(Input!F$4="SkyII",#REF!,IF(Input!F$4="XO-8000",#REF!, "FALSE")))))))</f>
        <v>00</v>
      </c>
      <c r="I5023" s="209">
        <f>IF(Input!F$4="GMH_OECC",K5023,IF(Input!F$4="GMH_XOEC",M5023,IF(Input!F$4="GMH_Korea",O5023,IF(Input!F$4="GMH_EU",Q5023,IF(Input!F$4="Skysuper",#REF!,IF(Input!F$4="SkyII",#REF!,IF(Input!F$4="XO-8000",#REF!, "FALSE")))))))</f>
        <v>0</v>
      </c>
      <c r="J5023" s="210" t="s">
        <v>10359</v>
      </c>
      <c r="K5023" s="268">
        <v>0</v>
      </c>
      <c r="L5023" s="270" t="s">
        <v>10359</v>
      </c>
      <c r="M5023" s="270">
        <v>0</v>
      </c>
      <c r="N5023" s="270" t="s">
        <v>10359</v>
      </c>
      <c r="O5023" s="270">
        <v>0</v>
      </c>
      <c r="P5023" s="270" t="s">
        <v>10359</v>
      </c>
      <c r="Q5023" s="270">
        <v>0</v>
      </c>
      <c r="R5023" s="74"/>
      <c r="S5023" s="75" t="str">
        <f t="shared" si="481"/>
        <v>0000</v>
      </c>
      <c r="T5023" s="75" t="str">
        <f t="shared" si="482"/>
        <v>00000000000000000000000000000000</v>
      </c>
      <c r="V5023" s="197"/>
      <c r="W5023" s="75">
        <f t="shared" si="483"/>
        <v>0</v>
      </c>
      <c r="AE5023" s="479"/>
    </row>
    <row r="5024" spans="1:31" s="75" customFormat="1" ht="13.5" x14ac:dyDescent="0.2">
      <c r="A5024" s="211">
        <v>5021</v>
      </c>
      <c r="B5024" s="212" t="s">
        <v>1230</v>
      </c>
      <c r="C5024" s="213" t="s">
        <v>1231</v>
      </c>
      <c r="D5024" s="213"/>
      <c r="E5024" s="213">
        <v>0</v>
      </c>
      <c r="F5024" s="213" t="s">
        <v>585</v>
      </c>
      <c r="G5024" s="214" t="s">
        <v>677</v>
      </c>
      <c r="H5024" s="208" t="str">
        <f>IF(Input!F$4="GMH_OECC",J5024,IF(Input!F$4="GMH_XOEC",L5024,IF(Input!F$4="GMH_Korea",N5024,IF(Input!F$4="GMH_EU",P5024,IF(Input!F$4="Skysuper",#REF!,IF(Input!F$4="SkyII",#REF!,IF(Input!F$4="XO-8000",#REF!, "FALSE")))))))</f>
        <v>00</v>
      </c>
      <c r="I5024" s="209">
        <f>IF(Input!F$4="GMH_OECC",K5024,IF(Input!F$4="GMH_XOEC",M5024,IF(Input!F$4="GMH_Korea",O5024,IF(Input!F$4="GMH_EU",Q5024,IF(Input!F$4="Skysuper",#REF!,IF(Input!F$4="SkyII",#REF!,IF(Input!F$4="XO-8000",#REF!, "FALSE")))))))</f>
        <v>0</v>
      </c>
      <c r="J5024" s="210" t="s">
        <v>10359</v>
      </c>
      <c r="K5024" s="268">
        <v>0</v>
      </c>
      <c r="L5024" s="270" t="s">
        <v>10359</v>
      </c>
      <c r="M5024" s="270">
        <v>0</v>
      </c>
      <c r="N5024" s="270" t="s">
        <v>10359</v>
      </c>
      <c r="O5024" s="270">
        <v>0</v>
      </c>
      <c r="P5024" s="270" t="s">
        <v>10359</v>
      </c>
      <c r="Q5024" s="270">
        <v>0</v>
      </c>
      <c r="R5024" s="74"/>
      <c r="S5024" s="75" t="str">
        <f t="shared" si="481"/>
        <v>0000</v>
      </c>
      <c r="T5024" s="75" t="str">
        <f t="shared" si="482"/>
        <v>00000000000000000000000000000000</v>
      </c>
      <c r="V5024" s="197"/>
      <c r="W5024" s="75">
        <f t="shared" si="483"/>
        <v>0</v>
      </c>
      <c r="AE5024" s="479"/>
    </row>
    <row r="5025" spans="1:31" s="75" customFormat="1" ht="13.5" x14ac:dyDescent="0.2">
      <c r="A5025" s="211">
        <v>5022</v>
      </c>
      <c r="B5025" s="212" t="s">
        <v>1232</v>
      </c>
      <c r="C5025" s="213" t="s">
        <v>1233</v>
      </c>
      <c r="D5025" s="213"/>
      <c r="E5025" s="213">
        <v>0</v>
      </c>
      <c r="F5025" s="213" t="s">
        <v>585</v>
      </c>
      <c r="G5025" s="214" t="s">
        <v>677</v>
      </c>
      <c r="H5025" s="208" t="str">
        <f>IF(Input!F$4="GMH_OECC",J5025,IF(Input!F$4="GMH_XOEC",L5025,IF(Input!F$4="GMH_Korea",N5025,IF(Input!F$4="GMH_EU",P5025,IF(Input!F$4="Skysuper",#REF!,IF(Input!F$4="SkyII",#REF!,IF(Input!F$4="XO-8000",#REF!, "FALSE")))))))</f>
        <v>00</v>
      </c>
      <c r="I5025" s="209">
        <f>IF(Input!F$4="GMH_OECC",K5025,IF(Input!F$4="GMH_XOEC",M5025,IF(Input!F$4="GMH_Korea",O5025,IF(Input!F$4="GMH_EU",Q5025,IF(Input!F$4="Skysuper",#REF!,IF(Input!F$4="SkyII",#REF!,IF(Input!F$4="XO-8000",#REF!, "FALSE")))))))</f>
        <v>0</v>
      </c>
      <c r="J5025" s="210" t="s">
        <v>10359</v>
      </c>
      <c r="K5025" s="268">
        <v>0</v>
      </c>
      <c r="L5025" s="270" t="s">
        <v>10359</v>
      </c>
      <c r="M5025" s="270">
        <v>0</v>
      </c>
      <c r="N5025" s="270" t="s">
        <v>10359</v>
      </c>
      <c r="O5025" s="270">
        <v>0</v>
      </c>
      <c r="P5025" s="270" t="s">
        <v>10359</v>
      </c>
      <c r="Q5025" s="270">
        <v>0</v>
      </c>
      <c r="R5025" s="74"/>
      <c r="S5025" s="75" t="str">
        <f t="shared" si="481"/>
        <v>0000</v>
      </c>
      <c r="T5025" s="75" t="str">
        <f t="shared" si="482"/>
        <v>00000000000000000000000000000000</v>
      </c>
      <c r="V5025" s="197"/>
      <c r="W5025" s="75">
        <f t="shared" si="483"/>
        <v>0</v>
      </c>
      <c r="AE5025" s="479"/>
    </row>
    <row r="5026" spans="1:31" s="75" customFormat="1" ht="13.5" x14ac:dyDescent="0.2">
      <c r="A5026" s="211">
        <v>5023</v>
      </c>
      <c r="B5026" s="212" t="s">
        <v>1234</v>
      </c>
      <c r="C5026" s="213" t="s">
        <v>1235</v>
      </c>
      <c r="D5026" s="213"/>
      <c r="E5026" s="213">
        <v>0</v>
      </c>
      <c r="F5026" s="213" t="s">
        <v>585</v>
      </c>
      <c r="G5026" s="214" t="s">
        <v>677</v>
      </c>
      <c r="H5026" s="208" t="str">
        <f>IF(Input!F$4="GMH_OECC",J5026,IF(Input!F$4="GMH_XOEC",L5026,IF(Input!F$4="GMH_Korea",N5026,IF(Input!F$4="GMH_EU",P5026,IF(Input!F$4="Skysuper",#REF!,IF(Input!F$4="SkyII",#REF!,IF(Input!F$4="XO-8000",#REF!, "FALSE")))))))</f>
        <v>00</v>
      </c>
      <c r="I5026" s="209">
        <f>IF(Input!F$4="GMH_OECC",K5026,IF(Input!F$4="GMH_XOEC",M5026,IF(Input!F$4="GMH_Korea",O5026,IF(Input!F$4="GMH_EU",Q5026,IF(Input!F$4="Skysuper",#REF!,IF(Input!F$4="SkyII",#REF!,IF(Input!F$4="XO-8000",#REF!, "FALSE")))))))</f>
        <v>0</v>
      </c>
      <c r="J5026" s="210" t="s">
        <v>10359</v>
      </c>
      <c r="K5026" s="268">
        <v>0</v>
      </c>
      <c r="L5026" s="270" t="s">
        <v>10359</v>
      </c>
      <c r="M5026" s="270">
        <v>0</v>
      </c>
      <c r="N5026" s="270" t="s">
        <v>10359</v>
      </c>
      <c r="O5026" s="270">
        <v>0</v>
      </c>
      <c r="P5026" s="270" t="s">
        <v>10359</v>
      </c>
      <c r="Q5026" s="270">
        <v>0</v>
      </c>
      <c r="R5026" s="74"/>
      <c r="S5026" s="75" t="str">
        <f t="shared" si="481"/>
        <v>0000</v>
      </c>
      <c r="T5026" s="75" t="str">
        <f t="shared" si="482"/>
        <v>00000000000000000000000000000000</v>
      </c>
      <c r="V5026" s="197"/>
      <c r="W5026" s="75">
        <f t="shared" si="483"/>
        <v>0</v>
      </c>
      <c r="AE5026" s="479"/>
    </row>
    <row r="5027" spans="1:31" s="75" customFormat="1" ht="13.5" x14ac:dyDescent="0.2">
      <c r="A5027" s="211">
        <v>5024</v>
      </c>
      <c r="B5027" s="212" t="s">
        <v>1236</v>
      </c>
      <c r="C5027" s="213" t="s">
        <v>1237</v>
      </c>
      <c r="D5027" s="213"/>
      <c r="E5027" s="213">
        <v>0</v>
      </c>
      <c r="F5027" s="213" t="s">
        <v>585</v>
      </c>
      <c r="G5027" s="214" t="s">
        <v>677</v>
      </c>
      <c r="H5027" s="208" t="str">
        <f>IF(Input!F$4="GMH_OECC",J5027,IF(Input!F$4="GMH_XOEC",L5027,IF(Input!F$4="GMH_Korea",N5027,IF(Input!F$4="GMH_EU",P5027,IF(Input!F$4="Skysuper",#REF!,IF(Input!F$4="SkyII",#REF!,IF(Input!F$4="XO-8000",#REF!, "FALSE")))))))</f>
        <v>00</v>
      </c>
      <c r="I5027" s="209">
        <f>IF(Input!F$4="GMH_OECC",K5027,IF(Input!F$4="GMH_XOEC",M5027,IF(Input!F$4="GMH_Korea",O5027,IF(Input!F$4="GMH_EU",Q5027,IF(Input!F$4="Skysuper",#REF!,IF(Input!F$4="SkyII",#REF!,IF(Input!F$4="XO-8000",#REF!, "FALSE")))))))</f>
        <v>0</v>
      </c>
      <c r="J5027" s="210" t="s">
        <v>10359</v>
      </c>
      <c r="K5027" s="268">
        <v>0</v>
      </c>
      <c r="L5027" s="270" t="s">
        <v>10359</v>
      </c>
      <c r="M5027" s="270">
        <v>0</v>
      </c>
      <c r="N5027" s="270" t="s">
        <v>10359</v>
      </c>
      <c r="O5027" s="270">
        <v>0</v>
      </c>
      <c r="P5027" s="270" t="s">
        <v>10359</v>
      </c>
      <c r="Q5027" s="270">
        <v>0</v>
      </c>
      <c r="R5027" s="74"/>
      <c r="S5027" s="75" t="str">
        <f t="shared" si="481"/>
        <v>0000</v>
      </c>
      <c r="T5027" s="75" t="str">
        <f t="shared" si="482"/>
        <v>00000000000000000000000000000000</v>
      </c>
      <c r="V5027" s="197"/>
      <c r="W5027" s="75">
        <f t="shared" si="483"/>
        <v>0</v>
      </c>
      <c r="AE5027" s="479"/>
    </row>
    <row r="5028" spans="1:31" s="75" customFormat="1" ht="13.5" x14ac:dyDescent="0.2">
      <c r="A5028" s="211">
        <v>5025</v>
      </c>
      <c r="B5028" s="212" t="s">
        <v>1238</v>
      </c>
      <c r="C5028" s="213" t="s">
        <v>1239</v>
      </c>
      <c r="D5028" s="213"/>
      <c r="E5028" s="213">
        <v>0</v>
      </c>
      <c r="F5028" s="213" t="s">
        <v>585</v>
      </c>
      <c r="G5028" s="214" t="s">
        <v>677</v>
      </c>
      <c r="H5028" s="208" t="str">
        <f>IF(Input!F$4="GMH_OECC",J5028,IF(Input!F$4="GMH_XOEC",L5028,IF(Input!F$4="GMH_Korea",N5028,IF(Input!F$4="GMH_EU",P5028,IF(Input!F$4="Skysuper",#REF!,IF(Input!F$4="SkyII",#REF!,IF(Input!F$4="XO-8000",#REF!, "FALSE")))))))</f>
        <v>00</v>
      </c>
      <c r="I5028" s="209">
        <f>IF(Input!F$4="GMH_OECC",K5028,IF(Input!F$4="GMH_XOEC",M5028,IF(Input!F$4="GMH_Korea",O5028,IF(Input!F$4="GMH_EU",Q5028,IF(Input!F$4="Skysuper",#REF!,IF(Input!F$4="SkyII",#REF!,IF(Input!F$4="XO-8000",#REF!, "FALSE")))))))</f>
        <v>0</v>
      </c>
      <c r="J5028" s="210" t="s">
        <v>10359</v>
      </c>
      <c r="K5028" s="268">
        <v>0</v>
      </c>
      <c r="L5028" s="270" t="s">
        <v>10359</v>
      </c>
      <c r="M5028" s="270">
        <v>0</v>
      </c>
      <c r="N5028" s="270" t="s">
        <v>10359</v>
      </c>
      <c r="O5028" s="270">
        <v>0</v>
      </c>
      <c r="P5028" s="270" t="s">
        <v>10359</v>
      </c>
      <c r="Q5028" s="270">
        <v>0</v>
      </c>
      <c r="R5028" s="74"/>
      <c r="S5028" s="75" t="str">
        <f t="shared" si="481"/>
        <v>0000</v>
      </c>
      <c r="T5028" s="75" t="str">
        <f t="shared" si="482"/>
        <v>00000000000000000000000000000000</v>
      </c>
      <c r="V5028" s="197"/>
      <c r="W5028" s="75">
        <f t="shared" si="483"/>
        <v>0</v>
      </c>
      <c r="AE5028" s="479"/>
    </row>
    <row r="5029" spans="1:31" s="75" customFormat="1" ht="13.5" x14ac:dyDescent="0.2">
      <c r="A5029" s="211">
        <v>5026</v>
      </c>
      <c r="B5029" s="212" t="s">
        <v>1240</v>
      </c>
      <c r="C5029" s="213" t="s">
        <v>1241</v>
      </c>
      <c r="D5029" s="213"/>
      <c r="E5029" s="213">
        <v>0</v>
      </c>
      <c r="F5029" s="213" t="s">
        <v>585</v>
      </c>
      <c r="G5029" s="214" t="s">
        <v>677</v>
      </c>
      <c r="H5029" s="208" t="str">
        <f>IF(Input!F$4="GMH_OECC",J5029,IF(Input!F$4="GMH_XOEC",L5029,IF(Input!F$4="GMH_Korea",N5029,IF(Input!F$4="GMH_EU",P5029,IF(Input!F$4="Skysuper",#REF!,IF(Input!F$4="SkyII",#REF!,IF(Input!F$4="XO-8000",#REF!, "FALSE")))))))</f>
        <v>00</v>
      </c>
      <c r="I5029" s="209">
        <f>IF(Input!F$4="GMH_OECC",K5029,IF(Input!F$4="GMH_XOEC",M5029,IF(Input!F$4="GMH_Korea",O5029,IF(Input!F$4="GMH_EU",Q5029,IF(Input!F$4="Skysuper",#REF!,IF(Input!F$4="SkyII",#REF!,IF(Input!F$4="XO-8000",#REF!, "FALSE")))))))</f>
        <v>0</v>
      </c>
      <c r="J5029" s="210" t="s">
        <v>10359</v>
      </c>
      <c r="K5029" s="268">
        <v>0</v>
      </c>
      <c r="L5029" s="270" t="s">
        <v>10359</v>
      </c>
      <c r="M5029" s="270">
        <v>0</v>
      </c>
      <c r="N5029" s="270" t="s">
        <v>10359</v>
      </c>
      <c r="O5029" s="270">
        <v>0</v>
      </c>
      <c r="P5029" s="270" t="s">
        <v>10359</v>
      </c>
      <c r="Q5029" s="270">
        <v>0</v>
      </c>
      <c r="R5029" s="74"/>
      <c r="S5029" s="75" t="str">
        <f t="shared" si="481"/>
        <v>0000</v>
      </c>
      <c r="T5029" s="75" t="str">
        <f t="shared" si="482"/>
        <v>00000000000000000000000000000000</v>
      </c>
      <c r="V5029" s="197"/>
      <c r="W5029" s="75">
        <f t="shared" si="483"/>
        <v>0</v>
      </c>
      <c r="AE5029" s="479"/>
    </row>
    <row r="5030" spans="1:31" s="75" customFormat="1" ht="13.5" x14ac:dyDescent="0.2">
      <c r="A5030" s="211">
        <v>5027</v>
      </c>
      <c r="B5030" s="212" t="s">
        <v>1242</v>
      </c>
      <c r="C5030" s="213" t="s">
        <v>1243</v>
      </c>
      <c r="D5030" s="213"/>
      <c r="E5030" s="213">
        <v>0</v>
      </c>
      <c r="F5030" s="213" t="s">
        <v>585</v>
      </c>
      <c r="G5030" s="214" t="s">
        <v>677</v>
      </c>
      <c r="H5030" s="208" t="str">
        <f>IF(Input!F$4="GMH_OECC",J5030,IF(Input!F$4="GMH_XOEC",L5030,IF(Input!F$4="GMH_Korea",N5030,IF(Input!F$4="GMH_EU",P5030,IF(Input!F$4="Skysuper",#REF!,IF(Input!F$4="SkyII",#REF!,IF(Input!F$4="XO-8000",#REF!, "FALSE")))))))</f>
        <v>00</v>
      </c>
      <c r="I5030" s="209">
        <f>IF(Input!F$4="GMH_OECC",K5030,IF(Input!F$4="GMH_XOEC",M5030,IF(Input!F$4="GMH_Korea",O5030,IF(Input!F$4="GMH_EU",Q5030,IF(Input!F$4="Skysuper",#REF!,IF(Input!F$4="SkyII",#REF!,IF(Input!F$4="XO-8000",#REF!, "FALSE")))))))</f>
        <v>0</v>
      </c>
      <c r="J5030" s="210" t="s">
        <v>10359</v>
      </c>
      <c r="K5030" s="268">
        <v>0</v>
      </c>
      <c r="L5030" s="270" t="s">
        <v>10359</v>
      </c>
      <c r="M5030" s="270">
        <v>0</v>
      </c>
      <c r="N5030" s="270" t="s">
        <v>10359</v>
      </c>
      <c r="O5030" s="270">
        <v>0</v>
      </c>
      <c r="P5030" s="270" t="s">
        <v>10359</v>
      </c>
      <c r="Q5030" s="270">
        <v>0</v>
      </c>
      <c r="R5030" s="74"/>
      <c r="S5030" s="75" t="str">
        <f t="shared" si="481"/>
        <v>0000</v>
      </c>
      <c r="T5030" s="75" t="str">
        <f t="shared" si="482"/>
        <v>00000000000000000000000000000000</v>
      </c>
      <c r="V5030" s="197"/>
      <c r="W5030" s="75">
        <f t="shared" si="483"/>
        <v>0</v>
      </c>
      <c r="AE5030" s="479"/>
    </row>
    <row r="5031" spans="1:31" s="75" customFormat="1" ht="13.5" x14ac:dyDescent="0.2">
      <c r="A5031" s="211">
        <v>5028</v>
      </c>
      <c r="B5031" s="212" t="s">
        <v>1244</v>
      </c>
      <c r="C5031" s="213" t="s">
        <v>1245</v>
      </c>
      <c r="D5031" s="213"/>
      <c r="E5031" s="213">
        <v>0</v>
      </c>
      <c r="F5031" s="213" t="s">
        <v>585</v>
      </c>
      <c r="G5031" s="214" t="s">
        <v>677</v>
      </c>
      <c r="H5031" s="208" t="str">
        <f>IF(Input!F$4="GMH_OECC",J5031,IF(Input!F$4="GMH_XOEC",L5031,IF(Input!F$4="GMH_Korea",N5031,IF(Input!F$4="GMH_EU",P5031,IF(Input!F$4="Skysuper",#REF!,IF(Input!F$4="SkyII",#REF!,IF(Input!F$4="XO-8000",#REF!, "FALSE")))))))</f>
        <v>00</v>
      </c>
      <c r="I5031" s="209">
        <f>IF(Input!F$4="GMH_OECC",K5031,IF(Input!F$4="GMH_XOEC",M5031,IF(Input!F$4="GMH_Korea",O5031,IF(Input!F$4="GMH_EU",Q5031,IF(Input!F$4="Skysuper",#REF!,IF(Input!F$4="SkyII",#REF!,IF(Input!F$4="XO-8000",#REF!, "FALSE")))))))</f>
        <v>0</v>
      </c>
      <c r="J5031" s="210" t="s">
        <v>10359</v>
      </c>
      <c r="K5031" s="268">
        <v>0</v>
      </c>
      <c r="L5031" s="270" t="s">
        <v>10359</v>
      </c>
      <c r="M5031" s="270">
        <v>0</v>
      </c>
      <c r="N5031" s="270" t="s">
        <v>10359</v>
      </c>
      <c r="O5031" s="270">
        <v>0</v>
      </c>
      <c r="P5031" s="270" t="s">
        <v>10359</v>
      </c>
      <c r="Q5031" s="270">
        <v>0</v>
      </c>
      <c r="R5031" s="74"/>
      <c r="S5031" s="75" t="str">
        <f t="shared" si="481"/>
        <v>0000</v>
      </c>
      <c r="T5031" s="75" t="str">
        <f t="shared" si="482"/>
        <v>00000000000000000000000000000000</v>
      </c>
      <c r="V5031" s="197"/>
      <c r="W5031" s="75">
        <f t="shared" si="483"/>
        <v>0</v>
      </c>
      <c r="AE5031" s="479"/>
    </row>
    <row r="5032" spans="1:31" s="75" customFormat="1" ht="13.5" x14ac:dyDescent="0.2">
      <c r="A5032" s="211">
        <v>5029</v>
      </c>
      <c r="B5032" s="212" t="s">
        <v>1246</v>
      </c>
      <c r="C5032" s="213" t="s">
        <v>1247</v>
      </c>
      <c r="D5032" s="213"/>
      <c r="E5032" s="213">
        <v>0</v>
      </c>
      <c r="F5032" s="213" t="s">
        <v>585</v>
      </c>
      <c r="G5032" s="214" t="s">
        <v>677</v>
      </c>
      <c r="H5032" s="208" t="str">
        <f>IF(Input!F$4="GMH_OECC",J5032,IF(Input!F$4="GMH_XOEC",L5032,IF(Input!F$4="GMH_Korea",N5032,IF(Input!F$4="GMH_EU",P5032,IF(Input!F$4="Skysuper",#REF!,IF(Input!F$4="SkyII",#REF!,IF(Input!F$4="XO-8000",#REF!, "FALSE")))))))</f>
        <v>00</v>
      </c>
      <c r="I5032" s="209">
        <f>IF(Input!F$4="GMH_OECC",K5032,IF(Input!F$4="GMH_XOEC",M5032,IF(Input!F$4="GMH_Korea",O5032,IF(Input!F$4="GMH_EU",Q5032,IF(Input!F$4="Skysuper",#REF!,IF(Input!F$4="SkyII",#REF!,IF(Input!F$4="XO-8000",#REF!, "FALSE")))))))</f>
        <v>0</v>
      </c>
      <c r="J5032" s="210" t="s">
        <v>10359</v>
      </c>
      <c r="K5032" s="268">
        <v>0</v>
      </c>
      <c r="L5032" s="270" t="s">
        <v>10359</v>
      </c>
      <c r="M5032" s="270">
        <v>0</v>
      </c>
      <c r="N5032" s="270" t="s">
        <v>10359</v>
      </c>
      <c r="O5032" s="270">
        <v>0</v>
      </c>
      <c r="P5032" s="270" t="s">
        <v>10359</v>
      </c>
      <c r="Q5032" s="270">
        <v>0</v>
      </c>
      <c r="R5032" s="74"/>
      <c r="S5032" s="75" t="str">
        <f t="shared" si="481"/>
        <v>0000</v>
      </c>
      <c r="T5032" s="75" t="str">
        <f t="shared" si="482"/>
        <v>00000000000000000000000000000000</v>
      </c>
      <c r="V5032" s="197"/>
      <c r="W5032" s="75">
        <f t="shared" si="483"/>
        <v>0</v>
      </c>
      <c r="AE5032" s="479"/>
    </row>
    <row r="5033" spans="1:31" s="75" customFormat="1" ht="13.5" x14ac:dyDescent="0.2">
      <c r="A5033" s="211">
        <v>5030</v>
      </c>
      <c r="B5033" s="212" t="s">
        <v>1248</v>
      </c>
      <c r="C5033" s="213" t="s">
        <v>1249</v>
      </c>
      <c r="D5033" s="213"/>
      <c r="E5033" s="213">
        <v>0</v>
      </c>
      <c r="F5033" s="213" t="s">
        <v>585</v>
      </c>
      <c r="G5033" s="214" t="s">
        <v>677</v>
      </c>
      <c r="H5033" s="208" t="str">
        <f>IF(Input!F$4="GMH_OECC",J5033,IF(Input!F$4="GMH_XOEC",L5033,IF(Input!F$4="GMH_Korea",N5033,IF(Input!F$4="GMH_EU",P5033,IF(Input!F$4="Skysuper",#REF!,IF(Input!F$4="SkyII",#REF!,IF(Input!F$4="XO-8000",#REF!, "FALSE")))))))</f>
        <v>00</v>
      </c>
      <c r="I5033" s="209">
        <f>IF(Input!F$4="GMH_OECC",K5033,IF(Input!F$4="GMH_XOEC",M5033,IF(Input!F$4="GMH_Korea",O5033,IF(Input!F$4="GMH_EU",Q5033,IF(Input!F$4="Skysuper",#REF!,IF(Input!F$4="SkyII",#REF!,IF(Input!F$4="XO-8000",#REF!, "FALSE")))))))</f>
        <v>0</v>
      </c>
      <c r="J5033" s="210" t="s">
        <v>10359</v>
      </c>
      <c r="K5033" s="268">
        <v>0</v>
      </c>
      <c r="L5033" s="270" t="s">
        <v>10359</v>
      </c>
      <c r="M5033" s="270">
        <v>0</v>
      </c>
      <c r="N5033" s="270" t="s">
        <v>10359</v>
      </c>
      <c r="O5033" s="270">
        <v>0</v>
      </c>
      <c r="P5033" s="270" t="s">
        <v>10359</v>
      </c>
      <c r="Q5033" s="270">
        <v>0</v>
      </c>
      <c r="R5033" s="74"/>
      <c r="S5033" s="75" t="str">
        <f t="shared" si="481"/>
        <v>0000</v>
      </c>
      <c r="T5033" s="75" t="str">
        <f t="shared" si="482"/>
        <v>00000000000000000000000000000000</v>
      </c>
      <c r="V5033" s="197"/>
      <c r="W5033" s="75">
        <f t="shared" si="483"/>
        <v>0</v>
      </c>
      <c r="AE5033" s="479"/>
    </row>
    <row r="5034" spans="1:31" s="75" customFormat="1" ht="13.5" x14ac:dyDescent="0.2">
      <c r="A5034" s="211">
        <v>5031</v>
      </c>
      <c r="B5034" s="212" t="s">
        <v>1250</v>
      </c>
      <c r="C5034" s="213" t="s">
        <v>1251</v>
      </c>
      <c r="D5034" s="213"/>
      <c r="E5034" s="213">
        <v>0</v>
      </c>
      <c r="F5034" s="213" t="s">
        <v>585</v>
      </c>
      <c r="G5034" s="214" t="s">
        <v>677</v>
      </c>
      <c r="H5034" s="208" t="str">
        <f>IF(Input!F$4="GMH_OECC",J5034,IF(Input!F$4="GMH_XOEC",L5034,IF(Input!F$4="GMH_Korea",N5034,IF(Input!F$4="GMH_EU",P5034,IF(Input!F$4="Skysuper",#REF!,IF(Input!F$4="SkyII",#REF!,IF(Input!F$4="XO-8000",#REF!, "FALSE")))))))</f>
        <v>00</v>
      </c>
      <c r="I5034" s="209">
        <f>IF(Input!F$4="GMH_OECC",K5034,IF(Input!F$4="GMH_XOEC",M5034,IF(Input!F$4="GMH_Korea",O5034,IF(Input!F$4="GMH_EU",Q5034,IF(Input!F$4="Skysuper",#REF!,IF(Input!F$4="SkyII",#REF!,IF(Input!F$4="XO-8000",#REF!, "FALSE")))))))</f>
        <v>0</v>
      </c>
      <c r="J5034" s="210" t="s">
        <v>10359</v>
      </c>
      <c r="K5034" s="268">
        <v>0</v>
      </c>
      <c r="L5034" s="270" t="s">
        <v>10359</v>
      </c>
      <c r="M5034" s="270">
        <v>0</v>
      </c>
      <c r="N5034" s="270" t="s">
        <v>10359</v>
      </c>
      <c r="O5034" s="270">
        <v>0</v>
      </c>
      <c r="P5034" s="270" t="s">
        <v>10359</v>
      </c>
      <c r="Q5034" s="270">
        <v>0</v>
      </c>
      <c r="R5034" s="74"/>
      <c r="S5034" s="75" t="str">
        <f t="shared" si="481"/>
        <v>0000</v>
      </c>
      <c r="T5034" s="75" t="str">
        <f t="shared" si="482"/>
        <v>00000000000000000000000000000000</v>
      </c>
      <c r="V5034" s="197"/>
      <c r="W5034" s="75">
        <f t="shared" si="483"/>
        <v>0</v>
      </c>
      <c r="AE5034" s="479"/>
    </row>
    <row r="5035" spans="1:31" s="75" customFormat="1" ht="13.5" x14ac:dyDescent="0.2">
      <c r="A5035" s="211">
        <v>5032</v>
      </c>
      <c r="B5035" s="212" t="s">
        <v>7061</v>
      </c>
      <c r="C5035" s="213" t="s">
        <v>7062</v>
      </c>
      <c r="D5035" s="213"/>
      <c r="E5035" s="213">
        <v>0</v>
      </c>
      <c r="F5035" s="213" t="s">
        <v>585</v>
      </c>
      <c r="G5035" s="214" t="s">
        <v>677</v>
      </c>
      <c r="H5035" s="208" t="str">
        <f>IF(Input!F$4="GMH_OECC",J5035,IF(Input!F$4="GMH_XOEC",L5035,IF(Input!F$4="GMH_Korea",N5035,IF(Input!F$4="GMH_EU",P5035,IF(Input!F$4="Skysuper",#REF!,IF(Input!F$4="SkyII",#REF!,IF(Input!F$4="XO-8000",#REF!, "FALSE")))))))</f>
        <v>00</v>
      </c>
      <c r="I5035" s="209">
        <f>IF(Input!F$4="GMH_OECC",K5035,IF(Input!F$4="GMH_XOEC",M5035,IF(Input!F$4="GMH_Korea",O5035,IF(Input!F$4="GMH_EU",Q5035,IF(Input!F$4="Skysuper",#REF!,IF(Input!F$4="SkyII",#REF!,IF(Input!F$4="XO-8000",#REF!, "FALSE")))))))</f>
        <v>0</v>
      </c>
      <c r="J5035" s="210" t="s">
        <v>10359</v>
      </c>
      <c r="K5035" s="268">
        <v>0</v>
      </c>
      <c r="L5035" s="270" t="s">
        <v>10359</v>
      </c>
      <c r="M5035" s="270">
        <v>0</v>
      </c>
      <c r="N5035" s="270" t="s">
        <v>10359</v>
      </c>
      <c r="O5035" s="270">
        <v>0</v>
      </c>
      <c r="P5035" s="270" t="s">
        <v>10359</v>
      </c>
      <c r="Q5035" s="270">
        <v>0</v>
      </c>
      <c r="R5035" s="74"/>
      <c r="S5035" s="75" t="str">
        <f t="shared" si="481"/>
        <v>0000</v>
      </c>
      <c r="T5035" s="75" t="str">
        <f t="shared" si="482"/>
        <v>00000000000000000000000000000000</v>
      </c>
      <c r="V5035" s="197"/>
      <c r="W5035" s="75">
        <f t="shared" si="483"/>
        <v>0</v>
      </c>
      <c r="AE5035" s="479"/>
    </row>
    <row r="5036" spans="1:31" s="75" customFormat="1" ht="13.5" x14ac:dyDescent="0.2">
      <c r="A5036" s="211">
        <v>5033</v>
      </c>
      <c r="B5036" s="212" t="s">
        <v>7063</v>
      </c>
      <c r="C5036" s="213" t="s">
        <v>7064</v>
      </c>
      <c r="D5036" s="213"/>
      <c r="E5036" s="213">
        <v>0</v>
      </c>
      <c r="F5036" s="213" t="s">
        <v>585</v>
      </c>
      <c r="G5036" s="214" t="s">
        <v>677</v>
      </c>
      <c r="H5036" s="208" t="str">
        <f>IF(Input!F$4="GMH_OECC",J5036,IF(Input!F$4="GMH_XOEC",L5036,IF(Input!F$4="GMH_Korea",N5036,IF(Input!F$4="GMH_EU",P5036,IF(Input!F$4="Skysuper",#REF!,IF(Input!F$4="SkyII",#REF!,IF(Input!F$4="XO-8000",#REF!, "FALSE")))))))</f>
        <v>00</v>
      </c>
      <c r="I5036" s="209">
        <f>IF(Input!F$4="GMH_OECC",K5036,IF(Input!F$4="GMH_XOEC",M5036,IF(Input!F$4="GMH_Korea",O5036,IF(Input!F$4="GMH_EU",Q5036,IF(Input!F$4="Skysuper",#REF!,IF(Input!F$4="SkyII",#REF!,IF(Input!F$4="XO-8000",#REF!, "FALSE")))))))</f>
        <v>0</v>
      </c>
      <c r="J5036" s="210" t="s">
        <v>10359</v>
      </c>
      <c r="K5036" s="268">
        <v>0</v>
      </c>
      <c r="L5036" s="270" t="s">
        <v>10359</v>
      </c>
      <c r="M5036" s="270">
        <v>0</v>
      </c>
      <c r="N5036" s="270" t="s">
        <v>10359</v>
      </c>
      <c r="O5036" s="270">
        <v>0</v>
      </c>
      <c r="P5036" s="270" t="s">
        <v>10359</v>
      </c>
      <c r="Q5036" s="270">
        <v>0</v>
      </c>
      <c r="R5036" s="74"/>
      <c r="S5036" s="75" t="str">
        <f t="shared" si="481"/>
        <v>0000</v>
      </c>
      <c r="T5036" s="75" t="str">
        <f t="shared" si="482"/>
        <v>00000000000000000000000000000000</v>
      </c>
      <c r="V5036" s="197"/>
      <c r="W5036" s="75">
        <f t="shared" si="483"/>
        <v>0</v>
      </c>
      <c r="AE5036" s="479"/>
    </row>
    <row r="5037" spans="1:31" s="75" customFormat="1" ht="13.5" x14ac:dyDescent="0.2">
      <c r="A5037" s="211">
        <v>5034</v>
      </c>
      <c r="B5037" s="212" t="s">
        <v>7065</v>
      </c>
      <c r="C5037" s="213" t="s">
        <v>7066</v>
      </c>
      <c r="D5037" s="213"/>
      <c r="E5037" s="213">
        <v>0</v>
      </c>
      <c r="F5037" s="213" t="s">
        <v>585</v>
      </c>
      <c r="G5037" s="214" t="s">
        <v>677</v>
      </c>
      <c r="H5037" s="208" t="str">
        <f>IF(Input!F$4="GMH_OECC",J5037,IF(Input!F$4="GMH_XOEC",L5037,IF(Input!F$4="GMH_Korea",N5037,IF(Input!F$4="GMH_EU",P5037,IF(Input!F$4="Skysuper",#REF!,IF(Input!F$4="SkyII",#REF!,IF(Input!F$4="XO-8000",#REF!, "FALSE")))))))</f>
        <v>00</v>
      </c>
      <c r="I5037" s="209">
        <f>IF(Input!F$4="GMH_OECC",K5037,IF(Input!F$4="GMH_XOEC",M5037,IF(Input!F$4="GMH_Korea",O5037,IF(Input!F$4="GMH_EU",Q5037,IF(Input!F$4="Skysuper",#REF!,IF(Input!F$4="SkyII",#REF!,IF(Input!F$4="XO-8000",#REF!, "FALSE")))))))</f>
        <v>0</v>
      </c>
      <c r="J5037" s="210" t="s">
        <v>10359</v>
      </c>
      <c r="K5037" s="268">
        <v>0</v>
      </c>
      <c r="L5037" s="270" t="s">
        <v>10359</v>
      </c>
      <c r="M5037" s="270">
        <v>0</v>
      </c>
      <c r="N5037" s="270" t="s">
        <v>10359</v>
      </c>
      <c r="O5037" s="270">
        <v>0</v>
      </c>
      <c r="P5037" s="270" t="s">
        <v>10359</v>
      </c>
      <c r="Q5037" s="270">
        <v>0</v>
      </c>
      <c r="R5037" s="74"/>
      <c r="S5037" s="75" t="str">
        <f t="shared" si="481"/>
        <v>0000</v>
      </c>
      <c r="T5037" s="75" t="str">
        <f t="shared" si="482"/>
        <v>00000000000000000000000000000000</v>
      </c>
      <c r="V5037" s="197"/>
      <c r="W5037" s="75">
        <f t="shared" si="483"/>
        <v>0</v>
      </c>
      <c r="AE5037" s="479"/>
    </row>
    <row r="5038" spans="1:31" s="75" customFormat="1" ht="13.5" x14ac:dyDescent="0.2">
      <c r="A5038" s="211">
        <v>5035</v>
      </c>
      <c r="B5038" s="212" t="s">
        <v>7067</v>
      </c>
      <c r="C5038" s="213" t="s">
        <v>7068</v>
      </c>
      <c r="D5038" s="213"/>
      <c r="E5038" s="213">
        <v>0</v>
      </c>
      <c r="F5038" s="213" t="s">
        <v>585</v>
      </c>
      <c r="G5038" s="214" t="s">
        <v>677</v>
      </c>
      <c r="H5038" s="208" t="str">
        <f>IF(Input!F$4="GMH_OECC",J5038,IF(Input!F$4="GMH_XOEC",L5038,IF(Input!F$4="GMH_Korea",N5038,IF(Input!F$4="GMH_EU",P5038,IF(Input!F$4="Skysuper",#REF!,IF(Input!F$4="SkyII",#REF!,IF(Input!F$4="XO-8000",#REF!, "FALSE")))))))</f>
        <v>00</v>
      </c>
      <c r="I5038" s="209">
        <f>IF(Input!F$4="GMH_OECC",K5038,IF(Input!F$4="GMH_XOEC",M5038,IF(Input!F$4="GMH_Korea",O5038,IF(Input!F$4="GMH_EU",Q5038,IF(Input!F$4="Skysuper",#REF!,IF(Input!F$4="SkyII",#REF!,IF(Input!F$4="XO-8000",#REF!, "FALSE")))))))</f>
        <v>0</v>
      </c>
      <c r="J5038" s="210" t="s">
        <v>10359</v>
      </c>
      <c r="K5038" s="268">
        <v>0</v>
      </c>
      <c r="L5038" s="270" t="s">
        <v>10359</v>
      </c>
      <c r="M5038" s="270">
        <v>0</v>
      </c>
      <c r="N5038" s="270" t="s">
        <v>10359</v>
      </c>
      <c r="O5038" s="270">
        <v>0</v>
      </c>
      <c r="P5038" s="270" t="s">
        <v>10359</v>
      </c>
      <c r="Q5038" s="270">
        <v>0</v>
      </c>
      <c r="R5038" s="74"/>
      <c r="S5038" s="75" t="str">
        <f t="shared" si="481"/>
        <v>0000</v>
      </c>
      <c r="T5038" s="75" t="str">
        <f t="shared" si="482"/>
        <v>00000000000000000000000000000000</v>
      </c>
      <c r="V5038" s="197"/>
      <c r="W5038" s="75">
        <f t="shared" si="483"/>
        <v>0</v>
      </c>
      <c r="AE5038" s="479"/>
    </row>
    <row r="5039" spans="1:31" s="75" customFormat="1" ht="13.5" x14ac:dyDescent="0.2">
      <c r="A5039" s="211">
        <v>5036</v>
      </c>
      <c r="B5039" s="212" t="s">
        <v>7069</v>
      </c>
      <c r="C5039" s="213" t="s">
        <v>7070</v>
      </c>
      <c r="D5039" s="213"/>
      <c r="E5039" s="213">
        <v>0</v>
      </c>
      <c r="F5039" s="213" t="s">
        <v>585</v>
      </c>
      <c r="G5039" s="214" t="s">
        <v>677</v>
      </c>
      <c r="H5039" s="208" t="str">
        <f>IF(Input!F$4="GMH_OECC",J5039,IF(Input!F$4="GMH_XOEC",L5039,IF(Input!F$4="GMH_Korea",N5039,IF(Input!F$4="GMH_EU",P5039,IF(Input!F$4="Skysuper",#REF!,IF(Input!F$4="SkyII",#REF!,IF(Input!F$4="XO-8000",#REF!, "FALSE")))))))</f>
        <v>00</v>
      </c>
      <c r="I5039" s="209">
        <f>IF(Input!F$4="GMH_OECC",K5039,IF(Input!F$4="GMH_XOEC",M5039,IF(Input!F$4="GMH_Korea",O5039,IF(Input!F$4="GMH_EU",Q5039,IF(Input!F$4="Skysuper",#REF!,IF(Input!F$4="SkyII",#REF!,IF(Input!F$4="XO-8000",#REF!, "FALSE")))))))</f>
        <v>0</v>
      </c>
      <c r="J5039" s="210" t="s">
        <v>10359</v>
      </c>
      <c r="K5039" s="268">
        <v>0</v>
      </c>
      <c r="L5039" s="270" t="s">
        <v>10359</v>
      </c>
      <c r="M5039" s="270">
        <v>0</v>
      </c>
      <c r="N5039" s="270" t="s">
        <v>10359</v>
      </c>
      <c r="O5039" s="270">
        <v>0</v>
      </c>
      <c r="P5039" s="270" t="s">
        <v>10359</v>
      </c>
      <c r="Q5039" s="270">
        <v>0</v>
      </c>
      <c r="R5039" s="74"/>
      <c r="S5039" s="75" t="str">
        <f t="shared" si="481"/>
        <v>0000</v>
      </c>
      <c r="T5039" s="75" t="str">
        <f t="shared" si="482"/>
        <v>00000000000000000000000000000000</v>
      </c>
      <c r="V5039" s="197"/>
      <c r="W5039" s="75">
        <f t="shared" si="483"/>
        <v>0</v>
      </c>
      <c r="AE5039" s="479"/>
    </row>
    <row r="5040" spans="1:31" s="75" customFormat="1" ht="13.5" x14ac:dyDescent="0.2">
      <c r="A5040" s="211">
        <v>5037</v>
      </c>
      <c r="B5040" s="212" t="s">
        <v>7071</v>
      </c>
      <c r="C5040" s="213" t="s">
        <v>7072</v>
      </c>
      <c r="D5040" s="213"/>
      <c r="E5040" s="213">
        <v>0</v>
      </c>
      <c r="F5040" s="213" t="s">
        <v>585</v>
      </c>
      <c r="G5040" s="214" t="s">
        <v>677</v>
      </c>
      <c r="H5040" s="208" t="str">
        <f>IF(Input!F$4="GMH_OECC",J5040,IF(Input!F$4="GMH_XOEC",L5040,IF(Input!F$4="GMH_Korea",N5040,IF(Input!F$4="GMH_EU",P5040,IF(Input!F$4="Skysuper",#REF!,IF(Input!F$4="SkyII",#REF!,IF(Input!F$4="XO-8000",#REF!, "FALSE")))))))</f>
        <v>00</v>
      </c>
      <c r="I5040" s="209">
        <f>IF(Input!F$4="GMH_OECC",K5040,IF(Input!F$4="GMH_XOEC",M5040,IF(Input!F$4="GMH_Korea",O5040,IF(Input!F$4="GMH_EU",Q5040,IF(Input!F$4="Skysuper",#REF!,IF(Input!F$4="SkyII",#REF!,IF(Input!F$4="XO-8000",#REF!, "FALSE")))))))</f>
        <v>0</v>
      </c>
      <c r="J5040" s="210" t="s">
        <v>10359</v>
      </c>
      <c r="K5040" s="268">
        <v>0</v>
      </c>
      <c r="L5040" s="270" t="s">
        <v>10359</v>
      </c>
      <c r="M5040" s="270">
        <v>0</v>
      </c>
      <c r="N5040" s="270" t="s">
        <v>10359</v>
      </c>
      <c r="O5040" s="270">
        <v>0</v>
      </c>
      <c r="P5040" s="270" t="s">
        <v>10359</v>
      </c>
      <c r="Q5040" s="270">
        <v>0</v>
      </c>
      <c r="R5040" s="74"/>
      <c r="S5040" s="75" t="str">
        <f t="shared" si="481"/>
        <v>0000</v>
      </c>
      <c r="T5040" s="75" t="str">
        <f t="shared" si="482"/>
        <v>00000000000000000000000000000000</v>
      </c>
      <c r="V5040" s="197"/>
      <c r="W5040" s="75">
        <f t="shared" si="483"/>
        <v>0</v>
      </c>
      <c r="AE5040" s="479"/>
    </row>
    <row r="5041" spans="1:31" s="75" customFormat="1" ht="13.5" x14ac:dyDescent="0.2">
      <c r="A5041" s="211">
        <v>5038</v>
      </c>
      <c r="B5041" s="212" t="s">
        <v>7073</v>
      </c>
      <c r="C5041" s="213" t="s">
        <v>7074</v>
      </c>
      <c r="D5041" s="213"/>
      <c r="E5041" s="213">
        <v>0</v>
      </c>
      <c r="F5041" s="213" t="s">
        <v>585</v>
      </c>
      <c r="G5041" s="214" t="s">
        <v>677</v>
      </c>
      <c r="H5041" s="208" t="str">
        <f>IF(Input!F$4="GMH_OECC",J5041,IF(Input!F$4="GMH_XOEC",L5041,IF(Input!F$4="GMH_Korea",N5041,IF(Input!F$4="GMH_EU",P5041,IF(Input!F$4="Skysuper",#REF!,IF(Input!F$4="SkyII",#REF!,IF(Input!F$4="XO-8000",#REF!, "FALSE")))))))</f>
        <v>00</v>
      </c>
      <c r="I5041" s="209">
        <f>IF(Input!F$4="GMH_OECC",K5041,IF(Input!F$4="GMH_XOEC",M5041,IF(Input!F$4="GMH_Korea",O5041,IF(Input!F$4="GMH_EU",Q5041,IF(Input!F$4="Skysuper",#REF!,IF(Input!F$4="SkyII",#REF!,IF(Input!F$4="XO-8000",#REF!, "FALSE")))))))</f>
        <v>0</v>
      </c>
      <c r="J5041" s="210" t="s">
        <v>10359</v>
      </c>
      <c r="K5041" s="268">
        <v>0</v>
      </c>
      <c r="L5041" s="270" t="s">
        <v>10359</v>
      </c>
      <c r="M5041" s="270">
        <v>0</v>
      </c>
      <c r="N5041" s="270" t="s">
        <v>10359</v>
      </c>
      <c r="O5041" s="270">
        <v>0</v>
      </c>
      <c r="P5041" s="270" t="s">
        <v>10359</v>
      </c>
      <c r="Q5041" s="270">
        <v>0</v>
      </c>
      <c r="R5041" s="74"/>
      <c r="S5041" s="75" t="str">
        <f t="shared" si="481"/>
        <v>0000</v>
      </c>
      <c r="T5041" s="75" t="str">
        <f t="shared" si="482"/>
        <v>00000000000000000000000000000000</v>
      </c>
      <c r="V5041" s="197"/>
      <c r="W5041" s="75">
        <f t="shared" si="483"/>
        <v>0</v>
      </c>
      <c r="AE5041" s="479"/>
    </row>
    <row r="5042" spans="1:31" s="75" customFormat="1" ht="13.5" x14ac:dyDescent="0.2">
      <c r="A5042" s="211">
        <v>5039</v>
      </c>
      <c r="B5042" s="212" t="s">
        <v>7075</v>
      </c>
      <c r="C5042" s="213" t="s">
        <v>7076</v>
      </c>
      <c r="D5042" s="213"/>
      <c r="E5042" s="213">
        <v>0</v>
      </c>
      <c r="F5042" s="213" t="s">
        <v>585</v>
      </c>
      <c r="G5042" s="214" t="s">
        <v>677</v>
      </c>
      <c r="H5042" s="208" t="str">
        <f>IF(Input!F$4="GMH_OECC",J5042,IF(Input!F$4="GMH_XOEC",L5042,IF(Input!F$4="GMH_Korea",N5042,IF(Input!F$4="GMH_EU",P5042,IF(Input!F$4="Skysuper",#REF!,IF(Input!F$4="SkyII",#REF!,IF(Input!F$4="XO-8000",#REF!, "FALSE")))))))</f>
        <v>00</v>
      </c>
      <c r="I5042" s="209">
        <f>IF(Input!F$4="GMH_OECC",K5042,IF(Input!F$4="GMH_XOEC",M5042,IF(Input!F$4="GMH_Korea",O5042,IF(Input!F$4="GMH_EU",Q5042,IF(Input!F$4="Skysuper",#REF!,IF(Input!F$4="SkyII",#REF!,IF(Input!F$4="XO-8000",#REF!, "FALSE")))))))</f>
        <v>0</v>
      </c>
      <c r="J5042" s="210" t="s">
        <v>10359</v>
      </c>
      <c r="K5042" s="268">
        <v>0</v>
      </c>
      <c r="L5042" s="270" t="s">
        <v>10359</v>
      </c>
      <c r="M5042" s="270">
        <v>0</v>
      </c>
      <c r="N5042" s="270" t="s">
        <v>10359</v>
      </c>
      <c r="O5042" s="270">
        <v>0</v>
      </c>
      <c r="P5042" s="270" t="s">
        <v>10359</v>
      </c>
      <c r="Q5042" s="270">
        <v>0</v>
      </c>
      <c r="R5042" s="74"/>
      <c r="S5042" s="75" t="str">
        <f t="shared" si="481"/>
        <v>0000</v>
      </c>
      <c r="T5042" s="75" t="str">
        <f t="shared" si="482"/>
        <v>00000000000000000000000000000000</v>
      </c>
      <c r="V5042" s="197"/>
      <c r="W5042" s="75">
        <f t="shared" si="483"/>
        <v>0</v>
      </c>
      <c r="AE5042" s="479"/>
    </row>
    <row r="5043" spans="1:31" s="75" customFormat="1" ht="13.5" x14ac:dyDescent="0.2">
      <c r="A5043" s="211">
        <v>5040</v>
      </c>
      <c r="B5043" s="212" t="s">
        <v>7077</v>
      </c>
      <c r="C5043" s="213" t="s">
        <v>7078</v>
      </c>
      <c r="D5043" s="213"/>
      <c r="E5043" s="213">
        <v>0</v>
      </c>
      <c r="F5043" s="213" t="s">
        <v>585</v>
      </c>
      <c r="G5043" s="214" t="s">
        <v>677</v>
      </c>
      <c r="H5043" s="208" t="str">
        <f>IF(Input!F$4="GMH_OECC",J5043,IF(Input!F$4="GMH_XOEC",L5043,IF(Input!F$4="GMH_Korea",N5043,IF(Input!F$4="GMH_EU",P5043,IF(Input!F$4="Skysuper",#REF!,IF(Input!F$4="SkyII",#REF!,IF(Input!F$4="XO-8000",#REF!, "FALSE")))))))</f>
        <v>00</v>
      </c>
      <c r="I5043" s="209">
        <f>IF(Input!F$4="GMH_OECC",K5043,IF(Input!F$4="GMH_XOEC",M5043,IF(Input!F$4="GMH_Korea",O5043,IF(Input!F$4="GMH_EU",Q5043,IF(Input!F$4="Skysuper",#REF!,IF(Input!F$4="SkyII",#REF!,IF(Input!F$4="XO-8000",#REF!, "FALSE")))))))</f>
        <v>0</v>
      </c>
      <c r="J5043" s="210" t="s">
        <v>10359</v>
      </c>
      <c r="K5043" s="268">
        <v>0</v>
      </c>
      <c r="L5043" s="270" t="s">
        <v>10359</v>
      </c>
      <c r="M5043" s="270">
        <v>0</v>
      </c>
      <c r="N5043" s="270" t="s">
        <v>10359</v>
      </c>
      <c r="O5043" s="270">
        <v>0</v>
      </c>
      <c r="P5043" s="270" t="s">
        <v>10359</v>
      </c>
      <c r="Q5043" s="270">
        <v>0</v>
      </c>
      <c r="R5043" s="74"/>
      <c r="S5043" s="75" t="str">
        <f t="shared" si="481"/>
        <v>0000</v>
      </c>
      <c r="T5043" s="75" t="str">
        <f t="shared" si="482"/>
        <v>00000000000000000000000000000000</v>
      </c>
      <c r="V5043" s="197"/>
      <c r="W5043" s="75">
        <f t="shared" si="483"/>
        <v>0</v>
      </c>
      <c r="AE5043" s="479"/>
    </row>
    <row r="5044" spans="1:31" s="75" customFormat="1" ht="13.5" x14ac:dyDescent="0.2">
      <c r="A5044" s="211">
        <v>5041</v>
      </c>
      <c r="B5044" s="212" t="s">
        <v>7079</v>
      </c>
      <c r="C5044" s="213" t="s">
        <v>7080</v>
      </c>
      <c r="D5044" s="213"/>
      <c r="E5044" s="213">
        <v>0</v>
      </c>
      <c r="F5044" s="213" t="s">
        <v>585</v>
      </c>
      <c r="G5044" s="214" t="s">
        <v>677</v>
      </c>
      <c r="H5044" s="208" t="str">
        <f>IF(Input!F$4="GMH_OECC",J5044,IF(Input!F$4="GMH_XOEC",L5044,IF(Input!F$4="GMH_Korea",N5044,IF(Input!F$4="GMH_EU",P5044,IF(Input!F$4="Skysuper",#REF!,IF(Input!F$4="SkyII",#REF!,IF(Input!F$4="XO-8000",#REF!, "FALSE")))))))</f>
        <v>00</v>
      </c>
      <c r="I5044" s="209">
        <f>IF(Input!F$4="GMH_OECC",K5044,IF(Input!F$4="GMH_XOEC",M5044,IF(Input!F$4="GMH_Korea",O5044,IF(Input!F$4="GMH_EU",Q5044,IF(Input!F$4="Skysuper",#REF!,IF(Input!F$4="SkyII",#REF!,IF(Input!F$4="XO-8000",#REF!, "FALSE")))))))</f>
        <v>0</v>
      </c>
      <c r="J5044" s="210" t="s">
        <v>10359</v>
      </c>
      <c r="K5044" s="268">
        <v>0</v>
      </c>
      <c r="L5044" s="270" t="s">
        <v>10359</v>
      </c>
      <c r="M5044" s="270">
        <v>0</v>
      </c>
      <c r="N5044" s="270" t="s">
        <v>10359</v>
      </c>
      <c r="O5044" s="270">
        <v>0</v>
      </c>
      <c r="P5044" s="270" t="s">
        <v>10359</v>
      </c>
      <c r="Q5044" s="270">
        <v>0</v>
      </c>
      <c r="R5044" s="74"/>
      <c r="S5044" s="75" t="str">
        <f t="shared" ref="S5044:S5107" si="484">"0"&amp;DEC2HEX(2^(I5044-1))&amp;IF(LEN(DEC2HEX(H5044))=2,DEC2HEX(H5044),"0"&amp;DEC2HEX(H5044))</f>
        <v>0000</v>
      </c>
      <c r="T5044" s="75" t="str">
        <f t="shared" si="482"/>
        <v>00000000000000000000000000000000</v>
      </c>
      <c r="V5044" s="197"/>
      <c r="W5044" s="75">
        <f t="shared" si="483"/>
        <v>0</v>
      </c>
      <c r="AE5044" s="479"/>
    </row>
    <row r="5045" spans="1:31" s="75" customFormat="1" ht="13.5" x14ac:dyDescent="0.2">
      <c r="A5045" s="211">
        <v>5042</v>
      </c>
      <c r="B5045" s="212" t="s">
        <v>7081</v>
      </c>
      <c r="C5045" s="213" t="s">
        <v>7082</v>
      </c>
      <c r="D5045" s="213"/>
      <c r="E5045" s="213">
        <v>0</v>
      </c>
      <c r="F5045" s="213" t="s">
        <v>585</v>
      </c>
      <c r="G5045" s="214" t="s">
        <v>677</v>
      </c>
      <c r="H5045" s="208" t="str">
        <f>IF(Input!F$4="GMH_OECC",J5045,IF(Input!F$4="GMH_XOEC",L5045,IF(Input!F$4="GMH_Korea",N5045,IF(Input!F$4="GMH_EU",P5045,IF(Input!F$4="Skysuper",#REF!,IF(Input!F$4="SkyII",#REF!,IF(Input!F$4="XO-8000",#REF!, "FALSE")))))))</f>
        <v>00</v>
      </c>
      <c r="I5045" s="209">
        <f>IF(Input!F$4="GMH_OECC",K5045,IF(Input!F$4="GMH_XOEC",M5045,IF(Input!F$4="GMH_Korea",O5045,IF(Input!F$4="GMH_EU",Q5045,IF(Input!F$4="Skysuper",#REF!,IF(Input!F$4="SkyII",#REF!,IF(Input!F$4="XO-8000",#REF!, "FALSE")))))))</f>
        <v>0</v>
      </c>
      <c r="J5045" s="210" t="s">
        <v>10359</v>
      </c>
      <c r="K5045" s="268">
        <v>0</v>
      </c>
      <c r="L5045" s="270" t="s">
        <v>10359</v>
      </c>
      <c r="M5045" s="270">
        <v>0</v>
      </c>
      <c r="N5045" s="270" t="s">
        <v>10359</v>
      </c>
      <c r="O5045" s="270">
        <v>0</v>
      </c>
      <c r="P5045" s="270" t="s">
        <v>10359</v>
      </c>
      <c r="Q5045" s="270">
        <v>0</v>
      </c>
      <c r="R5045" s="74"/>
      <c r="S5045" s="75" t="str">
        <f t="shared" si="484"/>
        <v>0000</v>
      </c>
      <c r="T5045" s="75" t="str">
        <f t="shared" si="482"/>
        <v>00000000000000000000000000000000</v>
      </c>
      <c r="V5045" s="197"/>
      <c r="W5045" s="75">
        <f t="shared" si="483"/>
        <v>0</v>
      </c>
      <c r="AE5045" s="479"/>
    </row>
    <row r="5046" spans="1:31" s="75" customFormat="1" ht="13.5" x14ac:dyDescent="0.2">
      <c r="A5046" s="211">
        <v>5043</v>
      </c>
      <c r="B5046" s="212" t="s">
        <v>7083</v>
      </c>
      <c r="C5046" s="213" t="s">
        <v>7084</v>
      </c>
      <c r="D5046" s="213"/>
      <c r="E5046" s="213">
        <v>0</v>
      </c>
      <c r="F5046" s="213" t="s">
        <v>585</v>
      </c>
      <c r="G5046" s="214" t="s">
        <v>677</v>
      </c>
      <c r="H5046" s="208" t="str">
        <f>IF(Input!F$4="GMH_OECC",J5046,IF(Input!F$4="GMH_XOEC",L5046,IF(Input!F$4="GMH_Korea",N5046,IF(Input!F$4="GMH_EU",P5046,IF(Input!F$4="Skysuper",#REF!,IF(Input!F$4="SkyII",#REF!,IF(Input!F$4="XO-8000",#REF!, "FALSE")))))))</f>
        <v>00</v>
      </c>
      <c r="I5046" s="209">
        <f>IF(Input!F$4="GMH_OECC",K5046,IF(Input!F$4="GMH_XOEC",M5046,IF(Input!F$4="GMH_Korea",O5046,IF(Input!F$4="GMH_EU",Q5046,IF(Input!F$4="Skysuper",#REF!,IF(Input!F$4="SkyII",#REF!,IF(Input!F$4="XO-8000",#REF!, "FALSE")))))))</f>
        <v>0</v>
      </c>
      <c r="J5046" s="210" t="s">
        <v>10359</v>
      </c>
      <c r="K5046" s="268">
        <v>0</v>
      </c>
      <c r="L5046" s="270" t="s">
        <v>10359</v>
      </c>
      <c r="M5046" s="270">
        <v>0</v>
      </c>
      <c r="N5046" s="270" t="s">
        <v>10359</v>
      </c>
      <c r="O5046" s="270">
        <v>0</v>
      </c>
      <c r="P5046" s="270" t="s">
        <v>10359</v>
      </c>
      <c r="Q5046" s="270">
        <v>0</v>
      </c>
      <c r="R5046" s="74"/>
      <c r="S5046" s="75" t="str">
        <f t="shared" si="484"/>
        <v>0000</v>
      </c>
      <c r="T5046" s="75" t="str">
        <f t="shared" si="482"/>
        <v>00000000000000000000000000000000</v>
      </c>
      <c r="V5046" s="197"/>
      <c r="W5046" s="75">
        <f t="shared" si="483"/>
        <v>0</v>
      </c>
      <c r="AE5046" s="479"/>
    </row>
    <row r="5047" spans="1:31" s="75" customFormat="1" ht="13.5" x14ac:dyDescent="0.2">
      <c r="A5047" s="211">
        <v>5044</v>
      </c>
      <c r="B5047" s="212" t="s">
        <v>7085</v>
      </c>
      <c r="C5047" s="213" t="s">
        <v>7086</v>
      </c>
      <c r="D5047" s="213"/>
      <c r="E5047" s="213">
        <v>0</v>
      </c>
      <c r="F5047" s="213" t="s">
        <v>585</v>
      </c>
      <c r="G5047" s="214" t="s">
        <v>677</v>
      </c>
      <c r="H5047" s="208" t="str">
        <f>IF(Input!F$4="GMH_OECC",J5047,IF(Input!F$4="GMH_XOEC",L5047,IF(Input!F$4="GMH_Korea",N5047,IF(Input!F$4="GMH_EU",P5047,IF(Input!F$4="Skysuper",#REF!,IF(Input!F$4="SkyII",#REF!,IF(Input!F$4="XO-8000",#REF!, "FALSE")))))))</f>
        <v>00</v>
      </c>
      <c r="I5047" s="209">
        <f>IF(Input!F$4="GMH_OECC",K5047,IF(Input!F$4="GMH_XOEC",M5047,IF(Input!F$4="GMH_Korea",O5047,IF(Input!F$4="GMH_EU",Q5047,IF(Input!F$4="Skysuper",#REF!,IF(Input!F$4="SkyII",#REF!,IF(Input!F$4="XO-8000",#REF!, "FALSE")))))))</f>
        <v>0</v>
      </c>
      <c r="J5047" s="210" t="s">
        <v>10359</v>
      </c>
      <c r="K5047" s="268">
        <v>0</v>
      </c>
      <c r="L5047" s="270" t="s">
        <v>10359</v>
      </c>
      <c r="M5047" s="270">
        <v>0</v>
      </c>
      <c r="N5047" s="270" t="s">
        <v>10359</v>
      </c>
      <c r="O5047" s="270">
        <v>0</v>
      </c>
      <c r="P5047" s="270" t="s">
        <v>10359</v>
      </c>
      <c r="Q5047" s="270">
        <v>0</v>
      </c>
      <c r="R5047" s="74"/>
      <c r="S5047" s="75" t="str">
        <f t="shared" si="484"/>
        <v>0000</v>
      </c>
      <c r="T5047" s="75" t="str">
        <f t="shared" si="482"/>
        <v>00000000000000000000000000000000</v>
      </c>
      <c r="V5047" s="197"/>
      <c r="W5047" s="75">
        <f t="shared" si="483"/>
        <v>0</v>
      </c>
      <c r="AE5047" s="479"/>
    </row>
    <row r="5048" spans="1:31" s="75" customFormat="1" ht="13.5" x14ac:dyDescent="0.2">
      <c r="A5048" s="211">
        <v>5045</v>
      </c>
      <c r="B5048" s="212" t="s">
        <v>7087</v>
      </c>
      <c r="C5048" s="213" t="s">
        <v>7088</v>
      </c>
      <c r="D5048" s="213"/>
      <c r="E5048" s="213">
        <v>0</v>
      </c>
      <c r="F5048" s="213" t="s">
        <v>585</v>
      </c>
      <c r="G5048" s="214" t="s">
        <v>677</v>
      </c>
      <c r="H5048" s="208" t="str">
        <f>IF(Input!F$4="GMH_OECC",J5048,IF(Input!F$4="GMH_XOEC",L5048,IF(Input!F$4="GMH_Korea",N5048,IF(Input!F$4="GMH_EU",P5048,IF(Input!F$4="Skysuper",#REF!,IF(Input!F$4="SkyII",#REF!,IF(Input!F$4="XO-8000",#REF!, "FALSE")))))))</f>
        <v>00</v>
      </c>
      <c r="I5048" s="209">
        <f>IF(Input!F$4="GMH_OECC",K5048,IF(Input!F$4="GMH_XOEC",M5048,IF(Input!F$4="GMH_Korea",O5048,IF(Input!F$4="GMH_EU",Q5048,IF(Input!F$4="Skysuper",#REF!,IF(Input!F$4="SkyII",#REF!,IF(Input!F$4="XO-8000",#REF!, "FALSE")))))))</f>
        <v>0</v>
      </c>
      <c r="J5048" s="210" t="s">
        <v>10359</v>
      </c>
      <c r="K5048" s="268">
        <v>0</v>
      </c>
      <c r="L5048" s="270" t="s">
        <v>10359</v>
      </c>
      <c r="M5048" s="270">
        <v>0</v>
      </c>
      <c r="N5048" s="270" t="s">
        <v>10359</v>
      </c>
      <c r="O5048" s="270">
        <v>0</v>
      </c>
      <c r="P5048" s="270" t="s">
        <v>10359</v>
      </c>
      <c r="Q5048" s="270">
        <v>0</v>
      </c>
      <c r="R5048" s="74"/>
      <c r="S5048" s="75" t="str">
        <f t="shared" si="484"/>
        <v>0000</v>
      </c>
      <c r="T5048" s="75" t="str">
        <f t="shared" si="482"/>
        <v>00000000000000000000000000000000</v>
      </c>
      <c r="V5048" s="197"/>
      <c r="W5048" s="75">
        <f t="shared" si="483"/>
        <v>0</v>
      </c>
      <c r="AE5048" s="479"/>
    </row>
    <row r="5049" spans="1:31" s="75" customFormat="1" ht="13.5" x14ac:dyDescent="0.2">
      <c r="A5049" s="211">
        <v>5046</v>
      </c>
      <c r="B5049" s="212" t="s">
        <v>7089</v>
      </c>
      <c r="C5049" s="213" t="s">
        <v>7090</v>
      </c>
      <c r="D5049" s="213"/>
      <c r="E5049" s="213">
        <v>0</v>
      </c>
      <c r="F5049" s="213" t="s">
        <v>585</v>
      </c>
      <c r="G5049" s="214" t="s">
        <v>677</v>
      </c>
      <c r="H5049" s="208" t="str">
        <f>IF(Input!F$4="GMH_OECC",J5049,IF(Input!F$4="GMH_XOEC",L5049,IF(Input!F$4="GMH_Korea",N5049,IF(Input!F$4="GMH_EU",P5049,IF(Input!F$4="Skysuper",#REF!,IF(Input!F$4="SkyII",#REF!,IF(Input!F$4="XO-8000",#REF!, "FALSE")))))))</f>
        <v>00</v>
      </c>
      <c r="I5049" s="209">
        <f>IF(Input!F$4="GMH_OECC",K5049,IF(Input!F$4="GMH_XOEC",M5049,IF(Input!F$4="GMH_Korea",O5049,IF(Input!F$4="GMH_EU",Q5049,IF(Input!F$4="Skysuper",#REF!,IF(Input!F$4="SkyII",#REF!,IF(Input!F$4="XO-8000",#REF!, "FALSE")))))))</f>
        <v>0</v>
      </c>
      <c r="J5049" s="210" t="s">
        <v>10359</v>
      </c>
      <c r="K5049" s="268">
        <v>0</v>
      </c>
      <c r="L5049" s="270" t="s">
        <v>10359</v>
      </c>
      <c r="M5049" s="270">
        <v>0</v>
      </c>
      <c r="N5049" s="270" t="s">
        <v>10359</v>
      </c>
      <c r="O5049" s="270">
        <v>0</v>
      </c>
      <c r="P5049" s="270" t="s">
        <v>10359</v>
      </c>
      <c r="Q5049" s="270">
        <v>0</v>
      </c>
      <c r="R5049" s="74"/>
      <c r="S5049" s="75" t="str">
        <f t="shared" si="484"/>
        <v>0000</v>
      </c>
      <c r="T5049" s="75" t="str">
        <f t="shared" si="482"/>
        <v>00000000000000000000000000000000</v>
      </c>
      <c r="V5049" s="197"/>
      <c r="W5049" s="75">
        <f t="shared" si="483"/>
        <v>0</v>
      </c>
      <c r="AE5049" s="479"/>
    </row>
    <row r="5050" spans="1:31" s="75" customFormat="1" ht="13.5" x14ac:dyDescent="0.2">
      <c r="A5050" s="211">
        <v>5047</v>
      </c>
      <c r="B5050" s="212" t="s">
        <v>7091</v>
      </c>
      <c r="C5050" s="213" t="s">
        <v>7092</v>
      </c>
      <c r="D5050" s="213"/>
      <c r="E5050" s="213">
        <v>0</v>
      </c>
      <c r="F5050" s="213" t="s">
        <v>585</v>
      </c>
      <c r="G5050" s="214" t="s">
        <v>677</v>
      </c>
      <c r="H5050" s="208" t="str">
        <f>IF(Input!F$4="GMH_OECC",J5050,IF(Input!F$4="GMH_XOEC",L5050,IF(Input!F$4="GMH_Korea",N5050,IF(Input!F$4="GMH_EU",P5050,IF(Input!F$4="Skysuper",#REF!,IF(Input!F$4="SkyII",#REF!,IF(Input!F$4="XO-8000",#REF!, "FALSE")))))))</f>
        <v>00</v>
      </c>
      <c r="I5050" s="209">
        <f>IF(Input!F$4="GMH_OECC",K5050,IF(Input!F$4="GMH_XOEC",M5050,IF(Input!F$4="GMH_Korea",O5050,IF(Input!F$4="GMH_EU",Q5050,IF(Input!F$4="Skysuper",#REF!,IF(Input!F$4="SkyII",#REF!,IF(Input!F$4="XO-8000",#REF!, "FALSE")))))))</f>
        <v>0</v>
      </c>
      <c r="J5050" s="210" t="s">
        <v>10359</v>
      </c>
      <c r="K5050" s="268">
        <v>0</v>
      </c>
      <c r="L5050" s="270" t="s">
        <v>10359</v>
      </c>
      <c r="M5050" s="270">
        <v>0</v>
      </c>
      <c r="N5050" s="270" t="s">
        <v>10359</v>
      </c>
      <c r="O5050" s="270">
        <v>0</v>
      </c>
      <c r="P5050" s="270" t="s">
        <v>10359</v>
      </c>
      <c r="Q5050" s="270">
        <v>0</v>
      </c>
      <c r="R5050" s="74"/>
      <c r="S5050" s="75" t="str">
        <f t="shared" si="484"/>
        <v>0000</v>
      </c>
      <c r="T5050" s="75" t="str">
        <f t="shared" si="482"/>
        <v>00000000000000000000000000000000</v>
      </c>
      <c r="V5050" s="197"/>
      <c r="W5050" s="75">
        <f t="shared" si="483"/>
        <v>0</v>
      </c>
      <c r="AE5050" s="479"/>
    </row>
    <row r="5051" spans="1:31" s="75" customFormat="1" ht="13.5" x14ac:dyDescent="0.2">
      <c r="A5051" s="211">
        <v>5048</v>
      </c>
      <c r="B5051" s="212" t="s">
        <v>7093</v>
      </c>
      <c r="C5051" s="213" t="s">
        <v>7094</v>
      </c>
      <c r="D5051" s="213"/>
      <c r="E5051" s="213">
        <v>0</v>
      </c>
      <c r="F5051" s="213" t="s">
        <v>585</v>
      </c>
      <c r="G5051" s="214" t="s">
        <v>677</v>
      </c>
      <c r="H5051" s="208" t="str">
        <f>IF(Input!F$4="GMH_OECC",J5051,IF(Input!F$4="GMH_XOEC",L5051,IF(Input!F$4="GMH_Korea",N5051,IF(Input!F$4="GMH_EU",P5051,IF(Input!F$4="Skysuper",#REF!,IF(Input!F$4="SkyII",#REF!,IF(Input!F$4="XO-8000",#REF!, "FALSE")))))))</f>
        <v>00</v>
      </c>
      <c r="I5051" s="209">
        <f>IF(Input!F$4="GMH_OECC",K5051,IF(Input!F$4="GMH_XOEC",M5051,IF(Input!F$4="GMH_Korea",O5051,IF(Input!F$4="GMH_EU",Q5051,IF(Input!F$4="Skysuper",#REF!,IF(Input!F$4="SkyII",#REF!,IF(Input!F$4="XO-8000",#REF!, "FALSE")))))))</f>
        <v>0</v>
      </c>
      <c r="J5051" s="210" t="s">
        <v>10359</v>
      </c>
      <c r="K5051" s="268">
        <v>0</v>
      </c>
      <c r="L5051" s="270" t="s">
        <v>10359</v>
      </c>
      <c r="M5051" s="270">
        <v>0</v>
      </c>
      <c r="N5051" s="270" t="s">
        <v>10359</v>
      </c>
      <c r="O5051" s="270">
        <v>0</v>
      </c>
      <c r="P5051" s="270" t="s">
        <v>10359</v>
      </c>
      <c r="Q5051" s="270">
        <v>0</v>
      </c>
      <c r="R5051" s="74"/>
      <c r="S5051" s="75" t="str">
        <f t="shared" si="484"/>
        <v>0000</v>
      </c>
      <c r="T5051" s="75" t="str">
        <f t="shared" si="482"/>
        <v>00000000000000000000000000000000</v>
      </c>
      <c r="V5051" s="197"/>
      <c r="W5051" s="75">
        <f t="shared" si="483"/>
        <v>0</v>
      </c>
      <c r="AE5051" s="479"/>
    </row>
    <row r="5052" spans="1:31" s="75" customFormat="1" ht="13.5" x14ac:dyDescent="0.2">
      <c r="A5052" s="211">
        <v>5049</v>
      </c>
      <c r="B5052" s="212" t="s">
        <v>7095</v>
      </c>
      <c r="C5052" s="213" t="s">
        <v>7096</v>
      </c>
      <c r="D5052" s="213"/>
      <c r="E5052" s="213">
        <v>0</v>
      </c>
      <c r="F5052" s="213" t="s">
        <v>585</v>
      </c>
      <c r="G5052" s="214" t="s">
        <v>677</v>
      </c>
      <c r="H5052" s="208" t="str">
        <f>IF(Input!F$4="GMH_OECC",J5052,IF(Input!F$4="GMH_XOEC",L5052,IF(Input!F$4="GMH_Korea",N5052,IF(Input!F$4="GMH_EU",P5052,IF(Input!F$4="Skysuper",#REF!,IF(Input!F$4="SkyII",#REF!,IF(Input!F$4="XO-8000",#REF!, "FALSE")))))))</f>
        <v>00</v>
      </c>
      <c r="I5052" s="209">
        <f>IF(Input!F$4="GMH_OECC",K5052,IF(Input!F$4="GMH_XOEC",M5052,IF(Input!F$4="GMH_Korea",O5052,IF(Input!F$4="GMH_EU",Q5052,IF(Input!F$4="Skysuper",#REF!,IF(Input!F$4="SkyII",#REF!,IF(Input!F$4="XO-8000",#REF!, "FALSE")))))))</f>
        <v>0</v>
      </c>
      <c r="J5052" s="210" t="s">
        <v>10359</v>
      </c>
      <c r="K5052" s="268">
        <v>0</v>
      </c>
      <c r="L5052" s="270" t="s">
        <v>10359</v>
      </c>
      <c r="M5052" s="270">
        <v>0</v>
      </c>
      <c r="N5052" s="270" t="s">
        <v>10359</v>
      </c>
      <c r="O5052" s="270">
        <v>0</v>
      </c>
      <c r="P5052" s="270" t="s">
        <v>10359</v>
      </c>
      <c r="Q5052" s="270">
        <v>0</v>
      </c>
      <c r="R5052" s="74"/>
      <c r="S5052" s="75" t="str">
        <f t="shared" si="484"/>
        <v>0000</v>
      </c>
      <c r="T5052" s="75" t="str">
        <f t="shared" si="482"/>
        <v>00000000000000000000000000000000</v>
      </c>
      <c r="V5052" s="197"/>
      <c r="W5052" s="75">
        <f t="shared" si="483"/>
        <v>0</v>
      </c>
      <c r="AE5052" s="479"/>
    </row>
    <row r="5053" spans="1:31" s="75" customFormat="1" ht="13.5" x14ac:dyDescent="0.2">
      <c r="A5053" s="211">
        <v>5050</v>
      </c>
      <c r="B5053" s="212" t="s">
        <v>7097</v>
      </c>
      <c r="C5053" s="213" t="s">
        <v>7098</v>
      </c>
      <c r="D5053" s="213"/>
      <c r="E5053" s="213">
        <v>0</v>
      </c>
      <c r="F5053" s="213" t="s">
        <v>585</v>
      </c>
      <c r="G5053" s="214" t="s">
        <v>677</v>
      </c>
      <c r="H5053" s="208" t="str">
        <f>IF(Input!F$4="GMH_OECC",J5053,IF(Input!F$4="GMH_XOEC",L5053,IF(Input!F$4="GMH_Korea",N5053,IF(Input!F$4="GMH_EU",P5053,IF(Input!F$4="Skysuper",#REF!,IF(Input!F$4="SkyII",#REF!,IF(Input!F$4="XO-8000",#REF!, "FALSE")))))))</f>
        <v>00</v>
      </c>
      <c r="I5053" s="209">
        <f>IF(Input!F$4="GMH_OECC",K5053,IF(Input!F$4="GMH_XOEC",M5053,IF(Input!F$4="GMH_Korea",O5053,IF(Input!F$4="GMH_EU",Q5053,IF(Input!F$4="Skysuper",#REF!,IF(Input!F$4="SkyII",#REF!,IF(Input!F$4="XO-8000",#REF!, "FALSE")))))))</f>
        <v>0</v>
      </c>
      <c r="J5053" s="210" t="s">
        <v>10359</v>
      </c>
      <c r="K5053" s="268">
        <v>0</v>
      </c>
      <c r="L5053" s="270" t="s">
        <v>10359</v>
      </c>
      <c r="M5053" s="270">
        <v>0</v>
      </c>
      <c r="N5053" s="270" t="s">
        <v>10359</v>
      </c>
      <c r="O5053" s="270">
        <v>0</v>
      </c>
      <c r="P5053" s="270" t="s">
        <v>10359</v>
      </c>
      <c r="Q5053" s="270">
        <v>0</v>
      </c>
      <c r="R5053" s="74"/>
      <c r="S5053" s="75" t="str">
        <f t="shared" si="484"/>
        <v>0000</v>
      </c>
      <c r="T5053" s="75" t="str">
        <f t="shared" si="482"/>
        <v>00000000000000000000000000000000</v>
      </c>
      <c r="V5053" s="197"/>
      <c r="W5053" s="75">
        <f t="shared" si="483"/>
        <v>0</v>
      </c>
      <c r="AE5053" s="479"/>
    </row>
    <row r="5054" spans="1:31" s="75" customFormat="1" ht="13.5" x14ac:dyDescent="0.2">
      <c r="A5054" s="211">
        <v>5051</v>
      </c>
      <c r="B5054" s="212" t="s">
        <v>7099</v>
      </c>
      <c r="C5054" s="213" t="s">
        <v>7100</v>
      </c>
      <c r="D5054" s="213"/>
      <c r="E5054" s="213">
        <v>0</v>
      </c>
      <c r="F5054" s="213" t="s">
        <v>585</v>
      </c>
      <c r="G5054" s="214" t="s">
        <v>677</v>
      </c>
      <c r="H5054" s="208" t="str">
        <f>IF(Input!F$4="GMH_OECC",J5054,IF(Input!F$4="GMH_XOEC",L5054,IF(Input!F$4="GMH_Korea",N5054,IF(Input!F$4="GMH_EU",P5054,IF(Input!F$4="Skysuper",#REF!,IF(Input!F$4="SkyII",#REF!,IF(Input!F$4="XO-8000",#REF!, "FALSE")))))))</f>
        <v>00</v>
      </c>
      <c r="I5054" s="209">
        <f>IF(Input!F$4="GMH_OECC",K5054,IF(Input!F$4="GMH_XOEC",M5054,IF(Input!F$4="GMH_Korea",O5054,IF(Input!F$4="GMH_EU",Q5054,IF(Input!F$4="Skysuper",#REF!,IF(Input!F$4="SkyII",#REF!,IF(Input!F$4="XO-8000",#REF!, "FALSE")))))))</f>
        <v>0</v>
      </c>
      <c r="J5054" s="210" t="s">
        <v>10359</v>
      </c>
      <c r="K5054" s="268">
        <v>0</v>
      </c>
      <c r="L5054" s="270" t="s">
        <v>10359</v>
      </c>
      <c r="M5054" s="270">
        <v>0</v>
      </c>
      <c r="N5054" s="270" t="s">
        <v>10359</v>
      </c>
      <c r="O5054" s="270">
        <v>0</v>
      </c>
      <c r="P5054" s="270" t="s">
        <v>10359</v>
      </c>
      <c r="Q5054" s="270">
        <v>0</v>
      </c>
      <c r="R5054" s="74"/>
      <c r="S5054" s="75" t="str">
        <f t="shared" si="484"/>
        <v>0000</v>
      </c>
      <c r="T5054" s="75" t="str">
        <f t="shared" si="482"/>
        <v>00000000000000000000000000000000</v>
      </c>
      <c r="V5054" s="197"/>
      <c r="W5054" s="75">
        <f t="shared" si="483"/>
        <v>0</v>
      </c>
      <c r="AE5054" s="479"/>
    </row>
    <row r="5055" spans="1:31" s="75" customFormat="1" ht="13.5" x14ac:dyDescent="0.2">
      <c r="A5055" s="211">
        <v>5052</v>
      </c>
      <c r="B5055" s="212" t="s">
        <v>7101</v>
      </c>
      <c r="C5055" s="213" t="s">
        <v>7102</v>
      </c>
      <c r="D5055" s="213"/>
      <c r="E5055" s="213">
        <v>0</v>
      </c>
      <c r="F5055" s="213" t="s">
        <v>585</v>
      </c>
      <c r="G5055" s="214" t="s">
        <v>677</v>
      </c>
      <c r="H5055" s="208" t="str">
        <f>IF(Input!F$4="GMH_OECC",J5055,IF(Input!F$4="GMH_XOEC",L5055,IF(Input!F$4="GMH_Korea",N5055,IF(Input!F$4="GMH_EU",P5055,IF(Input!F$4="Skysuper",#REF!,IF(Input!F$4="SkyII",#REF!,IF(Input!F$4="XO-8000",#REF!, "FALSE")))))))</f>
        <v>00</v>
      </c>
      <c r="I5055" s="209">
        <f>IF(Input!F$4="GMH_OECC",K5055,IF(Input!F$4="GMH_XOEC",M5055,IF(Input!F$4="GMH_Korea",O5055,IF(Input!F$4="GMH_EU",Q5055,IF(Input!F$4="Skysuper",#REF!,IF(Input!F$4="SkyII",#REF!,IF(Input!F$4="XO-8000",#REF!, "FALSE")))))))</f>
        <v>0</v>
      </c>
      <c r="J5055" s="210" t="s">
        <v>10359</v>
      </c>
      <c r="K5055" s="268">
        <v>0</v>
      </c>
      <c r="L5055" s="270" t="s">
        <v>10359</v>
      </c>
      <c r="M5055" s="270">
        <v>0</v>
      </c>
      <c r="N5055" s="270" t="s">
        <v>10359</v>
      </c>
      <c r="O5055" s="270">
        <v>0</v>
      </c>
      <c r="P5055" s="270" t="s">
        <v>10359</v>
      </c>
      <c r="Q5055" s="270">
        <v>0</v>
      </c>
      <c r="R5055" s="74"/>
      <c r="S5055" s="75" t="str">
        <f t="shared" si="484"/>
        <v>0000</v>
      </c>
      <c r="T5055" s="75" t="str">
        <f t="shared" si="482"/>
        <v>00000000000000000000000000000000</v>
      </c>
      <c r="V5055" s="197"/>
      <c r="W5055" s="75">
        <f t="shared" si="483"/>
        <v>0</v>
      </c>
      <c r="AE5055" s="479"/>
    </row>
    <row r="5056" spans="1:31" s="75" customFormat="1" ht="13.5" x14ac:dyDescent="0.2">
      <c r="A5056" s="211">
        <v>5053</v>
      </c>
      <c r="B5056" s="212" t="s">
        <v>7103</v>
      </c>
      <c r="C5056" s="213" t="s">
        <v>7104</v>
      </c>
      <c r="D5056" s="213"/>
      <c r="E5056" s="213">
        <v>0</v>
      </c>
      <c r="F5056" s="213" t="s">
        <v>585</v>
      </c>
      <c r="G5056" s="214" t="s">
        <v>677</v>
      </c>
      <c r="H5056" s="208" t="str">
        <f>IF(Input!F$4="GMH_OECC",J5056,IF(Input!F$4="GMH_XOEC",L5056,IF(Input!F$4="GMH_Korea",N5056,IF(Input!F$4="GMH_EU",P5056,IF(Input!F$4="Skysuper",#REF!,IF(Input!F$4="SkyII",#REF!,IF(Input!F$4="XO-8000",#REF!, "FALSE")))))))</f>
        <v>00</v>
      </c>
      <c r="I5056" s="209">
        <f>IF(Input!F$4="GMH_OECC",K5056,IF(Input!F$4="GMH_XOEC",M5056,IF(Input!F$4="GMH_Korea",O5056,IF(Input!F$4="GMH_EU",Q5056,IF(Input!F$4="Skysuper",#REF!,IF(Input!F$4="SkyII",#REF!,IF(Input!F$4="XO-8000",#REF!, "FALSE")))))))</f>
        <v>0</v>
      </c>
      <c r="J5056" s="210" t="s">
        <v>10359</v>
      </c>
      <c r="K5056" s="268">
        <v>0</v>
      </c>
      <c r="L5056" s="270" t="s">
        <v>10359</v>
      </c>
      <c r="M5056" s="270">
        <v>0</v>
      </c>
      <c r="N5056" s="270" t="s">
        <v>10359</v>
      </c>
      <c r="O5056" s="270">
        <v>0</v>
      </c>
      <c r="P5056" s="270" t="s">
        <v>10359</v>
      </c>
      <c r="Q5056" s="270">
        <v>0</v>
      </c>
      <c r="R5056" s="74"/>
      <c r="S5056" s="75" t="str">
        <f t="shared" si="484"/>
        <v>0000</v>
      </c>
      <c r="T5056" s="75" t="str">
        <f t="shared" si="482"/>
        <v>00000000000000000000000000000000</v>
      </c>
      <c r="V5056" s="197"/>
      <c r="W5056" s="75">
        <f t="shared" si="483"/>
        <v>0</v>
      </c>
      <c r="AE5056" s="479"/>
    </row>
    <row r="5057" spans="1:31" s="75" customFormat="1" ht="13.5" x14ac:dyDescent="0.2">
      <c r="A5057" s="211">
        <v>5054</v>
      </c>
      <c r="B5057" s="212" t="s">
        <v>7105</v>
      </c>
      <c r="C5057" s="213" t="s">
        <v>7106</v>
      </c>
      <c r="D5057" s="213"/>
      <c r="E5057" s="213">
        <v>0</v>
      </c>
      <c r="F5057" s="213" t="s">
        <v>585</v>
      </c>
      <c r="G5057" s="214" t="s">
        <v>677</v>
      </c>
      <c r="H5057" s="208" t="str">
        <f>IF(Input!F$4="GMH_OECC",J5057,IF(Input!F$4="GMH_XOEC",L5057,IF(Input!F$4="GMH_Korea",N5057,IF(Input!F$4="GMH_EU",P5057,IF(Input!F$4="Skysuper",#REF!,IF(Input!F$4="SkyII",#REF!,IF(Input!F$4="XO-8000",#REF!, "FALSE")))))))</f>
        <v>00</v>
      </c>
      <c r="I5057" s="209">
        <f>IF(Input!F$4="GMH_OECC",K5057,IF(Input!F$4="GMH_XOEC",M5057,IF(Input!F$4="GMH_Korea",O5057,IF(Input!F$4="GMH_EU",Q5057,IF(Input!F$4="Skysuper",#REF!,IF(Input!F$4="SkyII",#REF!,IF(Input!F$4="XO-8000",#REF!, "FALSE")))))))</f>
        <v>0</v>
      </c>
      <c r="J5057" s="210" t="s">
        <v>10359</v>
      </c>
      <c r="K5057" s="268">
        <v>0</v>
      </c>
      <c r="L5057" s="270" t="s">
        <v>10359</v>
      </c>
      <c r="M5057" s="270">
        <v>0</v>
      </c>
      <c r="N5057" s="270" t="s">
        <v>10359</v>
      </c>
      <c r="O5057" s="270">
        <v>0</v>
      </c>
      <c r="P5057" s="270" t="s">
        <v>10359</v>
      </c>
      <c r="Q5057" s="270">
        <v>0</v>
      </c>
      <c r="R5057" s="74"/>
      <c r="S5057" s="75" t="str">
        <f t="shared" si="484"/>
        <v>0000</v>
      </c>
      <c r="T5057" s="75" t="str">
        <f t="shared" si="482"/>
        <v>00000000000000000000000000000000</v>
      </c>
      <c r="V5057" s="197"/>
      <c r="W5057" s="75">
        <f t="shared" si="483"/>
        <v>0</v>
      </c>
      <c r="AE5057" s="479"/>
    </row>
    <row r="5058" spans="1:31" s="75" customFormat="1" ht="13.5" x14ac:dyDescent="0.2">
      <c r="A5058" s="211">
        <v>5055</v>
      </c>
      <c r="B5058" s="212" t="s">
        <v>7107</v>
      </c>
      <c r="C5058" s="213" t="s">
        <v>7108</v>
      </c>
      <c r="D5058" s="213"/>
      <c r="E5058" s="213">
        <v>0</v>
      </c>
      <c r="F5058" s="213" t="s">
        <v>585</v>
      </c>
      <c r="G5058" s="214" t="s">
        <v>677</v>
      </c>
      <c r="H5058" s="208" t="str">
        <f>IF(Input!F$4="GMH_OECC",J5058,IF(Input!F$4="GMH_XOEC",L5058,IF(Input!F$4="GMH_Korea",N5058,IF(Input!F$4="GMH_EU",P5058,IF(Input!F$4="Skysuper",#REF!,IF(Input!F$4="SkyII",#REF!,IF(Input!F$4="XO-8000",#REF!, "FALSE")))))))</f>
        <v>00</v>
      </c>
      <c r="I5058" s="209">
        <f>IF(Input!F$4="GMH_OECC",K5058,IF(Input!F$4="GMH_XOEC",M5058,IF(Input!F$4="GMH_Korea",O5058,IF(Input!F$4="GMH_EU",Q5058,IF(Input!F$4="Skysuper",#REF!,IF(Input!F$4="SkyII",#REF!,IF(Input!F$4="XO-8000",#REF!, "FALSE")))))))</f>
        <v>0</v>
      </c>
      <c r="J5058" s="210" t="s">
        <v>10359</v>
      </c>
      <c r="K5058" s="268">
        <v>0</v>
      </c>
      <c r="L5058" s="270" t="s">
        <v>10359</v>
      </c>
      <c r="M5058" s="270">
        <v>0</v>
      </c>
      <c r="N5058" s="270" t="s">
        <v>10359</v>
      </c>
      <c r="O5058" s="270">
        <v>0</v>
      </c>
      <c r="P5058" s="270" t="s">
        <v>10359</v>
      </c>
      <c r="Q5058" s="270">
        <v>0</v>
      </c>
      <c r="R5058" s="74"/>
      <c r="S5058" s="75" t="str">
        <f t="shared" si="484"/>
        <v>0000</v>
      </c>
      <c r="T5058" s="75" t="str">
        <f t="shared" si="482"/>
        <v>00000000000000000000000000000000</v>
      </c>
      <c r="V5058" s="197"/>
      <c r="W5058" s="75">
        <f t="shared" si="483"/>
        <v>0</v>
      </c>
      <c r="AE5058" s="479"/>
    </row>
    <row r="5059" spans="1:31" s="75" customFormat="1" ht="13.5" x14ac:dyDescent="0.2">
      <c r="A5059" s="211">
        <v>5056</v>
      </c>
      <c r="B5059" s="212" t="s">
        <v>7109</v>
      </c>
      <c r="C5059" s="213" t="s">
        <v>7110</v>
      </c>
      <c r="D5059" s="213"/>
      <c r="E5059" s="213">
        <v>0</v>
      </c>
      <c r="F5059" s="213" t="s">
        <v>585</v>
      </c>
      <c r="G5059" s="214" t="s">
        <v>677</v>
      </c>
      <c r="H5059" s="208" t="str">
        <f>IF(Input!F$4="GMH_OECC",J5059,IF(Input!F$4="GMH_XOEC",L5059,IF(Input!F$4="GMH_Korea",N5059,IF(Input!F$4="GMH_EU",P5059,IF(Input!F$4="Skysuper",#REF!,IF(Input!F$4="SkyII",#REF!,IF(Input!F$4="XO-8000",#REF!, "FALSE")))))))</f>
        <v>00</v>
      </c>
      <c r="I5059" s="209">
        <f>IF(Input!F$4="GMH_OECC",K5059,IF(Input!F$4="GMH_XOEC",M5059,IF(Input!F$4="GMH_Korea",O5059,IF(Input!F$4="GMH_EU",Q5059,IF(Input!F$4="Skysuper",#REF!,IF(Input!F$4="SkyII",#REF!,IF(Input!F$4="XO-8000",#REF!, "FALSE")))))))</f>
        <v>0</v>
      </c>
      <c r="J5059" s="210" t="s">
        <v>10359</v>
      </c>
      <c r="K5059" s="268">
        <v>0</v>
      </c>
      <c r="L5059" s="270" t="s">
        <v>10359</v>
      </c>
      <c r="M5059" s="270">
        <v>0</v>
      </c>
      <c r="N5059" s="270" t="s">
        <v>10359</v>
      </c>
      <c r="O5059" s="270">
        <v>0</v>
      </c>
      <c r="P5059" s="270" t="s">
        <v>10359</v>
      </c>
      <c r="Q5059" s="270">
        <v>0</v>
      </c>
      <c r="R5059" s="74"/>
      <c r="S5059" s="75" t="str">
        <f t="shared" si="484"/>
        <v>0000</v>
      </c>
      <c r="T5059" s="75" t="str">
        <f t="shared" si="482"/>
        <v>00000000000000000000000000000000</v>
      </c>
      <c r="V5059" s="197"/>
      <c r="W5059" s="75">
        <f t="shared" si="483"/>
        <v>0</v>
      </c>
      <c r="AE5059" s="479"/>
    </row>
    <row r="5060" spans="1:31" s="75" customFormat="1" ht="13.5" x14ac:dyDescent="0.2">
      <c r="A5060" s="211">
        <v>5057</v>
      </c>
      <c r="B5060" s="212" t="s">
        <v>7111</v>
      </c>
      <c r="C5060" s="213" t="s">
        <v>7112</v>
      </c>
      <c r="D5060" s="213"/>
      <c r="E5060" s="213">
        <v>0</v>
      </c>
      <c r="F5060" s="213" t="s">
        <v>585</v>
      </c>
      <c r="G5060" s="214" t="s">
        <v>677</v>
      </c>
      <c r="H5060" s="208" t="str">
        <f>IF(Input!F$4="GMH_OECC",J5060,IF(Input!F$4="GMH_XOEC",L5060,IF(Input!F$4="GMH_Korea",N5060,IF(Input!F$4="GMH_EU",P5060,IF(Input!F$4="Skysuper",#REF!,IF(Input!F$4="SkyII",#REF!,IF(Input!F$4="XO-8000",#REF!, "FALSE")))))))</f>
        <v>00</v>
      </c>
      <c r="I5060" s="209">
        <f>IF(Input!F$4="GMH_OECC",K5060,IF(Input!F$4="GMH_XOEC",M5060,IF(Input!F$4="GMH_Korea",O5060,IF(Input!F$4="GMH_EU",Q5060,IF(Input!F$4="Skysuper",#REF!,IF(Input!F$4="SkyII",#REF!,IF(Input!F$4="XO-8000",#REF!, "FALSE")))))))</f>
        <v>0</v>
      </c>
      <c r="J5060" s="210" t="s">
        <v>10359</v>
      </c>
      <c r="K5060" s="268">
        <v>0</v>
      </c>
      <c r="L5060" s="270" t="s">
        <v>10359</v>
      </c>
      <c r="M5060" s="270">
        <v>0</v>
      </c>
      <c r="N5060" s="270" t="s">
        <v>10359</v>
      </c>
      <c r="O5060" s="270">
        <v>0</v>
      </c>
      <c r="P5060" s="270" t="s">
        <v>10359</v>
      </c>
      <c r="Q5060" s="270">
        <v>0</v>
      </c>
      <c r="R5060" s="74"/>
      <c r="S5060" s="75" t="str">
        <f t="shared" si="484"/>
        <v>0000</v>
      </c>
      <c r="T5060" s="75" t="str">
        <f t="shared" ref="T5060:T5123" si="485">CONCATENATE(S5060,S5061,S5062,S5063,S5064,S5065,S5066,S5067)</f>
        <v>00000000000000000000000000000000</v>
      </c>
      <c r="V5060" s="197"/>
      <c r="W5060" s="75">
        <f t="shared" si="483"/>
        <v>0</v>
      </c>
      <c r="AE5060" s="479"/>
    </row>
    <row r="5061" spans="1:31" s="75" customFormat="1" ht="13.5" x14ac:dyDescent="0.2">
      <c r="A5061" s="211">
        <v>5058</v>
      </c>
      <c r="B5061" s="212" t="s">
        <v>7113</v>
      </c>
      <c r="C5061" s="213" t="s">
        <v>7114</v>
      </c>
      <c r="D5061" s="213"/>
      <c r="E5061" s="213">
        <v>0</v>
      </c>
      <c r="F5061" s="213" t="s">
        <v>585</v>
      </c>
      <c r="G5061" s="214" t="s">
        <v>677</v>
      </c>
      <c r="H5061" s="208" t="str">
        <f>IF(Input!F$4="GMH_OECC",J5061,IF(Input!F$4="GMH_XOEC",L5061,IF(Input!F$4="GMH_Korea",N5061,IF(Input!F$4="GMH_EU",P5061,IF(Input!F$4="Skysuper",#REF!,IF(Input!F$4="SkyII",#REF!,IF(Input!F$4="XO-8000",#REF!, "FALSE")))))))</f>
        <v>00</v>
      </c>
      <c r="I5061" s="209">
        <f>IF(Input!F$4="GMH_OECC",K5061,IF(Input!F$4="GMH_XOEC",M5061,IF(Input!F$4="GMH_Korea",O5061,IF(Input!F$4="GMH_EU",Q5061,IF(Input!F$4="Skysuper",#REF!,IF(Input!F$4="SkyII",#REF!,IF(Input!F$4="XO-8000",#REF!, "FALSE")))))))</f>
        <v>0</v>
      </c>
      <c r="J5061" s="210" t="s">
        <v>10359</v>
      </c>
      <c r="K5061" s="268">
        <v>0</v>
      </c>
      <c r="L5061" s="270" t="s">
        <v>10359</v>
      </c>
      <c r="M5061" s="270">
        <v>0</v>
      </c>
      <c r="N5061" s="270" t="s">
        <v>10359</v>
      </c>
      <c r="O5061" s="270">
        <v>0</v>
      </c>
      <c r="P5061" s="270" t="s">
        <v>10359</v>
      </c>
      <c r="Q5061" s="270">
        <v>0</v>
      </c>
      <c r="R5061" s="74"/>
      <c r="S5061" s="75" t="str">
        <f t="shared" si="484"/>
        <v>0000</v>
      </c>
      <c r="T5061" s="75" t="str">
        <f t="shared" si="485"/>
        <v>00000000000000000000000000000000</v>
      </c>
      <c r="V5061" s="197"/>
      <c r="W5061" s="75">
        <f t="shared" si="483"/>
        <v>0</v>
      </c>
      <c r="AE5061" s="479"/>
    </row>
    <row r="5062" spans="1:31" s="75" customFormat="1" ht="13.5" x14ac:dyDescent="0.2">
      <c r="A5062" s="211">
        <v>5059</v>
      </c>
      <c r="B5062" s="212" t="s">
        <v>7115</v>
      </c>
      <c r="C5062" s="213" t="s">
        <v>7116</v>
      </c>
      <c r="D5062" s="213"/>
      <c r="E5062" s="213">
        <v>0</v>
      </c>
      <c r="F5062" s="213" t="s">
        <v>585</v>
      </c>
      <c r="G5062" s="214" t="s">
        <v>677</v>
      </c>
      <c r="H5062" s="208" t="str">
        <f>IF(Input!F$4="GMH_OECC",J5062,IF(Input!F$4="GMH_XOEC",L5062,IF(Input!F$4="GMH_Korea",N5062,IF(Input!F$4="GMH_EU",P5062,IF(Input!F$4="Skysuper",#REF!,IF(Input!F$4="SkyII",#REF!,IF(Input!F$4="XO-8000",#REF!, "FALSE")))))))</f>
        <v>00</v>
      </c>
      <c r="I5062" s="209">
        <f>IF(Input!F$4="GMH_OECC",K5062,IF(Input!F$4="GMH_XOEC",M5062,IF(Input!F$4="GMH_Korea",O5062,IF(Input!F$4="GMH_EU",Q5062,IF(Input!F$4="Skysuper",#REF!,IF(Input!F$4="SkyII",#REF!,IF(Input!F$4="XO-8000",#REF!, "FALSE")))))))</f>
        <v>0</v>
      </c>
      <c r="J5062" s="210" t="s">
        <v>10359</v>
      </c>
      <c r="K5062" s="268">
        <v>0</v>
      </c>
      <c r="L5062" s="270" t="s">
        <v>10359</v>
      </c>
      <c r="M5062" s="270">
        <v>0</v>
      </c>
      <c r="N5062" s="270" t="s">
        <v>10359</v>
      </c>
      <c r="O5062" s="270">
        <v>0</v>
      </c>
      <c r="P5062" s="270" t="s">
        <v>10359</v>
      </c>
      <c r="Q5062" s="270">
        <v>0</v>
      </c>
      <c r="R5062" s="74"/>
      <c r="S5062" s="75" t="str">
        <f t="shared" si="484"/>
        <v>0000</v>
      </c>
      <c r="T5062" s="75" t="str">
        <f t="shared" si="485"/>
        <v>00000000000000000000000000000000</v>
      </c>
      <c r="V5062" s="197"/>
      <c r="W5062" s="75">
        <f t="shared" ref="W5062:W5125" si="486">HEX2DEC(RIGHT(S5062,2))+HEX2DEC(RIGHT(S5063,2))+HEX2DEC(RIGHT(S5064,2))+HEX2DEC(RIGHT(S5065,2))+HEX2DEC(LEFT(S5062,2))+HEX2DEC(LEFT(S5063,2))+HEX2DEC(LEFT(S5064,2))+HEX2DEC(LEFT(S5065,2))+HEX2DEC(RIGHT(S5066,2))+HEX2DEC(RIGHT(S5067,2))+HEX2DEC(RIGHT(S5068,2))+HEX2DEC(RIGHT(S5069,2))+HEX2DEC(LEFT(S5066,2))+HEX2DEC(LEFT(S5067,2))+HEX2DEC(LEFT(S5068,2))+HEX2DEC(LEFT(S5069,2))</f>
        <v>0</v>
      </c>
      <c r="AE5062" s="479"/>
    </row>
    <row r="5063" spans="1:31" s="75" customFormat="1" ht="13.5" x14ac:dyDescent="0.2">
      <c r="A5063" s="211">
        <v>5060</v>
      </c>
      <c r="B5063" s="212" t="s">
        <v>7117</v>
      </c>
      <c r="C5063" s="213" t="s">
        <v>7118</v>
      </c>
      <c r="D5063" s="213"/>
      <c r="E5063" s="213">
        <v>0</v>
      </c>
      <c r="F5063" s="213" t="s">
        <v>585</v>
      </c>
      <c r="G5063" s="214" t="s">
        <v>677</v>
      </c>
      <c r="H5063" s="208" t="str">
        <f>IF(Input!F$4="GMH_OECC",J5063,IF(Input!F$4="GMH_XOEC",L5063,IF(Input!F$4="GMH_Korea",N5063,IF(Input!F$4="GMH_EU",P5063,IF(Input!F$4="Skysuper",#REF!,IF(Input!F$4="SkyII",#REF!,IF(Input!F$4="XO-8000",#REF!, "FALSE")))))))</f>
        <v>00</v>
      </c>
      <c r="I5063" s="209">
        <f>IF(Input!F$4="GMH_OECC",K5063,IF(Input!F$4="GMH_XOEC",M5063,IF(Input!F$4="GMH_Korea",O5063,IF(Input!F$4="GMH_EU",Q5063,IF(Input!F$4="Skysuper",#REF!,IF(Input!F$4="SkyII",#REF!,IF(Input!F$4="XO-8000",#REF!, "FALSE")))))))</f>
        <v>0</v>
      </c>
      <c r="J5063" s="210" t="s">
        <v>10359</v>
      </c>
      <c r="K5063" s="268">
        <v>0</v>
      </c>
      <c r="L5063" s="270" t="s">
        <v>10359</v>
      </c>
      <c r="M5063" s="270">
        <v>0</v>
      </c>
      <c r="N5063" s="270" t="s">
        <v>10359</v>
      </c>
      <c r="O5063" s="270">
        <v>0</v>
      </c>
      <c r="P5063" s="270" t="s">
        <v>10359</v>
      </c>
      <c r="Q5063" s="270">
        <v>0</v>
      </c>
      <c r="R5063" s="74"/>
      <c r="S5063" s="75" t="str">
        <f t="shared" si="484"/>
        <v>0000</v>
      </c>
      <c r="T5063" s="75" t="str">
        <f t="shared" si="485"/>
        <v>00000000000000000000000000000000</v>
      </c>
      <c r="V5063" s="197"/>
      <c r="W5063" s="75">
        <f t="shared" si="486"/>
        <v>0</v>
      </c>
      <c r="AE5063" s="479"/>
    </row>
    <row r="5064" spans="1:31" s="75" customFormat="1" ht="13.5" x14ac:dyDescent="0.2">
      <c r="A5064" s="211">
        <v>5061</v>
      </c>
      <c r="B5064" s="212" t="s">
        <v>7119</v>
      </c>
      <c r="C5064" s="213" t="s">
        <v>7120</v>
      </c>
      <c r="D5064" s="213"/>
      <c r="E5064" s="213">
        <v>0</v>
      </c>
      <c r="F5064" s="213" t="s">
        <v>585</v>
      </c>
      <c r="G5064" s="214" t="s">
        <v>677</v>
      </c>
      <c r="H5064" s="208" t="str">
        <f>IF(Input!F$4="GMH_OECC",J5064,IF(Input!F$4="GMH_XOEC",L5064,IF(Input!F$4="GMH_Korea",N5064,IF(Input!F$4="GMH_EU",P5064,IF(Input!F$4="Skysuper",#REF!,IF(Input!F$4="SkyII",#REF!,IF(Input!F$4="XO-8000",#REF!, "FALSE")))))))</f>
        <v>00</v>
      </c>
      <c r="I5064" s="209">
        <f>IF(Input!F$4="GMH_OECC",K5064,IF(Input!F$4="GMH_XOEC",M5064,IF(Input!F$4="GMH_Korea",O5064,IF(Input!F$4="GMH_EU",Q5064,IF(Input!F$4="Skysuper",#REF!,IF(Input!F$4="SkyII",#REF!,IF(Input!F$4="XO-8000",#REF!, "FALSE")))))))</f>
        <v>0</v>
      </c>
      <c r="J5064" s="210" t="s">
        <v>10359</v>
      </c>
      <c r="K5064" s="268">
        <v>0</v>
      </c>
      <c r="L5064" s="270" t="s">
        <v>10359</v>
      </c>
      <c r="M5064" s="270">
        <v>0</v>
      </c>
      <c r="N5064" s="270" t="s">
        <v>10359</v>
      </c>
      <c r="O5064" s="270">
        <v>0</v>
      </c>
      <c r="P5064" s="270" t="s">
        <v>10359</v>
      </c>
      <c r="Q5064" s="270">
        <v>0</v>
      </c>
      <c r="R5064" s="74"/>
      <c r="S5064" s="75" t="str">
        <f t="shared" si="484"/>
        <v>0000</v>
      </c>
      <c r="T5064" s="75" t="str">
        <f t="shared" si="485"/>
        <v>00000000000000000000000000000000</v>
      </c>
      <c r="V5064" s="197"/>
      <c r="W5064" s="75">
        <f t="shared" si="486"/>
        <v>0</v>
      </c>
      <c r="AE5064" s="479"/>
    </row>
    <row r="5065" spans="1:31" s="75" customFormat="1" ht="13.5" x14ac:dyDescent="0.2">
      <c r="A5065" s="211">
        <v>5062</v>
      </c>
      <c r="B5065" s="212" t="s">
        <v>7121</v>
      </c>
      <c r="C5065" s="213" t="s">
        <v>7122</v>
      </c>
      <c r="D5065" s="213"/>
      <c r="E5065" s="213">
        <v>0</v>
      </c>
      <c r="F5065" s="213" t="s">
        <v>585</v>
      </c>
      <c r="G5065" s="214" t="s">
        <v>677</v>
      </c>
      <c r="H5065" s="208" t="str">
        <f>IF(Input!F$4="GMH_OECC",J5065,IF(Input!F$4="GMH_XOEC",L5065,IF(Input!F$4="GMH_Korea",N5065,IF(Input!F$4="GMH_EU",P5065,IF(Input!F$4="Skysuper",#REF!,IF(Input!F$4="SkyII",#REF!,IF(Input!F$4="XO-8000",#REF!, "FALSE")))))))</f>
        <v>00</v>
      </c>
      <c r="I5065" s="209">
        <f>IF(Input!F$4="GMH_OECC",K5065,IF(Input!F$4="GMH_XOEC",M5065,IF(Input!F$4="GMH_Korea",O5065,IF(Input!F$4="GMH_EU",Q5065,IF(Input!F$4="Skysuper",#REF!,IF(Input!F$4="SkyII",#REF!,IF(Input!F$4="XO-8000",#REF!, "FALSE")))))))</f>
        <v>0</v>
      </c>
      <c r="J5065" s="210" t="s">
        <v>10359</v>
      </c>
      <c r="K5065" s="268">
        <v>0</v>
      </c>
      <c r="L5065" s="270" t="s">
        <v>10359</v>
      </c>
      <c r="M5065" s="270">
        <v>0</v>
      </c>
      <c r="N5065" s="270" t="s">
        <v>10359</v>
      </c>
      <c r="O5065" s="270">
        <v>0</v>
      </c>
      <c r="P5065" s="270" t="s">
        <v>10359</v>
      </c>
      <c r="Q5065" s="270">
        <v>0</v>
      </c>
      <c r="R5065" s="74"/>
      <c r="S5065" s="75" t="str">
        <f t="shared" si="484"/>
        <v>0000</v>
      </c>
      <c r="T5065" s="75" t="str">
        <f t="shared" si="485"/>
        <v>00000000000000000000000000000000</v>
      </c>
      <c r="V5065" s="197"/>
      <c r="W5065" s="75">
        <f t="shared" si="486"/>
        <v>0</v>
      </c>
      <c r="AE5065" s="479"/>
    </row>
    <row r="5066" spans="1:31" s="75" customFormat="1" ht="13.5" x14ac:dyDescent="0.2">
      <c r="A5066" s="211">
        <v>5063</v>
      </c>
      <c r="B5066" s="212" t="s">
        <v>7123</v>
      </c>
      <c r="C5066" s="213" t="s">
        <v>7124</v>
      </c>
      <c r="D5066" s="213"/>
      <c r="E5066" s="213">
        <v>0</v>
      </c>
      <c r="F5066" s="213" t="s">
        <v>585</v>
      </c>
      <c r="G5066" s="214" t="s">
        <v>677</v>
      </c>
      <c r="H5066" s="208" t="str">
        <f>IF(Input!F$4="GMH_OECC",J5066,IF(Input!F$4="GMH_XOEC",L5066,IF(Input!F$4="GMH_Korea",N5066,IF(Input!F$4="GMH_EU",P5066,IF(Input!F$4="Skysuper",#REF!,IF(Input!F$4="SkyII",#REF!,IF(Input!F$4="XO-8000",#REF!, "FALSE")))))))</f>
        <v>00</v>
      </c>
      <c r="I5066" s="209">
        <f>IF(Input!F$4="GMH_OECC",K5066,IF(Input!F$4="GMH_XOEC",M5066,IF(Input!F$4="GMH_Korea",O5066,IF(Input!F$4="GMH_EU",Q5066,IF(Input!F$4="Skysuper",#REF!,IF(Input!F$4="SkyII",#REF!,IF(Input!F$4="XO-8000",#REF!, "FALSE")))))))</f>
        <v>0</v>
      </c>
      <c r="J5066" s="210" t="s">
        <v>10359</v>
      </c>
      <c r="K5066" s="268">
        <v>0</v>
      </c>
      <c r="L5066" s="270" t="s">
        <v>10359</v>
      </c>
      <c r="M5066" s="270">
        <v>0</v>
      </c>
      <c r="N5066" s="270" t="s">
        <v>10359</v>
      </c>
      <c r="O5066" s="270">
        <v>0</v>
      </c>
      <c r="P5066" s="270" t="s">
        <v>10359</v>
      </c>
      <c r="Q5066" s="270">
        <v>0</v>
      </c>
      <c r="R5066" s="74"/>
      <c r="S5066" s="75" t="str">
        <f t="shared" si="484"/>
        <v>0000</v>
      </c>
      <c r="T5066" s="75" t="str">
        <f t="shared" si="485"/>
        <v>00000000000000000000000000000000</v>
      </c>
      <c r="V5066" s="197"/>
      <c r="W5066" s="75">
        <f t="shared" si="486"/>
        <v>0</v>
      </c>
      <c r="AE5066" s="479"/>
    </row>
    <row r="5067" spans="1:31" s="75" customFormat="1" ht="13.5" x14ac:dyDescent="0.2">
      <c r="A5067" s="211">
        <v>5064</v>
      </c>
      <c r="B5067" s="212" t="s">
        <v>7125</v>
      </c>
      <c r="C5067" s="213" t="s">
        <v>7126</v>
      </c>
      <c r="D5067" s="213"/>
      <c r="E5067" s="213">
        <v>0</v>
      </c>
      <c r="F5067" s="213" t="s">
        <v>585</v>
      </c>
      <c r="G5067" s="214" t="s">
        <v>677</v>
      </c>
      <c r="H5067" s="208" t="str">
        <f>IF(Input!F$4="GMH_OECC",J5067,IF(Input!F$4="GMH_XOEC",L5067,IF(Input!F$4="GMH_Korea",N5067,IF(Input!F$4="GMH_EU",P5067,IF(Input!F$4="Skysuper",#REF!,IF(Input!F$4="SkyII",#REF!,IF(Input!F$4="XO-8000",#REF!, "FALSE")))))))</f>
        <v>00</v>
      </c>
      <c r="I5067" s="209">
        <f>IF(Input!F$4="GMH_OECC",K5067,IF(Input!F$4="GMH_XOEC",M5067,IF(Input!F$4="GMH_Korea",O5067,IF(Input!F$4="GMH_EU",Q5067,IF(Input!F$4="Skysuper",#REF!,IF(Input!F$4="SkyII",#REF!,IF(Input!F$4="XO-8000",#REF!, "FALSE")))))))</f>
        <v>0</v>
      </c>
      <c r="J5067" s="210" t="s">
        <v>10359</v>
      </c>
      <c r="K5067" s="268">
        <v>0</v>
      </c>
      <c r="L5067" s="270" t="s">
        <v>10359</v>
      </c>
      <c r="M5067" s="270">
        <v>0</v>
      </c>
      <c r="N5067" s="270" t="s">
        <v>10359</v>
      </c>
      <c r="O5067" s="270">
        <v>0</v>
      </c>
      <c r="P5067" s="270" t="s">
        <v>10359</v>
      </c>
      <c r="Q5067" s="270">
        <v>0</v>
      </c>
      <c r="R5067" s="74"/>
      <c r="S5067" s="75" t="str">
        <f t="shared" si="484"/>
        <v>0000</v>
      </c>
      <c r="T5067" s="75" t="str">
        <f t="shared" si="485"/>
        <v>00000000000000000000000000000000</v>
      </c>
      <c r="V5067" s="197"/>
      <c r="W5067" s="75">
        <f t="shared" si="486"/>
        <v>0</v>
      </c>
      <c r="AE5067" s="479"/>
    </row>
    <row r="5068" spans="1:31" s="75" customFormat="1" ht="13.5" x14ac:dyDescent="0.2">
      <c r="A5068" s="211">
        <v>5065</v>
      </c>
      <c r="B5068" s="212" t="s">
        <v>7127</v>
      </c>
      <c r="C5068" s="213" t="s">
        <v>7128</v>
      </c>
      <c r="D5068" s="213"/>
      <c r="E5068" s="213">
        <v>0</v>
      </c>
      <c r="F5068" s="213" t="s">
        <v>585</v>
      </c>
      <c r="G5068" s="214" t="s">
        <v>677</v>
      </c>
      <c r="H5068" s="208" t="str">
        <f>IF(Input!F$4="GMH_OECC",J5068,IF(Input!F$4="GMH_XOEC",L5068,IF(Input!F$4="GMH_Korea",N5068,IF(Input!F$4="GMH_EU",P5068,IF(Input!F$4="Skysuper",#REF!,IF(Input!F$4="SkyII",#REF!,IF(Input!F$4="XO-8000",#REF!, "FALSE")))))))</f>
        <v>00</v>
      </c>
      <c r="I5068" s="209">
        <f>IF(Input!F$4="GMH_OECC",K5068,IF(Input!F$4="GMH_XOEC",M5068,IF(Input!F$4="GMH_Korea",O5068,IF(Input!F$4="GMH_EU",Q5068,IF(Input!F$4="Skysuper",#REF!,IF(Input!F$4="SkyII",#REF!,IF(Input!F$4="XO-8000",#REF!, "FALSE")))))))</f>
        <v>0</v>
      </c>
      <c r="J5068" s="210" t="s">
        <v>10359</v>
      </c>
      <c r="K5068" s="268">
        <v>0</v>
      </c>
      <c r="L5068" s="270" t="s">
        <v>10359</v>
      </c>
      <c r="M5068" s="270">
        <v>0</v>
      </c>
      <c r="N5068" s="270" t="s">
        <v>10359</v>
      </c>
      <c r="O5068" s="270">
        <v>0</v>
      </c>
      <c r="P5068" s="270" t="s">
        <v>10359</v>
      </c>
      <c r="Q5068" s="270">
        <v>0</v>
      </c>
      <c r="R5068" s="74"/>
      <c r="S5068" s="75" t="str">
        <f t="shared" si="484"/>
        <v>0000</v>
      </c>
      <c r="T5068" s="75" t="str">
        <f t="shared" si="485"/>
        <v>00000000000000000000000000000000</v>
      </c>
      <c r="V5068" s="197"/>
      <c r="W5068" s="75">
        <f t="shared" si="486"/>
        <v>0</v>
      </c>
      <c r="AE5068" s="479"/>
    </row>
    <row r="5069" spans="1:31" s="75" customFormat="1" ht="13.5" x14ac:dyDescent="0.2">
      <c r="A5069" s="211">
        <v>5066</v>
      </c>
      <c r="B5069" s="212" t="s">
        <v>7129</v>
      </c>
      <c r="C5069" s="213" t="s">
        <v>7130</v>
      </c>
      <c r="D5069" s="213"/>
      <c r="E5069" s="213">
        <v>0</v>
      </c>
      <c r="F5069" s="213" t="s">
        <v>585</v>
      </c>
      <c r="G5069" s="214" t="s">
        <v>677</v>
      </c>
      <c r="H5069" s="208" t="str">
        <f>IF(Input!F$4="GMH_OECC",J5069,IF(Input!F$4="GMH_XOEC",L5069,IF(Input!F$4="GMH_Korea",N5069,IF(Input!F$4="GMH_EU",P5069,IF(Input!F$4="Skysuper",#REF!,IF(Input!F$4="SkyII",#REF!,IF(Input!F$4="XO-8000",#REF!, "FALSE")))))))</f>
        <v>00</v>
      </c>
      <c r="I5069" s="209">
        <f>IF(Input!F$4="GMH_OECC",K5069,IF(Input!F$4="GMH_XOEC",M5069,IF(Input!F$4="GMH_Korea",O5069,IF(Input!F$4="GMH_EU",Q5069,IF(Input!F$4="Skysuper",#REF!,IF(Input!F$4="SkyII",#REF!,IF(Input!F$4="XO-8000",#REF!, "FALSE")))))))</f>
        <v>0</v>
      </c>
      <c r="J5069" s="210" t="s">
        <v>10359</v>
      </c>
      <c r="K5069" s="268">
        <v>0</v>
      </c>
      <c r="L5069" s="270" t="s">
        <v>10359</v>
      </c>
      <c r="M5069" s="270">
        <v>0</v>
      </c>
      <c r="N5069" s="270" t="s">
        <v>10359</v>
      </c>
      <c r="O5069" s="270">
        <v>0</v>
      </c>
      <c r="P5069" s="270" t="s">
        <v>10359</v>
      </c>
      <c r="Q5069" s="270">
        <v>0</v>
      </c>
      <c r="R5069" s="74"/>
      <c r="S5069" s="75" t="str">
        <f t="shared" si="484"/>
        <v>0000</v>
      </c>
      <c r="T5069" s="75" t="str">
        <f t="shared" si="485"/>
        <v>00000000000000000000000000000000</v>
      </c>
      <c r="V5069" s="197"/>
      <c r="W5069" s="75">
        <f t="shared" si="486"/>
        <v>0</v>
      </c>
      <c r="AE5069" s="479"/>
    </row>
    <row r="5070" spans="1:31" s="75" customFormat="1" ht="13.5" x14ac:dyDescent="0.2">
      <c r="A5070" s="211">
        <v>5067</v>
      </c>
      <c r="B5070" s="212" t="s">
        <v>7131</v>
      </c>
      <c r="C5070" s="213" t="s">
        <v>7132</v>
      </c>
      <c r="D5070" s="213"/>
      <c r="E5070" s="213">
        <v>0</v>
      </c>
      <c r="F5070" s="213" t="s">
        <v>585</v>
      </c>
      <c r="G5070" s="214" t="s">
        <v>677</v>
      </c>
      <c r="H5070" s="208" t="str">
        <f>IF(Input!F$4="GMH_OECC",J5070,IF(Input!F$4="GMH_XOEC",L5070,IF(Input!F$4="GMH_Korea",N5070,IF(Input!F$4="GMH_EU",P5070,IF(Input!F$4="Skysuper",#REF!,IF(Input!F$4="SkyII",#REF!,IF(Input!F$4="XO-8000",#REF!, "FALSE")))))))</f>
        <v>00</v>
      </c>
      <c r="I5070" s="209">
        <f>IF(Input!F$4="GMH_OECC",K5070,IF(Input!F$4="GMH_XOEC",M5070,IF(Input!F$4="GMH_Korea",O5070,IF(Input!F$4="GMH_EU",Q5070,IF(Input!F$4="Skysuper",#REF!,IF(Input!F$4="SkyII",#REF!,IF(Input!F$4="XO-8000",#REF!, "FALSE")))))))</f>
        <v>0</v>
      </c>
      <c r="J5070" s="210" t="s">
        <v>10359</v>
      </c>
      <c r="K5070" s="268">
        <v>0</v>
      </c>
      <c r="L5070" s="270" t="s">
        <v>10359</v>
      </c>
      <c r="M5070" s="270">
        <v>0</v>
      </c>
      <c r="N5070" s="270" t="s">
        <v>10359</v>
      </c>
      <c r="O5070" s="270">
        <v>0</v>
      </c>
      <c r="P5070" s="270" t="s">
        <v>10359</v>
      </c>
      <c r="Q5070" s="270">
        <v>0</v>
      </c>
      <c r="R5070" s="74"/>
      <c r="S5070" s="75" t="str">
        <f t="shared" si="484"/>
        <v>0000</v>
      </c>
      <c r="T5070" s="75" t="str">
        <f t="shared" si="485"/>
        <v>00000000000000000000000000000000</v>
      </c>
      <c r="V5070" s="197"/>
      <c r="W5070" s="75">
        <f t="shared" si="486"/>
        <v>0</v>
      </c>
      <c r="AE5070" s="479"/>
    </row>
    <row r="5071" spans="1:31" s="75" customFormat="1" ht="13.5" x14ac:dyDescent="0.2">
      <c r="A5071" s="211">
        <v>5068</v>
      </c>
      <c r="B5071" s="212" t="s">
        <v>7133</v>
      </c>
      <c r="C5071" s="213" t="s">
        <v>7134</v>
      </c>
      <c r="D5071" s="213"/>
      <c r="E5071" s="213">
        <v>0</v>
      </c>
      <c r="F5071" s="213" t="s">
        <v>585</v>
      </c>
      <c r="G5071" s="214" t="s">
        <v>677</v>
      </c>
      <c r="H5071" s="208" t="str">
        <f>IF(Input!F$4="GMH_OECC",J5071,IF(Input!F$4="GMH_XOEC",L5071,IF(Input!F$4="GMH_Korea",N5071,IF(Input!F$4="GMH_EU",P5071,IF(Input!F$4="Skysuper",#REF!,IF(Input!F$4="SkyII",#REF!,IF(Input!F$4="XO-8000",#REF!, "FALSE")))))))</f>
        <v>00</v>
      </c>
      <c r="I5071" s="209">
        <f>IF(Input!F$4="GMH_OECC",K5071,IF(Input!F$4="GMH_XOEC",M5071,IF(Input!F$4="GMH_Korea",O5071,IF(Input!F$4="GMH_EU",Q5071,IF(Input!F$4="Skysuper",#REF!,IF(Input!F$4="SkyII",#REF!,IF(Input!F$4="XO-8000",#REF!, "FALSE")))))))</f>
        <v>0</v>
      </c>
      <c r="J5071" s="210" t="s">
        <v>10359</v>
      </c>
      <c r="K5071" s="268">
        <v>0</v>
      </c>
      <c r="L5071" s="270" t="s">
        <v>10359</v>
      </c>
      <c r="M5071" s="270">
        <v>0</v>
      </c>
      <c r="N5071" s="270" t="s">
        <v>10359</v>
      </c>
      <c r="O5071" s="270">
        <v>0</v>
      </c>
      <c r="P5071" s="270" t="s">
        <v>10359</v>
      </c>
      <c r="Q5071" s="270">
        <v>0</v>
      </c>
      <c r="R5071" s="74"/>
      <c r="S5071" s="75" t="str">
        <f t="shared" si="484"/>
        <v>0000</v>
      </c>
      <c r="T5071" s="75" t="str">
        <f t="shared" si="485"/>
        <v>00000000000000000000000000000000</v>
      </c>
      <c r="V5071" s="197"/>
      <c r="W5071" s="75">
        <f t="shared" si="486"/>
        <v>0</v>
      </c>
      <c r="AE5071" s="479"/>
    </row>
    <row r="5072" spans="1:31" s="75" customFormat="1" ht="13.5" x14ac:dyDescent="0.2">
      <c r="A5072" s="211">
        <v>5069</v>
      </c>
      <c r="B5072" s="212" t="s">
        <v>7135</v>
      </c>
      <c r="C5072" s="213" t="s">
        <v>7136</v>
      </c>
      <c r="D5072" s="213"/>
      <c r="E5072" s="213">
        <v>0</v>
      </c>
      <c r="F5072" s="213" t="s">
        <v>585</v>
      </c>
      <c r="G5072" s="214" t="s">
        <v>677</v>
      </c>
      <c r="H5072" s="208" t="str">
        <f>IF(Input!F$4="GMH_OECC",J5072,IF(Input!F$4="GMH_XOEC",L5072,IF(Input!F$4="GMH_Korea",N5072,IF(Input!F$4="GMH_EU",P5072,IF(Input!F$4="Skysuper",#REF!,IF(Input!F$4="SkyII",#REF!,IF(Input!F$4="XO-8000",#REF!, "FALSE")))))))</f>
        <v>00</v>
      </c>
      <c r="I5072" s="209">
        <f>IF(Input!F$4="GMH_OECC",K5072,IF(Input!F$4="GMH_XOEC",M5072,IF(Input!F$4="GMH_Korea",O5072,IF(Input!F$4="GMH_EU",Q5072,IF(Input!F$4="Skysuper",#REF!,IF(Input!F$4="SkyII",#REF!,IF(Input!F$4="XO-8000",#REF!, "FALSE")))))))</f>
        <v>0</v>
      </c>
      <c r="J5072" s="210" t="s">
        <v>10359</v>
      </c>
      <c r="K5072" s="268">
        <v>0</v>
      </c>
      <c r="L5072" s="270" t="s">
        <v>10359</v>
      </c>
      <c r="M5072" s="270">
        <v>0</v>
      </c>
      <c r="N5072" s="270" t="s">
        <v>10359</v>
      </c>
      <c r="O5072" s="270">
        <v>0</v>
      </c>
      <c r="P5072" s="270" t="s">
        <v>10359</v>
      </c>
      <c r="Q5072" s="270">
        <v>0</v>
      </c>
      <c r="R5072" s="74"/>
      <c r="S5072" s="75" t="str">
        <f t="shared" si="484"/>
        <v>0000</v>
      </c>
      <c r="T5072" s="75" t="str">
        <f t="shared" si="485"/>
        <v>00000000000000000000000000000000</v>
      </c>
      <c r="V5072" s="197"/>
      <c r="W5072" s="75">
        <f t="shared" si="486"/>
        <v>0</v>
      </c>
      <c r="AE5072" s="479"/>
    </row>
    <row r="5073" spans="1:31" s="75" customFormat="1" ht="13.5" x14ac:dyDescent="0.2">
      <c r="A5073" s="211">
        <v>5070</v>
      </c>
      <c r="B5073" s="212" t="s">
        <v>7137</v>
      </c>
      <c r="C5073" s="213" t="s">
        <v>7138</v>
      </c>
      <c r="D5073" s="213"/>
      <c r="E5073" s="213">
        <v>0</v>
      </c>
      <c r="F5073" s="213" t="s">
        <v>585</v>
      </c>
      <c r="G5073" s="214" t="s">
        <v>677</v>
      </c>
      <c r="H5073" s="208" t="str">
        <f>IF(Input!F$4="GMH_OECC",J5073,IF(Input!F$4="GMH_XOEC",L5073,IF(Input!F$4="GMH_Korea",N5073,IF(Input!F$4="GMH_EU",P5073,IF(Input!F$4="Skysuper",#REF!,IF(Input!F$4="SkyII",#REF!,IF(Input!F$4="XO-8000",#REF!, "FALSE")))))))</f>
        <v>00</v>
      </c>
      <c r="I5073" s="209">
        <f>IF(Input!F$4="GMH_OECC",K5073,IF(Input!F$4="GMH_XOEC",M5073,IF(Input!F$4="GMH_Korea",O5073,IF(Input!F$4="GMH_EU",Q5073,IF(Input!F$4="Skysuper",#REF!,IF(Input!F$4="SkyII",#REF!,IF(Input!F$4="XO-8000",#REF!, "FALSE")))))))</f>
        <v>0</v>
      </c>
      <c r="J5073" s="210" t="s">
        <v>10359</v>
      </c>
      <c r="K5073" s="268">
        <v>0</v>
      </c>
      <c r="L5073" s="270" t="s">
        <v>10359</v>
      </c>
      <c r="M5073" s="270">
        <v>0</v>
      </c>
      <c r="N5073" s="270" t="s">
        <v>10359</v>
      </c>
      <c r="O5073" s="270">
        <v>0</v>
      </c>
      <c r="P5073" s="270" t="s">
        <v>10359</v>
      </c>
      <c r="Q5073" s="270">
        <v>0</v>
      </c>
      <c r="R5073" s="74"/>
      <c r="S5073" s="75" t="str">
        <f t="shared" si="484"/>
        <v>0000</v>
      </c>
      <c r="T5073" s="75" t="str">
        <f t="shared" si="485"/>
        <v>00000000000000000000000000000000</v>
      </c>
      <c r="V5073" s="197"/>
      <c r="W5073" s="75">
        <f t="shared" si="486"/>
        <v>0</v>
      </c>
      <c r="AE5073" s="479"/>
    </row>
    <row r="5074" spans="1:31" s="75" customFormat="1" ht="13.5" x14ac:dyDescent="0.2">
      <c r="A5074" s="211">
        <v>5071</v>
      </c>
      <c r="B5074" s="212" t="s">
        <v>7139</v>
      </c>
      <c r="C5074" s="213" t="s">
        <v>7140</v>
      </c>
      <c r="D5074" s="213"/>
      <c r="E5074" s="213">
        <v>0</v>
      </c>
      <c r="F5074" s="213" t="s">
        <v>585</v>
      </c>
      <c r="G5074" s="214" t="s">
        <v>677</v>
      </c>
      <c r="H5074" s="208" t="str">
        <f>IF(Input!F$4="GMH_OECC",J5074,IF(Input!F$4="GMH_XOEC",L5074,IF(Input!F$4="GMH_Korea",N5074,IF(Input!F$4="GMH_EU",P5074,IF(Input!F$4="Skysuper",#REF!,IF(Input!F$4="SkyII",#REF!,IF(Input!F$4="XO-8000",#REF!, "FALSE")))))))</f>
        <v>00</v>
      </c>
      <c r="I5074" s="209">
        <f>IF(Input!F$4="GMH_OECC",K5074,IF(Input!F$4="GMH_XOEC",M5074,IF(Input!F$4="GMH_Korea",O5074,IF(Input!F$4="GMH_EU",Q5074,IF(Input!F$4="Skysuper",#REF!,IF(Input!F$4="SkyII",#REF!,IF(Input!F$4="XO-8000",#REF!, "FALSE")))))))</f>
        <v>0</v>
      </c>
      <c r="J5074" s="210" t="s">
        <v>10359</v>
      </c>
      <c r="K5074" s="268">
        <v>0</v>
      </c>
      <c r="L5074" s="270" t="s">
        <v>10359</v>
      </c>
      <c r="M5074" s="270">
        <v>0</v>
      </c>
      <c r="N5074" s="270" t="s">
        <v>10359</v>
      </c>
      <c r="O5074" s="270">
        <v>0</v>
      </c>
      <c r="P5074" s="270" t="s">
        <v>10359</v>
      </c>
      <c r="Q5074" s="270">
        <v>0</v>
      </c>
      <c r="R5074" s="74"/>
      <c r="S5074" s="75" t="str">
        <f t="shared" si="484"/>
        <v>0000</v>
      </c>
      <c r="T5074" s="75" t="str">
        <f t="shared" si="485"/>
        <v>00000000000000000000000000000000</v>
      </c>
      <c r="V5074" s="197"/>
      <c r="W5074" s="75">
        <f t="shared" si="486"/>
        <v>0</v>
      </c>
      <c r="AE5074" s="479"/>
    </row>
    <row r="5075" spans="1:31" s="75" customFormat="1" ht="13.5" x14ac:dyDescent="0.2">
      <c r="A5075" s="211">
        <v>5072</v>
      </c>
      <c r="B5075" s="212" t="s">
        <v>7141</v>
      </c>
      <c r="C5075" s="213" t="s">
        <v>7142</v>
      </c>
      <c r="D5075" s="213"/>
      <c r="E5075" s="213">
        <v>0</v>
      </c>
      <c r="F5075" s="213" t="s">
        <v>585</v>
      </c>
      <c r="G5075" s="214" t="s">
        <v>677</v>
      </c>
      <c r="H5075" s="208" t="str">
        <f>IF(Input!F$4="GMH_OECC",J5075,IF(Input!F$4="GMH_XOEC",L5075,IF(Input!F$4="GMH_Korea",N5075,IF(Input!F$4="GMH_EU",P5075,IF(Input!F$4="Skysuper",#REF!,IF(Input!F$4="SkyII",#REF!,IF(Input!F$4="XO-8000",#REF!, "FALSE")))))))</f>
        <v>00</v>
      </c>
      <c r="I5075" s="209">
        <f>IF(Input!F$4="GMH_OECC",K5075,IF(Input!F$4="GMH_XOEC",M5075,IF(Input!F$4="GMH_Korea",O5075,IF(Input!F$4="GMH_EU",Q5075,IF(Input!F$4="Skysuper",#REF!,IF(Input!F$4="SkyII",#REF!,IF(Input!F$4="XO-8000",#REF!, "FALSE")))))))</f>
        <v>0</v>
      </c>
      <c r="J5075" s="210" t="s">
        <v>10359</v>
      </c>
      <c r="K5075" s="268">
        <v>0</v>
      </c>
      <c r="L5075" s="270" t="s">
        <v>10359</v>
      </c>
      <c r="M5075" s="270">
        <v>0</v>
      </c>
      <c r="N5075" s="270" t="s">
        <v>10359</v>
      </c>
      <c r="O5075" s="270">
        <v>0</v>
      </c>
      <c r="P5075" s="270" t="s">
        <v>10359</v>
      </c>
      <c r="Q5075" s="270">
        <v>0</v>
      </c>
      <c r="R5075" s="74"/>
      <c r="S5075" s="75" t="str">
        <f t="shared" si="484"/>
        <v>0000</v>
      </c>
      <c r="T5075" s="75" t="str">
        <f t="shared" si="485"/>
        <v>00000000000000000000000000000000</v>
      </c>
      <c r="V5075" s="197"/>
      <c r="W5075" s="75">
        <f t="shared" si="486"/>
        <v>0</v>
      </c>
      <c r="AE5075" s="479"/>
    </row>
    <row r="5076" spans="1:31" s="75" customFormat="1" ht="13.5" x14ac:dyDescent="0.2">
      <c r="A5076" s="211">
        <v>5073</v>
      </c>
      <c r="B5076" s="212" t="s">
        <v>7143</v>
      </c>
      <c r="C5076" s="213" t="s">
        <v>7144</v>
      </c>
      <c r="D5076" s="213"/>
      <c r="E5076" s="213">
        <v>0</v>
      </c>
      <c r="F5076" s="213" t="s">
        <v>585</v>
      </c>
      <c r="G5076" s="214" t="s">
        <v>677</v>
      </c>
      <c r="H5076" s="208" t="str">
        <f>IF(Input!F$4="GMH_OECC",J5076,IF(Input!F$4="GMH_XOEC",L5076,IF(Input!F$4="GMH_Korea",N5076,IF(Input!F$4="GMH_EU",P5076,IF(Input!F$4="Skysuper",#REF!,IF(Input!F$4="SkyII",#REF!,IF(Input!F$4="XO-8000",#REF!, "FALSE")))))))</f>
        <v>00</v>
      </c>
      <c r="I5076" s="209">
        <f>IF(Input!F$4="GMH_OECC",K5076,IF(Input!F$4="GMH_XOEC",M5076,IF(Input!F$4="GMH_Korea",O5076,IF(Input!F$4="GMH_EU",Q5076,IF(Input!F$4="Skysuper",#REF!,IF(Input!F$4="SkyII",#REF!,IF(Input!F$4="XO-8000",#REF!, "FALSE")))))))</f>
        <v>0</v>
      </c>
      <c r="J5076" s="210" t="s">
        <v>10359</v>
      </c>
      <c r="K5076" s="268">
        <v>0</v>
      </c>
      <c r="L5076" s="270" t="s">
        <v>10359</v>
      </c>
      <c r="M5076" s="270">
        <v>0</v>
      </c>
      <c r="N5076" s="270" t="s">
        <v>10359</v>
      </c>
      <c r="O5076" s="270">
        <v>0</v>
      </c>
      <c r="P5076" s="270" t="s">
        <v>10359</v>
      </c>
      <c r="Q5076" s="270">
        <v>0</v>
      </c>
      <c r="R5076" s="74"/>
      <c r="S5076" s="75" t="str">
        <f t="shared" si="484"/>
        <v>0000</v>
      </c>
      <c r="T5076" s="75" t="str">
        <f t="shared" si="485"/>
        <v>00000000000000000000000000000000</v>
      </c>
      <c r="V5076" s="197"/>
      <c r="W5076" s="75">
        <f t="shared" si="486"/>
        <v>0</v>
      </c>
      <c r="AE5076" s="479"/>
    </row>
    <row r="5077" spans="1:31" s="75" customFormat="1" ht="13.5" x14ac:dyDescent="0.2">
      <c r="A5077" s="211">
        <v>5074</v>
      </c>
      <c r="B5077" s="212" t="s">
        <v>7145</v>
      </c>
      <c r="C5077" s="213" t="s">
        <v>7146</v>
      </c>
      <c r="D5077" s="213"/>
      <c r="E5077" s="213">
        <v>0</v>
      </c>
      <c r="F5077" s="213" t="s">
        <v>585</v>
      </c>
      <c r="G5077" s="214" t="s">
        <v>677</v>
      </c>
      <c r="H5077" s="208" t="str">
        <f>IF(Input!F$4="GMH_OECC",J5077,IF(Input!F$4="GMH_XOEC",L5077,IF(Input!F$4="GMH_Korea",N5077,IF(Input!F$4="GMH_EU",P5077,IF(Input!F$4="Skysuper",#REF!,IF(Input!F$4="SkyII",#REF!,IF(Input!F$4="XO-8000",#REF!, "FALSE")))))))</f>
        <v>00</v>
      </c>
      <c r="I5077" s="209">
        <f>IF(Input!F$4="GMH_OECC",K5077,IF(Input!F$4="GMH_XOEC",M5077,IF(Input!F$4="GMH_Korea",O5077,IF(Input!F$4="GMH_EU",Q5077,IF(Input!F$4="Skysuper",#REF!,IF(Input!F$4="SkyII",#REF!,IF(Input!F$4="XO-8000",#REF!, "FALSE")))))))</f>
        <v>0</v>
      </c>
      <c r="J5077" s="210" t="s">
        <v>10359</v>
      </c>
      <c r="K5077" s="268">
        <v>0</v>
      </c>
      <c r="L5077" s="270" t="s">
        <v>10359</v>
      </c>
      <c r="M5077" s="270">
        <v>0</v>
      </c>
      <c r="N5077" s="270" t="s">
        <v>10359</v>
      </c>
      <c r="O5077" s="270">
        <v>0</v>
      </c>
      <c r="P5077" s="270" t="s">
        <v>10359</v>
      </c>
      <c r="Q5077" s="270">
        <v>0</v>
      </c>
      <c r="R5077" s="74"/>
      <c r="S5077" s="75" t="str">
        <f t="shared" si="484"/>
        <v>0000</v>
      </c>
      <c r="T5077" s="75" t="str">
        <f t="shared" si="485"/>
        <v>00000000000000000000000000000000</v>
      </c>
      <c r="V5077" s="197"/>
      <c r="W5077" s="75">
        <f t="shared" si="486"/>
        <v>0</v>
      </c>
      <c r="AE5077" s="479"/>
    </row>
    <row r="5078" spans="1:31" s="75" customFormat="1" ht="13.5" x14ac:dyDescent="0.2">
      <c r="A5078" s="211">
        <v>5075</v>
      </c>
      <c r="B5078" s="212" t="s">
        <v>7147</v>
      </c>
      <c r="C5078" s="213" t="s">
        <v>7148</v>
      </c>
      <c r="D5078" s="213"/>
      <c r="E5078" s="213">
        <v>0</v>
      </c>
      <c r="F5078" s="213" t="s">
        <v>585</v>
      </c>
      <c r="G5078" s="214" t="s">
        <v>677</v>
      </c>
      <c r="H5078" s="208" t="str">
        <f>IF(Input!F$4="GMH_OECC",J5078,IF(Input!F$4="GMH_XOEC",L5078,IF(Input!F$4="GMH_Korea",N5078,IF(Input!F$4="GMH_EU",P5078,IF(Input!F$4="Skysuper",#REF!,IF(Input!F$4="SkyII",#REF!,IF(Input!F$4="XO-8000",#REF!, "FALSE")))))))</f>
        <v>00</v>
      </c>
      <c r="I5078" s="209">
        <f>IF(Input!F$4="GMH_OECC",K5078,IF(Input!F$4="GMH_XOEC",M5078,IF(Input!F$4="GMH_Korea",O5078,IF(Input!F$4="GMH_EU",Q5078,IF(Input!F$4="Skysuper",#REF!,IF(Input!F$4="SkyII",#REF!,IF(Input!F$4="XO-8000",#REF!, "FALSE")))))))</f>
        <v>0</v>
      </c>
      <c r="J5078" s="210" t="s">
        <v>10359</v>
      </c>
      <c r="K5078" s="268">
        <v>0</v>
      </c>
      <c r="L5078" s="270" t="s">
        <v>10359</v>
      </c>
      <c r="M5078" s="270">
        <v>0</v>
      </c>
      <c r="N5078" s="270" t="s">
        <v>10359</v>
      </c>
      <c r="O5078" s="270">
        <v>0</v>
      </c>
      <c r="P5078" s="270" t="s">
        <v>10359</v>
      </c>
      <c r="Q5078" s="270">
        <v>0</v>
      </c>
      <c r="R5078" s="74"/>
      <c r="S5078" s="75" t="str">
        <f t="shared" si="484"/>
        <v>0000</v>
      </c>
      <c r="T5078" s="75" t="str">
        <f t="shared" si="485"/>
        <v>00000000000000000000000000000000</v>
      </c>
      <c r="V5078" s="197"/>
      <c r="W5078" s="75">
        <f t="shared" si="486"/>
        <v>0</v>
      </c>
      <c r="AE5078" s="479"/>
    </row>
    <row r="5079" spans="1:31" s="75" customFormat="1" ht="13.5" x14ac:dyDescent="0.2">
      <c r="A5079" s="211">
        <v>5076</v>
      </c>
      <c r="B5079" s="212" t="s">
        <v>7149</v>
      </c>
      <c r="C5079" s="213" t="s">
        <v>7150</v>
      </c>
      <c r="D5079" s="213"/>
      <c r="E5079" s="213">
        <v>0</v>
      </c>
      <c r="F5079" s="213" t="s">
        <v>585</v>
      </c>
      <c r="G5079" s="214" t="s">
        <v>677</v>
      </c>
      <c r="H5079" s="208" t="str">
        <f>IF(Input!F$4="GMH_OECC",J5079,IF(Input!F$4="GMH_XOEC",L5079,IF(Input!F$4="GMH_Korea",N5079,IF(Input!F$4="GMH_EU",P5079,IF(Input!F$4="Skysuper",#REF!,IF(Input!F$4="SkyII",#REF!,IF(Input!F$4="XO-8000",#REF!, "FALSE")))))))</f>
        <v>00</v>
      </c>
      <c r="I5079" s="209">
        <f>IF(Input!F$4="GMH_OECC",K5079,IF(Input!F$4="GMH_XOEC",M5079,IF(Input!F$4="GMH_Korea",O5079,IF(Input!F$4="GMH_EU",Q5079,IF(Input!F$4="Skysuper",#REF!,IF(Input!F$4="SkyII",#REF!,IF(Input!F$4="XO-8000",#REF!, "FALSE")))))))</f>
        <v>0</v>
      </c>
      <c r="J5079" s="210" t="s">
        <v>10359</v>
      </c>
      <c r="K5079" s="268">
        <v>0</v>
      </c>
      <c r="L5079" s="270" t="s">
        <v>10359</v>
      </c>
      <c r="M5079" s="270">
        <v>0</v>
      </c>
      <c r="N5079" s="270" t="s">
        <v>10359</v>
      </c>
      <c r="O5079" s="270">
        <v>0</v>
      </c>
      <c r="P5079" s="270" t="s">
        <v>10359</v>
      </c>
      <c r="Q5079" s="270">
        <v>0</v>
      </c>
      <c r="R5079" s="74"/>
      <c r="S5079" s="75" t="str">
        <f t="shared" si="484"/>
        <v>0000</v>
      </c>
      <c r="T5079" s="75" t="str">
        <f t="shared" si="485"/>
        <v>00000000000000000000000000000000</v>
      </c>
      <c r="V5079" s="197"/>
      <c r="W5079" s="75">
        <f t="shared" si="486"/>
        <v>0</v>
      </c>
      <c r="AE5079" s="479"/>
    </row>
    <row r="5080" spans="1:31" s="75" customFormat="1" ht="13.5" x14ac:dyDescent="0.2">
      <c r="A5080" s="211">
        <v>5077</v>
      </c>
      <c r="B5080" s="212" t="s">
        <v>7151</v>
      </c>
      <c r="C5080" s="213" t="s">
        <v>7152</v>
      </c>
      <c r="D5080" s="213"/>
      <c r="E5080" s="213">
        <v>0</v>
      </c>
      <c r="F5080" s="213" t="s">
        <v>585</v>
      </c>
      <c r="G5080" s="214" t="s">
        <v>677</v>
      </c>
      <c r="H5080" s="208" t="str">
        <f>IF(Input!F$4="GMH_OECC",J5080,IF(Input!F$4="GMH_XOEC",L5080,IF(Input!F$4="GMH_Korea",N5080,IF(Input!F$4="GMH_EU",P5080,IF(Input!F$4="Skysuper",#REF!,IF(Input!F$4="SkyII",#REF!,IF(Input!F$4="XO-8000",#REF!, "FALSE")))))))</f>
        <v>00</v>
      </c>
      <c r="I5080" s="209">
        <f>IF(Input!F$4="GMH_OECC",K5080,IF(Input!F$4="GMH_XOEC",M5080,IF(Input!F$4="GMH_Korea",O5080,IF(Input!F$4="GMH_EU",Q5080,IF(Input!F$4="Skysuper",#REF!,IF(Input!F$4="SkyII",#REF!,IF(Input!F$4="XO-8000",#REF!, "FALSE")))))))</f>
        <v>0</v>
      </c>
      <c r="J5080" s="210" t="s">
        <v>10359</v>
      </c>
      <c r="K5080" s="268">
        <v>0</v>
      </c>
      <c r="L5080" s="270" t="s">
        <v>10359</v>
      </c>
      <c r="M5080" s="270">
        <v>0</v>
      </c>
      <c r="N5080" s="270" t="s">
        <v>10359</v>
      </c>
      <c r="O5080" s="270">
        <v>0</v>
      </c>
      <c r="P5080" s="270" t="s">
        <v>10359</v>
      </c>
      <c r="Q5080" s="270">
        <v>0</v>
      </c>
      <c r="R5080" s="74"/>
      <c r="S5080" s="75" t="str">
        <f t="shared" si="484"/>
        <v>0000</v>
      </c>
      <c r="T5080" s="75" t="str">
        <f t="shared" si="485"/>
        <v>00000000000000000000000000000000</v>
      </c>
      <c r="V5080" s="197"/>
      <c r="W5080" s="75">
        <f t="shared" si="486"/>
        <v>0</v>
      </c>
      <c r="AE5080" s="479"/>
    </row>
    <row r="5081" spans="1:31" s="75" customFormat="1" ht="13.5" x14ac:dyDescent="0.2">
      <c r="A5081" s="211">
        <v>5078</v>
      </c>
      <c r="B5081" s="212" t="s">
        <v>7153</v>
      </c>
      <c r="C5081" s="213" t="s">
        <v>7154</v>
      </c>
      <c r="D5081" s="213"/>
      <c r="E5081" s="213">
        <v>0</v>
      </c>
      <c r="F5081" s="213" t="s">
        <v>585</v>
      </c>
      <c r="G5081" s="214" t="s">
        <v>677</v>
      </c>
      <c r="H5081" s="208" t="str">
        <f>IF(Input!F$4="GMH_OECC",J5081,IF(Input!F$4="GMH_XOEC",L5081,IF(Input!F$4="GMH_Korea",N5081,IF(Input!F$4="GMH_EU",P5081,IF(Input!F$4="Skysuper",#REF!,IF(Input!F$4="SkyII",#REF!,IF(Input!F$4="XO-8000",#REF!, "FALSE")))))))</f>
        <v>00</v>
      </c>
      <c r="I5081" s="209">
        <f>IF(Input!F$4="GMH_OECC",K5081,IF(Input!F$4="GMH_XOEC",M5081,IF(Input!F$4="GMH_Korea",O5081,IF(Input!F$4="GMH_EU",Q5081,IF(Input!F$4="Skysuper",#REF!,IF(Input!F$4="SkyII",#REF!,IF(Input!F$4="XO-8000",#REF!, "FALSE")))))))</f>
        <v>0</v>
      </c>
      <c r="J5081" s="210" t="s">
        <v>10359</v>
      </c>
      <c r="K5081" s="268">
        <v>0</v>
      </c>
      <c r="L5081" s="270" t="s">
        <v>10359</v>
      </c>
      <c r="M5081" s="270">
        <v>0</v>
      </c>
      <c r="N5081" s="270" t="s">
        <v>10359</v>
      </c>
      <c r="O5081" s="270">
        <v>0</v>
      </c>
      <c r="P5081" s="270" t="s">
        <v>10359</v>
      </c>
      <c r="Q5081" s="270">
        <v>0</v>
      </c>
      <c r="R5081" s="74"/>
      <c r="S5081" s="75" t="str">
        <f t="shared" si="484"/>
        <v>0000</v>
      </c>
      <c r="T5081" s="75" t="str">
        <f t="shared" si="485"/>
        <v>00000000000000000000000000000000</v>
      </c>
      <c r="V5081" s="197"/>
      <c r="W5081" s="75">
        <f t="shared" si="486"/>
        <v>0</v>
      </c>
      <c r="AE5081" s="479"/>
    </row>
    <row r="5082" spans="1:31" s="75" customFormat="1" ht="13.5" x14ac:dyDescent="0.2">
      <c r="A5082" s="211">
        <v>5079</v>
      </c>
      <c r="B5082" s="212" t="s">
        <v>7155</v>
      </c>
      <c r="C5082" s="213" t="s">
        <v>7156</v>
      </c>
      <c r="D5082" s="213"/>
      <c r="E5082" s="213">
        <v>0</v>
      </c>
      <c r="F5082" s="213" t="s">
        <v>585</v>
      </c>
      <c r="G5082" s="214" t="s">
        <v>677</v>
      </c>
      <c r="H5082" s="208" t="str">
        <f>IF(Input!F$4="GMH_OECC",J5082,IF(Input!F$4="GMH_XOEC",L5082,IF(Input!F$4="GMH_Korea",N5082,IF(Input!F$4="GMH_EU",P5082,IF(Input!F$4="Skysuper",#REF!,IF(Input!F$4="SkyII",#REF!,IF(Input!F$4="XO-8000",#REF!, "FALSE")))))))</f>
        <v>00</v>
      </c>
      <c r="I5082" s="209">
        <f>IF(Input!F$4="GMH_OECC",K5082,IF(Input!F$4="GMH_XOEC",M5082,IF(Input!F$4="GMH_Korea",O5082,IF(Input!F$4="GMH_EU",Q5082,IF(Input!F$4="Skysuper",#REF!,IF(Input!F$4="SkyII",#REF!,IF(Input!F$4="XO-8000",#REF!, "FALSE")))))))</f>
        <v>0</v>
      </c>
      <c r="J5082" s="210" t="s">
        <v>10359</v>
      </c>
      <c r="K5082" s="268">
        <v>0</v>
      </c>
      <c r="L5082" s="270" t="s">
        <v>10359</v>
      </c>
      <c r="M5082" s="270">
        <v>0</v>
      </c>
      <c r="N5082" s="270" t="s">
        <v>10359</v>
      </c>
      <c r="O5082" s="270">
        <v>0</v>
      </c>
      <c r="P5082" s="270" t="s">
        <v>10359</v>
      </c>
      <c r="Q5082" s="270">
        <v>0</v>
      </c>
      <c r="R5082" s="74"/>
      <c r="S5082" s="75" t="str">
        <f t="shared" si="484"/>
        <v>0000</v>
      </c>
      <c r="T5082" s="75" t="str">
        <f t="shared" si="485"/>
        <v>00000000000000000000000000000000</v>
      </c>
      <c r="V5082" s="197"/>
      <c r="W5082" s="75">
        <f t="shared" si="486"/>
        <v>0</v>
      </c>
      <c r="AE5082" s="479"/>
    </row>
    <row r="5083" spans="1:31" s="75" customFormat="1" ht="13.5" x14ac:dyDescent="0.2">
      <c r="A5083" s="211">
        <v>5080</v>
      </c>
      <c r="B5083" s="212" t="s">
        <v>7157</v>
      </c>
      <c r="C5083" s="213" t="s">
        <v>7158</v>
      </c>
      <c r="D5083" s="213"/>
      <c r="E5083" s="213">
        <v>0</v>
      </c>
      <c r="F5083" s="213" t="s">
        <v>585</v>
      </c>
      <c r="G5083" s="214" t="s">
        <v>677</v>
      </c>
      <c r="H5083" s="208" t="str">
        <f>IF(Input!F$4="GMH_OECC",J5083,IF(Input!F$4="GMH_XOEC",L5083,IF(Input!F$4="GMH_Korea",N5083,IF(Input!F$4="GMH_EU",P5083,IF(Input!F$4="Skysuper",#REF!,IF(Input!F$4="SkyII",#REF!,IF(Input!F$4="XO-8000",#REF!, "FALSE")))))))</f>
        <v>00</v>
      </c>
      <c r="I5083" s="209">
        <f>IF(Input!F$4="GMH_OECC",K5083,IF(Input!F$4="GMH_XOEC",M5083,IF(Input!F$4="GMH_Korea",O5083,IF(Input!F$4="GMH_EU",Q5083,IF(Input!F$4="Skysuper",#REF!,IF(Input!F$4="SkyII",#REF!,IF(Input!F$4="XO-8000",#REF!, "FALSE")))))))</f>
        <v>0</v>
      </c>
      <c r="J5083" s="210" t="s">
        <v>10359</v>
      </c>
      <c r="K5083" s="268">
        <v>0</v>
      </c>
      <c r="L5083" s="270" t="s">
        <v>10359</v>
      </c>
      <c r="M5083" s="270">
        <v>0</v>
      </c>
      <c r="N5083" s="270" t="s">
        <v>10359</v>
      </c>
      <c r="O5083" s="270">
        <v>0</v>
      </c>
      <c r="P5083" s="270" t="s">
        <v>10359</v>
      </c>
      <c r="Q5083" s="270">
        <v>0</v>
      </c>
      <c r="R5083" s="74"/>
      <c r="S5083" s="75" t="str">
        <f t="shared" si="484"/>
        <v>0000</v>
      </c>
      <c r="T5083" s="75" t="str">
        <f t="shared" si="485"/>
        <v>00000000000000000000000000000000</v>
      </c>
      <c r="V5083" s="197"/>
      <c r="W5083" s="75">
        <f t="shared" si="486"/>
        <v>0</v>
      </c>
      <c r="AE5083" s="479"/>
    </row>
    <row r="5084" spans="1:31" s="75" customFormat="1" ht="13.5" x14ac:dyDescent="0.2">
      <c r="A5084" s="211">
        <v>5081</v>
      </c>
      <c r="B5084" s="212" t="s">
        <v>7159</v>
      </c>
      <c r="C5084" s="213" t="s">
        <v>7160</v>
      </c>
      <c r="D5084" s="213"/>
      <c r="E5084" s="213">
        <v>0</v>
      </c>
      <c r="F5084" s="213" t="s">
        <v>585</v>
      </c>
      <c r="G5084" s="214" t="s">
        <v>677</v>
      </c>
      <c r="H5084" s="208" t="str">
        <f>IF(Input!F$4="GMH_OECC",J5084,IF(Input!F$4="GMH_XOEC",L5084,IF(Input!F$4="GMH_Korea",N5084,IF(Input!F$4="GMH_EU",P5084,IF(Input!F$4="Skysuper",#REF!,IF(Input!F$4="SkyII",#REF!,IF(Input!F$4="XO-8000",#REF!, "FALSE")))))))</f>
        <v>00</v>
      </c>
      <c r="I5084" s="209">
        <f>IF(Input!F$4="GMH_OECC",K5084,IF(Input!F$4="GMH_XOEC",M5084,IF(Input!F$4="GMH_Korea",O5084,IF(Input!F$4="GMH_EU",Q5084,IF(Input!F$4="Skysuper",#REF!,IF(Input!F$4="SkyII",#REF!,IF(Input!F$4="XO-8000",#REF!, "FALSE")))))))</f>
        <v>0</v>
      </c>
      <c r="J5084" s="210" t="s">
        <v>10359</v>
      </c>
      <c r="K5084" s="268">
        <v>0</v>
      </c>
      <c r="L5084" s="270" t="s">
        <v>10359</v>
      </c>
      <c r="M5084" s="270">
        <v>0</v>
      </c>
      <c r="N5084" s="270" t="s">
        <v>10359</v>
      </c>
      <c r="O5084" s="270">
        <v>0</v>
      </c>
      <c r="P5084" s="270" t="s">
        <v>10359</v>
      </c>
      <c r="Q5084" s="270">
        <v>0</v>
      </c>
      <c r="R5084" s="74"/>
      <c r="S5084" s="75" t="str">
        <f t="shared" si="484"/>
        <v>0000</v>
      </c>
      <c r="T5084" s="75" t="str">
        <f t="shared" si="485"/>
        <v>00000000000000000000000000000000</v>
      </c>
      <c r="V5084" s="197"/>
      <c r="W5084" s="75">
        <f t="shared" si="486"/>
        <v>0</v>
      </c>
      <c r="AE5084" s="479"/>
    </row>
    <row r="5085" spans="1:31" s="75" customFormat="1" ht="13.5" x14ac:dyDescent="0.2">
      <c r="A5085" s="211">
        <v>5082</v>
      </c>
      <c r="B5085" s="212" t="s">
        <v>7161</v>
      </c>
      <c r="C5085" s="213" t="s">
        <v>7162</v>
      </c>
      <c r="D5085" s="213"/>
      <c r="E5085" s="213">
        <v>0</v>
      </c>
      <c r="F5085" s="213" t="s">
        <v>585</v>
      </c>
      <c r="G5085" s="214" t="s">
        <v>677</v>
      </c>
      <c r="H5085" s="208" t="str">
        <f>IF(Input!F$4="GMH_OECC",J5085,IF(Input!F$4="GMH_XOEC",L5085,IF(Input!F$4="GMH_Korea",N5085,IF(Input!F$4="GMH_EU",P5085,IF(Input!F$4="Skysuper",#REF!,IF(Input!F$4="SkyII",#REF!,IF(Input!F$4="XO-8000",#REF!, "FALSE")))))))</f>
        <v>00</v>
      </c>
      <c r="I5085" s="209">
        <f>IF(Input!F$4="GMH_OECC",K5085,IF(Input!F$4="GMH_XOEC",M5085,IF(Input!F$4="GMH_Korea",O5085,IF(Input!F$4="GMH_EU",Q5085,IF(Input!F$4="Skysuper",#REF!,IF(Input!F$4="SkyII",#REF!,IF(Input!F$4="XO-8000",#REF!, "FALSE")))))))</f>
        <v>0</v>
      </c>
      <c r="J5085" s="210" t="s">
        <v>10359</v>
      </c>
      <c r="K5085" s="268">
        <v>0</v>
      </c>
      <c r="L5085" s="270" t="s">
        <v>10359</v>
      </c>
      <c r="M5085" s="270">
        <v>0</v>
      </c>
      <c r="N5085" s="270" t="s">
        <v>10359</v>
      </c>
      <c r="O5085" s="270">
        <v>0</v>
      </c>
      <c r="P5085" s="270" t="s">
        <v>10359</v>
      </c>
      <c r="Q5085" s="270">
        <v>0</v>
      </c>
      <c r="R5085" s="74"/>
      <c r="S5085" s="75" t="str">
        <f t="shared" si="484"/>
        <v>0000</v>
      </c>
      <c r="T5085" s="75" t="str">
        <f t="shared" si="485"/>
        <v>00000000000000000000000000000000</v>
      </c>
      <c r="V5085" s="197"/>
      <c r="W5085" s="75">
        <f t="shared" si="486"/>
        <v>0</v>
      </c>
      <c r="AE5085" s="479"/>
    </row>
    <row r="5086" spans="1:31" s="75" customFormat="1" ht="13.5" x14ac:dyDescent="0.2">
      <c r="A5086" s="211">
        <v>5083</v>
      </c>
      <c r="B5086" s="212" t="s">
        <v>7163</v>
      </c>
      <c r="C5086" s="213" t="s">
        <v>7164</v>
      </c>
      <c r="D5086" s="213"/>
      <c r="E5086" s="213">
        <v>0</v>
      </c>
      <c r="F5086" s="213" t="s">
        <v>585</v>
      </c>
      <c r="G5086" s="214" t="s">
        <v>677</v>
      </c>
      <c r="H5086" s="208" t="str">
        <f>IF(Input!F$4="GMH_OECC",J5086,IF(Input!F$4="GMH_XOEC",L5086,IF(Input!F$4="GMH_Korea",N5086,IF(Input!F$4="GMH_EU",P5086,IF(Input!F$4="Skysuper",#REF!,IF(Input!F$4="SkyII",#REF!,IF(Input!F$4="XO-8000",#REF!, "FALSE")))))))</f>
        <v>00</v>
      </c>
      <c r="I5086" s="209">
        <f>IF(Input!F$4="GMH_OECC",K5086,IF(Input!F$4="GMH_XOEC",M5086,IF(Input!F$4="GMH_Korea",O5086,IF(Input!F$4="GMH_EU",Q5086,IF(Input!F$4="Skysuper",#REF!,IF(Input!F$4="SkyII",#REF!,IF(Input!F$4="XO-8000",#REF!, "FALSE")))))))</f>
        <v>0</v>
      </c>
      <c r="J5086" s="210" t="s">
        <v>10359</v>
      </c>
      <c r="K5086" s="268">
        <v>0</v>
      </c>
      <c r="L5086" s="270" t="s">
        <v>10359</v>
      </c>
      <c r="M5086" s="270">
        <v>0</v>
      </c>
      <c r="N5086" s="270" t="s">
        <v>10359</v>
      </c>
      <c r="O5086" s="270">
        <v>0</v>
      </c>
      <c r="P5086" s="270" t="s">
        <v>10359</v>
      </c>
      <c r="Q5086" s="270">
        <v>0</v>
      </c>
      <c r="R5086" s="74"/>
      <c r="S5086" s="75" t="str">
        <f t="shared" si="484"/>
        <v>0000</v>
      </c>
      <c r="T5086" s="75" t="str">
        <f t="shared" si="485"/>
        <v>00000000000000000000000000000000</v>
      </c>
      <c r="V5086" s="197"/>
      <c r="W5086" s="75">
        <f t="shared" si="486"/>
        <v>0</v>
      </c>
      <c r="AE5086" s="479"/>
    </row>
    <row r="5087" spans="1:31" s="75" customFormat="1" ht="13.5" x14ac:dyDescent="0.2">
      <c r="A5087" s="211">
        <v>5084</v>
      </c>
      <c r="B5087" s="212" t="s">
        <v>7165</v>
      </c>
      <c r="C5087" s="213" t="s">
        <v>7166</v>
      </c>
      <c r="D5087" s="213"/>
      <c r="E5087" s="213">
        <v>0</v>
      </c>
      <c r="F5087" s="213" t="s">
        <v>585</v>
      </c>
      <c r="G5087" s="214" t="s">
        <v>677</v>
      </c>
      <c r="H5087" s="208" t="str">
        <f>IF(Input!F$4="GMH_OECC",J5087,IF(Input!F$4="GMH_XOEC",L5087,IF(Input!F$4="GMH_Korea",N5087,IF(Input!F$4="GMH_EU",P5087,IF(Input!F$4="Skysuper",#REF!,IF(Input!F$4="SkyII",#REF!,IF(Input!F$4="XO-8000",#REF!, "FALSE")))))))</f>
        <v>00</v>
      </c>
      <c r="I5087" s="209">
        <f>IF(Input!F$4="GMH_OECC",K5087,IF(Input!F$4="GMH_XOEC",M5087,IF(Input!F$4="GMH_Korea",O5087,IF(Input!F$4="GMH_EU",Q5087,IF(Input!F$4="Skysuper",#REF!,IF(Input!F$4="SkyII",#REF!,IF(Input!F$4="XO-8000",#REF!, "FALSE")))))))</f>
        <v>0</v>
      </c>
      <c r="J5087" s="210" t="s">
        <v>10359</v>
      </c>
      <c r="K5087" s="268">
        <v>0</v>
      </c>
      <c r="L5087" s="270" t="s">
        <v>10359</v>
      </c>
      <c r="M5087" s="270">
        <v>0</v>
      </c>
      <c r="N5087" s="270" t="s">
        <v>10359</v>
      </c>
      <c r="O5087" s="270">
        <v>0</v>
      </c>
      <c r="P5087" s="270" t="s">
        <v>10359</v>
      </c>
      <c r="Q5087" s="270">
        <v>0</v>
      </c>
      <c r="R5087" s="74"/>
      <c r="S5087" s="75" t="str">
        <f t="shared" si="484"/>
        <v>0000</v>
      </c>
      <c r="T5087" s="75" t="str">
        <f t="shared" si="485"/>
        <v>00000000000000000000000000000000</v>
      </c>
      <c r="V5087" s="197"/>
      <c r="W5087" s="75">
        <f t="shared" si="486"/>
        <v>0</v>
      </c>
      <c r="AE5087" s="479"/>
    </row>
    <row r="5088" spans="1:31" s="75" customFormat="1" ht="13.5" x14ac:dyDescent="0.2">
      <c r="A5088" s="211">
        <v>5085</v>
      </c>
      <c r="B5088" s="212" t="s">
        <v>7167</v>
      </c>
      <c r="C5088" s="213" t="s">
        <v>7168</v>
      </c>
      <c r="D5088" s="213"/>
      <c r="E5088" s="213">
        <v>0</v>
      </c>
      <c r="F5088" s="213" t="s">
        <v>585</v>
      </c>
      <c r="G5088" s="214" t="s">
        <v>677</v>
      </c>
      <c r="H5088" s="208" t="str">
        <f>IF(Input!F$4="GMH_OECC",J5088,IF(Input!F$4="GMH_XOEC",L5088,IF(Input!F$4="GMH_Korea",N5088,IF(Input!F$4="GMH_EU",P5088,IF(Input!F$4="Skysuper",#REF!,IF(Input!F$4="SkyII",#REF!,IF(Input!F$4="XO-8000",#REF!, "FALSE")))))))</f>
        <v>00</v>
      </c>
      <c r="I5088" s="209">
        <f>IF(Input!F$4="GMH_OECC",K5088,IF(Input!F$4="GMH_XOEC",M5088,IF(Input!F$4="GMH_Korea",O5088,IF(Input!F$4="GMH_EU",Q5088,IF(Input!F$4="Skysuper",#REF!,IF(Input!F$4="SkyII",#REF!,IF(Input!F$4="XO-8000",#REF!, "FALSE")))))))</f>
        <v>0</v>
      </c>
      <c r="J5088" s="210" t="s">
        <v>10359</v>
      </c>
      <c r="K5088" s="268">
        <v>0</v>
      </c>
      <c r="L5088" s="270" t="s">
        <v>10359</v>
      </c>
      <c r="M5088" s="270">
        <v>0</v>
      </c>
      <c r="N5088" s="270" t="s">
        <v>10359</v>
      </c>
      <c r="O5088" s="270">
        <v>0</v>
      </c>
      <c r="P5088" s="270" t="s">
        <v>10359</v>
      </c>
      <c r="Q5088" s="270">
        <v>0</v>
      </c>
      <c r="R5088" s="74"/>
      <c r="S5088" s="75" t="str">
        <f t="shared" si="484"/>
        <v>0000</v>
      </c>
      <c r="T5088" s="75" t="str">
        <f t="shared" si="485"/>
        <v>00000000000000000000000000000000</v>
      </c>
      <c r="V5088" s="197"/>
      <c r="W5088" s="75">
        <f t="shared" si="486"/>
        <v>0</v>
      </c>
      <c r="AE5088" s="479"/>
    </row>
    <row r="5089" spans="1:31" s="75" customFormat="1" ht="13.5" x14ac:dyDescent="0.2">
      <c r="A5089" s="211">
        <v>5086</v>
      </c>
      <c r="B5089" s="212" t="s">
        <v>7169</v>
      </c>
      <c r="C5089" s="213" t="s">
        <v>7170</v>
      </c>
      <c r="D5089" s="213"/>
      <c r="E5089" s="213">
        <v>0</v>
      </c>
      <c r="F5089" s="213" t="s">
        <v>585</v>
      </c>
      <c r="G5089" s="214" t="s">
        <v>677</v>
      </c>
      <c r="H5089" s="208" t="str">
        <f>IF(Input!F$4="GMH_OECC",J5089,IF(Input!F$4="GMH_XOEC",L5089,IF(Input!F$4="GMH_Korea",N5089,IF(Input!F$4="GMH_EU",P5089,IF(Input!F$4="Skysuper",#REF!,IF(Input!F$4="SkyII",#REF!,IF(Input!F$4="XO-8000",#REF!, "FALSE")))))))</f>
        <v>00</v>
      </c>
      <c r="I5089" s="209">
        <f>IF(Input!F$4="GMH_OECC",K5089,IF(Input!F$4="GMH_XOEC",M5089,IF(Input!F$4="GMH_Korea",O5089,IF(Input!F$4="GMH_EU",Q5089,IF(Input!F$4="Skysuper",#REF!,IF(Input!F$4="SkyII",#REF!,IF(Input!F$4="XO-8000",#REF!, "FALSE")))))))</f>
        <v>0</v>
      </c>
      <c r="J5089" s="210" t="s">
        <v>10359</v>
      </c>
      <c r="K5089" s="268">
        <v>0</v>
      </c>
      <c r="L5089" s="270" t="s">
        <v>10359</v>
      </c>
      <c r="M5089" s="270">
        <v>0</v>
      </c>
      <c r="N5089" s="270" t="s">
        <v>10359</v>
      </c>
      <c r="O5089" s="270">
        <v>0</v>
      </c>
      <c r="P5089" s="270" t="s">
        <v>10359</v>
      </c>
      <c r="Q5089" s="270">
        <v>0</v>
      </c>
      <c r="R5089" s="74"/>
      <c r="S5089" s="75" t="str">
        <f t="shared" si="484"/>
        <v>0000</v>
      </c>
      <c r="T5089" s="75" t="str">
        <f t="shared" si="485"/>
        <v>00000000000000000000000000000000</v>
      </c>
      <c r="V5089" s="197"/>
      <c r="W5089" s="75">
        <f t="shared" si="486"/>
        <v>0</v>
      </c>
      <c r="AE5089" s="479"/>
    </row>
    <row r="5090" spans="1:31" s="75" customFormat="1" ht="13.5" x14ac:dyDescent="0.2">
      <c r="A5090" s="211">
        <v>5087</v>
      </c>
      <c r="B5090" s="212" t="s">
        <v>7171</v>
      </c>
      <c r="C5090" s="213" t="s">
        <v>7172</v>
      </c>
      <c r="D5090" s="213"/>
      <c r="E5090" s="213">
        <v>0</v>
      </c>
      <c r="F5090" s="213" t="s">
        <v>585</v>
      </c>
      <c r="G5090" s="214" t="s">
        <v>677</v>
      </c>
      <c r="H5090" s="208" t="str">
        <f>IF(Input!F$4="GMH_OECC",J5090,IF(Input!F$4="GMH_XOEC",L5090,IF(Input!F$4="GMH_Korea",N5090,IF(Input!F$4="GMH_EU",P5090,IF(Input!F$4="Skysuper",#REF!,IF(Input!F$4="SkyII",#REF!,IF(Input!F$4="XO-8000",#REF!, "FALSE")))))))</f>
        <v>00</v>
      </c>
      <c r="I5090" s="209">
        <f>IF(Input!F$4="GMH_OECC",K5090,IF(Input!F$4="GMH_XOEC",M5090,IF(Input!F$4="GMH_Korea",O5090,IF(Input!F$4="GMH_EU",Q5090,IF(Input!F$4="Skysuper",#REF!,IF(Input!F$4="SkyII",#REF!,IF(Input!F$4="XO-8000",#REF!, "FALSE")))))))</f>
        <v>0</v>
      </c>
      <c r="J5090" s="210" t="s">
        <v>10359</v>
      </c>
      <c r="K5090" s="268">
        <v>0</v>
      </c>
      <c r="L5090" s="270" t="s">
        <v>10359</v>
      </c>
      <c r="M5090" s="270">
        <v>0</v>
      </c>
      <c r="N5090" s="270" t="s">
        <v>10359</v>
      </c>
      <c r="O5090" s="270">
        <v>0</v>
      </c>
      <c r="P5090" s="270" t="s">
        <v>10359</v>
      </c>
      <c r="Q5090" s="270">
        <v>0</v>
      </c>
      <c r="R5090" s="74"/>
      <c r="S5090" s="75" t="str">
        <f t="shared" si="484"/>
        <v>0000</v>
      </c>
      <c r="T5090" s="75" t="str">
        <f t="shared" si="485"/>
        <v>00000000000000000000000000000000</v>
      </c>
      <c r="V5090" s="197"/>
      <c r="W5090" s="75">
        <f t="shared" si="486"/>
        <v>0</v>
      </c>
      <c r="AE5090" s="479"/>
    </row>
    <row r="5091" spans="1:31" s="75" customFormat="1" ht="13.5" x14ac:dyDescent="0.2">
      <c r="A5091" s="211">
        <v>5088</v>
      </c>
      <c r="B5091" s="212" t="s">
        <v>7173</v>
      </c>
      <c r="C5091" s="213" t="s">
        <v>7174</v>
      </c>
      <c r="D5091" s="213"/>
      <c r="E5091" s="213">
        <v>0</v>
      </c>
      <c r="F5091" s="213" t="s">
        <v>585</v>
      </c>
      <c r="G5091" s="214" t="s">
        <v>677</v>
      </c>
      <c r="H5091" s="208" t="str">
        <f>IF(Input!F$4="GMH_OECC",J5091,IF(Input!F$4="GMH_XOEC",L5091,IF(Input!F$4="GMH_Korea",N5091,IF(Input!F$4="GMH_EU",P5091,IF(Input!F$4="Skysuper",#REF!,IF(Input!F$4="SkyII",#REF!,IF(Input!F$4="XO-8000",#REF!, "FALSE")))))))</f>
        <v>00</v>
      </c>
      <c r="I5091" s="209">
        <f>IF(Input!F$4="GMH_OECC",K5091,IF(Input!F$4="GMH_XOEC",M5091,IF(Input!F$4="GMH_Korea",O5091,IF(Input!F$4="GMH_EU",Q5091,IF(Input!F$4="Skysuper",#REF!,IF(Input!F$4="SkyII",#REF!,IF(Input!F$4="XO-8000",#REF!, "FALSE")))))))</f>
        <v>0</v>
      </c>
      <c r="J5091" s="210" t="s">
        <v>10359</v>
      </c>
      <c r="K5091" s="268">
        <v>0</v>
      </c>
      <c r="L5091" s="270" t="s">
        <v>10359</v>
      </c>
      <c r="M5091" s="270">
        <v>0</v>
      </c>
      <c r="N5091" s="270" t="s">
        <v>10359</v>
      </c>
      <c r="O5091" s="270">
        <v>0</v>
      </c>
      <c r="P5091" s="270" t="s">
        <v>10359</v>
      </c>
      <c r="Q5091" s="270">
        <v>0</v>
      </c>
      <c r="R5091" s="74"/>
      <c r="S5091" s="75" t="str">
        <f t="shared" si="484"/>
        <v>0000</v>
      </c>
      <c r="T5091" s="75" t="str">
        <f t="shared" si="485"/>
        <v>00000000000000000000000000000000</v>
      </c>
      <c r="V5091" s="197"/>
      <c r="W5091" s="75">
        <f t="shared" si="486"/>
        <v>0</v>
      </c>
      <c r="AE5091" s="479"/>
    </row>
    <row r="5092" spans="1:31" s="75" customFormat="1" ht="13.5" x14ac:dyDescent="0.2">
      <c r="A5092" s="211">
        <v>5089</v>
      </c>
      <c r="B5092" s="212" t="s">
        <v>7175</v>
      </c>
      <c r="C5092" s="213" t="s">
        <v>7176</v>
      </c>
      <c r="D5092" s="213"/>
      <c r="E5092" s="213">
        <v>0</v>
      </c>
      <c r="F5092" s="213" t="s">
        <v>585</v>
      </c>
      <c r="G5092" s="214" t="s">
        <v>677</v>
      </c>
      <c r="H5092" s="208" t="str">
        <f>IF(Input!F$4="GMH_OECC",J5092,IF(Input!F$4="GMH_XOEC",L5092,IF(Input!F$4="GMH_Korea",N5092,IF(Input!F$4="GMH_EU",P5092,IF(Input!F$4="Skysuper",#REF!,IF(Input!F$4="SkyII",#REF!,IF(Input!F$4="XO-8000",#REF!, "FALSE")))))))</f>
        <v>00</v>
      </c>
      <c r="I5092" s="209">
        <f>IF(Input!F$4="GMH_OECC",K5092,IF(Input!F$4="GMH_XOEC",M5092,IF(Input!F$4="GMH_Korea",O5092,IF(Input!F$4="GMH_EU",Q5092,IF(Input!F$4="Skysuper",#REF!,IF(Input!F$4="SkyII",#REF!,IF(Input!F$4="XO-8000",#REF!, "FALSE")))))))</f>
        <v>0</v>
      </c>
      <c r="J5092" s="210" t="s">
        <v>10359</v>
      </c>
      <c r="K5092" s="268">
        <v>0</v>
      </c>
      <c r="L5092" s="270" t="s">
        <v>10359</v>
      </c>
      <c r="M5092" s="270">
        <v>0</v>
      </c>
      <c r="N5092" s="270" t="s">
        <v>10359</v>
      </c>
      <c r="O5092" s="270">
        <v>0</v>
      </c>
      <c r="P5092" s="270" t="s">
        <v>10359</v>
      </c>
      <c r="Q5092" s="270">
        <v>0</v>
      </c>
      <c r="R5092" s="74"/>
      <c r="S5092" s="75" t="str">
        <f t="shared" si="484"/>
        <v>0000</v>
      </c>
      <c r="T5092" s="75" t="str">
        <f t="shared" si="485"/>
        <v>00000000000000000000000000000000</v>
      </c>
      <c r="V5092" s="197"/>
      <c r="W5092" s="75">
        <f t="shared" si="486"/>
        <v>0</v>
      </c>
      <c r="AE5092" s="479"/>
    </row>
    <row r="5093" spans="1:31" s="75" customFormat="1" ht="13.5" x14ac:dyDescent="0.2">
      <c r="A5093" s="211">
        <v>5090</v>
      </c>
      <c r="B5093" s="212" t="s">
        <v>7177</v>
      </c>
      <c r="C5093" s="213" t="s">
        <v>7178</v>
      </c>
      <c r="D5093" s="213"/>
      <c r="E5093" s="213">
        <v>0</v>
      </c>
      <c r="F5093" s="213" t="s">
        <v>585</v>
      </c>
      <c r="G5093" s="214" t="s">
        <v>677</v>
      </c>
      <c r="H5093" s="208" t="str">
        <f>IF(Input!F$4="GMH_OECC",J5093,IF(Input!F$4="GMH_XOEC",L5093,IF(Input!F$4="GMH_Korea",N5093,IF(Input!F$4="GMH_EU",P5093,IF(Input!F$4="Skysuper",#REF!,IF(Input!F$4="SkyII",#REF!,IF(Input!F$4="XO-8000",#REF!, "FALSE")))))))</f>
        <v>00</v>
      </c>
      <c r="I5093" s="209">
        <f>IF(Input!F$4="GMH_OECC",K5093,IF(Input!F$4="GMH_XOEC",M5093,IF(Input!F$4="GMH_Korea",O5093,IF(Input!F$4="GMH_EU",Q5093,IF(Input!F$4="Skysuper",#REF!,IF(Input!F$4="SkyII",#REF!,IF(Input!F$4="XO-8000",#REF!, "FALSE")))))))</f>
        <v>0</v>
      </c>
      <c r="J5093" s="210" t="s">
        <v>10359</v>
      </c>
      <c r="K5093" s="268">
        <v>0</v>
      </c>
      <c r="L5093" s="270" t="s">
        <v>10359</v>
      </c>
      <c r="M5093" s="270">
        <v>0</v>
      </c>
      <c r="N5093" s="270" t="s">
        <v>10359</v>
      </c>
      <c r="O5093" s="270">
        <v>0</v>
      </c>
      <c r="P5093" s="270" t="s">
        <v>10359</v>
      </c>
      <c r="Q5093" s="270">
        <v>0</v>
      </c>
      <c r="R5093" s="74"/>
      <c r="S5093" s="75" t="str">
        <f t="shared" si="484"/>
        <v>0000</v>
      </c>
      <c r="T5093" s="75" t="str">
        <f t="shared" si="485"/>
        <v>00000000000000000000000000000000</v>
      </c>
      <c r="V5093" s="197"/>
      <c r="W5093" s="75">
        <f t="shared" si="486"/>
        <v>0</v>
      </c>
      <c r="AE5093" s="479"/>
    </row>
    <row r="5094" spans="1:31" s="75" customFormat="1" ht="13.5" x14ac:dyDescent="0.2">
      <c r="A5094" s="211">
        <v>5091</v>
      </c>
      <c r="B5094" s="212" t="s">
        <v>7179</v>
      </c>
      <c r="C5094" s="213" t="s">
        <v>7180</v>
      </c>
      <c r="D5094" s="213"/>
      <c r="E5094" s="213">
        <v>0</v>
      </c>
      <c r="F5094" s="213" t="s">
        <v>585</v>
      </c>
      <c r="G5094" s="214" t="s">
        <v>677</v>
      </c>
      <c r="H5094" s="208" t="str">
        <f>IF(Input!F$4="GMH_OECC",J5094,IF(Input!F$4="GMH_XOEC",L5094,IF(Input!F$4="GMH_Korea",N5094,IF(Input!F$4="GMH_EU",P5094,IF(Input!F$4="Skysuper",#REF!,IF(Input!F$4="SkyII",#REF!,IF(Input!F$4="XO-8000",#REF!, "FALSE")))))))</f>
        <v>00</v>
      </c>
      <c r="I5094" s="209">
        <f>IF(Input!F$4="GMH_OECC",K5094,IF(Input!F$4="GMH_XOEC",M5094,IF(Input!F$4="GMH_Korea",O5094,IF(Input!F$4="GMH_EU",Q5094,IF(Input!F$4="Skysuper",#REF!,IF(Input!F$4="SkyII",#REF!,IF(Input!F$4="XO-8000",#REF!, "FALSE")))))))</f>
        <v>0</v>
      </c>
      <c r="J5094" s="210" t="s">
        <v>10359</v>
      </c>
      <c r="K5094" s="268">
        <v>0</v>
      </c>
      <c r="L5094" s="270" t="s">
        <v>10359</v>
      </c>
      <c r="M5094" s="270">
        <v>0</v>
      </c>
      <c r="N5094" s="270" t="s">
        <v>10359</v>
      </c>
      <c r="O5094" s="270">
        <v>0</v>
      </c>
      <c r="P5094" s="270" t="s">
        <v>10359</v>
      </c>
      <c r="Q5094" s="270">
        <v>0</v>
      </c>
      <c r="R5094" s="74"/>
      <c r="S5094" s="75" t="str">
        <f t="shared" si="484"/>
        <v>0000</v>
      </c>
      <c r="T5094" s="75" t="str">
        <f t="shared" si="485"/>
        <v>00000000000000000000000000000000</v>
      </c>
      <c r="V5094" s="197"/>
      <c r="W5094" s="75">
        <f t="shared" si="486"/>
        <v>0</v>
      </c>
      <c r="AE5094" s="479"/>
    </row>
    <row r="5095" spans="1:31" s="75" customFormat="1" ht="13.5" x14ac:dyDescent="0.2">
      <c r="A5095" s="211">
        <v>5092</v>
      </c>
      <c r="B5095" s="212" t="s">
        <v>7181</v>
      </c>
      <c r="C5095" s="213" t="s">
        <v>7182</v>
      </c>
      <c r="D5095" s="213"/>
      <c r="E5095" s="213">
        <v>0</v>
      </c>
      <c r="F5095" s="213" t="s">
        <v>585</v>
      </c>
      <c r="G5095" s="214" t="s">
        <v>677</v>
      </c>
      <c r="H5095" s="208" t="str">
        <f>IF(Input!F$4="GMH_OECC",J5095,IF(Input!F$4="GMH_XOEC",L5095,IF(Input!F$4="GMH_Korea",N5095,IF(Input!F$4="GMH_EU",P5095,IF(Input!F$4="Skysuper",#REF!,IF(Input!F$4="SkyII",#REF!,IF(Input!F$4="XO-8000",#REF!, "FALSE")))))))</f>
        <v>00</v>
      </c>
      <c r="I5095" s="209">
        <f>IF(Input!F$4="GMH_OECC",K5095,IF(Input!F$4="GMH_XOEC",M5095,IF(Input!F$4="GMH_Korea",O5095,IF(Input!F$4="GMH_EU",Q5095,IF(Input!F$4="Skysuper",#REF!,IF(Input!F$4="SkyII",#REF!,IF(Input!F$4="XO-8000",#REF!, "FALSE")))))))</f>
        <v>0</v>
      </c>
      <c r="J5095" s="210" t="s">
        <v>10359</v>
      </c>
      <c r="K5095" s="268">
        <v>0</v>
      </c>
      <c r="L5095" s="270" t="s">
        <v>10359</v>
      </c>
      <c r="M5095" s="270">
        <v>0</v>
      </c>
      <c r="N5095" s="270" t="s">
        <v>10359</v>
      </c>
      <c r="O5095" s="270">
        <v>0</v>
      </c>
      <c r="P5095" s="270" t="s">
        <v>10359</v>
      </c>
      <c r="Q5095" s="270">
        <v>0</v>
      </c>
      <c r="R5095" s="74"/>
      <c r="S5095" s="75" t="str">
        <f t="shared" si="484"/>
        <v>0000</v>
      </c>
      <c r="T5095" s="75" t="str">
        <f t="shared" si="485"/>
        <v>00000000000000000000000000000000</v>
      </c>
      <c r="V5095" s="197"/>
      <c r="W5095" s="75">
        <f t="shared" si="486"/>
        <v>0</v>
      </c>
      <c r="AE5095" s="479"/>
    </row>
    <row r="5096" spans="1:31" s="75" customFormat="1" ht="13.5" x14ac:dyDescent="0.2">
      <c r="A5096" s="211">
        <v>5093</v>
      </c>
      <c r="B5096" s="212" t="s">
        <v>7183</v>
      </c>
      <c r="C5096" s="213" t="s">
        <v>7184</v>
      </c>
      <c r="D5096" s="213"/>
      <c r="E5096" s="213">
        <v>0</v>
      </c>
      <c r="F5096" s="213" t="s">
        <v>585</v>
      </c>
      <c r="G5096" s="214" t="s">
        <v>677</v>
      </c>
      <c r="H5096" s="208" t="str">
        <f>IF(Input!F$4="GMH_OECC",J5096,IF(Input!F$4="GMH_XOEC",L5096,IF(Input!F$4="GMH_Korea",N5096,IF(Input!F$4="GMH_EU",P5096,IF(Input!F$4="Skysuper",#REF!,IF(Input!F$4="SkyII",#REF!,IF(Input!F$4="XO-8000",#REF!, "FALSE")))))))</f>
        <v>00</v>
      </c>
      <c r="I5096" s="209">
        <f>IF(Input!F$4="GMH_OECC",K5096,IF(Input!F$4="GMH_XOEC",M5096,IF(Input!F$4="GMH_Korea",O5096,IF(Input!F$4="GMH_EU",Q5096,IF(Input!F$4="Skysuper",#REF!,IF(Input!F$4="SkyII",#REF!,IF(Input!F$4="XO-8000",#REF!, "FALSE")))))))</f>
        <v>0</v>
      </c>
      <c r="J5096" s="210" t="s">
        <v>10359</v>
      </c>
      <c r="K5096" s="268">
        <v>0</v>
      </c>
      <c r="L5096" s="270" t="s">
        <v>10359</v>
      </c>
      <c r="M5096" s="270">
        <v>0</v>
      </c>
      <c r="N5096" s="270" t="s">
        <v>10359</v>
      </c>
      <c r="O5096" s="270">
        <v>0</v>
      </c>
      <c r="P5096" s="270" t="s">
        <v>10359</v>
      </c>
      <c r="Q5096" s="270">
        <v>0</v>
      </c>
      <c r="R5096" s="74"/>
      <c r="S5096" s="75" t="str">
        <f t="shared" si="484"/>
        <v>0000</v>
      </c>
      <c r="T5096" s="75" t="str">
        <f t="shared" si="485"/>
        <v>00000000000000000000000000000000</v>
      </c>
      <c r="V5096" s="197"/>
      <c r="W5096" s="75">
        <f t="shared" si="486"/>
        <v>0</v>
      </c>
      <c r="AE5096" s="479"/>
    </row>
    <row r="5097" spans="1:31" s="75" customFormat="1" ht="13.5" x14ac:dyDescent="0.2">
      <c r="A5097" s="211">
        <v>5094</v>
      </c>
      <c r="B5097" s="212" t="s">
        <v>7185</v>
      </c>
      <c r="C5097" s="213" t="s">
        <v>7186</v>
      </c>
      <c r="D5097" s="213"/>
      <c r="E5097" s="213">
        <v>0</v>
      </c>
      <c r="F5097" s="213" t="s">
        <v>585</v>
      </c>
      <c r="G5097" s="214" t="s">
        <v>677</v>
      </c>
      <c r="H5097" s="208" t="str">
        <f>IF(Input!F$4="GMH_OECC",J5097,IF(Input!F$4="GMH_XOEC",L5097,IF(Input!F$4="GMH_Korea",N5097,IF(Input!F$4="GMH_EU",P5097,IF(Input!F$4="Skysuper",#REF!,IF(Input!F$4="SkyII",#REF!,IF(Input!F$4="XO-8000",#REF!, "FALSE")))))))</f>
        <v>00</v>
      </c>
      <c r="I5097" s="209">
        <f>IF(Input!F$4="GMH_OECC",K5097,IF(Input!F$4="GMH_XOEC",M5097,IF(Input!F$4="GMH_Korea",O5097,IF(Input!F$4="GMH_EU",Q5097,IF(Input!F$4="Skysuper",#REF!,IF(Input!F$4="SkyII",#REF!,IF(Input!F$4="XO-8000",#REF!, "FALSE")))))))</f>
        <v>0</v>
      </c>
      <c r="J5097" s="210" t="s">
        <v>10359</v>
      </c>
      <c r="K5097" s="268">
        <v>0</v>
      </c>
      <c r="L5097" s="270" t="s">
        <v>10359</v>
      </c>
      <c r="M5097" s="270">
        <v>0</v>
      </c>
      <c r="N5097" s="270" t="s">
        <v>10359</v>
      </c>
      <c r="O5097" s="270">
        <v>0</v>
      </c>
      <c r="P5097" s="270" t="s">
        <v>10359</v>
      </c>
      <c r="Q5097" s="270">
        <v>0</v>
      </c>
      <c r="R5097" s="74"/>
      <c r="S5097" s="75" t="str">
        <f t="shared" si="484"/>
        <v>0000</v>
      </c>
      <c r="T5097" s="75" t="str">
        <f t="shared" si="485"/>
        <v>00000000000000000000000000000000</v>
      </c>
      <c r="V5097" s="197"/>
      <c r="W5097" s="75">
        <f t="shared" si="486"/>
        <v>0</v>
      </c>
      <c r="AE5097" s="479"/>
    </row>
    <row r="5098" spans="1:31" s="75" customFormat="1" ht="13.5" x14ac:dyDescent="0.2">
      <c r="A5098" s="211">
        <v>5095</v>
      </c>
      <c r="B5098" s="212" t="s">
        <v>7187</v>
      </c>
      <c r="C5098" s="213" t="s">
        <v>7188</v>
      </c>
      <c r="D5098" s="213"/>
      <c r="E5098" s="213">
        <v>0</v>
      </c>
      <c r="F5098" s="213" t="s">
        <v>585</v>
      </c>
      <c r="G5098" s="214" t="s">
        <v>677</v>
      </c>
      <c r="H5098" s="208" t="str">
        <f>IF(Input!F$4="GMH_OECC",J5098,IF(Input!F$4="GMH_XOEC",L5098,IF(Input!F$4="GMH_Korea",N5098,IF(Input!F$4="GMH_EU",P5098,IF(Input!F$4="Skysuper",#REF!,IF(Input!F$4="SkyII",#REF!,IF(Input!F$4="XO-8000",#REF!, "FALSE")))))))</f>
        <v>00</v>
      </c>
      <c r="I5098" s="209">
        <f>IF(Input!F$4="GMH_OECC",K5098,IF(Input!F$4="GMH_XOEC",M5098,IF(Input!F$4="GMH_Korea",O5098,IF(Input!F$4="GMH_EU",Q5098,IF(Input!F$4="Skysuper",#REF!,IF(Input!F$4="SkyII",#REF!,IF(Input!F$4="XO-8000",#REF!, "FALSE")))))))</f>
        <v>0</v>
      </c>
      <c r="J5098" s="210" t="s">
        <v>10359</v>
      </c>
      <c r="K5098" s="268">
        <v>0</v>
      </c>
      <c r="L5098" s="270" t="s">
        <v>10359</v>
      </c>
      <c r="M5098" s="270">
        <v>0</v>
      </c>
      <c r="N5098" s="270" t="s">
        <v>10359</v>
      </c>
      <c r="O5098" s="270">
        <v>0</v>
      </c>
      <c r="P5098" s="270" t="s">
        <v>10359</v>
      </c>
      <c r="Q5098" s="270">
        <v>0</v>
      </c>
      <c r="R5098" s="74"/>
      <c r="S5098" s="75" t="str">
        <f t="shared" si="484"/>
        <v>0000</v>
      </c>
      <c r="T5098" s="75" t="str">
        <f t="shared" si="485"/>
        <v>00000000000000000000000000000000</v>
      </c>
      <c r="V5098" s="197"/>
      <c r="W5098" s="75">
        <f t="shared" si="486"/>
        <v>0</v>
      </c>
      <c r="AE5098" s="479"/>
    </row>
    <row r="5099" spans="1:31" s="75" customFormat="1" ht="13.5" x14ac:dyDescent="0.2">
      <c r="A5099" s="211">
        <v>5096</v>
      </c>
      <c r="B5099" s="212" t="s">
        <v>7189</v>
      </c>
      <c r="C5099" s="213" t="s">
        <v>7190</v>
      </c>
      <c r="D5099" s="213"/>
      <c r="E5099" s="213">
        <v>0</v>
      </c>
      <c r="F5099" s="213" t="s">
        <v>585</v>
      </c>
      <c r="G5099" s="214" t="s">
        <v>677</v>
      </c>
      <c r="H5099" s="208" t="str">
        <f>IF(Input!F$4="GMH_OECC",J5099,IF(Input!F$4="GMH_XOEC",L5099,IF(Input!F$4="GMH_Korea",N5099,IF(Input!F$4="GMH_EU",P5099,IF(Input!F$4="Skysuper",#REF!,IF(Input!F$4="SkyII",#REF!,IF(Input!F$4="XO-8000",#REF!, "FALSE")))))))</f>
        <v>00</v>
      </c>
      <c r="I5099" s="209">
        <f>IF(Input!F$4="GMH_OECC",K5099,IF(Input!F$4="GMH_XOEC",M5099,IF(Input!F$4="GMH_Korea",O5099,IF(Input!F$4="GMH_EU",Q5099,IF(Input!F$4="Skysuper",#REF!,IF(Input!F$4="SkyII",#REF!,IF(Input!F$4="XO-8000",#REF!, "FALSE")))))))</f>
        <v>0</v>
      </c>
      <c r="J5099" s="210" t="s">
        <v>10359</v>
      </c>
      <c r="K5099" s="268">
        <v>0</v>
      </c>
      <c r="L5099" s="270" t="s">
        <v>10359</v>
      </c>
      <c r="M5099" s="270">
        <v>0</v>
      </c>
      <c r="N5099" s="270" t="s">
        <v>10359</v>
      </c>
      <c r="O5099" s="270">
        <v>0</v>
      </c>
      <c r="P5099" s="270" t="s">
        <v>10359</v>
      </c>
      <c r="Q5099" s="270">
        <v>0</v>
      </c>
      <c r="R5099" s="74"/>
      <c r="S5099" s="75" t="str">
        <f t="shared" si="484"/>
        <v>0000</v>
      </c>
      <c r="T5099" s="75" t="str">
        <f t="shared" si="485"/>
        <v>00000000000000000000000000000000</v>
      </c>
      <c r="V5099" s="197"/>
      <c r="W5099" s="75">
        <f t="shared" si="486"/>
        <v>0</v>
      </c>
      <c r="AE5099" s="479"/>
    </row>
    <row r="5100" spans="1:31" s="75" customFormat="1" ht="13.5" x14ac:dyDescent="0.2">
      <c r="A5100" s="211">
        <v>5097</v>
      </c>
      <c r="B5100" s="212" t="s">
        <v>7191</v>
      </c>
      <c r="C5100" s="213" t="s">
        <v>7192</v>
      </c>
      <c r="D5100" s="213"/>
      <c r="E5100" s="213">
        <v>0</v>
      </c>
      <c r="F5100" s="213" t="s">
        <v>585</v>
      </c>
      <c r="G5100" s="214" t="s">
        <v>677</v>
      </c>
      <c r="H5100" s="208" t="str">
        <f>IF(Input!F$4="GMH_OECC",J5100,IF(Input!F$4="GMH_XOEC",L5100,IF(Input!F$4="GMH_Korea",N5100,IF(Input!F$4="GMH_EU",P5100,IF(Input!F$4="Skysuper",#REF!,IF(Input!F$4="SkyII",#REF!,IF(Input!F$4="XO-8000",#REF!, "FALSE")))))))</f>
        <v>00</v>
      </c>
      <c r="I5100" s="209">
        <f>IF(Input!F$4="GMH_OECC",K5100,IF(Input!F$4="GMH_XOEC",M5100,IF(Input!F$4="GMH_Korea",O5100,IF(Input!F$4="GMH_EU",Q5100,IF(Input!F$4="Skysuper",#REF!,IF(Input!F$4="SkyII",#REF!,IF(Input!F$4="XO-8000",#REF!, "FALSE")))))))</f>
        <v>0</v>
      </c>
      <c r="J5100" s="210" t="s">
        <v>10359</v>
      </c>
      <c r="K5100" s="268">
        <v>0</v>
      </c>
      <c r="L5100" s="270" t="s">
        <v>10359</v>
      </c>
      <c r="M5100" s="270">
        <v>0</v>
      </c>
      <c r="N5100" s="270" t="s">
        <v>10359</v>
      </c>
      <c r="O5100" s="270">
        <v>0</v>
      </c>
      <c r="P5100" s="270" t="s">
        <v>10359</v>
      </c>
      <c r="Q5100" s="270">
        <v>0</v>
      </c>
      <c r="R5100" s="74"/>
      <c r="S5100" s="75" t="str">
        <f t="shared" si="484"/>
        <v>0000</v>
      </c>
      <c r="T5100" s="75" t="str">
        <f t="shared" si="485"/>
        <v>00000000000000000000000000000000</v>
      </c>
      <c r="V5100" s="197"/>
      <c r="W5100" s="75">
        <f t="shared" si="486"/>
        <v>0</v>
      </c>
      <c r="AE5100" s="479"/>
    </row>
    <row r="5101" spans="1:31" s="75" customFormat="1" ht="13.5" x14ac:dyDescent="0.2">
      <c r="A5101" s="211">
        <v>5098</v>
      </c>
      <c r="B5101" s="212" t="s">
        <v>7193</v>
      </c>
      <c r="C5101" s="213" t="s">
        <v>7194</v>
      </c>
      <c r="D5101" s="213"/>
      <c r="E5101" s="213">
        <v>0</v>
      </c>
      <c r="F5101" s="213" t="s">
        <v>585</v>
      </c>
      <c r="G5101" s="214" t="s">
        <v>677</v>
      </c>
      <c r="H5101" s="208" t="str">
        <f>IF(Input!F$4="GMH_OECC",J5101,IF(Input!F$4="GMH_XOEC",L5101,IF(Input!F$4="GMH_Korea",N5101,IF(Input!F$4="GMH_EU",P5101,IF(Input!F$4="Skysuper",#REF!,IF(Input!F$4="SkyII",#REF!,IF(Input!F$4="XO-8000",#REF!, "FALSE")))))))</f>
        <v>00</v>
      </c>
      <c r="I5101" s="209">
        <f>IF(Input!F$4="GMH_OECC",K5101,IF(Input!F$4="GMH_XOEC",M5101,IF(Input!F$4="GMH_Korea",O5101,IF(Input!F$4="GMH_EU",Q5101,IF(Input!F$4="Skysuper",#REF!,IF(Input!F$4="SkyII",#REF!,IF(Input!F$4="XO-8000",#REF!, "FALSE")))))))</f>
        <v>0</v>
      </c>
      <c r="J5101" s="210" t="s">
        <v>10359</v>
      </c>
      <c r="K5101" s="268">
        <v>0</v>
      </c>
      <c r="L5101" s="270" t="s">
        <v>10359</v>
      </c>
      <c r="M5101" s="270">
        <v>0</v>
      </c>
      <c r="N5101" s="270" t="s">
        <v>10359</v>
      </c>
      <c r="O5101" s="270">
        <v>0</v>
      </c>
      <c r="P5101" s="270" t="s">
        <v>10359</v>
      </c>
      <c r="Q5101" s="270">
        <v>0</v>
      </c>
      <c r="R5101" s="74"/>
      <c r="S5101" s="75" t="str">
        <f t="shared" si="484"/>
        <v>0000</v>
      </c>
      <c r="T5101" s="75" t="str">
        <f t="shared" si="485"/>
        <v>00000000000000000000000000000000</v>
      </c>
      <c r="V5101" s="197"/>
      <c r="W5101" s="75">
        <f t="shared" si="486"/>
        <v>0</v>
      </c>
      <c r="AE5101" s="479"/>
    </row>
    <row r="5102" spans="1:31" s="75" customFormat="1" ht="13.5" x14ac:dyDescent="0.2">
      <c r="A5102" s="211">
        <v>5099</v>
      </c>
      <c r="B5102" s="212" t="s">
        <v>7195</v>
      </c>
      <c r="C5102" s="213" t="s">
        <v>7196</v>
      </c>
      <c r="D5102" s="213"/>
      <c r="E5102" s="213">
        <v>0</v>
      </c>
      <c r="F5102" s="213" t="s">
        <v>585</v>
      </c>
      <c r="G5102" s="214" t="s">
        <v>677</v>
      </c>
      <c r="H5102" s="208" t="str">
        <f>IF(Input!F$4="GMH_OECC",J5102,IF(Input!F$4="GMH_XOEC",L5102,IF(Input!F$4="GMH_Korea",N5102,IF(Input!F$4="GMH_EU",P5102,IF(Input!F$4="Skysuper",#REF!,IF(Input!F$4="SkyII",#REF!,IF(Input!F$4="XO-8000",#REF!, "FALSE")))))))</f>
        <v>00</v>
      </c>
      <c r="I5102" s="209">
        <f>IF(Input!F$4="GMH_OECC",K5102,IF(Input!F$4="GMH_XOEC",M5102,IF(Input!F$4="GMH_Korea",O5102,IF(Input!F$4="GMH_EU",Q5102,IF(Input!F$4="Skysuper",#REF!,IF(Input!F$4="SkyII",#REF!,IF(Input!F$4="XO-8000",#REF!, "FALSE")))))))</f>
        <v>0</v>
      </c>
      <c r="J5102" s="210" t="s">
        <v>10359</v>
      </c>
      <c r="K5102" s="268">
        <v>0</v>
      </c>
      <c r="L5102" s="270" t="s">
        <v>10359</v>
      </c>
      <c r="M5102" s="270">
        <v>0</v>
      </c>
      <c r="N5102" s="270" t="s">
        <v>10359</v>
      </c>
      <c r="O5102" s="270">
        <v>0</v>
      </c>
      <c r="P5102" s="270" t="s">
        <v>10359</v>
      </c>
      <c r="Q5102" s="270">
        <v>0</v>
      </c>
      <c r="R5102" s="74"/>
      <c r="S5102" s="75" t="str">
        <f t="shared" si="484"/>
        <v>0000</v>
      </c>
      <c r="T5102" s="75" t="str">
        <f t="shared" si="485"/>
        <v>00000000000000000000000000000000</v>
      </c>
      <c r="V5102" s="197"/>
      <c r="W5102" s="75">
        <f t="shared" si="486"/>
        <v>0</v>
      </c>
      <c r="AE5102" s="479"/>
    </row>
    <row r="5103" spans="1:31" s="75" customFormat="1" ht="13.5" x14ac:dyDescent="0.2">
      <c r="A5103" s="211">
        <v>5100</v>
      </c>
      <c r="B5103" s="212" t="s">
        <v>1252</v>
      </c>
      <c r="C5103" s="213" t="s">
        <v>1253</v>
      </c>
      <c r="D5103" s="213"/>
      <c r="E5103" s="213">
        <v>0</v>
      </c>
      <c r="F5103" s="213" t="s">
        <v>585</v>
      </c>
      <c r="G5103" s="214" t="s">
        <v>677</v>
      </c>
      <c r="H5103" s="208" t="str">
        <f>IF(Input!F$4="GMH_OECC",J5103,IF(Input!F$4="GMH_XOEC",L5103,IF(Input!F$4="GMH_Korea",N5103,IF(Input!F$4="GMH_EU",P5103,IF(Input!F$4="Skysuper",#REF!,IF(Input!F$4="SkyII",#REF!,IF(Input!F$4="XO-8000",#REF!, "FALSE")))))))</f>
        <v>00</v>
      </c>
      <c r="I5103" s="209">
        <f>IF(Input!F$4="GMH_OECC",K5103,IF(Input!F$4="GMH_XOEC",M5103,IF(Input!F$4="GMH_Korea",O5103,IF(Input!F$4="GMH_EU",Q5103,IF(Input!F$4="Skysuper",#REF!,IF(Input!F$4="SkyII",#REF!,IF(Input!F$4="XO-8000",#REF!, "FALSE")))))))</f>
        <v>0</v>
      </c>
      <c r="J5103" s="210" t="s">
        <v>10359</v>
      </c>
      <c r="K5103" s="268">
        <v>0</v>
      </c>
      <c r="L5103" s="270" t="s">
        <v>10359</v>
      </c>
      <c r="M5103" s="270">
        <v>0</v>
      </c>
      <c r="N5103" s="270" t="s">
        <v>10359</v>
      </c>
      <c r="O5103" s="270">
        <v>0</v>
      </c>
      <c r="P5103" s="270" t="s">
        <v>10359</v>
      </c>
      <c r="Q5103" s="270">
        <v>0</v>
      </c>
      <c r="R5103" s="74"/>
      <c r="S5103" s="75" t="str">
        <f t="shared" si="484"/>
        <v>0000</v>
      </c>
      <c r="T5103" s="75" t="str">
        <f t="shared" si="485"/>
        <v>00000000000000000000000000000000</v>
      </c>
      <c r="V5103" s="197"/>
      <c r="W5103" s="75">
        <f t="shared" si="486"/>
        <v>0</v>
      </c>
      <c r="AE5103" s="479"/>
    </row>
    <row r="5104" spans="1:31" s="75" customFormat="1" ht="13.5" x14ac:dyDescent="0.2">
      <c r="A5104" s="211">
        <v>5101</v>
      </c>
      <c r="B5104" s="212" t="s">
        <v>1254</v>
      </c>
      <c r="C5104" s="213" t="s">
        <v>1255</v>
      </c>
      <c r="D5104" s="213"/>
      <c r="E5104" s="213">
        <v>0</v>
      </c>
      <c r="F5104" s="213" t="s">
        <v>585</v>
      </c>
      <c r="G5104" s="214" t="s">
        <v>677</v>
      </c>
      <c r="H5104" s="208" t="str">
        <f>IF(Input!F$4="GMH_OECC",J5104,IF(Input!F$4="GMH_XOEC",L5104,IF(Input!F$4="GMH_Korea",N5104,IF(Input!F$4="GMH_EU",P5104,IF(Input!F$4="Skysuper",#REF!,IF(Input!F$4="SkyII",#REF!,IF(Input!F$4="XO-8000",#REF!, "FALSE")))))))</f>
        <v>00</v>
      </c>
      <c r="I5104" s="209">
        <f>IF(Input!F$4="GMH_OECC",K5104,IF(Input!F$4="GMH_XOEC",M5104,IF(Input!F$4="GMH_Korea",O5104,IF(Input!F$4="GMH_EU",Q5104,IF(Input!F$4="Skysuper",#REF!,IF(Input!F$4="SkyII",#REF!,IF(Input!F$4="XO-8000",#REF!, "FALSE")))))))</f>
        <v>0</v>
      </c>
      <c r="J5104" s="210" t="s">
        <v>10359</v>
      </c>
      <c r="K5104" s="268">
        <v>0</v>
      </c>
      <c r="L5104" s="270" t="s">
        <v>10359</v>
      </c>
      <c r="M5104" s="270">
        <v>0</v>
      </c>
      <c r="N5104" s="270" t="s">
        <v>10359</v>
      </c>
      <c r="O5104" s="270">
        <v>0</v>
      </c>
      <c r="P5104" s="270" t="s">
        <v>10359</v>
      </c>
      <c r="Q5104" s="270">
        <v>0</v>
      </c>
      <c r="R5104" s="74"/>
      <c r="S5104" s="75" t="str">
        <f t="shared" si="484"/>
        <v>0000</v>
      </c>
      <c r="T5104" s="75" t="str">
        <f t="shared" si="485"/>
        <v>00000000000000000000000000000000</v>
      </c>
      <c r="V5104" s="197"/>
      <c r="W5104" s="75">
        <f t="shared" si="486"/>
        <v>0</v>
      </c>
      <c r="AE5104" s="479"/>
    </row>
    <row r="5105" spans="1:31" s="75" customFormat="1" ht="13.5" x14ac:dyDescent="0.2">
      <c r="A5105" s="211">
        <v>5102</v>
      </c>
      <c r="B5105" s="212" t="s">
        <v>1256</v>
      </c>
      <c r="C5105" s="213" t="s">
        <v>1257</v>
      </c>
      <c r="D5105" s="213"/>
      <c r="E5105" s="213">
        <v>0</v>
      </c>
      <c r="F5105" s="213" t="s">
        <v>585</v>
      </c>
      <c r="G5105" s="214" t="s">
        <v>677</v>
      </c>
      <c r="H5105" s="208" t="str">
        <f>IF(Input!F$4="GMH_OECC",J5105,IF(Input!F$4="GMH_XOEC",L5105,IF(Input!F$4="GMH_Korea",N5105,IF(Input!F$4="GMH_EU",P5105,IF(Input!F$4="Skysuper",#REF!,IF(Input!F$4="SkyII",#REF!,IF(Input!F$4="XO-8000",#REF!, "FALSE")))))))</f>
        <v>00</v>
      </c>
      <c r="I5105" s="209">
        <f>IF(Input!F$4="GMH_OECC",K5105,IF(Input!F$4="GMH_XOEC",M5105,IF(Input!F$4="GMH_Korea",O5105,IF(Input!F$4="GMH_EU",Q5105,IF(Input!F$4="Skysuper",#REF!,IF(Input!F$4="SkyII",#REF!,IF(Input!F$4="XO-8000",#REF!, "FALSE")))))))</f>
        <v>0</v>
      </c>
      <c r="J5105" s="210" t="s">
        <v>10359</v>
      </c>
      <c r="K5105" s="268">
        <v>0</v>
      </c>
      <c r="L5105" s="270" t="s">
        <v>10359</v>
      </c>
      <c r="M5105" s="270">
        <v>0</v>
      </c>
      <c r="N5105" s="270" t="s">
        <v>10359</v>
      </c>
      <c r="O5105" s="270">
        <v>0</v>
      </c>
      <c r="P5105" s="270" t="s">
        <v>10359</v>
      </c>
      <c r="Q5105" s="270">
        <v>0</v>
      </c>
      <c r="R5105" s="74"/>
      <c r="S5105" s="75" t="str">
        <f t="shared" si="484"/>
        <v>0000</v>
      </c>
      <c r="T5105" s="75" t="str">
        <f t="shared" si="485"/>
        <v>00000000000000000000000000000000</v>
      </c>
      <c r="V5105" s="197"/>
      <c r="W5105" s="75">
        <f t="shared" si="486"/>
        <v>0</v>
      </c>
      <c r="AE5105" s="479"/>
    </row>
    <row r="5106" spans="1:31" s="75" customFormat="1" ht="13.5" x14ac:dyDescent="0.2">
      <c r="A5106" s="211">
        <v>5103</v>
      </c>
      <c r="B5106" s="212" t="s">
        <v>1258</v>
      </c>
      <c r="C5106" s="213" t="s">
        <v>1259</v>
      </c>
      <c r="D5106" s="213"/>
      <c r="E5106" s="213">
        <v>0</v>
      </c>
      <c r="F5106" s="213" t="s">
        <v>585</v>
      </c>
      <c r="G5106" s="214" t="s">
        <v>677</v>
      </c>
      <c r="H5106" s="208" t="str">
        <f>IF(Input!F$4="GMH_OECC",J5106,IF(Input!F$4="GMH_XOEC",L5106,IF(Input!F$4="GMH_Korea",N5106,IF(Input!F$4="GMH_EU",P5106,IF(Input!F$4="Skysuper",#REF!,IF(Input!F$4="SkyII",#REF!,IF(Input!F$4="XO-8000",#REF!, "FALSE")))))))</f>
        <v>00</v>
      </c>
      <c r="I5106" s="209">
        <f>IF(Input!F$4="GMH_OECC",K5106,IF(Input!F$4="GMH_XOEC",M5106,IF(Input!F$4="GMH_Korea",O5106,IF(Input!F$4="GMH_EU",Q5106,IF(Input!F$4="Skysuper",#REF!,IF(Input!F$4="SkyII",#REF!,IF(Input!F$4="XO-8000",#REF!, "FALSE")))))))</f>
        <v>0</v>
      </c>
      <c r="J5106" s="210" t="s">
        <v>10359</v>
      </c>
      <c r="K5106" s="268">
        <v>0</v>
      </c>
      <c r="L5106" s="270" t="s">
        <v>10359</v>
      </c>
      <c r="M5106" s="270">
        <v>0</v>
      </c>
      <c r="N5106" s="270" t="s">
        <v>10359</v>
      </c>
      <c r="O5106" s="270">
        <v>0</v>
      </c>
      <c r="P5106" s="270" t="s">
        <v>10359</v>
      </c>
      <c r="Q5106" s="270">
        <v>0</v>
      </c>
      <c r="R5106" s="74"/>
      <c r="S5106" s="75" t="str">
        <f t="shared" si="484"/>
        <v>0000</v>
      </c>
      <c r="T5106" s="75" t="str">
        <f t="shared" si="485"/>
        <v>00000000000000000000000000000000</v>
      </c>
      <c r="V5106" s="197"/>
      <c r="W5106" s="75">
        <f t="shared" si="486"/>
        <v>0</v>
      </c>
      <c r="AE5106" s="479"/>
    </row>
    <row r="5107" spans="1:31" s="75" customFormat="1" ht="13.5" x14ac:dyDescent="0.2">
      <c r="A5107" s="211">
        <v>5104</v>
      </c>
      <c r="B5107" s="212" t="s">
        <v>1260</v>
      </c>
      <c r="C5107" s="213" t="s">
        <v>1261</v>
      </c>
      <c r="D5107" s="213"/>
      <c r="E5107" s="213">
        <v>0</v>
      </c>
      <c r="F5107" s="213" t="s">
        <v>585</v>
      </c>
      <c r="G5107" s="214" t="s">
        <v>677</v>
      </c>
      <c r="H5107" s="208" t="str">
        <f>IF(Input!F$4="GMH_OECC",J5107,IF(Input!F$4="GMH_XOEC",L5107,IF(Input!F$4="GMH_Korea",N5107,IF(Input!F$4="GMH_EU",P5107,IF(Input!F$4="Skysuper",#REF!,IF(Input!F$4="SkyII",#REF!,IF(Input!F$4="XO-8000",#REF!, "FALSE")))))))</f>
        <v>00</v>
      </c>
      <c r="I5107" s="209">
        <f>IF(Input!F$4="GMH_OECC",K5107,IF(Input!F$4="GMH_XOEC",M5107,IF(Input!F$4="GMH_Korea",O5107,IF(Input!F$4="GMH_EU",Q5107,IF(Input!F$4="Skysuper",#REF!,IF(Input!F$4="SkyII",#REF!,IF(Input!F$4="XO-8000",#REF!, "FALSE")))))))</f>
        <v>0</v>
      </c>
      <c r="J5107" s="210" t="s">
        <v>10359</v>
      </c>
      <c r="K5107" s="268">
        <v>0</v>
      </c>
      <c r="L5107" s="270" t="s">
        <v>10359</v>
      </c>
      <c r="M5107" s="270">
        <v>0</v>
      </c>
      <c r="N5107" s="270" t="s">
        <v>10359</v>
      </c>
      <c r="O5107" s="270">
        <v>0</v>
      </c>
      <c r="P5107" s="270" t="s">
        <v>10359</v>
      </c>
      <c r="Q5107" s="270">
        <v>0</v>
      </c>
      <c r="R5107" s="74"/>
      <c r="S5107" s="75" t="str">
        <f t="shared" si="484"/>
        <v>0000</v>
      </c>
      <c r="T5107" s="75" t="str">
        <f t="shared" si="485"/>
        <v>00000000000000000000000000000000</v>
      </c>
      <c r="V5107" s="197"/>
      <c r="W5107" s="75">
        <f t="shared" si="486"/>
        <v>0</v>
      </c>
      <c r="AE5107" s="479"/>
    </row>
    <row r="5108" spans="1:31" s="75" customFormat="1" ht="13.5" x14ac:dyDescent="0.2">
      <c r="A5108" s="211">
        <v>5105</v>
      </c>
      <c r="B5108" s="212" t="s">
        <v>1262</v>
      </c>
      <c r="C5108" s="213" t="s">
        <v>1263</v>
      </c>
      <c r="D5108" s="213"/>
      <c r="E5108" s="213">
        <v>0</v>
      </c>
      <c r="F5108" s="213" t="s">
        <v>585</v>
      </c>
      <c r="G5108" s="214" t="s">
        <v>677</v>
      </c>
      <c r="H5108" s="208" t="str">
        <f>IF(Input!F$4="GMH_OECC",J5108,IF(Input!F$4="GMH_XOEC",L5108,IF(Input!F$4="GMH_Korea",N5108,IF(Input!F$4="GMH_EU",P5108,IF(Input!F$4="Skysuper",#REF!,IF(Input!F$4="SkyII",#REF!,IF(Input!F$4="XO-8000",#REF!, "FALSE")))))))</f>
        <v>00</v>
      </c>
      <c r="I5108" s="209">
        <f>IF(Input!F$4="GMH_OECC",K5108,IF(Input!F$4="GMH_XOEC",M5108,IF(Input!F$4="GMH_Korea",O5108,IF(Input!F$4="GMH_EU",Q5108,IF(Input!F$4="Skysuper",#REF!,IF(Input!F$4="SkyII",#REF!,IF(Input!F$4="XO-8000",#REF!, "FALSE")))))))</f>
        <v>0</v>
      </c>
      <c r="J5108" s="210" t="s">
        <v>10359</v>
      </c>
      <c r="K5108" s="268">
        <v>0</v>
      </c>
      <c r="L5108" s="270" t="s">
        <v>10359</v>
      </c>
      <c r="M5108" s="270">
        <v>0</v>
      </c>
      <c r="N5108" s="270" t="s">
        <v>10359</v>
      </c>
      <c r="O5108" s="270">
        <v>0</v>
      </c>
      <c r="P5108" s="270" t="s">
        <v>10359</v>
      </c>
      <c r="Q5108" s="270">
        <v>0</v>
      </c>
      <c r="R5108" s="74"/>
      <c r="S5108" s="75" t="str">
        <f t="shared" ref="S5108:S5171" si="487">"0"&amp;DEC2HEX(2^(I5108-1))&amp;IF(LEN(DEC2HEX(H5108))=2,DEC2HEX(H5108),"0"&amp;DEC2HEX(H5108))</f>
        <v>0000</v>
      </c>
      <c r="T5108" s="75" t="str">
        <f t="shared" si="485"/>
        <v>00000000000000000000000000000000</v>
      </c>
      <c r="V5108" s="197"/>
      <c r="W5108" s="75">
        <f t="shared" si="486"/>
        <v>0</v>
      </c>
      <c r="AE5108" s="479"/>
    </row>
    <row r="5109" spans="1:31" s="75" customFormat="1" ht="13.5" x14ac:dyDescent="0.2">
      <c r="A5109" s="211">
        <v>5106</v>
      </c>
      <c r="B5109" s="212" t="s">
        <v>1264</v>
      </c>
      <c r="C5109" s="213" t="s">
        <v>1265</v>
      </c>
      <c r="D5109" s="213"/>
      <c r="E5109" s="213">
        <v>0</v>
      </c>
      <c r="F5109" s="213" t="s">
        <v>585</v>
      </c>
      <c r="G5109" s="214" t="s">
        <v>677</v>
      </c>
      <c r="H5109" s="208" t="str">
        <f>IF(Input!F$4="GMH_OECC",J5109,IF(Input!F$4="GMH_XOEC",L5109,IF(Input!F$4="GMH_Korea",N5109,IF(Input!F$4="GMH_EU",P5109,IF(Input!F$4="Skysuper",#REF!,IF(Input!F$4="SkyII",#REF!,IF(Input!F$4="XO-8000",#REF!, "FALSE")))))))</f>
        <v>00</v>
      </c>
      <c r="I5109" s="209">
        <f>IF(Input!F$4="GMH_OECC",K5109,IF(Input!F$4="GMH_XOEC",M5109,IF(Input!F$4="GMH_Korea",O5109,IF(Input!F$4="GMH_EU",Q5109,IF(Input!F$4="Skysuper",#REF!,IF(Input!F$4="SkyII",#REF!,IF(Input!F$4="XO-8000",#REF!, "FALSE")))))))</f>
        <v>0</v>
      </c>
      <c r="J5109" s="210" t="s">
        <v>10359</v>
      </c>
      <c r="K5109" s="268">
        <v>0</v>
      </c>
      <c r="L5109" s="270" t="s">
        <v>10359</v>
      </c>
      <c r="M5109" s="270">
        <v>0</v>
      </c>
      <c r="N5109" s="270" t="s">
        <v>10359</v>
      </c>
      <c r="O5109" s="270">
        <v>0</v>
      </c>
      <c r="P5109" s="270" t="s">
        <v>10359</v>
      </c>
      <c r="Q5109" s="270">
        <v>0</v>
      </c>
      <c r="R5109" s="74"/>
      <c r="S5109" s="75" t="str">
        <f t="shared" si="487"/>
        <v>0000</v>
      </c>
      <c r="T5109" s="75" t="str">
        <f t="shared" si="485"/>
        <v>00000000000000000000000000000000</v>
      </c>
      <c r="V5109" s="197"/>
      <c r="W5109" s="75">
        <f t="shared" si="486"/>
        <v>0</v>
      </c>
      <c r="AE5109" s="479"/>
    </row>
    <row r="5110" spans="1:31" s="75" customFormat="1" ht="13.5" x14ac:dyDescent="0.2">
      <c r="A5110" s="211">
        <v>5107</v>
      </c>
      <c r="B5110" s="212" t="s">
        <v>1266</v>
      </c>
      <c r="C5110" s="213" t="s">
        <v>1267</v>
      </c>
      <c r="D5110" s="213"/>
      <c r="E5110" s="213">
        <v>0</v>
      </c>
      <c r="F5110" s="213" t="s">
        <v>585</v>
      </c>
      <c r="G5110" s="214" t="s">
        <v>677</v>
      </c>
      <c r="H5110" s="208" t="str">
        <f>IF(Input!F$4="GMH_OECC",J5110,IF(Input!F$4="GMH_XOEC",L5110,IF(Input!F$4="GMH_Korea",N5110,IF(Input!F$4="GMH_EU",P5110,IF(Input!F$4="Skysuper",#REF!,IF(Input!F$4="SkyII",#REF!,IF(Input!F$4="XO-8000",#REF!, "FALSE")))))))</f>
        <v>00</v>
      </c>
      <c r="I5110" s="209">
        <f>IF(Input!F$4="GMH_OECC",K5110,IF(Input!F$4="GMH_XOEC",M5110,IF(Input!F$4="GMH_Korea",O5110,IF(Input!F$4="GMH_EU",Q5110,IF(Input!F$4="Skysuper",#REF!,IF(Input!F$4="SkyII",#REF!,IF(Input!F$4="XO-8000",#REF!, "FALSE")))))))</f>
        <v>0</v>
      </c>
      <c r="J5110" s="210" t="s">
        <v>10359</v>
      </c>
      <c r="K5110" s="268">
        <v>0</v>
      </c>
      <c r="L5110" s="270" t="s">
        <v>10359</v>
      </c>
      <c r="M5110" s="270">
        <v>0</v>
      </c>
      <c r="N5110" s="270" t="s">
        <v>10359</v>
      </c>
      <c r="O5110" s="270">
        <v>0</v>
      </c>
      <c r="P5110" s="270" t="s">
        <v>10359</v>
      </c>
      <c r="Q5110" s="270">
        <v>0</v>
      </c>
      <c r="R5110" s="74"/>
      <c r="S5110" s="75" t="str">
        <f t="shared" si="487"/>
        <v>0000</v>
      </c>
      <c r="T5110" s="75" t="str">
        <f t="shared" si="485"/>
        <v>00000000000000000000000000000000</v>
      </c>
      <c r="V5110" s="197"/>
      <c r="W5110" s="75">
        <f t="shared" si="486"/>
        <v>0</v>
      </c>
      <c r="AE5110" s="479"/>
    </row>
    <row r="5111" spans="1:31" s="75" customFormat="1" ht="13.5" x14ac:dyDescent="0.2">
      <c r="A5111" s="211">
        <v>5108</v>
      </c>
      <c r="B5111" s="212" t="s">
        <v>1268</v>
      </c>
      <c r="C5111" s="213" t="s">
        <v>1269</v>
      </c>
      <c r="D5111" s="213"/>
      <c r="E5111" s="213">
        <v>0</v>
      </c>
      <c r="F5111" s="213" t="s">
        <v>585</v>
      </c>
      <c r="G5111" s="214" t="s">
        <v>677</v>
      </c>
      <c r="H5111" s="208" t="str">
        <f>IF(Input!F$4="GMH_OECC",J5111,IF(Input!F$4="GMH_XOEC",L5111,IF(Input!F$4="GMH_Korea",N5111,IF(Input!F$4="GMH_EU",P5111,IF(Input!F$4="Skysuper",#REF!,IF(Input!F$4="SkyII",#REF!,IF(Input!F$4="XO-8000",#REF!, "FALSE")))))))</f>
        <v>00</v>
      </c>
      <c r="I5111" s="209">
        <f>IF(Input!F$4="GMH_OECC",K5111,IF(Input!F$4="GMH_XOEC",M5111,IF(Input!F$4="GMH_Korea",O5111,IF(Input!F$4="GMH_EU",Q5111,IF(Input!F$4="Skysuper",#REF!,IF(Input!F$4="SkyII",#REF!,IF(Input!F$4="XO-8000",#REF!, "FALSE")))))))</f>
        <v>0</v>
      </c>
      <c r="J5111" s="210" t="s">
        <v>10359</v>
      </c>
      <c r="K5111" s="268">
        <v>0</v>
      </c>
      <c r="L5111" s="270" t="s">
        <v>10359</v>
      </c>
      <c r="M5111" s="270">
        <v>0</v>
      </c>
      <c r="N5111" s="270" t="s">
        <v>10359</v>
      </c>
      <c r="O5111" s="270">
        <v>0</v>
      </c>
      <c r="P5111" s="270" t="s">
        <v>10359</v>
      </c>
      <c r="Q5111" s="270">
        <v>0</v>
      </c>
      <c r="R5111" s="74"/>
      <c r="S5111" s="75" t="str">
        <f t="shared" si="487"/>
        <v>0000</v>
      </c>
      <c r="T5111" s="75" t="str">
        <f t="shared" si="485"/>
        <v>00000000000000000000000000000000</v>
      </c>
      <c r="V5111" s="197"/>
      <c r="W5111" s="75">
        <f t="shared" si="486"/>
        <v>0</v>
      </c>
      <c r="AE5111" s="479"/>
    </row>
    <row r="5112" spans="1:31" s="75" customFormat="1" ht="13.5" x14ac:dyDescent="0.2">
      <c r="A5112" s="211">
        <v>5109</v>
      </c>
      <c r="B5112" s="212" t="s">
        <v>1270</v>
      </c>
      <c r="C5112" s="213" t="s">
        <v>1271</v>
      </c>
      <c r="D5112" s="213"/>
      <c r="E5112" s="213">
        <v>0</v>
      </c>
      <c r="F5112" s="213" t="s">
        <v>585</v>
      </c>
      <c r="G5112" s="214" t="s">
        <v>677</v>
      </c>
      <c r="H5112" s="208" t="str">
        <f>IF(Input!F$4="GMH_OECC",J5112,IF(Input!F$4="GMH_XOEC",L5112,IF(Input!F$4="GMH_Korea",N5112,IF(Input!F$4="GMH_EU",P5112,IF(Input!F$4="Skysuper",#REF!,IF(Input!F$4="SkyII",#REF!,IF(Input!F$4="XO-8000",#REF!, "FALSE")))))))</f>
        <v>00</v>
      </c>
      <c r="I5112" s="209">
        <f>IF(Input!F$4="GMH_OECC",K5112,IF(Input!F$4="GMH_XOEC",M5112,IF(Input!F$4="GMH_Korea",O5112,IF(Input!F$4="GMH_EU",Q5112,IF(Input!F$4="Skysuper",#REF!,IF(Input!F$4="SkyII",#REF!,IF(Input!F$4="XO-8000",#REF!, "FALSE")))))))</f>
        <v>0</v>
      </c>
      <c r="J5112" s="210" t="s">
        <v>10359</v>
      </c>
      <c r="K5112" s="268">
        <v>0</v>
      </c>
      <c r="L5112" s="270" t="s">
        <v>10359</v>
      </c>
      <c r="M5112" s="270">
        <v>0</v>
      </c>
      <c r="N5112" s="270" t="s">
        <v>10359</v>
      </c>
      <c r="O5112" s="270">
        <v>0</v>
      </c>
      <c r="P5112" s="270" t="s">
        <v>10359</v>
      </c>
      <c r="Q5112" s="270">
        <v>0</v>
      </c>
      <c r="R5112" s="74"/>
      <c r="S5112" s="75" t="str">
        <f t="shared" si="487"/>
        <v>0000</v>
      </c>
      <c r="T5112" s="75" t="str">
        <f t="shared" si="485"/>
        <v>00000000000000000000000000000000</v>
      </c>
      <c r="V5112" s="197"/>
      <c r="W5112" s="75">
        <f t="shared" si="486"/>
        <v>0</v>
      </c>
      <c r="AE5112" s="479"/>
    </row>
    <row r="5113" spans="1:31" s="75" customFormat="1" ht="13.5" x14ac:dyDescent="0.2">
      <c r="A5113" s="211">
        <v>5110</v>
      </c>
      <c r="B5113" s="212" t="s">
        <v>1272</v>
      </c>
      <c r="C5113" s="213" t="s">
        <v>1273</v>
      </c>
      <c r="D5113" s="213"/>
      <c r="E5113" s="213">
        <v>0</v>
      </c>
      <c r="F5113" s="213" t="s">
        <v>585</v>
      </c>
      <c r="G5113" s="214" t="s">
        <v>677</v>
      </c>
      <c r="H5113" s="208" t="str">
        <f>IF(Input!F$4="GMH_OECC",J5113,IF(Input!F$4="GMH_XOEC",L5113,IF(Input!F$4="GMH_Korea",N5113,IF(Input!F$4="GMH_EU",P5113,IF(Input!F$4="Skysuper",#REF!,IF(Input!F$4="SkyII",#REF!,IF(Input!F$4="XO-8000",#REF!, "FALSE")))))))</f>
        <v>00</v>
      </c>
      <c r="I5113" s="209">
        <f>IF(Input!F$4="GMH_OECC",K5113,IF(Input!F$4="GMH_XOEC",M5113,IF(Input!F$4="GMH_Korea",O5113,IF(Input!F$4="GMH_EU",Q5113,IF(Input!F$4="Skysuper",#REF!,IF(Input!F$4="SkyII",#REF!,IF(Input!F$4="XO-8000",#REF!, "FALSE")))))))</f>
        <v>0</v>
      </c>
      <c r="J5113" s="210" t="s">
        <v>10359</v>
      </c>
      <c r="K5113" s="268">
        <v>0</v>
      </c>
      <c r="L5113" s="270" t="s">
        <v>10359</v>
      </c>
      <c r="M5113" s="270">
        <v>0</v>
      </c>
      <c r="N5113" s="270" t="s">
        <v>10359</v>
      </c>
      <c r="O5113" s="270">
        <v>0</v>
      </c>
      <c r="P5113" s="270" t="s">
        <v>10359</v>
      </c>
      <c r="Q5113" s="270">
        <v>0</v>
      </c>
      <c r="R5113" s="74"/>
      <c r="S5113" s="75" t="str">
        <f t="shared" si="487"/>
        <v>0000</v>
      </c>
      <c r="T5113" s="75" t="str">
        <f t="shared" si="485"/>
        <v>00000000000000000000000000000000</v>
      </c>
      <c r="V5113" s="197"/>
      <c r="W5113" s="75">
        <f t="shared" si="486"/>
        <v>0</v>
      </c>
      <c r="AE5113" s="479"/>
    </row>
    <row r="5114" spans="1:31" s="75" customFormat="1" ht="13.5" x14ac:dyDescent="0.2">
      <c r="A5114" s="211">
        <v>5111</v>
      </c>
      <c r="B5114" s="212" t="s">
        <v>1274</v>
      </c>
      <c r="C5114" s="213" t="s">
        <v>1275</v>
      </c>
      <c r="D5114" s="213"/>
      <c r="E5114" s="213">
        <v>0</v>
      </c>
      <c r="F5114" s="213" t="s">
        <v>585</v>
      </c>
      <c r="G5114" s="214" t="s">
        <v>677</v>
      </c>
      <c r="H5114" s="208" t="str">
        <f>IF(Input!F$4="GMH_OECC",J5114,IF(Input!F$4="GMH_XOEC",L5114,IF(Input!F$4="GMH_Korea",N5114,IF(Input!F$4="GMH_EU",P5114,IF(Input!F$4="Skysuper",#REF!,IF(Input!F$4="SkyII",#REF!,IF(Input!F$4="XO-8000",#REF!, "FALSE")))))))</f>
        <v>00</v>
      </c>
      <c r="I5114" s="209">
        <f>IF(Input!F$4="GMH_OECC",K5114,IF(Input!F$4="GMH_XOEC",M5114,IF(Input!F$4="GMH_Korea",O5114,IF(Input!F$4="GMH_EU",Q5114,IF(Input!F$4="Skysuper",#REF!,IF(Input!F$4="SkyII",#REF!,IF(Input!F$4="XO-8000",#REF!, "FALSE")))))))</f>
        <v>0</v>
      </c>
      <c r="J5114" s="210" t="s">
        <v>10359</v>
      </c>
      <c r="K5114" s="268">
        <v>0</v>
      </c>
      <c r="L5114" s="270" t="s">
        <v>10359</v>
      </c>
      <c r="M5114" s="270">
        <v>0</v>
      </c>
      <c r="N5114" s="270" t="s">
        <v>10359</v>
      </c>
      <c r="O5114" s="270">
        <v>0</v>
      </c>
      <c r="P5114" s="270" t="s">
        <v>10359</v>
      </c>
      <c r="Q5114" s="270">
        <v>0</v>
      </c>
      <c r="R5114" s="74"/>
      <c r="S5114" s="75" t="str">
        <f t="shared" si="487"/>
        <v>0000</v>
      </c>
      <c r="T5114" s="75" t="str">
        <f t="shared" si="485"/>
        <v>00000000000000000000000000000000</v>
      </c>
      <c r="V5114" s="197"/>
      <c r="W5114" s="75">
        <f t="shared" si="486"/>
        <v>0</v>
      </c>
      <c r="AE5114" s="479"/>
    </row>
    <row r="5115" spans="1:31" s="75" customFormat="1" ht="13.5" x14ac:dyDescent="0.2">
      <c r="A5115" s="211">
        <v>5112</v>
      </c>
      <c r="B5115" s="212" t="s">
        <v>1276</v>
      </c>
      <c r="C5115" s="213" t="s">
        <v>1277</v>
      </c>
      <c r="D5115" s="213"/>
      <c r="E5115" s="213">
        <v>0</v>
      </c>
      <c r="F5115" s="213" t="s">
        <v>585</v>
      </c>
      <c r="G5115" s="214" t="s">
        <v>677</v>
      </c>
      <c r="H5115" s="208" t="str">
        <f>IF(Input!F$4="GMH_OECC",J5115,IF(Input!F$4="GMH_XOEC",L5115,IF(Input!F$4="GMH_Korea",N5115,IF(Input!F$4="GMH_EU",P5115,IF(Input!F$4="Skysuper",#REF!,IF(Input!F$4="SkyII",#REF!,IF(Input!F$4="XO-8000",#REF!, "FALSE")))))))</f>
        <v>00</v>
      </c>
      <c r="I5115" s="209">
        <f>IF(Input!F$4="GMH_OECC",K5115,IF(Input!F$4="GMH_XOEC",M5115,IF(Input!F$4="GMH_Korea",O5115,IF(Input!F$4="GMH_EU",Q5115,IF(Input!F$4="Skysuper",#REF!,IF(Input!F$4="SkyII",#REF!,IF(Input!F$4="XO-8000",#REF!, "FALSE")))))))</f>
        <v>0</v>
      </c>
      <c r="J5115" s="210" t="s">
        <v>10359</v>
      </c>
      <c r="K5115" s="268">
        <v>0</v>
      </c>
      <c r="L5115" s="270" t="s">
        <v>10359</v>
      </c>
      <c r="M5115" s="270">
        <v>0</v>
      </c>
      <c r="N5115" s="270" t="s">
        <v>10359</v>
      </c>
      <c r="O5115" s="270">
        <v>0</v>
      </c>
      <c r="P5115" s="270" t="s">
        <v>10359</v>
      </c>
      <c r="Q5115" s="270">
        <v>0</v>
      </c>
      <c r="R5115" s="74"/>
      <c r="S5115" s="75" t="str">
        <f t="shared" si="487"/>
        <v>0000</v>
      </c>
      <c r="T5115" s="75" t="str">
        <f t="shared" si="485"/>
        <v>00000000000000000000000000000000</v>
      </c>
      <c r="V5115" s="197"/>
      <c r="W5115" s="75">
        <f t="shared" si="486"/>
        <v>0</v>
      </c>
      <c r="AE5115" s="479"/>
    </row>
    <row r="5116" spans="1:31" s="75" customFormat="1" ht="13.5" x14ac:dyDescent="0.2">
      <c r="A5116" s="211">
        <v>5113</v>
      </c>
      <c r="B5116" s="212" t="s">
        <v>1278</v>
      </c>
      <c r="C5116" s="213" t="s">
        <v>1279</v>
      </c>
      <c r="D5116" s="213"/>
      <c r="E5116" s="213">
        <v>0</v>
      </c>
      <c r="F5116" s="213" t="s">
        <v>585</v>
      </c>
      <c r="G5116" s="214" t="s">
        <v>677</v>
      </c>
      <c r="H5116" s="208" t="str">
        <f>IF(Input!F$4="GMH_OECC",J5116,IF(Input!F$4="GMH_XOEC",L5116,IF(Input!F$4="GMH_Korea",N5116,IF(Input!F$4="GMH_EU",P5116,IF(Input!F$4="Skysuper",#REF!,IF(Input!F$4="SkyII",#REF!,IF(Input!F$4="XO-8000",#REF!, "FALSE")))))))</f>
        <v>00</v>
      </c>
      <c r="I5116" s="209">
        <f>IF(Input!F$4="GMH_OECC",K5116,IF(Input!F$4="GMH_XOEC",M5116,IF(Input!F$4="GMH_Korea",O5116,IF(Input!F$4="GMH_EU",Q5116,IF(Input!F$4="Skysuper",#REF!,IF(Input!F$4="SkyII",#REF!,IF(Input!F$4="XO-8000",#REF!, "FALSE")))))))</f>
        <v>0</v>
      </c>
      <c r="J5116" s="210" t="s">
        <v>10359</v>
      </c>
      <c r="K5116" s="268">
        <v>0</v>
      </c>
      <c r="L5116" s="270" t="s">
        <v>10359</v>
      </c>
      <c r="M5116" s="270">
        <v>0</v>
      </c>
      <c r="N5116" s="270" t="s">
        <v>10359</v>
      </c>
      <c r="O5116" s="270">
        <v>0</v>
      </c>
      <c r="P5116" s="270" t="s">
        <v>10359</v>
      </c>
      <c r="Q5116" s="270">
        <v>0</v>
      </c>
      <c r="R5116" s="74"/>
      <c r="S5116" s="75" t="str">
        <f t="shared" si="487"/>
        <v>0000</v>
      </c>
      <c r="T5116" s="75" t="str">
        <f t="shared" si="485"/>
        <v>00000000000000000000000000000000</v>
      </c>
      <c r="V5116" s="197"/>
      <c r="W5116" s="75">
        <f t="shared" si="486"/>
        <v>0</v>
      </c>
      <c r="AE5116" s="479"/>
    </row>
    <row r="5117" spans="1:31" s="75" customFormat="1" ht="13.5" x14ac:dyDescent="0.2">
      <c r="A5117" s="211">
        <v>5114</v>
      </c>
      <c r="B5117" s="212" t="s">
        <v>1280</v>
      </c>
      <c r="C5117" s="213" t="s">
        <v>1281</v>
      </c>
      <c r="D5117" s="213"/>
      <c r="E5117" s="213">
        <v>0</v>
      </c>
      <c r="F5117" s="213" t="s">
        <v>585</v>
      </c>
      <c r="G5117" s="214" t="s">
        <v>677</v>
      </c>
      <c r="H5117" s="208" t="str">
        <f>IF(Input!F$4="GMH_OECC",J5117,IF(Input!F$4="GMH_XOEC",L5117,IF(Input!F$4="GMH_Korea",N5117,IF(Input!F$4="GMH_EU",P5117,IF(Input!F$4="Skysuper",#REF!,IF(Input!F$4="SkyII",#REF!,IF(Input!F$4="XO-8000",#REF!, "FALSE")))))))</f>
        <v>00</v>
      </c>
      <c r="I5117" s="209">
        <f>IF(Input!F$4="GMH_OECC",K5117,IF(Input!F$4="GMH_XOEC",M5117,IF(Input!F$4="GMH_Korea",O5117,IF(Input!F$4="GMH_EU",Q5117,IF(Input!F$4="Skysuper",#REF!,IF(Input!F$4="SkyII",#REF!,IF(Input!F$4="XO-8000",#REF!, "FALSE")))))))</f>
        <v>0</v>
      </c>
      <c r="J5117" s="210" t="s">
        <v>10359</v>
      </c>
      <c r="K5117" s="268">
        <v>0</v>
      </c>
      <c r="L5117" s="270" t="s">
        <v>10359</v>
      </c>
      <c r="M5117" s="270">
        <v>0</v>
      </c>
      <c r="N5117" s="270" t="s">
        <v>10359</v>
      </c>
      <c r="O5117" s="270">
        <v>0</v>
      </c>
      <c r="P5117" s="270" t="s">
        <v>10359</v>
      </c>
      <c r="Q5117" s="270">
        <v>0</v>
      </c>
      <c r="R5117" s="74"/>
      <c r="S5117" s="75" t="str">
        <f t="shared" si="487"/>
        <v>0000</v>
      </c>
      <c r="T5117" s="75" t="str">
        <f t="shared" si="485"/>
        <v>00000000000000000000000000000000</v>
      </c>
      <c r="V5117" s="197"/>
      <c r="W5117" s="75">
        <f t="shared" si="486"/>
        <v>0</v>
      </c>
      <c r="AE5117" s="479"/>
    </row>
    <row r="5118" spans="1:31" s="75" customFormat="1" ht="13.5" x14ac:dyDescent="0.2">
      <c r="A5118" s="211">
        <v>5115</v>
      </c>
      <c r="B5118" s="212" t="s">
        <v>1282</v>
      </c>
      <c r="C5118" s="213" t="s">
        <v>1283</v>
      </c>
      <c r="D5118" s="213"/>
      <c r="E5118" s="213">
        <v>0</v>
      </c>
      <c r="F5118" s="213" t="s">
        <v>585</v>
      </c>
      <c r="G5118" s="214" t="s">
        <v>677</v>
      </c>
      <c r="H5118" s="208" t="str">
        <f>IF(Input!F$4="GMH_OECC",J5118,IF(Input!F$4="GMH_XOEC",L5118,IF(Input!F$4="GMH_Korea",N5118,IF(Input!F$4="GMH_EU",P5118,IF(Input!F$4="Skysuper",#REF!,IF(Input!F$4="SkyII",#REF!,IF(Input!F$4="XO-8000",#REF!, "FALSE")))))))</f>
        <v>00</v>
      </c>
      <c r="I5118" s="209">
        <f>IF(Input!F$4="GMH_OECC",K5118,IF(Input!F$4="GMH_XOEC",M5118,IF(Input!F$4="GMH_Korea",O5118,IF(Input!F$4="GMH_EU",Q5118,IF(Input!F$4="Skysuper",#REF!,IF(Input!F$4="SkyII",#REF!,IF(Input!F$4="XO-8000",#REF!, "FALSE")))))))</f>
        <v>0</v>
      </c>
      <c r="J5118" s="210" t="s">
        <v>10359</v>
      </c>
      <c r="K5118" s="268">
        <v>0</v>
      </c>
      <c r="L5118" s="270" t="s">
        <v>10359</v>
      </c>
      <c r="M5118" s="270">
        <v>0</v>
      </c>
      <c r="N5118" s="270" t="s">
        <v>10359</v>
      </c>
      <c r="O5118" s="270">
        <v>0</v>
      </c>
      <c r="P5118" s="270" t="s">
        <v>10359</v>
      </c>
      <c r="Q5118" s="270">
        <v>0</v>
      </c>
      <c r="R5118" s="74"/>
      <c r="S5118" s="75" t="str">
        <f t="shared" si="487"/>
        <v>0000</v>
      </c>
      <c r="T5118" s="75" t="str">
        <f t="shared" si="485"/>
        <v>00000000000000000000000000000000</v>
      </c>
      <c r="V5118" s="197"/>
      <c r="W5118" s="75">
        <f t="shared" si="486"/>
        <v>0</v>
      </c>
      <c r="AE5118" s="479"/>
    </row>
    <row r="5119" spans="1:31" s="75" customFormat="1" ht="13.5" x14ac:dyDescent="0.2">
      <c r="A5119" s="211">
        <v>5116</v>
      </c>
      <c r="B5119" s="212" t="s">
        <v>1284</v>
      </c>
      <c r="C5119" s="213" t="s">
        <v>1285</v>
      </c>
      <c r="D5119" s="213"/>
      <c r="E5119" s="213">
        <v>0</v>
      </c>
      <c r="F5119" s="213" t="s">
        <v>585</v>
      </c>
      <c r="G5119" s="214" t="s">
        <v>677</v>
      </c>
      <c r="H5119" s="208" t="str">
        <f>IF(Input!F$4="GMH_OECC",J5119,IF(Input!F$4="GMH_XOEC",L5119,IF(Input!F$4="GMH_Korea",N5119,IF(Input!F$4="GMH_EU",P5119,IF(Input!F$4="Skysuper",#REF!,IF(Input!F$4="SkyII",#REF!,IF(Input!F$4="XO-8000",#REF!, "FALSE")))))))</f>
        <v>00</v>
      </c>
      <c r="I5119" s="209">
        <f>IF(Input!F$4="GMH_OECC",K5119,IF(Input!F$4="GMH_XOEC",M5119,IF(Input!F$4="GMH_Korea",O5119,IF(Input!F$4="GMH_EU",Q5119,IF(Input!F$4="Skysuper",#REF!,IF(Input!F$4="SkyII",#REF!,IF(Input!F$4="XO-8000",#REF!, "FALSE")))))))</f>
        <v>0</v>
      </c>
      <c r="J5119" s="210" t="s">
        <v>10359</v>
      </c>
      <c r="K5119" s="268">
        <v>0</v>
      </c>
      <c r="L5119" s="270" t="s">
        <v>10359</v>
      </c>
      <c r="M5119" s="270">
        <v>0</v>
      </c>
      <c r="N5119" s="270" t="s">
        <v>10359</v>
      </c>
      <c r="O5119" s="270">
        <v>0</v>
      </c>
      <c r="P5119" s="270" t="s">
        <v>10359</v>
      </c>
      <c r="Q5119" s="270">
        <v>0</v>
      </c>
      <c r="R5119" s="74"/>
      <c r="S5119" s="75" t="str">
        <f t="shared" si="487"/>
        <v>0000</v>
      </c>
      <c r="T5119" s="75" t="str">
        <f t="shared" si="485"/>
        <v>00000000000000000000000000000000</v>
      </c>
      <c r="V5119" s="197"/>
      <c r="W5119" s="75">
        <f t="shared" si="486"/>
        <v>0</v>
      </c>
      <c r="AE5119" s="479"/>
    </row>
    <row r="5120" spans="1:31" s="75" customFormat="1" ht="13.5" x14ac:dyDescent="0.2">
      <c r="A5120" s="211">
        <v>5117</v>
      </c>
      <c r="B5120" s="212" t="s">
        <v>1286</v>
      </c>
      <c r="C5120" s="213" t="s">
        <v>1287</v>
      </c>
      <c r="D5120" s="213"/>
      <c r="E5120" s="213">
        <v>0</v>
      </c>
      <c r="F5120" s="213" t="s">
        <v>585</v>
      </c>
      <c r="G5120" s="214" t="s">
        <v>677</v>
      </c>
      <c r="H5120" s="208" t="str">
        <f>IF(Input!F$4="GMH_OECC",J5120,IF(Input!F$4="GMH_XOEC",L5120,IF(Input!F$4="GMH_Korea",N5120,IF(Input!F$4="GMH_EU",P5120,IF(Input!F$4="Skysuper",#REF!,IF(Input!F$4="SkyII",#REF!,IF(Input!F$4="XO-8000",#REF!, "FALSE")))))))</f>
        <v>00</v>
      </c>
      <c r="I5120" s="209">
        <f>IF(Input!F$4="GMH_OECC",K5120,IF(Input!F$4="GMH_XOEC",M5120,IF(Input!F$4="GMH_Korea",O5120,IF(Input!F$4="GMH_EU",Q5120,IF(Input!F$4="Skysuper",#REF!,IF(Input!F$4="SkyII",#REF!,IF(Input!F$4="XO-8000",#REF!, "FALSE")))))))</f>
        <v>0</v>
      </c>
      <c r="J5120" s="210" t="s">
        <v>10359</v>
      </c>
      <c r="K5120" s="268">
        <v>0</v>
      </c>
      <c r="L5120" s="270" t="s">
        <v>10359</v>
      </c>
      <c r="M5120" s="270">
        <v>0</v>
      </c>
      <c r="N5120" s="270" t="s">
        <v>10359</v>
      </c>
      <c r="O5120" s="270">
        <v>0</v>
      </c>
      <c r="P5120" s="270" t="s">
        <v>10359</v>
      </c>
      <c r="Q5120" s="270">
        <v>0</v>
      </c>
      <c r="R5120" s="74"/>
      <c r="S5120" s="75" t="str">
        <f t="shared" si="487"/>
        <v>0000</v>
      </c>
      <c r="T5120" s="75" t="str">
        <f t="shared" si="485"/>
        <v>00000000000000000000000000000000</v>
      </c>
      <c r="V5120" s="197"/>
      <c r="W5120" s="75">
        <f t="shared" si="486"/>
        <v>0</v>
      </c>
      <c r="AE5120" s="479"/>
    </row>
    <row r="5121" spans="1:31" s="75" customFormat="1" ht="13.5" x14ac:dyDescent="0.2">
      <c r="A5121" s="211">
        <v>5118</v>
      </c>
      <c r="B5121" s="212" t="s">
        <v>1288</v>
      </c>
      <c r="C5121" s="213" t="s">
        <v>1289</v>
      </c>
      <c r="D5121" s="213"/>
      <c r="E5121" s="213">
        <v>0</v>
      </c>
      <c r="F5121" s="213" t="s">
        <v>585</v>
      </c>
      <c r="G5121" s="214" t="s">
        <v>677</v>
      </c>
      <c r="H5121" s="208" t="str">
        <f>IF(Input!F$4="GMH_OECC",J5121,IF(Input!F$4="GMH_XOEC",L5121,IF(Input!F$4="GMH_Korea",N5121,IF(Input!F$4="GMH_EU",P5121,IF(Input!F$4="Skysuper",#REF!,IF(Input!F$4="SkyII",#REF!,IF(Input!F$4="XO-8000",#REF!, "FALSE")))))))</f>
        <v>00</v>
      </c>
      <c r="I5121" s="209">
        <f>IF(Input!F$4="GMH_OECC",K5121,IF(Input!F$4="GMH_XOEC",M5121,IF(Input!F$4="GMH_Korea",O5121,IF(Input!F$4="GMH_EU",Q5121,IF(Input!F$4="Skysuper",#REF!,IF(Input!F$4="SkyII",#REF!,IF(Input!F$4="XO-8000",#REF!, "FALSE")))))))</f>
        <v>0</v>
      </c>
      <c r="J5121" s="210" t="s">
        <v>10359</v>
      </c>
      <c r="K5121" s="268">
        <v>0</v>
      </c>
      <c r="L5121" s="270" t="s">
        <v>10359</v>
      </c>
      <c r="M5121" s="270">
        <v>0</v>
      </c>
      <c r="N5121" s="270" t="s">
        <v>10359</v>
      </c>
      <c r="O5121" s="270">
        <v>0</v>
      </c>
      <c r="P5121" s="270" t="s">
        <v>10359</v>
      </c>
      <c r="Q5121" s="270">
        <v>0</v>
      </c>
      <c r="R5121" s="74"/>
      <c r="S5121" s="75" t="str">
        <f t="shared" si="487"/>
        <v>0000</v>
      </c>
      <c r="T5121" s="75" t="str">
        <f t="shared" si="485"/>
        <v>00000000000000000000000000000000</v>
      </c>
      <c r="V5121" s="197"/>
      <c r="W5121" s="75">
        <f t="shared" si="486"/>
        <v>0</v>
      </c>
      <c r="AE5121" s="479"/>
    </row>
    <row r="5122" spans="1:31" s="75" customFormat="1" ht="13.5" x14ac:dyDescent="0.2">
      <c r="A5122" s="211">
        <v>5119</v>
      </c>
      <c r="B5122" s="212" t="s">
        <v>1290</v>
      </c>
      <c r="C5122" s="213" t="s">
        <v>1291</v>
      </c>
      <c r="D5122" s="213"/>
      <c r="E5122" s="213">
        <v>0</v>
      </c>
      <c r="F5122" s="213" t="s">
        <v>585</v>
      </c>
      <c r="G5122" s="214" t="s">
        <v>677</v>
      </c>
      <c r="H5122" s="208" t="str">
        <f>IF(Input!F$4="GMH_OECC",J5122,IF(Input!F$4="GMH_XOEC",L5122,IF(Input!F$4="GMH_Korea",N5122,IF(Input!F$4="GMH_EU",P5122,IF(Input!F$4="Skysuper",#REF!,IF(Input!F$4="SkyII",#REF!,IF(Input!F$4="XO-8000",#REF!, "FALSE")))))))</f>
        <v>00</v>
      </c>
      <c r="I5122" s="209">
        <f>IF(Input!F$4="GMH_OECC",K5122,IF(Input!F$4="GMH_XOEC",M5122,IF(Input!F$4="GMH_Korea",O5122,IF(Input!F$4="GMH_EU",Q5122,IF(Input!F$4="Skysuper",#REF!,IF(Input!F$4="SkyII",#REF!,IF(Input!F$4="XO-8000",#REF!, "FALSE")))))))</f>
        <v>0</v>
      </c>
      <c r="J5122" s="210" t="s">
        <v>10359</v>
      </c>
      <c r="K5122" s="268">
        <v>0</v>
      </c>
      <c r="L5122" s="270" t="s">
        <v>10359</v>
      </c>
      <c r="M5122" s="270">
        <v>0</v>
      </c>
      <c r="N5122" s="270" t="s">
        <v>10359</v>
      </c>
      <c r="O5122" s="270">
        <v>0</v>
      </c>
      <c r="P5122" s="270" t="s">
        <v>10359</v>
      </c>
      <c r="Q5122" s="270">
        <v>0</v>
      </c>
      <c r="R5122" s="74"/>
      <c r="S5122" s="75" t="str">
        <f t="shared" si="487"/>
        <v>0000</v>
      </c>
      <c r="T5122" s="75" t="str">
        <f t="shared" si="485"/>
        <v>00000000000000000000000000000000</v>
      </c>
      <c r="V5122" s="197"/>
      <c r="W5122" s="75">
        <f t="shared" si="486"/>
        <v>0</v>
      </c>
      <c r="AE5122" s="479"/>
    </row>
    <row r="5123" spans="1:31" s="75" customFormat="1" ht="13.5" x14ac:dyDescent="0.2">
      <c r="A5123" s="211">
        <v>5120</v>
      </c>
      <c r="B5123" s="212" t="s">
        <v>1292</v>
      </c>
      <c r="C5123" s="213" t="s">
        <v>1293</v>
      </c>
      <c r="D5123" s="213"/>
      <c r="E5123" s="213">
        <v>0</v>
      </c>
      <c r="F5123" s="213" t="s">
        <v>585</v>
      </c>
      <c r="G5123" s="214" t="s">
        <v>677</v>
      </c>
      <c r="H5123" s="208" t="str">
        <f>IF(Input!F$4="GMH_OECC",J5123,IF(Input!F$4="GMH_XOEC",L5123,IF(Input!F$4="GMH_Korea",N5123,IF(Input!F$4="GMH_EU",P5123,IF(Input!F$4="Skysuper",#REF!,IF(Input!F$4="SkyII",#REF!,IF(Input!F$4="XO-8000",#REF!, "FALSE")))))))</f>
        <v>00</v>
      </c>
      <c r="I5123" s="209">
        <f>IF(Input!F$4="GMH_OECC",K5123,IF(Input!F$4="GMH_XOEC",M5123,IF(Input!F$4="GMH_Korea",O5123,IF(Input!F$4="GMH_EU",Q5123,IF(Input!F$4="Skysuper",#REF!,IF(Input!F$4="SkyII",#REF!,IF(Input!F$4="XO-8000",#REF!, "FALSE")))))))</f>
        <v>0</v>
      </c>
      <c r="J5123" s="210" t="s">
        <v>10359</v>
      </c>
      <c r="K5123" s="268">
        <v>0</v>
      </c>
      <c r="L5123" s="270" t="s">
        <v>10359</v>
      </c>
      <c r="M5123" s="270">
        <v>0</v>
      </c>
      <c r="N5123" s="270" t="s">
        <v>10359</v>
      </c>
      <c r="O5123" s="270">
        <v>0</v>
      </c>
      <c r="P5123" s="270" t="s">
        <v>10359</v>
      </c>
      <c r="Q5123" s="270">
        <v>0</v>
      </c>
      <c r="R5123" s="74"/>
      <c r="S5123" s="75" t="str">
        <f t="shared" si="487"/>
        <v>0000</v>
      </c>
      <c r="T5123" s="75" t="str">
        <f t="shared" si="485"/>
        <v>00000000000000000000000000000000</v>
      </c>
      <c r="V5123" s="197"/>
      <c r="W5123" s="75">
        <f t="shared" si="486"/>
        <v>0</v>
      </c>
      <c r="AE5123" s="479"/>
    </row>
    <row r="5124" spans="1:31" s="75" customFormat="1" ht="13.5" x14ac:dyDescent="0.2">
      <c r="A5124" s="211">
        <v>5121</v>
      </c>
      <c r="B5124" s="212" t="s">
        <v>1294</v>
      </c>
      <c r="C5124" s="213" t="s">
        <v>1295</v>
      </c>
      <c r="D5124" s="213"/>
      <c r="E5124" s="213">
        <v>0</v>
      </c>
      <c r="F5124" s="213" t="s">
        <v>585</v>
      </c>
      <c r="G5124" s="214" t="s">
        <v>677</v>
      </c>
      <c r="H5124" s="208" t="str">
        <f>IF(Input!F$4="GMH_OECC",J5124,IF(Input!F$4="GMH_XOEC",L5124,IF(Input!F$4="GMH_Korea",N5124,IF(Input!F$4="GMH_EU",P5124,IF(Input!F$4="Skysuper",#REF!,IF(Input!F$4="SkyII",#REF!,IF(Input!F$4="XO-8000",#REF!, "FALSE")))))))</f>
        <v>00</v>
      </c>
      <c r="I5124" s="209">
        <f>IF(Input!F$4="GMH_OECC",K5124,IF(Input!F$4="GMH_XOEC",M5124,IF(Input!F$4="GMH_Korea",O5124,IF(Input!F$4="GMH_EU",Q5124,IF(Input!F$4="Skysuper",#REF!,IF(Input!F$4="SkyII",#REF!,IF(Input!F$4="XO-8000",#REF!, "FALSE")))))))</f>
        <v>0</v>
      </c>
      <c r="J5124" s="210" t="s">
        <v>10359</v>
      </c>
      <c r="K5124" s="268">
        <v>0</v>
      </c>
      <c r="L5124" s="270" t="s">
        <v>10359</v>
      </c>
      <c r="M5124" s="270">
        <v>0</v>
      </c>
      <c r="N5124" s="270" t="s">
        <v>10359</v>
      </c>
      <c r="O5124" s="270">
        <v>0</v>
      </c>
      <c r="P5124" s="270" t="s">
        <v>10359</v>
      </c>
      <c r="Q5124" s="270">
        <v>0</v>
      </c>
      <c r="R5124" s="74"/>
      <c r="S5124" s="75" t="str">
        <f t="shared" si="487"/>
        <v>0000</v>
      </c>
      <c r="T5124" s="75" t="str">
        <f t="shared" ref="T5124:T5187" si="488">CONCATENATE(S5124,S5125,S5126,S5127,S5128,S5129,S5130,S5131)</f>
        <v>00000000000000000000000000000000</v>
      </c>
      <c r="V5124" s="197"/>
      <c r="W5124" s="75">
        <f t="shared" si="486"/>
        <v>0</v>
      </c>
      <c r="AE5124" s="479"/>
    </row>
    <row r="5125" spans="1:31" s="75" customFormat="1" ht="13.5" x14ac:dyDescent="0.2">
      <c r="A5125" s="211">
        <v>5122</v>
      </c>
      <c r="B5125" s="212" t="s">
        <v>1296</v>
      </c>
      <c r="C5125" s="213" t="s">
        <v>1297</v>
      </c>
      <c r="D5125" s="213"/>
      <c r="E5125" s="213">
        <v>0</v>
      </c>
      <c r="F5125" s="213" t="s">
        <v>585</v>
      </c>
      <c r="G5125" s="214" t="s">
        <v>677</v>
      </c>
      <c r="H5125" s="208" t="str">
        <f>IF(Input!F$4="GMH_OECC",J5125,IF(Input!F$4="GMH_XOEC",L5125,IF(Input!F$4="GMH_Korea",N5125,IF(Input!F$4="GMH_EU",P5125,IF(Input!F$4="Skysuper",#REF!,IF(Input!F$4="SkyII",#REF!,IF(Input!F$4="XO-8000",#REF!, "FALSE")))))))</f>
        <v>00</v>
      </c>
      <c r="I5125" s="209">
        <f>IF(Input!F$4="GMH_OECC",K5125,IF(Input!F$4="GMH_XOEC",M5125,IF(Input!F$4="GMH_Korea",O5125,IF(Input!F$4="GMH_EU",Q5125,IF(Input!F$4="Skysuper",#REF!,IF(Input!F$4="SkyII",#REF!,IF(Input!F$4="XO-8000",#REF!, "FALSE")))))))</f>
        <v>0</v>
      </c>
      <c r="J5125" s="210" t="s">
        <v>10359</v>
      </c>
      <c r="K5125" s="268">
        <v>0</v>
      </c>
      <c r="L5125" s="270" t="s">
        <v>10359</v>
      </c>
      <c r="M5125" s="270">
        <v>0</v>
      </c>
      <c r="N5125" s="270" t="s">
        <v>10359</v>
      </c>
      <c r="O5125" s="270">
        <v>0</v>
      </c>
      <c r="P5125" s="270" t="s">
        <v>10359</v>
      </c>
      <c r="Q5125" s="270">
        <v>0</v>
      </c>
      <c r="R5125" s="74"/>
      <c r="S5125" s="75" t="str">
        <f t="shared" si="487"/>
        <v>0000</v>
      </c>
      <c r="T5125" s="75" t="str">
        <f t="shared" si="488"/>
        <v>00000000000000000000000000000000</v>
      </c>
      <c r="V5125" s="197"/>
      <c r="W5125" s="75">
        <f t="shared" si="486"/>
        <v>0</v>
      </c>
      <c r="AE5125" s="479"/>
    </row>
    <row r="5126" spans="1:31" s="75" customFormat="1" ht="13.5" x14ac:dyDescent="0.2">
      <c r="A5126" s="211">
        <v>5123</v>
      </c>
      <c r="B5126" s="212" t="s">
        <v>1298</v>
      </c>
      <c r="C5126" s="213" t="s">
        <v>1299</v>
      </c>
      <c r="D5126" s="213"/>
      <c r="E5126" s="213">
        <v>0</v>
      </c>
      <c r="F5126" s="213" t="s">
        <v>585</v>
      </c>
      <c r="G5126" s="214" t="s">
        <v>677</v>
      </c>
      <c r="H5126" s="208" t="str">
        <f>IF(Input!F$4="GMH_OECC",J5126,IF(Input!F$4="GMH_XOEC",L5126,IF(Input!F$4="GMH_Korea",N5126,IF(Input!F$4="GMH_EU",P5126,IF(Input!F$4="Skysuper",#REF!,IF(Input!F$4="SkyII",#REF!,IF(Input!F$4="XO-8000",#REF!, "FALSE")))))))</f>
        <v>00</v>
      </c>
      <c r="I5126" s="209">
        <f>IF(Input!F$4="GMH_OECC",K5126,IF(Input!F$4="GMH_XOEC",M5126,IF(Input!F$4="GMH_Korea",O5126,IF(Input!F$4="GMH_EU",Q5126,IF(Input!F$4="Skysuper",#REF!,IF(Input!F$4="SkyII",#REF!,IF(Input!F$4="XO-8000",#REF!, "FALSE")))))))</f>
        <v>0</v>
      </c>
      <c r="J5126" s="210" t="s">
        <v>10359</v>
      </c>
      <c r="K5126" s="268">
        <v>0</v>
      </c>
      <c r="L5126" s="270" t="s">
        <v>10359</v>
      </c>
      <c r="M5126" s="270">
        <v>0</v>
      </c>
      <c r="N5126" s="270" t="s">
        <v>10359</v>
      </c>
      <c r="O5126" s="270">
        <v>0</v>
      </c>
      <c r="P5126" s="270" t="s">
        <v>10359</v>
      </c>
      <c r="Q5126" s="270">
        <v>0</v>
      </c>
      <c r="R5126" s="74"/>
      <c r="S5126" s="75" t="str">
        <f t="shared" si="487"/>
        <v>0000</v>
      </c>
      <c r="T5126" s="75" t="str">
        <f t="shared" si="488"/>
        <v>00000000000000000000000000000000</v>
      </c>
      <c r="V5126" s="197"/>
      <c r="W5126" s="75">
        <f t="shared" ref="W5126:W5189" si="489">HEX2DEC(RIGHT(S5126,2))+HEX2DEC(RIGHT(S5127,2))+HEX2DEC(RIGHT(S5128,2))+HEX2DEC(RIGHT(S5129,2))+HEX2DEC(LEFT(S5126,2))+HEX2DEC(LEFT(S5127,2))+HEX2DEC(LEFT(S5128,2))+HEX2DEC(LEFT(S5129,2))+HEX2DEC(RIGHT(S5130,2))+HEX2DEC(RIGHT(S5131,2))+HEX2DEC(RIGHT(S5132,2))+HEX2DEC(RIGHT(S5133,2))+HEX2DEC(LEFT(S5130,2))+HEX2DEC(LEFT(S5131,2))+HEX2DEC(LEFT(S5132,2))+HEX2DEC(LEFT(S5133,2))</f>
        <v>0</v>
      </c>
      <c r="AE5126" s="479"/>
    </row>
    <row r="5127" spans="1:31" s="75" customFormat="1" ht="13.5" x14ac:dyDescent="0.2">
      <c r="A5127" s="211">
        <v>5124</v>
      </c>
      <c r="B5127" s="212" t="s">
        <v>1300</v>
      </c>
      <c r="C5127" s="213" t="s">
        <v>1301</v>
      </c>
      <c r="D5127" s="213"/>
      <c r="E5127" s="213">
        <v>0</v>
      </c>
      <c r="F5127" s="213" t="s">
        <v>585</v>
      </c>
      <c r="G5127" s="214" t="s">
        <v>677</v>
      </c>
      <c r="H5127" s="208" t="str">
        <f>IF(Input!F$4="GMH_OECC",J5127,IF(Input!F$4="GMH_XOEC",L5127,IF(Input!F$4="GMH_Korea",N5127,IF(Input!F$4="GMH_EU",P5127,IF(Input!F$4="Skysuper",#REF!,IF(Input!F$4="SkyII",#REF!,IF(Input!F$4="XO-8000",#REF!, "FALSE")))))))</f>
        <v>00</v>
      </c>
      <c r="I5127" s="209">
        <f>IF(Input!F$4="GMH_OECC",K5127,IF(Input!F$4="GMH_XOEC",M5127,IF(Input!F$4="GMH_Korea",O5127,IF(Input!F$4="GMH_EU",Q5127,IF(Input!F$4="Skysuper",#REF!,IF(Input!F$4="SkyII",#REF!,IF(Input!F$4="XO-8000",#REF!, "FALSE")))))))</f>
        <v>0</v>
      </c>
      <c r="J5127" s="210" t="s">
        <v>10359</v>
      </c>
      <c r="K5127" s="268">
        <v>0</v>
      </c>
      <c r="L5127" s="270" t="s">
        <v>10359</v>
      </c>
      <c r="M5127" s="270">
        <v>0</v>
      </c>
      <c r="N5127" s="270" t="s">
        <v>10359</v>
      </c>
      <c r="O5127" s="270">
        <v>0</v>
      </c>
      <c r="P5127" s="270" t="s">
        <v>10359</v>
      </c>
      <c r="Q5127" s="270">
        <v>0</v>
      </c>
      <c r="R5127" s="74"/>
      <c r="S5127" s="75" t="str">
        <f t="shared" si="487"/>
        <v>0000</v>
      </c>
      <c r="T5127" s="75" t="str">
        <f t="shared" si="488"/>
        <v>00000000000000000000000000000000</v>
      </c>
      <c r="V5127" s="197"/>
      <c r="W5127" s="75">
        <f t="shared" si="489"/>
        <v>0</v>
      </c>
      <c r="AE5127" s="479"/>
    </row>
    <row r="5128" spans="1:31" s="75" customFormat="1" ht="13.5" x14ac:dyDescent="0.2">
      <c r="A5128" s="211">
        <v>5125</v>
      </c>
      <c r="B5128" s="212" t="s">
        <v>1302</v>
      </c>
      <c r="C5128" s="213" t="s">
        <v>1303</v>
      </c>
      <c r="D5128" s="213"/>
      <c r="E5128" s="213">
        <v>0</v>
      </c>
      <c r="F5128" s="213" t="s">
        <v>585</v>
      </c>
      <c r="G5128" s="214" t="s">
        <v>677</v>
      </c>
      <c r="H5128" s="208" t="str">
        <f>IF(Input!F$4="GMH_OECC",J5128,IF(Input!F$4="GMH_XOEC",L5128,IF(Input!F$4="GMH_Korea",N5128,IF(Input!F$4="GMH_EU",P5128,IF(Input!F$4="Skysuper",#REF!,IF(Input!F$4="SkyII",#REF!,IF(Input!F$4="XO-8000",#REF!, "FALSE")))))))</f>
        <v>00</v>
      </c>
      <c r="I5128" s="209">
        <f>IF(Input!F$4="GMH_OECC",K5128,IF(Input!F$4="GMH_XOEC",M5128,IF(Input!F$4="GMH_Korea",O5128,IF(Input!F$4="GMH_EU",Q5128,IF(Input!F$4="Skysuper",#REF!,IF(Input!F$4="SkyII",#REF!,IF(Input!F$4="XO-8000",#REF!, "FALSE")))))))</f>
        <v>0</v>
      </c>
      <c r="J5128" s="210" t="s">
        <v>10359</v>
      </c>
      <c r="K5128" s="268">
        <v>0</v>
      </c>
      <c r="L5128" s="270" t="s">
        <v>10359</v>
      </c>
      <c r="M5128" s="270">
        <v>0</v>
      </c>
      <c r="N5128" s="270" t="s">
        <v>10359</v>
      </c>
      <c r="O5128" s="270">
        <v>0</v>
      </c>
      <c r="P5128" s="270" t="s">
        <v>10359</v>
      </c>
      <c r="Q5128" s="270">
        <v>0</v>
      </c>
      <c r="R5128" s="74"/>
      <c r="S5128" s="75" t="str">
        <f t="shared" si="487"/>
        <v>0000</v>
      </c>
      <c r="T5128" s="75" t="str">
        <f t="shared" si="488"/>
        <v>00000000000000000000000000000000</v>
      </c>
      <c r="V5128" s="197"/>
      <c r="W5128" s="75">
        <f t="shared" si="489"/>
        <v>0</v>
      </c>
      <c r="AE5128" s="479"/>
    </row>
    <row r="5129" spans="1:31" s="75" customFormat="1" ht="13.5" x14ac:dyDescent="0.2">
      <c r="A5129" s="211">
        <v>5126</v>
      </c>
      <c r="B5129" s="212" t="s">
        <v>1304</v>
      </c>
      <c r="C5129" s="213" t="s">
        <v>1305</v>
      </c>
      <c r="D5129" s="213"/>
      <c r="E5129" s="213">
        <v>0</v>
      </c>
      <c r="F5129" s="213" t="s">
        <v>585</v>
      </c>
      <c r="G5129" s="214" t="s">
        <v>677</v>
      </c>
      <c r="H5129" s="208" t="str">
        <f>IF(Input!F$4="GMH_OECC",J5129,IF(Input!F$4="GMH_XOEC",L5129,IF(Input!F$4="GMH_Korea",N5129,IF(Input!F$4="GMH_EU",P5129,IF(Input!F$4="Skysuper",#REF!,IF(Input!F$4="SkyII",#REF!,IF(Input!F$4="XO-8000",#REF!, "FALSE")))))))</f>
        <v>00</v>
      </c>
      <c r="I5129" s="209">
        <f>IF(Input!F$4="GMH_OECC",K5129,IF(Input!F$4="GMH_XOEC",M5129,IF(Input!F$4="GMH_Korea",O5129,IF(Input!F$4="GMH_EU",Q5129,IF(Input!F$4="Skysuper",#REF!,IF(Input!F$4="SkyII",#REF!,IF(Input!F$4="XO-8000",#REF!, "FALSE")))))))</f>
        <v>0</v>
      </c>
      <c r="J5129" s="210" t="s">
        <v>10359</v>
      </c>
      <c r="K5129" s="268">
        <v>0</v>
      </c>
      <c r="L5129" s="270" t="s">
        <v>10359</v>
      </c>
      <c r="M5129" s="270">
        <v>0</v>
      </c>
      <c r="N5129" s="270" t="s">
        <v>10359</v>
      </c>
      <c r="O5129" s="270">
        <v>0</v>
      </c>
      <c r="P5129" s="270" t="s">
        <v>10359</v>
      </c>
      <c r="Q5129" s="270">
        <v>0</v>
      </c>
      <c r="R5129" s="74"/>
      <c r="S5129" s="75" t="str">
        <f t="shared" si="487"/>
        <v>0000</v>
      </c>
      <c r="T5129" s="75" t="str">
        <f t="shared" si="488"/>
        <v>00000000000000000000000000000000</v>
      </c>
      <c r="V5129" s="197"/>
      <c r="W5129" s="75">
        <f t="shared" si="489"/>
        <v>0</v>
      </c>
      <c r="AE5129" s="479"/>
    </row>
    <row r="5130" spans="1:31" s="75" customFormat="1" ht="13.5" x14ac:dyDescent="0.2">
      <c r="A5130" s="211">
        <v>5127</v>
      </c>
      <c r="B5130" s="212" t="s">
        <v>1306</v>
      </c>
      <c r="C5130" s="213" t="s">
        <v>1307</v>
      </c>
      <c r="D5130" s="213"/>
      <c r="E5130" s="213">
        <v>0</v>
      </c>
      <c r="F5130" s="213" t="s">
        <v>585</v>
      </c>
      <c r="G5130" s="214" t="s">
        <v>677</v>
      </c>
      <c r="H5130" s="208" t="str">
        <f>IF(Input!F$4="GMH_OECC",J5130,IF(Input!F$4="GMH_XOEC",L5130,IF(Input!F$4="GMH_Korea",N5130,IF(Input!F$4="GMH_EU",P5130,IF(Input!F$4="Skysuper",#REF!,IF(Input!F$4="SkyII",#REF!,IF(Input!F$4="XO-8000",#REF!, "FALSE")))))))</f>
        <v>00</v>
      </c>
      <c r="I5130" s="209">
        <f>IF(Input!F$4="GMH_OECC",K5130,IF(Input!F$4="GMH_XOEC",M5130,IF(Input!F$4="GMH_Korea",O5130,IF(Input!F$4="GMH_EU",Q5130,IF(Input!F$4="Skysuper",#REF!,IF(Input!F$4="SkyII",#REF!,IF(Input!F$4="XO-8000",#REF!, "FALSE")))))))</f>
        <v>0</v>
      </c>
      <c r="J5130" s="210" t="s">
        <v>10359</v>
      </c>
      <c r="K5130" s="268">
        <v>0</v>
      </c>
      <c r="L5130" s="270" t="s">
        <v>10359</v>
      </c>
      <c r="M5130" s="270">
        <v>0</v>
      </c>
      <c r="N5130" s="270" t="s">
        <v>10359</v>
      </c>
      <c r="O5130" s="270">
        <v>0</v>
      </c>
      <c r="P5130" s="270" t="s">
        <v>10359</v>
      </c>
      <c r="Q5130" s="270">
        <v>0</v>
      </c>
      <c r="R5130" s="74"/>
      <c r="S5130" s="75" t="str">
        <f t="shared" si="487"/>
        <v>0000</v>
      </c>
      <c r="T5130" s="75" t="str">
        <f t="shared" si="488"/>
        <v>00000000000000000000000000000000</v>
      </c>
      <c r="V5130" s="197"/>
      <c r="W5130" s="75">
        <f t="shared" si="489"/>
        <v>0</v>
      </c>
      <c r="AE5130" s="479"/>
    </row>
    <row r="5131" spans="1:31" s="75" customFormat="1" ht="13.5" x14ac:dyDescent="0.2">
      <c r="A5131" s="211">
        <v>5128</v>
      </c>
      <c r="B5131" s="212" t="s">
        <v>1308</v>
      </c>
      <c r="C5131" s="213" t="s">
        <v>1309</v>
      </c>
      <c r="D5131" s="213"/>
      <c r="E5131" s="213">
        <v>0</v>
      </c>
      <c r="F5131" s="213" t="s">
        <v>585</v>
      </c>
      <c r="G5131" s="214" t="s">
        <v>677</v>
      </c>
      <c r="H5131" s="208" t="str">
        <f>IF(Input!F$4="GMH_OECC",J5131,IF(Input!F$4="GMH_XOEC",L5131,IF(Input!F$4="GMH_Korea",N5131,IF(Input!F$4="GMH_EU",P5131,IF(Input!F$4="Skysuper",#REF!,IF(Input!F$4="SkyII",#REF!,IF(Input!F$4="XO-8000",#REF!, "FALSE")))))))</f>
        <v>00</v>
      </c>
      <c r="I5131" s="209">
        <f>IF(Input!F$4="GMH_OECC",K5131,IF(Input!F$4="GMH_XOEC",M5131,IF(Input!F$4="GMH_Korea",O5131,IF(Input!F$4="GMH_EU",Q5131,IF(Input!F$4="Skysuper",#REF!,IF(Input!F$4="SkyII",#REF!,IF(Input!F$4="XO-8000",#REF!, "FALSE")))))))</f>
        <v>0</v>
      </c>
      <c r="J5131" s="210" t="s">
        <v>10359</v>
      </c>
      <c r="K5131" s="268">
        <v>0</v>
      </c>
      <c r="L5131" s="270" t="s">
        <v>10359</v>
      </c>
      <c r="M5131" s="270">
        <v>0</v>
      </c>
      <c r="N5131" s="270" t="s">
        <v>10359</v>
      </c>
      <c r="O5131" s="270">
        <v>0</v>
      </c>
      <c r="P5131" s="270" t="s">
        <v>10359</v>
      </c>
      <c r="Q5131" s="270">
        <v>0</v>
      </c>
      <c r="R5131" s="74"/>
      <c r="S5131" s="75" t="str">
        <f t="shared" si="487"/>
        <v>0000</v>
      </c>
      <c r="T5131" s="75" t="str">
        <f t="shared" si="488"/>
        <v>00000000000000000000000000000000</v>
      </c>
      <c r="V5131" s="197"/>
      <c r="W5131" s="75">
        <f t="shared" si="489"/>
        <v>0</v>
      </c>
      <c r="AE5131" s="479"/>
    </row>
    <row r="5132" spans="1:31" s="75" customFormat="1" ht="13.5" x14ac:dyDescent="0.2">
      <c r="A5132" s="211">
        <v>5129</v>
      </c>
      <c r="B5132" s="212" t="s">
        <v>1310</v>
      </c>
      <c r="C5132" s="213" t="s">
        <v>1311</v>
      </c>
      <c r="D5132" s="213"/>
      <c r="E5132" s="213">
        <v>0</v>
      </c>
      <c r="F5132" s="213" t="s">
        <v>585</v>
      </c>
      <c r="G5132" s="214" t="s">
        <v>677</v>
      </c>
      <c r="H5132" s="208" t="str">
        <f>IF(Input!F$4="GMH_OECC",J5132,IF(Input!F$4="GMH_XOEC",L5132,IF(Input!F$4="GMH_Korea",N5132,IF(Input!F$4="GMH_EU",P5132,IF(Input!F$4="Skysuper",#REF!,IF(Input!F$4="SkyII",#REF!,IF(Input!F$4="XO-8000",#REF!, "FALSE")))))))</f>
        <v>00</v>
      </c>
      <c r="I5132" s="209">
        <f>IF(Input!F$4="GMH_OECC",K5132,IF(Input!F$4="GMH_XOEC",M5132,IF(Input!F$4="GMH_Korea",O5132,IF(Input!F$4="GMH_EU",Q5132,IF(Input!F$4="Skysuper",#REF!,IF(Input!F$4="SkyII",#REF!,IF(Input!F$4="XO-8000",#REF!, "FALSE")))))))</f>
        <v>0</v>
      </c>
      <c r="J5132" s="210" t="s">
        <v>10359</v>
      </c>
      <c r="K5132" s="268">
        <v>0</v>
      </c>
      <c r="L5132" s="270" t="s">
        <v>10359</v>
      </c>
      <c r="M5132" s="270">
        <v>0</v>
      </c>
      <c r="N5132" s="270" t="s">
        <v>10359</v>
      </c>
      <c r="O5132" s="270">
        <v>0</v>
      </c>
      <c r="P5132" s="270" t="s">
        <v>10359</v>
      </c>
      <c r="Q5132" s="270">
        <v>0</v>
      </c>
      <c r="R5132" s="74"/>
      <c r="S5132" s="75" t="str">
        <f t="shared" si="487"/>
        <v>0000</v>
      </c>
      <c r="T5132" s="75" t="str">
        <f t="shared" si="488"/>
        <v>00000000000000000000000000000000</v>
      </c>
      <c r="V5132" s="197"/>
      <c r="W5132" s="75">
        <f t="shared" si="489"/>
        <v>0</v>
      </c>
      <c r="AE5132" s="479"/>
    </row>
    <row r="5133" spans="1:31" s="75" customFormat="1" ht="13.5" x14ac:dyDescent="0.2">
      <c r="A5133" s="211">
        <v>5130</v>
      </c>
      <c r="B5133" s="212" t="s">
        <v>1312</v>
      </c>
      <c r="C5133" s="213" t="s">
        <v>1313</v>
      </c>
      <c r="D5133" s="213"/>
      <c r="E5133" s="213">
        <v>0</v>
      </c>
      <c r="F5133" s="213" t="s">
        <v>585</v>
      </c>
      <c r="G5133" s="214" t="s">
        <v>677</v>
      </c>
      <c r="H5133" s="208" t="str">
        <f>IF(Input!F$4="GMH_OECC",J5133,IF(Input!F$4="GMH_XOEC",L5133,IF(Input!F$4="GMH_Korea",N5133,IF(Input!F$4="GMH_EU",P5133,IF(Input!F$4="Skysuper",#REF!,IF(Input!F$4="SkyII",#REF!,IF(Input!F$4="XO-8000",#REF!, "FALSE")))))))</f>
        <v>00</v>
      </c>
      <c r="I5133" s="209">
        <f>IF(Input!F$4="GMH_OECC",K5133,IF(Input!F$4="GMH_XOEC",M5133,IF(Input!F$4="GMH_Korea",O5133,IF(Input!F$4="GMH_EU",Q5133,IF(Input!F$4="Skysuper",#REF!,IF(Input!F$4="SkyII",#REF!,IF(Input!F$4="XO-8000",#REF!, "FALSE")))))))</f>
        <v>0</v>
      </c>
      <c r="J5133" s="210" t="s">
        <v>10359</v>
      </c>
      <c r="K5133" s="268">
        <v>0</v>
      </c>
      <c r="L5133" s="270" t="s">
        <v>10359</v>
      </c>
      <c r="M5133" s="270">
        <v>0</v>
      </c>
      <c r="N5133" s="270" t="s">
        <v>10359</v>
      </c>
      <c r="O5133" s="270">
        <v>0</v>
      </c>
      <c r="P5133" s="270" t="s">
        <v>10359</v>
      </c>
      <c r="Q5133" s="270">
        <v>0</v>
      </c>
      <c r="R5133" s="74"/>
      <c r="S5133" s="75" t="str">
        <f t="shared" si="487"/>
        <v>0000</v>
      </c>
      <c r="T5133" s="75" t="str">
        <f t="shared" si="488"/>
        <v>00000000000000000000000000000000</v>
      </c>
      <c r="V5133" s="197"/>
      <c r="W5133" s="75">
        <f t="shared" si="489"/>
        <v>0</v>
      </c>
      <c r="AE5133" s="479"/>
    </row>
    <row r="5134" spans="1:31" s="75" customFormat="1" ht="13.5" x14ac:dyDescent="0.2">
      <c r="A5134" s="211">
        <v>5131</v>
      </c>
      <c r="B5134" s="212" t="s">
        <v>1314</v>
      </c>
      <c r="C5134" s="213" t="s">
        <v>1315</v>
      </c>
      <c r="D5134" s="213"/>
      <c r="E5134" s="213">
        <v>0</v>
      </c>
      <c r="F5134" s="213" t="s">
        <v>585</v>
      </c>
      <c r="G5134" s="214" t="s">
        <v>677</v>
      </c>
      <c r="H5134" s="208" t="str">
        <f>IF(Input!F$4="GMH_OECC",J5134,IF(Input!F$4="GMH_XOEC",L5134,IF(Input!F$4="GMH_Korea",N5134,IF(Input!F$4="GMH_EU",P5134,IF(Input!F$4="Skysuper",#REF!,IF(Input!F$4="SkyII",#REF!,IF(Input!F$4="XO-8000",#REF!, "FALSE")))))))</f>
        <v>00</v>
      </c>
      <c r="I5134" s="209">
        <f>IF(Input!F$4="GMH_OECC",K5134,IF(Input!F$4="GMH_XOEC",M5134,IF(Input!F$4="GMH_Korea",O5134,IF(Input!F$4="GMH_EU",Q5134,IF(Input!F$4="Skysuper",#REF!,IF(Input!F$4="SkyII",#REF!,IF(Input!F$4="XO-8000",#REF!, "FALSE")))))))</f>
        <v>0</v>
      </c>
      <c r="J5134" s="210" t="s">
        <v>10359</v>
      </c>
      <c r="K5134" s="268">
        <v>0</v>
      </c>
      <c r="L5134" s="270" t="s">
        <v>10359</v>
      </c>
      <c r="M5134" s="270">
        <v>0</v>
      </c>
      <c r="N5134" s="270" t="s">
        <v>10359</v>
      </c>
      <c r="O5134" s="270">
        <v>0</v>
      </c>
      <c r="P5134" s="270" t="s">
        <v>10359</v>
      </c>
      <c r="Q5134" s="270">
        <v>0</v>
      </c>
      <c r="R5134" s="74"/>
      <c r="S5134" s="75" t="str">
        <f t="shared" si="487"/>
        <v>0000</v>
      </c>
      <c r="T5134" s="75" t="str">
        <f t="shared" si="488"/>
        <v>00000000000000000000000000000000</v>
      </c>
      <c r="V5134" s="197"/>
      <c r="W5134" s="75">
        <f t="shared" si="489"/>
        <v>0</v>
      </c>
      <c r="AE5134" s="479"/>
    </row>
    <row r="5135" spans="1:31" s="75" customFormat="1" ht="13.5" x14ac:dyDescent="0.2">
      <c r="A5135" s="211">
        <v>5132</v>
      </c>
      <c r="B5135" s="212" t="s">
        <v>7197</v>
      </c>
      <c r="C5135" s="213" t="s">
        <v>7198</v>
      </c>
      <c r="D5135" s="213"/>
      <c r="E5135" s="213">
        <v>0</v>
      </c>
      <c r="F5135" s="213" t="s">
        <v>585</v>
      </c>
      <c r="G5135" s="214" t="s">
        <v>677</v>
      </c>
      <c r="H5135" s="208" t="str">
        <f>IF(Input!F$4="GMH_OECC",J5135,IF(Input!F$4="GMH_XOEC",L5135,IF(Input!F$4="GMH_Korea",N5135,IF(Input!F$4="GMH_EU",P5135,IF(Input!F$4="Skysuper",#REF!,IF(Input!F$4="SkyII",#REF!,IF(Input!F$4="XO-8000",#REF!, "FALSE")))))))</f>
        <v>00</v>
      </c>
      <c r="I5135" s="209">
        <f>IF(Input!F$4="GMH_OECC",K5135,IF(Input!F$4="GMH_XOEC",M5135,IF(Input!F$4="GMH_Korea",O5135,IF(Input!F$4="GMH_EU",Q5135,IF(Input!F$4="Skysuper",#REF!,IF(Input!F$4="SkyII",#REF!,IF(Input!F$4="XO-8000",#REF!, "FALSE")))))))</f>
        <v>0</v>
      </c>
      <c r="J5135" s="210" t="s">
        <v>10359</v>
      </c>
      <c r="K5135" s="268">
        <v>0</v>
      </c>
      <c r="L5135" s="270" t="s">
        <v>10359</v>
      </c>
      <c r="M5135" s="270">
        <v>0</v>
      </c>
      <c r="N5135" s="270" t="s">
        <v>10359</v>
      </c>
      <c r="O5135" s="270">
        <v>0</v>
      </c>
      <c r="P5135" s="270" t="s">
        <v>10359</v>
      </c>
      <c r="Q5135" s="270">
        <v>0</v>
      </c>
      <c r="R5135" s="74"/>
      <c r="S5135" s="75" t="str">
        <f t="shared" si="487"/>
        <v>0000</v>
      </c>
      <c r="T5135" s="75" t="str">
        <f t="shared" si="488"/>
        <v>00000000000000000000000000000000</v>
      </c>
      <c r="V5135" s="197"/>
      <c r="W5135" s="75">
        <f t="shared" si="489"/>
        <v>0</v>
      </c>
      <c r="AE5135" s="479"/>
    </row>
    <row r="5136" spans="1:31" s="75" customFormat="1" ht="13.5" x14ac:dyDescent="0.2">
      <c r="A5136" s="211">
        <v>5133</v>
      </c>
      <c r="B5136" s="212" t="s">
        <v>7199</v>
      </c>
      <c r="C5136" s="213" t="s">
        <v>7200</v>
      </c>
      <c r="D5136" s="213"/>
      <c r="E5136" s="213">
        <v>0</v>
      </c>
      <c r="F5136" s="213" t="s">
        <v>585</v>
      </c>
      <c r="G5136" s="214" t="s">
        <v>677</v>
      </c>
      <c r="H5136" s="208" t="str">
        <f>IF(Input!F$4="GMH_OECC",J5136,IF(Input!F$4="GMH_XOEC",L5136,IF(Input!F$4="GMH_Korea",N5136,IF(Input!F$4="GMH_EU",P5136,IF(Input!F$4="Skysuper",#REF!,IF(Input!F$4="SkyII",#REF!,IF(Input!F$4="XO-8000",#REF!, "FALSE")))))))</f>
        <v>00</v>
      </c>
      <c r="I5136" s="209">
        <f>IF(Input!F$4="GMH_OECC",K5136,IF(Input!F$4="GMH_XOEC",M5136,IF(Input!F$4="GMH_Korea",O5136,IF(Input!F$4="GMH_EU",Q5136,IF(Input!F$4="Skysuper",#REF!,IF(Input!F$4="SkyII",#REF!,IF(Input!F$4="XO-8000",#REF!, "FALSE")))))))</f>
        <v>0</v>
      </c>
      <c r="J5136" s="210" t="s">
        <v>10359</v>
      </c>
      <c r="K5136" s="268">
        <v>0</v>
      </c>
      <c r="L5136" s="270" t="s">
        <v>10359</v>
      </c>
      <c r="M5136" s="270">
        <v>0</v>
      </c>
      <c r="N5136" s="270" t="s">
        <v>10359</v>
      </c>
      <c r="O5136" s="270">
        <v>0</v>
      </c>
      <c r="P5136" s="270" t="s">
        <v>10359</v>
      </c>
      <c r="Q5136" s="270">
        <v>0</v>
      </c>
      <c r="R5136" s="74"/>
      <c r="S5136" s="75" t="str">
        <f t="shared" si="487"/>
        <v>0000</v>
      </c>
      <c r="T5136" s="75" t="str">
        <f t="shared" si="488"/>
        <v>00000000000000000000000000000000</v>
      </c>
      <c r="V5136" s="197"/>
      <c r="W5136" s="75">
        <f t="shared" si="489"/>
        <v>0</v>
      </c>
      <c r="AE5136" s="479"/>
    </row>
    <row r="5137" spans="1:31" s="75" customFormat="1" ht="13.5" x14ac:dyDescent="0.2">
      <c r="A5137" s="211">
        <v>5134</v>
      </c>
      <c r="B5137" s="212" t="s">
        <v>7201</v>
      </c>
      <c r="C5137" s="213" t="s">
        <v>7202</v>
      </c>
      <c r="D5137" s="213"/>
      <c r="E5137" s="213">
        <v>0</v>
      </c>
      <c r="F5137" s="213" t="s">
        <v>585</v>
      </c>
      <c r="G5137" s="214" t="s">
        <v>677</v>
      </c>
      <c r="H5137" s="208" t="str">
        <f>IF(Input!F$4="GMH_OECC",J5137,IF(Input!F$4="GMH_XOEC",L5137,IF(Input!F$4="GMH_Korea",N5137,IF(Input!F$4="GMH_EU",P5137,IF(Input!F$4="Skysuper",#REF!,IF(Input!F$4="SkyII",#REF!,IF(Input!F$4="XO-8000",#REF!, "FALSE")))))))</f>
        <v>00</v>
      </c>
      <c r="I5137" s="209">
        <f>IF(Input!F$4="GMH_OECC",K5137,IF(Input!F$4="GMH_XOEC",M5137,IF(Input!F$4="GMH_Korea",O5137,IF(Input!F$4="GMH_EU",Q5137,IF(Input!F$4="Skysuper",#REF!,IF(Input!F$4="SkyII",#REF!,IF(Input!F$4="XO-8000",#REF!, "FALSE")))))))</f>
        <v>0</v>
      </c>
      <c r="J5137" s="210" t="s">
        <v>10359</v>
      </c>
      <c r="K5137" s="268">
        <v>0</v>
      </c>
      <c r="L5137" s="270" t="s">
        <v>10359</v>
      </c>
      <c r="M5137" s="270">
        <v>0</v>
      </c>
      <c r="N5137" s="270" t="s">
        <v>10359</v>
      </c>
      <c r="O5137" s="270">
        <v>0</v>
      </c>
      <c r="P5137" s="270" t="s">
        <v>10359</v>
      </c>
      <c r="Q5137" s="270">
        <v>0</v>
      </c>
      <c r="R5137" s="74"/>
      <c r="S5137" s="75" t="str">
        <f t="shared" si="487"/>
        <v>0000</v>
      </c>
      <c r="T5137" s="75" t="str">
        <f t="shared" si="488"/>
        <v>00000000000000000000000000000000</v>
      </c>
      <c r="V5137" s="197"/>
      <c r="W5137" s="75">
        <f t="shared" si="489"/>
        <v>0</v>
      </c>
      <c r="AE5137" s="479"/>
    </row>
    <row r="5138" spans="1:31" s="75" customFormat="1" ht="13.5" x14ac:dyDescent="0.2">
      <c r="A5138" s="211">
        <v>5135</v>
      </c>
      <c r="B5138" s="212" t="s">
        <v>7203</v>
      </c>
      <c r="C5138" s="213" t="s">
        <v>7204</v>
      </c>
      <c r="D5138" s="213"/>
      <c r="E5138" s="213">
        <v>0</v>
      </c>
      <c r="F5138" s="213" t="s">
        <v>585</v>
      </c>
      <c r="G5138" s="214" t="s">
        <v>677</v>
      </c>
      <c r="H5138" s="208" t="str">
        <f>IF(Input!F$4="GMH_OECC",J5138,IF(Input!F$4="GMH_XOEC",L5138,IF(Input!F$4="GMH_Korea",N5138,IF(Input!F$4="GMH_EU",P5138,IF(Input!F$4="Skysuper",#REF!,IF(Input!F$4="SkyII",#REF!,IF(Input!F$4="XO-8000",#REF!, "FALSE")))))))</f>
        <v>00</v>
      </c>
      <c r="I5138" s="209">
        <f>IF(Input!F$4="GMH_OECC",K5138,IF(Input!F$4="GMH_XOEC",M5138,IF(Input!F$4="GMH_Korea",O5138,IF(Input!F$4="GMH_EU",Q5138,IF(Input!F$4="Skysuper",#REF!,IF(Input!F$4="SkyII",#REF!,IF(Input!F$4="XO-8000",#REF!, "FALSE")))))))</f>
        <v>0</v>
      </c>
      <c r="J5138" s="210" t="s">
        <v>10359</v>
      </c>
      <c r="K5138" s="268">
        <v>0</v>
      </c>
      <c r="L5138" s="270" t="s">
        <v>10359</v>
      </c>
      <c r="M5138" s="270">
        <v>0</v>
      </c>
      <c r="N5138" s="270" t="s">
        <v>10359</v>
      </c>
      <c r="O5138" s="270">
        <v>0</v>
      </c>
      <c r="P5138" s="270" t="s">
        <v>10359</v>
      </c>
      <c r="Q5138" s="270">
        <v>0</v>
      </c>
      <c r="R5138" s="74"/>
      <c r="S5138" s="75" t="str">
        <f t="shared" si="487"/>
        <v>0000</v>
      </c>
      <c r="T5138" s="75" t="str">
        <f t="shared" si="488"/>
        <v>00000000000000000000000000000000</v>
      </c>
      <c r="V5138" s="197"/>
      <c r="W5138" s="75">
        <f t="shared" si="489"/>
        <v>0</v>
      </c>
      <c r="AE5138" s="479"/>
    </row>
    <row r="5139" spans="1:31" s="75" customFormat="1" ht="13.5" x14ac:dyDescent="0.2">
      <c r="A5139" s="211">
        <v>5136</v>
      </c>
      <c r="B5139" s="212" t="s">
        <v>7205</v>
      </c>
      <c r="C5139" s="213" t="s">
        <v>7206</v>
      </c>
      <c r="D5139" s="213"/>
      <c r="E5139" s="213">
        <v>0</v>
      </c>
      <c r="F5139" s="213" t="s">
        <v>585</v>
      </c>
      <c r="G5139" s="214" t="s">
        <v>677</v>
      </c>
      <c r="H5139" s="208" t="str">
        <f>IF(Input!F$4="GMH_OECC",J5139,IF(Input!F$4="GMH_XOEC",L5139,IF(Input!F$4="GMH_Korea",N5139,IF(Input!F$4="GMH_EU",P5139,IF(Input!F$4="Skysuper",#REF!,IF(Input!F$4="SkyII",#REF!,IF(Input!F$4="XO-8000",#REF!, "FALSE")))))))</f>
        <v>00</v>
      </c>
      <c r="I5139" s="209">
        <f>IF(Input!F$4="GMH_OECC",K5139,IF(Input!F$4="GMH_XOEC",M5139,IF(Input!F$4="GMH_Korea",O5139,IF(Input!F$4="GMH_EU",Q5139,IF(Input!F$4="Skysuper",#REF!,IF(Input!F$4="SkyII",#REF!,IF(Input!F$4="XO-8000",#REF!, "FALSE")))))))</f>
        <v>0</v>
      </c>
      <c r="J5139" s="210" t="s">
        <v>10359</v>
      </c>
      <c r="K5139" s="268">
        <v>0</v>
      </c>
      <c r="L5139" s="270" t="s">
        <v>10359</v>
      </c>
      <c r="M5139" s="270">
        <v>0</v>
      </c>
      <c r="N5139" s="270" t="s">
        <v>10359</v>
      </c>
      <c r="O5139" s="270">
        <v>0</v>
      </c>
      <c r="P5139" s="270" t="s">
        <v>10359</v>
      </c>
      <c r="Q5139" s="270">
        <v>0</v>
      </c>
      <c r="R5139" s="74"/>
      <c r="S5139" s="75" t="str">
        <f t="shared" si="487"/>
        <v>0000</v>
      </c>
      <c r="T5139" s="75" t="str">
        <f t="shared" si="488"/>
        <v>00000000000000000000000000000000</v>
      </c>
      <c r="V5139" s="197"/>
      <c r="W5139" s="75">
        <f t="shared" si="489"/>
        <v>0</v>
      </c>
      <c r="AE5139" s="479"/>
    </row>
    <row r="5140" spans="1:31" s="75" customFormat="1" ht="13.5" x14ac:dyDescent="0.2">
      <c r="A5140" s="211">
        <v>5137</v>
      </c>
      <c r="B5140" s="212" t="s">
        <v>7207</v>
      </c>
      <c r="C5140" s="213" t="s">
        <v>7208</v>
      </c>
      <c r="D5140" s="213"/>
      <c r="E5140" s="213">
        <v>0</v>
      </c>
      <c r="F5140" s="213" t="s">
        <v>585</v>
      </c>
      <c r="G5140" s="214" t="s">
        <v>677</v>
      </c>
      <c r="H5140" s="208" t="str">
        <f>IF(Input!F$4="GMH_OECC",J5140,IF(Input!F$4="GMH_XOEC",L5140,IF(Input!F$4="GMH_Korea",N5140,IF(Input!F$4="GMH_EU",P5140,IF(Input!F$4="Skysuper",#REF!,IF(Input!F$4="SkyII",#REF!,IF(Input!F$4="XO-8000",#REF!, "FALSE")))))))</f>
        <v>00</v>
      </c>
      <c r="I5140" s="209">
        <f>IF(Input!F$4="GMH_OECC",K5140,IF(Input!F$4="GMH_XOEC",M5140,IF(Input!F$4="GMH_Korea",O5140,IF(Input!F$4="GMH_EU",Q5140,IF(Input!F$4="Skysuper",#REF!,IF(Input!F$4="SkyII",#REF!,IF(Input!F$4="XO-8000",#REF!, "FALSE")))))))</f>
        <v>0</v>
      </c>
      <c r="J5140" s="210" t="s">
        <v>10359</v>
      </c>
      <c r="K5140" s="268">
        <v>0</v>
      </c>
      <c r="L5140" s="270" t="s">
        <v>10359</v>
      </c>
      <c r="M5140" s="270">
        <v>0</v>
      </c>
      <c r="N5140" s="270" t="s">
        <v>10359</v>
      </c>
      <c r="O5140" s="270">
        <v>0</v>
      </c>
      <c r="P5140" s="270" t="s">
        <v>10359</v>
      </c>
      <c r="Q5140" s="270">
        <v>0</v>
      </c>
      <c r="R5140" s="74"/>
      <c r="S5140" s="75" t="str">
        <f t="shared" si="487"/>
        <v>0000</v>
      </c>
      <c r="T5140" s="75" t="str">
        <f t="shared" si="488"/>
        <v>00000000000000000000000000000000</v>
      </c>
      <c r="V5140" s="197"/>
      <c r="W5140" s="75">
        <f t="shared" si="489"/>
        <v>0</v>
      </c>
      <c r="AE5140" s="479"/>
    </row>
    <row r="5141" spans="1:31" s="75" customFormat="1" ht="13.5" x14ac:dyDescent="0.2">
      <c r="A5141" s="211">
        <v>5138</v>
      </c>
      <c r="B5141" s="212" t="s">
        <v>7209</v>
      </c>
      <c r="C5141" s="213" t="s">
        <v>7210</v>
      </c>
      <c r="D5141" s="213"/>
      <c r="E5141" s="213">
        <v>0</v>
      </c>
      <c r="F5141" s="213" t="s">
        <v>585</v>
      </c>
      <c r="G5141" s="214" t="s">
        <v>677</v>
      </c>
      <c r="H5141" s="208" t="str">
        <f>IF(Input!F$4="GMH_OECC",J5141,IF(Input!F$4="GMH_XOEC",L5141,IF(Input!F$4="GMH_Korea",N5141,IF(Input!F$4="GMH_EU",P5141,IF(Input!F$4="Skysuper",#REF!,IF(Input!F$4="SkyII",#REF!,IF(Input!F$4="XO-8000",#REF!, "FALSE")))))))</f>
        <v>00</v>
      </c>
      <c r="I5141" s="209">
        <f>IF(Input!F$4="GMH_OECC",K5141,IF(Input!F$4="GMH_XOEC",M5141,IF(Input!F$4="GMH_Korea",O5141,IF(Input!F$4="GMH_EU",Q5141,IF(Input!F$4="Skysuper",#REF!,IF(Input!F$4="SkyII",#REF!,IF(Input!F$4="XO-8000",#REF!, "FALSE")))))))</f>
        <v>0</v>
      </c>
      <c r="J5141" s="210" t="s">
        <v>10359</v>
      </c>
      <c r="K5141" s="268">
        <v>0</v>
      </c>
      <c r="L5141" s="270" t="s">
        <v>10359</v>
      </c>
      <c r="M5141" s="270">
        <v>0</v>
      </c>
      <c r="N5141" s="270" t="s">
        <v>10359</v>
      </c>
      <c r="O5141" s="270">
        <v>0</v>
      </c>
      <c r="P5141" s="270" t="s">
        <v>10359</v>
      </c>
      <c r="Q5141" s="270">
        <v>0</v>
      </c>
      <c r="R5141" s="74"/>
      <c r="S5141" s="75" t="str">
        <f t="shared" si="487"/>
        <v>0000</v>
      </c>
      <c r="T5141" s="75" t="str">
        <f t="shared" si="488"/>
        <v>00000000000000000000000000000000</v>
      </c>
      <c r="V5141" s="197"/>
      <c r="W5141" s="75">
        <f t="shared" si="489"/>
        <v>0</v>
      </c>
      <c r="AE5141" s="479"/>
    </row>
    <row r="5142" spans="1:31" s="75" customFormat="1" ht="13.5" x14ac:dyDescent="0.2">
      <c r="A5142" s="211">
        <v>5139</v>
      </c>
      <c r="B5142" s="212" t="s">
        <v>7211</v>
      </c>
      <c r="C5142" s="213" t="s">
        <v>7212</v>
      </c>
      <c r="D5142" s="213"/>
      <c r="E5142" s="213">
        <v>0</v>
      </c>
      <c r="F5142" s="213" t="s">
        <v>585</v>
      </c>
      <c r="G5142" s="214" t="s">
        <v>677</v>
      </c>
      <c r="H5142" s="208" t="str">
        <f>IF(Input!F$4="GMH_OECC",J5142,IF(Input!F$4="GMH_XOEC",L5142,IF(Input!F$4="GMH_Korea",N5142,IF(Input!F$4="GMH_EU",P5142,IF(Input!F$4="Skysuper",#REF!,IF(Input!F$4="SkyII",#REF!,IF(Input!F$4="XO-8000",#REF!, "FALSE")))))))</f>
        <v>00</v>
      </c>
      <c r="I5142" s="209">
        <f>IF(Input!F$4="GMH_OECC",K5142,IF(Input!F$4="GMH_XOEC",M5142,IF(Input!F$4="GMH_Korea",O5142,IF(Input!F$4="GMH_EU",Q5142,IF(Input!F$4="Skysuper",#REF!,IF(Input!F$4="SkyII",#REF!,IF(Input!F$4="XO-8000",#REF!, "FALSE")))))))</f>
        <v>0</v>
      </c>
      <c r="J5142" s="210" t="s">
        <v>10359</v>
      </c>
      <c r="K5142" s="268">
        <v>0</v>
      </c>
      <c r="L5142" s="270" t="s">
        <v>10359</v>
      </c>
      <c r="M5142" s="270">
        <v>0</v>
      </c>
      <c r="N5142" s="270" t="s">
        <v>10359</v>
      </c>
      <c r="O5142" s="270">
        <v>0</v>
      </c>
      <c r="P5142" s="270" t="s">
        <v>10359</v>
      </c>
      <c r="Q5142" s="270">
        <v>0</v>
      </c>
      <c r="R5142" s="74"/>
      <c r="S5142" s="75" t="str">
        <f t="shared" si="487"/>
        <v>0000</v>
      </c>
      <c r="T5142" s="75" t="str">
        <f t="shared" si="488"/>
        <v>00000000000000000000000000000000</v>
      </c>
      <c r="V5142" s="197"/>
      <c r="W5142" s="75">
        <f t="shared" si="489"/>
        <v>0</v>
      </c>
      <c r="AE5142" s="479"/>
    </row>
    <row r="5143" spans="1:31" s="75" customFormat="1" ht="13.5" x14ac:dyDescent="0.2">
      <c r="A5143" s="211">
        <v>5140</v>
      </c>
      <c r="B5143" s="212" t="s">
        <v>7213</v>
      </c>
      <c r="C5143" s="213" t="s">
        <v>7214</v>
      </c>
      <c r="D5143" s="213"/>
      <c r="E5143" s="213">
        <v>0</v>
      </c>
      <c r="F5143" s="213" t="s">
        <v>585</v>
      </c>
      <c r="G5143" s="214" t="s">
        <v>677</v>
      </c>
      <c r="H5143" s="208" t="str">
        <f>IF(Input!F$4="GMH_OECC",J5143,IF(Input!F$4="GMH_XOEC",L5143,IF(Input!F$4="GMH_Korea",N5143,IF(Input!F$4="GMH_EU",P5143,IF(Input!F$4="Skysuper",#REF!,IF(Input!F$4="SkyII",#REF!,IF(Input!F$4="XO-8000",#REF!, "FALSE")))))))</f>
        <v>00</v>
      </c>
      <c r="I5143" s="209">
        <f>IF(Input!F$4="GMH_OECC",K5143,IF(Input!F$4="GMH_XOEC",M5143,IF(Input!F$4="GMH_Korea",O5143,IF(Input!F$4="GMH_EU",Q5143,IF(Input!F$4="Skysuper",#REF!,IF(Input!F$4="SkyII",#REF!,IF(Input!F$4="XO-8000",#REF!, "FALSE")))))))</f>
        <v>0</v>
      </c>
      <c r="J5143" s="210" t="s">
        <v>10359</v>
      </c>
      <c r="K5143" s="268">
        <v>0</v>
      </c>
      <c r="L5143" s="270" t="s">
        <v>10359</v>
      </c>
      <c r="M5143" s="270">
        <v>0</v>
      </c>
      <c r="N5143" s="270" t="s">
        <v>10359</v>
      </c>
      <c r="O5143" s="270">
        <v>0</v>
      </c>
      <c r="P5143" s="270" t="s">
        <v>10359</v>
      </c>
      <c r="Q5143" s="270">
        <v>0</v>
      </c>
      <c r="R5143" s="74"/>
      <c r="S5143" s="75" t="str">
        <f t="shared" si="487"/>
        <v>0000</v>
      </c>
      <c r="T5143" s="75" t="str">
        <f t="shared" si="488"/>
        <v>00000000000000000000000000000000</v>
      </c>
      <c r="V5143" s="197"/>
      <c r="W5143" s="75">
        <f t="shared" si="489"/>
        <v>0</v>
      </c>
      <c r="AE5143" s="479"/>
    </row>
    <row r="5144" spans="1:31" s="75" customFormat="1" ht="13.5" x14ac:dyDescent="0.2">
      <c r="A5144" s="211">
        <v>5141</v>
      </c>
      <c r="B5144" s="212" t="s">
        <v>7215</v>
      </c>
      <c r="C5144" s="213" t="s">
        <v>7216</v>
      </c>
      <c r="D5144" s="213"/>
      <c r="E5144" s="213">
        <v>0</v>
      </c>
      <c r="F5144" s="213" t="s">
        <v>585</v>
      </c>
      <c r="G5144" s="214" t="s">
        <v>677</v>
      </c>
      <c r="H5144" s="208" t="str">
        <f>IF(Input!F$4="GMH_OECC",J5144,IF(Input!F$4="GMH_XOEC",L5144,IF(Input!F$4="GMH_Korea",N5144,IF(Input!F$4="GMH_EU",P5144,IF(Input!F$4="Skysuper",#REF!,IF(Input!F$4="SkyII",#REF!,IF(Input!F$4="XO-8000",#REF!, "FALSE")))))))</f>
        <v>00</v>
      </c>
      <c r="I5144" s="209">
        <f>IF(Input!F$4="GMH_OECC",K5144,IF(Input!F$4="GMH_XOEC",M5144,IF(Input!F$4="GMH_Korea",O5144,IF(Input!F$4="GMH_EU",Q5144,IF(Input!F$4="Skysuper",#REF!,IF(Input!F$4="SkyII",#REF!,IF(Input!F$4="XO-8000",#REF!, "FALSE")))))))</f>
        <v>0</v>
      </c>
      <c r="J5144" s="210" t="s">
        <v>10359</v>
      </c>
      <c r="K5144" s="268">
        <v>0</v>
      </c>
      <c r="L5144" s="270" t="s">
        <v>10359</v>
      </c>
      <c r="M5144" s="270">
        <v>0</v>
      </c>
      <c r="N5144" s="270" t="s">
        <v>10359</v>
      </c>
      <c r="O5144" s="270">
        <v>0</v>
      </c>
      <c r="P5144" s="270" t="s">
        <v>10359</v>
      </c>
      <c r="Q5144" s="270">
        <v>0</v>
      </c>
      <c r="R5144" s="74"/>
      <c r="S5144" s="75" t="str">
        <f t="shared" si="487"/>
        <v>0000</v>
      </c>
      <c r="T5144" s="75" t="str">
        <f t="shared" si="488"/>
        <v>00000000000000000000000000000000</v>
      </c>
      <c r="V5144" s="197"/>
      <c r="W5144" s="75">
        <f t="shared" si="489"/>
        <v>0</v>
      </c>
      <c r="AE5144" s="479"/>
    </row>
    <row r="5145" spans="1:31" s="75" customFormat="1" ht="13.5" x14ac:dyDescent="0.2">
      <c r="A5145" s="211">
        <v>5142</v>
      </c>
      <c r="B5145" s="212" t="s">
        <v>7217</v>
      </c>
      <c r="C5145" s="213" t="s">
        <v>7218</v>
      </c>
      <c r="D5145" s="213"/>
      <c r="E5145" s="213">
        <v>0</v>
      </c>
      <c r="F5145" s="213" t="s">
        <v>585</v>
      </c>
      <c r="G5145" s="214" t="s">
        <v>677</v>
      </c>
      <c r="H5145" s="208" t="str">
        <f>IF(Input!F$4="GMH_OECC",J5145,IF(Input!F$4="GMH_XOEC",L5145,IF(Input!F$4="GMH_Korea",N5145,IF(Input!F$4="GMH_EU",P5145,IF(Input!F$4="Skysuper",#REF!,IF(Input!F$4="SkyII",#REF!,IF(Input!F$4="XO-8000",#REF!, "FALSE")))))))</f>
        <v>00</v>
      </c>
      <c r="I5145" s="209">
        <f>IF(Input!F$4="GMH_OECC",K5145,IF(Input!F$4="GMH_XOEC",M5145,IF(Input!F$4="GMH_Korea",O5145,IF(Input!F$4="GMH_EU",Q5145,IF(Input!F$4="Skysuper",#REF!,IF(Input!F$4="SkyII",#REF!,IF(Input!F$4="XO-8000",#REF!, "FALSE")))))))</f>
        <v>0</v>
      </c>
      <c r="J5145" s="210" t="s">
        <v>10359</v>
      </c>
      <c r="K5145" s="268">
        <v>0</v>
      </c>
      <c r="L5145" s="270" t="s">
        <v>10359</v>
      </c>
      <c r="M5145" s="270">
        <v>0</v>
      </c>
      <c r="N5145" s="270" t="s">
        <v>10359</v>
      </c>
      <c r="O5145" s="270">
        <v>0</v>
      </c>
      <c r="P5145" s="270" t="s">
        <v>10359</v>
      </c>
      <c r="Q5145" s="270">
        <v>0</v>
      </c>
      <c r="R5145" s="74"/>
      <c r="S5145" s="75" t="str">
        <f t="shared" si="487"/>
        <v>0000</v>
      </c>
      <c r="T5145" s="75" t="str">
        <f t="shared" si="488"/>
        <v>00000000000000000000000000000000</v>
      </c>
      <c r="V5145" s="197"/>
      <c r="W5145" s="75">
        <f t="shared" si="489"/>
        <v>0</v>
      </c>
      <c r="AE5145" s="479"/>
    </row>
    <row r="5146" spans="1:31" s="75" customFormat="1" ht="13.5" x14ac:dyDescent="0.2">
      <c r="A5146" s="211">
        <v>5143</v>
      </c>
      <c r="B5146" s="212" t="s">
        <v>7219</v>
      </c>
      <c r="C5146" s="213" t="s">
        <v>7220</v>
      </c>
      <c r="D5146" s="213"/>
      <c r="E5146" s="213">
        <v>0</v>
      </c>
      <c r="F5146" s="213" t="s">
        <v>585</v>
      </c>
      <c r="G5146" s="214" t="s">
        <v>677</v>
      </c>
      <c r="H5146" s="208" t="str">
        <f>IF(Input!F$4="GMH_OECC",J5146,IF(Input!F$4="GMH_XOEC",L5146,IF(Input!F$4="GMH_Korea",N5146,IF(Input!F$4="GMH_EU",P5146,IF(Input!F$4="Skysuper",#REF!,IF(Input!F$4="SkyII",#REF!,IF(Input!F$4="XO-8000",#REF!, "FALSE")))))))</f>
        <v>00</v>
      </c>
      <c r="I5146" s="209">
        <f>IF(Input!F$4="GMH_OECC",K5146,IF(Input!F$4="GMH_XOEC",M5146,IF(Input!F$4="GMH_Korea",O5146,IF(Input!F$4="GMH_EU",Q5146,IF(Input!F$4="Skysuper",#REF!,IF(Input!F$4="SkyII",#REF!,IF(Input!F$4="XO-8000",#REF!, "FALSE")))))))</f>
        <v>0</v>
      </c>
      <c r="J5146" s="210" t="s">
        <v>10359</v>
      </c>
      <c r="K5146" s="268">
        <v>0</v>
      </c>
      <c r="L5146" s="270" t="s">
        <v>10359</v>
      </c>
      <c r="M5146" s="270">
        <v>0</v>
      </c>
      <c r="N5146" s="270" t="s">
        <v>10359</v>
      </c>
      <c r="O5146" s="270">
        <v>0</v>
      </c>
      <c r="P5146" s="270" t="s">
        <v>10359</v>
      </c>
      <c r="Q5146" s="270">
        <v>0</v>
      </c>
      <c r="R5146" s="74"/>
      <c r="S5146" s="75" t="str">
        <f t="shared" si="487"/>
        <v>0000</v>
      </c>
      <c r="T5146" s="75" t="str">
        <f t="shared" si="488"/>
        <v>00000000000000000000000000000000</v>
      </c>
      <c r="V5146" s="197"/>
      <c r="W5146" s="75">
        <f t="shared" si="489"/>
        <v>0</v>
      </c>
      <c r="AE5146" s="479"/>
    </row>
    <row r="5147" spans="1:31" s="75" customFormat="1" ht="13.5" x14ac:dyDescent="0.2">
      <c r="A5147" s="211">
        <v>5144</v>
      </c>
      <c r="B5147" s="212" t="s">
        <v>7221</v>
      </c>
      <c r="C5147" s="213" t="s">
        <v>7222</v>
      </c>
      <c r="D5147" s="213"/>
      <c r="E5147" s="213">
        <v>0</v>
      </c>
      <c r="F5147" s="213" t="s">
        <v>585</v>
      </c>
      <c r="G5147" s="214" t="s">
        <v>677</v>
      </c>
      <c r="H5147" s="208" t="str">
        <f>IF(Input!F$4="GMH_OECC",J5147,IF(Input!F$4="GMH_XOEC",L5147,IF(Input!F$4="GMH_Korea",N5147,IF(Input!F$4="GMH_EU",P5147,IF(Input!F$4="Skysuper",#REF!,IF(Input!F$4="SkyII",#REF!,IF(Input!F$4="XO-8000",#REF!, "FALSE")))))))</f>
        <v>00</v>
      </c>
      <c r="I5147" s="209">
        <f>IF(Input!F$4="GMH_OECC",K5147,IF(Input!F$4="GMH_XOEC",M5147,IF(Input!F$4="GMH_Korea",O5147,IF(Input!F$4="GMH_EU",Q5147,IF(Input!F$4="Skysuper",#REF!,IF(Input!F$4="SkyII",#REF!,IF(Input!F$4="XO-8000",#REF!, "FALSE")))))))</f>
        <v>0</v>
      </c>
      <c r="J5147" s="210" t="s">
        <v>10359</v>
      </c>
      <c r="K5147" s="268">
        <v>0</v>
      </c>
      <c r="L5147" s="270" t="s">
        <v>10359</v>
      </c>
      <c r="M5147" s="270">
        <v>0</v>
      </c>
      <c r="N5147" s="270" t="s">
        <v>10359</v>
      </c>
      <c r="O5147" s="270">
        <v>0</v>
      </c>
      <c r="P5147" s="270" t="s">
        <v>10359</v>
      </c>
      <c r="Q5147" s="270">
        <v>0</v>
      </c>
      <c r="R5147" s="74"/>
      <c r="S5147" s="75" t="str">
        <f t="shared" si="487"/>
        <v>0000</v>
      </c>
      <c r="T5147" s="75" t="str">
        <f t="shared" si="488"/>
        <v>00000000000000000000000000000000</v>
      </c>
      <c r="V5147" s="197"/>
      <c r="W5147" s="75">
        <f t="shared" si="489"/>
        <v>0</v>
      </c>
      <c r="AE5147" s="479"/>
    </row>
    <row r="5148" spans="1:31" s="75" customFormat="1" ht="13.5" x14ac:dyDescent="0.2">
      <c r="A5148" s="211">
        <v>5145</v>
      </c>
      <c r="B5148" s="212" t="s">
        <v>7223</v>
      </c>
      <c r="C5148" s="213" t="s">
        <v>7224</v>
      </c>
      <c r="D5148" s="213"/>
      <c r="E5148" s="213">
        <v>0</v>
      </c>
      <c r="F5148" s="213" t="s">
        <v>585</v>
      </c>
      <c r="G5148" s="214" t="s">
        <v>677</v>
      </c>
      <c r="H5148" s="208" t="str">
        <f>IF(Input!F$4="GMH_OECC",J5148,IF(Input!F$4="GMH_XOEC",L5148,IF(Input!F$4="GMH_Korea",N5148,IF(Input!F$4="GMH_EU",P5148,IF(Input!F$4="Skysuper",#REF!,IF(Input!F$4="SkyII",#REF!,IF(Input!F$4="XO-8000",#REF!, "FALSE")))))))</f>
        <v>00</v>
      </c>
      <c r="I5148" s="209">
        <f>IF(Input!F$4="GMH_OECC",K5148,IF(Input!F$4="GMH_XOEC",M5148,IF(Input!F$4="GMH_Korea",O5148,IF(Input!F$4="GMH_EU",Q5148,IF(Input!F$4="Skysuper",#REF!,IF(Input!F$4="SkyII",#REF!,IF(Input!F$4="XO-8000",#REF!, "FALSE")))))))</f>
        <v>0</v>
      </c>
      <c r="J5148" s="210" t="s">
        <v>10359</v>
      </c>
      <c r="K5148" s="268">
        <v>0</v>
      </c>
      <c r="L5148" s="270" t="s">
        <v>10359</v>
      </c>
      <c r="M5148" s="270">
        <v>0</v>
      </c>
      <c r="N5148" s="270" t="s">
        <v>10359</v>
      </c>
      <c r="O5148" s="270">
        <v>0</v>
      </c>
      <c r="P5148" s="270" t="s">
        <v>10359</v>
      </c>
      <c r="Q5148" s="270">
        <v>0</v>
      </c>
      <c r="R5148" s="74"/>
      <c r="S5148" s="75" t="str">
        <f t="shared" si="487"/>
        <v>0000</v>
      </c>
      <c r="T5148" s="75" t="str">
        <f t="shared" si="488"/>
        <v>00000000000000000000000000000000</v>
      </c>
      <c r="V5148" s="197"/>
      <c r="W5148" s="75">
        <f t="shared" si="489"/>
        <v>0</v>
      </c>
      <c r="AE5148" s="479"/>
    </row>
    <row r="5149" spans="1:31" s="75" customFormat="1" ht="13.5" x14ac:dyDescent="0.2">
      <c r="A5149" s="211">
        <v>5146</v>
      </c>
      <c r="B5149" s="212" t="s">
        <v>7225</v>
      </c>
      <c r="C5149" s="213" t="s">
        <v>7226</v>
      </c>
      <c r="D5149" s="213"/>
      <c r="E5149" s="213">
        <v>0</v>
      </c>
      <c r="F5149" s="213" t="s">
        <v>585</v>
      </c>
      <c r="G5149" s="214" t="s">
        <v>677</v>
      </c>
      <c r="H5149" s="208" t="str">
        <f>IF(Input!F$4="GMH_OECC",J5149,IF(Input!F$4="GMH_XOEC",L5149,IF(Input!F$4="GMH_Korea",N5149,IF(Input!F$4="GMH_EU",P5149,IF(Input!F$4="Skysuper",#REF!,IF(Input!F$4="SkyII",#REF!,IF(Input!F$4="XO-8000",#REF!, "FALSE")))))))</f>
        <v>00</v>
      </c>
      <c r="I5149" s="209">
        <f>IF(Input!F$4="GMH_OECC",K5149,IF(Input!F$4="GMH_XOEC",M5149,IF(Input!F$4="GMH_Korea",O5149,IF(Input!F$4="GMH_EU",Q5149,IF(Input!F$4="Skysuper",#REF!,IF(Input!F$4="SkyII",#REF!,IF(Input!F$4="XO-8000",#REF!, "FALSE")))))))</f>
        <v>0</v>
      </c>
      <c r="J5149" s="210" t="s">
        <v>10359</v>
      </c>
      <c r="K5149" s="268">
        <v>0</v>
      </c>
      <c r="L5149" s="270" t="s">
        <v>10359</v>
      </c>
      <c r="M5149" s="270">
        <v>0</v>
      </c>
      <c r="N5149" s="270" t="s">
        <v>10359</v>
      </c>
      <c r="O5149" s="270">
        <v>0</v>
      </c>
      <c r="P5149" s="270" t="s">
        <v>10359</v>
      </c>
      <c r="Q5149" s="270">
        <v>0</v>
      </c>
      <c r="R5149" s="74"/>
      <c r="S5149" s="75" t="str">
        <f t="shared" si="487"/>
        <v>0000</v>
      </c>
      <c r="T5149" s="75" t="str">
        <f t="shared" si="488"/>
        <v>00000000000000000000000000000000</v>
      </c>
      <c r="V5149" s="197"/>
      <c r="W5149" s="75">
        <f t="shared" si="489"/>
        <v>0</v>
      </c>
      <c r="AE5149" s="479"/>
    </row>
    <row r="5150" spans="1:31" s="75" customFormat="1" ht="13.5" x14ac:dyDescent="0.2">
      <c r="A5150" s="211">
        <v>5147</v>
      </c>
      <c r="B5150" s="212" t="s">
        <v>7227</v>
      </c>
      <c r="C5150" s="213" t="s">
        <v>7228</v>
      </c>
      <c r="D5150" s="213"/>
      <c r="E5150" s="213">
        <v>0</v>
      </c>
      <c r="F5150" s="213" t="s">
        <v>585</v>
      </c>
      <c r="G5150" s="214" t="s">
        <v>677</v>
      </c>
      <c r="H5150" s="208" t="str">
        <f>IF(Input!F$4="GMH_OECC",J5150,IF(Input!F$4="GMH_XOEC",L5150,IF(Input!F$4="GMH_Korea",N5150,IF(Input!F$4="GMH_EU",P5150,IF(Input!F$4="Skysuper",#REF!,IF(Input!F$4="SkyII",#REF!,IF(Input!F$4="XO-8000",#REF!, "FALSE")))))))</f>
        <v>00</v>
      </c>
      <c r="I5150" s="209">
        <f>IF(Input!F$4="GMH_OECC",K5150,IF(Input!F$4="GMH_XOEC",M5150,IF(Input!F$4="GMH_Korea",O5150,IF(Input!F$4="GMH_EU",Q5150,IF(Input!F$4="Skysuper",#REF!,IF(Input!F$4="SkyII",#REF!,IF(Input!F$4="XO-8000",#REF!, "FALSE")))))))</f>
        <v>0</v>
      </c>
      <c r="J5150" s="210" t="s">
        <v>10359</v>
      </c>
      <c r="K5150" s="268">
        <v>0</v>
      </c>
      <c r="L5150" s="270" t="s">
        <v>10359</v>
      </c>
      <c r="M5150" s="270">
        <v>0</v>
      </c>
      <c r="N5150" s="270" t="s">
        <v>10359</v>
      </c>
      <c r="O5150" s="270">
        <v>0</v>
      </c>
      <c r="P5150" s="270" t="s">
        <v>10359</v>
      </c>
      <c r="Q5150" s="270">
        <v>0</v>
      </c>
      <c r="R5150" s="74"/>
      <c r="S5150" s="75" t="str">
        <f t="shared" si="487"/>
        <v>0000</v>
      </c>
      <c r="T5150" s="75" t="str">
        <f t="shared" si="488"/>
        <v>00000000000000000000000000000000</v>
      </c>
      <c r="V5150" s="197"/>
      <c r="W5150" s="75">
        <f t="shared" si="489"/>
        <v>0</v>
      </c>
      <c r="AE5150" s="479"/>
    </row>
    <row r="5151" spans="1:31" s="75" customFormat="1" ht="13.5" x14ac:dyDescent="0.2">
      <c r="A5151" s="211">
        <v>5148</v>
      </c>
      <c r="B5151" s="212" t="s">
        <v>7229</v>
      </c>
      <c r="C5151" s="213" t="s">
        <v>7230</v>
      </c>
      <c r="D5151" s="213"/>
      <c r="E5151" s="213">
        <v>0</v>
      </c>
      <c r="F5151" s="213" t="s">
        <v>585</v>
      </c>
      <c r="G5151" s="214" t="s">
        <v>677</v>
      </c>
      <c r="H5151" s="208" t="str">
        <f>IF(Input!F$4="GMH_OECC",J5151,IF(Input!F$4="GMH_XOEC",L5151,IF(Input!F$4="GMH_Korea",N5151,IF(Input!F$4="GMH_EU",P5151,IF(Input!F$4="Skysuper",#REF!,IF(Input!F$4="SkyII",#REF!,IF(Input!F$4="XO-8000",#REF!, "FALSE")))))))</f>
        <v>00</v>
      </c>
      <c r="I5151" s="209">
        <f>IF(Input!F$4="GMH_OECC",K5151,IF(Input!F$4="GMH_XOEC",M5151,IF(Input!F$4="GMH_Korea",O5151,IF(Input!F$4="GMH_EU",Q5151,IF(Input!F$4="Skysuper",#REF!,IF(Input!F$4="SkyII",#REF!,IF(Input!F$4="XO-8000",#REF!, "FALSE")))))))</f>
        <v>0</v>
      </c>
      <c r="J5151" s="210" t="s">
        <v>10359</v>
      </c>
      <c r="K5151" s="268">
        <v>0</v>
      </c>
      <c r="L5151" s="270" t="s">
        <v>10359</v>
      </c>
      <c r="M5151" s="270">
        <v>0</v>
      </c>
      <c r="N5151" s="270" t="s">
        <v>10359</v>
      </c>
      <c r="O5151" s="270">
        <v>0</v>
      </c>
      <c r="P5151" s="270" t="s">
        <v>10359</v>
      </c>
      <c r="Q5151" s="270">
        <v>0</v>
      </c>
      <c r="R5151" s="74"/>
      <c r="S5151" s="75" t="str">
        <f t="shared" si="487"/>
        <v>0000</v>
      </c>
      <c r="T5151" s="75" t="str">
        <f t="shared" si="488"/>
        <v>00000000000000000000000000000000</v>
      </c>
      <c r="V5151" s="197"/>
      <c r="W5151" s="75">
        <f t="shared" si="489"/>
        <v>0</v>
      </c>
      <c r="AE5151" s="479"/>
    </row>
    <row r="5152" spans="1:31" s="75" customFormat="1" ht="13.5" x14ac:dyDescent="0.2">
      <c r="A5152" s="211">
        <v>5149</v>
      </c>
      <c r="B5152" s="212" t="s">
        <v>7231</v>
      </c>
      <c r="C5152" s="213" t="s">
        <v>7232</v>
      </c>
      <c r="D5152" s="213"/>
      <c r="E5152" s="213">
        <v>0</v>
      </c>
      <c r="F5152" s="213" t="s">
        <v>585</v>
      </c>
      <c r="G5152" s="214" t="s">
        <v>677</v>
      </c>
      <c r="H5152" s="208" t="str">
        <f>IF(Input!F$4="GMH_OECC",J5152,IF(Input!F$4="GMH_XOEC",L5152,IF(Input!F$4="GMH_Korea",N5152,IF(Input!F$4="GMH_EU",P5152,IF(Input!F$4="Skysuper",#REF!,IF(Input!F$4="SkyII",#REF!,IF(Input!F$4="XO-8000",#REF!, "FALSE")))))))</f>
        <v>00</v>
      </c>
      <c r="I5152" s="209">
        <f>IF(Input!F$4="GMH_OECC",K5152,IF(Input!F$4="GMH_XOEC",M5152,IF(Input!F$4="GMH_Korea",O5152,IF(Input!F$4="GMH_EU",Q5152,IF(Input!F$4="Skysuper",#REF!,IF(Input!F$4="SkyII",#REF!,IF(Input!F$4="XO-8000",#REF!, "FALSE")))))))</f>
        <v>0</v>
      </c>
      <c r="J5152" s="210" t="s">
        <v>10359</v>
      </c>
      <c r="K5152" s="268">
        <v>0</v>
      </c>
      <c r="L5152" s="270" t="s">
        <v>10359</v>
      </c>
      <c r="M5152" s="270">
        <v>0</v>
      </c>
      <c r="N5152" s="270" t="s">
        <v>10359</v>
      </c>
      <c r="O5152" s="270">
        <v>0</v>
      </c>
      <c r="P5152" s="270" t="s">
        <v>10359</v>
      </c>
      <c r="Q5152" s="270">
        <v>0</v>
      </c>
      <c r="R5152" s="74"/>
      <c r="S5152" s="75" t="str">
        <f t="shared" si="487"/>
        <v>0000</v>
      </c>
      <c r="T5152" s="75" t="str">
        <f t="shared" si="488"/>
        <v>00000000000000000000000000000000</v>
      </c>
      <c r="V5152" s="197"/>
      <c r="W5152" s="75">
        <f t="shared" si="489"/>
        <v>0</v>
      </c>
      <c r="AE5152" s="479"/>
    </row>
    <row r="5153" spans="1:31" s="75" customFormat="1" ht="13.5" x14ac:dyDescent="0.2">
      <c r="A5153" s="211">
        <v>5150</v>
      </c>
      <c r="B5153" s="212" t="s">
        <v>7233</v>
      </c>
      <c r="C5153" s="213" t="s">
        <v>7234</v>
      </c>
      <c r="D5153" s="213"/>
      <c r="E5153" s="213">
        <v>0</v>
      </c>
      <c r="F5153" s="213" t="s">
        <v>585</v>
      </c>
      <c r="G5153" s="214" t="s">
        <v>677</v>
      </c>
      <c r="H5153" s="208" t="str">
        <f>IF(Input!F$4="GMH_OECC",J5153,IF(Input!F$4="GMH_XOEC",L5153,IF(Input!F$4="GMH_Korea",N5153,IF(Input!F$4="GMH_EU",P5153,IF(Input!F$4="Skysuper",#REF!,IF(Input!F$4="SkyII",#REF!,IF(Input!F$4="XO-8000",#REF!, "FALSE")))))))</f>
        <v>00</v>
      </c>
      <c r="I5153" s="209">
        <f>IF(Input!F$4="GMH_OECC",K5153,IF(Input!F$4="GMH_XOEC",M5153,IF(Input!F$4="GMH_Korea",O5153,IF(Input!F$4="GMH_EU",Q5153,IF(Input!F$4="Skysuper",#REF!,IF(Input!F$4="SkyII",#REF!,IF(Input!F$4="XO-8000",#REF!, "FALSE")))))))</f>
        <v>0</v>
      </c>
      <c r="J5153" s="210" t="s">
        <v>10359</v>
      </c>
      <c r="K5153" s="268">
        <v>0</v>
      </c>
      <c r="L5153" s="270" t="s">
        <v>10359</v>
      </c>
      <c r="M5153" s="270">
        <v>0</v>
      </c>
      <c r="N5153" s="270" t="s">
        <v>10359</v>
      </c>
      <c r="O5153" s="270">
        <v>0</v>
      </c>
      <c r="P5153" s="270" t="s">
        <v>10359</v>
      </c>
      <c r="Q5153" s="270">
        <v>0</v>
      </c>
      <c r="R5153" s="74"/>
      <c r="S5153" s="75" t="str">
        <f t="shared" si="487"/>
        <v>0000</v>
      </c>
      <c r="T5153" s="75" t="str">
        <f t="shared" si="488"/>
        <v>00000000000000000000000000000000</v>
      </c>
      <c r="V5153" s="197"/>
      <c r="W5153" s="75">
        <f t="shared" si="489"/>
        <v>0</v>
      </c>
      <c r="AE5153" s="479"/>
    </row>
    <row r="5154" spans="1:31" s="75" customFormat="1" ht="13.5" x14ac:dyDescent="0.2">
      <c r="A5154" s="211">
        <v>5151</v>
      </c>
      <c r="B5154" s="212" t="s">
        <v>7235</v>
      </c>
      <c r="C5154" s="213" t="s">
        <v>7236</v>
      </c>
      <c r="D5154" s="213"/>
      <c r="E5154" s="213">
        <v>0</v>
      </c>
      <c r="F5154" s="213" t="s">
        <v>585</v>
      </c>
      <c r="G5154" s="214" t="s">
        <v>677</v>
      </c>
      <c r="H5154" s="208" t="str">
        <f>IF(Input!F$4="GMH_OECC",J5154,IF(Input!F$4="GMH_XOEC",L5154,IF(Input!F$4="GMH_Korea",N5154,IF(Input!F$4="GMH_EU",P5154,IF(Input!F$4="Skysuper",#REF!,IF(Input!F$4="SkyII",#REF!,IF(Input!F$4="XO-8000",#REF!, "FALSE")))))))</f>
        <v>00</v>
      </c>
      <c r="I5154" s="209">
        <f>IF(Input!F$4="GMH_OECC",K5154,IF(Input!F$4="GMH_XOEC",M5154,IF(Input!F$4="GMH_Korea",O5154,IF(Input!F$4="GMH_EU",Q5154,IF(Input!F$4="Skysuper",#REF!,IF(Input!F$4="SkyII",#REF!,IF(Input!F$4="XO-8000",#REF!, "FALSE")))))))</f>
        <v>0</v>
      </c>
      <c r="J5154" s="210" t="s">
        <v>10359</v>
      </c>
      <c r="K5154" s="268">
        <v>0</v>
      </c>
      <c r="L5154" s="270" t="s">
        <v>10359</v>
      </c>
      <c r="M5154" s="270">
        <v>0</v>
      </c>
      <c r="N5154" s="270" t="s">
        <v>10359</v>
      </c>
      <c r="O5154" s="270">
        <v>0</v>
      </c>
      <c r="P5154" s="270" t="s">
        <v>10359</v>
      </c>
      <c r="Q5154" s="270">
        <v>0</v>
      </c>
      <c r="R5154" s="74"/>
      <c r="S5154" s="75" t="str">
        <f t="shared" si="487"/>
        <v>0000</v>
      </c>
      <c r="T5154" s="75" t="str">
        <f t="shared" si="488"/>
        <v>00000000000000000000000000000000</v>
      </c>
      <c r="V5154" s="197"/>
      <c r="W5154" s="75">
        <f t="shared" si="489"/>
        <v>0</v>
      </c>
      <c r="AE5154" s="479"/>
    </row>
    <row r="5155" spans="1:31" s="75" customFormat="1" ht="13.5" x14ac:dyDescent="0.2">
      <c r="A5155" s="211">
        <v>5152</v>
      </c>
      <c r="B5155" s="212" t="s">
        <v>7237</v>
      </c>
      <c r="C5155" s="213" t="s">
        <v>7238</v>
      </c>
      <c r="D5155" s="213"/>
      <c r="E5155" s="213">
        <v>0</v>
      </c>
      <c r="F5155" s="213" t="s">
        <v>585</v>
      </c>
      <c r="G5155" s="214" t="s">
        <v>677</v>
      </c>
      <c r="H5155" s="208" t="str">
        <f>IF(Input!F$4="GMH_OECC",J5155,IF(Input!F$4="GMH_XOEC",L5155,IF(Input!F$4="GMH_Korea",N5155,IF(Input!F$4="GMH_EU",P5155,IF(Input!F$4="Skysuper",#REF!,IF(Input!F$4="SkyII",#REF!,IF(Input!F$4="XO-8000",#REF!, "FALSE")))))))</f>
        <v>00</v>
      </c>
      <c r="I5155" s="209">
        <f>IF(Input!F$4="GMH_OECC",K5155,IF(Input!F$4="GMH_XOEC",M5155,IF(Input!F$4="GMH_Korea",O5155,IF(Input!F$4="GMH_EU",Q5155,IF(Input!F$4="Skysuper",#REF!,IF(Input!F$4="SkyII",#REF!,IF(Input!F$4="XO-8000",#REF!, "FALSE")))))))</f>
        <v>0</v>
      </c>
      <c r="J5155" s="210" t="s">
        <v>10359</v>
      </c>
      <c r="K5155" s="268">
        <v>0</v>
      </c>
      <c r="L5155" s="270" t="s">
        <v>10359</v>
      </c>
      <c r="M5155" s="270">
        <v>0</v>
      </c>
      <c r="N5155" s="270" t="s">
        <v>10359</v>
      </c>
      <c r="O5155" s="270">
        <v>0</v>
      </c>
      <c r="P5155" s="270" t="s">
        <v>10359</v>
      </c>
      <c r="Q5155" s="270">
        <v>0</v>
      </c>
      <c r="R5155" s="74"/>
      <c r="S5155" s="75" t="str">
        <f t="shared" si="487"/>
        <v>0000</v>
      </c>
      <c r="T5155" s="75" t="str">
        <f t="shared" si="488"/>
        <v>00000000000000000000000000000000</v>
      </c>
      <c r="V5155" s="197"/>
      <c r="W5155" s="75">
        <f t="shared" si="489"/>
        <v>0</v>
      </c>
      <c r="AE5155" s="479"/>
    </row>
    <row r="5156" spans="1:31" s="75" customFormat="1" ht="13.5" x14ac:dyDescent="0.2">
      <c r="A5156" s="211">
        <v>5153</v>
      </c>
      <c r="B5156" s="212" t="s">
        <v>7239</v>
      </c>
      <c r="C5156" s="213" t="s">
        <v>7240</v>
      </c>
      <c r="D5156" s="213"/>
      <c r="E5156" s="213">
        <v>0</v>
      </c>
      <c r="F5156" s="213" t="s">
        <v>585</v>
      </c>
      <c r="G5156" s="214" t="s">
        <v>677</v>
      </c>
      <c r="H5156" s="208" t="str">
        <f>IF(Input!F$4="GMH_OECC",J5156,IF(Input!F$4="GMH_XOEC",L5156,IF(Input!F$4="GMH_Korea",N5156,IF(Input!F$4="GMH_EU",P5156,IF(Input!F$4="Skysuper",#REF!,IF(Input!F$4="SkyII",#REF!,IF(Input!F$4="XO-8000",#REF!, "FALSE")))))))</f>
        <v>00</v>
      </c>
      <c r="I5156" s="209">
        <f>IF(Input!F$4="GMH_OECC",K5156,IF(Input!F$4="GMH_XOEC",M5156,IF(Input!F$4="GMH_Korea",O5156,IF(Input!F$4="GMH_EU",Q5156,IF(Input!F$4="Skysuper",#REF!,IF(Input!F$4="SkyII",#REF!,IF(Input!F$4="XO-8000",#REF!, "FALSE")))))))</f>
        <v>0</v>
      </c>
      <c r="J5156" s="210" t="s">
        <v>10359</v>
      </c>
      <c r="K5156" s="268">
        <v>0</v>
      </c>
      <c r="L5156" s="270" t="s">
        <v>10359</v>
      </c>
      <c r="M5156" s="270">
        <v>0</v>
      </c>
      <c r="N5156" s="270" t="s">
        <v>10359</v>
      </c>
      <c r="O5156" s="270">
        <v>0</v>
      </c>
      <c r="P5156" s="270" t="s">
        <v>10359</v>
      </c>
      <c r="Q5156" s="270">
        <v>0</v>
      </c>
      <c r="R5156" s="74"/>
      <c r="S5156" s="75" t="str">
        <f t="shared" si="487"/>
        <v>0000</v>
      </c>
      <c r="T5156" s="75" t="str">
        <f t="shared" si="488"/>
        <v>00000000000000000000000000000000</v>
      </c>
      <c r="V5156" s="197"/>
      <c r="W5156" s="75">
        <f t="shared" si="489"/>
        <v>0</v>
      </c>
      <c r="AE5156" s="479"/>
    </row>
    <row r="5157" spans="1:31" s="75" customFormat="1" ht="13.5" x14ac:dyDescent="0.2">
      <c r="A5157" s="211">
        <v>5154</v>
      </c>
      <c r="B5157" s="212" t="s">
        <v>7241</v>
      </c>
      <c r="C5157" s="213" t="s">
        <v>7242</v>
      </c>
      <c r="D5157" s="213"/>
      <c r="E5157" s="213">
        <v>0</v>
      </c>
      <c r="F5157" s="213" t="s">
        <v>585</v>
      </c>
      <c r="G5157" s="214" t="s">
        <v>677</v>
      </c>
      <c r="H5157" s="208" t="str">
        <f>IF(Input!F$4="GMH_OECC",J5157,IF(Input!F$4="GMH_XOEC",L5157,IF(Input!F$4="GMH_Korea",N5157,IF(Input!F$4="GMH_EU",P5157,IF(Input!F$4="Skysuper",#REF!,IF(Input!F$4="SkyII",#REF!,IF(Input!F$4="XO-8000",#REF!, "FALSE")))))))</f>
        <v>00</v>
      </c>
      <c r="I5157" s="209">
        <f>IF(Input!F$4="GMH_OECC",K5157,IF(Input!F$4="GMH_XOEC",M5157,IF(Input!F$4="GMH_Korea",O5157,IF(Input!F$4="GMH_EU",Q5157,IF(Input!F$4="Skysuper",#REF!,IF(Input!F$4="SkyII",#REF!,IF(Input!F$4="XO-8000",#REF!, "FALSE")))))))</f>
        <v>0</v>
      </c>
      <c r="J5157" s="210" t="s">
        <v>10359</v>
      </c>
      <c r="K5157" s="268">
        <v>0</v>
      </c>
      <c r="L5157" s="270" t="s">
        <v>10359</v>
      </c>
      <c r="M5157" s="270">
        <v>0</v>
      </c>
      <c r="N5157" s="270" t="s">
        <v>10359</v>
      </c>
      <c r="O5157" s="270">
        <v>0</v>
      </c>
      <c r="P5157" s="270" t="s">
        <v>10359</v>
      </c>
      <c r="Q5157" s="270">
        <v>0</v>
      </c>
      <c r="R5157" s="74"/>
      <c r="S5157" s="75" t="str">
        <f t="shared" si="487"/>
        <v>0000</v>
      </c>
      <c r="T5157" s="75" t="str">
        <f t="shared" si="488"/>
        <v>00000000000000000000000000000000</v>
      </c>
      <c r="V5157" s="197"/>
      <c r="W5157" s="75">
        <f t="shared" si="489"/>
        <v>0</v>
      </c>
      <c r="AE5157" s="479"/>
    </row>
    <row r="5158" spans="1:31" s="75" customFormat="1" ht="13.5" x14ac:dyDescent="0.2">
      <c r="A5158" s="211">
        <v>5155</v>
      </c>
      <c r="B5158" s="212" t="s">
        <v>7243</v>
      </c>
      <c r="C5158" s="213" t="s">
        <v>7244</v>
      </c>
      <c r="D5158" s="213"/>
      <c r="E5158" s="213">
        <v>0</v>
      </c>
      <c r="F5158" s="213" t="s">
        <v>585</v>
      </c>
      <c r="G5158" s="214" t="s">
        <v>677</v>
      </c>
      <c r="H5158" s="208" t="str">
        <f>IF(Input!F$4="GMH_OECC",J5158,IF(Input!F$4="GMH_XOEC",L5158,IF(Input!F$4="GMH_Korea",N5158,IF(Input!F$4="GMH_EU",P5158,IF(Input!F$4="Skysuper",#REF!,IF(Input!F$4="SkyII",#REF!,IF(Input!F$4="XO-8000",#REF!, "FALSE")))))))</f>
        <v>00</v>
      </c>
      <c r="I5158" s="209">
        <f>IF(Input!F$4="GMH_OECC",K5158,IF(Input!F$4="GMH_XOEC",M5158,IF(Input!F$4="GMH_Korea",O5158,IF(Input!F$4="GMH_EU",Q5158,IF(Input!F$4="Skysuper",#REF!,IF(Input!F$4="SkyII",#REF!,IF(Input!F$4="XO-8000",#REF!, "FALSE")))))))</f>
        <v>0</v>
      </c>
      <c r="J5158" s="210" t="s">
        <v>10359</v>
      </c>
      <c r="K5158" s="268">
        <v>0</v>
      </c>
      <c r="L5158" s="270" t="s">
        <v>10359</v>
      </c>
      <c r="M5158" s="270">
        <v>0</v>
      </c>
      <c r="N5158" s="270" t="s">
        <v>10359</v>
      </c>
      <c r="O5158" s="270">
        <v>0</v>
      </c>
      <c r="P5158" s="270" t="s">
        <v>10359</v>
      </c>
      <c r="Q5158" s="270">
        <v>0</v>
      </c>
      <c r="R5158" s="74"/>
      <c r="S5158" s="75" t="str">
        <f t="shared" si="487"/>
        <v>0000</v>
      </c>
      <c r="T5158" s="75" t="str">
        <f t="shared" si="488"/>
        <v>00000000000000000000000000000000</v>
      </c>
      <c r="V5158" s="197"/>
      <c r="W5158" s="75">
        <f t="shared" si="489"/>
        <v>0</v>
      </c>
      <c r="AE5158" s="479"/>
    </row>
    <row r="5159" spans="1:31" s="75" customFormat="1" ht="13.5" x14ac:dyDescent="0.2">
      <c r="A5159" s="211">
        <v>5156</v>
      </c>
      <c r="B5159" s="212" t="s">
        <v>7245</v>
      </c>
      <c r="C5159" s="213" t="s">
        <v>7246</v>
      </c>
      <c r="D5159" s="213"/>
      <c r="E5159" s="213">
        <v>0</v>
      </c>
      <c r="F5159" s="213" t="s">
        <v>585</v>
      </c>
      <c r="G5159" s="214" t="s">
        <v>677</v>
      </c>
      <c r="H5159" s="208" t="str">
        <f>IF(Input!F$4="GMH_OECC",J5159,IF(Input!F$4="GMH_XOEC",L5159,IF(Input!F$4="GMH_Korea",N5159,IF(Input!F$4="GMH_EU",P5159,IF(Input!F$4="Skysuper",#REF!,IF(Input!F$4="SkyII",#REF!,IF(Input!F$4="XO-8000",#REF!, "FALSE")))))))</f>
        <v>00</v>
      </c>
      <c r="I5159" s="209">
        <f>IF(Input!F$4="GMH_OECC",K5159,IF(Input!F$4="GMH_XOEC",M5159,IF(Input!F$4="GMH_Korea",O5159,IF(Input!F$4="GMH_EU",Q5159,IF(Input!F$4="Skysuper",#REF!,IF(Input!F$4="SkyII",#REF!,IF(Input!F$4="XO-8000",#REF!, "FALSE")))))))</f>
        <v>0</v>
      </c>
      <c r="J5159" s="210" t="s">
        <v>10359</v>
      </c>
      <c r="K5159" s="268">
        <v>0</v>
      </c>
      <c r="L5159" s="270" t="s">
        <v>10359</v>
      </c>
      <c r="M5159" s="270">
        <v>0</v>
      </c>
      <c r="N5159" s="270" t="s">
        <v>10359</v>
      </c>
      <c r="O5159" s="270">
        <v>0</v>
      </c>
      <c r="P5159" s="270" t="s">
        <v>10359</v>
      </c>
      <c r="Q5159" s="270">
        <v>0</v>
      </c>
      <c r="R5159" s="74"/>
      <c r="S5159" s="75" t="str">
        <f t="shared" si="487"/>
        <v>0000</v>
      </c>
      <c r="T5159" s="75" t="str">
        <f t="shared" si="488"/>
        <v>00000000000000000000000000000000</v>
      </c>
      <c r="V5159" s="197"/>
      <c r="W5159" s="75">
        <f t="shared" si="489"/>
        <v>0</v>
      </c>
      <c r="AE5159" s="479"/>
    </row>
    <row r="5160" spans="1:31" s="75" customFormat="1" ht="13.5" x14ac:dyDescent="0.2">
      <c r="A5160" s="211">
        <v>5157</v>
      </c>
      <c r="B5160" s="212" t="s">
        <v>7247</v>
      </c>
      <c r="C5160" s="213" t="s">
        <v>7248</v>
      </c>
      <c r="D5160" s="213"/>
      <c r="E5160" s="213">
        <v>0</v>
      </c>
      <c r="F5160" s="213" t="s">
        <v>585</v>
      </c>
      <c r="G5160" s="214" t="s">
        <v>677</v>
      </c>
      <c r="H5160" s="208" t="str">
        <f>IF(Input!F$4="GMH_OECC",J5160,IF(Input!F$4="GMH_XOEC",L5160,IF(Input!F$4="GMH_Korea",N5160,IF(Input!F$4="GMH_EU",P5160,IF(Input!F$4="Skysuper",#REF!,IF(Input!F$4="SkyII",#REF!,IF(Input!F$4="XO-8000",#REF!, "FALSE")))))))</f>
        <v>00</v>
      </c>
      <c r="I5160" s="209">
        <f>IF(Input!F$4="GMH_OECC",K5160,IF(Input!F$4="GMH_XOEC",M5160,IF(Input!F$4="GMH_Korea",O5160,IF(Input!F$4="GMH_EU",Q5160,IF(Input!F$4="Skysuper",#REF!,IF(Input!F$4="SkyII",#REF!,IF(Input!F$4="XO-8000",#REF!, "FALSE")))))))</f>
        <v>0</v>
      </c>
      <c r="J5160" s="210" t="s">
        <v>10359</v>
      </c>
      <c r="K5160" s="268">
        <v>0</v>
      </c>
      <c r="L5160" s="270" t="s">
        <v>10359</v>
      </c>
      <c r="M5160" s="270">
        <v>0</v>
      </c>
      <c r="N5160" s="270" t="s">
        <v>10359</v>
      </c>
      <c r="O5160" s="270">
        <v>0</v>
      </c>
      <c r="P5160" s="270" t="s">
        <v>10359</v>
      </c>
      <c r="Q5160" s="270">
        <v>0</v>
      </c>
      <c r="R5160" s="74"/>
      <c r="S5160" s="75" t="str">
        <f t="shared" si="487"/>
        <v>0000</v>
      </c>
      <c r="T5160" s="75" t="str">
        <f t="shared" si="488"/>
        <v>00000000000000000000000000000000</v>
      </c>
      <c r="V5160" s="197"/>
      <c r="W5160" s="75">
        <f t="shared" si="489"/>
        <v>0</v>
      </c>
      <c r="AE5160" s="479"/>
    </row>
    <row r="5161" spans="1:31" s="75" customFormat="1" ht="13.5" x14ac:dyDescent="0.2">
      <c r="A5161" s="211">
        <v>5158</v>
      </c>
      <c r="B5161" s="212" t="s">
        <v>7249</v>
      </c>
      <c r="C5161" s="213" t="s">
        <v>7250</v>
      </c>
      <c r="D5161" s="213"/>
      <c r="E5161" s="213">
        <v>0</v>
      </c>
      <c r="F5161" s="213" t="s">
        <v>585</v>
      </c>
      <c r="G5161" s="214" t="s">
        <v>677</v>
      </c>
      <c r="H5161" s="208" t="str">
        <f>IF(Input!F$4="GMH_OECC",J5161,IF(Input!F$4="GMH_XOEC",L5161,IF(Input!F$4="GMH_Korea",N5161,IF(Input!F$4="GMH_EU",P5161,IF(Input!F$4="Skysuper",#REF!,IF(Input!F$4="SkyII",#REF!,IF(Input!F$4="XO-8000",#REF!, "FALSE")))))))</f>
        <v>00</v>
      </c>
      <c r="I5161" s="209">
        <f>IF(Input!F$4="GMH_OECC",K5161,IF(Input!F$4="GMH_XOEC",M5161,IF(Input!F$4="GMH_Korea",O5161,IF(Input!F$4="GMH_EU",Q5161,IF(Input!F$4="Skysuper",#REF!,IF(Input!F$4="SkyII",#REF!,IF(Input!F$4="XO-8000",#REF!, "FALSE")))))))</f>
        <v>0</v>
      </c>
      <c r="J5161" s="210" t="s">
        <v>10359</v>
      </c>
      <c r="K5161" s="268">
        <v>0</v>
      </c>
      <c r="L5161" s="270" t="s">
        <v>10359</v>
      </c>
      <c r="M5161" s="270">
        <v>0</v>
      </c>
      <c r="N5161" s="270" t="s">
        <v>10359</v>
      </c>
      <c r="O5161" s="270">
        <v>0</v>
      </c>
      <c r="P5161" s="270" t="s">
        <v>10359</v>
      </c>
      <c r="Q5161" s="270">
        <v>0</v>
      </c>
      <c r="R5161" s="74"/>
      <c r="S5161" s="75" t="str">
        <f t="shared" si="487"/>
        <v>0000</v>
      </c>
      <c r="T5161" s="75" t="str">
        <f t="shared" si="488"/>
        <v>00000000000000000000000000000000</v>
      </c>
      <c r="V5161" s="197"/>
      <c r="W5161" s="75">
        <f t="shared" si="489"/>
        <v>0</v>
      </c>
      <c r="AE5161" s="479"/>
    </row>
    <row r="5162" spans="1:31" s="75" customFormat="1" ht="13.5" x14ac:dyDescent="0.2">
      <c r="A5162" s="211">
        <v>5159</v>
      </c>
      <c r="B5162" s="212" t="s">
        <v>7251</v>
      </c>
      <c r="C5162" s="213" t="s">
        <v>7252</v>
      </c>
      <c r="D5162" s="213"/>
      <c r="E5162" s="213">
        <v>0</v>
      </c>
      <c r="F5162" s="213" t="s">
        <v>585</v>
      </c>
      <c r="G5162" s="214" t="s">
        <v>677</v>
      </c>
      <c r="H5162" s="208" t="str">
        <f>IF(Input!F$4="GMH_OECC",J5162,IF(Input!F$4="GMH_XOEC",L5162,IF(Input!F$4="GMH_Korea",N5162,IF(Input!F$4="GMH_EU",P5162,IF(Input!F$4="Skysuper",#REF!,IF(Input!F$4="SkyII",#REF!,IF(Input!F$4="XO-8000",#REF!, "FALSE")))))))</f>
        <v>00</v>
      </c>
      <c r="I5162" s="209">
        <f>IF(Input!F$4="GMH_OECC",K5162,IF(Input!F$4="GMH_XOEC",M5162,IF(Input!F$4="GMH_Korea",O5162,IF(Input!F$4="GMH_EU",Q5162,IF(Input!F$4="Skysuper",#REF!,IF(Input!F$4="SkyII",#REF!,IF(Input!F$4="XO-8000",#REF!, "FALSE")))))))</f>
        <v>0</v>
      </c>
      <c r="J5162" s="210" t="s">
        <v>10359</v>
      </c>
      <c r="K5162" s="268">
        <v>0</v>
      </c>
      <c r="L5162" s="270" t="s">
        <v>10359</v>
      </c>
      <c r="M5162" s="270">
        <v>0</v>
      </c>
      <c r="N5162" s="270" t="s">
        <v>10359</v>
      </c>
      <c r="O5162" s="270">
        <v>0</v>
      </c>
      <c r="P5162" s="270" t="s">
        <v>10359</v>
      </c>
      <c r="Q5162" s="270">
        <v>0</v>
      </c>
      <c r="R5162" s="74"/>
      <c r="S5162" s="75" t="str">
        <f t="shared" si="487"/>
        <v>0000</v>
      </c>
      <c r="T5162" s="75" t="str">
        <f t="shared" si="488"/>
        <v>00000000000000000000000000000000</v>
      </c>
      <c r="V5162" s="197"/>
      <c r="W5162" s="75">
        <f t="shared" si="489"/>
        <v>0</v>
      </c>
      <c r="AE5162" s="479"/>
    </row>
    <row r="5163" spans="1:31" s="75" customFormat="1" ht="13.5" x14ac:dyDescent="0.2">
      <c r="A5163" s="211">
        <v>5160</v>
      </c>
      <c r="B5163" s="212" t="s">
        <v>7253</v>
      </c>
      <c r="C5163" s="213" t="s">
        <v>7254</v>
      </c>
      <c r="D5163" s="213"/>
      <c r="E5163" s="213">
        <v>0</v>
      </c>
      <c r="F5163" s="213" t="s">
        <v>585</v>
      </c>
      <c r="G5163" s="214" t="s">
        <v>677</v>
      </c>
      <c r="H5163" s="208" t="str">
        <f>IF(Input!F$4="GMH_OECC",J5163,IF(Input!F$4="GMH_XOEC",L5163,IF(Input!F$4="GMH_Korea",N5163,IF(Input!F$4="GMH_EU",P5163,IF(Input!F$4="Skysuper",#REF!,IF(Input!F$4="SkyII",#REF!,IF(Input!F$4="XO-8000",#REF!, "FALSE")))))))</f>
        <v>00</v>
      </c>
      <c r="I5163" s="209">
        <f>IF(Input!F$4="GMH_OECC",K5163,IF(Input!F$4="GMH_XOEC",M5163,IF(Input!F$4="GMH_Korea",O5163,IF(Input!F$4="GMH_EU",Q5163,IF(Input!F$4="Skysuper",#REF!,IF(Input!F$4="SkyII",#REF!,IF(Input!F$4="XO-8000",#REF!, "FALSE")))))))</f>
        <v>0</v>
      </c>
      <c r="J5163" s="210" t="s">
        <v>10359</v>
      </c>
      <c r="K5163" s="268">
        <v>0</v>
      </c>
      <c r="L5163" s="270" t="s">
        <v>10359</v>
      </c>
      <c r="M5163" s="270">
        <v>0</v>
      </c>
      <c r="N5163" s="270" t="s">
        <v>10359</v>
      </c>
      <c r="O5163" s="270">
        <v>0</v>
      </c>
      <c r="P5163" s="270" t="s">
        <v>10359</v>
      </c>
      <c r="Q5163" s="270">
        <v>0</v>
      </c>
      <c r="R5163" s="74"/>
      <c r="S5163" s="75" t="str">
        <f t="shared" si="487"/>
        <v>0000</v>
      </c>
      <c r="T5163" s="75" t="str">
        <f t="shared" si="488"/>
        <v>00000000000000000000000000000000</v>
      </c>
      <c r="V5163" s="197"/>
      <c r="W5163" s="75">
        <f t="shared" si="489"/>
        <v>0</v>
      </c>
      <c r="AE5163" s="479"/>
    </row>
    <row r="5164" spans="1:31" s="75" customFormat="1" ht="13.5" x14ac:dyDescent="0.2">
      <c r="A5164" s="211">
        <v>5161</v>
      </c>
      <c r="B5164" s="212" t="s">
        <v>7255</v>
      </c>
      <c r="C5164" s="213" t="s">
        <v>7256</v>
      </c>
      <c r="D5164" s="213"/>
      <c r="E5164" s="213">
        <v>0</v>
      </c>
      <c r="F5164" s="213" t="s">
        <v>585</v>
      </c>
      <c r="G5164" s="214" t="s">
        <v>677</v>
      </c>
      <c r="H5164" s="208" t="str">
        <f>IF(Input!F$4="GMH_OECC",J5164,IF(Input!F$4="GMH_XOEC",L5164,IF(Input!F$4="GMH_Korea",N5164,IF(Input!F$4="GMH_EU",P5164,IF(Input!F$4="Skysuper",#REF!,IF(Input!F$4="SkyII",#REF!,IF(Input!F$4="XO-8000",#REF!, "FALSE")))))))</f>
        <v>00</v>
      </c>
      <c r="I5164" s="209">
        <f>IF(Input!F$4="GMH_OECC",K5164,IF(Input!F$4="GMH_XOEC",M5164,IF(Input!F$4="GMH_Korea",O5164,IF(Input!F$4="GMH_EU",Q5164,IF(Input!F$4="Skysuper",#REF!,IF(Input!F$4="SkyII",#REF!,IF(Input!F$4="XO-8000",#REF!, "FALSE")))))))</f>
        <v>0</v>
      </c>
      <c r="J5164" s="210" t="s">
        <v>10359</v>
      </c>
      <c r="K5164" s="268">
        <v>0</v>
      </c>
      <c r="L5164" s="270" t="s">
        <v>10359</v>
      </c>
      <c r="M5164" s="270">
        <v>0</v>
      </c>
      <c r="N5164" s="270" t="s">
        <v>10359</v>
      </c>
      <c r="O5164" s="270">
        <v>0</v>
      </c>
      <c r="P5164" s="270" t="s">
        <v>10359</v>
      </c>
      <c r="Q5164" s="270">
        <v>0</v>
      </c>
      <c r="R5164" s="74"/>
      <c r="S5164" s="75" t="str">
        <f t="shared" si="487"/>
        <v>0000</v>
      </c>
      <c r="T5164" s="75" t="str">
        <f t="shared" si="488"/>
        <v>00000000000000000000000000000000</v>
      </c>
      <c r="V5164" s="197"/>
      <c r="W5164" s="75">
        <f t="shared" si="489"/>
        <v>0</v>
      </c>
      <c r="AE5164" s="479"/>
    </row>
    <row r="5165" spans="1:31" s="75" customFormat="1" ht="13.5" x14ac:dyDescent="0.2">
      <c r="A5165" s="211">
        <v>5162</v>
      </c>
      <c r="B5165" s="212" t="s">
        <v>7257</v>
      </c>
      <c r="C5165" s="213" t="s">
        <v>7258</v>
      </c>
      <c r="D5165" s="213"/>
      <c r="E5165" s="213">
        <v>0</v>
      </c>
      <c r="F5165" s="213" t="s">
        <v>585</v>
      </c>
      <c r="G5165" s="214" t="s">
        <v>677</v>
      </c>
      <c r="H5165" s="208" t="str">
        <f>IF(Input!F$4="GMH_OECC",J5165,IF(Input!F$4="GMH_XOEC",L5165,IF(Input!F$4="GMH_Korea",N5165,IF(Input!F$4="GMH_EU",P5165,IF(Input!F$4="Skysuper",#REF!,IF(Input!F$4="SkyII",#REF!,IF(Input!F$4="XO-8000",#REF!, "FALSE")))))))</f>
        <v>00</v>
      </c>
      <c r="I5165" s="209">
        <f>IF(Input!F$4="GMH_OECC",K5165,IF(Input!F$4="GMH_XOEC",M5165,IF(Input!F$4="GMH_Korea",O5165,IF(Input!F$4="GMH_EU",Q5165,IF(Input!F$4="Skysuper",#REF!,IF(Input!F$4="SkyII",#REF!,IF(Input!F$4="XO-8000",#REF!, "FALSE")))))))</f>
        <v>0</v>
      </c>
      <c r="J5165" s="210" t="s">
        <v>10359</v>
      </c>
      <c r="K5165" s="268">
        <v>0</v>
      </c>
      <c r="L5165" s="270" t="s">
        <v>10359</v>
      </c>
      <c r="M5165" s="270">
        <v>0</v>
      </c>
      <c r="N5165" s="270" t="s">
        <v>10359</v>
      </c>
      <c r="O5165" s="270">
        <v>0</v>
      </c>
      <c r="P5165" s="270" t="s">
        <v>10359</v>
      </c>
      <c r="Q5165" s="270">
        <v>0</v>
      </c>
      <c r="R5165" s="74"/>
      <c r="S5165" s="75" t="str">
        <f t="shared" si="487"/>
        <v>0000</v>
      </c>
      <c r="T5165" s="75" t="str">
        <f t="shared" si="488"/>
        <v>00000000000000000000000000000000</v>
      </c>
      <c r="V5165" s="197"/>
      <c r="W5165" s="75">
        <f t="shared" si="489"/>
        <v>0</v>
      </c>
      <c r="AE5165" s="479"/>
    </row>
    <row r="5166" spans="1:31" s="75" customFormat="1" ht="13.5" x14ac:dyDescent="0.2">
      <c r="A5166" s="211">
        <v>5163</v>
      </c>
      <c r="B5166" s="212" t="s">
        <v>7259</v>
      </c>
      <c r="C5166" s="213" t="s">
        <v>7260</v>
      </c>
      <c r="D5166" s="213"/>
      <c r="E5166" s="213">
        <v>0</v>
      </c>
      <c r="F5166" s="213" t="s">
        <v>585</v>
      </c>
      <c r="G5166" s="214" t="s">
        <v>677</v>
      </c>
      <c r="H5166" s="208" t="str">
        <f>IF(Input!F$4="GMH_OECC",J5166,IF(Input!F$4="GMH_XOEC",L5166,IF(Input!F$4="GMH_Korea",N5166,IF(Input!F$4="GMH_EU",P5166,IF(Input!F$4="Skysuper",#REF!,IF(Input!F$4="SkyII",#REF!,IF(Input!F$4="XO-8000",#REF!, "FALSE")))))))</f>
        <v>00</v>
      </c>
      <c r="I5166" s="209">
        <f>IF(Input!F$4="GMH_OECC",K5166,IF(Input!F$4="GMH_XOEC",M5166,IF(Input!F$4="GMH_Korea",O5166,IF(Input!F$4="GMH_EU",Q5166,IF(Input!F$4="Skysuper",#REF!,IF(Input!F$4="SkyII",#REF!,IF(Input!F$4="XO-8000",#REF!, "FALSE")))))))</f>
        <v>0</v>
      </c>
      <c r="J5166" s="210" t="s">
        <v>10359</v>
      </c>
      <c r="K5166" s="268">
        <v>0</v>
      </c>
      <c r="L5166" s="270" t="s">
        <v>10359</v>
      </c>
      <c r="M5166" s="270">
        <v>0</v>
      </c>
      <c r="N5166" s="270" t="s">
        <v>10359</v>
      </c>
      <c r="O5166" s="270">
        <v>0</v>
      </c>
      <c r="P5166" s="270" t="s">
        <v>10359</v>
      </c>
      <c r="Q5166" s="270">
        <v>0</v>
      </c>
      <c r="R5166" s="74"/>
      <c r="S5166" s="75" t="str">
        <f t="shared" si="487"/>
        <v>0000</v>
      </c>
      <c r="T5166" s="75" t="str">
        <f t="shared" si="488"/>
        <v>00000000000000000000000000000000</v>
      </c>
      <c r="V5166" s="197"/>
      <c r="W5166" s="75">
        <f t="shared" si="489"/>
        <v>0</v>
      </c>
      <c r="AE5166" s="479"/>
    </row>
    <row r="5167" spans="1:31" s="75" customFormat="1" ht="13.5" x14ac:dyDescent="0.2">
      <c r="A5167" s="211">
        <v>5164</v>
      </c>
      <c r="B5167" s="212" t="s">
        <v>7261</v>
      </c>
      <c r="C5167" s="213" t="s">
        <v>7262</v>
      </c>
      <c r="D5167" s="213"/>
      <c r="E5167" s="213">
        <v>0</v>
      </c>
      <c r="F5167" s="213" t="s">
        <v>585</v>
      </c>
      <c r="G5167" s="214" t="s">
        <v>677</v>
      </c>
      <c r="H5167" s="208" t="str">
        <f>IF(Input!F$4="GMH_OECC",J5167,IF(Input!F$4="GMH_XOEC",L5167,IF(Input!F$4="GMH_Korea",N5167,IF(Input!F$4="GMH_EU",P5167,IF(Input!F$4="Skysuper",#REF!,IF(Input!F$4="SkyII",#REF!,IF(Input!F$4="XO-8000",#REF!, "FALSE")))))))</f>
        <v>00</v>
      </c>
      <c r="I5167" s="209">
        <f>IF(Input!F$4="GMH_OECC",K5167,IF(Input!F$4="GMH_XOEC",M5167,IF(Input!F$4="GMH_Korea",O5167,IF(Input!F$4="GMH_EU",Q5167,IF(Input!F$4="Skysuper",#REF!,IF(Input!F$4="SkyII",#REF!,IF(Input!F$4="XO-8000",#REF!, "FALSE")))))))</f>
        <v>0</v>
      </c>
      <c r="J5167" s="210" t="s">
        <v>10359</v>
      </c>
      <c r="K5167" s="268">
        <v>0</v>
      </c>
      <c r="L5167" s="270" t="s">
        <v>10359</v>
      </c>
      <c r="M5167" s="270">
        <v>0</v>
      </c>
      <c r="N5167" s="270" t="s">
        <v>10359</v>
      </c>
      <c r="O5167" s="270">
        <v>0</v>
      </c>
      <c r="P5167" s="270" t="s">
        <v>10359</v>
      </c>
      <c r="Q5167" s="270">
        <v>0</v>
      </c>
      <c r="R5167" s="74"/>
      <c r="S5167" s="75" t="str">
        <f t="shared" si="487"/>
        <v>0000</v>
      </c>
      <c r="T5167" s="75" t="str">
        <f t="shared" si="488"/>
        <v>00000000000000000000000000000000</v>
      </c>
      <c r="V5167" s="197"/>
      <c r="W5167" s="75">
        <f t="shared" si="489"/>
        <v>0</v>
      </c>
      <c r="AE5167" s="479"/>
    </row>
    <row r="5168" spans="1:31" s="75" customFormat="1" ht="13.5" x14ac:dyDescent="0.2">
      <c r="A5168" s="211">
        <v>5165</v>
      </c>
      <c r="B5168" s="212" t="s">
        <v>7263</v>
      </c>
      <c r="C5168" s="213" t="s">
        <v>7264</v>
      </c>
      <c r="D5168" s="213"/>
      <c r="E5168" s="213">
        <v>0</v>
      </c>
      <c r="F5168" s="213" t="s">
        <v>585</v>
      </c>
      <c r="G5168" s="214" t="s">
        <v>677</v>
      </c>
      <c r="H5168" s="208" t="str">
        <f>IF(Input!F$4="GMH_OECC",J5168,IF(Input!F$4="GMH_XOEC",L5168,IF(Input!F$4="GMH_Korea",N5168,IF(Input!F$4="GMH_EU",P5168,IF(Input!F$4="Skysuper",#REF!,IF(Input!F$4="SkyII",#REF!,IF(Input!F$4="XO-8000",#REF!, "FALSE")))))))</f>
        <v>00</v>
      </c>
      <c r="I5168" s="209">
        <f>IF(Input!F$4="GMH_OECC",K5168,IF(Input!F$4="GMH_XOEC",M5168,IF(Input!F$4="GMH_Korea",O5168,IF(Input!F$4="GMH_EU",Q5168,IF(Input!F$4="Skysuper",#REF!,IF(Input!F$4="SkyII",#REF!,IF(Input!F$4="XO-8000",#REF!, "FALSE")))))))</f>
        <v>0</v>
      </c>
      <c r="J5168" s="210" t="s">
        <v>10359</v>
      </c>
      <c r="K5168" s="268">
        <v>0</v>
      </c>
      <c r="L5168" s="270" t="s">
        <v>10359</v>
      </c>
      <c r="M5168" s="270">
        <v>0</v>
      </c>
      <c r="N5168" s="270" t="s">
        <v>10359</v>
      </c>
      <c r="O5168" s="270">
        <v>0</v>
      </c>
      <c r="P5168" s="270" t="s">
        <v>10359</v>
      </c>
      <c r="Q5168" s="270">
        <v>0</v>
      </c>
      <c r="R5168" s="74"/>
      <c r="S5168" s="75" t="str">
        <f t="shared" si="487"/>
        <v>0000</v>
      </c>
      <c r="T5168" s="75" t="str">
        <f t="shared" si="488"/>
        <v>00000000000000000000000000000000</v>
      </c>
      <c r="V5168" s="197"/>
      <c r="W5168" s="75">
        <f t="shared" si="489"/>
        <v>0</v>
      </c>
      <c r="AE5168" s="479"/>
    </row>
    <row r="5169" spans="1:31" s="75" customFormat="1" ht="13.5" x14ac:dyDescent="0.2">
      <c r="A5169" s="211">
        <v>5166</v>
      </c>
      <c r="B5169" s="212" t="s">
        <v>7265</v>
      </c>
      <c r="C5169" s="213" t="s">
        <v>7266</v>
      </c>
      <c r="D5169" s="213"/>
      <c r="E5169" s="213">
        <v>0</v>
      </c>
      <c r="F5169" s="213" t="s">
        <v>585</v>
      </c>
      <c r="G5169" s="214" t="s">
        <v>677</v>
      </c>
      <c r="H5169" s="208" t="str">
        <f>IF(Input!F$4="GMH_OECC",J5169,IF(Input!F$4="GMH_XOEC",L5169,IF(Input!F$4="GMH_Korea",N5169,IF(Input!F$4="GMH_EU",P5169,IF(Input!F$4="Skysuper",#REF!,IF(Input!F$4="SkyII",#REF!,IF(Input!F$4="XO-8000",#REF!, "FALSE")))))))</f>
        <v>00</v>
      </c>
      <c r="I5169" s="209">
        <f>IF(Input!F$4="GMH_OECC",K5169,IF(Input!F$4="GMH_XOEC",M5169,IF(Input!F$4="GMH_Korea",O5169,IF(Input!F$4="GMH_EU",Q5169,IF(Input!F$4="Skysuper",#REF!,IF(Input!F$4="SkyII",#REF!,IF(Input!F$4="XO-8000",#REF!, "FALSE")))))))</f>
        <v>0</v>
      </c>
      <c r="J5169" s="210" t="s">
        <v>10359</v>
      </c>
      <c r="K5169" s="268">
        <v>0</v>
      </c>
      <c r="L5169" s="270" t="s">
        <v>10359</v>
      </c>
      <c r="M5169" s="270">
        <v>0</v>
      </c>
      <c r="N5169" s="270" t="s">
        <v>10359</v>
      </c>
      <c r="O5169" s="270">
        <v>0</v>
      </c>
      <c r="P5169" s="270" t="s">
        <v>10359</v>
      </c>
      <c r="Q5169" s="270">
        <v>0</v>
      </c>
      <c r="R5169" s="74"/>
      <c r="S5169" s="75" t="str">
        <f t="shared" si="487"/>
        <v>0000</v>
      </c>
      <c r="T5169" s="75" t="str">
        <f t="shared" si="488"/>
        <v>00000000000000000000000000000000</v>
      </c>
      <c r="V5169" s="197"/>
      <c r="W5169" s="75">
        <f t="shared" si="489"/>
        <v>0</v>
      </c>
      <c r="AE5169" s="479"/>
    </row>
    <row r="5170" spans="1:31" s="75" customFormat="1" ht="13.5" x14ac:dyDescent="0.2">
      <c r="A5170" s="211">
        <v>5167</v>
      </c>
      <c r="B5170" s="212" t="s">
        <v>7267</v>
      </c>
      <c r="C5170" s="213" t="s">
        <v>7268</v>
      </c>
      <c r="D5170" s="213"/>
      <c r="E5170" s="213">
        <v>0</v>
      </c>
      <c r="F5170" s="213" t="s">
        <v>585</v>
      </c>
      <c r="G5170" s="214" t="s">
        <v>677</v>
      </c>
      <c r="H5170" s="208" t="str">
        <f>IF(Input!F$4="GMH_OECC",J5170,IF(Input!F$4="GMH_XOEC",L5170,IF(Input!F$4="GMH_Korea",N5170,IF(Input!F$4="GMH_EU",P5170,IF(Input!F$4="Skysuper",#REF!,IF(Input!F$4="SkyII",#REF!,IF(Input!F$4="XO-8000",#REF!, "FALSE")))))))</f>
        <v>00</v>
      </c>
      <c r="I5170" s="209">
        <f>IF(Input!F$4="GMH_OECC",K5170,IF(Input!F$4="GMH_XOEC",M5170,IF(Input!F$4="GMH_Korea",O5170,IF(Input!F$4="GMH_EU",Q5170,IF(Input!F$4="Skysuper",#REF!,IF(Input!F$4="SkyII",#REF!,IF(Input!F$4="XO-8000",#REF!, "FALSE")))))))</f>
        <v>0</v>
      </c>
      <c r="J5170" s="210" t="s">
        <v>10359</v>
      </c>
      <c r="K5170" s="268">
        <v>0</v>
      </c>
      <c r="L5170" s="270" t="s">
        <v>10359</v>
      </c>
      <c r="M5170" s="270">
        <v>0</v>
      </c>
      <c r="N5170" s="270" t="s">
        <v>10359</v>
      </c>
      <c r="O5170" s="270">
        <v>0</v>
      </c>
      <c r="P5170" s="270" t="s">
        <v>10359</v>
      </c>
      <c r="Q5170" s="270">
        <v>0</v>
      </c>
      <c r="R5170" s="74"/>
      <c r="S5170" s="75" t="str">
        <f t="shared" si="487"/>
        <v>0000</v>
      </c>
      <c r="T5170" s="75" t="str">
        <f t="shared" si="488"/>
        <v>00000000000000000000000000000000</v>
      </c>
      <c r="V5170" s="197"/>
      <c r="W5170" s="75">
        <f t="shared" si="489"/>
        <v>0</v>
      </c>
      <c r="AE5170" s="479"/>
    </row>
    <row r="5171" spans="1:31" s="75" customFormat="1" ht="13.5" x14ac:dyDescent="0.2">
      <c r="A5171" s="211">
        <v>5168</v>
      </c>
      <c r="B5171" s="212" t="s">
        <v>7269</v>
      </c>
      <c r="C5171" s="213" t="s">
        <v>7270</v>
      </c>
      <c r="D5171" s="213"/>
      <c r="E5171" s="213">
        <v>0</v>
      </c>
      <c r="F5171" s="213" t="s">
        <v>585</v>
      </c>
      <c r="G5171" s="214" t="s">
        <v>677</v>
      </c>
      <c r="H5171" s="208" t="str">
        <f>IF(Input!F$4="GMH_OECC",J5171,IF(Input!F$4="GMH_XOEC",L5171,IF(Input!F$4="GMH_Korea",N5171,IF(Input!F$4="GMH_EU",P5171,IF(Input!F$4="Skysuper",#REF!,IF(Input!F$4="SkyII",#REF!,IF(Input!F$4="XO-8000",#REF!, "FALSE")))))))</f>
        <v>00</v>
      </c>
      <c r="I5171" s="209">
        <f>IF(Input!F$4="GMH_OECC",K5171,IF(Input!F$4="GMH_XOEC",M5171,IF(Input!F$4="GMH_Korea",O5171,IF(Input!F$4="GMH_EU",Q5171,IF(Input!F$4="Skysuper",#REF!,IF(Input!F$4="SkyII",#REF!,IF(Input!F$4="XO-8000",#REF!, "FALSE")))))))</f>
        <v>0</v>
      </c>
      <c r="J5171" s="210" t="s">
        <v>10359</v>
      </c>
      <c r="K5171" s="268">
        <v>0</v>
      </c>
      <c r="L5171" s="270" t="s">
        <v>10359</v>
      </c>
      <c r="M5171" s="270">
        <v>0</v>
      </c>
      <c r="N5171" s="270" t="s">
        <v>10359</v>
      </c>
      <c r="O5171" s="270">
        <v>0</v>
      </c>
      <c r="P5171" s="270" t="s">
        <v>10359</v>
      </c>
      <c r="Q5171" s="270">
        <v>0</v>
      </c>
      <c r="R5171" s="74"/>
      <c r="S5171" s="75" t="str">
        <f t="shared" si="487"/>
        <v>0000</v>
      </c>
      <c r="T5171" s="75" t="str">
        <f t="shared" si="488"/>
        <v>00000000000000000000000000000000</v>
      </c>
      <c r="V5171" s="197"/>
      <c r="W5171" s="75">
        <f t="shared" si="489"/>
        <v>0</v>
      </c>
      <c r="AE5171" s="479"/>
    </row>
    <row r="5172" spans="1:31" s="75" customFormat="1" ht="13.5" x14ac:dyDescent="0.2">
      <c r="A5172" s="211">
        <v>5169</v>
      </c>
      <c r="B5172" s="212" t="s">
        <v>7271</v>
      </c>
      <c r="C5172" s="213" t="s">
        <v>7272</v>
      </c>
      <c r="D5172" s="213"/>
      <c r="E5172" s="213">
        <v>0</v>
      </c>
      <c r="F5172" s="213" t="s">
        <v>585</v>
      </c>
      <c r="G5172" s="214" t="s">
        <v>677</v>
      </c>
      <c r="H5172" s="208" t="str">
        <f>IF(Input!F$4="GMH_OECC",J5172,IF(Input!F$4="GMH_XOEC",L5172,IF(Input!F$4="GMH_Korea",N5172,IF(Input!F$4="GMH_EU",P5172,IF(Input!F$4="Skysuper",#REF!,IF(Input!F$4="SkyII",#REF!,IF(Input!F$4="XO-8000",#REF!, "FALSE")))))))</f>
        <v>00</v>
      </c>
      <c r="I5172" s="209">
        <f>IF(Input!F$4="GMH_OECC",K5172,IF(Input!F$4="GMH_XOEC",M5172,IF(Input!F$4="GMH_Korea",O5172,IF(Input!F$4="GMH_EU",Q5172,IF(Input!F$4="Skysuper",#REF!,IF(Input!F$4="SkyII",#REF!,IF(Input!F$4="XO-8000",#REF!, "FALSE")))))))</f>
        <v>0</v>
      </c>
      <c r="J5172" s="210" t="s">
        <v>10359</v>
      </c>
      <c r="K5172" s="268">
        <v>0</v>
      </c>
      <c r="L5172" s="270" t="s">
        <v>10359</v>
      </c>
      <c r="M5172" s="270">
        <v>0</v>
      </c>
      <c r="N5172" s="270" t="s">
        <v>10359</v>
      </c>
      <c r="O5172" s="270">
        <v>0</v>
      </c>
      <c r="P5172" s="270" t="s">
        <v>10359</v>
      </c>
      <c r="Q5172" s="270">
        <v>0</v>
      </c>
      <c r="R5172" s="74"/>
      <c r="S5172" s="75" t="str">
        <f t="shared" ref="S5172:S5235" si="490">"0"&amp;DEC2HEX(2^(I5172-1))&amp;IF(LEN(DEC2HEX(H5172))=2,DEC2HEX(H5172),"0"&amp;DEC2HEX(H5172))</f>
        <v>0000</v>
      </c>
      <c r="T5172" s="75" t="str">
        <f t="shared" si="488"/>
        <v>00000000000000000000000000000000</v>
      </c>
      <c r="V5172" s="197"/>
      <c r="W5172" s="75">
        <f t="shared" si="489"/>
        <v>0</v>
      </c>
      <c r="AE5172" s="479"/>
    </row>
    <row r="5173" spans="1:31" s="75" customFormat="1" ht="13.5" x14ac:dyDescent="0.2">
      <c r="A5173" s="211">
        <v>5170</v>
      </c>
      <c r="B5173" s="212" t="s">
        <v>7273</v>
      </c>
      <c r="C5173" s="213" t="s">
        <v>7274</v>
      </c>
      <c r="D5173" s="213"/>
      <c r="E5173" s="213">
        <v>0</v>
      </c>
      <c r="F5173" s="213" t="s">
        <v>585</v>
      </c>
      <c r="G5173" s="214" t="s">
        <v>677</v>
      </c>
      <c r="H5173" s="208" t="str">
        <f>IF(Input!F$4="GMH_OECC",J5173,IF(Input!F$4="GMH_XOEC",L5173,IF(Input!F$4="GMH_Korea",N5173,IF(Input!F$4="GMH_EU",P5173,IF(Input!F$4="Skysuper",#REF!,IF(Input!F$4="SkyII",#REF!,IF(Input!F$4="XO-8000",#REF!, "FALSE")))))))</f>
        <v>00</v>
      </c>
      <c r="I5173" s="209">
        <f>IF(Input!F$4="GMH_OECC",K5173,IF(Input!F$4="GMH_XOEC",M5173,IF(Input!F$4="GMH_Korea",O5173,IF(Input!F$4="GMH_EU",Q5173,IF(Input!F$4="Skysuper",#REF!,IF(Input!F$4="SkyII",#REF!,IF(Input!F$4="XO-8000",#REF!, "FALSE")))))))</f>
        <v>0</v>
      </c>
      <c r="J5173" s="210" t="s">
        <v>10359</v>
      </c>
      <c r="K5173" s="268">
        <v>0</v>
      </c>
      <c r="L5173" s="270" t="s">
        <v>10359</v>
      </c>
      <c r="M5173" s="270">
        <v>0</v>
      </c>
      <c r="N5173" s="270" t="s">
        <v>10359</v>
      </c>
      <c r="O5173" s="270">
        <v>0</v>
      </c>
      <c r="P5173" s="270" t="s">
        <v>10359</v>
      </c>
      <c r="Q5173" s="270">
        <v>0</v>
      </c>
      <c r="R5173" s="74"/>
      <c r="S5173" s="75" t="str">
        <f t="shared" si="490"/>
        <v>0000</v>
      </c>
      <c r="T5173" s="75" t="str">
        <f t="shared" si="488"/>
        <v>00000000000000000000000000000000</v>
      </c>
      <c r="V5173" s="197"/>
      <c r="W5173" s="75">
        <f t="shared" si="489"/>
        <v>0</v>
      </c>
      <c r="AE5173" s="479"/>
    </row>
    <row r="5174" spans="1:31" s="75" customFormat="1" ht="13.5" x14ac:dyDescent="0.2">
      <c r="A5174" s="211">
        <v>5171</v>
      </c>
      <c r="B5174" s="212" t="s">
        <v>7275</v>
      </c>
      <c r="C5174" s="213" t="s">
        <v>7276</v>
      </c>
      <c r="D5174" s="213"/>
      <c r="E5174" s="213">
        <v>0</v>
      </c>
      <c r="F5174" s="213" t="s">
        <v>585</v>
      </c>
      <c r="G5174" s="214" t="s">
        <v>677</v>
      </c>
      <c r="H5174" s="208" t="str">
        <f>IF(Input!F$4="GMH_OECC",J5174,IF(Input!F$4="GMH_XOEC",L5174,IF(Input!F$4="GMH_Korea",N5174,IF(Input!F$4="GMH_EU",P5174,IF(Input!F$4="Skysuper",#REF!,IF(Input!F$4="SkyII",#REF!,IF(Input!F$4="XO-8000",#REF!, "FALSE")))))))</f>
        <v>00</v>
      </c>
      <c r="I5174" s="209">
        <f>IF(Input!F$4="GMH_OECC",K5174,IF(Input!F$4="GMH_XOEC",M5174,IF(Input!F$4="GMH_Korea",O5174,IF(Input!F$4="GMH_EU",Q5174,IF(Input!F$4="Skysuper",#REF!,IF(Input!F$4="SkyII",#REF!,IF(Input!F$4="XO-8000",#REF!, "FALSE")))))))</f>
        <v>0</v>
      </c>
      <c r="J5174" s="210" t="s">
        <v>10359</v>
      </c>
      <c r="K5174" s="268">
        <v>0</v>
      </c>
      <c r="L5174" s="270" t="s">
        <v>10359</v>
      </c>
      <c r="M5174" s="270">
        <v>0</v>
      </c>
      <c r="N5174" s="270" t="s">
        <v>10359</v>
      </c>
      <c r="O5174" s="270">
        <v>0</v>
      </c>
      <c r="P5174" s="270" t="s">
        <v>10359</v>
      </c>
      <c r="Q5174" s="270">
        <v>0</v>
      </c>
      <c r="R5174" s="74"/>
      <c r="S5174" s="75" t="str">
        <f t="shared" si="490"/>
        <v>0000</v>
      </c>
      <c r="T5174" s="75" t="str">
        <f t="shared" si="488"/>
        <v>00000000000000000000000000000000</v>
      </c>
      <c r="V5174" s="197"/>
      <c r="W5174" s="75">
        <f t="shared" si="489"/>
        <v>0</v>
      </c>
      <c r="AE5174" s="479"/>
    </row>
    <row r="5175" spans="1:31" s="75" customFormat="1" ht="13.5" x14ac:dyDescent="0.2">
      <c r="A5175" s="211">
        <v>5172</v>
      </c>
      <c r="B5175" s="212" t="s">
        <v>7277</v>
      </c>
      <c r="C5175" s="213" t="s">
        <v>7278</v>
      </c>
      <c r="D5175" s="213"/>
      <c r="E5175" s="213">
        <v>0</v>
      </c>
      <c r="F5175" s="213" t="s">
        <v>585</v>
      </c>
      <c r="G5175" s="214" t="s">
        <v>677</v>
      </c>
      <c r="H5175" s="208" t="str">
        <f>IF(Input!F$4="GMH_OECC",J5175,IF(Input!F$4="GMH_XOEC",L5175,IF(Input!F$4="GMH_Korea",N5175,IF(Input!F$4="GMH_EU",P5175,IF(Input!F$4="Skysuper",#REF!,IF(Input!F$4="SkyII",#REF!,IF(Input!F$4="XO-8000",#REF!, "FALSE")))))))</f>
        <v>00</v>
      </c>
      <c r="I5175" s="209">
        <f>IF(Input!F$4="GMH_OECC",K5175,IF(Input!F$4="GMH_XOEC",M5175,IF(Input!F$4="GMH_Korea",O5175,IF(Input!F$4="GMH_EU",Q5175,IF(Input!F$4="Skysuper",#REF!,IF(Input!F$4="SkyII",#REF!,IF(Input!F$4="XO-8000",#REF!, "FALSE")))))))</f>
        <v>0</v>
      </c>
      <c r="J5175" s="210" t="s">
        <v>10359</v>
      </c>
      <c r="K5175" s="268">
        <v>0</v>
      </c>
      <c r="L5175" s="270" t="s">
        <v>10359</v>
      </c>
      <c r="M5175" s="270">
        <v>0</v>
      </c>
      <c r="N5175" s="270" t="s">
        <v>10359</v>
      </c>
      <c r="O5175" s="270">
        <v>0</v>
      </c>
      <c r="P5175" s="270" t="s">
        <v>10359</v>
      </c>
      <c r="Q5175" s="270">
        <v>0</v>
      </c>
      <c r="R5175" s="74"/>
      <c r="S5175" s="75" t="str">
        <f t="shared" si="490"/>
        <v>0000</v>
      </c>
      <c r="T5175" s="75" t="str">
        <f t="shared" si="488"/>
        <v>00000000000000000000000000000000</v>
      </c>
      <c r="V5175" s="197"/>
      <c r="W5175" s="75">
        <f t="shared" si="489"/>
        <v>0</v>
      </c>
      <c r="AE5175" s="479"/>
    </row>
    <row r="5176" spans="1:31" s="75" customFormat="1" ht="13.5" x14ac:dyDescent="0.2">
      <c r="A5176" s="211">
        <v>5173</v>
      </c>
      <c r="B5176" s="212" t="s">
        <v>7279</v>
      </c>
      <c r="C5176" s="213" t="s">
        <v>7280</v>
      </c>
      <c r="D5176" s="213"/>
      <c r="E5176" s="213">
        <v>0</v>
      </c>
      <c r="F5176" s="213" t="s">
        <v>585</v>
      </c>
      <c r="G5176" s="214" t="s">
        <v>677</v>
      </c>
      <c r="H5176" s="208" t="str">
        <f>IF(Input!F$4="GMH_OECC",J5176,IF(Input!F$4="GMH_XOEC",L5176,IF(Input!F$4="GMH_Korea",N5176,IF(Input!F$4="GMH_EU",P5176,IF(Input!F$4="Skysuper",#REF!,IF(Input!F$4="SkyII",#REF!,IF(Input!F$4="XO-8000",#REF!, "FALSE")))))))</f>
        <v>00</v>
      </c>
      <c r="I5176" s="209">
        <f>IF(Input!F$4="GMH_OECC",K5176,IF(Input!F$4="GMH_XOEC",M5176,IF(Input!F$4="GMH_Korea",O5176,IF(Input!F$4="GMH_EU",Q5176,IF(Input!F$4="Skysuper",#REF!,IF(Input!F$4="SkyII",#REF!,IF(Input!F$4="XO-8000",#REF!, "FALSE")))))))</f>
        <v>0</v>
      </c>
      <c r="J5176" s="210" t="s">
        <v>10359</v>
      </c>
      <c r="K5176" s="268">
        <v>0</v>
      </c>
      <c r="L5176" s="270" t="s">
        <v>10359</v>
      </c>
      <c r="M5176" s="270">
        <v>0</v>
      </c>
      <c r="N5176" s="270" t="s">
        <v>10359</v>
      </c>
      <c r="O5176" s="270">
        <v>0</v>
      </c>
      <c r="P5176" s="270" t="s">
        <v>10359</v>
      </c>
      <c r="Q5176" s="270">
        <v>0</v>
      </c>
      <c r="R5176" s="74"/>
      <c r="S5176" s="75" t="str">
        <f t="shared" si="490"/>
        <v>0000</v>
      </c>
      <c r="T5176" s="75" t="str">
        <f t="shared" si="488"/>
        <v>00000000000000000000000000000000</v>
      </c>
      <c r="V5176" s="197"/>
      <c r="W5176" s="75">
        <f t="shared" si="489"/>
        <v>0</v>
      </c>
      <c r="AE5176" s="479"/>
    </row>
    <row r="5177" spans="1:31" s="75" customFormat="1" ht="13.5" x14ac:dyDescent="0.2">
      <c r="A5177" s="211">
        <v>5174</v>
      </c>
      <c r="B5177" s="212" t="s">
        <v>7281</v>
      </c>
      <c r="C5177" s="213" t="s">
        <v>7282</v>
      </c>
      <c r="D5177" s="213"/>
      <c r="E5177" s="213">
        <v>0</v>
      </c>
      <c r="F5177" s="213" t="s">
        <v>585</v>
      </c>
      <c r="G5177" s="214" t="s">
        <v>677</v>
      </c>
      <c r="H5177" s="208" t="str">
        <f>IF(Input!F$4="GMH_OECC",J5177,IF(Input!F$4="GMH_XOEC",L5177,IF(Input!F$4="GMH_Korea",N5177,IF(Input!F$4="GMH_EU",P5177,IF(Input!F$4="Skysuper",#REF!,IF(Input!F$4="SkyII",#REF!,IF(Input!F$4="XO-8000",#REF!, "FALSE")))))))</f>
        <v>00</v>
      </c>
      <c r="I5177" s="209">
        <f>IF(Input!F$4="GMH_OECC",K5177,IF(Input!F$4="GMH_XOEC",M5177,IF(Input!F$4="GMH_Korea",O5177,IF(Input!F$4="GMH_EU",Q5177,IF(Input!F$4="Skysuper",#REF!,IF(Input!F$4="SkyII",#REF!,IF(Input!F$4="XO-8000",#REF!, "FALSE")))))))</f>
        <v>0</v>
      </c>
      <c r="J5177" s="210" t="s">
        <v>10359</v>
      </c>
      <c r="K5177" s="268">
        <v>0</v>
      </c>
      <c r="L5177" s="270" t="s">
        <v>10359</v>
      </c>
      <c r="M5177" s="270">
        <v>0</v>
      </c>
      <c r="N5177" s="270" t="s">
        <v>10359</v>
      </c>
      <c r="O5177" s="270">
        <v>0</v>
      </c>
      <c r="P5177" s="270" t="s">
        <v>10359</v>
      </c>
      <c r="Q5177" s="270">
        <v>0</v>
      </c>
      <c r="R5177" s="74"/>
      <c r="S5177" s="75" t="str">
        <f t="shared" si="490"/>
        <v>0000</v>
      </c>
      <c r="T5177" s="75" t="str">
        <f t="shared" si="488"/>
        <v>00000000000000000000000000000000</v>
      </c>
      <c r="V5177" s="197"/>
      <c r="W5177" s="75">
        <f t="shared" si="489"/>
        <v>0</v>
      </c>
      <c r="AE5177" s="479"/>
    </row>
    <row r="5178" spans="1:31" s="75" customFormat="1" ht="13.5" x14ac:dyDescent="0.2">
      <c r="A5178" s="211">
        <v>5175</v>
      </c>
      <c r="B5178" s="212" t="s">
        <v>7283</v>
      </c>
      <c r="C5178" s="213" t="s">
        <v>7284</v>
      </c>
      <c r="D5178" s="213"/>
      <c r="E5178" s="213">
        <v>0</v>
      </c>
      <c r="F5178" s="213" t="s">
        <v>585</v>
      </c>
      <c r="G5178" s="214" t="s">
        <v>677</v>
      </c>
      <c r="H5178" s="208" t="str">
        <f>IF(Input!F$4="GMH_OECC",J5178,IF(Input!F$4="GMH_XOEC",L5178,IF(Input!F$4="GMH_Korea",N5178,IF(Input!F$4="GMH_EU",P5178,IF(Input!F$4="Skysuper",#REF!,IF(Input!F$4="SkyII",#REF!,IF(Input!F$4="XO-8000",#REF!, "FALSE")))))))</f>
        <v>00</v>
      </c>
      <c r="I5178" s="209">
        <f>IF(Input!F$4="GMH_OECC",K5178,IF(Input!F$4="GMH_XOEC",M5178,IF(Input!F$4="GMH_Korea",O5178,IF(Input!F$4="GMH_EU",Q5178,IF(Input!F$4="Skysuper",#REF!,IF(Input!F$4="SkyII",#REF!,IF(Input!F$4="XO-8000",#REF!, "FALSE")))))))</f>
        <v>0</v>
      </c>
      <c r="J5178" s="210" t="s">
        <v>10359</v>
      </c>
      <c r="K5178" s="268">
        <v>0</v>
      </c>
      <c r="L5178" s="270" t="s">
        <v>10359</v>
      </c>
      <c r="M5178" s="270">
        <v>0</v>
      </c>
      <c r="N5178" s="270" t="s">
        <v>10359</v>
      </c>
      <c r="O5178" s="270">
        <v>0</v>
      </c>
      <c r="P5178" s="270" t="s">
        <v>10359</v>
      </c>
      <c r="Q5178" s="270">
        <v>0</v>
      </c>
      <c r="R5178" s="74"/>
      <c r="S5178" s="75" t="str">
        <f t="shared" si="490"/>
        <v>0000</v>
      </c>
      <c r="T5178" s="75" t="str">
        <f t="shared" si="488"/>
        <v>00000000000000000000000000000000</v>
      </c>
      <c r="V5178" s="197"/>
      <c r="W5178" s="75">
        <f t="shared" si="489"/>
        <v>0</v>
      </c>
      <c r="AE5178" s="479"/>
    </row>
    <row r="5179" spans="1:31" s="75" customFormat="1" ht="13.5" x14ac:dyDescent="0.2">
      <c r="A5179" s="211">
        <v>5176</v>
      </c>
      <c r="B5179" s="212" t="s">
        <v>7285</v>
      </c>
      <c r="C5179" s="213" t="s">
        <v>7286</v>
      </c>
      <c r="D5179" s="213"/>
      <c r="E5179" s="213">
        <v>0</v>
      </c>
      <c r="F5179" s="213" t="s">
        <v>585</v>
      </c>
      <c r="G5179" s="214" t="s">
        <v>677</v>
      </c>
      <c r="H5179" s="208" t="str">
        <f>IF(Input!F$4="GMH_OECC",J5179,IF(Input!F$4="GMH_XOEC",L5179,IF(Input!F$4="GMH_Korea",N5179,IF(Input!F$4="GMH_EU",P5179,IF(Input!F$4="Skysuper",#REF!,IF(Input!F$4="SkyII",#REF!,IF(Input!F$4="XO-8000",#REF!, "FALSE")))))))</f>
        <v>00</v>
      </c>
      <c r="I5179" s="209">
        <f>IF(Input!F$4="GMH_OECC",K5179,IF(Input!F$4="GMH_XOEC",M5179,IF(Input!F$4="GMH_Korea",O5179,IF(Input!F$4="GMH_EU",Q5179,IF(Input!F$4="Skysuper",#REF!,IF(Input!F$4="SkyII",#REF!,IF(Input!F$4="XO-8000",#REF!, "FALSE")))))))</f>
        <v>0</v>
      </c>
      <c r="J5179" s="210" t="s">
        <v>10359</v>
      </c>
      <c r="K5179" s="268">
        <v>0</v>
      </c>
      <c r="L5179" s="270" t="s">
        <v>10359</v>
      </c>
      <c r="M5179" s="270">
        <v>0</v>
      </c>
      <c r="N5179" s="270" t="s">
        <v>10359</v>
      </c>
      <c r="O5179" s="270">
        <v>0</v>
      </c>
      <c r="P5179" s="270" t="s">
        <v>10359</v>
      </c>
      <c r="Q5179" s="270">
        <v>0</v>
      </c>
      <c r="R5179" s="74"/>
      <c r="S5179" s="75" t="str">
        <f t="shared" si="490"/>
        <v>0000</v>
      </c>
      <c r="T5179" s="75" t="str">
        <f t="shared" si="488"/>
        <v>00000000000000000000000000000000</v>
      </c>
      <c r="V5179" s="197"/>
      <c r="W5179" s="75">
        <f t="shared" si="489"/>
        <v>0</v>
      </c>
      <c r="AE5179" s="479"/>
    </row>
    <row r="5180" spans="1:31" s="75" customFormat="1" ht="13.5" x14ac:dyDescent="0.2">
      <c r="A5180" s="211">
        <v>5177</v>
      </c>
      <c r="B5180" s="212" t="s">
        <v>7287</v>
      </c>
      <c r="C5180" s="213" t="s">
        <v>7288</v>
      </c>
      <c r="D5180" s="213"/>
      <c r="E5180" s="213">
        <v>0</v>
      </c>
      <c r="F5180" s="213" t="s">
        <v>585</v>
      </c>
      <c r="G5180" s="214" t="s">
        <v>677</v>
      </c>
      <c r="H5180" s="208" t="str">
        <f>IF(Input!F$4="GMH_OECC",J5180,IF(Input!F$4="GMH_XOEC",L5180,IF(Input!F$4="GMH_Korea",N5180,IF(Input!F$4="GMH_EU",P5180,IF(Input!F$4="Skysuper",#REF!,IF(Input!F$4="SkyII",#REF!,IF(Input!F$4="XO-8000",#REF!, "FALSE")))))))</f>
        <v>00</v>
      </c>
      <c r="I5180" s="209">
        <f>IF(Input!F$4="GMH_OECC",K5180,IF(Input!F$4="GMH_XOEC",M5180,IF(Input!F$4="GMH_Korea",O5180,IF(Input!F$4="GMH_EU",Q5180,IF(Input!F$4="Skysuper",#REF!,IF(Input!F$4="SkyII",#REF!,IF(Input!F$4="XO-8000",#REF!, "FALSE")))))))</f>
        <v>0</v>
      </c>
      <c r="J5180" s="210" t="s">
        <v>10359</v>
      </c>
      <c r="K5180" s="268">
        <v>0</v>
      </c>
      <c r="L5180" s="270" t="s">
        <v>10359</v>
      </c>
      <c r="M5180" s="270">
        <v>0</v>
      </c>
      <c r="N5180" s="270" t="s">
        <v>10359</v>
      </c>
      <c r="O5180" s="270">
        <v>0</v>
      </c>
      <c r="P5180" s="270" t="s">
        <v>10359</v>
      </c>
      <c r="Q5180" s="270">
        <v>0</v>
      </c>
      <c r="R5180" s="74"/>
      <c r="S5180" s="75" t="str">
        <f t="shared" si="490"/>
        <v>0000</v>
      </c>
      <c r="T5180" s="75" t="str">
        <f t="shared" si="488"/>
        <v>00000000000000000000000000000000</v>
      </c>
      <c r="V5180" s="197"/>
      <c r="W5180" s="75">
        <f t="shared" si="489"/>
        <v>0</v>
      </c>
      <c r="AE5180" s="479"/>
    </row>
    <row r="5181" spans="1:31" s="75" customFormat="1" ht="13.5" x14ac:dyDescent="0.2">
      <c r="A5181" s="211">
        <v>5178</v>
      </c>
      <c r="B5181" s="212" t="s">
        <v>7289</v>
      </c>
      <c r="C5181" s="213" t="s">
        <v>7290</v>
      </c>
      <c r="D5181" s="213"/>
      <c r="E5181" s="213">
        <v>0</v>
      </c>
      <c r="F5181" s="213" t="s">
        <v>585</v>
      </c>
      <c r="G5181" s="214" t="s">
        <v>677</v>
      </c>
      <c r="H5181" s="208" t="str">
        <f>IF(Input!F$4="GMH_OECC",J5181,IF(Input!F$4="GMH_XOEC",L5181,IF(Input!F$4="GMH_Korea",N5181,IF(Input!F$4="GMH_EU",P5181,IF(Input!F$4="Skysuper",#REF!,IF(Input!F$4="SkyII",#REF!,IF(Input!F$4="XO-8000",#REF!, "FALSE")))))))</f>
        <v>00</v>
      </c>
      <c r="I5181" s="209">
        <f>IF(Input!F$4="GMH_OECC",K5181,IF(Input!F$4="GMH_XOEC",M5181,IF(Input!F$4="GMH_Korea",O5181,IF(Input!F$4="GMH_EU",Q5181,IF(Input!F$4="Skysuper",#REF!,IF(Input!F$4="SkyII",#REF!,IF(Input!F$4="XO-8000",#REF!, "FALSE")))))))</f>
        <v>0</v>
      </c>
      <c r="J5181" s="210" t="s">
        <v>10359</v>
      </c>
      <c r="K5181" s="268">
        <v>0</v>
      </c>
      <c r="L5181" s="270" t="s">
        <v>10359</v>
      </c>
      <c r="M5181" s="270">
        <v>0</v>
      </c>
      <c r="N5181" s="270" t="s">
        <v>10359</v>
      </c>
      <c r="O5181" s="270">
        <v>0</v>
      </c>
      <c r="P5181" s="270" t="s">
        <v>10359</v>
      </c>
      <c r="Q5181" s="270">
        <v>0</v>
      </c>
      <c r="R5181" s="74"/>
      <c r="S5181" s="75" t="str">
        <f t="shared" si="490"/>
        <v>0000</v>
      </c>
      <c r="T5181" s="75" t="str">
        <f t="shared" si="488"/>
        <v>00000000000000000000000000000000</v>
      </c>
      <c r="V5181" s="197"/>
      <c r="W5181" s="75">
        <f t="shared" si="489"/>
        <v>0</v>
      </c>
      <c r="AE5181" s="479"/>
    </row>
    <row r="5182" spans="1:31" s="75" customFormat="1" ht="13.5" x14ac:dyDescent="0.2">
      <c r="A5182" s="211">
        <v>5179</v>
      </c>
      <c r="B5182" s="212" t="s">
        <v>7291</v>
      </c>
      <c r="C5182" s="213" t="s">
        <v>7292</v>
      </c>
      <c r="D5182" s="213"/>
      <c r="E5182" s="213">
        <v>0</v>
      </c>
      <c r="F5182" s="213" t="s">
        <v>585</v>
      </c>
      <c r="G5182" s="214" t="s">
        <v>677</v>
      </c>
      <c r="H5182" s="208" t="str">
        <f>IF(Input!F$4="GMH_OECC",J5182,IF(Input!F$4="GMH_XOEC",L5182,IF(Input!F$4="GMH_Korea",N5182,IF(Input!F$4="GMH_EU",P5182,IF(Input!F$4="Skysuper",#REF!,IF(Input!F$4="SkyII",#REF!,IF(Input!F$4="XO-8000",#REF!, "FALSE")))))))</f>
        <v>00</v>
      </c>
      <c r="I5182" s="209">
        <f>IF(Input!F$4="GMH_OECC",K5182,IF(Input!F$4="GMH_XOEC",M5182,IF(Input!F$4="GMH_Korea",O5182,IF(Input!F$4="GMH_EU",Q5182,IF(Input!F$4="Skysuper",#REF!,IF(Input!F$4="SkyII",#REF!,IF(Input!F$4="XO-8000",#REF!, "FALSE")))))))</f>
        <v>0</v>
      </c>
      <c r="J5182" s="210" t="s">
        <v>10359</v>
      </c>
      <c r="K5182" s="268">
        <v>0</v>
      </c>
      <c r="L5182" s="270" t="s">
        <v>10359</v>
      </c>
      <c r="M5182" s="270">
        <v>0</v>
      </c>
      <c r="N5182" s="270" t="s">
        <v>10359</v>
      </c>
      <c r="O5182" s="270">
        <v>0</v>
      </c>
      <c r="P5182" s="270" t="s">
        <v>10359</v>
      </c>
      <c r="Q5182" s="270">
        <v>0</v>
      </c>
      <c r="R5182" s="74"/>
      <c r="S5182" s="75" t="str">
        <f t="shared" si="490"/>
        <v>0000</v>
      </c>
      <c r="T5182" s="75" t="str">
        <f t="shared" si="488"/>
        <v>00000000000000000000000000000000</v>
      </c>
      <c r="V5182" s="197"/>
      <c r="W5182" s="75">
        <f t="shared" si="489"/>
        <v>0</v>
      </c>
      <c r="AE5182" s="479"/>
    </row>
    <row r="5183" spans="1:31" s="75" customFormat="1" ht="13.5" x14ac:dyDescent="0.2">
      <c r="A5183" s="211">
        <v>5180</v>
      </c>
      <c r="B5183" s="212" t="s">
        <v>7293</v>
      </c>
      <c r="C5183" s="213" t="s">
        <v>7294</v>
      </c>
      <c r="D5183" s="213"/>
      <c r="E5183" s="213">
        <v>0</v>
      </c>
      <c r="F5183" s="213" t="s">
        <v>585</v>
      </c>
      <c r="G5183" s="214" t="s">
        <v>677</v>
      </c>
      <c r="H5183" s="208" t="str">
        <f>IF(Input!F$4="GMH_OECC",J5183,IF(Input!F$4="GMH_XOEC",L5183,IF(Input!F$4="GMH_Korea",N5183,IF(Input!F$4="GMH_EU",P5183,IF(Input!F$4="Skysuper",#REF!,IF(Input!F$4="SkyII",#REF!,IF(Input!F$4="XO-8000",#REF!, "FALSE")))))))</f>
        <v>00</v>
      </c>
      <c r="I5183" s="209">
        <f>IF(Input!F$4="GMH_OECC",K5183,IF(Input!F$4="GMH_XOEC",M5183,IF(Input!F$4="GMH_Korea",O5183,IF(Input!F$4="GMH_EU",Q5183,IF(Input!F$4="Skysuper",#REF!,IF(Input!F$4="SkyII",#REF!,IF(Input!F$4="XO-8000",#REF!, "FALSE")))))))</f>
        <v>0</v>
      </c>
      <c r="J5183" s="210" t="s">
        <v>10359</v>
      </c>
      <c r="K5183" s="268">
        <v>0</v>
      </c>
      <c r="L5183" s="270" t="s">
        <v>10359</v>
      </c>
      <c r="M5183" s="270">
        <v>0</v>
      </c>
      <c r="N5183" s="270" t="s">
        <v>10359</v>
      </c>
      <c r="O5183" s="270">
        <v>0</v>
      </c>
      <c r="P5183" s="270" t="s">
        <v>10359</v>
      </c>
      <c r="Q5183" s="270">
        <v>0</v>
      </c>
      <c r="R5183" s="74"/>
      <c r="S5183" s="75" t="str">
        <f t="shared" si="490"/>
        <v>0000</v>
      </c>
      <c r="T5183" s="75" t="str">
        <f t="shared" si="488"/>
        <v>00000000000000000000000000000000</v>
      </c>
      <c r="V5183" s="197"/>
      <c r="W5183" s="75">
        <f t="shared" si="489"/>
        <v>0</v>
      </c>
      <c r="AE5183" s="479"/>
    </row>
    <row r="5184" spans="1:31" s="75" customFormat="1" ht="13.5" x14ac:dyDescent="0.2">
      <c r="A5184" s="211">
        <v>5181</v>
      </c>
      <c r="B5184" s="212" t="s">
        <v>7295</v>
      </c>
      <c r="C5184" s="213" t="s">
        <v>7296</v>
      </c>
      <c r="D5184" s="213"/>
      <c r="E5184" s="213">
        <v>0</v>
      </c>
      <c r="F5184" s="213" t="s">
        <v>585</v>
      </c>
      <c r="G5184" s="214" t="s">
        <v>677</v>
      </c>
      <c r="H5184" s="208" t="str">
        <f>IF(Input!F$4="GMH_OECC",J5184,IF(Input!F$4="GMH_XOEC",L5184,IF(Input!F$4="GMH_Korea",N5184,IF(Input!F$4="GMH_EU",P5184,IF(Input!F$4="Skysuper",#REF!,IF(Input!F$4="SkyII",#REF!,IF(Input!F$4="XO-8000",#REF!, "FALSE")))))))</f>
        <v>00</v>
      </c>
      <c r="I5184" s="209">
        <f>IF(Input!F$4="GMH_OECC",K5184,IF(Input!F$4="GMH_XOEC",M5184,IF(Input!F$4="GMH_Korea",O5184,IF(Input!F$4="GMH_EU",Q5184,IF(Input!F$4="Skysuper",#REF!,IF(Input!F$4="SkyII",#REF!,IF(Input!F$4="XO-8000",#REF!, "FALSE")))))))</f>
        <v>0</v>
      </c>
      <c r="J5184" s="210" t="s">
        <v>10359</v>
      </c>
      <c r="K5184" s="268">
        <v>0</v>
      </c>
      <c r="L5184" s="270" t="s">
        <v>10359</v>
      </c>
      <c r="M5184" s="270">
        <v>0</v>
      </c>
      <c r="N5184" s="270" t="s">
        <v>10359</v>
      </c>
      <c r="O5184" s="270">
        <v>0</v>
      </c>
      <c r="P5184" s="270" t="s">
        <v>10359</v>
      </c>
      <c r="Q5184" s="270">
        <v>0</v>
      </c>
      <c r="R5184" s="74"/>
      <c r="S5184" s="75" t="str">
        <f t="shared" si="490"/>
        <v>0000</v>
      </c>
      <c r="T5184" s="75" t="str">
        <f t="shared" si="488"/>
        <v>00000000000000000000000000000000</v>
      </c>
      <c r="V5184" s="197"/>
      <c r="W5184" s="75">
        <f t="shared" si="489"/>
        <v>0</v>
      </c>
      <c r="AE5184" s="479"/>
    </row>
    <row r="5185" spans="1:31" s="75" customFormat="1" ht="13.5" x14ac:dyDescent="0.2">
      <c r="A5185" s="211">
        <v>5182</v>
      </c>
      <c r="B5185" s="212" t="s">
        <v>7297</v>
      </c>
      <c r="C5185" s="213" t="s">
        <v>7298</v>
      </c>
      <c r="D5185" s="213"/>
      <c r="E5185" s="213">
        <v>0</v>
      </c>
      <c r="F5185" s="213" t="s">
        <v>585</v>
      </c>
      <c r="G5185" s="214" t="s">
        <v>677</v>
      </c>
      <c r="H5185" s="208" t="str">
        <f>IF(Input!F$4="GMH_OECC",J5185,IF(Input!F$4="GMH_XOEC",L5185,IF(Input!F$4="GMH_Korea",N5185,IF(Input!F$4="GMH_EU",P5185,IF(Input!F$4="Skysuper",#REF!,IF(Input!F$4="SkyII",#REF!,IF(Input!F$4="XO-8000",#REF!, "FALSE")))))))</f>
        <v>00</v>
      </c>
      <c r="I5185" s="209">
        <f>IF(Input!F$4="GMH_OECC",K5185,IF(Input!F$4="GMH_XOEC",M5185,IF(Input!F$4="GMH_Korea",O5185,IF(Input!F$4="GMH_EU",Q5185,IF(Input!F$4="Skysuper",#REF!,IF(Input!F$4="SkyII",#REF!,IF(Input!F$4="XO-8000",#REF!, "FALSE")))))))</f>
        <v>0</v>
      </c>
      <c r="J5185" s="210" t="s">
        <v>10359</v>
      </c>
      <c r="K5185" s="268">
        <v>0</v>
      </c>
      <c r="L5185" s="270" t="s">
        <v>10359</v>
      </c>
      <c r="M5185" s="270">
        <v>0</v>
      </c>
      <c r="N5185" s="270" t="s">
        <v>10359</v>
      </c>
      <c r="O5185" s="270">
        <v>0</v>
      </c>
      <c r="P5185" s="270" t="s">
        <v>10359</v>
      </c>
      <c r="Q5185" s="270">
        <v>0</v>
      </c>
      <c r="R5185" s="74"/>
      <c r="S5185" s="75" t="str">
        <f t="shared" si="490"/>
        <v>0000</v>
      </c>
      <c r="T5185" s="75" t="str">
        <f t="shared" si="488"/>
        <v>00000000000000000000000000000000</v>
      </c>
      <c r="V5185" s="197"/>
      <c r="W5185" s="75">
        <f t="shared" si="489"/>
        <v>0</v>
      </c>
      <c r="AE5185" s="479"/>
    </row>
    <row r="5186" spans="1:31" s="75" customFormat="1" ht="13.5" x14ac:dyDescent="0.2">
      <c r="A5186" s="211">
        <v>5183</v>
      </c>
      <c r="B5186" s="212" t="s">
        <v>7299</v>
      </c>
      <c r="C5186" s="213" t="s">
        <v>7300</v>
      </c>
      <c r="D5186" s="213"/>
      <c r="E5186" s="213">
        <v>0</v>
      </c>
      <c r="F5186" s="213" t="s">
        <v>585</v>
      </c>
      <c r="G5186" s="214" t="s">
        <v>677</v>
      </c>
      <c r="H5186" s="208" t="str">
        <f>IF(Input!F$4="GMH_OECC",J5186,IF(Input!F$4="GMH_XOEC",L5186,IF(Input!F$4="GMH_Korea",N5186,IF(Input!F$4="GMH_EU",P5186,IF(Input!F$4="Skysuper",#REF!,IF(Input!F$4="SkyII",#REF!,IF(Input!F$4="XO-8000",#REF!, "FALSE")))))))</f>
        <v>00</v>
      </c>
      <c r="I5186" s="209">
        <f>IF(Input!F$4="GMH_OECC",K5186,IF(Input!F$4="GMH_XOEC",M5186,IF(Input!F$4="GMH_Korea",O5186,IF(Input!F$4="GMH_EU",Q5186,IF(Input!F$4="Skysuper",#REF!,IF(Input!F$4="SkyII",#REF!,IF(Input!F$4="XO-8000",#REF!, "FALSE")))))))</f>
        <v>0</v>
      </c>
      <c r="J5186" s="210" t="s">
        <v>10359</v>
      </c>
      <c r="K5186" s="268">
        <v>0</v>
      </c>
      <c r="L5186" s="270" t="s">
        <v>10359</v>
      </c>
      <c r="M5186" s="270">
        <v>0</v>
      </c>
      <c r="N5186" s="270" t="s">
        <v>10359</v>
      </c>
      <c r="O5186" s="270">
        <v>0</v>
      </c>
      <c r="P5186" s="270" t="s">
        <v>10359</v>
      </c>
      <c r="Q5186" s="270">
        <v>0</v>
      </c>
      <c r="R5186" s="74"/>
      <c r="S5186" s="75" t="str">
        <f t="shared" si="490"/>
        <v>0000</v>
      </c>
      <c r="T5186" s="75" t="str">
        <f t="shared" si="488"/>
        <v>00000000000000000000000000000000</v>
      </c>
      <c r="V5186" s="197"/>
      <c r="W5186" s="75">
        <f t="shared" si="489"/>
        <v>0</v>
      </c>
      <c r="AE5186" s="479"/>
    </row>
    <row r="5187" spans="1:31" s="75" customFormat="1" ht="13.5" x14ac:dyDescent="0.2">
      <c r="A5187" s="211">
        <v>5184</v>
      </c>
      <c r="B5187" s="212" t="s">
        <v>7301</v>
      </c>
      <c r="C5187" s="213" t="s">
        <v>7302</v>
      </c>
      <c r="D5187" s="213"/>
      <c r="E5187" s="213">
        <v>0</v>
      </c>
      <c r="F5187" s="213" t="s">
        <v>585</v>
      </c>
      <c r="G5187" s="214" t="s">
        <v>677</v>
      </c>
      <c r="H5187" s="208" t="str">
        <f>IF(Input!F$4="GMH_OECC",J5187,IF(Input!F$4="GMH_XOEC",L5187,IF(Input!F$4="GMH_Korea",N5187,IF(Input!F$4="GMH_EU",P5187,IF(Input!F$4="Skysuper",#REF!,IF(Input!F$4="SkyII",#REF!,IF(Input!F$4="XO-8000",#REF!, "FALSE")))))))</f>
        <v>00</v>
      </c>
      <c r="I5187" s="209">
        <f>IF(Input!F$4="GMH_OECC",K5187,IF(Input!F$4="GMH_XOEC",M5187,IF(Input!F$4="GMH_Korea",O5187,IF(Input!F$4="GMH_EU",Q5187,IF(Input!F$4="Skysuper",#REF!,IF(Input!F$4="SkyII",#REF!,IF(Input!F$4="XO-8000",#REF!, "FALSE")))))))</f>
        <v>0</v>
      </c>
      <c r="J5187" s="210" t="s">
        <v>10359</v>
      </c>
      <c r="K5187" s="268">
        <v>0</v>
      </c>
      <c r="L5187" s="270" t="s">
        <v>10359</v>
      </c>
      <c r="M5187" s="270">
        <v>0</v>
      </c>
      <c r="N5187" s="270" t="s">
        <v>10359</v>
      </c>
      <c r="O5187" s="270">
        <v>0</v>
      </c>
      <c r="P5187" s="270" t="s">
        <v>10359</v>
      </c>
      <c r="Q5187" s="270">
        <v>0</v>
      </c>
      <c r="R5187" s="74"/>
      <c r="S5187" s="75" t="str">
        <f t="shared" si="490"/>
        <v>0000</v>
      </c>
      <c r="T5187" s="75" t="str">
        <f t="shared" si="488"/>
        <v>00000000000000000000000000000000</v>
      </c>
      <c r="V5187" s="197"/>
      <c r="W5187" s="75">
        <f t="shared" si="489"/>
        <v>0</v>
      </c>
      <c r="AE5187" s="479"/>
    </row>
    <row r="5188" spans="1:31" s="75" customFormat="1" ht="13.5" x14ac:dyDescent="0.2">
      <c r="A5188" s="211">
        <v>5185</v>
      </c>
      <c r="B5188" s="212" t="s">
        <v>7303</v>
      </c>
      <c r="C5188" s="213" t="s">
        <v>7304</v>
      </c>
      <c r="D5188" s="213"/>
      <c r="E5188" s="213">
        <v>0</v>
      </c>
      <c r="F5188" s="213" t="s">
        <v>585</v>
      </c>
      <c r="G5188" s="214" t="s">
        <v>677</v>
      </c>
      <c r="H5188" s="208" t="str">
        <f>IF(Input!F$4="GMH_OECC",J5188,IF(Input!F$4="GMH_XOEC",L5188,IF(Input!F$4="GMH_Korea",N5188,IF(Input!F$4="GMH_EU",P5188,IF(Input!F$4="Skysuper",#REF!,IF(Input!F$4="SkyII",#REF!,IF(Input!F$4="XO-8000",#REF!, "FALSE")))))))</f>
        <v>00</v>
      </c>
      <c r="I5188" s="209">
        <f>IF(Input!F$4="GMH_OECC",K5188,IF(Input!F$4="GMH_XOEC",M5188,IF(Input!F$4="GMH_Korea",O5188,IF(Input!F$4="GMH_EU",Q5188,IF(Input!F$4="Skysuper",#REF!,IF(Input!F$4="SkyII",#REF!,IF(Input!F$4="XO-8000",#REF!, "FALSE")))))))</f>
        <v>0</v>
      </c>
      <c r="J5188" s="210" t="s">
        <v>10359</v>
      </c>
      <c r="K5188" s="268">
        <v>0</v>
      </c>
      <c r="L5188" s="270" t="s">
        <v>10359</v>
      </c>
      <c r="M5188" s="270">
        <v>0</v>
      </c>
      <c r="N5188" s="270" t="s">
        <v>10359</v>
      </c>
      <c r="O5188" s="270">
        <v>0</v>
      </c>
      <c r="P5188" s="270" t="s">
        <v>10359</v>
      </c>
      <c r="Q5188" s="270">
        <v>0</v>
      </c>
      <c r="R5188" s="74"/>
      <c r="S5188" s="75" t="str">
        <f t="shared" si="490"/>
        <v>0000</v>
      </c>
      <c r="T5188" s="75" t="str">
        <f t="shared" ref="T5188:T5251" si="491">CONCATENATE(S5188,S5189,S5190,S5191,S5192,S5193,S5194,S5195)</f>
        <v>00000000000000000000000000000000</v>
      </c>
      <c r="V5188" s="197"/>
      <c r="W5188" s="75">
        <f t="shared" si="489"/>
        <v>0</v>
      </c>
      <c r="AE5188" s="479"/>
    </row>
    <row r="5189" spans="1:31" s="75" customFormat="1" ht="13.5" x14ac:dyDescent="0.2">
      <c r="A5189" s="211">
        <v>5186</v>
      </c>
      <c r="B5189" s="212" t="s">
        <v>7305</v>
      </c>
      <c r="C5189" s="213" t="s">
        <v>7306</v>
      </c>
      <c r="D5189" s="213"/>
      <c r="E5189" s="213">
        <v>0</v>
      </c>
      <c r="F5189" s="213" t="s">
        <v>585</v>
      </c>
      <c r="G5189" s="214" t="s">
        <v>677</v>
      </c>
      <c r="H5189" s="208" t="str">
        <f>IF(Input!F$4="GMH_OECC",J5189,IF(Input!F$4="GMH_XOEC",L5189,IF(Input!F$4="GMH_Korea",N5189,IF(Input!F$4="GMH_EU",P5189,IF(Input!F$4="Skysuper",#REF!,IF(Input!F$4="SkyII",#REF!,IF(Input!F$4="XO-8000",#REF!, "FALSE")))))))</f>
        <v>00</v>
      </c>
      <c r="I5189" s="209">
        <f>IF(Input!F$4="GMH_OECC",K5189,IF(Input!F$4="GMH_XOEC",M5189,IF(Input!F$4="GMH_Korea",O5189,IF(Input!F$4="GMH_EU",Q5189,IF(Input!F$4="Skysuper",#REF!,IF(Input!F$4="SkyII",#REF!,IF(Input!F$4="XO-8000",#REF!, "FALSE")))))))</f>
        <v>0</v>
      </c>
      <c r="J5189" s="210" t="s">
        <v>10359</v>
      </c>
      <c r="K5189" s="268">
        <v>0</v>
      </c>
      <c r="L5189" s="270" t="s">
        <v>10359</v>
      </c>
      <c r="M5189" s="270">
        <v>0</v>
      </c>
      <c r="N5189" s="270" t="s">
        <v>10359</v>
      </c>
      <c r="O5189" s="270">
        <v>0</v>
      </c>
      <c r="P5189" s="270" t="s">
        <v>10359</v>
      </c>
      <c r="Q5189" s="270">
        <v>0</v>
      </c>
      <c r="R5189" s="74"/>
      <c r="S5189" s="75" t="str">
        <f t="shared" si="490"/>
        <v>0000</v>
      </c>
      <c r="T5189" s="75" t="str">
        <f t="shared" si="491"/>
        <v>00000000000000000000000000000000</v>
      </c>
      <c r="V5189" s="197"/>
      <c r="W5189" s="75">
        <f t="shared" si="489"/>
        <v>0</v>
      </c>
      <c r="AE5189" s="479"/>
    </row>
    <row r="5190" spans="1:31" s="75" customFormat="1" ht="13.5" x14ac:dyDescent="0.2">
      <c r="A5190" s="211">
        <v>5187</v>
      </c>
      <c r="B5190" s="212" t="s">
        <v>7307</v>
      </c>
      <c r="C5190" s="213" t="s">
        <v>7308</v>
      </c>
      <c r="D5190" s="213"/>
      <c r="E5190" s="213">
        <v>0</v>
      </c>
      <c r="F5190" s="213" t="s">
        <v>585</v>
      </c>
      <c r="G5190" s="214" t="s">
        <v>677</v>
      </c>
      <c r="H5190" s="208" t="str">
        <f>IF(Input!F$4="GMH_OECC",J5190,IF(Input!F$4="GMH_XOEC",L5190,IF(Input!F$4="GMH_Korea",N5190,IF(Input!F$4="GMH_EU",P5190,IF(Input!F$4="Skysuper",#REF!,IF(Input!F$4="SkyII",#REF!,IF(Input!F$4="XO-8000",#REF!, "FALSE")))))))</f>
        <v>00</v>
      </c>
      <c r="I5190" s="209">
        <f>IF(Input!F$4="GMH_OECC",K5190,IF(Input!F$4="GMH_XOEC",M5190,IF(Input!F$4="GMH_Korea",O5190,IF(Input!F$4="GMH_EU",Q5190,IF(Input!F$4="Skysuper",#REF!,IF(Input!F$4="SkyII",#REF!,IF(Input!F$4="XO-8000",#REF!, "FALSE")))))))</f>
        <v>0</v>
      </c>
      <c r="J5190" s="210" t="s">
        <v>10359</v>
      </c>
      <c r="K5190" s="268">
        <v>0</v>
      </c>
      <c r="L5190" s="270" t="s">
        <v>10359</v>
      </c>
      <c r="M5190" s="270">
        <v>0</v>
      </c>
      <c r="N5190" s="270" t="s">
        <v>10359</v>
      </c>
      <c r="O5190" s="270">
        <v>0</v>
      </c>
      <c r="P5190" s="270" t="s">
        <v>10359</v>
      </c>
      <c r="Q5190" s="270">
        <v>0</v>
      </c>
      <c r="R5190" s="74"/>
      <c r="S5190" s="75" t="str">
        <f t="shared" si="490"/>
        <v>0000</v>
      </c>
      <c r="T5190" s="75" t="str">
        <f t="shared" si="491"/>
        <v>00000000000000000000000000000000</v>
      </c>
      <c r="V5190" s="197"/>
      <c r="W5190" s="75">
        <f t="shared" ref="W5190:W5253" si="492">HEX2DEC(RIGHT(S5190,2))+HEX2DEC(RIGHT(S5191,2))+HEX2DEC(RIGHT(S5192,2))+HEX2DEC(RIGHT(S5193,2))+HEX2DEC(LEFT(S5190,2))+HEX2DEC(LEFT(S5191,2))+HEX2DEC(LEFT(S5192,2))+HEX2DEC(LEFT(S5193,2))+HEX2DEC(RIGHT(S5194,2))+HEX2DEC(RIGHT(S5195,2))+HEX2DEC(RIGHT(S5196,2))+HEX2DEC(RIGHT(S5197,2))+HEX2DEC(LEFT(S5194,2))+HEX2DEC(LEFT(S5195,2))+HEX2DEC(LEFT(S5196,2))+HEX2DEC(LEFT(S5197,2))</f>
        <v>0</v>
      </c>
      <c r="AE5190" s="479"/>
    </row>
    <row r="5191" spans="1:31" s="75" customFormat="1" ht="13.5" x14ac:dyDescent="0.2">
      <c r="A5191" s="211">
        <v>5188</v>
      </c>
      <c r="B5191" s="212" t="s">
        <v>7309</v>
      </c>
      <c r="C5191" s="213" t="s">
        <v>7310</v>
      </c>
      <c r="D5191" s="213"/>
      <c r="E5191" s="213">
        <v>0</v>
      </c>
      <c r="F5191" s="213" t="s">
        <v>585</v>
      </c>
      <c r="G5191" s="214" t="s">
        <v>677</v>
      </c>
      <c r="H5191" s="208" t="str">
        <f>IF(Input!F$4="GMH_OECC",J5191,IF(Input!F$4="GMH_XOEC",L5191,IF(Input!F$4="GMH_Korea",N5191,IF(Input!F$4="GMH_EU",P5191,IF(Input!F$4="Skysuper",#REF!,IF(Input!F$4="SkyII",#REF!,IF(Input!F$4="XO-8000",#REF!, "FALSE")))))))</f>
        <v>00</v>
      </c>
      <c r="I5191" s="209">
        <f>IF(Input!F$4="GMH_OECC",K5191,IF(Input!F$4="GMH_XOEC",M5191,IF(Input!F$4="GMH_Korea",O5191,IF(Input!F$4="GMH_EU",Q5191,IF(Input!F$4="Skysuper",#REF!,IF(Input!F$4="SkyII",#REF!,IF(Input!F$4="XO-8000",#REF!, "FALSE")))))))</f>
        <v>0</v>
      </c>
      <c r="J5191" s="210" t="s">
        <v>10359</v>
      </c>
      <c r="K5191" s="268">
        <v>0</v>
      </c>
      <c r="L5191" s="270" t="s">
        <v>10359</v>
      </c>
      <c r="M5191" s="270">
        <v>0</v>
      </c>
      <c r="N5191" s="270" t="s">
        <v>10359</v>
      </c>
      <c r="O5191" s="270">
        <v>0</v>
      </c>
      <c r="P5191" s="270" t="s">
        <v>10359</v>
      </c>
      <c r="Q5191" s="270">
        <v>0</v>
      </c>
      <c r="R5191" s="74"/>
      <c r="S5191" s="75" t="str">
        <f t="shared" si="490"/>
        <v>0000</v>
      </c>
      <c r="T5191" s="75" t="str">
        <f t="shared" si="491"/>
        <v>00000000000000000000000000000000</v>
      </c>
      <c r="V5191" s="197"/>
      <c r="W5191" s="75">
        <f t="shared" si="492"/>
        <v>0</v>
      </c>
      <c r="AE5191" s="479"/>
    </row>
    <row r="5192" spans="1:31" s="75" customFormat="1" ht="13.5" x14ac:dyDescent="0.2">
      <c r="A5192" s="211">
        <v>5189</v>
      </c>
      <c r="B5192" s="212" t="s">
        <v>7311</v>
      </c>
      <c r="C5192" s="213" t="s">
        <v>7312</v>
      </c>
      <c r="D5192" s="213"/>
      <c r="E5192" s="213">
        <v>0</v>
      </c>
      <c r="F5192" s="213" t="s">
        <v>585</v>
      </c>
      <c r="G5192" s="214" t="s">
        <v>677</v>
      </c>
      <c r="H5192" s="208" t="str">
        <f>IF(Input!F$4="GMH_OECC",J5192,IF(Input!F$4="GMH_XOEC",L5192,IF(Input!F$4="GMH_Korea",N5192,IF(Input!F$4="GMH_EU",P5192,IF(Input!F$4="Skysuper",#REF!,IF(Input!F$4="SkyII",#REF!,IF(Input!F$4="XO-8000",#REF!, "FALSE")))))))</f>
        <v>00</v>
      </c>
      <c r="I5192" s="209">
        <f>IF(Input!F$4="GMH_OECC",K5192,IF(Input!F$4="GMH_XOEC",M5192,IF(Input!F$4="GMH_Korea",O5192,IF(Input!F$4="GMH_EU",Q5192,IF(Input!F$4="Skysuper",#REF!,IF(Input!F$4="SkyII",#REF!,IF(Input!F$4="XO-8000",#REF!, "FALSE")))))))</f>
        <v>0</v>
      </c>
      <c r="J5192" s="210" t="s">
        <v>10359</v>
      </c>
      <c r="K5192" s="268">
        <v>0</v>
      </c>
      <c r="L5192" s="270" t="s">
        <v>10359</v>
      </c>
      <c r="M5192" s="270">
        <v>0</v>
      </c>
      <c r="N5192" s="270" t="s">
        <v>10359</v>
      </c>
      <c r="O5192" s="270">
        <v>0</v>
      </c>
      <c r="P5192" s="270" t="s">
        <v>10359</v>
      </c>
      <c r="Q5192" s="270">
        <v>0</v>
      </c>
      <c r="R5192" s="74"/>
      <c r="S5192" s="75" t="str">
        <f t="shared" si="490"/>
        <v>0000</v>
      </c>
      <c r="T5192" s="75" t="str">
        <f t="shared" si="491"/>
        <v>00000000000000000000000000000000</v>
      </c>
      <c r="V5192" s="197"/>
      <c r="W5192" s="75">
        <f t="shared" si="492"/>
        <v>0</v>
      </c>
      <c r="AE5192" s="479"/>
    </row>
    <row r="5193" spans="1:31" s="75" customFormat="1" ht="13.5" x14ac:dyDescent="0.2">
      <c r="A5193" s="211">
        <v>5190</v>
      </c>
      <c r="B5193" s="212" t="s">
        <v>7313</v>
      </c>
      <c r="C5193" s="213" t="s">
        <v>7314</v>
      </c>
      <c r="D5193" s="213"/>
      <c r="E5193" s="213">
        <v>0</v>
      </c>
      <c r="F5193" s="213" t="s">
        <v>585</v>
      </c>
      <c r="G5193" s="214" t="s">
        <v>677</v>
      </c>
      <c r="H5193" s="208" t="str">
        <f>IF(Input!F$4="GMH_OECC",J5193,IF(Input!F$4="GMH_XOEC",L5193,IF(Input!F$4="GMH_Korea",N5193,IF(Input!F$4="GMH_EU",P5193,IF(Input!F$4="Skysuper",#REF!,IF(Input!F$4="SkyII",#REF!,IF(Input!F$4="XO-8000",#REF!, "FALSE")))))))</f>
        <v>00</v>
      </c>
      <c r="I5193" s="209">
        <f>IF(Input!F$4="GMH_OECC",K5193,IF(Input!F$4="GMH_XOEC",M5193,IF(Input!F$4="GMH_Korea",O5193,IF(Input!F$4="GMH_EU",Q5193,IF(Input!F$4="Skysuper",#REF!,IF(Input!F$4="SkyII",#REF!,IF(Input!F$4="XO-8000",#REF!, "FALSE")))))))</f>
        <v>0</v>
      </c>
      <c r="J5193" s="210" t="s">
        <v>10359</v>
      </c>
      <c r="K5193" s="268">
        <v>0</v>
      </c>
      <c r="L5193" s="270" t="s">
        <v>10359</v>
      </c>
      <c r="M5193" s="270">
        <v>0</v>
      </c>
      <c r="N5193" s="270" t="s">
        <v>10359</v>
      </c>
      <c r="O5193" s="270">
        <v>0</v>
      </c>
      <c r="P5193" s="270" t="s">
        <v>10359</v>
      </c>
      <c r="Q5193" s="270">
        <v>0</v>
      </c>
      <c r="R5193" s="74"/>
      <c r="S5193" s="75" t="str">
        <f t="shared" si="490"/>
        <v>0000</v>
      </c>
      <c r="T5193" s="75" t="str">
        <f t="shared" si="491"/>
        <v>00000000000000000000000000000000</v>
      </c>
      <c r="V5193" s="197"/>
      <c r="W5193" s="75">
        <f t="shared" si="492"/>
        <v>0</v>
      </c>
      <c r="AE5193" s="479"/>
    </row>
    <row r="5194" spans="1:31" s="75" customFormat="1" ht="13.5" x14ac:dyDescent="0.2">
      <c r="A5194" s="211">
        <v>5191</v>
      </c>
      <c r="B5194" s="212" t="s">
        <v>7315</v>
      </c>
      <c r="C5194" s="213" t="s">
        <v>7316</v>
      </c>
      <c r="D5194" s="213"/>
      <c r="E5194" s="213">
        <v>0</v>
      </c>
      <c r="F5194" s="213" t="s">
        <v>585</v>
      </c>
      <c r="G5194" s="214" t="s">
        <v>677</v>
      </c>
      <c r="H5194" s="208" t="str">
        <f>IF(Input!F$4="GMH_OECC",J5194,IF(Input!F$4="GMH_XOEC",L5194,IF(Input!F$4="GMH_Korea",N5194,IF(Input!F$4="GMH_EU",P5194,IF(Input!F$4="Skysuper",#REF!,IF(Input!F$4="SkyII",#REF!,IF(Input!F$4="XO-8000",#REF!, "FALSE")))))))</f>
        <v>00</v>
      </c>
      <c r="I5194" s="209">
        <f>IF(Input!F$4="GMH_OECC",K5194,IF(Input!F$4="GMH_XOEC",M5194,IF(Input!F$4="GMH_Korea",O5194,IF(Input!F$4="GMH_EU",Q5194,IF(Input!F$4="Skysuper",#REF!,IF(Input!F$4="SkyII",#REF!,IF(Input!F$4="XO-8000",#REF!, "FALSE")))))))</f>
        <v>0</v>
      </c>
      <c r="J5194" s="210" t="s">
        <v>10359</v>
      </c>
      <c r="K5194" s="268">
        <v>0</v>
      </c>
      <c r="L5194" s="270" t="s">
        <v>10359</v>
      </c>
      <c r="M5194" s="270">
        <v>0</v>
      </c>
      <c r="N5194" s="270" t="s">
        <v>10359</v>
      </c>
      <c r="O5194" s="270">
        <v>0</v>
      </c>
      <c r="P5194" s="270" t="s">
        <v>10359</v>
      </c>
      <c r="Q5194" s="270">
        <v>0</v>
      </c>
      <c r="R5194" s="74"/>
      <c r="S5194" s="75" t="str">
        <f t="shared" si="490"/>
        <v>0000</v>
      </c>
      <c r="T5194" s="75" t="str">
        <f t="shared" si="491"/>
        <v>00000000000000000000000000000000</v>
      </c>
      <c r="V5194" s="197"/>
      <c r="W5194" s="75">
        <f t="shared" si="492"/>
        <v>0</v>
      </c>
      <c r="AE5194" s="479"/>
    </row>
    <row r="5195" spans="1:31" s="75" customFormat="1" ht="13.5" x14ac:dyDescent="0.2">
      <c r="A5195" s="211">
        <v>5192</v>
      </c>
      <c r="B5195" s="212" t="s">
        <v>7317</v>
      </c>
      <c r="C5195" s="213" t="s">
        <v>7318</v>
      </c>
      <c r="D5195" s="213"/>
      <c r="E5195" s="213">
        <v>0</v>
      </c>
      <c r="F5195" s="213" t="s">
        <v>585</v>
      </c>
      <c r="G5195" s="214" t="s">
        <v>677</v>
      </c>
      <c r="H5195" s="208" t="str">
        <f>IF(Input!F$4="GMH_OECC",J5195,IF(Input!F$4="GMH_XOEC",L5195,IF(Input!F$4="GMH_Korea",N5195,IF(Input!F$4="GMH_EU",P5195,IF(Input!F$4="Skysuper",#REF!,IF(Input!F$4="SkyII",#REF!,IF(Input!F$4="XO-8000",#REF!, "FALSE")))))))</f>
        <v>00</v>
      </c>
      <c r="I5195" s="209">
        <f>IF(Input!F$4="GMH_OECC",K5195,IF(Input!F$4="GMH_XOEC",M5195,IF(Input!F$4="GMH_Korea",O5195,IF(Input!F$4="GMH_EU",Q5195,IF(Input!F$4="Skysuper",#REF!,IF(Input!F$4="SkyII",#REF!,IF(Input!F$4="XO-8000",#REF!, "FALSE")))))))</f>
        <v>0</v>
      </c>
      <c r="J5195" s="210" t="s">
        <v>10359</v>
      </c>
      <c r="K5195" s="268">
        <v>0</v>
      </c>
      <c r="L5195" s="270" t="s">
        <v>10359</v>
      </c>
      <c r="M5195" s="270">
        <v>0</v>
      </c>
      <c r="N5195" s="270" t="s">
        <v>10359</v>
      </c>
      <c r="O5195" s="270">
        <v>0</v>
      </c>
      <c r="P5195" s="270" t="s">
        <v>10359</v>
      </c>
      <c r="Q5195" s="270">
        <v>0</v>
      </c>
      <c r="R5195" s="74"/>
      <c r="S5195" s="75" t="str">
        <f t="shared" si="490"/>
        <v>0000</v>
      </c>
      <c r="T5195" s="75" t="str">
        <f t="shared" si="491"/>
        <v>00000000000000000000000000000000</v>
      </c>
      <c r="V5195" s="197"/>
      <c r="W5195" s="75">
        <f t="shared" si="492"/>
        <v>0</v>
      </c>
      <c r="AE5195" s="479"/>
    </row>
    <row r="5196" spans="1:31" s="75" customFormat="1" ht="13.5" x14ac:dyDescent="0.2">
      <c r="A5196" s="211">
        <v>5193</v>
      </c>
      <c r="B5196" s="212" t="s">
        <v>7319</v>
      </c>
      <c r="C5196" s="213" t="s">
        <v>7320</v>
      </c>
      <c r="D5196" s="213"/>
      <c r="E5196" s="213">
        <v>0</v>
      </c>
      <c r="F5196" s="213" t="s">
        <v>585</v>
      </c>
      <c r="G5196" s="214" t="s">
        <v>677</v>
      </c>
      <c r="H5196" s="208" t="str">
        <f>IF(Input!F$4="GMH_OECC",J5196,IF(Input!F$4="GMH_XOEC",L5196,IF(Input!F$4="GMH_Korea",N5196,IF(Input!F$4="GMH_EU",P5196,IF(Input!F$4="Skysuper",#REF!,IF(Input!F$4="SkyII",#REF!,IF(Input!F$4="XO-8000",#REF!, "FALSE")))))))</f>
        <v>00</v>
      </c>
      <c r="I5196" s="209">
        <f>IF(Input!F$4="GMH_OECC",K5196,IF(Input!F$4="GMH_XOEC",M5196,IF(Input!F$4="GMH_Korea",O5196,IF(Input!F$4="GMH_EU",Q5196,IF(Input!F$4="Skysuper",#REF!,IF(Input!F$4="SkyII",#REF!,IF(Input!F$4="XO-8000",#REF!, "FALSE")))))))</f>
        <v>0</v>
      </c>
      <c r="J5196" s="210" t="s">
        <v>10359</v>
      </c>
      <c r="K5196" s="268">
        <v>0</v>
      </c>
      <c r="L5196" s="270" t="s">
        <v>10359</v>
      </c>
      <c r="M5196" s="270">
        <v>0</v>
      </c>
      <c r="N5196" s="270" t="s">
        <v>10359</v>
      </c>
      <c r="O5196" s="270">
        <v>0</v>
      </c>
      <c r="P5196" s="270" t="s">
        <v>10359</v>
      </c>
      <c r="Q5196" s="270">
        <v>0</v>
      </c>
      <c r="R5196" s="74"/>
      <c r="S5196" s="75" t="str">
        <f t="shared" si="490"/>
        <v>0000</v>
      </c>
      <c r="T5196" s="75" t="str">
        <f t="shared" si="491"/>
        <v>00000000000000000000000000000000</v>
      </c>
      <c r="V5196" s="197"/>
      <c r="W5196" s="75">
        <f t="shared" si="492"/>
        <v>0</v>
      </c>
      <c r="AE5196" s="479"/>
    </row>
    <row r="5197" spans="1:31" s="75" customFormat="1" ht="13.5" x14ac:dyDescent="0.2">
      <c r="A5197" s="211">
        <v>5194</v>
      </c>
      <c r="B5197" s="212" t="s">
        <v>7321</v>
      </c>
      <c r="C5197" s="213" t="s">
        <v>7322</v>
      </c>
      <c r="D5197" s="213"/>
      <c r="E5197" s="213">
        <v>0</v>
      </c>
      <c r="F5197" s="213" t="s">
        <v>585</v>
      </c>
      <c r="G5197" s="214" t="s">
        <v>677</v>
      </c>
      <c r="H5197" s="208" t="str">
        <f>IF(Input!F$4="GMH_OECC",J5197,IF(Input!F$4="GMH_XOEC",L5197,IF(Input!F$4="GMH_Korea",N5197,IF(Input!F$4="GMH_EU",P5197,IF(Input!F$4="Skysuper",#REF!,IF(Input!F$4="SkyII",#REF!,IF(Input!F$4="XO-8000",#REF!, "FALSE")))))))</f>
        <v>00</v>
      </c>
      <c r="I5197" s="209">
        <f>IF(Input!F$4="GMH_OECC",K5197,IF(Input!F$4="GMH_XOEC",M5197,IF(Input!F$4="GMH_Korea",O5197,IF(Input!F$4="GMH_EU",Q5197,IF(Input!F$4="Skysuper",#REF!,IF(Input!F$4="SkyII",#REF!,IF(Input!F$4="XO-8000",#REF!, "FALSE")))))))</f>
        <v>0</v>
      </c>
      <c r="J5197" s="210" t="s">
        <v>10359</v>
      </c>
      <c r="K5197" s="268">
        <v>0</v>
      </c>
      <c r="L5197" s="270" t="s">
        <v>10359</v>
      </c>
      <c r="M5197" s="270">
        <v>0</v>
      </c>
      <c r="N5197" s="270" t="s">
        <v>10359</v>
      </c>
      <c r="O5197" s="270">
        <v>0</v>
      </c>
      <c r="P5197" s="270" t="s">
        <v>10359</v>
      </c>
      <c r="Q5197" s="270">
        <v>0</v>
      </c>
      <c r="R5197" s="74"/>
      <c r="S5197" s="75" t="str">
        <f t="shared" si="490"/>
        <v>0000</v>
      </c>
      <c r="T5197" s="75" t="str">
        <f t="shared" si="491"/>
        <v>00000000000000000000000000000000</v>
      </c>
      <c r="V5197" s="197"/>
      <c r="W5197" s="75">
        <f t="shared" si="492"/>
        <v>0</v>
      </c>
      <c r="AE5197" s="479"/>
    </row>
    <row r="5198" spans="1:31" s="75" customFormat="1" ht="13.5" x14ac:dyDescent="0.2">
      <c r="A5198" s="211">
        <v>5195</v>
      </c>
      <c r="B5198" s="212" t="s">
        <v>7323</v>
      </c>
      <c r="C5198" s="213" t="s">
        <v>7324</v>
      </c>
      <c r="D5198" s="213"/>
      <c r="E5198" s="213">
        <v>0</v>
      </c>
      <c r="F5198" s="213" t="s">
        <v>585</v>
      </c>
      <c r="G5198" s="214" t="s">
        <v>677</v>
      </c>
      <c r="H5198" s="208" t="str">
        <f>IF(Input!F$4="GMH_OECC",J5198,IF(Input!F$4="GMH_XOEC",L5198,IF(Input!F$4="GMH_Korea",N5198,IF(Input!F$4="GMH_EU",P5198,IF(Input!F$4="Skysuper",#REF!,IF(Input!F$4="SkyII",#REF!,IF(Input!F$4="XO-8000",#REF!, "FALSE")))))))</f>
        <v>00</v>
      </c>
      <c r="I5198" s="209">
        <f>IF(Input!F$4="GMH_OECC",K5198,IF(Input!F$4="GMH_XOEC",M5198,IF(Input!F$4="GMH_Korea",O5198,IF(Input!F$4="GMH_EU",Q5198,IF(Input!F$4="Skysuper",#REF!,IF(Input!F$4="SkyII",#REF!,IF(Input!F$4="XO-8000",#REF!, "FALSE")))))))</f>
        <v>0</v>
      </c>
      <c r="J5198" s="210" t="s">
        <v>10359</v>
      </c>
      <c r="K5198" s="268">
        <v>0</v>
      </c>
      <c r="L5198" s="270" t="s">
        <v>10359</v>
      </c>
      <c r="M5198" s="270">
        <v>0</v>
      </c>
      <c r="N5198" s="270" t="s">
        <v>10359</v>
      </c>
      <c r="O5198" s="270">
        <v>0</v>
      </c>
      <c r="P5198" s="270" t="s">
        <v>10359</v>
      </c>
      <c r="Q5198" s="270">
        <v>0</v>
      </c>
      <c r="R5198" s="74"/>
      <c r="S5198" s="75" t="str">
        <f t="shared" si="490"/>
        <v>0000</v>
      </c>
      <c r="T5198" s="75" t="str">
        <f t="shared" si="491"/>
        <v>00000000000000000000000000000000</v>
      </c>
      <c r="V5198" s="197"/>
      <c r="W5198" s="75">
        <f t="shared" si="492"/>
        <v>0</v>
      </c>
      <c r="AE5198" s="479"/>
    </row>
    <row r="5199" spans="1:31" s="75" customFormat="1" ht="13.5" x14ac:dyDescent="0.2">
      <c r="A5199" s="211">
        <v>5196</v>
      </c>
      <c r="B5199" s="212" t="s">
        <v>7325</v>
      </c>
      <c r="C5199" s="213" t="s">
        <v>7326</v>
      </c>
      <c r="D5199" s="213"/>
      <c r="E5199" s="213">
        <v>0</v>
      </c>
      <c r="F5199" s="213" t="s">
        <v>585</v>
      </c>
      <c r="G5199" s="214" t="s">
        <v>677</v>
      </c>
      <c r="H5199" s="208" t="str">
        <f>IF(Input!F$4="GMH_OECC",J5199,IF(Input!F$4="GMH_XOEC",L5199,IF(Input!F$4="GMH_Korea",N5199,IF(Input!F$4="GMH_EU",P5199,IF(Input!F$4="Skysuper",#REF!,IF(Input!F$4="SkyII",#REF!,IF(Input!F$4="XO-8000",#REF!, "FALSE")))))))</f>
        <v>00</v>
      </c>
      <c r="I5199" s="209">
        <f>IF(Input!F$4="GMH_OECC",K5199,IF(Input!F$4="GMH_XOEC",M5199,IF(Input!F$4="GMH_Korea",O5199,IF(Input!F$4="GMH_EU",Q5199,IF(Input!F$4="Skysuper",#REF!,IF(Input!F$4="SkyII",#REF!,IF(Input!F$4="XO-8000",#REF!, "FALSE")))))))</f>
        <v>0</v>
      </c>
      <c r="J5199" s="210" t="s">
        <v>10359</v>
      </c>
      <c r="K5199" s="268">
        <v>0</v>
      </c>
      <c r="L5199" s="270" t="s">
        <v>10359</v>
      </c>
      <c r="M5199" s="270">
        <v>0</v>
      </c>
      <c r="N5199" s="270" t="s">
        <v>10359</v>
      </c>
      <c r="O5199" s="270">
        <v>0</v>
      </c>
      <c r="P5199" s="270" t="s">
        <v>10359</v>
      </c>
      <c r="Q5199" s="270">
        <v>0</v>
      </c>
      <c r="R5199" s="74"/>
      <c r="S5199" s="75" t="str">
        <f t="shared" si="490"/>
        <v>0000</v>
      </c>
      <c r="T5199" s="75" t="str">
        <f t="shared" si="491"/>
        <v>00000000000000000000000000000000</v>
      </c>
      <c r="V5199" s="197"/>
      <c r="W5199" s="75">
        <f t="shared" si="492"/>
        <v>0</v>
      </c>
      <c r="AE5199" s="479"/>
    </row>
    <row r="5200" spans="1:31" s="75" customFormat="1" ht="13.5" x14ac:dyDescent="0.2">
      <c r="A5200" s="211">
        <v>5197</v>
      </c>
      <c r="B5200" s="212" t="s">
        <v>7327</v>
      </c>
      <c r="C5200" s="213" t="s">
        <v>7328</v>
      </c>
      <c r="D5200" s="213"/>
      <c r="E5200" s="213">
        <v>0</v>
      </c>
      <c r="F5200" s="213" t="s">
        <v>585</v>
      </c>
      <c r="G5200" s="214" t="s">
        <v>677</v>
      </c>
      <c r="H5200" s="208" t="str">
        <f>IF(Input!F$4="GMH_OECC",J5200,IF(Input!F$4="GMH_XOEC",L5200,IF(Input!F$4="GMH_Korea",N5200,IF(Input!F$4="GMH_EU",P5200,IF(Input!F$4="Skysuper",#REF!,IF(Input!F$4="SkyII",#REF!,IF(Input!F$4="XO-8000",#REF!, "FALSE")))))))</f>
        <v>00</v>
      </c>
      <c r="I5200" s="209">
        <f>IF(Input!F$4="GMH_OECC",K5200,IF(Input!F$4="GMH_XOEC",M5200,IF(Input!F$4="GMH_Korea",O5200,IF(Input!F$4="GMH_EU",Q5200,IF(Input!F$4="Skysuper",#REF!,IF(Input!F$4="SkyII",#REF!,IF(Input!F$4="XO-8000",#REF!, "FALSE")))))))</f>
        <v>0</v>
      </c>
      <c r="J5200" s="210" t="s">
        <v>10359</v>
      </c>
      <c r="K5200" s="268">
        <v>0</v>
      </c>
      <c r="L5200" s="270" t="s">
        <v>10359</v>
      </c>
      <c r="M5200" s="270">
        <v>0</v>
      </c>
      <c r="N5200" s="270" t="s">
        <v>10359</v>
      </c>
      <c r="O5200" s="270">
        <v>0</v>
      </c>
      <c r="P5200" s="270" t="s">
        <v>10359</v>
      </c>
      <c r="Q5200" s="270">
        <v>0</v>
      </c>
      <c r="R5200" s="74"/>
      <c r="S5200" s="75" t="str">
        <f t="shared" si="490"/>
        <v>0000</v>
      </c>
      <c r="T5200" s="75" t="str">
        <f t="shared" si="491"/>
        <v>00000000000000000000000000000000</v>
      </c>
      <c r="V5200" s="197"/>
      <c r="W5200" s="75">
        <f t="shared" si="492"/>
        <v>0</v>
      </c>
      <c r="AE5200" s="479"/>
    </row>
    <row r="5201" spans="1:31" s="75" customFormat="1" ht="13.5" x14ac:dyDescent="0.2">
      <c r="A5201" s="211">
        <v>5198</v>
      </c>
      <c r="B5201" s="212" t="s">
        <v>7329</v>
      </c>
      <c r="C5201" s="213" t="s">
        <v>7330</v>
      </c>
      <c r="D5201" s="213"/>
      <c r="E5201" s="213">
        <v>0</v>
      </c>
      <c r="F5201" s="213" t="s">
        <v>585</v>
      </c>
      <c r="G5201" s="214" t="s">
        <v>677</v>
      </c>
      <c r="H5201" s="208" t="str">
        <f>IF(Input!F$4="GMH_OECC",J5201,IF(Input!F$4="GMH_XOEC",L5201,IF(Input!F$4="GMH_Korea",N5201,IF(Input!F$4="GMH_EU",P5201,IF(Input!F$4="Skysuper",#REF!,IF(Input!F$4="SkyII",#REF!,IF(Input!F$4="XO-8000",#REF!, "FALSE")))))))</f>
        <v>00</v>
      </c>
      <c r="I5201" s="209">
        <f>IF(Input!F$4="GMH_OECC",K5201,IF(Input!F$4="GMH_XOEC",M5201,IF(Input!F$4="GMH_Korea",O5201,IF(Input!F$4="GMH_EU",Q5201,IF(Input!F$4="Skysuper",#REF!,IF(Input!F$4="SkyII",#REF!,IF(Input!F$4="XO-8000",#REF!, "FALSE")))))))</f>
        <v>0</v>
      </c>
      <c r="J5201" s="210" t="s">
        <v>10359</v>
      </c>
      <c r="K5201" s="268">
        <v>0</v>
      </c>
      <c r="L5201" s="270" t="s">
        <v>10359</v>
      </c>
      <c r="M5201" s="270">
        <v>0</v>
      </c>
      <c r="N5201" s="270" t="s">
        <v>10359</v>
      </c>
      <c r="O5201" s="270">
        <v>0</v>
      </c>
      <c r="P5201" s="270" t="s">
        <v>10359</v>
      </c>
      <c r="Q5201" s="270">
        <v>0</v>
      </c>
      <c r="R5201" s="74"/>
      <c r="S5201" s="75" t="str">
        <f t="shared" si="490"/>
        <v>0000</v>
      </c>
      <c r="T5201" s="75" t="str">
        <f t="shared" si="491"/>
        <v>00000000000000000000000000000000</v>
      </c>
      <c r="V5201" s="197"/>
      <c r="W5201" s="75">
        <f t="shared" si="492"/>
        <v>0</v>
      </c>
      <c r="AE5201" s="479"/>
    </row>
    <row r="5202" spans="1:31" s="75" customFormat="1" ht="13.5" x14ac:dyDescent="0.2">
      <c r="A5202" s="211">
        <v>5199</v>
      </c>
      <c r="B5202" s="212" t="s">
        <v>7331</v>
      </c>
      <c r="C5202" s="213" t="s">
        <v>7332</v>
      </c>
      <c r="D5202" s="213"/>
      <c r="E5202" s="213">
        <v>0</v>
      </c>
      <c r="F5202" s="213" t="s">
        <v>585</v>
      </c>
      <c r="G5202" s="214" t="s">
        <v>677</v>
      </c>
      <c r="H5202" s="208" t="str">
        <f>IF(Input!F$4="GMH_OECC",J5202,IF(Input!F$4="GMH_XOEC",L5202,IF(Input!F$4="GMH_Korea",N5202,IF(Input!F$4="GMH_EU",P5202,IF(Input!F$4="Skysuper",#REF!,IF(Input!F$4="SkyII",#REF!,IF(Input!F$4="XO-8000",#REF!, "FALSE")))))))</f>
        <v>00</v>
      </c>
      <c r="I5202" s="209">
        <f>IF(Input!F$4="GMH_OECC",K5202,IF(Input!F$4="GMH_XOEC",M5202,IF(Input!F$4="GMH_Korea",O5202,IF(Input!F$4="GMH_EU",Q5202,IF(Input!F$4="Skysuper",#REF!,IF(Input!F$4="SkyII",#REF!,IF(Input!F$4="XO-8000",#REF!, "FALSE")))))))</f>
        <v>0</v>
      </c>
      <c r="J5202" s="210" t="s">
        <v>10359</v>
      </c>
      <c r="K5202" s="268">
        <v>0</v>
      </c>
      <c r="L5202" s="270" t="s">
        <v>10359</v>
      </c>
      <c r="M5202" s="270">
        <v>0</v>
      </c>
      <c r="N5202" s="270" t="s">
        <v>10359</v>
      </c>
      <c r="O5202" s="270">
        <v>0</v>
      </c>
      <c r="P5202" s="270" t="s">
        <v>10359</v>
      </c>
      <c r="Q5202" s="270">
        <v>0</v>
      </c>
      <c r="R5202" s="74"/>
      <c r="S5202" s="75" t="str">
        <f t="shared" si="490"/>
        <v>0000</v>
      </c>
      <c r="T5202" s="75" t="str">
        <f t="shared" si="491"/>
        <v>00000000000000000000000000000000</v>
      </c>
      <c r="V5202" s="197"/>
      <c r="W5202" s="75">
        <f t="shared" si="492"/>
        <v>0</v>
      </c>
      <c r="AE5202" s="479"/>
    </row>
    <row r="5203" spans="1:31" s="75" customFormat="1" ht="13.5" x14ac:dyDescent="0.2">
      <c r="A5203" s="211">
        <v>5200</v>
      </c>
      <c r="B5203" s="212" t="s">
        <v>1316</v>
      </c>
      <c r="C5203" s="213" t="s">
        <v>1317</v>
      </c>
      <c r="D5203" s="213"/>
      <c r="E5203" s="213">
        <v>0</v>
      </c>
      <c r="F5203" s="213" t="s">
        <v>590</v>
      </c>
      <c r="G5203" s="214" t="s">
        <v>572</v>
      </c>
      <c r="H5203" s="208" t="str">
        <f>IF(Input!F$4="GMH_OECC",J5203,IF(Input!F$4="GMH_XOEC",L5203,IF(Input!F$4="GMH_Korea",N5203,IF(Input!F$4="GMH_EU",P5203,IF(Input!F$4="Skysuper",#REF!,IF(Input!F$4="SkyII",#REF!,IF(Input!F$4="XO-8000",#REF!, "FALSE")))))))</f>
        <v>00</v>
      </c>
      <c r="I5203" s="209">
        <f>IF(Input!F$4="GMH_OECC",K5203,IF(Input!F$4="GMH_XOEC",M5203,IF(Input!F$4="GMH_Korea",O5203,IF(Input!F$4="GMH_EU",Q5203,IF(Input!F$4="Skysuper",#REF!,IF(Input!F$4="SkyII",#REF!,IF(Input!F$4="XO-8000",#REF!, "FALSE")))))))</f>
        <v>0</v>
      </c>
      <c r="J5203" s="210" t="s">
        <v>10359</v>
      </c>
      <c r="K5203" s="268">
        <v>0</v>
      </c>
      <c r="L5203" s="270" t="s">
        <v>10359</v>
      </c>
      <c r="M5203" s="270">
        <v>0</v>
      </c>
      <c r="N5203" s="270" t="s">
        <v>10359</v>
      </c>
      <c r="O5203" s="270">
        <v>0</v>
      </c>
      <c r="P5203" s="270" t="s">
        <v>10359</v>
      </c>
      <c r="Q5203" s="270">
        <v>0</v>
      </c>
      <c r="R5203" s="74"/>
      <c r="S5203" s="75" t="str">
        <f t="shared" si="490"/>
        <v>0000</v>
      </c>
      <c r="T5203" s="75" t="str">
        <f t="shared" si="491"/>
        <v>00000000000000000000000000000000</v>
      </c>
      <c r="V5203" s="197"/>
      <c r="W5203" s="75">
        <f t="shared" si="492"/>
        <v>0</v>
      </c>
      <c r="AE5203" s="479"/>
    </row>
    <row r="5204" spans="1:31" s="75" customFormat="1" ht="13.5" x14ac:dyDescent="0.2">
      <c r="A5204" s="211">
        <v>5201</v>
      </c>
      <c r="B5204" s="212" t="s">
        <v>1318</v>
      </c>
      <c r="C5204" s="213" t="s">
        <v>1319</v>
      </c>
      <c r="D5204" s="213"/>
      <c r="E5204" s="213">
        <v>0</v>
      </c>
      <c r="F5204" s="213" t="s">
        <v>590</v>
      </c>
      <c r="G5204" s="214" t="s">
        <v>572</v>
      </c>
      <c r="H5204" s="208" t="str">
        <f>IF(Input!F$4="GMH_OECC",J5204,IF(Input!F$4="GMH_XOEC",L5204,IF(Input!F$4="GMH_Korea",N5204,IF(Input!F$4="GMH_EU",P5204,IF(Input!F$4="Skysuper",#REF!,IF(Input!F$4="SkyII",#REF!,IF(Input!F$4="XO-8000",#REF!, "FALSE")))))))</f>
        <v>00</v>
      </c>
      <c r="I5204" s="209">
        <f>IF(Input!F$4="GMH_OECC",K5204,IF(Input!F$4="GMH_XOEC",M5204,IF(Input!F$4="GMH_Korea",O5204,IF(Input!F$4="GMH_EU",Q5204,IF(Input!F$4="Skysuper",#REF!,IF(Input!F$4="SkyII",#REF!,IF(Input!F$4="XO-8000",#REF!, "FALSE")))))))</f>
        <v>0</v>
      </c>
      <c r="J5204" s="210" t="s">
        <v>10359</v>
      </c>
      <c r="K5204" s="268">
        <v>0</v>
      </c>
      <c r="L5204" s="270" t="s">
        <v>10359</v>
      </c>
      <c r="M5204" s="270">
        <v>0</v>
      </c>
      <c r="N5204" s="270" t="s">
        <v>10359</v>
      </c>
      <c r="O5204" s="270">
        <v>0</v>
      </c>
      <c r="P5204" s="270" t="s">
        <v>10359</v>
      </c>
      <c r="Q5204" s="270">
        <v>0</v>
      </c>
      <c r="R5204" s="74"/>
      <c r="S5204" s="75" t="str">
        <f t="shared" si="490"/>
        <v>0000</v>
      </c>
      <c r="T5204" s="75" t="str">
        <f t="shared" si="491"/>
        <v>00000000000000000000000000000000</v>
      </c>
      <c r="V5204" s="197"/>
      <c r="W5204" s="75">
        <f t="shared" si="492"/>
        <v>0</v>
      </c>
      <c r="AE5204" s="479"/>
    </row>
    <row r="5205" spans="1:31" s="75" customFormat="1" ht="13.5" x14ac:dyDescent="0.2">
      <c r="A5205" s="211">
        <v>5202</v>
      </c>
      <c r="B5205" s="212" t="s">
        <v>1320</v>
      </c>
      <c r="C5205" s="213" t="s">
        <v>1321</v>
      </c>
      <c r="D5205" s="213"/>
      <c r="E5205" s="213">
        <v>0</v>
      </c>
      <c r="F5205" s="213" t="s">
        <v>590</v>
      </c>
      <c r="G5205" s="214" t="s">
        <v>572</v>
      </c>
      <c r="H5205" s="208" t="str">
        <f>IF(Input!F$4="GMH_OECC",J5205,IF(Input!F$4="GMH_XOEC",L5205,IF(Input!F$4="GMH_Korea",N5205,IF(Input!F$4="GMH_EU",P5205,IF(Input!F$4="Skysuper",#REF!,IF(Input!F$4="SkyII",#REF!,IF(Input!F$4="XO-8000",#REF!, "FALSE")))))))</f>
        <v>00</v>
      </c>
      <c r="I5205" s="209">
        <f>IF(Input!F$4="GMH_OECC",K5205,IF(Input!F$4="GMH_XOEC",M5205,IF(Input!F$4="GMH_Korea",O5205,IF(Input!F$4="GMH_EU",Q5205,IF(Input!F$4="Skysuper",#REF!,IF(Input!F$4="SkyII",#REF!,IF(Input!F$4="XO-8000",#REF!, "FALSE")))))))</f>
        <v>0</v>
      </c>
      <c r="J5205" s="210" t="s">
        <v>10359</v>
      </c>
      <c r="K5205" s="268">
        <v>0</v>
      </c>
      <c r="L5205" s="270" t="s">
        <v>10359</v>
      </c>
      <c r="M5205" s="270">
        <v>0</v>
      </c>
      <c r="N5205" s="270" t="s">
        <v>10359</v>
      </c>
      <c r="O5205" s="270">
        <v>0</v>
      </c>
      <c r="P5205" s="270" t="s">
        <v>10359</v>
      </c>
      <c r="Q5205" s="270">
        <v>0</v>
      </c>
      <c r="R5205" s="74"/>
      <c r="S5205" s="75" t="str">
        <f t="shared" si="490"/>
        <v>0000</v>
      </c>
      <c r="T5205" s="75" t="str">
        <f t="shared" si="491"/>
        <v>00000000000000000000000000000000</v>
      </c>
      <c r="V5205" s="197"/>
      <c r="W5205" s="75">
        <f t="shared" si="492"/>
        <v>0</v>
      </c>
      <c r="AE5205" s="479"/>
    </row>
    <row r="5206" spans="1:31" s="75" customFormat="1" ht="13.5" x14ac:dyDescent="0.2">
      <c r="A5206" s="211">
        <v>5203</v>
      </c>
      <c r="B5206" s="212" t="s">
        <v>1322</v>
      </c>
      <c r="C5206" s="213" t="s">
        <v>1323</v>
      </c>
      <c r="D5206" s="213"/>
      <c r="E5206" s="213">
        <v>0</v>
      </c>
      <c r="F5206" s="213" t="s">
        <v>590</v>
      </c>
      <c r="G5206" s="214" t="s">
        <v>572</v>
      </c>
      <c r="H5206" s="208" t="str">
        <f>IF(Input!F$4="GMH_OECC",J5206,IF(Input!F$4="GMH_XOEC",L5206,IF(Input!F$4="GMH_Korea",N5206,IF(Input!F$4="GMH_EU",P5206,IF(Input!F$4="Skysuper",#REF!,IF(Input!F$4="SkyII",#REF!,IF(Input!F$4="XO-8000",#REF!, "FALSE")))))))</f>
        <v>00</v>
      </c>
      <c r="I5206" s="209">
        <f>IF(Input!F$4="GMH_OECC",K5206,IF(Input!F$4="GMH_XOEC",M5206,IF(Input!F$4="GMH_Korea",O5206,IF(Input!F$4="GMH_EU",Q5206,IF(Input!F$4="Skysuper",#REF!,IF(Input!F$4="SkyII",#REF!,IF(Input!F$4="XO-8000",#REF!, "FALSE")))))))</f>
        <v>0</v>
      </c>
      <c r="J5206" s="210" t="s">
        <v>10359</v>
      </c>
      <c r="K5206" s="268">
        <v>0</v>
      </c>
      <c r="L5206" s="270" t="s">
        <v>10359</v>
      </c>
      <c r="M5206" s="270">
        <v>0</v>
      </c>
      <c r="N5206" s="270" t="s">
        <v>10359</v>
      </c>
      <c r="O5206" s="270">
        <v>0</v>
      </c>
      <c r="P5206" s="270" t="s">
        <v>10359</v>
      </c>
      <c r="Q5206" s="270">
        <v>0</v>
      </c>
      <c r="R5206" s="74"/>
      <c r="S5206" s="75" t="str">
        <f t="shared" si="490"/>
        <v>0000</v>
      </c>
      <c r="T5206" s="75" t="str">
        <f t="shared" si="491"/>
        <v>00000000000000000000000000000000</v>
      </c>
      <c r="V5206" s="197"/>
      <c r="W5206" s="75">
        <f t="shared" si="492"/>
        <v>0</v>
      </c>
      <c r="AE5206" s="479"/>
    </row>
    <row r="5207" spans="1:31" s="75" customFormat="1" ht="13.5" x14ac:dyDescent="0.2">
      <c r="A5207" s="211">
        <v>5204</v>
      </c>
      <c r="B5207" s="212" t="s">
        <v>1324</v>
      </c>
      <c r="C5207" s="213" t="s">
        <v>1325</v>
      </c>
      <c r="D5207" s="213"/>
      <c r="E5207" s="213">
        <v>0</v>
      </c>
      <c r="F5207" s="213" t="s">
        <v>590</v>
      </c>
      <c r="G5207" s="214" t="s">
        <v>572</v>
      </c>
      <c r="H5207" s="208" t="str">
        <f>IF(Input!F$4="GMH_OECC",J5207,IF(Input!F$4="GMH_XOEC",L5207,IF(Input!F$4="GMH_Korea",N5207,IF(Input!F$4="GMH_EU",P5207,IF(Input!F$4="Skysuper",#REF!,IF(Input!F$4="SkyII",#REF!,IF(Input!F$4="XO-8000",#REF!, "FALSE")))))))</f>
        <v>00</v>
      </c>
      <c r="I5207" s="209">
        <f>IF(Input!F$4="GMH_OECC",K5207,IF(Input!F$4="GMH_XOEC",M5207,IF(Input!F$4="GMH_Korea",O5207,IF(Input!F$4="GMH_EU",Q5207,IF(Input!F$4="Skysuper",#REF!,IF(Input!F$4="SkyII",#REF!,IF(Input!F$4="XO-8000",#REF!, "FALSE")))))))</f>
        <v>0</v>
      </c>
      <c r="J5207" s="210" t="s">
        <v>10359</v>
      </c>
      <c r="K5207" s="268">
        <v>0</v>
      </c>
      <c r="L5207" s="270" t="s">
        <v>10359</v>
      </c>
      <c r="M5207" s="270">
        <v>0</v>
      </c>
      <c r="N5207" s="270" t="s">
        <v>10359</v>
      </c>
      <c r="O5207" s="270">
        <v>0</v>
      </c>
      <c r="P5207" s="270" t="s">
        <v>10359</v>
      </c>
      <c r="Q5207" s="270">
        <v>0</v>
      </c>
      <c r="R5207" s="74"/>
      <c r="S5207" s="75" t="str">
        <f t="shared" si="490"/>
        <v>0000</v>
      </c>
      <c r="T5207" s="75" t="str">
        <f t="shared" si="491"/>
        <v>00000000000000000000000000000000</v>
      </c>
      <c r="V5207" s="197"/>
      <c r="W5207" s="75">
        <f t="shared" si="492"/>
        <v>0</v>
      </c>
      <c r="AE5207" s="479"/>
    </row>
    <row r="5208" spans="1:31" s="75" customFormat="1" ht="13.5" x14ac:dyDescent="0.2">
      <c r="A5208" s="211">
        <v>5205</v>
      </c>
      <c r="B5208" s="212" t="s">
        <v>1326</v>
      </c>
      <c r="C5208" s="213" t="s">
        <v>1327</v>
      </c>
      <c r="D5208" s="213"/>
      <c r="E5208" s="213">
        <v>0</v>
      </c>
      <c r="F5208" s="213" t="s">
        <v>590</v>
      </c>
      <c r="G5208" s="214" t="s">
        <v>572</v>
      </c>
      <c r="H5208" s="208" t="str">
        <f>IF(Input!F$4="GMH_OECC",J5208,IF(Input!F$4="GMH_XOEC",L5208,IF(Input!F$4="GMH_Korea",N5208,IF(Input!F$4="GMH_EU",P5208,IF(Input!F$4="Skysuper",#REF!,IF(Input!F$4="SkyII",#REF!,IF(Input!F$4="XO-8000",#REF!, "FALSE")))))))</f>
        <v>00</v>
      </c>
      <c r="I5208" s="209">
        <f>IF(Input!F$4="GMH_OECC",K5208,IF(Input!F$4="GMH_XOEC",M5208,IF(Input!F$4="GMH_Korea",O5208,IF(Input!F$4="GMH_EU",Q5208,IF(Input!F$4="Skysuper",#REF!,IF(Input!F$4="SkyII",#REF!,IF(Input!F$4="XO-8000",#REF!, "FALSE")))))))</f>
        <v>0</v>
      </c>
      <c r="J5208" s="210" t="s">
        <v>10359</v>
      </c>
      <c r="K5208" s="268">
        <v>0</v>
      </c>
      <c r="L5208" s="270" t="s">
        <v>10359</v>
      </c>
      <c r="M5208" s="270">
        <v>0</v>
      </c>
      <c r="N5208" s="270" t="s">
        <v>10359</v>
      </c>
      <c r="O5208" s="270">
        <v>0</v>
      </c>
      <c r="P5208" s="270" t="s">
        <v>10359</v>
      </c>
      <c r="Q5208" s="270">
        <v>0</v>
      </c>
      <c r="R5208" s="74"/>
      <c r="S5208" s="75" t="str">
        <f t="shared" si="490"/>
        <v>0000</v>
      </c>
      <c r="T5208" s="75" t="str">
        <f t="shared" si="491"/>
        <v>00000000000000000000000000000000</v>
      </c>
      <c r="V5208" s="197"/>
      <c r="W5208" s="75">
        <f t="shared" si="492"/>
        <v>0</v>
      </c>
      <c r="AE5208" s="479"/>
    </row>
    <row r="5209" spans="1:31" s="75" customFormat="1" ht="13.5" x14ac:dyDescent="0.2">
      <c r="A5209" s="211">
        <v>5206</v>
      </c>
      <c r="B5209" s="212" t="s">
        <v>1328</v>
      </c>
      <c r="C5209" s="213" t="s">
        <v>1329</v>
      </c>
      <c r="D5209" s="213"/>
      <c r="E5209" s="213">
        <v>0</v>
      </c>
      <c r="F5209" s="213" t="s">
        <v>590</v>
      </c>
      <c r="G5209" s="214" t="s">
        <v>572</v>
      </c>
      <c r="H5209" s="208" t="str">
        <f>IF(Input!F$4="GMH_OECC",J5209,IF(Input!F$4="GMH_XOEC",L5209,IF(Input!F$4="GMH_Korea",N5209,IF(Input!F$4="GMH_EU",P5209,IF(Input!F$4="Skysuper",#REF!,IF(Input!F$4="SkyII",#REF!,IF(Input!F$4="XO-8000",#REF!, "FALSE")))))))</f>
        <v>00</v>
      </c>
      <c r="I5209" s="209">
        <f>IF(Input!F$4="GMH_OECC",K5209,IF(Input!F$4="GMH_XOEC",M5209,IF(Input!F$4="GMH_Korea",O5209,IF(Input!F$4="GMH_EU",Q5209,IF(Input!F$4="Skysuper",#REF!,IF(Input!F$4="SkyII",#REF!,IF(Input!F$4="XO-8000",#REF!, "FALSE")))))))</f>
        <v>0</v>
      </c>
      <c r="J5209" s="210" t="s">
        <v>10359</v>
      </c>
      <c r="K5209" s="268">
        <v>0</v>
      </c>
      <c r="L5209" s="270" t="s">
        <v>10359</v>
      </c>
      <c r="M5209" s="270">
        <v>0</v>
      </c>
      <c r="N5209" s="270" t="s">
        <v>10359</v>
      </c>
      <c r="O5209" s="270">
        <v>0</v>
      </c>
      <c r="P5209" s="270" t="s">
        <v>10359</v>
      </c>
      <c r="Q5209" s="270">
        <v>0</v>
      </c>
      <c r="R5209" s="74"/>
      <c r="S5209" s="75" t="str">
        <f t="shared" si="490"/>
        <v>0000</v>
      </c>
      <c r="T5209" s="75" t="str">
        <f t="shared" si="491"/>
        <v>00000000000000000000000000000000</v>
      </c>
      <c r="V5209" s="197"/>
      <c r="W5209" s="75">
        <f t="shared" si="492"/>
        <v>0</v>
      </c>
      <c r="AE5209" s="479"/>
    </row>
    <row r="5210" spans="1:31" s="75" customFormat="1" ht="13.5" x14ac:dyDescent="0.2">
      <c r="A5210" s="211">
        <v>5207</v>
      </c>
      <c r="B5210" s="212" t="s">
        <v>1330</v>
      </c>
      <c r="C5210" s="213" t="s">
        <v>1331</v>
      </c>
      <c r="D5210" s="213"/>
      <c r="E5210" s="213">
        <v>0</v>
      </c>
      <c r="F5210" s="213" t="s">
        <v>590</v>
      </c>
      <c r="G5210" s="214" t="s">
        <v>572</v>
      </c>
      <c r="H5210" s="208" t="str">
        <f>IF(Input!F$4="GMH_OECC",J5210,IF(Input!F$4="GMH_XOEC",L5210,IF(Input!F$4="GMH_Korea",N5210,IF(Input!F$4="GMH_EU",P5210,IF(Input!F$4="Skysuper",#REF!,IF(Input!F$4="SkyII",#REF!,IF(Input!F$4="XO-8000",#REF!, "FALSE")))))))</f>
        <v>00</v>
      </c>
      <c r="I5210" s="209">
        <f>IF(Input!F$4="GMH_OECC",K5210,IF(Input!F$4="GMH_XOEC",M5210,IF(Input!F$4="GMH_Korea",O5210,IF(Input!F$4="GMH_EU",Q5210,IF(Input!F$4="Skysuper",#REF!,IF(Input!F$4="SkyII",#REF!,IF(Input!F$4="XO-8000",#REF!, "FALSE")))))))</f>
        <v>0</v>
      </c>
      <c r="J5210" s="210" t="s">
        <v>10359</v>
      </c>
      <c r="K5210" s="268">
        <v>0</v>
      </c>
      <c r="L5210" s="270" t="s">
        <v>10359</v>
      </c>
      <c r="M5210" s="270">
        <v>0</v>
      </c>
      <c r="N5210" s="270" t="s">
        <v>10359</v>
      </c>
      <c r="O5210" s="270">
        <v>0</v>
      </c>
      <c r="P5210" s="270" t="s">
        <v>10359</v>
      </c>
      <c r="Q5210" s="270">
        <v>0</v>
      </c>
      <c r="R5210" s="74"/>
      <c r="S5210" s="75" t="str">
        <f t="shared" si="490"/>
        <v>0000</v>
      </c>
      <c r="T5210" s="75" t="str">
        <f t="shared" si="491"/>
        <v>00000000000000000000000000000000</v>
      </c>
      <c r="V5210" s="197"/>
      <c r="W5210" s="75">
        <f t="shared" si="492"/>
        <v>0</v>
      </c>
      <c r="AE5210" s="479"/>
    </row>
    <row r="5211" spans="1:31" s="75" customFormat="1" ht="13.5" x14ac:dyDescent="0.2">
      <c r="A5211" s="211">
        <v>5208</v>
      </c>
      <c r="B5211" s="212" t="s">
        <v>1332</v>
      </c>
      <c r="C5211" s="213" t="s">
        <v>1333</v>
      </c>
      <c r="D5211" s="213"/>
      <c r="E5211" s="213">
        <v>0</v>
      </c>
      <c r="F5211" s="213" t="s">
        <v>590</v>
      </c>
      <c r="G5211" s="214" t="s">
        <v>572</v>
      </c>
      <c r="H5211" s="208" t="str">
        <f>IF(Input!F$4="GMH_OECC",J5211,IF(Input!F$4="GMH_XOEC",L5211,IF(Input!F$4="GMH_Korea",N5211,IF(Input!F$4="GMH_EU",P5211,IF(Input!F$4="Skysuper",#REF!,IF(Input!F$4="SkyII",#REF!,IF(Input!F$4="XO-8000",#REF!, "FALSE")))))))</f>
        <v>00</v>
      </c>
      <c r="I5211" s="209">
        <f>IF(Input!F$4="GMH_OECC",K5211,IF(Input!F$4="GMH_XOEC",M5211,IF(Input!F$4="GMH_Korea",O5211,IF(Input!F$4="GMH_EU",Q5211,IF(Input!F$4="Skysuper",#REF!,IF(Input!F$4="SkyII",#REF!,IF(Input!F$4="XO-8000",#REF!, "FALSE")))))))</f>
        <v>0</v>
      </c>
      <c r="J5211" s="210" t="s">
        <v>10359</v>
      </c>
      <c r="K5211" s="268">
        <v>0</v>
      </c>
      <c r="L5211" s="270" t="s">
        <v>10359</v>
      </c>
      <c r="M5211" s="270">
        <v>0</v>
      </c>
      <c r="N5211" s="270" t="s">
        <v>10359</v>
      </c>
      <c r="O5211" s="270">
        <v>0</v>
      </c>
      <c r="P5211" s="270" t="s">
        <v>10359</v>
      </c>
      <c r="Q5211" s="270">
        <v>0</v>
      </c>
      <c r="R5211" s="74"/>
      <c r="S5211" s="75" t="str">
        <f t="shared" si="490"/>
        <v>0000</v>
      </c>
      <c r="T5211" s="75" t="str">
        <f t="shared" si="491"/>
        <v>00000000000000000000000000000000</v>
      </c>
      <c r="V5211" s="197"/>
      <c r="W5211" s="75">
        <f t="shared" si="492"/>
        <v>0</v>
      </c>
      <c r="AE5211" s="479"/>
    </row>
    <row r="5212" spans="1:31" s="75" customFormat="1" ht="13.5" x14ac:dyDescent="0.2">
      <c r="A5212" s="211">
        <v>5209</v>
      </c>
      <c r="B5212" s="212" t="s">
        <v>1334</v>
      </c>
      <c r="C5212" s="213" t="s">
        <v>1335</v>
      </c>
      <c r="D5212" s="213"/>
      <c r="E5212" s="213">
        <v>0</v>
      </c>
      <c r="F5212" s="213" t="s">
        <v>590</v>
      </c>
      <c r="G5212" s="214" t="s">
        <v>572</v>
      </c>
      <c r="H5212" s="208" t="str">
        <f>IF(Input!F$4="GMH_OECC",J5212,IF(Input!F$4="GMH_XOEC",L5212,IF(Input!F$4="GMH_Korea",N5212,IF(Input!F$4="GMH_EU",P5212,IF(Input!F$4="Skysuper",#REF!,IF(Input!F$4="SkyII",#REF!,IF(Input!F$4="XO-8000",#REF!, "FALSE")))))))</f>
        <v>00</v>
      </c>
      <c r="I5212" s="209">
        <f>IF(Input!F$4="GMH_OECC",K5212,IF(Input!F$4="GMH_XOEC",M5212,IF(Input!F$4="GMH_Korea",O5212,IF(Input!F$4="GMH_EU",Q5212,IF(Input!F$4="Skysuper",#REF!,IF(Input!F$4="SkyII",#REF!,IF(Input!F$4="XO-8000",#REF!, "FALSE")))))))</f>
        <v>0</v>
      </c>
      <c r="J5212" s="210" t="s">
        <v>10359</v>
      </c>
      <c r="K5212" s="268">
        <v>0</v>
      </c>
      <c r="L5212" s="270" t="s">
        <v>10359</v>
      </c>
      <c r="M5212" s="270">
        <v>0</v>
      </c>
      <c r="N5212" s="270" t="s">
        <v>10359</v>
      </c>
      <c r="O5212" s="270">
        <v>0</v>
      </c>
      <c r="P5212" s="270" t="s">
        <v>10359</v>
      </c>
      <c r="Q5212" s="270">
        <v>0</v>
      </c>
      <c r="R5212" s="74"/>
      <c r="S5212" s="75" t="str">
        <f t="shared" si="490"/>
        <v>0000</v>
      </c>
      <c r="T5212" s="75" t="str">
        <f t="shared" si="491"/>
        <v>00000000000000000000000000000000</v>
      </c>
      <c r="V5212" s="197"/>
      <c r="W5212" s="75">
        <f t="shared" si="492"/>
        <v>0</v>
      </c>
      <c r="AE5212" s="479"/>
    </row>
    <row r="5213" spans="1:31" s="75" customFormat="1" ht="13.5" x14ac:dyDescent="0.2">
      <c r="A5213" s="211">
        <v>5210</v>
      </c>
      <c r="B5213" s="212" t="s">
        <v>1336</v>
      </c>
      <c r="C5213" s="213" t="s">
        <v>1337</v>
      </c>
      <c r="D5213" s="213"/>
      <c r="E5213" s="213">
        <v>0</v>
      </c>
      <c r="F5213" s="213" t="s">
        <v>590</v>
      </c>
      <c r="G5213" s="214" t="s">
        <v>572</v>
      </c>
      <c r="H5213" s="208" t="str">
        <f>IF(Input!F$4="GMH_OECC",J5213,IF(Input!F$4="GMH_XOEC",L5213,IF(Input!F$4="GMH_Korea",N5213,IF(Input!F$4="GMH_EU",P5213,IF(Input!F$4="Skysuper",#REF!,IF(Input!F$4="SkyII",#REF!,IF(Input!F$4="XO-8000",#REF!, "FALSE")))))))</f>
        <v>00</v>
      </c>
      <c r="I5213" s="209">
        <f>IF(Input!F$4="GMH_OECC",K5213,IF(Input!F$4="GMH_XOEC",M5213,IF(Input!F$4="GMH_Korea",O5213,IF(Input!F$4="GMH_EU",Q5213,IF(Input!F$4="Skysuper",#REF!,IF(Input!F$4="SkyII",#REF!,IF(Input!F$4="XO-8000",#REF!, "FALSE")))))))</f>
        <v>0</v>
      </c>
      <c r="J5213" s="210" t="s">
        <v>10359</v>
      </c>
      <c r="K5213" s="268">
        <v>0</v>
      </c>
      <c r="L5213" s="270" t="s">
        <v>10359</v>
      </c>
      <c r="M5213" s="270">
        <v>0</v>
      </c>
      <c r="N5213" s="270" t="s">
        <v>10359</v>
      </c>
      <c r="O5213" s="270">
        <v>0</v>
      </c>
      <c r="P5213" s="270" t="s">
        <v>10359</v>
      </c>
      <c r="Q5213" s="270">
        <v>0</v>
      </c>
      <c r="R5213" s="74"/>
      <c r="S5213" s="75" t="str">
        <f t="shared" si="490"/>
        <v>0000</v>
      </c>
      <c r="T5213" s="75" t="str">
        <f t="shared" si="491"/>
        <v>00000000000000000000000000000000</v>
      </c>
      <c r="V5213" s="197"/>
      <c r="W5213" s="75">
        <f t="shared" si="492"/>
        <v>0</v>
      </c>
      <c r="AE5213" s="479"/>
    </row>
    <row r="5214" spans="1:31" s="75" customFormat="1" ht="13.5" x14ac:dyDescent="0.2">
      <c r="A5214" s="211">
        <v>5211</v>
      </c>
      <c r="B5214" s="212" t="s">
        <v>1338</v>
      </c>
      <c r="C5214" s="213" t="s">
        <v>1339</v>
      </c>
      <c r="D5214" s="213"/>
      <c r="E5214" s="213">
        <v>0</v>
      </c>
      <c r="F5214" s="213" t="s">
        <v>590</v>
      </c>
      <c r="G5214" s="214" t="s">
        <v>572</v>
      </c>
      <c r="H5214" s="208" t="str">
        <f>IF(Input!F$4="GMH_OECC",J5214,IF(Input!F$4="GMH_XOEC",L5214,IF(Input!F$4="GMH_Korea",N5214,IF(Input!F$4="GMH_EU",P5214,IF(Input!F$4="Skysuper",#REF!,IF(Input!F$4="SkyII",#REF!,IF(Input!F$4="XO-8000",#REF!, "FALSE")))))))</f>
        <v>00</v>
      </c>
      <c r="I5214" s="209">
        <f>IF(Input!F$4="GMH_OECC",K5214,IF(Input!F$4="GMH_XOEC",M5214,IF(Input!F$4="GMH_Korea",O5214,IF(Input!F$4="GMH_EU",Q5214,IF(Input!F$4="Skysuper",#REF!,IF(Input!F$4="SkyII",#REF!,IF(Input!F$4="XO-8000",#REF!, "FALSE")))))))</f>
        <v>0</v>
      </c>
      <c r="J5214" s="210" t="s">
        <v>10359</v>
      </c>
      <c r="K5214" s="268">
        <v>0</v>
      </c>
      <c r="L5214" s="270" t="s">
        <v>10359</v>
      </c>
      <c r="M5214" s="270">
        <v>0</v>
      </c>
      <c r="N5214" s="270" t="s">
        <v>10359</v>
      </c>
      <c r="O5214" s="270">
        <v>0</v>
      </c>
      <c r="P5214" s="270" t="s">
        <v>10359</v>
      </c>
      <c r="Q5214" s="270">
        <v>0</v>
      </c>
      <c r="R5214" s="74"/>
      <c r="S5214" s="75" t="str">
        <f t="shared" si="490"/>
        <v>0000</v>
      </c>
      <c r="T5214" s="75" t="str">
        <f t="shared" si="491"/>
        <v>00000000000000000000000000000000</v>
      </c>
      <c r="V5214" s="197"/>
      <c r="W5214" s="75">
        <f t="shared" si="492"/>
        <v>0</v>
      </c>
      <c r="AE5214" s="479"/>
    </row>
    <row r="5215" spans="1:31" s="75" customFormat="1" ht="13.5" x14ac:dyDescent="0.2">
      <c r="A5215" s="211">
        <v>5212</v>
      </c>
      <c r="B5215" s="212" t="s">
        <v>1340</v>
      </c>
      <c r="C5215" s="213" t="s">
        <v>1341</v>
      </c>
      <c r="D5215" s="213"/>
      <c r="E5215" s="213">
        <v>0</v>
      </c>
      <c r="F5215" s="213" t="s">
        <v>590</v>
      </c>
      <c r="G5215" s="214" t="s">
        <v>572</v>
      </c>
      <c r="H5215" s="208" t="str">
        <f>IF(Input!F$4="GMH_OECC",J5215,IF(Input!F$4="GMH_XOEC",L5215,IF(Input!F$4="GMH_Korea",N5215,IF(Input!F$4="GMH_EU",P5215,IF(Input!F$4="Skysuper",#REF!,IF(Input!F$4="SkyII",#REF!,IF(Input!F$4="XO-8000",#REF!, "FALSE")))))))</f>
        <v>00</v>
      </c>
      <c r="I5215" s="209">
        <f>IF(Input!F$4="GMH_OECC",K5215,IF(Input!F$4="GMH_XOEC",M5215,IF(Input!F$4="GMH_Korea",O5215,IF(Input!F$4="GMH_EU",Q5215,IF(Input!F$4="Skysuper",#REF!,IF(Input!F$4="SkyII",#REF!,IF(Input!F$4="XO-8000",#REF!, "FALSE")))))))</f>
        <v>0</v>
      </c>
      <c r="J5215" s="210" t="s">
        <v>10359</v>
      </c>
      <c r="K5215" s="268">
        <v>0</v>
      </c>
      <c r="L5215" s="270" t="s">
        <v>10359</v>
      </c>
      <c r="M5215" s="270">
        <v>0</v>
      </c>
      <c r="N5215" s="270" t="s">
        <v>10359</v>
      </c>
      <c r="O5215" s="270">
        <v>0</v>
      </c>
      <c r="P5215" s="270" t="s">
        <v>10359</v>
      </c>
      <c r="Q5215" s="270">
        <v>0</v>
      </c>
      <c r="R5215" s="74"/>
      <c r="S5215" s="75" t="str">
        <f t="shared" si="490"/>
        <v>0000</v>
      </c>
      <c r="T5215" s="75" t="str">
        <f t="shared" si="491"/>
        <v>00000000000000000000000000000000</v>
      </c>
      <c r="V5215" s="197"/>
      <c r="W5215" s="75">
        <f t="shared" si="492"/>
        <v>0</v>
      </c>
      <c r="AE5215" s="479"/>
    </row>
    <row r="5216" spans="1:31" s="75" customFormat="1" ht="13.5" x14ac:dyDescent="0.2">
      <c r="A5216" s="211">
        <v>5213</v>
      </c>
      <c r="B5216" s="212" t="s">
        <v>1342</v>
      </c>
      <c r="C5216" s="213" t="s">
        <v>1343</v>
      </c>
      <c r="D5216" s="213"/>
      <c r="E5216" s="213">
        <v>0</v>
      </c>
      <c r="F5216" s="213" t="s">
        <v>590</v>
      </c>
      <c r="G5216" s="214" t="s">
        <v>572</v>
      </c>
      <c r="H5216" s="208" t="str">
        <f>IF(Input!F$4="GMH_OECC",J5216,IF(Input!F$4="GMH_XOEC",L5216,IF(Input!F$4="GMH_Korea",N5216,IF(Input!F$4="GMH_EU",P5216,IF(Input!F$4="Skysuper",#REF!,IF(Input!F$4="SkyII",#REF!,IF(Input!F$4="XO-8000",#REF!, "FALSE")))))))</f>
        <v>00</v>
      </c>
      <c r="I5216" s="209">
        <f>IF(Input!F$4="GMH_OECC",K5216,IF(Input!F$4="GMH_XOEC",M5216,IF(Input!F$4="GMH_Korea",O5216,IF(Input!F$4="GMH_EU",Q5216,IF(Input!F$4="Skysuper",#REF!,IF(Input!F$4="SkyII",#REF!,IF(Input!F$4="XO-8000",#REF!, "FALSE")))))))</f>
        <v>0</v>
      </c>
      <c r="J5216" s="210" t="s">
        <v>10359</v>
      </c>
      <c r="K5216" s="268">
        <v>0</v>
      </c>
      <c r="L5216" s="270" t="s">
        <v>10359</v>
      </c>
      <c r="M5216" s="270">
        <v>0</v>
      </c>
      <c r="N5216" s="270" t="s">
        <v>10359</v>
      </c>
      <c r="O5216" s="270">
        <v>0</v>
      </c>
      <c r="P5216" s="270" t="s">
        <v>10359</v>
      </c>
      <c r="Q5216" s="270">
        <v>0</v>
      </c>
      <c r="R5216" s="74"/>
      <c r="S5216" s="75" t="str">
        <f t="shared" si="490"/>
        <v>0000</v>
      </c>
      <c r="T5216" s="75" t="str">
        <f t="shared" si="491"/>
        <v>00000000000000000000000000000000</v>
      </c>
      <c r="V5216" s="197"/>
      <c r="W5216" s="75">
        <f t="shared" si="492"/>
        <v>0</v>
      </c>
      <c r="AE5216" s="479"/>
    </row>
    <row r="5217" spans="1:31" s="75" customFormat="1" ht="13.5" x14ac:dyDescent="0.2">
      <c r="A5217" s="211">
        <v>5214</v>
      </c>
      <c r="B5217" s="212" t="s">
        <v>1344</v>
      </c>
      <c r="C5217" s="213" t="s">
        <v>1345</v>
      </c>
      <c r="D5217" s="213"/>
      <c r="E5217" s="213">
        <v>0</v>
      </c>
      <c r="F5217" s="213" t="s">
        <v>590</v>
      </c>
      <c r="G5217" s="214" t="s">
        <v>572</v>
      </c>
      <c r="H5217" s="208" t="str">
        <f>IF(Input!F$4="GMH_OECC",J5217,IF(Input!F$4="GMH_XOEC",L5217,IF(Input!F$4="GMH_Korea",N5217,IF(Input!F$4="GMH_EU",P5217,IF(Input!F$4="Skysuper",#REF!,IF(Input!F$4="SkyII",#REF!,IF(Input!F$4="XO-8000",#REF!, "FALSE")))))))</f>
        <v>00</v>
      </c>
      <c r="I5217" s="209">
        <f>IF(Input!F$4="GMH_OECC",K5217,IF(Input!F$4="GMH_XOEC",M5217,IF(Input!F$4="GMH_Korea",O5217,IF(Input!F$4="GMH_EU",Q5217,IF(Input!F$4="Skysuper",#REF!,IF(Input!F$4="SkyII",#REF!,IF(Input!F$4="XO-8000",#REF!, "FALSE")))))))</f>
        <v>0</v>
      </c>
      <c r="J5217" s="210" t="s">
        <v>10359</v>
      </c>
      <c r="K5217" s="268">
        <v>0</v>
      </c>
      <c r="L5217" s="270" t="s">
        <v>10359</v>
      </c>
      <c r="M5217" s="270">
        <v>0</v>
      </c>
      <c r="N5217" s="270" t="s">
        <v>10359</v>
      </c>
      <c r="O5217" s="270">
        <v>0</v>
      </c>
      <c r="P5217" s="270" t="s">
        <v>10359</v>
      </c>
      <c r="Q5217" s="270">
        <v>0</v>
      </c>
      <c r="R5217" s="74"/>
      <c r="S5217" s="75" t="str">
        <f t="shared" si="490"/>
        <v>0000</v>
      </c>
      <c r="T5217" s="75" t="str">
        <f t="shared" si="491"/>
        <v>00000000000000000000000000000000</v>
      </c>
      <c r="V5217" s="197"/>
      <c r="W5217" s="75">
        <f t="shared" si="492"/>
        <v>0</v>
      </c>
      <c r="AE5217" s="479"/>
    </row>
    <row r="5218" spans="1:31" s="75" customFormat="1" ht="13.5" x14ac:dyDescent="0.2">
      <c r="A5218" s="211">
        <v>5215</v>
      </c>
      <c r="B5218" s="212" t="s">
        <v>1346</v>
      </c>
      <c r="C5218" s="213" t="s">
        <v>1347</v>
      </c>
      <c r="D5218" s="213"/>
      <c r="E5218" s="213">
        <v>0</v>
      </c>
      <c r="F5218" s="213" t="s">
        <v>590</v>
      </c>
      <c r="G5218" s="214" t="s">
        <v>572</v>
      </c>
      <c r="H5218" s="208" t="str">
        <f>IF(Input!F$4="GMH_OECC",J5218,IF(Input!F$4="GMH_XOEC",L5218,IF(Input!F$4="GMH_Korea",N5218,IF(Input!F$4="GMH_EU",P5218,IF(Input!F$4="Skysuper",#REF!,IF(Input!F$4="SkyII",#REF!,IF(Input!F$4="XO-8000",#REF!, "FALSE")))))))</f>
        <v>00</v>
      </c>
      <c r="I5218" s="209">
        <f>IF(Input!F$4="GMH_OECC",K5218,IF(Input!F$4="GMH_XOEC",M5218,IF(Input!F$4="GMH_Korea",O5218,IF(Input!F$4="GMH_EU",Q5218,IF(Input!F$4="Skysuper",#REF!,IF(Input!F$4="SkyII",#REF!,IF(Input!F$4="XO-8000",#REF!, "FALSE")))))))</f>
        <v>0</v>
      </c>
      <c r="J5218" s="210" t="s">
        <v>10359</v>
      </c>
      <c r="K5218" s="268">
        <v>0</v>
      </c>
      <c r="L5218" s="270" t="s">
        <v>10359</v>
      </c>
      <c r="M5218" s="270">
        <v>0</v>
      </c>
      <c r="N5218" s="270" t="s">
        <v>10359</v>
      </c>
      <c r="O5218" s="270">
        <v>0</v>
      </c>
      <c r="P5218" s="270" t="s">
        <v>10359</v>
      </c>
      <c r="Q5218" s="270">
        <v>0</v>
      </c>
      <c r="R5218" s="74"/>
      <c r="S5218" s="75" t="str">
        <f t="shared" si="490"/>
        <v>0000</v>
      </c>
      <c r="T5218" s="75" t="str">
        <f t="shared" si="491"/>
        <v>00000000000000000000000000000000</v>
      </c>
      <c r="V5218" s="197"/>
      <c r="W5218" s="75">
        <f t="shared" si="492"/>
        <v>0</v>
      </c>
      <c r="AE5218" s="479"/>
    </row>
    <row r="5219" spans="1:31" s="75" customFormat="1" ht="13.5" x14ac:dyDescent="0.2">
      <c r="A5219" s="211">
        <v>5216</v>
      </c>
      <c r="B5219" s="212" t="s">
        <v>1348</v>
      </c>
      <c r="C5219" s="213" t="s">
        <v>1349</v>
      </c>
      <c r="D5219" s="213"/>
      <c r="E5219" s="213">
        <v>0</v>
      </c>
      <c r="F5219" s="213" t="s">
        <v>590</v>
      </c>
      <c r="G5219" s="214" t="s">
        <v>572</v>
      </c>
      <c r="H5219" s="208" t="str">
        <f>IF(Input!F$4="GMH_OECC",J5219,IF(Input!F$4="GMH_XOEC",L5219,IF(Input!F$4="GMH_Korea",N5219,IF(Input!F$4="GMH_EU",P5219,IF(Input!F$4="Skysuper",#REF!,IF(Input!F$4="SkyII",#REF!,IF(Input!F$4="XO-8000",#REF!, "FALSE")))))))</f>
        <v>00</v>
      </c>
      <c r="I5219" s="209">
        <f>IF(Input!F$4="GMH_OECC",K5219,IF(Input!F$4="GMH_XOEC",M5219,IF(Input!F$4="GMH_Korea",O5219,IF(Input!F$4="GMH_EU",Q5219,IF(Input!F$4="Skysuper",#REF!,IF(Input!F$4="SkyII",#REF!,IF(Input!F$4="XO-8000",#REF!, "FALSE")))))))</f>
        <v>0</v>
      </c>
      <c r="J5219" s="210" t="s">
        <v>10359</v>
      </c>
      <c r="K5219" s="268">
        <v>0</v>
      </c>
      <c r="L5219" s="270" t="s">
        <v>10359</v>
      </c>
      <c r="M5219" s="270">
        <v>0</v>
      </c>
      <c r="N5219" s="270" t="s">
        <v>10359</v>
      </c>
      <c r="O5219" s="270">
        <v>0</v>
      </c>
      <c r="P5219" s="270" t="s">
        <v>10359</v>
      </c>
      <c r="Q5219" s="270">
        <v>0</v>
      </c>
      <c r="R5219" s="74"/>
      <c r="S5219" s="75" t="str">
        <f t="shared" si="490"/>
        <v>0000</v>
      </c>
      <c r="T5219" s="75" t="str">
        <f t="shared" si="491"/>
        <v>00000000000000000000000000000000</v>
      </c>
      <c r="V5219" s="197"/>
      <c r="W5219" s="75">
        <f t="shared" si="492"/>
        <v>0</v>
      </c>
      <c r="AE5219" s="479"/>
    </row>
    <row r="5220" spans="1:31" s="75" customFormat="1" ht="13.5" x14ac:dyDescent="0.2">
      <c r="A5220" s="211">
        <v>5217</v>
      </c>
      <c r="B5220" s="212" t="s">
        <v>1350</v>
      </c>
      <c r="C5220" s="213" t="s">
        <v>1351</v>
      </c>
      <c r="D5220" s="213"/>
      <c r="E5220" s="213">
        <v>0</v>
      </c>
      <c r="F5220" s="213" t="s">
        <v>590</v>
      </c>
      <c r="G5220" s="214" t="s">
        <v>572</v>
      </c>
      <c r="H5220" s="208" t="str">
        <f>IF(Input!F$4="GMH_OECC",J5220,IF(Input!F$4="GMH_XOEC",L5220,IF(Input!F$4="GMH_Korea",N5220,IF(Input!F$4="GMH_EU",P5220,IF(Input!F$4="Skysuper",#REF!,IF(Input!F$4="SkyII",#REF!,IF(Input!F$4="XO-8000",#REF!, "FALSE")))))))</f>
        <v>00</v>
      </c>
      <c r="I5220" s="209">
        <f>IF(Input!F$4="GMH_OECC",K5220,IF(Input!F$4="GMH_XOEC",M5220,IF(Input!F$4="GMH_Korea",O5220,IF(Input!F$4="GMH_EU",Q5220,IF(Input!F$4="Skysuper",#REF!,IF(Input!F$4="SkyII",#REF!,IF(Input!F$4="XO-8000",#REF!, "FALSE")))))))</f>
        <v>0</v>
      </c>
      <c r="J5220" s="210" t="s">
        <v>10359</v>
      </c>
      <c r="K5220" s="268">
        <v>0</v>
      </c>
      <c r="L5220" s="270" t="s">
        <v>10359</v>
      </c>
      <c r="M5220" s="270">
        <v>0</v>
      </c>
      <c r="N5220" s="270" t="s">
        <v>10359</v>
      </c>
      <c r="O5220" s="270">
        <v>0</v>
      </c>
      <c r="P5220" s="270" t="s">
        <v>10359</v>
      </c>
      <c r="Q5220" s="270">
        <v>0</v>
      </c>
      <c r="R5220" s="74"/>
      <c r="S5220" s="75" t="str">
        <f t="shared" si="490"/>
        <v>0000</v>
      </c>
      <c r="T5220" s="75" t="str">
        <f t="shared" si="491"/>
        <v>00000000000000000000000000000000</v>
      </c>
      <c r="V5220" s="197"/>
      <c r="W5220" s="75">
        <f t="shared" si="492"/>
        <v>0</v>
      </c>
      <c r="AE5220" s="479"/>
    </row>
    <row r="5221" spans="1:31" s="75" customFormat="1" ht="13.5" x14ac:dyDescent="0.2">
      <c r="A5221" s="211">
        <v>5218</v>
      </c>
      <c r="B5221" s="212" t="s">
        <v>1352</v>
      </c>
      <c r="C5221" s="213" t="s">
        <v>1353</v>
      </c>
      <c r="D5221" s="213"/>
      <c r="E5221" s="213">
        <v>0</v>
      </c>
      <c r="F5221" s="213" t="s">
        <v>590</v>
      </c>
      <c r="G5221" s="214" t="s">
        <v>572</v>
      </c>
      <c r="H5221" s="208" t="str">
        <f>IF(Input!F$4="GMH_OECC",J5221,IF(Input!F$4="GMH_XOEC",L5221,IF(Input!F$4="GMH_Korea",N5221,IF(Input!F$4="GMH_EU",P5221,IF(Input!F$4="Skysuper",#REF!,IF(Input!F$4="SkyII",#REF!,IF(Input!F$4="XO-8000",#REF!, "FALSE")))))))</f>
        <v>00</v>
      </c>
      <c r="I5221" s="209">
        <f>IF(Input!F$4="GMH_OECC",K5221,IF(Input!F$4="GMH_XOEC",M5221,IF(Input!F$4="GMH_Korea",O5221,IF(Input!F$4="GMH_EU",Q5221,IF(Input!F$4="Skysuper",#REF!,IF(Input!F$4="SkyII",#REF!,IF(Input!F$4="XO-8000",#REF!, "FALSE")))))))</f>
        <v>0</v>
      </c>
      <c r="J5221" s="210" t="s">
        <v>10359</v>
      </c>
      <c r="K5221" s="268">
        <v>0</v>
      </c>
      <c r="L5221" s="270" t="s">
        <v>10359</v>
      </c>
      <c r="M5221" s="270">
        <v>0</v>
      </c>
      <c r="N5221" s="270" t="s">
        <v>10359</v>
      </c>
      <c r="O5221" s="270">
        <v>0</v>
      </c>
      <c r="P5221" s="270" t="s">
        <v>10359</v>
      </c>
      <c r="Q5221" s="270">
        <v>0</v>
      </c>
      <c r="R5221" s="74"/>
      <c r="S5221" s="75" t="str">
        <f t="shared" si="490"/>
        <v>0000</v>
      </c>
      <c r="T5221" s="75" t="str">
        <f t="shared" si="491"/>
        <v>00000000000000000000000000000000</v>
      </c>
      <c r="V5221" s="197"/>
      <c r="W5221" s="75">
        <f t="shared" si="492"/>
        <v>0</v>
      </c>
      <c r="AE5221" s="479"/>
    </row>
    <row r="5222" spans="1:31" s="75" customFormat="1" ht="13.5" x14ac:dyDescent="0.2">
      <c r="A5222" s="211">
        <v>5219</v>
      </c>
      <c r="B5222" s="212" t="s">
        <v>1354</v>
      </c>
      <c r="C5222" s="213" t="s">
        <v>1355</v>
      </c>
      <c r="D5222" s="213"/>
      <c r="E5222" s="213">
        <v>0</v>
      </c>
      <c r="F5222" s="213" t="s">
        <v>590</v>
      </c>
      <c r="G5222" s="214" t="s">
        <v>572</v>
      </c>
      <c r="H5222" s="208" t="str">
        <f>IF(Input!F$4="GMH_OECC",J5222,IF(Input!F$4="GMH_XOEC",L5222,IF(Input!F$4="GMH_Korea",N5222,IF(Input!F$4="GMH_EU",P5222,IF(Input!F$4="Skysuper",#REF!,IF(Input!F$4="SkyII",#REF!,IF(Input!F$4="XO-8000",#REF!, "FALSE")))))))</f>
        <v>00</v>
      </c>
      <c r="I5222" s="209">
        <f>IF(Input!F$4="GMH_OECC",K5222,IF(Input!F$4="GMH_XOEC",M5222,IF(Input!F$4="GMH_Korea",O5222,IF(Input!F$4="GMH_EU",Q5222,IF(Input!F$4="Skysuper",#REF!,IF(Input!F$4="SkyII",#REF!,IF(Input!F$4="XO-8000",#REF!, "FALSE")))))))</f>
        <v>0</v>
      </c>
      <c r="J5222" s="210" t="s">
        <v>10359</v>
      </c>
      <c r="K5222" s="268">
        <v>0</v>
      </c>
      <c r="L5222" s="270" t="s">
        <v>10359</v>
      </c>
      <c r="M5222" s="270">
        <v>0</v>
      </c>
      <c r="N5222" s="270" t="s">
        <v>10359</v>
      </c>
      <c r="O5222" s="270">
        <v>0</v>
      </c>
      <c r="P5222" s="270" t="s">
        <v>10359</v>
      </c>
      <c r="Q5222" s="270">
        <v>0</v>
      </c>
      <c r="R5222" s="74"/>
      <c r="S5222" s="75" t="str">
        <f t="shared" si="490"/>
        <v>0000</v>
      </c>
      <c r="T5222" s="75" t="str">
        <f t="shared" si="491"/>
        <v>00000000000000000000000000000000</v>
      </c>
      <c r="V5222" s="197"/>
      <c r="W5222" s="75">
        <f t="shared" si="492"/>
        <v>0</v>
      </c>
      <c r="AE5222" s="479"/>
    </row>
    <row r="5223" spans="1:31" s="75" customFormat="1" ht="13.5" x14ac:dyDescent="0.2">
      <c r="A5223" s="211">
        <v>5220</v>
      </c>
      <c r="B5223" s="212" t="s">
        <v>1356</v>
      </c>
      <c r="C5223" s="213" t="s">
        <v>1357</v>
      </c>
      <c r="D5223" s="213"/>
      <c r="E5223" s="213">
        <v>0</v>
      </c>
      <c r="F5223" s="213" t="s">
        <v>590</v>
      </c>
      <c r="G5223" s="214" t="s">
        <v>572</v>
      </c>
      <c r="H5223" s="208" t="str">
        <f>IF(Input!F$4="GMH_OECC",J5223,IF(Input!F$4="GMH_XOEC",L5223,IF(Input!F$4="GMH_Korea",N5223,IF(Input!F$4="GMH_EU",P5223,IF(Input!F$4="Skysuper",#REF!,IF(Input!F$4="SkyII",#REF!,IF(Input!F$4="XO-8000",#REF!, "FALSE")))))))</f>
        <v>00</v>
      </c>
      <c r="I5223" s="209">
        <f>IF(Input!F$4="GMH_OECC",K5223,IF(Input!F$4="GMH_XOEC",M5223,IF(Input!F$4="GMH_Korea",O5223,IF(Input!F$4="GMH_EU",Q5223,IF(Input!F$4="Skysuper",#REF!,IF(Input!F$4="SkyII",#REF!,IF(Input!F$4="XO-8000",#REF!, "FALSE")))))))</f>
        <v>0</v>
      </c>
      <c r="J5223" s="210" t="s">
        <v>10359</v>
      </c>
      <c r="K5223" s="268">
        <v>0</v>
      </c>
      <c r="L5223" s="270" t="s">
        <v>10359</v>
      </c>
      <c r="M5223" s="270">
        <v>0</v>
      </c>
      <c r="N5223" s="270" t="s">
        <v>10359</v>
      </c>
      <c r="O5223" s="270">
        <v>0</v>
      </c>
      <c r="P5223" s="270" t="s">
        <v>10359</v>
      </c>
      <c r="Q5223" s="270">
        <v>0</v>
      </c>
      <c r="R5223" s="74"/>
      <c r="S5223" s="75" t="str">
        <f t="shared" si="490"/>
        <v>0000</v>
      </c>
      <c r="T5223" s="75" t="str">
        <f t="shared" si="491"/>
        <v>00000000000000000000000000000000</v>
      </c>
      <c r="V5223" s="197"/>
      <c r="W5223" s="75">
        <f t="shared" si="492"/>
        <v>0</v>
      </c>
      <c r="AE5223" s="479"/>
    </row>
    <row r="5224" spans="1:31" s="75" customFormat="1" ht="13.5" x14ac:dyDescent="0.2">
      <c r="A5224" s="211">
        <v>5221</v>
      </c>
      <c r="B5224" s="212" t="s">
        <v>1358</v>
      </c>
      <c r="C5224" s="213" t="s">
        <v>1359</v>
      </c>
      <c r="D5224" s="213"/>
      <c r="E5224" s="213">
        <v>0</v>
      </c>
      <c r="F5224" s="213" t="s">
        <v>590</v>
      </c>
      <c r="G5224" s="214" t="s">
        <v>572</v>
      </c>
      <c r="H5224" s="208" t="str">
        <f>IF(Input!F$4="GMH_OECC",J5224,IF(Input!F$4="GMH_XOEC",L5224,IF(Input!F$4="GMH_Korea",N5224,IF(Input!F$4="GMH_EU",P5224,IF(Input!F$4="Skysuper",#REF!,IF(Input!F$4="SkyII",#REF!,IF(Input!F$4="XO-8000",#REF!, "FALSE")))))))</f>
        <v>00</v>
      </c>
      <c r="I5224" s="209">
        <f>IF(Input!F$4="GMH_OECC",K5224,IF(Input!F$4="GMH_XOEC",M5224,IF(Input!F$4="GMH_Korea",O5224,IF(Input!F$4="GMH_EU",Q5224,IF(Input!F$4="Skysuper",#REF!,IF(Input!F$4="SkyII",#REF!,IF(Input!F$4="XO-8000",#REF!, "FALSE")))))))</f>
        <v>0</v>
      </c>
      <c r="J5224" s="210" t="s">
        <v>10359</v>
      </c>
      <c r="K5224" s="268">
        <v>0</v>
      </c>
      <c r="L5224" s="270" t="s">
        <v>10359</v>
      </c>
      <c r="M5224" s="270">
        <v>0</v>
      </c>
      <c r="N5224" s="270" t="s">
        <v>10359</v>
      </c>
      <c r="O5224" s="270">
        <v>0</v>
      </c>
      <c r="P5224" s="270" t="s">
        <v>10359</v>
      </c>
      <c r="Q5224" s="270">
        <v>0</v>
      </c>
      <c r="R5224" s="74"/>
      <c r="S5224" s="75" t="str">
        <f t="shared" si="490"/>
        <v>0000</v>
      </c>
      <c r="T5224" s="75" t="str">
        <f t="shared" si="491"/>
        <v>00000000000000000000000000000000</v>
      </c>
      <c r="V5224" s="197"/>
      <c r="W5224" s="75">
        <f t="shared" si="492"/>
        <v>0</v>
      </c>
      <c r="AE5224" s="479"/>
    </row>
    <row r="5225" spans="1:31" s="75" customFormat="1" ht="13.5" x14ac:dyDescent="0.2">
      <c r="A5225" s="211">
        <v>5222</v>
      </c>
      <c r="B5225" s="212" t="s">
        <v>1360</v>
      </c>
      <c r="C5225" s="213" t="s">
        <v>1361</v>
      </c>
      <c r="D5225" s="213"/>
      <c r="E5225" s="213">
        <v>0</v>
      </c>
      <c r="F5225" s="213" t="s">
        <v>590</v>
      </c>
      <c r="G5225" s="214" t="s">
        <v>572</v>
      </c>
      <c r="H5225" s="208" t="str">
        <f>IF(Input!F$4="GMH_OECC",J5225,IF(Input!F$4="GMH_XOEC",L5225,IF(Input!F$4="GMH_Korea",N5225,IF(Input!F$4="GMH_EU",P5225,IF(Input!F$4="Skysuper",#REF!,IF(Input!F$4="SkyII",#REF!,IF(Input!F$4="XO-8000",#REF!, "FALSE")))))))</f>
        <v>00</v>
      </c>
      <c r="I5225" s="209">
        <f>IF(Input!F$4="GMH_OECC",K5225,IF(Input!F$4="GMH_XOEC",M5225,IF(Input!F$4="GMH_Korea",O5225,IF(Input!F$4="GMH_EU",Q5225,IF(Input!F$4="Skysuper",#REF!,IF(Input!F$4="SkyII",#REF!,IF(Input!F$4="XO-8000",#REF!, "FALSE")))))))</f>
        <v>0</v>
      </c>
      <c r="J5225" s="210" t="s">
        <v>10359</v>
      </c>
      <c r="K5225" s="268">
        <v>0</v>
      </c>
      <c r="L5225" s="270" t="s">
        <v>10359</v>
      </c>
      <c r="M5225" s="270">
        <v>0</v>
      </c>
      <c r="N5225" s="270" t="s">
        <v>10359</v>
      </c>
      <c r="O5225" s="270">
        <v>0</v>
      </c>
      <c r="P5225" s="270" t="s">
        <v>10359</v>
      </c>
      <c r="Q5225" s="270">
        <v>0</v>
      </c>
      <c r="R5225" s="74"/>
      <c r="S5225" s="75" t="str">
        <f t="shared" si="490"/>
        <v>0000</v>
      </c>
      <c r="T5225" s="75" t="str">
        <f t="shared" si="491"/>
        <v>00000000000000000000000000000000</v>
      </c>
      <c r="V5225" s="197"/>
      <c r="W5225" s="75">
        <f t="shared" si="492"/>
        <v>0</v>
      </c>
      <c r="AE5225" s="479"/>
    </row>
    <row r="5226" spans="1:31" s="75" customFormat="1" ht="13.5" x14ac:dyDescent="0.2">
      <c r="A5226" s="211">
        <v>5223</v>
      </c>
      <c r="B5226" s="212" t="s">
        <v>1362</v>
      </c>
      <c r="C5226" s="213" t="s">
        <v>1363</v>
      </c>
      <c r="D5226" s="213"/>
      <c r="E5226" s="213">
        <v>0</v>
      </c>
      <c r="F5226" s="213" t="s">
        <v>590</v>
      </c>
      <c r="G5226" s="214" t="s">
        <v>572</v>
      </c>
      <c r="H5226" s="208" t="str">
        <f>IF(Input!F$4="GMH_OECC",J5226,IF(Input!F$4="GMH_XOEC",L5226,IF(Input!F$4="GMH_Korea",N5226,IF(Input!F$4="GMH_EU",P5226,IF(Input!F$4="Skysuper",#REF!,IF(Input!F$4="SkyII",#REF!,IF(Input!F$4="XO-8000",#REF!, "FALSE")))))))</f>
        <v>00</v>
      </c>
      <c r="I5226" s="209">
        <f>IF(Input!F$4="GMH_OECC",K5226,IF(Input!F$4="GMH_XOEC",M5226,IF(Input!F$4="GMH_Korea",O5226,IF(Input!F$4="GMH_EU",Q5226,IF(Input!F$4="Skysuper",#REF!,IF(Input!F$4="SkyII",#REF!,IF(Input!F$4="XO-8000",#REF!, "FALSE")))))))</f>
        <v>0</v>
      </c>
      <c r="J5226" s="210" t="s">
        <v>10359</v>
      </c>
      <c r="K5226" s="268">
        <v>0</v>
      </c>
      <c r="L5226" s="270" t="s">
        <v>10359</v>
      </c>
      <c r="M5226" s="270">
        <v>0</v>
      </c>
      <c r="N5226" s="270" t="s">
        <v>10359</v>
      </c>
      <c r="O5226" s="270">
        <v>0</v>
      </c>
      <c r="P5226" s="270" t="s">
        <v>10359</v>
      </c>
      <c r="Q5226" s="270">
        <v>0</v>
      </c>
      <c r="R5226" s="74"/>
      <c r="S5226" s="75" t="str">
        <f t="shared" si="490"/>
        <v>0000</v>
      </c>
      <c r="T5226" s="75" t="str">
        <f t="shared" si="491"/>
        <v>00000000000000000000000000000000</v>
      </c>
      <c r="V5226" s="197"/>
      <c r="W5226" s="75">
        <f t="shared" si="492"/>
        <v>0</v>
      </c>
      <c r="AE5226" s="479"/>
    </row>
    <row r="5227" spans="1:31" s="75" customFormat="1" ht="13.5" x14ac:dyDescent="0.2">
      <c r="A5227" s="211">
        <v>5224</v>
      </c>
      <c r="B5227" s="212" t="s">
        <v>1364</v>
      </c>
      <c r="C5227" s="213" t="s">
        <v>1365</v>
      </c>
      <c r="D5227" s="213"/>
      <c r="E5227" s="213">
        <v>0</v>
      </c>
      <c r="F5227" s="213" t="s">
        <v>590</v>
      </c>
      <c r="G5227" s="214" t="s">
        <v>572</v>
      </c>
      <c r="H5227" s="208" t="str">
        <f>IF(Input!F$4="GMH_OECC",J5227,IF(Input!F$4="GMH_XOEC",L5227,IF(Input!F$4="GMH_Korea",N5227,IF(Input!F$4="GMH_EU",P5227,IF(Input!F$4="Skysuper",#REF!,IF(Input!F$4="SkyII",#REF!,IF(Input!F$4="XO-8000",#REF!, "FALSE")))))))</f>
        <v>00</v>
      </c>
      <c r="I5227" s="209">
        <f>IF(Input!F$4="GMH_OECC",K5227,IF(Input!F$4="GMH_XOEC",M5227,IF(Input!F$4="GMH_Korea",O5227,IF(Input!F$4="GMH_EU",Q5227,IF(Input!F$4="Skysuper",#REF!,IF(Input!F$4="SkyII",#REF!,IF(Input!F$4="XO-8000",#REF!, "FALSE")))))))</f>
        <v>0</v>
      </c>
      <c r="J5227" s="210" t="s">
        <v>10359</v>
      </c>
      <c r="K5227" s="268">
        <v>0</v>
      </c>
      <c r="L5227" s="270" t="s">
        <v>10359</v>
      </c>
      <c r="M5227" s="270">
        <v>0</v>
      </c>
      <c r="N5227" s="270" t="s">
        <v>10359</v>
      </c>
      <c r="O5227" s="270">
        <v>0</v>
      </c>
      <c r="P5227" s="270" t="s">
        <v>10359</v>
      </c>
      <c r="Q5227" s="270">
        <v>0</v>
      </c>
      <c r="R5227" s="74"/>
      <c r="S5227" s="75" t="str">
        <f t="shared" si="490"/>
        <v>0000</v>
      </c>
      <c r="T5227" s="75" t="str">
        <f t="shared" si="491"/>
        <v>00000000000000000000000000000000</v>
      </c>
      <c r="V5227" s="197"/>
      <c r="W5227" s="75">
        <f t="shared" si="492"/>
        <v>0</v>
      </c>
      <c r="AE5227" s="479"/>
    </row>
    <row r="5228" spans="1:31" s="75" customFormat="1" ht="13.5" x14ac:dyDescent="0.2">
      <c r="A5228" s="211">
        <v>5225</v>
      </c>
      <c r="B5228" s="212" t="s">
        <v>1366</v>
      </c>
      <c r="C5228" s="213" t="s">
        <v>1367</v>
      </c>
      <c r="D5228" s="213"/>
      <c r="E5228" s="213">
        <v>0</v>
      </c>
      <c r="F5228" s="213" t="s">
        <v>590</v>
      </c>
      <c r="G5228" s="214" t="s">
        <v>572</v>
      </c>
      <c r="H5228" s="208" t="str">
        <f>IF(Input!F$4="GMH_OECC",J5228,IF(Input!F$4="GMH_XOEC",L5228,IF(Input!F$4="GMH_Korea",N5228,IF(Input!F$4="GMH_EU",P5228,IF(Input!F$4="Skysuper",#REF!,IF(Input!F$4="SkyII",#REF!,IF(Input!F$4="XO-8000",#REF!, "FALSE")))))))</f>
        <v>00</v>
      </c>
      <c r="I5228" s="209">
        <f>IF(Input!F$4="GMH_OECC",K5228,IF(Input!F$4="GMH_XOEC",M5228,IF(Input!F$4="GMH_Korea",O5228,IF(Input!F$4="GMH_EU",Q5228,IF(Input!F$4="Skysuper",#REF!,IF(Input!F$4="SkyII",#REF!,IF(Input!F$4="XO-8000",#REF!, "FALSE")))))))</f>
        <v>0</v>
      </c>
      <c r="J5228" s="210" t="s">
        <v>10359</v>
      </c>
      <c r="K5228" s="268">
        <v>0</v>
      </c>
      <c r="L5228" s="270" t="s">
        <v>10359</v>
      </c>
      <c r="M5228" s="270">
        <v>0</v>
      </c>
      <c r="N5228" s="270" t="s">
        <v>10359</v>
      </c>
      <c r="O5228" s="270">
        <v>0</v>
      </c>
      <c r="P5228" s="270" t="s">
        <v>10359</v>
      </c>
      <c r="Q5228" s="270">
        <v>0</v>
      </c>
      <c r="R5228" s="74"/>
      <c r="S5228" s="75" t="str">
        <f t="shared" si="490"/>
        <v>0000</v>
      </c>
      <c r="T5228" s="75" t="str">
        <f t="shared" si="491"/>
        <v>00000000000000000000000000000000</v>
      </c>
      <c r="V5228" s="197"/>
      <c r="W5228" s="75">
        <f t="shared" si="492"/>
        <v>0</v>
      </c>
      <c r="AE5228" s="479"/>
    </row>
    <row r="5229" spans="1:31" s="75" customFormat="1" ht="13.5" x14ac:dyDescent="0.2">
      <c r="A5229" s="211">
        <v>5226</v>
      </c>
      <c r="B5229" s="212" t="s">
        <v>1368</v>
      </c>
      <c r="C5229" s="213" t="s">
        <v>1369</v>
      </c>
      <c r="D5229" s="213"/>
      <c r="E5229" s="213">
        <v>0</v>
      </c>
      <c r="F5229" s="213" t="s">
        <v>590</v>
      </c>
      <c r="G5229" s="214" t="s">
        <v>572</v>
      </c>
      <c r="H5229" s="208" t="str">
        <f>IF(Input!F$4="GMH_OECC",J5229,IF(Input!F$4="GMH_XOEC",L5229,IF(Input!F$4="GMH_Korea",N5229,IF(Input!F$4="GMH_EU",P5229,IF(Input!F$4="Skysuper",#REF!,IF(Input!F$4="SkyII",#REF!,IF(Input!F$4="XO-8000",#REF!, "FALSE")))))))</f>
        <v>00</v>
      </c>
      <c r="I5229" s="209">
        <f>IF(Input!F$4="GMH_OECC",K5229,IF(Input!F$4="GMH_XOEC",M5229,IF(Input!F$4="GMH_Korea",O5229,IF(Input!F$4="GMH_EU",Q5229,IF(Input!F$4="Skysuper",#REF!,IF(Input!F$4="SkyII",#REF!,IF(Input!F$4="XO-8000",#REF!, "FALSE")))))))</f>
        <v>0</v>
      </c>
      <c r="J5229" s="210" t="s">
        <v>10359</v>
      </c>
      <c r="K5229" s="268">
        <v>0</v>
      </c>
      <c r="L5229" s="270" t="s">
        <v>10359</v>
      </c>
      <c r="M5229" s="270">
        <v>0</v>
      </c>
      <c r="N5229" s="270" t="s">
        <v>10359</v>
      </c>
      <c r="O5229" s="270">
        <v>0</v>
      </c>
      <c r="P5229" s="270" t="s">
        <v>10359</v>
      </c>
      <c r="Q5229" s="270">
        <v>0</v>
      </c>
      <c r="R5229" s="74"/>
      <c r="S5229" s="75" t="str">
        <f t="shared" si="490"/>
        <v>0000</v>
      </c>
      <c r="T5229" s="75" t="str">
        <f t="shared" si="491"/>
        <v>00000000000000000000000000000000</v>
      </c>
      <c r="V5229" s="197"/>
      <c r="W5229" s="75">
        <f t="shared" si="492"/>
        <v>0</v>
      </c>
      <c r="AE5229" s="479"/>
    </row>
    <row r="5230" spans="1:31" s="75" customFormat="1" ht="13.5" x14ac:dyDescent="0.2">
      <c r="A5230" s="211">
        <v>5227</v>
      </c>
      <c r="B5230" s="212" t="s">
        <v>1370</v>
      </c>
      <c r="C5230" s="213" t="s">
        <v>1371</v>
      </c>
      <c r="D5230" s="213"/>
      <c r="E5230" s="213">
        <v>0</v>
      </c>
      <c r="F5230" s="213" t="s">
        <v>590</v>
      </c>
      <c r="G5230" s="214" t="s">
        <v>572</v>
      </c>
      <c r="H5230" s="208" t="str">
        <f>IF(Input!F$4="GMH_OECC",J5230,IF(Input!F$4="GMH_XOEC",L5230,IF(Input!F$4="GMH_Korea",N5230,IF(Input!F$4="GMH_EU",P5230,IF(Input!F$4="Skysuper",#REF!,IF(Input!F$4="SkyII",#REF!,IF(Input!F$4="XO-8000",#REF!, "FALSE")))))))</f>
        <v>00</v>
      </c>
      <c r="I5230" s="209">
        <f>IF(Input!F$4="GMH_OECC",K5230,IF(Input!F$4="GMH_XOEC",M5230,IF(Input!F$4="GMH_Korea",O5230,IF(Input!F$4="GMH_EU",Q5230,IF(Input!F$4="Skysuper",#REF!,IF(Input!F$4="SkyII",#REF!,IF(Input!F$4="XO-8000",#REF!, "FALSE")))))))</f>
        <v>0</v>
      </c>
      <c r="J5230" s="210" t="s">
        <v>10359</v>
      </c>
      <c r="K5230" s="268">
        <v>0</v>
      </c>
      <c r="L5230" s="270" t="s">
        <v>10359</v>
      </c>
      <c r="M5230" s="270">
        <v>0</v>
      </c>
      <c r="N5230" s="270" t="s">
        <v>10359</v>
      </c>
      <c r="O5230" s="270">
        <v>0</v>
      </c>
      <c r="P5230" s="270" t="s">
        <v>10359</v>
      </c>
      <c r="Q5230" s="270">
        <v>0</v>
      </c>
      <c r="R5230" s="74"/>
      <c r="S5230" s="75" t="str">
        <f t="shared" si="490"/>
        <v>0000</v>
      </c>
      <c r="T5230" s="75" t="str">
        <f t="shared" si="491"/>
        <v>00000000000000000000000000000000</v>
      </c>
      <c r="V5230" s="197"/>
      <c r="W5230" s="75">
        <f t="shared" si="492"/>
        <v>0</v>
      </c>
      <c r="AE5230" s="479"/>
    </row>
    <row r="5231" spans="1:31" s="75" customFormat="1" ht="13.5" x14ac:dyDescent="0.2">
      <c r="A5231" s="211">
        <v>5228</v>
      </c>
      <c r="B5231" s="212" t="s">
        <v>1372</v>
      </c>
      <c r="C5231" s="213" t="s">
        <v>1373</v>
      </c>
      <c r="D5231" s="213"/>
      <c r="E5231" s="213">
        <v>0</v>
      </c>
      <c r="F5231" s="213" t="s">
        <v>590</v>
      </c>
      <c r="G5231" s="214" t="s">
        <v>572</v>
      </c>
      <c r="H5231" s="208" t="str">
        <f>IF(Input!F$4="GMH_OECC",J5231,IF(Input!F$4="GMH_XOEC",L5231,IF(Input!F$4="GMH_Korea",N5231,IF(Input!F$4="GMH_EU",P5231,IF(Input!F$4="Skysuper",#REF!,IF(Input!F$4="SkyII",#REF!,IF(Input!F$4="XO-8000",#REF!, "FALSE")))))))</f>
        <v>00</v>
      </c>
      <c r="I5231" s="209">
        <f>IF(Input!F$4="GMH_OECC",K5231,IF(Input!F$4="GMH_XOEC",M5231,IF(Input!F$4="GMH_Korea",O5231,IF(Input!F$4="GMH_EU",Q5231,IF(Input!F$4="Skysuper",#REF!,IF(Input!F$4="SkyII",#REF!,IF(Input!F$4="XO-8000",#REF!, "FALSE")))))))</f>
        <v>0</v>
      </c>
      <c r="J5231" s="210" t="s">
        <v>10359</v>
      </c>
      <c r="K5231" s="268">
        <v>0</v>
      </c>
      <c r="L5231" s="270" t="s">
        <v>10359</v>
      </c>
      <c r="M5231" s="270">
        <v>0</v>
      </c>
      <c r="N5231" s="270" t="s">
        <v>10359</v>
      </c>
      <c r="O5231" s="270">
        <v>0</v>
      </c>
      <c r="P5231" s="270" t="s">
        <v>10359</v>
      </c>
      <c r="Q5231" s="270">
        <v>0</v>
      </c>
      <c r="R5231" s="74"/>
      <c r="S5231" s="75" t="str">
        <f t="shared" si="490"/>
        <v>0000</v>
      </c>
      <c r="T5231" s="75" t="str">
        <f t="shared" si="491"/>
        <v>00000000000000000000000000000000</v>
      </c>
      <c r="V5231" s="197"/>
      <c r="W5231" s="75">
        <f t="shared" si="492"/>
        <v>0</v>
      </c>
      <c r="AE5231" s="479"/>
    </row>
    <row r="5232" spans="1:31" s="75" customFormat="1" ht="13.5" x14ac:dyDescent="0.2">
      <c r="A5232" s="211">
        <v>5229</v>
      </c>
      <c r="B5232" s="212" t="s">
        <v>1374</v>
      </c>
      <c r="C5232" s="213" t="s">
        <v>1375</v>
      </c>
      <c r="D5232" s="213"/>
      <c r="E5232" s="213">
        <v>0</v>
      </c>
      <c r="F5232" s="213" t="s">
        <v>590</v>
      </c>
      <c r="G5232" s="214" t="s">
        <v>572</v>
      </c>
      <c r="H5232" s="208" t="str">
        <f>IF(Input!F$4="GMH_OECC",J5232,IF(Input!F$4="GMH_XOEC",L5232,IF(Input!F$4="GMH_Korea",N5232,IF(Input!F$4="GMH_EU",P5232,IF(Input!F$4="Skysuper",#REF!,IF(Input!F$4="SkyII",#REF!,IF(Input!F$4="XO-8000",#REF!, "FALSE")))))))</f>
        <v>00</v>
      </c>
      <c r="I5232" s="209">
        <f>IF(Input!F$4="GMH_OECC",K5232,IF(Input!F$4="GMH_XOEC",M5232,IF(Input!F$4="GMH_Korea",O5232,IF(Input!F$4="GMH_EU",Q5232,IF(Input!F$4="Skysuper",#REF!,IF(Input!F$4="SkyII",#REF!,IF(Input!F$4="XO-8000",#REF!, "FALSE")))))))</f>
        <v>0</v>
      </c>
      <c r="J5232" s="210" t="s">
        <v>10359</v>
      </c>
      <c r="K5232" s="268">
        <v>0</v>
      </c>
      <c r="L5232" s="270" t="s">
        <v>10359</v>
      </c>
      <c r="M5232" s="270">
        <v>0</v>
      </c>
      <c r="N5232" s="270" t="s">
        <v>10359</v>
      </c>
      <c r="O5232" s="270">
        <v>0</v>
      </c>
      <c r="P5232" s="270" t="s">
        <v>10359</v>
      </c>
      <c r="Q5232" s="270">
        <v>0</v>
      </c>
      <c r="R5232" s="74"/>
      <c r="S5232" s="75" t="str">
        <f t="shared" si="490"/>
        <v>0000</v>
      </c>
      <c r="T5232" s="75" t="str">
        <f t="shared" si="491"/>
        <v>00000000000000000000000000000000</v>
      </c>
      <c r="V5232" s="197"/>
      <c r="W5232" s="75">
        <f t="shared" si="492"/>
        <v>0</v>
      </c>
      <c r="AE5232" s="479"/>
    </row>
    <row r="5233" spans="1:31" s="75" customFormat="1" ht="13.5" x14ac:dyDescent="0.2">
      <c r="A5233" s="211">
        <v>5230</v>
      </c>
      <c r="B5233" s="212" t="s">
        <v>1376</v>
      </c>
      <c r="C5233" s="213" t="s">
        <v>1377</v>
      </c>
      <c r="D5233" s="213"/>
      <c r="E5233" s="213">
        <v>0</v>
      </c>
      <c r="F5233" s="213" t="s">
        <v>590</v>
      </c>
      <c r="G5233" s="214" t="s">
        <v>572</v>
      </c>
      <c r="H5233" s="208" t="str">
        <f>IF(Input!F$4="GMH_OECC",J5233,IF(Input!F$4="GMH_XOEC",L5233,IF(Input!F$4="GMH_Korea",N5233,IF(Input!F$4="GMH_EU",P5233,IF(Input!F$4="Skysuper",#REF!,IF(Input!F$4="SkyII",#REF!,IF(Input!F$4="XO-8000",#REF!, "FALSE")))))))</f>
        <v>00</v>
      </c>
      <c r="I5233" s="209">
        <f>IF(Input!F$4="GMH_OECC",K5233,IF(Input!F$4="GMH_XOEC",M5233,IF(Input!F$4="GMH_Korea",O5233,IF(Input!F$4="GMH_EU",Q5233,IF(Input!F$4="Skysuper",#REF!,IF(Input!F$4="SkyII",#REF!,IF(Input!F$4="XO-8000",#REF!, "FALSE")))))))</f>
        <v>0</v>
      </c>
      <c r="J5233" s="210" t="s">
        <v>10359</v>
      </c>
      <c r="K5233" s="268">
        <v>0</v>
      </c>
      <c r="L5233" s="270" t="s">
        <v>10359</v>
      </c>
      <c r="M5233" s="270">
        <v>0</v>
      </c>
      <c r="N5233" s="270" t="s">
        <v>10359</v>
      </c>
      <c r="O5233" s="270">
        <v>0</v>
      </c>
      <c r="P5233" s="270" t="s">
        <v>10359</v>
      </c>
      <c r="Q5233" s="270">
        <v>0</v>
      </c>
      <c r="R5233" s="74"/>
      <c r="S5233" s="75" t="str">
        <f t="shared" si="490"/>
        <v>0000</v>
      </c>
      <c r="T5233" s="75" t="str">
        <f t="shared" si="491"/>
        <v>00000000000000000000000000000000</v>
      </c>
      <c r="V5233" s="197"/>
      <c r="W5233" s="75">
        <f t="shared" si="492"/>
        <v>0</v>
      </c>
      <c r="AE5233" s="479"/>
    </row>
    <row r="5234" spans="1:31" s="75" customFormat="1" ht="13.5" x14ac:dyDescent="0.2">
      <c r="A5234" s="211">
        <v>5231</v>
      </c>
      <c r="B5234" s="212" t="s">
        <v>1378</v>
      </c>
      <c r="C5234" s="213" t="s">
        <v>1379</v>
      </c>
      <c r="D5234" s="213"/>
      <c r="E5234" s="213">
        <v>0</v>
      </c>
      <c r="F5234" s="213" t="s">
        <v>590</v>
      </c>
      <c r="G5234" s="214" t="s">
        <v>572</v>
      </c>
      <c r="H5234" s="208" t="str">
        <f>IF(Input!F$4="GMH_OECC",J5234,IF(Input!F$4="GMH_XOEC",L5234,IF(Input!F$4="GMH_Korea",N5234,IF(Input!F$4="GMH_EU",P5234,IF(Input!F$4="Skysuper",#REF!,IF(Input!F$4="SkyII",#REF!,IF(Input!F$4="XO-8000",#REF!, "FALSE")))))))</f>
        <v>00</v>
      </c>
      <c r="I5234" s="209">
        <f>IF(Input!F$4="GMH_OECC",K5234,IF(Input!F$4="GMH_XOEC",M5234,IF(Input!F$4="GMH_Korea",O5234,IF(Input!F$4="GMH_EU",Q5234,IF(Input!F$4="Skysuper",#REF!,IF(Input!F$4="SkyII",#REF!,IF(Input!F$4="XO-8000",#REF!, "FALSE")))))))</f>
        <v>0</v>
      </c>
      <c r="J5234" s="210" t="s">
        <v>10359</v>
      </c>
      <c r="K5234" s="268">
        <v>0</v>
      </c>
      <c r="L5234" s="270" t="s">
        <v>10359</v>
      </c>
      <c r="M5234" s="270">
        <v>0</v>
      </c>
      <c r="N5234" s="270" t="s">
        <v>10359</v>
      </c>
      <c r="O5234" s="270">
        <v>0</v>
      </c>
      <c r="P5234" s="270" t="s">
        <v>10359</v>
      </c>
      <c r="Q5234" s="270">
        <v>0</v>
      </c>
      <c r="R5234" s="74"/>
      <c r="S5234" s="75" t="str">
        <f t="shared" si="490"/>
        <v>0000</v>
      </c>
      <c r="T5234" s="75" t="str">
        <f t="shared" si="491"/>
        <v>00000000000000000000000000000000</v>
      </c>
      <c r="V5234" s="197"/>
      <c r="W5234" s="75">
        <f t="shared" si="492"/>
        <v>0</v>
      </c>
      <c r="AE5234" s="479"/>
    </row>
    <row r="5235" spans="1:31" s="75" customFormat="1" ht="13.5" x14ac:dyDescent="0.2">
      <c r="A5235" s="211">
        <v>5232</v>
      </c>
      <c r="B5235" s="212" t="s">
        <v>7333</v>
      </c>
      <c r="C5235" s="213" t="s">
        <v>7334</v>
      </c>
      <c r="D5235" s="213"/>
      <c r="E5235" s="213">
        <v>0</v>
      </c>
      <c r="F5235" s="213" t="s">
        <v>590</v>
      </c>
      <c r="G5235" s="214" t="s">
        <v>572</v>
      </c>
      <c r="H5235" s="208" t="str">
        <f>IF(Input!F$4="GMH_OECC",J5235,IF(Input!F$4="GMH_XOEC",L5235,IF(Input!F$4="GMH_Korea",N5235,IF(Input!F$4="GMH_EU",P5235,IF(Input!F$4="Skysuper",#REF!,IF(Input!F$4="SkyII",#REF!,IF(Input!F$4="XO-8000",#REF!, "FALSE")))))))</f>
        <v>00</v>
      </c>
      <c r="I5235" s="209">
        <f>IF(Input!F$4="GMH_OECC",K5235,IF(Input!F$4="GMH_XOEC",M5235,IF(Input!F$4="GMH_Korea",O5235,IF(Input!F$4="GMH_EU",Q5235,IF(Input!F$4="Skysuper",#REF!,IF(Input!F$4="SkyII",#REF!,IF(Input!F$4="XO-8000",#REF!, "FALSE")))))))</f>
        <v>0</v>
      </c>
      <c r="J5235" s="210" t="s">
        <v>10359</v>
      </c>
      <c r="K5235" s="268">
        <v>0</v>
      </c>
      <c r="L5235" s="270" t="s">
        <v>10359</v>
      </c>
      <c r="M5235" s="270">
        <v>0</v>
      </c>
      <c r="N5235" s="270" t="s">
        <v>10359</v>
      </c>
      <c r="O5235" s="270">
        <v>0</v>
      </c>
      <c r="P5235" s="270" t="s">
        <v>10359</v>
      </c>
      <c r="Q5235" s="270">
        <v>0</v>
      </c>
      <c r="R5235" s="74"/>
      <c r="S5235" s="75" t="str">
        <f t="shared" si="490"/>
        <v>0000</v>
      </c>
      <c r="T5235" s="75" t="str">
        <f t="shared" si="491"/>
        <v>00000000000000000000000000000000</v>
      </c>
      <c r="V5235" s="197"/>
      <c r="W5235" s="75">
        <f t="shared" si="492"/>
        <v>0</v>
      </c>
      <c r="AE5235" s="479"/>
    </row>
    <row r="5236" spans="1:31" s="75" customFormat="1" ht="13.5" x14ac:dyDescent="0.2">
      <c r="A5236" s="211">
        <v>5233</v>
      </c>
      <c r="B5236" s="212" t="s">
        <v>7335</v>
      </c>
      <c r="C5236" s="213" t="s">
        <v>7336</v>
      </c>
      <c r="D5236" s="213"/>
      <c r="E5236" s="213">
        <v>0</v>
      </c>
      <c r="F5236" s="213" t="s">
        <v>590</v>
      </c>
      <c r="G5236" s="214" t="s">
        <v>572</v>
      </c>
      <c r="H5236" s="208" t="str">
        <f>IF(Input!F$4="GMH_OECC",J5236,IF(Input!F$4="GMH_XOEC",L5236,IF(Input!F$4="GMH_Korea",N5236,IF(Input!F$4="GMH_EU",P5236,IF(Input!F$4="Skysuper",#REF!,IF(Input!F$4="SkyII",#REF!,IF(Input!F$4="XO-8000",#REF!, "FALSE")))))))</f>
        <v>00</v>
      </c>
      <c r="I5236" s="209">
        <f>IF(Input!F$4="GMH_OECC",K5236,IF(Input!F$4="GMH_XOEC",M5236,IF(Input!F$4="GMH_Korea",O5236,IF(Input!F$4="GMH_EU",Q5236,IF(Input!F$4="Skysuper",#REF!,IF(Input!F$4="SkyII",#REF!,IF(Input!F$4="XO-8000",#REF!, "FALSE")))))))</f>
        <v>0</v>
      </c>
      <c r="J5236" s="210" t="s">
        <v>10359</v>
      </c>
      <c r="K5236" s="268">
        <v>0</v>
      </c>
      <c r="L5236" s="270" t="s">
        <v>10359</v>
      </c>
      <c r="M5236" s="270">
        <v>0</v>
      </c>
      <c r="N5236" s="270" t="s">
        <v>10359</v>
      </c>
      <c r="O5236" s="270">
        <v>0</v>
      </c>
      <c r="P5236" s="270" t="s">
        <v>10359</v>
      </c>
      <c r="Q5236" s="270">
        <v>0</v>
      </c>
      <c r="R5236" s="74"/>
      <c r="S5236" s="75" t="str">
        <f t="shared" ref="S5236:S5299" si="493">"0"&amp;DEC2HEX(2^(I5236-1))&amp;IF(LEN(DEC2HEX(H5236))=2,DEC2HEX(H5236),"0"&amp;DEC2HEX(H5236))</f>
        <v>0000</v>
      </c>
      <c r="T5236" s="75" t="str">
        <f t="shared" si="491"/>
        <v>00000000000000000000000000000000</v>
      </c>
      <c r="V5236" s="197"/>
      <c r="W5236" s="75">
        <f t="shared" si="492"/>
        <v>0</v>
      </c>
      <c r="AE5236" s="479"/>
    </row>
    <row r="5237" spans="1:31" s="75" customFormat="1" ht="13.5" x14ac:dyDescent="0.2">
      <c r="A5237" s="211">
        <v>5234</v>
      </c>
      <c r="B5237" s="212" t="s">
        <v>7337</v>
      </c>
      <c r="C5237" s="213" t="s">
        <v>7338</v>
      </c>
      <c r="D5237" s="213"/>
      <c r="E5237" s="213">
        <v>0</v>
      </c>
      <c r="F5237" s="213" t="s">
        <v>590</v>
      </c>
      <c r="G5237" s="214" t="s">
        <v>572</v>
      </c>
      <c r="H5237" s="208" t="str">
        <f>IF(Input!F$4="GMH_OECC",J5237,IF(Input!F$4="GMH_XOEC",L5237,IF(Input!F$4="GMH_Korea",N5237,IF(Input!F$4="GMH_EU",P5237,IF(Input!F$4="Skysuper",#REF!,IF(Input!F$4="SkyII",#REF!,IF(Input!F$4="XO-8000",#REF!, "FALSE")))))))</f>
        <v>00</v>
      </c>
      <c r="I5237" s="209">
        <f>IF(Input!F$4="GMH_OECC",K5237,IF(Input!F$4="GMH_XOEC",M5237,IF(Input!F$4="GMH_Korea",O5237,IF(Input!F$4="GMH_EU",Q5237,IF(Input!F$4="Skysuper",#REF!,IF(Input!F$4="SkyII",#REF!,IF(Input!F$4="XO-8000",#REF!, "FALSE")))))))</f>
        <v>0</v>
      </c>
      <c r="J5237" s="210" t="s">
        <v>10359</v>
      </c>
      <c r="K5237" s="268">
        <v>0</v>
      </c>
      <c r="L5237" s="270" t="s">
        <v>10359</v>
      </c>
      <c r="M5237" s="270">
        <v>0</v>
      </c>
      <c r="N5237" s="270" t="s">
        <v>10359</v>
      </c>
      <c r="O5237" s="270">
        <v>0</v>
      </c>
      <c r="P5237" s="270" t="s">
        <v>10359</v>
      </c>
      <c r="Q5237" s="270">
        <v>0</v>
      </c>
      <c r="R5237" s="74"/>
      <c r="S5237" s="75" t="str">
        <f t="shared" si="493"/>
        <v>0000</v>
      </c>
      <c r="T5237" s="75" t="str">
        <f t="shared" si="491"/>
        <v>00000000000000000000000000000000</v>
      </c>
      <c r="V5237" s="197"/>
      <c r="W5237" s="75">
        <f t="shared" si="492"/>
        <v>0</v>
      </c>
      <c r="AE5237" s="479"/>
    </row>
    <row r="5238" spans="1:31" s="75" customFormat="1" ht="13.5" x14ac:dyDescent="0.2">
      <c r="A5238" s="211">
        <v>5235</v>
      </c>
      <c r="B5238" s="212" t="s">
        <v>7339</v>
      </c>
      <c r="C5238" s="213" t="s">
        <v>7340</v>
      </c>
      <c r="D5238" s="213"/>
      <c r="E5238" s="213">
        <v>0</v>
      </c>
      <c r="F5238" s="213" t="s">
        <v>590</v>
      </c>
      <c r="G5238" s="214" t="s">
        <v>572</v>
      </c>
      <c r="H5238" s="208" t="str">
        <f>IF(Input!F$4="GMH_OECC",J5238,IF(Input!F$4="GMH_XOEC",L5238,IF(Input!F$4="GMH_Korea",N5238,IF(Input!F$4="GMH_EU",P5238,IF(Input!F$4="Skysuper",#REF!,IF(Input!F$4="SkyII",#REF!,IF(Input!F$4="XO-8000",#REF!, "FALSE")))))))</f>
        <v>00</v>
      </c>
      <c r="I5238" s="209">
        <f>IF(Input!F$4="GMH_OECC",K5238,IF(Input!F$4="GMH_XOEC",M5238,IF(Input!F$4="GMH_Korea",O5238,IF(Input!F$4="GMH_EU",Q5238,IF(Input!F$4="Skysuper",#REF!,IF(Input!F$4="SkyII",#REF!,IF(Input!F$4="XO-8000",#REF!, "FALSE")))))))</f>
        <v>0</v>
      </c>
      <c r="J5238" s="210" t="s">
        <v>10359</v>
      </c>
      <c r="K5238" s="268">
        <v>0</v>
      </c>
      <c r="L5238" s="270" t="s">
        <v>10359</v>
      </c>
      <c r="M5238" s="270">
        <v>0</v>
      </c>
      <c r="N5238" s="270" t="s">
        <v>10359</v>
      </c>
      <c r="O5238" s="270">
        <v>0</v>
      </c>
      <c r="P5238" s="270" t="s">
        <v>10359</v>
      </c>
      <c r="Q5238" s="270">
        <v>0</v>
      </c>
      <c r="R5238" s="74"/>
      <c r="S5238" s="75" t="str">
        <f t="shared" si="493"/>
        <v>0000</v>
      </c>
      <c r="T5238" s="75" t="str">
        <f t="shared" si="491"/>
        <v>00000000000000000000000000000000</v>
      </c>
      <c r="V5238" s="197"/>
      <c r="W5238" s="75">
        <f t="shared" si="492"/>
        <v>0</v>
      </c>
      <c r="AE5238" s="479"/>
    </row>
    <row r="5239" spans="1:31" s="75" customFormat="1" ht="13.5" x14ac:dyDescent="0.2">
      <c r="A5239" s="211">
        <v>5236</v>
      </c>
      <c r="B5239" s="212" t="s">
        <v>7341</v>
      </c>
      <c r="C5239" s="213" t="s">
        <v>7342</v>
      </c>
      <c r="D5239" s="213"/>
      <c r="E5239" s="213">
        <v>0</v>
      </c>
      <c r="F5239" s="213" t="s">
        <v>590</v>
      </c>
      <c r="G5239" s="214" t="s">
        <v>572</v>
      </c>
      <c r="H5239" s="208" t="str">
        <f>IF(Input!F$4="GMH_OECC",J5239,IF(Input!F$4="GMH_XOEC",L5239,IF(Input!F$4="GMH_Korea",N5239,IF(Input!F$4="GMH_EU",P5239,IF(Input!F$4="Skysuper",#REF!,IF(Input!F$4="SkyII",#REF!,IF(Input!F$4="XO-8000",#REF!, "FALSE")))))))</f>
        <v>00</v>
      </c>
      <c r="I5239" s="209">
        <f>IF(Input!F$4="GMH_OECC",K5239,IF(Input!F$4="GMH_XOEC",M5239,IF(Input!F$4="GMH_Korea",O5239,IF(Input!F$4="GMH_EU",Q5239,IF(Input!F$4="Skysuper",#REF!,IF(Input!F$4="SkyII",#REF!,IF(Input!F$4="XO-8000",#REF!, "FALSE")))))))</f>
        <v>0</v>
      </c>
      <c r="J5239" s="210" t="s">
        <v>10359</v>
      </c>
      <c r="K5239" s="268">
        <v>0</v>
      </c>
      <c r="L5239" s="270" t="s">
        <v>10359</v>
      </c>
      <c r="M5239" s="270">
        <v>0</v>
      </c>
      <c r="N5239" s="270" t="s">
        <v>10359</v>
      </c>
      <c r="O5239" s="270">
        <v>0</v>
      </c>
      <c r="P5239" s="270" t="s">
        <v>10359</v>
      </c>
      <c r="Q5239" s="270">
        <v>0</v>
      </c>
      <c r="R5239" s="74"/>
      <c r="S5239" s="75" t="str">
        <f t="shared" si="493"/>
        <v>0000</v>
      </c>
      <c r="T5239" s="75" t="str">
        <f t="shared" si="491"/>
        <v>00000000000000000000000000000000</v>
      </c>
      <c r="V5239" s="197"/>
      <c r="W5239" s="75">
        <f t="shared" si="492"/>
        <v>0</v>
      </c>
      <c r="AE5239" s="479"/>
    </row>
    <row r="5240" spans="1:31" s="75" customFormat="1" ht="13.5" x14ac:dyDescent="0.2">
      <c r="A5240" s="211">
        <v>5237</v>
      </c>
      <c r="B5240" s="212" t="s">
        <v>7343</v>
      </c>
      <c r="C5240" s="213" t="s">
        <v>7344</v>
      </c>
      <c r="D5240" s="213"/>
      <c r="E5240" s="213">
        <v>0</v>
      </c>
      <c r="F5240" s="213" t="s">
        <v>590</v>
      </c>
      <c r="G5240" s="214" t="s">
        <v>572</v>
      </c>
      <c r="H5240" s="208" t="str">
        <f>IF(Input!F$4="GMH_OECC",J5240,IF(Input!F$4="GMH_XOEC",L5240,IF(Input!F$4="GMH_Korea",N5240,IF(Input!F$4="GMH_EU",P5240,IF(Input!F$4="Skysuper",#REF!,IF(Input!F$4="SkyII",#REF!,IF(Input!F$4="XO-8000",#REF!, "FALSE")))))))</f>
        <v>00</v>
      </c>
      <c r="I5240" s="209">
        <f>IF(Input!F$4="GMH_OECC",K5240,IF(Input!F$4="GMH_XOEC",M5240,IF(Input!F$4="GMH_Korea",O5240,IF(Input!F$4="GMH_EU",Q5240,IF(Input!F$4="Skysuper",#REF!,IF(Input!F$4="SkyII",#REF!,IF(Input!F$4="XO-8000",#REF!, "FALSE")))))))</f>
        <v>0</v>
      </c>
      <c r="J5240" s="210" t="s">
        <v>10359</v>
      </c>
      <c r="K5240" s="268">
        <v>0</v>
      </c>
      <c r="L5240" s="270" t="s">
        <v>10359</v>
      </c>
      <c r="M5240" s="270">
        <v>0</v>
      </c>
      <c r="N5240" s="270" t="s">
        <v>10359</v>
      </c>
      <c r="O5240" s="270">
        <v>0</v>
      </c>
      <c r="P5240" s="270" t="s">
        <v>10359</v>
      </c>
      <c r="Q5240" s="270">
        <v>0</v>
      </c>
      <c r="R5240" s="74"/>
      <c r="S5240" s="75" t="str">
        <f t="shared" si="493"/>
        <v>0000</v>
      </c>
      <c r="T5240" s="75" t="str">
        <f t="shared" si="491"/>
        <v>00000000000000000000000000000000</v>
      </c>
      <c r="V5240" s="197"/>
      <c r="W5240" s="75">
        <f t="shared" si="492"/>
        <v>0</v>
      </c>
      <c r="AE5240" s="479"/>
    </row>
    <row r="5241" spans="1:31" s="75" customFormat="1" ht="13.5" x14ac:dyDescent="0.2">
      <c r="A5241" s="211">
        <v>5238</v>
      </c>
      <c r="B5241" s="212" t="s">
        <v>7345</v>
      </c>
      <c r="C5241" s="213" t="s">
        <v>7346</v>
      </c>
      <c r="D5241" s="213"/>
      <c r="E5241" s="213">
        <v>0</v>
      </c>
      <c r="F5241" s="213" t="s">
        <v>590</v>
      </c>
      <c r="G5241" s="214" t="s">
        <v>572</v>
      </c>
      <c r="H5241" s="208" t="str">
        <f>IF(Input!F$4="GMH_OECC",J5241,IF(Input!F$4="GMH_XOEC",L5241,IF(Input!F$4="GMH_Korea",N5241,IF(Input!F$4="GMH_EU",P5241,IF(Input!F$4="Skysuper",#REF!,IF(Input!F$4="SkyII",#REF!,IF(Input!F$4="XO-8000",#REF!, "FALSE")))))))</f>
        <v>00</v>
      </c>
      <c r="I5241" s="209">
        <f>IF(Input!F$4="GMH_OECC",K5241,IF(Input!F$4="GMH_XOEC",M5241,IF(Input!F$4="GMH_Korea",O5241,IF(Input!F$4="GMH_EU",Q5241,IF(Input!F$4="Skysuper",#REF!,IF(Input!F$4="SkyII",#REF!,IF(Input!F$4="XO-8000",#REF!, "FALSE")))))))</f>
        <v>0</v>
      </c>
      <c r="J5241" s="210" t="s">
        <v>10359</v>
      </c>
      <c r="K5241" s="268">
        <v>0</v>
      </c>
      <c r="L5241" s="270" t="s">
        <v>10359</v>
      </c>
      <c r="M5241" s="270">
        <v>0</v>
      </c>
      <c r="N5241" s="270" t="s">
        <v>10359</v>
      </c>
      <c r="O5241" s="270">
        <v>0</v>
      </c>
      <c r="P5241" s="270" t="s">
        <v>10359</v>
      </c>
      <c r="Q5241" s="270">
        <v>0</v>
      </c>
      <c r="R5241" s="74"/>
      <c r="S5241" s="75" t="str">
        <f t="shared" si="493"/>
        <v>0000</v>
      </c>
      <c r="T5241" s="75" t="str">
        <f t="shared" si="491"/>
        <v>00000000000000000000000000000000</v>
      </c>
      <c r="V5241" s="197"/>
      <c r="W5241" s="75">
        <f t="shared" si="492"/>
        <v>0</v>
      </c>
      <c r="AE5241" s="479"/>
    </row>
    <row r="5242" spans="1:31" s="75" customFormat="1" ht="13.5" x14ac:dyDescent="0.2">
      <c r="A5242" s="211">
        <v>5239</v>
      </c>
      <c r="B5242" s="212" t="s">
        <v>7347</v>
      </c>
      <c r="C5242" s="213" t="s">
        <v>7348</v>
      </c>
      <c r="D5242" s="213"/>
      <c r="E5242" s="213">
        <v>0</v>
      </c>
      <c r="F5242" s="213" t="s">
        <v>590</v>
      </c>
      <c r="G5242" s="214" t="s">
        <v>572</v>
      </c>
      <c r="H5242" s="208" t="str">
        <f>IF(Input!F$4="GMH_OECC",J5242,IF(Input!F$4="GMH_XOEC",L5242,IF(Input!F$4="GMH_Korea",N5242,IF(Input!F$4="GMH_EU",P5242,IF(Input!F$4="Skysuper",#REF!,IF(Input!F$4="SkyII",#REF!,IF(Input!F$4="XO-8000",#REF!, "FALSE")))))))</f>
        <v>00</v>
      </c>
      <c r="I5242" s="209">
        <f>IF(Input!F$4="GMH_OECC",K5242,IF(Input!F$4="GMH_XOEC",M5242,IF(Input!F$4="GMH_Korea",O5242,IF(Input!F$4="GMH_EU",Q5242,IF(Input!F$4="Skysuper",#REF!,IF(Input!F$4="SkyII",#REF!,IF(Input!F$4="XO-8000",#REF!, "FALSE")))))))</f>
        <v>0</v>
      </c>
      <c r="J5242" s="210" t="s">
        <v>10359</v>
      </c>
      <c r="K5242" s="268">
        <v>0</v>
      </c>
      <c r="L5242" s="270" t="s">
        <v>10359</v>
      </c>
      <c r="M5242" s="270">
        <v>0</v>
      </c>
      <c r="N5242" s="270" t="s">
        <v>10359</v>
      </c>
      <c r="O5242" s="270">
        <v>0</v>
      </c>
      <c r="P5242" s="270" t="s">
        <v>10359</v>
      </c>
      <c r="Q5242" s="270">
        <v>0</v>
      </c>
      <c r="R5242" s="74"/>
      <c r="S5242" s="75" t="str">
        <f t="shared" si="493"/>
        <v>0000</v>
      </c>
      <c r="T5242" s="75" t="str">
        <f t="shared" si="491"/>
        <v>00000000000000000000000000000000</v>
      </c>
      <c r="V5242" s="197"/>
      <c r="W5242" s="75">
        <f t="shared" si="492"/>
        <v>0</v>
      </c>
      <c r="AE5242" s="479"/>
    </row>
    <row r="5243" spans="1:31" s="75" customFormat="1" ht="13.5" x14ac:dyDescent="0.2">
      <c r="A5243" s="211">
        <v>5240</v>
      </c>
      <c r="B5243" s="212" t="s">
        <v>7349</v>
      </c>
      <c r="C5243" s="213" t="s">
        <v>7350</v>
      </c>
      <c r="D5243" s="213"/>
      <c r="E5243" s="213">
        <v>0</v>
      </c>
      <c r="F5243" s="213" t="s">
        <v>590</v>
      </c>
      <c r="G5243" s="214" t="s">
        <v>572</v>
      </c>
      <c r="H5243" s="208" t="str">
        <f>IF(Input!F$4="GMH_OECC",J5243,IF(Input!F$4="GMH_XOEC",L5243,IF(Input!F$4="GMH_Korea",N5243,IF(Input!F$4="GMH_EU",P5243,IF(Input!F$4="Skysuper",#REF!,IF(Input!F$4="SkyII",#REF!,IF(Input!F$4="XO-8000",#REF!, "FALSE")))))))</f>
        <v>00</v>
      </c>
      <c r="I5243" s="209">
        <f>IF(Input!F$4="GMH_OECC",K5243,IF(Input!F$4="GMH_XOEC",M5243,IF(Input!F$4="GMH_Korea",O5243,IF(Input!F$4="GMH_EU",Q5243,IF(Input!F$4="Skysuper",#REF!,IF(Input!F$4="SkyII",#REF!,IF(Input!F$4="XO-8000",#REF!, "FALSE")))))))</f>
        <v>0</v>
      </c>
      <c r="J5243" s="210" t="s">
        <v>10359</v>
      </c>
      <c r="K5243" s="268">
        <v>0</v>
      </c>
      <c r="L5243" s="270" t="s">
        <v>10359</v>
      </c>
      <c r="M5243" s="270">
        <v>0</v>
      </c>
      <c r="N5243" s="270" t="s">
        <v>10359</v>
      </c>
      <c r="O5243" s="270">
        <v>0</v>
      </c>
      <c r="P5243" s="270" t="s">
        <v>10359</v>
      </c>
      <c r="Q5243" s="270">
        <v>0</v>
      </c>
      <c r="R5243" s="74"/>
      <c r="S5243" s="75" t="str">
        <f t="shared" si="493"/>
        <v>0000</v>
      </c>
      <c r="T5243" s="75" t="str">
        <f t="shared" si="491"/>
        <v>00000000000000000000000000000000</v>
      </c>
      <c r="V5243" s="197"/>
      <c r="W5243" s="75">
        <f t="shared" si="492"/>
        <v>0</v>
      </c>
      <c r="AE5243" s="479"/>
    </row>
    <row r="5244" spans="1:31" s="75" customFormat="1" ht="13.5" x14ac:dyDescent="0.2">
      <c r="A5244" s="211">
        <v>5241</v>
      </c>
      <c r="B5244" s="212" t="s">
        <v>7351</v>
      </c>
      <c r="C5244" s="213" t="s">
        <v>7352</v>
      </c>
      <c r="D5244" s="213"/>
      <c r="E5244" s="213">
        <v>0</v>
      </c>
      <c r="F5244" s="213" t="s">
        <v>590</v>
      </c>
      <c r="G5244" s="214" t="s">
        <v>572</v>
      </c>
      <c r="H5244" s="208" t="str">
        <f>IF(Input!F$4="GMH_OECC",J5244,IF(Input!F$4="GMH_XOEC",L5244,IF(Input!F$4="GMH_Korea",N5244,IF(Input!F$4="GMH_EU",P5244,IF(Input!F$4="Skysuper",#REF!,IF(Input!F$4="SkyII",#REF!,IF(Input!F$4="XO-8000",#REF!, "FALSE")))))))</f>
        <v>00</v>
      </c>
      <c r="I5244" s="209">
        <f>IF(Input!F$4="GMH_OECC",K5244,IF(Input!F$4="GMH_XOEC",M5244,IF(Input!F$4="GMH_Korea",O5244,IF(Input!F$4="GMH_EU",Q5244,IF(Input!F$4="Skysuper",#REF!,IF(Input!F$4="SkyII",#REF!,IF(Input!F$4="XO-8000",#REF!, "FALSE")))))))</f>
        <v>0</v>
      </c>
      <c r="J5244" s="210" t="s">
        <v>10359</v>
      </c>
      <c r="K5244" s="268">
        <v>0</v>
      </c>
      <c r="L5244" s="270" t="s">
        <v>10359</v>
      </c>
      <c r="M5244" s="270">
        <v>0</v>
      </c>
      <c r="N5244" s="270" t="s">
        <v>10359</v>
      </c>
      <c r="O5244" s="270">
        <v>0</v>
      </c>
      <c r="P5244" s="270" t="s">
        <v>10359</v>
      </c>
      <c r="Q5244" s="270">
        <v>0</v>
      </c>
      <c r="R5244" s="74"/>
      <c r="S5244" s="75" t="str">
        <f t="shared" si="493"/>
        <v>0000</v>
      </c>
      <c r="T5244" s="75" t="str">
        <f t="shared" si="491"/>
        <v>00000000000000000000000000000000</v>
      </c>
      <c r="V5244" s="197"/>
      <c r="W5244" s="75">
        <f t="shared" si="492"/>
        <v>0</v>
      </c>
      <c r="AE5244" s="479"/>
    </row>
    <row r="5245" spans="1:31" s="75" customFormat="1" ht="13.5" x14ac:dyDescent="0.2">
      <c r="A5245" s="211">
        <v>5242</v>
      </c>
      <c r="B5245" s="212" t="s">
        <v>7353</v>
      </c>
      <c r="C5245" s="213" t="s">
        <v>7354</v>
      </c>
      <c r="D5245" s="213"/>
      <c r="E5245" s="213">
        <v>0</v>
      </c>
      <c r="F5245" s="213" t="s">
        <v>590</v>
      </c>
      <c r="G5245" s="214" t="s">
        <v>572</v>
      </c>
      <c r="H5245" s="208" t="str">
        <f>IF(Input!F$4="GMH_OECC",J5245,IF(Input!F$4="GMH_XOEC",L5245,IF(Input!F$4="GMH_Korea",N5245,IF(Input!F$4="GMH_EU",P5245,IF(Input!F$4="Skysuper",#REF!,IF(Input!F$4="SkyII",#REF!,IF(Input!F$4="XO-8000",#REF!, "FALSE")))))))</f>
        <v>00</v>
      </c>
      <c r="I5245" s="209">
        <f>IF(Input!F$4="GMH_OECC",K5245,IF(Input!F$4="GMH_XOEC",M5245,IF(Input!F$4="GMH_Korea",O5245,IF(Input!F$4="GMH_EU",Q5245,IF(Input!F$4="Skysuper",#REF!,IF(Input!F$4="SkyII",#REF!,IF(Input!F$4="XO-8000",#REF!, "FALSE")))))))</f>
        <v>0</v>
      </c>
      <c r="J5245" s="210" t="s">
        <v>10359</v>
      </c>
      <c r="K5245" s="268">
        <v>0</v>
      </c>
      <c r="L5245" s="270" t="s">
        <v>10359</v>
      </c>
      <c r="M5245" s="270">
        <v>0</v>
      </c>
      <c r="N5245" s="270" t="s">
        <v>10359</v>
      </c>
      <c r="O5245" s="270">
        <v>0</v>
      </c>
      <c r="P5245" s="270" t="s">
        <v>10359</v>
      </c>
      <c r="Q5245" s="270">
        <v>0</v>
      </c>
      <c r="R5245" s="74"/>
      <c r="S5245" s="75" t="str">
        <f t="shared" si="493"/>
        <v>0000</v>
      </c>
      <c r="T5245" s="75" t="str">
        <f t="shared" si="491"/>
        <v>00000000000000000000000000000000</v>
      </c>
      <c r="V5245" s="197"/>
      <c r="W5245" s="75">
        <f t="shared" si="492"/>
        <v>0</v>
      </c>
      <c r="AE5245" s="479"/>
    </row>
    <row r="5246" spans="1:31" s="75" customFormat="1" ht="13.5" x14ac:dyDescent="0.2">
      <c r="A5246" s="211">
        <v>5243</v>
      </c>
      <c r="B5246" s="212" t="s">
        <v>7355</v>
      </c>
      <c r="C5246" s="213" t="s">
        <v>7356</v>
      </c>
      <c r="D5246" s="213"/>
      <c r="E5246" s="213">
        <v>0</v>
      </c>
      <c r="F5246" s="213" t="s">
        <v>590</v>
      </c>
      <c r="G5246" s="214" t="s">
        <v>572</v>
      </c>
      <c r="H5246" s="208" t="str">
        <f>IF(Input!F$4="GMH_OECC",J5246,IF(Input!F$4="GMH_XOEC",L5246,IF(Input!F$4="GMH_Korea",N5246,IF(Input!F$4="GMH_EU",P5246,IF(Input!F$4="Skysuper",#REF!,IF(Input!F$4="SkyII",#REF!,IF(Input!F$4="XO-8000",#REF!, "FALSE")))))))</f>
        <v>00</v>
      </c>
      <c r="I5246" s="209">
        <f>IF(Input!F$4="GMH_OECC",K5246,IF(Input!F$4="GMH_XOEC",M5246,IF(Input!F$4="GMH_Korea",O5246,IF(Input!F$4="GMH_EU",Q5246,IF(Input!F$4="Skysuper",#REF!,IF(Input!F$4="SkyII",#REF!,IF(Input!F$4="XO-8000",#REF!, "FALSE")))))))</f>
        <v>0</v>
      </c>
      <c r="J5246" s="210" t="s">
        <v>10359</v>
      </c>
      <c r="K5246" s="268">
        <v>0</v>
      </c>
      <c r="L5246" s="270" t="s">
        <v>10359</v>
      </c>
      <c r="M5246" s="270">
        <v>0</v>
      </c>
      <c r="N5246" s="270" t="s">
        <v>10359</v>
      </c>
      <c r="O5246" s="270">
        <v>0</v>
      </c>
      <c r="P5246" s="270" t="s">
        <v>10359</v>
      </c>
      <c r="Q5246" s="270">
        <v>0</v>
      </c>
      <c r="R5246" s="74"/>
      <c r="S5246" s="75" t="str">
        <f t="shared" si="493"/>
        <v>0000</v>
      </c>
      <c r="T5246" s="75" t="str">
        <f t="shared" si="491"/>
        <v>00000000000000000000000000000000</v>
      </c>
      <c r="V5246" s="197"/>
      <c r="W5246" s="75">
        <f t="shared" si="492"/>
        <v>0</v>
      </c>
      <c r="AE5246" s="479"/>
    </row>
    <row r="5247" spans="1:31" s="75" customFormat="1" ht="13.5" x14ac:dyDescent="0.2">
      <c r="A5247" s="211">
        <v>5244</v>
      </c>
      <c r="B5247" s="212" t="s">
        <v>7357</v>
      </c>
      <c r="C5247" s="213" t="s">
        <v>7358</v>
      </c>
      <c r="D5247" s="213"/>
      <c r="E5247" s="213">
        <v>0</v>
      </c>
      <c r="F5247" s="213" t="s">
        <v>590</v>
      </c>
      <c r="G5247" s="214" t="s">
        <v>572</v>
      </c>
      <c r="H5247" s="208" t="str">
        <f>IF(Input!F$4="GMH_OECC",J5247,IF(Input!F$4="GMH_XOEC",L5247,IF(Input!F$4="GMH_Korea",N5247,IF(Input!F$4="GMH_EU",P5247,IF(Input!F$4="Skysuper",#REF!,IF(Input!F$4="SkyII",#REF!,IF(Input!F$4="XO-8000",#REF!, "FALSE")))))))</f>
        <v>00</v>
      </c>
      <c r="I5247" s="209">
        <f>IF(Input!F$4="GMH_OECC",K5247,IF(Input!F$4="GMH_XOEC",M5247,IF(Input!F$4="GMH_Korea",O5247,IF(Input!F$4="GMH_EU",Q5247,IF(Input!F$4="Skysuper",#REF!,IF(Input!F$4="SkyII",#REF!,IF(Input!F$4="XO-8000",#REF!, "FALSE")))))))</f>
        <v>0</v>
      </c>
      <c r="J5247" s="210" t="s">
        <v>10359</v>
      </c>
      <c r="K5247" s="268">
        <v>0</v>
      </c>
      <c r="L5247" s="270" t="s">
        <v>10359</v>
      </c>
      <c r="M5247" s="270">
        <v>0</v>
      </c>
      <c r="N5247" s="270" t="s">
        <v>10359</v>
      </c>
      <c r="O5247" s="270">
        <v>0</v>
      </c>
      <c r="P5247" s="270" t="s">
        <v>10359</v>
      </c>
      <c r="Q5247" s="270">
        <v>0</v>
      </c>
      <c r="R5247" s="74"/>
      <c r="S5247" s="75" t="str">
        <f t="shared" si="493"/>
        <v>0000</v>
      </c>
      <c r="T5247" s="75" t="str">
        <f t="shared" si="491"/>
        <v>00000000000000000000000000000000</v>
      </c>
      <c r="V5247" s="197"/>
      <c r="W5247" s="75">
        <f t="shared" si="492"/>
        <v>0</v>
      </c>
      <c r="AE5247" s="479"/>
    </row>
    <row r="5248" spans="1:31" s="75" customFormat="1" ht="13.5" x14ac:dyDescent="0.2">
      <c r="A5248" s="211">
        <v>5245</v>
      </c>
      <c r="B5248" s="212" t="s">
        <v>7359</v>
      </c>
      <c r="C5248" s="213" t="s">
        <v>7360</v>
      </c>
      <c r="D5248" s="213"/>
      <c r="E5248" s="213">
        <v>0</v>
      </c>
      <c r="F5248" s="213" t="s">
        <v>590</v>
      </c>
      <c r="G5248" s="214" t="s">
        <v>572</v>
      </c>
      <c r="H5248" s="208" t="str">
        <f>IF(Input!F$4="GMH_OECC",J5248,IF(Input!F$4="GMH_XOEC",L5248,IF(Input!F$4="GMH_Korea",N5248,IF(Input!F$4="GMH_EU",P5248,IF(Input!F$4="Skysuper",#REF!,IF(Input!F$4="SkyII",#REF!,IF(Input!F$4="XO-8000",#REF!, "FALSE")))))))</f>
        <v>00</v>
      </c>
      <c r="I5248" s="209">
        <f>IF(Input!F$4="GMH_OECC",K5248,IF(Input!F$4="GMH_XOEC",M5248,IF(Input!F$4="GMH_Korea",O5248,IF(Input!F$4="GMH_EU",Q5248,IF(Input!F$4="Skysuper",#REF!,IF(Input!F$4="SkyII",#REF!,IF(Input!F$4="XO-8000",#REF!, "FALSE")))))))</f>
        <v>0</v>
      </c>
      <c r="J5248" s="210" t="s">
        <v>10359</v>
      </c>
      <c r="K5248" s="268">
        <v>0</v>
      </c>
      <c r="L5248" s="270" t="s">
        <v>10359</v>
      </c>
      <c r="M5248" s="270">
        <v>0</v>
      </c>
      <c r="N5248" s="270" t="s">
        <v>10359</v>
      </c>
      <c r="O5248" s="270">
        <v>0</v>
      </c>
      <c r="P5248" s="270" t="s">
        <v>10359</v>
      </c>
      <c r="Q5248" s="270">
        <v>0</v>
      </c>
      <c r="R5248" s="74"/>
      <c r="S5248" s="75" t="str">
        <f t="shared" si="493"/>
        <v>0000</v>
      </c>
      <c r="T5248" s="75" t="str">
        <f t="shared" si="491"/>
        <v>00000000000000000000000000000000</v>
      </c>
      <c r="V5248" s="197"/>
      <c r="W5248" s="75">
        <f t="shared" si="492"/>
        <v>0</v>
      </c>
      <c r="AE5248" s="479"/>
    </row>
    <row r="5249" spans="1:31" s="75" customFormat="1" ht="13.5" x14ac:dyDescent="0.2">
      <c r="A5249" s="211">
        <v>5246</v>
      </c>
      <c r="B5249" s="212" t="s">
        <v>7361</v>
      </c>
      <c r="C5249" s="213" t="s">
        <v>7362</v>
      </c>
      <c r="D5249" s="213"/>
      <c r="E5249" s="213">
        <v>0</v>
      </c>
      <c r="F5249" s="213" t="s">
        <v>590</v>
      </c>
      <c r="G5249" s="214" t="s">
        <v>572</v>
      </c>
      <c r="H5249" s="208" t="str">
        <f>IF(Input!F$4="GMH_OECC",J5249,IF(Input!F$4="GMH_XOEC",L5249,IF(Input!F$4="GMH_Korea",N5249,IF(Input!F$4="GMH_EU",P5249,IF(Input!F$4="Skysuper",#REF!,IF(Input!F$4="SkyII",#REF!,IF(Input!F$4="XO-8000",#REF!, "FALSE")))))))</f>
        <v>00</v>
      </c>
      <c r="I5249" s="209">
        <f>IF(Input!F$4="GMH_OECC",K5249,IF(Input!F$4="GMH_XOEC",M5249,IF(Input!F$4="GMH_Korea",O5249,IF(Input!F$4="GMH_EU",Q5249,IF(Input!F$4="Skysuper",#REF!,IF(Input!F$4="SkyII",#REF!,IF(Input!F$4="XO-8000",#REF!, "FALSE")))))))</f>
        <v>0</v>
      </c>
      <c r="J5249" s="210" t="s">
        <v>10359</v>
      </c>
      <c r="K5249" s="268">
        <v>0</v>
      </c>
      <c r="L5249" s="270" t="s">
        <v>10359</v>
      </c>
      <c r="M5249" s="270">
        <v>0</v>
      </c>
      <c r="N5249" s="270" t="s">
        <v>10359</v>
      </c>
      <c r="O5249" s="270">
        <v>0</v>
      </c>
      <c r="P5249" s="270" t="s">
        <v>10359</v>
      </c>
      <c r="Q5249" s="270">
        <v>0</v>
      </c>
      <c r="R5249" s="74"/>
      <c r="S5249" s="75" t="str">
        <f t="shared" si="493"/>
        <v>0000</v>
      </c>
      <c r="T5249" s="75" t="str">
        <f t="shared" si="491"/>
        <v>00000000000000000000000000000000</v>
      </c>
      <c r="V5249" s="197"/>
      <c r="W5249" s="75">
        <f t="shared" si="492"/>
        <v>0</v>
      </c>
      <c r="AE5249" s="479"/>
    </row>
    <row r="5250" spans="1:31" s="75" customFormat="1" ht="13.5" x14ac:dyDescent="0.2">
      <c r="A5250" s="211">
        <v>5247</v>
      </c>
      <c r="B5250" s="212" t="s">
        <v>7363</v>
      </c>
      <c r="C5250" s="213" t="s">
        <v>7364</v>
      </c>
      <c r="D5250" s="213"/>
      <c r="E5250" s="213">
        <v>0</v>
      </c>
      <c r="F5250" s="213" t="s">
        <v>590</v>
      </c>
      <c r="G5250" s="214" t="s">
        <v>572</v>
      </c>
      <c r="H5250" s="208" t="str">
        <f>IF(Input!F$4="GMH_OECC",J5250,IF(Input!F$4="GMH_XOEC",L5250,IF(Input!F$4="GMH_Korea",N5250,IF(Input!F$4="GMH_EU",P5250,IF(Input!F$4="Skysuper",#REF!,IF(Input!F$4="SkyII",#REF!,IF(Input!F$4="XO-8000",#REF!, "FALSE")))))))</f>
        <v>00</v>
      </c>
      <c r="I5250" s="209">
        <f>IF(Input!F$4="GMH_OECC",K5250,IF(Input!F$4="GMH_XOEC",M5250,IF(Input!F$4="GMH_Korea",O5250,IF(Input!F$4="GMH_EU",Q5250,IF(Input!F$4="Skysuper",#REF!,IF(Input!F$4="SkyII",#REF!,IF(Input!F$4="XO-8000",#REF!, "FALSE")))))))</f>
        <v>0</v>
      </c>
      <c r="J5250" s="210" t="s">
        <v>10359</v>
      </c>
      <c r="K5250" s="268">
        <v>0</v>
      </c>
      <c r="L5250" s="270" t="s">
        <v>10359</v>
      </c>
      <c r="M5250" s="270">
        <v>0</v>
      </c>
      <c r="N5250" s="270" t="s">
        <v>10359</v>
      </c>
      <c r="O5250" s="270">
        <v>0</v>
      </c>
      <c r="P5250" s="270" t="s">
        <v>10359</v>
      </c>
      <c r="Q5250" s="270">
        <v>0</v>
      </c>
      <c r="R5250" s="74"/>
      <c r="S5250" s="75" t="str">
        <f t="shared" si="493"/>
        <v>0000</v>
      </c>
      <c r="T5250" s="75" t="str">
        <f t="shared" si="491"/>
        <v>00000000000000000000000000000000</v>
      </c>
      <c r="V5250" s="197"/>
      <c r="W5250" s="75">
        <f t="shared" si="492"/>
        <v>0</v>
      </c>
      <c r="AE5250" s="479"/>
    </row>
    <row r="5251" spans="1:31" s="75" customFormat="1" ht="13.5" x14ac:dyDescent="0.2">
      <c r="A5251" s="211">
        <v>5248</v>
      </c>
      <c r="B5251" s="212" t="s">
        <v>7365</v>
      </c>
      <c r="C5251" s="213" t="s">
        <v>7366</v>
      </c>
      <c r="D5251" s="213"/>
      <c r="E5251" s="213">
        <v>0</v>
      </c>
      <c r="F5251" s="213" t="s">
        <v>590</v>
      </c>
      <c r="G5251" s="214" t="s">
        <v>572</v>
      </c>
      <c r="H5251" s="208" t="str">
        <f>IF(Input!F$4="GMH_OECC",J5251,IF(Input!F$4="GMH_XOEC",L5251,IF(Input!F$4="GMH_Korea",N5251,IF(Input!F$4="GMH_EU",P5251,IF(Input!F$4="Skysuper",#REF!,IF(Input!F$4="SkyII",#REF!,IF(Input!F$4="XO-8000",#REF!, "FALSE")))))))</f>
        <v>00</v>
      </c>
      <c r="I5251" s="209">
        <f>IF(Input!F$4="GMH_OECC",K5251,IF(Input!F$4="GMH_XOEC",M5251,IF(Input!F$4="GMH_Korea",O5251,IF(Input!F$4="GMH_EU",Q5251,IF(Input!F$4="Skysuper",#REF!,IF(Input!F$4="SkyII",#REF!,IF(Input!F$4="XO-8000",#REF!, "FALSE")))))))</f>
        <v>0</v>
      </c>
      <c r="J5251" s="210" t="s">
        <v>10359</v>
      </c>
      <c r="K5251" s="268">
        <v>0</v>
      </c>
      <c r="L5251" s="270" t="s">
        <v>10359</v>
      </c>
      <c r="M5251" s="270">
        <v>0</v>
      </c>
      <c r="N5251" s="270" t="s">
        <v>10359</v>
      </c>
      <c r="O5251" s="270">
        <v>0</v>
      </c>
      <c r="P5251" s="270" t="s">
        <v>10359</v>
      </c>
      <c r="Q5251" s="270">
        <v>0</v>
      </c>
      <c r="R5251" s="74"/>
      <c r="S5251" s="75" t="str">
        <f t="shared" si="493"/>
        <v>0000</v>
      </c>
      <c r="T5251" s="75" t="str">
        <f t="shared" si="491"/>
        <v>00000000000000000000000000000000</v>
      </c>
      <c r="V5251" s="197"/>
      <c r="W5251" s="75">
        <f t="shared" si="492"/>
        <v>0</v>
      </c>
      <c r="AE5251" s="479"/>
    </row>
    <row r="5252" spans="1:31" s="75" customFormat="1" ht="13.5" x14ac:dyDescent="0.2">
      <c r="A5252" s="211">
        <v>5249</v>
      </c>
      <c r="B5252" s="212" t="s">
        <v>7367</v>
      </c>
      <c r="C5252" s="213" t="s">
        <v>7368</v>
      </c>
      <c r="D5252" s="213"/>
      <c r="E5252" s="213">
        <v>0</v>
      </c>
      <c r="F5252" s="213" t="s">
        <v>590</v>
      </c>
      <c r="G5252" s="214" t="s">
        <v>572</v>
      </c>
      <c r="H5252" s="208" t="str">
        <f>IF(Input!F$4="GMH_OECC",J5252,IF(Input!F$4="GMH_XOEC",L5252,IF(Input!F$4="GMH_Korea",N5252,IF(Input!F$4="GMH_EU",P5252,IF(Input!F$4="Skysuper",#REF!,IF(Input!F$4="SkyII",#REF!,IF(Input!F$4="XO-8000",#REF!, "FALSE")))))))</f>
        <v>00</v>
      </c>
      <c r="I5252" s="209">
        <f>IF(Input!F$4="GMH_OECC",K5252,IF(Input!F$4="GMH_XOEC",M5252,IF(Input!F$4="GMH_Korea",O5252,IF(Input!F$4="GMH_EU",Q5252,IF(Input!F$4="Skysuper",#REF!,IF(Input!F$4="SkyII",#REF!,IF(Input!F$4="XO-8000",#REF!, "FALSE")))))))</f>
        <v>0</v>
      </c>
      <c r="J5252" s="210" t="s">
        <v>10359</v>
      </c>
      <c r="K5252" s="268">
        <v>0</v>
      </c>
      <c r="L5252" s="270" t="s">
        <v>10359</v>
      </c>
      <c r="M5252" s="270">
        <v>0</v>
      </c>
      <c r="N5252" s="270" t="s">
        <v>10359</v>
      </c>
      <c r="O5252" s="270">
        <v>0</v>
      </c>
      <c r="P5252" s="270" t="s">
        <v>10359</v>
      </c>
      <c r="Q5252" s="270">
        <v>0</v>
      </c>
      <c r="R5252" s="74"/>
      <c r="S5252" s="75" t="str">
        <f t="shared" si="493"/>
        <v>0000</v>
      </c>
      <c r="T5252" s="75" t="str">
        <f t="shared" ref="T5252:T5315" si="494">CONCATENATE(S5252,S5253,S5254,S5255,S5256,S5257,S5258,S5259)</f>
        <v>00000000000000000000000000000000</v>
      </c>
      <c r="V5252" s="197"/>
      <c r="W5252" s="75">
        <f t="shared" si="492"/>
        <v>0</v>
      </c>
      <c r="AE5252" s="479"/>
    </row>
    <row r="5253" spans="1:31" s="75" customFormat="1" ht="13.5" x14ac:dyDescent="0.2">
      <c r="A5253" s="211">
        <v>5250</v>
      </c>
      <c r="B5253" s="212" t="s">
        <v>7369</v>
      </c>
      <c r="C5253" s="213" t="s">
        <v>7370</v>
      </c>
      <c r="D5253" s="213"/>
      <c r="E5253" s="213">
        <v>0</v>
      </c>
      <c r="F5253" s="213" t="s">
        <v>590</v>
      </c>
      <c r="G5253" s="214" t="s">
        <v>572</v>
      </c>
      <c r="H5253" s="208" t="str">
        <f>IF(Input!F$4="GMH_OECC",J5253,IF(Input!F$4="GMH_XOEC",L5253,IF(Input!F$4="GMH_Korea",N5253,IF(Input!F$4="GMH_EU",P5253,IF(Input!F$4="Skysuper",#REF!,IF(Input!F$4="SkyII",#REF!,IF(Input!F$4="XO-8000",#REF!, "FALSE")))))))</f>
        <v>00</v>
      </c>
      <c r="I5253" s="209">
        <f>IF(Input!F$4="GMH_OECC",K5253,IF(Input!F$4="GMH_XOEC",M5253,IF(Input!F$4="GMH_Korea",O5253,IF(Input!F$4="GMH_EU",Q5253,IF(Input!F$4="Skysuper",#REF!,IF(Input!F$4="SkyII",#REF!,IF(Input!F$4="XO-8000",#REF!, "FALSE")))))))</f>
        <v>0</v>
      </c>
      <c r="J5253" s="210" t="s">
        <v>10359</v>
      </c>
      <c r="K5253" s="268">
        <v>0</v>
      </c>
      <c r="L5253" s="270" t="s">
        <v>10359</v>
      </c>
      <c r="M5253" s="270">
        <v>0</v>
      </c>
      <c r="N5253" s="270" t="s">
        <v>10359</v>
      </c>
      <c r="O5253" s="270">
        <v>0</v>
      </c>
      <c r="P5253" s="270" t="s">
        <v>10359</v>
      </c>
      <c r="Q5253" s="270">
        <v>0</v>
      </c>
      <c r="R5253" s="74"/>
      <c r="S5253" s="75" t="str">
        <f t="shared" si="493"/>
        <v>0000</v>
      </c>
      <c r="T5253" s="75" t="str">
        <f t="shared" si="494"/>
        <v>00000000000000000000000000000000</v>
      </c>
      <c r="V5253" s="197"/>
      <c r="W5253" s="75">
        <f t="shared" si="492"/>
        <v>0</v>
      </c>
      <c r="AE5253" s="479"/>
    </row>
    <row r="5254" spans="1:31" s="75" customFormat="1" ht="13.5" x14ac:dyDescent="0.2">
      <c r="A5254" s="211">
        <v>5251</v>
      </c>
      <c r="B5254" s="212" t="s">
        <v>7371</v>
      </c>
      <c r="C5254" s="213" t="s">
        <v>7372</v>
      </c>
      <c r="D5254" s="213"/>
      <c r="E5254" s="213">
        <v>0</v>
      </c>
      <c r="F5254" s="213" t="s">
        <v>590</v>
      </c>
      <c r="G5254" s="214" t="s">
        <v>572</v>
      </c>
      <c r="H5254" s="208" t="str">
        <f>IF(Input!F$4="GMH_OECC",J5254,IF(Input!F$4="GMH_XOEC",L5254,IF(Input!F$4="GMH_Korea",N5254,IF(Input!F$4="GMH_EU",P5254,IF(Input!F$4="Skysuper",#REF!,IF(Input!F$4="SkyII",#REF!,IF(Input!F$4="XO-8000",#REF!, "FALSE")))))))</f>
        <v>00</v>
      </c>
      <c r="I5254" s="209">
        <f>IF(Input!F$4="GMH_OECC",K5254,IF(Input!F$4="GMH_XOEC",M5254,IF(Input!F$4="GMH_Korea",O5254,IF(Input!F$4="GMH_EU",Q5254,IF(Input!F$4="Skysuper",#REF!,IF(Input!F$4="SkyII",#REF!,IF(Input!F$4="XO-8000",#REF!, "FALSE")))))))</f>
        <v>0</v>
      </c>
      <c r="J5254" s="210" t="s">
        <v>10359</v>
      </c>
      <c r="K5254" s="268">
        <v>0</v>
      </c>
      <c r="L5254" s="270" t="s">
        <v>10359</v>
      </c>
      <c r="M5254" s="270">
        <v>0</v>
      </c>
      <c r="N5254" s="270" t="s">
        <v>10359</v>
      </c>
      <c r="O5254" s="270">
        <v>0</v>
      </c>
      <c r="P5254" s="270" t="s">
        <v>10359</v>
      </c>
      <c r="Q5254" s="270">
        <v>0</v>
      </c>
      <c r="R5254" s="74"/>
      <c r="S5254" s="75" t="str">
        <f t="shared" si="493"/>
        <v>0000</v>
      </c>
      <c r="T5254" s="75" t="str">
        <f t="shared" si="494"/>
        <v>00000000000000000000000000000000</v>
      </c>
      <c r="V5254" s="197"/>
      <c r="W5254" s="75">
        <f t="shared" ref="W5254:W5317" si="495">HEX2DEC(RIGHT(S5254,2))+HEX2DEC(RIGHT(S5255,2))+HEX2DEC(RIGHT(S5256,2))+HEX2DEC(RIGHT(S5257,2))+HEX2DEC(LEFT(S5254,2))+HEX2DEC(LEFT(S5255,2))+HEX2DEC(LEFT(S5256,2))+HEX2DEC(LEFT(S5257,2))+HEX2DEC(RIGHT(S5258,2))+HEX2DEC(RIGHT(S5259,2))+HEX2DEC(RIGHT(S5260,2))+HEX2DEC(RIGHT(S5261,2))+HEX2DEC(LEFT(S5258,2))+HEX2DEC(LEFT(S5259,2))+HEX2DEC(LEFT(S5260,2))+HEX2DEC(LEFT(S5261,2))</f>
        <v>0</v>
      </c>
      <c r="AE5254" s="479"/>
    </row>
    <row r="5255" spans="1:31" s="75" customFormat="1" ht="13.5" x14ac:dyDescent="0.2">
      <c r="A5255" s="211">
        <v>5252</v>
      </c>
      <c r="B5255" s="212" t="s">
        <v>7373</v>
      </c>
      <c r="C5255" s="213" t="s">
        <v>7374</v>
      </c>
      <c r="D5255" s="213"/>
      <c r="E5255" s="213">
        <v>0</v>
      </c>
      <c r="F5255" s="213" t="s">
        <v>590</v>
      </c>
      <c r="G5255" s="214" t="s">
        <v>572</v>
      </c>
      <c r="H5255" s="208" t="str">
        <f>IF(Input!F$4="GMH_OECC",J5255,IF(Input!F$4="GMH_XOEC",L5255,IF(Input!F$4="GMH_Korea",N5255,IF(Input!F$4="GMH_EU",P5255,IF(Input!F$4="Skysuper",#REF!,IF(Input!F$4="SkyII",#REF!,IF(Input!F$4="XO-8000",#REF!, "FALSE")))))))</f>
        <v>00</v>
      </c>
      <c r="I5255" s="209">
        <f>IF(Input!F$4="GMH_OECC",K5255,IF(Input!F$4="GMH_XOEC",M5255,IF(Input!F$4="GMH_Korea",O5255,IF(Input!F$4="GMH_EU",Q5255,IF(Input!F$4="Skysuper",#REF!,IF(Input!F$4="SkyII",#REF!,IF(Input!F$4="XO-8000",#REF!, "FALSE")))))))</f>
        <v>0</v>
      </c>
      <c r="J5255" s="210" t="s">
        <v>10359</v>
      </c>
      <c r="K5255" s="268">
        <v>0</v>
      </c>
      <c r="L5255" s="270" t="s">
        <v>10359</v>
      </c>
      <c r="M5255" s="270">
        <v>0</v>
      </c>
      <c r="N5255" s="270" t="s">
        <v>10359</v>
      </c>
      <c r="O5255" s="270">
        <v>0</v>
      </c>
      <c r="P5255" s="270" t="s">
        <v>10359</v>
      </c>
      <c r="Q5255" s="270">
        <v>0</v>
      </c>
      <c r="R5255" s="74"/>
      <c r="S5255" s="75" t="str">
        <f t="shared" si="493"/>
        <v>0000</v>
      </c>
      <c r="T5255" s="75" t="str">
        <f t="shared" si="494"/>
        <v>00000000000000000000000000000000</v>
      </c>
      <c r="V5255" s="197"/>
      <c r="W5255" s="75">
        <f t="shared" si="495"/>
        <v>0</v>
      </c>
      <c r="AE5255" s="479"/>
    </row>
    <row r="5256" spans="1:31" s="75" customFormat="1" ht="13.5" x14ac:dyDescent="0.2">
      <c r="A5256" s="211">
        <v>5253</v>
      </c>
      <c r="B5256" s="212" t="s">
        <v>7375</v>
      </c>
      <c r="C5256" s="213" t="s">
        <v>7376</v>
      </c>
      <c r="D5256" s="213"/>
      <c r="E5256" s="213">
        <v>0</v>
      </c>
      <c r="F5256" s="213" t="s">
        <v>590</v>
      </c>
      <c r="G5256" s="214" t="s">
        <v>572</v>
      </c>
      <c r="H5256" s="208" t="str">
        <f>IF(Input!F$4="GMH_OECC",J5256,IF(Input!F$4="GMH_XOEC",L5256,IF(Input!F$4="GMH_Korea",N5256,IF(Input!F$4="GMH_EU",P5256,IF(Input!F$4="Skysuper",#REF!,IF(Input!F$4="SkyII",#REF!,IF(Input!F$4="XO-8000",#REF!, "FALSE")))))))</f>
        <v>00</v>
      </c>
      <c r="I5256" s="209">
        <f>IF(Input!F$4="GMH_OECC",K5256,IF(Input!F$4="GMH_XOEC",M5256,IF(Input!F$4="GMH_Korea",O5256,IF(Input!F$4="GMH_EU",Q5256,IF(Input!F$4="Skysuper",#REF!,IF(Input!F$4="SkyII",#REF!,IF(Input!F$4="XO-8000",#REF!, "FALSE")))))))</f>
        <v>0</v>
      </c>
      <c r="J5256" s="210" t="s">
        <v>10359</v>
      </c>
      <c r="K5256" s="268">
        <v>0</v>
      </c>
      <c r="L5256" s="270" t="s">
        <v>10359</v>
      </c>
      <c r="M5256" s="270">
        <v>0</v>
      </c>
      <c r="N5256" s="270" t="s">
        <v>10359</v>
      </c>
      <c r="O5256" s="270">
        <v>0</v>
      </c>
      <c r="P5256" s="270" t="s">
        <v>10359</v>
      </c>
      <c r="Q5256" s="270">
        <v>0</v>
      </c>
      <c r="R5256" s="74"/>
      <c r="S5256" s="75" t="str">
        <f t="shared" si="493"/>
        <v>0000</v>
      </c>
      <c r="T5256" s="75" t="str">
        <f t="shared" si="494"/>
        <v>00000000000000000000000000000000</v>
      </c>
      <c r="V5256" s="197"/>
      <c r="W5256" s="75">
        <f t="shared" si="495"/>
        <v>0</v>
      </c>
      <c r="AE5256" s="479"/>
    </row>
    <row r="5257" spans="1:31" s="75" customFormat="1" ht="13.5" x14ac:dyDescent="0.2">
      <c r="A5257" s="211">
        <v>5254</v>
      </c>
      <c r="B5257" s="212" t="s">
        <v>7377</v>
      </c>
      <c r="C5257" s="213" t="s">
        <v>7378</v>
      </c>
      <c r="D5257" s="213"/>
      <c r="E5257" s="213">
        <v>0</v>
      </c>
      <c r="F5257" s="213" t="s">
        <v>590</v>
      </c>
      <c r="G5257" s="214" t="s">
        <v>572</v>
      </c>
      <c r="H5257" s="208" t="str">
        <f>IF(Input!F$4="GMH_OECC",J5257,IF(Input!F$4="GMH_XOEC",L5257,IF(Input!F$4="GMH_Korea",N5257,IF(Input!F$4="GMH_EU",P5257,IF(Input!F$4="Skysuper",#REF!,IF(Input!F$4="SkyII",#REF!,IF(Input!F$4="XO-8000",#REF!, "FALSE")))))))</f>
        <v>00</v>
      </c>
      <c r="I5257" s="209">
        <f>IF(Input!F$4="GMH_OECC",K5257,IF(Input!F$4="GMH_XOEC",M5257,IF(Input!F$4="GMH_Korea",O5257,IF(Input!F$4="GMH_EU",Q5257,IF(Input!F$4="Skysuper",#REF!,IF(Input!F$4="SkyII",#REF!,IF(Input!F$4="XO-8000",#REF!, "FALSE")))))))</f>
        <v>0</v>
      </c>
      <c r="J5257" s="210" t="s">
        <v>10359</v>
      </c>
      <c r="K5257" s="268">
        <v>0</v>
      </c>
      <c r="L5257" s="270" t="s">
        <v>10359</v>
      </c>
      <c r="M5257" s="270">
        <v>0</v>
      </c>
      <c r="N5257" s="270" t="s">
        <v>10359</v>
      </c>
      <c r="O5257" s="270">
        <v>0</v>
      </c>
      <c r="P5257" s="270" t="s">
        <v>10359</v>
      </c>
      <c r="Q5257" s="270">
        <v>0</v>
      </c>
      <c r="R5257" s="74"/>
      <c r="S5257" s="75" t="str">
        <f t="shared" si="493"/>
        <v>0000</v>
      </c>
      <c r="T5257" s="75" t="str">
        <f t="shared" si="494"/>
        <v>00000000000000000000000000000000</v>
      </c>
      <c r="V5257" s="197"/>
      <c r="W5257" s="75">
        <f t="shared" si="495"/>
        <v>0</v>
      </c>
      <c r="AE5257" s="479"/>
    </row>
    <row r="5258" spans="1:31" s="75" customFormat="1" ht="13.5" x14ac:dyDescent="0.2">
      <c r="A5258" s="211">
        <v>5255</v>
      </c>
      <c r="B5258" s="212" t="s">
        <v>7379</v>
      </c>
      <c r="C5258" s="213" t="s">
        <v>7380</v>
      </c>
      <c r="D5258" s="213"/>
      <c r="E5258" s="213">
        <v>0</v>
      </c>
      <c r="F5258" s="213" t="s">
        <v>590</v>
      </c>
      <c r="G5258" s="214" t="s">
        <v>572</v>
      </c>
      <c r="H5258" s="208" t="str">
        <f>IF(Input!F$4="GMH_OECC",J5258,IF(Input!F$4="GMH_XOEC",L5258,IF(Input!F$4="GMH_Korea",N5258,IF(Input!F$4="GMH_EU",P5258,IF(Input!F$4="Skysuper",#REF!,IF(Input!F$4="SkyII",#REF!,IF(Input!F$4="XO-8000",#REF!, "FALSE")))))))</f>
        <v>00</v>
      </c>
      <c r="I5258" s="209">
        <f>IF(Input!F$4="GMH_OECC",K5258,IF(Input!F$4="GMH_XOEC",M5258,IF(Input!F$4="GMH_Korea",O5258,IF(Input!F$4="GMH_EU",Q5258,IF(Input!F$4="Skysuper",#REF!,IF(Input!F$4="SkyII",#REF!,IF(Input!F$4="XO-8000",#REF!, "FALSE")))))))</f>
        <v>0</v>
      </c>
      <c r="J5258" s="210" t="s">
        <v>10359</v>
      </c>
      <c r="K5258" s="268">
        <v>0</v>
      </c>
      <c r="L5258" s="270" t="s">
        <v>10359</v>
      </c>
      <c r="M5258" s="270">
        <v>0</v>
      </c>
      <c r="N5258" s="270" t="s">
        <v>10359</v>
      </c>
      <c r="O5258" s="270">
        <v>0</v>
      </c>
      <c r="P5258" s="270" t="s">
        <v>10359</v>
      </c>
      <c r="Q5258" s="270">
        <v>0</v>
      </c>
      <c r="R5258" s="74"/>
      <c r="S5258" s="75" t="str">
        <f t="shared" si="493"/>
        <v>0000</v>
      </c>
      <c r="T5258" s="75" t="str">
        <f t="shared" si="494"/>
        <v>00000000000000000000000000000000</v>
      </c>
      <c r="V5258" s="197"/>
      <c r="W5258" s="75">
        <f t="shared" si="495"/>
        <v>0</v>
      </c>
      <c r="AE5258" s="479"/>
    </row>
    <row r="5259" spans="1:31" s="75" customFormat="1" ht="13.5" x14ac:dyDescent="0.2">
      <c r="A5259" s="211">
        <v>5256</v>
      </c>
      <c r="B5259" s="212" t="s">
        <v>7381</v>
      </c>
      <c r="C5259" s="213" t="s">
        <v>7382</v>
      </c>
      <c r="D5259" s="213"/>
      <c r="E5259" s="213">
        <v>0</v>
      </c>
      <c r="F5259" s="213" t="s">
        <v>590</v>
      </c>
      <c r="G5259" s="214" t="s">
        <v>572</v>
      </c>
      <c r="H5259" s="208" t="str">
        <f>IF(Input!F$4="GMH_OECC",J5259,IF(Input!F$4="GMH_XOEC",L5259,IF(Input!F$4="GMH_Korea",N5259,IF(Input!F$4="GMH_EU",P5259,IF(Input!F$4="Skysuper",#REF!,IF(Input!F$4="SkyII",#REF!,IF(Input!F$4="XO-8000",#REF!, "FALSE")))))))</f>
        <v>00</v>
      </c>
      <c r="I5259" s="209">
        <f>IF(Input!F$4="GMH_OECC",K5259,IF(Input!F$4="GMH_XOEC",M5259,IF(Input!F$4="GMH_Korea",O5259,IF(Input!F$4="GMH_EU",Q5259,IF(Input!F$4="Skysuper",#REF!,IF(Input!F$4="SkyII",#REF!,IF(Input!F$4="XO-8000",#REF!, "FALSE")))))))</f>
        <v>0</v>
      </c>
      <c r="J5259" s="210" t="s">
        <v>10359</v>
      </c>
      <c r="K5259" s="268">
        <v>0</v>
      </c>
      <c r="L5259" s="270" t="s">
        <v>10359</v>
      </c>
      <c r="M5259" s="270">
        <v>0</v>
      </c>
      <c r="N5259" s="270" t="s">
        <v>10359</v>
      </c>
      <c r="O5259" s="270">
        <v>0</v>
      </c>
      <c r="P5259" s="270" t="s">
        <v>10359</v>
      </c>
      <c r="Q5259" s="270">
        <v>0</v>
      </c>
      <c r="R5259" s="74"/>
      <c r="S5259" s="75" t="str">
        <f t="shared" si="493"/>
        <v>0000</v>
      </c>
      <c r="T5259" s="75" t="str">
        <f t="shared" si="494"/>
        <v>00000000000000000000000000000000</v>
      </c>
      <c r="V5259" s="197"/>
      <c r="W5259" s="75">
        <f t="shared" si="495"/>
        <v>0</v>
      </c>
      <c r="AE5259" s="479"/>
    </row>
    <row r="5260" spans="1:31" s="75" customFormat="1" ht="13.5" x14ac:dyDescent="0.2">
      <c r="A5260" s="211">
        <v>5257</v>
      </c>
      <c r="B5260" s="212" t="s">
        <v>7383</v>
      </c>
      <c r="C5260" s="213" t="s">
        <v>7384</v>
      </c>
      <c r="D5260" s="213"/>
      <c r="E5260" s="213">
        <v>0</v>
      </c>
      <c r="F5260" s="213" t="s">
        <v>590</v>
      </c>
      <c r="G5260" s="214" t="s">
        <v>572</v>
      </c>
      <c r="H5260" s="208" t="str">
        <f>IF(Input!F$4="GMH_OECC",J5260,IF(Input!F$4="GMH_XOEC",L5260,IF(Input!F$4="GMH_Korea",N5260,IF(Input!F$4="GMH_EU",P5260,IF(Input!F$4="Skysuper",#REF!,IF(Input!F$4="SkyII",#REF!,IF(Input!F$4="XO-8000",#REF!, "FALSE")))))))</f>
        <v>00</v>
      </c>
      <c r="I5260" s="209">
        <f>IF(Input!F$4="GMH_OECC",K5260,IF(Input!F$4="GMH_XOEC",M5260,IF(Input!F$4="GMH_Korea",O5260,IF(Input!F$4="GMH_EU",Q5260,IF(Input!F$4="Skysuper",#REF!,IF(Input!F$4="SkyII",#REF!,IF(Input!F$4="XO-8000",#REF!, "FALSE")))))))</f>
        <v>0</v>
      </c>
      <c r="J5260" s="210" t="s">
        <v>10359</v>
      </c>
      <c r="K5260" s="268">
        <v>0</v>
      </c>
      <c r="L5260" s="270" t="s">
        <v>10359</v>
      </c>
      <c r="M5260" s="270">
        <v>0</v>
      </c>
      <c r="N5260" s="270" t="s">
        <v>10359</v>
      </c>
      <c r="O5260" s="270">
        <v>0</v>
      </c>
      <c r="P5260" s="270" t="s">
        <v>10359</v>
      </c>
      <c r="Q5260" s="270">
        <v>0</v>
      </c>
      <c r="R5260" s="74"/>
      <c r="S5260" s="75" t="str">
        <f t="shared" si="493"/>
        <v>0000</v>
      </c>
      <c r="T5260" s="75" t="str">
        <f t="shared" si="494"/>
        <v>00000000000000000000000000000000</v>
      </c>
      <c r="V5260" s="197"/>
      <c r="W5260" s="75">
        <f t="shared" si="495"/>
        <v>0</v>
      </c>
      <c r="AE5260" s="479"/>
    </row>
    <row r="5261" spans="1:31" s="75" customFormat="1" ht="13.5" x14ac:dyDescent="0.2">
      <c r="A5261" s="211">
        <v>5258</v>
      </c>
      <c r="B5261" s="212" t="s">
        <v>7385</v>
      </c>
      <c r="C5261" s="213" t="s">
        <v>7386</v>
      </c>
      <c r="D5261" s="213"/>
      <c r="E5261" s="213">
        <v>0</v>
      </c>
      <c r="F5261" s="213" t="s">
        <v>590</v>
      </c>
      <c r="G5261" s="214" t="s">
        <v>572</v>
      </c>
      <c r="H5261" s="208" t="str">
        <f>IF(Input!F$4="GMH_OECC",J5261,IF(Input!F$4="GMH_XOEC",L5261,IF(Input!F$4="GMH_Korea",N5261,IF(Input!F$4="GMH_EU",P5261,IF(Input!F$4="Skysuper",#REF!,IF(Input!F$4="SkyII",#REF!,IF(Input!F$4="XO-8000",#REF!, "FALSE")))))))</f>
        <v>00</v>
      </c>
      <c r="I5261" s="209">
        <f>IF(Input!F$4="GMH_OECC",K5261,IF(Input!F$4="GMH_XOEC",M5261,IF(Input!F$4="GMH_Korea",O5261,IF(Input!F$4="GMH_EU",Q5261,IF(Input!F$4="Skysuper",#REF!,IF(Input!F$4="SkyII",#REF!,IF(Input!F$4="XO-8000",#REF!, "FALSE")))))))</f>
        <v>0</v>
      </c>
      <c r="J5261" s="210" t="s">
        <v>10359</v>
      </c>
      <c r="K5261" s="268">
        <v>0</v>
      </c>
      <c r="L5261" s="270" t="s">
        <v>10359</v>
      </c>
      <c r="M5261" s="270">
        <v>0</v>
      </c>
      <c r="N5261" s="270" t="s">
        <v>10359</v>
      </c>
      <c r="O5261" s="270">
        <v>0</v>
      </c>
      <c r="P5261" s="270" t="s">
        <v>10359</v>
      </c>
      <c r="Q5261" s="270">
        <v>0</v>
      </c>
      <c r="R5261" s="74"/>
      <c r="S5261" s="75" t="str">
        <f t="shared" si="493"/>
        <v>0000</v>
      </c>
      <c r="T5261" s="75" t="str">
        <f t="shared" si="494"/>
        <v>00000000000000000000000000000000</v>
      </c>
      <c r="V5261" s="197"/>
      <c r="W5261" s="75">
        <f t="shared" si="495"/>
        <v>0</v>
      </c>
      <c r="AE5261" s="479"/>
    </row>
    <row r="5262" spans="1:31" s="75" customFormat="1" ht="13.5" x14ac:dyDescent="0.2">
      <c r="A5262" s="211">
        <v>5259</v>
      </c>
      <c r="B5262" s="212" t="s">
        <v>7387</v>
      </c>
      <c r="C5262" s="213" t="s">
        <v>7388</v>
      </c>
      <c r="D5262" s="213"/>
      <c r="E5262" s="213">
        <v>0</v>
      </c>
      <c r="F5262" s="213" t="s">
        <v>590</v>
      </c>
      <c r="G5262" s="214" t="s">
        <v>572</v>
      </c>
      <c r="H5262" s="208" t="str">
        <f>IF(Input!F$4="GMH_OECC",J5262,IF(Input!F$4="GMH_XOEC",L5262,IF(Input!F$4="GMH_Korea",N5262,IF(Input!F$4="GMH_EU",P5262,IF(Input!F$4="Skysuper",#REF!,IF(Input!F$4="SkyII",#REF!,IF(Input!F$4="XO-8000",#REF!, "FALSE")))))))</f>
        <v>00</v>
      </c>
      <c r="I5262" s="209">
        <f>IF(Input!F$4="GMH_OECC",K5262,IF(Input!F$4="GMH_XOEC",M5262,IF(Input!F$4="GMH_Korea",O5262,IF(Input!F$4="GMH_EU",Q5262,IF(Input!F$4="Skysuper",#REF!,IF(Input!F$4="SkyII",#REF!,IF(Input!F$4="XO-8000",#REF!, "FALSE")))))))</f>
        <v>0</v>
      </c>
      <c r="J5262" s="210" t="s">
        <v>10359</v>
      </c>
      <c r="K5262" s="268">
        <v>0</v>
      </c>
      <c r="L5262" s="270" t="s">
        <v>10359</v>
      </c>
      <c r="M5262" s="270">
        <v>0</v>
      </c>
      <c r="N5262" s="270" t="s">
        <v>10359</v>
      </c>
      <c r="O5262" s="270">
        <v>0</v>
      </c>
      <c r="P5262" s="270" t="s">
        <v>10359</v>
      </c>
      <c r="Q5262" s="270">
        <v>0</v>
      </c>
      <c r="R5262" s="74"/>
      <c r="S5262" s="75" t="str">
        <f t="shared" si="493"/>
        <v>0000</v>
      </c>
      <c r="T5262" s="75" t="str">
        <f t="shared" si="494"/>
        <v>00000000000000000000000000000000</v>
      </c>
      <c r="V5262" s="197"/>
      <c r="W5262" s="75">
        <f t="shared" si="495"/>
        <v>0</v>
      </c>
      <c r="AE5262" s="479"/>
    </row>
    <row r="5263" spans="1:31" s="75" customFormat="1" ht="13.5" x14ac:dyDescent="0.2">
      <c r="A5263" s="211">
        <v>5260</v>
      </c>
      <c r="B5263" s="212" t="s">
        <v>7389</v>
      </c>
      <c r="C5263" s="213" t="s">
        <v>7390</v>
      </c>
      <c r="D5263" s="213"/>
      <c r="E5263" s="213">
        <v>0</v>
      </c>
      <c r="F5263" s="213" t="s">
        <v>590</v>
      </c>
      <c r="G5263" s="214" t="s">
        <v>572</v>
      </c>
      <c r="H5263" s="208" t="str">
        <f>IF(Input!F$4="GMH_OECC",J5263,IF(Input!F$4="GMH_XOEC",L5263,IF(Input!F$4="GMH_Korea",N5263,IF(Input!F$4="GMH_EU",P5263,IF(Input!F$4="Skysuper",#REF!,IF(Input!F$4="SkyII",#REF!,IF(Input!F$4="XO-8000",#REF!, "FALSE")))))))</f>
        <v>00</v>
      </c>
      <c r="I5263" s="209">
        <f>IF(Input!F$4="GMH_OECC",K5263,IF(Input!F$4="GMH_XOEC",M5263,IF(Input!F$4="GMH_Korea",O5263,IF(Input!F$4="GMH_EU",Q5263,IF(Input!F$4="Skysuper",#REF!,IF(Input!F$4="SkyII",#REF!,IF(Input!F$4="XO-8000",#REF!, "FALSE")))))))</f>
        <v>0</v>
      </c>
      <c r="J5263" s="210" t="s">
        <v>10359</v>
      </c>
      <c r="K5263" s="268">
        <v>0</v>
      </c>
      <c r="L5263" s="270" t="s">
        <v>10359</v>
      </c>
      <c r="M5263" s="270">
        <v>0</v>
      </c>
      <c r="N5263" s="270" t="s">
        <v>10359</v>
      </c>
      <c r="O5263" s="270">
        <v>0</v>
      </c>
      <c r="P5263" s="270" t="s">
        <v>10359</v>
      </c>
      <c r="Q5263" s="270">
        <v>0</v>
      </c>
      <c r="R5263" s="74"/>
      <c r="S5263" s="75" t="str">
        <f t="shared" si="493"/>
        <v>0000</v>
      </c>
      <c r="T5263" s="75" t="str">
        <f t="shared" si="494"/>
        <v>00000000000000000000000000000000</v>
      </c>
      <c r="V5263" s="197"/>
      <c r="W5263" s="75">
        <f t="shared" si="495"/>
        <v>0</v>
      </c>
      <c r="AE5263" s="479"/>
    </row>
    <row r="5264" spans="1:31" s="75" customFormat="1" ht="13.5" x14ac:dyDescent="0.2">
      <c r="A5264" s="211">
        <v>5261</v>
      </c>
      <c r="B5264" s="212" t="s">
        <v>7391</v>
      </c>
      <c r="C5264" s="213" t="s">
        <v>7392</v>
      </c>
      <c r="D5264" s="213"/>
      <c r="E5264" s="213">
        <v>0</v>
      </c>
      <c r="F5264" s="213" t="s">
        <v>590</v>
      </c>
      <c r="G5264" s="214" t="s">
        <v>572</v>
      </c>
      <c r="H5264" s="208" t="str">
        <f>IF(Input!F$4="GMH_OECC",J5264,IF(Input!F$4="GMH_XOEC",L5264,IF(Input!F$4="GMH_Korea",N5264,IF(Input!F$4="GMH_EU",P5264,IF(Input!F$4="Skysuper",#REF!,IF(Input!F$4="SkyII",#REF!,IF(Input!F$4="XO-8000",#REF!, "FALSE")))))))</f>
        <v>00</v>
      </c>
      <c r="I5264" s="209">
        <f>IF(Input!F$4="GMH_OECC",K5264,IF(Input!F$4="GMH_XOEC",M5264,IF(Input!F$4="GMH_Korea",O5264,IF(Input!F$4="GMH_EU",Q5264,IF(Input!F$4="Skysuper",#REF!,IF(Input!F$4="SkyII",#REF!,IF(Input!F$4="XO-8000",#REF!, "FALSE")))))))</f>
        <v>0</v>
      </c>
      <c r="J5264" s="210" t="s">
        <v>10359</v>
      </c>
      <c r="K5264" s="268">
        <v>0</v>
      </c>
      <c r="L5264" s="270" t="s">
        <v>10359</v>
      </c>
      <c r="M5264" s="270">
        <v>0</v>
      </c>
      <c r="N5264" s="270" t="s">
        <v>10359</v>
      </c>
      <c r="O5264" s="270">
        <v>0</v>
      </c>
      <c r="P5264" s="270" t="s">
        <v>10359</v>
      </c>
      <c r="Q5264" s="270">
        <v>0</v>
      </c>
      <c r="R5264" s="74"/>
      <c r="S5264" s="75" t="str">
        <f t="shared" si="493"/>
        <v>0000</v>
      </c>
      <c r="T5264" s="75" t="str">
        <f t="shared" si="494"/>
        <v>00000000000000000000000000000000</v>
      </c>
      <c r="V5264" s="197"/>
      <c r="W5264" s="75">
        <f t="shared" si="495"/>
        <v>0</v>
      </c>
      <c r="AE5264" s="479"/>
    </row>
    <row r="5265" spans="1:31" s="75" customFormat="1" ht="13.5" x14ac:dyDescent="0.2">
      <c r="A5265" s="211">
        <v>5262</v>
      </c>
      <c r="B5265" s="212" t="s">
        <v>7393</v>
      </c>
      <c r="C5265" s="213" t="s">
        <v>7394</v>
      </c>
      <c r="D5265" s="213"/>
      <c r="E5265" s="213">
        <v>0</v>
      </c>
      <c r="F5265" s="213" t="s">
        <v>590</v>
      </c>
      <c r="G5265" s="214" t="s">
        <v>572</v>
      </c>
      <c r="H5265" s="208" t="str">
        <f>IF(Input!F$4="GMH_OECC",J5265,IF(Input!F$4="GMH_XOEC",L5265,IF(Input!F$4="GMH_Korea",N5265,IF(Input!F$4="GMH_EU",P5265,IF(Input!F$4="Skysuper",#REF!,IF(Input!F$4="SkyII",#REF!,IF(Input!F$4="XO-8000",#REF!, "FALSE")))))))</f>
        <v>00</v>
      </c>
      <c r="I5265" s="209">
        <f>IF(Input!F$4="GMH_OECC",K5265,IF(Input!F$4="GMH_XOEC",M5265,IF(Input!F$4="GMH_Korea",O5265,IF(Input!F$4="GMH_EU",Q5265,IF(Input!F$4="Skysuper",#REF!,IF(Input!F$4="SkyII",#REF!,IF(Input!F$4="XO-8000",#REF!, "FALSE")))))))</f>
        <v>0</v>
      </c>
      <c r="J5265" s="210" t="s">
        <v>10359</v>
      </c>
      <c r="K5265" s="268">
        <v>0</v>
      </c>
      <c r="L5265" s="270" t="s">
        <v>10359</v>
      </c>
      <c r="M5265" s="270">
        <v>0</v>
      </c>
      <c r="N5265" s="270" t="s">
        <v>10359</v>
      </c>
      <c r="O5265" s="270">
        <v>0</v>
      </c>
      <c r="P5265" s="270" t="s">
        <v>10359</v>
      </c>
      <c r="Q5265" s="270">
        <v>0</v>
      </c>
      <c r="R5265" s="74"/>
      <c r="S5265" s="75" t="str">
        <f t="shared" si="493"/>
        <v>0000</v>
      </c>
      <c r="T5265" s="75" t="str">
        <f t="shared" si="494"/>
        <v>00000000000000000000000000000000</v>
      </c>
      <c r="V5265" s="197"/>
      <c r="W5265" s="75">
        <f t="shared" si="495"/>
        <v>0</v>
      </c>
      <c r="AE5265" s="479"/>
    </row>
    <row r="5266" spans="1:31" s="75" customFormat="1" ht="13.5" x14ac:dyDescent="0.2">
      <c r="A5266" s="211">
        <v>5263</v>
      </c>
      <c r="B5266" s="212" t="s">
        <v>7395</v>
      </c>
      <c r="C5266" s="213" t="s">
        <v>7396</v>
      </c>
      <c r="D5266" s="213"/>
      <c r="E5266" s="213">
        <v>0</v>
      </c>
      <c r="F5266" s="213" t="s">
        <v>590</v>
      </c>
      <c r="G5266" s="214" t="s">
        <v>572</v>
      </c>
      <c r="H5266" s="208" t="str">
        <f>IF(Input!F$4="GMH_OECC",J5266,IF(Input!F$4="GMH_XOEC",L5266,IF(Input!F$4="GMH_Korea",N5266,IF(Input!F$4="GMH_EU",P5266,IF(Input!F$4="Skysuper",#REF!,IF(Input!F$4="SkyII",#REF!,IF(Input!F$4="XO-8000",#REF!, "FALSE")))))))</f>
        <v>00</v>
      </c>
      <c r="I5266" s="209">
        <f>IF(Input!F$4="GMH_OECC",K5266,IF(Input!F$4="GMH_XOEC",M5266,IF(Input!F$4="GMH_Korea",O5266,IF(Input!F$4="GMH_EU",Q5266,IF(Input!F$4="Skysuper",#REF!,IF(Input!F$4="SkyII",#REF!,IF(Input!F$4="XO-8000",#REF!, "FALSE")))))))</f>
        <v>0</v>
      </c>
      <c r="J5266" s="210" t="s">
        <v>10359</v>
      </c>
      <c r="K5266" s="268">
        <v>0</v>
      </c>
      <c r="L5266" s="270" t="s">
        <v>10359</v>
      </c>
      <c r="M5266" s="270">
        <v>0</v>
      </c>
      <c r="N5266" s="270" t="s">
        <v>10359</v>
      </c>
      <c r="O5266" s="270">
        <v>0</v>
      </c>
      <c r="P5266" s="270" t="s">
        <v>10359</v>
      </c>
      <c r="Q5266" s="270">
        <v>0</v>
      </c>
      <c r="R5266" s="74"/>
      <c r="S5266" s="75" t="str">
        <f t="shared" si="493"/>
        <v>0000</v>
      </c>
      <c r="T5266" s="75" t="str">
        <f t="shared" si="494"/>
        <v>00000000000000000000000000000000</v>
      </c>
      <c r="V5266" s="197"/>
      <c r="W5266" s="75">
        <f t="shared" si="495"/>
        <v>0</v>
      </c>
      <c r="AE5266" s="479"/>
    </row>
    <row r="5267" spans="1:31" s="75" customFormat="1" ht="13.5" x14ac:dyDescent="0.2">
      <c r="A5267" s="211">
        <v>5264</v>
      </c>
      <c r="B5267" s="212" t="s">
        <v>7397</v>
      </c>
      <c r="C5267" s="213" t="s">
        <v>7398</v>
      </c>
      <c r="D5267" s="213"/>
      <c r="E5267" s="213">
        <v>0</v>
      </c>
      <c r="F5267" s="213" t="s">
        <v>590</v>
      </c>
      <c r="G5267" s="214" t="s">
        <v>572</v>
      </c>
      <c r="H5267" s="208" t="str">
        <f>IF(Input!F$4="GMH_OECC",J5267,IF(Input!F$4="GMH_XOEC",L5267,IF(Input!F$4="GMH_Korea",N5267,IF(Input!F$4="GMH_EU",P5267,IF(Input!F$4="Skysuper",#REF!,IF(Input!F$4="SkyII",#REF!,IF(Input!F$4="XO-8000",#REF!, "FALSE")))))))</f>
        <v>00</v>
      </c>
      <c r="I5267" s="209">
        <f>IF(Input!F$4="GMH_OECC",K5267,IF(Input!F$4="GMH_XOEC",M5267,IF(Input!F$4="GMH_Korea",O5267,IF(Input!F$4="GMH_EU",Q5267,IF(Input!F$4="Skysuper",#REF!,IF(Input!F$4="SkyII",#REF!,IF(Input!F$4="XO-8000",#REF!, "FALSE")))))))</f>
        <v>0</v>
      </c>
      <c r="J5267" s="210" t="s">
        <v>10359</v>
      </c>
      <c r="K5267" s="268">
        <v>0</v>
      </c>
      <c r="L5267" s="270" t="s">
        <v>10359</v>
      </c>
      <c r="M5267" s="270">
        <v>0</v>
      </c>
      <c r="N5267" s="270" t="s">
        <v>10359</v>
      </c>
      <c r="O5267" s="270">
        <v>0</v>
      </c>
      <c r="P5267" s="270" t="s">
        <v>10359</v>
      </c>
      <c r="Q5267" s="270">
        <v>0</v>
      </c>
      <c r="R5267" s="74"/>
      <c r="S5267" s="75" t="str">
        <f t="shared" si="493"/>
        <v>0000</v>
      </c>
      <c r="T5267" s="75" t="str">
        <f t="shared" si="494"/>
        <v>00000000000000000000000000000000</v>
      </c>
      <c r="V5267" s="197"/>
      <c r="W5267" s="75">
        <f t="shared" si="495"/>
        <v>0</v>
      </c>
      <c r="AE5267" s="479"/>
    </row>
    <row r="5268" spans="1:31" s="75" customFormat="1" ht="13.5" x14ac:dyDescent="0.2">
      <c r="A5268" s="211">
        <v>5265</v>
      </c>
      <c r="B5268" s="212" t="s">
        <v>7399</v>
      </c>
      <c r="C5268" s="213" t="s">
        <v>7400</v>
      </c>
      <c r="D5268" s="213"/>
      <c r="E5268" s="213">
        <v>0</v>
      </c>
      <c r="F5268" s="213" t="s">
        <v>590</v>
      </c>
      <c r="G5268" s="214" t="s">
        <v>572</v>
      </c>
      <c r="H5268" s="208" t="str">
        <f>IF(Input!F$4="GMH_OECC",J5268,IF(Input!F$4="GMH_XOEC",L5268,IF(Input!F$4="GMH_Korea",N5268,IF(Input!F$4="GMH_EU",P5268,IF(Input!F$4="Skysuper",#REF!,IF(Input!F$4="SkyII",#REF!,IF(Input!F$4="XO-8000",#REF!, "FALSE")))))))</f>
        <v>00</v>
      </c>
      <c r="I5268" s="209">
        <f>IF(Input!F$4="GMH_OECC",K5268,IF(Input!F$4="GMH_XOEC",M5268,IF(Input!F$4="GMH_Korea",O5268,IF(Input!F$4="GMH_EU",Q5268,IF(Input!F$4="Skysuper",#REF!,IF(Input!F$4="SkyII",#REF!,IF(Input!F$4="XO-8000",#REF!, "FALSE")))))))</f>
        <v>0</v>
      </c>
      <c r="J5268" s="210" t="s">
        <v>10359</v>
      </c>
      <c r="K5268" s="268">
        <v>0</v>
      </c>
      <c r="L5268" s="270" t="s">
        <v>10359</v>
      </c>
      <c r="M5268" s="270">
        <v>0</v>
      </c>
      <c r="N5268" s="270" t="s">
        <v>10359</v>
      </c>
      <c r="O5268" s="270">
        <v>0</v>
      </c>
      <c r="P5268" s="270" t="s">
        <v>10359</v>
      </c>
      <c r="Q5268" s="270">
        <v>0</v>
      </c>
      <c r="R5268" s="74"/>
      <c r="S5268" s="75" t="str">
        <f t="shared" si="493"/>
        <v>0000</v>
      </c>
      <c r="T5268" s="75" t="str">
        <f t="shared" si="494"/>
        <v>00000000000000000000000000000000</v>
      </c>
      <c r="V5268" s="197"/>
      <c r="W5268" s="75">
        <f t="shared" si="495"/>
        <v>0</v>
      </c>
      <c r="AE5268" s="479"/>
    </row>
    <row r="5269" spans="1:31" s="75" customFormat="1" ht="13.5" x14ac:dyDescent="0.2">
      <c r="A5269" s="211">
        <v>5266</v>
      </c>
      <c r="B5269" s="212" t="s">
        <v>7401</v>
      </c>
      <c r="C5269" s="213" t="s">
        <v>7402</v>
      </c>
      <c r="D5269" s="213"/>
      <c r="E5269" s="213">
        <v>0</v>
      </c>
      <c r="F5269" s="213" t="s">
        <v>590</v>
      </c>
      <c r="G5269" s="214" t="s">
        <v>572</v>
      </c>
      <c r="H5269" s="208" t="str">
        <f>IF(Input!F$4="GMH_OECC",J5269,IF(Input!F$4="GMH_XOEC",L5269,IF(Input!F$4="GMH_Korea",N5269,IF(Input!F$4="GMH_EU",P5269,IF(Input!F$4="Skysuper",#REF!,IF(Input!F$4="SkyII",#REF!,IF(Input!F$4="XO-8000",#REF!, "FALSE")))))))</f>
        <v>00</v>
      </c>
      <c r="I5269" s="209">
        <f>IF(Input!F$4="GMH_OECC",K5269,IF(Input!F$4="GMH_XOEC",M5269,IF(Input!F$4="GMH_Korea",O5269,IF(Input!F$4="GMH_EU",Q5269,IF(Input!F$4="Skysuper",#REF!,IF(Input!F$4="SkyII",#REF!,IF(Input!F$4="XO-8000",#REF!, "FALSE")))))))</f>
        <v>0</v>
      </c>
      <c r="J5269" s="210" t="s">
        <v>10359</v>
      </c>
      <c r="K5269" s="268">
        <v>0</v>
      </c>
      <c r="L5269" s="270" t="s">
        <v>10359</v>
      </c>
      <c r="M5269" s="270">
        <v>0</v>
      </c>
      <c r="N5269" s="270" t="s">
        <v>10359</v>
      </c>
      <c r="O5269" s="270">
        <v>0</v>
      </c>
      <c r="P5269" s="270" t="s">
        <v>10359</v>
      </c>
      <c r="Q5269" s="270">
        <v>0</v>
      </c>
      <c r="R5269" s="74"/>
      <c r="S5269" s="75" t="str">
        <f t="shared" si="493"/>
        <v>0000</v>
      </c>
      <c r="T5269" s="75" t="str">
        <f t="shared" si="494"/>
        <v>00000000000000000000000000000000</v>
      </c>
      <c r="V5269" s="197"/>
      <c r="W5269" s="75">
        <f t="shared" si="495"/>
        <v>0</v>
      </c>
      <c r="AE5269" s="479"/>
    </row>
    <row r="5270" spans="1:31" s="75" customFormat="1" ht="13.5" x14ac:dyDescent="0.2">
      <c r="A5270" s="211">
        <v>5267</v>
      </c>
      <c r="B5270" s="212" t="s">
        <v>7403</v>
      </c>
      <c r="C5270" s="213" t="s">
        <v>7404</v>
      </c>
      <c r="D5270" s="213"/>
      <c r="E5270" s="213">
        <v>0</v>
      </c>
      <c r="F5270" s="213" t="s">
        <v>590</v>
      </c>
      <c r="G5270" s="214" t="s">
        <v>572</v>
      </c>
      <c r="H5270" s="208" t="str">
        <f>IF(Input!F$4="GMH_OECC",J5270,IF(Input!F$4="GMH_XOEC",L5270,IF(Input!F$4="GMH_Korea",N5270,IF(Input!F$4="GMH_EU",P5270,IF(Input!F$4="Skysuper",#REF!,IF(Input!F$4="SkyII",#REF!,IF(Input!F$4="XO-8000",#REF!, "FALSE")))))))</f>
        <v>00</v>
      </c>
      <c r="I5270" s="209">
        <f>IF(Input!F$4="GMH_OECC",K5270,IF(Input!F$4="GMH_XOEC",M5270,IF(Input!F$4="GMH_Korea",O5270,IF(Input!F$4="GMH_EU",Q5270,IF(Input!F$4="Skysuper",#REF!,IF(Input!F$4="SkyII",#REF!,IF(Input!F$4="XO-8000",#REF!, "FALSE")))))))</f>
        <v>0</v>
      </c>
      <c r="J5270" s="210" t="s">
        <v>10359</v>
      </c>
      <c r="K5270" s="268">
        <v>0</v>
      </c>
      <c r="L5270" s="270" t="s">
        <v>10359</v>
      </c>
      <c r="M5270" s="270">
        <v>0</v>
      </c>
      <c r="N5270" s="270" t="s">
        <v>10359</v>
      </c>
      <c r="O5270" s="270">
        <v>0</v>
      </c>
      <c r="P5270" s="270" t="s">
        <v>10359</v>
      </c>
      <c r="Q5270" s="270">
        <v>0</v>
      </c>
      <c r="R5270" s="74"/>
      <c r="S5270" s="75" t="str">
        <f t="shared" si="493"/>
        <v>0000</v>
      </c>
      <c r="T5270" s="75" t="str">
        <f t="shared" si="494"/>
        <v>00000000000000000000000000000000</v>
      </c>
      <c r="V5270" s="197"/>
      <c r="W5270" s="75">
        <f t="shared" si="495"/>
        <v>0</v>
      </c>
      <c r="AE5270" s="479"/>
    </row>
    <row r="5271" spans="1:31" s="75" customFormat="1" ht="13.5" x14ac:dyDescent="0.2">
      <c r="A5271" s="211">
        <v>5268</v>
      </c>
      <c r="B5271" s="212" t="s">
        <v>7405</v>
      </c>
      <c r="C5271" s="213" t="s">
        <v>7406</v>
      </c>
      <c r="D5271" s="213"/>
      <c r="E5271" s="213">
        <v>0</v>
      </c>
      <c r="F5271" s="213" t="s">
        <v>590</v>
      </c>
      <c r="G5271" s="214" t="s">
        <v>572</v>
      </c>
      <c r="H5271" s="208" t="str">
        <f>IF(Input!F$4="GMH_OECC",J5271,IF(Input!F$4="GMH_XOEC",L5271,IF(Input!F$4="GMH_Korea",N5271,IF(Input!F$4="GMH_EU",P5271,IF(Input!F$4="Skysuper",#REF!,IF(Input!F$4="SkyII",#REF!,IF(Input!F$4="XO-8000",#REF!, "FALSE")))))))</f>
        <v>00</v>
      </c>
      <c r="I5271" s="209">
        <f>IF(Input!F$4="GMH_OECC",K5271,IF(Input!F$4="GMH_XOEC",M5271,IF(Input!F$4="GMH_Korea",O5271,IF(Input!F$4="GMH_EU",Q5271,IF(Input!F$4="Skysuper",#REF!,IF(Input!F$4="SkyII",#REF!,IF(Input!F$4="XO-8000",#REF!, "FALSE")))))))</f>
        <v>0</v>
      </c>
      <c r="J5271" s="210" t="s">
        <v>10359</v>
      </c>
      <c r="K5271" s="268">
        <v>0</v>
      </c>
      <c r="L5271" s="270" t="s">
        <v>10359</v>
      </c>
      <c r="M5271" s="270">
        <v>0</v>
      </c>
      <c r="N5271" s="270" t="s">
        <v>10359</v>
      </c>
      <c r="O5271" s="270">
        <v>0</v>
      </c>
      <c r="P5271" s="270" t="s">
        <v>10359</v>
      </c>
      <c r="Q5271" s="270">
        <v>0</v>
      </c>
      <c r="R5271" s="74"/>
      <c r="S5271" s="75" t="str">
        <f t="shared" si="493"/>
        <v>0000</v>
      </c>
      <c r="T5271" s="75" t="str">
        <f t="shared" si="494"/>
        <v>00000000000000000000000000000000</v>
      </c>
      <c r="V5271" s="197"/>
      <c r="W5271" s="75">
        <f t="shared" si="495"/>
        <v>0</v>
      </c>
      <c r="AE5271" s="479"/>
    </row>
    <row r="5272" spans="1:31" s="75" customFormat="1" ht="13.5" x14ac:dyDescent="0.2">
      <c r="A5272" s="211">
        <v>5269</v>
      </c>
      <c r="B5272" s="212" t="s">
        <v>7407</v>
      </c>
      <c r="C5272" s="213" t="s">
        <v>7408</v>
      </c>
      <c r="D5272" s="213"/>
      <c r="E5272" s="213">
        <v>0</v>
      </c>
      <c r="F5272" s="213" t="s">
        <v>590</v>
      </c>
      <c r="G5272" s="214" t="s">
        <v>572</v>
      </c>
      <c r="H5272" s="208" t="str">
        <f>IF(Input!F$4="GMH_OECC",J5272,IF(Input!F$4="GMH_XOEC",L5272,IF(Input!F$4="GMH_Korea",N5272,IF(Input!F$4="GMH_EU",P5272,IF(Input!F$4="Skysuper",#REF!,IF(Input!F$4="SkyII",#REF!,IF(Input!F$4="XO-8000",#REF!, "FALSE")))))))</f>
        <v>00</v>
      </c>
      <c r="I5272" s="209">
        <f>IF(Input!F$4="GMH_OECC",K5272,IF(Input!F$4="GMH_XOEC",M5272,IF(Input!F$4="GMH_Korea",O5272,IF(Input!F$4="GMH_EU",Q5272,IF(Input!F$4="Skysuper",#REF!,IF(Input!F$4="SkyII",#REF!,IF(Input!F$4="XO-8000",#REF!, "FALSE")))))))</f>
        <v>0</v>
      </c>
      <c r="J5272" s="210" t="s">
        <v>10359</v>
      </c>
      <c r="K5272" s="268">
        <v>0</v>
      </c>
      <c r="L5272" s="270" t="s">
        <v>10359</v>
      </c>
      <c r="M5272" s="270">
        <v>0</v>
      </c>
      <c r="N5272" s="270" t="s">
        <v>10359</v>
      </c>
      <c r="O5272" s="270">
        <v>0</v>
      </c>
      <c r="P5272" s="270" t="s">
        <v>10359</v>
      </c>
      <c r="Q5272" s="270">
        <v>0</v>
      </c>
      <c r="R5272" s="74"/>
      <c r="S5272" s="75" t="str">
        <f t="shared" si="493"/>
        <v>0000</v>
      </c>
      <c r="T5272" s="75" t="str">
        <f t="shared" si="494"/>
        <v>00000000000000000000000000000000</v>
      </c>
      <c r="V5272" s="197"/>
      <c r="W5272" s="75">
        <f t="shared" si="495"/>
        <v>0</v>
      </c>
      <c r="AE5272" s="479"/>
    </row>
    <row r="5273" spans="1:31" s="75" customFormat="1" ht="13.5" x14ac:dyDescent="0.2">
      <c r="A5273" s="211">
        <v>5270</v>
      </c>
      <c r="B5273" s="212" t="s">
        <v>7409</v>
      </c>
      <c r="C5273" s="213" t="s">
        <v>7410</v>
      </c>
      <c r="D5273" s="213"/>
      <c r="E5273" s="213">
        <v>0</v>
      </c>
      <c r="F5273" s="213" t="s">
        <v>590</v>
      </c>
      <c r="G5273" s="214" t="s">
        <v>572</v>
      </c>
      <c r="H5273" s="208" t="str">
        <f>IF(Input!F$4="GMH_OECC",J5273,IF(Input!F$4="GMH_XOEC",L5273,IF(Input!F$4="GMH_Korea",N5273,IF(Input!F$4="GMH_EU",P5273,IF(Input!F$4="Skysuper",#REF!,IF(Input!F$4="SkyII",#REF!,IF(Input!F$4="XO-8000",#REF!, "FALSE")))))))</f>
        <v>00</v>
      </c>
      <c r="I5273" s="209">
        <f>IF(Input!F$4="GMH_OECC",K5273,IF(Input!F$4="GMH_XOEC",M5273,IF(Input!F$4="GMH_Korea",O5273,IF(Input!F$4="GMH_EU",Q5273,IF(Input!F$4="Skysuper",#REF!,IF(Input!F$4="SkyII",#REF!,IF(Input!F$4="XO-8000",#REF!, "FALSE")))))))</f>
        <v>0</v>
      </c>
      <c r="J5273" s="210" t="s">
        <v>10359</v>
      </c>
      <c r="K5273" s="268">
        <v>0</v>
      </c>
      <c r="L5273" s="270" t="s">
        <v>10359</v>
      </c>
      <c r="M5273" s="270">
        <v>0</v>
      </c>
      <c r="N5273" s="270" t="s">
        <v>10359</v>
      </c>
      <c r="O5273" s="270">
        <v>0</v>
      </c>
      <c r="P5273" s="270" t="s">
        <v>10359</v>
      </c>
      <c r="Q5273" s="270">
        <v>0</v>
      </c>
      <c r="R5273" s="74"/>
      <c r="S5273" s="75" t="str">
        <f t="shared" si="493"/>
        <v>0000</v>
      </c>
      <c r="T5273" s="75" t="str">
        <f t="shared" si="494"/>
        <v>00000000000000000000000000000000</v>
      </c>
      <c r="V5273" s="197"/>
      <c r="W5273" s="75">
        <f t="shared" si="495"/>
        <v>0</v>
      </c>
      <c r="AE5273" s="479"/>
    </row>
    <row r="5274" spans="1:31" s="75" customFormat="1" ht="13.5" x14ac:dyDescent="0.2">
      <c r="A5274" s="211">
        <v>5271</v>
      </c>
      <c r="B5274" s="212" t="s">
        <v>7411</v>
      </c>
      <c r="C5274" s="213" t="s">
        <v>7412</v>
      </c>
      <c r="D5274" s="213"/>
      <c r="E5274" s="213">
        <v>0</v>
      </c>
      <c r="F5274" s="213" t="s">
        <v>590</v>
      </c>
      <c r="G5274" s="214" t="s">
        <v>572</v>
      </c>
      <c r="H5274" s="208" t="str">
        <f>IF(Input!F$4="GMH_OECC",J5274,IF(Input!F$4="GMH_XOEC",L5274,IF(Input!F$4="GMH_Korea",N5274,IF(Input!F$4="GMH_EU",P5274,IF(Input!F$4="Skysuper",#REF!,IF(Input!F$4="SkyII",#REF!,IF(Input!F$4="XO-8000",#REF!, "FALSE")))))))</f>
        <v>00</v>
      </c>
      <c r="I5274" s="209">
        <f>IF(Input!F$4="GMH_OECC",K5274,IF(Input!F$4="GMH_XOEC",M5274,IF(Input!F$4="GMH_Korea",O5274,IF(Input!F$4="GMH_EU",Q5274,IF(Input!F$4="Skysuper",#REF!,IF(Input!F$4="SkyII",#REF!,IF(Input!F$4="XO-8000",#REF!, "FALSE")))))))</f>
        <v>0</v>
      </c>
      <c r="J5274" s="210" t="s">
        <v>10359</v>
      </c>
      <c r="K5274" s="268">
        <v>0</v>
      </c>
      <c r="L5274" s="270" t="s">
        <v>10359</v>
      </c>
      <c r="M5274" s="270">
        <v>0</v>
      </c>
      <c r="N5274" s="270" t="s">
        <v>10359</v>
      </c>
      <c r="O5274" s="270">
        <v>0</v>
      </c>
      <c r="P5274" s="270" t="s">
        <v>10359</v>
      </c>
      <c r="Q5274" s="270">
        <v>0</v>
      </c>
      <c r="R5274" s="74"/>
      <c r="S5274" s="75" t="str">
        <f t="shared" si="493"/>
        <v>0000</v>
      </c>
      <c r="T5274" s="75" t="str">
        <f t="shared" si="494"/>
        <v>00000000000000000000000000000000</v>
      </c>
      <c r="V5274" s="197"/>
      <c r="W5274" s="75">
        <f t="shared" si="495"/>
        <v>0</v>
      </c>
      <c r="AE5274" s="479"/>
    </row>
    <row r="5275" spans="1:31" s="75" customFormat="1" ht="13.5" x14ac:dyDescent="0.2">
      <c r="A5275" s="211">
        <v>5272</v>
      </c>
      <c r="B5275" s="212" t="s">
        <v>7413</v>
      </c>
      <c r="C5275" s="213" t="s">
        <v>7414</v>
      </c>
      <c r="D5275" s="213"/>
      <c r="E5275" s="213">
        <v>0</v>
      </c>
      <c r="F5275" s="213" t="s">
        <v>590</v>
      </c>
      <c r="G5275" s="214" t="s">
        <v>572</v>
      </c>
      <c r="H5275" s="208" t="str">
        <f>IF(Input!F$4="GMH_OECC",J5275,IF(Input!F$4="GMH_XOEC",L5275,IF(Input!F$4="GMH_Korea",N5275,IF(Input!F$4="GMH_EU",P5275,IF(Input!F$4="Skysuper",#REF!,IF(Input!F$4="SkyII",#REF!,IF(Input!F$4="XO-8000",#REF!, "FALSE")))))))</f>
        <v>00</v>
      </c>
      <c r="I5275" s="209">
        <f>IF(Input!F$4="GMH_OECC",K5275,IF(Input!F$4="GMH_XOEC",M5275,IF(Input!F$4="GMH_Korea",O5275,IF(Input!F$4="GMH_EU",Q5275,IF(Input!F$4="Skysuper",#REF!,IF(Input!F$4="SkyII",#REF!,IF(Input!F$4="XO-8000",#REF!, "FALSE")))))))</f>
        <v>0</v>
      </c>
      <c r="J5275" s="210" t="s">
        <v>10359</v>
      </c>
      <c r="K5275" s="268">
        <v>0</v>
      </c>
      <c r="L5275" s="270" t="s">
        <v>10359</v>
      </c>
      <c r="M5275" s="270">
        <v>0</v>
      </c>
      <c r="N5275" s="270" t="s">
        <v>10359</v>
      </c>
      <c r="O5275" s="270">
        <v>0</v>
      </c>
      <c r="P5275" s="270" t="s">
        <v>10359</v>
      </c>
      <c r="Q5275" s="270">
        <v>0</v>
      </c>
      <c r="R5275" s="74"/>
      <c r="S5275" s="75" t="str">
        <f t="shared" si="493"/>
        <v>0000</v>
      </c>
      <c r="T5275" s="75" t="str">
        <f t="shared" si="494"/>
        <v>00000000000000000000000000000000</v>
      </c>
      <c r="V5275" s="197"/>
      <c r="W5275" s="75">
        <f t="shared" si="495"/>
        <v>0</v>
      </c>
      <c r="AE5275" s="479"/>
    </row>
    <row r="5276" spans="1:31" s="75" customFormat="1" ht="13.5" x14ac:dyDescent="0.2">
      <c r="A5276" s="211">
        <v>5273</v>
      </c>
      <c r="B5276" s="212" t="s">
        <v>7415</v>
      </c>
      <c r="C5276" s="213" t="s">
        <v>7416</v>
      </c>
      <c r="D5276" s="213"/>
      <c r="E5276" s="213">
        <v>0</v>
      </c>
      <c r="F5276" s="213" t="s">
        <v>590</v>
      </c>
      <c r="G5276" s="214" t="s">
        <v>572</v>
      </c>
      <c r="H5276" s="208" t="str">
        <f>IF(Input!F$4="GMH_OECC",J5276,IF(Input!F$4="GMH_XOEC",L5276,IF(Input!F$4="GMH_Korea",N5276,IF(Input!F$4="GMH_EU",P5276,IF(Input!F$4="Skysuper",#REF!,IF(Input!F$4="SkyII",#REF!,IF(Input!F$4="XO-8000",#REF!, "FALSE")))))))</f>
        <v>00</v>
      </c>
      <c r="I5276" s="209">
        <f>IF(Input!F$4="GMH_OECC",K5276,IF(Input!F$4="GMH_XOEC",M5276,IF(Input!F$4="GMH_Korea",O5276,IF(Input!F$4="GMH_EU",Q5276,IF(Input!F$4="Skysuper",#REF!,IF(Input!F$4="SkyII",#REF!,IF(Input!F$4="XO-8000",#REF!, "FALSE")))))))</f>
        <v>0</v>
      </c>
      <c r="J5276" s="210" t="s">
        <v>10359</v>
      </c>
      <c r="K5276" s="268">
        <v>0</v>
      </c>
      <c r="L5276" s="270" t="s">
        <v>10359</v>
      </c>
      <c r="M5276" s="270">
        <v>0</v>
      </c>
      <c r="N5276" s="270" t="s">
        <v>10359</v>
      </c>
      <c r="O5276" s="270">
        <v>0</v>
      </c>
      <c r="P5276" s="270" t="s">
        <v>10359</v>
      </c>
      <c r="Q5276" s="270">
        <v>0</v>
      </c>
      <c r="R5276" s="74"/>
      <c r="S5276" s="75" t="str">
        <f t="shared" si="493"/>
        <v>0000</v>
      </c>
      <c r="T5276" s="75" t="str">
        <f t="shared" si="494"/>
        <v>00000000000000000000000000000000</v>
      </c>
      <c r="V5276" s="197"/>
      <c r="W5276" s="75">
        <f t="shared" si="495"/>
        <v>0</v>
      </c>
      <c r="AE5276" s="479"/>
    </row>
    <row r="5277" spans="1:31" s="75" customFormat="1" ht="13.5" x14ac:dyDescent="0.2">
      <c r="A5277" s="211">
        <v>5274</v>
      </c>
      <c r="B5277" s="212" t="s">
        <v>7417</v>
      </c>
      <c r="C5277" s="213" t="s">
        <v>7418</v>
      </c>
      <c r="D5277" s="213"/>
      <c r="E5277" s="213">
        <v>0</v>
      </c>
      <c r="F5277" s="213" t="s">
        <v>590</v>
      </c>
      <c r="G5277" s="214" t="s">
        <v>572</v>
      </c>
      <c r="H5277" s="208" t="str">
        <f>IF(Input!F$4="GMH_OECC",J5277,IF(Input!F$4="GMH_XOEC",L5277,IF(Input!F$4="GMH_Korea",N5277,IF(Input!F$4="GMH_EU",P5277,IF(Input!F$4="Skysuper",#REF!,IF(Input!F$4="SkyII",#REF!,IF(Input!F$4="XO-8000",#REF!, "FALSE")))))))</f>
        <v>00</v>
      </c>
      <c r="I5277" s="209">
        <f>IF(Input!F$4="GMH_OECC",K5277,IF(Input!F$4="GMH_XOEC",M5277,IF(Input!F$4="GMH_Korea",O5277,IF(Input!F$4="GMH_EU",Q5277,IF(Input!F$4="Skysuper",#REF!,IF(Input!F$4="SkyII",#REF!,IF(Input!F$4="XO-8000",#REF!, "FALSE")))))))</f>
        <v>0</v>
      </c>
      <c r="J5277" s="210" t="s">
        <v>10359</v>
      </c>
      <c r="K5277" s="268">
        <v>0</v>
      </c>
      <c r="L5277" s="270" t="s">
        <v>10359</v>
      </c>
      <c r="M5277" s="270">
        <v>0</v>
      </c>
      <c r="N5277" s="270" t="s">
        <v>10359</v>
      </c>
      <c r="O5277" s="270">
        <v>0</v>
      </c>
      <c r="P5277" s="270" t="s">
        <v>10359</v>
      </c>
      <c r="Q5277" s="270">
        <v>0</v>
      </c>
      <c r="R5277" s="74"/>
      <c r="S5277" s="75" t="str">
        <f t="shared" si="493"/>
        <v>0000</v>
      </c>
      <c r="T5277" s="75" t="str">
        <f t="shared" si="494"/>
        <v>00000000000000000000000000000000</v>
      </c>
      <c r="V5277" s="197"/>
      <c r="W5277" s="75">
        <f t="shared" si="495"/>
        <v>0</v>
      </c>
      <c r="AE5277" s="479"/>
    </row>
    <row r="5278" spans="1:31" s="75" customFormat="1" ht="13.5" x14ac:dyDescent="0.2">
      <c r="A5278" s="211">
        <v>5275</v>
      </c>
      <c r="B5278" s="212" t="s">
        <v>7419</v>
      </c>
      <c r="C5278" s="213" t="s">
        <v>7420</v>
      </c>
      <c r="D5278" s="213"/>
      <c r="E5278" s="213">
        <v>0</v>
      </c>
      <c r="F5278" s="213" t="s">
        <v>590</v>
      </c>
      <c r="G5278" s="214" t="s">
        <v>572</v>
      </c>
      <c r="H5278" s="208" t="str">
        <f>IF(Input!F$4="GMH_OECC",J5278,IF(Input!F$4="GMH_XOEC",L5278,IF(Input!F$4="GMH_Korea",N5278,IF(Input!F$4="GMH_EU",P5278,IF(Input!F$4="Skysuper",#REF!,IF(Input!F$4="SkyII",#REF!,IF(Input!F$4="XO-8000",#REF!, "FALSE")))))))</f>
        <v>00</v>
      </c>
      <c r="I5278" s="209">
        <f>IF(Input!F$4="GMH_OECC",K5278,IF(Input!F$4="GMH_XOEC",M5278,IF(Input!F$4="GMH_Korea",O5278,IF(Input!F$4="GMH_EU",Q5278,IF(Input!F$4="Skysuper",#REF!,IF(Input!F$4="SkyII",#REF!,IF(Input!F$4="XO-8000",#REF!, "FALSE")))))))</f>
        <v>0</v>
      </c>
      <c r="J5278" s="210" t="s">
        <v>10359</v>
      </c>
      <c r="K5278" s="268">
        <v>0</v>
      </c>
      <c r="L5278" s="270" t="s">
        <v>10359</v>
      </c>
      <c r="M5278" s="270">
        <v>0</v>
      </c>
      <c r="N5278" s="270" t="s">
        <v>10359</v>
      </c>
      <c r="O5278" s="270">
        <v>0</v>
      </c>
      <c r="P5278" s="270" t="s">
        <v>10359</v>
      </c>
      <c r="Q5278" s="270">
        <v>0</v>
      </c>
      <c r="R5278" s="74"/>
      <c r="S5278" s="75" t="str">
        <f t="shared" si="493"/>
        <v>0000</v>
      </c>
      <c r="T5278" s="75" t="str">
        <f t="shared" si="494"/>
        <v>00000000000000000000000000000000</v>
      </c>
      <c r="V5278" s="197"/>
      <c r="W5278" s="75">
        <f t="shared" si="495"/>
        <v>0</v>
      </c>
      <c r="AE5278" s="479"/>
    </row>
    <row r="5279" spans="1:31" s="75" customFormat="1" ht="13.5" x14ac:dyDescent="0.2">
      <c r="A5279" s="211">
        <v>5276</v>
      </c>
      <c r="B5279" s="212" t="s">
        <v>7421</v>
      </c>
      <c r="C5279" s="213" t="s">
        <v>7422</v>
      </c>
      <c r="D5279" s="213"/>
      <c r="E5279" s="213">
        <v>0</v>
      </c>
      <c r="F5279" s="213" t="s">
        <v>590</v>
      </c>
      <c r="G5279" s="214" t="s">
        <v>572</v>
      </c>
      <c r="H5279" s="208" t="str">
        <f>IF(Input!F$4="GMH_OECC",J5279,IF(Input!F$4="GMH_XOEC",L5279,IF(Input!F$4="GMH_Korea",N5279,IF(Input!F$4="GMH_EU",P5279,IF(Input!F$4="Skysuper",#REF!,IF(Input!F$4="SkyII",#REF!,IF(Input!F$4="XO-8000",#REF!, "FALSE")))))))</f>
        <v>00</v>
      </c>
      <c r="I5279" s="209">
        <f>IF(Input!F$4="GMH_OECC",K5279,IF(Input!F$4="GMH_XOEC",M5279,IF(Input!F$4="GMH_Korea",O5279,IF(Input!F$4="GMH_EU",Q5279,IF(Input!F$4="Skysuper",#REF!,IF(Input!F$4="SkyII",#REF!,IF(Input!F$4="XO-8000",#REF!, "FALSE")))))))</f>
        <v>0</v>
      </c>
      <c r="J5279" s="210" t="s">
        <v>10359</v>
      </c>
      <c r="K5279" s="268">
        <v>0</v>
      </c>
      <c r="L5279" s="270" t="s">
        <v>10359</v>
      </c>
      <c r="M5279" s="270">
        <v>0</v>
      </c>
      <c r="N5279" s="270" t="s">
        <v>10359</v>
      </c>
      <c r="O5279" s="270">
        <v>0</v>
      </c>
      <c r="P5279" s="270" t="s">
        <v>10359</v>
      </c>
      <c r="Q5279" s="270">
        <v>0</v>
      </c>
      <c r="R5279" s="74"/>
      <c r="S5279" s="75" t="str">
        <f t="shared" si="493"/>
        <v>0000</v>
      </c>
      <c r="T5279" s="75" t="str">
        <f t="shared" si="494"/>
        <v>00000000000000000000000000000000</v>
      </c>
      <c r="V5279" s="197"/>
      <c r="W5279" s="75">
        <f t="shared" si="495"/>
        <v>0</v>
      </c>
      <c r="AE5279" s="479"/>
    </row>
    <row r="5280" spans="1:31" s="75" customFormat="1" ht="13.5" x14ac:dyDescent="0.2">
      <c r="A5280" s="211">
        <v>5277</v>
      </c>
      <c r="B5280" s="212" t="s">
        <v>7423</v>
      </c>
      <c r="C5280" s="213" t="s">
        <v>7424</v>
      </c>
      <c r="D5280" s="213"/>
      <c r="E5280" s="213">
        <v>0</v>
      </c>
      <c r="F5280" s="213" t="s">
        <v>590</v>
      </c>
      <c r="G5280" s="214" t="s">
        <v>572</v>
      </c>
      <c r="H5280" s="208" t="str">
        <f>IF(Input!F$4="GMH_OECC",J5280,IF(Input!F$4="GMH_XOEC",L5280,IF(Input!F$4="GMH_Korea",N5280,IF(Input!F$4="GMH_EU",P5280,IF(Input!F$4="Skysuper",#REF!,IF(Input!F$4="SkyII",#REF!,IF(Input!F$4="XO-8000",#REF!, "FALSE")))))))</f>
        <v>00</v>
      </c>
      <c r="I5280" s="209">
        <f>IF(Input!F$4="GMH_OECC",K5280,IF(Input!F$4="GMH_XOEC",M5280,IF(Input!F$4="GMH_Korea",O5280,IF(Input!F$4="GMH_EU",Q5280,IF(Input!F$4="Skysuper",#REF!,IF(Input!F$4="SkyII",#REF!,IF(Input!F$4="XO-8000",#REF!, "FALSE")))))))</f>
        <v>0</v>
      </c>
      <c r="J5280" s="210" t="s">
        <v>10359</v>
      </c>
      <c r="K5280" s="268">
        <v>0</v>
      </c>
      <c r="L5280" s="270" t="s">
        <v>10359</v>
      </c>
      <c r="M5280" s="270">
        <v>0</v>
      </c>
      <c r="N5280" s="270" t="s">
        <v>10359</v>
      </c>
      <c r="O5280" s="270">
        <v>0</v>
      </c>
      <c r="P5280" s="270" t="s">
        <v>10359</v>
      </c>
      <c r="Q5280" s="270">
        <v>0</v>
      </c>
      <c r="R5280" s="74"/>
      <c r="S5280" s="75" t="str">
        <f t="shared" si="493"/>
        <v>0000</v>
      </c>
      <c r="T5280" s="75" t="str">
        <f t="shared" si="494"/>
        <v>00000000000000000000000000000000</v>
      </c>
      <c r="V5280" s="197"/>
      <c r="W5280" s="75">
        <f t="shared" si="495"/>
        <v>0</v>
      </c>
      <c r="AE5280" s="479"/>
    </row>
    <row r="5281" spans="1:31" s="75" customFormat="1" ht="13.5" x14ac:dyDescent="0.2">
      <c r="A5281" s="211">
        <v>5278</v>
      </c>
      <c r="B5281" s="212" t="s">
        <v>7425</v>
      </c>
      <c r="C5281" s="213" t="s">
        <v>7426</v>
      </c>
      <c r="D5281" s="213"/>
      <c r="E5281" s="213">
        <v>0</v>
      </c>
      <c r="F5281" s="213" t="s">
        <v>590</v>
      </c>
      <c r="G5281" s="214" t="s">
        <v>572</v>
      </c>
      <c r="H5281" s="208" t="str">
        <f>IF(Input!F$4="GMH_OECC",J5281,IF(Input!F$4="GMH_XOEC",L5281,IF(Input!F$4="GMH_Korea",N5281,IF(Input!F$4="GMH_EU",P5281,IF(Input!F$4="Skysuper",#REF!,IF(Input!F$4="SkyII",#REF!,IF(Input!F$4="XO-8000",#REF!, "FALSE")))))))</f>
        <v>00</v>
      </c>
      <c r="I5281" s="209">
        <f>IF(Input!F$4="GMH_OECC",K5281,IF(Input!F$4="GMH_XOEC",M5281,IF(Input!F$4="GMH_Korea",O5281,IF(Input!F$4="GMH_EU",Q5281,IF(Input!F$4="Skysuper",#REF!,IF(Input!F$4="SkyII",#REF!,IF(Input!F$4="XO-8000",#REF!, "FALSE")))))))</f>
        <v>0</v>
      </c>
      <c r="J5281" s="210" t="s">
        <v>10359</v>
      </c>
      <c r="K5281" s="268">
        <v>0</v>
      </c>
      <c r="L5281" s="270" t="s">
        <v>10359</v>
      </c>
      <c r="M5281" s="270">
        <v>0</v>
      </c>
      <c r="N5281" s="270" t="s">
        <v>10359</v>
      </c>
      <c r="O5281" s="270">
        <v>0</v>
      </c>
      <c r="P5281" s="270" t="s">
        <v>10359</v>
      </c>
      <c r="Q5281" s="270">
        <v>0</v>
      </c>
      <c r="R5281" s="74"/>
      <c r="S5281" s="75" t="str">
        <f t="shared" si="493"/>
        <v>0000</v>
      </c>
      <c r="T5281" s="75" t="str">
        <f t="shared" si="494"/>
        <v>00000000000000000000000000000000</v>
      </c>
      <c r="V5281" s="197"/>
      <c r="W5281" s="75">
        <f t="shared" si="495"/>
        <v>0</v>
      </c>
      <c r="AE5281" s="479"/>
    </row>
    <row r="5282" spans="1:31" s="75" customFormat="1" ht="13.5" x14ac:dyDescent="0.2">
      <c r="A5282" s="211">
        <v>5279</v>
      </c>
      <c r="B5282" s="212" t="s">
        <v>7427</v>
      </c>
      <c r="C5282" s="213" t="s">
        <v>7428</v>
      </c>
      <c r="D5282" s="213"/>
      <c r="E5282" s="213">
        <v>0</v>
      </c>
      <c r="F5282" s="213" t="s">
        <v>590</v>
      </c>
      <c r="G5282" s="214" t="s">
        <v>572</v>
      </c>
      <c r="H5282" s="208" t="str">
        <f>IF(Input!F$4="GMH_OECC",J5282,IF(Input!F$4="GMH_XOEC",L5282,IF(Input!F$4="GMH_Korea",N5282,IF(Input!F$4="GMH_EU",P5282,IF(Input!F$4="Skysuper",#REF!,IF(Input!F$4="SkyII",#REF!,IF(Input!F$4="XO-8000",#REF!, "FALSE")))))))</f>
        <v>00</v>
      </c>
      <c r="I5282" s="209">
        <f>IF(Input!F$4="GMH_OECC",K5282,IF(Input!F$4="GMH_XOEC",M5282,IF(Input!F$4="GMH_Korea",O5282,IF(Input!F$4="GMH_EU",Q5282,IF(Input!F$4="Skysuper",#REF!,IF(Input!F$4="SkyII",#REF!,IF(Input!F$4="XO-8000",#REF!, "FALSE")))))))</f>
        <v>0</v>
      </c>
      <c r="J5282" s="210" t="s">
        <v>10359</v>
      </c>
      <c r="K5282" s="268">
        <v>0</v>
      </c>
      <c r="L5282" s="270" t="s">
        <v>10359</v>
      </c>
      <c r="M5282" s="270">
        <v>0</v>
      </c>
      <c r="N5282" s="270" t="s">
        <v>10359</v>
      </c>
      <c r="O5282" s="270">
        <v>0</v>
      </c>
      <c r="P5282" s="270" t="s">
        <v>10359</v>
      </c>
      <c r="Q5282" s="270">
        <v>0</v>
      </c>
      <c r="R5282" s="74"/>
      <c r="S5282" s="75" t="str">
        <f t="shared" si="493"/>
        <v>0000</v>
      </c>
      <c r="T5282" s="75" t="str">
        <f t="shared" si="494"/>
        <v>00000000000000000000000000000000</v>
      </c>
      <c r="V5282" s="197"/>
      <c r="W5282" s="75">
        <f t="shared" si="495"/>
        <v>0</v>
      </c>
      <c r="AE5282" s="479"/>
    </row>
    <row r="5283" spans="1:31" s="75" customFormat="1" ht="13.5" x14ac:dyDescent="0.2">
      <c r="A5283" s="211">
        <v>5280</v>
      </c>
      <c r="B5283" s="212" t="s">
        <v>7429</v>
      </c>
      <c r="C5283" s="213" t="s">
        <v>7430</v>
      </c>
      <c r="D5283" s="213"/>
      <c r="E5283" s="213">
        <v>0</v>
      </c>
      <c r="F5283" s="213" t="s">
        <v>590</v>
      </c>
      <c r="G5283" s="214" t="s">
        <v>572</v>
      </c>
      <c r="H5283" s="208" t="str">
        <f>IF(Input!F$4="GMH_OECC",J5283,IF(Input!F$4="GMH_XOEC",L5283,IF(Input!F$4="GMH_Korea",N5283,IF(Input!F$4="GMH_EU",P5283,IF(Input!F$4="Skysuper",#REF!,IF(Input!F$4="SkyII",#REF!,IF(Input!F$4="XO-8000",#REF!, "FALSE")))))))</f>
        <v>00</v>
      </c>
      <c r="I5283" s="209">
        <f>IF(Input!F$4="GMH_OECC",K5283,IF(Input!F$4="GMH_XOEC",M5283,IF(Input!F$4="GMH_Korea",O5283,IF(Input!F$4="GMH_EU",Q5283,IF(Input!F$4="Skysuper",#REF!,IF(Input!F$4="SkyII",#REF!,IF(Input!F$4="XO-8000",#REF!, "FALSE")))))))</f>
        <v>0</v>
      </c>
      <c r="J5283" s="210" t="s">
        <v>10359</v>
      </c>
      <c r="K5283" s="268">
        <v>0</v>
      </c>
      <c r="L5283" s="270" t="s">
        <v>10359</v>
      </c>
      <c r="M5283" s="270">
        <v>0</v>
      </c>
      <c r="N5283" s="270" t="s">
        <v>10359</v>
      </c>
      <c r="O5283" s="270">
        <v>0</v>
      </c>
      <c r="P5283" s="270" t="s">
        <v>10359</v>
      </c>
      <c r="Q5283" s="270">
        <v>0</v>
      </c>
      <c r="R5283" s="74"/>
      <c r="S5283" s="75" t="str">
        <f t="shared" si="493"/>
        <v>0000</v>
      </c>
      <c r="T5283" s="75" t="str">
        <f t="shared" si="494"/>
        <v>00000000000000000000000000000000</v>
      </c>
      <c r="V5283" s="197"/>
      <c r="W5283" s="75">
        <f t="shared" si="495"/>
        <v>0</v>
      </c>
      <c r="AE5283" s="479"/>
    </row>
    <row r="5284" spans="1:31" s="75" customFormat="1" ht="13.5" x14ac:dyDescent="0.2">
      <c r="A5284" s="211">
        <v>5281</v>
      </c>
      <c r="B5284" s="212" t="s">
        <v>7431</v>
      </c>
      <c r="C5284" s="213" t="s">
        <v>7432</v>
      </c>
      <c r="D5284" s="213"/>
      <c r="E5284" s="213">
        <v>0</v>
      </c>
      <c r="F5284" s="213" t="s">
        <v>590</v>
      </c>
      <c r="G5284" s="214" t="s">
        <v>572</v>
      </c>
      <c r="H5284" s="208" t="str">
        <f>IF(Input!F$4="GMH_OECC",J5284,IF(Input!F$4="GMH_XOEC",L5284,IF(Input!F$4="GMH_Korea",N5284,IF(Input!F$4="GMH_EU",P5284,IF(Input!F$4="Skysuper",#REF!,IF(Input!F$4="SkyII",#REF!,IF(Input!F$4="XO-8000",#REF!, "FALSE")))))))</f>
        <v>00</v>
      </c>
      <c r="I5284" s="209">
        <f>IF(Input!F$4="GMH_OECC",K5284,IF(Input!F$4="GMH_XOEC",M5284,IF(Input!F$4="GMH_Korea",O5284,IF(Input!F$4="GMH_EU",Q5284,IF(Input!F$4="Skysuper",#REF!,IF(Input!F$4="SkyII",#REF!,IF(Input!F$4="XO-8000",#REF!, "FALSE")))))))</f>
        <v>0</v>
      </c>
      <c r="J5284" s="210" t="s">
        <v>10359</v>
      </c>
      <c r="K5284" s="268">
        <v>0</v>
      </c>
      <c r="L5284" s="270" t="s">
        <v>10359</v>
      </c>
      <c r="M5284" s="270">
        <v>0</v>
      </c>
      <c r="N5284" s="270" t="s">
        <v>10359</v>
      </c>
      <c r="O5284" s="270">
        <v>0</v>
      </c>
      <c r="P5284" s="270" t="s">
        <v>10359</v>
      </c>
      <c r="Q5284" s="270">
        <v>0</v>
      </c>
      <c r="R5284" s="74"/>
      <c r="S5284" s="75" t="str">
        <f t="shared" si="493"/>
        <v>0000</v>
      </c>
      <c r="T5284" s="75" t="str">
        <f t="shared" si="494"/>
        <v>00000000000000000000000000000000</v>
      </c>
      <c r="V5284" s="197"/>
      <c r="W5284" s="75">
        <f t="shared" si="495"/>
        <v>0</v>
      </c>
      <c r="AE5284" s="479"/>
    </row>
    <row r="5285" spans="1:31" s="75" customFormat="1" ht="13.5" x14ac:dyDescent="0.2">
      <c r="A5285" s="211">
        <v>5282</v>
      </c>
      <c r="B5285" s="212" t="s">
        <v>7433</v>
      </c>
      <c r="C5285" s="213" t="s">
        <v>7434</v>
      </c>
      <c r="D5285" s="213"/>
      <c r="E5285" s="213">
        <v>0</v>
      </c>
      <c r="F5285" s="213" t="s">
        <v>590</v>
      </c>
      <c r="G5285" s="214" t="s">
        <v>572</v>
      </c>
      <c r="H5285" s="208" t="str">
        <f>IF(Input!F$4="GMH_OECC",J5285,IF(Input!F$4="GMH_XOEC",L5285,IF(Input!F$4="GMH_Korea",N5285,IF(Input!F$4="GMH_EU",P5285,IF(Input!F$4="Skysuper",#REF!,IF(Input!F$4="SkyII",#REF!,IF(Input!F$4="XO-8000",#REF!, "FALSE")))))))</f>
        <v>00</v>
      </c>
      <c r="I5285" s="209">
        <f>IF(Input!F$4="GMH_OECC",K5285,IF(Input!F$4="GMH_XOEC",M5285,IF(Input!F$4="GMH_Korea",O5285,IF(Input!F$4="GMH_EU",Q5285,IF(Input!F$4="Skysuper",#REF!,IF(Input!F$4="SkyII",#REF!,IF(Input!F$4="XO-8000",#REF!, "FALSE")))))))</f>
        <v>0</v>
      </c>
      <c r="J5285" s="210" t="s">
        <v>10359</v>
      </c>
      <c r="K5285" s="268">
        <v>0</v>
      </c>
      <c r="L5285" s="270" t="s">
        <v>10359</v>
      </c>
      <c r="M5285" s="270">
        <v>0</v>
      </c>
      <c r="N5285" s="270" t="s">
        <v>10359</v>
      </c>
      <c r="O5285" s="270">
        <v>0</v>
      </c>
      <c r="P5285" s="270" t="s">
        <v>10359</v>
      </c>
      <c r="Q5285" s="270">
        <v>0</v>
      </c>
      <c r="R5285" s="74"/>
      <c r="S5285" s="75" t="str">
        <f t="shared" si="493"/>
        <v>0000</v>
      </c>
      <c r="T5285" s="75" t="str">
        <f t="shared" si="494"/>
        <v>00000000000000000000000000000000</v>
      </c>
      <c r="V5285" s="197"/>
      <c r="W5285" s="75">
        <f t="shared" si="495"/>
        <v>0</v>
      </c>
      <c r="AE5285" s="479"/>
    </row>
    <row r="5286" spans="1:31" s="75" customFormat="1" ht="13.5" x14ac:dyDescent="0.2">
      <c r="A5286" s="211">
        <v>5283</v>
      </c>
      <c r="B5286" s="212" t="s">
        <v>7435</v>
      </c>
      <c r="C5286" s="213" t="s">
        <v>7436</v>
      </c>
      <c r="D5286" s="213"/>
      <c r="E5286" s="213">
        <v>0</v>
      </c>
      <c r="F5286" s="213" t="s">
        <v>590</v>
      </c>
      <c r="G5286" s="214" t="s">
        <v>572</v>
      </c>
      <c r="H5286" s="208" t="str">
        <f>IF(Input!F$4="GMH_OECC",J5286,IF(Input!F$4="GMH_XOEC",L5286,IF(Input!F$4="GMH_Korea",N5286,IF(Input!F$4="GMH_EU",P5286,IF(Input!F$4="Skysuper",#REF!,IF(Input!F$4="SkyII",#REF!,IF(Input!F$4="XO-8000",#REF!, "FALSE")))))))</f>
        <v>00</v>
      </c>
      <c r="I5286" s="209">
        <f>IF(Input!F$4="GMH_OECC",K5286,IF(Input!F$4="GMH_XOEC",M5286,IF(Input!F$4="GMH_Korea",O5286,IF(Input!F$4="GMH_EU",Q5286,IF(Input!F$4="Skysuper",#REF!,IF(Input!F$4="SkyII",#REF!,IF(Input!F$4="XO-8000",#REF!, "FALSE")))))))</f>
        <v>0</v>
      </c>
      <c r="J5286" s="210" t="s">
        <v>10359</v>
      </c>
      <c r="K5286" s="268">
        <v>0</v>
      </c>
      <c r="L5286" s="270" t="s">
        <v>10359</v>
      </c>
      <c r="M5286" s="270">
        <v>0</v>
      </c>
      <c r="N5286" s="270" t="s">
        <v>10359</v>
      </c>
      <c r="O5286" s="270">
        <v>0</v>
      </c>
      <c r="P5286" s="270" t="s">
        <v>10359</v>
      </c>
      <c r="Q5286" s="270">
        <v>0</v>
      </c>
      <c r="R5286" s="74"/>
      <c r="S5286" s="75" t="str">
        <f t="shared" si="493"/>
        <v>0000</v>
      </c>
      <c r="T5286" s="75" t="str">
        <f t="shared" si="494"/>
        <v>00000000000000000000000000000000</v>
      </c>
      <c r="V5286" s="197"/>
      <c r="W5286" s="75">
        <f t="shared" si="495"/>
        <v>0</v>
      </c>
      <c r="AE5286" s="479"/>
    </row>
    <row r="5287" spans="1:31" s="75" customFormat="1" ht="13.5" x14ac:dyDescent="0.2">
      <c r="A5287" s="211">
        <v>5284</v>
      </c>
      <c r="B5287" s="212" t="s">
        <v>7437</v>
      </c>
      <c r="C5287" s="213" t="s">
        <v>7438</v>
      </c>
      <c r="D5287" s="213"/>
      <c r="E5287" s="213">
        <v>0</v>
      </c>
      <c r="F5287" s="213" t="s">
        <v>590</v>
      </c>
      <c r="G5287" s="214" t="s">
        <v>572</v>
      </c>
      <c r="H5287" s="208" t="str">
        <f>IF(Input!F$4="GMH_OECC",J5287,IF(Input!F$4="GMH_XOEC",L5287,IF(Input!F$4="GMH_Korea",N5287,IF(Input!F$4="GMH_EU",P5287,IF(Input!F$4="Skysuper",#REF!,IF(Input!F$4="SkyII",#REF!,IF(Input!F$4="XO-8000",#REF!, "FALSE")))))))</f>
        <v>00</v>
      </c>
      <c r="I5287" s="209">
        <f>IF(Input!F$4="GMH_OECC",K5287,IF(Input!F$4="GMH_XOEC",M5287,IF(Input!F$4="GMH_Korea",O5287,IF(Input!F$4="GMH_EU",Q5287,IF(Input!F$4="Skysuper",#REF!,IF(Input!F$4="SkyII",#REF!,IF(Input!F$4="XO-8000",#REF!, "FALSE")))))))</f>
        <v>0</v>
      </c>
      <c r="J5287" s="210" t="s">
        <v>10359</v>
      </c>
      <c r="K5287" s="268">
        <v>0</v>
      </c>
      <c r="L5287" s="270" t="s">
        <v>10359</v>
      </c>
      <c r="M5287" s="270">
        <v>0</v>
      </c>
      <c r="N5287" s="270" t="s">
        <v>10359</v>
      </c>
      <c r="O5287" s="270">
        <v>0</v>
      </c>
      <c r="P5287" s="270" t="s">
        <v>10359</v>
      </c>
      <c r="Q5287" s="270">
        <v>0</v>
      </c>
      <c r="R5287" s="74"/>
      <c r="S5287" s="75" t="str">
        <f t="shared" si="493"/>
        <v>0000</v>
      </c>
      <c r="T5287" s="75" t="str">
        <f t="shared" si="494"/>
        <v>00000000000000000000000000000000</v>
      </c>
      <c r="V5287" s="197"/>
      <c r="W5287" s="75">
        <f t="shared" si="495"/>
        <v>0</v>
      </c>
      <c r="AE5287" s="479"/>
    </row>
    <row r="5288" spans="1:31" s="75" customFormat="1" ht="13.5" x14ac:dyDescent="0.2">
      <c r="A5288" s="211">
        <v>5285</v>
      </c>
      <c r="B5288" s="212" t="s">
        <v>7439</v>
      </c>
      <c r="C5288" s="213" t="s">
        <v>7440</v>
      </c>
      <c r="D5288" s="213"/>
      <c r="E5288" s="213">
        <v>0</v>
      </c>
      <c r="F5288" s="213" t="s">
        <v>590</v>
      </c>
      <c r="G5288" s="214" t="s">
        <v>572</v>
      </c>
      <c r="H5288" s="208" t="str">
        <f>IF(Input!F$4="GMH_OECC",J5288,IF(Input!F$4="GMH_XOEC",L5288,IF(Input!F$4="GMH_Korea",N5288,IF(Input!F$4="GMH_EU",P5288,IF(Input!F$4="Skysuper",#REF!,IF(Input!F$4="SkyII",#REF!,IF(Input!F$4="XO-8000",#REF!, "FALSE")))))))</f>
        <v>00</v>
      </c>
      <c r="I5288" s="209">
        <f>IF(Input!F$4="GMH_OECC",K5288,IF(Input!F$4="GMH_XOEC",M5288,IF(Input!F$4="GMH_Korea",O5288,IF(Input!F$4="GMH_EU",Q5288,IF(Input!F$4="Skysuper",#REF!,IF(Input!F$4="SkyII",#REF!,IF(Input!F$4="XO-8000",#REF!, "FALSE")))))))</f>
        <v>0</v>
      </c>
      <c r="J5288" s="210" t="s">
        <v>10359</v>
      </c>
      <c r="K5288" s="268">
        <v>0</v>
      </c>
      <c r="L5288" s="270" t="s">
        <v>10359</v>
      </c>
      <c r="M5288" s="270">
        <v>0</v>
      </c>
      <c r="N5288" s="270" t="s">
        <v>10359</v>
      </c>
      <c r="O5288" s="270">
        <v>0</v>
      </c>
      <c r="P5288" s="270" t="s">
        <v>10359</v>
      </c>
      <c r="Q5288" s="270">
        <v>0</v>
      </c>
      <c r="R5288" s="74"/>
      <c r="S5288" s="75" t="str">
        <f t="shared" si="493"/>
        <v>0000</v>
      </c>
      <c r="T5288" s="75" t="str">
        <f t="shared" si="494"/>
        <v>00000000000000000000000000000000</v>
      </c>
      <c r="V5288" s="197"/>
      <c r="W5288" s="75">
        <f t="shared" si="495"/>
        <v>0</v>
      </c>
      <c r="AE5288" s="479"/>
    </row>
    <row r="5289" spans="1:31" s="75" customFormat="1" ht="13.5" x14ac:dyDescent="0.2">
      <c r="A5289" s="211">
        <v>5286</v>
      </c>
      <c r="B5289" s="212" t="s">
        <v>7441</v>
      </c>
      <c r="C5289" s="213" t="s">
        <v>7442</v>
      </c>
      <c r="D5289" s="213"/>
      <c r="E5289" s="213">
        <v>0</v>
      </c>
      <c r="F5289" s="213" t="s">
        <v>590</v>
      </c>
      <c r="G5289" s="214" t="s">
        <v>572</v>
      </c>
      <c r="H5289" s="208" t="str">
        <f>IF(Input!F$4="GMH_OECC",J5289,IF(Input!F$4="GMH_XOEC",L5289,IF(Input!F$4="GMH_Korea",N5289,IF(Input!F$4="GMH_EU",P5289,IF(Input!F$4="Skysuper",#REF!,IF(Input!F$4="SkyII",#REF!,IF(Input!F$4="XO-8000",#REF!, "FALSE")))))))</f>
        <v>00</v>
      </c>
      <c r="I5289" s="209">
        <f>IF(Input!F$4="GMH_OECC",K5289,IF(Input!F$4="GMH_XOEC",M5289,IF(Input!F$4="GMH_Korea",O5289,IF(Input!F$4="GMH_EU",Q5289,IF(Input!F$4="Skysuper",#REF!,IF(Input!F$4="SkyII",#REF!,IF(Input!F$4="XO-8000",#REF!, "FALSE")))))))</f>
        <v>0</v>
      </c>
      <c r="J5289" s="210" t="s">
        <v>10359</v>
      </c>
      <c r="K5289" s="268">
        <v>0</v>
      </c>
      <c r="L5289" s="270" t="s">
        <v>10359</v>
      </c>
      <c r="M5289" s="270">
        <v>0</v>
      </c>
      <c r="N5289" s="270" t="s">
        <v>10359</v>
      </c>
      <c r="O5289" s="270">
        <v>0</v>
      </c>
      <c r="P5289" s="270" t="s">
        <v>10359</v>
      </c>
      <c r="Q5289" s="270">
        <v>0</v>
      </c>
      <c r="R5289" s="74"/>
      <c r="S5289" s="75" t="str">
        <f t="shared" si="493"/>
        <v>0000</v>
      </c>
      <c r="T5289" s="75" t="str">
        <f t="shared" si="494"/>
        <v>00000000000000000000000000000000</v>
      </c>
      <c r="V5289" s="197"/>
      <c r="W5289" s="75">
        <f t="shared" si="495"/>
        <v>0</v>
      </c>
      <c r="AE5289" s="479"/>
    </row>
    <row r="5290" spans="1:31" s="75" customFormat="1" ht="13.5" x14ac:dyDescent="0.2">
      <c r="A5290" s="211">
        <v>5287</v>
      </c>
      <c r="B5290" s="212" t="s">
        <v>7443</v>
      </c>
      <c r="C5290" s="213" t="s">
        <v>7444</v>
      </c>
      <c r="D5290" s="213"/>
      <c r="E5290" s="213">
        <v>0</v>
      </c>
      <c r="F5290" s="213" t="s">
        <v>590</v>
      </c>
      <c r="G5290" s="214" t="s">
        <v>572</v>
      </c>
      <c r="H5290" s="208" t="str">
        <f>IF(Input!F$4="GMH_OECC",J5290,IF(Input!F$4="GMH_XOEC",L5290,IF(Input!F$4="GMH_Korea",N5290,IF(Input!F$4="GMH_EU",P5290,IF(Input!F$4="Skysuper",#REF!,IF(Input!F$4="SkyII",#REF!,IF(Input!F$4="XO-8000",#REF!, "FALSE")))))))</f>
        <v>00</v>
      </c>
      <c r="I5290" s="209">
        <f>IF(Input!F$4="GMH_OECC",K5290,IF(Input!F$4="GMH_XOEC",M5290,IF(Input!F$4="GMH_Korea",O5290,IF(Input!F$4="GMH_EU",Q5290,IF(Input!F$4="Skysuper",#REF!,IF(Input!F$4="SkyII",#REF!,IF(Input!F$4="XO-8000",#REF!, "FALSE")))))))</f>
        <v>0</v>
      </c>
      <c r="J5290" s="210" t="s">
        <v>10359</v>
      </c>
      <c r="K5290" s="268">
        <v>0</v>
      </c>
      <c r="L5290" s="270" t="s">
        <v>10359</v>
      </c>
      <c r="M5290" s="270">
        <v>0</v>
      </c>
      <c r="N5290" s="270" t="s">
        <v>10359</v>
      </c>
      <c r="O5290" s="270">
        <v>0</v>
      </c>
      <c r="P5290" s="270" t="s">
        <v>10359</v>
      </c>
      <c r="Q5290" s="270">
        <v>0</v>
      </c>
      <c r="R5290" s="74"/>
      <c r="S5290" s="75" t="str">
        <f t="shared" si="493"/>
        <v>0000</v>
      </c>
      <c r="T5290" s="75" t="str">
        <f t="shared" si="494"/>
        <v>00000000000000000000000000000000</v>
      </c>
      <c r="V5290" s="197"/>
      <c r="W5290" s="75">
        <f t="shared" si="495"/>
        <v>0</v>
      </c>
      <c r="AE5290" s="479"/>
    </row>
    <row r="5291" spans="1:31" s="75" customFormat="1" ht="13.5" x14ac:dyDescent="0.2">
      <c r="A5291" s="211">
        <v>5288</v>
      </c>
      <c r="B5291" s="212" t="s">
        <v>7445</v>
      </c>
      <c r="C5291" s="213" t="s">
        <v>7446</v>
      </c>
      <c r="D5291" s="213"/>
      <c r="E5291" s="213">
        <v>0</v>
      </c>
      <c r="F5291" s="213" t="s">
        <v>590</v>
      </c>
      <c r="G5291" s="214" t="s">
        <v>572</v>
      </c>
      <c r="H5291" s="208" t="str">
        <f>IF(Input!F$4="GMH_OECC",J5291,IF(Input!F$4="GMH_XOEC",L5291,IF(Input!F$4="GMH_Korea",N5291,IF(Input!F$4="GMH_EU",P5291,IF(Input!F$4="Skysuper",#REF!,IF(Input!F$4="SkyII",#REF!,IF(Input!F$4="XO-8000",#REF!, "FALSE")))))))</f>
        <v>00</v>
      </c>
      <c r="I5291" s="209">
        <f>IF(Input!F$4="GMH_OECC",K5291,IF(Input!F$4="GMH_XOEC",M5291,IF(Input!F$4="GMH_Korea",O5291,IF(Input!F$4="GMH_EU",Q5291,IF(Input!F$4="Skysuper",#REF!,IF(Input!F$4="SkyII",#REF!,IF(Input!F$4="XO-8000",#REF!, "FALSE")))))))</f>
        <v>0</v>
      </c>
      <c r="J5291" s="210" t="s">
        <v>10359</v>
      </c>
      <c r="K5291" s="268">
        <v>0</v>
      </c>
      <c r="L5291" s="270" t="s">
        <v>10359</v>
      </c>
      <c r="M5291" s="270">
        <v>0</v>
      </c>
      <c r="N5291" s="270" t="s">
        <v>10359</v>
      </c>
      <c r="O5291" s="270">
        <v>0</v>
      </c>
      <c r="P5291" s="270" t="s">
        <v>10359</v>
      </c>
      <c r="Q5291" s="270">
        <v>0</v>
      </c>
      <c r="R5291" s="74"/>
      <c r="S5291" s="75" t="str">
        <f t="shared" si="493"/>
        <v>0000</v>
      </c>
      <c r="T5291" s="75" t="str">
        <f t="shared" si="494"/>
        <v>00000000000000000000000000000000</v>
      </c>
      <c r="V5291" s="197"/>
      <c r="W5291" s="75">
        <f t="shared" si="495"/>
        <v>0</v>
      </c>
      <c r="AE5291" s="479"/>
    </row>
    <row r="5292" spans="1:31" s="75" customFormat="1" ht="13.5" x14ac:dyDescent="0.2">
      <c r="A5292" s="211">
        <v>5289</v>
      </c>
      <c r="B5292" s="212" t="s">
        <v>7447</v>
      </c>
      <c r="C5292" s="213" t="s">
        <v>7448</v>
      </c>
      <c r="D5292" s="213"/>
      <c r="E5292" s="213">
        <v>0</v>
      </c>
      <c r="F5292" s="213" t="s">
        <v>590</v>
      </c>
      <c r="G5292" s="214" t="s">
        <v>572</v>
      </c>
      <c r="H5292" s="208" t="str">
        <f>IF(Input!F$4="GMH_OECC",J5292,IF(Input!F$4="GMH_XOEC",L5292,IF(Input!F$4="GMH_Korea",N5292,IF(Input!F$4="GMH_EU",P5292,IF(Input!F$4="Skysuper",#REF!,IF(Input!F$4="SkyII",#REF!,IF(Input!F$4="XO-8000",#REF!, "FALSE")))))))</f>
        <v>00</v>
      </c>
      <c r="I5292" s="209">
        <f>IF(Input!F$4="GMH_OECC",K5292,IF(Input!F$4="GMH_XOEC",M5292,IF(Input!F$4="GMH_Korea",O5292,IF(Input!F$4="GMH_EU",Q5292,IF(Input!F$4="Skysuper",#REF!,IF(Input!F$4="SkyII",#REF!,IF(Input!F$4="XO-8000",#REF!, "FALSE")))))))</f>
        <v>0</v>
      </c>
      <c r="J5292" s="210" t="s">
        <v>10359</v>
      </c>
      <c r="K5292" s="268">
        <v>0</v>
      </c>
      <c r="L5292" s="270" t="s">
        <v>10359</v>
      </c>
      <c r="M5292" s="270">
        <v>0</v>
      </c>
      <c r="N5292" s="270" t="s">
        <v>10359</v>
      </c>
      <c r="O5292" s="270">
        <v>0</v>
      </c>
      <c r="P5292" s="270" t="s">
        <v>10359</v>
      </c>
      <c r="Q5292" s="270">
        <v>0</v>
      </c>
      <c r="R5292" s="74"/>
      <c r="S5292" s="75" t="str">
        <f t="shared" si="493"/>
        <v>0000</v>
      </c>
      <c r="T5292" s="75" t="str">
        <f t="shared" si="494"/>
        <v>00000000000000000000000000000000</v>
      </c>
      <c r="V5292" s="197"/>
      <c r="W5292" s="75">
        <f t="shared" si="495"/>
        <v>0</v>
      </c>
      <c r="AE5292" s="479"/>
    </row>
    <row r="5293" spans="1:31" s="75" customFormat="1" ht="13.5" x14ac:dyDescent="0.2">
      <c r="A5293" s="211">
        <v>5290</v>
      </c>
      <c r="B5293" s="212" t="s">
        <v>7449</v>
      </c>
      <c r="C5293" s="213" t="s">
        <v>7450</v>
      </c>
      <c r="D5293" s="213"/>
      <c r="E5293" s="213">
        <v>0</v>
      </c>
      <c r="F5293" s="213" t="s">
        <v>590</v>
      </c>
      <c r="G5293" s="214" t="s">
        <v>572</v>
      </c>
      <c r="H5293" s="208" t="str">
        <f>IF(Input!F$4="GMH_OECC",J5293,IF(Input!F$4="GMH_XOEC",L5293,IF(Input!F$4="GMH_Korea",N5293,IF(Input!F$4="GMH_EU",P5293,IF(Input!F$4="Skysuper",#REF!,IF(Input!F$4="SkyII",#REF!,IF(Input!F$4="XO-8000",#REF!, "FALSE")))))))</f>
        <v>00</v>
      </c>
      <c r="I5293" s="209">
        <f>IF(Input!F$4="GMH_OECC",K5293,IF(Input!F$4="GMH_XOEC",M5293,IF(Input!F$4="GMH_Korea",O5293,IF(Input!F$4="GMH_EU",Q5293,IF(Input!F$4="Skysuper",#REF!,IF(Input!F$4="SkyII",#REF!,IF(Input!F$4="XO-8000",#REF!, "FALSE")))))))</f>
        <v>0</v>
      </c>
      <c r="J5293" s="210" t="s">
        <v>10359</v>
      </c>
      <c r="K5293" s="268">
        <v>0</v>
      </c>
      <c r="L5293" s="270" t="s">
        <v>10359</v>
      </c>
      <c r="M5293" s="270">
        <v>0</v>
      </c>
      <c r="N5293" s="270" t="s">
        <v>10359</v>
      </c>
      <c r="O5293" s="270">
        <v>0</v>
      </c>
      <c r="P5293" s="270" t="s">
        <v>10359</v>
      </c>
      <c r="Q5293" s="270">
        <v>0</v>
      </c>
      <c r="R5293" s="74"/>
      <c r="S5293" s="75" t="str">
        <f t="shared" si="493"/>
        <v>0000</v>
      </c>
      <c r="T5293" s="75" t="str">
        <f t="shared" si="494"/>
        <v>00000000000000000000000000000000</v>
      </c>
      <c r="V5293" s="197"/>
      <c r="W5293" s="75">
        <f t="shared" si="495"/>
        <v>0</v>
      </c>
      <c r="AE5293" s="479"/>
    </row>
    <row r="5294" spans="1:31" s="75" customFormat="1" ht="13.5" x14ac:dyDescent="0.2">
      <c r="A5294" s="211">
        <v>5291</v>
      </c>
      <c r="B5294" s="212" t="s">
        <v>7451</v>
      </c>
      <c r="C5294" s="213" t="s">
        <v>7452</v>
      </c>
      <c r="D5294" s="213"/>
      <c r="E5294" s="213">
        <v>0</v>
      </c>
      <c r="F5294" s="213" t="s">
        <v>590</v>
      </c>
      <c r="G5294" s="214" t="s">
        <v>572</v>
      </c>
      <c r="H5294" s="208" t="str">
        <f>IF(Input!F$4="GMH_OECC",J5294,IF(Input!F$4="GMH_XOEC",L5294,IF(Input!F$4="GMH_Korea",N5294,IF(Input!F$4="GMH_EU",P5294,IF(Input!F$4="Skysuper",#REF!,IF(Input!F$4="SkyII",#REF!,IF(Input!F$4="XO-8000",#REF!, "FALSE")))))))</f>
        <v>00</v>
      </c>
      <c r="I5294" s="209">
        <f>IF(Input!F$4="GMH_OECC",K5294,IF(Input!F$4="GMH_XOEC",M5294,IF(Input!F$4="GMH_Korea",O5294,IF(Input!F$4="GMH_EU",Q5294,IF(Input!F$4="Skysuper",#REF!,IF(Input!F$4="SkyII",#REF!,IF(Input!F$4="XO-8000",#REF!, "FALSE")))))))</f>
        <v>0</v>
      </c>
      <c r="J5294" s="210" t="s">
        <v>10359</v>
      </c>
      <c r="K5294" s="268">
        <v>0</v>
      </c>
      <c r="L5294" s="270" t="s">
        <v>10359</v>
      </c>
      <c r="M5294" s="270">
        <v>0</v>
      </c>
      <c r="N5294" s="270" t="s">
        <v>10359</v>
      </c>
      <c r="O5294" s="270">
        <v>0</v>
      </c>
      <c r="P5294" s="270" t="s">
        <v>10359</v>
      </c>
      <c r="Q5294" s="270">
        <v>0</v>
      </c>
      <c r="R5294" s="74"/>
      <c r="S5294" s="75" t="str">
        <f t="shared" si="493"/>
        <v>0000</v>
      </c>
      <c r="T5294" s="75" t="str">
        <f t="shared" si="494"/>
        <v>00000000000000000000000000000000</v>
      </c>
      <c r="V5294" s="197"/>
      <c r="W5294" s="75">
        <f t="shared" si="495"/>
        <v>0</v>
      </c>
      <c r="AE5294" s="479"/>
    </row>
    <row r="5295" spans="1:31" s="75" customFormat="1" ht="13.5" x14ac:dyDescent="0.2">
      <c r="A5295" s="211">
        <v>5292</v>
      </c>
      <c r="B5295" s="212" t="s">
        <v>7453</v>
      </c>
      <c r="C5295" s="213" t="s">
        <v>7454</v>
      </c>
      <c r="D5295" s="213"/>
      <c r="E5295" s="213">
        <v>0</v>
      </c>
      <c r="F5295" s="213" t="s">
        <v>590</v>
      </c>
      <c r="G5295" s="214" t="s">
        <v>572</v>
      </c>
      <c r="H5295" s="208" t="str">
        <f>IF(Input!F$4="GMH_OECC",J5295,IF(Input!F$4="GMH_XOEC",L5295,IF(Input!F$4="GMH_Korea",N5295,IF(Input!F$4="GMH_EU",P5295,IF(Input!F$4="Skysuper",#REF!,IF(Input!F$4="SkyII",#REF!,IF(Input!F$4="XO-8000",#REF!, "FALSE")))))))</f>
        <v>00</v>
      </c>
      <c r="I5295" s="209">
        <f>IF(Input!F$4="GMH_OECC",K5295,IF(Input!F$4="GMH_XOEC",M5295,IF(Input!F$4="GMH_Korea",O5295,IF(Input!F$4="GMH_EU",Q5295,IF(Input!F$4="Skysuper",#REF!,IF(Input!F$4="SkyII",#REF!,IF(Input!F$4="XO-8000",#REF!, "FALSE")))))))</f>
        <v>0</v>
      </c>
      <c r="J5295" s="210" t="s">
        <v>10359</v>
      </c>
      <c r="K5295" s="268">
        <v>0</v>
      </c>
      <c r="L5295" s="270" t="s">
        <v>10359</v>
      </c>
      <c r="M5295" s="270">
        <v>0</v>
      </c>
      <c r="N5295" s="270" t="s">
        <v>10359</v>
      </c>
      <c r="O5295" s="270">
        <v>0</v>
      </c>
      <c r="P5295" s="270" t="s">
        <v>10359</v>
      </c>
      <c r="Q5295" s="270">
        <v>0</v>
      </c>
      <c r="R5295" s="74"/>
      <c r="S5295" s="75" t="str">
        <f t="shared" si="493"/>
        <v>0000</v>
      </c>
      <c r="T5295" s="75" t="str">
        <f t="shared" si="494"/>
        <v>00000000000000000000000000000000</v>
      </c>
      <c r="V5295" s="197"/>
      <c r="W5295" s="75">
        <f t="shared" si="495"/>
        <v>0</v>
      </c>
      <c r="AE5295" s="479"/>
    </row>
    <row r="5296" spans="1:31" s="75" customFormat="1" ht="13.5" x14ac:dyDescent="0.2">
      <c r="A5296" s="211">
        <v>5293</v>
      </c>
      <c r="B5296" s="212" t="s">
        <v>7455</v>
      </c>
      <c r="C5296" s="213" t="s">
        <v>7456</v>
      </c>
      <c r="D5296" s="213"/>
      <c r="E5296" s="213">
        <v>0</v>
      </c>
      <c r="F5296" s="213" t="s">
        <v>590</v>
      </c>
      <c r="G5296" s="214" t="s">
        <v>572</v>
      </c>
      <c r="H5296" s="208" t="str">
        <f>IF(Input!F$4="GMH_OECC",J5296,IF(Input!F$4="GMH_XOEC",L5296,IF(Input!F$4="GMH_Korea",N5296,IF(Input!F$4="GMH_EU",P5296,IF(Input!F$4="Skysuper",#REF!,IF(Input!F$4="SkyII",#REF!,IF(Input!F$4="XO-8000",#REF!, "FALSE")))))))</f>
        <v>00</v>
      </c>
      <c r="I5296" s="209">
        <f>IF(Input!F$4="GMH_OECC",K5296,IF(Input!F$4="GMH_XOEC",M5296,IF(Input!F$4="GMH_Korea",O5296,IF(Input!F$4="GMH_EU",Q5296,IF(Input!F$4="Skysuper",#REF!,IF(Input!F$4="SkyII",#REF!,IF(Input!F$4="XO-8000",#REF!, "FALSE")))))))</f>
        <v>0</v>
      </c>
      <c r="J5296" s="210" t="s">
        <v>10359</v>
      </c>
      <c r="K5296" s="268">
        <v>0</v>
      </c>
      <c r="L5296" s="270" t="s">
        <v>10359</v>
      </c>
      <c r="M5296" s="270">
        <v>0</v>
      </c>
      <c r="N5296" s="270" t="s">
        <v>10359</v>
      </c>
      <c r="O5296" s="270">
        <v>0</v>
      </c>
      <c r="P5296" s="270" t="s">
        <v>10359</v>
      </c>
      <c r="Q5296" s="270">
        <v>0</v>
      </c>
      <c r="R5296" s="74"/>
      <c r="S5296" s="75" t="str">
        <f t="shared" si="493"/>
        <v>0000</v>
      </c>
      <c r="T5296" s="75" t="str">
        <f t="shared" si="494"/>
        <v>00000000000000000000000000000000</v>
      </c>
      <c r="V5296" s="197"/>
      <c r="W5296" s="75">
        <f t="shared" si="495"/>
        <v>0</v>
      </c>
      <c r="AE5296" s="479"/>
    </row>
    <row r="5297" spans="1:31" s="75" customFormat="1" ht="13.5" x14ac:dyDescent="0.2">
      <c r="A5297" s="211">
        <v>5294</v>
      </c>
      <c r="B5297" s="212" t="s">
        <v>7457</v>
      </c>
      <c r="C5297" s="213" t="s">
        <v>7458</v>
      </c>
      <c r="D5297" s="213"/>
      <c r="E5297" s="213">
        <v>0</v>
      </c>
      <c r="F5297" s="213" t="s">
        <v>590</v>
      </c>
      <c r="G5297" s="214" t="s">
        <v>572</v>
      </c>
      <c r="H5297" s="208" t="str">
        <f>IF(Input!F$4="GMH_OECC",J5297,IF(Input!F$4="GMH_XOEC",L5297,IF(Input!F$4="GMH_Korea",N5297,IF(Input!F$4="GMH_EU",P5297,IF(Input!F$4="Skysuper",#REF!,IF(Input!F$4="SkyII",#REF!,IF(Input!F$4="XO-8000",#REF!, "FALSE")))))))</f>
        <v>00</v>
      </c>
      <c r="I5297" s="209">
        <f>IF(Input!F$4="GMH_OECC",K5297,IF(Input!F$4="GMH_XOEC",M5297,IF(Input!F$4="GMH_Korea",O5297,IF(Input!F$4="GMH_EU",Q5297,IF(Input!F$4="Skysuper",#REF!,IF(Input!F$4="SkyII",#REF!,IF(Input!F$4="XO-8000",#REF!, "FALSE")))))))</f>
        <v>0</v>
      </c>
      <c r="J5297" s="210" t="s">
        <v>10359</v>
      </c>
      <c r="K5297" s="268">
        <v>0</v>
      </c>
      <c r="L5297" s="270" t="s">
        <v>10359</v>
      </c>
      <c r="M5297" s="270">
        <v>0</v>
      </c>
      <c r="N5297" s="270" t="s">
        <v>10359</v>
      </c>
      <c r="O5297" s="270">
        <v>0</v>
      </c>
      <c r="P5297" s="270" t="s">
        <v>10359</v>
      </c>
      <c r="Q5297" s="270">
        <v>0</v>
      </c>
      <c r="R5297" s="74"/>
      <c r="S5297" s="75" t="str">
        <f t="shared" si="493"/>
        <v>0000</v>
      </c>
      <c r="T5297" s="75" t="str">
        <f t="shared" si="494"/>
        <v>00000000000000000000000000000000</v>
      </c>
      <c r="V5297" s="197"/>
      <c r="W5297" s="75">
        <f t="shared" si="495"/>
        <v>0</v>
      </c>
      <c r="AE5297" s="479"/>
    </row>
    <row r="5298" spans="1:31" s="75" customFormat="1" ht="13.5" x14ac:dyDescent="0.2">
      <c r="A5298" s="211">
        <v>5295</v>
      </c>
      <c r="B5298" s="212" t="s">
        <v>7459</v>
      </c>
      <c r="C5298" s="213" t="s">
        <v>7460</v>
      </c>
      <c r="D5298" s="213"/>
      <c r="E5298" s="213">
        <v>0</v>
      </c>
      <c r="F5298" s="213" t="s">
        <v>590</v>
      </c>
      <c r="G5298" s="214" t="s">
        <v>572</v>
      </c>
      <c r="H5298" s="208" t="str">
        <f>IF(Input!F$4="GMH_OECC",J5298,IF(Input!F$4="GMH_XOEC",L5298,IF(Input!F$4="GMH_Korea",N5298,IF(Input!F$4="GMH_EU",P5298,IF(Input!F$4="Skysuper",#REF!,IF(Input!F$4="SkyII",#REF!,IF(Input!F$4="XO-8000",#REF!, "FALSE")))))))</f>
        <v>00</v>
      </c>
      <c r="I5298" s="209">
        <f>IF(Input!F$4="GMH_OECC",K5298,IF(Input!F$4="GMH_XOEC",M5298,IF(Input!F$4="GMH_Korea",O5298,IF(Input!F$4="GMH_EU",Q5298,IF(Input!F$4="Skysuper",#REF!,IF(Input!F$4="SkyII",#REF!,IF(Input!F$4="XO-8000",#REF!, "FALSE")))))))</f>
        <v>0</v>
      </c>
      <c r="J5298" s="210" t="s">
        <v>10359</v>
      </c>
      <c r="K5298" s="268">
        <v>0</v>
      </c>
      <c r="L5298" s="270" t="s">
        <v>10359</v>
      </c>
      <c r="M5298" s="270">
        <v>0</v>
      </c>
      <c r="N5298" s="270" t="s">
        <v>10359</v>
      </c>
      <c r="O5298" s="270">
        <v>0</v>
      </c>
      <c r="P5298" s="270" t="s">
        <v>10359</v>
      </c>
      <c r="Q5298" s="270">
        <v>0</v>
      </c>
      <c r="R5298" s="74"/>
      <c r="S5298" s="75" t="str">
        <f t="shared" si="493"/>
        <v>0000</v>
      </c>
      <c r="T5298" s="75" t="str">
        <f t="shared" si="494"/>
        <v>00000000000000000000000000000000</v>
      </c>
      <c r="V5298" s="197"/>
      <c r="W5298" s="75">
        <f t="shared" si="495"/>
        <v>0</v>
      </c>
      <c r="AE5298" s="479"/>
    </row>
    <row r="5299" spans="1:31" s="75" customFormat="1" ht="13.5" x14ac:dyDescent="0.2">
      <c r="A5299" s="211">
        <v>5296</v>
      </c>
      <c r="B5299" s="212" t="s">
        <v>7461</v>
      </c>
      <c r="C5299" s="213" t="s">
        <v>7462</v>
      </c>
      <c r="D5299" s="213"/>
      <c r="E5299" s="213">
        <v>0</v>
      </c>
      <c r="F5299" s="213" t="s">
        <v>590</v>
      </c>
      <c r="G5299" s="214" t="s">
        <v>572</v>
      </c>
      <c r="H5299" s="208" t="str">
        <f>IF(Input!F$4="GMH_OECC",J5299,IF(Input!F$4="GMH_XOEC",L5299,IF(Input!F$4="GMH_Korea",N5299,IF(Input!F$4="GMH_EU",P5299,IF(Input!F$4="Skysuper",#REF!,IF(Input!F$4="SkyII",#REF!,IF(Input!F$4="XO-8000",#REF!, "FALSE")))))))</f>
        <v>00</v>
      </c>
      <c r="I5299" s="209">
        <f>IF(Input!F$4="GMH_OECC",K5299,IF(Input!F$4="GMH_XOEC",M5299,IF(Input!F$4="GMH_Korea",O5299,IF(Input!F$4="GMH_EU",Q5299,IF(Input!F$4="Skysuper",#REF!,IF(Input!F$4="SkyII",#REF!,IF(Input!F$4="XO-8000",#REF!, "FALSE")))))))</f>
        <v>0</v>
      </c>
      <c r="J5299" s="210" t="s">
        <v>10359</v>
      </c>
      <c r="K5299" s="268">
        <v>0</v>
      </c>
      <c r="L5299" s="270" t="s">
        <v>10359</v>
      </c>
      <c r="M5299" s="270">
        <v>0</v>
      </c>
      <c r="N5299" s="270" t="s">
        <v>10359</v>
      </c>
      <c r="O5299" s="270">
        <v>0</v>
      </c>
      <c r="P5299" s="270" t="s">
        <v>10359</v>
      </c>
      <c r="Q5299" s="270">
        <v>0</v>
      </c>
      <c r="R5299" s="74"/>
      <c r="S5299" s="75" t="str">
        <f t="shared" si="493"/>
        <v>0000</v>
      </c>
      <c r="T5299" s="75" t="str">
        <f t="shared" si="494"/>
        <v>00000000000000000000000000000000</v>
      </c>
      <c r="V5299" s="197"/>
      <c r="W5299" s="75">
        <f t="shared" si="495"/>
        <v>0</v>
      </c>
      <c r="AE5299" s="479"/>
    </row>
    <row r="5300" spans="1:31" s="75" customFormat="1" ht="13.5" x14ac:dyDescent="0.2">
      <c r="A5300" s="211">
        <v>5297</v>
      </c>
      <c r="B5300" s="212" t="s">
        <v>7463</v>
      </c>
      <c r="C5300" s="213" t="s">
        <v>7464</v>
      </c>
      <c r="D5300" s="213"/>
      <c r="E5300" s="213">
        <v>0</v>
      </c>
      <c r="F5300" s="213" t="s">
        <v>590</v>
      </c>
      <c r="G5300" s="214" t="s">
        <v>572</v>
      </c>
      <c r="H5300" s="208" t="str">
        <f>IF(Input!F$4="GMH_OECC",J5300,IF(Input!F$4="GMH_XOEC",L5300,IF(Input!F$4="GMH_Korea",N5300,IF(Input!F$4="GMH_EU",P5300,IF(Input!F$4="Skysuper",#REF!,IF(Input!F$4="SkyII",#REF!,IF(Input!F$4="XO-8000",#REF!, "FALSE")))))))</f>
        <v>00</v>
      </c>
      <c r="I5300" s="209">
        <f>IF(Input!F$4="GMH_OECC",K5300,IF(Input!F$4="GMH_XOEC",M5300,IF(Input!F$4="GMH_Korea",O5300,IF(Input!F$4="GMH_EU",Q5300,IF(Input!F$4="Skysuper",#REF!,IF(Input!F$4="SkyII",#REF!,IF(Input!F$4="XO-8000",#REF!, "FALSE")))))))</f>
        <v>0</v>
      </c>
      <c r="J5300" s="210" t="s">
        <v>10359</v>
      </c>
      <c r="K5300" s="268">
        <v>0</v>
      </c>
      <c r="L5300" s="270" t="s">
        <v>10359</v>
      </c>
      <c r="M5300" s="270">
        <v>0</v>
      </c>
      <c r="N5300" s="270" t="s">
        <v>10359</v>
      </c>
      <c r="O5300" s="270">
        <v>0</v>
      </c>
      <c r="P5300" s="270" t="s">
        <v>10359</v>
      </c>
      <c r="Q5300" s="270">
        <v>0</v>
      </c>
      <c r="R5300" s="74"/>
      <c r="S5300" s="75" t="str">
        <f t="shared" ref="S5300:S5363" si="496">"0"&amp;DEC2HEX(2^(I5300-1))&amp;IF(LEN(DEC2HEX(H5300))=2,DEC2HEX(H5300),"0"&amp;DEC2HEX(H5300))</f>
        <v>0000</v>
      </c>
      <c r="T5300" s="75" t="str">
        <f t="shared" si="494"/>
        <v>00000000000000000000000000000000</v>
      </c>
      <c r="V5300" s="197"/>
      <c r="W5300" s="75">
        <f t="shared" si="495"/>
        <v>0</v>
      </c>
      <c r="AE5300" s="479"/>
    </row>
    <row r="5301" spans="1:31" s="75" customFormat="1" ht="13.5" x14ac:dyDescent="0.2">
      <c r="A5301" s="211">
        <v>5298</v>
      </c>
      <c r="B5301" s="212" t="s">
        <v>7465</v>
      </c>
      <c r="C5301" s="213" t="s">
        <v>7466</v>
      </c>
      <c r="D5301" s="213"/>
      <c r="E5301" s="213">
        <v>0</v>
      </c>
      <c r="F5301" s="213" t="s">
        <v>590</v>
      </c>
      <c r="G5301" s="214" t="s">
        <v>572</v>
      </c>
      <c r="H5301" s="208" t="str">
        <f>IF(Input!F$4="GMH_OECC",J5301,IF(Input!F$4="GMH_XOEC",L5301,IF(Input!F$4="GMH_Korea",N5301,IF(Input!F$4="GMH_EU",P5301,IF(Input!F$4="Skysuper",#REF!,IF(Input!F$4="SkyII",#REF!,IF(Input!F$4="XO-8000",#REF!, "FALSE")))))))</f>
        <v>00</v>
      </c>
      <c r="I5301" s="209">
        <f>IF(Input!F$4="GMH_OECC",K5301,IF(Input!F$4="GMH_XOEC",M5301,IF(Input!F$4="GMH_Korea",O5301,IF(Input!F$4="GMH_EU",Q5301,IF(Input!F$4="Skysuper",#REF!,IF(Input!F$4="SkyII",#REF!,IF(Input!F$4="XO-8000",#REF!, "FALSE")))))))</f>
        <v>0</v>
      </c>
      <c r="J5301" s="210" t="s">
        <v>10359</v>
      </c>
      <c r="K5301" s="268">
        <v>0</v>
      </c>
      <c r="L5301" s="270" t="s">
        <v>10359</v>
      </c>
      <c r="M5301" s="270">
        <v>0</v>
      </c>
      <c r="N5301" s="270" t="s">
        <v>10359</v>
      </c>
      <c r="O5301" s="270">
        <v>0</v>
      </c>
      <c r="P5301" s="270" t="s">
        <v>10359</v>
      </c>
      <c r="Q5301" s="270">
        <v>0</v>
      </c>
      <c r="R5301" s="74"/>
      <c r="S5301" s="75" t="str">
        <f t="shared" si="496"/>
        <v>0000</v>
      </c>
      <c r="T5301" s="75" t="str">
        <f t="shared" si="494"/>
        <v>00000000000000000000000000000000</v>
      </c>
      <c r="V5301" s="197"/>
      <c r="W5301" s="75">
        <f t="shared" si="495"/>
        <v>0</v>
      </c>
      <c r="AE5301" s="479"/>
    </row>
    <row r="5302" spans="1:31" s="75" customFormat="1" ht="13.5" x14ac:dyDescent="0.2">
      <c r="A5302" s="211">
        <v>5299</v>
      </c>
      <c r="B5302" s="212" t="s">
        <v>7467</v>
      </c>
      <c r="C5302" s="213" t="s">
        <v>7468</v>
      </c>
      <c r="D5302" s="213"/>
      <c r="E5302" s="213">
        <v>0</v>
      </c>
      <c r="F5302" s="213" t="s">
        <v>590</v>
      </c>
      <c r="G5302" s="214" t="s">
        <v>572</v>
      </c>
      <c r="H5302" s="208" t="str">
        <f>IF(Input!F$4="GMH_OECC",J5302,IF(Input!F$4="GMH_XOEC",L5302,IF(Input!F$4="GMH_Korea",N5302,IF(Input!F$4="GMH_EU",P5302,IF(Input!F$4="Skysuper",#REF!,IF(Input!F$4="SkyII",#REF!,IF(Input!F$4="XO-8000",#REF!, "FALSE")))))))</f>
        <v>00</v>
      </c>
      <c r="I5302" s="209">
        <f>IF(Input!F$4="GMH_OECC",K5302,IF(Input!F$4="GMH_XOEC",M5302,IF(Input!F$4="GMH_Korea",O5302,IF(Input!F$4="GMH_EU",Q5302,IF(Input!F$4="Skysuper",#REF!,IF(Input!F$4="SkyII",#REF!,IF(Input!F$4="XO-8000",#REF!, "FALSE")))))))</f>
        <v>0</v>
      </c>
      <c r="J5302" s="210" t="s">
        <v>10359</v>
      </c>
      <c r="K5302" s="268">
        <v>0</v>
      </c>
      <c r="L5302" s="270" t="s">
        <v>10359</v>
      </c>
      <c r="M5302" s="270">
        <v>0</v>
      </c>
      <c r="N5302" s="270" t="s">
        <v>10359</v>
      </c>
      <c r="O5302" s="270">
        <v>0</v>
      </c>
      <c r="P5302" s="270" t="s">
        <v>10359</v>
      </c>
      <c r="Q5302" s="270">
        <v>0</v>
      </c>
      <c r="R5302" s="74"/>
      <c r="S5302" s="75" t="str">
        <f t="shared" si="496"/>
        <v>0000</v>
      </c>
      <c r="T5302" s="75" t="str">
        <f t="shared" si="494"/>
        <v>00000000000000000000000000000000</v>
      </c>
      <c r="V5302" s="197"/>
      <c r="W5302" s="75">
        <f t="shared" si="495"/>
        <v>0</v>
      </c>
      <c r="AE5302" s="479"/>
    </row>
    <row r="5303" spans="1:31" s="75" customFormat="1" ht="13.5" x14ac:dyDescent="0.2">
      <c r="A5303" s="211">
        <v>5300</v>
      </c>
      <c r="B5303" s="212" t="s">
        <v>1380</v>
      </c>
      <c r="C5303" s="213" t="s">
        <v>1381</v>
      </c>
      <c r="D5303" s="213"/>
      <c r="E5303" s="213">
        <v>0</v>
      </c>
      <c r="F5303" s="213" t="s">
        <v>590</v>
      </c>
      <c r="G5303" s="214" t="s">
        <v>572</v>
      </c>
      <c r="H5303" s="208" t="str">
        <f>IF(Input!F$4="GMH_OECC",J5303,IF(Input!F$4="GMH_XOEC",L5303,IF(Input!F$4="GMH_Korea",N5303,IF(Input!F$4="GMH_EU",P5303,IF(Input!F$4="Skysuper",#REF!,IF(Input!F$4="SkyII",#REF!,IF(Input!F$4="XO-8000",#REF!, "FALSE")))))))</f>
        <v>00</v>
      </c>
      <c r="I5303" s="209">
        <f>IF(Input!F$4="GMH_OECC",K5303,IF(Input!F$4="GMH_XOEC",M5303,IF(Input!F$4="GMH_Korea",O5303,IF(Input!F$4="GMH_EU",Q5303,IF(Input!F$4="Skysuper",#REF!,IF(Input!F$4="SkyII",#REF!,IF(Input!F$4="XO-8000",#REF!, "FALSE")))))))</f>
        <v>0</v>
      </c>
      <c r="J5303" s="210" t="s">
        <v>10359</v>
      </c>
      <c r="K5303" s="268">
        <v>0</v>
      </c>
      <c r="L5303" s="270" t="s">
        <v>10359</v>
      </c>
      <c r="M5303" s="270">
        <v>0</v>
      </c>
      <c r="N5303" s="270" t="s">
        <v>10359</v>
      </c>
      <c r="O5303" s="270">
        <v>0</v>
      </c>
      <c r="P5303" s="270" t="s">
        <v>10359</v>
      </c>
      <c r="Q5303" s="270">
        <v>0</v>
      </c>
      <c r="R5303" s="74"/>
      <c r="S5303" s="75" t="str">
        <f t="shared" si="496"/>
        <v>0000</v>
      </c>
      <c r="T5303" s="75" t="str">
        <f t="shared" si="494"/>
        <v>00000000000000000000000000000000</v>
      </c>
      <c r="V5303" s="197"/>
      <c r="W5303" s="75">
        <f t="shared" si="495"/>
        <v>0</v>
      </c>
      <c r="AE5303" s="479"/>
    </row>
    <row r="5304" spans="1:31" s="75" customFormat="1" ht="13.5" x14ac:dyDescent="0.2">
      <c r="A5304" s="211">
        <v>5301</v>
      </c>
      <c r="B5304" s="212" t="s">
        <v>1382</v>
      </c>
      <c r="C5304" s="213" t="s">
        <v>1383</v>
      </c>
      <c r="D5304" s="213"/>
      <c r="E5304" s="213">
        <v>0</v>
      </c>
      <c r="F5304" s="213" t="s">
        <v>590</v>
      </c>
      <c r="G5304" s="214" t="s">
        <v>572</v>
      </c>
      <c r="H5304" s="208" t="str">
        <f>IF(Input!F$4="GMH_OECC",J5304,IF(Input!F$4="GMH_XOEC",L5304,IF(Input!F$4="GMH_Korea",N5304,IF(Input!F$4="GMH_EU",P5304,IF(Input!F$4="Skysuper",#REF!,IF(Input!F$4="SkyII",#REF!,IF(Input!F$4="XO-8000",#REF!, "FALSE")))))))</f>
        <v>00</v>
      </c>
      <c r="I5304" s="209">
        <f>IF(Input!F$4="GMH_OECC",K5304,IF(Input!F$4="GMH_XOEC",M5304,IF(Input!F$4="GMH_Korea",O5304,IF(Input!F$4="GMH_EU",Q5304,IF(Input!F$4="Skysuper",#REF!,IF(Input!F$4="SkyII",#REF!,IF(Input!F$4="XO-8000",#REF!, "FALSE")))))))</f>
        <v>0</v>
      </c>
      <c r="J5304" s="210" t="s">
        <v>10359</v>
      </c>
      <c r="K5304" s="268">
        <v>0</v>
      </c>
      <c r="L5304" s="270" t="s">
        <v>10359</v>
      </c>
      <c r="M5304" s="270">
        <v>0</v>
      </c>
      <c r="N5304" s="270" t="s">
        <v>10359</v>
      </c>
      <c r="O5304" s="270">
        <v>0</v>
      </c>
      <c r="P5304" s="270" t="s">
        <v>10359</v>
      </c>
      <c r="Q5304" s="270">
        <v>0</v>
      </c>
      <c r="R5304" s="74"/>
      <c r="S5304" s="75" t="str">
        <f t="shared" si="496"/>
        <v>0000</v>
      </c>
      <c r="T5304" s="75" t="str">
        <f t="shared" si="494"/>
        <v>00000000000000000000000000000000</v>
      </c>
      <c r="V5304" s="197"/>
      <c r="W5304" s="75">
        <f t="shared" si="495"/>
        <v>0</v>
      </c>
      <c r="AE5304" s="479"/>
    </row>
    <row r="5305" spans="1:31" s="75" customFormat="1" ht="13.5" x14ac:dyDescent="0.2">
      <c r="A5305" s="211">
        <v>5302</v>
      </c>
      <c r="B5305" s="212" t="s">
        <v>1384</v>
      </c>
      <c r="C5305" s="213" t="s">
        <v>1385</v>
      </c>
      <c r="D5305" s="213"/>
      <c r="E5305" s="213">
        <v>0</v>
      </c>
      <c r="F5305" s="213" t="s">
        <v>590</v>
      </c>
      <c r="G5305" s="214" t="s">
        <v>572</v>
      </c>
      <c r="H5305" s="208" t="str">
        <f>IF(Input!F$4="GMH_OECC",J5305,IF(Input!F$4="GMH_XOEC",L5305,IF(Input!F$4="GMH_Korea",N5305,IF(Input!F$4="GMH_EU",P5305,IF(Input!F$4="Skysuper",#REF!,IF(Input!F$4="SkyII",#REF!,IF(Input!F$4="XO-8000",#REF!, "FALSE")))))))</f>
        <v>00</v>
      </c>
      <c r="I5305" s="209">
        <f>IF(Input!F$4="GMH_OECC",K5305,IF(Input!F$4="GMH_XOEC",M5305,IF(Input!F$4="GMH_Korea",O5305,IF(Input!F$4="GMH_EU",Q5305,IF(Input!F$4="Skysuper",#REF!,IF(Input!F$4="SkyII",#REF!,IF(Input!F$4="XO-8000",#REF!, "FALSE")))))))</f>
        <v>0</v>
      </c>
      <c r="J5305" s="210" t="s">
        <v>10359</v>
      </c>
      <c r="K5305" s="268">
        <v>0</v>
      </c>
      <c r="L5305" s="270" t="s">
        <v>10359</v>
      </c>
      <c r="M5305" s="270">
        <v>0</v>
      </c>
      <c r="N5305" s="270" t="s">
        <v>10359</v>
      </c>
      <c r="O5305" s="270">
        <v>0</v>
      </c>
      <c r="P5305" s="270" t="s">
        <v>10359</v>
      </c>
      <c r="Q5305" s="270">
        <v>0</v>
      </c>
      <c r="R5305" s="74"/>
      <c r="S5305" s="75" t="str">
        <f t="shared" si="496"/>
        <v>0000</v>
      </c>
      <c r="T5305" s="75" t="str">
        <f t="shared" si="494"/>
        <v>00000000000000000000000000000000</v>
      </c>
      <c r="V5305" s="197"/>
      <c r="W5305" s="75">
        <f t="shared" si="495"/>
        <v>0</v>
      </c>
      <c r="AE5305" s="479"/>
    </row>
    <row r="5306" spans="1:31" s="75" customFormat="1" ht="13.5" x14ac:dyDescent="0.2">
      <c r="A5306" s="211">
        <v>5303</v>
      </c>
      <c r="B5306" s="212" t="s">
        <v>1386</v>
      </c>
      <c r="C5306" s="213" t="s">
        <v>1387</v>
      </c>
      <c r="D5306" s="213"/>
      <c r="E5306" s="213">
        <v>0</v>
      </c>
      <c r="F5306" s="213" t="s">
        <v>590</v>
      </c>
      <c r="G5306" s="214" t="s">
        <v>572</v>
      </c>
      <c r="H5306" s="208" t="str">
        <f>IF(Input!F$4="GMH_OECC",J5306,IF(Input!F$4="GMH_XOEC",L5306,IF(Input!F$4="GMH_Korea",N5306,IF(Input!F$4="GMH_EU",P5306,IF(Input!F$4="Skysuper",#REF!,IF(Input!F$4="SkyII",#REF!,IF(Input!F$4="XO-8000",#REF!, "FALSE")))))))</f>
        <v>00</v>
      </c>
      <c r="I5306" s="209">
        <f>IF(Input!F$4="GMH_OECC",K5306,IF(Input!F$4="GMH_XOEC",M5306,IF(Input!F$4="GMH_Korea",O5306,IF(Input!F$4="GMH_EU",Q5306,IF(Input!F$4="Skysuper",#REF!,IF(Input!F$4="SkyII",#REF!,IF(Input!F$4="XO-8000",#REF!, "FALSE")))))))</f>
        <v>0</v>
      </c>
      <c r="J5306" s="210" t="s">
        <v>10359</v>
      </c>
      <c r="K5306" s="268">
        <v>0</v>
      </c>
      <c r="L5306" s="270" t="s">
        <v>10359</v>
      </c>
      <c r="M5306" s="270">
        <v>0</v>
      </c>
      <c r="N5306" s="270" t="s">
        <v>10359</v>
      </c>
      <c r="O5306" s="270">
        <v>0</v>
      </c>
      <c r="P5306" s="270" t="s">
        <v>10359</v>
      </c>
      <c r="Q5306" s="270">
        <v>0</v>
      </c>
      <c r="R5306" s="74"/>
      <c r="S5306" s="75" t="str">
        <f t="shared" si="496"/>
        <v>0000</v>
      </c>
      <c r="T5306" s="75" t="str">
        <f t="shared" si="494"/>
        <v>00000000000000000000000000000000</v>
      </c>
      <c r="V5306" s="197"/>
      <c r="W5306" s="75">
        <f t="shared" si="495"/>
        <v>0</v>
      </c>
      <c r="AE5306" s="479"/>
    </row>
    <row r="5307" spans="1:31" s="75" customFormat="1" ht="13.5" x14ac:dyDescent="0.2">
      <c r="A5307" s="211">
        <v>5304</v>
      </c>
      <c r="B5307" s="212" t="s">
        <v>1388</v>
      </c>
      <c r="C5307" s="213" t="s">
        <v>1389</v>
      </c>
      <c r="D5307" s="213"/>
      <c r="E5307" s="213">
        <v>0</v>
      </c>
      <c r="F5307" s="213" t="s">
        <v>590</v>
      </c>
      <c r="G5307" s="214" t="s">
        <v>572</v>
      </c>
      <c r="H5307" s="208" t="str">
        <f>IF(Input!F$4="GMH_OECC",J5307,IF(Input!F$4="GMH_XOEC",L5307,IF(Input!F$4="GMH_Korea",N5307,IF(Input!F$4="GMH_EU",P5307,IF(Input!F$4="Skysuper",#REF!,IF(Input!F$4="SkyII",#REF!,IF(Input!F$4="XO-8000",#REF!, "FALSE")))))))</f>
        <v>00</v>
      </c>
      <c r="I5307" s="209">
        <f>IF(Input!F$4="GMH_OECC",K5307,IF(Input!F$4="GMH_XOEC",M5307,IF(Input!F$4="GMH_Korea",O5307,IF(Input!F$4="GMH_EU",Q5307,IF(Input!F$4="Skysuper",#REF!,IF(Input!F$4="SkyII",#REF!,IF(Input!F$4="XO-8000",#REF!, "FALSE")))))))</f>
        <v>0</v>
      </c>
      <c r="J5307" s="210" t="s">
        <v>10359</v>
      </c>
      <c r="K5307" s="268">
        <v>0</v>
      </c>
      <c r="L5307" s="270" t="s">
        <v>10359</v>
      </c>
      <c r="M5307" s="270">
        <v>0</v>
      </c>
      <c r="N5307" s="270" t="s">
        <v>10359</v>
      </c>
      <c r="O5307" s="270">
        <v>0</v>
      </c>
      <c r="P5307" s="270" t="s">
        <v>10359</v>
      </c>
      <c r="Q5307" s="270">
        <v>0</v>
      </c>
      <c r="R5307" s="74"/>
      <c r="S5307" s="75" t="str">
        <f t="shared" si="496"/>
        <v>0000</v>
      </c>
      <c r="T5307" s="75" t="str">
        <f t="shared" si="494"/>
        <v>00000000000000000000000000000000</v>
      </c>
      <c r="V5307" s="197"/>
      <c r="W5307" s="75">
        <f t="shared" si="495"/>
        <v>0</v>
      </c>
      <c r="AE5307" s="479"/>
    </row>
    <row r="5308" spans="1:31" s="75" customFormat="1" ht="13.5" x14ac:dyDescent="0.2">
      <c r="A5308" s="211">
        <v>5305</v>
      </c>
      <c r="B5308" s="212" t="s">
        <v>1390</v>
      </c>
      <c r="C5308" s="213" t="s">
        <v>1391</v>
      </c>
      <c r="D5308" s="213"/>
      <c r="E5308" s="213">
        <v>0</v>
      </c>
      <c r="F5308" s="213" t="s">
        <v>590</v>
      </c>
      <c r="G5308" s="214" t="s">
        <v>572</v>
      </c>
      <c r="H5308" s="208" t="str">
        <f>IF(Input!F$4="GMH_OECC",J5308,IF(Input!F$4="GMH_XOEC",L5308,IF(Input!F$4="GMH_Korea",N5308,IF(Input!F$4="GMH_EU",P5308,IF(Input!F$4="Skysuper",#REF!,IF(Input!F$4="SkyII",#REF!,IF(Input!F$4="XO-8000",#REF!, "FALSE")))))))</f>
        <v>00</v>
      </c>
      <c r="I5308" s="209">
        <f>IF(Input!F$4="GMH_OECC",K5308,IF(Input!F$4="GMH_XOEC",M5308,IF(Input!F$4="GMH_Korea",O5308,IF(Input!F$4="GMH_EU",Q5308,IF(Input!F$4="Skysuper",#REF!,IF(Input!F$4="SkyII",#REF!,IF(Input!F$4="XO-8000",#REF!, "FALSE")))))))</f>
        <v>0</v>
      </c>
      <c r="J5308" s="210" t="s">
        <v>10359</v>
      </c>
      <c r="K5308" s="268">
        <v>0</v>
      </c>
      <c r="L5308" s="270" t="s">
        <v>10359</v>
      </c>
      <c r="M5308" s="270">
        <v>0</v>
      </c>
      <c r="N5308" s="270" t="s">
        <v>10359</v>
      </c>
      <c r="O5308" s="270">
        <v>0</v>
      </c>
      <c r="P5308" s="270" t="s">
        <v>10359</v>
      </c>
      <c r="Q5308" s="270">
        <v>0</v>
      </c>
      <c r="R5308" s="74"/>
      <c r="S5308" s="75" t="str">
        <f t="shared" si="496"/>
        <v>0000</v>
      </c>
      <c r="T5308" s="75" t="str">
        <f t="shared" si="494"/>
        <v>00000000000000000000000000000000</v>
      </c>
      <c r="V5308" s="197"/>
      <c r="W5308" s="75">
        <f t="shared" si="495"/>
        <v>0</v>
      </c>
      <c r="AE5308" s="479"/>
    </row>
    <row r="5309" spans="1:31" s="75" customFormat="1" ht="13.5" x14ac:dyDescent="0.2">
      <c r="A5309" s="211">
        <v>5306</v>
      </c>
      <c r="B5309" s="212" t="s">
        <v>1392</v>
      </c>
      <c r="C5309" s="213" t="s">
        <v>1393</v>
      </c>
      <c r="D5309" s="213"/>
      <c r="E5309" s="213">
        <v>0</v>
      </c>
      <c r="F5309" s="213" t="s">
        <v>590</v>
      </c>
      <c r="G5309" s="214" t="s">
        <v>572</v>
      </c>
      <c r="H5309" s="208" t="str">
        <f>IF(Input!F$4="GMH_OECC",J5309,IF(Input!F$4="GMH_XOEC",L5309,IF(Input!F$4="GMH_Korea",N5309,IF(Input!F$4="GMH_EU",P5309,IF(Input!F$4="Skysuper",#REF!,IF(Input!F$4="SkyII",#REF!,IF(Input!F$4="XO-8000",#REF!, "FALSE")))))))</f>
        <v>00</v>
      </c>
      <c r="I5309" s="209">
        <f>IF(Input!F$4="GMH_OECC",K5309,IF(Input!F$4="GMH_XOEC",M5309,IF(Input!F$4="GMH_Korea",O5309,IF(Input!F$4="GMH_EU",Q5309,IF(Input!F$4="Skysuper",#REF!,IF(Input!F$4="SkyII",#REF!,IF(Input!F$4="XO-8000",#REF!, "FALSE")))))))</f>
        <v>0</v>
      </c>
      <c r="J5309" s="210" t="s">
        <v>10359</v>
      </c>
      <c r="K5309" s="268">
        <v>0</v>
      </c>
      <c r="L5309" s="270" t="s">
        <v>10359</v>
      </c>
      <c r="M5309" s="270">
        <v>0</v>
      </c>
      <c r="N5309" s="270" t="s">
        <v>10359</v>
      </c>
      <c r="O5309" s="270">
        <v>0</v>
      </c>
      <c r="P5309" s="270" t="s">
        <v>10359</v>
      </c>
      <c r="Q5309" s="270">
        <v>0</v>
      </c>
      <c r="R5309" s="74"/>
      <c r="S5309" s="75" t="str">
        <f t="shared" si="496"/>
        <v>0000</v>
      </c>
      <c r="T5309" s="75" t="str">
        <f t="shared" si="494"/>
        <v>00000000000000000000000000000000</v>
      </c>
      <c r="V5309" s="197"/>
      <c r="W5309" s="75">
        <f t="shared" si="495"/>
        <v>0</v>
      </c>
      <c r="AE5309" s="479"/>
    </row>
    <row r="5310" spans="1:31" s="75" customFormat="1" ht="13.5" x14ac:dyDescent="0.2">
      <c r="A5310" s="211">
        <v>5307</v>
      </c>
      <c r="B5310" s="212" t="s">
        <v>1394</v>
      </c>
      <c r="C5310" s="213" t="s">
        <v>1395</v>
      </c>
      <c r="D5310" s="213"/>
      <c r="E5310" s="213">
        <v>0</v>
      </c>
      <c r="F5310" s="213" t="s">
        <v>590</v>
      </c>
      <c r="G5310" s="214" t="s">
        <v>572</v>
      </c>
      <c r="H5310" s="208" t="str">
        <f>IF(Input!F$4="GMH_OECC",J5310,IF(Input!F$4="GMH_XOEC",L5310,IF(Input!F$4="GMH_Korea",N5310,IF(Input!F$4="GMH_EU",P5310,IF(Input!F$4="Skysuper",#REF!,IF(Input!F$4="SkyII",#REF!,IF(Input!F$4="XO-8000",#REF!, "FALSE")))))))</f>
        <v>00</v>
      </c>
      <c r="I5310" s="209">
        <f>IF(Input!F$4="GMH_OECC",K5310,IF(Input!F$4="GMH_XOEC",M5310,IF(Input!F$4="GMH_Korea",O5310,IF(Input!F$4="GMH_EU",Q5310,IF(Input!F$4="Skysuper",#REF!,IF(Input!F$4="SkyII",#REF!,IF(Input!F$4="XO-8000",#REF!, "FALSE")))))))</f>
        <v>0</v>
      </c>
      <c r="J5310" s="210" t="s">
        <v>10359</v>
      </c>
      <c r="K5310" s="268">
        <v>0</v>
      </c>
      <c r="L5310" s="270" t="s">
        <v>10359</v>
      </c>
      <c r="M5310" s="270">
        <v>0</v>
      </c>
      <c r="N5310" s="270" t="s">
        <v>10359</v>
      </c>
      <c r="O5310" s="270">
        <v>0</v>
      </c>
      <c r="P5310" s="270" t="s">
        <v>10359</v>
      </c>
      <c r="Q5310" s="270">
        <v>0</v>
      </c>
      <c r="R5310" s="74"/>
      <c r="S5310" s="75" t="str">
        <f t="shared" si="496"/>
        <v>0000</v>
      </c>
      <c r="T5310" s="75" t="str">
        <f t="shared" si="494"/>
        <v>00000000000000000000000000000000</v>
      </c>
      <c r="V5310" s="197"/>
      <c r="W5310" s="75">
        <f t="shared" si="495"/>
        <v>0</v>
      </c>
      <c r="AE5310" s="479"/>
    </row>
    <row r="5311" spans="1:31" s="75" customFormat="1" ht="13.5" x14ac:dyDescent="0.2">
      <c r="A5311" s="211">
        <v>5308</v>
      </c>
      <c r="B5311" s="212" t="s">
        <v>1396</v>
      </c>
      <c r="C5311" s="213" t="s">
        <v>1397</v>
      </c>
      <c r="D5311" s="213"/>
      <c r="E5311" s="213">
        <v>0</v>
      </c>
      <c r="F5311" s="213" t="s">
        <v>590</v>
      </c>
      <c r="G5311" s="214" t="s">
        <v>572</v>
      </c>
      <c r="H5311" s="208" t="str">
        <f>IF(Input!F$4="GMH_OECC",J5311,IF(Input!F$4="GMH_XOEC",L5311,IF(Input!F$4="GMH_Korea",N5311,IF(Input!F$4="GMH_EU",P5311,IF(Input!F$4="Skysuper",#REF!,IF(Input!F$4="SkyII",#REF!,IF(Input!F$4="XO-8000",#REF!, "FALSE")))))))</f>
        <v>00</v>
      </c>
      <c r="I5311" s="209">
        <f>IF(Input!F$4="GMH_OECC",K5311,IF(Input!F$4="GMH_XOEC",M5311,IF(Input!F$4="GMH_Korea",O5311,IF(Input!F$4="GMH_EU",Q5311,IF(Input!F$4="Skysuper",#REF!,IF(Input!F$4="SkyII",#REF!,IF(Input!F$4="XO-8000",#REF!, "FALSE")))))))</f>
        <v>0</v>
      </c>
      <c r="J5311" s="210" t="s">
        <v>10359</v>
      </c>
      <c r="K5311" s="268">
        <v>0</v>
      </c>
      <c r="L5311" s="270" t="s">
        <v>10359</v>
      </c>
      <c r="M5311" s="270">
        <v>0</v>
      </c>
      <c r="N5311" s="270" t="s">
        <v>10359</v>
      </c>
      <c r="O5311" s="270">
        <v>0</v>
      </c>
      <c r="P5311" s="270" t="s">
        <v>10359</v>
      </c>
      <c r="Q5311" s="270">
        <v>0</v>
      </c>
      <c r="R5311" s="74"/>
      <c r="S5311" s="75" t="str">
        <f t="shared" si="496"/>
        <v>0000</v>
      </c>
      <c r="T5311" s="75" t="str">
        <f t="shared" si="494"/>
        <v>00000000000000000000000000000000</v>
      </c>
      <c r="V5311" s="197"/>
      <c r="W5311" s="75">
        <f t="shared" si="495"/>
        <v>0</v>
      </c>
      <c r="AE5311" s="479"/>
    </row>
    <row r="5312" spans="1:31" s="75" customFormat="1" ht="13.5" x14ac:dyDescent="0.2">
      <c r="A5312" s="211">
        <v>5309</v>
      </c>
      <c r="B5312" s="212" t="s">
        <v>1398</v>
      </c>
      <c r="C5312" s="213" t="s">
        <v>1399</v>
      </c>
      <c r="D5312" s="213"/>
      <c r="E5312" s="213">
        <v>0</v>
      </c>
      <c r="F5312" s="213" t="s">
        <v>590</v>
      </c>
      <c r="G5312" s="214" t="s">
        <v>572</v>
      </c>
      <c r="H5312" s="208" t="str">
        <f>IF(Input!F$4="GMH_OECC",J5312,IF(Input!F$4="GMH_XOEC",L5312,IF(Input!F$4="GMH_Korea",N5312,IF(Input!F$4="GMH_EU",P5312,IF(Input!F$4="Skysuper",#REF!,IF(Input!F$4="SkyII",#REF!,IF(Input!F$4="XO-8000",#REF!, "FALSE")))))))</f>
        <v>00</v>
      </c>
      <c r="I5312" s="209">
        <f>IF(Input!F$4="GMH_OECC",K5312,IF(Input!F$4="GMH_XOEC",M5312,IF(Input!F$4="GMH_Korea",O5312,IF(Input!F$4="GMH_EU",Q5312,IF(Input!F$4="Skysuper",#REF!,IF(Input!F$4="SkyII",#REF!,IF(Input!F$4="XO-8000",#REF!, "FALSE")))))))</f>
        <v>0</v>
      </c>
      <c r="J5312" s="210" t="s">
        <v>10359</v>
      </c>
      <c r="K5312" s="268">
        <v>0</v>
      </c>
      <c r="L5312" s="270" t="s">
        <v>10359</v>
      </c>
      <c r="M5312" s="270">
        <v>0</v>
      </c>
      <c r="N5312" s="270" t="s">
        <v>10359</v>
      </c>
      <c r="O5312" s="270">
        <v>0</v>
      </c>
      <c r="P5312" s="270" t="s">
        <v>10359</v>
      </c>
      <c r="Q5312" s="270">
        <v>0</v>
      </c>
      <c r="R5312" s="74"/>
      <c r="S5312" s="75" t="str">
        <f t="shared" si="496"/>
        <v>0000</v>
      </c>
      <c r="T5312" s="75" t="str">
        <f t="shared" si="494"/>
        <v>00000000000000000000000000000000</v>
      </c>
      <c r="V5312" s="197"/>
      <c r="W5312" s="75">
        <f t="shared" si="495"/>
        <v>0</v>
      </c>
      <c r="AE5312" s="479"/>
    </row>
    <row r="5313" spans="1:31" s="75" customFormat="1" ht="13.5" x14ac:dyDescent="0.2">
      <c r="A5313" s="211">
        <v>5310</v>
      </c>
      <c r="B5313" s="212" t="s">
        <v>1400</v>
      </c>
      <c r="C5313" s="213" t="s">
        <v>1401</v>
      </c>
      <c r="D5313" s="213"/>
      <c r="E5313" s="213">
        <v>0</v>
      </c>
      <c r="F5313" s="213" t="s">
        <v>590</v>
      </c>
      <c r="G5313" s="214" t="s">
        <v>572</v>
      </c>
      <c r="H5313" s="208" t="str">
        <f>IF(Input!F$4="GMH_OECC",J5313,IF(Input!F$4="GMH_XOEC",L5313,IF(Input!F$4="GMH_Korea",N5313,IF(Input!F$4="GMH_EU",P5313,IF(Input!F$4="Skysuper",#REF!,IF(Input!F$4="SkyII",#REF!,IF(Input!F$4="XO-8000",#REF!, "FALSE")))))))</f>
        <v>00</v>
      </c>
      <c r="I5313" s="209">
        <f>IF(Input!F$4="GMH_OECC",K5313,IF(Input!F$4="GMH_XOEC",M5313,IF(Input!F$4="GMH_Korea",O5313,IF(Input!F$4="GMH_EU",Q5313,IF(Input!F$4="Skysuper",#REF!,IF(Input!F$4="SkyII",#REF!,IF(Input!F$4="XO-8000",#REF!, "FALSE")))))))</f>
        <v>0</v>
      </c>
      <c r="J5313" s="210" t="s">
        <v>10359</v>
      </c>
      <c r="K5313" s="268">
        <v>0</v>
      </c>
      <c r="L5313" s="270" t="s">
        <v>10359</v>
      </c>
      <c r="M5313" s="270">
        <v>0</v>
      </c>
      <c r="N5313" s="270" t="s">
        <v>10359</v>
      </c>
      <c r="O5313" s="270">
        <v>0</v>
      </c>
      <c r="P5313" s="270" t="s">
        <v>10359</v>
      </c>
      <c r="Q5313" s="270">
        <v>0</v>
      </c>
      <c r="R5313" s="74"/>
      <c r="S5313" s="75" t="str">
        <f t="shared" si="496"/>
        <v>0000</v>
      </c>
      <c r="T5313" s="75" t="str">
        <f t="shared" si="494"/>
        <v>00000000000000000000000000000000</v>
      </c>
      <c r="V5313" s="197"/>
      <c r="W5313" s="75">
        <f t="shared" si="495"/>
        <v>0</v>
      </c>
      <c r="AE5313" s="479"/>
    </row>
    <row r="5314" spans="1:31" s="75" customFormat="1" ht="13.5" x14ac:dyDescent="0.2">
      <c r="A5314" s="211">
        <v>5311</v>
      </c>
      <c r="B5314" s="212" t="s">
        <v>1402</v>
      </c>
      <c r="C5314" s="213" t="s">
        <v>1403</v>
      </c>
      <c r="D5314" s="213"/>
      <c r="E5314" s="213">
        <v>0</v>
      </c>
      <c r="F5314" s="213" t="s">
        <v>590</v>
      </c>
      <c r="G5314" s="214" t="s">
        <v>572</v>
      </c>
      <c r="H5314" s="208" t="str">
        <f>IF(Input!F$4="GMH_OECC",J5314,IF(Input!F$4="GMH_XOEC",L5314,IF(Input!F$4="GMH_Korea",N5314,IF(Input!F$4="GMH_EU",P5314,IF(Input!F$4="Skysuper",#REF!,IF(Input!F$4="SkyII",#REF!,IF(Input!F$4="XO-8000",#REF!, "FALSE")))))))</f>
        <v>00</v>
      </c>
      <c r="I5314" s="209">
        <f>IF(Input!F$4="GMH_OECC",K5314,IF(Input!F$4="GMH_XOEC",M5314,IF(Input!F$4="GMH_Korea",O5314,IF(Input!F$4="GMH_EU",Q5314,IF(Input!F$4="Skysuper",#REF!,IF(Input!F$4="SkyII",#REF!,IF(Input!F$4="XO-8000",#REF!, "FALSE")))))))</f>
        <v>0</v>
      </c>
      <c r="J5314" s="210" t="s">
        <v>10359</v>
      </c>
      <c r="K5314" s="268">
        <v>0</v>
      </c>
      <c r="L5314" s="270" t="s">
        <v>10359</v>
      </c>
      <c r="M5314" s="270">
        <v>0</v>
      </c>
      <c r="N5314" s="270" t="s">
        <v>10359</v>
      </c>
      <c r="O5314" s="270">
        <v>0</v>
      </c>
      <c r="P5314" s="270" t="s">
        <v>10359</v>
      </c>
      <c r="Q5314" s="270">
        <v>0</v>
      </c>
      <c r="R5314" s="74"/>
      <c r="S5314" s="75" t="str">
        <f t="shared" si="496"/>
        <v>0000</v>
      </c>
      <c r="T5314" s="75" t="str">
        <f t="shared" si="494"/>
        <v>00000000000000000000000000000000</v>
      </c>
      <c r="V5314" s="197"/>
      <c r="W5314" s="75">
        <f t="shared" si="495"/>
        <v>0</v>
      </c>
      <c r="AE5314" s="479"/>
    </row>
    <row r="5315" spans="1:31" s="75" customFormat="1" ht="13.5" x14ac:dyDescent="0.2">
      <c r="A5315" s="211">
        <v>5312</v>
      </c>
      <c r="B5315" s="212" t="s">
        <v>1404</v>
      </c>
      <c r="C5315" s="213" t="s">
        <v>1405</v>
      </c>
      <c r="D5315" s="213"/>
      <c r="E5315" s="213">
        <v>0</v>
      </c>
      <c r="F5315" s="213" t="s">
        <v>590</v>
      </c>
      <c r="G5315" s="214" t="s">
        <v>572</v>
      </c>
      <c r="H5315" s="208" t="str">
        <f>IF(Input!F$4="GMH_OECC",J5315,IF(Input!F$4="GMH_XOEC",L5315,IF(Input!F$4="GMH_Korea",N5315,IF(Input!F$4="GMH_EU",P5315,IF(Input!F$4="Skysuper",#REF!,IF(Input!F$4="SkyII",#REF!,IF(Input!F$4="XO-8000",#REF!, "FALSE")))))))</f>
        <v>00</v>
      </c>
      <c r="I5315" s="209">
        <f>IF(Input!F$4="GMH_OECC",K5315,IF(Input!F$4="GMH_XOEC",M5315,IF(Input!F$4="GMH_Korea",O5315,IF(Input!F$4="GMH_EU",Q5315,IF(Input!F$4="Skysuper",#REF!,IF(Input!F$4="SkyII",#REF!,IF(Input!F$4="XO-8000",#REF!, "FALSE")))))))</f>
        <v>0</v>
      </c>
      <c r="J5315" s="210" t="s">
        <v>10359</v>
      </c>
      <c r="K5315" s="268">
        <v>0</v>
      </c>
      <c r="L5315" s="270" t="s">
        <v>10359</v>
      </c>
      <c r="M5315" s="270">
        <v>0</v>
      </c>
      <c r="N5315" s="270" t="s">
        <v>10359</v>
      </c>
      <c r="O5315" s="270">
        <v>0</v>
      </c>
      <c r="P5315" s="270" t="s">
        <v>10359</v>
      </c>
      <c r="Q5315" s="270">
        <v>0</v>
      </c>
      <c r="R5315" s="74"/>
      <c r="S5315" s="75" t="str">
        <f t="shared" si="496"/>
        <v>0000</v>
      </c>
      <c r="T5315" s="75" t="str">
        <f t="shared" si="494"/>
        <v>00000000000000000000000000000000</v>
      </c>
      <c r="V5315" s="197"/>
      <c r="W5315" s="75">
        <f t="shared" si="495"/>
        <v>0</v>
      </c>
      <c r="AE5315" s="479"/>
    </row>
    <row r="5316" spans="1:31" s="75" customFormat="1" ht="13.5" x14ac:dyDescent="0.2">
      <c r="A5316" s="211">
        <v>5313</v>
      </c>
      <c r="B5316" s="212" t="s">
        <v>1406</v>
      </c>
      <c r="C5316" s="213" t="s">
        <v>1407</v>
      </c>
      <c r="D5316" s="213"/>
      <c r="E5316" s="213">
        <v>0</v>
      </c>
      <c r="F5316" s="213" t="s">
        <v>590</v>
      </c>
      <c r="G5316" s="214" t="s">
        <v>572</v>
      </c>
      <c r="H5316" s="208" t="str">
        <f>IF(Input!F$4="GMH_OECC",J5316,IF(Input!F$4="GMH_XOEC",L5316,IF(Input!F$4="GMH_Korea",N5316,IF(Input!F$4="GMH_EU",P5316,IF(Input!F$4="Skysuper",#REF!,IF(Input!F$4="SkyII",#REF!,IF(Input!F$4="XO-8000",#REF!, "FALSE")))))))</f>
        <v>00</v>
      </c>
      <c r="I5316" s="209">
        <f>IF(Input!F$4="GMH_OECC",K5316,IF(Input!F$4="GMH_XOEC",M5316,IF(Input!F$4="GMH_Korea",O5316,IF(Input!F$4="GMH_EU",Q5316,IF(Input!F$4="Skysuper",#REF!,IF(Input!F$4="SkyII",#REF!,IF(Input!F$4="XO-8000",#REF!, "FALSE")))))))</f>
        <v>0</v>
      </c>
      <c r="J5316" s="210" t="s">
        <v>10359</v>
      </c>
      <c r="K5316" s="268">
        <v>0</v>
      </c>
      <c r="L5316" s="270" t="s">
        <v>10359</v>
      </c>
      <c r="M5316" s="270">
        <v>0</v>
      </c>
      <c r="N5316" s="270" t="s">
        <v>10359</v>
      </c>
      <c r="O5316" s="270">
        <v>0</v>
      </c>
      <c r="P5316" s="270" t="s">
        <v>10359</v>
      </c>
      <c r="Q5316" s="270">
        <v>0</v>
      </c>
      <c r="R5316" s="74"/>
      <c r="S5316" s="75" t="str">
        <f t="shared" si="496"/>
        <v>0000</v>
      </c>
      <c r="T5316" s="75" t="str">
        <f t="shared" ref="T5316:T5379" si="497">CONCATENATE(S5316,S5317,S5318,S5319,S5320,S5321,S5322,S5323)</f>
        <v>00000000000000000000000000000000</v>
      </c>
      <c r="V5316" s="197"/>
      <c r="W5316" s="75">
        <f t="shared" si="495"/>
        <v>0</v>
      </c>
      <c r="AE5316" s="479"/>
    </row>
    <row r="5317" spans="1:31" s="75" customFormat="1" ht="13.5" x14ac:dyDescent="0.2">
      <c r="A5317" s="211">
        <v>5314</v>
      </c>
      <c r="B5317" s="212" t="s">
        <v>1408</v>
      </c>
      <c r="C5317" s="213" t="s">
        <v>1409</v>
      </c>
      <c r="D5317" s="213"/>
      <c r="E5317" s="213">
        <v>0</v>
      </c>
      <c r="F5317" s="213" t="s">
        <v>590</v>
      </c>
      <c r="G5317" s="214" t="s">
        <v>572</v>
      </c>
      <c r="H5317" s="208" t="str">
        <f>IF(Input!F$4="GMH_OECC",J5317,IF(Input!F$4="GMH_XOEC",L5317,IF(Input!F$4="GMH_Korea",N5317,IF(Input!F$4="GMH_EU",P5317,IF(Input!F$4="Skysuper",#REF!,IF(Input!F$4="SkyII",#REF!,IF(Input!F$4="XO-8000",#REF!, "FALSE")))))))</f>
        <v>00</v>
      </c>
      <c r="I5317" s="209">
        <f>IF(Input!F$4="GMH_OECC",K5317,IF(Input!F$4="GMH_XOEC",M5317,IF(Input!F$4="GMH_Korea",O5317,IF(Input!F$4="GMH_EU",Q5317,IF(Input!F$4="Skysuper",#REF!,IF(Input!F$4="SkyII",#REF!,IF(Input!F$4="XO-8000",#REF!, "FALSE")))))))</f>
        <v>0</v>
      </c>
      <c r="J5317" s="210" t="s">
        <v>10359</v>
      </c>
      <c r="K5317" s="268">
        <v>0</v>
      </c>
      <c r="L5317" s="270" t="s">
        <v>10359</v>
      </c>
      <c r="M5317" s="270">
        <v>0</v>
      </c>
      <c r="N5317" s="270" t="s">
        <v>10359</v>
      </c>
      <c r="O5317" s="270">
        <v>0</v>
      </c>
      <c r="P5317" s="270" t="s">
        <v>10359</v>
      </c>
      <c r="Q5317" s="270">
        <v>0</v>
      </c>
      <c r="R5317" s="74"/>
      <c r="S5317" s="75" t="str">
        <f t="shared" si="496"/>
        <v>0000</v>
      </c>
      <c r="T5317" s="75" t="str">
        <f t="shared" si="497"/>
        <v>00000000000000000000000000000000</v>
      </c>
      <c r="V5317" s="197"/>
      <c r="W5317" s="75">
        <f t="shared" si="495"/>
        <v>0</v>
      </c>
      <c r="AE5317" s="479"/>
    </row>
    <row r="5318" spans="1:31" s="75" customFormat="1" ht="13.5" x14ac:dyDescent="0.2">
      <c r="A5318" s="211">
        <v>5315</v>
      </c>
      <c r="B5318" s="212" t="s">
        <v>1410</v>
      </c>
      <c r="C5318" s="213" t="s">
        <v>1411</v>
      </c>
      <c r="D5318" s="213"/>
      <c r="E5318" s="213">
        <v>0</v>
      </c>
      <c r="F5318" s="213" t="s">
        <v>590</v>
      </c>
      <c r="G5318" s="214" t="s">
        <v>572</v>
      </c>
      <c r="H5318" s="208" t="str">
        <f>IF(Input!F$4="GMH_OECC",J5318,IF(Input!F$4="GMH_XOEC",L5318,IF(Input!F$4="GMH_Korea",N5318,IF(Input!F$4="GMH_EU",P5318,IF(Input!F$4="Skysuper",#REF!,IF(Input!F$4="SkyII",#REF!,IF(Input!F$4="XO-8000",#REF!, "FALSE")))))))</f>
        <v>00</v>
      </c>
      <c r="I5318" s="209">
        <f>IF(Input!F$4="GMH_OECC",K5318,IF(Input!F$4="GMH_XOEC",M5318,IF(Input!F$4="GMH_Korea",O5318,IF(Input!F$4="GMH_EU",Q5318,IF(Input!F$4="Skysuper",#REF!,IF(Input!F$4="SkyII",#REF!,IF(Input!F$4="XO-8000",#REF!, "FALSE")))))))</f>
        <v>0</v>
      </c>
      <c r="J5318" s="210" t="s">
        <v>10359</v>
      </c>
      <c r="K5318" s="268">
        <v>0</v>
      </c>
      <c r="L5318" s="270" t="s">
        <v>10359</v>
      </c>
      <c r="M5318" s="270">
        <v>0</v>
      </c>
      <c r="N5318" s="270" t="s">
        <v>10359</v>
      </c>
      <c r="O5318" s="270">
        <v>0</v>
      </c>
      <c r="P5318" s="270" t="s">
        <v>10359</v>
      </c>
      <c r="Q5318" s="270">
        <v>0</v>
      </c>
      <c r="R5318" s="74"/>
      <c r="S5318" s="75" t="str">
        <f t="shared" si="496"/>
        <v>0000</v>
      </c>
      <c r="T5318" s="75" t="str">
        <f t="shared" si="497"/>
        <v>00000000000000000000000000000000</v>
      </c>
      <c r="V5318" s="197"/>
      <c r="W5318" s="75">
        <f t="shared" ref="W5318:W5381" si="498">HEX2DEC(RIGHT(S5318,2))+HEX2DEC(RIGHT(S5319,2))+HEX2DEC(RIGHT(S5320,2))+HEX2DEC(RIGHT(S5321,2))+HEX2DEC(LEFT(S5318,2))+HEX2DEC(LEFT(S5319,2))+HEX2DEC(LEFT(S5320,2))+HEX2DEC(LEFT(S5321,2))+HEX2DEC(RIGHT(S5322,2))+HEX2DEC(RIGHT(S5323,2))+HEX2DEC(RIGHT(S5324,2))+HEX2DEC(RIGHT(S5325,2))+HEX2DEC(LEFT(S5322,2))+HEX2DEC(LEFT(S5323,2))+HEX2DEC(LEFT(S5324,2))+HEX2DEC(LEFT(S5325,2))</f>
        <v>0</v>
      </c>
      <c r="AE5318" s="479"/>
    </row>
    <row r="5319" spans="1:31" s="75" customFormat="1" ht="13.5" x14ac:dyDescent="0.2">
      <c r="A5319" s="211">
        <v>5316</v>
      </c>
      <c r="B5319" s="212" t="s">
        <v>1412</v>
      </c>
      <c r="C5319" s="213" t="s">
        <v>1413</v>
      </c>
      <c r="D5319" s="213"/>
      <c r="E5319" s="213">
        <v>0</v>
      </c>
      <c r="F5319" s="213" t="s">
        <v>590</v>
      </c>
      <c r="G5319" s="214" t="s">
        <v>572</v>
      </c>
      <c r="H5319" s="208" t="str">
        <f>IF(Input!F$4="GMH_OECC",J5319,IF(Input!F$4="GMH_XOEC",L5319,IF(Input!F$4="GMH_Korea",N5319,IF(Input!F$4="GMH_EU",P5319,IF(Input!F$4="Skysuper",#REF!,IF(Input!F$4="SkyII",#REF!,IF(Input!F$4="XO-8000",#REF!, "FALSE")))))))</f>
        <v>00</v>
      </c>
      <c r="I5319" s="209">
        <f>IF(Input!F$4="GMH_OECC",K5319,IF(Input!F$4="GMH_XOEC",M5319,IF(Input!F$4="GMH_Korea",O5319,IF(Input!F$4="GMH_EU",Q5319,IF(Input!F$4="Skysuper",#REF!,IF(Input!F$4="SkyII",#REF!,IF(Input!F$4="XO-8000",#REF!, "FALSE")))))))</f>
        <v>0</v>
      </c>
      <c r="J5319" s="210" t="s">
        <v>10359</v>
      </c>
      <c r="K5319" s="268">
        <v>0</v>
      </c>
      <c r="L5319" s="270" t="s">
        <v>10359</v>
      </c>
      <c r="M5319" s="270">
        <v>0</v>
      </c>
      <c r="N5319" s="270" t="s">
        <v>10359</v>
      </c>
      <c r="O5319" s="270">
        <v>0</v>
      </c>
      <c r="P5319" s="270" t="s">
        <v>10359</v>
      </c>
      <c r="Q5319" s="270">
        <v>0</v>
      </c>
      <c r="R5319" s="74"/>
      <c r="S5319" s="75" t="str">
        <f t="shared" si="496"/>
        <v>0000</v>
      </c>
      <c r="T5319" s="75" t="str">
        <f t="shared" si="497"/>
        <v>00000000000000000000000000000000</v>
      </c>
      <c r="V5319" s="197"/>
      <c r="W5319" s="75">
        <f t="shared" si="498"/>
        <v>0</v>
      </c>
      <c r="AE5319" s="479"/>
    </row>
    <row r="5320" spans="1:31" s="75" customFormat="1" ht="13.5" x14ac:dyDescent="0.2">
      <c r="A5320" s="211">
        <v>5317</v>
      </c>
      <c r="B5320" s="212" t="s">
        <v>1414</v>
      </c>
      <c r="C5320" s="213" t="s">
        <v>1415</v>
      </c>
      <c r="D5320" s="213"/>
      <c r="E5320" s="213">
        <v>0</v>
      </c>
      <c r="F5320" s="213" t="s">
        <v>590</v>
      </c>
      <c r="G5320" s="214" t="s">
        <v>572</v>
      </c>
      <c r="H5320" s="208" t="str">
        <f>IF(Input!F$4="GMH_OECC",J5320,IF(Input!F$4="GMH_XOEC",L5320,IF(Input!F$4="GMH_Korea",N5320,IF(Input!F$4="GMH_EU",P5320,IF(Input!F$4="Skysuper",#REF!,IF(Input!F$4="SkyII",#REF!,IF(Input!F$4="XO-8000",#REF!, "FALSE")))))))</f>
        <v>00</v>
      </c>
      <c r="I5320" s="209">
        <f>IF(Input!F$4="GMH_OECC",K5320,IF(Input!F$4="GMH_XOEC",M5320,IF(Input!F$4="GMH_Korea",O5320,IF(Input!F$4="GMH_EU",Q5320,IF(Input!F$4="Skysuper",#REF!,IF(Input!F$4="SkyII",#REF!,IF(Input!F$4="XO-8000",#REF!, "FALSE")))))))</f>
        <v>0</v>
      </c>
      <c r="J5320" s="210" t="s">
        <v>10359</v>
      </c>
      <c r="K5320" s="268">
        <v>0</v>
      </c>
      <c r="L5320" s="270" t="s">
        <v>10359</v>
      </c>
      <c r="M5320" s="270">
        <v>0</v>
      </c>
      <c r="N5320" s="270" t="s">
        <v>10359</v>
      </c>
      <c r="O5320" s="270">
        <v>0</v>
      </c>
      <c r="P5320" s="270" t="s">
        <v>10359</v>
      </c>
      <c r="Q5320" s="270">
        <v>0</v>
      </c>
      <c r="R5320" s="74"/>
      <c r="S5320" s="75" t="str">
        <f t="shared" si="496"/>
        <v>0000</v>
      </c>
      <c r="T5320" s="75" t="str">
        <f t="shared" si="497"/>
        <v>00000000000000000000000000000000</v>
      </c>
      <c r="V5320" s="197"/>
      <c r="W5320" s="75">
        <f t="shared" si="498"/>
        <v>0</v>
      </c>
      <c r="AE5320" s="479"/>
    </row>
    <row r="5321" spans="1:31" s="75" customFormat="1" ht="13.5" x14ac:dyDescent="0.2">
      <c r="A5321" s="211">
        <v>5318</v>
      </c>
      <c r="B5321" s="212" t="s">
        <v>1416</v>
      </c>
      <c r="C5321" s="213" t="s">
        <v>1417</v>
      </c>
      <c r="D5321" s="213"/>
      <c r="E5321" s="213">
        <v>0</v>
      </c>
      <c r="F5321" s="213" t="s">
        <v>590</v>
      </c>
      <c r="G5321" s="214" t="s">
        <v>572</v>
      </c>
      <c r="H5321" s="208" t="str">
        <f>IF(Input!F$4="GMH_OECC",J5321,IF(Input!F$4="GMH_XOEC",L5321,IF(Input!F$4="GMH_Korea",N5321,IF(Input!F$4="GMH_EU",P5321,IF(Input!F$4="Skysuper",#REF!,IF(Input!F$4="SkyII",#REF!,IF(Input!F$4="XO-8000",#REF!, "FALSE")))))))</f>
        <v>00</v>
      </c>
      <c r="I5321" s="209">
        <f>IF(Input!F$4="GMH_OECC",K5321,IF(Input!F$4="GMH_XOEC",M5321,IF(Input!F$4="GMH_Korea",O5321,IF(Input!F$4="GMH_EU",Q5321,IF(Input!F$4="Skysuper",#REF!,IF(Input!F$4="SkyII",#REF!,IF(Input!F$4="XO-8000",#REF!, "FALSE")))))))</f>
        <v>0</v>
      </c>
      <c r="J5321" s="210" t="s">
        <v>10359</v>
      </c>
      <c r="K5321" s="268">
        <v>0</v>
      </c>
      <c r="L5321" s="270" t="s">
        <v>10359</v>
      </c>
      <c r="M5321" s="270">
        <v>0</v>
      </c>
      <c r="N5321" s="270" t="s">
        <v>10359</v>
      </c>
      <c r="O5321" s="270">
        <v>0</v>
      </c>
      <c r="P5321" s="270" t="s">
        <v>10359</v>
      </c>
      <c r="Q5321" s="270">
        <v>0</v>
      </c>
      <c r="R5321" s="74"/>
      <c r="S5321" s="75" t="str">
        <f t="shared" si="496"/>
        <v>0000</v>
      </c>
      <c r="T5321" s="75" t="str">
        <f t="shared" si="497"/>
        <v>00000000000000000000000000000000</v>
      </c>
      <c r="V5321" s="197"/>
      <c r="W5321" s="75">
        <f t="shared" si="498"/>
        <v>0</v>
      </c>
      <c r="AE5321" s="479"/>
    </row>
    <row r="5322" spans="1:31" s="75" customFormat="1" ht="13.5" x14ac:dyDescent="0.2">
      <c r="A5322" s="211">
        <v>5319</v>
      </c>
      <c r="B5322" s="212" t="s">
        <v>1418</v>
      </c>
      <c r="C5322" s="213" t="s">
        <v>1419</v>
      </c>
      <c r="D5322" s="213"/>
      <c r="E5322" s="213">
        <v>0</v>
      </c>
      <c r="F5322" s="213" t="s">
        <v>590</v>
      </c>
      <c r="G5322" s="214" t="s">
        <v>572</v>
      </c>
      <c r="H5322" s="208" t="str">
        <f>IF(Input!F$4="GMH_OECC",J5322,IF(Input!F$4="GMH_XOEC",L5322,IF(Input!F$4="GMH_Korea",N5322,IF(Input!F$4="GMH_EU",P5322,IF(Input!F$4="Skysuper",#REF!,IF(Input!F$4="SkyII",#REF!,IF(Input!F$4="XO-8000",#REF!, "FALSE")))))))</f>
        <v>00</v>
      </c>
      <c r="I5322" s="209">
        <f>IF(Input!F$4="GMH_OECC",K5322,IF(Input!F$4="GMH_XOEC",M5322,IF(Input!F$4="GMH_Korea",O5322,IF(Input!F$4="GMH_EU",Q5322,IF(Input!F$4="Skysuper",#REF!,IF(Input!F$4="SkyII",#REF!,IF(Input!F$4="XO-8000",#REF!, "FALSE")))))))</f>
        <v>0</v>
      </c>
      <c r="J5322" s="210" t="s">
        <v>10359</v>
      </c>
      <c r="K5322" s="268">
        <v>0</v>
      </c>
      <c r="L5322" s="270" t="s">
        <v>10359</v>
      </c>
      <c r="M5322" s="270">
        <v>0</v>
      </c>
      <c r="N5322" s="270" t="s">
        <v>10359</v>
      </c>
      <c r="O5322" s="270">
        <v>0</v>
      </c>
      <c r="P5322" s="270" t="s">
        <v>10359</v>
      </c>
      <c r="Q5322" s="270">
        <v>0</v>
      </c>
      <c r="R5322" s="74"/>
      <c r="S5322" s="75" t="str">
        <f t="shared" si="496"/>
        <v>0000</v>
      </c>
      <c r="T5322" s="75" t="str">
        <f t="shared" si="497"/>
        <v>00000000000000000000000000000000</v>
      </c>
      <c r="V5322" s="197"/>
      <c r="W5322" s="75">
        <f t="shared" si="498"/>
        <v>0</v>
      </c>
      <c r="AE5322" s="479"/>
    </row>
    <row r="5323" spans="1:31" s="75" customFormat="1" ht="13.5" x14ac:dyDescent="0.2">
      <c r="A5323" s="211">
        <v>5320</v>
      </c>
      <c r="B5323" s="212" t="s">
        <v>1420</v>
      </c>
      <c r="C5323" s="213" t="s">
        <v>1421</v>
      </c>
      <c r="D5323" s="213"/>
      <c r="E5323" s="213">
        <v>0</v>
      </c>
      <c r="F5323" s="213" t="s">
        <v>590</v>
      </c>
      <c r="G5323" s="214" t="s">
        <v>572</v>
      </c>
      <c r="H5323" s="208" t="str">
        <f>IF(Input!F$4="GMH_OECC",J5323,IF(Input!F$4="GMH_XOEC",L5323,IF(Input!F$4="GMH_Korea",N5323,IF(Input!F$4="GMH_EU",P5323,IF(Input!F$4="Skysuper",#REF!,IF(Input!F$4="SkyII",#REF!,IF(Input!F$4="XO-8000",#REF!, "FALSE")))))))</f>
        <v>00</v>
      </c>
      <c r="I5323" s="209">
        <f>IF(Input!F$4="GMH_OECC",K5323,IF(Input!F$4="GMH_XOEC",M5323,IF(Input!F$4="GMH_Korea",O5323,IF(Input!F$4="GMH_EU",Q5323,IF(Input!F$4="Skysuper",#REF!,IF(Input!F$4="SkyII",#REF!,IF(Input!F$4="XO-8000",#REF!, "FALSE")))))))</f>
        <v>0</v>
      </c>
      <c r="J5323" s="210" t="s">
        <v>10359</v>
      </c>
      <c r="K5323" s="268">
        <v>0</v>
      </c>
      <c r="L5323" s="270" t="s">
        <v>10359</v>
      </c>
      <c r="M5323" s="270">
        <v>0</v>
      </c>
      <c r="N5323" s="270" t="s">
        <v>10359</v>
      </c>
      <c r="O5323" s="270">
        <v>0</v>
      </c>
      <c r="P5323" s="270" t="s">
        <v>10359</v>
      </c>
      <c r="Q5323" s="270">
        <v>0</v>
      </c>
      <c r="R5323" s="74"/>
      <c r="S5323" s="75" t="str">
        <f t="shared" si="496"/>
        <v>0000</v>
      </c>
      <c r="T5323" s="75" t="str">
        <f t="shared" si="497"/>
        <v>00000000000000000000000000000000</v>
      </c>
      <c r="V5323" s="197"/>
      <c r="W5323" s="75">
        <f t="shared" si="498"/>
        <v>0</v>
      </c>
      <c r="AE5323" s="479"/>
    </row>
    <row r="5324" spans="1:31" s="75" customFormat="1" ht="13.5" x14ac:dyDescent="0.2">
      <c r="A5324" s="211">
        <v>5321</v>
      </c>
      <c r="B5324" s="212" t="s">
        <v>1422</v>
      </c>
      <c r="C5324" s="213" t="s">
        <v>1423</v>
      </c>
      <c r="D5324" s="213"/>
      <c r="E5324" s="213">
        <v>0</v>
      </c>
      <c r="F5324" s="213" t="s">
        <v>590</v>
      </c>
      <c r="G5324" s="214" t="s">
        <v>572</v>
      </c>
      <c r="H5324" s="208" t="str">
        <f>IF(Input!F$4="GMH_OECC",J5324,IF(Input!F$4="GMH_XOEC",L5324,IF(Input!F$4="GMH_Korea",N5324,IF(Input!F$4="GMH_EU",P5324,IF(Input!F$4="Skysuper",#REF!,IF(Input!F$4="SkyII",#REF!,IF(Input!F$4="XO-8000",#REF!, "FALSE")))))))</f>
        <v>00</v>
      </c>
      <c r="I5324" s="209">
        <f>IF(Input!F$4="GMH_OECC",K5324,IF(Input!F$4="GMH_XOEC",M5324,IF(Input!F$4="GMH_Korea",O5324,IF(Input!F$4="GMH_EU",Q5324,IF(Input!F$4="Skysuper",#REF!,IF(Input!F$4="SkyII",#REF!,IF(Input!F$4="XO-8000",#REF!, "FALSE")))))))</f>
        <v>0</v>
      </c>
      <c r="J5324" s="210" t="s">
        <v>10359</v>
      </c>
      <c r="K5324" s="268">
        <v>0</v>
      </c>
      <c r="L5324" s="270" t="s">
        <v>10359</v>
      </c>
      <c r="M5324" s="270">
        <v>0</v>
      </c>
      <c r="N5324" s="270" t="s">
        <v>10359</v>
      </c>
      <c r="O5324" s="270">
        <v>0</v>
      </c>
      <c r="P5324" s="270" t="s">
        <v>10359</v>
      </c>
      <c r="Q5324" s="270">
        <v>0</v>
      </c>
      <c r="R5324" s="74"/>
      <c r="S5324" s="75" t="str">
        <f t="shared" si="496"/>
        <v>0000</v>
      </c>
      <c r="T5324" s="75" t="str">
        <f t="shared" si="497"/>
        <v>00000000000000000000000000000000</v>
      </c>
      <c r="V5324" s="197"/>
      <c r="W5324" s="75">
        <f t="shared" si="498"/>
        <v>0</v>
      </c>
      <c r="AE5324" s="479"/>
    </row>
    <row r="5325" spans="1:31" s="75" customFormat="1" ht="13.5" x14ac:dyDescent="0.2">
      <c r="A5325" s="211">
        <v>5322</v>
      </c>
      <c r="B5325" s="212" t="s">
        <v>1424</v>
      </c>
      <c r="C5325" s="213" t="s">
        <v>1425</v>
      </c>
      <c r="D5325" s="213"/>
      <c r="E5325" s="213">
        <v>0</v>
      </c>
      <c r="F5325" s="213" t="s">
        <v>590</v>
      </c>
      <c r="G5325" s="214" t="s">
        <v>572</v>
      </c>
      <c r="H5325" s="208" t="str">
        <f>IF(Input!F$4="GMH_OECC",J5325,IF(Input!F$4="GMH_XOEC",L5325,IF(Input!F$4="GMH_Korea",N5325,IF(Input!F$4="GMH_EU",P5325,IF(Input!F$4="Skysuper",#REF!,IF(Input!F$4="SkyII",#REF!,IF(Input!F$4="XO-8000",#REF!, "FALSE")))))))</f>
        <v>00</v>
      </c>
      <c r="I5325" s="209">
        <f>IF(Input!F$4="GMH_OECC",K5325,IF(Input!F$4="GMH_XOEC",M5325,IF(Input!F$4="GMH_Korea",O5325,IF(Input!F$4="GMH_EU",Q5325,IF(Input!F$4="Skysuper",#REF!,IF(Input!F$4="SkyII",#REF!,IF(Input!F$4="XO-8000",#REF!, "FALSE")))))))</f>
        <v>0</v>
      </c>
      <c r="J5325" s="210" t="s">
        <v>10359</v>
      </c>
      <c r="K5325" s="268">
        <v>0</v>
      </c>
      <c r="L5325" s="270" t="s">
        <v>10359</v>
      </c>
      <c r="M5325" s="270">
        <v>0</v>
      </c>
      <c r="N5325" s="270" t="s">
        <v>10359</v>
      </c>
      <c r="O5325" s="270">
        <v>0</v>
      </c>
      <c r="P5325" s="270" t="s">
        <v>10359</v>
      </c>
      <c r="Q5325" s="270">
        <v>0</v>
      </c>
      <c r="R5325" s="74"/>
      <c r="S5325" s="75" t="str">
        <f t="shared" si="496"/>
        <v>0000</v>
      </c>
      <c r="T5325" s="75" t="str">
        <f t="shared" si="497"/>
        <v>00000000000000000000000000000000</v>
      </c>
      <c r="V5325" s="197"/>
      <c r="W5325" s="75">
        <f t="shared" si="498"/>
        <v>0</v>
      </c>
      <c r="AE5325" s="479"/>
    </row>
    <row r="5326" spans="1:31" s="75" customFormat="1" ht="13.5" x14ac:dyDescent="0.2">
      <c r="A5326" s="211">
        <v>5323</v>
      </c>
      <c r="B5326" s="212" t="s">
        <v>1426</v>
      </c>
      <c r="C5326" s="213" t="s">
        <v>1427</v>
      </c>
      <c r="D5326" s="213"/>
      <c r="E5326" s="213">
        <v>0</v>
      </c>
      <c r="F5326" s="213" t="s">
        <v>590</v>
      </c>
      <c r="G5326" s="214" t="s">
        <v>572</v>
      </c>
      <c r="H5326" s="208" t="str">
        <f>IF(Input!F$4="GMH_OECC",J5326,IF(Input!F$4="GMH_XOEC",L5326,IF(Input!F$4="GMH_Korea",N5326,IF(Input!F$4="GMH_EU",P5326,IF(Input!F$4="Skysuper",#REF!,IF(Input!F$4="SkyII",#REF!,IF(Input!F$4="XO-8000",#REF!, "FALSE")))))))</f>
        <v>00</v>
      </c>
      <c r="I5326" s="209">
        <f>IF(Input!F$4="GMH_OECC",K5326,IF(Input!F$4="GMH_XOEC",M5326,IF(Input!F$4="GMH_Korea",O5326,IF(Input!F$4="GMH_EU",Q5326,IF(Input!F$4="Skysuper",#REF!,IF(Input!F$4="SkyII",#REF!,IF(Input!F$4="XO-8000",#REF!, "FALSE")))))))</f>
        <v>0</v>
      </c>
      <c r="J5326" s="210" t="s">
        <v>10359</v>
      </c>
      <c r="K5326" s="268">
        <v>0</v>
      </c>
      <c r="L5326" s="270" t="s">
        <v>10359</v>
      </c>
      <c r="M5326" s="270">
        <v>0</v>
      </c>
      <c r="N5326" s="270" t="s">
        <v>10359</v>
      </c>
      <c r="O5326" s="270">
        <v>0</v>
      </c>
      <c r="P5326" s="270" t="s">
        <v>10359</v>
      </c>
      <c r="Q5326" s="270">
        <v>0</v>
      </c>
      <c r="R5326" s="74"/>
      <c r="S5326" s="75" t="str">
        <f t="shared" si="496"/>
        <v>0000</v>
      </c>
      <c r="T5326" s="75" t="str">
        <f t="shared" si="497"/>
        <v>00000000000000000000000000000000</v>
      </c>
      <c r="V5326" s="197"/>
      <c r="W5326" s="75">
        <f t="shared" si="498"/>
        <v>0</v>
      </c>
      <c r="AE5326" s="479"/>
    </row>
    <row r="5327" spans="1:31" s="75" customFormat="1" ht="13.5" x14ac:dyDescent="0.2">
      <c r="A5327" s="211">
        <v>5324</v>
      </c>
      <c r="B5327" s="212" t="s">
        <v>1428</v>
      </c>
      <c r="C5327" s="213" t="s">
        <v>1429</v>
      </c>
      <c r="D5327" s="213"/>
      <c r="E5327" s="213">
        <v>0</v>
      </c>
      <c r="F5327" s="213" t="s">
        <v>590</v>
      </c>
      <c r="G5327" s="214" t="s">
        <v>572</v>
      </c>
      <c r="H5327" s="208" t="str">
        <f>IF(Input!F$4="GMH_OECC",J5327,IF(Input!F$4="GMH_XOEC",L5327,IF(Input!F$4="GMH_Korea",N5327,IF(Input!F$4="GMH_EU",P5327,IF(Input!F$4="Skysuper",#REF!,IF(Input!F$4="SkyII",#REF!,IF(Input!F$4="XO-8000",#REF!, "FALSE")))))))</f>
        <v>00</v>
      </c>
      <c r="I5327" s="209">
        <f>IF(Input!F$4="GMH_OECC",K5327,IF(Input!F$4="GMH_XOEC",M5327,IF(Input!F$4="GMH_Korea",O5327,IF(Input!F$4="GMH_EU",Q5327,IF(Input!F$4="Skysuper",#REF!,IF(Input!F$4="SkyII",#REF!,IF(Input!F$4="XO-8000",#REF!, "FALSE")))))))</f>
        <v>0</v>
      </c>
      <c r="J5327" s="210" t="s">
        <v>10359</v>
      </c>
      <c r="K5327" s="268">
        <v>0</v>
      </c>
      <c r="L5327" s="270" t="s">
        <v>10359</v>
      </c>
      <c r="M5327" s="270">
        <v>0</v>
      </c>
      <c r="N5327" s="270" t="s">
        <v>10359</v>
      </c>
      <c r="O5327" s="270">
        <v>0</v>
      </c>
      <c r="P5327" s="270" t="s">
        <v>10359</v>
      </c>
      <c r="Q5327" s="270">
        <v>0</v>
      </c>
      <c r="R5327" s="74"/>
      <c r="S5327" s="75" t="str">
        <f t="shared" si="496"/>
        <v>0000</v>
      </c>
      <c r="T5327" s="75" t="str">
        <f t="shared" si="497"/>
        <v>00000000000000000000000000000000</v>
      </c>
      <c r="V5327" s="197"/>
      <c r="W5327" s="75">
        <f t="shared" si="498"/>
        <v>0</v>
      </c>
      <c r="AE5327" s="479"/>
    </row>
    <row r="5328" spans="1:31" s="75" customFormat="1" ht="13.5" x14ac:dyDescent="0.2">
      <c r="A5328" s="211">
        <v>5325</v>
      </c>
      <c r="B5328" s="212" t="s">
        <v>1430</v>
      </c>
      <c r="C5328" s="213" t="s">
        <v>1431</v>
      </c>
      <c r="D5328" s="213"/>
      <c r="E5328" s="213">
        <v>0</v>
      </c>
      <c r="F5328" s="213" t="s">
        <v>590</v>
      </c>
      <c r="G5328" s="214" t="s">
        <v>572</v>
      </c>
      <c r="H5328" s="208" t="str">
        <f>IF(Input!F$4="GMH_OECC",J5328,IF(Input!F$4="GMH_XOEC",L5328,IF(Input!F$4="GMH_Korea",N5328,IF(Input!F$4="GMH_EU",P5328,IF(Input!F$4="Skysuper",#REF!,IF(Input!F$4="SkyII",#REF!,IF(Input!F$4="XO-8000",#REF!, "FALSE")))))))</f>
        <v>00</v>
      </c>
      <c r="I5328" s="209">
        <f>IF(Input!F$4="GMH_OECC",K5328,IF(Input!F$4="GMH_XOEC",M5328,IF(Input!F$4="GMH_Korea",O5328,IF(Input!F$4="GMH_EU",Q5328,IF(Input!F$4="Skysuper",#REF!,IF(Input!F$4="SkyII",#REF!,IF(Input!F$4="XO-8000",#REF!, "FALSE")))))))</f>
        <v>0</v>
      </c>
      <c r="J5328" s="210" t="s">
        <v>10359</v>
      </c>
      <c r="K5328" s="268">
        <v>0</v>
      </c>
      <c r="L5328" s="270" t="s">
        <v>10359</v>
      </c>
      <c r="M5328" s="270">
        <v>0</v>
      </c>
      <c r="N5328" s="270" t="s">
        <v>10359</v>
      </c>
      <c r="O5328" s="270">
        <v>0</v>
      </c>
      <c r="P5328" s="270" t="s">
        <v>10359</v>
      </c>
      <c r="Q5328" s="270">
        <v>0</v>
      </c>
      <c r="R5328" s="74"/>
      <c r="S5328" s="75" t="str">
        <f t="shared" si="496"/>
        <v>0000</v>
      </c>
      <c r="T5328" s="75" t="str">
        <f t="shared" si="497"/>
        <v>00000000000000000000000000000000</v>
      </c>
      <c r="V5328" s="197"/>
      <c r="W5328" s="75">
        <f t="shared" si="498"/>
        <v>0</v>
      </c>
      <c r="AE5328" s="479"/>
    </row>
    <row r="5329" spans="1:31" s="75" customFormat="1" ht="13.5" x14ac:dyDescent="0.2">
      <c r="A5329" s="211">
        <v>5326</v>
      </c>
      <c r="B5329" s="212" t="s">
        <v>1432</v>
      </c>
      <c r="C5329" s="213" t="s">
        <v>1433</v>
      </c>
      <c r="D5329" s="213"/>
      <c r="E5329" s="213">
        <v>0</v>
      </c>
      <c r="F5329" s="213" t="s">
        <v>590</v>
      </c>
      <c r="G5329" s="214" t="s">
        <v>572</v>
      </c>
      <c r="H5329" s="208" t="str">
        <f>IF(Input!F$4="GMH_OECC",J5329,IF(Input!F$4="GMH_XOEC",L5329,IF(Input!F$4="GMH_Korea",N5329,IF(Input!F$4="GMH_EU",P5329,IF(Input!F$4="Skysuper",#REF!,IF(Input!F$4="SkyII",#REF!,IF(Input!F$4="XO-8000",#REF!, "FALSE")))))))</f>
        <v>00</v>
      </c>
      <c r="I5329" s="209">
        <f>IF(Input!F$4="GMH_OECC",K5329,IF(Input!F$4="GMH_XOEC",M5329,IF(Input!F$4="GMH_Korea",O5329,IF(Input!F$4="GMH_EU",Q5329,IF(Input!F$4="Skysuper",#REF!,IF(Input!F$4="SkyII",#REF!,IF(Input!F$4="XO-8000",#REF!, "FALSE")))))))</f>
        <v>0</v>
      </c>
      <c r="J5329" s="210" t="s">
        <v>10359</v>
      </c>
      <c r="K5329" s="268">
        <v>0</v>
      </c>
      <c r="L5329" s="270" t="s">
        <v>10359</v>
      </c>
      <c r="M5329" s="270">
        <v>0</v>
      </c>
      <c r="N5329" s="270" t="s">
        <v>10359</v>
      </c>
      <c r="O5329" s="270">
        <v>0</v>
      </c>
      <c r="P5329" s="270" t="s">
        <v>10359</v>
      </c>
      <c r="Q5329" s="270">
        <v>0</v>
      </c>
      <c r="R5329" s="74"/>
      <c r="S5329" s="75" t="str">
        <f t="shared" si="496"/>
        <v>0000</v>
      </c>
      <c r="T5329" s="75" t="str">
        <f t="shared" si="497"/>
        <v>00000000000000000000000000000000</v>
      </c>
      <c r="V5329" s="197"/>
      <c r="W5329" s="75">
        <f t="shared" si="498"/>
        <v>0</v>
      </c>
      <c r="AE5329" s="479"/>
    </row>
    <row r="5330" spans="1:31" s="75" customFormat="1" ht="13.5" x14ac:dyDescent="0.2">
      <c r="A5330" s="211">
        <v>5327</v>
      </c>
      <c r="B5330" s="212" t="s">
        <v>1434</v>
      </c>
      <c r="C5330" s="213" t="s">
        <v>1435</v>
      </c>
      <c r="D5330" s="213"/>
      <c r="E5330" s="213">
        <v>0</v>
      </c>
      <c r="F5330" s="213" t="s">
        <v>590</v>
      </c>
      <c r="G5330" s="214" t="s">
        <v>572</v>
      </c>
      <c r="H5330" s="208" t="str">
        <f>IF(Input!F$4="GMH_OECC",J5330,IF(Input!F$4="GMH_XOEC",L5330,IF(Input!F$4="GMH_Korea",N5330,IF(Input!F$4="GMH_EU",P5330,IF(Input!F$4="Skysuper",#REF!,IF(Input!F$4="SkyII",#REF!,IF(Input!F$4="XO-8000",#REF!, "FALSE")))))))</f>
        <v>00</v>
      </c>
      <c r="I5330" s="209">
        <f>IF(Input!F$4="GMH_OECC",K5330,IF(Input!F$4="GMH_XOEC",M5330,IF(Input!F$4="GMH_Korea",O5330,IF(Input!F$4="GMH_EU",Q5330,IF(Input!F$4="Skysuper",#REF!,IF(Input!F$4="SkyII",#REF!,IF(Input!F$4="XO-8000",#REF!, "FALSE")))))))</f>
        <v>0</v>
      </c>
      <c r="J5330" s="210" t="s">
        <v>10359</v>
      </c>
      <c r="K5330" s="268">
        <v>0</v>
      </c>
      <c r="L5330" s="270" t="s">
        <v>10359</v>
      </c>
      <c r="M5330" s="270">
        <v>0</v>
      </c>
      <c r="N5330" s="270" t="s">
        <v>10359</v>
      </c>
      <c r="O5330" s="270">
        <v>0</v>
      </c>
      <c r="P5330" s="270" t="s">
        <v>10359</v>
      </c>
      <c r="Q5330" s="270">
        <v>0</v>
      </c>
      <c r="R5330" s="74"/>
      <c r="S5330" s="75" t="str">
        <f t="shared" si="496"/>
        <v>0000</v>
      </c>
      <c r="T5330" s="75" t="str">
        <f t="shared" si="497"/>
        <v>00000000000000000000000000000000</v>
      </c>
      <c r="V5330" s="197"/>
      <c r="W5330" s="75">
        <f t="shared" si="498"/>
        <v>0</v>
      </c>
      <c r="AE5330" s="479"/>
    </row>
    <row r="5331" spans="1:31" s="75" customFormat="1" ht="13.5" x14ac:dyDescent="0.2">
      <c r="A5331" s="211">
        <v>5328</v>
      </c>
      <c r="B5331" s="212" t="s">
        <v>1436</v>
      </c>
      <c r="C5331" s="213" t="s">
        <v>1437</v>
      </c>
      <c r="D5331" s="213"/>
      <c r="E5331" s="213">
        <v>0</v>
      </c>
      <c r="F5331" s="213" t="s">
        <v>590</v>
      </c>
      <c r="G5331" s="214" t="s">
        <v>572</v>
      </c>
      <c r="H5331" s="208" t="str">
        <f>IF(Input!F$4="GMH_OECC",J5331,IF(Input!F$4="GMH_XOEC",L5331,IF(Input!F$4="GMH_Korea",N5331,IF(Input!F$4="GMH_EU",P5331,IF(Input!F$4="Skysuper",#REF!,IF(Input!F$4="SkyII",#REF!,IF(Input!F$4="XO-8000",#REF!, "FALSE")))))))</f>
        <v>00</v>
      </c>
      <c r="I5331" s="209">
        <f>IF(Input!F$4="GMH_OECC",K5331,IF(Input!F$4="GMH_XOEC",M5331,IF(Input!F$4="GMH_Korea",O5331,IF(Input!F$4="GMH_EU",Q5331,IF(Input!F$4="Skysuper",#REF!,IF(Input!F$4="SkyII",#REF!,IF(Input!F$4="XO-8000",#REF!, "FALSE")))))))</f>
        <v>0</v>
      </c>
      <c r="J5331" s="210" t="s">
        <v>10359</v>
      </c>
      <c r="K5331" s="268">
        <v>0</v>
      </c>
      <c r="L5331" s="270" t="s">
        <v>10359</v>
      </c>
      <c r="M5331" s="270">
        <v>0</v>
      </c>
      <c r="N5331" s="270" t="s">
        <v>10359</v>
      </c>
      <c r="O5331" s="270">
        <v>0</v>
      </c>
      <c r="P5331" s="270" t="s">
        <v>10359</v>
      </c>
      <c r="Q5331" s="270">
        <v>0</v>
      </c>
      <c r="R5331" s="74"/>
      <c r="S5331" s="75" t="str">
        <f t="shared" si="496"/>
        <v>0000</v>
      </c>
      <c r="T5331" s="75" t="str">
        <f t="shared" si="497"/>
        <v>00000000000000000000000000000000</v>
      </c>
      <c r="V5331" s="197"/>
      <c r="W5331" s="75">
        <f t="shared" si="498"/>
        <v>0</v>
      </c>
      <c r="AE5331" s="479"/>
    </row>
    <row r="5332" spans="1:31" s="75" customFormat="1" ht="13.5" x14ac:dyDescent="0.2">
      <c r="A5332" s="211">
        <v>5329</v>
      </c>
      <c r="B5332" s="212" t="s">
        <v>1438</v>
      </c>
      <c r="C5332" s="213" t="s">
        <v>1439</v>
      </c>
      <c r="D5332" s="213"/>
      <c r="E5332" s="213">
        <v>0</v>
      </c>
      <c r="F5332" s="213" t="s">
        <v>590</v>
      </c>
      <c r="G5332" s="214" t="s">
        <v>572</v>
      </c>
      <c r="H5332" s="208" t="str">
        <f>IF(Input!F$4="GMH_OECC",J5332,IF(Input!F$4="GMH_XOEC",L5332,IF(Input!F$4="GMH_Korea",N5332,IF(Input!F$4="GMH_EU",P5332,IF(Input!F$4="Skysuper",#REF!,IF(Input!F$4="SkyII",#REF!,IF(Input!F$4="XO-8000",#REF!, "FALSE")))))))</f>
        <v>00</v>
      </c>
      <c r="I5332" s="209">
        <f>IF(Input!F$4="GMH_OECC",K5332,IF(Input!F$4="GMH_XOEC",M5332,IF(Input!F$4="GMH_Korea",O5332,IF(Input!F$4="GMH_EU",Q5332,IF(Input!F$4="Skysuper",#REF!,IF(Input!F$4="SkyII",#REF!,IF(Input!F$4="XO-8000",#REF!, "FALSE")))))))</f>
        <v>0</v>
      </c>
      <c r="J5332" s="210" t="s">
        <v>10359</v>
      </c>
      <c r="K5332" s="268">
        <v>0</v>
      </c>
      <c r="L5332" s="270" t="s">
        <v>10359</v>
      </c>
      <c r="M5332" s="270">
        <v>0</v>
      </c>
      <c r="N5332" s="270" t="s">
        <v>10359</v>
      </c>
      <c r="O5332" s="270">
        <v>0</v>
      </c>
      <c r="P5332" s="270" t="s">
        <v>10359</v>
      </c>
      <c r="Q5332" s="270">
        <v>0</v>
      </c>
      <c r="R5332" s="74"/>
      <c r="S5332" s="75" t="str">
        <f t="shared" si="496"/>
        <v>0000</v>
      </c>
      <c r="T5332" s="75" t="str">
        <f t="shared" si="497"/>
        <v>00000000000000000000000000000000</v>
      </c>
      <c r="V5332" s="197"/>
      <c r="W5332" s="75">
        <f t="shared" si="498"/>
        <v>0</v>
      </c>
      <c r="AE5332" s="479"/>
    </row>
    <row r="5333" spans="1:31" s="75" customFormat="1" ht="13.5" x14ac:dyDescent="0.2">
      <c r="A5333" s="211">
        <v>5330</v>
      </c>
      <c r="B5333" s="212" t="s">
        <v>1440</v>
      </c>
      <c r="C5333" s="213" t="s">
        <v>1441</v>
      </c>
      <c r="D5333" s="213"/>
      <c r="E5333" s="213">
        <v>0</v>
      </c>
      <c r="F5333" s="213" t="s">
        <v>590</v>
      </c>
      <c r="G5333" s="214" t="s">
        <v>572</v>
      </c>
      <c r="H5333" s="208" t="str">
        <f>IF(Input!F$4="GMH_OECC",J5333,IF(Input!F$4="GMH_XOEC",L5333,IF(Input!F$4="GMH_Korea",N5333,IF(Input!F$4="GMH_EU",P5333,IF(Input!F$4="Skysuper",#REF!,IF(Input!F$4="SkyII",#REF!,IF(Input!F$4="XO-8000",#REF!, "FALSE")))))))</f>
        <v>00</v>
      </c>
      <c r="I5333" s="209">
        <f>IF(Input!F$4="GMH_OECC",K5333,IF(Input!F$4="GMH_XOEC",M5333,IF(Input!F$4="GMH_Korea",O5333,IF(Input!F$4="GMH_EU",Q5333,IF(Input!F$4="Skysuper",#REF!,IF(Input!F$4="SkyII",#REF!,IF(Input!F$4="XO-8000",#REF!, "FALSE")))))))</f>
        <v>0</v>
      </c>
      <c r="J5333" s="210" t="s">
        <v>10359</v>
      </c>
      <c r="K5333" s="268">
        <v>0</v>
      </c>
      <c r="L5333" s="270" t="s">
        <v>10359</v>
      </c>
      <c r="M5333" s="270">
        <v>0</v>
      </c>
      <c r="N5333" s="270" t="s">
        <v>10359</v>
      </c>
      <c r="O5333" s="270">
        <v>0</v>
      </c>
      <c r="P5333" s="270" t="s">
        <v>10359</v>
      </c>
      <c r="Q5333" s="270">
        <v>0</v>
      </c>
      <c r="R5333" s="74"/>
      <c r="S5333" s="75" t="str">
        <f t="shared" si="496"/>
        <v>0000</v>
      </c>
      <c r="T5333" s="75" t="str">
        <f t="shared" si="497"/>
        <v>00000000000000000000000000000000</v>
      </c>
      <c r="V5333" s="197"/>
      <c r="W5333" s="75">
        <f t="shared" si="498"/>
        <v>0</v>
      </c>
      <c r="AE5333" s="479"/>
    </row>
    <row r="5334" spans="1:31" s="75" customFormat="1" ht="13.5" x14ac:dyDescent="0.2">
      <c r="A5334" s="211">
        <v>5331</v>
      </c>
      <c r="B5334" s="212" t="s">
        <v>1442</v>
      </c>
      <c r="C5334" s="213" t="s">
        <v>1443</v>
      </c>
      <c r="D5334" s="213"/>
      <c r="E5334" s="213">
        <v>0</v>
      </c>
      <c r="F5334" s="213" t="s">
        <v>590</v>
      </c>
      <c r="G5334" s="214" t="s">
        <v>572</v>
      </c>
      <c r="H5334" s="208" t="str">
        <f>IF(Input!F$4="GMH_OECC",J5334,IF(Input!F$4="GMH_XOEC",L5334,IF(Input!F$4="GMH_Korea",N5334,IF(Input!F$4="GMH_EU",P5334,IF(Input!F$4="Skysuper",#REF!,IF(Input!F$4="SkyII",#REF!,IF(Input!F$4="XO-8000",#REF!, "FALSE")))))))</f>
        <v>00</v>
      </c>
      <c r="I5334" s="209">
        <f>IF(Input!F$4="GMH_OECC",K5334,IF(Input!F$4="GMH_XOEC",M5334,IF(Input!F$4="GMH_Korea",O5334,IF(Input!F$4="GMH_EU",Q5334,IF(Input!F$4="Skysuper",#REF!,IF(Input!F$4="SkyII",#REF!,IF(Input!F$4="XO-8000",#REF!, "FALSE")))))))</f>
        <v>0</v>
      </c>
      <c r="J5334" s="210" t="s">
        <v>10359</v>
      </c>
      <c r="K5334" s="268">
        <v>0</v>
      </c>
      <c r="L5334" s="270" t="s">
        <v>10359</v>
      </c>
      <c r="M5334" s="270">
        <v>0</v>
      </c>
      <c r="N5334" s="270" t="s">
        <v>10359</v>
      </c>
      <c r="O5334" s="270">
        <v>0</v>
      </c>
      <c r="P5334" s="270" t="s">
        <v>10359</v>
      </c>
      <c r="Q5334" s="270">
        <v>0</v>
      </c>
      <c r="R5334" s="74"/>
      <c r="S5334" s="75" t="str">
        <f t="shared" si="496"/>
        <v>0000</v>
      </c>
      <c r="T5334" s="75" t="str">
        <f t="shared" si="497"/>
        <v>00000000000000000000000000000000</v>
      </c>
      <c r="V5334" s="197"/>
      <c r="W5334" s="75">
        <f t="shared" si="498"/>
        <v>0</v>
      </c>
      <c r="AE5334" s="479"/>
    </row>
    <row r="5335" spans="1:31" s="75" customFormat="1" ht="13.5" x14ac:dyDescent="0.2">
      <c r="A5335" s="211">
        <v>5332</v>
      </c>
      <c r="B5335" s="212" t="s">
        <v>7469</v>
      </c>
      <c r="C5335" s="213" t="s">
        <v>7470</v>
      </c>
      <c r="D5335" s="213"/>
      <c r="E5335" s="213">
        <v>0</v>
      </c>
      <c r="F5335" s="213" t="s">
        <v>590</v>
      </c>
      <c r="G5335" s="214" t="s">
        <v>572</v>
      </c>
      <c r="H5335" s="208" t="str">
        <f>IF(Input!F$4="GMH_OECC",J5335,IF(Input!F$4="GMH_XOEC",L5335,IF(Input!F$4="GMH_Korea",N5335,IF(Input!F$4="GMH_EU",P5335,IF(Input!F$4="Skysuper",#REF!,IF(Input!F$4="SkyII",#REF!,IF(Input!F$4="XO-8000",#REF!, "FALSE")))))))</f>
        <v>00</v>
      </c>
      <c r="I5335" s="209">
        <f>IF(Input!F$4="GMH_OECC",K5335,IF(Input!F$4="GMH_XOEC",M5335,IF(Input!F$4="GMH_Korea",O5335,IF(Input!F$4="GMH_EU",Q5335,IF(Input!F$4="Skysuper",#REF!,IF(Input!F$4="SkyII",#REF!,IF(Input!F$4="XO-8000",#REF!, "FALSE")))))))</f>
        <v>0</v>
      </c>
      <c r="J5335" s="210" t="s">
        <v>10359</v>
      </c>
      <c r="K5335" s="268">
        <v>0</v>
      </c>
      <c r="L5335" s="270" t="s">
        <v>10359</v>
      </c>
      <c r="M5335" s="270">
        <v>0</v>
      </c>
      <c r="N5335" s="270" t="s">
        <v>10359</v>
      </c>
      <c r="O5335" s="270">
        <v>0</v>
      </c>
      <c r="P5335" s="270" t="s">
        <v>10359</v>
      </c>
      <c r="Q5335" s="270">
        <v>0</v>
      </c>
      <c r="R5335" s="74"/>
      <c r="S5335" s="75" t="str">
        <f t="shared" si="496"/>
        <v>0000</v>
      </c>
      <c r="T5335" s="75" t="str">
        <f t="shared" si="497"/>
        <v>00000000000000000000000000000000</v>
      </c>
      <c r="V5335" s="197"/>
      <c r="W5335" s="75">
        <f t="shared" si="498"/>
        <v>0</v>
      </c>
      <c r="AE5335" s="479"/>
    </row>
    <row r="5336" spans="1:31" s="75" customFormat="1" ht="13.5" x14ac:dyDescent="0.2">
      <c r="A5336" s="211">
        <v>5333</v>
      </c>
      <c r="B5336" s="212" t="s">
        <v>7471</v>
      </c>
      <c r="C5336" s="213" t="s">
        <v>7472</v>
      </c>
      <c r="D5336" s="213"/>
      <c r="E5336" s="213">
        <v>0</v>
      </c>
      <c r="F5336" s="213" t="s">
        <v>590</v>
      </c>
      <c r="G5336" s="214" t="s">
        <v>572</v>
      </c>
      <c r="H5336" s="208" t="str">
        <f>IF(Input!F$4="GMH_OECC",J5336,IF(Input!F$4="GMH_XOEC",L5336,IF(Input!F$4="GMH_Korea",N5336,IF(Input!F$4="GMH_EU",P5336,IF(Input!F$4="Skysuper",#REF!,IF(Input!F$4="SkyII",#REF!,IF(Input!F$4="XO-8000",#REF!, "FALSE")))))))</f>
        <v>00</v>
      </c>
      <c r="I5336" s="209">
        <f>IF(Input!F$4="GMH_OECC",K5336,IF(Input!F$4="GMH_XOEC",M5336,IF(Input!F$4="GMH_Korea",O5336,IF(Input!F$4="GMH_EU",Q5336,IF(Input!F$4="Skysuper",#REF!,IF(Input!F$4="SkyII",#REF!,IF(Input!F$4="XO-8000",#REF!, "FALSE")))))))</f>
        <v>0</v>
      </c>
      <c r="J5336" s="210" t="s">
        <v>10359</v>
      </c>
      <c r="K5336" s="268">
        <v>0</v>
      </c>
      <c r="L5336" s="270" t="s">
        <v>10359</v>
      </c>
      <c r="M5336" s="270">
        <v>0</v>
      </c>
      <c r="N5336" s="270" t="s">
        <v>10359</v>
      </c>
      <c r="O5336" s="270">
        <v>0</v>
      </c>
      <c r="P5336" s="270" t="s">
        <v>10359</v>
      </c>
      <c r="Q5336" s="270">
        <v>0</v>
      </c>
      <c r="R5336" s="74"/>
      <c r="S5336" s="75" t="str">
        <f t="shared" si="496"/>
        <v>0000</v>
      </c>
      <c r="T5336" s="75" t="str">
        <f t="shared" si="497"/>
        <v>00000000000000000000000000000000</v>
      </c>
      <c r="V5336" s="197"/>
      <c r="W5336" s="75">
        <f t="shared" si="498"/>
        <v>0</v>
      </c>
      <c r="AE5336" s="479"/>
    </row>
    <row r="5337" spans="1:31" s="75" customFormat="1" ht="13.5" x14ac:dyDescent="0.2">
      <c r="A5337" s="211">
        <v>5334</v>
      </c>
      <c r="B5337" s="212" t="s">
        <v>7473</v>
      </c>
      <c r="C5337" s="213" t="s">
        <v>7474</v>
      </c>
      <c r="D5337" s="213"/>
      <c r="E5337" s="213">
        <v>0</v>
      </c>
      <c r="F5337" s="213" t="s">
        <v>590</v>
      </c>
      <c r="G5337" s="214" t="s">
        <v>572</v>
      </c>
      <c r="H5337" s="208" t="str">
        <f>IF(Input!F$4="GMH_OECC",J5337,IF(Input!F$4="GMH_XOEC",L5337,IF(Input!F$4="GMH_Korea",N5337,IF(Input!F$4="GMH_EU",P5337,IF(Input!F$4="Skysuper",#REF!,IF(Input!F$4="SkyII",#REF!,IF(Input!F$4="XO-8000",#REF!, "FALSE")))))))</f>
        <v>00</v>
      </c>
      <c r="I5337" s="209">
        <f>IF(Input!F$4="GMH_OECC",K5337,IF(Input!F$4="GMH_XOEC",M5337,IF(Input!F$4="GMH_Korea",O5337,IF(Input!F$4="GMH_EU",Q5337,IF(Input!F$4="Skysuper",#REF!,IF(Input!F$4="SkyII",#REF!,IF(Input!F$4="XO-8000",#REF!, "FALSE")))))))</f>
        <v>0</v>
      </c>
      <c r="J5337" s="210" t="s">
        <v>10359</v>
      </c>
      <c r="K5337" s="268">
        <v>0</v>
      </c>
      <c r="L5337" s="270" t="s">
        <v>10359</v>
      </c>
      <c r="M5337" s="270">
        <v>0</v>
      </c>
      <c r="N5337" s="270" t="s">
        <v>10359</v>
      </c>
      <c r="O5337" s="270">
        <v>0</v>
      </c>
      <c r="P5337" s="270" t="s">
        <v>10359</v>
      </c>
      <c r="Q5337" s="270">
        <v>0</v>
      </c>
      <c r="R5337" s="74"/>
      <c r="S5337" s="75" t="str">
        <f t="shared" si="496"/>
        <v>0000</v>
      </c>
      <c r="T5337" s="75" t="str">
        <f t="shared" si="497"/>
        <v>00000000000000000000000000000000</v>
      </c>
      <c r="V5337" s="197"/>
      <c r="W5337" s="75">
        <f t="shared" si="498"/>
        <v>0</v>
      </c>
      <c r="AE5337" s="479"/>
    </row>
    <row r="5338" spans="1:31" s="75" customFormat="1" ht="13.5" x14ac:dyDescent="0.2">
      <c r="A5338" s="211">
        <v>5335</v>
      </c>
      <c r="B5338" s="212" t="s">
        <v>7475</v>
      </c>
      <c r="C5338" s="213" t="s">
        <v>7476</v>
      </c>
      <c r="D5338" s="213"/>
      <c r="E5338" s="213">
        <v>0</v>
      </c>
      <c r="F5338" s="213" t="s">
        <v>590</v>
      </c>
      <c r="G5338" s="214" t="s">
        <v>572</v>
      </c>
      <c r="H5338" s="208" t="str">
        <f>IF(Input!F$4="GMH_OECC",J5338,IF(Input!F$4="GMH_XOEC",L5338,IF(Input!F$4="GMH_Korea",N5338,IF(Input!F$4="GMH_EU",P5338,IF(Input!F$4="Skysuper",#REF!,IF(Input!F$4="SkyII",#REF!,IF(Input!F$4="XO-8000",#REF!, "FALSE")))))))</f>
        <v>00</v>
      </c>
      <c r="I5338" s="209">
        <f>IF(Input!F$4="GMH_OECC",K5338,IF(Input!F$4="GMH_XOEC",M5338,IF(Input!F$4="GMH_Korea",O5338,IF(Input!F$4="GMH_EU",Q5338,IF(Input!F$4="Skysuper",#REF!,IF(Input!F$4="SkyII",#REF!,IF(Input!F$4="XO-8000",#REF!, "FALSE")))))))</f>
        <v>0</v>
      </c>
      <c r="J5338" s="210" t="s">
        <v>10359</v>
      </c>
      <c r="K5338" s="268">
        <v>0</v>
      </c>
      <c r="L5338" s="270" t="s">
        <v>10359</v>
      </c>
      <c r="M5338" s="270">
        <v>0</v>
      </c>
      <c r="N5338" s="270" t="s">
        <v>10359</v>
      </c>
      <c r="O5338" s="270">
        <v>0</v>
      </c>
      <c r="P5338" s="270" t="s">
        <v>10359</v>
      </c>
      <c r="Q5338" s="270">
        <v>0</v>
      </c>
      <c r="R5338" s="74"/>
      <c r="S5338" s="75" t="str">
        <f t="shared" si="496"/>
        <v>0000</v>
      </c>
      <c r="T5338" s="75" t="str">
        <f t="shared" si="497"/>
        <v>00000000000000000000000000000000</v>
      </c>
      <c r="V5338" s="197"/>
      <c r="W5338" s="75">
        <f t="shared" si="498"/>
        <v>0</v>
      </c>
      <c r="AE5338" s="479"/>
    </row>
    <row r="5339" spans="1:31" s="75" customFormat="1" ht="13.5" x14ac:dyDescent="0.2">
      <c r="A5339" s="211">
        <v>5336</v>
      </c>
      <c r="B5339" s="212" t="s">
        <v>7477</v>
      </c>
      <c r="C5339" s="213" t="s">
        <v>7478</v>
      </c>
      <c r="D5339" s="213"/>
      <c r="E5339" s="213">
        <v>0</v>
      </c>
      <c r="F5339" s="213" t="s">
        <v>590</v>
      </c>
      <c r="G5339" s="214" t="s">
        <v>572</v>
      </c>
      <c r="H5339" s="208" t="str">
        <f>IF(Input!F$4="GMH_OECC",J5339,IF(Input!F$4="GMH_XOEC",L5339,IF(Input!F$4="GMH_Korea",N5339,IF(Input!F$4="GMH_EU",P5339,IF(Input!F$4="Skysuper",#REF!,IF(Input!F$4="SkyII",#REF!,IF(Input!F$4="XO-8000",#REF!, "FALSE")))))))</f>
        <v>00</v>
      </c>
      <c r="I5339" s="209">
        <f>IF(Input!F$4="GMH_OECC",K5339,IF(Input!F$4="GMH_XOEC",M5339,IF(Input!F$4="GMH_Korea",O5339,IF(Input!F$4="GMH_EU",Q5339,IF(Input!F$4="Skysuper",#REF!,IF(Input!F$4="SkyII",#REF!,IF(Input!F$4="XO-8000",#REF!, "FALSE")))))))</f>
        <v>0</v>
      </c>
      <c r="J5339" s="210" t="s">
        <v>10359</v>
      </c>
      <c r="K5339" s="268">
        <v>0</v>
      </c>
      <c r="L5339" s="270" t="s">
        <v>10359</v>
      </c>
      <c r="M5339" s="270">
        <v>0</v>
      </c>
      <c r="N5339" s="270" t="s">
        <v>10359</v>
      </c>
      <c r="O5339" s="270">
        <v>0</v>
      </c>
      <c r="P5339" s="270" t="s">
        <v>10359</v>
      </c>
      <c r="Q5339" s="270">
        <v>0</v>
      </c>
      <c r="R5339" s="74"/>
      <c r="S5339" s="75" t="str">
        <f t="shared" si="496"/>
        <v>0000</v>
      </c>
      <c r="T5339" s="75" t="str">
        <f t="shared" si="497"/>
        <v>00000000000000000000000000000000</v>
      </c>
      <c r="V5339" s="197"/>
      <c r="W5339" s="75">
        <f t="shared" si="498"/>
        <v>0</v>
      </c>
      <c r="AE5339" s="479"/>
    </row>
    <row r="5340" spans="1:31" s="75" customFormat="1" ht="13.5" x14ac:dyDescent="0.2">
      <c r="A5340" s="211">
        <v>5337</v>
      </c>
      <c r="B5340" s="212" t="s">
        <v>7479</v>
      </c>
      <c r="C5340" s="213" t="s">
        <v>7480</v>
      </c>
      <c r="D5340" s="213"/>
      <c r="E5340" s="213">
        <v>0</v>
      </c>
      <c r="F5340" s="213" t="s">
        <v>590</v>
      </c>
      <c r="G5340" s="214" t="s">
        <v>572</v>
      </c>
      <c r="H5340" s="208" t="str">
        <f>IF(Input!F$4="GMH_OECC",J5340,IF(Input!F$4="GMH_XOEC",L5340,IF(Input!F$4="GMH_Korea",N5340,IF(Input!F$4="GMH_EU",P5340,IF(Input!F$4="Skysuper",#REF!,IF(Input!F$4="SkyII",#REF!,IF(Input!F$4="XO-8000",#REF!, "FALSE")))))))</f>
        <v>00</v>
      </c>
      <c r="I5340" s="209">
        <f>IF(Input!F$4="GMH_OECC",K5340,IF(Input!F$4="GMH_XOEC",M5340,IF(Input!F$4="GMH_Korea",O5340,IF(Input!F$4="GMH_EU",Q5340,IF(Input!F$4="Skysuper",#REF!,IF(Input!F$4="SkyII",#REF!,IF(Input!F$4="XO-8000",#REF!, "FALSE")))))))</f>
        <v>0</v>
      </c>
      <c r="J5340" s="210" t="s">
        <v>10359</v>
      </c>
      <c r="K5340" s="268">
        <v>0</v>
      </c>
      <c r="L5340" s="270" t="s">
        <v>10359</v>
      </c>
      <c r="M5340" s="270">
        <v>0</v>
      </c>
      <c r="N5340" s="270" t="s">
        <v>10359</v>
      </c>
      <c r="O5340" s="270">
        <v>0</v>
      </c>
      <c r="P5340" s="270" t="s">
        <v>10359</v>
      </c>
      <c r="Q5340" s="270">
        <v>0</v>
      </c>
      <c r="R5340" s="74"/>
      <c r="S5340" s="75" t="str">
        <f t="shared" si="496"/>
        <v>0000</v>
      </c>
      <c r="T5340" s="75" t="str">
        <f t="shared" si="497"/>
        <v>00000000000000000000000000000000</v>
      </c>
      <c r="V5340" s="197"/>
      <c r="W5340" s="75">
        <f t="shared" si="498"/>
        <v>0</v>
      </c>
      <c r="AE5340" s="479"/>
    </row>
    <row r="5341" spans="1:31" s="75" customFormat="1" ht="13.5" x14ac:dyDescent="0.2">
      <c r="A5341" s="211">
        <v>5338</v>
      </c>
      <c r="B5341" s="212" t="s">
        <v>7481</v>
      </c>
      <c r="C5341" s="213" t="s">
        <v>7482</v>
      </c>
      <c r="D5341" s="213"/>
      <c r="E5341" s="213">
        <v>0</v>
      </c>
      <c r="F5341" s="213" t="s">
        <v>590</v>
      </c>
      <c r="G5341" s="214" t="s">
        <v>572</v>
      </c>
      <c r="H5341" s="208" t="str">
        <f>IF(Input!F$4="GMH_OECC",J5341,IF(Input!F$4="GMH_XOEC",L5341,IF(Input!F$4="GMH_Korea",N5341,IF(Input!F$4="GMH_EU",P5341,IF(Input!F$4="Skysuper",#REF!,IF(Input!F$4="SkyII",#REF!,IF(Input!F$4="XO-8000",#REF!, "FALSE")))))))</f>
        <v>00</v>
      </c>
      <c r="I5341" s="209">
        <f>IF(Input!F$4="GMH_OECC",K5341,IF(Input!F$4="GMH_XOEC",M5341,IF(Input!F$4="GMH_Korea",O5341,IF(Input!F$4="GMH_EU",Q5341,IF(Input!F$4="Skysuper",#REF!,IF(Input!F$4="SkyII",#REF!,IF(Input!F$4="XO-8000",#REF!, "FALSE")))))))</f>
        <v>0</v>
      </c>
      <c r="J5341" s="210" t="s">
        <v>10359</v>
      </c>
      <c r="K5341" s="268">
        <v>0</v>
      </c>
      <c r="L5341" s="270" t="s">
        <v>10359</v>
      </c>
      <c r="M5341" s="270">
        <v>0</v>
      </c>
      <c r="N5341" s="270" t="s">
        <v>10359</v>
      </c>
      <c r="O5341" s="270">
        <v>0</v>
      </c>
      <c r="P5341" s="270" t="s">
        <v>10359</v>
      </c>
      <c r="Q5341" s="270">
        <v>0</v>
      </c>
      <c r="R5341" s="74"/>
      <c r="S5341" s="75" t="str">
        <f t="shared" si="496"/>
        <v>0000</v>
      </c>
      <c r="T5341" s="75" t="str">
        <f t="shared" si="497"/>
        <v>00000000000000000000000000000000</v>
      </c>
      <c r="V5341" s="197"/>
      <c r="W5341" s="75">
        <f t="shared" si="498"/>
        <v>0</v>
      </c>
      <c r="AE5341" s="479"/>
    </row>
    <row r="5342" spans="1:31" s="75" customFormat="1" ht="13.5" x14ac:dyDescent="0.2">
      <c r="A5342" s="211">
        <v>5339</v>
      </c>
      <c r="B5342" s="212" t="s">
        <v>7483</v>
      </c>
      <c r="C5342" s="213" t="s">
        <v>7484</v>
      </c>
      <c r="D5342" s="213"/>
      <c r="E5342" s="213">
        <v>0</v>
      </c>
      <c r="F5342" s="213" t="s">
        <v>590</v>
      </c>
      <c r="G5342" s="214" t="s">
        <v>572</v>
      </c>
      <c r="H5342" s="208" t="str">
        <f>IF(Input!F$4="GMH_OECC",J5342,IF(Input!F$4="GMH_XOEC",L5342,IF(Input!F$4="GMH_Korea",N5342,IF(Input!F$4="GMH_EU",P5342,IF(Input!F$4="Skysuper",#REF!,IF(Input!F$4="SkyII",#REF!,IF(Input!F$4="XO-8000",#REF!, "FALSE")))))))</f>
        <v>00</v>
      </c>
      <c r="I5342" s="209">
        <f>IF(Input!F$4="GMH_OECC",K5342,IF(Input!F$4="GMH_XOEC",M5342,IF(Input!F$4="GMH_Korea",O5342,IF(Input!F$4="GMH_EU",Q5342,IF(Input!F$4="Skysuper",#REF!,IF(Input!F$4="SkyII",#REF!,IF(Input!F$4="XO-8000",#REF!, "FALSE")))))))</f>
        <v>0</v>
      </c>
      <c r="J5342" s="210" t="s">
        <v>10359</v>
      </c>
      <c r="K5342" s="268">
        <v>0</v>
      </c>
      <c r="L5342" s="270" t="s">
        <v>10359</v>
      </c>
      <c r="M5342" s="270">
        <v>0</v>
      </c>
      <c r="N5342" s="270" t="s">
        <v>10359</v>
      </c>
      <c r="O5342" s="270">
        <v>0</v>
      </c>
      <c r="P5342" s="270" t="s">
        <v>10359</v>
      </c>
      <c r="Q5342" s="270">
        <v>0</v>
      </c>
      <c r="R5342" s="74"/>
      <c r="S5342" s="75" t="str">
        <f t="shared" si="496"/>
        <v>0000</v>
      </c>
      <c r="T5342" s="75" t="str">
        <f t="shared" si="497"/>
        <v>00000000000000000000000000000000</v>
      </c>
      <c r="V5342" s="197"/>
      <c r="W5342" s="75">
        <f t="shared" si="498"/>
        <v>0</v>
      </c>
      <c r="AE5342" s="479"/>
    </row>
    <row r="5343" spans="1:31" s="75" customFormat="1" ht="13.5" x14ac:dyDescent="0.2">
      <c r="A5343" s="211">
        <v>5340</v>
      </c>
      <c r="B5343" s="212" t="s">
        <v>7485</v>
      </c>
      <c r="C5343" s="213" t="s">
        <v>7486</v>
      </c>
      <c r="D5343" s="213"/>
      <c r="E5343" s="213">
        <v>0</v>
      </c>
      <c r="F5343" s="213" t="s">
        <v>590</v>
      </c>
      <c r="G5343" s="214" t="s">
        <v>572</v>
      </c>
      <c r="H5343" s="208" t="str">
        <f>IF(Input!F$4="GMH_OECC",J5343,IF(Input!F$4="GMH_XOEC",L5343,IF(Input!F$4="GMH_Korea",N5343,IF(Input!F$4="GMH_EU",P5343,IF(Input!F$4="Skysuper",#REF!,IF(Input!F$4="SkyII",#REF!,IF(Input!F$4="XO-8000",#REF!, "FALSE")))))))</f>
        <v>00</v>
      </c>
      <c r="I5343" s="209">
        <f>IF(Input!F$4="GMH_OECC",K5343,IF(Input!F$4="GMH_XOEC",M5343,IF(Input!F$4="GMH_Korea",O5343,IF(Input!F$4="GMH_EU",Q5343,IF(Input!F$4="Skysuper",#REF!,IF(Input!F$4="SkyII",#REF!,IF(Input!F$4="XO-8000",#REF!, "FALSE")))))))</f>
        <v>0</v>
      </c>
      <c r="J5343" s="210" t="s">
        <v>10359</v>
      </c>
      <c r="K5343" s="268">
        <v>0</v>
      </c>
      <c r="L5343" s="270" t="s">
        <v>10359</v>
      </c>
      <c r="M5343" s="270">
        <v>0</v>
      </c>
      <c r="N5343" s="270" t="s">
        <v>10359</v>
      </c>
      <c r="O5343" s="270">
        <v>0</v>
      </c>
      <c r="P5343" s="270" t="s">
        <v>10359</v>
      </c>
      <c r="Q5343" s="270">
        <v>0</v>
      </c>
      <c r="R5343" s="74"/>
      <c r="S5343" s="75" t="str">
        <f t="shared" si="496"/>
        <v>0000</v>
      </c>
      <c r="T5343" s="75" t="str">
        <f t="shared" si="497"/>
        <v>00000000000000000000000000000000</v>
      </c>
      <c r="V5343" s="197"/>
      <c r="W5343" s="75">
        <f t="shared" si="498"/>
        <v>0</v>
      </c>
      <c r="AE5343" s="479"/>
    </row>
    <row r="5344" spans="1:31" s="75" customFormat="1" ht="13.5" x14ac:dyDescent="0.2">
      <c r="A5344" s="211">
        <v>5341</v>
      </c>
      <c r="B5344" s="212" t="s">
        <v>7487</v>
      </c>
      <c r="C5344" s="213" t="s">
        <v>7488</v>
      </c>
      <c r="D5344" s="213"/>
      <c r="E5344" s="213">
        <v>0</v>
      </c>
      <c r="F5344" s="213" t="s">
        <v>590</v>
      </c>
      <c r="G5344" s="214" t="s">
        <v>572</v>
      </c>
      <c r="H5344" s="208" t="str">
        <f>IF(Input!F$4="GMH_OECC",J5344,IF(Input!F$4="GMH_XOEC",L5344,IF(Input!F$4="GMH_Korea",N5344,IF(Input!F$4="GMH_EU",P5344,IF(Input!F$4="Skysuper",#REF!,IF(Input!F$4="SkyII",#REF!,IF(Input!F$4="XO-8000",#REF!, "FALSE")))))))</f>
        <v>00</v>
      </c>
      <c r="I5344" s="209">
        <f>IF(Input!F$4="GMH_OECC",K5344,IF(Input!F$4="GMH_XOEC",M5344,IF(Input!F$4="GMH_Korea",O5344,IF(Input!F$4="GMH_EU",Q5344,IF(Input!F$4="Skysuper",#REF!,IF(Input!F$4="SkyII",#REF!,IF(Input!F$4="XO-8000",#REF!, "FALSE")))))))</f>
        <v>0</v>
      </c>
      <c r="J5344" s="210" t="s">
        <v>10359</v>
      </c>
      <c r="K5344" s="268">
        <v>0</v>
      </c>
      <c r="L5344" s="270" t="s">
        <v>10359</v>
      </c>
      <c r="M5344" s="270">
        <v>0</v>
      </c>
      <c r="N5344" s="270" t="s">
        <v>10359</v>
      </c>
      <c r="O5344" s="270">
        <v>0</v>
      </c>
      <c r="P5344" s="270" t="s">
        <v>10359</v>
      </c>
      <c r="Q5344" s="270">
        <v>0</v>
      </c>
      <c r="R5344" s="74"/>
      <c r="S5344" s="75" t="str">
        <f t="shared" si="496"/>
        <v>0000</v>
      </c>
      <c r="T5344" s="75" t="str">
        <f t="shared" si="497"/>
        <v>00000000000000000000000000000000</v>
      </c>
      <c r="V5344" s="197"/>
      <c r="W5344" s="75">
        <f t="shared" si="498"/>
        <v>0</v>
      </c>
      <c r="AE5344" s="479"/>
    </row>
    <row r="5345" spans="1:31" s="75" customFormat="1" ht="13.5" x14ac:dyDescent="0.2">
      <c r="A5345" s="211">
        <v>5342</v>
      </c>
      <c r="B5345" s="212" t="s">
        <v>7489</v>
      </c>
      <c r="C5345" s="213" t="s">
        <v>7490</v>
      </c>
      <c r="D5345" s="213"/>
      <c r="E5345" s="213">
        <v>0</v>
      </c>
      <c r="F5345" s="213" t="s">
        <v>590</v>
      </c>
      <c r="G5345" s="214" t="s">
        <v>572</v>
      </c>
      <c r="H5345" s="208" t="str">
        <f>IF(Input!F$4="GMH_OECC",J5345,IF(Input!F$4="GMH_XOEC",L5345,IF(Input!F$4="GMH_Korea",N5345,IF(Input!F$4="GMH_EU",P5345,IF(Input!F$4="Skysuper",#REF!,IF(Input!F$4="SkyII",#REF!,IF(Input!F$4="XO-8000",#REF!, "FALSE")))))))</f>
        <v>00</v>
      </c>
      <c r="I5345" s="209">
        <f>IF(Input!F$4="GMH_OECC",K5345,IF(Input!F$4="GMH_XOEC",M5345,IF(Input!F$4="GMH_Korea",O5345,IF(Input!F$4="GMH_EU",Q5345,IF(Input!F$4="Skysuper",#REF!,IF(Input!F$4="SkyII",#REF!,IF(Input!F$4="XO-8000",#REF!, "FALSE")))))))</f>
        <v>0</v>
      </c>
      <c r="J5345" s="210" t="s">
        <v>10359</v>
      </c>
      <c r="K5345" s="268">
        <v>0</v>
      </c>
      <c r="L5345" s="270" t="s">
        <v>10359</v>
      </c>
      <c r="M5345" s="270">
        <v>0</v>
      </c>
      <c r="N5345" s="270" t="s">
        <v>10359</v>
      </c>
      <c r="O5345" s="270">
        <v>0</v>
      </c>
      <c r="P5345" s="270" t="s">
        <v>10359</v>
      </c>
      <c r="Q5345" s="270">
        <v>0</v>
      </c>
      <c r="R5345" s="74"/>
      <c r="S5345" s="75" t="str">
        <f t="shared" si="496"/>
        <v>0000</v>
      </c>
      <c r="T5345" s="75" t="str">
        <f t="shared" si="497"/>
        <v>00000000000000000000000000000000</v>
      </c>
      <c r="V5345" s="197"/>
      <c r="W5345" s="75">
        <f t="shared" si="498"/>
        <v>0</v>
      </c>
      <c r="AE5345" s="479"/>
    </row>
    <row r="5346" spans="1:31" s="75" customFormat="1" ht="13.5" x14ac:dyDescent="0.2">
      <c r="A5346" s="211">
        <v>5343</v>
      </c>
      <c r="B5346" s="212" t="s">
        <v>7491</v>
      </c>
      <c r="C5346" s="213" t="s">
        <v>7492</v>
      </c>
      <c r="D5346" s="213"/>
      <c r="E5346" s="213">
        <v>0</v>
      </c>
      <c r="F5346" s="213" t="s">
        <v>590</v>
      </c>
      <c r="G5346" s="214" t="s">
        <v>572</v>
      </c>
      <c r="H5346" s="208" t="str">
        <f>IF(Input!F$4="GMH_OECC",J5346,IF(Input!F$4="GMH_XOEC",L5346,IF(Input!F$4="GMH_Korea",N5346,IF(Input!F$4="GMH_EU",P5346,IF(Input!F$4="Skysuper",#REF!,IF(Input!F$4="SkyII",#REF!,IF(Input!F$4="XO-8000",#REF!, "FALSE")))))))</f>
        <v>00</v>
      </c>
      <c r="I5346" s="209">
        <f>IF(Input!F$4="GMH_OECC",K5346,IF(Input!F$4="GMH_XOEC",M5346,IF(Input!F$4="GMH_Korea",O5346,IF(Input!F$4="GMH_EU",Q5346,IF(Input!F$4="Skysuper",#REF!,IF(Input!F$4="SkyII",#REF!,IF(Input!F$4="XO-8000",#REF!, "FALSE")))))))</f>
        <v>0</v>
      </c>
      <c r="J5346" s="210" t="s">
        <v>10359</v>
      </c>
      <c r="K5346" s="268">
        <v>0</v>
      </c>
      <c r="L5346" s="270" t="s">
        <v>10359</v>
      </c>
      <c r="M5346" s="270">
        <v>0</v>
      </c>
      <c r="N5346" s="270" t="s">
        <v>10359</v>
      </c>
      <c r="O5346" s="270">
        <v>0</v>
      </c>
      <c r="P5346" s="270" t="s">
        <v>10359</v>
      </c>
      <c r="Q5346" s="270">
        <v>0</v>
      </c>
      <c r="R5346" s="74"/>
      <c r="S5346" s="75" t="str">
        <f t="shared" si="496"/>
        <v>0000</v>
      </c>
      <c r="T5346" s="75" t="str">
        <f t="shared" si="497"/>
        <v>00000000000000000000000000000000</v>
      </c>
      <c r="V5346" s="197"/>
      <c r="W5346" s="75">
        <f t="shared" si="498"/>
        <v>0</v>
      </c>
      <c r="AE5346" s="479"/>
    </row>
    <row r="5347" spans="1:31" s="75" customFormat="1" ht="13.5" x14ac:dyDescent="0.2">
      <c r="A5347" s="211">
        <v>5344</v>
      </c>
      <c r="B5347" s="212" t="s">
        <v>7493</v>
      </c>
      <c r="C5347" s="213" t="s">
        <v>7494</v>
      </c>
      <c r="D5347" s="213"/>
      <c r="E5347" s="213">
        <v>0</v>
      </c>
      <c r="F5347" s="213" t="s">
        <v>590</v>
      </c>
      <c r="G5347" s="214" t="s">
        <v>572</v>
      </c>
      <c r="H5347" s="208" t="str">
        <f>IF(Input!F$4="GMH_OECC",J5347,IF(Input!F$4="GMH_XOEC",L5347,IF(Input!F$4="GMH_Korea",N5347,IF(Input!F$4="GMH_EU",P5347,IF(Input!F$4="Skysuper",#REF!,IF(Input!F$4="SkyII",#REF!,IF(Input!F$4="XO-8000",#REF!, "FALSE")))))))</f>
        <v>00</v>
      </c>
      <c r="I5347" s="209">
        <f>IF(Input!F$4="GMH_OECC",K5347,IF(Input!F$4="GMH_XOEC",M5347,IF(Input!F$4="GMH_Korea",O5347,IF(Input!F$4="GMH_EU",Q5347,IF(Input!F$4="Skysuper",#REF!,IF(Input!F$4="SkyII",#REF!,IF(Input!F$4="XO-8000",#REF!, "FALSE")))))))</f>
        <v>0</v>
      </c>
      <c r="J5347" s="210" t="s">
        <v>10359</v>
      </c>
      <c r="K5347" s="268">
        <v>0</v>
      </c>
      <c r="L5347" s="270" t="s">
        <v>10359</v>
      </c>
      <c r="M5347" s="270">
        <v>0</v>
      </c>
      <c r="N5347" s="270" t="s">
        <v>10359</v>
      </c>
      <c r="O5347" s="270">
        <v>0</v>
      </c>
      <c r="P5347" s="270" t="s">
        <v>10359</v>
      </c>
      <c r="Q5347" s="270">
        <v>0</v>
      </c>
      <c r="R5347" s="74"/>
      <c r="S5347" s="75" t="str">
        <f t="shared" si="496"/>
        <v>0000</v>
      </c>
      <c r="T5347" s="75" t="str">
        <f t="shared" si="497"/>
        <v>00000000000000000000000000000000</v>
      </c>
      <c r="V5347" s="197"/>
      <c r="W5347" s="75">
        <f t="shared" si="498"/>
        <v>0</v>
      </c>
      <c r="AE5347" s="479"/>
    </row>
    <row r="5348" spans="1:31" s="75" customFormat="1" ht="13.5" x14ac:dyDescent="0.2">
      <c r="A5348" s="211">
        <v>5345</v>
      </c>
      <c r="B5348" s="212" t="s">
        <v>7495</v>
      </c>
      <c r="C5348" s="213" t="s">
        <v>7496</v>
      </c>
      <c r="D5348" s="213"/>
      <c r="E5348" s="213">
        <v>0</v>
      </c>
      <c r="F5348" s="213" t="s">
        <v>590</v>
      </c>
      <c r="G5348" s="214" t="s">
        <v>572</v>
      </c>
      <c r="H5348" s="208" t="str">
        <f>IF(Input!F$4="GMH_OECC",J5348,IF(Input!F$4="GMH_XOEC",L5348,IF(Input!F$4="GMH_Korea",N5348,IF(Input!F$4="GMH_EU",P5348,IF(Input!F$4="Skysuper",#REF!,IF(Input!F$4="SkyII",#REF!,IF(Input!F$4="XO-8000",#REF!, "FALSE")))))))</f>
        <v>00</v>
      </c>
      <c r="I5348" s="209">
        <f>IF(Input!F$4="GMH_OECC",K5348,IF(Input!F$4="GMH_XOEC",M5348,IF(Input!F$4="GMH_Korea",O5348,IF(Input!F$4="GMH_EU",Q5348,IF(Input!F$4="Skysuper",#REF!,IF(Input!F$4="SkyII",#REF!,IF(Input!F$4="XO-8000",#REF!, "FALSE")))))))</f>
        <v>0</v>
      </c>
      <c r="J5348" s="210" t="s">
        <v>10359</v>
      </c>
      <c r="K5348" s="268">
        <v>0</v>
      </c>
      <c r="L5348" s="270" t="s">
        <v>10359</v>
      </c>
      <c r="M5348" s="270">
        <v>0</v>
      </c>
      <c r="N5348" s="270" t="s">
        <v>10359</v>
      </c>
      <c r="O5348" s="270">
        <v>0</v>
      </c>
      <c r="P5348" s="270" t="s">
        <v>10359</v>
      </c>
      <c r="Q5348" s="270">
        <v>0</v>
      </c>
      <c r="R5348" s="74"/>
      <c r="S5348" s="75" t="str">
        <f t="shared" si="496"/>
        <v>0000</v>
      </c>
      <c r="T5348" s="75" t="str">
        <f t="shared" si="497"/>
        <v>00000000000000000000000000000000</v>
      </c>
      <c r="V5348" s="197"/>
      <c r="W5348" s="75">
        <f t="shared" si="498"/>
        <v>0</v>
      </c>
      <c r="AE5348" s="479"/>
    </row>
    <row r="5349" spans="1:31" s="75" customFormat="1" ht="13.5" x14ac:dyDescent="0.2">
      <c r="A5349" s="211">
        <v>5346</v>
      </c>
      <c r="B5349" s="212" t="s">
        <v>7497</v>
      </c>
      <c r="C5349" s="213" t="s">
        <v>7498</v>
      </c>
      <c r="D5349" s="213"/>
      <c r="E5349" s="213">
        <v>0</v>
      </c>
      <c r="F5349" s="213" t="s">
        <v>590</v>
      </c>
      <c r="G5349" s="214" t="s">
        <v>572</v>
      </c>
      <c r="H5349" s="208" t="str">
        <f>IF(Input!F$4="GMH_OECC",J5349,IF(Input!F$4="GMH_XOEC",L5349,IF(Input!F$4="GMH_Korea",N5349,IF(Input!F$4="GMH_EU",P5349,IF(Input!F$4="Skysuper",#REF!,IF(Input!F$4="SkyII",#REF!,IF(Input!F$4="XO-8000",#REF!, "FALSE")))))))</f>
        <v>00</v>
      </c>
      <c r="I5349" s="209">
        <f>IF(Input!F$4="GMH_OECC",K5349,IF(Input!F$4="GMH_XOEC",M5349,IF(Input!F$4="GMH_Korea",O5349,IF(Input!F$4="GMH_EU",Q5349,IF(Input!F$4="Skysuper",#REF!,IF(Input!F$4="SkyII",#REF!,IF(Input!F$4="XO-8000",#REF!, "FALSE")))))))</f>
        <v>0</v>
      </c>
      <c r="J5349" s="210" t="s">
        <v>10359</v>
      </c>
      <c r="K5349" s="268">
        <v>0</v>
      </c>
      <c r="L5349" s="270" t="s">
        <v>10359</v>
      </c>
      <c r="M5349" s="270">
        <v>0</v>
      </c>
      <c r="N5349" s="270" t="s">
        <v>10359</v>
      </c>
      <c r="O5349" s="270">
        <v>0</v>
      </c>
      <c r="P5349" s="270" t="s">
        <v>10359</v>
      </c>
      <c r="Q5349" s="270">
        <v>0</v>
      </c>
      <c r="R5349" s="74"/>
      <c r="S5349" s="75" t="str">
        <f t="shared" si="496"/>
        <v>0000</v>
      </c>
      <c r="T5349" s="75" t="str">
        <f t="shared" si="497"/>
        <v>00000000000000000000000000000000</v>
      </c>
      <c r="V5349" s="197"/>
      <c r="W5349" s="75">
        <f t="shared" si="498"/>
        <v>0</v>
      </c>
      <c r="AE5349" s="479"/>
    </row>
    <row r="5350" spans="1:31" s="75" customFormat="1" ht="13.5" x14ac:dyDescent="0.2">
      <c r="A5350" s="211">
        <v>5347</v>
      </c>
      <c r="B5350" s="212" t="s">
        <v>7499</v>
      </c>
      <c r="C5350" s="213" t="s">
        <v>7500</v>
      </c>
      <c r="D5350" s="213"/>
      <c r="E5350" s="213">
        <v>0</v>
      </c>
      <c r="F5350" s="213" t="s">
        <v>590</v>
      </c>
      <c r="G5350" s="214" t="s">
        <v>572</v>
      </c>
      <c r="H5350" s="208" t="str">
        <f>IF(Input!F$4="GMH_OECC",J5350,IF(Input!F$4="GMH_XOEC",L5350,IF(Input!F$4="GMH_Korea",N5350,IF(Input!F$4="GMH_EU",P5350,IF(Input!F$4="Skysuper",#REF!,IF(Input!F$4="SkyII",#REF!,IF(Input!F$4="XO-8000",#REF!, "FALSE")))))))</f>
        <v>00</v>
      </c>
      <c r="I5350" s="209">
        <f>IF(Input!F$4="GMH_OECC",K5350,IF(Input!F$4="GMH_XOEC",M5350,IF(Input!F$4="GMH_Korea",O5350,IF(Input!F$4="GMH_EU",Q5350,IF(Input!F$4="Skysuper",#REF!,IF(Input!F$4="SkyII",#REF!,IF(Input!F$4="XO-8000",#REF!, "FALSE")))))))</f>
        <v>0</v>
      </c>
      <c r="J5350" s="210" t="s">
        <v>10359</v>
      </c>
      <c r="K5350" s="268">
        <v>0</v>
      </c>
      <c r="L5350" s="270" t="s">
        <v>10359</v>
      </c>
      <c r="M5350" s="270">
        <v>0</v>
      </c>
      <c r="N5350" s="270" t="s">
        <v>10359</v>
      </c>
      <c r="O5350" s="270">
        <v>0</v>
      </c>
      <c r="P5350" s="270" t="s">
        <v>10359</v>
      </c>
      <c r="Q5350" s="270">
        <v>0</v>
      </c>
      <c r="R5350" s="74"/>
      <c r="S5350" s="75" t="str">
        <f t="shared" si="496"/>
        <v>0000</v>
      </c>
      <c r="T5350" s="75" t="str">
        <f t="shared" si="497"/>
        <v>00000000000000000000000000000000</v>
      </c>
      <c r="V5350" s="197"/>
      <c r="W5350" s="75">
        <f t="shared" si="498"/>
        <v>0</v>
      </c>
      <c r="AE5350" s="479"/>
    </row>
    <row r="5351" spans="1:31" s="75" customFormat="1" ht="13.5" x14ac:dyDescent="0.2">
      <c r="A5351" s="211">
        <v>5348</v>
      </c>
      <c r="B5351" s="212" t="s">
        <v>7501</v>
      </c>
      <c r="C5351" s="213" t="s">
        <v>7502</v>
      </c>
      <c r="D5351" s="213"/>
      <c r="E5351" s="213">
        <v>0</v>
      </c>
      <c r="F5351" s="213" t="s">
        <v>590</v>
      </c>
      <c r="G5351" s="214" t="s">
        <v>572</v>
      </c>
      <c r="H5351" s="208" t="str">
        <f>IF(Input!F$4="GMH_OECC",J5351,IF(Input!F$4="GMH_XOEC",L5351,IF(Input!F$4="GMH_Korea",N5351,IF(Input!F$4="GMH_EU",P5351,IF(Input!F$4="Skysuper",#REF!,IF(Input!F$4="SkyII",#REF!,IF(Input!F$4="XO-8000",#REF!, "FALSE")))))))</f>
        <v>00</v>
      </c>
      <c r="I5351" s="209">
        <f>IF(Input!F$4="GMH_OECC",K5351,IF(Input!F$4="GMH_XOEC",M5351,IF(Input!F$4="GMH_Korea",O5351,IF(Input!F$4="GMH_EU",Q5351,IF(Input!F$4="Skysuper",#REF!,IF(Input!F$4="SkyII",#REF!,IF(Input!F$4="XO-8000",#REF!, "FALSE")))))))</f>
        <v>0</v>
      </c>
      <c r="J5351" s="210" t="s">
        <v>10359</v>
      </c>
      <c r="K5351" s="268">
        <v>0</v>
      </c>
      <c r="L5351" s="270" t="s">
        <v>10359</v>
      </c>
      <c r="M5351" s="270">
        <v>0</v>
      </c>
      <c r="N5351" s="270" t="s">
        <v>10359</v>
      </c>
      <c r="O5351" s="270">
        <v>0</v>
      </c>
      <c r="P5351" s="270" t="s">
        <v>10359</v>
      </c>
      <c r="Q5351" s="270">
        <v>0</v>
      </c>
      <c r="R5351" s="74"/>
      <c r="S5351" s="75" t="str">
        <f t="shared" si="496"/>
        <v>0000</v>
      </c>
      <c r="T5351" s="75" t="str">
        <f t="shared" si="497"/>
        <v>00000000000000000000000000000000</v>
      </c>
      <c r="V5351" s="197"/>
      <c r="W5351" s="75">
        <f t="shared" si="498"/>
        <v>0</v>
      </c>
      <c r="AE5351" s="479"/>
    </row>
    <row r="5352" spans="1:31" s="75" customFormat="1" ht="13.5" x14ac:dyDescent="0.2">
      <c r="A5352" s="211">
        <v>5349</v>
      </c>
      <c r="B5352" s="212" t="s">
        <v>7503</v>
      </c>
      <c r="C5352" s="213" t="s">
        <v>7504</v>
      </c>
      <c r="D5352" s="213"/>
      <c r="E5352" s="213">
        <v>0</v>
      </c>
      <c r="F5352" s="213" t="s">
        <v>590</v>
      </c>
      <c r="G5352" s="214" t="s">
        <v>572</v>
      </c>
      <c r="H5352" s="208" t="str">
        <f>IF(Input!F$4="GMH_OECC",J5352,IF(Input!F$4="GMH_XOEC",L5352,IF(Input!F$4="GMH_Korea",N5352,IF(Input!F$4="GMH_EU",P5352,IF(Input!F$4="Skysuper",#REF!,IF(Input!F$4="SkyII",#REF!,IF(Input!F$4="XO-8000",#REF!, "FALSE")))))))</f>
        <v>00</v>
      </c>
      <c r="I5352" s="209">
        <f>IF(Input!F$4="GMH_OECC",K5352,IF(Input!F$4="GMH_XOEC",M5352,IF(Input!F$4="GMH_Korea",O5352,IF(Input!F$4="GMH_EU",Q5352,IF(Input!F$4="Skysuper",#REF!,IF(Input!F$4="SkyII",#REF!,IF(Input!F$4="XO-8000",#REF!, "FALSE")))))))</f>
        <v>0</v>
      </c>
      <c r="J5352" s="210" t="s">
        <v>10359</v>
      </c>
      <c r="K5352" s="268">
        <v>0</v>
      </c>
      <c r="L5352" s="270" t="s">
        <v>10359</v>
      </c>
      <c r="M5352" s="270">
        <v>0</v>
      </c>
      <c r="N5352" s="270" t="s">
        <v>10359</v>
      </c>
      <c r="O5352" s="270">
        <v>0</v>
      </c>
      <c r="P5352" s="270" t="s">
        <v>10359</v>
      </c>
      <c r="Q5352" s="270">
        <v>0</v>
      </c>
      <c r="R5352" s="74"/>
      <c r="S5352" s="75" t="str">
        <f t="shared" si="496"/>
        <v>0000</v>
      </c>
      <c r="T5352" s="75" t="str">
        <f t="shared" si="497"/>
        <v>00000000000000000000000000000000</v>
      </c>
      <c r="V5352" s="197"/>
      <c r="W5352" s="75">
        <f t="shared" si="498"/>
        <v>0</v>
      </c>
      <c r="AE5352" s="479"/>
    </row>
    <row r="5353" spans="1:31" s="75" customFormat="1" ht="13.5" x14ac:dyDescent="0.2">
      <c r="A5353" s="211">
        <v>5350</v>
      </c>
      <c r="B5353" s="212" t="s">
        <v>7505</v>
      </c>
      <c r="C5353" s="213" t="s">
        <v>7506</v>
      </c>
      <c r="D5353" s="213"/>
      <c r="E5353" s="213">
        <v>0</v>
      </c>
      <c r="F5353" s="213" t="s">
        <v>590</v>
      </c>
      <c r="G5353" s="214" t="s">
        <v>572</v>
      </c>
      <c r="H5353" s="208" t="str">
        <f>IF(Input!F$4="GMH_OECC",J5353,IF(Input!F$4="GMH_XOEC",L5353,IF(Input!F$4="GMH_Korea",N5353,IF(Input!F$4="GMH_EU",P5353,IF(Input!F$4="Skysuper",#REF!,IF(Input!F$4="SkyII",#REF!,IF(Input!F$4="XO-8000",#REF!, "FALSE")))))))</f>
        <v>00</v>
      </c>
      <c r="I5353" s="209">
        <f>IF(Input!F$4="GMH_OECC",K5353,IF(Input!F$4="GMH_XOEC",M5353,IF(Input!F$4="GMH_Korea",O5353,IF(Input!F$4="GMH_EU",Q5353,IF(Input!F$4="Skysuper",#REF!,IF(Input!F$4="SkyII",#REF!,IF(Input!F$4="XO-8000",#REF!, "FALSE")))))))</f>
        <v>0</v>
      </c>
      <c r="J5353" s="210" t="s">
        <v>10359</v>
      </c>
      <c r="K5353" s="268">
        <v>0</v>
      </c>
      <c r="L5353" s="270" t="s">
        <v>10359</v>
      </c>
      <c r="M5353" s="270">
        <v>0</v>
      </c>
      <c r="N5353" s="270" t="s">
        <v>10359</v>
      </c>
      <c r="O5353" s="270">
        <v>0</v>
      </c>
      <c r="P5353" s="270" t="s">
        <v>10359</v>
      </c>
      <c r="Q5353" s="270">
        <v>0</v>
      </c>
      <c r="R5353" s="74"/>
      <c r="S5353" s="75" t="str">
        <f t="shared" si="496"/>
        <v>0000</v>
      </c>
      <c r="T5353" s="75" t="str">
        <f t="shared" si="497"/>
        <v>00000000000000000000000000000000</v>
      </c>
      <c r="V5353" s="197"/>
      <c r="W5353" s="75">
        <f t="shared" si="498"/>
        <v>0</v>
      </c>
      <c r="AE5353" s="479"/>
    </row>
    <row r="5354" spans="1:31" s="75" customFormat="1" ht="13.5" x14ac:dyDescent="0.2">
      <c r="A5354" s="211">
        <v>5351</v>
      </c>
      <c r="B5354" s="212" t="s">
        <v>7507</v>
      </c>
      <c r="C5354" s="213" t="s">
        <v>7508</v>
      </c>
      <c r="D5354" s="213"/>
      <c r="E5354" s="213">
        <v>0</v>
      </c>
      <c r="F5354" s="213" t="s">
        <v>590</v>
      </c>
      <c r="G5354" s="214" t="s">
        <v>572</v>
      </c>
      <c r="H5354" s="208" t="str">
        <f>IF(Input!F$4="GMH_OECC",J5354,IF(Input!F$4="GMH_XOEC",L5354,IF(Input!F$4="GMH_Korea",N5354,IF(Input!F$4="GMH_EU",P5354,IF(Input!F$4="Skysuper",#REF!,IF(Input!F$4="SkyII",#REF!,IF(Input!F$4="XO-8000",#REF!, "FALSE")))))))</f>
        <v>00</v>
      </c>
      <c r="I5354" s="209">
        <f>IF(Input!F$4="GMH_OECC",K5354,IF(Input!F$4="GMH_XOEC",M5354,IF(Input!F$4="GMH_Korea",O5354,IF(Input!F$4="GMH_EU",Q5354,IF(Input!F$4="Skysuper",#REF!,IF(Input!F$4="SkyII",#REF!,IF(Input!F$4="XO-8000",#REF!, "FALSE")))))))</f>
        <v>0</v>
      </c>
      <c r="J5354" s="210" t="s">
        <v>10359</v>
      </c>
      <c r="K5354" s="268">
        <v>0</v>
      </c>
      <c r="L5354" s="270" t="s">
        <v>10359</v>
      </c>
      <c r="M5354" s="270">
        <v>0</v>
      </c>
      <c r="N5354" s="270" t="s">
        <v>10359</v>
      </c>
      <c r="O5354" s="270">
        <v>0</v>
      </c>
      <c r="P5354" s="270" t="s">
        <v>10359</v>
      </c>
      <c r="Q5354" s="270">
        <v>0</v>
      </c>
      <c r="R5354" s="74"/>
      <c r="S5354" s="75" t="str">
        <f t="shared" si="496"/>
        <v>0000</v>
      </c>
      <c r="T5354" s="75" t="str">
        <f t="shared" si="497"/>
        <v>00000000000000000000000000000000</v>
      </c>
      <c r="V5354" s="197"/>
      <c r="W5354" s="75">
        <f t="shared" si="498"/>
        <v>0</v>
      </c>
      <c r="AE5354" s="479"/>
    </row>
    <row r="5355" spans="1:31" s="75" customFormat="1" ht="13.5" x14ac:dyDescent="0.2">
      <c r="A5355" s="211">
        <v>5352</v>
      </c>
      <c r="B5355" s="212" t="s">
        <v>7509</v>
      </c>
      <c r="C5355" s="213" t="s">
        <v>7510</v>
      </c>
      <c r="D5355" s="213"/>
      <c r="E5355" s="213">
        <v>0</v>
      </c>
      <c r="F5355" s="213" t="s">
        <v>590</v>
      </c>
      <c r="G5355" s="214" t="s">
        <v>572</v>
      </c>
      <c r="H5355" s="208" t="str">
        <f>IF(Input!F$4="GMH_OECC",J5355,IF(Input!F$4="GMH_XOEC",L5355,IF(Input!F$4="GMH_Korea",N5355,IF(Input!F$4="GMH_EU",P5355,IF(Input!F$4="Skysuper",#REF!,IF(Input!F$4="SkyII",#REF!,IF(Input!F$4="XO-8000",#REF!, "FALSE")))))))</f>
        <v>00</v>
      </c>
      <c r="I5355" s="209">
        <f>IF(Input!F$4="GMH_OECC",K5355,IF(Input!F$4="GMH_XOEC",M5355,IF(Input!F$4="GMH_Korea",O5355,IF(Input!F$4="GMH_EU",Q5355,IF(Input!F$4="Skysuper",#REF!,IF(Input!F$4="SkyII",#REF!,IF(Input!F$4="XO-8000",#REF!, "FALSE")))))))</f>
        <v>0</v>
      </c>
      <c r="J5355" s="210" t="s">
        <v>10359</v>
      </c>
      <c r="K5355" s="268">
        <v>0</v>
      </c>
      <c r="L5355" s="270" t="s">
        <v>10359</v>
      </c>
      <c r="M5355" s="270">
        <v>0</v>
      </c>
      <c r="N5355" s="270" t="s">
        <v>10359</v>
      </c>
      <c r="O5355" s="270">
        <v>0</v>
      </c>
      <c r="P5355" s="270" t="s">
        <v>10359</v>
      </c>
      <c r="Q5355" s="270">
        <v>0</v>
      </c>
      <c r="R5355" s="74"/>
      <c r="S5355" s="75" t="str">
        <f t="shared" si="496"/>
        <v>0000</v>
      </c>
      <c r="T5355" s="75" t="str">
        <f t="shared" si="497"/>
        <v>00000000000000000000000000000000</v>
      </c>
      <c r="V5355" s="197"/>
      <c r="W5355" s="75">
        <f t="shared" si="498"/>
        <v>0</v>
      </c>
      <c r="AE5355" s="479"/>
    </row>
    <row r="5356" spans="1:31" s="75" customFormat="1" ht="13.5" x14ac:dyDescent="0.2">
      <c r="A5356" s="211">
        <v>5353</v>
      </c>
      <c r="B5356" s="212" t="s">
        <v>7511</v>
      </c>
      <c r="C5356" s="213" t="s">
        <v>7512</v>
      </c>
      <c r="D5356" s="213"/>
      <c r="E5356" s="213">
        <v>0</v>
      </c>
      <c r="F5356" s="213" t="s">
        <v>590</v>
      </c>
      <c r="G5356" s="214" t="s">
        <v>572</v>
      </c>
      <c r="H5356" s="208" t="str">
        <f>IF(Input!F$4="GMH_OECC",J5356,IF(Input!F$4="GMH_XOEC",L5356,IF(Input!F$4="GMH_Korea",N5356,IF(Input!F$4="GMH_EU",P5356,IF(Input!F$4="Skysuper",#REF!,IF(Input!F$4="SkyII",#REF!,IF(Input!F$4="XO-8000",#REF!, "FALSE")))))))</f>
        <v>00</v>
      </c>
      <c r="I5356" s="209">
        <f>IF(Input!F$4="GMH_OECC",K5356,IF(Input!F$4="GMH_XOEC",M5356,IF(Input!F$4="GMH_Korea",O5356,IF(Input!F$4="GMH_EU",Q5356,IF(Input!F$4="Skysuper",#REF!,IF(Input!F$4="SkyII",#REF!,IF(Input!F$4="XO-8000",#REF!, "FALSE")))))))</f>
        <v>0</v>
      </c>
      <c r="J5356" s="210" t="s">
        <v>10359</v>
      </c>
      <c r="K5356" s="268">
        <v>0</v>
      </c>
      <c r="L5356" s="270" t="s">
        <v>10359</v>
      </c>
      <c r="M5356" s="270">
        <v>0</v>
      </c>
      <c r="N5356" s="270" t="s">
        <v>10359</v>
      </c>
      <c r="O5356" s="270">
        <v>0</v>
      </c>
      <c r="P5356" s="270" t="s">
        <v>10359</v>
      </c>
      <c r="Q5356" s="270">
        <v>0</v>
      </c>
      <c r="R5356" s="74"/>
      <c r="S5356" s="75" t="str">
        <f t="shared" si="496"/>
        <v>0000</v>
      </c>
      <c r="T5356" s="75" t="str">
        <f t="shared" si="497"/>
        <v>00000000000000000000000000000000</v>
      </c>
      <c r="V5356" s="197"/>
      <c r="W5356" s="75">
        <f t="shared" si="498"/>
        <v>0</v>
      </c>
      <c r="AE5356" s="479"/>
    </row>
    <row r="5357" spans="1:31" s="75" customFormat="1" ht="13.5" x14ac:dyDescent="0.2">
      <c r="A5357" s="211">
        <v>5354</v>
      </c>
      <c r="B5357" s="212" t="s">
        <v>7513</v>
      </c>
      <c r="C5357" s="213" t="s">
        <v>7514</v>
      </c>
      <c r="D5357" s="213"/>
      <c r="E5357" s="213">
        <v>0</v>
      </c>
      <c r="F5357" s="213" t="s">
        <v>590</v>
      </c>
      <c r="G5357" s="214" t="s">
        <v>572</v>
      </c>
      <c r="H5357" s="208" t="str">
        <f>IF(Input!F$4="GMH_OECC",J5357,IF(Input!F$4="GMH_XOEC",L5357,IF(Input!F$4="GMH_Korea",N5357,IF(Input!F$4="GMH_EU",P5357,IF(Input!F$4="Skysuper",#REF!,IF(Input!F$4="SkyII",#REF!,IF(Input!F$4="XO-8000",#REF!, "FALSE")))))))</f>
        <v>00</v>
      </c>
      <c r="I5357" s="209">
        <f>IF(Input!F$4="GMH_OECC",K5357,IF(Input!F$4="GMH_XOEC",M5357,IF(Input!F$4="GMH_Korea",O5357,IF(Input!F$4="GMH_EU",Q5357,IF(Input!F$4="Skysuper",#REF!,IF(Input!F$4="SkyII",#REF!,IF(Input!F$4="XO-8000",#REF!, "FALSE")))))))</f>
        <v>0</v>
      </c>
      <c r="J5357" s="210" t="s">
        <v>10359</v>
      </c>
      <c r="K5357" s="268">
        <v>0</v>
      </c>
      <c r="L5357" s="270" t="s">
        <v>10359</v>
      </c>
      <c r="M5357" s="270">
        <v>0</v>
      </c>
      <c r="N5357" s="270" t="s">
        <v>10359</v>
      </c>
      <c r="O5357" s="270">
        <v>0</v>
      </c>
      <c r="P5357" s="270" t="s">
        <v>10359</v>
      </c>
      <c r="Q5357" s="270">
        <v>0</v>
      </c>
      <c r="R5357" s="74"/>
      <c r="S5357" s="75" t="str">
        <f t="shared" si="496"/>
        <v>0000</v>
      </c>
      <c r="T5357" s="75" t="str">
        <f t="shared" si="497"/>
        <v>00000000000000000000000000000000</v>
      </c>
      <c r="V5357" s="197"/>
      <c r="W5357" s="75">
        <f t="shared" si="498"/>
        <v>0</v>
      </c>
      <c r="AE5357" s="479"/>
    </row>
    <row r="5358" spans="1:31" s="75" customFormat="1" ht="13.5" x14ac:dyDescent="0.2">
      <c r="A5358" s="211">
        <v>5355</v>
      </c>
      <c r="B5358" s="212" t="s">
        <v>7515</v>
      </c>
      <c r="C5358" s="213" t="s">
        <v>7516</v>
      </c>
      <c r="D5358" s="213"/>
      <c r="E5358" s="213">
        <v>0</v>
      </c>
      <c r="F5358" s="213" t="s">
        <v>590</v>
      </c>
      <c r="G5358" s="214" t="s">
        <v>572</v>
      </c>
      <c r="H5358" s="208" t="str">
        <f>IF(Input!F$4="GMH_OECC",J5358,IF(Input!F$4="GMH_XOEC",L5358,IF(Input!F$4="GMH_Korea",N5358,IF(Input!F$4="GMH_EU",P5358,IF(Input!F$4="Skysuper",#REF!,IF(Input!F$4="SkyII",#REF!,IF(Input!F$4="XO-8000",#REF!, "FALSE")))))))</f>
        <v>00</v>
      </c>
      <c r="I5358" s="209">
        <f>IF(Input!F$4="GMH_OECC",K5358,IF(Input!F$4="GMH_XOEC",M5358,IF(Input!F$4="GMH_Korea",O5358,IF(Input!F$4="GMH_EU",Q5358,IF(Input!F$4="Skysuper",#REF!,IF(Input!F$4="SkyII",#REF!,IF(Input!F$4="XO-8000",#REF!, "FALSE")))))))</f>
        <v>0</v>
      </c>
      <c r="J5358" s="210" t="s">
        <v>10359</v>
      </c>
      <c r="K5358" s="268">
        <v>0</v>
      </c>
      <c r="L5358" s="270" t="s">
        <v>10359</v>
      </c>
      <c r="M5358" s="270">
        <v>0</v>
      </c>
      <c r="N5358" s="270" t="s">
        <v>10359</v>
      </c>
      <c r="O5358" s="270">
        <v>0</v>
      </c>
      <c r="P5358" s="270" t="s">
        <v>10359</v>
      </c>
      <c r="Q5358" s="270">
        <v>0</v>
      </c>
      <c r="R5358" s="74"/>
      <c r="S5358" s="75" t="str">
        <f t="shared" si="496"/>
        <v>0000</v>
      </c>
      <c r="T5358" s="75" t="str">
        <f t="shared" si="497"/>
        <v>00000000000000000000000000000000</v>
      </c>
      <c r="V5358" s="197"/>
      <c r="W5358" s="75">
        <f t="shared" si="498"/>
        <v>0</v>
      </c>
      <c r="AE5358" s="479"/>
    </row>
    <row r="5359" spans="1:31" s="75" customFormat="1" ht="13.5" x14ac:dyDescent="0.2">
      <c r="A5359" s="211">
        <v>5356</v>
      </c>
      <c r="B5359" s="212" t="s">
        <v>7517</v>
      </c>
      <c r="C5359" s="213" t="s">
        <v>7518</v>
      </c>
      <c r="D5359" s="213"/>
      <c r="E5359" s="213">
        <v>0</v>
      </c>
      <c r="F5359" s="213" t="s">
        <v>590</v>
      </c>
      <c r="G5359" s="214" t="s">
        <v>572</v>
      </c>
      <c r="H5359" s="208" t="str">
        <f>IF(Input!F$4="GMH_OECC",J5359,IF(Input!F$4="GMH_XOEC",L5359,IF(Input!F$4="GMH_Korea",N5359,IF(Input!F$4="GMH_EU",P5359,IF(Input!F$4="Skysuper",#REF!,IF(Input!F$4="SkyII",#REF!,IF(Input!F$4="XO-8000",#REF!, "FALSE")))))))</f>
        <v>00</v>
      </c>
      <c r="I5359" s="209">
        <f>IF(Input!F$4="GMH_OECC",K5359,IF(Input!F$4="GMH_XOEC",M5359,IF(Input!F$4="GMH_Korea",O5359,IF(Input!F$4="GMH_EU",Q5359,IF(Input!F$4="Skysuper",#REF!,IF(Input!F$4="SkyII",#REF!,IF(Input!F$4="XO-8000",#REF!, "FALSE")))))))</f>
        <v>0</v>
      </c>
      <c r="J5359" s="210" t="s">
        <v>10359</v>
      </c>
      <c r="K5359" s="268">
        <v>0</v>
      </c>
      <c r="L5359" s="270" t="s">
        <v>10359</v>
      </c>
      <c r="M5359" s="270">
        <v>0</v>
      </c>
      <c r="N5359" s="270" t="s">
        <v>10359</v>
      </c>
      <c r="O5359" s="270">
        <v>0</v>
      </c>
      <c r="P5359" s="270" t="s">
        <v>10359</v>
      </c>
      <c r="Q5359" s="270">
        <v>0</v>
      </c>
      <c r="R5359" s="74"/>
      <c r="S5359" s="75" t="str">
        <f t="shared" si="496"/>
        <v>0000</v>
      </c>
      <c r="T5359" s="75" t="str">
        <f t="shared" si="497"/>
        <v>00000000000000000000000000000000</v>
      </c>
      <c r="V5359" s="197"/>
      <c r="W5359" s="75">
        <f t="shared" si="498"/>
        <v>0</v>
      </c>
      <c r="AE5359" s="479"/>
    </row>
    <row r="5360" spans="1:31" s="75" customFormat="1" ht="13.5" x14ac:dyDescent="0.2">
      <c r="A5360" s="211">
        <v>5357</v>
      </c>
      <c r="B5360" s="212" t="s">
        <v>7519</v>
      </c>
      <c r="C5360" s="213" t="s">
        <v>7520</v>
      </c>
      <c r="D5360" s="213"/>
      <c r="E5360" s="213">
        <v>0</v>
      </c>
      <c r="F5360" s="213" t="s">
        <v>590</v>
      </c>
      <c r="G5360" s="214" t="s">
        <v>572</v>
      </c>
      <c r="H5360" s="208" t="str">
        <f>IF(Input!F$4="GMH_OECC",J5360,IF(Input!F$4="GMH_XOEC",L5360,IF(Input!F$4="GMH_Korea",N5360,IF(Input!F$4="GMH_EU",P5360,IF(Input!F$4="Skysuper",#REF!,IF(Input!F$4="SkyII",#REF!,IF(Input!F$4="XO-8000",#REF!, "FALSE")))))))</f>
        <v>00</v>
      </c>
      <c r="I5360" s="209">
        <f>IF(Input!F$4="GMH_OECC",K5360,IF(Input!F$4="GMH_XOEC",M5360,IF(Input!F$4="GMH_Korea",O5360,IF(Input!F$4="GMH_EU",Q5360,IF(Input!F$4="Skysuper",#REF!,IF(Input!F$4="SkyII",#REF!,IF(Input!F$4="XO-8000",#REF!, "FALSE")))))))</f>
        <v>0</v>
      </c>
      <c r="J5360" s="210" t="s">
        <v>10359</v>
      </c>
      <c r="K5360" s="268">
        <v>0</v>
      </c>
      <c r="L5360" s="270" t="s">
        <v>10359</v>
      </c>
      <c r="M5360" s="270">
        <v>0</v>
      </c>
      <c r="N5360" s="270" t="s">
        <v>10359</v>
      </c>
      <c r="O5360" s="270">
        <v>0</v>
      </c>
      <c r="P5360" s="270" t="s">
        <v>10359</v>
      </c>
      <c r="Q5360" s="270">
        <v>0</v>
      </c>
      <c r="R5360" s="74"/>
      <c r="S5360" s="75" t="str">
        <f t="shared" si="496"/>
        <v>0000</v>
      </c>
      <c r="T5360" s="75" t="str">
        <f t="shared" si="497"/>
        <v>00000000000000000000000000000000</v>
      </c>
      <c r="V5360" s="197"/>
      <c r="W5360" s="75">
        <f t="shared" si="498"/>
        <v>0</v>
      </c>
      <c r="AE5360" s="479"/>
    </row>
    <row r="5361" spans="1:31" s="75" customFormat="1" ht="13.5" x14ac:dyDescent="0.2">
      <c r="A5361" s="211">
        <v>5358</v>
      </c>
      <c r="B5361" s="212" t="s">
        <v>7521</v>
      </c>
      <c r="C5361" s="213" t="s">
        <v>7522</v>
      </c>
      <c r="D5361" s="213"/>
      <c r="E5361" s="213">
        <v>0</v>
      </c>
      <c r="F5361" s="213" t="s">
        <v>590</v>
      </c>
      <c r="G5361" s="214" t="s">
        <v>572</v>
      </c>
      <c r="H5361" s="208" t="str">
        <f>IF(Input!F$4="GMH_OECC",J5361,IF(Input!F$4="GMH_XOEC",L5361,IF(Input!F$4="GMH_Korea",N5361,IF(Input!F$4="GMH_EU",P5361,IF(Input!F$4="Skysuper",#REF!,IF(Input!F$4="SkyII",#REF!,IF(Input!F$4="XO-8000",#REF!, "FALSE")))))))</f>
        <v>00</v>
      </c>
      <c r="I5361" s="209">
        <f>IF(Input!F$4="GMH_OECC",K5361,IF(Input!F$4="GMH_XOEC",M5361,IF(Input!F$4="GMH_Korea",O5361,IF(Input!F$4="GMH_EU",Q5361,IF(Input!F$4="Skysuper",#REF!,IF(Input!F$4="SkyII",#REF!,IF(Input!F$4="XO-8000",#REF!, "FALSE")))))))</f>
        <v>0</v>
      </c>
      <c r="J5361" s="210" t="s">
        <v>10359</v>
      </c>
      <c r="K5361" s="268">
        <v>0</v>
      </c>
      <c r="L5361" s="270" t="s">
        <v>10359</v>
      </c>
      <c r="M5361" s="270">
        <v>0</v>
      </c>
      <c r="N5361" s="270" t="s">
        <v>10359</v>
      </c>
      <c r="O5361" s="270">
        <v>0</v>
      </c>
      <c r="P5361" s="270" t="s">
        <v>10359</v>
      </c>
      <c r="Q5361" s="270">
        <v>0</v>
      </c>
      <c r="R5361" s="74"/>
      <c r="S5361" s="75" t="str">
        <f t="shared" si="496"/>
        <v>0000</v>
      </c>
      <c r="T5361" s="75" t="str">
        <f t="shared" si="497"/>
        <v>00000000000000000000000000000000</v>
      </c>
      <c r="V5361" s="197"/>
      <c r="W5361" s="75">
        <f t="shared" si="498"/>
        <v>0</v>
      </c>
      <c r="AE5361" s="479"/>
    </row>
    <row r="5362" spans="1:31" s="75" customFormat="1" ht="13.5" x14ac:dyDescent="0.2">
      <c r="A5362" s="211">
        <v>5359</v>
      </c>
      <c r="B5362" s="212" t="s">
        <v>7523</v>
      </c>
      <c r="C5362" s="213" t="s">
        <v>7524</v>
      </c>
      <c r="D5362" s="213"/>
      <c r="E5362" s="213">
        <v>0</v>
      </c>
      <c r="F5362" s="213" t="s">
        <v>590</v>
      </c>
      <c r="G5362" s="214" t="s">
        <v>572</v>
      </c>
      <c r="H5362" s="208" t="str">
        <f>IF(Input!F$4="GMH_OECC",J5362,IF(Input!F$4="GMH_XOEC",L5362,IF(Input!F$4="GMH_Korea",N5362,IF(Input!F$4="GMH_EU",P5362,IF(Input!F$4="Skysuper",#REF!,IF(Input!F$4="SkyII",#REF!,IF(Input!F$4="XO-8000",#REF!, "FALSE")))))))</f>
        <v>00</v>
      </c>
      <c r="I5362" s="209">
        <f>IF(Input!F$4="GMH_OECC",K5362,IF(Input!F$4="GMH_XOEC",M5362,IF(Input!F$4="GMH_Korea",O5362,IF(Input!F$4="GMH_EU",Q5362,IF(Input!F$4="Skysuper",#REF!,IF(Input!F$4="SkyII",#REF!,IF(Input!F$4="XO-8000",#REF!, "FALSE")))))))</f>
        <v>0</v>
      </c>
      <c r="J5362" s="210" t="s">
        <v>10359</v>
      </c>
      <c r="K5362" s="268">
        <v>0</v>
      </c>
      <c r="L5362" s="270" t="s">
        <v>10359</v>
      </c>
      <c r="M5362" s="270">
        <v>0</v>
      </c>
      <c r="N5362" s="270" t="s">
        <v>10359</v>
      </c>
      <c r="O5362" s="270">
        <v>0</v>
      </c>
      <c r="P5362" s="270" t="s">
        <v>10359</v>
      </c>
      <c r="Q5362" s="270">
        <v>0</v>
      </c>
      <c r="R5362" s="74"/>
      <c r="S5362" s="75" t="str">
        <f t="shared" si="496"/>
        <v>0000</v>
      </c>
      <c r="T5362" s="75" t="str">
        <f t="shared" si="497"/>
        <v>00000000000000000000000000000000</v>
      </c>
      <c r="V5362" s="197"/>
      <c r="W5362" s="75">
        <f t="shared" si="498"/>
        <v>0</v>
      </c>
      <c r="AE5362" s="479"/>
    </row>
    <row r="5363" spans="1:31" s="75" customFormat="1" ht="13.5" x14ac:dyDescent="0.2">
      <c r="A5363" s="211">
        <v>5360</v>
      </c>
      <c r="B5363" s="212" t="s">
        <v>7525</v>
      </c>
      <c r="C5363" s="213" t="s">
        <v>7526</v>
      </c>
      <c r="D5363" s="213"/>
      <c r="E5363" s="213">
        <v>0</v>
      </c>
      <c r="F5363" s="213" t="s">
        <v>590</v>
      </c>
      <c r="G5363" s="214" t="s">
        <v>572</v>
      </c>
      <c r="H5363" s="208" t="str">
        <f>IF(Input!F$4="GMH_OECC",J5363,IF(Input!F$4="GMH_XOEC",L5363,IF(Input!F$4="GMH_Korea",N5363,IF(Input!F$4="GMH_EU",P5363,IF(Input!F$4="Skysuper",#REF!,IF(Input!F$4="SkyII",#REF!,IF(Input!F$4="XO-8000",#REF!, "FALSE")))))))</f>
        <v>00</v>
      </c>
      <c r="I5363" s="209">
        <f>IF(Input!F$4="GMH_OECC",K5363,IF(Input!F$4="GMH_XOEC",M5363,IF(Input!F$4="GMH_Korea",O5363,IF(Input!F$4="GMH_EU",Q5363,IF(Input!F$4="Skysuper",#REF!,IF(Input!F$4="SkyII",#REF!,IF(Input!F$4="XO-8000",#REF!, "FALSE")))))))</f>
        <v>0</v>
      </c>
      <c r="J5363" s="210" t="s">
        <v>10359</v>
      </c>
      <c r="K5363" s="268">
        <v>0</v>
      </c>
      <c r="L5363" s="270" t="s">
        <v>10359</v>
      </c>
      <c r="M5363" s="270">
        <v>0</v>
      </c>
      <c r="N5363" s="270" t="s">
        <v>10359</v>
      </c>
      <c r="O5363" s="270">
        <v>0</v>
      </c>
      <c r="P5363" s="270" t="s">
        <v>10359</v>
      </c>
      <c r="Q5363" s="270">
        <v>0</v>
      </c>
      <c r="R5363" s="74"/>
      <c r="S5363" s="75" t="str">
        <f t="shared" si="496"/>
        <v>0000</v>
      </c>
      <c r="T5363" s="75" t="str">
        <f t="shared" si="497"/>
        <v>00000000000000000000000000000000</v>
      </c>
      <c r="V5363" s="197"/>
      <c r="W5363" s="75">
        <f t="shared" si="498"/>
        <v>0</v>
      </c>
      <c r="AE5363" s="479"/>
    </row>
    <row r="5364" spans="1:31" s="75" customFormat="1" ht="13.5" x14ac:dyDescent="0.2">
      <c r="A5364" s="211">
        <v>5361</v>
      </c>
      <c r="B5364" s="212" t="s">
        <v>7527</v>
      </c>
      <c r="C5364" s="213" t="s">
        <v>7528</v>
      </c>
      <c r="D5364" s="213"/>
      <c r="E5364" s="213">
        <v>0</v>
      </c>
      <c r="F5364" s="213" t="s">
        <v>590</v>
      </c>
      <c r="G5364" s="214" t="s">
        <v>572</v>
      </c>
      <c r="H5364" s="208" t="str">
        <f>IF(Input!F$4="GMH_OECC",J5364,IF(Input!F$4="GMH_XOEC",L5364,IF(Input!F$4="GMH_Korea",N5364,IF(Input!F$4="GMH_EU",P5364,IF(Input!F$4="Skysuper",#REF!,IF(Input!F$4="SkyII",#REF!,IF(Input!F$4="XO-8000",#REF!, "FALSE")))))))</f>
        <v>00</v>
      </c>
      <c r="I5364" s="209">
        <f>IF(Input!F$4="GMH_OECC",K5364,IF(Input!F$4="GMH_XOEC",M5364,IF(Input!F$4="GMH_Korea",O5364,IF(Input!F$4="GMH_EU",Q5364,IF(Input!F$4="Skysuper",#REF!,IF(Input!F$4="SkyII",#REF!,IF(Input!F$4="XO-8000",#REF!, "FALSE")))))))</f>
        <v>0</v>
      </c>
      <c r="J5364" s="210" t="s">
        <v>10359</v>
      </c>
      <c r="K5364" s="268">
        <v>0</v>
      </c>
      <c r="L5364" s="270" t="s">
        <v>10359</v>
      </c>
      <c r="M5364" s="270">
        <v>0</v>
      </c>
      <c r="N5364" s="270" t="s">
        <v>10359</v>
      </c>
      <c r="O5364" s="270">
        <v>0</v>
      </c>
      <c r="P5364" s="270" t="s">
        <v>10359</v>
      </c>
      <c r="Q5364" s="270">
        <v>0</v>
      </c>
      <c r="R5364" s="74"/>
      <c r="S5364" s="75" t="str">
        <f t="shared" ref="S5364:S5427" si="499">"0"&amp;DEC2HEX(2^(I5364-1))&amp;IF(LEN(DEC2HEX(H5364))=2,DEC2HEX(H5364),"0"&amp;DEC2HEX(H5364))</f>
        <v>0000</v>
      </c>
      <c r="T5364" s="75" t="str">
        <f t="shared" si="497"/>
        <v>00000000000000000000000000000000</v>
      </c>
      <c r="V5364" s="197"/>
      <c r="W5364" s="75">
        <f t="shared" si="498"/>
        <v>0</v>
      </c>
      <c r="AE5364" s="479"/>
    </row>
    <row r="5365" spans="1:31" s="75" customFormat="1" ht="13.5" x14ac:dyDescent="0.2">
      <c r="A5365" s="211">
        <v>5362</v>
      </c>
      <c r="B5365" s="212" t="s">
        <v>7529</v>
      </c>
      <c r="C5365" s="213" t="s">
        <v>7530</v>
      </c>
      <c r="D5365" s="213"/>
      <c r="E5365" s="213">
        <v>0</v>
      </c>
      <c r="F5365" s="213" t="s">
        <v>590</v>
      </c>
      <c r="G5365" s="214" t="s">
        <v>572</v>
      </c>
      <c r="H5365" s="208" t="str">
        <f>IF(Input!F$4="GMH_OECC",J5365,IF(Input!F$4="GMH_XOEC",L5365,IF(Input!F$4="GMH_Korea",N5365,IF(Input!F$4="GMH_EU",P5365,IF(Input!F$4="Skysuper",#REF!,IF(Input!F$4="SkyII",#REF!,IF(Input!F$4="XO-8000",#REF!, "FALSE")))))))</f>
        <v>00</v>
      </c>
      <c r="I5365" s="209">
        <f>IF(Input!F$4="GMH_OECC",K5365,IF(Input!F$4="GMH_XOEC",M5365,IF(Input!F$4="GMH_Korea",O5365,IF(Input!F$4="GMH_EU",Q5365,IF(Input!F$4="Skysuper",#REF!,IF(Input!F$4="SkyII",#REF!,IF(Input!F$4="XO-8000",#REF!, "FALSE")))))))</f>
        <v>0</v>
      </c>
      <c r="J5365" s="210" t="s">
        <v>10359</v>
      </c>
      <c r="K5365" s="268">
        <v>0</v>
      </c>
      <c r="L5365" s="270" t="s">
        <v>10359</v>
      </c>
      <c r="M5365" s="270">
        <v>0</v>
      </c>
      <c r="N5365" s="270" t="s">
        <v>10359</v>
      </c>
      <c r="O5365" s="270">
        <v>0</v>
      </c>
      <c r="P5365" s="270" t="s">
        <v>10359</v>
      </c>
      <c r="Q5365" s="270">
        <v>0</v>
      </c>
      <c r="R5365" s="74"/>
      <c r="S5365" s="75" t="str">
        <f t="shared" si="499"/>
        <v>0000</v>
      </c>
      <c r="T5365" s="75" t="str">
        <f t="shared" si="497"/>
        <v>00000000000000000000000000000000</v>
      </c>
      <c r="V5365" s="197"/>
      <c r="W5365" s="75">
        <f t="shared" si="498"/>
        <v>0</v>
      </c>
      <c r="AE5365" s="479"/>
    </row>
    <row r="5366" spans="1:31" s="75" customFormat="1" ht="13.5" x14ac:dyDescent="0.2">
      <c r="A5366" s="211">
        <v>5363</v>
      </c>
      <c r="B5366" s="212" t="s">
        <v>7531</v>
      </c>
      <c r="C5366" s="213" t="s">
        <v>7532</v>
      </c>
      <c r="D5366" s="213"/>
      <c r="E5366" s="213">
        <v>0</v>
      </c>
      <c r="F5366" s="213" t="s">
        <v>590</v>
      </c>
      <c r="G5366" s="214" t="s">
        <v>572</v>
      </c>
      <c r="H5366" s="208" t="str">
        <f>IF(Input!F$4="GMH_OECC",J5366,IF(Input!F$4="GMH_XOEC",L5366,IF(Input!F$4="GMH_Korea",N5366,IF(Input!F$4="GMH_EU",P5366,IF(Input!F$4="Skysuper",#REF!,IF(Input!F$4="SkyII",#REF!,IF(Input!F$4="XO-8000",#REF!, "FALSE")))))))</f>
        <v>00</v>
      </c>
      <c r="I5366" s="209">
        <f>IF(Input!F$4="GMH_OECC",K5366,IF(Input!F$4="GMH_XOEC",M5366,IF(Input!F$4="GMH_Korea",O5366,IF(Input!F$4="GMH_EU",Q5366,IF(Input!F$4="Skysuper",#REF!,IF(Input!F$4="SkyII",#REF!,IF(Input!F$4="XO-8000",#REF!, "FALSE")))))))</f>
        <v>0</v>
      </c>
      <c r="J5366" s="210" t="s">
        <v>10359</v>
      </c>
      <c r="K5366" s="268">
        <v>0</v>
      </c>
      <c r="L5366" s="270" t="s">
        <v>10359</v>
      </c>
      <c r="M5366" s="270">
        <v>0</v>
      </c>
      <c r="N5366" s="270" t="s">
        <v>10359</v>
      </c>
      <c r="O5366" s="270">
        <v>0</v>
      </c>
      <c r="P5366" s="270" t="s">
        <v>10359</v>
      </c>
      <c r="Q5366" s="270">
        <v>0</v>
      </c>
      <c r="R5366" s="74"/>
      <c r="S5366" s="75" t="str">
        <f t="shared" si="499"/>
        <v>0000</v>
      </c>
      <c r="T5366" s="75" t="str">
        <f t="shared" si="497"/>
        <v>00000000000000000000000000000000</v>
      </c>
      <c r="V5366" s="197"/>
      <c r="W5366" s="75">
        <f t="shared" si="498"/>
        <v>0</v>
      </c>
      <c r="AE5366" s="479"/>
    </row>
    <row r="5367" spans="1:31" s="75" customFormat="1" ht="13.5" x14ac:dyDescent="0.2">
      <c r="A5367" s="211">
        <v>5364</v>
      </c>
      <c r="B5367" s="212" t="s">
        <v>7533</v>
      </c>
      <c r="C5367" s="213" t="s">
        <v>7534</v>
      </c>
      <c r="D5367" s="213"/>
      <c r="E5367" s="213">
        <v>0</v>
      </c>
      <c r="F5367" s="213" t="s">
        <v>590</v>
      </c>
      <c r="G5367" s="214" t="s">
        <v>572</v>
      </c>
      <c r="H5367" s="208" t="str">
        <f>IF(Input!F$4="GMH_OECC",J5367,IF(Input!F$4="GMH_XOEC",L5367,IF(Input!F$4="GMH_Korea",N5367,IF(Input!F$4="GMH_EU",P5367,IF(Input!F$4="Skysuper",#REF!,IF(Input!F$4="SkyII",#REF!,IF(Input!F$4="XO-8000",#REF!, "FALSE")))))))</f>
        <v>00</v>
      </c>
      <c r="I5367" s="209">
        <f>IF(Input!F$4="GMH_OECC",K5367,IF(Input!F$4="GMH_XOEC",M5367,IF(Input!F$4="GMH_Korea",O5367,IF(Input!F$4="GMH_EU",Q5367,IF(Input!F$4="Skysuper",#REF!,IF(Input!F$4="SkyII",#REF!,IF(Input!F$4="XO-8000",#REF!, "FALSE")))))))</f>
        <v>0</v>
      </c>
      <c r="J5367" s="210" t="s">
        <v>10359</v>
      </c>
      <c r="K5367" s="268">
        <v>0</v>
      </c>
      <c r="L5367" s="270" t="s">
        <v>10359</v>
      </c>
      <c r="M5367" s="270">
        <v>0</v>
      </c>
      <c r="N5367" s="270" t="s">
        <v>10359</v>
      </c>
      <c r="O5367" s="270">
        <v>0</v>
      </c>
      <c r="P5367" s="270" t="s">
        <v>10359</v>
      </c>
      <c r="Q5367" s="270">
        <v>0</v>
      </c>
      <c r="R5367" s="74"/>
      <c r="S5367" s="75" t="str">
        <f t="shared" si="499"/>
        <v>0000</v>
      </c>
      <c r="T5367" s="75" t="str">
        <f t="shared" si="497"/>
        <v>00000000000000000000000000000000</v>
      </c>
      <c r="V5367" s="197"/>
      <c r="W5367" s="75">
        <f t="shared" si="498"/>
        <v>0</v>
      </c>
      <c r="AE5367" s="479"/>
    </row>
    <row r="5368" spans="1:31" s="75" customFormat="1" ht="13.5" x14ac:dyDescent="0.2">
      <c r="A5368" s="211">
        <v>5365</v>
      </c>
      <c r="B5368" s="212" t="s">
        <v>7535</v>
      </c>
      <c r="C5368" s="213" t="s">
        <v>7536</v>
      </c>
      <c r="D5368" s="213"/>
      <c r="E5368" s="213">
        <v>0</v>
      </c>
      <c r="F5368" s="213" t="s">
        <v>590</v>
      </c>
      <c r="G5368" s="214" t="s">
        <v>572</v>
      </c>
      <c r="H5368" s="208" t="str">
        <f>IF(Input!F$4="GMH_OECC",J5368,IF(Input!F$4="GMH_XOEC",L5368,IF(Input!F$4="GMH_Korea",N5368,IF(Input!F$4="GMH_EU",P5368,IF(Input!F$4="Skysuper",#REF!,IF(Input!F$4="SkyII",#REF!,IF(Input!F$4="XO-8000",#REF!, "FALSE")))))))</f>
        <v>00</v>
      </c>
      <c r="I5368" s="209">
        <f>IF(Input!F$4="GMH_OECC",K5368,IF(Input!F$4="GMH_XOEC",M5368,IF(Input!F$4="GMH_Korea",O5368,IF(Input!F$4="GMH_EU",Q5368,IF(Input!F$4="Skysuper",#REF!,IF(Input!F$4="SkyII",#REF!,IF(Input!F$4="XO-8000",#REF!, "FALSE")))))))</f>
        <v>0</v>
      </c>
      <c r="J5368" s="210" t="s">
        <v>10359</v>
      </c>
      <c r="K5368" s="268">
        <v>0</v>
      </c>
      <c r="L5368" s="270" t="s">
        <v>10359</v>
      </c>
      <c r="M5368" s="270">
        <v>0</v>
      </c>
      <c r="N5368" s="270" t="s">
        <v>10359</v>
      </c>
      <c r="O5368" s="270">
        <v>0</v>
      </c>
      <c r="P5368" s="270" t="s">
        <v>10359</v>
      </c>
      <c r="Q5368" s="270">
        <v>0</v>
      </c>
      <c r="R5368" s="74"/>
      <c r="S5368" s="75" t="str">
        <f t="shared" si="499"/>
        <v>0000</v>
      </c>
      <c r="T5368" s="75" t="str">
        <f t="shared" si="497"/>
        <v>00000000000000000000000000000000</v>
      </c>
      <c r="V5368" s="197"/>
      <c r="W5368" s="75">
        <f t="shared" si="498"/>
        <v>0</v>
      </c>
      <c r="AE5368" s="479"/>
    </row>
    <row r="5369" spans="1:31" s="75" customFormat="1" ht="13.5" x14ac:dyDescent="0.2">
      <c r="A5369" s="211">
        <v>5366</v>
      </c>
      <c r="B5369" s="212" t="s">
        <v>7537</v>
      </c>
      <c r="C5369" s="213" t="s">
        <v>7538</v>
      </c>
      <c r="D5369" s="213"/>
      <c r="E5369" s="213">
        <v>0</v>
      </c>
      <c r="F5369" s="213" t="s">
        <v>590</v>
      </c>
      <c r="G5369" s="214" t="s">
        <v>572</v>
      </c>
      <c r="H5369" s="208" t="str">
        <f>IF(Input!F$4="GMH_OECC",J5369,IF(Input!F$4="GMH_XOEC",L5369,IF(Input!F$4="GMH_Korea",N5369,IF(Input!F$4="GMH_EU",P5369,IF(Input!F$4="Skysuper",#REF!,IF(Input!F$4="SkyII",#REF!,IF(Input!F$4="XO-8000",#REF!, "FALSE")))))))</f>
        <v>00</v>
      </c>
      <c r="I5369" s="209">
        <f>IF(Input!F$4="GMH_OECC",K5369,IF(Input!F$4="GMH_XOEC",M5369,IF(Input!F$4="GMH_Korea",O5369,IF(Input!F$4="GMH_EU",Q5369,IF(Input!F$4="Skysuper",#REF!,IF(Input!F$4="SkyII",#REF!,IF(Input!F$4="XO-8000",#REF!, "FALSE")))))))</f>
        <v>0</v>
      </c>
      <c r="J5369" s="210" t="s">
        <v>10359</v>
      </c>
      <c r="K5369" s="268">
        <v>0</v>
      </c>
      <c r="L5369" s="270" t="s">
        <v>10359</v>
      </c>
      <c r="M5369" s="270">
        <v>0</v>
      </c>
      <c r="N5369" s="270" t="s">
        <v>10359</v>
      </c>
      <c r="O5369" s="270">
        <v>0</v>
      </c>
      <c r="P5369" s="270" t="s">
        <v>10359</v>
      </c>
      <c r="Q5369" s="270">
        <v>0</v>
      </c>
      <c r="R5369" s="74"/>
      <c r="S5369" s="75" t="str">
        <f t="shared" si="499"/>
        <v>0000</v>
      </c>
      <c r="T5369" s="75" t="str">
        <f t="shared" si="497"/>
        <v>00000000000000000000000000000000</v>
      </c>
      <c r="V5369" s="197"/>
      <c r="W5369" s="75">
        <f t="shared" si="498"/>
        <v>0</v>
      </c>
      <c r="AE5369" s="479"/>
    </row>
    <row r="5370" spans="1:31" s="75" customFormat="1" ht="13.5" x14ac:dyDescent="0.2">
      <c r="A5370" s="211">
        <v>5367</v>
      </c>
      <c r="B5370" s="212" t="s">
        <v>7539</v>
      </c>
      <c r="C5370" s="213" t="s">
        <v>7540</v>
      </c>
      <c r="D5370" s="213"/>
      <c r="E5370" s="213">
        <v>0</v>
      </c>
      <c r="F5370" s="213" t="s">
        <v>590</v>
      </c>
      <c r="G5370" s="214" t="s">
        <v>572</v>
      </c>
      <c r="H5370" s="208" t="str">
        <f>IF(Input!F$4="GMH_OECC",J5370,IF(Input!F$4="GMH_XOEC",L5370,IF(Input!F$4="GMH_Korea",N5370,IF(Input!F$4="GMH_EU",P5370,IF(Input!F$4="Skysuper",#REF!,IF(Input!F$4="SkyII",#REF!,IF(Input!F$4="XO-8000",#REF!, "FALSE")))))))</f>
        <v>00</v>
      </c>
      <c r="I5370" s="209">
        <f>IF(Input!F$4="GMH_OECC",K5370,IF(Input!F$4="GMH_XOEC",M5370,IF(Input!F$4="GMH_Korea",O5370,IF(Input!F$4="GMH_EU",Q5370,IF(Input!F$4="Skysuper",#REF!,IF(Input!F$4="SkyII",#REF!,IF(Input!F$4="XO-8000",#REF!, "FALSE")))))))</f>
        <v>0</v>
      </c>
      <c r="J5370" s="210" t="s">
        <v>10359</v>
      </c>
      <c r="K5370" s="268">
        <v>0</v>
      </c>
      <c r="L5370" s="270" t="s">
        <v>10359</v>
      </c>
      <c r="M5370" s="270">
        <v>0</v>
      </c>
      <c r="N5370" s="270" t="s">
        <v>10359</v>
      </c>
      <c r="O5370" s="270">
        <v>0</v>
      </c>
      <c r="P5370" s="270" t="s">
        <v>10359</v>
      </c>
      <c r="Q5370" s="270">
        <v>0</v>
      </c>
      <c r="R5370" s="74"/>
      <c r="S5370" s="75" t="str">
        <f t="shared" si="499"/>
        <v>0000</v>
      </c>
      <c r="T5370" s="75" t="str">
        <f t="shared" si="497"/>
        <v>00000000000000000000000000000000</v>
      </c>
      <c r="V5370" s="197"/>
      <c r="W5370" s="75">
        <f t="shared" si="498"/>
        <v>0</v>
      </c>
      <c r="AE5370" s="479"/>
    </row>
    <row r="5371" spans="1:31" s="75" customFormat="1" ht="13.5" x14ac:dyDescent="0.2">
      <c r="A5371" s="211">
        <v>5368</v>
      </c>
      <c r="B5371" s="212" t="s">
        <v>7541</v>
      </c>
      <c r="C5371" s="213" t="s">
        <v>7542</v>
      </c>
      <c r="D5371" s="213"/>
      <c r="E5371" s="213">
        <v>0</v>
      </c>
      <c r="F5371" s="213" t="s">
        <v>590</v>
      </c>
      <c r="G5371" s="214" t="s">
        <v>572</v>
      </c>
      <c r="H5371" s="208" t="str">
        <f>IF(Input!F$4="GMH_OECC",J5371,IF(Input!F$4="GMH_XOEC",L5371,IF(Input!F$4="GMH_Korea",N5371,IF(Input!F$4="GMH_EU",P5371,IF(Input!F$4="Skysuper",#REF!,IF(Input!F$4="SkyII",#REF!,IF(Input!F$4="XO-8000",#REF!, "FALSE")))))))</f>
        <v>00</v>
      </c>
      <c r="I5371" s="209">
        <f>IF(Input!F$4="GMH_OECC",K5371,IF(Input!F$4="GMH_XOEC",M5371,IF(Input!F$4="GMH_Korea",O5371,IF(Input!F$4="GMH_EU",Q5371,IF(Input!F$4="Skysuper",#REF!,IF(Input!F$4="SkyII",#REF!,IF(Input!F$4="XO-8000",#REF!, "FALSE")))))))</f>
        <v>0</v>
      </c>
      <c r="J5371" s="210" t="s">
        <v>10359</v>
      </c>
      <c r="K5371" s="268">
        <v>0</v>
      </c>
      <c r="L5371" s="270" t="s">
        <v>10359</v>
      </c>
      <c r="M5371" s="270">
        <v>0</v>
      </c>
      <c r="N5371" s="270" t="s">
        <v>10359</v>
      </c>
      <c r="O5371" s="270">
        <v>0</v>
      </c>
      <c r="P5371" s="270" t="s">
        <v>10359</v>
      </c>
      <c r="Q5371" s="270">
        <v>0</v>
      </c>
      <c r="R5371" s="74"/>
      <c r="S5371" s="75" t="str">
        <f t="shared" si="499"/>
        <v>0000</v>
      </c>
      <c r="T5371" s="75" t="str">
        <f t="shared" si="497"/>
        <v>00000000000000000000000000000000</v>
      </c>
      <c r="V5371" s="197"/>
      <c r="W5371" s="75">
        <f t="shared" si="498"/>
        <v>0</v>
      </c>
      <c r="AE5371" s="479"/>
    </row>
    <row r="5372" spans="1:31" s="75" customFormat="1" ht="13.5" x14ac:dyDescent="0.2">
      <c r="A5372" s="211">
        <v>5369</v>
      </c>
      <c r="B5372" s="212" t="s">
        <v>7543</v>
      </c>
      <c r="C5372" s="213" t="s">
        <v>7544</v>
      </c>
      <c r="D5372" s="213"/>
      <c r="E5372" s="213">
        <v>0</v>
      </c>
      <c r="F5372" s="213" t="s">
        <v>590</v>
      </c>
      <c r="G5372" s="214" t="s">
        <v>572</v>
      </c>
      <c r="H5372" s="208" t="str">
        <f>IF(Input!F$4="GMH_OECC",J5372,IF(Input!F$4="GMH_XOEC",L5372,IF(Input!F$4="GMH_Korea",N5372,IF(Input!F$4="GMH_EU",P5372,IF(Input!F$4="Skysuper",#REF!,IF(Input!F$4="SkyII",#REF!,IF(Input!F$4="XO-8000",#REF!, "FALSE")))))))</f>
        <v>00</v>
      </c>
      <c r="I5372" s="209">
        <f>IF(Input!F$4="GMH_OECC",K5372,IF(Input!F$4="GMH_XOEC",M5372,IF(Input!F$4="GMH_Korea",O5372,IF(Input!F$4="GMH_EU",Q5372,IF(Input!F$4="Skysuper",#REF!,IF(Input!F$4="SkyII",#REF!,IF(Input!F$4="XO-8000",#REF!, "FALSE")))))))</f>
        <v>0</v>
      </c>
      <c r="J5372" s="210" t="s">
        <v>10359</v>
      </c>
      <c r="K5372" s="268">
        <v>0</v>
      </c>
      <c r="L5372" s="270" t="s">
        <v>10359</v>
      </c>
      <c r="M5372" s="270">
        <v>0</v>
      </c>
      <c r="N5372" s="270" t="s">
        <v>10359</v>
      </c>
      <c r="O5372" s="270">
        <v>0</v>
      </c>
      <c r="P5372" s="270" t="s">
        <v>10359</v>
      </c>
      <c r="Q5372" s="270">
        <v>0</v>
      </c>
      <c r="R5372" s="74"/>
      <c r="S5372" s="75" t="str">
        <f t="shared" si="499"/>
        <v>0000</v>
      </c>
      <c r="T5372" s="75" t="str">
        <f t="shared" si="497"/>
        <v>00000000000000000000000000000000</v>
      </c>
      <c r="V5372" s="197"/>
      <c r="W5372" s="75">
        <f t="shared" si="498"/>
        <v>0</v>
      </c>
      <c r="AE5372" s="479"/>
    </row>
    <row r="5373" spans="1:31" s="75" customFormat="1" ht="13.5" x14ac:dyDescent="0.2">
      <c r="A5373" s="211">
        <v>5370</v>
      </c>
      <c r="B5373" s="212" t="s">
        <v>7545</v>
      </c>
      <c r="C5373" s="213" t="s">
        <v>7546</v>
      </c>
      <c r="D5373" s="213"/>
      <c r="E5373" s="213">
        <v>0</v>
      </c>
      <c r="F5373" s="213" t="s">
        <v>590</v>
      </c>
      <c r="G5373" s="214" t="s">
        <v>572</v>
      </c>
      <c r="H5373" s="208" t="str">
        <f>IF(Input!F$4="GMH_OECC",J5373,IF(Input!F$4="GMH_XOEC",L5373,IF(Input!F$4="GMH_Korea",N5373,IF(Input!F$4="GMH_EU",P5373,IF(Input!F$4="Skysuper",#REF!,IF(Input!F$4="SkyII",#REF!,IF(Input!F$4="XO-8000",#REF!, "FALSE")))))))</f>
        <v>00</v>
      </c>
      <c r="I5373" s="209">
        <f>IF(Input!F$4="GMH_OECC",K5373,IF(Input!F$4="GMH_XOEC",M5373,IF(Input!F$4="GMH_Korea",O5373,IF(Input!F$4="GMH_EU",Q5373,IF(Input!F$4="Skysuper",#REF!,IF(Input!F$4="SkyII",#REF!,IF(Input!F$4="XO-8000",#REF!, "FALSE")))))))</f>
        <v>0</v>
      </c>
      <c r="J5373" s="210" t="s">
        <v>10359</v>
      </c>
      <c r="K5373" s="268">
        <v>0</v>
      </c>
      <c r="L5373" s="270" t="s">
        <v>10359</v>
      </c>
      <c r="M5373" s="270">
        <v>0</v>
      </c>
      <c r="N5373" s="270" t="s">
        <v>10359</v>
      </c>
      <c r="O5373" s="270">
        <v>0</v>
      </c>
      <c r="P5373" s="270" t="s">
        <v>10359</v>
      </c>
      <c r="Q5373" s="270">
        <v>0</v>
      </c>
      <c r="R5373" s="74"/>
      <c r="S5373" s="75" t="str">
        <f t="shared" si="499"/>
        <v>0000</v>
      </c>
      <c r="T5373" s="75" t="str">
        <f t="shared" si="497"/>
        <v>00000000000000000000000000000000</v>
      </c>
      <c r="V5373" s="197"/>
      <c r="W5373" s="75">
        <f t="shared" si="498"/>
        <v>0</v>
      </c>
      <c r="AE5373" s="479"/>
    </row>
    <row r="5374" spans="1:31" s="75" customFormat="1" ht="13.5" x14ac:dyDescent="0.2">
      <c r="A5374" s="211">
        <v>5371</v>
      </c>
      <c r="B5374" s="212" t="s">
        <v>7547</v>
      </c>
      <c r="C5374" s="213" t="s">
        <v>7548</v>
      </c>
      <c r="D5374" s="213"/>
      <c r="E5374" s="213">
        <v>0</v>
      </c>
      <c r="F5374" s="213" t="s">
        <v>590</v>
      </c>
      <c r="G5374" s="214" t="s">
        <v>572</v>
      </c>
      <c r="H5374" s="208" t="str">
        <f>IF(Input!F$4="GMH_OECC",J5374,IF(Input!F$4="GMH_XOEC",L5374,IF(Input!F$4="GMH_Korea",N5374,IF(Input!F$4="GMH_EU",P5374,IF(Input!F$4="Skysuper",#REF!,IF(Input!F$4="SkyII",#REF!,IF(Input!F$4="XO-8000",#REF!, "FALSE")))))))</f>
        <v>00</v>
      </c>
      <c r="I5374" s="209">
        <f>IF(Input!F$4="GMH_OECC",K5374,IF(Input!F$4="GMH_XOEC",M5374,IF(Input!F$4="GMH_Korea",O5374,IF(Input!F$4="GMH_EU",Q5374,IF(Input!F$4="Skysuper",#REF!,IF(Input!F$4="SkyII",#REF!,IF(Input!F$4="XO-8000",#REF!, "FALSE")))))))</f>
        <v>0</v>
      </c>
      <c r="J5374" s="210" t="s">
        <v>10359</v>
      </c>
      <c r="K5374" s="268">
        <v>0</v>
      </c>
      <c r="L5374" s="270" t="s">
        <v>10359</v>
      </c>
      <c r="M5374" s="270">
        <v>0</v>
      </c>
      <c r="N5374" s="270" t="s">
        <v>10359</v>
      </c>
      <c r="O5374" s="270">
        <v>0</v>
      </c>
      <c r="P5374" s="270" t="s">
        <v>10359</v>
      </c>
      <c r="Q5374" s="270">
        <v>0</v>
      </c>
      <c r="R5374" s="74"/>
      <c r="S5374" s="75" t="str">
        <f t="shared" si="499"/>
        <v>0000</v>
      </c>
      <c r="T5374" s="75" t="str">
        <f t="shared" si="497"/>
        <v>00000000000000000000000000000000</v>
      </c>
      <c r="V5374" s="197"/>
      <c r="W5374" s="75">
        <f t="shared" si="498"/>
        <v>0</v>
      </c>
      <c r="AE5374" s="479"/>
    </row>
    <row r="5375" spans="1:31" s="75" customFormat="1" ht="13.5" x14ac:dyDescent="0.2">
      <c r="A5375" s="211">
        <v>5372</v>
      </c>
      <c r="B5375" s="212" t="s">
        <v>7549</v>
      </c>
      <c r="C5375" s="213" t="s">
        <v>7550</v>
      </c>
      <c r="D5375" s="213"/>
      <c r="E5375" s="213">
        <v>0</v>
      </c>
      <c r="F5375" s="213" t="s">
        <v>590</v>
      </c>
      <c r="G5375" s="214" t="s">
        <v>572</v>
      </c>
      <c r="H5375" s="208" t="str">
        <f>IF(Input!F$4="GMH_OECC",J5375,IF(Input!F$4="GMH_XOEC",L5375,IF(Input!F$4="GMH_Korea",N5375,IF(Input!F$4="GMH_EU",P5375,IF(Input!F$4="Skysuper",#REF!,IF(Input!F$4="SkyII",#REF!,IF(Input!F$4="XO-8000",#REF!, "FALSE")))))))</f>
        <v>00</v>
      </c>
      <c r="I5375" s="209">
        <f>IF(Input!F$4="GMH_OECC",K5375,IF(Input!F$4="GMH_XOEC",M5375,IF(Input!F$4="GMH_Korea",O5375,IF(Input!F$4="GMH_EU",Q5375,IF(Input!F$4="Skysuper",#REF!,IF(Input!F$4="SkyII",#REF!,IF(Input!F$4="XO-8000",#REF!, "FALSE")))))))</f>
        <v>0</v>
      </c>
      <c r="J5375" s="210" t="s">
        <v>10359</v>
      </c>
      <c r="K5375" s="268">
        <v>0</v>
      </c>
      <c r="L5375" s="270" t="s">
        <v>10359</v>
      </c>
      <c r="M5375" s="270">
        <v>0</v>
      </c>
      <c r="N5375" s="270" t="s">
        <v>10359</v>
      </c>
      <c r="O5375" s="270">
        <v>0</v>
      </c>
      <c r="P5375" s="270" t="s">
        <v>10359</v>
      </c>
      <c r="Q5375" s="270">
        <v>0</v>
      </c>
      <c r="R5375" s="74"/>
      <c r="S5375" s="75" t="str">
        <f t="shared" si="499"/>
        <v>0000</v>
      </c>
      <c r="T5375" s="75" t="str">
        <f t="shared" si="497"/>
        <v>00000000000000000000000000000000</v>
      </c>
      <c r="V5375" s="197"/>
      <c r="W5375" s="75">
        <f t="shared" si="498"/>
        <v>0</v>
      </c>
      <c r="AE5375" s="479"/>
    </row>
    <row r="5376" spans="1:31" s="75" customFormat="1" ht="13.5" x14ac:dyDescent="0.2">
      <c r="A5376" s="211">
        <v>5373</v>
      </c>
      <c r="B5376" s="212" t="s">
        <v>7551</v>
      </c>
      <c r="C5376" s="213" t="s">
        <v>7552</v>
      </c>
      <c r="D5376" s="213"/>
      <c r="E5376" s="213">
        <v>0</v>
      </c>
      <c r="F5376" s="213" t="s">
        <v>590</v>
      </c>
      <c r="G5376" s="214" t="s">
        <v>572</v>
      </c>
      <c r="H5376" s="208" t="str">
        <f>IF(Input!F$4="GMH_OECC",J5376,IF(Input!F$4="GMH_XOEC",L5376,IF(Input!F$4="GMH_Korea",N5376,IF(Input!F$4="GMH_EU",P5376,IF(Input!F$4="Skysuper",#REF!,IF(Input!F$4="SkyII",#REF!,IF(Input!F$4="XO-8000",#REF!, "FALSE")))))))</f>
        <v>00</v>
      </c>
      <c r="I5376" s="209">
        <f>IF(Input!F$4="GMH_OECC",K5376,IF(Input!F$4="GMH_XOEC",M5376,IF(Input!F$4="GMH_Korea",O5376,IF(Input!F$4="GMH_EU",Q5376,IF(Input!F$4="Skysuper",#REF!,IF(Input!F$4="SkyII",#REF!,IF(Input!F$4="XO-8000",#REF!, "FALSE")))))))</f>
        <v>0</v>
      </c>
      <c r="J5376" s="210" t="s">
        <v>10359</v>
      </c>
      <c r="K5376" s="268">
        <v>0</v>
      </c>
      <c r="L5376" s="270" t="s">
        <v>10359</v>
      </c>
      <c r="M5376" s="270">
        <v>0</v>
      </c>
      <c r="N5376" s="270" t="s">
        <v>10359</v>
      </c>
      <c r="O5376" s="270">
        <v>0</v>
      </c>
      <c r="P5376" s="270" t="s">
        <v>10359</v>
      </c>
      <c r="Q5376" s="270">
        <v>0</v>
      </c>
      <c r="R5376" s="74"/>
      <c r="S5376" s="75" t="str">
        <f t="shared" si="499"/>
        <v>0000</v>
      </c>
      <c r="T5376" s="75" t="str">
        <f t="shared" si="497"/>
        <v>00000000000000000000000000000000</v>
      </c>
      <c r="V5376" s="197"/>
      <c r="W5376" s="75">
        <f t="shared" si="498"/>
        <v>0</v>
      </c>
      <c r="AE5376" s="479"/>
    </row>
    <row r="5377" spans="1:31" s="75" customFormat="1" ht="13.5" x14ac:dyDescent="0.2">
      <c r="A5377" s="211">
        <v>5374</v>
      </c>
      <c r="B5377" s="212" t="s">
        <v>7553</v>
      </c>
      <c r="C5377" s="213" t="s">
        <v>7554</v>
      </c>
      <c r="D5377" s="213"/>
      <c r="E5377" s="213">
        <v>0</v>
      </c>
      <c r="F5377" s="213" t="s">
        <v>590</v>
      </c>
      <c r="G5377" s="214" t="s">
        <v>572</v>
      </c>
      <c r="H5377" s="208" t="str">
        <f>IF(Input!F$4="GMH_OECC",J5377,IF(Input!F$4="GMH_XOEC",L5377,IF(Input!F$4="GMH_Korea",N5377,IF(Input!F$4="GMH_EU",P5377,IF(Input!F$4="Skysuper",#REF!,IF(Input!F$4="SkyII",#REF!,IF(Input!F$4="XO-8000",#REF!, "FALSE")))))))</f>
        <v>00</v>
      </c>
      <c r="I5377" s="209">
        <f>IF(Input!F$4="GMH_OECC",K5377,IF(Input!F$4="GMH_XOEC",M5377,IF(Input!F$4="GMH_Korea",O5377,IF(Input!F$4="GMH_EU",Q5377,IF(Input!F$4="Skysuper",#REF!,IF(Input!F$4="SkyII",#REF!,IF(Input!F$4="XO-8000",#REF!, "FALSE")))))))</f>
        <v>0</v>
      </c>
      <c r="J5377" s="210" t="s">
        <v>10359</v>
      </c>
      <c r="K5377" s="268">
        <v>0</v>
      </c>
      <c r="L5377" s="270" t="s">
        <v>10359</v>
      </c>
      <c r="M5377" s="270">
        <v>0</v>
      </c>
      <c r="N5377" s="270" t="s">
        <v>10359</v>
      </c>
      <c r="O5377" s="270">
        <v>0</v>
      </c>
      <c r="P5377" s="270" t="s">
        <v>10359</v>
      </c>
      <c r="Q5377" s="270">
        <v>0</v>
      </c>
      <c r="R5377" s="74"/>
      <c r="S5377" s="75" t="str">
        <f t="shared" si="499"/>
        <v>0000</v>
      </c>
      <c r="T5377" s="75" t="str">
        <f t="shared" si="497"/>
        <v>00000000000000000000000000000000</v>
      </c>
      <c r="V5377" s="197"/>
      <c r="W5377" s="75">
        <f t="shared" si="498"/>
        <v>0</v>
      </c>
      <c r="AE5377" s="479"/>
    </row>
    <row r="5378" spans="1:31" s="75" customFormat="1" ht="13.5" x14ac:dyDescent="0.2">
      <c r="A5378" s="211">
        <v>5375</v>
      </c>
      <c r="B5378" s="212" t="s">
        <v>7555</v>
      </c>
      <c r="C5378" s="213" t="s">
        <v>7556</v>
      </c>
      <c r="D5378" s="213"/>
      <c r="E5378" s="213">
        <v>0</v>
      </c>
      <c r="F5378" s="213" t="s">
        <v>590</v>
      </c>
      <c r="G5378" s="214" t="s">
        <v>572</v>
      </c>
      <c r="H5378" s="208" t="str">
        <f>IF(Input!F$4="GMH_OECC",J5378,IF(Input!F$4="GMH_XOEC",L5378,IF(Input!F$4="GMH_Korea",N5378,IF(Input!F$4="GMH_EU",P5378,IF(Input!F$4="Skysuper",#REF!,IF(Input!F$4="SkyII",#REF!,IF(Input!F$4="XO-8000",#REF!, "FALSE")))))))</f>
        <v>00</v>
      </c>
      <c r="I5378" s="209">
        <f>IF(Input!F$4="GMH_OECC",K5378,IF(Input!F$4="GMH_XOEC",M5378,IF(Input!F$4="GMH_Korea",O5378,IF(Input!F$4="GMH_EU",Q5378,IF(Input!F$4="Skysuper",#REF!,IF(Input!F$4="SkyII",#REF!,IF(Input!F$4="XO-8000",#REF!, "FALSE")))))))</f>
        <v>0</v>
      </c>
      <c r="J5378" s="210" t="s">
        <v>10359</v>
      </c>
      <c r="K5378" s="268">
        <v>0</v>
      </c>
      <c r="L5378" s="270" t="s">
        <v>10359</v>
      </c>
      <c r="M5378" s="270">
        <v>0</v>
      </c>
      <c r="N5378" s="270" t="s">
        <v>10359</v>
      </c>
      <c r="O5378" s="270">
        <v>0</v>
      </c>
      <c r="P5378" s="270" t="s">
        <v>10359</v>
      </c>
      <c r="Q5378" s="270">
        <v>0</v>
      </c>
      <c r="R5378" s="74"/>
      <c r="S5378" s="75" t="str">
        <f t="shared" si="499"/>
        <v>0000</v>
      </c>
      <c r="T5378" s="75" t="str">
        <f t="shared" si="497"/>
        <v>00000000000000000000000000000000</v>
      </c>
      <c r="V5378" s="197"/>
      <c r="W5378" s="75">
        <f t="shared" si="498"/>
        <v>0</v>
      </c>
      <c r="AE5378" s="479"/>
    </row>
    <row r="5379" spans="1:31" s="75" customFormat="1" ht="13.5" x14ac:dyDescent="0.2">
      <c r="A5379" s="211">
        <v>5376</v>
      </c>
      <c r="B5379" s="212" t="s">
        <v>7557</v>
      </c>
      <c r="C5379" s="213" t="s">
        <v>7558</v>
      </c>
      <c r="D5379" s="213"/>
      <c r="E5379" s="213">
        <v>0</v>
      </c>
      <c r="F5379" s="213" t="s">
        <v>590</v>
      </c>
      <c r="G5379" s="214" t="s">
        <v>572</v>
      </c>
      <c r="H5379" s="208" t="str">
        <f>IF(Input!F$4="GMH_OECC",J5379,IF(Input!F$4="GMH_XOEC",L5379,IF(Input!F$4="GMH_Korea",N5379,IF(Input!F$4="GMH_EU",P5379,IF(Input!F$4="Skysuper",#REF!,IF(Input!F$4="SkyII",#REF!,IF(Input!F$4="XO-8000",#REF!, "FALSE")))))))</f>
        <v>00</v>
      </c>
      <c r="I5379" s="209">
        <f>IF(Input!F$4="GMH_OECC",K5379,IF(Input!F$4="GMH_XOEC",M5379,IF(Input!F$4="GMH_Korea",O5379,IF(Input!F$4="GMH_EU",Q5379,IF(Input!F$4="Skysuper",#REF!,IF(Input!F$4="SkyII",#REF!,IF(Input!F$4="XO-8000",#REF!, "FALSE")))))))</f>
        <v>0</v>
      </c>
      <c r="J5379" s="210" t="s">
        <v>10359</v>
      </c>
      <c r="K5379" s="268">
        <v>0</v>
      </c>
      <c r="L5379" s="270" t="s">
        <v>10359</v>
      </c>
      <c r="M5379" s="270">
        <v>0</v>
      </c>
      <c r="N5379" s="270" t="s">
        <v>10359</v>
      </c>
      <c r="O5379" s="270">
        <v>0</v>
      </c>
      <c r="P5379" s="270" t="s">
        <v>10359</v>
      </c>
      <c r="Q5379" s="270">
        <v>0</v>
      </c>
      <c r="R5379" s="74"/>
      <c r="S5379" s="75" t="str">
        <f t="shared" si="499"/>
        <v>0000</v>
      </c>
      <c r="T5379" s="75" t="str">
        <f t="shared" si="497"/>
        <v>00000000000000000000000000000000</v>
      </c>
      <c r="V5379" s="197"/>
      <c r="W5379" s="75">
        <f t="shared" si="498"/>
        <v>0</v>
      </c>
      <c r="AE5379" s="479"/>
    </row>
    <row r="5380" spans="1:31" s="75" customFormat="1" ht="13.5" x14ac:dyDescent="0.2">
      <c r="A5380" s="211">
        <v>5377</v>
      </c>
      <c r="B5380" s="212" t="s">
        <v>7559</v>
      </c>
      <c r="C5380" s="213" t="s">
        <v>7560</v>
      </c>
      <c r="D5380" s="213"/>
      <c r="E5380" s="213">
        <v>0</v>
      </c>
      <c r="F5380" s="213" t="s">
        <v>590</v>
      </c>
      <c r="G5380" s="214" t="s">
        <v>572</v>
      </c>
      <c r="H5380" s="208" t="str">
        <f>IF(Input!F$4="GMH_OECC",J5380,IF(Input!F$4="GMH_XOEC",L5380,IF(Input!F$4="GMH_Korea",N5380,IF(Input!F$4="GMH_EU",P5380,IF(Input!F$4="Skysuper",#REF!,IF(Input!F$4="SkyII",#REF!,IF(Input!F$4="XO-8000",#REF!, "FALSE")))))))</f>
        <v>00</v>
      </c>
      <c r="I5380" s="209">
        <f>IF(Input!F$4="GMH_OECC",K5380,IF(Input!F$4="GMH_XOEC",M5380,IF(Input!F$4="GMH_Korea",O5380,IF(Input!F$4="GMH_EU",Q5380,IF(Input!F$4="Skysuper",#REF!,IF(Input!F$4="SkyII",#REF!,IF(Input!F$4="XO-8000",#REF!, "FALSE")))))))</f>
        <v>0</v>
      </c>
      <c r="J5380" s="210" t="s">
        <v>10359</v>
      </c>
      <c r="K5380" s="268">
        <v>0</v>
      </c>
      <c r="L5380" s="270" t="s">
        <v>10359</v>
      </c>
      <c r="M5380" s="270">
        <v>0</v>
      </c>
      <c r="N5380" s="270" t="s">
        <v>10359</v>
      </c>
      <c r="O5380" s="270">
        <v>0</v>
      </c>
      <c r="P5380" s="270" t="s">
        <v>10359</v>
      </c>
      <c r="Q5380" s="270">
        <v>0</v>
      </c>
      <c r="R5380" s="74"/>
      <c r="S5380" s="75" t="str">
        <f t="shared" si="499"/>
        <v>0000</v>
      </c>
      <c r="T5380" s="75" t="str">
        <f t="shared" ref="T5380:T5443" si="500">CONCATENATE(S5380,S5381,S5382,S5383,S5384,S5385,S5386,S5387)</f>
        <v>00000000000000000000000000000000</v>
      </c>
      <c r="V5380" s="197"/>
      <c r="W5380" s="75">
        <f t="shared" si="498"/>
        <v>0</v>
      </c>
      <c r="AE5380" s="479"/>
    </row>
    <row r="5381" spans="1:31" s="75" customFormat="1" ht="13.5" x14ac:dyDescent="0.2">
      <c r="A5381" s="211">
        <v>5378</v>
      </c>
      <c r="B5381" s="212" t="s">
        <v>7561</v>
      </c>
      <c r="C5381" s="213" t="s">
        <v>7562</v>
      </c>
      <c r="D5381" s="213"/>
      <c r="E5381" s="213">
        <v>0</v>
      </c>
      <c r="F5381" s="213" t="s">
        <v>590</v>
      </c>
      <c r="G5381" s="214" t="s">
        <v>572</v>
      </c>
      <c r="H5381" s="208" t="str">
        <f>IF(Input!F$4="GMH_OECC",J5381,IF(Input!F$4="GMH_XOEC",L5381,IF(Input!F$4="GMH_Korea",N5381,IF(Input!F$4="GMH_EU",P5381,IF(Input!F$4="Skysuper",#REF!,IF(Input!F$4="SkyII",#REF!,IF(Input!F$4="XO-8000",#REF!, "FALSE")))))))</f>
        <v>00</v>
      </c>
      <c r="I5381" s="209">
        <f>IF(Input!F$4="GMH_OECC",K5381,IF(Input!F$4="GMH_XOEC",M5381,IF(Input!F$4="GMH_Korea",O5381,IF(Input!F$4="GMH_EU",Q5381,IF(Input!F$4="Skysuper",#REF!,IF(Input!F$4="SkyII",#REF!,IF(Input!F$4="XO-8000",#REF!, "FALSE")))))))</f>
        <v>0</v>
      </c>
      <c r="J5381" s="210" t="s">
        <v>10359</v>
      </c>
      <c r="K5381" s="268">
        <v>0</v>
      </c>
      <c r="L5381" s="270" t="s">
        <v>10359</v>
      </c>
      <c r="M5381" s="270">
        <v>0</v>
      </c>
      <c r="N5381" s="270" t="s">
        <v>10359</v>
      </c>
      <c r="O5381" s="270">
        <v>0</v>
      </c>
      <c r="P5381" s="270" t="s">
        <v>10359</v>
      </c>
      <c r="Q5381" s="270">
        <v>0</v>
      </c>
      <c r="R5381" s="74"/>
      <c r="S5381" s="75" t="str">
        <f t="shared" si="499"/>
        <v>0000</v>
      </c>
      <c r="T5381" s="75" t="str">
        <f t="shared" si="500"/>
        <v>00000000000000000000000000000000</v>
      </c>
      <c r="V5381" s="197"/>
      <c r="W5381" s="75">
        <f t="shared" si="498"/>
        <v>0</v>
      </c>
      <c r="AE5381" s="479"/>
    </row>
    <row r="5382" spans="1:31" s="75" customFormat="1" ht="13.5" x14ac:dyDescent="0.2">
      <c r="A5382" s="211">
        <v>5379</v>
      </c>
      <c r="B5382" s="212" t="s">
        <v>7563</v>
      </c>
      <c r="C5382" s="213" t="s">
        <v>7564</v>
      </c>
      <c r="D5382" s="213"/>
      <c r="E5382" s="213">
        <v>0</v>
      </c>
      <c r="F5382" s="213" t="s">
        <v>590</v>
      </c>
      <c r="G5382" s="214" t="s">
        <v>572</v>
      </c>
      <c r="H5382" s="208" t="str">
        <f>IF(Input!F$4="GMH_OECC",J5382,IF(Input!F$4="GMH_XOEC",L5382,IF(Input!F$4="GMH_Korea",N5382,IF(Input!F$4="GMH_EU",P5382,IF(Input!F$4="Skysuper",#REF!,IF(Input!F$4="SkyII",#REF!,IF(Input!F$4="XO-8000",#REF!, "FALSE")))))))</f>
        <v>00</v>
      </c>
      <c r="I5382" s="209">
        <f>IF(Input!F$4="GMH_OECC",K5382,IF(Input!F$4="GMH_XOEC",M5382,IF(Input!F$4="GMH_Korea",O5382,IF(Input!F$4="GMH_EU",Q5382,IF(Input!F$4="Skysuper",#REF!,IF(Input!F$4="SkyII",#REF!,IF(Input!F$4="XO-8000",#REF!, "FALSE")))))))</f>
        <v>0</v>
      </c>
      <c r="J5382" s="210" t="s">
        <v>10359</v>
      </c>
      <c r="K5382" s="268">
        <v>0</v>
      </c>
      <c r="L5382" s="270" t="s">
        <v>10359</v>
      </c>
      <c r="M5382" s="270">
        <v>0</v>
      </c>
      <c r="N5382" s="270" t="s">
        <v>10359</v>
      </c>
      <c r="O5382" s="270">
        <v>0</v>
      </c>
      <c r="P5382" s="270" t="s">
        <v>10359</v>
      </c>
      <c r="Q5382" s="270">
        <v>0</v>
      </c>
      <c r="R5382" s="74"/>
      <c r="S5382" s="75" t="str">
        <f t="shared" si="499"/>
        <v>0000</v>
      </c>
      <c r="T5382" s="75" t="str">
        <f t="shared" si="500"/>
        <v>00000000000000000000000000000000</v>
      </c>
      <c r="V5382" s="197"/>
      <c r="W5382" s="75">
        <f t="shared" ref="W5382:W5445" si="501">HEX2DEC(RIGHT(S5382,2))+HEX2DEC(RIGHT(S5383,2))+HEX2DEC(RIGHT(S5384,2))+HEX2DEC(RIGHT(S5385,2))+HEX2DEC(LEFT(S5382,2))+HEX2DEC(LEFT(S5383,2))+HEX2DEC(LEFT(S5384,2))+HEX2DEC(LEFT(S5385,2))+HEX2DEC(RIGHT(S5386,2))+HEX2DEC(RIGHT(S5387,2))+HEX2DEC(RIGHT(S5388,2))+HEX2DEC(RIGHT(S5389,2))+HEX2DEC(LEFT(S5386,2))+HEX2DEC(LEFT(S5387,2))+HEX2DEC(LEFT(S5388,2))+HEX2DEC(LEFT(S5389,2))</f>
        <v>0</v>
      </c>
      <c r="AE5382" s="479"/>
    </row>
    <row r="5383" spans="1:31" s="75" customFormat="1" ht="13.5" x14ac:dyDescent="0.2">
      <c r="A5383" s="211">
        <v>5380</v>
      </c>
      <c r="B5383" s="212" t="s">
        <v>7565</v>
      </c>
      <c r="C5383" s="213" t="s">
        <v>7566</v>
      </c>
      <c r="D5383" s="213"/>
      <c r="E5383" s="213">
        <v>0</v>
      </c>
      <c r="F5383" s="213" t="s">
        <v>590</v>
      </c>
      <c r="G5383" s="214" t="s">
        <v>572</v>
      </c>
      <c r="H5383" s="208" t="str">
        <f>IF(Input!F$4="GMH_OECC",J5383,IF(Input!F$4="GMH_XOEC",L5383,IF(Input!F$4="GMH_Korea",N5383,IF(Input!F$4="GMH_EU",P5383,IF(Input!F$4="Skysuper",#REF!,IF(Input!F$4="SkyII",#REF!,IF(Input!F$4="XO-8000",#REF!, "FALSE")))))))</f>
        <v>00</v>
      </c>
      <c r="I5383" s="209">
        <f>IF(Input!F$4="GMH_OECC",K5383,IF(Input!F$4="GMH_XOEC",M5383,IF(Input!F$4="GMH_Korea",O5383,IF(Input!F$4="GMH_EU",Q5383,IF(Input!F$4="Skysuper",#REF!,IF(Input!F$4="SkyII",#REF!,IF(Input!F$4="XO-8000",#REF!, "FALSE")))))))</f>
        <v>0</v>
      </c>
      <c r="J5383" s="210" t="s">
        <v>10359</v>
      </c>
      <c r="K5383" s="268">
        <v>0</v>
      </c>
      <c r="L5383" s="270" t="s">
        <v>10359</v>
      </c>
      <c r="M5383" s="270">
        <v>0</v>
      </c>
      <c r="N5383" s="270" t="s">
        <v>10359</v>
      </c>
      <c r="O5383" s="270">
        <v>0</v>
      </c>
      <c r="P5383" s="270" t="s">
        <v>10359</v>
      </c>
      <c r="Q5383" s="270">
        <v>0</v>
      </c>
      <c r="R5383" s="74"/>
      <c r="S5383" s="75" t="str">
        <f t="shared" si="499"/>
        <v>0000</v>
      </c>
      <c r="T5383" s="75" t="str">
        <f t="shared" si="500"/>
        <v>00000000000000000000000000000000</v>
      </c>
      <c r="V5383" s="197"/>
      <c r="W5383" s="75">
        <f t="shared" si="501"/>
        <v>0</v>
      </c>
      <c r="AE5383" s="479"/>
    </row>
    <row r="5384" spans="1:31" s="75" customFormat="1" ht="13.5" x14ac:dyDescent="0.2">
      <c r="A5384" s="211">
        <v>5381</v>
      </c>
      <c r="B5384" s="212" t="s">
        <v>7567</v>
      </c>
      <c r="C5384" s="213" t="s">
        <v>7568</v>
      </c>
      <c r="D5384" s="213"/>
      <c r="E5384" s="213">
        <v>0</v>
      </c>
      <c r="F5384" s="213" t="s">
        <v>590</v>
      </c>
      <c r="G5384" s="214" t="s">
        <v>572</v>
      </c>
      <c r="H5384" s="208" t="str">
        <f>IF(Input!F$4="GMH_OECC",J5384,IF(Input!F$4="GMH_XOEC",L5384,IF(Input!F$4="GMH_Korea",N5384,IF(Input!F$4="GMH_EU",P5384,IF(Input!F$4="Skysuper",#REF!,IF(Input!F$4="SkyII",#REF!,IF(Input!F$4="XO-8000",#REF!, "FALSE")))))))</f>
        <v>00</v>
      </c>
      <c r="I5384" s="209">
        <f>IF(Input!F$4="GMH_OECC",K5384,IF(Input!F$4="GMH_XOEC",M5384,IF(Input!F$4="GMH_Korea",O5384,IF(Input!F$4="GMH_EU",Q5384,IF(Input!F$4="Skysuper",#REF!,IF(Input!F$4="SkyII",#REF!,IF(Input!F$4="XO-8000",#REF!, "FALSE")))))))</f>
        <v>0</v>
      </c>
      <c r="J5384" s="210" t="s">
        <v>10359</v>
      </c>
      <c r="K5384" s="268">
        <v>0</v>
      </c>
      <c r="L5384" s="270" t="s">
        <v>10359</v>
      </c>
      <c r="M5384" s="270">
        <v>0</v>
      </c>
      <c r="N5384" s="270" t="s">
        <v>10359</v>
      </c>
      <c r="O5384" s="270">
        <v>0</v>
      </c>
      <c r="P5384" s="270" t="s">
        <v>10359</v>
      </c>
      <c r="Q5384" s="270">
        <v>0</v>
      </c>
      <c r="R5384" s="74"/>
      <c r="S5384" s="75" t="str">
        <f t="shared" si="499"/>
        <v>0000</v>
      </c>
      <c r="T5384" s="75" t="str">
        <f t="shared" si="500"/>
        <v>00000000000000000000000000000000</v>
      </c>
      <c r="V5384" s="197"/>
      <c r="W5384" s="75">
        <f t="shared" si="501"/>
        <v>0</v>
      </c>
      <c r="AE5384" s="479"/>
    </row>
    <row r="5385" spans="1:31" s="75" customFormat="1" ht="13.5" x14ac:dyDescent="0.2">
      <c r="A5385" s="211">
        <v>5382</v>
      </c>
      <c r="B5385" s="212" t="s">
        <v>7569</v>
      </c>
      <c r="C5385" s="213" t="s">
        <v>7570</v>
      </c>
      <c r="D5385" s="213"/>
      <c r="E5385" s="213">
        <v>0</v>
      </c>
      <c r="F5385" s="213" t="s">
        <v>590</v>
      </c>
      <c r="G5385" s="214" t="s">
        <v>572</v>
      </c>
      <c r="H5385" s="208" t="str">
        <f>IF(Input!F$4="GMH_OECC",J5385,IF(Input!F$4="GMH_XOEC",L5385,IF(Input!F$4="GMH_Korea",N5385,IF(Input!F$4="GMH_EU",P5385,IF(Input!F$4="Skysuper",#REF!,IF(Input!F$4="SkyII",#REF!,IF(Input!F$4="XO-8000",#REF!, "FALSE")))))))</f>
        <v>00</v>
      </c>
      <c r="I5385" s="209">
        <f>IF(Input!F$4="GMH_OECC",K5385,IF(Input!F$4="GMH_XOEC",M5385,IF(Input!F$4="GMH_Korea",O5385,IF(Input!F$4="GMH_EU",Q5385,IF(Input!F$4="Skysuper",#REF!,IF(Input!F$4="SkyII",#REF!,IF(Input!F$4="XO-8000",#REF!, "FALSE")))))))</f>
        <v>0</v>
      </c>
      <c r="J5385" s="210" t="s">
        <v>10359</v>
      </c>
      <c r="K5385" s="268">
        <v>0</v>
      </c>
      <c r="L5385" s="270" t="s">
        <v>10359</v>
      </c>
      <c r="M5385" s="270">
        <v>0</v>
      </c>
      <c r="N5385" s="270" t="s">
        <v>10359</v>
      </c>
      <c r="O5385" s="270">
        <v>0</v>
      </c>
      <c r="P5385" s="270" t="s">
        <v>10359</v>
      </c>
      <c r="Q5385" s="270">
        <v>0</v>
      </c>
      <c r="R5385" s="74"/>
      <c r="S5385" s="75" t="str">
        <f t="shared" si="499"/>
        <v>0000</v>
      </c>
      <c r="T5385" s="75" t="str">
        <f t="shared" si="500"/>
        <v>00000000000000000000000000000000</v>
      </c>
      <c r="V5385" s="197"/>
      <c r="W5385" s="75">
        <f t="shared" si="501"/>
        <v>0</v>
      </c>
      <c r="AE5385" s="479"/>
    </row>
    <row r="5386" spans="1:31" s="75" customFormat="1" ht="13.5" x14ac:dyDescent="0.2">
      <c r="A5386" s="211">
        <v>5383</v>
      </c>
      <c r="B5386" s="212" t="s">
        <v>7571</v>
      </c>
      <c r="C5386" s="213" t="s">
        <v>7572</v>
      </c>
      <c r="D5386" s="213"/>
      <c r="E5386" s="213">
        <v>0</v>
      </c>
      <c r="F5386" s="213" t="s">
        <v>590</v>
      </c>
      <c r="G5386" s="214" t="s">
        <v>572</v>
      </c>
      <c r="H5386" s="208" t="str">
        <f>IF(Input!F$4="GMH_OECC",J5386,IF(Input!F$4="GMH_XOEC",L5386,IF(Input!F$4="GMH_Korea",N5386,IF(Input!F$4="GMH_EU",P5386,IF(Input!F$4="Skysuper",#REF!,IF(Input!F$4="SkyII",#REF!,IF(Input!F$4="XO-8000",#REF!, "FALSE")))))))</f>
        <v>00</v>
      </c>
      <c r="I5386" s="209">
        <f>IF(Input!F$4="GMH_OECC",K5386,IF(Input!F$4="GMH_XOEC",M5386,IF(Input!F$4="GMH_Korea",O5386,IF(Input!F$4="GMH_EU",Q5386,IF(Input!F$4="Skysuper",#REF!,IF(Input!F$4="SkyII",#REF!,IF(Input!F$4="XO-8000",#REF!, "FALSE")))))))</f>
        <v>0</v>
      </c>
      <c r="J5386" s="210" t="s">
        <v>10359</v>
      </c>
      <c r="K5386" s="268">
        <v>0</v>
      </c>
      <c r="L5386" s="270" t="s">
        <v>10359</v>
      </c>
      <c r="M5386" s="270">
        <v>0</v>
      </c>
      <c r="N5386" s="270" t="s">
        <v>10359</v>
      </c>
      <c r="O5386" s="270">
        <v>0</v>
      </c>
      <c r="P5386" s="270" t="s">
        <v>10359</v>
      </c>
      <c r="Q5386" s="270">
        <v>0</v>
      </c>
      <c r="R5386" s="74"/>
      <c r="S5386" s="75" t="str">
        <f t="shared" si="499"/>
        <v>0000</v>
      </c>
      <c r="T5386" s="75" t="str">
        <f t="shared" si="500"/>
        <v>00000000000000000000000000000000</v>
      </c>
      <c r="V5386" s="197"/>
      <c r="W5386" s="75">
        <f t="shared" si="501"/>
        <v>0</v>
      </c>
      <c r="AE5386" s="479"/>
    </row>
    <row r="5387" spans="1:31" s="75" customFormat="1" ht="13.5" x14ac:dyDescent="0.2">
      <c r="A5387" s="211">
        <v>5384</v>
      </c>
      <c r="B5387" s="212" t="s">
        <v>7573</v>
      </c>
      <c r="C5387" s="213" t="s">
        <v>7574</v>
      </c>
      <c r="D5387" s="213"/>
      <c r="E5387" s="213">
        <v>0</v>
      </c>
      <c r="F5387" s="213" t="s">
        <v>590</v>
      </c>
      <c r="G5387" s="214" t="s">
        <v>572</v>
      </c>
      <c r="H5387" s="208" t="str">
        <f>IF(Input!F$4="GMH_OECC",J5387,IF(Input!F$4="GMH_XOEC",L5387,IF(Input!F$4="GMH_Korea",N5387,IF(Input!F$4="GMH_EU",P5387,IF(Input!F$4="Skysuper",#REF!,IF(Input!F$4="SkyII",#REF!,IF(Input!F$4="XO-8000",#REF!, "FALSE")))))))</f>
        <v>00</v>
      </c>
      <c r="I5387" s="209">
        <f>IF(Input!F$4="GMH_OECC",K5387,IF(Input!F$4="GMH_XOEC",M5387,IF(Input!F$4="GMH_Korea",O5387,IF(Input!F$4="GMH_EU",Q5387,IF(Input!F$4="Skysuper",#REF!,IF(Input!F$4="SkyII",#REF!,IF(Input!F$4="XO-8000",#REF!, "FALSE")))))))</f>
        <v>0</v>
      </c>
      <c r="J5387" s="210" t="s">
        <v>10359</v>
      </c>
      <c r="K5387" s="268">
        <v>0</v>
      </c>
      <c r="L5387" s="270" t="s">
        <v>10359</v>
      </c>
      <c r="M5387" s="270">
        <v>0</v>
      </c>
      <c r="N5387" s="270" t="s">
        <v>10359</v>
      </c>
      <c r="O5387" s="270">
        <v>0</v>
      </c>
      <c r="P5387" s="270" t="s">
        <v>10359</v>
      </c>
      <c r="Q5387" s="270">
        <v>0</v>
      </c>
      <c r="R5387" s="74"/>
      <c r="S5387" s="75" t="str">
        <f t="shared" si="499"/>
        <v>0000</v>
      </c>
      <c r="T5387" s="75" t="str">
        <f t="shared" si="500"/>
        <v>00000000000000000000000000000000</v>
      </c>
      <c r="V5387" s="197"/>
      <c r="W5387" s="75">
        <f t="shared" si="501"/>
        <v>0</v>
      </c>
      <c r="AE5387" s="479"/>
    </row>
    <row r="5388" spans="1:31" s="75" customFormat="1" ht="13.5" x14ac:dyDescent="0.2">
      <c r="A5388" s="211">
        <v>5385</v>
      </c>
      <c r="B5388" s="212" t="s">
        <v>7575</v>
      </c>
      <c r="C5388" s="213" t="s">
        <v>7576</v>
      </c>
      <c r="D5388" s="213"/>
      <c r="E5388" s="213">
        <v>0</v>
      </c>
      <c r="F5388" s="213" t="s">
        <v>590</v>
      </c>
      <c r="G5388" s="214" t="s">
        <v>572</v>
      </c>
      <c r="H5388" s="208" t="str">
        <f>IF(Input!F$4="GMH_OECC",J5388,IF(Input!F$4="GMH_XOEC",L5388,IF(Input!F$4="GMH_Korea",N5388,IF(Input!F$4="GMH_EU",P5388,IF(Input!F$4="Skysuper",#REF!,IF(Input!F$4="SkyII",#REF!,IF(Input!F$4="XO-8000",#REF!, "FALSE")))))))</f>
        <v>00</v>
      </c>
      <c r="I5388" s="209">
        <f>IF(Input!F$4="GMH_OECC",K5388,IF(Input!F$4="GMH_XOEC",M5388,IF(Input!F$4="GMH_Korea",O5388,IF(Input!F$4="GMH_EU",Q5388,IF(Input!F$4="Skysuper",#REF!,IF(Input!F$4="SkyII",#REF!,IF(Input!F$4="XO-8000",#REF!, "FALSE")))))))</f>
        <v>0</v>
      </c>
      <c r="J5388" s="210" t="s">
        <v>10359</v>
      </c>
      <c r="K5388" s="268">
        <v>0</v>
      </c>
      <c r="L5388" s="270" t="s">
        <v>10359</v>
      </c>
      <c r="M5388" s="270">
        <v>0</v>
      </c>
      <c r="N5388" s="270" t="s">
        <v>10359</v>
      </c>
      <c r="O5388" s="270">
        <v>0</v>
      </c>
      <c r="P5388" s="270" t="s">
        <v>10359</v>
      </c>
      <c r="Q5388" s="270">
        <v>0</v>
      </c>
      <c r="R5388" s="74"/>
      <c r="S5388" s="75" t="str">
        <f t="shared" si="499"/>
        <v>0000</v>
      </c>
      <c r="T5388" s="75" t="str">
        <f t="shared" si="500"/>
        <v>00000000000000000000000000000000</v>
      </c>
      <c r="V5388" s="197"/>
      <c r="W5388" s="75">
        <f t="shared" si="501"/>
        <v>0</v>
      </c>
      <c r="AE5388" s="479"/>
    </row>
    <row r="5389" spans="1:31" s="75" customFormat="1" ht="13.5" x14ac:dyDescent="0.2">
      <c r="A5389" s="211">
        <v>5386</v>
      </c>
      <c r="B5389" s="212" t="s">
        <v>7577</v>
      </c>
      <c r="C5389" s="213" t="s">
        <v>7578</v>
      </c>
      <c r="D5389" s="213"/>
      <c r="E5389" s="213">
        <v>0</v>
      </c>
      <c r="F5389" s="213" t="s">
        <v>590</v>
      </c>
      <c r="G5389" s="214" t="s">
        <v>572</v>
      </c>
      <c r="H5389" s="208" t="str">
        <f>IF(Input!F$4="GMH_OECC",J5389,IF(Input!F$4="GMH_XOEC",L5389,IF(Input!F$4="GMH_Korea",N5389,IF(Input!F$4="GMH_EU",P5389,IF(Input!F$4="Skysuper",#REF!,IF(Input!F$4="SkyII",#REF!,IF(Input!F$4="XO-8000",#REF!, "FALSE")))))))</f>
        <v>00</v>
      </c>
      <c r="I5389" s="209">
        <f>IF(Input!F$4="GMH_OECC",K5389,IF(Input!F$4="GMH_XOEC",M5389,IF(Input!F$4="GMH_Korea",O5389,IF(Input!F$4="GMH_EU",Q5389,IF(Input!F$4="Skysuper",#REF!,IF(Input!F$4="SkyII",#REF!,IF(Input!F$4="XO-8000",#REF!, "FALSE")))))))</f>
        <v>0</v>
      </c>
      <c r="J5389" s="210" t="s">
        <v>10359</v>
      </c>
      <c r="K5389" s="268">
        <v>0</v>
      </c>
      <c r="L5389" s="270" t="s">
        <v>10359</v>
      </c>
      <c r="M5389" s="270">
        <v>0</v>
      </c>
      <c r="N5389" s="270" t="s">
        <v>10359</v>
      </c>
      <c r="O5389" s="270">
        <v>0</v>
      </c>
      <c r="P5389" s="270" t="s">
        <v>10359</v>
      </c>
      <c r="Q5389" s="270">
        <v>0</v>
      </c>
      <c r="R5389" s="74"/>
      <c r="S5389" s="75" t="str">
        <f t="shared" si="499"/>
        <v>0000</v>
      </c>
      <c r="T5389" s="75" t="str">
        <f t="shared" si="500"/>
        <v>00000000000000000000000000000000</v>
      </c>
      <c r="V5389" s="197"/>
      <c r="W5389" s="75">
        <f t="shared" si="501"/>
        <v>0</v>
      </c>
      <c r="AE5389" s="479"/>
    </row>
    <row r="5390" spans="1:31" s="75" customFormat="1" ht="13.5" x14ac:dyDescent="0.2">
      <c r="A5390" s="211">
        <v>5387</v>
      </c>
      <c r="B5390" s="212" t="s">
        <v>7579</v>
      </c>
      <c r="C5390" s="213" t="s">
        <v>7580</v>
      </c>
      <c r="D5390" s="213"/>
      <c r="E5390" s="213">
        <v>0</v>
      </c>
      <c r="F5390" s="213" t="s">
        <v>590</v>
      </c>
      <c r="G5390" s="214" t="s">
        <v>572</v>
      </c>
      <c r="H5390" s="208" t="str">
        <f>IF(Input!F$4="GMH_OECC",J5390,IF(Input!F$4="GMH_XOEC",L5390,IF(Input!F$4="GMH_Korea",N5390,IF(Input!F$4="GMH_EU",P5390,IF(Input!F$4="Skysuper",#REF!,IF(Input!F$4="SkyII",#REF!,IF(Input!F$4="XO-8000",#REF!, "FALSE")))))))</f>
        <v>00</v>
      </c>
      <c r="I5390" s="209">
        <f>IF(Input!F$4="GMH_OECC",K5390,IF(Input!F$4="GMH_XOEC",M5390,IF(Input!F$4="GMH_Korea",O5390,IF(Input!F$4="GMH_EU",Q5390,IF(Input!F$4="Skysuper",#REF!,IF(Input!F$4="SkyII",#REF!,IF(Input!F$4="XO-8000",#REF!, "FALSE")))))))</f>
        <v>0</v>
      </c>
      <c r="J5390" s="210" t="s">
        <v>10359</v>
      </c>
      <c r="K5390" s="268">
        <v>0</v>
      </c>
      <c r="L5390" s="270" t="s">
        <v>10359</v>
      </c>
      <c r="M5390" s="270">
        <v>0</v>
      </c>
      <c r="N5390" s="270" t="s">
        <v>10359</v>
      </c>
      <c r="O5390" s="270">
        <v>0</v>
      </c>
      <c r="P5390" s="270" t="s">
        <v>10359</v>
      </c>
      <c r="Q5390" s="270">
        <v>0</v>
      </c>
      <c r="R5390" s="74"/>
      <c r="S5390" s="75" t="str">
        <f t="shared" si="499"/>
        <v>0000</v>
      </c>
      <c r="T5390" s="75" t="str">
        <f t="shared" si="500"/>
        <v>00000000000000000000000000000000</v>
      </c>
      <c r="V5390" s="197"/>
      <c r="W5390" s="75">
        <f t="shared" si="501"/>
        <v>0</v>
      </c>
      <c r="AE5390" s="479"/>
    </row>
    <row r="5391" spans="1:31" s="75" customFormat="1" ht="13.5" x14ac:dyDescent="0.2">
      <c r="A5391" s="211">
        <v>5388</v>
      </c>
      <c r="B5391" s="212" t="s">
        <v>7581</v>
      </c>
      <c r="C5391" s="213" t="s">
        <v>7582</v>
      </c>
      <c r="D5391" s="213"/>
      <c r="E5391" s="213">
        <v>0</v>
      </c>
      <c r="F5391" s="213" t="s">
        <v>590</v>
      </c>
      <c r="G5391" s="214" t="s">
        <v>572</v>
      </c>
      <c r="H5391" s="208" t="str">
        <f>IF(Input!F$4="GMH_OECC",J5391,IF(Input!F$4="GMH_XOEC",L5391,IF(Input!F$4="GMH_Korea",N5391,IF(Input!F$4="GMH_EU",P5391,IF(Input!F$4="Skysuper",#REF!,IF(Input!F$4="SkyII",#REF!,IF(Input!F$4="XO-8000",#REF!, "FALSE")))))))</f>
        <v>00</v>
      </c>
      <c r="I5391" s="209">
        <f>IF(Input!F$4="GMH_OECC",K5391,IF(Input!F$4="GMH_XOEC",M5391,IF(Input!F$4="GMH_Korea",O5391,IF(Input!F$4="GMH_EU",Q5391,IF(Input!F$4="Skysuper",#REF!,IF(Input!F$4="SkyII",#REF!,IF(Input!F$4="XO-8000",#REF!, "FALSE")))))))</f>
        <v>0</v>
      </c>
      <c r="J5391" s="210" t="s">
        <v>10359</v>
      </c>
      <c r="K5391" s="268">
        <v>0</v>
      </c>
      <c r="L5391" s="270" t="s">
        <v>10359</v>
      </c>
      <c r="M5391" s="270">
        <v>0</v>
      </c>
      <c r="N5391" s="270" t="s">
        <v>10359</v>
      </c>
      <c r="O5391" s="270">
        <v>0</v>
      </c>
      <c r="P5391" s="270" t="s">
        <v>10359</v>
      </c>
      <c r="Q5391" s="270">
        <v>0</v>
      </c>
      <c r="R5391" s="74"/>
      <c r="S5391" s="75" t="str">
        <f t="shared" si="499"/>
        <v>0000</v>
      </c>
      <c r="T5391" s="75" t="str">
        <f t="shared" si="500"/>
        <v>00000000000000000000000000000000</v>
      </c>
      <c r="V5391" s="197"/>
      <c r="W5391" s="75">
        <f t="shared" si="501"/>
        <v>0</v>
      </c>
      <c r="AE5391" s="479"/>
    </row>
    <row r="5392" spans="1:31" s="75" customFormat="1" ht="13.5" x14ac:dyDescent="0.2">
      <c r="A5392" s="211">
        <v>5389</v>
      </c>
      <c r="B5392" s="212" t="s">
        <v>7583</v>
      </c>
      <c r="C5392" s="213" t="s">
        <v>7584</v>
      </c>
      <c r="D5392" s="213"/>
      <c r="E5392" s="213">
        <v>0</v>
      </c>
      <c r="F5392" s="213" t="s">
        <v>590</v>
      </c>
      <c r="G5392" s="214" t="s">
        <v>572</v>
      </c>
      <c r="H5392" s="208" t="str">
        <f>IF(Input!F$4="GMH_OECC",J5392,IF(Input!F$4="GMH_XOEC",L5392,IF(Input!F$4="GMH_Korea",N5392,IF(Input!F$4="GMH_EU",P5392,IF(Input!F$4="Skysuper",#REF!,IF(Input!F$4="SkyII",#REF!,IF(Input!F$4="XO-8000",#REF!, "FALSE")))))))</f>
        <v>00</v>
      </c>
      <c r="I5392" s="209">
        <f>IF(Input!F$4="GMH_OECC",K5392,IF(Input!F$4="GMH_XOEC",M5392,IF(Input!F$4="GMH_Korea",O5392,IF(Input!F$4="GMH_EU",Q5392,IF(Input!F$4="Skysuper",#REF!,IF(Input!F$4="SkyII",#REF!,IF(Input!F$4="XO-8000",#REF!, "FALSE")))))))</f>
        <v>0</v>
      </c>
      <c r="J5392" s="210" t="s">
        <v>10359</v>
      </c>
      <c r="K5392" s="268">
        <v>0</v>
      </c>
      <c r="L5392" s="270" t="s">
        <v>10359</v>
      </c>
      <c r="M5392" s="270">
        <v>0</v>
      </c>
      <c r="N5392" s="270" t="s">
        <v>10359</v>
      </c>
      <c r="O5392" s="270">
        <v>0</v>
      </c>
      <c r="P5392" s="270" t="s">
        <v>10359</v>
      </c>
      <c r="Q5392" s="270">
        <v>0</v>
      </c>
      <c r="R5392" s="74"/>
      <c r="S5392" s="75" t="str">
        <f t="shared" si="499"/>
        <v>0000</v>
      </c>
      <c r="T5392" s="75" t="str">
        <f t="shared" si="500"/>
        <v>00000000000000000000000000000000</v>
      </c>
      <c r="V5392" s="197"/>
      <c r="W5392" s="75">
        <f t="shared" si="501"/>
        <v>0</v>
      </c>
      <c r="AE5392" s="479"/>
    </row>
    <row r="5393" spans="1:31" s="75" customFormat="1" ht="13.5" x14ac:dyDescent="0.2">
      <c r="A5393" s="211">
        <v>5390</v>
      </c>
      <c r="B5393" s="212" t="s">
        <v>7585</v>
      </c>
      <c r="C5393" s="213" t="s">
        <v>7586</v>
      </c>
      <c r="D5393" s="213"/>
      <c r="E5393" s="213">
        <v>0</v>
      </c>
      <c r="F5393" s="213" t="s">
        <v>590</v>
      </c>
      <c r="G5393" s="214" t="s">
        <v>572</v>
      </c>
      <c r="H5393" s="208" t="str">
        <f>IF(Input!F$4="GMH_OECC",J5393,IF(Input!F$4="GMH_XOEC",L5393,IF(Input!F$4="GMH_Korea",N5393,IF(Input!F$4="GMH_EU",P5393,IF(Input!F$4="Skysuper",#REF!,IF(Input!F$4="SkyII",#REF!,IF(Input!F$4="XO-8000",#REF!, "FALSE")))))))</f>
        <v>00</v>
      </c>
      <c r="I5393" s="209">
        <f>IF(Input!F$4="GMH_OECC",K5393,IF(Input!F$4="GMH_XOEC",M5393,IF(Input!F$4="GMH_Korea",O5393,IF(Input!F$4="GMH_EU",Q5393,IF(Input!F$4="Skysuper",#REF!,IF(Input!F$4="SkyII",#REF!,IF(Input!F$4="XO-8000",#REF!, "FALSE")))))))</f>
        <v>0</v>
      </c>
      <c r="J5393" s="210" t="s">
        <v>10359</v>
      </c>
      <c r="K5393" s="268">
        <v>0</v>
      </c>
      <c r="L5393" s="270" t="s">
        <v>10359</v>
      </c>
      <c r="M5393" s="270">
        <v>0</v>
      </c>
      <c r="N5393" s="270" t="s">
        <v>10359</v>
      </c>
      <c r="O5393" s="270">
        <v>0</v>
      </c>
      <c r="P5393" s="270" t="s">
        <v>10359</v>
      </c>
      <c r="Q5393" s="270">
        <v>0</v>
      </c>
      <c r="R5393" s="74"/>
      <c r="S5393" s="75" t="str">
        <f t="shared" si="499"/>
        <v>0000</v>
      </c>
      <c r="T5393" s="75" t="str">
        <f t="shared" si="500"/>
        <v>00000000000000000000000000000000</v>
      </c>
      <c r="V5393" s="197"/>
      <c r="W5393" s="75">
        <f t="shared" si="501"/>
        <v>0</v>
      </c>
      <c r="AE5393" s="479"/>
    </row>
    <row r="5394" spans="1:31" s="75" customFormat="1" ht="13.5" x14ac:dyDescent="0.2">
      <c r="A5394" s="211">
        <v>5391</v>
      </c>
      <c r="B5394" s="212" t="s">
        <v>7587</v>
      </c>
      <c r="C5394" s="213" t="s">
        <v>7588</v>
      </c>
      <c r="D5394" s="213"/>
      <c r="E5394" s="213">
        <v>0</v>
      </c>
      <c r="F5394" s="213" t="s">
        <v>590</v>
      </c>
      <c r="G5394" s="214" t="s">
        <v>572</v>
      </c>
      <c r="H5394" s="208" t="str">
        <f>IF(Input!F$4="GMH_OECC",J5394,IF(Input!F$4="GMH_XOEC",L5394,IF(Input!F$4="GMH_Korea",N5394,IF(Input!F$4="GMH_EU",P5394,IF(Input!F$4="Skysuper",#REF!,IF(Input!F$4="SkyII",#REF!,IF(Input!F$4="XO-8000",#REF!, "FALSE")))))))</f>
        <v>00</v>
      </c>
      <c r="I5394" s="209">
        <f>IF(Input!F$4="GMH_OECC",K5394,IF(Input!F$4="GMH_XOEC",M5394,IF(Input!F$4="GMH_Korea",O5394,IF(Input!F$4="GMH_EU",Q5394,IF(Input!F$4="Skysuper",#REF!,IF(Input!F$4="SkyII",#REF!,IF(Input!F$4="XO-8000",#REF!, "FALSE")))))))</f>
        <v>0</v>
      </c>
      <c r="J5394" s="210" t="s">
        <v>10359</v>
      </c>
      <c r="K5394" s="268">
        <v>0</v>
      </c>
      <c r="L5394" s="270" t="s">
        <v>10359</v>
      </c>
      <c r="M5394" s="270">
        <v>0</v>
      </c>
      <c r="N5394" s="270" t="s">
        <v>10359</v>
      </c>
      <c r="O5394" s="270">
        <v>0</v>
      </c>
      <c r="P5394" s="270" t="s">
        <v>10359</v>
      </c>
      <c r="Q5394" s="270">
        <v>0</v>
      </c>
      <c r="R5394" s="74"/>
      <c r="S5394" s="75" t="str">
        <f t="shared" si="499"/>
        <v>0000</v>
      </c>
      <c r="T5394" s="75" t="str">
        <f t="shared" si="500"/>
        <v>00000000000000000000000000000000</v>
      </c>
      <c r="V5394" s="197"/>
      <c r="W5394" s="75">
        <f t="shared" si="501"/>
        <v>0</v>
      </c>
      <c r="AE5394" s="479"/>
    </row>
    <row r="5395" spans="1:31" s="75" customFormat="1" ht="13.5" x14ac:dyDescent="0.2">
      <c r="A5395" s="211">
        <v>5392</v>
      </c>
      <c r="B5395" s="212" t="s">
        <v>7589</v>
      </c>
      <c r="C5395" s="213" t="s">
        <v>7590</v>
      </c>
      <c r="D5395" s="213"/>
      <c r="E5395" s="213">
        <v>0</v>
      </c>
      <c r="F5395" s="213" t="s">
        <v>590</v>
      </c>
      <c r="G5395" s="214" t="s">
        <v>572</v>
      </c>
      <c r="H5395" s="208" t="str">
        <f>IF(Input!F$4="GMH_OECC",J5395,IF(Input!F$4="GMH_XOEC",L5395,IF(Input!F$4="GMH_Korea",N5395,IF(Input!F$4="GMH_EU",P5395,IF(Input!F$4="Skysuper",#REF!,IF(Input!F$4="SkyII",#REF!,IF(Input!F$4="XO-8000",#REF!, "FALSE")))))))</f>
        <v>00</v>
      </c>
      <c r="I5395" s="209">
        <f>IF(Input!F$4="GMH_OECC",K5395,IF(Input!F$4="GMH_XOEC",M5395,IF(Input!F$4="GMH_Korea",O5395,IF(Input!F$4="GMH_EU",Q5395,IF(Input!F$4="Skysuper",#REF!,IF(Input!F$4="SkyII",#REF!,IF(Input!F$4="XO-8000",#REF!, "FALSE")))))))</f>
        <v>0</v>
      </c>
      <c r="J5395" s="210" t="s">
        <v>10359</v>
      </c>
      <c r="K5395" s="268">
        <v>0</v>
      </c>
      <c r="L5395" s="270" t="s">
        <v>10359</v>
      </c>
      <c r="M5395" s="270">
        <v>0</v>
      </c>
      <c r="N5395" s="270" t="s">
        <v>10359</v>
      </c>
      <c r="O5395" s="270">
        <v>0</v>
      </c>
      <c r="P5395" s="270" t="s">
        <v>10359</v>
      </c>
      <c r="Q5395" s="270">
        <v>0</v>
      </c>
      <c r="R5395" s="74"/>
      <c r="S5395" s="75" t="str">
        <f t="shared" si="499"/>
        <v>0000</v>
      </c>
      <c r="T5395" s="75" t="str">
        <f t="shared" si="500"/>
        <v>00000000000000000000000000000000</v>
      </c>
      <c r="V5395" s="197"/>
      <c r="W5395" s="75">
        <f t="shared" si="501"/>
        <v>0</v>
      </c>
      <c r="AE5395" s="479"/>
    </row>
    <row r="5396" spans="1:31" s="75" customFormat="1" ht="13.5" x14ac:dyDescent="0.2">
      <c r="A5396" s="211">
        <v>5393</v>
      </c>
      <c r="B5396" s="212" t="s">
        <v>7591</v>
      </c>
      <c r="C5396" s="213" t="s">
        <v>7592</v>
      </c>
      <c r="D5396" s="213"/>
      <c r="E5396" s="213">
        <v>0</v>
      </c>
      <c r="F5396" s="213" t="s">
        <v>590</v>
      </c>
      <c r="G5396" s="214" t="s">
        <v>572</v>
      </c>
      <c r="H5396" s="208" t="str">
        <f>IF(Input!F$4="GMH_OECC",J5396,IF(Input!F$4="GMH_XOEC",L5396,IF(Input!F$4="GMH_Korea",N5396,IF(Input!F$4="GMH_EU",P5396,IF(Input!F$4="Skysuper",#REF!,IF(Input!F$4="SkyII",#REF!,IF(Input!F$4="XO-8000",#REF!, "FALSE")))))))</f>
        <v>00</v>
      </c>
      <c r="I5396" s="209">
        <f>IF(Input!F$4="GMH_OECC",K5396,IF(Input!F$4="GMH_XOEC",M5396,IF(Input!F$4="GMH_Korea",O5396,IF(Input!F$4="GMH_EU",Q5396,IF(Input!F$4="Skysuper",#REF!,IF(Input!F$4="SkyII",#REF!,IF(Input!F$4="XO-8000",#REF!, "FALSE")))))))</f>
        <v>0</v>
      </c>
      <c r="J5396" s="210" t="s">
        <v>10359</v>
      </c>
      <c r="K5396" s="268">
        <v>0</v>
      </c>
      <c r="L5396" s="270" t="s">
        <v>10359</v>
      </c>
      <c r="M5396" s="270">
        <v>0</v>
      </c>
      <c r="N5396" s="270" t="s">
        <v>10359</v>
      </c>
      <c r="O5396" s="270">
        <v>0</v>
      </c>
      <c r="P5396" s="270" t="s">
        <v>10359</v>
      </c>
      <c r="Q5396" s="270">
        <v>0</v>
      </c>
      <c r="R5396" s="74"/>
      <c r="S5396" s="75" t="str">
        <f t="shared" si="499"/>
        <v>0000</v>
      </c>
      <c r="T5396" s="75" t="str">
        <f t="shared" si="500"/>
        <v>00000000000000000000000000000000</v>
      </c>
      <c r="V5396" s="197"/>
      <c r="W5396" s="75">
        <f t="shared" si="501"/>
        <v>0</v>
      </c>
      <c r="AE5396" s="479"/>
    </row>
    <row r="5397" spans="1:31" s="75" customFormat="1" ht="13.5" x14ac:dyDescent="0.2">
      <c r="A5397" s="211">
        <v>5394</v>
      </c>
      <c r="B5397" s="212" t="s">
        <v>7593</v>
      </c>
      <c r="C5397" s="213" t="s">
        <v>7594</v>
      </c>
      <c r="D5397" s="213"/>
      <c r="E5397" s="213">
        <v>0</v>
      </c>
      <c r="F5397" s="213" t="s">
        <v>590</v>
      </c>
      <c r="G5397" s="214" t="s">
        <v>572</v>
      </c>
      <c r="H5397" s="208" t="str">
        <f>IF(Input!F$4="GMH_OECC",J5397,IF(Input!F$4="GMH_XOEC",L5397,IF(Input!F$4="GMH_Korea",N5397,IF(Input!F$4="GMH_EU",P5397,IF(Input!F$4="Skysuper",#REF!,IF(Input!F$4="SkyII",#REF!,IF(Input!F$4="XO-8000",#REF!, "FALSE")))))))</f>
        <v>00</v>
      </c>
      <c r="I5397" s="209">
        <f>IF(Input!F$4="GMH_OECC",K5397,IF(Input!F$4="GMH_XOEC",M5397,IF(Input!F$4="GMH_Korea",O5397,IF(Input!F$4="GMH_EU",Q5397,IF(Input!F$4="Skysuper",#REF!,IF(Input!F$4="SkyII",#REF!,IF(Input!F$4="XO-8000",#REF!, "FALSE")))))))</f>
        <v>0</v>
      </c>
      <c r="J5397" s="210" t="s">
        <v>10359</v>
      </c>
      <c r="K5397" s="268">
        <v>0</v>
      </c>
      <c r="L5397" s="270" t="s">
        <v>10359</v>
      </c>
      <c r="M5397" s="270">
        <v>0</v>
      </c>
      <c r="N5397" s="270" t="s">
        <v>10359</v>
      </c>
      <c r="O5397" s="270">
        <v>0</v>
      </c>
      <c r="P5397" s="270" t="s">
        <v>10359</v>
      </c>
      <c r="Q5397" s="270">
        <v>0</v>
      </c>
      <c r="R5397" s="74"/>
      <c r="S5397" s="75" t="str">
        <f t="shared" si="499"/>
        <v>0000</v>
      </c>
      <c r="T5397" s="75" t="str">
        <f t="shared" si="500"/>
        <v>00000000000000000000000000000000</v>
      </c>
      <c r="V5397" s="197"/>
      <c r="W5397" s="75">
        <f t="shared" si="501"/>
        <v>0</v>
      </c>
      <c r="AE5397" s="479"/>
    </row>
    <row r="5398" spans="1:31" s="75" customFormat="1" ht="13.5" x14ac:dyDescent="0.2">
      <c r="A5398" s="211">
        <v>5395</v>
      </c>
      <c r="B5398" s="212" t="s">
        <v>7595</v>
      </c>
      <c r="C5398" s="213" t="s">
        <v>7596</v>
      </c>
      <c r="D5398" s="213"/>
      <c r="E5398" s="213">
        <v>0</v>
      </c>
      <c r="F5398" s="213" t="s">
        <v>590</v>
      </c>
      <c r="G5398" s="214" t="s">
        <v>572</v>
      </c>
      <c r="H5398" s="208" t="str">
        <f>IF(Input!F$4="GMH_OECC",J5398,IF(Input!F$4="GMH_XOEC",L5398,IF(Input!F$4="GMH_Korea",N5398,IF(Input!F$4="GMH_EU",P5398,IF(Input!F$4="Skysuper",#REF!,IF(Input!F$4="SkyII",#REF!,IF(Input!F$4="XO-8000",#REF!, "FALSE")))))))</f>
        <v>00</v>
      </c>
      <c r="I5398" s="209">
        <f>IF(Input!F$4="GMH_OECC",K5398,IF(Input!F$4="GMH_XOEC",M5398,IF(Input!F$4="GMH_Korea",O5398,IF(Input!F$4="GMH_EU",Q5398,IF(Input!F$4="Skysuper",#REF!,IF(Input!F$4="SkyII",#REF!,IF(Input!F$4="XO-8000",#REF!, "FALSE")))))))</f>
        <v>0</v>
      </c>
      <c r="J5398" s="210" t="s">
        <v>10359</v>
      </c>
      <c r="K5398" s="268">
        <v>0</v>
      </c>
      <c r="L5398" s="270" t="s">
        <v>10359</v>
      </c>
      <c r="M5398" s="270">
        <v>0</v>
      </c>
      <c r="N5398" s="270" t="s">
        <v>10359</v>
      </c>
      <c r="O5398" s="270">
        <v>0</v>
      </c>
      <c r="P5398" s="270" t="s">
        <v>10359</v>
      </c>
      <c r="Q5398" s="270">
        <v>0</v>
      </c>
      <c r="R5398" s="74"/>
      <c r="S5398" s="75" t="str">
        <f t="shared" si="499"/>
        <v>0000</v>
      </c>
      <c r="T5398" s="75" t="str">
        <f t="shared" si="500"/>
        <v>00000000000000000000000000000000</v>
      </c>
      <c r="V5398" s="197"/>
      <c r="W5398" s="75">
        <f t="shared" si="501"/>
        <v>0</v>
      </c>
      <c r="AE5398" s="479"/>
    </row>
    <row r="5399" spans="1:31" s="75" customFormat="1" ht="13.5" x14ac:dyDescent="0.2">
      <c r="A5399" s="211">
        <v>5396</v>
      </c>
      <c r="B5399" s="212" t="s">
        <v>7597</v>
      </c>
      <c r="C5399" s="213" t="s">
        <v>7598</v>
      </c>
      <c r="D5399" s="213"/>
      <c r="E5399" s="213">
        <v>0</v>
      </c>
      <c r="F5399" s="213" t="s">
        <v>590</v>
      </c>
      <c r="G5399" s="214" t="s">
        <v>572</v>
      </c>
      <c r="H5399" s="208" t="str">
        <f>IF(Input!F$4="GMH_OECC",J5399,IF(Input!F$4="GMH_XOEC",L5399,IF(Input!F$4="GMH_Korea",N5399,IF(Input!F$4="GMH_EU",P5399,IF(Input!F$4="Skysuper",#REF!,IF(Input!F$4="SkyII",#REF!,IF(Input!F$4="XO-8000",#REF!, "FALSE")))))))</f>
        <v>00</v>
      </c>
      <c r="I5399" s="209">
        <f>IF(Input!F$4="GMH_OECC",K5399,IF(Input!F$4="GMH_XOEC",M5399,IF(Input!F$4="GMH_Korea",O5399,IF(Input!F$4="GMH_EU",Q5399,IF(Input!F$4="Skysuper",#REF!,IF(Input!F$4="SkyII",#REF!,IF(Input!F$4="XO-8000",#REF!, "FALSE")))))))</f>
        <v>0</v>
      </c>
      <c r="J5399" s="210" t="s">
        <v>10359</v>
      </c>
      <c r="K5399" s="268">
        <v>0</v>
      </c>
      <c r="L5399" s="270" t="s">
        <v>10359</v>
      </c>
      <c r="M5399" s="270">
        <v>0</v>
      </c>
      <c r="N5399" s="270" t="s">
        <v>10359</v>
      </c>
      <c r="O5399" s="270">
        <v>0</v>
      </c>
      <c r="P5399" s="270" t="s">
        <v>10359</v>
      </c>
      <c r="Q5399" s="270">
        <v>0</v>
      </c>
      <c r="R5399" s="74"/>
      <c r="S5399" s="75" t="str">
        <f t="shared" si="499"/>
        <v>0000</v>
      </c>
      <c r="T5399" s="75" t="str">
        <f t="shared" si="500"/>
        <v>00000000000000000000000000000000</v>
      </c>
      <c r="V5399" s="197"/>
      <c r="W5399" s="75">
        <f t="shared" si="501"/>
        <v>0</v>
      </c>
      <c r="AE5399" s="479"/>
    </row>
    <row r="5400" spans="1:31" s="75" customFormat="1" ht="13.5" x14ac:dyDescent="0.2">
      <c r="A5400" s="211">
        <v>5397</v>
      </c>
      <c r="B5400" s="212" t="s">
        <v>7599</v>
      </c>
      <c r="C5400" s="213" t="s">
        <v>7600</v>
      </c>
      <c r="D5400" s="213"/>
      <c r="E5400" s="213">
        <v>0</v>
      </c>
      <c r="F5400" s="213" t="s">
        <v>590</v>
      </c>
      <c r="G5400" s="214" t="s">
        <v>572</v>
      </c>
      <c r="H5400" s="208" t="str">
        <f>IF(Input!F$4="GMH_OECC",J5400,IF(Input!F$4="GMH_XOEC",L5400,IF(Input!F$4="GMH_Korea",N5400,IF(Input!F$4="GMH_EU",P5400,IF(Input!F$4="Skysuper",#REF!,IF(Input!F$4="SkyII",#REF!,IF(Input!F$4="XO-8000",#REF!, "FALSE")))))))</f>
        <v>00</v>
      </c>
      <c r="I5400" s="209">
        <f>IF(Input!F$4="GMH_OECC",K5400,IF(Input!F$4="GMH_XOEC",M5400,IF(Input!F$4="GMH_Korea",O5400,IF(Input!F$4="GMH_EU",Q5400,IF(Input!F$4="Skysuper",#REF!,IF(Input!F$4="SkyII",#REF!,IF(Input!F$4="XO-8000",#REF!, "FALSE")))))))</f>
        <v>0</v>
      </c>
      <c r="J5400" s="210" t="s">
        <v>10359</v>
      </c>
      <c r="K5400" s="268">
        <v>0</v>
      </c>
      <c r="L5400" s="270" t="s">
        <v>10359</v>
      </c>
      <c r="M5400" s="270">
        <v>0</v>
      </c>
      <c r="N5400" s="270" t="s">
        <v>10359</v>
      </c>
      <c r="O5400" s="270">
        <v>0</v>
      </c>
      <c r="P5400" s="270" t="s">
        <v>10359</v>
      </c>
      <c r="Q5400" s="270">
        <v>0</v>
      </c>
      <c r="R5400" s="74"/>
      <c r="S5400" s="75" t="str">
        <f t="shared" si="499"/>
        <v>0000</v>
      </c>
      <c r="T5400" s="75" t="str">
        <f t="shared" si="500"/>
        <v>00000000000000000000000000000000</v>
      </c>
      <c r="V5400" s="197"/>
      <c r="W5400" s="75">
        <f t="shared" si="501"/>
        <v>0</v>
      </c>
      <c r="AE5400" s="479"/>
    </row>
    <row r="5401" spans="1:31" s="75" customFormat="1" ht="13.5" x14ac:dyDescent="0.2">
      <c r="A5401" s="211">
        <v>5398</v>
      </c>
      <c r="B5401" s="212" t="s">
        <v>7601</v>
      </c>
      <c r="C5401" s="213" t="s">
        <v>7602</v>
      </c>
      <c r="D5401" s="213"/>
      <c r="E5401" s="213">
        <v>0</v>
      </c>
      <c r="F5401" s="213" t="s">
        <v>590</v>
      </c>
      <c r="G5401" s="214" t="s">
        <v>572</v>
      </c>
      <c r="H5401" s="208" t="str">
        <f>IF(Input!F$4="GMH_OECC",J5401,IF(Input!F$4="GMH_XOEC",L5401,IF(Input!F$4="GMH_Korea",N5401,IF(Input!F$4="GMH_EU",P5401,IF(Input!F$4="Skysuper",#REF!,IF(Input!F$4="SkyII",#REF!,IF(Input!F$4="XO-8000",#REF!, "FALSE")))))))</f>
        <v>00</v>
      </c>
      <c r="I5401" s="209">
        <f>IF(Input!F$4="GMH_OECC",K5401,IF(Input!F$4="GMH_XOEC",M5401,IF(Input!F$4="GMH_Korea",O5401,IF(Input!F$4="GMH_EU",Q5401,IF(Input!F$4="Skysuper",#REF!,IF(Input!F$4="SkyII",#REF!,IF(Input!F$4="XO-8000",#REF!, "FALSE")))))))</f>
        <v>0</v>
      </c>
      <c r="J5401" s="210" t="s">
        <v>10359</v>
      </c>
      <c r="K5401" s="268">
        <v>0</v>
      </c>
      <c r="L5401" s="270" t="s">
        <v>10359</v>
      </c>
      <c r="M5401" s="270">
        <v>0</v>
      </c>
      <c r="N5401" s="270" t="s">
        <v>10359</v>
      </c>
      <c r="O5401" s="270">
        <v>0</v>
      </c>
      <c r="P5401" s="270" t="s">
        <v>10359</v>
      </c>
      <c r="Q5401" s="270">
        <v>0</v>
      </c>
      <c r="R5401" s="74"/>
      <c r="S5401" s="75" t="str">
        <f t="shared" si="499"/>
        <v>0000</v>
      </c>
      <c r="T5401" s="75" t="str">
        <f t="shared" si="500"/>
        <v>00000000000000000000000000000000</v>
      </c>
      <c r="V5401" s="197"/>
      <c r="W5401" s="75">
        <f t="shared" si="501"/>
        <v>0</v>
      </c>
      <c r="AE5401" s="479"/>
    </row>
    <row r="5402" spans="1:31" s="75" customFormat="1" ht="13.5" x14ac:dyDescent="0.2">
      <c r="A5402" s="211">
        <v>5399</v>
      </c>
      <c r="B5402" s="212" t="s">
        <v>7603</v>
      </c>
      <c r="C5402" s="213" t="s">
        <v>7604</v>
      </c>
      <c r="D5402" s="213"/>
      <c r="E5402" s="213">
        <v>0</v>
      </c>
      <c r="F5402" s="213" t="s">
        <v>590</v>
      </c>
      <c r="G5402" s="214" t="s">
        <v>572</v>
      </c>
      <c r="H5402" s="208" t="str">
        <f>IF(Input!F$4="GMH_OECC",J5402,IF(Input!F$4="GMH_XOEC",L5402,IF(Input!F$4="GMH_Korea",N5402,IF(Input!F$4="GMH_EU",P5402,IF(Input!F$4="Skysuper",#REF!,IF(Input!F$4="SkyII",#REF!,IF(Input!F$4="XO-8000",#REF!, "FALSE")))))))</f>
        <v>00</v>
      </c>
      <c r="I5402" s="209">
        <f>IF(Input!F$4="GMH_OECC",K5402,IF(Input!F$4="GMH_XOEC",M5402,IF(Input!F$4="GMH_Korea",O5402,IF(Input!F$4="GMH_EU",Q5402,IF(Input!F$4="Skysuper",#REF!,IF(Input!F$4="SkyII",#REF!,IF(Input!F$4="XO-8000",#REF!, "FALSE")))))))</f>
        <v>0</v>
      </c>
      <c r="J5402" s="210" t="s">
        <v>10359</v>
      </c>
      <c r="K5402" s="268">
        <v>0</v>
      </c>
      <c r="L5402" s="270" t="s">
        <v>10359</v>
      </c>
      <c r="M5402" s="270">
        <v>0</v>
      </c>
      <c r="N5402" s="270" t="s">
        <v>10359</v>
      </c>
      <c r="O5402" s="270">
        <v>0</v>
      </c>
      <c r="P5402" s="270" t="s">
        <v>10359</v>
      </c>
      <c r="Q5402" s="270">
        <v>0</v>
      </c>
      <c r="R5402" s="74"/>
      <c r="S5402" s="75" t="str">
        <f t="shared" si="499"/>
        <v>0000</v>
      </c>
      <c r="T5402" s="75" t="str">
        <f t="shared" si="500"/>
        <v>00000000000000000000000000000000</v>
      </c>
      <c r="V5402" s="197"/>
      <c r="W5402" s="75">
        <f t="shared" si="501"/>
        <v>0</v>
      </c>
      <c r="AE5402" s="479"/>
    </row>
    <row r="5403" spans="1:31" s="75" customFormat="1" ht="13.5" x14ac:dyDescent="0.2">
      <c r="A5403" s="211">
        <v>5400</v>
      </c>
      <c r="B5403" s="212" t="s">
        <v>1444</v>
      </c>
      <c r="C5403" s="213" t="s">
        <v>1445</v>
      </c>
      <c r="D5403" s="213"/>
      <c r="E5403" s="213">
        <v>0</v>
      </c>
      <c r="F5403" s="213" t="s">
        <v>585</v>
      </c>
      <c r="G5403" s="214" t="s">
        <v>677</v>
      </c>
      <c r="H5403" s="208" t="str">
        <f>IF(Input!F$4="GMH_OECC",J5403,IF(Input!F$4="GMH_XOEC",L5403,IF(Input!F$4="GMH_Korea",N5403,IF(Input!F$4="GMH_EU",P5403,IF(Input!F$4="Skysuper",#REF!,IF(Input!F$4="SkyII",#REF!,IF(Input!F$4="XO-8000",#REF!, "FALSE")))))))</f>
        <v>00</v>
      </c>
      <c r="I5403" s="209">
        <f>IF(Input!F$4="GMH_OECC",K5403,IF(Input!F$4="GMH_XOEC",M5403,IF(Input!F$4="GMH_Korea",O5403,IF(Input!F$4="GMH_EU",Q5403,IF(Input!F$4="Skysuper",#REF!,IF(Input!F$4="SkyII",#REF!,IF(Input!F$4="XO-8000",#REF!, "FALSE")))))))</f>
        <v>0</v>
      </c>
      <c r="J5403" s="210" t="s">
        <v>10359</v>
      </c>
      <c r="K5403" s="268">
        <v>0</v>
      </c>
      <c r="L5403" s="270" t="s">
        <v>10359</v>
      </c>
      <c r="M5403" s="270">
        <v>0</v>
      </c>
      <c r="N5403" s="270" t="s">
        <v>10359</v>
      </c>
      <c r="O5403" s="270">
        <v>0</v>
      </c>
      <c r="P5403" s="270" t="s">
        <v>10359</v>
      </c>
      <c r="Q5403" s="270">
        <v>0</v>
      </c>
      <c r="R5403" s="74"/>
      <c r="S5403" s="75" t="str">
        <f t="shared" si="499"/>
        <v>0000</v>
      </c>
      <c r="T5403" s="75" t="str">
        <f t="shared" si="500"/>
        <v>00000000000000000000000000000000</v>
      </c>
      <c r="V5403" s="197"/>
      <c r="W5403" s="75">
        <f t="shared" si="501"/>
        <v>0</v>
      </c>
      <c r="AE5403" s="479"/>
    </row>
    <row r="5404" spans="1:31" s="75" customFormat="1" ht="13.5" x14ac:dyDescent="0.2">
      <c r="A5404" s="211">
        <v>5401</v>
      </c>
      <c r="B5404" s="212" t="s">
        <v>1446</v>
      </c>
      <c r="C5404" s="213" t="s">
        <v>1447</v>
      </c>
      <c r="D5404" s="213"/>
      <c r="E5404" s="213">
        <v>0</v>
      </c>
      <c r="F5404" s="213" t="s">
        <v>585</v>
      </c>
      <c r="G5404" s="214" t="s">
        <v>677</v>
      </c>
      <c r="H5404" s="208" t="str">
        <f>IF(Input!F$4="GMH_OECC",J5404,IF(Input!F$4="GMH_XOEC",L5404,IF(Input!F$4="GMH_Korea",N5404,IF(Input!F$4="GMH_EU",P5404,IF(Input!F$4="Skysuper",#REF!,IF(Input!F$4="SkyII",#REF!,IF(Input!F$4="XO-8000",#REF!, "FALSE")))))))</f>
        <v>00</v>
      </c>
      <c r="I5404" s="209">
        <f>IF(Input!F$4="GMH_OECC",K5404,IF(Input!F$4="GMH_XOEC",M5404,IF(Input!F$4="GMH_Korea",O5404,IF(Input!F$4="GMH_EU",Q5404,IF(Input!F$4="Skysuper",#REF!,IF(Input!F$4="SkyII",#REF!,IF(Input!F$4="XO-8000",#REF!, "FALSE")))))))</f>
        <v>0</v>
      </c>
      <c r="J5404" s="210" t="s">
        <v>10359</v>
      </c>
      <c r="K5404" s="268">
        <v>0</v>
      </c>
      <c r="L5404" s="270" t="s">
        <v>10359</v>
      </c>
      <c r="M5404" s="270">
        <v>0</v>
      </c>
      <c r="N5404" s="270" t="s">
        <v>10359</v>
      </c>
      <c r="O5404" s="270">
        <v>0</v>
      </c>
      <c r="P5404" s="270" t="s">
        <v>10359</v>
      </c>
      <c r="Q5404" s="270">
        <v>0</v>
      </c>
      <c r="R5404" s="74"/>
      <c r="S5404" s="75" t="str">
        <f t="shared" si="499"/>
        <v>0000</v>
      </c>
      <c r="T5404" s="75" t="str">
        <f t="shared" si="500"/>
        <v>00000000000000000000000000000000</v>
      </c>
      <c r="V5404" s="197"/>
      <c r="W5404" s="75">
        <f t="shared" si="501"/>
        <v>0</v>
      </c>
      <c r="AE5404" s="479"/>
    </row>
    <row r="5405" spans="1:31" s="75" customFormat="1" ht="13.5" x14ac:dyDescent="0.2">
      <c r="A5405" s="211">
        <v>5402</v>
      </c>
      <c r="B5405" s="212" t="s">
        <v>1448</v>
      </c>
      <c r="C5405" s="213" t="s">
        <v>1449</v>
      </c>
      <c r="D5405" s="213"/>
      <c r="E5405" s="213">
        <v>0</v>
      </c>
      <c r="F5405" s="213" t="s">
        <v>585</v>
      </c>
      <c r="G5405" s="214" t="s">
        <v>677</v>
      </c>
      <c r="H5405" s="208" t="str">
        <f>IF(Input!F$4="GMH_OECC",J5405,IF(Input!F$4="GMH_XOEC",L5405,IF(Input!F$4="GMH_Korea",N5405,IF(Input!F$4="GMH_EU",P5405,IF(Input!F$4="Skysuper",#REF!,IF(Input!F$4="SkyII",#REF!,IF(Input!F$4="XO-8000",#REF!, "FALSE")))))))</f>
        <v>00</v>
      </c>
      <c r="I5405" s="209">
        <f>IF(Input!F$4="GMH_OECC",K5405,IF(Input!F$4="GMH_XOEC",M5405,IF(Input!F$4="GMH_Korea",O5405,IF(Input!F$4="GMH_EU",Q5405,IF(Input!F$4="Skysuper",#REF!,IF(Input!F$4="SkyII",#REF!,IF(Input!F$4="XO-8000",#REF!, "FALSE")))))))</f>
        <v>0</v>
      </c>
      <c r="J5405" s="210" t="s">
        <v>10359</v>
      </c>
      <c r="K5405" s="268">
        <v>0</v>
      </c>
      <c r="L5405" s="270" t="s">
        <v>10359</v>
      </c>
      <c r="M5405" s="270">
        <v>0</v>
      </c>
      <c r="N5405" s="270" t="s">
        <v>10359</v>
      </c>
      <c r="O5405" s="270">
        <v>0</v>
      </c>
      <c r="P5405" s="270" t="s">
        <v>10359</v>
      </c>
      <c r="Q5405" s="270">
        <v>0</v>
      </c>
      <c r="R5405" s="74"/>
      <c r="S5405" s="75" t="str">
        <f t="shared" si="499"/>
        <v>0000</v>
      </c>
      <c r="T5405" s="75" t="str">
        <f t="shared" si="500"/>
        <v>00000000000000000000000000000000</v>
      </c>
      <c r="V5405" s="197"/>
      <c r="W5405" s="75">
        <f t="shared" si="501"/>
        <v>0</v>
      </c>
      <c r="AE5405" s="479"/>
    </row>
    <row r="5406" spans="1:31" s="75" customFormat="1" ht="13.5" x14ac:dyDescent="0.2">
      <c r="A5406" s="211">
        <v>5403</v>
      </c>
      <c r="B5406" s="212" t="s">
        <v>1450</v>
      </c>
      <c r="C5406" s="213" t="s">
        <v>1451</v>
      </c>
      <c r="D5406" s="213"/>
      <c r="E5406" s="213">
        <v>0</v>
      </c>
      <c r="F5406" s="213" t="s">
        <v>585</v>
      </c>
      <c r="G5406" s="214" t="s">
        <v>677</v>
      </c>
      <c r="H5406" s="208" t="str">
        <f>IF(Input!F$4="GMH_OECC",J5406,IF(Input!F$4="GMH_XOEC",L5406,IF(Input!F$4="GMH_Korea",N5406,IF(Input!F$4="GMH_EU",P5406,IF(Input!F$4="Skysuper",#REF!,IF(Input!F$4="SkyII",#REF!,IF(Input!F$4="XO-8000",#REF!, "FALSE")))))))</f>
        <v>00</v>
      </c>
      <c r="I5406" s="209">
        <f>IF(Input!F$4="GMH_OECC",K5406,IF(Input!F$4="GMH_XOEC",M5406,IF(Input!F$4="GMH_Korea",O5406,IF(Input!F$4="GMH_EU",Q5406,IF(Input!F$4="Skysuper",#REF!,IF(Input!F$4="SkyII",#REF!,IF(Input!F$4="XO-8000",#REF!, "FALSE")))))))</f>
        <v>0</v>
      </c>
      <c r="J5406" s="210" t="s">
        <v>10359</v>
      </c>
      <c r="K5406" s="268">
        <v>0</v>
      </c>
      <c r="L5406" s="270" t="s">
        <v>10359</v>
      </c>
      <c r="M5406" s="270">
        <v>0</v>
      </c>
      <c r="N5406" s="270" t="s">
        <v>10359</v>
      </c>
      <c r="O5406" s="270">
        <v>0</v>
      </c>
      <c r="P5406" s="270" t="s">
        <v>10359</v>
      </c>
      <c r="Q5406" s="270">
        <v>0</v>
      </c>
      <c r="R5406" s="74"/>
      <c r="S5406" s="75" t="str">
        <f t="shared" si="499"/>
        <v>0000</v>
      </c>
      <c r="T5406" s="75" t="str">
        <f t="shared" si="500"/>
        <v>00000000000000000000000000000000</v>
      </c>
      <c r="V5406" s="197"/>
      <c r="W5406" s="75">
        <f t="shared" si="501"/>
        <v>0</v>
      </c>
      <c r="AE5406" s="479"/>
    </row>
    <row r="5407" spans="1:31" s="75" customFormat="1" ht="13.5" x14ac:dyDescent="0.2">
      <c r="A5407" s="211">
        <v>5404</v>
      </c>
      <c r="B5407" s="212" t="s">
        <v>1452</v>
      </c>
      <c r="C5407" s="213" t="s">
        <v>1453</v>
      </c>
      <c r="D5407" s="213"/>
      <c r="E5407" s="213">
        <v>0</v>
      </c>
      <c r="F5407" s="213" t="s">
        <v>585</v>
      </c>
      <c r="G5407" s="214" t="s">
        <v>677</v>
      </c>
      <c r="H5407" s="208" t="str">
        <f>IF(Input!F$4="GMH_OECC",J5407,IF(Input!F$4="GMH_XOEC",L5407,IF(Input!F$4="GMH_Korea",N5407,IF(Input!F$4="GMH_EU",P5407,IF(Input!F$4="Skysuper",#REF!,IF(Input!F$4="SkyII",#REF!,IF(Input!F$4="XO-8000",#REF!, "FALSE")))))))</f>
        <v>00</v>
      </c>
      <c r="I5407" s="209">
        <f>IF(Input!F$4="GMH_OECC",K5407,IF(Input!F$4="GMH_XOEC",M5407,IF(Input!F$4="GMH_Korea",O5407,IF(Input!F$4="GMH_EU",Q5407,IF(Input!F$4="Skysuper",#REF!,IF(Input!F$4="SkyII",#REF!,IF(Input!F$4="XO-8000",#REF!, "FALSE")))))))</f>
        <v>0</v>
      </c>
      <c r="J5407" s="210" t="s">
        <v>10359</v>
      </c>
      <c r="K5407" s="268">
        <v>0</v>
      </c>
      <c r="L5407" s="270" t="s">
        <v>10359</v>
      </c>
      <c r="M5407" s="270">
        <v>0</v>
      </c>
      <c r="N5407" s="270" t="s">
        <v>10359</v>
      </c>
      <c r="O5407" s="270">
        <v>0</v>
      </c>
      <c r="P5407" s="270" t="s">
        <v>10359</v>
      </c>
      <c r="Q5407" s="270">
        <v>0</v>
      </c>
      <c r="R5407" s="74"/>
      <c r="S5407" s="75" t="str">
        <f t="shared" si="499"/>
        <v>0000</v>
      </c>
      <c r="T5407" s="75" t="str">
        <f t="shared" si="500"/>
        <v>00000000000000000000000000000000</v>
      </c>
      <c r="V5407" s="197"/>
      <c r="W5407" s="75">
        <f t="shared" si="501"/>
        <v>0</v>
      </c>
      <c r="AE5407" s="479"/>
    </row>
    <row r="5408" spans="1:31" s="75" customFormat="1" ht="13.5" x14ac:dyDescent="0.2">
      <c r="A5408" s="211">
        <v>5405</v>
      </c>
      <c r="B5408" s="212" t="s">
        <v>1454</v>
      </c>
      <c r="C5408" s="213" t="s">
        <v>1455</v>
      </c>
      <c r="D5408" s="213"/>
      <c r="E5408" s="213">
        <v>0</v>
      </c>
      <c r="F5408" s="213" t="s">
        <v>585</v>
      </c>
      <c r="G5408" s="214" t="s">
        <v>677</v>
      </c>
      <c r="H5408" s="208" t="str">
        <f>IF(Input!F$4="GMH_OECC",J5408,IF(Input!F$4="GMH_XOEC",L5408,IF(Input!F$4="GMH_Korea",N5408,IF(Input!F$4="GMH_EU",P5408,IF(Input!F$4="Skysuper",#REF!,IF(Input!F$4="SkyII",#REF!,IF(Input!F$4="XO-8000",#REF!, "FALSE")))))))</f>
        <v>00</v>
      </c>
      <c r="I5408" s="209">
        <f>IF(Input!F$4="GMH_OECC",K5408,IF(Input!F$4="GMH_XOEC",M5408,IF(Input!F$4="GMH_Korea",O5408,IF(Input!F$4="GMH_EU",Q5408,IF(Input!F$4="Skysuper",#REF!,IF(Input!F$4="SkyII",#REF!,IF(Input!F$4="XO-8000",#REF!, "FALSE")))))))</f>
        <v>0</v>
      </c>
      <c r="J5408" s="210" t="s">
        <v>10359</v>
      </c>
      <c r="K5408" s="268">
        <v>0</v>
      </c>
      <c r="L5408" s="270" t="s">
        <v>10359</v>
      </c>
      <c r="M5408" s="270">
        <v>0</v>
      </c>
      <c r="N5408" s="270" t="s">
        <v>10359</v>
      </c>
      <c r="O5408" s="270">
        <v>0</v>
      </c>
      <c r="P5408" s="270" t="s">
        <v>10359</v>
      </c>
      <c r="Q5408" s="270">
        <v>0</v>
      </c>
      <c r="R5408" s="74"/>
      <c r="S5408" s="75" t="str">
        <f t="shared" si="499"/>
        <v>0000</v>
      </c>
      <c r="T5408" s="75" t="str">
        <f t="shared" si="500"/>
        <v>00000000000000000000000000000000</v>
      </c>
      <c r="V5408" s="197"/>
      <c r="W5408" s="75">
        <f t="shared" si="501"/>
        <v>0</v>
      </c>
      <c r="AE5408" s="479"/>
    </row>
    <row r="5409" spans="1:31" s="75" customFormat="1" ht="13.5" x14ac:dyDescent="0.2">
      <c r="A5409" s="211">
        <v>5406</v>
      </c>
      <c r="B5409" s="212" t="s">
        <v>1456</v>
      </c>
      <c r="C5409" s="213" t="s">
        <v>1457</v>
      </c>
      <c r="D5409" s="213"/>
      <c r="E5409" s="213">
        <v>0</v>
      </c>
      <c r="F5409" s="213" t="s">
        <v>585</v>
      </c>
      <c r="G5409" s="214" t="s">
        <v>677</v>
      </c>
      <c r="H5409" s="208" t="str">
        <f>IF(Input!F$4="GMH_OECC",J5409,IF(Input!F$4="GMH_XOEC",L5409,IF(Input!F$4="GMH_Korea",N5409,IF(Input!F$4="GMH_EU",P5409,IF(Input!F$4="Skysuper",#REF!,IF(Input!F$4="SkyII",#REF!,IF(Input!F$4="XO-8000",#REF!, "FALSE")))))))</f>
        <v>00</v>
      </c>
      <c r="I5409" s="209">
        <f>IF(Input!F$4="GMH_OECC",K5409,IF(Input!F$4="GMH_XOEC",M5409,IF(Input!F$4="GMH_Korea",O5409,IF(Input!F$4="GMH_EU",Q5409,IF(Input!F$4="Skysuper",#REF!,IF(Input!F$4="SkyII",#REF!,IF(Input!F$4="XO-8000",#REF!, "FALSE")))))))</f>
        <v>0</v>
      </c>
      <c r="J5409" s="210" t="s">
        <v>10359</v>
      </c>
      <c r="K5409" s="268">
        <v>0</v>
      </c>
      <c r="L5409" s="270" t="s">
        <v>10359</v>
      </c>
      <c r="M5409" s="270">
        <v>0</v>
      </c>
      <c r="N5409" s="270" t="s">
        <v>10359</v>
      </c>
      <c r="O5409" s="270">
        <v>0</v>
      </c>
      <c r="P5409" s="270" t="s">
        <v>10359</v>
      </c>
      <c r="Q5409" s="270">
        <v>0</v>
      </c>
      <c r="R5409" s="74"/>
      <c r="S5409" s="75" t="str">
        <f t="shared" si="499"/>
        <v>0000</v>
      </c>
      <c r="T5409" s="75" t="str">
        <f t="shared" si="500"/>
        <v>00000000000000000000000000000000</v>
      </c>
      <c r="V5409" s="197"/>
      <c r="W5409" s="75">
        <f t="shared" si="501"/>
        <v>0</v>
      </c>
      <c r="AE5409" s="479"/>
    </row>
    <row r="5410" spans="1:31" s="75" customFormat="1" ht="13.5" x14ac:dyDescent="0.2">
      <c r="A5410" s="211">
        <v>5407</v>
      </c>
      <c r="B5410" s="212" t="s">
        <v>1458</v>
      </c>
      <c r="C5410" s="213" t="s">
        <v>1459</v>
      </c>
      <c r="D5410" s="213"/>
      <c r="E5410" s="213">
        <v>0</v>
      </c>
      <c r="F5410" s="213" t="s">
        <v>585</v>
      </c>
      <c r="G5410" s="214" t="s">
        <v>677</v>
      </c>
      <c r="H5410" s="208" t="str">
        <f>IF(Input!F$4="GMH_OECC",J5410,IF(Input!F$4="GMH_XOEC",L5410,IF(Input!F$4="GMH_Korea",N5410,IF(Input!F$4="GMH_EU",P5410,IF(Input!F$4="Skysuper",#REF!,IF(Input!F$4="SkyII",#REF!,IF(Input!F$4="XO-8000",#REF!, "FALSE")))))))</f>
        <v>00</v>
      </c>
      <c r="I5410" s="209">
        <f>IF(Input!F$4="GMH_OECC",K5410,IF(Input!F$4="GMH_XOEC",M5410,IF(Input!F$4="GMH_Korea",O5410,IF(Input!F$4="GMH_EU",Q5410,IF(Input!F$4="Skysuper",#REF!,IF(Input!F$4="SkyII",#REF!,IF(Input!F$4="XO-8000",#REF!, "FALSE")))))))</f>
        <v>0</v>
      </c>
      <c r="J5410" s="210" t="s">
        <v>10359</v>
      </c>
      <c r="K5410" s="268">
        <v>0</v>
      </c>
      <c r="L5410" s="270" t="s">
        <v>10359</v>
      </c>
      <c r="M5410" s="270">
        <v>0</v>
      </c>
      <c r="N5410" s="270" t="s">
        <v>10359</v>
      </c>
      <c r="O5410" s="270">
        <v>0</v>
      </c>
      <c r="P5410" s="270" t="s">
        <v>10359</v>
      </c>
      <c r="Q5410" s="270">
        <v>0</v>
      </c>
      <c r="R5410" s="74"/>
      <c r="S5410" s="75" t="str">
        <f t="shared" si="499"/>
        <v>0000</v>
      </c>
      <c r="T5410" s="75" t="str">
        <f t="shared" si="500"/>
        <v>00000000000000000000000000000000</v>
      </c>
      <c r="V5410" s="197"/>
      <c r="W5410" s="75">
        <f t="shared" si="501"/>
        <v>0</v>
      </c>
      <c r="AE5410" s="479"/>
    </row>
    <row r="5411" spans="1:31" s="75" customFormat="1" ht="13.5" x14ac:dyDescent="0.2">
      <c r="A5411" s="211">
        <v>5408</v>
      </c>
      <c r="B5411" s="212" t="s">
        <v>1460</v>
      </c>
      <c r="C5411" s="213" t="s">
        <v>1461</v>
      </c>
      <c r="D5411" s="213"/>
      <c r="E5411" s="213">
        <v>0</v>
      </c>
      <c r="F5411" s="213" t="s">
        <v>585</v>
      </c>
      <c r="G5411" s="214" t="s">
        <v>677</v>
      </c>
      <c r="H5411" s="208" t="str">
        <f>IF(Input!F$4="GMH_OECC",J5411,IF(Input!F$4="GMH_XOEC",L5411,IF(Input!F$4="GMH_Korea",N5411,IF(Input!F$4="GMH_EU",P5411,IF(Input!F$4="Skysuper",#REF!,IF(Input!F$4="SkyII",#REF!,IF(Input!F$4="XO-8000",#REF!, "FALSE")))))))</f>
        <v>00</v>
      </c>
      <c r="I5411" s="209">
        <f>IF(Input!F$4="GMH_OECC",K5411,IF(Input!F$4="GMH_XOEC",M5411,IF(Input!F$4="GMH_Korea",O5411,IF(Input!F$4="GMH_EU",Q5411,IF(Input!F$4="Skysuper",#REF!,IF(Input!F$4="SkyII",#REF!,IF(Input!F$4="XO-8000",#REF!, "FALSE")))))))</f>
        <v>0</v>
      </c>
      <c r="J5411" s="210" t="s">
        <v>10359</v>
      </c>
      <c r="K5411" s="268">
        <v>0</v>
      </c>
      <c r="L5411" s="270" t="s">
        <v>10359</v>
      </c>
      <c r="M5411" s="270">
        <v>0</v>
      </c>
      <c r="N5411" s="270" t="s">
        <v>10359</v>
      </c>
      <c r="O5411" s="270">
        <v>0</v>
      </c>
      <c r="P5411" s="270" t="s">
        <v>10359</v>
      </c>
      <c r="Q5411" s="270">
        <v>0</v>
      </c>
      <c r="R5411" s="74"/>
      <c r="S5411" s="75" t="str">
        <f t="shared" si="499"/>
        <v>0000</v>
      </c>
      <c r="T5411" s="75" t="str">
        <f t="shared" si="500"/>
        <v>00000000000000000000000000000000</v>
      </c>
      <c r="V5411" s="197"/>
      <c r="W5411" s="75">
        <f t="shared" si="501"/>
        <v>0</v>
      </c>
      <c r="AE5411" s="479"/>
    </row>
    <row r="5412" spans="1:31" s="75" customFormat="1" ht="13.5" x14ac:dyDescent="0.2">
      <c r="A5412" s="211">
        <v>5409</v>
      </c>
      <c r="B5412" s="212" t="s">
        <v>1462</v>
      </c>
      <c r="C5412" s="213" t="s">
        <v>1463</v>
      </c>
      <c r="D5412" s="213"/>
      <c r="E5412" s="213">
        <v>0</v>
      </c>
      <c r="F5412" s="213" t="s">
        <v>585</v>
      </c>
      <c r="G5412" s="214" t="s">
        <v>677</v>
      </c>
      <c r="H5412" s="208" t="str">
        <f>IF(Input!F$4="GMH_OECC",J5412,IF(Input!F$4="GMH_XOEC",L5412,IF(Input!F$4="GMH_Korea",N5412,IF(Input!F$4="GMH_EU",P5412,IF(Input!F$4="Skysuper",#REF!,IF(Input!F$4="SkyII",#REF!,IF(Input!F$4="XO-8000",#REF!, "FALSE")))))))</f>
        <v>00</v>
      </c>
      <c r="I5412" s="209">
        <f>IF(Input!F$4="GMH_OECC",K5412,IF(Input!F$4="GMH_XOEC",M5412,IF(Input!F$4="GMH_Korea",O5412,IF(Input!F$4="GMH_EU",Q5412,IF(Input!F$4="Skysuper",#REF!,IF(Input!F$4="SkyII",#REF!,IF(Input!F$4="XO-8000",#REF!, "FALSE")))))))</f>
        <v>0</v>
      </c>
      <c r="J5412" s="210" t="s">
        <v>10359</v>
      </c>
      <c r="K5412" s="268">
        <v>0</v>
      </c>
      <c r="L5412" s="270" t="s">
        <v>10359</v>
      </c>
      <c r="M5412" s="270">
        <v>0</v>
      </c>
      <c r="N5412" s="270" t="s">
        <v>10359</v>
      </c>
      <c r="O5412" s="270">
        <v>0</v>
      </c>
      <c r="P5412" s="270" t="s">
        <v>10359</v>
      </c>
      <c r="Q5412" s="270">
        <v>0</v>
      </c>
      <c r="R5412" s="74"/>
      <c r="S5412" s="75" t="str">
        <f t="shared" si="499"/>
        <v>0000</v>
      </c>
      <c r="T5412" s="75" t="str">
        <f t="shared" si="500"/>
        <v>00000000000000000000000000000000</v>
      </c>
      <c r="V5412" s="197"/>
      <c r="W5412" s="75">
        <f t="shared" si="501"/>
        <v>0</v>
      </c>
      <c r="AE5412" s="479"/>
    </row>
    <row r="5413" spans="1:31" s="75" customFormat="1" ht="13.5" x14ac:dyDescent="0.2">
      <c r="A5413" s="211">
        <v>5410</v>
      </c>
      <c r="B5413" s="212" t="s">
        <v>1464</v>
      </c>
      <c r="C5413" s="213" t="s">
        <v>1465</v>
      </c>
      <c r="D5413" s="213"/>
      <c r="E5413" s="213">
        <v>0</v>
      </c>
      <c r="F5413" s="213" t="s">
        <v>585</v>
      </c>
      <c r="G5413" s="214" t="s">
        <v>677</v>
      </c>
      <c r="H5413" s="208" t="str">
        <f>IF(Input!F$4="GMH_OECC",J5413,IF(Input!F$4="GMH_XOEC",L5413,IF(Input!F$4="GMH_Korea",N5413,IF(Input!F$4="GMH_EU",P5413,IF(Input!F$4="Skysuper",#REF!,IF(Input!F$4="SkyII",#REF!,IF(Input!F$4="XO-8000",#REF!, "FALSE")))))))</f>
        <v>00</v>
      </c>
      <c r="I5413" s="209">
        <f>IF(Input!F$4="GMH_OECC",K5413,IF(Input!F$4="GMH_XOEC",M5413,IF(Input!F$4="GMH_Korea",O5413,IF(Input!F$4="GMH_EU",Q5413,IF(Input!F$4="Skysuper",#REF!,IF(Input!F$4="SkyII",#REF!,IF(Input!F$4="XO-8000",#REF!, "FALSE")))))))</f>
        <v>0</v>
      </c>
      <c r="J5413" s="210" t="s">
        <v>10359</v>
      </c>
      <c r="K5413" s="268">
        <v>0</v>
      </c>
      <c r="L5413" s="270" t="s">
        <v>10359</v>
      </c>
      <c r="M5413" s="270">
        <v>0</v>
      </c>
      <c r="N5413" s="270" t="s">
        <v>10359</v>
      </c>
      <c r="O5413" s="270">
        <v>0</v>
      </c>
      <c r="P5413" s="270" t="s">
        <v>10359</v>
      </c>
      <c r="Q5413" s="270">
        <v>0</v>
      </c>
      <c r="R5413" s="74"/>
      <c r="S5413" s="75" t="str">
        <f t="shared" si="499"/>
        <v>0000</v>
      </c>
      <c r="T5413" s="75" t="str">
        <f t="shared" si="500"/>
        <v>00000000000000000000000000000000</v>
      </c>
      <c r="V5413" s="197"/>
      <c r="W5413" s="75">
        <f t="shared" si="501"/>
        <v>0</v>
      </c>
      <c r="AE5413" s="479"/>
    </row>
    <row r="5414" spans="1:31" s="75" customFormat="1" ht="13.5" x14ac:dyDescent="0.2">
      <c r="A5414" s="211">
        <v>5411</v>
      </c>
      <c r="B5414" s="212" t="s">
        <v>1466</v>
      </c>
      <c r="C5414" s="213" t="s">
        <v>1467</v>
      </c>
      <c r="D5414" s="213"/>
      <c r="E5414" s="213">
        <v>0</v>
      </c>
      <c r="F5414" s="213" t="s">
        <v>585</v>
      </c>
      <c r="G5414" s="214" t="s">
        <v>677</v>
      </c>
      <c r="H5414" s="208" t="str">
        <f>IF(Input!F$4="GMH_OECC",J5414,IF(Input!F$4="GMH_XOEC",L5414,IF(Input!F$4="GMH_Korea",N5414,IF(Input!F$4="GMH_EU",P5414,IF(Input!F$4="Skysuper",#REF!,IF(Input!F$4="SkyII",#REF!,IF(Input!F$4="XO-8000",#REF!, "FALSE")))))))</f>
        <v>00</v>
      </c>
      <c r="I5414" s="209">
        <f>IF(Input!F$4="GMH_OECC",K5414,IF(Input!F$4="GMH_XOEC",M5414,IF(Input!F$4="GMH_Korea",O5414,IF(Input!F$4="GMH_EU",Q5414,IF(Input!F$4="Skysuper",#REF!,IF(Input!F$4="SkyII",#REF!,IF(Input!F$4="XO-8000",#REF!, "FALSE")))))))</f>
        <v>0</v>
      </c>
      <c r="J5414" s="210" t="s">
        <v>10359</v>
      </c>
      <c r="K5414" s="268">
        <v>0</v>
      </c>
      <c r="L5414" s="270" t="s">
        <v>10359</v>
      </c>
      <c r="M5414" s="270">
        <v>0</v>
      </c>
      <c r="N5414" s="270" t="s">
        <v>10359</v>
      </c>
      <c r="O5414" s="270">
        <v>0</v>
      </c>
      <c r="P5414" s="270" t="s">
        <v>10359</v>
      </c>
      <c r="Q5414" s="270">
        <v>0</v>
      </c>
      <c r="R5414" s="74"/>
      <c r="S5414" s="75" t="str">
        <f t="shared" si="499"/>
        <v>0000</v>
      </c>
      <c r="T5414" s="75" t="str">
        <f t="shared" si="500"/>
        <v>00000000000000000000000000000000</v>
      </c>
      <c r="V5414" s="197"/>
      <c r="W5414" s="75">
        <f t="shared" si="501"/>
        <v>0</v>
      </c>
      <c r="AE5414" s="479"/>
    </row>
    <row r="5415" spans="1:31" s="75" customFormat="1" ht="13.5" x14ac:dyDescent="0.2">
      <c r="A5415" s="211">
        <v>5412</v>
      </c>
      <c r="B5415" s="212" t="s">
        <v>1468</v>
      </c>
      <c r="C5415" s="213" t="s">
        <v>1469</v>
      </c>
      <c r="D5415" s="213"/>
      <c r="E5415" s="213">
        <v>0</v>
      </c>
      <c r="F5415" s="213" t="s">
        <v>585</v>
      </c>
      <c r="G5415" s="214" t="s">
        <v>677</v>
      </c>
      <c r="H5415" s="208" t="str">
        <f>IF(Input!F$4="GMH_OECC",J5415,IF(Input!F$4="GMH_XOEC",L5415,IF(Input!F$4="GMH_Korea",N5415,IF(Input!F$4="GMH_EU",P5415,IF(Input!F$4="Skysuper",#REF!,IF(Input!F$4="SkyII",#REF!,IF(Input!F$4="XO-8000",#REF!, "FALSE")))))))</f>
        <v>00</v>
      </c>
      <c r="I5415" s="209">
        <f>IF(Input!F$4="GMH_OECC",K5415,IF(Input!F$4="GMH_XOEC",M5415,IF(Input!F$4="GMH_Korea",O5415,IF(Input!F$4="GMH_EU",Q5415,IF(Input!F$4="Skysuper",#REF!,IF(Input!F$4="SkyII",#REF!,IF(Input!F$4="XO-8000",#REF!, "FALSE")))))))</f>
        <v>0</v>
      </c>
      <c r="J5415" s="210" t="s">
        <v>10359</v>
      </c>
      <c r="K5415" s="268">
        <v>0</v>
      </c>
      <c r="L5415" s="270" t="s">
        <v>10359</v>
      </c>
      <c r="M5415" s="270">
        <v>0</v>
      </c>
      <c r="N5415" s="270" t="s">
        <v>10359</v>
      </c>
      <c r="O5415" s="270">
        <v>0</v>
      </c>
      <c r="P5415" s="270" t="s">
        <v>10359</v>
      </c>
      <c r="Q5415" s="270">
        <v>0</v>
      </c>
      <c r="R5415" s="74"/>
      <c r="S5415" s="75" t="str">
        <f t="shared" si="499"/>
        <v>0000</v>
      </c>
      <c r="T5415" s="75" t="str">
        <f t="shared" si="500"/>
        <v>00000000000000000000000000000000</v>
      </c>
      <c r="V5415" s="197"/>
      <c r="W5415" s="75">
        <f t="shared" si="501"/>
        <v>0</v>
      </c>
      <c r="AE5415" s="479"/>
    </row>
    <row r="5416" spans="1:31" s="75" customFormat="1" ht="13.5" x14ac:dyDescent="0.2">
      <c r="A5416" s="211">
        <v>5413</v>
      </c>
      <c r="B5416" s="212" t="s">
        <v>1470</v>
      </c>
      <c r="C5416" s="213" t="s">
        <v>1471</v>
      </c>
      <c r="D5416" s="213"/>
      <c r="E5416" s="213">
        <v>0</v>
      </c>
      <c r="F5416" s="213" t="s">
        <v>585</v>
      </c>
      <c r="G5416" s="214" t="s">
        <v>677</v>
      </c>
      <c r="H5416" s="208" t="str">
        <f>IF(Input!F$4="GMH_OECC",J5416,IF(Input!F$4="GMH_XOEC",L5416,IF(Input!F$4="GMH_Korea",N5416,IF(Input!F$4="GMH_EU",P5416,IF(Input!F$4="Skysuper",#REF!,IF(Input!F$4="SkyII",#REF!,IF(Input!F$4="XO-8000",#REF!, "FALSE")))))))</f>
        <v>00</v>
      </c>
      <c r="I5416" s="209">
        <f>IF(Input!F$4="GMH_OECC",K5416,IF(Input!F$4="GMH_XOEC",M5416,IF(Input!F$4="GMH_Korea",O5416,IF(Input!F$4="GMH_EU",Q5416,IF(Input!F$4="Skysuper",#REF!,IF(Input!F$4="SkyII",#REF!,IF(Input!F$4="XO-8000",#REF!, "FALSE")))))))</f>
        <v>0</v>
      </c>
      <c r="J5416" s="210" t="s">
        <v>10359</v>
      </c>
      <c r="K5416" s="268">
        <v>0</v>
      </c>
      <c r="L5416" s="270" t="s">
        <v>10359</v>
      </c>
      <c r="M5416" s="270">
        <v>0</v>
      </c>
      <c r="N5416" s="270" t="s">
        <v>10359</v>
      </c>
      <c r="O5416" s="270">
        <v>0</v>
      </c>
      <c r="P5416" s="270" t="s">
        <v>10359</v>
      </c>
      <c r="Q5416" s="270">
        <v>0</v>
      </c>
      <c r="R5416" s="74"/>
      <c r="S5416" s="75" t="str">
        <f t="shared" si="499"/>
        <v>0000</v>
      </c>
      <c r="T5416" s="75" t="str">
        <f t="shared" si="500"/>
        <v>00000000000000000000000000000000</v>
      </c>
      <c r="V5416" s="197"/>
      <c r="W5416" s="75">
        <f t="shared" si="501"/>
        <v>0</v>
      </c>
      <c r="AE5416" s="479"/>
    </row>
    <row r="5417" spans="1:31" s="75" customFormat="1" ht="13.5" x14ac:dyDescent="0.2">
      <c r="A5417" s="211">
        <v>5414</v>
      </c>
      <c r="B5417" s="212" t="s">
        <v>1472</v>
      </c>
      <c r="C5417" s="213" t="s">
        <v>1473</v>
      </c>
      <c r="D5417" s="213"/>
      <c r="E5417" s="213">
        <v>0</v>
      </c>
      <c r="F5417" s="213" t="s">
        <v>585</v>
      </c>
      <c r="G5417" s="214" t="s">
        <v>677</v>
      </c>
      <c r="H5417" s="208" t="str">
        <f>IF(Input!F$4="GMH_OECC",J5417,IF(Input!F$4="GMH_XOEC",L5417,IF(Input!F$4="GMH_Korea",N5417,IF(Input!F$4="GMH_EU",P5417,IF(Input!F$4="Skysuper",#REF!,IF(Input!F$4="SkyII",#REF!,IF(Input!F$4="XO-8000",#REF!, "FALSE")))))))</f>
        <v>00</v>
      </c>
      <c r="I5417" s="209">
        <f>IF(Input!F$4="GMH_OECC",K5417,IF(Input!F$4="GMH_XOEC",M5417,IF(Input!F$4="GMH_Korea",O5417,IF(Input!F$4="GMH_EU",Q5417,IF(Input!F$4="Skysuper",#REF!,IF(Input!F$4="SkyII",#REF!,IF(Input!F$4="XO-8000",#REF!, "FALSE")))))))</f>
        <v>0</v>
      </c>
      <c r="J5417" s="210" t="s">
        <v>10359</v>
      </c>
      <c r="K5417" s="268">
        <v>0</v>
      </c>
      <c r="L5417" s="270" t="s">
        <v>10359</v>
      </c>
      <c r="M5417" s="270">
        <v>0</v>
      </c>
      <c r="N5417" s="270" t="s">
        <v>10359</v>
      </c>
      <c r="O5417" s="270">
        <v>0</v>
      </c>
      <c r="P5417" s="270" t="s">
        <v>10359</v>
      </c>
      <c r="Q5417" s="270">
        <v>0</v>
      </c>
      <c r="R5417" s="74"/>
      <c r="S5417" s="75" t="str">
        <f t="shared" si="499"/>
        <v>0000</v>
      </c>
      <c r="T5417" s="75" t="str">
        <f t="shared" si="500"/>
        <v>00000000000000000000000000000000</v>
      </c>
      <c r="V5417" s="197"/>
      <c r="W5417" s="75">
        <f t="shared" si="501"/>
        <v>0</v>
      </c>
      <c r="AE5417" s="479"/>
    </row>
    <row r="5418" spans="1:31" s="75" customFormat="1" ht="13.5" x14ac:dyDescent="0.2">
      <c r="A5418" s="211">
        <v>5415</v>
      </c>
      <c r="B5418" s="212" t="s">
        <v>1474</v>
      </c>
      <c r="C5418" s="213" t="s">
        <v>1475</v>
      </c>
      <c r="D5418" s="213"/>
      <c r="E5418" s="213">
        <v>0</v>
      </c>
      <c r="F5418" s="213" t="s">
        <v>585</v>
      </c>
      <c r="G5418" s="214" t="s">
        <v>677</v>
      </c>
      <c r="H5418" s="208" t="str">
        <f>IF(Input!F$4="GMH_OECC",J5418,IF(Input!F$4="GMH_XOEC",L5418,IF(Input!F$4="GMH_Korea",N5418,IF(Input!F$4="GMH_EU",P5418,IF(Input!F$4="Skysuper",#REF!,IF(Input!F$4="SkyII",#REF!,IF(Input!F$4="XO-8000",#REF!, "FALSE")))))))</f>
        <v>00</v>
      </c>
      <c r="I5418" s="209">
        <f>IF(Input!F$4="GMH_OECC",K5418,IF(Input!F$4="GMH_XOEC",M5418,IF(Input!F$4="GMH_Korea",O5418,IF(Input!F$4="GMH_EU",Q5418,IF(Input!F$4="Skysuper",#REF!,IF(Input!F$4="SkyII",#REF!,IF(Input!F$4="XO-8000",#REF!, "FALSE")))))))</f>
        <v>0</v>
      </c>
      <c r="J5418" s="210" t="s">
        <v>10359</v>
      </c>
      <c r="K5418" s="268">
        <v>0</v>
      </c>
      <c r="L5418" s="270" t="s">
        <v>10359</v>
      </c>
      <c r="M5418" s="270">
        <v>0</v>
      </c>
      <c r="N5418" s="270" t="s">
        <v>10359</v>
      </c>
      <c r="O5418" s="270">
        <v>0</v>
      </c>
      <c r="P5418" s="270" t="s">
        <v>10359</v>
      </c>
      <c r="Q5418" s="270">
        <v>0</v>
      </c>
      <c r="R5418" s="74"/>
      <c r="S5418" s="75" t="str">
        <f t="shared" si="499"/>
        <v>0000</v>
      </c>
      <c r="T5418" s="75" t="str">
        <f t="shared" si="500"/>
        <v>00000000000000000000000000000000</v>
      </c>
      <c r="V5418" s="197"/>
      <c r="W5418" s="75">
        <f t="shared" si="501"/>
        <v>0</v>
      </c>
      <c r="AE5418" s="479"/>
    </row>
    <row r="5419" spans="1:31" s="75" customFormat="1" ht="13.5" x14ac:dyDescent="0.2">
      <c r="A5419" s="211">
        <v>5416</v>
      </c>
      <c r="B5419" s="212" t="s">
        <v>1476</v>
      </c>
      <c r="C5419" s="213" t="s">
        <v>1477</v>
      </c>
      <c r="D5419" s="213"/>
      <c r="E5419" s="213">
        <v>0</v>
      </c>
      <c r="F5419" s="213" t="s">
        <v>585</v>
      </c>
      <c r="G5419" s="214" t="s">
        <v>677</v>
      </c>
      <c r="H5419" s="208" t="str">
        <f>IF(Input!F$4="GMH_OECC",J5419,IF(Input!F$4="GMH_XOEC",L5419,IF(Input!F$4="GMH_Korea",N5419,IF(Input!F$4="GMH_EU",P5419,IF(Input!F$4="Skysuper",#REF!,IF(Input!F$4="SkyII",#REF!,IF(Input!F$4="XO-8000",#REF!, "FALSE")))))))</f>
        <v>00</v>
      </c>
      <c r="I5419" s="209">
        <f>IF(Input!F$4="GMH_OECC",K5419,IF(Input!F$4="GMH_XOEC",M5419,IF(Input!F$4="GMH_Korea",O5419,IF(Input!F$4="GMH_EU",Q5419,IF(Input!F$4="Skysuper",#REF!,IF(Input!F$4="SkyII",#REF!,IF(Input!F$4="XO-8000",#REF!, "FALSE")))))))</f>
        <v>0</v>
      </c>
      <c r="J5419" s="210" t="s">
        <v>10359</v>
      </c>
      <c r="K5419" s="268">
        <v>0</v>
      </c>
      <c r="L5419" s="270" t="s">
        <v>10359</v>
      </c>
      <c r="M5419" s="270">
        <v>0</v>
      </c>
      <c r="N5419" s="270" t="s">
        <v>10359</v>
      </c>
      <c r="O5419" s="270">
        <v>0</v>
      </c>
      <c r="P5419" s="270" t="s">
        <v>10359</v>
      </c>
      <c r="Q5419" s="270">
        <v>0</v>
      </c>
      <c r="R5419" s="74"/>
      <c r="S5419" s="75" t="str">
        <f t="shared" si="499"/>
        <v>0000</v>
      </c>
      <c r="T5419" s="75" t="str">
        <f t="shared" si="500"/>
        <v>00000000000000000000000000000000</v>
      </c>
      <c r="V5419" s="197"/>
      <c r="W5419" s="75">
        <f t="shared" si="501"/>
        <v>0</v>
      </c>
      <c r="AE5419" s="479"/>
    </row>
    <row r="5420" spans="1:31" s="75" customFormat="1" ht="13.5" x14ac:dyDescent="0.2">
      <c r="A5420" s="211">
        <v>5417</v>
      </c>
      <c r="B5420" s="212" t="s">
        <v>1478</v>
      </c>
      <c r="C5420" s="213" t="s">
        <v>1479</v>
      </c>
      <c r="D5420" s="213"/>
      <c r="E5420" s="213">
        <v>0</v>
      </c>
      <c r="F5420" s="213" t="s">
        <v>585</v>
      </c>
      <c r="G5420" s="214" t="s">
        <v>677</v>
      </c>
      <c r="H5420" s="208" t="str">
        <f>IF(Input!F$4="GMH_OECC",J5420,IF(Input!F$4="GMH_XOEC",L5420,IF(Input!F$4="GMH_Korea",N5420,IF(Input!F$4="GMH_EU",P5420,IF(Input!F$4="Skysuper",#REF!,IF(Input!F$4="SkyII",#REF!,IF(Input!F$4="XO-8000",#REF!, "FALSE")))))))</f>
        <v>00</v>
      </c>
      <c r="I5420" s="209">
        <f>IF(Input!F$4="GMH_OECC",K5420,IF(Input!F$4="GMH_XOEC",M5420,IF(Input!F$4="GMH_Korea",O5420,IF(Input!F$4="GMH_EU",Q5420,IF(Input!F$4="Skysuper",#REF!,IF(Input!F$4="SkyII",#REF!,IF(Input!F$4="XO-8000",#REF!, "FALSE")))))))</f>
        <v>0</v>
      </c>
      <c r="J5420" s="210" t="s">
        <v>10359</v>
      </c>
      <c r="K5420" s="268">
        <v>0</v>
      </c>
      <c r="L5420" s="270" t="s">
        <v>10359</v>
      </c>
      <c r="M5420" s="270">
        <v>0</v>
      </c>
      <c r="N5420" s="270" t="s">
        <v>10359</v>
      </c>
      <c r="O5420" s="270">
        <v>0</v>
      </c>
      <c r="P5420" s="270" t="s">
        <v>10359</v>
      </c>
      <c r="Q5420" s="270">
        <v>0</v>
      </c>
      <c r="R5420" s="74"/>
      <c r="S5420" s="75" t="str">
        <f t="shared" si="499"/>
        <v>0000</v>
      </c>
      <c r="T5420" s="75" t="str">
        <f t="shared" si="500"/>
        <v>00000000000000000000000000000000</v>
      </c>
      <c r="V5420" s="197"/>
      <c r="W5420" s="75">
        <f t="shared" si="501"/>
        <v>0</v>
      </c>
      <c r="AE5420" s="479"/>
    </row>
    <row r="5421" spans="1:31" s="75" customFormat="1" ht="13.5" x14ac:dyDescent="0.2">
      <c r="A5421" s="211">
        <v>5418</v>
      </c>
      <c r="B5421" s="212" t="s">
        <v>1480</v>
      </c>
      <c r="C5421" s="213" t="s">
        <v>1481</v>
      </c>
      <c r="D5421" s="213"/>
      <c r="E5421" s="213">
        <v>0</v>
      </c>
      <c r="F5421" s="213" t="s">
        <v>585</v>
      </c>
      <c r="G5421" s="214" t="s">
        <v>677</v>
      </c>
      <c r="H5421" s="208" t="str">
        <f>IF(Input!F$4="GMH_OECC",J5421,IF(Input!F$4="GMH_XOEC",L5421,IF(Input!F$4="GMH_Korea",N5421,IF(Input!F$4="GMH_EU",P5421,IF(Input!F$4="Skysuper",#REF!,IF(Input!F$4="SkyII",#REF!,IF(Input!F$4="XO-8000",#REF!, "FALSE")))))))</f>
        <v>00</v>
      </c>
      <c r="I5421" s="209">
        <f>IF(Input!F$4="GMH_OECC",K5421,IF(Input!F$4="GMH_XOEC",M5421,IF(Input!F$4="GMH_Korea",O5421,IF(Input!F$4="GMH_EU",Q5421,IF(Input!F$4="Skysuper",#REF!,IF(Input!F$4="SkyII",#REF!,IF(Input!F$4="XO-8000",#REF!, "FALSE")))))))</f>
        <v>0</v>
      </c>
      <c r="J5421" s="210" t="s">
        <v>10359</v>
      </c>
      <c r="K5421" s="268">
        <v>0</v>
      </c>
      <c r="L5421" s="270" t="s">
        <v>10359</v>
      </c>
      <c r="M5421" s="270">
        <v>0</v>
      </c>
      <c r="N5421" s="270" t="s">
        <v>10359</v>
      </c>
      <c r="O5421" s="270">
        <v>0</v>
      </c>
      <c r="P5421" s="270" t="s">
        <v>10359</v>
      </c>
      <c r="Q5421" s="270">
        <v>0</v>
      </c>
      <c r="R5421" s="74"/>
      <c r="S5421" s="75" t="str">
        <f t="shared" si="499"/>
        <v>0000</v>
      </c>
      <c r="T5421" s="75" t="str">
        <f t="shared" si="500"/>
        <v>00000000000000000000000000000000</v>
      </c>
      <c r="V5421" s="197"/>
      <c r="W5421" s="75">
        <f t="shared" si="501"/>
        <v>0</v>
      </c>
      <c r="AE5421" s="479"/>
    </row>
    <row r="5422" spans="1:31" s="75" customFormat="1" ht="13.5" x14ac:dyDescent="0.2">
      <c r="A5422" s="211">
        <v>5419</v>
      </c>
      <c r="B5422" s="212" t="s">
        <v>1482</v>
      </c>
      <c r="C5422" s="213" t="s">
        <v>1483</v>
      </c>
      <c r="D5422" s="213"/>
      <c r="E5422" s="213">
        <v>0</v>
      </c>
      <c r="F5422" s="213" t="s">
        <v>585</v>
      </c>
      <c r="G5422" s="214" t="s">
        <v>677</v>
      </c>
      <c r="H5422" s="208" t="str">
        <f>IF(Input!F$4="GMH_OECC",J5422,IF(Input!F$4="GMH_XOEC",L5422,IF(Input!F$4="GMH_Korea",N5422,IF(Input!F$4="GMH_EU",P5422,IF(Input!F$4="Skysuper",#REF!,IF(Input!F$4="SkyII",#REF!,IF(Input!F$4="XO-8000",#REF!, "FALSE")))))))</f>
        <v>00</v>
      </c>
      <c r="I5422" s="209">
        <f>IF(Input!F$4="GMH_OECC",K5422,IF(Input!F$4="GMH_XOEC",M5422,IF(Input!F$4="GMH_Korea",O5422,IF(Input!F$4="GMH_EU",Q5422,IF(Input!F$4="Skysuper",#REF!,IF(Input!F$4="SkyII",#REF!,IF(Input!F$4="XO-8000",#REF!, "FALSE")))))))</f>
        <v>0</v>
      </c>
      <c r="J5422" s="210" t="s">
        <v>10359</v>
      </c>
      <c r="K5422" s="268">
        <v>0</v>
      </c>
      <c r="L5422" s="270" t="s">
        <v>10359</v>
      </c>
      <c r="M5422" s="270">
        <v>0</v>
      </c>
      <c r="N5422" s="270" t="s">
        <v>10359</v>
      </c>
      <c r="O5422" s="270">
        <v>0</v>
      </c>
      <c r="P5422" s="270" t="s">
        <v>10359</v>
      </c>
      <c r="Q5422" s="270">
        <v>0</v>
      </c>
      <c r="R5422" s="74"/>
      <c r="S5422" s="75" t="str">
        <f t="shared" si="499"/>
        <v>0000</v>
      </c>
      <c r="T5422" s="75" t="str">
        <f t="shared" si="500"/>
        <v>00000000000000000000000000000000</v>
      </c>
      <c r="V5422" s="197"/>
      <c r="W5422" s="75">
        <f t="shared" si="501"/>
        <v>0</v>
      </c>
      <c r="AE5422" s="479"/>
    </row>
    <row r="5423" spans="1:31" s="75" customFormat="1" ht="13.5" x14ac:dyDescent="0.2">
      <c r="A5423" s="211">
        <v>5420</v>
      </c>
      <c r="B5423" s="212" t="s">
        <v>1484</v>
      </c>
      <c r="C5423" s="213" t="s">
        <v>1485</v>
      </c>
      <c r="D5423" s="213"/>
      <c r="E5423" s="213">
        <v>0</v>
      </c>
      <c r="F5423" s="213" t="s">
        <v>585</v>
      </c>
      <c r="G5423" s="214" t="s">
        <v>677</v>
      </c>
      <c r="H5423" s="208" t="str">
        <f>IF(Input!F$4="GMH_OECC",J5423,IF(Input!F$4="GMH_XOEC",L5423,IF(Input!F$4="GMH_Korea",N5423,IF(Input!F$4="GMH_EU",P5423,IF(Input!F$4="Skysuper",#REF!,IF(Input!F$4="SkyII",#REF!,IF(Input!F$4="XO-8000",#REF!, "FALSE")))))))</f>
        <v>00</v>
      </c>
      <c r="I5423" s="209">
        <f>IF(Input!F$4="GMH_OECC",K5423,IF(Input!F$4="GMH_XOEC",M5423,IF(Input!F$4="GMH_Korea",O5423,IF(Input!F$4="GMH_EU",Q5423,IF(Input!F$4="Skysuper",#REF!,IF(Input!F$4="SkyII",#REF!,IF(Input!F$4="XO-8000",#REF!, "FALSE")))))))</f>
        <v>0</v>
      </c>
      <c r="J5423" s="210" t="s">
        <v>10359</v>
      </c>
      <c r="K5423" s="268">
        <v>0</v>
      </c>
      <c r="L5423" s="270" t="s">
        <v>10359</v>
      </c>
      <c r="M5423" s="270">
        <v>0</v>
      </c>
      <c r="N5423" s="270" t="s">
        <v>10359</v>
      </c>
      <c r="O5423" s="270">
        <v>0</v>
      </c>
      <c r="P5423" s="270" t="s">
        <v>10359</v>
      </c>
      <c r="Q5423" s="270">
        <v>0</v>
      </c>
      <c r="R5423" s="74"/>
      <c r="S5423" s="75" t="str">
        <f t="shared" si="499"/>
        <v>0000</v>
      </c>
      <c r="T5423" s="75" t="str">
        <f t="shared" si="500"/>
        <v>00000000000000000000000000000000</v>
      </c>
      <c r="V5423" s="197"/>
      <c r="W5423" s="75">
        <f t="shared" si="501"/>
        <v>0</v>
      </c>
      <c r="AE5423" s="479"/>
    </row>
    <row r="5424" spans="1:31" s="75" customFormat="1" ht="13.5" x14ac:dyDescent="0.2">
      <c r="A5424" s="211">
        <v>5421</v>
      </c>
      <c r="B5424" s="212" t="s">
        <v>1486</v>
      </c>
      <c r="C5424" s="213" t="s">
        <v>1487</v>
      </c>
      <c r="D5424" s="213"/>
      <c r="E5424" s="213">
        <v>0</v>
      </c>
      <c r="F5424" s="213" t="s">
        <v>585</v>
      </c>
      <c r="G5424" s="214" t="s">
        <v>677</v>
      </c>
      <c r="H5424" s="208" t="str">
        <f>IF(Input!F$4="GMH_OECC",J5424,IF(Input!F$4="GMH_XOEC",L5424,IF(Input!F$4="GMH_Korea",N5424,IF(Input!F$4="GMH_EU",P5424,IF(Input!F$4="Skysuper",#REF!,IF(Input!F$4="SkyII",#REF!,IF(Input!F$4="XO-8000",#REF!, "FALSE")))))))</f>
        <v>00</v>
      </c>
      <c r="I5424" s="209">
        <f>IF(Input!F$4="GMH_OECC",K5424,IF(Input!F$4="GMH_XOEC",M5424,IF(Input!F$4="GMH_Korea",O5424,IF(Input!F$4="GMH_EU",Q5424,IF(Input!F$4="Skysuper",#REF!,IF(Input!F$4="SkyII",#REF!,IF(Input!F$4="XO-8000",#REF!, "FALSE")))))))</f>
        <v>0</v>
      </c>
      <c r="J5424" s="210" t="s">
        <v>10359</v>
      </c>
      <c r="K5424" s="268">
        <v>0</v>
      </c>
      <c r="L5424" s="270" t="s">
        <v>10359</v>
      </c>
      <c r="M5424" s="270">
        <v>0</v>
      </c>
      <c r="N5424" s="270" t="s">
        <v>10359</v>
      </c>
      <c r="O5424" s="270">
        <v>0</v>
      </c>
      <c r="P5424" s="270" t="s">
        <v>10359</v>
      </c>
      <c r="Q5424" s="270">
        <v>0</v>
      </c>
      <c r="R5424" s="74"/>
      <c r="S5424" s="75" t="str">
        <f t="shared" si="499"/>
        <v>0000</v>
      </c>
      <c r="T5424" s="75" t="str">
        <f t="shared" si="500"/>
        <v>00000000000000000000000000000000</v>
      </c>
      <c r="V5424" s="197"/>
      <c r="W5424" s="75">
        <f t="shared" si="501"/>
        <v>0</v>
      </c>
      <c r="AE5424" s="479"/>
    </row>
    <row r="5425" spans="1:31" s="75" customFormat="1" ht="13.5" x14ac:dyDescent="0.2">
      <c r="A5425" s="211">
        <v>5422</v>
      </c>
      <c r="B5425" s="212" t="s">
        <v>1488</v>
      </c>
      <c r="C5425" s="213" t="s">
        <v>1489</v>
      </c>
      <c r="D5425" s="213"/>
      <c r="E5425" s="213">
        <v>0</v>
      </c>
      <c r="F5425" s="213" t="s">
        <v>585</v>
      </c>
      <c r="G5425" s="214" t="s">
        <v>677</v>
      </c>
      <c r="H5425" s="208" t="str">
        <f>IF(Input!F$4="GMH_OECC",J5425,IF(Input!F$4="GMH_XOEC",L5425,IF(Input!F$4="GMH_Korea",N5425,IF(Input!F$4="GMH_EU",P5425,IF(Input!F$4="Skysuper",#REF!,IF(Input!F$4="SkyII",#REF!,IF(Input!F$4="XO-8000",#REF!, "FALSE")))))))</f>
        <v>00</v>
      </c>
      <c r="I5425" s="209">
        <f>IF(Input!F$4="GMH_OECC",K5425,IF(Input!F$4="GMH_XOEC",M5425,IF(Input!F$4="GMH_Korea",O5425,IF(Input!F$4="GMH_EU",Q5425,IF(Input!F$4="Skysuper",#REF!,IF(Input!F$4="SkyII",#REF!,IF(Input!F$4="XO-8000",#REF!, "FALSE")))))))</f>
        <v>0</v>
      </c>
      <c r="J5425" s="210" t="s">
        <v>10359</v>
      </c>
      <c r="K5425" s="268">
        <v>0</v>
      </c>
      <c r="L5425" s="270" t="s">
        <v>10359</v>
      </c>
      <c r="M5425" s="270">
        <v>0</v>
      </c>
      <c r="N5425" s="270" t="s">
        <v>10359</v>
      </c>
      <c r="O5425" s="270">
        <v>0</v>
      </c>
      <c r="P5425" s="270" t="s">
        <v>10359</v>
      </c>
      <c r="Q5425" s="270">
        <v>0</v>
      </c>
      <c r="R5425" s="74"/>
      <c r="S5425" s="75" t="str">
        <f t="shared" si="499"/>
        <v>0000</v>
      </c>
      <c r="T5425" s="75" t="str">
        <f t="shared" si="500"/>
        <v>00000000000000000000000000000000</v>
      </c>
      <c r="V5425" s="197"/>
      <c r="W5425" s="75">
        <f t="shared" si="501"/>
        <v>0</v>
      </c>
      <c r="AE5425" s="479"/>
    </row>
    <row r="5426" spans="1:31" s="75" customFormat="1" ht="13.5" x14ac:dyDescent="0.2">
      <c r="A5426" s="211">
        <v>5423</v>
      </c>
      <c r="B5426" s="212" t="s">
        <v>1490</v>
      </c>
      <c r="C5426" s="213" t="s">
        <v>1491</v>
      </c>
      <c r="D5426" s="213"/>
      <c r="E5426" s="213">
        <v>0</v>
      </c>
      <c r="F5426" s="213" t="s">
        <v>585</v>
      </c>
      <c r="G5426" s="214" t="s">
        <v>677</v>
      </c>
      <c r="H5426" s="208" t="str">
        <f>IF(Input!F$4="GMH_OECC",J5426,IF(Input!F$4="GMH_XOEC",L5426,IF(Input!F$4="GMH_Korea",N5426,IF(Input!F$4="GMH_EU",P5426,IF(Input!F$4="Skysuper",#REF!,IF(Input!F$4="SkyII",#REF!,IF(Input!F$4="XO-8000",#REF!, "FALSE")))))))</f>
        <v>00</v>
      </c>
      <c r="I5426" s="209">
        <f>IF(Input!F$4="GMH_OECC",K5426,IF(Input!F$4="GMH_XOEC",M5426,IF(Input!F$4="GMH_Korea",O5426,IF(Input!F$4="GMH_EU",Q5426,IF(Input!F$4="Skysuper",#REF!,IF(Input!F$4="SkyII",#REF!,IF(Input!F$4="XO-8000",#REF!, "FALSE")))))))</f>
        <v>0</v>
      </c>
      <c r="J5426" s="210" t="s">
        <v>10359</v>
      </c>
      <c r="K5426" s="268">
        <v>0</v>
      </c>
      <c r="L5426" s="270" t="s">
        <v>10359</v>
      </c>
      <c r="M5426" s="270">
        <v>0</v>
      </c>
      <c r="N5426" s="270" t="s">
        <v>10359</v>
      </c>
      <c r="O5426" s="270">
        <v>0</v>
      </c>
      <c r="P5426" s="270" t="s">
        <v>10359</v>
      </c>
      <c r="Q5426" s="270">
        <v>0</v>
      </c>
      <c r="R5426" s="74"/>
      <c r="S5426" s="75" t="str">
        <f t="shared" si="499"/>
        <v>0000</v>
      </c>
      <c r="T5426" s="75" t="str">
        <f t="shared" si="500"/>
        <v>00000000000000000000000000000000</v>
      </c>
      <c r="V5426" s="197"/>
      <c r="W5426" s="75">
        <f t="shared" si="501"/>
        <v>0</v>
      </c>
      <c r="AE5426" s="479"/>
    </row>
    <row r="5427" spans="1:31" s="75" customFormat="1" ht="13.5" x14ac:dyDescent="0.2">
      <c r="A5427" s="211">
        <v>5424</v>
      </c>
      <c r="B5427" s="212" t="s">
        <v>1492</v>
      </c>
      <c r="C5427" s="213" t="s">
        <v>1493</v>
      </c>
      <c r="D5427" s="213"/>
      <c r="E5427" s="213">
        <v>0</v>
      </c>
      <c r="F5427" s="213" t="s">
        <v>585</v>
      </c>
      <c r="G5427" s="214" t="s">
        <v>677</v>
      </c>
      <c r="H5427" s="208" t="str">
        <f>IF(Input!F$4="GMH_OECC",J5427,IF(Input!F$4="GMH_XOEC",L5427,IF(Input!F$4="GMH_Korea",N5427,IF(Input!F$4="GMH_EU",P5427,IF(Input!F$4="Skysuper",#REF!,IF(Input!F$4="SkyII",#REF!,IF(Input!F$4="XO-8000",#REF!, "FALSE")))))))</f>
        <v>00</v>
      </c>
      <c r="I5427" s="209">
        <f>IF(Input!F$4="GMH_OECC",K5427,IF(Input!F$4="GMH_XOEC",M5427,IF(Input!F$4="GMH_Korea",O5427,IF(Input!F$4="GMH_EU",Q5427,IF(Input!F$4="Skysuper",#REF!,IF(Input!F$4="SkyII",#REF!,IF(Input!F$4="XO-8000",#REF!, "FALSE")))))))</f>
        <v>0</v>
      </c>
      <c r="J5427" s="210" t="s">
        <v>10359</v>
      </c>
      <c r="K5427" s="268">
        <v>0</v>
      </c>
      <c r="L5427" s="270" t="s">
        <v>10359</v>
      </c>
      <c r="M5427" s="270">
        <v>0</v>
      </c>
      <c r="N5427" s="270" t="s">
        <v>10359</v>
      </c>
      <c r="O5427" s="270">
        <v>0</v>
      </c>
      <c r="P5427" s="270" t="s">
        <v>10359</v>
      </c>
      <c r="Q5427" s="270">
        <v>0</v>
      </c>
      <c r="R5427" s="74"/>
      <c r="S5427" s="75" t="str">
        <f t="shared" si="499"/>
        <v>0000</v>
      </c>
      <c r="T5427" s="75" t="str">
        <f t="shared" si="500"/>
        <v>00000000000000000000000000000000</v>
      </c>
      <c r="V5427" s="197"/>
      <c r="W5427" s="75">
        <f t="shared" si="501"/>
        <v>0</v>
      </c>
      <c r="AE5427" s="479"/>
    </row>
    <row r="5428" spans="1:31" s="75" customFormat="1" ht="13.5" x14ac:dyDescent="0.2">
      <c r="A5428" s="211">
        <v>5425</v>
      </c>
      <c r="B5428" s="212" t="s">
        <v>1494</v>
      </c>
      <c r="C5428" s="213" t="s">
        <v>1495</v>
      </c>
      <c r="D5428" s="213"/>
      <c r="E5428" s="213">
        <v>0</v>
      </c>
      <c r="F5428" s="213" t="s">
        <v>585</v>
      </c>
      <c r="G5428" s="214" t="s">
        <v>677</v>
      </c>
      <c r="H5428" s="208" t="str">
        <f>IF(Input!F$4="GMH_OECC",J5428,IF(Input!F$4="GMH_XOEC",L5428,IF(Input!F$4="GMH_Korea",N5428,IF(Input!F$4="GMH_EU",P5428,IF(Input!F$4="Skysuper",#REF!,IF(Input!F$4="SkyII",#REF!,IF(Input!F$4="XO-8000",#REF!, "FALSE")))))))</f>
        <v>00</v>
      </c>
      <c r="I5428" s="209">
        <f>IF(Input!F$4="GMH_OECC",K5428,IF(Input!F$4="GMH_XOEC",M5428,IF(Input!F$4="GMH_Korea",O5428,IF(Input!F$4="GMH_EU",Q5428,IF(Input!F$4="Skysuper",#REF!,IF(Input!F$4="SkyII",#REF!,IF(Input!F$4="XO-8000",#REF!, "FALSE")))))))</f>
        <v>0</v>
      </c>
      <c r="J5428" s="210" t="s">
        <v>10359</v>
      </c>
      <c r="K5428" s="268">
        <v>0</v>
      </c>
      <c r="L5428" s="270" t="s">
        <v>10359</v>
      </c>
      <c r="M5428" s="270">
        <v>0</v>
      </c>
      <c r="N5428" s="270" t="s">
        <v>10359</v>
      </c>
      <c r="O5428" s="270">
        <v>0</v>
      </c>
      <c r="P5428" s="270" t="s">
        <v>10359</v>
      </c>
      <c r="Q5428" s="270">
        <v>0</v>
      </c>
      <c r="R5428" s="74"/>
      <c r="S5428" s="75" t="str">
        <f t="shared" ref="S5428:S5491" si="502">"0"&amp;DEC2HEX(2^(I5428-1))&amp;IF(LEN(DEC2HEX(H5428))=2,DEC2HEX(H5428),"0"&amp;DEC2HEX(H5428))</f>
        <v>0000</v>
      </c>
      <c r="T5428" s="75" t="str">
        <f t="shared" si="500"/>
        <v>00000000000000000000000000000000</v>
      </c>
      <c r="V5428" s="197"/>
      <c r="W5428" s="75">
        <f t="shared" si="501"/>
        <v>0</v>
      </c>
      <c r="AE5428" s="479"/>
    </row>
    <row r="5429" spans="1:31" s="75" customFormat="1" ht="13.5" x14ac:dyDescent="0.2">
      <c r="A5429" s="211">
        <v>5426</v>
      </c>
      <c r="B5429" s="212" t="s">
        <v>1496</v>
      </c>
      <c r="C5429" s="213" t="s">
        <v>1497</v>
      </c>
      <c r="D5429" s="213"/>
      <c r="E5429" s="213">
        <v>0</v>
      </c>
      <c r="F5429" s="213" t="s">
        <v>585</v>
      </c>
      <c r="G5429" s="214" t="s">
        <v>677</v>
      </c>
      <c r="H5429" s="208" t="str">
        <f>IF(Input!F$4="GMH_OECC",J5429,IF(Input!F$4="GMH_XOEC",L5429,IF(Input!F$4="GMH_Korea",N5429,IF(Input!F$4="GMH_EU",P5429,IF(Input!F$4="Skysuper",#REF!,IF(Input!F$4="SkyII",#REF!,IF(Input!F$4="XO-8000",#REF!, "FALSE")))))))</f>
        <v>00</v>
      </c>
      <c r="I5429" s="209">
        <f>IF(Input!F$4="GMH_OECC",K5429,IF(Input!F$4="GMH_XOEC",M5429,IF(Input!F$4="GMH_Korea",O5429,IF(Input!F$4="GMH_EU",Q5429,IF(Input!F$4="Skysuper",#REF!,IF(Input!F$4="SkyII",#REF!,IF(Input!F$4="XO-8000",#REF!, "FALSE")))))))</f>
        <v>0</v>
      </c>
      <c r="J5429" s="210" t="s">
        <v>10359</v>
      </c>
      <c r="K5429" s="268">
        <v>0</v>
      </c>
      <c r="L5429" s="270" t="s">
        <v>10359</v>
      </c>
      <c r="M5429" s="270">
        <v>0</v>
      </c>
      <c r="N5429" s="270" t="s">
        <v>10359</v>
      </c>
      <c r="O5429" s="270">
        <v>0</v>
      </c>
      <c r="P5429" s="270" t="s">
        <v>10359</v>
      </c>
      <c r="Q5429" s="270">
        <v>0</v>
      </c>
      <c r="R5429" s="74"/>
      <c r="S5429" s="75" t="str">
        <f t="shared" si="502"/>
        <v>0000</v>
      </c>
      <c r="T5429" s="75" t="str">
        <f t="shared" si="500"/>
        <v>00000000000000000000000000000000</v>
      </c>
      <c r="V5429" s="197"/>
      <c r="W5429" s="75">
        <f t="shared" si="501"/>
        <v>0</v>
      </c>
      <c r="AE5429" s="479"/>
    </row>
    <row r="5430" spans="1:31" s="75" customFormat="1" ht="13.5" x14ac:dyDescent="0.2">
      <c r="A5430" s="211">
        <v>5427</v>
      </c>
      <c r="B5430" s="212" t="s">
        <v>1498</v>
      </c>
      <c r="C5430" s="213" t="s">
        <v>1499</v>
      </c>
      <c r="D5430" s="213"/>
      <c r="E5430" s="213">
        <v>0</v>
      </c>
      <c r="F5430" s="213" t="s">
        <v>585</v>
      </c>
      <c r="G5430" s="214" t="s">
        <v>677</v>
      </c>
      <c r="H5430" s="208" t="str">
        <f>IF(Input!F$4="GMH_OECC",J5430,IF(Input!F$4="GMH_XOEC",L5430,IF(Input!F$4="GMH_Korea",N5430,IF(Input!F$4="GMH_EU",P5430,IF(Input!F$4="Skysuper",#REF!,IF(Input!F$4="SkyII",#REF!,IF(Input!F$4="XO-8000",#REF!, "FALSE")))))))</f>
        <v>00</v>
      </c>
      <c r="I5430" s="209">
        <f>IF(Input!F$4="GMH_OECC",K5430,IF(Input!F$4="GMH_XOEC",M5430,IF(Input!F$4="GMH_Korea",O5430,IF(Input!F$4="GMH_EU",Q5430,IF(Input!F$4="Skysuper",#REF!,IF(Input!F$4="SkyII",#REF!,IF(Input!F$4="XO-8000",#REF!, "FALSE")))))))</f>
        <v>0</v>
      </c>
      <c r="J5430" s="210" t="s">
        <v>10359</v>
      </c>
      <c r="K5430" s="268">
        <v>0</v>
      </c>
      <c r="L5430" s="270" t="s">
        <v>10359</v>
      </c>
      <c r="M5430" s="270">
        <v>0</v>
      </c>
      <c r="N5430" s="270" t="s">
        <v>10359</v>
      </c>
      <c r="O5430" s="270">
        <v>0</v>
      </c>
      <c r="P5430" s="270" t="s">
        <v>10359</v>
      </c>
      <c r="Q5430" s="270">
        <v>0</v>
      </c>
      <c r="R5430" s="74"/>
      <c r="S5430" s="75" t="str">
        <f t="shared" si="502"/>
        <v>0000</v>
      </c>
      <c r="T5430" s="75" t="str">
        <f t="shared" si="500"/>
        <v>00000000000000000000000000000000</v>
      </c>
      <c r="V5430" s="197"/>
      <c r="W5430" s="75">
        <f t="shared" si="501"/>
        <v>0</v>
      </c>
      <c r="AE5430" s="479"/>
    </row>
    <row r="5431" spans="1:31" s="75" customFormat="1" ht="13.5" x14ac:dyDescent="0.2">
      <c r="A5431" s="211">
        <v>5428</v>
      </c>
      <c r="B5431" s="212" t="s">
        <v>1500</v>
      </c>
      <c r="C5431" s="213" t="s">
        <v>1501</v>
      </c>
      <c r="D5431" s="213"/>
      <c r="E5431" s="213">
        <v>0</v>
      </c>
      <c r="F5431" s="213" t="s">
        <v>585</v>
      </c>
      <c r="G5431" s="214" t="s">
        <v>677</v>
      </c>
      <c r="H5431" s="208" t="str">
        <f>IF(Input!F$4="GMH_OECC",J5431,IF(Input!F$4="GMH_XOEC",L5431,IF(Input!F$4="GMH_Korea",N5431,IF(Input!F$4="GMH_EU",P5431,IF(Input!F$4="Skysuper",#REF!,IF(Input!F$4="SkyII",#REF!,IF(Input!F$4="XO-8000",#REF!, "FALSE")))))))</f>
        <v>00</v>
      </c>
      <c r="I5431" s="209">
        <f>IF(Input!F$4="GMH_OECC",K5431,IF(Input!F$4="GMH_XOEC",M5431,IF(Input!F$4="GMH_Korea",O5431,IF(Input!F$4="GMH_EU",Q5431,IF(Input!F$4="Skysuper",#REF!,IF(Input!F$4="SkyII",#REF!,IF(Input!F$4="XO-8000",#REF!, "FALSE")))))))</f>
        <v>0</v>
      </c>
      <c r="J5431" s="210" t="s">
        <v>10359</v>
      </c>
      <c r="K5431" s="268">
        <v>0</v>
      </c>
      <c r="L5431" s="270" t="s">
        <v>10359</v>
      </c>
      <c r="M5431" s="270">
        <v>0</v>
      </c>
      <c r="N5431" s="270" t="s">
        <v>10359</v>
      </c>
      <c r="O5431" s="270">
        <v>0</v>
      </c>
      <c r="P5431" s="270" t="s">
        <v>10359</v>
      </c>
      <c r="Q5431" s="270">
        <v>0</v>
      </c>
      <c r="R5431" s="74"/>
      <c r="S5431" s="75" t="str">
        <f t="shared" si="502"/>
        <v>0000</v>
      </c>
      <c r="T5431" s="75" t="str">
        <f t="shared" si="500"/>
        <v>00000000000000000000000000000000</v>
      </c>
      <c r="V5431" s="197"/>
      <c r="W5431" s="75">
        <f t="shared" si="501"/>
        <v>0</v>
      </c>
      <c r="AE5431" s="479"/>
    </row>
    <row r="5432" spans="1:31" s="75" customFormat="1" ht="13.5" x14ac:dyDescent="0.2">
      <c r="A5432" s="211">
        <v>5429</v>
      </c>
      <c r="B5432" s="212" t="s">
        <v>1502</v>
      </c>
      <c r="C5432" s="213" t="s">
        <v>1503</v>
      </c>
      <c r="D5432" s="213"/>
      <c r="E5432" s="213">
        <v>0</v>
      </c>
      <c r="F5432" s="213" t="s">
        <v>585</v>
      </c>
      <c r="G5432" s="214" t="s">
        <v>677</v>
      </c>
      <c r="H5432" s="208" t="str">
        <f>IF(Input!F$4="GMH_OECC",J5432,IF(Input!F$4="GMH_XOEC",L5432,IF(Input!F$4="GMH_Korea",N5432,IF(Input!F$4="GMH_EU",P5432,IF(Input!F$4="Skysuper",#REF!,IF(Input!F$4="SkyII",#REF!,IF(Input!F$4="XO-8000",#REF!, "FALSE")))))))</f>
        <v>00</v>
      </c>
      <c r="I5432" s="209">
        <f>IF(Input!F$4="GMH_OECC",K5432,IF(Input!F$4="GMH_XOEC",M5432,IF(Input!F$4="GMH_Korea",O5432,IF(Input!F$4="GMH_EU",Q5432,IF(Input!F$4="Skysuper",#REF!,IF(Input!F$4="SkyII",#REF!,IF(Input!F$4="XO-8000",#REF!, "FALSE")))))))</f>
        <v>0</v>
      </c>
      <c r="J5432" s="210" t="s">
        <v>10359</v>
      </c>
      <c r="K5432" s="268">
        <v>0</v>
      </c>
      <c r="L5432" s="270" t="s">
        <v>10359</v>
      </c>
      <c r="M5432" s="270">
        <v>0</v>
      </c>
      <c r="N5432" s="270" t="s">
        <v>10359</v>
      </c>
      <c r="O5432" s="270">
        <v>0</v>
      </c>
      <c r="P5432" s="270" t="s">
        <v>10359</v>
      </c>
      <c r="Q5432" s="270">
        <v>0</v>
      </c>
      <c r="R5432" s="74"/>
      <c r="S5432" s="75" t="str">
        <f t="shared" si="502"/>
        <v>0000</v>
      </c>
      <c r="T5432" s="75" t="str">
        <f t="shared" si="500"/>
        <v>00000000000000000000000000000000</v>
      </c>
      <c r="V5432" s="197"/>
      <c r="W5432" s="75">
        <f t="shared" si="501"/>
        <v>0</v>
      </c>
      <c r="AE5432" s="479"/>
    </row>
    <row r="5433" spans="1:31" s="75" customFormat="1" ht="13.5" x14ac:dyDescent="0.2">
      <c r="A5433" s="211">
        <v>5430</v>
      </c>
      <c r="B5433" s="212" t="s">
        <v>1504</v>
      </c>
      <c r="C5433" s="213" t="s">
        <v>1505</v>
      </c>
      <c r="D5433" s="213"/>
      <c r="E5433" s="213">
        <v>0</v>
      </c>
      <c r="F5433" s="213" t="s">
        <v>585</v>
      </c>
      <c r="G5433" s="214" t="s">
        <v>677</v>
      </c>
      <c r="H5433" s="208" t="str">
        <f>IF(Input!F$4="GMH_OECC",J5433,IF(Input!F$4="GMH_XOEC",L5433,IF(Input!F$4="GMH_Korea",N5433,IF(Input!F$4="GMH_EU",P5433,IF(Input!F$4="Skysuper",#REF!,IF(Input!F$4="SkyII",#REF!,IF(Input!F$4="XO-8000",#REF!, "FALSE")))))))</f>
        <v>00</v>
      </c>
      <c r="I5433" s="209">
        <f>IF(Input!F$4="GMH_OECC",K5433,IF(Input!F$4="GMH_XOEC",M5433,IF(Input!F$4="GMH_Korea",O5433,IF(Input!F$4="GMH_EU",Q5433,IF(Input!F$4="Skysuper",#REF!,IF(Input!F$4="SkyII",#REF!,IF(Input!F$4="XO-8000",#REF!, "FALSE")))))))</f>
        <v>0</v>
      </c>
      <c r="J5433" s="210" t="s">
        <v>10359</v>
      </c>
      <c r="K5433" s="268">
        <v>0</v>
      </c>
      <c r="L5433" s="270" t="s">
        <v>10359</v>
      </c>
      <c r="M5433" s="270">
        <v>0</v>
      </c>
      <c r="N5433" s="270" t="s">
        <v>10359</v>
      </c>
      <c r="O5433" s="270">
        <v>0</v>
      </c>
      <c r="P5433" s="270" t="s">
        <v>10359</v>
      </c>
      <c r="Q5433" s="270">
        <v>0</v>
      </c>
      <c r="R5433" s="74"/>
      <c r="S5433" s="75" t="str">
        <f t="shared" si="502"/>
        <v>0000</v>
      </c>
      <c r="T5433" s="75" t="str">
        <f t="shared" si="500"/>
        <v>00000000000000000000000000000000</v>
      </c>
      <c r="V5433" s="197"/>
      <c r="W5433" s="75">
        <f t="shared" si="501"/>
        <v>0</v>
      </c>
      <c r="AE5433" s="479"/>
    </row>
    <row r="5434" spans="1:31" s="75" customFormat="1" ht="13.5" x14ac:dyDescent="0.2">
      <c r="A5434" s="211">
        <v>5431</v>
      </c>
      <c r="B5434" s="212" t="s">
        <v>1506</v>
      </c>
      <c r="C5434" s="213" t="s">
        <v>1507</v>
      </c>
      <c r="D5434" s="213"/>
      <c r="E5434" s="213">
        <v>0</v>
      </c>
      <c r="F5434" s="213" t="s">
        <v>585</v>
      </c>
      <c r="G5434" s="214" t="s">
        <v>677</v>
      </c>
      <c r="H5434" s="208" t="str">
        <f>IF(Input!F$4="GMH_OECC",J5434,IF(Input!F$4="GMH_XOEC",L5434,IF(Input!F$4="GMH_Korea",N5434,IF(Input!F$4="GMH_EU",P5434,IF(Input!F$4="Skysuper",#REF!,IF(Input!F$4="SkyII",#REF!,IF(Input!F$4="XO-8000",#REF!, "FALSE")))))))</f>
        <v>00</v>
      </c>
      <c r="I5434" s="209">
        <f>IF(Input!F$4="GMH_OECC",K5434,IF(Input!F$4="GMH_XOEC",M5434,IF(Input!F$4="GMH_Korea",O5434,IF(Input!F$4="GMH_EU",Q5434,IF(Input!F$4="Skysuper",#REF!,IF(Input!F$4="SkyII",#REF!,IF(Input!F$4="XO-8000",#REF!, "FALSE")))))))</f>
        <v>0</v>
      </c>
      <c r="J5434" s="210" t="s">
        <v>10359</v>
      </c>
      <c r="K5434" s="268">
        <v>0</v>
      </c>
      <c r="L5434" s="270" t="s">
        <v>10359</v>
      </c>
      <c r="M5434" s="270">
        <v>0</v>
      </c>
      <c r="N5434" s="270" t="s">
        <v>10359</v>
      </c>
      <c r="O5434" s="270">
        <v>0</v>
      </c>
      <c r="P5434" s="270" t="s">
        <v>10359</v>
      </c>
      <c r="Q5434" s="270">
        <v>0</v>
      </c>
      <c r="R5434" s="74"/>
      <c r="S5434" s="75" t="str">
        <f t="shared" si="502"/>
        <v>0000</v>
      </c>
      <c r="T5434" s="75" t="str">
        <f t="shared" si="500"/>
        <v>00000000000000000000000000000000</v>
      </c>
      <c r="V5434" s="197"/>
      <c r="W5434" s="75">
        <f t="shared" si="501"/>
        <v>0</v>
      </c>
      <c r="AE5434" s="479"/>
    </row>
    <row r="5435" spans="1:31" s="75" customFormat="1" ht="13.5" x14ac:dyDescent="0.2">
      <c r="A5435" s="211">
        <v>5432</v>
      </c>
      <c r="B5435" s="212" t="s">
        <v>7605</v>
      </c>
      <c r="C5435" s="213" t="s">
        <v>7606</v>
      </c>
      <c r="D5435" s="213"/>
      <c r="E5435" s="213">
        <v>0</v>
      </c>
      <c r="F5435" s="213" t="s">
        <v>585</v>
      </c>
      <c r="G5435" s="214" t="s">
        <v>677</v>
      </c>
      <c r="H5435" s="208" t="str">
        <f>IF(Input!F$4="GMH_OECC",J5435,IF(Input!F$4="GMH_XOEC",L5435,IF(Input!F$4="GMH_Korea",N5435,IF(Input!F$4="GMH_EU",P5435,IF(Input!F$4="Skysuper",#REF!,IF(Input!F$4="SkyII",#REF!,IF(Input!F$4="XO-8000",#REF!, "FALSE")))))))</f>
        <v>00</v>
      </c>
      <c r="I5435" s="209">
        <f>IF(Input!F$4="GMH_OECC",K5435,IF(Input!F$4="GMH_XOEC",M5435,IF(Input!F$4="GMH_Korea",O5435,IF(Input!F$4="GMH_EU",Q5435,IF(Input!F$4="Skysuper",#REF!,IF(Input!F$4="SkyII",#REF!,IF(Input!F$4="XO-8000",#REF!, "FALSE")))))))</f>
        <v>0</v>
      </c>
      <c r="J5435" s="210" t="s">
        <v>10359</v>
      </c>
      <c r="K5435" s="268">
        <v>0</v>
      </c>
      <c r="L5435" s="270" t="s">
        <v>10359</v>
      </c>
      <c r="M5435" s="270">
        <v>0</v>
      </c>
      <c r="N5435" s="270" t="s">
        <v>10359</v>
      </c>
      <c r="O5435" s="270">
        <v>0</v>
      </c>
      <c r="P5435" s="270" t="s">
        <v>10359</v>
      </c>
      <c r="Q5435" s="270">
        <v>0</v>
      </c>
      <c r="R5435" s="74"/>
      <c r="S5435" s="75" t="str">
        <f t="shared" si="502"/>
        <v>0000</v>
      </c>
      <c r="T5435" s="75" t="str">
        <f t="shared" si="500"/>
        <v>00000000000000000000000000000000</v>
      </c>
      <c r="V5435" s="197"/>
      <c r="W5435" s="75">
        <f t="shared" si="501"/>
        <v>0</v>
      </c>
      <c r="AE5435" s="479"/>
    </row>
    <row r="5436" spans="1:31" s="75" customFormat="1" ht="13.5" x14ac:dyDescent="0.2">
      <c r="A5436" s="211">
        <v>5433</v>
      </c>
      <c r="B5436" s="212" t="s">
        <v>7607</v>
      </c>
      <c r="C5436" s="213" t="s">
        <v>7608</v>
      </c>
      <c r="D5436" s="213"/>
      <c r="E5436" s="213">
        <v>0</v>
      </c>
      <c r="F5436" s="213" t="s">
        <v>585</v>
      </c>
      <c r="G5436" s="214" t="s">
        <v>677</v>
      </c>
      <c r="H5436" s="208" t="str">
        <f>IF(Input!F$4="GMH_OECC",J5436,IF(Input!F$4="GMH_XOEC",L5436,IF(Input!F$4="GMH_Korea",N5436,IF(Input!F$4="GMH_EU",P5436,IF(Input!F$4="Skysuper",#REF!,IF(Input!F$4="SkyII",#REF!,IF(Input!F$4="XO-8000",#REF!, "FALSE")))))))</f>
        <v>00</v>
      </c>
      <c r="I5436" s="209">
        <f>IF(Input!F$4="GMH_OECC",K5436,IF(Input!F$4="GMH_XOEC",M5436,IF(Input!F$4="GMH_Korea",O5436,IF(Input!F$4="GMH_EU",Q5436,IF(Input!F$4="Skysuper",#REF!,IF(Input!F$4="SkyII",#REF!,IF(Input!F$4="XO-8000",#REF!, "FALSE")))))))</f>
        <v>0</v>
      </c>
      <c r="J5436" s="210" t="s">
        <v>10359</v>
      </c>
      <c r="K5436" s="268">
        <v>0</v>
      </c>
      <c r="L5436" s="270" t="s">
        <v>10359</v>
      </c>
      <c r="M5436" s="270">
        <v>0</v>
      </c>
      <c r="N5436" s="270" t="s">
        <v>10359</v>
      </c>
      <c r="O5436" s="270">
        <v>0</v>
      </c>
      <c r="P5436" s="270" t="s">
        <v>10359</v>
      </c>
      <c r="Q5436" s="270">
        <v>0</v>
      </c>
      <c r="R5436" s="74"/>
      <c r="S5436" s="75" t="str">
        <f t="shared" si="502"/>
        <v>0000</v>
      </c>
      <c r="T5436" s="75" t="str">
        <f t="shared" si="500"/>
        <v>00000000000000000000000000000000</v>
      </c>
      <c r="V5436" s="197"/>
      <c r="W5436" s="75">
        <f t="shared" si="501"/>
        <v>0</v>
      </c>
      <c r="AE5436" s="479"/>
    </row>
    <row r="5437" spans="1:31" s="75" customFormat="1" ht="13.5" x14ac:dyDescent="0.2">
      <c r="A5437" s="211">
        <v>5434</v>
      </c>
      <c r="B5437" s="212" t="s">
        <v>7609</v>
      </c>
      <c r="C5437" s="213" t="s">
        <v>7610</v>
      </c>
      <c r="D5437" s="213"/>
      <c r="E5437" s="213">
        <v>0</v>
      </c>
      <c r="F5437" s="213" t="s">
        <v>585</v>
      </c>
      <c r="G5437" s="214" t="s">
        <v>677</v>
      </c>
      <c r="H5437" s="208" t="str">
        <f>IF(Input!F$4="GMH_OECC",J5437,IF(Input!F$4="GMH_XOEC",L5437,IF(Input!F$4="GMH_Korea",N5437,IF(Input!F$4="GMH_EU",P5437,IF(Input!F$4="Skysuper",#REF!,IF(Input!F$4="SkyII",#REF!,IF(Input!F$4="XO-8000",#REF!, "FALSE")))))))</f>
        <v>00</v>
      </c>
      <c r="I5437" s="209">
        <f>IF(Input!F$4="GMH_OECC",K5437,IF(Input!F$4="GMH_XOEC",M5437,IF(Input!F$4="GMH_Korea",O5437,IF(Input!F$4="GMH_EU",Q5437,IF(Input!F$4="Skysuper",#REF!,IF(Input!F$4="SkyII",#REF!,IF(Input!F$4="XO-8000",#REF!, "FALSE")))))))</f>
        <v>0</v>
      </c>
      <c r="J5437" s="210" t="s">
        <v>10359</v>
      </c>
      <c r="K5437" s="268">
        <v>0</v>
      </c>
      <c r="L5437" s="270" t="s">
        <v>10359</v>
      </c>
      <c r="M5437" s="270">
        <v>0</v>
      </c>
      <c r="N5437" s="270" t="s">
        <v>10359</v>
      </c>
      <c r="O5437" s="270">
        <v>0</v>
      </c>
      <c r="P5437" s="270" t="s">
        <v>10359</v>
      </c>
      <c r="Q5437" s="270">
        <v>0</v>
      </c>
      <c r="R5437" s="74"/>
      <c r="S5437" s="75" t="str">
        <f t="shared" si="502"/>
        <v>0000</v>
      </c>
      <c r="T5437" s="75" t="str">
        <f t="shared" si="500"/>
        <v>00000000000000000000000000000000</v>
      </c>
      <c r="V5437" s="197"/>
      <c r="W5437" s="75">
        <f t="shared" si="501"/>
        <v>0</v>
      </c>
      <c r="AE5437" s="479"/>
    </row>
    <row r="5438" spans="1:31" s="75" customFormat="1" ht="13.5" x14ac:dyDescent="0.2">
      <c r="A5438" s="211">
        <v>5435</v>
      </c>
      <c r="B5438" s="212" t="s">
        <v>7611</v>
      </c>
      <c r="C5438" s="213" t="s">
        <v>7612</v>
      </c>
      <c r="D5438" s="213"/>
      <c r="E5438" s="213">
        <v>0</v>
      </c>
      <c r="F5438" s="213" t="s">
        <v>585</v>
      </c>
      <c r="G5438" s="214" t="s">
        <v>677</v>
      </c>
      <c r="H5438" s="208" t="str">
        <f>IF(Input!F$4="GMH_OECC",J5438,IF(Input!F$4="GMH_XOEC",L5438,IF(Input!F$4="GMH_Korea",N5438,IF(Input!F$4="GMH_EU",P5438,IF(Input!F$4="Skysuper",#REF!,IF(Input!F$4="SkyII",#REF!,IF(Input!F$4="XO-8000",#REF!, "FALSE")))))))</f>
        <v>00</v>
      </c>
      <c r="I5438" s="209">
        <f>IF(Input!F$4="GMH_OECC",K5438,IF(Input!F$4="GMH_XOEC",M5438,IF(Input!F$4="GMH_Korea",O5438,IF(Input!F$4="GMH_EU",Q5438,IF(Input!F$4="Skysuper",#REF!,IF(Input!F$4="SkyII",#REF!,IF(Input!F$4="XO-8000",#REF!, "FALSE")))))))</f>
        <v>0</v>
      </c>
      <c r="J5438" s="210" t="s">
        <v>10359</v>
      </c>
      <c r="K5438" s="268">
        <v>0</v>
      </c>
      <c r="L5438" s="270" t="s">
        <v>10359</v>
      </c>
      <c r="M5438" s="270">
        <v>0</v>
      </c>
      <c r="N5438" s="270" t="s">
        <v>10359</v>
      </c>
      <c r="O5438" s="270">
        <v>0</v>
      </c>
      <c r="P5438" s="270" t="s">
        <v>10359</v>
      </c>
      <c r="Q5438" s="270">
        <v>0</v>
      </c>
      <c r="R5438" s="74"/>
      <c r="S5438" s="75" t="str">
        <f t="shared" si="502"/>
        <v>0000</v>
      </c>
      <c r="T5438" s="75" t="str">
        <f t="shared" si="500"/>
        <v>00000000000000000000000000000000</v>
      </c>
      <c r="V5438" s="197"/>
      <c r="W5438" s="75">
        <f t="shared" si="501"/>
        <v>0</v>
      </c>
      <c r="AE5438" s="479"/>
    </row>
    <row r="5439" spans="1:31" s="75" customFormat="1" ht="13.5" x14ac:dyDescent="0.2">
      <c r="A5439" s="211">
        <v>5436</v>
      </c>
      <c r="B5439" s="212" t="s">
        <v>7613</v>
      </c>
      <c r="C5439" s="213" t="s">
        <v>7614</v>
      </c>
      <c r="D5439" s="213"/>
      <c r="E5439" s="213">
        <v>0</v>
      </c>
      <c r="F5439" s="213" t="s">
        <v>585</v>
      </c>
      <c r="G5439" s="214" t="s">
        <v>677</v>
      </c>
      <c r="H5439" s="208" t="str">
        <f>IF(Input!F$4="GMH_OECC",J5439,IF(Input!F$4="GMH_XOEC",L5439,IF(Input!F$4="GMH_Korea",N5439,IF(Input!F$4="GMH_EU",P5439,IF(Input!F$4="Skysuper",#REF!,IF(Input!F$4="SkyII",#REF!,IF(Input!F$4="XO-8000",#REF!, "FALSE")))))))</f>
        <v>00</v>
      </c>
      <c r="I5439" s="209">
        <f>IF(Input!F$4="GMH_OECC",K5439,IF(Input!F$4="GMH_XOEC",M5439,IF(Input!F$4="GMH_Korea",O5439,IF(Input!F$4="GMH_EU",Q5439,IF(Input!F$4="Skysuper",#REF!,IF(Input!F$4="SkyII",#REF!,IF(Input!F$4="XO-8000",#REF!, "FALSE")))))))</f>
        <v>0</v>
      </c>
      <c r="J5439" s="210" t="s">
        <v>10359</v>
      </c>
      <c r="K5439" s="268">
        <v>0</v>
      </c>
      <c r="L5439" s="270" t="s">
        <v>10359</v>
      </c>
      <c r="M5439" s="270">
        <v>0</v>
      </c>
      <c r="N5439" s="270" t="s">
        <v>10359</v>
      </c>
      <c r="O5439" s="270">
        <v>0</v>
      </c>
      <c r="P5439" s="270" t="s">
        <v>10359</v>
      </c>
      <c r="Q5439" s="270">
        <v>0</v>
      </c>
      <c r="R5439" s="74"/>
      <c r="S5439" s="75" t="str">
        <f t="shared" si="502"/>
        <v>0000</v>
      </c>
      <c r="T5439" s="75" t="str">
        <f t="shared" si="500"/>
        <v>00000000000000000000000000000000</v>
      </c>
      <c r="V5439" s="197"/>
      <c r="W5439" s="75">
        <f t="shared" si="501"/>
        <v>0</v>
      </c>
      <c r="AE5439" s="479"/>
    </row>
    <row r="5440" spans="1:31" s="75" customFormat="1" ht="13.5" x14ac:dyDescent="0.2">
      <c r="A5440" s="211">
        <v>5437</v>
      </c>
      <c r="B5440" s="212" t="s">
        <v>7615</v>
      </c>
      <c r="C5440" s="213" t="s">
        <v>7616</v>
      </c>
      <c r="D5440" s="213"/>
      <c r="E5440" s="213">
        <v>0</v>
      </c>
      <c r="F5440" s="213" t="s">
        <v>585</v>
      </c>
      <c r="G5440" s="214" t="s">
        <v>677</v>
      </c>
      <c r="H5440" s="208" t="str">
        <f>IF(Input!F$4="GMH_OECC",J5440,IF(Input!F$4="GMH_XOEC",L5440,IF(Input!F$4="GMH_Korea",N5440,IF(Input!F$4="GMH_EU",P5440,IF(Input!F$4="Skysuper",#REF!,IF(Input!F$4="SkyII",#REF!,IF(Input!F$4="XO-8000",#REF!, "FALSE")))))))</f>
        <v>00</v>
      </c>
      <c r="I5440" s="209">
        <f>IF(Input!F$4="GMH_OECC",K5440,IF(Input!F$4="GMH_XOEC",M5440,IF(Input!F$4="GMH_Korea",O5440,IF(Input!F$4="GMH_EU",Q5440,IF(Input!F$4="Skysuper",#REF!,IF(Input!F$4="SkyII",#REF!,IF(Input!F$4="XO-8000",#REF!, "FALSE")))))))</f>
        <v>0</v>
      </c>
      <c r="J5440" s="210" t="s">
        <v>10359</v>
      </c>
      <c r="K5440" s="268">
        <v>0</v>
      </c>
      <c r="L5440" s="270" t="s">
        <v>10359</v>
      </c>
      <c r="M5440" s="270">
        <v>0</v>
      </c>
      <c r="N5440" s="270" t="s">
        <v>10359</v>
      </c>
      <c r="O5440" s="270">
        <v>0</v>
      </c>
      <c r="P5440" s="270" t="s">
        <v>10359</v>
      </c>
      <c r="Q5440" s="270">
        <v>0</v>
      </c>
      <c r="R5440" s="74"/>
      <c r="S5440" s="75" t="str">
        <f t="shared" si="502"/>
        <v>0000</v>
      </c>
      <c r="T5440" s="75" t="str">
        <f t="shared" si="500"/>
        <v>00000000000000000000000000000000</v>
      </c>
      <c r="V5440" s="197"/>
      <c r="W5440" s="75">
        <f t="shared" si="501"/>
        <v>0</v>
      </c>
      <c r="AE5440" s="479"/>
    </row>
    <row r="5441" spans="1:31" s="75" customFormat="1" ht="13.5" x14ac:dyDescent="0.2">
      <c r="A5441" s="211">
        <v>5438</v>
      </c>
      <c r="B5441" s="212" t="s">
        <v>7617</v>
      </c>
      <c r="C5441" s="213" t="s">
        <v>7618</v>
      </c>
      <c r="D5441" s="213"/>
      <c r="E5441" s="213">
        <v>0</v>
      </c>
      <c r="F5441" s="213" t="s">
        <v>585</v>
      </c>
      <c r="G5441" s="214" t="s">
        <v>677</v>
      </c>
      <c r="H5441" s="208" t="str">
        <f>IF(Input!F$4="GMH_OECC",J5441,IF(Input!F$4="GMH_XOEC",L5441,IF(Input!F$4="GMH_Korea",N5441,IF(Input!F$4="GMH_EU",P5441,IF(Input!F$4="Skysuper",#REF!,IF(Input!F$4="SkyII",#REF!,IF(Input!F$4="XO-8000",#REF!, "FALSE")))))))</f>
        <v>00</v>
      </c>
      <c r="I5441" s="209">
        <f>IF(Input!F$4="GMH_OECC",K5441,IF(Input!F$4="GMH_XOEC",M5441,IF(Input!F$4="GMH_Korea",O5441,IF(Input!F$4="GMH_EU",Q5441,IF(Input!F$4="Skysuper",#REF!,IF(Input!F$4="SkyII",#REF!,IF(Input!F$4="XO-8000",#REF!, "FALSE")))))))</f>
        <v>0</v>
      </c>
      <c r="J5441" s="210" t="s">
        <v>10359</v>
      </c>
      <c r="K5441" s="268">
        <v>0</v>
      </c>
      <c r="L5441" s="270" t="s">
        <v>10359</v>
      </c>
      <c r="M5441" s="270">
        <v>0</v>
      </c>
      <c r="N5441" s="270" t="s">
        <v>10359</v>
      </c>
      <c r="O5441" s="270">
        <v>0</v>
      </c>
      <c r="P5441" s="270" t="s">
        <v>10359</v>
      </c>
      <c r="Q5441" s="270">
        <v>0</v>
      </c>
      <c r="R5441" s="74"/>
      <c r="S5441" s="75" t="str">
        <f t="shared" si="502"/>
        <v>0000</v>
      </c>
      <c r="T5441" s="75" t="str">
        <f t="shared" si="500"/>
        <v>00000000000000000000000000000000</v>
      </c>
      <c r="V5441" s="197"/>
      <c r="W5441" s="75">
        <f t="shared" si="501"/>
        <v>0</v>
      </c>
      <c r="AE5441" s="479"/>
    </row>
    <row r="5442" spans="1:31" s="75" customFormat="1" ht="13.5" x14ac:dyDescent="0.2">
      <c r="A5442" s="211">
        <v>5439</v>
      </c>
      <c r="B5442" s="212" t="s">
        <v>7619</v>
      </c>
      <c r="C5442" s="213" t="s">
        <v>7620</v>
      </c>
      <c r="D5442" s="213"/>
      <c r="E5442" s="213">
        <v>0</v>
      </c>
      <c r="F5442" s="213" t="s">
        <v>585</v>
      </c>
      <c r="G5442" s="214" t="s">
        <v>677</v>
      </c>
      <c r="H5442" s="208" t="str">
        <f>IF(Input!F$4="GMH_OECC",J5442,IF(Input!F$4="GMH_XOEC",L5442,IF(Input!F$4="GMH_Korea",N5442,IF(Input!F$4="GMH_EU",P5442,IF(Input!F$4="Skysuper",#REF!,IF(Input!F$4="SkyII",#REF!,IF(Input!F$4="XO-8000",#REF!, "FALSE")))))))</f>
        <v>00</v>
      </c>
      <c r="I5442" s="209">
        <f>IF(Input!F$4="GMH_OECC",K5442,IF(Input!F$4="GMH_XOEC",M5442,IF(Input!F$4="GMH_Korea",O5442,IF(Input!F$4="GMH_EU",Q5442,IF(Input!F$4="Skysuper",#REF!,IF(Input!F$4="SkyII",#REF!,IF(Input!F$4="XO-8000",#REF!, "FALSE")))))))</f>
        <v>0</v>
      </c>
      <c r="J5442" s="210" t="s">
        <v>10359</v>
      </c>
      <c r="K5442" s="268">
        <v>0</v>
      </c>
      <c r="L5442" s="270" t="s">
        <v>10359</v>
      </c>
      <c r="M5442" s="270">
        <v>0</v>
      </c>
      <c r="N5442" s="270" t="s">
        <v>10359</v>
      </c>
      <c r="O5442" s="270">
        <v>0</v>
      </c>
      <c r="P5442" s="270" t="s">
        <v>10359</v>
      </c>
      <c r="Q5442" s="270">
        <v>0</v>
      </c>
      <c r="R5442" s="74"/>
      <c r="S5442" s="75" t="str">
        <f t="shared" si="502"/>
        <v>0000</v>
      </c>
      <c r="T5442" s="75" t="str">
        <f t="shared" si="500"/>
        <v>00000000000000000000000000000000</v>
      </c>
      <c r="V5442" s="197"/>
      <c r="W5442" s="75">
        <f t="shared" si="501"/>
        <v>0</v>
      </c>
      <c r="AE5442" s="479"/>
    </row>
    <row r="5443" spans="1:31" s="75" customFormat="1" ht="13.5" x14ac:dyDescent="0.2">
      <c r="A5443" s="211">
        <v>5440</v>
      </c>
      <c r="B5443" s="212" t="s">
        <v>7621</v>
      </c>
      <c r="C5443" s="213" t="s">
        <v>7622</v>
      </c>
      <c r="D5443" s="213"/>
      <c r="E5443" s="213">
        <v>0</v>
      </c>
      <c r="F5443" s="213" t="s">
        <v>585</v>
      </c>
      <c r="G5443" s="214" t="s">
        <v>677</v>
      </c>
      <c r="H5443" s="208" t="str">
        <f>IF(Input!F$4="GMH_OECC",J5443,IF(Input!F$4="GMH_XOEC",L5443,IF(Input!F$4="GMH_Korea",N5443,IF(Input!F$4="GMH_EU",P5443,IF(Input!F$4="Skysuper",#REF!,IF(Input!F$4="SkyII",#REF!,IF(Input!F$4="XO-8000",#REF!, "FALSE")))))))</f>
        <v>00</v>
      </c>
      <c r="I5443" s="209">
        <f>IF(Input!F$4="GMH_OECC",K5443,IF(Input!F$4="GMH_XOEC",M5443,IF(Input!F$4="GMH_Korea",O5443,IF(Input!F$4="GMH_EU",Q5443,IF(Input!F$4="Skysuper",#REF!,IF(Input!F$4="SkyII",#REF!,IF(Input!F$4="XO-8000",#REF!, "FALSE")))))))</f>
        <v>0</v>
      </c>
      <c r="J5443" s="210" t="s">
        <v>10359</v>
      </c>
      <c r="K5443" s="268">
        <v>0</v>
      </c>
      <c r="L5443" s="270" t="s">
        <v>10359</v>
      </c>
      <c r="M5443" s="270">
        <v>0</v>
      </c>
      <c r="N5443" s="270" t="s">
        <v>10359</v>
      </c>
      <c r="O5443" s="270">
        <v>0</v>
      </c>
      <c r="P5443" s="270" t="s">
        <v>10359</v>
      </c>
      <c r="Q5443" s="270">
        <v>0</v>
      </c>
      <c r="R5443" s="74"/>
      <c r="S5443" s="75" t="str">
        <f t="shared" si="502"/>
        <v>0000</v>
      </c>
      <c r="T5443" s="75" t="str">
        <f t="shared" si="500"/>
        <v>00000000000000000000000000000000</v>
      </c>
      <c r="V5443" s="197"/>
      <c r="W5443" s="75">
        <f t="shared" si="501"/>
        <v>0</v>
      </c>
      <c r="AE5443" s="479"/>
    </row>
    <row r="5444" spans="1:31" s="75" customFormat="1" ht="13.5" x14ac:dyDescent="0.2">
      <c r="A5444" s="211">
        <v>5441</v>
      </c>
      <c r="B5444" s="212" t="s">
        <v>7623</v>
      </c>
      <c r="C5444" s="213" t="s">
        <v>7624</v>
      </c>
      <c r="D5444" s="213"/>
      <c r="E5444" s="213">
        <v>0</v>
      </c>
      <c r="F5444" s="213" t="s">
        <v>585</v>
      </c>
      <c r="G5444" s="214" t="s">
        <v>677</v>
      </c>
      <c r="H5444" s="208" t="str">
        <f>IF(Input!F$4="GMH_OECC",J5444,IF(Input!F$4="GMH_XOEC",L5444,IF(Input!F$4="GMH_Korea",N5444,IF(Input!F$4="GMH_EU",P5444,IF(Input!F$4="Skysuper",#REF!,IF(Input!F$4="SkyII",#REF!,IF(Input!F$4="XO-8000",#REF!, "FALSE")))))))</f>
        <v>00</v>
      </c>
      <c r="I5444" s="209">
        <f>IF(Input!F$4="GMH_OECC",K5444,IF(Input!F$4="GMH_XOEC",M5444,IF(Input!F$4="GMH_Korea",O5444,IF(Input!F$4="GMH_EU",Q5444,IF(Input!F$4="Skysuper",#REF!,IF(Input!F$4="SkyII",#REF!,IF(Input!F$4="XO-8000",#REF!, "FALSE")))))))</f>
        <v>0</v>
      </c>
      <c r="J5444" s="210" t="s">
        <v>10359</v>
      </c>
      <c r="K5444" s="268">
        <v>0</v>
      </c>
      <c r="L5444" s="270" t="s">
        <v>10359</v>
      </c>
      <c r="M5444" s="270">
        <v>0</v>
      </c>
      <c r="N5444" s="270" t="s">
        <v>10359</v>
      </c>
      <c r="O5444" s="270">
        <v>0</v>
      </c>
      <c r="P5444" s="270" t="s">
        <v>10359</v>
      </c>
      <c r="Q5444" s="270">
        <v>0</v>
      </c>
      <c r="R5444" s="74"/>
      <c r="S5444" s="75" t="str">
        <f t="shared" si="502"/>
        <v>0000</v>
      </c>
      <c r="T5444" s="75" t="str">
        <f t="shared" ref="T5444:T5507" si="503">CONCATENATE(S5444,S5445,S5446,S5447,S5448,S5449,S5450,S5451)</f>
        <v>00000000000000000000000000000000</v>
      </c>
      <c r="V5444" s="197"/>
      <c r="W5444" s="75">
        <f t="shared" si="501"/>
        <v>0</v>
      </c>
      <c r="AE5444" s="479"/>
    </row>
    <row r="5445" spans="1:31" s="75" customFormat="1" ht="13.5" x14ac:dyDescent="0.2">
      <c r="A5445" s="211">
        <v>5442</v>
      </c>
      <c r="B5445" s="212" t="s">
        <v>7625</v>
      </c>
      <c r="C5445" s="213" t="s">
        <v>7626</v>
      </c>
      <c r="D5445" s="213"/>
      <c r="E5445" s="213">
        <v>0</v>
      </c>
      <c r="F5445" s="213" t="s">
        <v>585</v>
      </c>
      <c r="G5445" s="214" t="s">
        <v>677</v>
      </c>
      <c r="H5445" s="208" t="str">
        <f>IF(Input!F$4="GMH_OECC",J5445,IF(Input!F$4="GMH_XOEC",L5445,IF(Input!F$4="GMH_Korea",N5445,IF(Input!F$4="GMH_EU",P5445,IF(Input!F$4="Skysuper",#REF!,IF(Input!F$4="SkyII",#REF!,IF(Input!F$4="XO-8000",#REF!, "FALSE")))))))</f>
        <v>00</v>
      </c>
      <c r="I5445" s="209">
        <f>IF(Input!F$4="GMH_OECC",K5445,IF(Input!F$4="GMH_XOEC",M5445,IF(Input!F$4="GMH_Korea",O5445,IF(Input!F$4="GMH_EU",Q5445,IF(Input!F$4="Skysuper",#REF!,IF(Input!F$4="SkyII",#REF!,IF(Input!F$4="XO-8000",#REF!, "FALSE")))))))</f>
        <v>0</v>
      </c>
      <c r="J5445" s="210" t="s">
        <v>10359</v>
      </c>
      <c r="K5445" s="268">
        <v>0</v>
      </c>
      <c r="L5445" s="270" t="s">
        <v>10359</v>
      </c>
      <c r="M5445" s="270">
        <v>0</v>
      </c>
      <c r="N5445" s="270" t="s">
        <v>10359</v>
      </c>
      <c r="O5445" s="270">
        <v>0</v>
      </c>
      <c r="P5445" s="270" t="s">
        <v>10359</v>
      </c>
      <c r="Q5445" s="270">
        <v>0</v>
      </c>
      <c r="R5445" s="74"/>
      <c r="S5445" s="75" t="str">
        <f t="shared" si="502"/>
        <v>0000</v>
      </c>
      <c r="T5445" s="75" t="str">
        <f t="shared" si="503"/>
        <v>00000000000000000000000000000000</v>
      </c>
      <c r="V5445" s="197"/>
      <c r="W5445" s="75">
        <f t="shared" si="501"/>
        <v>0</v>
      </c>
      <c r="AE5445" s="479"/>
    </row>
    <row r="5446" spans="1:31" s="75" customFormat="1" ht="13.5" x14ac:dyDescent="0.2">
      <c r="A5446" s="211">
        <v>5443</v>
      </c>
      <c r="B5446" s="212" t="s">
        <v>7627</v>
      </c>
      <c r="C5446" s="213" t="s">
        <v>7628</v>
      </c>
      <c r="D5446" s="213"/>
      <c r="E5446" s="213">
        <v>0</v>
      </c>
      <c r="F5446" s="213" t="s">
        <v>585</v>
      </c>
      <c r="G5446" s="214" t="s">
        <v>677</v>
      </c>
      <c r="H5446" s="208" t="str">
        <f>IF(Input!F$4="GMH_OECC",J5446,IF(Input!F$4="GMH_XOEC",L5446,IF(Input!F$4="GMH_Korea",N5446,IF(Input!F$4="GMH_EU",P5446,IF(Input!F$4="Skysuper",#REF!,IF(Input!F$4="SkyII",#REF!,IF(Input!F$4="XO-8000",#REF!, "FALSE")))))))</f>
        <v>00</v>
      </c>
      <c r="I5446" s="209">
        <f>IF(Input!F$4="GMH_OECC",K5446,IF(Input!F$4="GMH_XOEC",M5446,IF(Input!F$4="GMH_Korea",O5446,IF(Input!F$4="GMH_EU",Q5446,IF(Input!F$4="Skysuper",#REF!,IF(Input!F$4="SkyII",#REF!,IF(Input!F$4="XO-8000",#REF!, "FALSE")))))))</f>
        <v>0</v>
      </c>
      <c r="J5446" s="210" t="s">
        <v>10359</v>
      </c>
      <c r="K5446" s="268">
        <v>0</v>
      </c>
      <c r="L5446" s="270" t="s">
        <v>10359</v>
      </c>
      <c r="M5446" s="270">
        <v>0</v>
      </c>
      <c r="N5446" s="270" t="s">
        <v>10359</v>
      </c>
      <c r="O5446" s="270">
        <v>0</v>
      </c>
      <c r="P5446" s="270" t="s">
        <v>10359</v>
      </c>
      <c r="Q5446" s="270">
        <v>0</v>
      </c>
      <c r="R5446" s="74"/>
      <c r="S5446" s="75" t="str">
        <f t="shared" si="502"/>
        <v>0000</v>
      </c>
      <c r="T5446" s="75" t="str">
        <f t="shared" si="503"/>
        <v>00000000000000000000000000000000</v>
      </c>
      <c r="V5446" s="197"/>
      <c r="W5446" s="75">
        <f t="shared" ref="W5446:W5509" si="504">HEX2DEC(RIGHT(S5446,2))+HEX2DEC(RIGHT(S5447,2))+HEX2DEC(RIGHT(S5448,2))+HEX2DEC(RIGHT(S5449,2))+HEX2DEC(LEFT(S5446,2))+HEX2DEC(LEFT(S5447,2))+HEX2DEC(LEFT(S5448,2))+HEX2DEC(LEFT(S5449,2))+HEX2DEC(RIGHT(S5450,2))+HEX2DEC(RIGHT(S5451,2))+HEX2DEC(RIGHT(S5452,2))+HEX2DEC(RIGHT(S5453,2))+HEX2DEC(LEFT(S5450,2))+HEX2DEC(LEFT(S5451,2))+HEX2DEC(LEFT(S5452,2))+HEX2DEC(LEFT(S5453,2))</f>
        <v>0</v>
      </c>
      <c r="AE5446" s="479"/>
    </row>
    <row r="5447" spans="1:31" s="75" customFormat="1" ht="13.5" x14ac:dyDescent="0.2">
      <c r="A5447" s="211">
        <v>5444</v>
      </c>
      <c r="B5447" s="212" t="s">
        <v>7629</v>
      </c>
      <c r="C5447" s="213" t="s">
        <v>7630</v>
      </c>
      <c r="D5447" s="213"/>
      <c r="E5447" s="213">
        <v>0</v>
      </c>
      <c r="F5447" s="213" t="s">
        <v>585</v>
      </c>
      <c r="G5447" s="214" t="s">
        <v>677</v>
      </c>
      <c r="H5447" s="208" t="str">
        <f>IF(Input!F$4="GMH_OECC",J5447,IF(Input!F$4="GMH_XOEC",L5447,IF(Input!F$4="GMH_Korea",N5447,IF(Input!F$4="GMH_EU",P5447,IF(Input!F$4="Skysuper",#REF!,IF(Input!F$4="SkyII",#REF!,IF(Input!F$4="XO-8000",#REF!, "FALSE")))))))</f>
        <v>00</v>
      </c>
      <c r="I5447" s="209">
        <f>IF(Input!F$4="GMH_OECC",K5447,IF(Input!F$4="GMH_XOEC",M5447,IF(Input!F$4="GMH_Korea",O5447,IF(Input!F$4="GMH_EU",Q5447,IF(Input!F$4="Skysuper",#REF!,IF(Input!F$4="SkyII",#REF!,IF(Input!F$4="XO-8000",#REF!, "FALSE")))))))</f>
        <v>0</v>
      </c>
      <c r="J5447" s="210" t="s">
        <v>10359</v>
      </c>
      <c r="K5447" s="268">
        <v>0</v>
      </c>
      <c r="L5447" s="270" t="s">
        <v>10359</v>
      </c>
      <c r="M5447" s="270">
        <v>0</v>
      </c>
      <c r="N5447" s="270" t="s">
        <v>10359</v>
      </c>
      <c r="O5447" s="270">
        <v>0</v>
      </c>
      <c r="P5447" s="270" t="s">
        <v>10359</v>
      </c>
      <c r="Q5447" s="270">
        <v>0</v>
      </c>
      <c r="R5447" s="74"/>
      <c r="S5447" s="75" t="str">
        <f t="shared" si="502"/>
        <v>0000</v>
      </c>
      <c r="T5447" s="75" t="str">
        <f t="shared" si="503"/>
        <v>00000000000000000000000000000000</v>
      </c>
      <c r="V5447" s="197"/>
      <c r="W5447" s="75">
        <f t="shared" si="504"/>
        <v>0</v>
      </c>
      <c r="AE5447" s="479"/>
    </row>
    <row r="5448" spans="1:31" s="75" customFormat="1" ht="13.5" x14ac:dyDescent="0.2">
      <c r="A5448" s="211">
        <v>5445</v>
      </c>
      <c r="B5448" s="212" t="s">
        <v>7631</v>
      </c>
      <c r="C5448" s="213" t="s">
        <v>7632</v>
      </c>
      <c r="D5448" s="213"/>
      <c r="E5448" s="213">
        <v>0</v>
      </c>
      <c r="F5448" s="213" t="s">
        <v>585</v>
      </c>
      <c r="G5448" s="214" t="s">
        <v>677</v>
      </c>
      <c r="H5448" s="208" t="str">
        <f>IF(Input!F$4="GMH_OECC",J5448,IF(Input!F$4="GMH_XOEC",L5448,IF(Input!F$4="GMH_Korea",N5448,IF(Input!F$4="GMH_EU",P5448,IF(Input!F$4="Skysuper",#REF!,IF(Input!F$4="SkyII",#REF!,IF(Input!F$4="XO-8000",#REF!, "FALSE")))))))</f>
        <v>00</v>
      </c>
      <c r="I5448" s="209">
        <f>IF(Input!F$4="GMH_OECC",K5448,IF(Input!F$4="GMH_XOEC",M5448,IF(Input!F$4="GMH_Korea",O5448,IF(Input!F$4="GMH_EU",Q5448,IF(Input!F$4="Skysuper",#REF!,IF(Input!F$4="SkyII",#REF!,IF(Input!F$4="XO-8000",#REF!, "FALSE")))))))</f>
        <v>0</v>
      </c>
      <c r="J5448" s="210" t="s">
        <v>10359</v>
      </c>
      <c r="K5448" s="268">
        <v>0</v>
      </c>
      <c r="L5448" s="270" t="s">
        <v>10359</v>
      </c>
      <c r="M5448" s="270">
        <v>0</v>
      </c>
      <c r="N5448" s="270" t="s">
        <v>10359</v>
      </c>
      <c r="O5448" s="270">
        <v>0</v>
      </c>
      <c r="P5448" s="270" t="s">
        <v>10359</v>
      </c>
      <c r="Q5448" s="270">
        <v>0</v>
      </c>
      <c r="R5448" s="74"/>
      <c r="S5448" s="75" t="str">
        <f t="shared" si="502"/>
        <v>0000</v>
      </c>
      <c r="T5448" s="75" t="str">
        <f t="shared" si="503"/>
        <v>00000000000000000000000000000000</v>
      </c>
      <c r="V5448" s="197"/>
      <c r="W5448" s="75">
        <f t="shared" si="504"/>
        <v>0</v>
      </c>
      <c r="AE5448" s="479"/>
    </row>
    <row r="5449" spans="1:31" s="75" customFormat="1" ht="13.5" x14ac:dyDescent="0.2">
      <c r="A5449" s="211">
        <v>5446</v>
      </c>
      <c r="B5449" s="212" t="s">
        <v>7633</v>
      </c>
      <c r="C5449" s="213" t="s">
        <v>7634</v>
      </c>
      <c r="D5449" s="213"/>
      <c r="E5449" s="213">
        <v>0</v>
      </c>
      <c r="F5449" s="213" t="s">
        <v>585</v>
      </c>
      <c r="G5449" s="214" t="s">
        <v>677</v>
      </c>
      <c r="H5449" s="208" t="str">
        <f>IF(Input!F$4="GMH_OECC",J5449,IF(Input!F$4="GMH_XOEC",L5449,IF(Input!F$4="GMH_Korea",N5449,IF(Input!F$4="GMH_EU",P5449,IF(Input!F$4="Skysuper",#REF!,IF(Input!F$4="SkyII",#REF!,IF(Input!F$4="XO-8000",#REF!, "FALSE")))))))</f>
        <v>00</v>
      </c>
      <c r="I5449" s="209">
        <f>IF(Input!F$4="GMH_OECC",K5449,IF(Input!F$4="GMH_XOEC",M5449,IF(Input!F$4="GMH_Korea",O5449,IF(Input!F$4="GMH_EU",Q5449,IF(Input!F$4="Skysuper",#REF!,IF(Input!F$4="SkyII",#REF!,IF(Input!F$4="XO-8000",#REF!, "FALSE")))))))</f>
        <v>0</v>
      </c>
      <c r="J5449" s="210" t="s">
        <v>10359</v>
      </c>
      <c r="K5449" s="268">
        <v>0</v>
      </c>
      <c r="L5449" s="270" t="s">
        <v>10359</v>
      </c>
      <c r="M5449" s="270">
        <v>0</v>
      </c>
      <c r="N5449" s="270" t="s">
        <v>10359</v>
      </c>
      <c r="O5449" s="270">
        <v>0</v>
      </c>
      <c r="P5449" s="270" t="s">
        <v>10359</v>
      </c>
      <c r="Q5449" s="270">
        <v>0</v>
      </c>
      <c r="R5449" s="74"/>
      <c r="S5449" s="75" t="str">
        <f t="shared" si="502"/>
        <v>0000</v>
      </c>
      <c r="T5449" s="75" t="str">
        <f t="shared" si="503"/>
        <v>00000000000000000000000000000000</v>
      </c>
      <c r="V5449" s="197"/>
      <c r="W5449" s="75">
        <f t="shared" si="504"/>
        <v>0</v>
      </c>
      <c r="AE5449" s="479"/>
    </row>
    <row r="5450" spans="1:31" s="75" customFormat="1" ht="13.5" x14ac:dyDescent="0.2">
      <c r="A5450" s="211">
        <v>5447</v>
      </c>
      <c r="B5450" s="212" t="s">
        <v>7635</v>
      </c>
      <c r="C5450" s="213" t="s">
        <v>7636</v>
      </c>
      <c r="D5450" s="213"/>
      <c r="E5450" s="213">
        <v>0</v>
      </c>
      <c r="F5450" s="213" t="s">
        <v>585</v>
      </c>
      <c r="G5450" s="214" t="s">
        <v>677</v>
      </c>
      <c r="H5450" s="208" t="str">
        <f>IF(Input!F$4="GMH_OECC",J5450,IF(Input!F$4="GMH_XOEC",L5450,IF(Input!F$4="GMH_Korea",N5450,IF(Input!F$4="GMH_EU",P5450,IF(Input!F$4="Skysuper",#REF!,IF(Input!F$4="SkyII",#REF!,IF(Input!F$4="XO-8000",#REF!, "FALSE")))))))</f>
        <v>00</v>
      </c>
      <c r="I5450" s="209">
        <f>IF(Input!F$4="GMH_OECC",K5450,IF(Input!F$4="GMH_XOEC",M5450,IF(Input!F$4="GMH_Korea",O5450,IF(Input!F$4="GMH_EU",Q5450,IF(Input!F$4="Skysuper",#REF!,IF(Input!F$4="SkyII",#REF!,IF(Input!F$4="XO-8000",#REF!, "FALSE")))))))</f>
        <v>0</v>
      </c>
      <c r="J5450" s="210" t="s">
        <v>10359</v>
      </c>
      <c r="K5450" s="268">
        <v>0</v>
      </c>
      <c r="L5450" s="270" t="s">
        <v>10359</v>
      </c>
      <c r="M5450" s="270">
        <v>0</v>
      </c>
      <c r="N5450" s="270" t="s">
        <v>10359</v>
      </c>
      <c r="O5450" s="270">
        <v>0</v>
      </c>
      <c r="P5450" s="270" t="s">
        <v>10359</v>
      </c>
      <c r="Q5450" s="270">
        <v>0</v>
      </c>
      <c r="R5450" s="74"/>
      <c r="S5450" s="75" t="str">
        <f t="shared" si="502"/>
        <v>0000</v>
      </c>
      <c r="T5450" s="75" t="str">
        <f t="shared" si="503"/>
        <v>00000000000000000000000000000000</v>
      </c>
      <c r="V5450" s="197"/>
      <c r="W5450" s="75">
        <f t="shared" si="504"/>
        <v>0</v>
      </c>
      <c r="AE5450" s="479"/>
    </row>
    <row r="5451" spans="1:31" s="75" customFormat="1" ht="13.5" x14ac:dyDescent="0.2">
      <c r="A5451" s="211">
        <v>5448</v>
      </c>
      <c r="B5451" s="212" t="s">
        <v>7637</v>
      </c>
      <c r="C5451" s="213" t="s">
        <v>7638</v>
      </c>
      <c r="D5451" s="213"/>
      <c r="E5451" s="213">
        <v>0</v>
      </c>
      <c r="F5451" s="213" t="s">
        <v>585</v>
      </c>
      <c r="G5451" s="214" t="s">
        <v>677</v>
      </c>
      <c r="H5451" s="208" t="str">
        <f>IF(Input!F$4="GMH_OECC",J5451,IF(Input!F$4="GMH_XOEC",L5451,IF(Input!F$4="GMH_Korea",N5451,IF(Input!F$4="GMH_EU",P5451,IF(Input!F$4="Skysuper",#REF!,IF(Input!F$4="SkyII",#REF!,IF(Input!F$4="XO-8000",#REF!, "FALSE")))))))</f>
        <v>00</v>
      </c>
      <c r="I5451" s="209">
        <f>IF(Input!F$4="GMH_OECC",K5451,IF(Input!F$4="GMH_XOEC",M5451,IF(Input!F$4="GMH_Korea",O5451,IF(Input!F$4="GMH_EU",Q5451,IF(Input!F$4="Skysuper",#REF!,IF(Input!F$4="SkyII",#REF!,IF(Input!F$4="XO-8000",#REF!, "FALSE")))))))</f>
        <v>0</v>
      </c>
      <c r="J5451" s="210" t="s">
        <v>10359</v>
      </c>
      <c r="K5451" s="268">
        <v>0</v>
      </c>
      <c r="L5451" s="270" t="s">
        <v>10359</v>
      </c>
      <c r="M5451" s="270">
        <v>0</v>
      </c>
      <c r="N5451" s="270" t="s">
        <v>10359</v>
      </c>
      <c r="O5451" s="270">
        <v>0</v>
      </c>
      <c r="P5451" s="270" t="s">
        <v>10359</v>
      </c>
      <c r="Q5451" s="270">
        <v>0</v>
      </c>
      <c r="R5451" s="74"/>
      <c r="S5451" s="75" t="str">
        <f t="shared" si="502"/>
        <v>0000</v>
      </c>
      <c r="T5451" s="75" t="str">
        <f t="shared" si="503"/>
        <v>00000000000000000000000000000000</v>
      </c>
      <c r="V5451" s="197"/>
      <c r="W5451" s="75">
        <f t="shared" si="504"/>
        <v>0</v>
      </c>
      <c r="AE5451" s="479"/>
    </row>
    <row r="5452" spans="1:31" s="75" customFormat="1" ht="13.5" x14ac:dyDescent="0.2">
      <c r="A5452" s="211">
        <v>5449</v>
      </c>
      <c r="B5452" s="212" t="s">
        <v>7639</v>
      </c>
      <c r="C5452" s="213" t="s">
        <v>7640</v>
      </c>
      <c r="D5452" s="213"/>
      <c r="E5452" s="213">
        <v>0</v>
      </c>
      <c r="F5452" s="213" t="s">
        <v>585</v>
      </c>
      <c r="G5452" s="214" t="s">
        <v>677</v>
      </c>
      <c r="H5452" s="208" t="str">
        <f>IF(Input!F$4="GMH_OECC",J5452,IF(Input!F$4="GMH_XOEC",L5452,IF(Input!F$4="GMH_Korea",N5452,IF(Input!F$4="GMH_EU",P5452,IF(Input!F$4="Skysuper",#REF!,IF(Input!F$4="SkyII",#REF!,IF(Input!F$4="XO-8000",#REF!, "FALSE")))))))</f>
        <v>00</v>
      </c>
      <c r="I5452" s="209">
        <f>IF(Input!F$4="GMH_OECC",K5452,IF(Input!F$4="GMH_XOEC",M5452,IF(Input!F$4="GMH_Korea",O5452,IF(Input!F$4="GMH_EU",Q5452,IF(Input!F$4="Skysuper",#REF!,IF(Input!F$4="SkyII",#REF!,IF(Input!F$4="XO-8000",#REF!, "FALSE")))))))</f>
        <v>0</v>
      </c>
      <c r="J5452" s="210" t="s">
        <v>10359</v>
      </c>
      <c r="K5452" s="268">
        <v>0</v>
      </c>
      <c r="L5452" s="270" t="s">
        <v>10359</v>
      </c>
      <c r="M5452" s="270">
        <v>0</v>
      </c>
      <c r="N5452" s="270" t="s">
        <v>10359</v>
      </c>
      <c r="O5452" s="270">
        <v>0</v>
      </c>
      <c r="P5452" s="270" t="s">
        <v>10359</v>
      </c>
      <c r="Q5452" s="270">
        <v>0</v>
      </c>
      <c r="R5452" s="74"/>
      <c r="S5452" s="75" t="str">
        <f t="shared" si="502"/>
        <v>0000</v>
      </c>
      <c r="T5452" s="75" t="str">
        <f t="shared" si="503"/>
        <v>00000000000000000000000000000000</v>
      </c>
      <c r="V5452" s="197"/>
      <c r="W5452" s="75">
        <f t="shared" si="504"/>
        <v>0</v>
      </c>
      <c r="AE5452" s="479"/>
    </row>
    <row r="5453" spans="1:31" s="75" customFormat="1" ht="13.5" x14ac:dyDescent="0.2">
      <c r="A5453" s="211">
        <v>5450</v>
      </c>
      <c r="B5453" s="212" t="s">
        <v>7641</v>
      </c>
      <c r="C5453" s="213" t="s">
        <v>7642</v>
      </c>
      <c r="D5453" s="213"/>
      <c r="E5453" s="213">
        <v>0</v>
      </c>
      <c r="F5453" s="213" t="s">
        <v>585</v>
      </c>
      <c r="G5453" s="214" t="s">
        <v>677</v>
      </c>
      <c r="H5453" s="208" t="str">
        <f>IF(Input!F$4="GMH_OECC",J5453,IF(Input!F$4="GMH_XOEC",L5453,IF(Input!F$4="GMH_Korea",N5453,IF(Input!F$4="GMH_EU",P5453,IF(Input!F$4="Skysuper",#REF!,IF(Input!F$4="SkyII",#REF!,IF(Input!F$4="XO-8000",#REF!, "FALSE")))))))</f>
        <v>00</v>
      </c>
      <c r="I5453" s="209">
        <f>IF(Input!F$4="GMH_OECC",K5453,IF(Input!F$4="GMH_XOEC",M5453,IF(Input!F$4="GMH_Korea",O5453,IF(Input!F$4="GMH_EU",Q5453,IF(Input!F$4="Skysuper",#REF!,IF(Input!F$4="SkyII",#REF!,IF(Input!F$4="XO-8000",#REF!, "FALSE")))))))</f>
        <v>0</v>
      </c>
      <c r="J5453" s="210" t="s">
        <v>10359</v>
      </c>
      <c r="K5453" s="268">
        <v>0</v>
      </c>
      <c r="L5453" s="270" t="s">
        <v>10359</v>
      </c>
      <c r="M5453" s="270">
        <v>0</v>
      </c>
      <c r="N5453" s="270" t="s">
        <v>10359</v>
      </c>
      <c r="O5453" s="270">
        <v>0</v>
      </c>
      <c r="P5453" s="270" t="s">
        <v>10359</v>
      </c>
      <c r="Q5453" s="270">
        <v>0</v>
      </c>
      <c r="R5453" s="74"/>
      <c r="S5453" s="75" t="str">
        <f t="shared" si="502"/>
        <v>0000</v>
      </c>
      <c r="T5453" s="75" t="str">
        <f t="shared" si="503"/>
        <v>00000000000000000000000000000000</v>
      </c>
      <c r="V5453" s="197"/>
      <c r="W5453" s="75">
        <f t="shared" si="504"/>
        <v>0</v>
      </c>
      <c r="AE5453" s="479"/>
    </row>
    <row r="5454" spans="1:31" s="75" customFormat="1" ht="13.5" x14ac:dyDescent="0.2">
      <c r="A5454" s="211">
        <v>5451</v>
      </c>
      <c r="B5454" s="212" t="s">
        <v>7643</v>
      </c>
      <c r="C5454" s="213" t="s">
        <v>7644</v>
      </c>
      <c r="D5454" s="213"/>
      <c r="E5454" s="213">
        <v>0</v>
      </c>
      <c r="F5454" s="213" t="s">
        <v>585</v>
      </c>
      <c r="G5454" s="214" t="s">
        <v>677</v>
      </c>
      <c r="H5454" s="208" t="str">
        <f>IF(Input!F$4="GMH_OECC",J5454,IF(Input!F$4="GMH_XOEC",L5454,IF(Input!F$4="GMH_Korea",N5454,IF(Input!F$4="GMH_EU",P5454,IF(Input!F$4="Skysuper",#REF!,IF(Input!F$4="SkyII",#REF!,IF(Input!F$4="XO-8000",#REF!, "FALSE")))))))</f>
        <v>00</v>
      </c>
      <c r="I5454" s="209">
        <f>IF(Input!F$4="GMH_OECC",K5454,IF(Input!F$4="GMH_XOEC",M5454,IF(Input!F$4="GMH_Korea",O5454,IF(Input!F$4="GMH_EU",Q5454,IF(Input!F$4="Skysuper",#REF!,IF(Input!F$4="SkyII",#REF!,IF(Input!F$4="XO-8000",#REF!, "FALSE")))))))</f>
        <v>0</v>
      </c>
      <c r="J5454" s="210" t="s">
        <v>10359</v>
      </c>
      <c r="K5454" s="268">
        <v>0</v>
      </c>
      <c r="L5454" s="270" t="s">
        <v>10359</v>
      </c>
      <c r="M5454" s="270">
        <v>0</v>
      </c>
      <c r="N5454" s="270" t="s">
        <v>10359</v>
      </c>
      <c r="O5454" s="270">
        <v>0</v>
      </c>
      <c r="P5454" s="270" t="s">
        <v>10359</v>
      </c>
      <c r="Q5454" s="270">
        <v>0</v>
      </c>
      <c r="R5454" s="74"/>
      <c r="S5454" s="75" t="str">
        <f t="shared" si="502"/>
        <v>0000</v>
      </c>
      <c r="T5454" s="75" t="str">
        <f t="shared" si="503"/>
        <v>00000000000000000000000000000000</v>
      </c>
      <c r="V5454" s="197"/>
      <c r="W5454" s="75">
        <f t="shared" si="504"/>
        <v>0</v>
      </c>
      <c r="AE5454" s="479"/>
    </row>
    <row r="5455" spans="1:31" s="75" customFormat="1" ht="13.5" x14ac:dyDescent="0.2">
      <c r="A5455" s="211">
        <v>5452</v>
      </c>
      <c r="B5455" s="212" t="s">
        <v>7645</v>
      </c>
      <c r="C5455" s="213" t="s">
        <v>7646</v>
      </c>
      <c r="D5455" s="213"/>
      <c r="E5455" s="213">
        <v>0</v>
      </c>
      <c r="F5455" s="213" t="s">
        <v>585</v>
      </c>
      <c r="G5455" s="214" t="s">
        <v>677</v>
      </c>
      <c r="H5455" s="208" t="str">
        <f>IF(Input!F$4="GMH_OECC",J5455,IF(Input!F$4="GMH_XOEC",L5455,IF(Input!F$4="GMH_Korea",N5455,IF(Input!F$4="GMH_EU",P5455,IF(Input!F$4="Skysuper",#REF!,IF(Input!F$4="SkyII",#REF!,IF(Input!F$4="XO-8000",#REF!, "FALSE")))))))</f>
        <v>00</v>
      </c>
      <c r="I5455" s="209">
        <f>IF(Input!F$4="GMH_OECC",K5455,IF(Input!F$4="GMH_XOEC",M5455,IF(Input!F$4="GMH_Korea",O5455,IF(Input!F$4="GMH_EU",Q5455,IF(Input!F$4="Skysuper",#REF!,IF(Input!F$4="SkyII",#REF!,IF(Input!F$4="XO-8000",#REF!, "FALSE")))))))</f>
        <v>0</v>
      </c>
      <c r="J5455" s="210" t="s">
        <v>10359</v>
      </c>
      <c r="K5455" s="268">
        <v>0</v>
      </c>
      <c r="L5455" s="270" t="s">
        <v>10359</v>
      </c>
      <c r="M5455" s="270">
        <v>0</v>
      </c>
      <c r="N5455" s="270" t="s">
        <v>10359</v>
      </c>
      <c r="O5455" s="270">
        <v>0</v>
      </c>
      <c r="P5455" s="270" t="s">
        <v>10359</v>
      </c>
      <c r="Q5455" s="270">
        <v>0</v>
      </c>
      <c r="R5455" s="74"/>
      <c r="S5455" s="75" t="str">
        <f t="shared" si="502"/>
        <v>0000</v>
      </c>
      <c r="T5455" s="75" t="str">
        <f t="shared" si="503"/>
        <v>00000000000000000000000000000000</v>
      </c>
      <c r="V5455" s="197"/>
      <c r="W5455" s="75">
        <f t="shared" si="504"/>
        <v>0</v>
      </c>
      <c r="AE5455" s="479"/>
    </row>
    <row r="5456" spans="1:31" s="75" customFormat="1" ht="13.5" x14ac:dyDescent="0.2">
      <c r="A5456" s="211">
        <v>5453</v>
      </c>
      <c r="B5456" s="212" t="s">
        <v>7647</v>
      </c>
      <c r="C5456" s="213" t="s">
        <v>7648</v>
      </c>
      <c r="D5456" s="213"/>
      <c r="E5456" s="213">
        <v>0</v>
      </c>
      <c r="F5456" s="213" t="s">
        <v>585</v>
      </c>
      <c r="G5456" s="214" t="s">
        <v>677</v>
      </c>
      <c r="H5456" s="208" t="str">
        <f>IF(Input!F$4="GMH_OECC",J5456,IF(Input!F$4="GMH_XOEC",L5456,IF(Input!F$4="GMH_Korea",N5456,IF(Input!F$4="GMH_EU",P5456,IF(Input!F$4="Skysuper",#REF!,IF(Input!F$4="SkyII",#REF!,IF(Input!F$4="XO-8000",#REF!, "FALSE")))))))</f>
        <v>00</v>
      </c>
      <c r="I5456" s="209">
        <f>IF(Input!F$4="GMH_OECC",K5456,IF(Input!F$4="GMH_XOEC",M5456,IF(Input!F$4="GMH_Korea",O5456,IF(Input!F$4="GMH_EU",Q5456,IF(Input!F$4="Skysuper",#REF!,IF(Input!F$4="SkyII",#REF!,IF(Input!F$4="XO-8000",#REF!, "FALSE")))))))</f>
        <v>0</v>
      </c>
      <c r="J5456" s="210" t="s">
        <v>10359</v>
      </c>
      <c r="K5456" s="268">
        <v>0</v>
      </c>
      <c r="L5456" s="270" t="s">
        <v>10359</v>
      </c>
      <c r="M5456" s="270">
        <v>0</v>
      </c>
      <c r="N5456" s="270" t="s">
        <v>10359</v>
      </c>
      <c r="O5456" s="270">
        <v>0</v>
      </c>
      <c r="P5456" s="270" t="s">
        <v>10359</v>
      </c>
      <c r="Q5456" s="270">
        <v>0</v>
      </c>
      <c r="R5456" s="74"/>
      <c r="S5456" s="75" t="str">
        <f t="shared" si="502"/>
        <v>0000</v>
      </c>
      <c r="T5456" s="75" t="str">
        <f t="shared" si="503"/>
        <v>00000000000000000000000000000000</v>
      </c>
      <c r="V5456" s="197"/>
      <c r="W5456" s="75">
        <f t="shared" si="504"/>
        <v>0</v>
      </c>
      <c r="AE5456" s="479"/>
    </row>
    <row r="5457" spans="1:31" s="75" customFormat="1" ht="13.5" x14ac:dyDescent="0.2">
      <c r="A5457" s="211">
        <v>5454</v>
      </c>
      <c r="B5457" s="212" t="s">
        <v>7649</v>
      </c>
      <c r="C5457" s="213" t="s">
        <v>7650</v>
      </c>
      <c r="D5457" s="213"/>
      <c r="E5457" s="213">
        <v>0</v>
      </c>
      <c r="F5457" s="213" t="s">
        <v>585</v>
      </c>
      <c r="G5457" s="214" t="s">
        <v>677</v>
      </c>
      <c r="H5457" s="208" t="str">
        <f>IF(Input!F$4="GMH_OECC",J5457,IF(Input!F$4="GMH_XOEC",L5457,IF(Input!F$4="GMH_Korea",N5457,IF(Input!F$4="GMH_EU",P5457,IF(Input!F$4="Skysuper",#REF!,IF(Input!F$4="SkyII",#REF!,IF(Input!F$4="XO-8000",#REF!, "FALSE")))))))</f>
        <v>00</v>
      </c>
      <c r="I5457" s="209">
        <f>IF(Input!F$4="GMH_OECC",K5457,IF(Input!F$4="GMH_XOEC",M5457,IF(Input!F$4="GMH_Korea",O5457,IF(Input!F$4="GMH_EU",Q5457,IF(Input!F$4="Skysuper",#REF!,IF(Input!F$4="SkyII",#REF!,IF(Input!F$4="XO-8000",#REF!, "FALSE")))))))</f>
        <v>0</v>
      </c>
      <c r="J5457" s="210" t="s">
        <v>10359</v>
      </c>
      <c r="K5457" s="268">
        <v>0</v>
      </c>
      <c r="L5457" s="270" t="s">
        <v>10359</v>
      </c>
      <c r="M5457" s="270">
        <v>0</v>
      </c>
      <c r="N5457" s="270" t="s">
        <v>10359</v>
      </c>
      <c r="O5457" s="270">
        <v>0</v>
      </c>
      <c r="P5457" s="270" t="s">
        <v>10359</v>
      </c>
      <c r="Q5457" s="270">
        <v>0</v>
      </c>
      <c r="R5457" s="74"/>
      <c r="S5457" s="75" t="str">
        <f t="shared" si="502"/>
        <v>0000</v>
      </c>
      <c r="T5457" s="75" t="str">
        <f t="shared" si="503"/>
        <v>00000000000000000000000000000000</v>
      </c>
      <c r="V5457" s="197"/>
      <c r="W5457" s="75">
        <f t="shared" si="504"/>
        <v>0</v>
      </c>
      <c r="AE5457" s="479"/>
    </row>
    <row r="5458" spans="1:31" s="75" customFormat="1" ht="13.5" x14ac:dyDescent="0.2">
      <c r="A5458" s="211">
        <v>5455</v>
      </c>
      <c r="B5458" s="212" t="s">
        <v>7651</v>
      </c>
      <c r="C5458" s="213" t="s">
        <v>7652</v>
      </c>
      <c r="D5458" s="213"/>
      <c r="E5458" s="213">
        <v>0</v>
      </c>
      <c r="F5458" s="213" t="s">
        <v>585</v>
      </c>
      <c r="G5458" s="214" t="s">
        <v>677</v>
      </c>
      <c r="H5458" s="208" t="str">
        <f>IF(Input!F$4="GMH_OECC",J5458,IF(Input!F$4="GMH_XOEC",L5458,IF(Input!F$4="GMH_Korea",N5458,IF(Input!F$4="GMH_EU",P5458,IF(Input!F$4="Skysuper",#REF!,IF(Input!F$4="SkyII",#REF!,IF(Input!F$4="XO-8000",#REF!, "FALSE")))))))</f>
        <v>00</v>
      </c>
      <c r="I5458" s="209">
        <f>IF(Input!F$4="GMH_OECC",K5458,IF(Input!F$4="GMH_XOEC",M5458,IF(Input!F$4="GMH_Korea",O5458,IF(Input!F$4="GMH_EU",Q5458,IF(Input!F$4="Skysuper",#REF!,IF(Input!F$4="SkyII",#REF!,IF(Input!F$4="XO-8000",#REF!, "FALSE")))))))</f>
        <v>0</v>
      </c>
      <c r="J5458" s="210" t="s">
        <v>10359</v>
      </c>
      <c r="K5458" s="268">
        <v>0</v>
      </c>
      <c r="L5458" s="270" t="s">
        <v>10359</v>
      </c>
      <c r="M5458" s="270">
        <v>0</v>
      </c>
      <c r="N5458" s="270" t="s">
        <v>10359</v>
      </c>
      <c r="O5458" s="270">
        <v>0</v>
      </c>
      <c r="P5458" s="270" t="s">
        <v>10359</v>
      </c>
      <c r="Q5458" s="270">
        <v>0</v>
      </c>
      <c r="R5458" s="74"/>
      <c r="S5458" s="75" t="str">
        <f t="shared" si="502"/>
        <v>0000</v>
      </c>
      <c r="T5458" s="75" t="str">
        <f t="shared" si="503"/>
        <v>00000000000000000000000000000000</v>
      </c>
      <c r="V5458" s="197"/>
      <c r="W5458" s="75">
        <f t="shared" si="504"/>
        <v>0</v>
      </c>
      <c r="AE5458" s="479"/>
    </row>
    <row r="5459" spans="1:31" s="75" customFormat="1" ht="13.5" x14ac:dyDescent="0.2">
      <c r="A5459" s="211">
        <v>5456</v>
      </c>
      <c r="B5459" s="212" t="s">
        <v>7653</v>
      </c>
      <c r="C5459" s="213" t="s">
        <v>7654</v>
      </c>
      <c r="D5459" s="213"/>
      <c r="E5459" s="213">
        <v>0</v>
      </c>
      <c r="F5459" s="213" t="s">
        <v>585</v>
      </c>
      <c r="G5459" s="214" t="s">
        <v>677</v>
      </c>
      <c r="H5459" s="208" t="str">
        <f>IF(Input!F$4="GMH_OECC",J5459,IF(Input!F$4="GMH_XOEC",L5459,IF(Input!F$4="GMH_Korea",N5459,IF(Input!F$4="GMH_EU",P5459,IF(Input!F$4="Skysuper",#REF!,IF(Input!F$4="SkyII",#REF!,IF(Input!F$4="XO-8000",#REF!, "FALSE")))))))</f>
        <v>00</v>
      </c>
      <c r="I5459" s="209">
        <f>IF(Input!F$4="GMH_OECC",K5459,IF(Input!F$4="GMH_XOEC",M5459,IF(Input!F$4="GMH_Korea",O5459,IF(Input!F$4="GMH_EU",Q5459,IF(Input!F$4="Skysuper",#REF!,IF(Input!F$4="SkyII",#REF!,IF(Input!F$4="XO-8000",#REF!, "FALSE")))))))</f>
        <v>0</v>
      </c>
      <c r="J5459" s="210" t="s">
        <v>10359</v>
      </c>
      <c r="K5459" s="268">
        <v>0</v>
      </c>
      <c r="L5459" s="270" t="s">
        <v>10359</v>
      </c>
      <c r="M5459" s="270">
        <v>0</v>
      </c>
      <c r="N5459" s="270" t="s">
        <v>10359</v>
      </c>
      <c r="O5459" s="270">
        <v>0</v>
      </c>
      <c r="P5459" s="270" t="s">
        <v>10359</v>
      </c>
      <c r="Q5459" s="270">
        <v>0</v>
      </c>
      <c r="R5459" s="74"/>
      <c r="S5459" s="75" t="str">
        <f t="shared" si="502"/>
        <v>0000</v>
      </c>
      <c r="T5459" s="75" t="str">
        <f t="shared" si="503"/>
        <v>00000000000000000000000000000000</v>
      </c>
      <c r="V5459" s="197"/>
      <c r="W5459" s="75">
        <f t="shared" si="504"/>
        <v>0</v>
      </c>
      <c r="AE5459" s="479"/>
    </row>
    <row r="5460" spans="1:31" s="75" customFormat="1" ht="13.5" x14ac:dyDescent="0.2">
      <c r="A5460" s="211">
        <v>5457</v>
      </c>
      <c r="B5460" s="212" t="s">
        <v>7655</v>
      </c>
      <c r="C5460" s="213" t="s">
        <v>7656</v>
      </c>
      <c r="D5460" s="213"/>
      <c r="E5460" s="213">
        <v>0</v>
      </c>
      <c r="F5460" s="213" t="s">
        <v>585</v>
      </c>
      <c r="G5460" s="214" t="s">
        <v>677</v>
      </c>
      <c r="H5460" s="208" t="str">
        <f>IF(Input!F$4="GMH_OECC",J5460,IF(Input!F$4="GMH_XOEC",L5460,IF(Input!F$4="GMH_Korea",N5460,IF(Input!F$4="GMH_EU",P5460,IF(Input!F$4="Skysuper",#REF!,IF(Input!F$4="SkyII",#REF!,IF(Input!F$4="XO-8000",#REF!, "FALSE")))))))</f>
        <v>00</v>
      </c>
      <c r="I5460" s="209">
        <f>IF(Input!F$4="GMH_OECC",K5460,IF(Input!F$4="GMH_XOEC",M5460,IF(Input!F$4="GMH_Korea",O5460,IF(Input!F$4="GMH_EU",Q5460,IF(Input!F$4="Skysuper",#REF!,IF(Input!F$4="SkyII",#REF!,IF(Input!F$4="XO-8000",#REF!, "FALSE")))))))</f>
        <v>0</v>
      </c>
      <c r="J5460" s="210" t="s">
        <v>10359</v>
      </c>
      <c r="K5460" s="268">
        <v>0</v>
      </c>
      <c r="L5460" s="270" t="s">
        <v>10359</v>
      </c>
      <c r="M5460" s="270">
        <v>0</v>
      </c>
      <c r="N5460" s="270" t="s">
        <v>10359</v>
      </c>
      <c r="O5460" s="270">
        <v>0</v>
      </c>
      <c r="P5460" s="270" t="s">
        <v>10359</v>
      </c>
      <c r="Q5460" s="270">
        <v>0</v>
      </c>
      <c r="R5460" s="74"/>
      <c r="S5460" s="75" t="str">
        <f t="shared" si="502"/>
        <v>0000</v>
      </c>
      <c r="T5460" s="75" t="str">
        <f t="shared" si="503"/>
        <v>00000000000000000000000000000000</v>
      </c>
      <c r="V5460" s="197"/>
      <c r="W5460" s="75">
        <f t="shared" si="504"/>
        <v>0</v>
      </c>
      <c r="AE5460" s="479"/>
    </row>
    <row r="5461" spans="1:31" s="75" customFormat="1" ht="13.5" x14ac:dyDescent="0.2">
      <c r="A5461" s="211">
        <v>5458</v>
      </c>
      <c r="B5461" s="212" t="s">
        <v>7657</v>
      </c>
      <c r="C5461" s="213" t="s">
        <v>7658</v>
      </c>
      <c r="D5461" s="213"/>
      <c r="E5461" s="213">
        <v>0</v>
      </c>
      <c r="F5461" s="213" t="s">
        <v>585</v>
      </c>
      <c r="G5461" s="214" t="s">
        <v>677</v>
      </c>
      <c r="H5461" s="208" t="str">
        <f>IF(Input!F$4="GMH_OECC",J5461,IF(Input!F$4="GMH_XOEC",L5461,IF(Input!F$4="GMH_Korea",N5461,IF(Input!F$4="GMH_EU",P5461,IF(Input!F$4="Skysuper",#REF!,IF(Input!F$4="SkyII",#REF!,IF(Input!F$4="XO-8000",#REF!, "FALSE")))))))</f>
        <v>00</v>
      </c>
      <c r="I5461" s="209">
        <f>IF(Input!F$4="GMH_OECC",K5461,IF(Input!F$4="GMH_XOEC",M5461,IF(Input!F$4="GMH_Korea",O5461,IF(Input!F$4="GMH_EU",Q5461,IF(Input!F$4="Skysuper",#REF!,IF(Input!F$4="SkyII",#REF!,IF(Input!F$4="XO-8000",#REF!, "FALSE")))))))</f>
        <v>0</v>
      </c>
      <c r="J5461" s="210" t="s">
        <v>10359</v>
      </c>
      <c r="K5461" s="268">
        <v>0</v>
      </c>
      <c r="L5461" s="270" t="s">
        <v>10359</v>
      </c>
      <c r="M5461" s="270">
        <v>0</v>
      </c>
      <c r="N5461" s="270" t="s">
        <v>10359</v>
      </c>
      <c r="O5461" s="270">
        <v>0</v>
      </c>
      <c r="P5461" s="270" t="s">
        <v>10359</v>
      </c>
      <c r="Q5461" s="270">
        <v>0</v>
      </c>
      <c r="R5461" s="74"/>
      <c r="S5461" s="75" t="str">
        <f t="shared" si="502"/>
        <v>0000</v>
      </c>
      <c r="T5461" s="75" t="str">
        <f t="shared" si="503"/>
        <v>00000000000000000000000000000000</v>
      </c>
      <c r="V5461" s="197"/>
      <c r="W5461" s="75">
        <f t="shared" si="504"/>
        <v>0</v>
      </c>
      <c r="AE5461" s="479"/>
    </row>
    <row r="5462" spans="1:31" s="75" customFormat="1" ht="13.5" x14ac:dyDescent="0.2">
      <c r="A5462" s="211">
        <v>5459</v>
      </c>
      <c r="B5462" s="212" t="s">
        <v>7659</v>
      </c>
      <c r="C5462" s="213" t="s">
        <v>7660</v>
      </c>
      <c r="D5462" s="213"/>
      <c r="E5462" s="213">
        <v>0</v>
      </c>
      <c r="F5462" s="213" t="s">
        <v>585</v>
      </c>
      <c r="G5462" s="214" t="s">
        <v>677</v>
      </c>
      <c r="H5462" s="208" t="str">
        <f>IF(Input!F$4="GMH_OECC",J5462,IF(Input!F$4="GMH_XOEC",L5462,IF(Input!F$4="GMH_Korea",N5462,IF(Input!F$4="GMH_EU",P5462,IF(Input!F$4="Skysuper",#REF!,IF(Input!F$4="SkyII",#REF!,IF(Input!F$4="XO-8000",#REF!, "FALSE")))))))</f>
        <v>00</v>
      </c>
      <c r="I5462" s="209">
        <f>IF(Input!F$4="GMH_OECC",K5462,IF(Input!F$4="GMH_XOEC",M5462,IF(Input!F$4="GMH_Korea",O5462,IF(Input!F$4="GMH_EU",Q5462,IF(Input!F$4="Skysuper",#REF!,IF(Input!F$4="SkyII",#REF!,IF(Input!F$4="XO-8000",#REF!, "FALSE")))))))</f>
        <v>0</v>
      </c>
      <c r="J5462" s="210" t="s">
        <v>10359</v>
      </c>
      <c r="K5462" s="268">
        <v>0</v>
      </c>
      <c r="L5462" s="270" t="s">
        <v>10359</v>
      </c>
      <c r="M5462" s="270">
        <v>0</v>
      </c>
      <c r="N5462" s="270" t="s">
        <v>10359</v>
      </c>
      <c r="O5462" s="270">
        <v>0</v>
      </c>
      <c r="P5462" s="270" t="s">
        <v>10359</v>
      </c>
      <c r="Q5462" s="270">
        <v>0</v>
      </c>
      <c r="R5462" s="74"/>
      <c r="S5462" s="75" t="str">
        <f t="shared" si="502"/>
        <v>0000</v>
      </c>
      <c r="T5462" s="75" t="str">
        <f t="shared" si="503"/>
        <v>00000000000000000000000000000000</v>
      </c>
      <c r="V5462" s="197"/>
      <c r="W5462" s="75">
        <f t="shared" si="504"/>
        <v>0</v>
      </c>
      <c r="AE5462" s="479"/>
    </row>
    <row r="5463" spans="1:31" s="75" customFormat="1" ht="13.5" x14ac:dyDescent="0.2">
      <c r="A5463" s="211">
        <v>5460</v>
      </c>
      <c r="B5463" s="212" t="s">
        <v>7661</v>
      </c>
      <c r="C5463" s="213" t="s">
        <v>7662</v>
      </c>
      <c r="D5463" s="213"/>
      <c r="E5463" s="213">
        <v>0</v>
      </c>
      <c r="F5463" s="213" t="s">
        <v>585</v>
      </c>
      <c r="G5463" s="214" t="s">
        <v>677</v>
      </c>
      <c r="H5463" s="208" t="str">
        <f>IF(Input!F$4="GMH_OECC",J5463,IF(Input!F$4="GMH_XOEC",L5463,IF(Input!F$4="GMH_Korea",N5463,IF(Input!F$4="GMH_EU",P5463,IF(Input!F$4="Skysuper",#REF!,IF(Input!F$4="SkyII",#REF!,IF(Input!F$4="XO-8000",#REF!, "FALSE")))))))</f>
        <v>00</v>
      </c>
      <c r="I5463" s="209">
        <f>IF(Input!F$4="GMH_OECC",K5463,IF(Input!F$4="GMH_XOEC",M5463,IF(Input!F$4="GMH_Korea",O5463,IF(Input!F$4="GMH_EU",Q5463,IF(Input!F$4="Skysuper",#REF!,IF(Input!F$4="SkyII",#REF!,IF(Input!F$4="XO-8000",#REF!, "FALSE")))))))</f>
        <v>0</v>
      </c>
      <c r="J5463" s="210" t="s">
        <v>10359</v>
      </c>
      <c r="K5463" s="268">
        <v>0</v>
      </c>
      <c r="L5463" s="270" t="s">
        <v>10359</v>
      </c>
      <c r="M5463" s="270">
        <v>0</v>
      </c>
      <c r="N5463" s="270" t="s">
        <v>10359</v>
      </c>
      <c r="O5463" s="270">
        <v>0</v>
      </c>
      <c r="P5463" s="270" t="s">
        <v>10359</v>
      </c>
      <c r="Q5463" s="270">
        <v>0</v>
      </c>
      <c r="R5463" s="74"/>
      <c r="S5463" s="75" t="str">
        <f t="shared" si="502"/>
        <v>0000</v>
      </c>
      <c r="T5463" s="75" t="str">
        <f t="shared" si="503"/>
        <v>00000000000000000000000000000000</v>
      </c>
      <c r="V5463" s="197"/>
      <c r="W5463" s="75">
        <f t="shared" si="504"/>
        <v>0</v>
      </c>
      <c r="AE5463" s="479"/>
    </row>
    <row r="5464" spans="1:31" s="75" customFormat="1" ht="13.5" x14ac:dyDescent="0.2">
      <c r="A5464" s="211">
        <v>5461</v>
      </c>
      <c r="B5464" s="212" t="s">
        <v>7663</v>
      </c>
      <c r="C5464" s="213" t="s">
        <v>7664</v>
      </c>
      <c r="D5464" s="213"/>
      <c r="E5464" s="213">
        <v>0</v>
      </c>
      <c r="F5464" s="213" t="s">
        <v>585</v>
      </c>
      <c r="G5464" s="214" t="s">
        <v>677</v>
      </c>
      <c r="H5464" s="208" t="str">
        <f>IF(Input!F$4="GMH_OECC",J5464,IF(Input!F$4="GMH_XOEC",L5464,IF(Input!F$4="GMH_Korea",N5464,IF(Input!F$4="GMH_EU",P5464,IF(Input!F$4="Skysuper",#REF!,IF(Input!F$4="SkyII",#REF!,IF(Input!F$4="XO-8000",#REF!, "FALSE")))))))</f>
        <v>00</v>
      </c>
      <c r="I5464" s="209">
        <f>IF(Input!F$4="GMH_OECC",K5464,IF(Input!F$4="GMH_XOEC",M5464,IF(Input!F$4="GMH_Korea",O5464,IF(Input!F$4="GMH_EU",Q5464,IF(Input!F$4="Skysuper",#REF!,IF(Input!F$4="SkyII",#REF!,IF(Input!F$4="XO-8000",#REF!, "FALSE")))))))</f>
        <v>0</v>
      </c>
      <c r="J5464" s="210" t="s">
        <v>10359</v>
      </c>
      <c r="K5464" s="268">
        <v>0</v>
      </c>
      <c r="L5464" s="270" t="s">
        <v>10359</v>
      </c>
      <c r="M5464" s="270">
        <v>0</v>
      </c>
      <c r="N5464" s="270" t="s">
        <v>10359</v>
      </c>
      <c r="O5464" s="270">
        <v>0</v>
      </c>
      <c r="P5464" s="270" t="s">
        <v>10359</v>
      </c>
      <c r="Q5464" s="270">
        <v>0</v>
      </c>
      <c r="R5464" s="74"/>
      <c r="S5464" s="75" t="str">
        <f t="shared" si="502"/>
        <v>0000</v>
      </c>
      <c r="T5464" s="75" t="str">
        <f t="shared" si="503"/>
        <v>00000000000000000000000000000000</v>
      </c>
      <c r="V5464" s="197"/>
      <c r="W5464" s="75">
        <f t="shared" si="504"/>
        <v>0</v>
      </c>
      <c r="AE5464" s="479"/>
    </row>
    <row r="5465" spans="1:31" s="75" customFormat="1" ht="13.5" x14ac:dyDescent="0.2">
      <c r="A5465" s="211">
        <v>5462</v>
      </c>
      <c r="B5465" s="212" t="s">
        <v>7665</v>
      </c>
      <c r="C5465" s="213" t="s">
        <v>7666</v>
      </c>
      <c r="D5465" s="213"/>
      <c r="E5465" s="213">
        <v>0</v>
      </c>
      <c r="F5465" s="213" t="s">
        <v>585</v>
      </c>
      <c r="G5465" s="214" t="s">
        <v>677</v>
      </c>
      <c r="H5465" s="208" t="str">
        <f>IF(Input!F$4="GMH_OECC",J5465,IF(Input!F$4="GMH_XOEC",L5465,IF(Input!F$4="GMH_Korea",N5465,IF(Input!F$4="GMH_EU",P5465,IF(Input!F$4="Skysuper",#REF!,IF(Input!F$4="SkyII",#REF!,IF(Input!F$4="XO-8000",#REF!, "FALSE")))))))</f>
        <v>00</v>
      </c>
      <c r="I5465" s="209">
        <f>IF(Input!F$4="GMH_OECC",K5465,IF(Input!F$4="GMH_XOEC",M5465,IF(Input!F$4="GMH_Korea",O5465,IF(Input!F$4="GMH_EU",Q5465,IF(Input!F$4="Skysuper",#REF!,IF(Input!F$4="SkyII",#REF!,IF(Input!F$4="XO-8000",#REF!, "FALSE")))))))</f>
        <v>0</v>
      </c>
      <c r="J5465" s="210" t="s">
        <v>10359</v>
      </c>
      <c r="K5465" s="268">
        <v>0</v>
      </c>
      <c r="L5465" s="270" t="s">
        <v>10359</v>
      </c>
      <c r="M5465" s="270">
        <v>0</v>
      </c>
      <c r="N5465" s="270" t="s">
        <v>10359</v>
      </c>
      <c r="O5465" s="270">
        <v>0</v>
      </c>
      <c r="P5465" s="270" t="s">
        <v>10359</v>
      </c>
      <c r="Q5465" s="270">
        <v>0</v>
      </c>
      <c r="R5465" s="74"/>
      <c r="S5465" s="75" t="str">
        <f t="shared" si="502"/>
        <v>0000</v>
      </c>
      <c r="T5465" s="75" t="str">
        <f t="shared" si="503"/>
        <v>00000000000000000000000000000000</v>
      </c>
      <c r="V5465" s="197"/>
      <c r="W5465" s="75">
        <f t="shared" si="504"/>
        <v>0</v>
      </c>
      <c r="AE5465" s="479"/>
    </row>
    <row r="5466" spans="1:31" s="75" customFormat="1" ht="13.5" x14ac:dyDescent="0.2">
      <c r="A5466" s="211">
        <v>5463</v>
      </c>
      <c r="B5466" s="212" t="s">
        <v>7667</v>
      </c>
      <c r="C5466" s="213" t="s">
        <v>7668</v>
      </c>
      <c r="D5466" s="213"/>
      <c r="E5466" s="213">
        <v>0</v>
      </c>
      <c r="F5466" s="213" t="s">
        <v>585</v>
      </c>
      <c r="G5466" s="214" t="s">
        <v>677</v>
      </c>
      <c r="H5466" s="208" t="str">
        <f>IF(Input!F$4="GMH_OECC",J5466,IF(Input!F$4="GMH_XOEC",L5466,IF(Input!F$4="GMH_Korea",N5466,IF(Input!F$4="GMH_EU",P5466,IF(Input!F$4="Skysuper",#REF!,IF(Input!F$4="SkyII",#REF!,IF(Input!F$4="XO-8000",#REF!, "FALSE")))))))</f>
        <v>00</v>
      </c>
      <c r="I5466" s="209">
        <f>IF(Input!F$4="GMH_OECC",K5466,IF(Input!F$4="GMH_XOEC",M5466,IF(Input!F$4="GMH_Korea",O5466,IF(Input!F$4="GMH_EU",Q5466,IF(Input!F$4="Skysuper",#REF!,IF(Input!F$4="SkyII",#REF!,IF(Input!F$4="XO-8000",#REF!, "FALSE")))))))</f>
        <v>0</v>
      </c>
      <c r="J5466" s="210" t="s">
        <v>10359</v>
      </c>
      <c r="K5466" s="268">
        <v>0</v>
      </c>
      <c r="L5466" s="270" t="s">
        <v>10359</v>
      </c>
      <c r="M5466" s="270">
        <v>0</v>
      </c>
      <c r="N5466" s="270" t="s">
        <v>10359</v>
      </c>
      <c r="O5466" s="270">
        <v>0</v>
      </c>
      <c r="P5466" s="270" t="s">
        <v>10359</v>
      </c>
      <c r="Q5466" s="270">
        <v>0</v>
      </c>
      <c r="R5466" s="74"/>
      <c r="S5466" s="75" t="str">
        <f t="shared" si="502"/>
        <v>0000</v>
      </c>
      <c r="T5466" s="75" t="str">
        <f t="shared" si="503"/>
        <v>00000000000000000000000000000000</v>
      </c>
      <c r="V5466" s="197"/>
      <c r="W5466" s="75">
        <f t="shared" si="504"/>
        <v>0</v>
      </c>
      <c r="AE5466" s="479"/>
    </row>
    <row r="5467" spans="1:31" s="75" customFormat="1" ht="13.5" x14ac:dyDescent="0.2">
      <c r="A5467" s="211">
        <v>5464</v>
      </c>
      <c r="B5467" s="212" t="s">
        <v>7669</v>
      </c>
      <c r="C5467" s="213" t="s">
        <v>7670</v>
      </c>
      <c r="D5467" s="213"/>
      <c r="E5467" s="213">
        <v>0</v>
      </c>
      <c r="F5467" s="213" t="s">
        <v>585</v>
      </c>
      <c r="G5467" s="214" t="s">
        <v>677</v>
      </c>
      <c r="H5467" s="208" t="str">
        <f>IF(Input!F$4="GMH_OECC",J5467,IF(Input!F$4="GMH_XOEC",L5467,IF(Input!F$4="GMH_Korea",N5467,IF(Input!F$4="GMH_EU",P5467,IF(Input!F$4="Skysuper",#REF!,IF(Input!F$4="SkyII",#REF!,IF(Input!F$4="XO-8000",#REF!, "FALSE")))))))</f>
        <v>00</v>
      </c>
      <c r="I5467" s="209">
        <f>IF(Input!F$4="GMH_OECC",K5467,IF(Input!F$4="GMH_XOEC",M5467,IF(Input!F$4="GMH_Korea",O5467,IF(Input!F$4="GMH_EU",Q5467,IF(Input!F$4="Skysuper",#REF!,IF(Input!F$4="SkyII",#REF!,IF(Input!F$4="XO-8000",#REF!, "FALSE")))))))</f>
        <v>0</v>
      </c>
      <c r="J5467" s="210" t="s">
        <v>10359</v>
      </c>
      <c r="K5467" s="268">
        <v>0</v>
      </c>
      <c r="L5467" s="270" t="s">
        <v>10359</v>
      </c>
      <c r="M5467" s="270">
        <v>0</v>
      </c>
      <c r="N5467" s="270" t="s">
        <v>10359</v>
      </c>
      <c r="O5467" s="270">
        <v>0</v>
      </c>
      <c r="P5467" s="270" t="s">
        <v>10359</v>
      </c>
      <c r="Q5467" s="270">
        <v>0</v>
      </c>
      <c r="R5467" s="74"/>
      <c r="S5467" s="75" t="str">
        <f t="shared" si="502"/>
        <v>0000</v>
      </c>
      <c r="T5467" s="75" t="str">
        <f t="shared" si="503"/>
        <v>00000000000000000000000000000000</v>
      </c>
      <c r="V5467" s="197"/>
      <c r="W5467" s="75">
        <f t="shared" si="504"/>
        <v>0</v>
      </c>
      <c r="AE5467" s="479"/>
    </row>
    <row r="5468" spans="1:31" s="75" customFormat="1" ht="13.5" x14ac:dyDescent="0.2">
      <c r="A5468" s="211">
        <v>5465</v>
      </c>
      <c r="B5468" s="212" t="s">
        <v>7671</v>
      </c>
      <c r="C5468" s="213" t="s">
        <v>7672</v>
      </c>
      <c r="D5468" s="213"/>
      <c r="E5468" s="213">
        <v>0</v>
      </c>
      <c r="F5468" s="213" t="s">
        <v>585</v>
      </c>
      <c r="G5468" s="214" t="s">
        <v>677</v>
      </c>
      <c r="H5468" s="208" t="str">
        <f>IF(Input!F$4="GMH_OECC",J5468,IF(Input!F$4="GMH_XOEC",L5468,IF(Input!F$4="GMH_Korea",N5468,IF(Input!F$4="GMH_EU",P5468,IF(Input!F$4="Skysuper",#REF!,IF(Input!F$4="SkyII",#REF!,IF(Input!F$4="XO-8000",#REF!, "FALSE")))))))</f>
        <v>00</v>
      </c>
      <c r="I5468" s="209">
        <f>IF(Input!F$4="GMH_OECC",K5468,IF(Input!F$4="GMH_XOEC",M5468,IF(Input!F$4="GMH_Korea",O5468,IF(Input!F$4="GMH_EU",Q5468,IF(Input!F$4="Skysuper",#REF!,IF(Input!F$4="SkyII",#REF!,IF(Input!F$4="XO-8000",#REF!, "FALSE")))))))</f>
        <v>0</v>
      </c>
      <c r="J5468" s="210" t="s">
        <v>10359</v>
      </c>
      <c r="K5468" s="268">
        <v>0</v>
      </c>
      <c r="L5468" s="270" t="s">
        <v>10359</v>
      </c>
      <c r="M5468" s="270">
        <v>0</v>
      </c>
      <c r="N5468" s="270" t="s">
        <v>10359</v>
      </c>
      <c r="O5468" s="270">
        <v>0</v>
      </c>
      <c r="P5468" s="270" t="s">
        <v>10359</v>
      </c>
      <c r="Q5468" s="270">
        <v>0</v>
      </c>
      <c r="R5468" s="74"/>
      <c r="S5468" s="75" t="str">
        <f t="shared" si="502"/>
        <v>0000</v>
      </c>
      <c r="T5468" s="75" t="str">
        <f t="shared" si="503"/>
        <v>00000000000000000000000000000000</v>
      </c>
      <c r="V5468" s="197"/>
      <c r="W5468" s="75">
        <f t="shared" si="504"/>
        <v>0</v>
      </c>
      <c r="AE5468" s="479"/>
    </row>
    <row r="5469" spans="1:31" s="75" customFormat="1" ht="13.5" x14ac:dyDescent="0.2">
      <c r="A5469" s="211">
        <v>5466</v>
      </c>
      <c r="B5469" s="212" t="s">
        <v>7673</v>
      </c>
      <c r="C5469" s="213" t="s">
        <v>7674</v>
      </c>
      <c r="D5469" s="213"/>
      <c r="E5469" s="213">
        <v>0</v>
      </c>
      <c r="F5469" s="213" t="s">
        <v>585</v>
      </c>
      <c r="G5469" s="214" t="s">
        <v>677</v>
      </c>
      <c r="H5469" s="208" t="str">
        <f>IF(Input!F$4="GMH_OECC",J5469,IF(Input!F$4="GMH_XOEC",L5469,IF(Input!F$4="GMH_Korea",N5469,IF(Input!F$4="GMH_EU",P5469,IF(Input!F$4="Skysuper",#REF!,IF(Input!F$4="SkyII",#REF!,IF(Input!F$4="XO-8000",#REF!, "FALSE")))))))</f>
        <v>00</v>
      </c>
      <c r="I5469" s="209">
        <f>IF(Input!F$4="GMH_OECC",K5469,IF(Input!F$4="GMH_XOEC",M5469,IF(Input!F$4="GMH_Korea",O5469,IF(Input!F$4="GMH_EU",Q5469,IF(Input!F$4="Skysuper",#REF!,IF(Input!F$4="SkyII",#REF!,IF(Input!F$4="XO-8000",#REF!, "FALSE")))))))</f>
        <v>0</v>
      </c>
      <c r="J5469" s="210" t="s">
        <v>10359</v>
      </c>
      <c r="K5469" s="268">
        <v>0</v>
      </c>
      <c r="L5469" s="270" t="s">
        <v>10359</v>
      </c>
      <c r="M5469" s="270">
        <v>0</v>
      </c>
      <c r="N5469" s="270" t="s">
        <v>10359</v>
      </c>
      <c r="O5469" s="270">
        <v>0</v>
      </c>
      <c r="P5469" s="270" t="s">
        <v>10359</v>
      </c>
      <c r="Q5469" s="270">
        <v>0</v>
      </c>
      <c r="R5469" s="74"/>
      <c r="S5469" s="75" t="str">
        <f t="shared" si="502"/>
        <v>0000</v>
      </c>
      <c r="T5469" s="75" t="str">
        <f t="shared" si="503"/>
        <v>00000000000000000000000000000000</v>
      </c>
      <c r="V5469" s="197"/>
      <c r="W5469" s="75">
        <f t="shared" si="504"/>
        <v>0</v>
      </c>
      <c r="AE5469" s="479"/>
    </row>
    <row r="5470" spans="1:31" s="75" customFormat="1" ht="13.5" x14ac:dyDescent="0.2">
      <c r="A5470" s="211">
        <v>5467</v>
      </c>
      <c r="B5470" s="212" t="s">
        <v>7675</v>
      </c>
      <c r="C5470" s="213" t="s">
        <v>7676</v>
      </c>
      <c r="D5470" s="213"/>
      <c r="E5470" s="213">
        <v>0</v>
      </c>
      <c r="F5470" s="213" t="s">
        <v>585</v>
      </c>
      <c r="G5470" s="214" t="s">
        <v>677</v>
      </c>
      <c r="H5470" s="208" t="str">
        <f>IF(Input!F$4="GMH_OECC",J5470,IF(Input!F$4="GMH_XOEC",L5470,IF(Input!F$4="GMH_Korea",N5470,IF(Input!F$4="GMH_EU",P5470,IF(Input!F$4="Skysuper",#REF!,IF(Input!F$4="SkyII",#REF!,IF(Input!F$4="XO-8000",#REF!, "FALSE")))))))</f>
        <v>00</v>
      </c>
      <c r="I5470" s="209">
        <f>IF(Input!F$4="GMH_OECC",K5470,IF(Input!F$4="GMH_XOEC",M5470,IF(Input!F$4="GMH_Korea",O5470,IF(Input!F$4="GMH_EU",Q5470,IF(Input!F$4="Skysuper",#REF!,IF(Input!F$4="SkyII",#REF!,IF(Input!F$4="XO-8000",#REF!, "FALSE")))))))</f>
        <v>0</v>
      </c>
      <c r="J5470" s="210" t="s">
        <v>10359</v>
      </c>
      <c r="K5470" s="268">
        <v>0</v>
      </c>
      <c r="L5470" s="270" t="s">
        <v>10359</v>
      </c>
      <c r="M5470" s="270">
        <v>0</v>
      </c>
      <c r="N5470" s="270" t="s">
        <v>10359</v>
      </c>
      <c r="O5470" s="270">
        <v>0</v>
      </c>
      <c r="P5470" s="270" t="s">
        <v>10359</v>
      </c>
      <c r="Q5470" s="270">
        <v>0</v>
      </c>
      <c r="R5470" s="74"/>
      <c r="S5470" s="75" t="str">
        <f t="shared" si="502"/>
        <v>0000</v>
      </c>
      <c r="T5470" s="75" t="str">
        <f t="shared" si="503"/>
        <v>00000000000000000000000000000000</v>
      </c>
      <c r="V5470" s="197"/>
      <c r="W5470" s="75">
        <f t="shared" si="504"/>
        <v>0</v>
      </c>
      <c r="AE5470" s="479"/>
    </row>
    <row r="5471" spans="1:31" s="75" customFormat="1" ht="13.5" x14ac:dyDescent="0.2">
      <c r="A5471" s="211">
        <v>5468</v>
      </c>
      <c r="B5471" s="212" t="s">
        <v>7677</v>
      </c>
      <c r="C5471" s="213" t="s">
        <v>7678</v>
      </c>
      <c r="D5471" s="213"/>
      <c r="E5471" s="213">
        <v>0</v>
      </c>
      <c r="F5471" s="213" t="s">
        <v>585</v>
      </c>
      <c r="G5471" s="214" t="s">
        <v>677</v>
      </c>
      <c r="H5471" s="208" t="str">
        <f>IF(Input!F$4="GMH_OECC",J5471,IF(Input!F$4="GMH_XOEC",L5471,IF(Input!F$4="GMH_Korea",N5471,IF(Input!F$4="GMH_EU",P5471,IF(Input!F$4="Skysuper",#REF!,IF(Input!F$4="SkyII",#REF!,IF(Input!F$4="XO-8000",#REF!, "FALSE")))))))</f>
        <v>00</v>
      </c>
      <c r="I5471" s="209">
        <f>IF(Input!F$4="GMH_OECC",K5471,IF(Input!F$4="GMH_XOEC",M5471,IF(Input!F$4="GMH_Korea",O5471,IF(Input!F$4="GMH_EU",Q5471,IF(Input!F$4="Skysuper",#REF!,IF(Input!F$4="SkyII",#REF!,IF(Input!F$4="XO-8000",#REF!, "FALSE")))))))</f>
        <v>0</v>
      </c>
      <c r="J5471" s="210" t="s">
        <v>10359</v>
      </c>
      <c r="K5471" s="268">
        <v>0</v>
      </c>
      <c r="L5471" s="270" t="s">
        <v>10359</v>
      </c>
      <c r="M5471" s="270">
        <v>0</v>
      </c>
      <c r="N5471" s="270" t="s">
        <v>10359</v>
      </c>
      <c r="O5471" s="270">
        <v>0</v>
      </c>
      <c r="P5471" s="270" t="s">
        <v>10359</v>
      </c>
      <c r="Q5471" s="270">
        <v>0</v>
      </c>
      <c r="R5471" s="74"/>
      <c r="S5471" s="75" t="str">
        <f t="shared" si="502"/>
        <v>0000</v>
      </c>
      <c r="T5471" s="75" t="str">
        <f t="shared" si="503"/>
        <v>00000000000000000000000000000000</v>
      </c>
      <c r="V5471" s="197"/>
      <c r="W5471" s="75">
        <f t="shared" si="504"/>
        <v>0</v>
      </c>
      <c r="AE5471" s="479"/>
    </row>
    <row r="5472" spans="1:31" s="75" customFormat="1" ht="13.5" x14ac:dyDescent="0.2">
      <c r="A5472" s="211">
        <v>5469</v>
      </c>
      <c r="B5472" s="212" t="s">
        <v>7679</v>
      </c>
      <c r="C5472" s="213" t="s">
        <v>7680</v>
      </c>
      <c r="D5472" s="213"/>
      <c r="E5472" s="213">
        <v>0</v>
      </c>
      <c r="F5472" s="213" t="s">
        <v>585</v>
      </c>
      <c r="G5472" s="214" t="s">
        <v>677</v>
      </c>
      <c r="H5472" s="208" t="str">
        <f>IF(Input!F$4="GMH_OECC",J5472,IF(Input!F$4="GMH_XOEC",L5472,IF(Input!F$4="GMH_Korea",N5472,IF(Input!F$4="GMH_EU",P5472,IF(Input!F$4="Skysuper",#REF!,IF(Input!F$4="SkyII",#REF!,IF(Input!F$4="XO-8000",#REF!, "FALSE")))))))</f>
        <v>00</v>
      </c>
      <c r="I5472" s="209">
        <f>IF(Input!F$4="GMH_OECC",K5472,IF(Input!F$4="GMH_XOEC",M5472,IF(Input!F$4="GMH_Korea",O5472,IF(Input!F$4="GMH_EU",Q5472,IF(Input!F$4="Skysuper",#REF!,IF(Input!F$4="SkyII",#REF!,IF(Input!F$4="XO-8000",#REF!, "FALSE")))))))</f>
        <v>0</v>
      </c>
      <c r="J5472" s="210" t="s">
        <v>10359</v>
      </c>
      <c r="K5472" s="268">
        <v>0</v>
      </c>
      <c r="L5472" s="270" t="s">
        <v>10359</v>
      </c>
      <c r="M5472" s="270">
        <v>0</v>
      </c>
      <c r="N5472" s="270" t="s">
        <v>10359</v>
      </c>
      <c r="O5472" s="270">
        <v>0</v>
      </c>
      <c r="P5472" s="270" t="s">
        <v>10359</v>
      </c>
      <c r="Q5472" s="270">
        <v>0</v>
      </c>
      <c r="R5472" s="74"/>
      <c r="S5472" s="75" t="str">
        <f t="shared" si="502"/>
        <v>0000</v>
      </c>
      <c r="T5472" s="75" t="str">
        <f t="shared" si="503"/>
        <v>00000000000000000000000000000000</v>
      </c>
      <c r="V5472" s="197"/>
      <c r="W5472" s="75">
        <f t="shared" si="504"/>
        <v>0</v>
      </c>
      <c r="AE5472" s="479"/>
    </row>
    <row r="5473" spans="1:31" s="75" customFormat="1" ht="13.5" x14ac:dyDescent="0.2">
      <c r="A5473" s="211">
        <v>5470</v>
      </c>
      <c r="B5473" s="212" t="s">
        <v>7681</v>
      </c>
      <c r="C5473" s="213" t="s">
        <v>7682</v>
      </c>
      <c r="D5473" s="213"/>
      <c r="E5473" s="213">
        <v>0</v>
      </c>
      <c r="F5473" s="213" t="s">
        <v>585</v>
      </c>
      <c r="G5473" s="214" t="s">
        <v>677</v>
      </c>
      <c r="H5473" s="208" t="str">
        <f>IF(Input!F$4="GMH_OECC",J5473,IF(Input!F$4="GMH_XOEC",L5473,IF(Input!F$4="GMH_Korea",N5473,IF(Input!F$4="GMH_EU",P5473,IF(Input!F$4="Skysuper",#REF!,IF(Input!F$4="SkyII",#REF!,IF(Input!F$4="XO-8000",#REF!, "FALSE")))))))</f>
        <v>00</v>
      </c>
      <c r="I5473" s="209">
        <f>IF(Input!F$4="GMH_OECC",K5473,IF(Input!F$4="GMH_XOEC",M5473,IF(Input!F$4="GMH_Korea",O5473,IF(Input!F$4="GMH_EU",Q5473,IF(Input!F$4="Skysuper",#REF!,IF(Input!F$4="SkyII",#REF!,IF(Input!F$4="XO-8000",#REF!, "FALSE")))))))</f>
        <v>0</v>
      </c>
      <c r="J5473" s="210" t="s">
        <v>10359</v>
      </c>
      <c r="K5473" s="268">
        <v>0</v>
      </c>
      <c r="L5473" s="270" t="s">
        <v>10359</v>
      </c>
      <c r="M5473" s="270">
        <v>0</v>
      </c>
      <c r="N5473" s="270" t="s">
        <v>10359</v>
      </c>
      <c r="O5473" s="270">
        <v>0</v>
      </c>
      <c r="P5473" s="270" t="s">
        <v>10359</v>
      </c>
      <c r="Q5473" s="270">
        <v>0</v>
      </c>
      <c r="R5473" s="74"/>
      <c r="S5473" s="75" t="str">
        <f t="shared" si="502"/>
        <v>0000</v>
      </c>
      <c r="T5473" s="75" t="str">
        <f t="shared" si="503"/>
        <v>00000000000000000000000000000000</v>
      </c>
      <c r="V5473" s="197"/>
      <c r="W5473" s="75">
        <f t="shared" si="504"/>
        <v>0</v>
      </c>
      <c r="AE5473" s="479"/>
    </row>
    <row r="5474" spans="1:31" s="75" customFormat="1" ht="13.5" x14ac:dyDescent="0.2">
      <c r="A5474" s="211">
        <v>5471</v>
      </c>
      <c r="B5474" s="212" t="s">
        <v>7683</v>
      </c>
      <c r="C5474" s="213" t="s">
        <v>7684</v>
      </c>
      <c r="D5474" s="213"/>
      <c r="E5474" s="213">
        <v>0</v>
      </c>
      <c r="F5474" s="213" t="s">
        <v>585</v>
      </c>
      <c r="G5474" s="214" t="s">
        <v>677</v>
      </c>
      <c r="H5474" s="208" t="str">
        <f>IF(Input!F$4="GMH_OECC",J5474,IF(Input!F$4="GMH_XOEC",L5474,IF(Input!F$4="GMH_Korea",N5474,IF(Input!F$4="GMH_EU",P5474,IF(Input!F$4="Skysuper",#REF!,IF(Input!F$4="SkyII",#REF!,IF(Input!F$4="XO-8000",#REF!, "FALSE")))))))</f>
        <v>00</v>
      </c>
      <c r="I5474" s="209">
        <f>IF(Input!F$4="GMH_OECC",K5474,IF(Input!F$4="GMH_XOEC",M5474,IF(Input!F$4="GMH_Korea",O5474,IF(Input!F$4="GMH_EU",Q5474,IF(Input!F$4="Skysuper",#REF!,IF(Input!F$4="SkyII",#REF!,IF(Input!F$4="XO-8000",#REF!, "FALSE")))))))</f>
        <v>0</v>
      </c>
      <c r="J5474" s="210" t="s">
        <v>10359</v>
      </c>
      <c r="K5474" s="268">
        <v>0</v>
      </c>
      <c r="L5474" s="270" t="s">
        <v>10359</v>
      </c>
      <c r="M5474" s="270">
        <v>0</v>
      </c>
      <c r="N5474" s="270" t="s">
        <v>10359</v>
      </c>
      <c r="O5474" s="270">
        <v>0</v>
      </c>
      <c r="P5474" s="270" t="s">
        <v>10359</v>
      </c>
      <c r="Q5474" s="270">
        <v>0</v>
      </c>
      <c r="R5474" s="74"/>
      <c r="S5474" s="75" t="str">
        <f t="shared" si="502"/>
        <v>0000</v>
      </c>
      <c r="T5474" s="75" t="str">
        <f t="shared" si="503"/>
        <v>00000000000000000000000000000000</v>
      </c>
      <c r="V5474" s="197"/>
      <c r="W5474" s="75">
        <f t="shared" si="504"/>
        <v>0</v>
      </c>
      <c r="AE5474" s="479"/>
    </row>
    <row r="5475" spans="1:31" s="75" customFormat="1" ht="13.5" x14ac:dyDescent="0.2">
      <c r="A5475" s="211">
        <v>5472</v>
      </c>
      <c r="B5475" s="212" t="s">
        <v>7685</v>
      </c>
      <c r="C5475" s="213" t="s">
        <v>7686</v>
      </c>
      <c r="D5475" s="213"/>
      <c r="E5475" s="213">
        <v>0</v>
      </c>
      <c r="F5475" s="213" t="s">
        <v>585</v>
      </c>
      <c r="G5475" s="214" t="s">
        <v>677</v>
      </c>
      <c r="H5475" s="208" t="str">
        <f>IF(Input!F$4="GMH_OECC",J5475,IF(Input!F$4="GMH_XOEC",L5475,IF(Input!F$4="GMH_Korea",N5475,IF(Input!F$4="GMH_EU",P5475,IF(Input!F$4="Skysuper",#REF!,IF(Input!F$4="SkyII",#REF!,IF(Input!F$4="XO-8000",#REF!, "FALSE")))))))</f>
        <v>00</v>
      </c>
      <c r="I5475" s="209">
        <f>IF(Input!F$4="GMH_OECC",K5475,IF(Input!F$4="GMH_XOEC",M5475,IF(Input!F$4="GMH_Korea",O5475,IF(Input!F$4="GMH_EU",Q5475,IF(Input!F$4="Skysuper",#REF!,IF(Input!F$4="SkyII",#REF!,IF(Input!F$4="XO-8000",#REF!, "FALSE")))))))</f>
        <v>0</v>
      </c>
      <c r="J5475" s="210" t="s">
        <v>10359</v>
      </c>
      <c r="K5475" s="268">
        <v>0</v>
      </c>
      <c r="L5475" s="270" t="s">
        <v>10359</v>
      </c>
      <c r="M5475" s="270">
        <v>0</v>
      </c>
      <c r="N5475" s="270" t="s">
        <v>10359</v>
      </c>
      <c r="O5475" s="270">
        <v>0</v>
      </c>
      <c r="P5475" s="270" t="s">
        <v>10359</v>
      </c>
      <c r="Q5475" s="270">
        <v>0</v>
      </c>
      <c r="R5475" s="74"/>
      <c r="S5475" s="75" t="str">
        <f t="shared" si="502"/>
        <v>0000</v>
      </c>
      <c r="T5475" s="75" t="str">
        <f t="shared" si="503"/>
        <v>00000000000000000000000000000000</v>
      </c>
      <c r="V5475" s="197"/>
      <c r="W5475" s="75">
        <f t="shared" si="504"/>
        <v>0</v>
      </c>
      <c r="AE5475" s="479"/>
    </row>
    <row r="5476" spans="1:31" s="75" customFormat="1" ht="13.5" x14ac:dyDescent="0.2">
      <c r="A5476" s="211">
        <v>5473</v>
      </c>
      <c r="B5476" s="212" t="s">
        <v>7687</v>
      </c>
      <c r="C5476" s="213" t="s">
        <v>7688</v>
      </c>
      <c r="D5476" s="213"/>
      <c r="E5476" s="213">
        <v>0</v>
      </c>
      <c r="F5476" s="213" t="s">
        <v>585</v>
      </c>
      <c r="G5476" s="214" t="s">
        <v>677</v>
      </c>
      <c r="H5476" s="208" t="str">
        <f>IF(Input!F$4="GMH_OECC",J5476,IF(Input!F$4="GMH_XOEC",L5476,IF(Input!F$4="GMH_Korea",N5476,IF(Input!F$4="GMH_EU",P5476,IF(Input!F$4="Skysuper",#REF!,IF(Input!F$4="SkyII",#REF!,IF(Input!F$4="XO-8000",#REF!, "FALSE")))))))</f>
        <v>00</v>
      </c>
      <c r="I5476" s="209">
        <f>IF(Input!F$4="GMH_OECC",K5476,IF(Input!F$4="GMH_XOEC",M5476,IF(Input!F$4="GMH_Korea",O5476,IF(Input!F$4="GMH_EU",Q5476,IF(Input!F$4="Skysuper",#REF!,IF(Input!F$4="SkyII",#REF!,IF(Input!F$4="XO-8000",#REF!, "FALSE")))))))</f>
        <v>0</v>
      </c>
      <c r="J5476" s="210" t="s">
        <v>10359</v>
      </c>
      <c r="K5476" s="268">
        <v>0</v>
      </c>
      <c r="L5476" s="270" t="s">
        <v>10359</v>
      </c>
      <c r="M5476" s="270">
        <v>0</v>
      </c>
      <c r="N5476" s="270" t="s">
        <v>10359</v>
      </c>
      <c r="O5476" s="270">
        <v>0</v>
      </c>
      <c r="P5476" s="270" t="s">
        <v>10359</v>
      </c>
      <c r="Q5476" s="270">
        <v>0</v>
      </c>
      <c r="R5476" s="74"/>
      <c r="S5476" s="75" t="str">
        <f t="shared" si="502"/>
        <v>0000</v>
      </c>
      <c r="T5476" s="75" t="str">
        <f t="shared" si="503"/>
        <v>00000000000000000000000000000000</v>
      </c>
      <c r="V5476" s="197"/>
      <c r="W5476" s="75">
        <f t="shared" si="504"/>
        <v>0</v>
      </c>
      <c r="AE5476" s="479"/>
    </row>
    <row r="5477" spans="1:31" s="75" customFormat="1" ht="13.5" x14ac:dyDescent="0.2">
      <c r="A5477" s="211">
        <v>5474</v>
      </c>
      <c r="B5477" s="212" t="s">
        <v>7689</v>
      </c>
      <c r="C5477" s="213" t="s">
        <v>7690</v>
      </c>
      <c r="D5477" s="213"/>
      <c r="E5477" s="213">
        <v>0</v>
      </c>
      <c r="F5477" s="213" t="s">
        <v>585</v>
      </c>
      <c r="G5477" s="214" t="s">
        <v>677</v>
      </c>
      <c r="H5477" s="208" t="str">
        <f>IF(Input!F$4="GMH_OECC",J5477,IF(Input!F$4="GMH_XOEC",L5477,IF(Input!F$4="GMH_Korea",N5477,IF(Input!F$4="GMH_EU",P5477,IF(Input!F$4="Skysuper",#REF!,IF(Input!F$4="SkyII",#REF!,IF(Input!F$4="XO-8000",#REF!, "FALSE")))))))</f>
        <v>00</v>
      </c>
      <c r="I5477" s="209">
        <f>IF(Input!F$4="GMH_OECC",K5477,IF(Input!F$4="GMH_XOEC",M5477,IF(Input!F$4="GMH_Korea",O5477,IF(Input!F$4="GMH_EU",Q5477,IF(Input!F$4="Skysuper",#REF!,IF(Input!F$4="SkyII",#REF!,IF(Input!F$4="XO-8000",#REF!, "FALSE")))))))</f>
        <v>0</v>
      </c>
      <c r="J5477" s="210" t="s">
        <v>10359</v>
      </c>
      <c r="K5477" s="268">
        <v>0</v>
      </c>
      <c r="L5477" s="270" t="s">
        <v>10359</v>
      </c>
      <c r="M5477" s="270">
        <v>0</v>
      </c>
      <c r="N5477" s="270" t="s">
        <v>10359</v>
      </c>
      <c r="O5477" s="270">
        <v>0</v>
      </c>
      <c r="P5477" s="270" t="s">
        <v>10359</v>
      </c>
      <c r="Q5477" s="270">
        <v>0</v>
      </c>
      <c r="R5477" s="74"/>
      <c r="S5477" s="75" t="str">
        <f t="shared" si="502"/>
        <v>0000</v>
      </c>
      <c r="T5477" s="75" t="str">
        <f t="shared" si="503"/>
        <v>00000000000000000000000000000000</v>
      </c>
      <c r="V5477" s="197"/>
      <c r="W5477" s="75">
        <f t="shared" si="504"/>
        <v>0</v>
      </c>
      <c r="AE5477" s="479"/>
    </row>
    <row r="5478" spans="1:31" s="75" customFormat="1" ht="13.5" x14ac:dyDescent="0.2">
      <c r="A5478" s="211">
        <v>5475</v>
      </c>
      <c r="B5478" s="212" t="s">
        <v>7691</v>
      </c>
      <c r="C5478" s="213" t="s">
        <v>7692</v>
      </c>
      <c r="D5478" s="213"/>
      <c r="E5478" s="213">
        <v>0</v>
      </c>
      <c r="F5478" s="213" t="s">
        <v>585</v>
      </c>
      <c r="G5478" s="214" t="s">
        <v>677</v>
      </c>
      <c r="H5478" s="208" t="str">
        <f>IF(Input!F$4="GMH_OECC",J5478,IF(Input!F$4="GMH_XOEC",L5478,IF(Input!F$4="GMH_Korea",N5478,IF(Input!F$4="GMH_EU",P5478,IF(Input!F$4="Skysuper",#REF!,IF(Input!F$4="SkyII",#REF!,IF(Input!F$4="XO-8000",#REF!, "FALSE")))))))</f>
        <v>00</v>
      </c>
      <c r="I5478" s="209">
        <f>IF(Input!F$4="GMH_OECC",K5478,IF(Input!F$4="GMH_XOEC",M5478,IF(Input!F$4="GMH_Korea",O5478,IF(Input!F$4="GMH_EU",Q5478,IF(Input!F$4="Skysuper",#REF!,IF(Input!F$4="SkyII",#REF!,IF(Input!F$4="XO-8000",#REF!, "FALSE")))))))</f>
        <v>0</v>
      </c>
      <c r="J5478" s="210" t="s">
        <v>10359</v>
      </c>
      <c r="K5478" s="268">
        <v>0</v>
      </c>
      <c r="L5478" s="270" t="s">
        <v>10359</v>
      </c>
      <c r="M5478" s="270">
        <v>0</v>
      </c>
      <c r="N5478" s="270" t="s">
        <v>10359</v>
      </c>
      <c r="O5478" s="270">
        <v>0</v>
      </c>
      <c r="P5478" s="270" t="s">
        <v>10359</v>
      </c>
      <c r="Q5478" s="270">
        <v>0</v>
      </c>
      <c r="R5478" s="74"/>
      <c r="S5478" s="75" t="str">
        <f t="shared" si="502"/>
        <v>0000</v>
      </c>
      <c r="T5478" s="75" t="str">
        <f t="shared" si="503"/>
        <v>00000000000000000000000000000000</v>
      </c>
      <c r="V5478" s="197"/>
      <c r="W5478" s="75">
        <f t="shared" si="504"/>
        <v>0</v>
      </c>
      <c r="AE5478" s="479"/>
    </row>
    <row r="5479" spans="1:31" s="75" customFormat="1" ht="13.5" x14ac:dyDescent="0.2">
      <c r="A5479" s="211">
        <v>5476</v>
      </c>
      <c r="B5479" s="212" t="s">
        <v>7693</v>
      </c>
      <c r="C5479" s="213" t="s">
        <v>7694</v>
      </c>
      <c r="D5479" s="213"/>
      <c r="E5479" s="213">
        <v>0</v>
      </c>
      <c r="F5479" s="213" t="s">
        <v>585</v>
      </c>
      <c r="G5479" s="214" t="s">
        <v>677</v>
      </c>
      <c r="H5479" s="208" t="str">
        <f>IF(Input!F$4="GMH_OECC",J5479,IF(Input!F$4="GMH_XOEC",L5479,IF(Input!F$4="GMH_Korea",N5479,IF(Input!F$4="GMH_EU",P5479,IF(Input!F$4="Skysuper",#REF!,IF(Input!F$4="SkyII",#REF!,IF(Input!F$4="XO-8000",#REF!, "FALSE")))))))</f>
        <v>00</v>
      </c>
      <c r="I5479" s="209">
        <f>IF(Input!F$4="GMH_OECC",K5479,IF(Input!F$4="GMH_XOEC",M5479,IF(Input!F$4="GMH_Korea",O5479,IF(Input!F$4="GMH_EU",Q5479,IF(Input!F$4="Skysuper",#REF!,IF(Input!F$4="SkyII",#REF!,IF(Input!F$4="XO-8000",#REF!, "FALSE")))))))</f>
        <v>0</v>
      </c>
      <c r="J5479" s="210" t="s">
        <v>10359</v>
      </c>
      <c r="K5479" s="268">
        <v>0</v>
      </c>
      <c r="L5479" s="270" t="s">
        <v>10359</v>
      </c>
      <c r="M5479" s="270">
        <v>0</v>
      </c>
      <c r="N5479" s="270" t="s">
        <v>10359</v>
      </c>
      <c r="O5479" s="270">
        <v>0</v>
      </c>
      <c r="P5479" s="270" t="s">
        <v>10359</v>
      </c>
      <c r="Q5479" s="270">
        <v>0</v>
      </c>
      <c r="R5479" s="74"/>
      <c r="S5479" s="75" t="str">
        <f t="shared" si="502"/>
        <v>0000</v>
      </c>
      <c r="T5479" s="75" t="str">
        <f t="shared" si="503"/>
        <v>00000000000000000000000000000000</v>
      </c>
      <c r="V5479" s="197"/>
      <c r="W5479" s="75">
        <f t="shared" si="504"/>
        <v>0</v>
      </c>
      <c r="AE5479" s="479"/>
    </row>
    <row r="5480" spans="1:31" s="75" customFormat="1" ht="13.5" x14ac:dyDescent="0.2">
      <c r="A5480" s="211">
        <v>5477</v>
      </c>
      <c r="B5480" s="212" t="s">
        <v>7695</v>
      </c>
      <c r="C5480" s="213" t="s">
        <v>7696</v>
      </c>
      <c r="D5480" s="213"/>
      <c r="E5480" s="213">
        <v>0</v>
      </c>
      <c r="F5480" s="213" t="s">
        <v>585</v>
      </c>
      <c r="G5480" s="214" t="s">
        <v>677</v>
      </c>
      <c r="H5480" s="208" t="str">
        <f>IF(Input!F$4="GMH_OECC",J5480,IF(Input!F$4="GMH_XOEC",L5480,IF(Input!F$4="GMH_Korea",N5480,IF(Input!F$4="GMH_EU",P5480,IF(Input!F$4="Skysuper",#REF!,IF(Input!F$4="SkyII",#REF!,IF(Input!F$4="XO-8000",#REF!, "FALSE")))))))</f>
        <v>00</v>
      </c>
      <c r="I5480" s="209">
        <f>IF(Input!F$4="GMH_OECC",K5480,IF(Input!F$4="GMH_XOEC",M5480,IF(Input!F$4="GMH_Korea",O5480,IF(Input!F$4="GMH_EU",Q5480,IF(Input!F$4="Skysuper",#REF!,IF(Input!F$4="SkyII",#REF!,IF(Input!F$4="XO-8000",#REF!, "FALSE")))))))</f>
        <v>0</v>
      </c>
      <c r="J5480" s="210" t="s">
        <v>10359</v>
      </c>
      <c r="K5480" s="268">
        <v>0</v>
      </c>
      <c r="L5480" s="270" t="s">
        <v>10359</v>
      </c>
      <c r="M5480" s="270">
        <v>0</v>
      </c>
      <c r="N5480" s="270" t="s">
        <v>10359</v>
      </c>
      <c r="O5480" s="270">
        <v>0</v>
      </c>
      <c r="P5480" s="270" t="s">
        <v>10359</v>
      </c>
      <c r="Q5480" s="270">
        <v>0</v>
      </c>
      <c r="R5480" s="74"/>
      <c r="S5480" s="75" t="str">
        <f t="shared" si="502"/>
        <v>0000</v>
      </c>
      <c r="T5480" s="75" t="str">
        <f t="shared" si="503"/>
        <v>00000000000000000000000000000000</v>
      </c>
      <c r="V5480" s="197"/>
      <c r="W5480" s="75">
        <f t="shared" si="504"/>
        <v>0</v>
      </c>
      <c r="AE5480" s="479"/>
    </row>
    <row r="5481" spans="1:31" s="75" customFormat="1" ht="13.5" x14ac:dyDescent="0.2">
      <c r="A5481" s="211">
        <v>5478</v>
      </c>
      <c r="B5481" s="212" t="s">
        <v>7697</v>
      </c>
      <c r="C5481" s="213" t="s">
        <v>7698</v>
      </c>
      <c r="D5481" s="213"/>
      <c r="E5481" s="213">
        <v>0</v>
      </c>
      <c r="F5481" s="213" t="s">
        <v>585</v>
      </c>
      <c r="G5481" s="214" t="s">
        <v>677</v>
      </c>
      <c r="H5481" s="208" t="str">
        <f>IF(Input!F$4="GMH_OECC",J5481,IF(Input!F$4="GMH_XOEC",L5481,IF(Input!F$4="GMH_Korea",N5481,IF(Input!F$4="GMH_EU",P5481,IF(Input!F$4="Skysuper",#REF!,IF(Input!F$4="SkyII",#REF!,IF(Input!F$4="XO-8000",#REF!, "FALSE")))))))</f>
        <v>00</v>
      </c>
      <c r="I5481" s="209">
        <f>IF(Input!F$4="GMH_OECC",K5481,IF(Input!F$4="GMH_XOEC",M5481,IF(Input!F$4="GMH_Korea",O5481,IF(Input!F$4="GMH_EU",Q5481,IF(Input!F$4="Skysuper",#REF!,IF(Input!F$4="SkyII",#REF!,IF(Input!F$4="XO-8000",#REF!, "FALSE")))))))</f>
        <v>0</v>
      </c>
      <c r="J5481" s="210" t="s">
        <v>10359</v>
      </c>
      <c r="K5481" s="268">
        <v>0</v>
      </c>
      <c r="L5481" s="270" t="s">
        <v>10359</v>
      </c>
      <c r="M5481" s="270">
        <v>0</v>
      </c>
      <c r="N5481" s="270" t="s">
        <v>10359</v>
      </c>
      <c r="O5481" s="270">
        <v>0</v>
      </c>
      <c r="P5481" s="270" t="s">
        <v>10359</v>
      </c>
      <c r="Q5481" s="270">
        <v>0</v>
      </c>
      <c r="R5481" s="74"/>
      <c r="S5481" s="75" t="str">
        <f t="shared" si="502"/>
        <v>0000</v>
      </c>
      <c r="T5481" s="75" t="str">
        <f t="shared" si="503"/>
        <v>00000000000000000000000000000000</v>
      </c>
      <c r="V5481" s="197"/>
      <c r="W5481" s="75">
        <f t="shared" si="504"/>
        <v>0</v>
      </c>
      <c r="AE5481" s="479"/>
    </row>
    <row r="5482" spans="1:31" s="75" customFormat="1" ht="13.5" x14ac:dyDescent="0.2">
      <c r="A5482" s="211">
        <v>5479</v>
      </c>
      <c r="B5482" s="212" t="s">
        <v>7699</v>
      </c>
      <c r="C5482" s="213" t="s">
        <v>7700</v>
      </c>
      <c r="D5482" s="213"/>
      <c r="E5482" s="213">
        <v>0</v>
      </c>
      <c r="F5482" s="213" t="s">
        <v>585</v>
      </c>
      <c r="G5482" s="214" t="s">
        <v>677</v>
      </c>
      <c r="H5482" s="208" t="str">
        <f>IF(Input!F$4="GMH_OECC",J5482,IF(Input!F$4="GMH_XOEC",L5482,IF(Input!F$4="GMH_Korea",N5482,IF(Input!F$4="GMH_EU",P5482,IF(Input!F$4="Skysuper",#REF!,IF(Input!F$4="SkyII",#REF!,IF(Input!F$4="XO-8000",#REF!, "FALSE")))))))</f>
        <v>00</v>
      </c>
      <c r="I5482" s="209">
        <f>IF(Input!F$4="GMH_OECC",K5482,IF(Input!F$4="GMH_XOEC",M5482,IF(Input!F$4="GMH_Korea",O5482,IF(Input!F$4="GMH_EU",Q5482,IF(Input!F$4="Skysuper",#REF!,IF(Input!F$4="SkyII",#REF!,IF(Input!F$4="XO-8000",#REF!, "FALSE")))))))</f>
        <v>0</v>
      </c>
      <c r="J5482" s="210" t="s">
        <v>10359</v>
      </c>
      <c r="K5482" s="268">
        <v>0</v>
      </c>
      <c r="L5482" s="270" t="s">
        <v>10359</v>
      </c>
      <c r="M5482" s="270">
        <v>0</v>
      </c>
      <c r="N5482" s="270" t="s">
        <v>10359</v>
      </c>
      <c r="O5482" s="270">
        <v>0</v>
      </c>
      <c r="P5482" s="270" t="s">
        <v>10359</v>
      </c>
      <c r="Q5482" s="270">
        <v>0</v>
      </c>
      <c r="R5482" s="74"/>
      <c r="S5482" s="75" t="str">
        <f t="shared" si="502"/>
        <v>0000</v>
      </c>
      <c r="T5482" s="75" t="str">
        <f t="shared" si="503"/>
        <v>00000000000000000000000000000000</v>
      </c>
      <c r="V5482" s="197"/>
      <c r="W5482" s="75">
        <f t="shared" si="504"/>
        <v>0</v>
      </c>
      <c r="AE5482" s="479"/>
    </row>
    <row r="5483" spans="1:31" s="75" customFormat="1" ht="13.5" x14ac:dyDescent="0.2">
      <c r="A5483" s="211">
        <v>5480</v>
      </c>
      <c r="B5483" s="212" t="s">
        <v>7701</v>
      </c>
      <c r="C5483" s="213" t="s">
        <v>7702</v>
      </c>
      <c r="D5483" s="213"/>
      <c r="E5483" s="213">
        <v>0</v>
      </c>
      <c r="F5483" s="213" t="s">
        <v>585</v>
      </c>
      <c r="G5483" s="214" t="s">
        <v>677</v>
      </c>
      <c r="H5483" s="208" t="str">
        <f>IF(Input!F$4="GMH_OECC",J5483,IF(Input!F$4="GMH_XOEC",L5483,IF(Input!F$4="GMH_Korea",N5483,IF(Input!F$4="GMH_EU",P5483,IF(Input!F$4="Skysuper",#REF!,IF(Input!F$4="SkyII",#REF!,IF(Input!F$4="XO-8000",#REF!, "FALSE")))))))</f>
        <v>00</v>
      </c>
      <c r="I5483" s="209">
        <f>IF(Input!F$4="GMH_OECC",K5483,IF(Input!F$4="GMH_XOEC",M5483,IF(Input!F$4="GMH_Korea",O5483,IF(Input!F$4="GMH_EU",Q5483,IF(Input!F$4="Skysuper",#REF!,IF(Input!F$4="SkyII",#REF!,IF(Input!F$4="XO-8000",#REF!, "FALSE")))))))</f>
        <v>0</v>
      </c>
      <c r="J5483" s="210" t="s">
        <v>10359</v>
      </c>
      <c r="K5483" s="268">
        <v>0</v>
      </c>
      <c r="L5483" s="270" t="s">
        <v>10359</v>
      </c>
      <c r="M5483" s="270">
        <v>0</v>
      </c>
      <c r="N5483" s="270" t="s">
        <v>10359</v>
      </c>
      <c r="O5483" s="270">
        <v>0</v>
      </c>
      <c r="P5483" s="270" t="s">
        <v>10359</v>
      </c>
      <c r="Q5483" s="270">
        <v>0</v>
      </c>
      <c r="R5483" s="74"/>
      <c r="S5483" s="75" t="str">
        <f t="shared" si="502"/>
        <v>0000</v>
      </c>
      <c r="T5483" s="75" t="str">
        <f t="shared" si="503"/>
        <v>00000000000000000000000000000000</v>
      </c>
      <c r="V5483" s="197"/>
      <c r="W5483" s="75">
        <f t="shared" si="504"/>
        <v>0</v>
      </c>
      <c r="AE5483" s="479"/>
    </row>
    <row r="5484" spans="1:31" s="75" customFormat="1" ht="13.5" x14ac:dyDescent="0.2">
      <c r="A5484" s="211">
        <v>5481</v>
      </c>
      <c r="B5484" s="212" t="s">
        <v>7703</v>
      </c>
      <c r="C5484" s="213" t="s">
        <v>7704</v>
      </c>
      <c r="D5484" s="213"/>
      <c r="E5484" s="213">
        <v>0</v>
      </c>
      <c r="F5484" s="213" t="s">
        <v>585</v>
      </c>
      <c r="G5484" s="214" t="s">
        <v>677</v>
      </c>
      <c r="H5484" s="208" t="str">
        <f>IF(Input!F$4="GMH_OECC",J5484,IF(Input!F$4="GMH_XOEC",L5484,IF(Input!F$4="GMH_Korea",N5484,IF(Input!F$4="GMH_EU",P5484,IF(Input!F$4="Skysuper",#REF!,IF(Input!F$4="SkyII",#REF!,IF(Input!F$4="XO-8000",#REF!, "FALSE")))))))</f>
        <v>00</v>
      </c>
      <c r="I5484" s="209">
        <f>IF(Input!F$4="GMH_OECC",K5484,IF(Input!F$4="GMH_XOEC",M5484,IF(Input!F$4="GMH_Korea",O5484,IF(Input!F$4="GMH_EU",Q5484,IF(Input!F$4="Skysuper",#REF!,IF(Input!F$4="SkyII",#REF!,IF(Input!F$4="XO-8000",#REF!, "FALSE")))))))</f>
        <v>0</v>
      </c>
      <c r="J5484" s="210" t="s">
        <v>10359</v>
      </c>
      <c r="K5484" s="268">
        <v>0</v>
      </c>
      <c r="L5484" s="270" t="s">
        <v>10359</v>
      </c>
      <c r="M5484" s="270">
        <v>0</v>
      </c>
      <c r="N5484" s="270" t="s">
        <v>10359</v>
      </c>
      <c r="O5484" s="270">
        <v>0</v>
      </c>
      <c r="P5484" s="270" t="s">
        <v>10359</v>
      </c>
      <c r="Q5484" s="270">
        <v>0</v>
      </c>
      <c r="R5484" s="74"/>
      <c r="S5484" s="75" t="str">
        <f t="shared" si="502"/>
        <v>0000</v>
      </c>
      <c r="T5484" s="75" t="str">
        <f t="shared" si="503"/>
        <v>00000000000000000000000000000000</v>
      </c>
      <c r="V5484" s="197"/>
      <c r="W5484" s="75">
        <f t="shared" si="504"/>
        <v>0</v>
      </c>
      <c r="AE5484" s="479"/>
    </row>
    <row r="5485" spans="1:31" s="75" customFormat="1" ht="13.5" x14ac:dyDescent="0.2">
      <c r="A5485" s="211">
        <v>5482</v>
      </c>
      <c r="B5485" s="212" t="s">
        <v>7705</v>
      </c>
      <c r="C5485" s="213" t="s">
        <v>7706</v>
      </c>
      <c r="D5485" s="213"/>
      <c r="E5485" s="213">
        <v>0</v>
      </c>
      <c r="F5485" s="213" t="s">
        <v>585</v>
      </c>
      <c r="G5485" s="214" t="s">
        <v>677</v>
      </c>
      <c r="H5485" s="208" t="str">
        <f>IF(Input!F$4="GMH_OECC",J5485,IF(Input!F$4="GMH_XOEC",L5485,IF(Input!F$4="GMH_Korea",N5485,IF(Input!F$4="GMH_EU",P5485,IF(Input!F$4="Skysuper",#REF!,IF(Input!F$4="SkyII",#REF!,IF(Input!F$4="XO-8000",#REF!, "FALSE")))))))</f>
        <v>00</v>
      </c>
      <c r="I5485" s="209">
        <f>IF(Input!F$4="GMH_OECC",K5485,IF(Input!F$4="GMH_XOEC",M5485,IF(Input!F$4="GMH_Korea",O5485,IF(Input!F$4="GMH_EU",Q5485,IF(Input!F$4="Skysuper",#REF!,IF(Input!F$4="SkyII",#REF!,IF(Input!F$4="XO-8000",#REF!, "FALSE")))))))</f>
        <v>0</v>
      </c>
      <c r="J5485" s="210" t="s">
        <v>10359</v>
      </c>
      <c r="K5485" s="268">
        <v>0</v>
      </c>
      <c r="L5485" s="270" t="s">
        <v>10359</v>
      </c>
      <c r="M5485" s="270">
        <v>0</v>
      </c>
      <c r="N5485" s="270" t="s">
        <v>10359</v>
      </c>
      <c r="O5485" s="270">
        <v>0</v>
      </c>
      <c r="P5485" s="270" t="s">
        <v>10359</v>
      </c>
      <c r="Q5485" s="270">
        <v>0</v>
      </c>
      <c r="R5485" s="74"/>
      <c r="S5485" s="75" t="str">
        <f t="shared" si="502"/>
        <v>0000</v>
      </c>
      <c r="T5485" s="75" t="str">
        <f t="shared" si="503"/>
        <v>00000000000000000000000000000000</v>
      </c>
      <c r="V5485" s="197"/>
      <c r="W5485" s="75">
        <f t="shared" si="504"/>
        <v>0</v>
      </c>
      <c r="AE5485" s="479"/>
    </row>
    <row r="5486" spans="1:31" s="75" customFormat="1" ht="13.5" x14ac:dyDescent="0.2">
      <c r="A5486" s="211">
        <v>5483</v>
      </c>
      <c r="B5486" s="212" t="s">
        <v>7707</v>
      </c>
      <c r="C5486" s="213" t="s">
        <v>7708</v>
      </c>
      <c r="D5486" s="213"/>
      <c r="E5486" s="213">
        <v>0</v>
      </c>
      <c r="F5486" s="213" t="s">
        <v>585</v>
      </c>
      <c r="G5486" s="214" t="s">
        <v>677</v>
      </c>
      <c r="H5486" s="208" t="str">
        <f>IF(Input!F$4="GMH_OECC",J5486,IF(Input!F$4="GMH_XOEC",L5486,IF(Input!F$4="GMH_Korea",N5486,IF(Input!F$4="GMH_EU",P5486,IF(Input!F$4="Skysuper",#REF!,IF(Input!F$4="SkyII",#REF!,IF(Input!F$4="XO-8000",#REF!, "FALSE")))))))</f>
        <v>00</v>
      </c>
      <c r="I5486" s="209">
        <f>IF(Input!F$4="GMH_OECC",K5486,IF(Input!F$4="GMH_XOEC",M5486,IF(Input!F$4="GMH_Korea",O5486,IF(Input!F$4="GMH_EU",Q5486,IF(Input!F$4="Skysuper",#REF!,IF(Input!F$4="SkyII",#REF!,IF(Input!F$4="XO-8000",#REF!, "FALSE")))))))</f>
        <v>0</v>
      </c>
      <c r="J5486" s="210" t="s">
        <v>10359</v>
      </c>
      <c r="K5486" s="268">
        <v>0</v>
      </c>
      <c r="L5486" s="270" t="s">
        <v>10359</v>
      </c>
      <c r="M5486" s="270">
        <v>0</v>
      </c>
      <c r="N5486" s="270" t="s">
        <v>10359</v>
      </c>
      <c r="O5486" s="270">
        <v>0</v>
      </c>
      <c r="P5486" s="270" t="s">
        <v>10359</v>
      </c>
      <c r="Q5486" s="270">
        <v>0</v>
      </c>
      <c r="R5486" s="74"/>
      <c r="S5486" s="75" t="str">
        <f t="shared" si="502"/>
        <v>0000</v>
      </c>
      <c r="T5486" s="75" t="str">
        <f t="shared" si="503"/>
        <v>00000000000000000000000000000000</v>
      </c>
      <c r="V5486" s="197"/>
      <c r="W5486" s="75">
        <f t="shared" si="504"/>
        <v>0</v>
      </c>
      <c r="AE5486" s="479"/>
    </row>
    <row r="5487" spans="1:31" s="75" customFormat="1" ht="13.5" x14ac:dyDescent="0.2">
      <c r="A5487" s="211">
        <v>5484</v>
      </c>
      <c r="B5487" s="212" t="s">
        <v>7709</v>
      </c>
      <c r="C5487" s="213" t="s">
        <v>7710</v>
      </c>
      <c r="D5487" s="213"/>
      <c r="E5487" s="213">
        <v>0</v>
      </c>
      <c r="F5487" s="213" t="s">
        <v>585</v>
      </c>
      <c r="G5487" s="214" t="s">
        <v>677</v>
      </c>
      <c r="H5487" s="208" t="str">
        <f>IF(Input!F$4="GMH_OECC",J5487,IF(Input!F$4="GMH_XOEC",L5487,IF(Input!F$4="GMH_Korea",N5487,IF(Input!F$4="GMH_EU",P5487,IF(Input!F$4="Skysuper",#REF!,IF(Input!F$4="SkyII",#REF!,IF(Input!F$4="XO-8000",#REF!, "FALSE")))))))</f>
        <v>00</v>
      </c>
      <c r="I5487" s="209">
        <f>IF(Input!F$4="GMH_OECC",K5487,IF(Input!F$4="GMH_XOEC",M5487,IF(Input!F$4="GMH_Korea",O5487,IF(Input!F$4="GMH_EU",Q5487,IF(Input!F$4="Skysuper",#REF!,IF(Input!F$4="SkyII",#REF!,IF(Input!F$4="XO-8000",#REF!, "FALSE")))))))</f>
        <v>0</v>
      </c>
      <c r="J5487" s="210" t="s">
        <v>10359</v>
      </c>
      <c r="K5487" s="268">
        <v>0</v>
      </c>
      <c r="L5487" s="270" t="s">
        <v>10359</v>
      </c>
      <c r="M5487" s="270">
        <v>0</v>
      </c>
      <c r="N5487" s="270" t="s">
        <v>10359</v>
      </c>
      <c r="O5487" s="270">
        <v>0</v>
      </c>
      <c r="P5487" s="270" t="s">
        <v>10359</v>
      </c>
      <c r="Q5487" s="270">
        <v>0</v>
      </c>
      <c r="R5487" s="74"/>
      <c r="S5487" s="75" t="str">
        <f t="shared" si="502"/>
        <v>0000</v>
      </c>
      <c r="T5487" s="75" t="str">
        <f t="shared" si="503"/>
        <v>00000000000000000000000000000000</v>
      </c>
      <c r="V5487" s="197"/>
      <c r="W5487" s="75">
        <f t="shared" si="504"/>
        <v>0</v>
      </c>
      <c r="AE5487" s="479"/>
    </row>
    <row r="5488" spans="1:31" s="75" customFormat="1" ht="13.5" x14ac:dyDescent="0.2">
      <c r="A5488" s="211">
        <v>5485</v>
      </c>
      <c r="B5488" s="212" t="s">
        <v>7711</v>
      </c>
      <c r="C5488" s="213" t="s">
        <v>7712</v>
      </c>
      <c r="D5488" s="213"/>
      <c r="E5488" s="213">
        <v>0</v>
      </c>
      <c r="F5488" s="213" t="s">
        <v>585</v>
      </c>
      <c r="G5488" s="214" t="s">
        <v>677</v>
      </c>
      <c r="H5488" s="208" t="str">
        <f>IF(Input!F$4="GMH_OECC",J5488,IF(Input!F$4="GMH_XOEC",L5488,IF(Input!F$4="GMH_Korea",N5488,IF(Input!F$4="GMH_EU",P5488,IF(Input!F$4="Skysuper",#REF!,IF(Input!F$4="SkyII",#REF!,IF(Input!F$4="XO-8000",#REF!, "FALSE")))))))</f>
        <v>00</v>
      </c>
      <c r="I5488" s="209">
        <f>IF(Input!F$4="GMH_OECC",K5488,IF(Input!F$4="GMH_XOEC",M5488,IF(Input!F$4="GMH_Korea",O5488,IF(Input!F$4="GMH_EU",Q5488,IF(Input!F$4="Skysuper",#REF!,IF(Input!F$4="SkyII",#REF!,IF(Input!F$4="XO-8000",#REF!, "FALSE")))))))</f>
        <v>0</v>
      </c>
      <c r="J5488" s="210" t="s">
        <v>10359</v>
      </c>
      <c r="K5488" s="268">
        <v>0</v>
      </c>
      <c r="L5488" s="270" t="s">
        <v>10359</v>
      </c>
      <c r="M5488" s="270">
        <v>0</v>
      </c>
      <c r="N5488" s="270" t="s">
        <v>10359</v>
      </c>
      <c r="O5488" s="270">
        <v>0</v>
      </c>
      <c r="P5488" s="270" t="s">
        <v>10359</v>
      </c>
      <c r="Q5488" s="270">
        <v>0</v>
      </c>
      <c r="R5488" s="74"/>
      <c r="S5488" s="75" t="str">
        <f t="shared" si="502"/>
        <v>0000</v>
      </c>
      <c r="T5488" s="75" t="str">
        <f t="shared" si="503"/>
        <v>00000000000000000000000000000000</v>
      </c>
      <c r="V5488" s="197"/>
      <c r="W5488" s="75">
        <f t="shared" si="504"/>
        <v>0</v>
      </c>
      <c r="AE5488" s="479"/>
    </row>
    <row r="5489" spans="1:31" s="75" customFormat="1" ht="13.5" x14ac:dyDescent="0.2">
      <c r="A5489" s="211">
        <v>5486</v>
      </c>
      <c r="B5489" s="212" t="s">
        <v>7713</v>
      </c>
      <c r="C5489" s="213" t="s">
        <v>7714</v>
      </c>
      <c r="D5489" s="213"/>
      <c r="E5489" s="213">
        <v>0</v>
      </c>
      <c r="F5489" s="213" t="s">
        <v>585</v>
      </c>
      <c r="G5489" s="214" t="s">
        <v>677</v>
      </c>
      <c r="H5489" s="208" t="str">
        <f>IF(Input!F$4="GMH_OECC",J5489,IF(Input!F$4="GMH_XOEC",L5489,IF(Input!F$4="GMH_Korea",N5489,IF(Input!F$4="GMH_EU",P5489,IF(Input!F$4="Skysuper",#REF!,IF(Input!F$4="SkyII",#REF!,IF(Input!F$4="XO-8000",#REF!, "FALSE")))))))</f>
        <v>00</v>
      </c>
      <c r="I5489" s="209">
        <f>IF(Input!F$4="GMH_OECC",K5489,IF(Input!F$4="GMH_XOEC",M5489,IF(Input!F$4="GMH_Korea",O5489,IF(Input!F$4="GMH_EU",Q5489,IF(Input!F$4="Skysuper",#REF!,IF(Input!F$4="SkyII",#REF!,IF(Input!F$4="XO-8000",#REF!, "FALSE")))))))</f>
        <v>0</v>
      </c>
      <c r="J5489" s="210" t="s">
        <v>10359</v>
      </c>
      <c r="K5489" s="268">
        <v>0</v>
      </c>
      <c r="L5489" s="270" t="s">
        <v>10359</v>
      </c>
      <c r="M5489" s="270">
        <v>0</v>
      </c>
      <c r="N5489" s="270" t="s">
        <v>10359</v>
      </c>
      <c r="O5489" s="270">
        <v>0</v>
      </c>
      <c r="P5489" s="270" t="s">
        <v>10359</v>
      </c>
      <c r="Q5489" s="270">
        <v>0</v>
      </c>
      <c r="R5489" s="74"/>
      <c r="S5489" s="75" t="str">
        <f t="shared" si="502"/>
        <v>0000</v>
      </c>
      <c r="T5489" s="75" t="str">
        <f t="shared" si="503"/>
        <v>00000000000000000000000000000000</v>
      </c>
      <c r="V5489" s="197"/>
      <c r="W5489" s="75">
        <f t="shared" si="504"/>
        <v>0</v>
      </c>
      <c r="AE5489" s="479"/>
    </row>
    <row r="5490" spans="1:31" s="75" customFormat="1" ht="13.5" x14ac:dyDescent="0.2">
      <c r="A5490" s="211">
        <v>5487</v>
      </c>
      <c r="B5490" s="212" t="s">
        <v>7715</v>
      </c>
      <c r="C5490" s="213" t="s">
        <v>7716</v>
      </c>
      <c r="D5490" s="213"/>
      <c r="E5490" s="213">
        <v>0</v>
      </c>
      <c r="F5490" s="213" t="s">
        <v>585</v>
      </c>
      <c r="G5490" s="214" t="s">
        <v>677</v>
      </c>
      <c r="H5490" s="208" t="str">
        <f>IF(Input!F$4="GMH_OECC",J5490,IF(Input!F$4="GMH_XOEC",L5490,IF(Input!F$4="GMH_Korea",N5490,IF(Input!F$4="GMH_EU",P5490,IF(Input!F$4="Skysuper",#REF!,IF(Input!F$4="SkyII",#REF!,IF(Input!F$4="XO-8000",#REF!, "FALSE")))))))</f>
        <v>00</v>
      </c>
      <c r="I5490" s="209">
        <f>IF(Input!F$4="GMH_OECC",K5490,IF(Input!F$4="GMH_XOEC",M5490,IF(Input!F$4="GMH_Korea",O5490,IF(Input!F$4="GMH_EU",Q5490,IF(Input!F$4="Skysuper",#REF!,IF(Input!F$4="SkyII",#REF!,IF(Input!F$4="XO-8000",#REF!, "FALSE")))))))</f>
        <v>0</v>
      </c>
      <c r="J5490" s="210" t="s">
        <v>10359</v>
      </c>
      <c r="K5490" s="268">
        <v>0</v>
      </c>
      <c r="L5490" s="270" t="s">
        <v>10359</v>
      </c>
      <c r="M5490" s="270">
        <v>0</v>
      </c>
      <c r="N5490" s="270" t="s">
        <v>10359</v>
      </c>
      <c r="O5490" s="270">
        <v>0</v>
      </c>
      <c r="P5490" s="270" t="s">
        <v>10359</v>
      </c>
      <c r="Q5490" s="270">
        <v>0</v>
      </c>
      <c r="R5490" s="74"/>
      <c r="S5490" s="75" t="str">
        <f t="shared" si="502"/>
        <v>0000</v>
      </c>
      <c r="T5490" s="75" t="str">
        <f t="shared" si="503"/>
        <v>00000000000000000000000000000000</v>
      </c>
      <c r="V5490" s="197"/>
      <c r="W5490" s="75">
        <f t="shared" si="504"/>
        <v>0</v>
      </c>
      <c r="AE5490" s="479"/>
    </row>
    <row r="5491" spans="1:31" s="75" customFormat="1" ht="13.5" x14ac:dyDescent="0.2">
      <c r="A5491" s="211">
        <v>5488</v>
      </c>
      <c r="B5491" s="212" t="s">
        <v>7717</v>
      </c>
      <c r="C5491" s="213" t="s">
        <v>7718</v>
      </c>
      <c r="D5491" s="213"/>
      <c r="E5491" s="213">
        <v>0</v>
      </c>
      <c r="F5491" s="213" t="s">
        <v>585</v>
      </c>
      <c r="G5491" s="214" t="s">
        <v>677</v>
      </c>
      <c r="H5491" s="208" t="str">
        <f>IF(Input!F$4="GMH_OECC",J5491,IF(Input!F$4="GMH_XOEC",L5491,IF(Input!F$4="GMH_Korea",N5491,IF(Input!F$4="GMH_EU",P5491,IF(Input!F$4="Skysuper",#REF!,IF(Input!F$4="SkyII",#REF!,IF(Input!F$4="XO-8000",#REF!, "FALSE")))))))</f>
        <v>00</v>
      </c>
      <c r="I5491" s="209">
        <f>IF(Input!F$4="GMH_OECC",K5491,IF(Input!F$4="GMH_XOEC",M5491,IF(Input!F$4="GMH_Korea",O5491,IF(Input!F$4="GMH_EU",Q5491,IF(Input!F$4="Skysuper",#REF!,IF(Input!F$4="SkyII",#REF!,IF(Input!F$4="XO-8000",#REF!, "FALSE")))))))</f>
        <v>0</v>
      </c>
      <c r="J5491" s="210" t="s">
        <v>10359</v>
      </c>
      <c r="K5491" s="268">
        <v>0</v>
      </c>
      <c r="L5491" s="270" t="s">
        <v>10359</v>
      </c>
      <c r="M5491" s="270">
        <v>0</v>
      </c>
      <c r="N5491" s="270" t="s">
        <v>10359</v>
      </c>
      <c r="O5491" s="270">
        <v>0</v>
      </c>
      <c r="P5491" s="270" t="s">
        <v>10359</v>
      </c>
      <c r="Q5491" s="270">
        <v>0</v>
      </c>
      <c r="R5491" s="74"/>
      <c r="S5491" s="75" t="str">
        <f t="shared" si="502"/>
        <v>0000</v>
      </c>
      <c r="T5491" s="75" t="str">
        <f t="shared" si="503"/>
        <v>00000000000000000000000000000000</v>
      </c>
      <c r="V5491" s="197"/>
      <c r="W5491" s="75">
        <f t="shared" si="504"/>
        <v>0</v>
      </c>
      <c r="AE5491" s="479"/>
    </row>
    <row r="5492" spans="1:31" s="75" customFormat="1" ht="13.5" x14ac:dyDescent="0.2">
      <c r="A5492" s="211">
        <v>5489</v>
      </c>
      <c r="B5492" s="212" t="s">
        <v>7719</v>
      </c>
      <c r="C5492" s="213" t="s">
        <v>7720</v>
      </c>
      <c r="D5492" s="213"/>
      <c r="E5492" s="213">
        <v>0</v>
      </c>
      <c r="F5492" s="213" t="s">
        <v>585</v>
      </c>
      <c r="G5492" s="214" t="s">
        <v>677</v>
      </c>
      <c r="H5492" s="208" t="str">
        <f>IF(Input!F$4="GMH_OECC",J5492,IF(Input!F$4="GMH_XOEC",L5492,IF(Input!F$4="GMH_Korea",N5492,IF(Input!F$4="GMH_EU",P5492,IF(Input!F$4="Skysuper",#REF!,IF(Input!F$4="SkyII",#REF!,IF(Input!F$4="XO-8000",#REF!, "FALSE")))))))</f>
        <v>00</v>
      </c>
      <c r="I5492" s="209">
        <f>IF(Input!F$4="GMH_OECC",K5492,IF(Input!F$4="GMH_XOEC",M5492,IF(Input!F$4="GMH_Korea",O5492,IF(Input!F$4="GMH_EU",Q5492,IF(Input!F$4="Skysuper",#REF!,IF(Input!F$4="SkyII",#REF!,IF(Input!F$4="XO-8000",#REF!, "FALSE")))))))</f>
        <v>0</v>
      </c>
      <c r="J5492" s="210" t="s">
        <v>10359</v>
      </c>
      <c r="K5492" s="268">
        <v>0</v>
      </c>
      <c r="L5492" s="270" t="s">
        <v>10359</v>
      </c>
      <c r="M5492" s="270">
        <v>0</v>
      </c>
      <c r="N5492" s="270" t="s">
        <v>10359</v>
      </c>
      <c r="O5492" s="270">
        <v>0</v>
      </c>
      <c r="P5492" s="270" t="s">
        <v>10359</v>
      </c>
      <c r="Q5492" s="270">
        <v>0</v>
      </c>
      <c r="R5492" s="74"/>
      <c r="S5492" s="75" t="str">
        <f t="shared" ref="S5492:S5555" si="505">"0"&amp;DEC2HEX(2^(I5492-1))&amp;IF(LEN(DEC2HEX(H5492))=2,DEC2HEX(H5492),"0"&amp;DEC2HEX(H5492))</f>
        <v>0000</v>
      </c>
      <c r="T5492" s="75" t="str">
        <f t="shared" si="503"/>
        <v>00000000000000000000000000000000</v>
      </c>
      <c r="V5492" s="197"/>
      <c r="W5492" s="75">
        <f t="shared" si="504"/>
        <v>0</v>
      </c>
      <c r="AE5492" s="479"/>
    </row>
    <row r="5493" spans="1:31" s="75" customFormat="1" ht="13.5" x14ac:dyDescent="0.2">
      <c r="A5493" s="211">
        <v>5490</v>
      </c>
      <c r="B5493" s="212" t="s">
        <v>7721</v>
      </c>
      <c r="C5493" s="213" t="s">
        <v>7722</v>
      </c>
      <c r="D5493" s="213"/>
      <c r="E5493" s="213">
        <v>0</v>
      </c>
      <c r="F5493" s="213" t="s">
        <v>585</v>
      </c>
      <c r="G5493" s="214" t="s">
        <v>677</v>
      </c>
      <c r="H5493" s="208" t="str">
        <f>IF(Input!F$4="GMH_OECC",J5493,IF(Input!F$4="GMH_XOEC",L5493,IF(Input!F$4="GMH_Korea",N5493,IF(Input!F$4="GMH_EU",P5493,IF(Input!F$4="Skysuper",#REF!,IF(Input!F$4="SkyII",#REF!,IF(Input!F$4="XO-8000",#REF!, "FALSE")))))))</f>
        <v>00</v>
      </c>
      <c r="I5493" s="209">
        <f>IF(Input!F$4="GMH_OECC",K5493,IF(Input!F$4="GMH_XOEC",M5493,IF(Input!F$4="GMH_Korea",O5493,IF(Input!F$4="GMH_EU",Q5493,IF(Input!F$4="Skysuper",#REF!,IF(Input!F$4="SkyII",#REF!,IF(Input!F$4="XO-8000",#REF!, "FALSE")))))))</f>
        <v>0</v>
      </c>
      <c r="J5493" s="210" t="s">
        <v>10359</v>
      </c>
      <c r="K5493" s="268">
        <v>0</v>
      </c>
      <c r="L5493" s="270" t="s">
        <v>10359</v>
      </c>
      <c r="M5493" s="270">
        <v>0</v>
      </c>
      <c r="N5493" s="270" t="s">
        <v>10359</v>
      </c>
      <c r="O5493" s="270">
        <v>0</v>
      </c>
      <c r="P5493" s="270" t="s">
        <v>10359</v>
      </c>
      <c r="Q5493" s="270">
        <v>0</v>
      </c>
      <c r="R5493" s="74"/>
      <c r="S5493" s="75" t="str">
        <f t="shared" si="505"/>
        <v>0000</v>
      </c>
      <c r="T5493" s="75" t="str">
        <f t="shared" si="503"/>
        <v>00000000000000000000000000000000</v>
      </c>
      <c r="V5493" s="197"/>
      <c r="W5493" s="75">
        <f t="shared" si="504"/>
        <v>0</v>
      </c>
      <c r="AE5493" s="479"/>
    </row>
    <row r="5494" spans="1:31" s="75" customFormat="1" ht="13.5" x14ac:dyDescent="0.2">
      <c r="A5494" s="211">
        <v>5491</v>
      </c>
      <c r="B5494" s="212" t="s">
        <v>7723</v>
      </c>
      <c r="C5494" s="213" t="s">
        <v>7724</v>
      </c>
      <c r="D5494" s="213"/>
      <c r="E5494" s="213">
        <v>0</v>
      </c>
      <c r="F5494" s="213" t="s">
        <v>585</v>
      </c>
      <c r="G5494" s="214" t="s">
        <v>677</v>
      </c>
      <c r="H5494" s="208" t="str">
        <f>IF(Input!F$4="GMH_OECC",J5494,IF(Input!F$4="GMH_XOEC",L5494,IF(Input!F$4="GMH_Korea",N5494,IF(Input!F$4="GMH_EU",P5494,IF(Input!F$4="Skysuper",#REF!,IF(Input!F$4="SkyII",#REF!,IF(Input!F$4="XO-8000",#REF!, "FALSE")))))))</f>
        <v>00</v>
      </c>
      <c r="I5494" s="209">
        <f>IF(Input!F$4="GMH_OECC",K5494,IF(Input!F$4="GMH_XOEC",M5494,IF(Input!F$4="GMH_Korea",O5494,IF(Input!F$4="GMH_EU",Q5494,IF(Input!F$4="Skysuper",#REF!,IF(Input!F$4="SkyII",#REF!,IF(Input!F$4="XO-8000",#REF!, "FALSE")))))))</f>
        <v>0</v>
      </c>
      <c r="J5494" s="210" t="s">
        <v>10359</v>
      </c>
      <c r="K5494" s="268">
        <v>0</v>
      </c>
      <c r="L5494" s="270" t="s">
        <v>10359</v>
      </c>
      <c r="M5494" s="270">
        <v>0</v>
      </c>
      <c r="N5494" s="270" t="s">
        <v>10359</v>
      </c>
      <c r="O5494" s="270">
        <v>0</v>
      </c>
      <c r="P5494" s="270" t="s">
        <v>10359</v>
      </c>
      <c r="Q5494" s="270">
        <v>0</v>
      </c>
      <c r="R5494" s="74"/>
      <c r="S5494" s="75" t="str">
        <f t="shared" si="505"/>
        <v>0000</v>
      </c>
      <c r="T5494" s="75" t="str">
        <f t="shared" si="503"/>
        <v>00000000000000000000000000000000</v>
      </c>
      <c r="V5494" s="197"/>
      <c r="W5494" s="75">
        <f t="shared" si="504"/>
        <v>0</v>
      </c>
      <c r="AE5494" s="479"/>
    </row>
    <row r="5495" spans="1:31" s="75" customFormat="1" ht="13.5" x14ac:dyDescent="0.2">
      <c r="A5495" s="211">
        <v>5492</v>
      </c>
      <c r="B5495" s="212" t="s">
        <v>7725</v>
      </c>
      <c r="C5495" s="213" t="s">
        <v>7726</v>
      </c>
      <c r="D5495" s="213"/>
      <c r="E5495" s="213">
        <v>0</v>
      </c>
      <c r="F5495" s="213" t="s">
        <v>585</v>
      </c>
      <c r="G5495" s="214" t="s">
        <v>677</v>
      </c>
      <c r="H5495" s="208" t="str">
        <f>IF(Input!F$4="GMH_OECC",J5495,IF(Input!F$4="GMH_XOEC",L5495,IF(Input!F$4="GMH_Korea",N5495,IF(Input!F$4="GMH_EU",P5495,IF(Input!F$4="Skysuper",#REF!,IF(Input!F$4="SkyII",#REF!,IF(Input!F$4="XO-8000",#REF!, "FALSE")))))))</f>
        <v>00</v>
      </c>
      <c r="I5495" s="209">
        <f>IF(Input!F$4="GMH_OECC",K5495,IF(Input!F$4="GMH_XOEC",M5495,IF(Input!F$4="GMH_Korea",O5495,IF(Input!F$4="GMH_EU",Q5495,IF(Input!F$4="Skysuper",#REF!,IF(Input!F$4="SkyII",#REF!,IF(Input!F$4="XO-8000",#REF!, "FALSE")))))))</f>
        <v>0</v>
      </c>
      <c r="J5495" s="210" t="s">
        <v>10359</v>
      </c>
      <c r="K5495" s="268">
        <v>0</v>
      </c>
      <c r="L5495" s="270" t="s">
        <v>10359</v>
      </c>
      <c r="M5495" s="270">
        <v>0</v>
      </c>
      <c r="N5495" s="270" t="s">
        <v>10359</v>
      </c>
      <c r="O5495" s="270">
        <v>0</v>
      </c>
      <c r="P5495" s="270" t="s">
        <v>10359</v>
      </c>
      <c r="Q5495" s="270">
        <v>0</v>
      </c>
      <c r="R5495" s="74"/>
      <c r="S5495" s="75" t="str">
        <f t="shared" si="505"/>
        <v>0000</v>
      </c>
      <c r="T5495" s="75" t="str">
        <f t="shared" si="503"/>
        <v>00000000000000000000000000000000</v>
      </c>
      <c r="V5495" s="197"/>
      <c r="W5495" s="75">
        <f t="shared" si="504"/>
        <v>0</v>
      </c>
      <c r="AE5495" s="479"/>
    </row>
    <row r="5496" spans="1:31" s="75" customFormat="1" ht="13.5" x14ac:dyDescent="0.2">
      <c r="A5496" s="211">
        <v>5493</v>
      </c>
      <c r="B5496" s="212" t="s">
        <v>7727</v>
      </c>
      <c r="C5496" s="213" t="s">
        <v>7728</v>
      </c>
      <c r="D5496" s="213"/>
      <c r="E5496" s="213">
        <v>0</v>
      </c>
      <c r="F5496" s="213" t="s">
        <v>585</v>
      </c>
      <c r="G5496" s="214" t="s">
        <v>677</v>
      </c>
      <c r="H5496" s="208" t="str">
        <f>IF(Input!F$4="GMH_OECC",J5496,IF(Input!F$4="GMH_XOEC",L5496,IF(Input!F$4="GMH_Korea",N5496,IF(Input!F$4="GMH_EU",P5496,IF(Input!F$4="Skysuper",#REF!,IF(Input!F$4="SkyII",#REF!,IF(Input!F$4="XO-8000",#REF!, "FALSE")))))))</f>
        <v>00</v>
      </c>
      <c r="I5496" s="209">
        <f>IF(Input!F$4="GMH_OECC",K5496,IF(Input!F$4="GMH_XOEC",M5496,IF(Input!F$4="GMH_Korea",O5496,IF(Input!F$4="GMH_EU",Q5496,IF(Input!F$4="Skysuper",#REF!,IF(Input!F$4="SkyII",#REF!,IF(Input!F$4="XO-8000",#REF!, "FALSE")))))))</f>
        <v>0</v>
      </c>
      <c r="J5496" s="210" t="s">
        <v>10359</v>
      </c>
      <c r="K5496" s="268">
        <v>0</v>
      </c>
      <c r="L5496" s="270" t="s">
        <v>10359</v>
      </c>
      <c r="M5496" s="270">
        <v>0</v>
      </c>
      <c r="N5496" s="270" t="s">
        <v>10359</v>
      </c>
      <c r="O5496" s="270">
        <v>0</v>
      </c>
      <c r="P5496" s="270" t="s">
        <v>10359</v>
      </c>
      <c r="Q5496" s="270">
        <v>0</v>
      </c>
      <c r="R5496" s="74"/>
      <c r="S5496" s="75" t="str">
        <f t="shared" si="505"/>
        <v>0000</v>
      </c>
      <c r="T5496" s="75" t="str">
        <f t="shared" si="503"/>
        <v>00000000000000000000000000000000</v>
      </c>
      <c r="V5496" s="197"/>
      <c r="W5496" s="75">
        <f t="shared" si="504"/>
        <v>0</v>
      </c>
      <c r="AE5496" s="479"/>
    </row>
    <row r="5497" spans="1:31" s="75" customFormat="1" ht="13.5" x14ac:dyDescent="0.2">
      <c r="A5497" s="211">
        <v>5494</v>
      </c>
      <c r="B5497" s="212" t="s">
        <v>7729</v>
      </c>
      <c r="C5497" s="213" t="s">
        <v>7730</v>
      </c>
      <c r="D5497" s="213"/>
      <c r="E5497" s="213">
        <v>0</v>
      </c>
      <c r="F5497" s="213" t="s">
        <v>585</v>
      </c>
      <c r="G5497" s="214" t="s">
        <v>677</v>
      </c>
      <c r="H5497" s="208" t="str">
        <f>IF(Input!F$4="GMH_OECC",J5497,IF(Input!F$4="GMH_XOEC",L5497,IF(Input!F$4="GMH_Korea",N5497,IF(Input!F$4="GMH_EU",P5497,IF(Input!F$4="Skysuper",#REF!,IF(Input!F$4="SkyII",#REF!,IF(Input!F$4="XO-8000",#REF!, "FALSE")))))))</f>
        <v>00</v>
      </c>
      <c r="I5497" s="209">
        <f>IF(Input!F$4="GMH_OECC",K5497,IF(Input!F$4="GMH_XOEC",M5497,IF(Input!F$4="GMH_Korea",O5497,IF(Input!F$4="GMH_EU",Q5497,IF(Input!F$4="Skysuper",#REF!,IF(Input!F$4="SkyII",#REF!,IF(Input!F$4="XO-8000",#REF!, "FALSE")))))))</f>
        <v>0</v>
      </c>
      <c r="J5497" s="210" t="s">
        <v>10359</v>
      </c>
      <c r="K5497" s="268">
        <v>0</v>
      </c>
      <c r="L5497" s="270" t="s">
        <v>10359</v>
      </c>
      <c r="M5497" s="270">
        <v>0</v>
      </c>
      <c r="N5497" s="270" t="s">
        <v>10359</v>
      </c>
      <c r="O5497" s="270">
        <v>0</v>
      </c>
      <c r="P5497" s="270" t="s">
        <v>10359</v>
      </c>
      <c r="Q5497" s="270">
        <v>0</v>
      </c>
      <c r="R5497" s="74"/>
      <c r="S5497" s="75" t="str">
        <f t="shared" si="505"/>
        <v>0000</v>
      </c>
      <c r="T5497" s="75" t="str">
        <f t="shared" si="503"/>
        <v>00000000000000000000000000000000</v>
      </c>
      <c r="V5497" s="197"/>
      <c r="W5497" s="75">
        <f t="shared" si="504"/>
        <v>0</v>
      </c>
      <c r="AE5497" s="479"/>
    </row>
    <row r="5498" spans="1:31" s="75" customFormat="1" ht="13.5" x14ac:dyDescent="0.2">
      <c r="A5498" s="211">
        <v>5495</v>
      </c>
      <c r="B5498" s="212" t="s">
        <v>7731</v>
      </c>
      <c r="C5498" s="213" t="s">
        <v>7732</v>
      </c>
      <c r="D5498" s="213"/>
      <c r="E5498" s="213">
        <v>0</v>
      </c>
      <c r="F5498" s="213" t="s">
        <v>585</v>
      </c>
      <c r="G5498" s="214" t="s">
        <v>677</v>
      </c>
      <c r="H5498" s="208" t="str">
        <f>IF(Input!F$4="GMH_OECC",J5498,IF(Input!F$4="GMH_XOEC",L5498,IF(Input!F$4="GMH_Korea",N5498,IF(Input!F$4="GMH_EU",P5498,IF(Input!F$4="Skysuper",#REF!,IF(Input!F$4="SkyII",#REF!,IF(Input!F$4="XO-8000",#REF!, "FALSE")))))))</f>
        <v>00</v>
      </c>
      <c r="I5498" s="209">
        <f>IF(Input!F$4="GMH_OECC",K5498,IF(Input!F$4="GMH_XOEC",M5498,IF(Input!F$4="GMH_Korea",O5498,IF(Input!F$4="GMH_EU",Q5498,IF(Input!F$4="Skysuper",#REF!,IF(Input!F$4="SkyII",#REF!,IF(Input!F$4="XO-8000",#REF!, "FALSE")))))))</f>
        <v>0</v>
      </c>
      <c r="J5498" s="210" t="s">
        <v>10359</v>
      </c>
      <c r="K5498" s="268">
        <v>0</v>
      </c>
      <c r="L5498" s="270" t="s">
        <v>10359</v>
      </c>
      <c r="M5498" s="270">
        <v>0</v>
      </c>
      <c r="N5498" s="270" t="s">
        <v>10359</v>
      </c>
      <c r="O5498" s="270">
        <v>0</v>
      </c>
      <c r="P5498" s="270" t="s">
        <v>10359</v>
      </c>
      <c r="Q5498" s="270">
        <v>0</v>
      </c>
      <c r="R5498" s="74"/>
      <c r="S5498" s="75" t="str">
        <f t="shared" si="505"/>
        <v>0000</v>
      </c>
      <c r="T5498" s="75" t="str">
        <f t="shared" si="503"/>
        <v>00000000000000000000000000000000</v>
      </c>
      <c r="V5498" s="197"/>
      <c r="W5498" s="75">
        <f t="shared" si="504"/>
        <v>0</v>
      </c>
      <c r="AE5498" s="479"/>
    </row>
    <row r="5499" spans="1:31" s="75" customFormat="1" ht="13.5" x14ac:dyDescent="0.2">
      <c r="A5499" s="211">
        <v>5496</v>
      </c>
      <c r="B5499" s="212" t="s">
        <v>7733</v>
      </c>
      <c r="C5499" s="213" t="s">
        <v>7734</v>
      </c>
      <c r="D5499" s="213"/>
      <c r="E5499" s="213">
        <v>0</v>
      </c>
      <c r="F5499" s="213" t="s">
        <v>585</v>
      </c>
      <c r="G5499" s="214" t="s">
        <v>677</v>
      </c>
      <c r="H5499" s="208" t="str">
        <f>IF(Input!F$4="GMH_OECC",J5499,IF(Input!F$4="GMH_XOEC",L5499,IF(Input!F$4="GMH_Korea",N5499,IF(Input!F$4="GMH_EU",P5499,IF(Input!F$4="Skysuper",#REF!,IF(Input!F$4="SkyII",#REF!,IF(Input!F$4="XO-8000",#REF!, "FALSE")))))))</f>
        <v>00</v>
      </c>
      <c r="I5499" s="209">
        <f>IF(Input!F$4="GMH_OECC",K5499,IF(Input!F$4="GMH_XOEC",M5499,IF(Input!F$4="GMH_Korea",O5499,IF(Input!F$4="GMH_EU",Q5499,IF(Input!F$4="Skysuper",#REF!,IF(Input!F$4="SkyII",#REF!,IF(Input!F$4="XO-8000",#REF!, "FALSE")))))))</f>
        <v>0</v>
      </c>
      <c r="J5499" s="210" t="s">
        <v>10359</v>
      </c>
      <c r="K5499" s="268">
        <v>0</v>
      </c>
      <c r="L5499" s="270" t="s">
        <v>10359</v>
      </c>
      <c r="M5499" s="270">
        <v>0</v>
      </c>
      <c r="N5499" s="270" t="s">
        <v>10359</v>
      </c>
      <c r="O5499" s="270">
        <v>0</v>
      </c>
      <c r="P5499" s="270" t="s">
        <v>10359</v>
      </c>
      <c r="Q5499" s="270">
        <v>0</v>
      </c>
      <c r="R5499" s="74"/>
      <c r="S5499" s="75" t="str">
        <f t="shared" si="505"/>
        <v>0000</v>
      </c>
      <c r="T5499" s="75" t="str">
        <f t="shared" si="503"/>
        <v>00000000000000000000000000000000</v>
      </c>
      <c r="V5499" s="197"/>
      <c r="W5499" s="75">
        <f t="shared" si="504"/>
        <v>0</v>
      </c>
      <c r="AE5499" s="479"/>
    </row>
    <row r="5500" spans="1:31" s="75" customFormat="1" ht="13.5" x14ac:dyDescent="0.2">
      <c r="A5500" s="211">
        <v>5497</v>
      </c>
      <c r="B5500" s="212" t="s">
        <v>7735</v>
      </c>
      <c r="C5500" s="213" t="s">
        <v>7736</v>
      </c>
      <c r="D5500" s="213"/>
      <c r="E5500" s="213">
        <v>0</v>
      </c>
      <c r="F5500" s="213" t="s">
        <v>585</v>
      </c>
      <c r="G5500" s="214" t="s">
        <v>677</v>
      </c>
      <c r="H5500" s="208" t="str">
        <f>IF(Input!F$4="GMH_OECC",J5500,IF(Input!F$4="GMH_XOEC",L5500,IF(Input!F$4="GMH_Korea",N5500,IF(Input!F$4="GMH_EU",P5500,IF(Input!F$4="Skysuper",#REF!,IF(Input!F$4="SkyII",#REF!,IF(Input!F$4="XO-8000",#REF!, "FALSE")))))))</f>
        <v>00</v>
      </c>
      <c r="I5500" s="209">
        <f>IF(Input!F$4="GMH_OECC",K5500,IF(Input!F$4="GMH_XOEC",M5500,IF(Input!F$4="GMH_Korea",O5500,IF(Input!F$4="GMH_EU",Q5500,IF(Input!F$4="Skysuper",#REF!,IF(Input!F$4="SkyII",#REF!,IF(Input!F$4="XO-8000",#REF!, "FALSE")))))))</f>
        <v>0</v>
      </c>
      <c r="J5500" s="210" t="s">
        <v>10359</v>
      </c>
      <c r="K5500" s="268">
        <v>0</v>
      </c>
      <c r="L5500" s="270" t="s">
        <v>10359</v>
      </c>
      <c r="M5500" s="270">
        <v>0</v>
      </c>
      <c r="N5500" s="270" t="s">
        <v>10359</v>
      </c>
      <c r="O5500" s="270">
        <v>0</v>
      </c>
      <c r="P5500" s="270" t="s">
        <v>10359</v>
      </c>
      <c r="Q5500" s="270">
        <v>0</v>
      </c>
      <c r="R5500" s="74"/>
      <c r="S5500" s="75" t="str">
        <f t="shared" si="505"/>
        <v>0000</v>
      </c>
      <c r="T5500" s="75" t="str">
        <f t="shared" si="503"/>
        <v>00000000000000000000000000000000</v>
      </c>
      <c r="V5500" s="197"/>
      <c r="W5500" s="75">
        <f t="shared" si="504"/>
        <v>0</v>
      </c>
      <c r="AE5500" s="479"/>
    </row>
    <row r="5501" spans="1:31" s="75" customFormat="1" ht="13.5" x14ac:dyDescent="0.2">
      <c r="A5501" s="211">
        <v>5498</v>
      </c>
      <c r="B5501" s="212" t="s">
        <v>7737</v>
      </c>
      <c r="C5501" s="213" t="s">
        <v>7738</v>
      </c>
      <c r="D5501" s="213"/>
      <c r="E5501" s="213">
        <v>0</v>
      </c>
      <c r="F5501" s="213" t="s">
        <v>585</v>
      </c>
      <c r="G5501" s="214" t="s">
        <v>677</v>
      </c>
      <c r="H5501" s="208" t="str">
        <f>IF(Input!F$4="GMH_OECC",J5501,IF(Input!F$4="GMH_XOEC",L5501,IF(Input!F$4="GMH_Korea",N5501,IF(Input!F$4="GMH_EU",P5501,IF(Input!F$4="Skysuper",#REF!,IF(Input!F$4="SkyII",#REF!,IF(Input!F$4="XO-8000",#REF!, "FALSE")))))))</f>
        <v>00</v>
      </c>
      <c r="I5501" s="209">
        <f>IF(Input!F$4="GMH_OECC",K5501,IF(Input!F$4="GMH_XOEC",M5501,IF(Input!F$4="GMH_Korea",O5501,IF(Input!F$4="GMH_EU",Q5501,IF(Input!F$4="Skysuper",#REF!,IF(Input!F$4="SkyII",#REF!,IF(Input!F$4="XO-8000",#REF!, "FALSE")))))))</f>
        <v>0</v>
      </c>
      <c r="J5501" s="210" t="s">
        <v>10359</v>
      </c>
      <c r="K5501" s="268">
        <v>0</v>
      </c>
      <c r="L5501" s="270" t="s">
        <v>10359</v>
      </c>
      <c r="M5501" s="270">
        <v>0</v>
      </c>
      <c r="N5501" s="270" t="s">
        <v>10359</v>
      </c>
      <c r="O5501" s="270">
        <v>0</v>
      </c>
      <c r="P5501" s="270" t="s">
        <v>10359</v>
      </c>
      <c r="Q5501" s="270">
        <v>0</v>
      </c>
      <c r="R5501" s="74"/>
      <c r="S5501" s="75" t="str">
        <f t="shared" si="505"/>
        <v>0000</v>
      </c>
      <c r="T5501" s="75" t="str">
        <f t="shared" si="503"/>
        <v>00000000000000000000000000000000</v>
      </c>
      <c r="V5501" s="197"/>
      <c r="W5501" s="75">
        <f t="shared" si="504"/>
        <v>0</v>
      </c>
      <c r="AE5501" s="479"/>
    </row>
    <row r="5502" spans="1:31" s="75" customFormat="1" ht="13.5" x14ac:dyDescent="0.2">
      <c r="A5502" s="211">
        <v>5499</v>
      </c>
      <c r="B5502" s="212" t="s">
        <v>7739</v>
      </c>
      <c r="C5502" s="213" t="s">
        <v>7740</v>
      </c>
      <c r="D5502" s="213"/>
      <c r="E5502" s="213">
        <v>0</v>
      </c>
      <c r="F5502" s="213" t="s">
        <v>585</v>
      </c>
      <c r="G5502" s="214" t="s">
        <v>677</v>
      </c>
      <c r="H5502" s="208" t="str">
        <f>IF(Input!F$4="GMH_OECC",J5502,IF(Input!F$4="GMH_XOEC",L5502,IF(Input!F$4="GMH_Korea",N5502,IF(Input!F$4="GMH_EU",P5502,IF(Input!F$4="Skysuper",#REF!,IF(Input!F$4="SkyII",#REF!,IF(Input!F$4="XO-8000",#REF!, "FALSE")))))))</f>
        <v>00</v>
      </c>
      <c r="I5502" s="209">
        <f>IF(Input!F$4="GMH_OECC",K5502,IF(Input!F$4="GMH_XOEC",M5502,IF(Input!F$4="GMH_Korea",O5502,IF(Input!F$4="GMH_EU",Q5502,IF(Input!F$4="Skysuper",#REF!,IF(Input!F$4="SkyII",#REF!,IF(Input!F$4="XO-8000",#REF!, "FALSE")))))))</f>
        <v>0</v>
      </c>
      <c r="J5502" s="210" t="s">
        <v>10359</v>
      </c>
      <c r="K5502" s="268">
        <v>0</v>
      </c>
      <c r="L5502" s="270" t="s">
        <v>10359</v>
      </c>
      <c r="M5502" s="270">
        <v>0</v>
      </c>
      <c r="N5502" s="270" t="s">
        <v>10359</v>
      </c>
      <c r="O5502" s="270">
        <v>0</v>
      </c>
      <c r="P5502" s="270" t="s">
        <v>10359</v>
      </c>
      <c r="Q5502" s="270">
        <v>0</v>
      </c>
      <c r="R5502" s="74"/>
      <c r="S5502" s="75" t="str">
        <f t="shared" si="505"/>
        <v>0000</v>
      </c>
      <c r="T5502" s="75" t="str">
        <f t="shared" si="503"/>
        <v>00000000000000000000000000000000</v>
      </c>
      <c r="V5502" s="197"/>
      <c r="W5502" s="75">
        <f t="shared" si="504"/>
        <v>0</v>
      </c>
      <c r="AE5502" s="479"/>
    </row>
    <row r="5503" spans="1:31" s="75" customFormat="1" ht="24" x14ac:dyDescent="0.2">
      <c r="A5503" s="211">
        <v>5500</v>
      </c>
      <c r="B5503" s="212" t="s">
        <v>5837</v>
      </c>
      <c r="C5503" s="213" t="s">
        <v>5838</v>
      </c>
      <c r="D5503" s="213" t="s">
        <v>2514</v>
      </c>
      <c r="E5503" s="213">
        <v>0</v>
      </c>
      <c r="F5503" s="213" t="s">
        <v>590</v>
      </c>
      <c r="G5503" s="214" t="s">
        <v>554</v>
      </c>
      <c r="H5503" s="208" t="str">
        <f>IF(Input!F$4="GMH_OECC",J5503,IF(Input!F$4="GMH_XOEC",L5503,IF(Input!F$4="GMH_Korea",N5503,IF(Input!F$4="GMH_EU",P5503,IF(Input!F$4="Skysuper",#REF!,IF(Input!F$4="SkyII",#REF!,IF(Input!F$4="XO-8000",#REF!, "FALSE")))))))</f>
        <v>00</v>
      </c>
      <c r="I5503" s="209">
        <f>IF(Input!F$4="GMH_OECC",K5503,IF(Input!F$4="GMH_XOEC",M5503,IF(Input!F$4="GMH_Korea",O5503,IF(Input!F$4="GMH_EU",Q5503,IF(Input!F$4="Skysuper",#REF!,IF(Input!F$4="SkyII",#REF!,IF(Input!F$4="XO-8000",#REF!, "FALSE")))))))</f>
        <v>0</v>
      </c>
      <c r="J5503" s="210" t="s">
        <v>10403</v>
      </c>
      <c r="K5503" s="268">
        <v>0</v>
      </c>
      <c r="L5503" s="210" t="s">
        <v>10403</v>
      </c>
      <c r="M5503" s="268">
        <v>0</v>
      </c>
      <c r="N5503" s="210" t="s">
        <v>10403</v>
      </c>
      <c r="O5503" s="268">
        <v>0</v>
      </c>
      <c r="P5503" s="210" t="s">
        <v>10403</v>
      </c>
      <c r="Q5503" s="268">
        <v>0</v>
      </c>
      <c r="R5503" s="74"/>
      <c r="S5503" s="75" t="str">
        <f t="shared" si="505"/>
        <v>0000</v>
      </c>
      <c r="T5503" s="75" t="str">
        <f t="shared" si="503"/>
        <v>00000000000000000000000000000000</v>
      </c>
      <c r="V5503" s="197"/>
      <c r="W5503" s="75">
        <f t="shared" si="504"/>
        <v>0</v>
      </c>
      <c r="AE5503" s="479"/>
    </row>
    <row r="5504" spans="1:31" s="75" customFormat="1" ht="24" x14ac:dyDescent="0.2">
      <c r="A5504" s="211">
        <v>5501</v>
      </c>
      <c r="B5504" s="212" t="s">
        <v>5839</v>
      </c>
      <c r="C5504" s="213" t="s">
        <v>5840</v>
      </c>
      <c r="D5504" s="213" t="s">
        <v>2514</v>
      </c>
      <c r="E5504" s="213">
        <v>0</v>
      </c>
      <c r="F5504" s="213" t="s">
        <v>590</v>
      </c>
      <c r="G5504" s="214" t="s">
        <v>554</v>
      </c>
      <c r="H5504" s="208" t="str">
        <f>IF(Input!F$4="GMH_OECC",J5504,IF(Input!F$4="GMH_XOEC",L5504,IF(Input!F$4="GMH_Korea",N5504,IF(Input!F$4="GMH_EU",P5504,IF(Input!F$4="Skysuper",#REF!,IF(Input!F$4="SkyII",#REF!,IF(Input!F$4="XO-8000",#REF!, "FALSE")))))))</f>
        <v>00</v>
      </c>
      <c r="I5504" s="209">
        <f>IF(Input!F$4="GMH_OECC",K5504,IF(Input!F$4="GMH_XOEC",M5504,IF(Input!F$4="GMH_Korea",O5504,IF(Input!F$4="GMH_EU",Q5504,IF(Input!F$4="Skysuper",#REF!,IF(Input!F$4="SkyII",#REF!,IF(Input!F$4="XO-8000",#REF!, "FALSE")))))))</f>
        <v>0</v>
      </c>
      <c r="J5504" s="210" t="s">
        <v>10403</v>
      </c>
      <c r="K5504" s="268">
        <v>0</v>
      </c>
      <c r="L5504" s="210" t="s">
        <v>10403</v>
      </c>
      <c r="M5504" s="268">
        <v>0</v>
      </c>
      <c r="N5504" s="210" t="s">
        <v>10403</v>
      </c>
      <c r="O5504" s="268">
        <v>0</v>
      </c>
      <c r="P5504" s="210" t="s">
        <v>10403</v>
      </c>
      <c r="Q5504" s="268">
        <v>0</v>
      </c>
      <c r="R5504" s="74"/>
      <c r="S5504" s="75" t="str">
        <f t="shared" si="505"/>
        <v>0000</v>
      </c>
      <c r="T5504" s="75" t="str">
        <f t="shared" si="503"/>
        <v>00000000000000000000000000000000</v>
      </c>
      <c r="V5504" s="197"/>
      <c r="W5504" s="75">
        <f t="shared" si="504"/>
        <v>0</v>
      </c>
      <c r="AE5504" s="479"/>
    </row>
    <row r="5505" spans="1:31" s="75" customFormat="1" ht="24" x14ac:dyDescent="0.2">
      <c r="A5505" s="211">
        <v>5502</v>
      </c>
      <c r="B5505" s="212" t="s">
        <v>5841</v>
      </c>
      <c r="C5505" s="213" t="s">
        <v>5842</v>
      </c>
      <c r="D5505" s="213" t="s">
        <v>2514</v>
      </c>
      <c r="E5505" s="213">
        <v>0</v>
      </c>
      <c r="F5505" s="213" t="s">
        <v>590</v>
      </c>
      <c r="G5505" s="214" t="s">
        <v>554</v>
      </c>
      <c r="H5505" s="208" t="str">
        <f>IF(Input!F$4="GMH_OECC",J5505,IF(Input!F$4="GMH_XOEC",L5505,IF(Input!F$4="GMH_Korea",N5505,IF(Input!F$4="GMH_EU",P5505,IF(Input!F$4="Skysuper",#REF!,IF(Input!F$4="SkyII",#REF!,IF(Input!F$4="XO-8000",#REF!, "FALSE")))))))</f>
        <v>00</v>
      </c>
      <c r="I5505" s="209">
        <f>IF(Input!F$4="GMH_OECC",K5505,IF(Input!F$4="GMH_XOEC",M5505,IF(Input!F$4="GMH_Korea",O5505,IF(Input!F$4="GMH_EU",Q5505,IF(Input!F$4="Skysuper",#REF!,IF(Input!F$4="SkyII",#REF!,IF(Input!F$4="XO-8000",#REF!, "FALSE")))))))</f>
        <v>0</v>
      </c>
      <c r="J5505" s="210" t="s">
        <v>10403</v>
      </c>
      <c r="K5505" s="268">
        <v>0</v>
      </c>
      <c r="L5505" s="210" t="s">
        <v>10403</v>
      </c>
      <c r="M5505" s="268">
        <v>0</v>
      </c>
      <c r="N5505" s="210" t="s">
        <v>10403</v>
      </c>
      <c r="O5505" s="268">
        <v>0</v>
      </c>
      <c r="P5505" s="210" t="s">
        <v>10403</v>
      </c>
      <c r="Q5505" s="268">
        <v>0</v>
      </c>
      <c r="R5505" s="74"/>
      <c r="S5505" s="75" t="str">
        <f t="shared" si="505"/>
        <v>0000</v>
      </c>
      <c r="T5505" s="75" t="str">
        <f t="shared" si="503"/>
        <v>00000000000000000000000000000000</v>
      </c>
      <c r="V5505" s="197"/>
      <c r="W5505" s="75">
        <f t="shared" si="504"/>
        <v>0</v>
      </c>
      <c r="AE5505" s="479"/>
    </row>
    <row r="5506" spans="1:31" s="75" customFormat="1" ht="24" x14ac:dyDescent="0.2">
      <c r="A5506" s="211">
        <v>5503</v>
      </c>
      <c r="B5506" s="212" t="s">
        <v>5843</v>
      </c>
      <c r="C5506" s="213" t="s">
        <v>5844</v>
      </c>
      <c r="D5506" s="213" t="s">
        <v>2514</v>
      </c>
      <c r="E5506" s="213">
        <v>0</v>
      </c>
      <c r="F5506" s="213" t="s">
        <v>590</v>
      </c>
      <c r="G5506" s="214" t="s">
        <v>554</v>
      </c>
      <c r="H5506" s="208" t="str">
        <f>IF(Input!F$4="GMH_OECC",J5506,IF(Input!F$4="GMH_XOEC",L5506,IF(Input!F$4="GMH_Korea",N5506,IF(Input!F$4="GMH_EU",P5506,IF(Input!F$4="Skysuper",#REF!,IF(Input!F$4="SkyII",#REF!,IF(Input!F$4="XO-8000",#REF!, "FALSE")))))))</f>
        <v>00</v>
      </c>
      <c r="I5506" s="209">
        <f>IF(Input!F$4="GMH_OECC",K5506,IF(Input!F$4="GMH_XOEC",M5506,IF(Input!F$4="GMH_Korea",O5506,IF(Input!F$4="GMH_EU",Q5506,IF(Input!F$4="Skysuper",#REF!,IF(Input!F$4="SkyII",#REF!,IF(Input!F$4="XO-8000",#REF!, "FALSE")))))))</f>
        <v>0</v>
      </c>
      <c r="J5506" s="210" t="s">
        <v>10403</v>
      </c>
      <c r="K5506" s="268">
        <v>0</v>
      </c>
      <c r="L5506" s="210" t="s">
        <v>10403</v>
      </c>
      <c r="M5506" s="268">
        <v>0</v>
      </c>
      <c r="N5506" s="210" t="s">
        <v>10403</v>
      </c>
      <c r="O5506" s="268">
        <v>0</v>
      </c>
      <c r="P5506" s="210" t="s">
        <v>10403</v>
      </c>
      <c r="Q5506" s="268">
        <v>0</v>
      </c>
      <c r="R5506" s="74"/>
      <c r="S5506" s="75" t="str">
        <f t="shared" si="505"/>
        <v>0000</v>
      </c>
      <c r="T5506" s="75" t="str">
        <f t="shared" si="503"/>
        <v>00000000000000000000000000000000</v>
      </c>
      <c r="V5506" s="197"/>
      <c r="W5506" s="75">
        <f t="shared" si="504"/>
        <v>0</v>
      </c>
      <c r="AE5506" s="479"/>
    </row>
    <row r="5507" spans="1:31" s="75" customFormat="1" ht="24" x14ac:dyDescent="0.2">
      <c r="A5507" s="211">
        <v>5504</v>
      </c>
      <c r="B5507" s="212" t="s">
        <v>5845</v>
      </c>
      <c r="C5507" s="213" t="s">
        <v>5846</v>
      </c>
      <c r="D5507" s="213" t="s">
        <v>2514</v>
      </c>
      <c r="E5507" s="213">
        <v>0</v>
      </c>
      <c r="F5507" s="213" t="s">
        <v>590</v>
      </c>
      <c r="G5507" s="214" t="s">
        <v>554</v>
      </c>
      <c r="H5507" s="208" t="str">
        <f>IF(Input!F$4="GMH_OECC",J5507,IF(Input!F$4="GMH_XOEC",L5507,IF(Input!F$4="GMH_Korea",N5507,IF(Input!F$4="GMH_EU",P5507,IF(Input!F$4="Skysuper",#REF!,IF(Input!F$4="SkyII",#REF!,IF(Input!F$4="XO-8000",#REF!, "FALSE")))))))</f>
        <v>00</v>
      </c>
      <c r="I5507" s="209">
        <f>IF(Input!F$4="GMH_OECC",K5507,IF(Input!F$4="GMH_XOEC",M5507,IF(Input!F$4="GMH_Korea",O5507,IF(Input!F$4="GMH_EU",Q5507,IF(Input!F$4="Skysuper",#REF!,IF(Input!F$4="SkyII",#REF!,IF(Input!F$4="XO-8000",#REF!, "FALSE")))))))</f>
        <v>0</v>
      </c>
      <c r="J5507" s="210" t="s">
        <v>10403</v>
      </c>
      <c r="K5507" s="268">
        <v>0</v>
      </c>
      <c r="L5507" s="210" t="s">
        <v>10403</v>
      </c>
      <c r="M5507" s="268">
        <v>0</v>
      </c>
      <c r="N5507" s="210" t="s">
        <v>10403</v>
      </c>
      <c r="O5507" s="268">
        <v>0</v>
      </c>
      <c r="P5507" s="210" t="s">
        <v>10403</v>
      </c>
      <c r="Q5507" s="268">
        <v>0</v>
      </c>
      <c r="R5507" s="74"/>
      <c r="S5507" s="75" t="str">
        <f t="shared" si="505"/>
        <v>0000</v>
      </c>
      <c r="T5507" s="75" t="str">
        <f t="shared" si="503"/>
        <v>00000000000000000000000000000000</v>
      </c>
      <c r="V5507" s="197"/>
      <c r="W5507" s="75">
        <f t="shared" si="504"/>
        <v>0</v>
      </c>
      <c r="AE5507" s="479"/>
    </row>
    <row r="5508" spans="1:31" s="75" customFormat="1" ht="24" x14ac:dyDescent="0.2">
      <c r="A5508" s="211">
        <v>5505</v>
      </c>
      <c r="B5508" s="212" t="s">
        <v>5847</v>
      </c>
      <c r="C5508" s="213" t="s">
        <v>5848</v>
      </c>
      <c r="D5508" s="213" t="s">
        <v>2514</v>
      </c>
      <c r="E5508" s="213">
        <v>0</v>
      </c>
      <c r="F5508" s="213" t="s">
        <v>590</v>
      </c>
      <c r="G5508" s="214" t="s">
        <v>554</v>
      </c>
      <c r="H5508" s="208" t="str">
        <f>IF(Input!F$4="GMH_OECC",J5508,IF(Input!F$4="GMH_XOEC",L5508,IF(Input!F$4="GMH_Korea",N5508,IF(Input!F$4="GMH_EU",P5508,IF(Input!F$4="Skysuper",#REF!,IF(Input!F$4="SkyII",#REF!,IF(Input!F$4="XO-8000",#REF!, "FALSE")))))))</f>
        <v>00</v>
      </c>
      <c r="I5508" s="209">
        <f>IF(Input!F$4="GMH_OECC",K5508,IF(Input!F$4="GMH_XOEC",M5508,IF(Input!F$4="GMH_Korea",O5508,IF(Input!F$4="GMH_EU",Q5508,IF(Input!F$4="Skysuper",#REF!,IF(Input!F$4="SkyII",#REF!,IF(Input!F$4="XO-8000",#REF!, "FALSE")))))))</f>
        <v>0</v>
      </c>
      <c r="J5508" s="210" t="s">
        <v>10403</v>
      </c>
      <c r="K5508" s="268">
        <v>0</v>
      </c>
      <c r="L5508" s="210" t="s">
        <v>10403</v>
      </c>
      <c r="M5508" s="268">
        <v>0</v>
      </c>
      <c r="N5508" s="210" t="s">
        <v>10403</v>
      </c>
      <c r="O5508" s="268">
        <v>0</v>
      </c>
      <c r="P5508" s="210" t="s">
        <v>10403</v>
      </c>
      <c r="Q5508" s="268">
        <v>0</v>
      </c>
      <c r="R5508" s="74"/>
      <c r="S5508" s="75" t="str">
        <f t="shared" si="505"/>
        <v>0000</v>
      </c>
      <c r="T5508" s="75" t="str">
        <f t="shared" ref="T5508:T5571" si="506">CONCATENATE(S5508,S5509,S5510,S5511,S5512,S5513,S5514,S5515)</f>
        <v>00000000000000000000000000000000</v>
      </c>
      <c r="V5508" s="197"/>
      <c r="W5508" s="75">
        <f t="shared" si="504"/>
        <v>0</v>
      </c>
      <c r="AE5508" s="479"/>
    </row>
    <row r="5509" spans="1:31" s="75" customFormat="1" ht="24" x14ac:dyDescent="0.2">
      <c r="A5509" s="211">
        <v>5506</v>
      </c>
      <c r="B5509" s="212" t="s">
        <v>5849</v>
      </c>
      <c r="C5509" s="213" t="s">
        <v>5850</v>
      </c>
      <c r="D5509" s="213" t="s">
        <v>2514</v>
      </c>
      <c r="E5509" s="213">
        <v>0</v>
      </c>
      <c r="F5509" s="213" t="s">
        <v>590</v>
      </c>
      <c r="G5509" s="214" t="s">
        <v>554</v>
      </c>
      <c r="H5509" s="208" t="str">
        <f>IF(Input!F$4="GMH_OECC",J5509,IF(Input!F$4="GMH_XOEC",L5509,IF(Input!F$4="GMH_Korea",N5509,IF(Input!F$4="GMH_EU",P5509,IF(Input!F$4="Skysuper",#REF!,IF(Input!F$4="SkyII",#REF!,IF(Input!F$4="XO-8000",#REF!, "FALSE")))))))</f>
        <v>00</v>
      </c>
      <c r="I5509" s="209">
        <f>IF(Input!F$4="GMH_OECC",K5509,IF(Input!F$4="GMH_XOEC",M5509,IF(Input!F$4="GMH_Korea",O5509,IF(Input!F$4="GMH_EU",Q5509,IF(Input!F$4="Skysuper",#REF!,IF(Input!F$4="SkyII",#REF!,IF(Input!F$4="XO-8000",#REF!, "FALSE")))))))</f>
        <v>0</v>
      </c>
      <c r="J5509" s="210" t="s">
        <v>10403</v>
      </c>
      <c r="K5509" s="268">
        <v>0</v>
      </c>
      <c r="L5509" s="210" t="s">
        <v>10403</v>
      </c>
      <c r="M5509" s="268">
        <v>0</v>
      </c>
      <c r="N5509" s="210" t="s">
        <v>10403</v>
      </c>
      <c r="O5509" s="268">
        <v>0</v>
      </c>
      <c r="P5509" s="210" t="s">
        <v>10403</v>
      </c>
      <c r="Q5509" s="268">
        <v>0</v>
      </c>
      <c r="R5509" s="74"/>
      <c r="S5509" s="75" t="str">
        <f t="shared" si="505"/>
        <v>0000</v>
      </c>
      <c r="T5509" s="75" t="str">
        <f t="shared" si="506"/>
        <v>00000000000000000000000000000000</v>
      </c>
      <c r="V5509" s="197"/>
      <c r="W5509" s="75">
        <f t="shared" si="504"/>
        <v>0</v>
      </c>
      <c r="AE5509" s="479"/>
    </row>
    <row r="5510" spans="1:31" s="75" customFormat="1" ht="24" x14ac:dyDescent="0.2">
      <c r="A5510" s="211">
        <v>5507</v>
      </c>
      <c r="B5510" s="212" t="s">
        <v>5851</v>
      </c>
      <c r="C5510" s="213" t="s">
        <v>5852</v>
      </c>
      <c r="D5510" s="213" t="s">
        <v>2514</v>
      </c>
      <c r="E5510" s="213">
        <v>0</v>
      </c>
      <c r="F5510" s="213" t="s">
        <v>590</v>
      </c>
      <c r="G5510" s="214" t="s">
        <v>554</v>
      </c>
      <c r="H5510" s="208" t="str">
        <f>IF(Input!F$4="GMH_OECC",J5510,IF(Input!F$4="GMH_XOEC",L5510,IF(Input!F$4="GMH_Korea",N5510,IF(Input!F$4="GMH_EU",P5510,IF(Input!F$4="Skysuper",#REF!,IF(Input!F$4="SkyII",#REF!,IF(Input!F$4="XO-8000",#REF!, "FALSE")))))))</f>
        <v>00</v>
      </c>
      <c r="I5510" s="209">
        <f>IF(Input!F$4="GMH_OECC",K5510,IF(Input!F$4="GMH_XOEC",M5510,IF(Input!F$4="GMH_Korea",O5510,IF(Input!F$4="GMH_EU",Q5510,IF(Input!F$4="Skysuper",#REF!,IF(Input!F$4="SkyII",#REF!,IF(Input!F$4="XO-8000",#REF!, "FALSE")))))))</f>
        <v>0</v>
      </c>
      <c r="J5510" s="210" t="s">
        <v>10403</v>
      </c>
      <c r="K5510" s="268">
        <v>0</v>
      </c>
      <c r="L5510" s="210" t="s">
        <v>10403</v>
      </c>
      <c r="M5510" s="268">
        <v>0</v>
      </c>
      <c r="N5510" s="210" t="s">
        <v>10403</v>
      </c>
      <c r="O5510" s="268">
        <v>0</v>
      </c>
      <c r="P5510" s="210" t="s">
        <v>10403</v>
      </c>
      <c r="Q5510" s="268">
        <v>0</v>
      </c>
      <c r="R5510" s="74"/>
      <c r="S5510" s="75" t="str">
        <f t="shared" si="505"/>
        <v>0000</v>
      </c>
      <c r="T5510" s="75" t="str">
        <f t="shared" si="506"/>
        <v>00000000000000000000000000000000</v>
      </c>
      <c r="V5510" s="197"/>
      <c r="W5510" s="75">
        <f t="shared" ref="W5510:W5573" si="507">HEX2DEC(RIGHT(S5510,2))+HEX2DEC(RIGHT(S5511,2))+HEX2DEC(RIGHT(S5512,2))+HEX2DEC(RIGHT(S5513,2))+HEX2DEC(LEFT(S5510,2))+HEX2DEC(LEFT(S5511,2))+HEX2DEC(LEFT(S5512,2))+HEX2DEC(LEFT(S5513,2))+HEX2DEC(RIGHT(S5514,2))+HEX2DEC(RIGHT(S5515,2))+HEX2DEC(RIGHT(S5516,2))+HEX2DEC(RIGHT(S5517,2))+HEX2DEC(LEFT(S5514,2))+HEX2DEC(LEFT(S5515,2))+HEX2DEC(LEFT(S5516,2))+HEX2DEC(LEFT(S5517,2))</f>
        <v>0</v>
      </c>
      <c r="AE5510" s="479"/>
    </row>
    <row r="5511" spans="1:31" s="75" customFormat="1" ht="24" x14ac:dyDescent="0.2">
      <c r="A5511" s="211">
        <v>5508</v>
      </c>
      <c r="B5511" s="212" t="s">
        <v>5853</v>
      </c>
      <c r="C5511" s="213" t="s">
        <v>5854</v>
      </c>
      <c r="D5511" s="213" t="s">
        <v>2514</v>
      </c>
      <c r="E5511" s="213">
        <v>0</v>
      </c>
      <c r="F5511" s="213" t="s">
        <v>590</v>
      </c>
      <c r="G5511" s="214" t="s">
        <v>554</v>
      </c>
      <c r="H5511" s="208" t="str">
        <f>IF(Input!F$4="GMH_OECC",J5511,IF(Input!F$4="GMH_XOEC",L5511,IF(Input!F$4="GMH_Korea",N5511,IF(Input!F$4="GMH_EU",P5511,IF(Input!F$4="Skysuper",#REF!,IF(Input!F$4="SkyII",#REF!,IF(Input!F$4="XO-8000",#REF!, "FALSE")))))))</f>
        <v>00</v>
      </c>
      <c r="I5511" s="209">
        <f>IF(Input!F$4="GMH_OECC",K5511,IF(Input!F$4="GMH_XOEC",M5511,IF(Input!F$4="GMH_Korea",O5511,IF(Input!F$4="GMH_EU",Q5511,IF(Input!F$4="Skysuper",#REF!,IF(Input!F$4="SkyII",#REF!,IF(Input!F$4="XO-8000",#REF!, "FALSE")))))))</f>
        <v>0</v>
      </c>
      <c r="J5511" s="210" t="s">
        <v>10403</v>
      </c>
      <c r="K5511" s="268">
        <v>0</v>
      </c>
      <c r="L5511" s="210" t="s">
        <v>10403</v>
      </c>
      <c r="M5511" s="268">
        <v>0</v>
      </c>
      <c r="N5511" s="210" t="s">
        <v>10403</v>
      </c>
      <c r="O5511" s="268">
        <v>0</v>
      </c>
      <c r="P5511" s="210" t="s">
        <v>10403</v>
      </c>
      <c r="Q5511" s="268">
        <v>0</v>
      </c>
      <c r="R5511" s="74"/>
      <c r="S5511" s="75" t="str">
        <f t="shared" si="505"/>
        <v>0000</v>
      </c>
      <c r="T5511" s="75" t="str">
        <f t="shared" si="506"/>
        <v>00000000000000000000000000000000</v>
      </c>
      <c r="V5511" s="197"/>
      <c r="W5511" s="75">
        <f t="shared" si="507"/>
        <v>0</v>
      </c>
      <c r="AE5511" s="479"/>
    </row>
    <row r="5512" spans="1:31" s="75" customFormat="1" ht="24" x14ac:dyDescent="0.2">
      <c r="A5512" s="211">
        <v>5509</v>
      </c>
      <c r="B5512" s="212" t="s">
        <v>5855</v>
      </c>
      <c r="C5512" s="213" t="s">
        <v>5856</v>
      </c>
      <c r="D5512" s="213" t="s">
        <v>2514</v>
      </c>
      <c r="E5512" s="213">
        <v>0</v>
      </c>
      <c r="F5512" s="213" t="s">
        <v>590</v>
      </c>
      <c r="G5512" s="214" t="s">
        <v>554</v>
      </c>
      <c r="H5512" s="208" t="str">
        <f>IF(Input!F$4="GMH_OECC",J5512,IF(Input!F$4="GMH_XOEC",L5512,IF(Input!F$4="GMH_Korea",N5512,IF(Input!F$4="GMH_EU",P5512,IF(Input!F$4="Skysuper",#REF!,IF(Input!F$4="SkyII",#REF!,IF(Input!F$4="XO-8000",#REF!, "FALSE")))))))</f>
        <v>00</v>
      </c>
      <c r="I5512" s="209">
        <f>IF(Input!F$4="GMH_OECC",K5512,IF(Input!F$4="GMH_XOEC",M5512,IF(Input!F$4="GMH_Korea",O5512,IF(Input!F$4="GMH_EU",Q5512,IF(Input!F$4="Skysuper",#REF!,IF(Input!F$4="SkyII",#REF!,IF(Input!F$4="XO-8000",#REF!, "FALSE")))))))</f>
        <v>0</v>
      </c>
      <c r="J5512" s="210" t="s">
        <v>10403</v>
      </c>
      <c r="K5512" s="268">
        <v>0</v>
      </c>
      <c r="L5512" s="210" t="s">
        <v>10403</v>
      </c>
      <c r="M5512" s="268">
        <v>0</v>
      </c>
      <c r="N5512" s="210" t="s">
        <v>10403</v>
      </c>
      <c r="O5512" s="268">
        <v>0</v>
      </c>
      <c r="P5512" s="210" t="s">
        <v>10403</v>
      </c>
      <c r="Q5512" s="268">
        <v>0</v>
      </c>
      <c r="R5512" s="74"/>
      <c r="S5512" s="75" t="str">
        <f t="shared" si="505"/>
        <v>0000</v>
      </c>
      <c r="T5512" s="75" t="str">
        <f t="shared" si="506"/>
        <v>00000000000000000000000000000000</v>
      </c>
      <c r="V5512" s="197"/>
      <c r="W5512" s="75">
        <f t="shared" si="507"/>
        <v>0</v>
      </c>
      <c r="AE5512" s="479"/>
    </row>
    <row r="5513" spans="1:31" s="75" customFormat="1" ht="24" x14ac:dyDescent="0.2">
      <c r="A5513" s="211">
        <v>5510</v>
      </c>
      <c r="B5513" s="212" t="s">
        <v>5857</v>
      </c>
      <c r="C5513" s="213" t="s">
        <v>5858</v>
      </c>
      <c r="D5513" s="213" t="s">
        <v>2514</v>
      </c>
      <c r="E5513" s="213">
        <v>0</v>
      </c>
      <c r="F5513" s="213" t="s">
        <v>590</v>
      </c>
      <c r="G5513" s="214" t="s">
        <v>554</v>
      </c>
      <c r="H5513" s="208" t="str">
        <f>IF(Input!F$4="GMH_OECC",J5513,IF(Input!F$4="GMH_XOEC",L5513,IF(Input!F$4="GMH_Korea",N5513,IF(Input!F$4="GMH_EU",P5513,IF(Input!F$4="Skysuper",#REF!,IF(Input!F$4="SkyII",#REF!,IF(Input!F$4="XO-8000",#REF!, "FALSE")))))))</f>
        <v>00</v>
      </c>
      <c r="I5513" s="209">
        <f>IF(Input!F$4="GMH_OECC",K5513,IF(Input!F$4="GMH_XOEC",M5513,IF(Input!F$4="GMH_Korea",O5513,IF(Input!F$4="GMH_EU",Q5513,IF(Input!F$4="Skysuper",#REF!,IF(Input!F$4="SkyII",#REF!,IF(Input!F$4="XO-8000",#REF!, "FALSE")))))))</f>
        <v>0</v>
      </c>
      <c r="J5513" s="210" t="s">
        <v>10403</v>
      </c>
      <c r="K5513" s="268">
        <v>0</v>
      </c>
      <c r="L5513" s="210" t="s">
        <v>10403</v>
      </c>
      <c r="M5513" s="268">
        <v>0</v>
      </c>
      <c r="N5513" s="210" t="s">
        <v>10403</v>
      </c>
      <c r="O5513" s="268">
        <v>0</v>
      </c>
      <c r="P5513" s="210" t="s">
        <v>10403</v>
      </c>
      <c r="Q5513" s="268">
        <v>0</v>
      </c>
      <c r="R5513" s="74"/>
      <c r="S5513" s="75" t="str">
        <f t="shared" si="505"/>
        <v>0000</v>
      </c>
      <c r="T5513" s="75" t="str">
        <f t="shared" si="506"/>
        <v>00000000000000000000000000000000</v>
      </c>
      <c r="V5513" s="197"/>
      <c r="W5513" s="75">
        <f t="shared" si="507"/>
        <v>0</v>
      </c>
      <c r="AE5513" s="479"/>
    </row>
    <row r="5514" spans="1:31" s="75" customFormat="1" ht="24" x14ac:dyDescent="0.2">
      <c r="A5514" s="211">
        <v>5511</v>
      </c>
      <c r="B5514" s="212" t="s">
        <v>5859</v>
      </c>
      <c r="C5514" s="213" t="s">
        <v>5860</v>
      </c>
      <c r="D5514" s="213" t="s">
        <v>2514</v>
      </c>
      <c r="E5514" s="213">
        <v>0</v>
      </c>
      <c r="F5514" s="213" t="s">
        <v>590</v>
      </c>
      <c r="G5514" s="214" t="s">
        <v>554</v>
      </c>
      <c r="H5514" s="208" t="str">
        <f>IF(Input!F$4="GMH_OECC",J5514,IF(Input!F$4="GMH_XOEC",L5514,IF(Input!F$4="GMH_Korea",N5514,IF(Input!F$4="GMH_EU",P5514,IF(Input!F$4="Skysuper",#REF!,IF(Input!F$4="SkyII",#REF!,IF(Input!F$4="XO-8000",#REF!, "FALSE")))))))</f>
        <v>00</v>
      </c>
      <c r="I5514" s="209">
        <f>IF(Input!F$4="GMH_OECC",K5514,IF(Input!F$4="GMH_XOEC",M5514,IF(Input!F$4="GMH_Korea",O5514,IF(Input!F$4="GMH_EU",Q5514,IF(Input!F$4="Skysuper",#REF!,IF(Input!F$4="SkyII",#REF!,IF(Input!F$4="XO-8000",#REF!, "FALSE")))))))</f>
        <v>0</v>
      </c>
      <c r="J5514" s="210" t="s">
        <v>10403</v>
      </c>
      <c r="K5514" s="268">
        <v>0</v>
      </c>
      <c r="L5514" s="210" t="s">
        <v>10403</v>
      </c>
      <c r="M5514" s="268">
        <v>0</v>
      </c>
      <c r="N5514" s="210" t="s">
        <v>10403</v>
      </c>
      <c r="O5514" s="268">
        <v>0</v>
      </c>
      <c r="P5514" s="210" t="s">
        <v>10403</v>
      </c>
      <c r="Q5514" s="268">
        <v>0</v>
      </c>
      <c r="R5514" s="74"/>
      <c r="S5514" s="75" t="str">
        <f t="shared" si="505"/>
        <v>0000</v>
      </c>
      <c r="T5514" s="75" t="str">
        <f t="shared" si="506"/>
        <v>00000000000000000000000000000000</v>
      </c>
      <c r="V5514" s="197"/>
      <c r="W5514" s="75">
        <f t="shared" si="507"/>
        <v>0</v>
      </c>
      <c r="AE5514" s="479"/>
    </row>
    <row r="5515" spans="1:31" s="75" customFormat="1" ht="24" x14ac:dyDescent="0.2">
      <c r="A5515" s="211">
        <v>5512</v>
      </c>
      <c r="B5515" s="212" t="s">
        <v>5861</v>
      </c>
      <c r="C5515" s="213" t="s">
        <v>5862</v>
      </c>
      <c r="D5515" s="213" t="s">
        <v>2514</v>
      </c>
      <c r="E5515" s="213">
        <v>0</v>
      </c>
      <c r="F5515" s="213" t="s">
        <v>590</v>
      </c>
      <c r="G5515" s="214" t="s">
        <v>554</v>
      </c>
      <c r="H5515" s="208" t="str">
        <f>IF(Input!F$4="GMH_OECC",J5515,IF(Input!F$4="GMH_XOEC",L5515,IF(Input!F$4="GMH_Korea",N5515,IF(Input!F$4="GMH_EU",P5515,IF(Input!F$4="Skysuper",#REF!,IF(Input!F$4="SkyII",#REF!,IF(Input!F$4="XO-8000",#REF!, "FALSE")))))))</f>
        <v>00</v>
      </c>
      <c r="I5515" s="209">
        <f>IF(Input!F$4="GMH_OECC",K5515,IF(Input!F$4="GMH_XOEC",M5515,IF(Input!F$4="GMH_Korea",O5515,IF(Input!F$4="GMH_EU",Q5515,IF(Input!F$4="Skysuper",#REF!,IF(Input!F$4="SkyII",#REF!,IF(Input!F$4="XO-8000",#REF!, "FALSE")))))))</f>
        <v>0</v>
      </c>
      <c r="J5515" s="210" t="s">
        <v>10403</v>
      </c>
      <c r="K5515" s="268">
        <v>0</v>
      </c>
      <c r="L5515" s="210" t="s">
        <v>10403</v>
      </c>
      <c r="M5515" s="268">
        <v>0</v>
      </c>
      <c r="N5515" s="210" t="s">
        <v>10403</v>
      </c>
      <c r="O5515" s="268">
        <v>0</v>
      </c>
      <c r="P5515" s="210" t="s">
        <v>10403</v>
      </c>
      <c r="Q5515" s="268">
        <v>0</v>
      </c>
      <c r="R5515" s="74"/>
      <c r="S5515" s="75" t="str">
        <f t="shared" si="505"/>
        <v>0000</v>
      </c>
      <c r="T5515" s="75" t="str">
        <f t="shared" si="506"/>
        <v>00000000000000000000000000000000</v>
      </c>
      <c r="V5515" s="197"/>
      <c r="W5515" s="75">
        <f t="shared" si="507"/>
        <v>0</v>
      </c>
      <c r="AE5515" s="479"/>
    </row>
    <row r="5516" spans="1:31" s="75" customFormat="1" ht="24" x14ac:dyDescent="0.2">
      <c r="A5516" s="211">
        <v>5513</v>
      </c>
      <c r="B5516" s="212" t="s">
        <v>5863</v>
      </c>
      <c r="C5516" s="213" t="s">
        <v>5864</v>
      </c>
      <c r="D5516" s="213" t="s">
        <v>2514</v>
      </c>
      <c r="E5516" s="213">
        <v>0</v>
      </c>
      <c r="F5516" s="213" t="s">
        <v>590</v>
      </c>
      <c r="G5516" s="214" t="s">
        <v>554</v>
      </c>
      <c r="H5516" s="208" t="str">
        <f>IF(Input!F$4="GMH_OECC",J5516,IF(Input!F$4="GMH_XOEC",L5516,IF(Input!F$4="GMH_Korea",N5516,IF(Input!F$4="GMH_EU",P5516,IF(Input!F$4="Skysuper",#REF!,IF(Input!F$4="SkyII",#REF!,IF(Input!F$4="XO-8000",#REF!, "FALSE")))))))</f>
        <v>00</v>
      </c>
      <c r="I5516" s="209">
        <f>IF(Input!F$4="GMH_OECC",K5516,IF(Input!F$4="GMH_XOEC",M5516,IF(Input!F$4="GMH_Korea",O5516,IF(Input!F$4="GMH_EU",Q5516,IF(Input!F$4="Skysuper",#REF!,IF(Input!F$4="SkyII",#REF!,IF(Input!F$4="XO-8000",#REF!, "FALSE")))))))</f>
        <v>0</v>
      </c>
      <c r="J5516" s="210" t="s">
        <v>10403</v>
      </c>
      <c r="K5516" s="268">
        <v>0</v>
      </c>
      <c r="L5516" s="210" t="s">
        <v>10403</v>
      </c>
      <c r="M5516" s="268">
        <v>0</v>
      </c>
      <c r="N5516" s="210" t="s">
        <v>10403</v>
      </c>
      <c r="O5516" s="268">
        <v>0</v>
      </c>
      <c r="P5516" s="210" t="s">
        <v>10403</v>
      </c>
      <c r="Q5516" s="268">
        <v>0</v>
      </c>
      <c r="R5516" s="74"/>
      <c r="S5516" s="75" t="str">
        <f t="shared" si="505"/>
        <v>0000</v>
      </c>
      <c r="T5516" s="75" t="str">
        <f t="shared" si="506"/>
        <v>00000000000000000000000000000000</v>
      </c>
      <c r="V5516" s="197"/>
      <c r="W5516" s="75">
        <f t="shared" si="507"/>
        <v>0</v>
      </c>
      <c r="AE5516" s="479"/>
    </row>
    <row r="5517" spans="1:31" s="75" customFormat="1" ht="24" x14ac:dyDescent="0.2">
      <c r="A5517" s="211">
        <v>5514</v>
      </c>
      <c r="B5517" s="212" t="s">
        <v>5865</v>
      </c>
      <c r="C5517" s="213" t="s">
        <v>5866</v>
      </c>
      <c r="D5517" s="213" t="s">
        <v>2514</v>
      </c>
      <c r="E5517" s="213">
        <v>0</v>
      </c>
      <c r="F5517" s="213" t="s">
        <v>590</v>
      </c>
      <c r="G5517" s="214" t="s">
        <v>554</v>
      </c>
      <c r="H5517" s="208" t="str">
        <f>IF(Input!F$4="GMH_OECC",J5517,IF(Input!F$4="GMH_XOEC",L5517,IF(Input!F$4="GMH_Korea",N5517,IF(Input!F$4="GMH_EU",P5517,IF(Input!F$4="Skysuper",#REF!,IF(Input!F$4="SkyII",#REF!,IF(Input!F$4="XO-8000",#REF!, "FALSE")))))))</f>
        <v>00</v>
      </c>
      <c r="I5517" s="209">
        <f>IF(Input!F$4="GMH_OECC",K5517,IF(Input!F$4="GMH_XOEC",M5517,IF(Input!F$4="GMH_Korea",O5517,IF(Input!F$4="GMH_EU",Q5517,IF(Input!F$4="Skysuper",#REF!,IF(Input!F$4="SkyII",#REF!,IF(Input!F$4="XO-8000",#REF!, "FALSE")))))))</f>
        <v>0</v>
      </c>
      <c r="J5517" s="210" t="s">
        <v>10403</v>
      </c>
      <c r="K5517" s="268">
        <v>0</v>
      </c>
      <c r="L5517" s="210" t="s">
        <v>10403</v>
      </c>
      <c r="M5517" s="268">
        <v>0</v>
      </c>
      <c r="N5517" s="210" t="s">
        <v>10403</v>
      </c>
      <c r="O5517" s="268">
        <v>0</v>
      </c>
      <c r="P5517" s="210" t="s">
        <v>10403</v>
      </c>
      <c r="Q5517" s="268">
        <v>0</v>
      </c>
      <c r="R5517" s="74"/>
      <c r="S5517" s="75" t="str">
        <f t="shared" si="505"/>
        <v>0000</v>
      </c>
      <c r="T5517" s="75" t="str">
        <f t="shared" si="506"/>
        <v>00000000000000000000000000000000</v>
      </c>
      <c r="V5517" s="197"/>
      <c r="W5517" s="75">
        <f t="shared" si="507"/>
        <v>0</v>
      </c>
      <c r="AE5517" s="479"/>
    </row>
    <row r="5518" spans="1:31" s="75" customFormat="1" ht="24" x14ac:dyDescent="0.2">
      <c r="A5518" s="211">
        <v>5515</v>
      </c>
      <c r="B5518" s="212" t="s">
        <v>5867</v>
      </c>
      <c r="C5518" s="213" t="s">
        <v>5868</v>
      </c>
      <c r="D5518" s="213" t="s">
        <v>2514</v>
      </c>
      <c r="E5518" s="213">
        <v>0</v>
      </c>
      <c r="F5518" s="213" t="s">
        <v>590</v>
      </c>
      <c r="G5518" s="214" t="s">
        <v>554</v>
      </c>
      <c r="H5518" s="208" t="str">
        <f>IF(Input!F$4="GMH_OECC",J5518,IF(Input!F$4="GMH_XOEC",L5518,IF(Input!F$4="GMH_Korea",N5518,IF(Input!F$4="GMH_EU",P5518,IF(Input!F$4="Skysuper",#REF!,IF(Input!F$4="SkyII",#REF!,IF(Input!F$4="XO-8000",#REF!, "FALSE")))))))</f>
        <v>00</v>
      </c>
      <c r="I5518" s="209">
        <f>IF(Input!F$4="GMH_OECC",K5518,IF(Input!F$4="GMH_XOEC",M5518,IF(Input!F$4="GMH_Korea",O5518,IF(Input!F$4="GMH_EU",Q5518,IF(Input!F$4="Skysuper",#REF!,IF(Input!F$4="SkyII",#REF!,IF(Input!F$4="XO-8000",#REF!, "FALSE")))))))</f>
        <v>0</v>
      </c>
      <c r="J5518" s="210" t="s">
        <v>10403</v>
      </c>
      <c r="K5518" s="268">
        <v>0</v>
      </c>
      <c r="L5518" s="210" t="s">
        <v>10403</v>
      </c>
      <c r="M5518" s="268">
        <v>0</v>
      </c>
      <c r="N5518" s="210" t="s">
        <v>10403</v>
      </c>
      <c r="O5518" s="268">
        <v>0</v>
      </c>
      <c r="P5518" s="210" t="s">
        <v>10403</v>
      </c>
      <c r="Q5518" s="268">
        <v>0</v>
      </c>
      <c r="R5518" s="74"/>
      <c r="S5518" s="75" t="str">
        <f t="shared" si="505"/>
        <v>0000</v>
      </c>
      <c r="T5518" s="75" t="str">
        <f t="shared" si="506"/>
        <v>00000000000000000000000000000000</v>
      </c>
      <c r="V5518" s="197"/>
      <c r="W5518" s="75">
        <f t="shared" si="507"/>
        <v>0</v>
      </c>
      <c r="AE5518" s="479"/>
    </row>
    <row r="5519" spans="1:31" s="75" customFormat="1" ht="24" x14ac:dyDescent="0.2">
      <c r="A5519" s="211">
        <v>5516</v>
      </c>
      <c r="B5519" s="212" t="s">
        <v>5869</v>
      </c>
      <c r="C5519" s="213" t="s">
        <v>5870</v>
      </c>
      <c r="D5519" s="213" t="s">
        <v>2514</v>
      </c>
      <c r="E5519" s="213">
        <v>0</v>
      </c>
      <c r="F5519" s="213" t="s">
        <v>590</v>
      </c>
      <c r="G5519" s="214" t="s">
        <v>554</v>
      </c>
      <c r="H5519" s="208" t="str">
        <f>IF(Input!F$4="GMH_OECC",J5519,IF(Input!F$4="GMH_XOEC",L5519,IF(Input!F$4="GMH_Korea",N5519,IF(Input!F$4="GMH_EU",P5519,IF(Input!F$4="Skysuper",#REF!,IF(Input!F$4="SkyII",#REF!,IF(Input!F$4="XO-8000",#REF!, "FALSE")))))))</f>
        <v>00</v>
      </c>
      <c r="I5519" s="209">
        <f>IF(Input!F$4="GMH_OECC",K5519,IF(Input!F$4="GMH_XOEC",M5519,IF(Input!F$4="GMH_Korea",O5519,IF(Input!F$4="GMH_EU",Q5519,IF(Input!F$4="Skysuper",#REF!,IF(Input!F$4="SkyII",#REF!,IF(Input!F$4="XO-8000",#REF!, "FALSE")))))))</f>
        <v>0</v>
      </c>
      <c r="J5519" s="210" t="s">
        <v>10403</v>
      </c>
      <c r="K5519" s="268">
        <v>0</v>
      </c>
      <c r="L5519" s="210" t="s">
        <v>10403</v>
      </c>
      <c r="M5519" s="268">
        <v>0</v>
      </c>
      <c r="N5519" s="210" t="s">
        <v>10403</v>
      </c>
      <c r="O5519" s="268">
        <v>0</v>
      </c>
      <c r="P5519" s="210" t="s">
        <v>10403</v>
      </c>
      <c r="Q5519" s="268">
        <v>0</v>
      </c>
      <c r="R5519" s="74"/>
      <c r="S5519" s="75" t="str">
        <f t="shared" si="505"/>
        <v>0000</v>
      </c>
      <c r="T5519" s="75" t="str">
        <f t="shared" si="506"/>
        <v>00000000000000000000000000000000</v>
      </c>
      <c r="V5519" s="197"/>
      <c r="W5519" s="75">
        <f t="shared" si="507"/>
        <v>0</v>
      </c>
      <c r="AE5519" s="479"/>
    </row>
    <row r="5520" spans="1:31" s="75" customFormat="1" ht="24" x14ac:dyDescent="0.2">
      <c r="A5520" s="211">
        <v>5517</v>
      </c>
      <c r="B5520" s="212" t="s">
        <v>5871</v>
      </c>
      <c r="C5520" s="213" t="s">
        <v>5872</v>
      </c>
      <c r="D5520" s="213" t="s">
        <v>2514</v>
      </c>
      <c r="E5520" s="213">
        <v>0</v>
      </c>
      <c r="F5520" s="213" t="s">
        <v>590</v>
      </c>
      <c r="G5520" s="214" t="s">
        <v>554</v>
      </c>
      <c r="H5520" s="208" t="str">
        <f>IF(Input!F$4="GMH_OECC",J5520,IF(Input!F$4="GMH_XOEC",L5520,IF(Input!F$4="GMH_Korea",N5520,IF(Input!F$4="GMH_EU",P5520,IF(Input!F$4="Skysuper",#REF!,IF(Input!F$4="SkyII",#REF!,IF(Input!F$4="XO-8000",#REF!, "FALSE")))))))</f>
        <v>00</v>
      </c>
      <c r="I5520" s="209">
        <f>IF(Input!F$4="GMH_OECC",K5520,IF(Input!F$4="GMH_XOEC",M5520,IF(Input!F$4="GMH_Korea",O5520,IF(Input!F$4="GMH_EU",Q5520,IF(Input!F$4="Skysuper",#REF!,IF(Input!F$4="SkyII",#REF!,IF(Input!F$4="XO-8000",#REF!, "FALSE")))))))</f>
        <v>0</v>
      </c>
      <c r="J5520" s="210" t="s">
        <v>10403</v>
      </c>
      <c r="K5520" s="268">
        <v>0</v>
      </c>
      <c r="L5520" s="210" t="s">
        <v>10403</v>
      </c>
      <c r="M5520" s="268">
        <v>0</v>
      </c>
      <c r="N5520" s="210" t="s">
        <v>10403</v>
      </c>
      <c r="O5520" s="268">
        <v>0</v>
      </c>
      <c r="P5520" s="210" t="s">
        <v>10403</v>
      </c>
      <c r="Q5520" s="268">
        <v>0</v>
      </c>
      <c r="R5520" s="74"/>
      <c r="S5520" s="75" t="str">
        <f t="shared" si="505"/>
        <v>0000</v>
      </c>
      <c r="T5520" s="75" t="str">
        <f t="shared" si="506"/>
        <v>00000000000000000000000000000000</v>
      </c>
      <c r="V5520" s="197"/>
      <c r="W5520" s="75">
        <f t="shared" si="507"/>
        <v>0</v>
      </c>
      <c r="AE5520" s="479"/>
    </row>
    <row r="5521" spans="1:31" s="75" customFormat="1" ht="24" x14ac:dyDescent="0.2">
      <c r="A5521" s="211">
        <v>5518</v>
      </c>
      <c r="B5521" s="212" t="s">
        <v>5873</v>
      </c>
      <c r="C5521" s="213" t="s">
        <v>5874</v>
      </c>
      <c r="D5521" s="213" t="s">
        <v>2514</v>
      </c>
      <c r="E5521" s="213">
        <v>0</v>
      </c>
      <c r="F5521" s="213" t="s">
        <v>590</v>
      </c>
      <c r="G5521" s="214" t="s">
        <v>554</v>
      </c>
      <c r="H5521" s="208" t="str">
        <f>IF(Input!F$4="GMH_OECC",J5521,IF(Input!F$4="GMH_XOEC",L5521,IF(Input!F$4="GMH_Korea",N5521,IF(Input!F$4="GMH_EU",P5521,IF(Input!F$4="Skysuper",#REF!,IF(Input!F$4="SkyII",#REF!,IF(Input!F$4="XO-8000",#REF!, "FALSE")))))))</f>
        <v>00</v>
      </c>
      <c r="I5521" s="209">
        <f>IF(Input!F$4="GMH_OECC",K5521,IF(Input!F$4="GMH_XOEC",M5521,IF(Input!F$4="GMH_Korea",O5521,IF(Input!F$4="GMH_EU",Q5521,IF(Input!F$4="Skysuper",#REF!,IF(Input!F$4="SkyII",#REF!,IF(Input!F$4="XO-8000",#REF!, "FALSE")))))))</f>
        <v>0</v>
      </c>
      <c r="J5521" s="210" t="s">
        <v>10403</v>
      </c>
      <c r="K5521" s="268">
        <v>0</v>
      </c>
      <c r="L5521" s="210" t="s">
        <v>10403</v>
      </c>
      <c r="M5521" s="268">
        <v>0</v>
      </c>
      <c r="N5521" s="210" t="s">
        <v>10403</v>
      </c>
      <c r="O5521" s="268">
        <v>0</v>
      </c>
      <c r="P5521" s="210" t="s">
        <v>10403</v>
      </c>
      <c r="Q5521" s="268">
        <v>0</v>
      </c>
      <c r="R5521" s="74"/>
      <c r="S5521" s="75" t="str">
        <f t="shared" si="505"/>
        <v>0000</v>
      </c>
      <c r="T5521" s="75" t="str">
        <f t="shared" si="506"/>
        <v>00000000000000000000000000000000</v>
      </c>
      <c r="V5521" s="197"/>
      <c r="W5521" s="75">
        <f t="shared" si="507"/>
        <v>0</v>
      </c>
      <c r="AE5521" s="479"/>
    </row>
    <row r="5522" spans="1:31" s="75" customFormat="1" ht="24" x14ac:dyDescent="0.2">
      <c r="A5522" s="211">
        <v>5519</v>
      </c>
      <c r="B5522" s="212" t="s">
        <v>5875</v>
      </c>
      <c r="C5522" s="213" t="s">
        <v>5876</v>
      </c>
      <c r="D5522" s="213" t="s">
        <v>2514</v>
      </c>
      <c r="E5522" s="213">
        <v>0</v>
      </c>
      <c r="F5522" s="213" t="s">
        <v>590</v>
      </c>
      <c r="G5522" s="214" t="s">
        <v>554</v>
      </c>
      <c r="H5522" s="208" t="str">
        <f>IF(Input!F$4="GMH_OECC",J5522,IF(Input!F$4="GMH_XOEC",L5522,IF(Input!F$4="GMH_Korea",N5522,IF(Input!F$4="GMH_EU",P5522,IF(Input!F$4="Skysuper",#REF!,IF(Input!F$4="SkyII",#REF!,IF(Input!F$4="XO-8000",#REF!, "FALSE")))))))</f>
        <v>00</v>
      </c>
      <c r="I5522" s="209">
        <f>IF(Input!F$4="GMH_OECC",K5522,IF(Input!F$4="GMH_XOEC",M5522,IF(Input!F$4="GMH_Korea",O5522,IF(Input!F$4="GMH_EU",Q5522,IF(Input!F$4="Skysuper",#REF!,IF(Input!F$4="SkyII",#REF!,IF(Input!F$4="XO-8000",#REF!, "FALSE")))))))</f>
        <v>0</v>
      </c>
      <c r="J5522" s="210" t="s">
        <v>10403</v>
      </c>
      <c r="K5522" s="268">
        <v>0</v>
      </c>
      <c r="L5522" s="210" t="s">
        <v>10403</v>
      </c>
      <c r="M5522" s="268">
        <v>0</v>
      </c>
      <c r="N5522" s="210" t="s">
        <v>10403</v>
      </c>
      <c r="O5522" s="268">
        <v>0</v>
      </c>
      <c r="P5522" s="210" t="s">
        <v>10403</v>
      </c>
      <c r="Q5522" s="268">
        <v>0</v>
      </c>
      <c r="R5522" s="74"/>
      <c r="S5522" s="75" t="str">
        <f t="shared" si="505"/>
        <v>0000</v>
      </c>
      <c r="T5522" s="75" t="str">
        <f t="shared" si="506"/>
        <v>00000000000000000000000000000000</v>
      </c>
      <c r="V5522" s="197"/>
      <c r="W5522" s="75">
        <f t="shared" si="507"/>
        <v>0</v>
      </c>
      <c r="AE5522" s="479"/>
    </row>
    <row r="5523" spans="1:31" s="75" customFormat="1" ht="24" x14ac:dyDescent="0.2">
      <c r="A5523" s="211">
        <v>5520</v>
      </c>
      <c r="B5523" s="212" t="s">
        <v>5877</v>
      </c>
      <c r="C5523" s="213" t="s">
        <v>5878</v>
      </c>
      <c r="D5523" s="213" t="s">
        <v>2514</v>
      </c>
      <c r="E5523" s="213">
        <v>0</v>
      </c>
      <c r="F5523" s="213" t="s">
        <v>590</v>
      </c>
      <c r="G5523" s="214" t="s">
        <v>554</v>
      </c>
      <c r="H5523" s="208" t="str">
        <f>IF(Input!F$4="GMH_OECC",J5523,IF(Input!F$4="GMH_XOEC",L5523,IF(Input!F$4="GMH_Korea",N5523,IF(Input!F$4="GMH_EU",P5523,IF(Input!F$4="Skysuper",#REF!,IF(Input!F$4="SkyII",#REF!,IF(Input!F$4="XO-8000",#REF!, "FALSE")))))))</f>
        <v>00</v>
      </c>
      <c r="I5523" s="209">
        <f>IF(Input!F$4="GMH_OECC",K5523,IF(Input!F$4="GMH_XOEC",M5523,IF(Input!F$4="GMH_Korea",O5523,IF(Input!F$4="GMH_EU",Q5523,IF(Input!F$4="Skysuper",#REF!,IF(Input!F$4="SkyII",#REF!,IF(Input!F$4="XO-8000",#REF!, "FALSE")))))))</f>
        <v>0</v>
      </c>
      <c r="J5523" s="210" t="s">
        <v>10403</v>
      </c>
      <c r="K5523" s="268">
        <v>0</v>
      </c>
      <c r="L5523" s="210" t="s">
        <v>10403</v>
      </c>
      <c r="M5523" s="268">
        <v>0</v>
      </c>
      <c r="N5523" s="210" t="s">
        <v>10403</v>
      </c>
      <c r="O5523" s="268">
        <v>0</v>
      </c>
      <c r="P5523" s="210" t="s">
        <v>10403</v>
      </c>
      <c r="Q5523" s="268">
        <v>0</v>
      </c>
      <c r="R5523" s="74"/>
      <c r="S5523" s="75" t="str">
        <f t="shared" si="505"/>
        <v>0000</v>
      </c>
      <c r="T5523" s="75" t="str">
        <f t="shared" si="506"/>
        <v>00000000000000000000000000000000</v>
      </c>
      <c r="V5523" s="197"/>
      <c r="W5523" s="75">
        <f t="shared" si="507"/>
        <v>0</v>
      </c>
      <c r="AE5523" s="479"/>
    </row>
    <row r="5524" spans="1:31" s="75" customFormat="1" ht="24" x14ac:dyDescent="0.2">
      <c r="A5524" s="211">
        <v>5521</v>
      </c>
      <c r="B5524" s="212" t="s">
        <v>5879</v>
      </c>
      <c r="C5524" s="213" t="s">
        <v>5880</v>
      </c>
      <c r="D5524" s="213" t="s">
        <v>2514</v>
      </c>
      <c r="E5524" s="213">
        <v>0</v>
      </c>
      <c r="F5524" s="213" t="s">
        <v>590</v>
      </c>
      <c r="G5524" s="214" t="s">
        <v>554</v>
      </c>
      <c r="H5524" s="208" t="str">
        <f>IF(Input!F$4="GMH_OECC",J5524,IF(Input!F$4="GMH_XOEC",L5524,IF(Input!F$4="GMH_Korea",N5524,IF(Input!F$4="GMH_EU",P5524,IF(Input!F$4="Skysuper",#REF!,IF(Input!F$4="SkyII",#REF!,IF(Input!F$4="XO-8000",#REF!, "FALSE")))))))</f>
        <v>00</v>
      </c>
      <c r="I5524" s="209">
        <f>IF(Input!F$4="GMH_OECC",K5524,IF(Input!F$4="GMH_XOEC",M5524,IF(Input!F$4="GMH_Korea",O5524,IF(Input!F$4="GMH_EU",Q5524,IF(Input!F$4="Skysuper",#REF!,IF(Input!F$4="SkyII",#REF!,IF(Input!F$4="XO-8000",#REF!, "FALSE")))))))</f>
        <v>0</v>
      </c>
      <c r="J5524" s="210" t="s">
        <v>10403</v>
      </c>
      <c r="K5524" s="268">
        <v>0</v>
      </c>
      <c r="L5524" s="210" t="s">
        <v>10403</v>
      </c>
      <c r="M5524" s="268">
        <v>0</v>
      </c>
      <c r="N5524" s="210" t="s">
        <v>10403</v>
      </c>
      <c r="O5524" s="268">
        <v>0</v>
      </c>
      <c r="P5524" s="210" t="s">
        <v>10403</v>
      </c>
      <c r="Q5524" s="268">
        <v>0</v>
      </c>
      <c r="R5524" s="74"/>
      <c r="S5524" s="75" t="str">
        <f t="shared" si="505"/>
        <v>0000</v>
      </c>
      <c r="T5524" s="75" t="str">
        <f t="shared" si="506"/>
        <v>00000000000000000000000000000000</v>
      </c>
      <c r="V5524" s="197"/>
      <c r="W5524" s="75">
        <f t="shared" si="507"/>
        <v>0</v>
      </c>
      <c r="AE5524" s="479"/>
    </row>
    <row r="5525" spans="1:31" s="75" customFormat="1" ht="24" x14ac:dyDescent="0.2">
      <c r="A5525" s="211">
        <v>5522</v>
      </c>
      <c r="B5525" s="212" t="s">
        <v>5881</v>
      </c>
      <c r="C5525" s="213" t="s">
        <v>5882</v>
      </c>
      <c r="D5525" s="213" t="s">
        <v>2514</v>
      </c>
      <c r="E5525" s="213">
        <v>0</v>
      </c>
      <c r="F5525" s="213" t="s">
        <v>590</v>
      </c>
      <c r="G5525" s="214" t="s">
        <v>554</v>
      </c>
      <c r="H5525" s="208" t="str">
        <f>IF(Input!F$4="GMH_OECC",J5525,IF(Input!F$4="GMH_XOEC",L5525,IF(Input!F$4="GMH_Korea",N5525,IF(Input!F$4="GMH_EU",P5525,IF(Input!F$4="Skysuper",#REF!,IF(Input!F$4="SkyII",#REF!,IF(Input!F$4="XO-8000",#REF!, "FALSE")))))))</f>
        <v>00</v>
      </c>
      <c r="I5525" s="209">
        <f>IF(Input!F$4="GMH_OECC",K5525,IF(Input!F$4="GMH_XOEC",M5525,IF(Input!F$4="GMH_Korea",O5525,IF(Input!F$4="GMH_EU",Q5525,IF(Input!F$4="Skysuper",#REF!,IF(Input!F$4="SkyII",#REF!,IF(Input!F$4="XO-8000",#REF!, "FALSE")))))))</f>
        <v>0</v>
      </c>
      <c r="J5525" s="210" t="s">
        <v>10403</v>
      </c>
      <c r="K5525" s="268">
        <v>0</v>
      </c>
      <c r="L5525" s="210" t="s">
        <v>10403</v>
      </c>
      <c r="M5525" s="268">
        <v>0</v>
      </c>
      <c r="N5525" s="210" t="s">
        <v>10403</v>
      </c>
      <c r="O5525" s="268">
        <v>0</v>
      </c>
      <c r="P5525" s="210" t="s">
        <v>10403</v>
      </c>
      <c r="Q5525" s="268">
        <v>0</v>
      </c>
      <c r="R5525" s="74"/>
      <c r="S5525" s="75" t="str">
        <f t="shared" si="505"/>
        <v>0000</v>
      </c>
      <c r="T5525" s="75" t="str">
        <f t="shared" si="506"/>
        <v>00000000000000000000000000000000</v>
      </c>
      <c r="V5525" s="197"/>
      <c r="W5525" s="75">
        <f t="shared" si="507"/>
        <v>0</v>
      </c>
      <c r="AE5525" s="479"/>
    </row>
    <row r="5526" spans="1:31" s="75" customFormat="1" ht="24" x14ac:dyDescent="0.2">
      <c r="A5526" s="211">
        <v>5523</v>
      </c>
      <c r="B5526" s="212" t="s">
        <v>5883</v>
      </c>
      <c r="C5526" s="213" t="s">
        <v>5884</v>
      </c>
      <c r="D5526" s="213" t="s">
        <v>2514</v>
      </c>
      <c r="E5526" s="213">
        <v>0</v>
      </c>
      <c r="F5526" s="213" t="s">
        <v>590</v>
      </c>
      <c r="G5526" s="214" t="s">
        <v>554</v>
      </c>
      <c r="H5526" s="208" t="str">
        <f>IF(Input!F$4="GMH_OECC",J5526,IF(Input!F$4="GMH_XOEC",L5526,IF(Input!F$4="GMH_Korea",N5526,IF(Input!F$4="GMH_EU",P5526,IF(Input!F$4="Skysuper",#REF!,IF(Input!F$4="SkyII",#REF!,IF(Input!F$4="XO-8000",#REF!, "FALSE")))))))</f>
        <v>00</v>
      </c>
      <c r="I5526" s="209">
        <f>IF(Input!F$4="GMH_OECC",K5526,IF(Input!F$4="GMH_XOEC",M5526,IF(Input!F$4="GMH_Korea",O5526,IF(Input!F$4="GMH_EU",Q5526,IF(Input!F$4="Skysuper",#REF!,IF(Input!F$4="SkyII",#REF!,IF(Input!F$4="XO-8000",#REF!, "FALSE")))))))</f>
        <v>0</v>
      </c>
      <c r="J5526" s="210" t="s">
        <v>10403</v>
      </c>
      <c r="K5526" s="268">
        <v>0</v>
      </c>
      <c r="L5526" s="210" t="s">
        <v>10403</v>
      </c>
      <c r="M5526" s="268">
        <v>0</v>
      </c>
      <c r="N5526" s="210" t="s">
        <v>10403</v>
      </c>
      <c r="O5526" s="268">
        <v>0</v>
      </c>
      <c r="P5526" s="210" t="s">
        <v>10403</v>
      </c>
      <c r="Q5526" s="268">
        <v>0</v>
      </c>
      <c r="R5526" s="74"/>
      <c r="S5526" s="75" t="str">
        <f t="shared" si="505"/>
        <v>0000</v>
      </c>
      <c r="T5526" s="75" t="str">
        <f t="shared" si="506"/>
        <v>00000000000000000000000000000000</v>
      </c>
      <c r="V5526" s="197"/>
      <c r="W5526" s="75">
        <f t="shared" si="507"/>
        <v>0</v>
      </c>
      <c r="AE5526" s="479"/>
    </row>
    <row r="5527" spans="1:31" s="75" customFormat="1" ht="24" x14ac:dyDescent="0.2">
      <c r="A5527" s="211">
        <v>5524</v>
      </c>
      <c r="B5527" s="212" t="s">
        <v>5885</v>
      </c>
      <c r="C5527" s="213" t="s">
        <v>5886</v>
      </c>
      <c r="D5527" s="213" t="s">
        <v>2514</v>
      </c>
      <c r="E5527" s="213">
        <v>0</v>
      </c>
      <c r="F5527" s="213" t="s">
        <v>590</v>
      </c>
      <c r="G5527" s="214" t="s">
        <v>554</v>
      </c>
      <c r="H5527" s="208" t="str">
        <f>IF(Input!F$4="GMH_OECC",J5527,IF(Input!F$4="GMH_XOEC",L5527,IF(Input!F$4="GMH_Korea",N5527,IF(Input!F$4="GMH_EU",P5527,IF(Input!F$4="Skysuper",#REF!,IF(Input!F$4="SkyII",#REF!,IF(Input!F$4="XO-8000",#REF!, "FALSE")))))))</f>
        <v>00</v>
      </c>
      <c r="I5527" s="209">
        <f>IF(Input!F$4="GMH_OECC",K5527,IF(Input!F$4="GMH_XOEC",M5527,IF(Input!F$4="GMH_Korea",O5527,IF(Input!F$4="GMH_EU",Q5527,IF(Input!F$4="Skysuper",#REF!,IF(Input!F$4="SkyII",#REF!,IF(Input!F$4="XO-8000",#REF!, "FALSE")))))))</f>
        <v>0</v>
      </c>
      <c r="J5527" s="210" t="s">
        <v>10403</v>
      </c>
      <c r="K5527" s="268">
        <v>0</v>
      </c>
      <c r="L5527" s="210" t="s">
        <v>10403</v>
      </c>
      <c r="M5527" s="268">
        <v>0</v>
      </c>
      <c r="N5527" s="210" t="s">
        <v>10403</v>
      </c>
      <c r="O5527" s="268">
        <v>0</v>
      </c>
      <c r="P5527" s="210" t="s">
        <v>10403</v>
      </c>
      <c r="Q5527" s="268">
        <v>0</v>
      </c>
      <c r="R5527" s="74"/>
      <c r="S5527" s="75" t="str">
        <f t="shared" si="505"/>
        <v>0000</v>
      </c>
      <c r="T5527" s="75" t="str">
        <f t="shared" si="506"/>
        <v>00000000000000000000000000000000</v>
      </c>
      <c r="V5527" s="197"/>
      <c r="W5527" s="75">
        <f t="shared" si="507"/>
        <v>0</v>
      </c>
      <c r="AE5527" s="479"/>
    </row>
    <row r="5528" spans="1:31" s="75" customFormat="1" ht="24" x14ac:dyDescent="0.2">
      <c r="A5528" s="211">
        <v>5525</v>
      </c>
      <c r="B5528" s="212" t="s">
        <v>5887</v>
      </c>
      <c r="C5528" s="213" t="s">
        <v>5888</v>
      </c>
      <c r="D5528" s="213" t="s">
        <v>2514</v>
      </c>
      <c r="E5528" s="213">
        <v>0</v>
      </c>
      <c r="F5528" s="213" t="s">
        <v>590</v>
      </c>
      <c r="G5528" s="214" t="s">
        <v>554</v>
      </c>
      <c r="H5528" s="208" t="str">
        <f>IF(Input!F$4="GMH_OECC",J5528,IF(Input!F$4="GMH_XOEC",L5528,IF(Input!F$4="GMH_Korea",N5528,IF(Input!F$4="GMH_EU",P5528,IF(Input!F$4="Skysuper",#REF!,IF(Input!F$4="SkyII",#REF!,IF(Input!F$4="XO-8000",#REF!, "FALSE")))))))</f>
        <v>00</v>
      </c>
      <c r="I5528" s="209">
        <f>IF(Input!F$4="GMH_OECC",K5528,IF(Input!F$4="GMH_XOEC",M5528,IF(Input!F$4="GMH_Korea",O5528,IF(Input!F$4="GMH_EU",Q5528,IF(Input!F$4="Skysuper",#REF!,IF(Input!F$4="SkyII",#REF!,IF(Input!F$4="XO-8000",#REF!, "FALSE")))))))</f>
        <v>0</v>
      </c>
      <c r="J5528" s="210" t="s">
        <v>10403</v>
      </c>
      <c r="K5528" s="268">
        <v>0</v>
      </c>
      <c r="L5528" s="210" t="s">
        <v>10403</v>
      </c>
      <c r="M5528" s="268">
        <v>0</v>
      </c>
      <c r="N5528" s="210" t="s">
        <v>10403</v>
      </c>
      <c r="O5528" s="268">
        <v>0</v>
      </c>
      <c r="P5528" s="210" t="s">
        <v>10403</v>
      </c>
      <c r="Q5528" s="268">
        <v>0</v>
      </c>
      <c r="R5528" s="74"/>
      <c r="S5528" s="75" t="str">
        <f t="shared" si="505"/>
        <v>0000</v>
      </c>
      <c r="T5528" s="75" t="str">
        <f t="shared" si="506"/>
        <v>00000000000000000000000000000000</v>
      </c>
      <c r="V5528" s="197"/>
      <c r="W5528" s="75">
        <f t="shared" si="507"/>
        <v>0</v>
      </c>
      <c r="AE5528" s="479"/>
    </row>
    <row r="5529" spans="1:31" s="75" customFormat="1" ht="24" x14ac:dyDescent="0.2">
      <c r="A5529" s="211">
        <v>5526</v>
      </c>
      <c r="B5529" s="212" t="s">
        <v>5889</v>
      </c>
      <c r="C5529" s="213" t="s">
        <v>5890</v>
      </c>
      <c r="D5529" s="213" t="s">
        <v>2514</v>
      </c>
      <c r="E5529" s="213">
        <v>0</v>
      </c>
      <c r="F5529" s="213" t="s">
        <v>590</v>
      </c>
      <c r="G5529" s="214" t="s">
        <v>554</v>
      </c>
      <c r="H5529" s="208" t="str">
        <f>IF(Input!F$4="GMH_OECC",J5529,IF(Input!F$4="GMH_XOEC",L5529,IF(Input!F$4="GMH_Korea",N5529,IF(Input!F$4="GMH_EU",P5529,IF(Input!F$4="Skysuper",#REF!,IF(Input!F$4="SkyII",#REF!,IF(Input!F$4="XO-8000",#REF!, "FALSE")))))))</f>
        <v>00</v>
      </c>
      <c r="I5529" s="209">
        <f>IF(Input!F$4="GMH_OECC",K5529,IF(Input!F$4="GMH_XOEC",M5529,IF(Input!F$4="GMH_Korea",O5529,IF(Input!F$4="GMH_EU",Q5529,IF(Input!F$4="Skysuper",#REF!,IF(Input!F$4="SkyII",#REF!,IF(Input!F$4="XO-8000",#REF!, "FALSE")))))))</f>
        <v>0</v>
      </c>
      <c r="J5529" s="210" t="s">
        <v>10403</v>
      </c>
      <c r="K5529" s="268">
        <v>0</v>
      </c>
      <c r="L5529" s="210" t="s">
        <v>10403</v>
      </c>
      <c r="M5529" s="268">
        <v>0</v>
      </c>
      <c r="N5529" s="210" t="s">
        <v>10403</v>
      </c>
      <c r="O5529" s="268">
        <v>0</v>
      </c>
      <c r="P5529" s="210" t="s">
        <v>10403</v>
      </c>
      <c r="Q5529" s="268">
        <v>0</v>
      </c>
      <c r="R5529" s="74"/>
      <c r="S5529" s="75" t="str">
        <f t="shared" si="505"/>
        <v>0000</v>
      </c>
      <c r="T5529" s="75" t="str">
        <f t="shared" si="506"/>
        <v>00000000000000000000000000000000</v>
      </c>
      <c r="V5529" s="197"/>
      <c r="W5529" s="75">
        <f t="shared" si="507"/>
        <v>0</v>
      </c>
      <c r="AE5529" s="479"/>
    </row>
    <row r="5530" spans="1:31" s="75" customFormat="1" ht="24" x14ac:dyDescent="0.2">
      <c r="A5530" s="211">
        <v>5527</v>
      </c>
      <c r="B5530" s="212" t="s">
        <v>5891</v>
      </c>
      <c r="C5530" s="213" t="s">
        <v>5892</v>
      </c>
      <c r="D5530" s="213" t="s">
        <v>2514</v>
      </c>
      <c r="E5530" s="213">
        <v>0</v>
      </c>
      <c r="F5530" s="213" t="s">
        <v>590</v>
      </c>
      <c r="G5530" s="214" t="s">
        <v>554</v>
      </c>
      <c r="H5530" s="208" t="str">
        <f>IF(Input!F$4="GMH_OECC",J5530,IF(Input!F$4="GMH_XOEC",L5530,IF(Input!F$4="GMH_Korea",N5530,IF(Input!F$4="GMH_EU",P5530,IF(Input!F$4="Skysuper",#REF!,IF(Input!F$4="SkyII",#REF!,IF(Input!F$4="XO-8000",#REF!, "FALSE")))))))</f>
        <v>00</v>
      </c>
      <c r="I5530" s="209">
        <f>IF(Input!F$4="GMH_OECC",K5530,IF(Input!F$4="GMH_XOEC",M5530,IF(Input!F$4="GMH_Korea",O5530,IF(Input!F$4="GMH_EU",Q5530,IF(Input!F$4="Skysuper",#REF!,IF(Input!F$4="SkyII",#REF!,IF(Input!F$4="XO-8000",#REF!, "FALSE")))))))</f>
        <v>0</v>
      </c>
      <c r="J5530" s="210" t="s">
        <v>10403</v>
      </c>
      <c r="K5530" s="268">
        <v>0</v>
      </c>
      <c r="L5530" s="210" t="s">
        <v>10403</v>
      </c>
      <c r="M5530" s="268">
        <v>0</v>
      </c>
      <c r="N5530" s="210" t="s">
        <v>10403</v>
      </c>
      <c r="O5530" s="268">
        <v>0</v>
      </c>
      <c r="P5530" s="210" t="s">
        <v>10403</v>
      </c>
      <c r="Q5530" s="268">
        <v>0</v>
      </c>
      <c r="R5530" s="74"/>
      <c r="S5530" s="75" t="str">
        <f t="shared" si="505"/>
        <v>0000</v>
      </c>
      <c r="T5530" s="75" t="str">
        <f t="shared" si="506"/>
        <v>00000000000000000000000000000000</v>
      </c>
      <c r="V5530" s="197"/>
      <c r="W5530" s="75">
        <f t="shared" si="507"/>
        <v>0</v>
      </c>
      <c r="AE5530" s="479"/>
    </row>
    <row r="5531" spans="1:31" s="75" customFormat="1" ht="24" x14ac:dyDescent="0.2">
      <c r="A5531" s="211">
        <v>5528</v>
      </c>
      <c r="B5531" s="212" t="s">
        <v>5893</v>
      </c>
      <c r="C5531" s="213" t="s">
        <v>5894</v>
      </c>
      <c r="D5531" s="213" t="s">
        <v>2514</v>
      </c>
      <c r="E5531" s="213">
        <v>0</v>
      </c>
      <c r="F5531" s="213" t="s">
        <v>590</v>
      </c>
      <c r="G5531" s="214" t="s">
        <v>554</v>
      </c>
      <c r="H5531" s="208" t="str">
        <f>IF(Input!F$4="GMH_OECC",J5531,IF(Input!F$4="GMH_XOEC",L5531,IF(Input!F$4="GMH_Korea",N5531,IF(Input!F$4="GMH_EU",P5531,IF(Input!F$4="Skysuper",#REF!,IF(Input!F$4="SkyII",#REF!,IF(Input!F$4="XO-8000",#REF!, "FALSE")))))))</f>
        <v>00</v>
      </c>
      <c r="I5531" s="209">
        <f>IF(Input!F$4="GMH_OECC",K5531,IF(Input!F$4="GMH_XOEC",M5531,IF(Input!F$4="GMH_Korea",O5531,IF(Input!F$4="GMH_EU",Q5531,IF(Input!F$4="Skysuper",#REF!,IF(Input!F$4="SkyII",#REF!,IF(Input!F$4="XO-8000",#REF!, "FALSE")))))))</f>
        <v>0</v>
      </c>
      <c r="J5531" s="210" t="s">
        <v>10403</v>
      </c>
      <c r="K5531" s="268">
        <v>0</v>
      </c>
      <c r="L5531" s="210" t="s">
        <v>10403</v>
      </c>
      <c r="M5531" s="268">
        <v>0</v>
      </c>
      <c r="N5531" s="210" t="s">
        <v>10403</v>
      </c>
      <c r="O5531" s="268">
        <v>0</v>
      </c>
      <c r="P5531" s="210" t="s">
        <v>10403</v>
      </c>
      <c r="Q5531" s="268">
        <v>0</v>
      </c>
      <c r="R5531" s="74"/>
      <c r="S5531" s="75" t="str">
        <f t="shared" si="505"/>
        <v>0000</v>
      </c>
      <c r="T5531" s="75" t="str">
        <f t="shared" si="506"/>
        <v>00000000000000000000000000000000</v>
      </c>
      <c r="V5531" s="197"/>
      <c r="W5531" s="75">
        <f t="shared" si="507"/>
        <v>0</v>
      </c>
      <c r="AE5531" s="479"/>
    </row>
    <row r="5532" spans="1:31" s="75" customFormat="1" ht="24" x14ac:dyDescent="0.2">
      <c r="A5532" s="211">
        <v>5529</v>
      </c>
      <c r="B5532" s="212" t="s">
        <v>5895</v>
      </c>
      <c r="C5532" s="213" t="s">
        <v>5896</v>
      </c>
      <c r="D5532" s="213" t="s">
        <v>2514</v>
      </c>
      <c r="E5532" s="213">
        <v>0</v>
      </c>
      <c r="F5532" s="213" t="s">
        <v>590</v>
      </c>
      <c r="G5532" s="214" t="s">
        <v>554</v>
      </c>
      <c r="H5532" s="208" t="str">
        <f>IF(Input!F$4="GMH_OECC",J5532,IF(Input!F$4="GMH_XOEC",L5532,IF(Input!F$4="GMH_Korea",N5532,IF(Input!F$4="GMH_EU",P5532,IF(Input!F$4="Skysuper",#REF!,IF(Input!F$4="SkyII",#REF!,IF(Input!F$4="XO-8000",#REF!, "FALSE")))))))</f>
        <v>00</v>
      </c>
      <c r="I5532" s="209">
        <f>IF(Input!F$4="GMH_OECC",K5532,IF(Input!F$4="GMH_XOEC",M5532,IF(Input!F$4="GMH_Korea",O5532,IF(Input!F$4="GMH_EU",Q5532,IF(Input!F$4="Skysuper",#REF!,IF(Input!F$4="SkyII",#REF!,IF(Input!F$4="XO-8000",#REF!, "FALSE")))))))</f>
        <v>0</v>
      </c>
      <c r="J5532" s="210" t="s">
        <v>10403</v>
      </c>
      <c r="K5532" s="268">
        <v>0</v>
      </c>
      <c r="L5532" s="210" t="s">
        <v>10403</v>
      </c>
      <c r="M5532" s="268">
        <v>0</v>
      </c>
      <c r="N5532" s="210" t="s">
        <v>10403</v>
      </c>
      <c r="O5532" s="268">
        <v>0</v>
      </c>
      <c r="P5532" s="210" t="s">
        <v>10403</v>
      </c>
      <c r="Q5532" s="268">
        <v>0</v>
      </c>
      <c r="R5532" s="74"/>
      <c r="S5532" s="75" t="str">
        <f t="shared" si="505"/>
        <v>0000</v>
      </c>
      <c r="T5532" s="75" t="str">
        <f t="shared" si="506"/>
        <v>00000000000000000000000000000000</v>
      </c>
      <c r="V5532" s="197"/>
      <c r="W5532" s="75">
        <f t="shared" si="507"/>
        <v>0</v>
      </c>
      <c r="AE5532" s="479"/>
    </row>
    <row r="5533" spans="1:31" s="75" customFormat="1" ht="24" x14ac:dyDescent="0.2">
      <c r="A5533" s="211">
        <v>5530</v>
      </c>
      <c r="B5533" s="212" t="s">
        <v>5897</v>
      </c>
      <c r="C5533" s="213" t="s">
        <v>5898</v>
      </c>
      <c r="D5533" s="213" t="s">
        <v>2514</v>
      </c>
      <c r="E5533" s="213">
        <v>0</v>
      </c>
      <c r="F5533" s="213" t="s">
        <v>590</v>
      </c>
      <c r="G5533" s="214" t="s">
        <v>554</v>
      </c>
      <c r="H5533" s="208" t="str">
        <f>IF(Input!F$4="GMH_OECC",J5533,IF(Input!F$4="GMH_XOEC",L5533,IF(Input!F$4="GMH_Korea",N5533,IF(Input!F$4="GMH_EU",P5533,IF(Input!F$4="Skysuper",#REF!,IF(Input!F$4="SkyII",#REF!,IF(Input!F$4="XO-8000",#REF!, "FALSE")))))))</f>
        <v>00</v>
      </c>
      <c r="I5533" s="209">
        <f>IF(Input!F$4="GMH_OECC",K5533,IF(Input!F$4="GMH_XOEC",M5533,IF(Input!F$4="GMH_Korea",O5533,IF(Input!F$4="GMH_EU",Q5533,IF(Input!F$4="Skysuper",#REF!,IF(Input!F$4="SkyII",#REF!,IF(Input!F$4="XO-8000",#REF!, "FALSE")))))))</f>
        <v>0</v>
      </c>
      <c r="J5533" s="210" t="s">
        <v>10403</v>
      </c>
      <c r="K5533" s="268">
        <v>0</v>
      </c>
      <c r="L5533" s="210" t="s">
        <v>10403</v>
      </c>
      <c r="M5533" s="268">
        <v>0</v>
      </c>
      <c r="N5533" s="210" t="s">
        <v>10403</v>
      </c>
      <c r="O5533" s="268">
        <v>0</v>
      </c>
      <c r="P5533" s="210" t="s">
        <v>10403</v>
      </c>
      <c r="Q5533" s="268">
        <v>0</v>
      </c>
      <c r="R5533" s="74"/>
      <c r="S5533" s="75" t="str">
        <f t="shared" si="505"/>
        <v>0000</v>
      </c>
      <c r="T5533" s="75" t="str">
        <f t="shared" si="506"/>
        <v>00000000000000000000000000000000</v>
      </c>
      <c r="V5533" s="197"/>
      <c r="W5533" s="75">
        <f t="shared" si="507"/>
        <v>0</v>
      </c>
      <c r="AE5533" s="479"/>
    </row>
    <row r="5534" spans="1:31" s="75" customFormat="1" ht="24" x14ac:dyDescent="0.2">
      <c r="A5534" s="211">
        <v>5531</v>
      </c>
      <c r="B5534" s="212" t="s">
        <v>5899</v>
      </c>
      <c r="C5534" s="213" t="s">
        <v>5900</v>
      </c>
      <c r="D5534" s="213" t="s">
        <v>2514</v>
      </c>
      <c r="E5534" s="213">
        <v>0</v>
      </c>
      <c r="F5534" s="213" t="s">
        <v>590</v>
      </c>
      <c r="G5534" s="214" t="s">
        <v>554</v>
      </c>
      <c r="H5534" s="208" t="str">
        <f>IF(Input!F$4="GMH_OECC",J5534,IF(Input!F$4="GMH_XOEC",L5534,IF(Input!F$4="GMH_Korea",N5534,IF(Input!F$4="GMH_EU",P5534,IF(Input!F$4="Skysuper",#REF!,IF(Input!F$4="SkyII",#REF!,IF(Input!F$4="XO-8000",#REF!, "FALSE")))))))</f>
        <v>00</v>
      </c>
      <c r="I5534" s="209">
        <f>IF(Input!F$4="GMH_OECC",K5534,IF(Input!F$4="GMH_XOEC",M5534,IF(Input!F$4="GMH_Korea",O5534,IF(Input!F$4="GMH_EU",Q5534,IF(Input!F$4="Skysuper",#REF!,IF(Input!F$4="SkyII",#REF!,IF(Input!F$4="XO-8000",#REF!, "FALSE")))))))</f>
        <v>0</v>
      </c>
      <c r="J5534" s="210" t="s">
        <v>10403</v>
      </c>
      <c r="K5534" s="268">
        <v>0</v>
      </c>
      <c r="L5534" s="210" t="s">
        <v>10403</v>
      </c>
      <c r="M5534" s="268">
        <v>0</v>
      </c>
      <c r="N5534" s="210" t="s">
        <v>10403</v>
      </c>
      <c r="O5534" s="268">
        <v>0</v>
      </c>
      <c r="P5534" s="210" t="s">
        <v>10403</v>
      </c>
      <c r="Q5534" s="268">
        <v>0</v>
      </c>
      <c r="R5534" s="74"/>
      <c r="S5534" s="75" t="str">
        <f t="shared" si="505"/>
        <v>0000</v>
      </c>
      <c r="T5534" s="75" t="str">
        <f t="shared" si="506"/>
        <v>00000000000000000000000000000000</v>
      </c>
      <c r="V5534" s="197"/>
      <c r="W5534" s="75">
        <f t="shared" si="507"/>
        <v>0</v>
      </c>
      <c r="AE5534" s="479"/>
    </row>
    <row r="5535" spans="1:31" s="75" customFormat="1" ht="24" x14ac:dyDescent="0.2">
      <c r="A5535" s="211">
        <v>5532</v>
      </c>
      <c r="B5535" s="212" t="s">
        <v>5901</v>
      </c>
      <c r="C5535" s="213" t="s">
        <v>5902</v>
      </c>
      <c r="D5535" s="213" t="s">
        <v>2514</v>
      </c>
      <c r="E5535" s="213">
        <v>0</v>
      </c>
      <c r="F5535" s="213" t="s">
        <v>590</v>
      </c>
      <c r="G5535" s="214" t="s">
        <v>554</v>
      </c>
      <c r="H5535" s="208" t="str">
        <f>IF(Input!F$4="GMH_OECC",J5535,IF(Input!F$4="GMH_XOEC",L5535,IF(Input!F$4="GMH_Korea",N5535,IF(Input!F$4="GMH_EU",P5535,IF(Input!F$4="Skysuper",#REF!,IF(Input!F$4="SkyII",#REF!,IF(Input!F$4="XO-8000",#REF!, "FALSE")))))))</f>
        <v>00</v>
      </c>
      <c r="I5535" s="209">
        <f>IF(Input!F$4="GMH_OECC",K5535,IF(Input!F$4="GMH_XOEC",M5535,IF(Input!F$4="GMH_Korea",O5535,IF(Input!F$4="GMH_EU",Q5535,IF(Input!F$4="Skysuper",#REF!,IF(Input!F$4="SkyII",#REF!,IF(Input!F$4="XO-8000",#REF!, "FALSE")))))))</f>
        <v>0</v>
      </c>
      <c r="J5535" s="210" t="s">
        <v>10403</v>
      </c>
      <c r="K5535" s="268">
        <v>0</v>
      </c>
      <c r="L5535" s="210" t="s">
        <v>10403</v>
      </c>
      <c r="M5535" s="268">
        <v>0</v>
      </c>
      <c r="N5535" s="210" t="s">
        <v>10403</v>
      </c>
      <c r="O5535" s="268">
        <v>0</v>
      </c>
      <c r="P5535" s="210" t="s">
        <v>10403</v>
      </c>
      <c r="Q5535" s="268">
        <v>0</v>
      </c>
      <c r="R5535" s="74"/>
      <c r="S5535" s="75" t="str">
        <f t="shared" si="505"/>
        <v>0000</v>
      </c>
      <c r="T5535" s="75" t="str">
        <f t="shared" si="506"/>
        <v>00000000000000000000000000000000</v>
      </c>
      <c r="V5535" s="197"/>
      <c r="W5535" s="75">
        <f t="shared" si="507"/>
        <v>0</v>
      </c>
      <c r="AE5535" s="479"/>
    </row>
    <row r="5536" spans="1:31" s="75" customFormat="1" ht="24" x14ac:dyDescent="0.2">
      <c r="A5536" s="211">
        <v>5533</v>
      </c>
      <c r="B5536" s="212" t="s">
        <v>5903</v>
      </c>
      <c r="C5536" s="213" t="s">
        <v>5904</v>
      </c>
      <c r="D5536" s="213" t="s">
        <v>2514</v>
      </c>
      <c r="E5536" s="213">
        <v>0</v>
      </c>
      <c r="F5536" s="213" t="s">
        <v>590</v>
      </c>
      <c r="G5536" s="214" t="s">
        <v>554</v>
      </c>
      <c r="H5536" s="208" t="str">
        <f>IF(Input!F$4="GMH_OECC",J5536,IF(Input!F$4="GMH_XOEC",L5536,IF(Input!F$4="GMH_Korea",N5536,IF(Input!F$4="GMH_EU",P5536,IF(Input!F$4="Skysuper",#REF!,IF(Input!F$4="SkyII",#REF!,IF(Input!F$4="XO-8000",#REF!, "FALSE")))))))</f>
        <v>00</v>
      </c>
      <c r="I5536" s="209">
        <f>IF(Input!F$4="GMH_OECC",K5536,IF(Input!F$4="GMH_XOEC",M5536,IF(Input!F$4="GMH_Korea",O5536,IF(Input!F$4="GMH_EU",Q5536,IF(Input!F$4="Skysuper",#REF!,IF(Input!F$4="SkyII",#REF!,IF(Input!F$4="XO-8000",#REF!, "FALSE")))))))</f>
        <v>0</v>
      </c>
      <c r="J5536" s="210" t="s">
        <v>10403</v>
      </c>
      <c r="K5536" s="268">
        <v>0</v>
      </c>
      <c r="L5536" s="210" t="s">
        <v>10403</v>
      </c>
      <c r="M5536" s="268">
        <v>0</v>
      </c>
      <c r="N5536" s="210" t="s">
        <v>10403</v>
      </c>
      <c r="O5536" s="268">
        <v>0</v>
      </c>
      <c r="P5536" s="210" t="s">
        <v>10403</v>
      </c>
      <c r="Q5536" s="268">
        <v>0</v>
      </c>
      <c r="R5536" s="74"/>
      <c r="S5536" s="75" t="str">
        <f t="shared" si="505"/>
        <v>0000</v>
      </c>
      <c r="T5536" s="75" t="str">
        <f t="shared" si="506"/>
        <v>00000000000000000000000000000000</v>
      </c>
      <c r="V5536" s="197"/>
      <c r="W5536" s="75">
        <f t="shared" si="507"/>
        <v>0</v>
      </c>
      <c r="AE5536" s="479"/>
    </row>
    <row r="5537" spans="1:31" s="75" customFormat="1" ht="24" x14ac:dyDescent="0.2">
      <c r="A5537" s="211">
        <v>5534</v>
      </c>
      <c r="B5537" s="212" t="s">
        <v>5905</v>
      </c>
      <c r="C5537" s="213" t="s">
        <v>5906</v>
      </c>
      <c r="D5537" s="213" t="s">
        <v>2514</v>
      </c>
      <c r="E5537" s="213">
        <v>0</v>
      </c>
      <c r="F5537" s="213" t="s">
        <v>590</v>
      </c>
      <c r="G5537" s="214" t="s">
        <v>554</v>
      </c>
      <c r="H5537" s="208" t="str">
        <f>IF(Input!F$4="GMH_OECC",J5537,IF(Input!F$4="GMH_XOEC",L5537,IF(Input!F$4="GMH_Korea",N5537,IF(Input!F$4="GMH_EU",P5537,IF(Input!F$4="Skysuper",#REF!,IF(Input!F$4="SkyII",#REF!,IF(Input!F$4="XO-8000",#REF!, "FALSE")))))))</f>
        <v>00</v>
      </c>
      <c r="I5537" s="209">
        <f>IF(Input!F$4="GMH_OECC",K5537,IF(Input!F$4="GMH_XOEC",M5537,IF(Input!F$4="GMH_Korea",O5537,IF(Input!F$4="GMH_EU",Q5537,IF(Input!F$4="Skysuper",#REF!,IF(Input!F$4="SkyII",#REF!,IF(Input!F$4="XO-8000",#REF!, "FALSE")))))))</f>
        <v>0</v>
      </c>
      <c r="J5537" s="210" t="s">
        <v>10403</v>
      </c>
      <c r="K5537" s="268">
        <v>0</v>
      </c>
      <c r="L5537" s="210" t="s">
        <v>10403</v>
      </c>
      <c r="M5537" s="268">
        <v>0</v>
      </c>
      <c r="N5537" s="210" t="s">
        <v>10403</v>
      </c>
      <c r="O5537" s="268">
        <v>0</v>
      </c>
      <c r="P5537" s="210" t="s">
        <v>10403</v>
      </c>
      <c r="Q5537" s="268">
        <v>0</v>
      </c>
      <c r="R5537" s="74"/>
      <c r="S5537" s="75" t="str">
        <f t="shared" si="505"/>
        <v>0000</v>
      </c>
      <c r="T5537" s="75" t="str">
        <f t="shared" si="506"/>
        <v>00000000000000000000000000000000</v>
      </c>
      <c r="V5537" s="197"/>
      <c r="W5537" s="75">
        <f t="shared" si="507"/>
        <v>0</v>
      </c>
      <c r="AE5537" s="479"/>
    </row>
    <row r="5538" spans="1:31" s="75" customFormat="1" ht="24" x14ac:dyDescent="0.2">
      <c r="A5538" s="211">
        <v>5535</v>
      </c>
      <c r="B5538" s="212" t="s">
        <v>5907</v>
      </c>
      <c r="C5538" s="213" t="s">
        <v>5908</v>
      </c>
      <c r="D5538" s="213" t="s">
        <v>2514</v>
      </c>
      <c r="E5538" s="213">
        <v>0</v>
      </c>
      <c r="F5538" s="213" t="s">
        <v>590</v>
      </c>
      <c r="G5538" s="214" t="s">
        <v>554</v>
      </c>
      <c r="H5538" s="208" t="str">
        <f>IF(Input!F$4="GMH_OECC",J5538,IF(Input!F$4="GMH_XOEC",L5538,IF(Input!F$4="GMH_Korea",N5538,IF(Input!F$4="GMH_EU",P5538,IF(Input!F$4="Skysuper",#REF!,IF(Input!F$4="SkyII",#REF!,IF(Input!F$4="XO-8000",#REF!, "FALSE")))))))</f>
        <v>00</v>
      </c>
      <c r="I5538" s="209">
        <f>IF(Input!F$4="GMH_OECC",K5538,IF(Input!F$4="GMH_XOEC",M5538,IF(Input!F$4="GMH_Korea",O5538,IF(Input!F$4="GMH_EU",Q5538,IF(Input!F$4="Skysuper",#REF!,IF(Input!F$4="SkyII",#REF!,IF(Input!F$4="XO-8000",#REF!, "FALSE")))))))</f>
        <v>0</v>
      </c>
      <c r="J5538" s="210" t="s">
        <v>10403</v>
      </c>
      <c r="K5538" s="268">
        <v>0</v>
      </c>
      <c r="L5538" s="210" t="s">
        <v>10403</v>
      </c>
      <c r="M5538" s="268">
        <v>0</v>
      </c>
      <c r="N5538" s="210" t="s">
        <v>10403</v>
      </c>
      <c r="O5538" s="268">
        <v>0</v>
      </c>
      <c r="P5538" s="210" t="s">
        <v>10403</v>
      </c>
      <c r="Q5538" s="268">
        <v>0</v>
      </c>
      <c r="R5538" s="74"/>
      <c r="S5538" s="75" t="str">
        <f t="shared" si="505"/>
        <v>0000</v>
      </c>
      <c r="T5538" s="75" t="str">
        <f t="shared" si="506"/>
        <v>00000000000000000000000000000000</v>
      </c>
      <c r="V5538" s="197"/>
      <c r="W5538" s="75">
        <f t="shared" si="507"/>
        <v>0</v>
      </c>
      <c r="AE5538" s="479"/>
    </row>
    <row r="5539" spans="1:31" s="75" customFormat="1" ht="24" x14ac:dyDescent="0.2">
      <c r="A5539" s="211">
        <v>5536</v>
      </c>
      <c r="B5539" s="212" t="s">
        <v>5909</v>
      </c>
      <c r="C5539" s="213" t="s">
        <v>5910</v>
      </c>
      <c r="D5539" s="213" t="s">
        <v>2514</v>
      </c>
      <c r="E5539" s="213">
        <v>0</v>
      </c>
      <c r="F5539" s="213" t="s">
        <v>590</v>
      </c>
      <c r="G5539" s="214" t="s">
        <v>554</v>
      </c>
      <c r="H5539" s="208" t="str">
        <f>IF(Input!F$4="GMH_OECC",J5539,IF(Input!F$4="GMH_XOEC",L5539,IF(Input!F$4="GMH_Korea",N5539,IF(Input!F$4="GMH_EU",P5539,IF(Input!F$4="Skysuper",#REF!,IF(Input!F$4="SkyII",#REF!,IF(Input!F$4="XO-8000",#REF!, "FALSE")))))))</f>
        <v>00</v>
      </c>
      <c r="I5539" s="209">
        <f>IF(Input!F$4="GMH_OECC",K5539,IF(Input!F$4="GMH_XOEC",M5539,IF(Input!F$4="GMH_Korea",O5539,IF(Input!F$4="GMH_EU",Q5539,IF(Input!F$4="Skysuper",#REF!,IF(Input!F$4="SkyII",#REF!,IF(Input!F$4="XO-8000",#REF!, "FALSE")))))))</f>
        <v>0</v>
      </c>
      <c r="J5539" s="210" t="s">
        <v>10403</v>
      </c>
      <c r="K5539" s="268">
        <v>0</v>
      </c>
      <c r="L5539" s="210" t="s">
        <v>10403</v>
      </c>
      <c r="M5539" s="268">
        <v>0</v>
      </c>
      <c r="N5539" s="210" t="s">
        <v>10403</v>
      </c>
      <c r="O5539" s="268">
        <v>0</v>
      </c>
      <c r="P5539" s="210" t="s">
        <v>10403</v>
      </c>
      <c r="Q5539" s="268">
        <v>0</v>
      </c>
      <c r="R5539" s="74"/>
      <c r="S5539" s="75" t="str">
        <f t="shared" si="505"/>
        <v>0000</v>
      </c>
      <c r="T5539" s="75" t="str">
        <f t="shared" si="506"/>
        <v>00000000000000000000000000000000</v>
      </c>
      <c r="V5539" s="197"/>
      <c r="W5539" s="75">
        <f t="shared" si="507"/>
        <v>0</v>
      </c>
      <c r="AE5539" s="479"/>
    </row>
    <row r="5540" spans="1:31" s="75" customFormat="1" ht="24" x14ac:dyDescent="0.2">
      <c r="A5540" s="211">
        <v>5537</v>
      </c>
      <c r="B5540" s="212" t="s">
        <v>5911</v>
      </c>
      <c r="C5540" s="213" t="s">
        <v>5912</v>
      </c>
      <c r="D5540" s="213" t="s">
        <v>2514</v>
      </c>
      <c r="E5540" s="213">
        <v>0</v>
      </c>
      <c r="F5540" s="213" t="s">
        <v>590</v>
      </c>
      <c r="G5540" s="214" t="s">
        <v>554</v>
      </c>
      <c r="H5540" s="208" t="str">
        <f>IF(Input!F$4="GMH_OECC",J5540,IF(Input!F$4="GMH_XOEC",L5540,IF(Input!F$4="GMH_Korea",N5540,IF(Input!F$4="GMH_EU",P5540,IF(Input!F$4="Skysuper",#REF!,IF(Input!F$4="SkyII",#REF!,IF(Input!F$4="XO-8000",#REF!, "FALSE")))))))</f>
        <v>00</v>
      </c>
      <c r="I5540" s="209">
        <f>IF(Input!F$4="GMH_OECC",K5540,IF(Input!F$4="GMH_XOEC",M5540,IF(Input!F$4="GMH_Korea",O5540,IF(Input!F$4="GMH_EU",Q5540,IF(Input!F$4="Skysuper",#REF!,IF(Input!F$4="SkyII",#REF!,IF(Input!F$4="XO-8000",#REF!, "FALSE")))))))</f>
        <v>0</v>
      </c>
      <c r="J5540" s="210" t="s">
        <v>10403</v>
      </c>
      <c r="K5540" s="268">
        <v>0</v>
      </c>
      <c r="L5540" s="210" t="s">
        <v>10403</v>
      </c>
      <c r="M5540" s="268">
        <v>0</v>
      </c>
      <c r="N5540" s="210" t="s">
        <v>10403</v>
      </c>
      <c r="O5540" s="268">
        <v>0</v>
      </c>
      <c r="P5540" s="210" t="s">
        <v>10403</v>
      </c>
      <c r="Q5540" s="268">
        <v>0</v>
      </c>
      <c r="R5540" s="74"/>
      <c r="S5540" s="75" t="str">
        <f t="shared" si="505"/>
        <v>0000</v>
      </c>
      <c r="T5540" s="75" t="str">
        <f t="shared" si="506"/>
        <v>00000000000000000000000000000000</v>
      </c>
      <c r="V5540" s="197"/>
      <c r="W5540" s="75">
        <f t="shared" si="507"/>
        <v>0</v>
      </c>
      <c r="AE5540" s="479"/>
    </row>
    <row r="5541" spans="1:31" s="75" customFormat="1" ht="24" x14ac:dyDescent="0.2">
      <c r="A5541" s="211">
        <v>5538</v>
      </c>
      <c r="B5541" s="212" t="s">
        <v>5913</v>
      </c>
      <c r="C5541" s="213" t="s">
        <v>5914</v>
      </c>
      <c r="D5541" s="213" t="s">
        <v>2514</v>
      </c>
      <c r="E5541" s="213">
        <v>0</v>
      </c>
      <c r="F5541" s="213" t="s">
        <v>590</v>
      </c>
      <c r="G5541" s="214" t="s">
        <v>554</v>
      </c>
      <c r="H5541" s="208" t="str">
        <f>IF(Input!F$4="GMH_OECC",J5541,IF(Input!F$4="GMH_XOEC",L5541,IF(Input!F$4="GMH_Korea",N5541,IF(Input!F$4="GMH_EU",P5541,IF(Input!F$4="Skysuper",#REF!,IF(Input!F$4="SkyII",#REF!,IF(Input!F$4="XO-8000",#REF!, "FALSE")))))))</f>
        <v>00</v>
      </c>
      <c r="I5541" s="209">
        <f>IF(Input!F$4="GMH_OECC",K5541,IF(Input!F$4="GMH_XOEC",M5541,IF(Input!F$4="GMH_Korea",O5541,IF(Input!F$4="GMH_EU",Q5541,IF(Input!F$4="Skysuper",#REF!,IF(Input!F$4="SkyII",#REF!,IF(Input!F$4="XO-8000",#REF!, "FALSE")))))))</f>
        <v>0</v>
      </c>
      <c r="J5541" s="210" t="s">
        <v>10403</v>
      </c>
      <c r="K5541" s="268">
        <v>0</v>
      </c>
      <c r="L5541" s="210" t="s">
        <v>10403</v>
      </c>
      <c r="M5541" s="268">
        <v>0</v>
      </c>
      <c r="N5541" s="210" t="s">
        <v>10403</v>
      </c>
      <c r="O5541" s="268">
        <v>0</v>
      </c>
      <c r="P5541" s="210" t="s">
        <v>10403</v>
      </c>
      <c r="Q5541" s="268">
        <v>0</v>
      </c>
      <c r="R5541" s="74"/>
      <c r="S5541" s="75" t="str">
        <f t="shared" si="505"/>
        <v>0000</v>
      </c>
      <c r="T5541" s="75" t="str">
        <f t="shared" si="506"/>
        <v>00000000000000000000000000000000</v>
      </c>
      <c r="V5541" s="197"/>
      <c r="W5541" s="75">
        <f t="shared" si="507"/>
        <v>0</v>
      </c>
      <c r="AE5541" s="479"/>
    </row>
    <row r="5542" spans="1:31" s="75" customFormat="1" ht="24" x14ac:dyDescent="0.2">
      <c r="A5542" s="211">
        <v>5539</v>
      </c>
      <c r="B5542" s="212" t="s">
        <v>5915</v>
      </c>
      <c r="C5542" s="213" t="s">
        <v>5916</v>
      </c>
      <c r="D5542" s="213" t="s">
        <v>2514</v>
      </c>
      <c r="E5542" s="213">
        <v>0</v>
      </c>
      <c r="F5542" s="213" t="s">
        <v>590</v>
      </c>
      <c r="G5542" s="214" t="s">
        <v>554</v>
      </c>
      <c r="H5542" s="208" t="str">
        <f>IF(Input!F$4="GMH_OECC",J5542,IF(Input!F$4="GMH_XOEC",L5542,IF(Input!F$4="GMH_Korea",N5542,IF(Input!F$4="GMH_EU",P5542,IF(Input!F$4="Skysuper",#REF!,IF(Input!F$4="SkyII",#REF!,IF(Input!F$4="XO-8000",#REF!, "FALSE")))))))</f>
        <v>00</v>
      </c>
      <c r="I5542" s="209">
        <f>IF(Input!F$4="GMH_OECC",K5542,IF(Input!F$4="GMH_XOEC",M5542,IF(Input!F$4="GMH_Korea",O5542,IF(Input!F$4="GMH_EU",Q5542,IF(Input!F$4="Skysuper",#REF!,IF(Input!F$4="SkyII",#REF!,IF(Input!F$4="XO-8000",#REF!, "FALSE")))))))</f>
        <v>0</v>
      </c>
      <c r="J5542" s="210" t="s">
        <v>10403</v>
      </c>
      <c r="K5542" s="268">
        <v>0</v>
      </c>
      <c r="L5542" s="210" t="s">
        <v>10403</v>
      </c>
      <c r="M5542" s="268">
        <v>0</v>
      </c>
      <c r="N5542" s="210" t="s">
        <v>10403</v>
      </c>
      <c r="O5542" s="268">
        <v>0</v>
      </c>
      <c r="P5542" s="210" t="s">
        <v>10403</v>
      </c>
      <c r="Q5542" s="268">
        <v>0</v>
      </c>
      <c r="R5542" s="74"/>
      <c r="S5542" s="75" t="str">
        <f t="shared" si="505"/>
        <v>0000</v>
      </c>
      <c r="T5542" s="75" t="str">
        <f t="shared" si="506"/>
        <v>00000000000000000000000000000000</v>
      </c>
      <c r="V5542" s="197"/>
      <c r="W5542" s="75">
        <f t="shared" si="507"/>
        <v>0</v>
      </c>
      <c r="AE5542" s="479"/>
    </row>
    <row r="5543" spans="1:31" s="75" customFormat="1" ht="24" x14ac:dyDescent="0.2">
      <c r="A5543" s="211">
        <v>5540</v>
      </c>
      <c r="B5543" s="212" t="s">
        <v>5917</v>
      </c>
      <c r="C5543" s="213" t="s">
        <v>5918</v>
      </c>
      <c r="D5543" s="213" t="s">
        <v>2514</v>
      </c>
      <c r="E5543" s="213">
        <v>0</v>
      </c>
      <c r="F5543" s="213" t="s">
        <v>590</v>
      </c>
      <c r="G5543" s="214" t="s">
        <v>554</v>
      </c>
      <c r="H5543" s="208" t="str">
        <f>IF(Input!F$4="GMH_OECC",J5543,IF(Input!F$4="GMH_XOEC",L5543,IF(Input!F$4="GMH_Korea",N5543,IF(Input!F$4="GMH_EU",P5543,IF(Input!F$4="Skysuper",#REF!,IF(Input!F$4="SkyII",#REF!,IF(Input!F$4="XO-8000",#REF!, "FALSE")))))))</f>
        <v>00</v>
      </c>
      <c r="I5543" s="209">
        <f>IF(Input!F$4="GMH_OECC",K5543,IF(Input!F$4="GMH_XOEC",M5543,IF(Input!F$4="GMH_Korea",O5543,IF(Input!F$4="GMH_EU",Q5543,IF(Input!F$4="Skysuper",#REF!,IF(Input!F$4="SkyII",#REF!,IF(Input!F$4="XO-8000",#REF!, "FALSE")))))))</f>
        <v>0</v>
      </c>
      <c r="J5543" s="210" t="s">
        <v>10403</v>
      </c>
      <c r="K5543" s="268">
        <v>0</v>
      </c>
      <c r="L5543" s="210" t="s">
        <v>10403</v>
      </c>
      <c r="M5543" s="268">
        <v>0</v>
      </c>
      <c r="N5543" s="210" t="s">
        <v>10403</v>
      </c>
      <c r="O5543" s="268">
        <v>0</v>
      </c>
      <c r="P5543" s="210" t="s">
        <v>10403</v>
      </c>
      <c r="Q5543" s="268">
        <v>0</v>
      </c>
      <c r="R5543" s="74"/>
      <c r="S5543" s="75" t="str">
        <f t="shared" si="505"/>
        <v>0000</v>
      </c>
      <c r="T5543" s="75" t="str">
        <f t="shared" si="506"/>
        <v>00000000000000000000000000000000</v>
      </c>
      <c r="V5543" s="197"/>
      <c r="W5543" s="75">
        <f t="shared" si="507"/>
        <v>0</v>
      </c>
      <c r="AE5543" s="479"/>
    </row>
    <row r="5544" spans="1:31" s="75" customFormat="1" ht="24" x14ac:dyDescent="0.2">
      <c r="A5544" s="211">
        <v>5541</v>
      </c>
      <c r="B5544" s="212" t="s">
        <v>5919</v>
      </c>
      <c r="C5544" s="213" t="s">
        <v>5920</v>
      </c>
      <c r="D5544" s="213" t="s">
        <v>2514</v>
      </c>
      <c r="E5544" s="213">
        <v>0</v>
      </c>
      <c r="F5544" s="213" t="s">
        <v>590</v>
      </c>
      <c r="G5544" s="214" t="s">
        <v>554</v>
      </c>
      <c r="H5544" s="208" t="str">
        <f>IF(Input!F$4="GMH_OECC",J5544,IF(Input!F$4="GMH_XOEC",L5544,IF(Input!F$4="GMH_Korea",N5544,IF(Input!F$4="GMH_EU",P5544,IF(Input!F$4="Skysuper",#REF!,IF(Input!F$4="SkyII",#REF!,IF(Input!F$4="XO-8000",#REF!, "FALSE")))))))</f>
        <v>00</v>
      </c>
      <c r="I5544" s="209">
        <f>IF(Input!F$4="GMH_OECC",K5544,IF(Input!F$4="GMH_XOEC",M5544,IF(Input!F$4="GMH_Korea",O5544,IF(Input!F$4="GMH_EU",Q5544,IF(Input!F$4="Skysuper",#REF!,IF(Input!F$4="SkyII",#REF!,IF(Input!F$4="XO-8000",#REF!, "FALSE")))))))</f>
        <v>0</v>
      </c>
      <c r="J5544" s="210" t="s">
        <v>10403</v>
      </c>
      <c r="K5544" s="268">
        <v>0</v>
      </c>
      <c r="L5544" s="210" t="s">
        <v>10403</v>
      </c>
      <c r="M5544" s="268">
        <v>0</v>
      </c>
      <c r="N5544" s="210" t="s">
        <v>10403</v>
      </c>
      <c r="O5544" s="268">
        <v>0</v>
      </c>
      <c r="P5544" s="210" t="s">
        <v>10403</v>
      </c>
      <c r="Q5544" s="268">
        <v>0</v>
      </c>
      <c r="R5544" s="74"/>
      <c r="S5544" s="75" t="str">
        <f t="shared" si="505"/>
        <v>0000</v>
      </c>
      <c r="T5544" s="75" t="str">
        <f t="shared" si="506"/>
        <v>00000000000000000000000000000000</v>
      </c>
      <c r="V5544" s="197"/>
      <c r="W5544" s="75">
        <f t="shared" si="507"/>
        <v>0</v>
      </c>
      <c r="AE5544" s="479"/>
    </row>
    <row r="5545" spans="1:31" s="75" customFormat="1" ht="24" x14ac:dyDescent="0.2">
      <c r="A5545" s="211">
        <v>5542</v>
      </c>
      <c r="B5545" s="212" t="s">
        <v>5921</v>
      </c>
      <c r="C5545" s="213" t="s">
        <v>5922</v>
      </c>
      <c r="D5545" s="213" t="s">
        <v>2514</v>
      </c>
      <c r="E5545" s="213">
        <v>0</v>
      </c>
      <c r="F5545" s="213" t="s">
        <v>590</v>
      </c>
      <c r="G5545" s="214" t="s">
        <v>554</v>
      </c>
      <c r="H5545" s="208" t="str">
        <f>IF(Input!F$4="GMH_OECC",J5545,IF(Input!F$4="GMH_XOEC",L5545,IF(Input!F$4="GMH_Korea",N5545,IF(Input!F$4="GMH_EU",P5545,IF(Input!F$4="Skysuper",#REF!,IF(Input!F$4="SkyII",#REF!,IF(Input!F$4="XO-8000",#REF!, "FALSE")))))))</f>
        <v>00</v>
      </c>
      <c r="I5545" s="209">
        <f>IF(Input!F$4="GMH_OECC",K5545,IF(Input!F$4="GMH_XOEC",M5545,IF(Input!F$4="GMH_Korea",O5545,IF(Input!F$4="GMH_EU",Q5545,IF(Input!F$4="Skysuper",#REF!,IF(Input!F$4="SkyII",#REF!,IF(Input!F$4="XO-8000",#REF!, "FALSE")))))))</f>
        <v>0</v>
      </c>
      <c r="J5545" s="210" t="s">
        <v>10403</v>
      </c>
      <c r="K5545" s="268">
        <v>0</v>
      </c>
      <c r="L5545" s="210" t="s">
        <v>10403</v>
      </c>
      <c r="M5545" s="268">
        <v>0</v>
      </c>
      <c r="N5545" s="210" t="s">
        <v>10403</v>
      </c>
      <c r="O5545" s="268">
        <v>0</v>
      </c>
      <c r="P5545" s="210" t="s">
        <v>10403</v>
      </c>
      <c r="Q5545" s="268">
        <v>0</v>
      </c>
      <c r="R5545" s="74"/>
      <c r="S5545" s="75" t="str">
        <f t="shared" si="505"/>
        <v>0000</v>
      </c>
      <c r="T5545" s="75" t="str">
        <f t="shared" si="506"/>
        <v>00000000000000000000000000000000</v>
      </c>
      <c r="V5545" s="197"/>
      <c r="W5545" s="75">
        <f t="shared" si="507"/>
        <v>0</v>
      </c>
      <c r="AE5545" s="479"/>
    </row>
    <row r="5546" spans="1:31" s="75" customFormat="1" ht="24" x14ac:dyDescent="0.2">
      <c r="A5546" s="211">
        <v>5543</v>
      </c>
      <c r="B5546" s="212" t="s">
        <v>5923</v>
      </c>
      <c r="C5546" s="213" t="s">
        <v>5924</v>
      </c>
      <c r="D5546" s="213" t="s">
        <v>2514</v>
      </c>
      <c r="E5546" s="213">
        <v>0</v>
      </c>
      <c r="F5546" s="213" t="s">
        <v>590</v>
      </c>
      <c r="G5546" s="214" t="s">
        <v>554</v>
      </c>
      <c r="H5546" s="208" t="str">
        <f>IF(Input!F$4="GMH_OECC",J5546,IF(Input!F$4="GMH_XOEC",L5546,IF(Input!F$4="GMH_Korea",N5546,IF(Input!F$4="GMH_EU",P5546,IF(Input!F$4="Skysuper",#REF!,IF(Input!F$4="SkyII",#REF!,IF(Input!F$4="XO-8000",#REF!, "FALSE")))))))</f>
        <v>00</v>
      </c>
      <c r="I5546" s="209">
        <f>IF(Input!F$4="GMH_OECC",K5546,IF(Input!F$4="GMH_XOEC",M5546,IF(Input!F$4="GMH_Korea",O5546,IF(Input!F$4="GMH_EU",Q5546,IF(Input!F$4="Skysuper",#REF!,IF(Input!F$4="SkyII",#REF!,IF(Input!F$4="XO-8000",#REF!, "FALSE")))))))</f>
        <v>0</v>
      </c>
      <c r="J5546" s="210" t="s">
        <v>10403</v>
      </c>
      <c r="K5546" s="268">
        <v>0</v>
      </c>
      <c r="L5546" s="210" t="s">
        <v>10403</v>
      </c>
      <c r="M5546" s="268">
        <v>0</v>
      </c>
      <c r="N5546" s="210" t="s">
        <v>10403</v>
      </c>
      <c r="O5546" s="268">
        <v>0</v>
      </c>
      <c r="P5546" s="210" t="s">
        <v>10403</v>
      </c>
      <c r="Q5546" s="268">
        <v>0</v>
      </c>
      <c r="R5546" s="74"/>
      <c r="S5546" s="75" t="str">
        <f t="shared" si="505"/>
        <v>0000</v>
      </c>
      <c r="T5546" s="75" t="str">
        <f t="shared" si="506"/>
        <v>00000000000000000000000000000000</v>
      </c>
      <c r="V5546" s="197"/>
      <c r="W5546" s="75">
        <f t="shared" si="507"/>
        <v>0</v>
      </c>
      <c r="AE5546" s="479"/>
    </row>
    <row r="5547" spans="1:31" s="75" customFormat="1" ht="24" x14ac:dyDescent="0.2">
      <c r="A5547" s="211">
        <v>5544</v>
      </c>
      <c r="B5547" s="212" t="s">
        <v>5925</v>
      </c>
      <c r="C5547" s="213" t="s">
        <v>5926</v>
      </c>
      <c r="D5547" s="213" t="s">
        <v>2514</v>
      </c>
      <c r="E5547" s="213">
        <v>0</v>
      </c>
      <c r="F5547" s="213" t="s">
        <v>590</v>
      </c>
      <c r="G5547" s="214" t="s">
        <v>554</v>
      </c>
      <c r="H5547" s="208" t="str">
        <f>IF(Input!F$4="GMH_OECC",J5547,IF(Input!F$4="GMH_XOEC",L5547,IF(Input!F$4="GMH_Korea",N5547,IF(Input!F$4="GMH_EU",P5547,IF(Input!F$4="Skysuper",#REF!,IF(Input!F$4="SkyII",#REF!,IF(Input!F$4="XO-8000",#REF!, "FALSE")))))))</f>
        <v>00</v>
      </c>
      <c r="I5547" s="209">
        <f>IF(Input!F$4="GMH_OECC",K5547,IF(Input!F$4="GMH_XOEC",M5547,IF(Input!F$4="GMH_Korea",O5547,IF(Input!F$4="GMH_EU",Q5547,IF(Input!F$4="Skysuper",#REF!,IF(Input!F$4="SkyII",#REF!,IF(Input!F$4="XO-8000",#REF!, "FALSE")))))))</f>
        <v>0</v>
      </c>
      <c r="J5547" s="210" t="s">
        <v>10403</v>
      </c>
      <c r="K5547" s="268">
        <v>0</v>
      </c>
      <c r="L5547" s="210" t="s">
        <v>10403</v>
      </c>
      <c r="M5547" s="268">
        <v>0</v>
      </c>
      <c r="N5547" s="210" t="s">
        <v>10403</v>
      </c>
      <c r="O5547" s="268">
        <v>0</v>
      </c>
      <c r="P5547" s="210" t="s">
        <v>10403</v>
      </c>
      <c r="Q5547" s="268">
        <v>0</v>
      </c>
      <c r="R5547" s="74"/>
      <c r="S5547" s="75" t="str">
        <f t="shared" si="505"/>
        <v>0000</v>
      </c>
      <c r="T5547" s="75" t="str">
        <f t="shared" si="506"/>
        <v>00000000000000000000000000000000</v>
      </c>
      <c r="V5547" s="197"/>
      <c r="W5547" s="75">
        <f t="shared" si="507"/>
        <v>0</v>
      </c>
      <c r="AE5547" s="479"/>
    </row>
    <row r="5548" spans="1:31" s="75" customFormat="1" ht="24" x14ac:dyDescent="0.2">
      <c r="A5548" s="211">
        <v>5545</v>
      </c>
      <c r="B5548" s="212" t="s">
        <v>5927</v>
      </c>
      <c r="C5548" s="213" t="s">
        <v>5928</v>
      </c>
      <c r="D5548" s="213" t="s">
        <v>2514</v>
      </c>
      <c r="E5548" s="213">
        <v>0</v>
      </c>
      <c r="F5548" s="213" t="s">
        <v>590</v>
      </c>
      <c r="G5548" s="214" t="s">
        <v>554</v>
      </c>
      <c r="H5548" s="208" t="str">
        <f>IF(Input!F$4="GMH_OECC",J5548,IF(Input!F$4="GMH_XOEC",L5548,IF(Input!F$4="GMH_Korea",N5548,IF(Input!F$4="GMH_EU",P5548,IF(Input!F$4="Skysuper",#REF!,IF(Input!F$4="SkyII",#REF!,IF(Input!F$4="XO-8000",#REF!, "FALSE")))))))</f>
        <v>00</v>
      </c>
      <c r="I5548" s="209">
        <f>IF(Input!F$4="GMH_OECC",K5548,IF(Input!F$4="GMH_XOEC",M5548,IF(Input!F$4="GMH_Korea",O5548,IF(Input!F$4="GMH_EU",Q5548,IF(Input!F$4="Skysuper",#REF!,IF(Input!F$4="SkyII",#REF!,IF(Input!F$4="XO-8000",#REF!, "FALSE")))))))</f>
        <v>0</v>
      </c>
      <c r="J5548" s="210" t="s">
        <v>10403</v>
      </c>
      <c r="K5548" s="268">
        <v>0</v>
      </c>
      <c r="L5548" s="210" t="s">
        <v>10403</v>
      </c>
      <c r="M5548" s="268">
        <v>0</v>
      </c>
      <c r="N5548" s="210" t="s">
        <v>10403</v>
      </c>
      <c r="O5548" s="268">
        <v>0</v>
      </c>
      <c r="P5548" s="210" t="s">
        <v>10403</v>
      </c>
      <c r="Q5548" s="268">
        <v>0</v>
      </c>
      <c r="R5548" s="74"/>
      <c r="S5548" s="75" t="str">
        <f t="shared" si="505"/>
        <v>0000</v>
      </c>
      <c r="T5548" s="75" t="str">
        <f t="shared" si="506"/>
        <v>00000000000000000000000000000000</v>
      </c>
      <c r="V5548" s="197"/>
      <c r="W5548" s="75">
        <f t="shared" si="507"/>
        <v>0</v>
      </c>
      <c r="AE5548" s="479"/>
    </row>
    <row r="5549" spans="1:31" s="75" customFormat="1" ht="24" x14ac:dyDescent="0.2">
      <c r="A5549" s="211">
        <v>5546</v>
      </c>
      <c r="B5549" s="212" t="s">
        <v>5929</v>
      </c>
      <c r="C5549" s="213" t="s">
        <v>5930</v>
      </c>
      <c r="D5549" s="213" t="s">
        <v>2514</v>
      </c>
      <c r="E5549" s="213">
        <v>0</v>
      </c>
      <c r="F5549" s="213" t="s">
        <v>590</v>
      </c>
      <c r="G5549" s="214" t="s">
        <v>554</v>
      </c>
      <c r="H5549" s="208" t="str">
        <f>IF(Input!F$4="GMH_OECC",J5549,IF(Input!F$4="GMH_XOEC",L5549,IF(Input!F$4="GMH_Korea",N5549,IF(Input!F$4="GMH_EU",P5549,IF(Input!F$4="Skysuper",#REF!,IF(Input!F$4="SkyII",#REF!,IF(Input!F$4="XO-8000",#REF!, "FALSE")))))))</f>
        <v>00</v>
      </c>
      <c r="I5549" s="209">
        <f>IF(Input!F$4="GMH_OECC",K5549,IF(Input!F$4="GMH_XOEC",M5549,IF(Input!F$4="GMH_Korea",O5549,IF(Input!F$4="GMH_EU",Q5549,IF(Input!F$4="Skysuper",#REF!,IF(Input!F$4="SkyII",#REF!,IF(Input!F$4="XO-8000",#REF!, "FALSE")))))))</f>
        <v>0</v>
      </c>
      <c r="J5549" s="210" t="s">
        <v>10403</v>
      </c>
      <c r="K5549" s="268">
        <v>0</v>
      </c>
      <c r="L5549" s="210" t="s">
        <v>10403</v>
      </c>
      <c r="M5549" s="268">
        <v>0</v>
      </c>
      <c r="N5549" s="210" t="s">
        <v>10403</v>
      </c>
      <c r="O5549" s="268">
        <v>0</v>
      </c>
      <c r="P5549" s="210" t="s">
        <v>10403</v>
      </c>
      <c r="Q5549" s="268">
        <v>0</v>
      </c>
      <c r="R5549" s="74"/>
      <c r="S5549" s="75" t="str">
        <f t="shared" si="505"/>
        <v>0000</v>
      </c>
      <c r="T5549" s="75" t="str">
        <f t="shared" si="506"/>
        <v>00000000000000000000000000000000</v>
      </c>
      <c r="V5549" s="197"/>
      <c r="W5549" s="75">
        <f t="shared" si="507"/>
        <v>0</v>
      </c>
      <c r="AE5549" s="479"/>
    </row>
    <row r="5550" spans="1:31" s="75" customFormat="1" ht="24" x14ac:dyDescent="0.2">
      <c r="A5550" s="211">
        <v>5547</v>
      </c>
      <c r="B5550" s="212" t="s">
        <v>5931</v>
      </c>
      <c r="C5550" s="213" t="s">
        <v>5932</v>
      </c>
      <c r="D5550" s="213" t="s">
        <v>2514</v>
      </c>
      <c r="E5550" s="213">
        <v>0</v>
      </c>
      <c r="F5550" s="213" t="s">
        <v>590</v>
      </c>
      <c r="G5550" s="214" t="s">
        <v>554</v>
      </c>
      <c r="H5550" s="208" t="str">
        <f>IF(Input!F$4="GMH_OECC",J5550,IF(Input!F$4="GMH_XOEC",L5550,IF(Input!F$4="GMH_Korea",N5550,IF(Input!F$4="GMH_EU",P5550,IF(Input!F$4="Skysuper",#REF!,IF(Input!F$4="SkyII",#REF!,IF(Input!F$4="XO-8000",#REF!, "FALSE")))))))</f>
        <v>00</v>
      </c>
      <c r="I5550" s="209">
        <f>IF(Input!F$4="GMH_OECC",K5550,IF(Input!F$4="GMH_XOEC",M5550,IF(Input!F$4="GMH_Korea",O5550,IF(Input!F$4="GMH_EU",Q5550,IF(Input!F$4="Skysuper",#REF!,IF(Input!F$4="SkyII",#REF!,IF(Input!F$4="XO-8000",#REF!, "FALSE")))))))</f>
        <v>0</v>
      </c>
      <c r="J5550" s="210" t="s">
        <v>10403</v>
      </c>
      <c r="K5550" s="268">
        <v>0</v>
      </c>
      <c r="L5550" s="210" t="s">
        <v>10403</v>
      </c>
      <c r="M5550" s="268">
        <v>0</v>
      </c>
      <c r="N5550" s="210" t="s">
        <v>10403</v>
      </c>
      <c r="O5550" s="268">
        <v>0</v>
      </c>
      <c r="P5550" s="210" t="s">
        <v>10403</v>
      </c>
      <c r="Q5550" s="268">
        <v>0</v>
      </c>
      <c r="R5550" s="74"/>
      <c r="S5550" s="75" t="str">
        <f t="shared" si="505"/>
        <v>0000</v>
      </c>
      <c r="T5550" s="75" t="str">
        <f t="shared" si="506"/>
        <v>00000000000000000000000000000000</v>
      </c>
      <c r="V5550" s="197"/>
      <c r="W5550" s="75">
        <f t="shared" si="507"/>
        <v>0</v>
      </c>
      <c r="AE5550" s="479"/>
    </row>
    <row r="5551" spans="1:31" s="75" customFormat="1" ht="24" x14ac:dyDescent="0.2">
      <c r="A5551" s="211">
        <v>5548</v>
      </c>
      <c r="B5551" s="212" t="s">
        <v>5933</v>
      </c>
      <c r="C5551" s="213" t="s">
        <v>5934</v>
      </c>
      <c r="D5551" s="213" t="s">
        <v>2514</v>
      </c>
      <c r="E5551" s="213">
        <v>0</v>
      </c>
      <c r="F5551" s="213" t="s">
        <v>590</v>
      </c>
      <c r="G5551" s="214" t="s">
        <v>554</v>
      </c>
      <c r="H5551" s="208" t="str">
        <f>IF(Input!F$4="GMH_OECC",J5551,IF(Input!F$4="GMH_XOEC",L5551,IF(Input!F$4="GMH_Korea",N5551,IF(Input!F$4="GMH_EU",P5551,IF(Input!F$4="Skysuper",#REF!,IF(Input!F$4="SkyII",#REF!,IF(Input!F$4="XO-8000",#REF!, "FALSE")))))))</f>
        <v>00</v>
      </c>
      <c r="I5551" s="209">
        <f>IF(Input!F$4="GMH_OECC",K5551,IF(Input!F$4="GMH_XOEC",M5551,IF(Input!F$4="GMH_Korea",O5551,IF(Input!F$4="GMH_EU",Q5551,IF(Input!F$4="Skysuper",#REF!,IF(Input!F$4="SkyII",#REF!,IF(Input!F$4="XO-8000",#REF!, "FALSE")))))))</f>
        <v>0</v>
      </c>
      <c r="J5551" s="210" t="s">
        <v>10403</v>
      </c>
      <c r="K5551" s="268">
        <v>0</v>
      </c>
      <c r="L5551" s="210" t="s">
        <v>10403</v>
      </c>
      <c r="M5551" s="268">
        <v>0</v>
      </c>
      <c r="N5551" s="210" t="s">
        <v>10403</v>
      </c>
      <c r="O5551" s="268">
        <v>0</v>
      </c>
      <c r="P5551" s="210" t="s">
        <v>10403</v>
      </c>
      <c r="Q5551" s="268">
        <v>0</v>
      </c>
      <c r="R5551" s="74"/>
      <c r="S5551" s="75" t="str">
        <f t="shared" si="505"/>
        <v>0000</v>
      </c>
      <c r="T5551" s="75" t="str">
        <f t="shared" si="506"/>
        <v>00000000000000000000000000000000</v>
      </c>
      <c r="V5551" s="197"/>
      <c r="W5551" s="75">
        <f t="shared" si="507"/>
        <v>0</v>
      </c>
      <c r="AE5551" s="479"/>
    </row>
    <row r="5552" spans="1:31" s="75" customFormat="1" ht="24" x14ac:dyDescent="0.2">
      <c r="A5552" s="211">
        <v>5549</v>
      </c>
      <c r="B5552" s="212" t="s">
        <v>5935</v>
      </c>
      <c r="C5552" s="213" t="s">
        <v>5936</v>
      </c>
      <c r="D5552" s="213" t="s">
        <v>2514</v>
      </c>
      <c r="E5552" s="213">
        <v>0</v>
      </c>
      <c r="F5552" s="213" t="s">
        <v>590</v>
      </c>
      <c r="G5552" s="214" t="s">
        <v>554</v>
      </c>
      <c r="H5552" s="208" t="str">
        <f>IF(Input!F$4="GMH_OECC",J5552,IF(Input!F$4="GMH_XOEC",L5552,IF(Input!F$4="GMH_Korea",N5552,IF(Input!F$4="GMH_EU",P5552,IF(Input!F$4="Skysuper",#REF!,IF(Input!F$4="SkyII",#REF!,IF(Input!F$4="XO-8000",#REF!, "FALSE")))))))</f>
        <v>00</v>
      </c>
      <c r="I5552" s="209">
        <f>IF(Input!F$4="GMH_OECC",K5552,IF(Input!F$4="GMH_XOEC",M5552,IF(Input!F$4="GMH_Korea",O5552,IF(Input!F$4="GMH_EU",Q5552,IF(Input!F$4="Skysuper",#REF!,IF(Input!F$4="SkyII",#REF!,IF(Input!F$4="XO-8000",#REF!, "FALSE")))))))</f>
        <v>0</v>
      </c>
      <c r="J5552" s="210" t="s">
        <v>10403</v>
      </c>
      <c r="K5552" s="268">
        <v>0</v>
      </c>
      <c r="L5552" s="210" t="s">
        <v>10403</v>
      </c>
      <c r="M5552" s="268">
        <v>0</v>
      </c>
      <c r="N5552" s="210" t="s">
        <v>10403</v>
      </c>
      <c r="O5552" s="268">
        <v>0</v>
      </c>
      <c r="P5552" s="210" t="s">
        <v>10403</v>
      </c>
      <c r="Q5552" s="268">
        <v>0</v>
      </c>
      <c r="R5552" s="74"/>
      <c r="S5552" s="75" t="str">
        <f t="shared" si="505"/>
        <v>0000</v>
      </c>
      <c r="T5552" s="75" t="str">
        <f t="shared" si="506"/>
        <v>00000000000000000000000000000000</v>
      </c>
      <c r="V5552" s="197"/>
      <c r="W5552" s="75">
        <f t="shared" si="507"/>
        <v>0</v>
      </c>
      <c r="AE5552" s="479"/>
    </row>
    <row r="5553" spans="1:31" s="75" customFormat="1" ht="24" x14ac:dyDescent="0.2">
      <c r="A5553" s="211">
        <v>5550</v>
      </c>
      <c r="B5553" s="212" t="s">
        <v>5937</v>
      </c>
      <c r="C5553" s="213" t="s">
        <v>5938</v>
      </c>
      <c r="D5553" s="213" t="s">
        <v>2514</v>
      </c>
      <c r="E5553" s="213">
        <v>0</v>
      </c>
      <c r="F5553" s="213" t="s">
        <v>590</v>
      </c>
      <c r="G5553" s="214" t="s">
        <v>554</v>
      </c>
      <c r="H5553" s="208" t="str">
        <f>IF(Input!F$4="GMH_OECC",J5553,IF(Input!F$4="GMH_XOEC",L5553,IF(Input!F$4="GMH_Korea",N5553,IF(Input!F$4="GMH_EU",P5553,IF(Input!F$4="Skysuper",#REF!,IF(Input!F$4="SkyII",#REF!,IF(Input!F$4="XO-8000",#REF!, "FALSE")))))))</f>
        <v>00</v>
      </c>
      <c r="I5553" s="209">
        <f>IF(Input!F$4="GMH_OECC",K5553,IF(Input!F$4="GMH_XOEC",M5553,IF(Input!F$4="GMH_Korea",O5553,IF(Input!F$4="GMH_EU",Q5553,IF(Input!F$4="Skysuper",#REF!,IF(Input!F$4="SkyII",#REF!,IF(Input!F$4="XO-8000",#REF!, "FALSE")))))))</f>
        <v>0</v>
      </c>
      <c r="J5553" s="210" t="s">
        <v>10403</v>
      </c>
      <c r="K5553" s="268">
        <v>0</v>
      </c>
      <c r="L5553" s="210" t="s">
        <v>10403</v>
      </c>
      <c r="M5553" s="268">
        <v>0</v>
      </c>
      <c r="N5553" s="210" t="s">
        <v>10403</v>
      </c>
      <c r="O5553" s="268">
        <v>0</v>
      </c>
      <c r="P5553" s="210" t="s">
        <v>10403</v>
      </c>
      <c r="Q5553" s="268">
        <v>0</v>
      </c>
      <c r="R5553" s="74"/>
      <c r="S5553" s="75" t="str">
        <f t="shared" si="505"/>
        <v>0000</v>
      </c>
      <c r="T5553" s="75" t="str">
        <f t="shared" si="506"/>
        <v>00000000000000000000000000000000</v>
      </c>
      <c r="V5553" s="197"/>
      <c r="W5553" s="75">
        <f t="shared" si="507"/>
        <v>0</v>
      </c>
      <c r="AE5553" s="479"/>
    </row>
    <row r="5554" spans="1:31" s="75" customFormat="1" ht="24" x14ac:dyDescent="0.2">
      <c r="A5554" s="211">
        <v>5551</v>
      </c>
      <c r="B5554" s="212" t="s">
        <v>5939</v>
      </c>
      <c r="C5554" s="213" t="s">
        <v>5940</v>
      </c>
      <c r="D5554" s="213" t="s">
        <v>2514</v>
      </c>
      <c r="E5554" s="213">
        <v>0</v>
      </c>
      <c r="F5554" s="213" t="s">
        <v>590</v>
      </c>
      <c r="G5554" s="214" t="s">
        <v>554</v>
      </c>
      <c r="H5554" s="208" t="str">
        <f>IF(Input!F$4="GMH_OECC",J5554,IF(Input!F$4="GMH_XOEC",L5554,IF(Input!F$4="GMH_Korea",N5554,IF(Input!F$4="GMH_EU",P5554,IF(Input!F$4="Skysuper",#REF!,IF(Input!F$4="SkyII",#REF!,IF(Input!F$4="XO-8000",#REF!, "FALSE")))))))</f>
        <v>00</v>
      </c>
      <c r="I5554" s="209">
        <f>IF(Input!F$4="GMH_OECC",K5554,IF(Input!F$4="GMH_XOEC",M5554,IF(Input!F$4="GMH_Korea",O5554,IF(Input!F$4="GMH_EU",Q5554,IF(Input!F$4="Skysuper",#REF!,IF(Input!F$4="SkyII",#REF!,IF(Input!F$4="XO-8000",#REF!, "FALSE")))))))</f>
        <v>0</v>
      </c>
      <c r="J5554" s="210" t="s">
        <v>10403</v>
      </c>
      <c r="K5554" s="268">
        <v>0</v>
      </c>
      <c r="L5554" s="210" t="s">
        <v>10403</v>
      </c>
      <c r="M5554" s="268">
        <v>0</v>
      </c>
      <c r="N5554" s="210" t="s">
        <v>10403</v>
      </c>
      <c r="O5554" s="268">
        <v>0</v>
      </c>
      <c r="P5554" s="210" t="s">
        <v>10403</v>
      </c>
      <c r="Q5554" s="268">
        <v>0</v>
      </c>
      <c r="R5554" s="74"/>
      <c r="S5554" s="75" t="str">
        <f t="shared" si="505"/>
        <v>0000</v>
      </c>
      <c r="T5554" s="75" t="str">
        <f t="shared" si="506"/>
        <v>00000000000000000000000000000000</v>
      </c>
      <c r="V5554" s="197"/>
      <c r="W5554" s="75">
        <f t="shared" si="507"/>
        <v>0</v>
      </c>
      <c r="AE5554" s="479"/>
    </row>
    <row r="5555" spans="1:31" s="75" customFormat="1" ht="24" x14ac:dyDescent="0.2">
      <c r="A5555" s="211">
        <v>5552</v>
      </c>
      <c r="B5555" s="212" t="s">
        <v>5941</v>
      </c>
      <c r="C5555" s="213" t="s">
        <v>5942</v>
      </c>
      <c r="D5555" s="213" t="s">
        <v>2514</v>
      </c>
      <c r="E5555" s="213">
        <v>0</v>
      </c>
      <c r="F5555" s="213" t="s">
        <v>590</v>
      </c>
      <c r="G5555" s="214" t="s">
        <v>554</v>
      </c>
      <c r="H5555" s="208" t="str">
        <f>IF(Input!F$4="GMH_OECC",J5555,IF(Input!F$4="GMH_XOEC",L5555,IF(Input!F$4="GMH_Korea",N5555,IF(Input!F$4="GMH_EU",P5555,IF(Input!F$4="Skysuper",#REF!,IF(Input!F$4="SkyII",#REF!,IF(Input!F$4="XO-8000",#REF!, "FALSE")))))))</f>
        <v>00</v>
      </c>
      <c r="I5555" s="209">
        <f>IF(Input!F$4="GMH_OECC",K5555,IF(Input!F$4="GMH_XOEC",M5555,IF(Input!F$4="GMH_Korea",O5555,IF(Input!F$4="GMH_EU",Q5555,IF(Input!F$4="Skysuper",#REF!,IF(Input!F$4="SkyII",#REF!,IF(Input!F$4="XO-8000",#REF!, "FALSE")))))))</f>
        <v>0</v>
      </c>
      <c r="J5555" s="210" t="s">
        <v>10403</v>
      </c>
      <c r="K5555" s="268">
        <v>0</v>
      </c>
      <c r="L5555" s="210" t="s">
        <v>10403</v>
      </c>
      <c r="M5555" s="268">
        <v>0</v>
      </c>
      <c r="N5555" s="210" t="s">
        <v>10403</v>
      </c>
      <c r="O5555" s="268">
        <v>0</v>
      </c>
      <c r="P5555" s="210" t="s">
        <v>10403</v>
      </c>
      <c r="Q5555" s="268">
        <v>0</v>
      </c>
      <c r="R5555" s="74"/>
      <c r="S5555" s="75" t="str">
        <f t="shared" si="505"/>
        <v>0000</v>
      </c>
      <c r="T5555" s="75" t="str">
        <f t="shared" si="506"/>
        <v>00000000000000000000000000000000</v>
      </c>
      <c r="V5555" s="197"/>
      <c r="W5555" s="75">
        <f t="shared" si="507"/>
        <v>0</v>
      </c>
      <c r="AE5555" s="479"/>
    </row>
    <row r="5556" spans="1:31" s="75" customFormat="1" ht="24" x14ac:dyDescent="0.2">
      <c r="A5556" s="211">
        <v>5553</v>
      </c>
      <c r="B5556" s="212" t="s">
        <v>5943</v>
      </c>
      <c r="C5556" s="213" t="s">
        <v>5944</v>
      </c>
      <c r="D5556" s="213" t="s">
        <v>2514</v>
      </c>
      <c r="E5556" s="213">
        <v>0</v>
      </c>
      <c r="F5556" s="213" t="s">
        <v>590</v>
      </c>
      <c r="G5556" s="214" t="s">
        <v>554</v>
      </c>
      <c r="H5556" s="208" t="str">
        <f>IF(Input!F$4="GMH_OECC",J5556,IF(Input!F$4="GMH_XOEC",L5556,IF(Input!F$4="GMH_Korea",N5556,IF(Input!F$4="GMH_EU",P5556,IF(Input!F$4="Skysuper",#REF!,IF(Input!F$4="SkyII",#REF!,IF(Input!F$4="XO-8000",#REF!, "FALSE")))))))</f>
        <v>00</v>
      </c>
      <c r="I5556" s="209">
        <f>IF(Input!F$4="GMH_OECC",K5556,IF(Input!F$4="GMH_XOEC",M5556,IF(Input!F$4="GMH_Korea",O5556,IF(Input!F$4="GMH_EU",Q5556,IF(Input!F$4="Skysuper",#REF!,IF(Input!F$4="SkyII",#REF!,IF(Input!F$4="XO-8000",#REF!, "FALSE")))))))</f>
        <v>0</v>
      </c>
      <c r="J5556" s="210" t="s">
        <v>10403</v>
      </c>
      <c r="K5556" s="268">
        <v>0</v>
      </c>
      <c r="L5556" s="210" t="s">
        <v>10403</v>
      </c>
      <c r="M5556" s="268">
        <v>0</v>
      </c>
      <c r="N5556" s="210" t="s">
        <v>10403</v>
      </c>
      <c r="O5556" s="268">
        <v>0</v>
      </c>
      <c r="P5556" s="210" t="s">
        <v>10403</v>
      </c>
      <c r="Q5556" s="268">
        <v>0</v>
      </c>
      <c r="R5556" s="74"/>
      <c r="S5556" s="75" t="str">
        <f t="shared" ref="S5556:S5619" si="508">"0"&amp;DEC2HEX(2^(I5556-1))&amp;IF(LEN(DEC2HEX(H5556))=2,DEC2HEX(H5556),"0"&amp;DEC2HEX(H5556))</f>
        <v>0000</v>
      </c>
      <c r="T5556" s="75" t="str">
        <f t="shared" si="506"/>
        <v>00000000000000000000000000000000</v>
      </c>
      <c r="V5556" s="197"/>
      <c r="W5556" s="75">
        <f t="shared" si="507"/>
        <v>0</v>
      </c>
      <c r="AE5556" s="479"/>
    </row>
    <row r="5557" spans="1:31" s="75" customFormat="1" ht="24" x14ac:dyDescent="0.2">
      <c r="A5557" s="211">
        <v>5554</v>
      </c>
      <c r="B5557" s="212" t="s">
        <v>5945</v>
      </c>
      <c r="C5557" s="213" t="s">
        <v>5946</v>
      </c>
      <c r="D5557" s="213" t="s">
        <v>2514</v>
      </c>
      <c r="E5557" s="213">
        <v>0</v>
      </c>
      <c r="F5557" s="213" t="s">
        <v>590</v>
      </c>
      <c r="G5557" s="214" t="s">
        <v>554</v>
      </c>
      <c r="H5557" s="208" t="str">
        <f>IF(Input!F$4="GMH_OECC",J5557,IF(Input!F$4="GMH_XOEC",L5557,IF(Input!F$4="GMH_Korea",N5557,IF(Input!F$4="GMH_EU",P5557,IF(Input!F$4="Skysuper",#REF!,IF(Input!F$4="SkyII",#REF!,IF(Input!F$4="XO-8000",#REF!, "FALSE")))))))</f>
        <v>00</v>
      </c>
      <c r="I5557" s="209">
        <f>IF(Input!F$4="GMH_OECC",K5557,IF(Input!F$4="GMH_XOEC",M5557,IF(Input!F$4="GMH_Korea",O5557,IF(Input!F$4="GMH_EU",Q5557,IF(Input!F$4="Skysuper",#REF!,IF(Input!F$4="SkyII",#REF!,IF(Input!F$4="XO-8000",#REF!, "FALSE")))))))</f>
        <v>0</v>
      </c>
      <c r="J5557" s="210" t="s">
        <v>10403</v>
      </c>
      <c r="K5557" s="268">
        <v>0</v>
      </c>
      <c r="L5557" s="210" t="s">
        <v>10403</v>
      </c>
      <c r="M5557" s="268">
        <v>0</v>
      </c>
      <c r="N5557" s="210" t="s">
        <v>10403</v>
      </c>
      <c r="O5557" s="268">
        <v>0</v>
      </c>
      <c r="P5557" s="210" t="s">
        <v>10403</v>
      </c>
      <c r="Q5557" s="268">
        <v>0</v>
      </c>
      <c r="R5557" s="74"/>
      <c r="S5557" s="75" t="str">
        <f t="shared" si="508"/>
        <v>0000</v>
      </c>
      <c r="T5557" s="75" t="str">
        <f t="shared" si="506"/>
        <v>00000000000000000000000000000000</v>
      </c>
      <c r="V5557" s="197"/>
      <c r="W5557" s="75">
        <f t="shared" si="507"/>
        <v>0</v>
      </c>
      <c r="AE5557" s="479"/>
    </row>
    <row r="5558" spans="1:31" s="75" customFormat="1" ht="24" x14ac:dyDescent="0.2">
      <c r="A5558" s="211">
        <v>5555</v>
      </c>
      <c r="B5558" s="212" t="s">
        <v>5947</v>
      </c>
      <c r="C5558" s="213" t="s">
        <v>5948</v>
      </c>
      <c r="D5558" s="213" t="s">
        <v>2514</v>
      </c>
      <c r="E5558" s="213">
        <v>0</v>
      </c>
      <c r="F5558" s="213" t="s">
        <v>590</v>
      </c>
      <c r="G5558" s="214" t="s">
        <v>554</v>
      </c>
      <c r="H5558" s="208" t="str">
        <f>IF(Input!F$4="GMH_OECC",J5558,IF(Input!F$4="GMH_XOEC",L5558,IF(Input!F$4="GMH_Korea",N5558,IF(Input!F$4="GMH_EU",P5558,IF(Input!F$4="Skysuper",#REF!,IF(Input!F$4="SkyII",#REF!,IF(Input!F$4="XO-8000",#REF!, "FALSE")))))))</f>
        <v>00</v>
      </c>
      <c r="I5558" s="209">
        <f>IF(Input!F$4="GMH_OECC",K5558,IF(Input!F$4="GMH_XOEC",M5558,IF(Input!F$4="GMH_Korea",O5558,IF(Input!F$4="GMH_EU",Q5558,IF(Input!F$4="Skysuper",#REF!,IF(Input!F$4="SkyII",#REF!,IF(Input!F$4="XO-8000",#REF!, "FALSE")))))))</f>
        <v>0</v>
      </c>
      <c r="J5558" s="210" t="s">
        <v>10403</v>
      </c>
      <c r="K5558" s="268">
        <v>0</v>
      </c>
      <c r="L5558" s="210" t="s">
        <v>10403</v>
      </c>
      <c r="M5558" s="268">
        <v>0</v>
      </c>
      <c r="N5558" s="210" t="s">
        <v>10403</v>
      </c>
      <c r="O5558" s="268">
        <v>0</v>
      </c>
      <c r="P5558" s="210" t="s">
        <v>10403</v>
      </c>
      <c r="Q5558" s="268">
        <v>0</v>
      </c>
      <c r="R5558" s="74"/>
      <c r="S5558" s="75" t="str">
        <f t="shared" si="508"/>
        <v>0000</v>
      </c>
      <c r="T5558" s="75" t="str">
        <f t="shared" si="506"/>
        <v>00000000000000000000000000000000</v>
      </c>
      <c r="V5558" s="197"/>
      <c r="W5558" s="75">
        <f t="shared" si="507"/>
        <v>0</v>
      </c>
      <c r="AE5558" s="479"/>
    </row>
    <row r="5559" spans="1:31" s="75" customFormat="1" ht="24" x14ac:dyDescent="0.2">
      <c r="A5559" s="211">
        <v>5556</v>
      </c>
      <c r="B5559" s="212" t="s">
        <v>5949</v>
      </c>
      <c r="C5559" s="213" t="s">
        <v>5950</v>
      </c>
      <c r="D5559" s="213" t="s">
        <v>2514</v>
      </c>
      <c r="E5559" s="213">
        <v>0</v>
      </c>
      <c r="F5559" s="213" t="s">
        <v>590</v>
      </c>
      <c r="G5559" s="214" t="s">
        <v>554</v>
      </c>
      <c r="H5559" s="208" t="str">
        <f>IF(Input!F$4="GMH_OECC",J5559,IF(Input!F$4="GMH_XOEC",L5559,IF(Input!F$4="GMH_Korea",N5559,IF(Input!F$4="GMH_EU",P5559,IF(Input!F$4="Skysuper",#REF!,IF(Input!F$4="SkyII",#REF!,IF(Input!F$4="XO-8000",#REF!, "FALSE")))))))</f>
        <v>00</v>
      </c>
      <c r="I5559" s="209">
        <f>IF(Input!F$4="GMH_OECC",K5559,IF(Input!F$4="GMH_XOEC",M5559,IF(Input!F$4="GMH_Korea",O5559,IF(Input!F$4="GMH_EU",Q5559,IF(Input!F$4="Skysuper",#REF!,IF(Input!F$4="SkyII",#REF!,IF(Input!F$4="XO-8000",#REF!, "FALSE")))))))</f>
        <v>0</v>
      </c>
      <c r="J5559" s="210" t="s">
        <v>10403</v>
      </c>
      <c r="K5559" s="268">
        <v>0</v>
      </c>
      <c r="L5559" s="210" t="s">
        <v>10403</v>
      </c>
      <c r="M5559" s="268">
        <v>0</v>
      </c>
      <c r="N5559" s="210" t="s">
        <v>10403</v>
      </c>
      <c r="O5559" s="268">
        <v>0</v>
      </c>
      <c r="P5559" s="210" t="s">
        <v>10403</v>
      </c>
      <c r="Q5559" s="268">
        <v>0</v>
      </c>
      <c r="R5559" s="74"/>
      <c r="S5559" s="75" t="str">
        <f t="shared" si="508"/>
        <v>0000</v>
      </c>
      <c r="T5559" s="75" t="str">
        <f t="shared" si="506"/>
        <v>00000000000000000000000000000000</v>
      </c>
      <c r="V5559" s="197"/>
      <c r="W5559" s="75">
        <f t="shared" si="507"/>
        <v>0</v>
      </c>
      <c r="AE5559" s="479"/>
    </row>
    <row r="5560" spans="1:31" s="75" customFormat="1" ht="24" x14ac:dyDescent="0.2">
      <c r="A5560" s="211">
        <v>5557</v>
      </c>
      <c r="B5560" s="212" t="s">
        <v>5951</v>
      </c>
      <c r="C5560" s="213" t="s">
        <v>5952</v>
      </c>
      <c r="D5560" s="213" t="s">
        <v>2514</v>
      </c>
      <c r="E5560" s="213">
        <v>0</v>
      </c>
      <c r="F5560" s="213" t="s">
        <v>590</v>
      </c>
      <c r="G5560" s="214" t="s">
        <v>554</v>
      </c>
      <c r="H5560" s="208" t="str">
        <f>IF(Input!F$4="GMH_OECC",J5560,IF(Input!F$4="GMH_XOEC",L5560,IF(Input!F$4="GMH_Korea",N5560,IF(Input!F$4="GMH_EU",P5560,IF(Input!F$4="Skysuper",#REF!,IF(Input!F$4="SkyII",#REF!,IF(Input!F$4="XO-8000",#REF!, "FALSE")))))))</f>
        <v>00</v>
      </c>
      <c r="I5560" s="209">
        <f>IF(Input!F$4="GMH_OECC",K5560,IF(Input!F$4="GMH_XOEC",M5560,IF(Input!F$4="GMH_Korea",O5560,IF(Input!F$4="GMH_EU",Q5560,IF(Input!F$4="Skysuper",#REF!,IF(Input!F$4="SkyII",#REF!,IF(Input!F$4="XO-8000",#REF!, "FALSE")))))))</f>
        <v>0</v>
      </c>
      <c r="J5560" s="210" t="s">
        <v>10403</v>
      </c>
      <c r="K5560" s="268">
        <v>0</v>
      </c>
      <c r="L5560" s="210" t="s">
        <v>10403</v>
      </c>
      <c r="M5560" s="268">
        <v>0</v>
      </c>
      <c r="N5560" s="210" t="s">
        <v>10403</v>
      </c>
      <c r="O5560" s="268">
        <v>0</v>
      </c>
      <c r="P5560" s="210" t="s">
        <v>10403</v>
      </c>
      <c r="Q5560" s="268">
        <v>0</v>
      </c>
      <c r="R5560" s="74"/>
      <c r="S5560" s="75" t="str">
        <f t="shared" si="508"/>
        <v>0000</v>
      </c>
      <c r="T5560" s="75" t="str">
        <f t="shared" si="506"/>
        <v>00000000000000000000000000000000</v>
      </c>
      <c r="V5560" s="197"/>
      <c r="W5560" s="75">
        <f t="shared" si="507"/>
        <v>0</v>
      </c>
      <c r="AE5560" s="479"/>
    </row>
    <row r="5561" spans="1:31" s="75" customFormat="1" ht="24" x14ac:dyDescent="0.2">
      <c r="A5561" s="211">
        <v>5558</v>
      </c>
      <c r="B5561" s="212" t="s">
        <v>5953</v>
      </c>
      <c r="C5561" s="213" t="s">
        <v>5954</v>
      </c>
      <c r="D5561" s="213" t="s">
        <v>2514</v>
      </c>
      <c r="E5561" s="213">
        <v>0</v>
      </c>
      <c r="F5561" s="213" t="s">
        <v>590</v>
      </c>
      <c r="G5561" s="214" t="s">
        <v>554</v>
      </c>
      <c r="H5561" s="208" t="str">
        <f>IF(Input!F$4="GMH_OECC",J5561,IF(Input!F$4="GMH_XOEC",L5561,IF(Input!F$4="GMH_Korea",N5561,IF(Input!F$4="GMH_EU",P5561,IF(Input!F$4="Skysuper",#REF!,IF(Input!F$4="SkyII",#REF!,IF(Input!F$4="XO-8000",#REF!, "FALSE")))))))</f>
        <v>00</v>
      </c>
      <c r="I5561" s="209">
        <f>IF(Input!F$4="GMH_OECC",K5561,IF(Input!F$4="GMH_XOEC",M5561,IF(Input!F$4="GMH_Korea",O5561,IF(Input!F$4="GMH_EU",Q5561,IF(Input!F$4="Skysuper",#REF!,IF(Input!F$4="SkyII",#REF!,IF(Input!F$4="XO-8000",#REF!, "FALSE")))))))</f>
        <v>0</v>
      </c>
      <c r="J5561" s="210" t="s">
        <v>10403</v>
      </c>
      <c r="K5561" s="268">
        <v>0</v>
      </c>
      <c r="L5561" s="210" t="s">
        <v>10403</v>
      </c>
      <c r="M5561" s="268">
        <v>0</v>
      </c>
      <c r="N5561" s="210" t="s">
        <v>10403</v>
      </c>
      <c r="O5561" s="268">
        <v>0</v>
      </c>
      <c r="P5561" s="210" t="s">
        <v>10403</v>
      </c>
      <c r="Q5561" s="268">
        <v>0</v>
      </c>
      <c r="R5561" s="74"/>
      <c r="S5561" s="75" t="str">
        <f t="shared" si="508"/>
        <v>0000</v>
      </c>
      <c r="T5561" s="75" t="str">
        <f t="shared" si="506"/>
        <v>00000000000000000000000000000000</v>
      </c>
      <c r="V5561" s="197"/>
      <c r="W5561" s="75">
        <f t="shared" si="507"/>
        <v>0</v>
      </c>
      <c r="AE5561" s="479"/>
    </row>
    <row r="5562" spans="1:31" s="75" customFormat="1" ht="24" x14ac:dyDescent="0.2">
      <c r="A5562" s="211">
        <v>5559</v>
      </c>
      <c r="B5562" s="212" t="s">
        <v>5955</v>
      </c>
      <c r="C5562" s="213" t="s">
        <v>5956</v>
      </c>
      <c r="D5562" s="213" t="s">
        <v>2514</v>
      </c>
      <c r="E5562" s="213">
        <v>0</v>
      </c>
      <c r="F5562" s="213" t="s">
        <v>590</v>
      </c>
      <c r="G5562" s="214" t="s">
        <v>554</v>
      </c>
      <c r="H5562" s="208" t="str">
        <f>IF(Input!F$4="GMH_OECC",J5562,IF(Input!F$4="GMH_XOEC",L5562,IF(Input!F$4="GMH_Korea",N5562,IF(Input!F$4="GMH_EU",P5562,IF(Input!F$4="Skysuper",#REF!,IF(Input!F$4="SkyII",#REF!,IF(Input!F$4="XO-8000",#REF!, "FALSE")))))))</f>
        <v>00</v>
      </c>
      <c r="I5562" s="209">
        <f>IF(Input!F$4="GMH_OECC",K5562,IF(Input!F$4="GMH_XOEC",M5562,IF(Input!F$4="GMH_Korea",O5562,IF(Input!F$4="GMH_EU",Q5562,IF(Input!F$4="Skysuper",#REF!,IF(Input!F$4="SkyII",#REF!,IF(Input!F$4="XO-8000",#REF!, "FALSE")))))))</f>
        <v>0</v>
      </c>
      <c r="J5562" s="210" t="s">
        <v>10403</v>
      </c>
      <c r="K5562" s="268">
        <v>0</v>
      </c>
      <c r="L5562" s="210" t="s">
        <v>10403</v>
      </c>
      <c r="M5562" s="268">
        <v>0</v>
      </c>
      <c r="N5562" s="210" t="s">
        <v>10403</v>
      </c>
      <c r="O5562" s="268">
        <v>0</v>
      </c>
      <c r="P5562" s="210" t="s">
        <v>10403</v>
      </c>
      <c r="Q5562" s="268">
        <v>0</v>
      </c>
      <c r="R5562" s="74"/>
      <c r="S5562" s="75" t="str">
        <f t="shared" si="508"/>
        <v>0000</v>
      </c>
      <c r="T5562" s="75" t="str">
        <f t="shared" si="506"/>
        <v>00000000000000000000000000000000</v>
      </c>
      <c r="V5562" s="197"/>
      <c r="W5562" s="75">
        <f t="shared" si="507"/>
        <v>0</v>
      </c>
      <c r="AE5562" s="479"/>
    </row>
    <row r="5563" spans="1:31" s="75" customFormat="1" ht="24" x14ac:dyDescent="0.2">
      <c r="A5563" s="211">
        <v>5560</v>
      </c>
      <c r="B5563" s="212" t="s">
        <v>5957</v>
      </c>
      <c r="C5563" s="213" t="s">
        <v>5958</v>
      </c>
      <c r="D5563" s="213" t="s">
        <v>2514</v>
      </c>
      <c r="E5563" s="213">
        <v>0</v>
      </c>
      <c r="F5563" s="213" t="s">
        <v>590</v>
      </c>
      <c r="G5563" s="214" t="s">
        <v>554</v>
      </c>
      <c r="H5563" s="208" t="str">
        <f>IF(Input!F$4="GMH_OECC",J5563,IF(Input!F$4="GMH_XOEC",L5563,IF(Input!F$4="GMH_Korea",N5563,IF(Input!F$4="GMH_EU",P5563,IF(Input!F$4="Skysuper",#REF!,IF(Input!F$4="SkyII",#REF!,IF(Input!F$4="XO-8000",#REF!, "FALSE")))))))</f>
        <v>00</v>
      </c>
      <c r="I5563" s="209">
        <f>IF(Input!F$4="GMH_OECC",K5563,IF(Input!F$4="GMH_XOEC",M5563,IF(Input!F$4="GMH_Korea",O5563,IF(Input!F$4="GMH_EU",Q5563,IF(Input!F$4="Skysuper",#REF!,IF(Input!F$4="SkyII",#REF!,IF(Input!F$4="XO-8000",#REF!, "FALSE")))))))</f>
        <v>0</v>
      </c>
      <c r="J5563" s="210" t="s">
        <v>10403</v>
      </c>
      <c r="K5563" s="268">
        <v>0</v>
      </c>
      <c r="L5563" s="210" t="s">
        <v>10403</v>
      </c>
      <c r="M5563" s="268">
        <v>0</v>
      </c>
      <c r="N5563" s="210" t="s">
        <v>10403</v>
      </c>
      <c r="O5563" s="268">
        <v>0</v>
      </c>
      <c r="P5563" s="210" t="s">
        <v>10403</v>
      </c>
      <c r="Q5563" s="268">
        <v>0</v>
      </c>
      <c r="R5563" s="74"/>
      <c r="S5563" s="75" t="str">
        <f t="shared" si="508"/>
        <v>0000</v>
      </c>
      <c r="T5563" s="75" t="str">
        <f t="shared" si="506"/>
        <v>00000000000000000000000000000000</v>
      </c>
      <c r="V5563" s="197"/>
      <c r="W5563" s="75">
        <f t="shared" si="507"/>
        <v>0</v>
      </c>
      <c r="AE5563" s="479"/>
    </row>
    <row r="5564" spans="1:31" s="75" customFormat="1" ht="24" x14ac:dyDescent="0.2">
      <c r="A5564" s="211">
        <v>5561</v>
      </c>
      <c r="B5564" s="212" t="s">
        <v>5959</v>
      </c>
      <c r="C5564" s="213" t="s">
        <v>5960</v>
      </c>
      <c r="D5564" s="213" t="s">
        <v>2514</v>
      </c>
      <c r="E5564" s="213">
        <v>0</v>
      </c>
      <c r="F5564" s="213" t="s">
        <v>590</v>
      </c>
      <c r="G5564" s="214" t="s">
        <v>554</v>
      </c>
      <c r="H5564" s="208" t="str">
        <f>IF(Input!F$4="GMH_OECC",J5564,IF(Input!F$4="GMH_XOEC",L5564,IF(Input!F$4="GMH_Korea",N5564,IF(Input!F$4="GMH_EU",P5564,IF(Input!F$4="Skysuper",#REF!,IF(Input!F$4="SkyII",#REF!,IF(Input!F$4="XO-8000",#REF!, "FALSE")))))))</f>
        <v>00</v>
      </c>
      <c r="I5564" s="209">
        <f>IF(Input!F$4="GMH_OECC",K5564,IF(Input!F$4="GMH_XOEC",M5564,IF(Input!F$4="GMH_Korea",O5564,IF(Input!F$4="GMH_EU",Q5564,IF(Input!F$4="Skysuper",#REF!,IF(Input!F$4="SkyII",#REF!,IF(Input!F$4="XO-8000",#REF!, "FALSE")))))))</f>
        <v>0</v>
      </c>
      <c r="J5564" s="210" t="s">
        <v>10403</v>
      </c>
      <c r="K5564" s="268">
        <v>0</v>
      </c>
      <c r="L5564" s="210" t="s">
        <v>10403</v>
      </c>
      <c r="M5564" s="268">
        <v>0</v>
      </c>
      <c r="N5564" s="210" t="s">
        <v>10403</v>
      </c>
      <c r="O5564" s="268">
        <v>0</v>
      </c>
      <c r="P5564" s="210" t="s">
        <v>10403</v>
      </c>
      <c r="Q5564" s="268">
        <v>0</v>
      </c>
      <c r="R5564" s="74"/>
      <c r="S5564" s="75" t="str">
        <f t="shared" si="508"/>
        <v>0000</v>
      </c>
      <c r="T5564" s="75" t="str">
        <f t="shared" si="506"/>
        <v>00000000000000000000000000000000</v>
      </c>
      <c r="V5564" s="197"/>
      <c r="W5564" s="75">
        <f t="shared" si="507"/>
        <v>0</v>
      </c>
      <c r="AE5564" s="479"/>
    </row>
    <row r="5565" spans="1:31" s="75" customFormat="1" ht="24" x14ac:dyDescent="0.2">
      <c r="A5565" s="211">
        <v>5562</v>
      </c>
      <c r="B5565" s="212" t="s">
        <v>5961</v>
      </c>
      <c r="C5565" s="213" t="s">
        <v>5962</v>
      </c>
      <c r="D5565" s="213" t="s">
        <v>2514</v>
      </c>
      <c r="E5565" s="213">
        <v>0</v>
      </c>
      <c r="F5565" s="213" t="s">
        <v>590</v>
      </c>
      <c r="G5565" s="214" t="s">
        <v>554</v>
      </c>
      <c r="H5565" s="208" t="str">
        <f>IF(Input!F$4="GMH_OECC",J5565,IF(Input!F$4="GMH_XOEC",L5565,IF(Input!F$4="GMH_Korea",N5565,IF(Input!F$4="GMH_EU",P5565,IF(Input!F$4="Skysuper",#REF!,IF(Input!F$4="SkyII",#REF!,IF(Input!F$4="XO-8000",#REF!, "FALSE")))))))</f>
        <v>00</v>
      </c>
      <c r="I5565" s="209">
        <f>IF(Input!F$4="GMH_OECC",K5565,IF(Input!F$4="GMH_XOEC",M5565,IF(Input!F$4="GMH_Korea",O5565,IF(Input!F$4="GMH_EU",Q5565,IF(Input!F$4="Skysuper",#REF!,IF(Input!F$4="SkyII",#REF!,IF(Input!F$4="XO-8000",#REF!, "FALSE")))))))</f>
        <v>0</v>
      </c>
      <c r="J5565" s="210" t="s">
        <v>10403</v>
      </c>
      <c r="K5565" s="268">
        <v>0</v>
      </c>
      <c r="L5565" s="210" t="s">
        <v>10403</v>
      </c>
      <c r="M5565" s="268">
        <v>0</v>
      </c>
      <c r="N5565" s="210" t="s">
        <v>10403</v>
      </c>
      <c r="O5565" s="268">
        <v>0</v>
      </c>
      <c r="P5565" s="210" t="s">
        <v>10403</v>
      </c>
      <c r="Q5565" s="268">
        <v>0</v>
      </c>
      <c r="R5565" s="74"/>
      <c r="S5565" s="75" t="str">
        <f t="shared" si="508"/>
        <v>0000</v>
      </c>
      <c r="T5565" s="75" t="str">
        <f t="shared" si="506"/>
        <v>00000000000000000000000000000000</v>
      </c>
      <c r="V5565" s="197"/>
      <c r="W5565" s="75">
        <f t="shared" si="507"/>
        <v>0</v>
      </c>
      <c r="AE5565" s="479"/>
    </row>
    <row r="5566" spans="1:31" s="75" customFormat="1" ht="24" x14ac:dyDescent="0.2">
      <c r="A5566" s="211">
        <v>5563</v>
      </c>
      <c r="B5566" s="212" t="s">
        <v>5963</v>
      </c>
      <c r="C5566" s="213" t="s">
        <v>5964</v>
      </c>
      <c r="D5566" s="213" t="s">
        <v>2514</v>
      </c>
      <c r="E5566" s="213">
        <v>0</v>
      </c>
      <c r="F5566" s="213" t="s">
        <v>590</v>
      </c>
      <c r="G5566" s="214" t="s">
        <v>554</v>
      </c>
      <c r="H5566" s="208" t="str">
        <f>IF(Input!F$4="GMH_OECC",J5566,IF(Input!F$4="GMH_XOEC",L5566,IF(Input!F$4="GMH_Korea",N5566,IF(Input!F$4="GMH_EU",P5566,IF(Input!F$4="Skysuper",#REF!,IF(Input!F$4="SkyII",#REF!,IF(Input!F$4="XO-8000",#REF!, "FALSE")))))))</f>
        <v>00</v>
      </c>
      <c r="I5566" s="209">
        <f>IF(Input!F$4="GMH_OECC",K5566,IF(Input!F$4="GMH_XOEC",M5566,IF(Input!F$4="GMH_Korea",O5566,IF(Input!F$4="GMH_EU",Q5566,IF(Input!F$4="Skysuper",#REF!,IF(Input!F$4="SkyII",#REF!,IF(Input!F$4="XO-8000",#REF!, "FALSE")))))))</f>
        <v>0</v>
      </c>
      <c r="J5566" s="210" t="s">
        <v>10403</v>
      </c>
      <c r="K5566" s="268">
        <v>0</v>
      </c>
      <c r="L5566" s="210" t="s">
        <v>10403</v>
      </c>
      <c r="M5566" s="268">
        <v>0</v>
      </c>
      <c r="N5566" s="210" t="s">
        <v>10403</v>
      </c>
      <c r="O5566" s="268">
        <v>0</v>
      </c>
      <c r="P5566" s="210" t="s">
        <v>10403</v>
      </c>
      <c r="Q5566" s="268">
        <v>0</v>
      </c>
      <c r="R5566" s="74"/>
      <c r="S5566" s="75" t="str">
        <f t="shared" si="508"/>
        <v>0000</v>
      </c>
      <c r="T5566" s="75" t="str">
        <f t="shared" si="506"/>
        <v>00000000000000000000000000000000</v>
      </c>
      <c r="V5566" s="197"/>
      <c r="W5566" s="75">
        <f t="shared" si="507"/>
        <v>0</v>
      </c>
      <c r="AE5566" s="479"/>
    </row>
    <row r="5567" spans="1:31" s="75" customFormat="1" ht="24" x14ac:dyDescent="0.2">
      <c r="A5567" s="211">
        <v>5564</v>
      </c>
      <c r="B5567" s="212" t="s">
        <v>5965</v>
      </c>
      <c r="C5567" s="213" t="s">
        <v>5966</v>
      </c>
      <c r="D5567" s="213" t="s">
        <v>2514</v>
      </c>
      <c r="E5567" s="213">
        <v>0</v>
      </c>
      <c r="F5567" s="213" t="s">
        <v>590</v>
      </c>
      <c r="G5567" s="214" t="s">
        <v>554</v>
      </c>
      <c r="H5567" s="208" t="str">
        <f>IF(Input!F$4="GMH_OECC",J5567,IF(Input!F$4="GMH_XOEC",L5567,IF(Input!F$4="GMH_Korea",N5567,IF(Input!F$4="GMH_EU",P5567,IF(Input!F$4="Skysuper",#REF!,IF(Input!F$4="SkyII",#REF!,IF(Input!F$4="XO-8000",#REF!, "FALSE")))))))</f>
        <v>00</v>
      </c>
      <c r="I5567" s="209">
        <f>IF(Input!F$4="GMH_OECC",K5567,IF(Input!F$4="GMH_XOEC",M5567,IF(Input!F$4="GMH_Korea",O5567,IF(Input!F$4="GMH_EU",Q5567,IF(Input!F$4="Skysuper",#REF!,IF(Input!F$4="SkyII",#REF!,IF(Input!F$4="XO-8000",#REF!, "FALSE")))))))</f>
        <v>0</v>
      </c>
      <c r="J5567" s="210" t="s">
        <v>10403</v>
      </c>
      <c r="K5567" s="268">
        <v>0</v>
      </c>
      <c r="L5567" s="210" t="s">
        <v>10403</v>
      </c>
      <c r="M5567" s="268">
        <v>0</v>
      </c>
      <c r="N5567" s="210" t="s">
        <v>10403</v>
      </c>
      <c r="O5567" s="268">
        <v>0</v>
      </c>
      <c r="P5567" s="210" t="s">
        <v>10403</v>
      </c>
      <c r="Q5567" s="268">
        <v>0</v>
      </c>
      <c r="R5567" s="74"/>
      <c r="S5567" s="75" t="str">
        <f t="shared" si="508"/>
        <v>0000</v>
      </c>
      <c r="T5567" s="75" t="str">
        <f t="shared" si="506"/>
        <v>00000000000000000000000000000000</v>
      </c>
      <c r="V5567" s="197"/>
      <c r="W5567" s="75">
        <f t="shared" si="507"/>
        <v>0</v>
      </c>
      <c r="AE5567" s="479"/>
    </row>
    <row r="5568" spans="1:31" s="75" customFormat="1" ht="24" x14ac:dyDescent="0.2">
      <c r="A5568" s="211">
        <v>5565</v>
      </c>
      <c r="B5568" s="212" t="s">
        <v>5967</v>
      </c>
      <c r="C5568" s="213" t="s">
        <v>5968</v>
      </c>
      <c r="D5568" s="213" t="s">
        <v>2514</v>
      </c>
      <c r="E5568" s="213">
        <v>0</v>
      </c>
      <c r="F5568" s="213" t="s">
        <v>590</v>
      </c>
      <c r="G5568" s="214" t="s">
        <v>554</v>
      </c>
      <c r="H5568" s="208" t="str">
        <f>IF(Input!F$4="GMH_OECC",J5568,IF(Input!F$4="GMH_XOEC",L5568,IF(Input!F$4="GMH_Korea",N5568,IF(Input!F$4="GMH_EU",P5568,IF(Input!F$4="Skysuper",#REF!,IF(Input!F$4="SkyII",#REF!,IF(Input!F$4="XO-8000",#REF!, "FALSE")))))))</f>
        <v>00</v>
      </c>
      <c r="I5568" s="209">
        <f>IF(Input!F$4="GMH_OECC",K5568,IF(Input!F$4="GMH_XOEC",M5568,IF(Input!F$4="GMH_Korea",O5568,IF(Input!F$4="GMH_EU",Q5568,IF(Input!F$4="Skysuper",#REF!,IF(Input!F$4="SkyII",#REF!,IF(Input!F$4="XO-8000",#REF!, "FALSE")))))))</f>
        <v>0</v>
      </c>
      <c r="J5568" s="210" t="s">
        <v>10403</v>
      </c>
      <c r="K5568" s="268">
        <v>0</v>
      </c>
      <c r="L5568" s="210" t="s">
        <v>10403</v>
      </c>
      <c r="M5568" s="268">
        <v>0</v>
      </c>
      <c r="N5568" s="210" t="s">
        <v>10403</v>
      </c>
      <c r="O5568" s="268">
        <v>0</v>
      </c>
      <c r="P5568" s="210" t="s">
        <v>10403</v>
      </c>
      <c r="Q5568" s="268">
        <v>0</v>
      </c>
      <c r="R5568" s="74"/>
      <c r="S5568" s="75" t="str">
        <f t="shared" si="508"/>
        <v>0000</v>
      </c>
      <c r="T5568" s="75" t="str">
        <f t="shared" si="506"/>
        <v>00000000000000000000000000000000</v>
      </c>
      <c r="V5568" s="197"/>
      <c r="W5568" s="75">
        <f t="shared" si="507"/>
        <v>0</v>
      </c>
      <c r="AE5568" s="479"/>
    </row>
    <row r="5569" spans="1:31" s="75" customFormat="1" ht="24" x14ac:dyDescent="0.2">
      <c r="A5569" s="211">
        <v>5566</v>
      </c>
      <c r="B5569" s="212" t="s">
        <v>5969</v>
      </c>
      <c r="C5569" s="213" t="s">
        <v>5970</v>
      </c>
      <c r="D5569" s="213" t="s">
        <v>2514</v>
      </c>
      <c r="E5569" s="213">
        <v>0</v>
      </c>
      <c r="F5569" s="213" t="s">
        <v>590</v>
      </c>
      <c r="G5569" s="214" t="s">
        <v>554</v>
      </c>
      <c r="H5569" s="208" t="str">
        <f>IF(Input!F$4="GMH_OECC",J5569,IF(Input!F$4="GMH_XOEC",L5569,IF(Input!F$4="GMH_Korea",N5569,IF(Input!F$4="GMH_EU",P5569,IF(Input!F$4="Skysuper",#REF!,IF(Input!F$4="SkyII",#REF!,IF(Input!F$4="XO-8000",#REF!, "FALSE")))))))</f>
        <v>00</v>
      </c>
      <c r="I5569" s="209">
        <f>IF(Input!F$4="GMH_OECC",K5569,IF(Input!F$4="GMH_XOEC",M5569,IF(Input!F$4="GMH_Korea",O5569,IF(Input!F$4="GMH_EU",Q5569,IF(Input!F$4="Skysuper",#REF!,IF(Input!F$4="SkyII",#REF!,IF(Input!F$4="XO-8000",#REF!, "FALSE")))))))</f>
        <v>0</v>
      </c>
      <c r="J5569" s="210" t="s">
        <v>10403</v>
      </c>
      <c r="K5569" s="268">
        <v>0</v>
      </c>
      <c r="L5569" s="210" t="s">
        <v>10403</v>
      </c>
      <c r="M5569" s="268">
        <v>0</v>
      </c>
      <c r="N5569" s="210" t="s">
        <v>10403</v>
      </c>
      <c r="O5569" s="268">
        <v>0</v>
      </c>
      <c r="P5569" s="210" t="s">
        <v>10403</v>
      </c>
      <c r="Q5569" s="268">
        <v>0</v>
      </c>
      <c r="R5569" s="74"/>
      <c r="S5569" s="75" t="str">
        <f t="shared" si="508"/>
        <v>0000</v>
      </c>
      <c r="T5569" s="75" t="str">
        <f t="shared" si="506"/>
        <v>00000000000000000000000000000000</v>
      </c>
      <c r="V5569" s="197"/>
      <c r="W5569" s="75">
        <f t="shared" si="507"/>
        <v>0</v>
      </c>
      <c r="AE5569" s="479"/>
    </row>
    <row r="5570" spans="1:31" s="75" customFormat="1" ht="24" x14ac:dyDescent="0.2">
      <c r="A5570" s="211">
        <v>5567</v>
      </c>
      <c r="B5570" s="212" t="s">
        <v>5971</v>
      </c>
      <c r="C5570" s="213" t="s">
        <v>5972</v>
      </c>
      <c r="D5570" s="213" t="s">
        <v>2514</v>
      </c>
      <c r="E5570" s="213">
        <v>0</v>
      </c>
      <c r="F5570" s="213" t="s">
        <v>590</v>
      </c>
      <c r="G5570" s="214" t="s">
        <v>554</v>
      </c>
      <c r="H5570" s="208" t="str">
        <f>IF(Input!F$4="GMH_OECC",J5570,IF(Input!F$4="GMH_XOEC",L5570,IF(Input!F$4="GMH_Korea",N5570,IF(Input!F$4="GMH_EU",P5570,IF(Input!F$4="Skysuper",#REF!,IF(Input!F$4="SkyII",#REF!,IF(Input!F$4="XO-8000",#REF!, "FALSE")))))))</f>
        <v>00</v>
      </c>
      <c r="I5570" s="209">
        <f>IF(Input!F$4="GMH_OECC",K5570,IF(Input!F$4="GMH_XOEC",M5570,IF(Input!F$4="GMH_Korea",O5570,IF(Input!F$4="GMH_EU",Q5570,IF(Input!F$4="Skysuper",#REF!,IF(Input!F$4="SkyII",#REF!,IF(Input!F$4="XO-8000",#REF!, "FALSE")))))))</f>
        <v>0</v>
      </c>
      <c r="J5570" s="210" t="s">
        <v>10403</v>
      </c>
      <c r="K5570" s="268">
        <v>0</v>
      </c>
      <c r="L5570" s="210" t="s">
        <v>10403</v>
      </c>
      <c r="M5570" s="268">
        <v>0</v>
      </c>
      <c r="N5570" s="210" t="s">
        <v>10403</v>
      </c>
      <c r="O5570" s="268">
        <v>0</v>
      </c>
      <c r="P5570" s="210" t="s">
        <v>10403</v>
      </c>
      <c r="Q5570" s="268">
        <v>0</v>
      </c>
      <c r="R5570" s="74"/>
      <c r="S5570" s="75" t="str">
        <f t="shared" si="508"/>
        <v>0000</v>
      </c>
      <c r="T5570" s="75" t="str">
        <f t="shared" si="506"/>
        <v>00000000000000000000000000000000</v>
      </c>
      <c r="V5570" s="197"/>
      <c r="W5570" s="75">
        <f t="shared" si="507"/>
        <v>0</v>
      </c>
      <c r="AE5570" s="479"/>
    </row>
    <row r="5571" spans="1:31" s="75" customFormat="1" ht="24" x14ac:dyDescent="0.2">
      <c r="A5571" s="211">
        <v>5568</v>
      </c>
      <c r="B5571" s="212" t="s">
        <v>5973</v>
      </c>
      <c r="C5571" s="213" t="s">
        <v>5974</v>
      </c>
      <c r="D5571" s="213" t="s">
        <v>2514</v>
      </c>
      <c r="E5571" s="213">
        <v>0</v>
      </c>
      <c r="F5571" s="213" t="s">
        <v>590</v>
      </c>
      <c r="G5571" s="214" t="s">
        <v>554</v>
      </c>
      <c r="H5571" s="208" t="str">
        <f>IF(Input!F$4="GMH_OECC",J5571,IF(Input!F$4="GMH_XOEC",L5571,IF(Input!F$4="GMH_Korea",N5571,IF(Input!F$4="GMH_EU",P5571,IF(Input!F$4="Skysuper",#REF!,IF(Input!F$4="SkyII",#REF!,IF(Input!F$4="XO-8000",#REF!, "FALSE")))))))</f>
        <v>00</v>
      </c>
      <c r="I5571" s="209">
        <f>IF(Input!F$4="GMH_OECC",K5571,IF(Input!F$4="GMH_XOEC",M5571,IF(Input!F$4="GMH_Korea",O5571,IF(Input!F$4="GMH_EU",Q5571,IF(Input!F$4="Skysuper",#REF!,IF(Input!F$4="SkyII",#REF!,IF(Input!F$4="XO-8000",#REF!, "FALSE")))))))</f>
        <v>0</v>
      </c>
      <c r="J5571" s="210" t="s">
        <v>10403</v>
      </c>
      <c r="K5571" s="268">
        <v>0</v>
      </c>
      <c r="L5571" s="210" t="s">
        <v>10403</v>
      </c>
      <c r="M5571" s="268">
        <v>0</v>
      </c>
      <c r="N5571" s="210" t="s">
        <v>10403</v>
      </c>
      <c r="O5571" s="268">
        <v>0</v>
      </c>
      <c r="P5571" s="210" t="s">
        <v>10403</v>
      </c>
      <c r="Q5571" s="268">
        <v>0</v>
      </c>
      <c r="R5571" s="74"/>
      <c r="S5571" s="75" t="str">
        <f t="shared" si="508"/>
        <v>0000</v>
      </c>
      <c r="T5571" s="75" t="str">
        <f t="shared" si="506"/>
        <v>00000000000000000000000000000000</v>
      </c>
      <c r="V5571" s="197"/>
      <c r="W5571" s="75">
        <f t="shared" si="507"/>
        <v>0</v>
      </c>
      <c r="AE5571" s="479"/>
    </row>
    <row r="5572" spans="1:31" s="75" customFormat="1" ht="24" x14ac:dyDescent="0.2">
      <c r="A5572" s="211">
        <v>5569</v>
      </c>
      <c r="B5572" s="212" t="s">
        <v>5975</v>
      </c>
      <c r="C5572" s="213" t="s">
        <v>5976</v>
      </c>
      <c r="D5572" s="213" t="s">
        <v>2514</v>
      </c>
      <c r="E5572" s="213">
        <v>0</v>
      </c>
      <c r="F5572" s="213" t="s">
        <v>590</v>
      </c>
      <c r="G5572" s="214" t="s">
        <v>554</v>
      </c>
      <c r="H5572" s="208" t="str">
        <f>IF(Input!F$4="GMH_OECC",J5572,IF(Input!F$4="GMH_XOEC",L5572,IF(Input!F$4="GMH_Korea",N5572,IF(Input!F$4="GMH_EU",P5572,IF(Input!F$4="Skysuper",#REF!,IF(Input!F$4="SkyII",#REF!,IF(Input!F$4="XO-8000",#REF!, "FALSE")))))))</f>
        <v>00</v>
      </c>
      <c r="I5572" s="209">
        <f>IF(Input!F$4="GMH_OECC",K5572,IF(Input!F$4="GMH_XOEC",M5572,IF(Input!F$4="GMH_Korea",O5572,IF(Input!F$4="GMH_EU",Q5572,IF(Input!F$4="Skysuper",#REF!,IF(Input!F$4="SkyII",#REF!,IF(Input!F$4="XO-8000",#REF!, "FALSE")))))))</f>
        <v>0</v>
      </c>
      <c r="J5572" s="210" t="s">
        <v>10403</v>
      </c>
      <c r="K5572" s="268">
        <v>0</v>
      </c>
      <c r="L5572" s="210" t="s">
        <v>10403</v>
      </c>
      <c r="M5572" s="268">
        <v>0</v>
      </c>
      <c r="N5572" s="210" t="s">
        <v>10403</v>
      </c>
      <c r="O5572" s="268">
        <v>0</v>
      </c>
      <c r="P5572" s="210" t="s">
        <v>10403</v>
      </c>
      <c r="Q5572" s="268">
        <v>0</v>
      </c>
      <c r="R5572" s="74"/>
      <c r="S5572" s="75" t="str">
        <f t="shared" si="508"/>
        <v>0000</v>
      </c>
      <c r="T5572" s="75" t="str">
        <f t="shared" ref="T5572:T5635" si="509">CONCATENATE(S5572,S5573,S5574,S5575,S5576,S5577,S5578,S5579)</f>
        <v>00000000000000000000000000000000</v>
      </c>
      <c r="V5572" s="197"/>
      <c r="W5572" s="75">
        <f t="shared" si="507"/>
        <v>0</v>
      </c>
      <c r="AE5572" s="479"/>
    </row>
    <row r="5573" spans="1:31" s="75" customFormat="1" ht="24" x14ac:dyDescent="0.2">
      <c r="A5573" s="211">
        <v>5570</v>
      </c>
      <c r="B5573" s="212" t="s">
        <v>5977</v>
      </c>
      <c r="C5573" s="213" t="s">
        <v>5978</v>
      </c>
      <c r="D5573" s="213" t="s">
        <v>2514</v>
      </c>
      <c r="E5573" s="213">
        <v>0</v>
      </c>
      <c r="F5573" s="213" t="s">
        <v>590</v>
      </c>
      <c r="G5573" s="214" t="s">
        <v>554</v>
      </c>
      <c r="H5573" s="208" t="str">
        <f>IF(Input!F$4="GMH_OECC",J5573,IF(Input!F$4="GMH_XOEC",L5573,IF(Input!F$4="GMH_Korea",N5573,IF(Input!F$4="GMH_EU",P5573,IF(Input!F$4="Skysuper",#REF!,IF(Input!F$4="SkyII",#REF!,IF(Input!F$4="XO-8000",#REF!, "FALSE")))))))</f>
        <v>00</v>
      </c>
      <c r="I5573" s="209">
        <f>IF(Input!F$4="GMH_OECC",K5573,IF(Input!F$4="GMH_XOEC",M5573,IF(Input!F$4="GMH_Korea",O5573,IF(Input!F$4="GMH_EU",Q5573,IF(Input!F$4="Skysuper",#REF!,IF(Input!F$4="SkyII",#REF!,IF(Input!F$4="XO-8000",#REF!, "FALSE")))))))</f>
        <v>0</v>
      </c>
      <c r="J5573" s="210" t="s">
        <v>10403</v>
      </c>
      <c r="K5573" s="268">
        <v>0</v>
      </c>
      <c r="L5573" s="210" t="s">
        <v>10403</v>
      </c>
      <c r="M5573" s="268">
        <v>0</v>
      </c>
      <c r="N5573" s="210" t="s">
        <v>10403</v>
      </c>
      <c r="O5573" s="268">
        <v>0</v>
      </c>
      <c r="P5573" s="210" t="s">
        <v>10403</v>
      </c>
      <c r="Q5573" s="268">
        <v>0</v>
      </c>
      <c r="R5573" s="74"/>
      <c r="S5573" s="75" t="str">
        <f t="shared" si="508"/>
        <v>0000</v>
      </c>
      <c r="T5573" s="75" t="str">
        <f t="shared" si="509"/>
        <v>00000000000000000000000000000000</v>
      </c>
      <c r="V5573" s="197"/>
      <c r="W5573" s="75">
        <f t="shared" si="507"/>
        <v>0</v>
      </c>
      <c r="AE5573" s="479"/>
    </row>
    <row r="5574" spans="1:31" s="75" customFormat="1" ht="24" x14ac:dyDescent="0.2">
      <c r="A5574" s="211">
        <v>5571</v>
      </c>
      <c r="B5574" s="212" t="s">
        <v>5979</v>
      </c>
      <c r="C5574" s="213" t="s">
        <v>5980</v>
      </c>
      <c r="D5574" s="213" t="s">
        <v>2514</v>
      </c>
      <c r="E5574" s="213">
        <v>0</v>
      </c>
      <c r="F5574" s="213" t="s">
        <v>590</v>
      </c>
      <c r="G5574" s="214" t="s">
        <v>554</v>
      </c>
      <c r="H5574" s="208" t="str">
        <f>IF(Input!F$4="GMH_OECC",J5574,IF(Input!F$4="GMH_XOEC",L5574,IF(Input!F$4="GMH_Korea",N5574,IF(Input!F$4="GMH_EU",P5574,IF(Input!F$4="Skysuper",#REF!,IF(Input!F$4="SkyII",#REF!,IF(Input!F$4="XO-8000",#REF!, "FALSE")))))))</f>
        <v>00</v>
      </c>
      <c r="I5574" s="209">
        <f>IF(Input!F$4="GMH_OECC",K5574,IF(Input!F$4="GMH_XOEC",M5574,IF(Input!F$4="GMH_Korea",O5574,IF(Input!F$4="GMH_EU",Q5574,IF(Input!F$4="Skysuper",#REF!,IF(Input!F$4="SkyII",#REF!,IF(Input!F$4="XO-8000",#REF!, "FALSE")))))))</f>
        <v>0</v>
      </c>
      <c r="J5574" s="210" t="s">
        <v>10403</v>
      </c>
      <c r="K5574" s="268">
        <v>0</v>
      </c>
      <c r="L5574" s="210" t="s">
        <v>10403</v>
      </c>
      <c r="M5574" s="268">
        <v>0</v>
      </c>
      <c r="N5574" s="210" t="s">
        <v>10403</v>
      </c>
      <c r="O5574" s="268">
        <v>0</v>
      </c>
      <c r="P5574" s="210" t="s">
        <v>10403</v>
      </c>
      <c r="Q5574" s="268">
        <v>0</v>
      </c>
      <c r="R5574" s="74"/>
      <c r="S5574" s="75" t="str">
        <f t="shared" si="508"/>
        <v>0000</v>
      </c>
      <c r="T5574" s="75" t="str">
        <f t="shared" si="509"/>
        <v>00000000000000000000000000000000</v>
      </c>
      <c r="V5574" s="197"/>
      <c r="W5574" s="75">
        <f t="shared" ref="W5574:W5637" si="510">HEX2DEC(RIGHT(S5574,2))+HEX2DEC(RIGHT(S5575,2))+HEX2DEC(RIGHT(S5576,2))+HEX2DEC(RIGHT(S5577,2))+HEX2DEC(LEFT(S5574,2))+HEX2DEC(LEFT(S5575,2))+HEX2DEC(LEFT(S5576,2))+HEX2DEC(LEFT(S5577,2))+HEX2DEC(RIGHT(S5578,2))+HEX2DEC(RIGHT(S5579,2))+HEX2DEC(RIGHT(S5580,2))+HEX2DEC(RIGHT(S5581,2))+HEX2DEC(LEFT(S5578,2))+HEX2DEC(LEFT(S5579,2))+HEX2DEC(LEFT(S5580,2))+HEX2DEC(LEFT(S5581,2))</f>
        <v>0</v>
      </c>
      <c r="AE5574" s="479"/>
    </row>
    <row r="5575" spans="1:31" s="75" customFormat="1" ht="24" x14ac:dyDescent="0.2">
      <c r="A5575" s="211">
        <v>5572</v>
      </c>
      <c r="B5575" s="212" t="s">
        <v>5981</v>
      </c>
      <c r="C5575" s="213" t="s">
        <v>5982</v>
      </c>
      <c r="D5575" s="213" t="s">
        <v>2514</v>
      </c>
      <c r="E5575" s="213">
        <v>0</v>
      </c>
      <c r="F5575" s="213" t="s">
        <v>590</v>
      </c>
      <c r="G5575" s="214" t="s">
        <v>554</v>
      </c>
      <c r="H5575" s="208" t="str">
        <f>IF(Input!F$4="GMH_OECC",J5575,IF(Input!F$4="GMH_XOEC",L5575,IF(Input!F$4="GMH_Korea",N5575,IF(Input!F$4="GMH_EU",P5575,IF(Input!F$4="Skysuper",#REF!,IF(Input!F$4="SkyII",#REF!,IF(Input!F$4="XO-8000",#REF!, "FALSE")))))))</f>
        <v>00</v>
      </c>
      <c r="I5575" s="209">
        <f>IF(Input!F$4="GMH_OECC",K5575,IF(Input!F$4="GMH_XOEC",M5575,IF(Input!F$4="GMH_Korea",O5575,IF(Input!F$4="GMH_EU",Q5575,IF(Input!F$4="Skysuper",#REF!,IF(Input!F$4="SkyII",#REF!,IF(Input!F$4="XO-8000",#REF!, "FALSE")))))))</f>
        <v>0</v>
      </c>
      <c r="J5575" s="210" t="s">
        <v>10403</v>
      </c>
      <c r="K5575" s="268">
        <v>0</v>
      </c>
      <c r="L5575" s="210" t="s">
        <v>10403</v>
      </c>
      <c r="M5575" s="268">
        <v>0</v>
      </c>
      <c r="N5575" s="210" t="s">
        <v>10403</v>
      </c>
      <c r="O5575" s="268">
        <v>0</v>
      </c>
      <c r="P5575" s="210" t="s">
        <v>10403</v>
      </c>
      <c r="Q5575" s="268">
        <v>0</v>
      </c>
      <c r="R5575" s="74"/>
      <c r="S5575" s="75" t="str">
        <f t="shared" si="508"/>
        <v>0000</v>
      </c>
      <c r="T5575" s="75" t="str">
        <f t="shared" si="509"/>
        <v>00000000000000000000000000000000</v>
      </c>
      <c r="V5575" s="197"/>
      <c r="W5575" s="75">
        <f t="shared" si="510"/>
        <v>0</v>
      </c>
      <c r="AE5575" s="479"/>
    </row>
    <row r="5576" spans="1:31" s="75" customFormat="1" ht="24" x14ac:dyDescent="0.2">
      <c r="A5576" s="211">
        <v>5573</v>
      </c>
      <c r="B5576" s="212" t="s">
        <v>5983</v>
      </c>
      <c r="C5576" s="213" t="s">
        <v>5984</v>
      </c>
      <c r="D5576" s="213" t="s">
        <v>2514</v>
      </c>
      <c r="E5576" s="213">
        <v>0</v>
      </c>
      <c r="F5576" s="213" t="s">
        <v>590</v>
      </c>
      <c r="G5576" s="214" t="s">
        <v>554</v>
      </c>
      <c r="H5576" s="208" t="str">
        <f>IF(Input!F$4="GMH_OECC",J5576,IF(Input!F$4="GMH_XOEC",L5576,IF(Input!F$4="GMH_Korea",N5576,IF(Input!F$4="GMH_EU",P5576,IF(Input!F$4="Skysuper",#REF!,IF(Input!F$4="SkyII",#REF!,IF(Input!F$4="XO-8000",#REF!, "FALSE")))))))</f>
        <v>00</v>
      </c>
      <c r="I5576" s="209">
        <f>IF(Input!F$4="GMH_OECC",K5576,IF(Input!F$4="GMH_XOEC",M5576,IF(Input!F$4="GMH_Korea",O5576,IF(Input!F$4="GMH_EU",Q5576,IF(Input!F$4="Skysuper",#REF!,IF(Input!F$4="SkyII",#REF!,IF(Input!F$4="XO-8000",#REF!, "FALSE")))))))</f>
        <v>0</v>
      </c>
      <c r="J5576" s="210" t="s">
        <v>10403</v>
      </c>
      <c r="K5576" s="268">
        <v>0</v>
      </c>
      <c r="L5576" s="210" t="s">
        <v>10403</v>
      </c>
      <c r="M5576" s="268">
        <v>0</v>
      </c>
      <c r="N5576" s="210" t="s">
        <v>10403</v>
      </c>
      <c r="O5576" s="268">
        <v>0</v>
      </c>
      <c r="P5576" s="210" t="s">
        <v>10403</v>
      </c>
      <c r="Q5576" s="268">
        <v>0</v>
      </c>
      <c r="R5576" s="74"/>
      <c r="S5576" s="75" t="str">
        <f t="shared" si="508"/>
        <v>0000</v>
      </c>
      <c r="T5576" s="75" t="str">
        <f t="shared" si="509"/>
        <v>00000000000000000000000000000000</v>
      </c>
      <c r="V5576" s="197"/>
      <c r="W5576" s="75">
        <f t="shared" si="510"/>
        <v>0</v>
      </c>
      <c r="AE5576" s="479"/>
    </row>
    <row r="5577" spans="1:31" s="75" customFormat="1" ht="24" x14ac:dyDescent="0.2">
      <c r="A5577" s="211">
        <v>5574</v>
      </c>
      <c r="B5577" s="212" t="s">
        <v>5985</v>
      </c>
      <c r="C5577" s="213" t="s">
        <v>5986</v>
      </c>
      <c r="D5577" s="213" t="s">
        <v>2514</v>
      </c>
      <c r="E5577" s="213">
        <v>0</v>
      </c>
      <c r="F5577" s="213" t="s">
        <v>590</v>
      </c>
      <c r="G5577" s="214" t="s">
        <v>554</v>
      </c>
      <c r="H5577" s="208" t="str">
        <f>IF(Input!F$4="GMH_OECC",J5577,IF(Input!F$4="GMH_XOEC",L5577,IF(Input!F$4="GMH_Korea",N5577,IF(Input!F$4="GMH_EU",P5577,IF(Input!F$4="Skysuper",#REF!,IF(Input!F$4="SkyII",#REF!,IF(Input!F$4="XO-8000",#REF!, "FALSE")))))))</f>
        <v>00</v>
      </c>
      <c r="I5577" s="209">
        <f>IF(Input!F$4="GMH_OECC",K5577,IF(Input!F$4="GMH_XOEC",M5577,IF(Input!F$4="GMH_Korea",O5577,IF(Input!F$4="GMH_EU",Q5577,IF(Input!F$4="Skysuper",#REF!,IF(Input!F$4="SkyII",#REF!,IF(Input!F$4="XO-8000",#REF!, "FALSE")))))))</f>
        <v>0</v>
      </c>
      <c r="J5577" s="210" t="s">
        <v>10403</v>
      </c>
      <c r="K5577" s="268">
        <v>0</v>
      </c>
      <c r="L5577" s="210" t="s">
        <v>10403</v>
      </c>
      <c r="M5577" s="268">
        <v>0</v>
      </c>
      <c r="N5577" s="210" t="s">
        <v>10403</v>
      </c>
      <c r="O5577" s="268">
        <v>0</v>
      </c>
      <c r="P5577" s="210" t="s">
        <v>10403</v>
      </c>
      <c r="Q5577" s="268">
        <v>0</v>
      </c>
      <c r="R5577" s="74"/>
      <c r="S5577" s="75" t="str">
        <f t="shared" si="508"/>
        <v>0000</v>
      </c>
      <c r="T5577" s="75" t="str">
        <f t="shared" si="509"/>
        <v>00000000000000000000000000000000</v>
      </c>
      <c r="V5577" s="197"/>
      <c r="W5577" s="75">
        <f t="shared" si="510"/>
        <v>0</v>
      </c>
      <c r="AE5577" s="479"/>
    </row>
    <row r="5578" spans="1:31" s="75" customFormat="1" ht="24" x14ac:dyDescent="0.2">
      <c r="A5578" s="211">
        <v>5575</v>
      </c>
      <c r="B5578" s="212" t="s">
        <v>5987</v>
      </c>
      <c r="C5578" s="213" t="s">
        <v>5988</v>
      </c>
      <c r="D5578" s="213" t="s">
        <v>2514</v>
      </c>
      <c r="E5578" s="213">
        <v>0</v>
      </c>
      <c r="F5578" s="213" t="s">
        <v>590</v>
      </c>
      <c r="G5578" s="214" t="s">
        <v>554</v>
      </c>
      <c r="H5578" s="208" t="str">
        <f>IF(Input!F$4="GMH_OECC",J5578,IF(Input!F$4="GMH_XOEC",L5578,IF(Input!F$4="GMH_Korea",N5578,IF(Input!F$4="GMH_EU",P5578,IF(Input!F$4="Skysuper",#REF!,IF(Input!F$4="SkyII",#REF!,IF(Input!F$4="XO-8000",#REF!, "FALSE")))))))</f>
        <v>00</v>
      </c>
      <c r="I5578" s="209">
        <f>IF(Input!F$4="GMH_OECC",K5578,IF(Input!F$4="GMH_XOEC",M5578,IF(Input!F$4="GMH_Korea",O5578,IF(Input!F$4="GMH_EU",Q5578,IF(Input!F$4="Skysuper",#REF!,IF(Input!F$4="SkyII",#REF!,IF(Input!F$4="XO-8000",#REF!, "FALSE")))))))</f>
        <v>0</v>
      </c>
      <c r="J5578" s="210" t="s">
        <v>10403</v>
      </c>
      <c r="K5578" s="268">
        <v>0</v>
      </c>
      <c r="L5578" s="210" t="s">
        <v>10403</v>
      </c>
      <c r="M5578" s="268">
        <v>0</v>
      </c>
      <c r="N5578" s="210" t="s">
        <v>10403</v>
      </c>
      <c r="O5578" s="268">
        <v>0</v>
      </c>
      <c r="P5578" s="210" t="s">
        <v>10403</v>
      </c>
      <c r="Q5578" s="268">
        <v>0</v>
      </c>
      <c r="R5578" s="74"/>
      <c r="S5578" s="75" t="str">
        <f t="shared" si="508"/>
        <v>0000</v>
      </c>
      <c r="T5578" s="75" t="str">
        <f t="shared" si="509"/>
        <v>00000000000000000000000000000000</v>
      </c>
      <c r="V5578" s="197"/>
      <c r="W5578" s="75">
        <f t="shared" si="510"/>
        <v>0</v>
      </c>
      <c r="AE5578" s="479"/>
    </row>
    <row r="5579" spans="1:31" s="75" customFormat="1" ht="24" x14ac:dyDescent="0.2">
      <c r="A5579" s="211">
        <v>5576</v>
      </c>
      <c r="B5579" s="212" t="s">
        <v>5989</v>
      </c>
      <c r="C5579" s="213" t="s">
        <v>5990</v>
      </c>
      <c r="D5579" s="213" t="s">
        <v>2514</v>
      </c>
      <c r="E5579" s="213">
        <v>0</v>
      </c>
      <c r="F5579" s="213" t="s">
        <v>590</v>
      </c>
      <c r="G5579" s="214" t="s">
        <v>554</v>
      </c>
      <c r="H5579" s="208" t="str">
        <f>IF(Input!F$4="GMH_OECC",J5579,IF(Input!F$4="GMH_XOEC",L5579,IF(Input!F$4="GMH_Korea",N5579,IF(Input!F$4="GMH_EU",P5579,IF(Input!F$4="Skysuper",#REF!,IF(Input!F$4="SkyII",#REF!,IF(Input!F$4="XO-8000",#REF!, "FALSE")))))))</f>
        <v>00</v>
      </c>
      <c r="I5579" s="209">
        <f>IF(Input!F$4="GMH_OECC",K5579,IF(Input!F$4="GMH_XOEC",M5579,IF(Input!F$4="GMH_Korea",O5579,IF(Input!F$4="GMH_EU",Q5579,IF(Input!F$4="Skysuper",#REF!,IF(Input!F$4="SkyII",#REF!,IF(Input!F$4="XO-8000",#REF!, "FALSE")))))))</f>
        <v>0</v>
      </c>
      <c r="J5579" s="210" t="s">
        <v>10403</v>
      </c>
      <c r="K5579" s="268">
        <v>0</v>
      </c>
      <c r="L5579" s="210" t="s">
        <v>10403</v>
      </c>
      <c r="M5579" s="268">
        <v>0</v>
      </c>
      <c r="N5579" s="210" t="s">
        <v>10403</v>
      </c>
      <c r="O5579" s="268">
        <v>0</v>
      </c>
      <c r="P5579" s="210" t="s">
        <v>10403</v>
      </c>
      <c r="Q5579" s="268">
        <v>0</v>
      </c>
      <c r="R5579" s="74"/>
      <c r="S5579" s="75" t="str">
        <f t="shared" si="508"/>
        <v>0000</v>
      </c>
      <c r="T5579" s="75" t="str">
        <f t="shared" si="509"/>
        <v>00000000000000000000000000000000</v>
      </c>
      <c r="V5579" s="197"/>
      <c r="W5579" s="75">
        <f t="shared" si="510"/>
        <v>0</v>
      </c>
      <c r="AE5579" s="479"/>
    </row>
    <row r="5580" spans="1:31" s="75" customFormat="1" ht="24" x14ac:dyDescent="0.2">
      <c r="A5580" s="211">
        <v>5577</v>
      </c>
      <c r="B5580" s="212" t="s">
        <v>5991</v>
      </c>
      <c r="C5580" s="213" t="s">
        <v>5992</v>
      </c>
      <c r="D5580" s="213" t="s">
        <v>2514</v>
      </c>
      <c r="E5580" s="213">
        <v>0</v>
      </c>
      <c r="F5580" s="213" t="s">
        <v>590</v>
      </c>
      <c r="G5580" s="214" t="s">
        <v>554</v>
      </c>
      <c r="H5580" s="208" t="str">
        <f>IF(Input!F$4="GMH_OECC",J5580,IF(Input!F$4="GMH_XOEC",L5580,IF(Input!F$4="GMH_Korea",N5580,IF(Input!F$4="GMH_EU",P5580,IF(Input!F$4="Skysuper",#REF!,IF(Input!F$4="SkyII",#REF!,IF(Input!F$4="XO-8000",#REF!, "FALSE")))))))</f>
        <v>00</v>
      </c>
      <c r="I5580" s="209">
        <f>IF(Input!F$4="GMH_OECC",K5580,IF(Input!F$4="GMH_XOEC",M5580,IF(Input!F$4="GMH_Korea",O5580,IF(Input!F$4="GMH_EU",Q5580,IF(Input!F$4="Skysuper",#REF!,IF(Input!F$4="SkyII",#REF!,IF(Input!F$4="XO-8000",#REF!, "FALSE")))))))</f>
        <v>0</v>
      </c>
      <c r="J5580" s="210" t="s">
        <v>10403</v>
      </c>
      <c r="K5580" s="268">
        <v>0</v>
      </c>
      <c r="L5580" s="210" t="s">
        <v>10403</v>
      </c>
      <c r="M5580" s="268">
        <v>0</v>
      </c>
      <c r="N5580" s="210" t="s">
        <v>10403</v>
      </c>
      <c r="O5580" s="268">
        <v>0</v>
      </c>
      <c r="P5580" s="210" t="s">
        <v>10403</v>
      </c>
      <c r="Q5580" s="268">
        <v>0</v>
      </c>
      <c r="R5580" s="74"/>
      <c r="S5580" s="75" t="str">
        <f t="shared" si="508"/>
        <v>0000</v>
      </c>
      <c r="T5580" s="75" t="str">
        <f t="shared" si="509"/>
        <v>00000000000000000000000000000000</v>
      </c>
      <c r="V5580" s="197"/>
      <c r="W5580" s="75">
        <f t="shared" si="510"/>
        <v>0</v>
      </c>
      <c r="AE5580" s="479"/>
    </row>
    <row r="5581" spans="1:31" s="75" customFormat="1" ht="24" x14ac:dyDescent="0.2">
      <c r="A5581" s="211">
        <v>5578</v>
      </c>
      <c r="B5581" s="212" t="s">
        <v>5993</v>
      </c>
      <c r="C5581" s="213" t="s">
        <v>5994</v>
      </c>
      <c r="D5581" s="213" t="s">
        <v>2514</v>
      </c>
      <c r="E5581" s="213">
        <v>0</v>
      </c>
      <c r="F5581" s="213" t="s">
        <v>590</v>
      </c>
      <c r="G5581" s="214" t="s">
        <v>554</v>
      </c>
      <c r="H5581" s="208" t="str">
        <f>IF(Input!F$4="GMH_OECC",J5581,IF(Input!F$4="GMH_XOEC",L5581,IF(Input!F$4="GMH_Korea",N5581,IF(Input!F$4="GMH_EU",P5581,IF(Input!F$4="Skysuper",#REF!,IF(Input!F$4="SkyII",#REF!,IF(Input!F$4="XO-8000",#REF!, "FALSE")))))))</f>
        <v>00</v>
      </c>
      <c r="I5581" s="209">
        <f>IF(Input!F$4="GMH_OECC",K5581,IF(Input!F$4="GMH_XOEC",M5581,IF(Input!F$4="GMH_Korea",O5581,IF(Input!F$4="GMH_EU",Q5581,IF(Input!F$4="Skysuper",#REF!,IF(Input!F$4="SkyII",#REF!,IF(Input!F$4="XO-8000",#REF!, "FALSE")))))))</f>
        <v>0</v>
      </c>
      <c r="J5581" s="210" t="s">
        <v>10403</v>
      </c>
      <c r="K5581" s="268">
        <v>0</v>
      </c>
      <c r="L5581" s="210" t="s">
        <v>10403</v>
      </c>
      <c r="M5581" s="268">
        <v>0</v>
      </c>
      <c r="N5581" s="210" t="s">
        <v>10403</v>
      </c>
      <c r="O5581" s="268">
        <v>0</v>
      </c>
      <c r="P5581" s="210" t="s">
        <v>10403</v>
      </c>
      <c r="Q5581" s="268">
        <v>0</v>
      </c>
      <c r="R5581" s="74"/>
      <c r="S5581" s="75" t="str">
        <f t="shared" si="508"/>
        <v>0000</v>
      </c>
      <c r="T5581" s="75" t="str">
        <f t="shared" si="509"/>
        <v>00000000000000000000000000000000</v>
      </c>
      <c r="V5581" s="197"/>
      <c r="W5581" s="75">
        <f t="shared" si="510"/>
        <v>0</v>
      </c>
      <c r="AE5581" s="479"/>
    </row>
    <row r="5582" spans="1:31" s="75" customFormat="1" ht="24" x14ac:dyDescent="0.2">
      <c r="A5582" s="211">
        <v>5579</v>
      </c>
      <c r="B5582" s="212" t="s">
        <v>5995</v>
      </c>
      <c r="C5582" s="213" t="s">
        <v>5996</v>
      </c>
      <c r="D5582" s="213" t="s">
        <v>2514</v>
      </c>
      <c r="E5582" s="213">
        <v>0</v>
      </c>
      <c r="F5582" s="213" t="s">
        <v>590</v>
      </c>
      <c r="G5582" s="214" t="s">
        <v>554</v>
      </c>
      <c r="H5582" s="208" t="str">
        <f>IF(Input!F$4="GMH_OECC",J5582,IF(Input!F$4="GMH_XOEC",L5582,IF(Input!F$4="GMH_Korea",N5582,IF(Input!F$4="GMH_EU",P5582,IF(Input!F$4="Skysuper",#REF!,IF(Input!F$4="SkyII",#REF!,IF(Input!F$4="XO-8000",#REF!, "FALSE")))))))</f>
        <v>00</v>
      </c>
      <c r="I5582" s="209">
        <f>IF(Input!F$4="GMH_OECC",K5582,IF(Input!F$4="GMH_XOEC",M5582,IF(Input!F$4="GMH_Korea",O5582,IF(Input!F$4="GMH_EU",Q5582,IF(Input!F$4="Skysuper",#REF!,IF(Input!F$4="SkyII",#REF!,IF(Input!F$4="XO-8000",#REF!, "FALSE")))))))</f>
        <v>0</v>
      </c>
      <c r="J5582" s="210" t="s">
        <v>10403</v>
      </c>
      <c r="K5582" s="268">
        <v>0</v>
      </c>
      <c r="L5582" s="210" t="s">
        <v>10403</v>
      </c>
      <c r="M5582" s="268">
        <v>0</v>
      </c>
      <c r="N5582" s="210" t="s">
        <v>10403</v>
      </c>
      <c r="O5582" s="268">
        <v>0</v>
      </c>
      <c r="P5582" s="210" t="s">
        <v>10403</v>
      </c>
      <c r="Q5582" s="268">
        <v>0</v>
      </c>
      <c r="R5582" s="74"/>
      <c r="S5582" s="75" t="str">
        <f t="shared" si="508"/>
        <v>0000</v>
      </c>
      <c r="T5582" s="75" t="str">
        <f t="shared" si="509"/>
        <v>00000000000000000000000000000000</v>
      </c>
      <c r="V5582" s="197"/>
      <c r="W5582" s="75">
        <f t="shared" si="510"/>
        <v>0</v>
      </c>
      <c r="AE5582" s="479"/>
    </row>
    <row r="5583" spans="1:31" s="75" customFormat="1" ht="24" x14ac:dyDescent="0.2">
      <c r="A5583" s="211">
        <v>5580</v>
      </c>
      <c r="B5583" s="212" t="s">
        <v>5997</v>
      </c>
      <c r="C5583" s="213" t="s">
        <v>5998</v>
      </c>
      <c r="D5583" s="213" t="s">
        <v>2514</v>
      </c>
      <c r="E5583" s="213">
        <v>0</v>
      </c>
      <c r="F5583" s="213" t="s">
        <v>590</v>
      </c>
      <c r="G5583" s="214" t="s">
        <v>554</v>
      </c>
      <c r="H5583" s="208" t="str">
        <f>IF(Input!F$4="GMH_OECC",J5583,IF(Input!F$4="GMH_XOEC",L5583,IF(Input!F$4="GMH_Korea",N5583,IF(Input!F$4="GMH_EU",P5583,IF(Input!F$4="Skysuper",#REF!,IF(Input!F$4="SkyII",#REF!,IF(Input!F$4="XO-8000",#REF!, "FALSE")))))))</f>
        <v>00</v>
      </c>
      <c r="I5583" s="209">
        <f>IF(Input!F$4="GMH_OECC",K5583,IF(Input!F$4="GMH_XOEC",M5583,IF(Input!F$4="GMH_Korea",O5583,IF(Input!F$4="GMH_EU",Q5583,IF(Input!F$4="Skysuper",#REF!,IF(Input!F$4="SkyII",#REF!,IF(Input!F$4="XO-8000",#REF!, "FALSE")))))))</f>
        <v>0</v>
      </c>
      <c r="J5583" s="210" t="s">
        <v>10403</v>
      </c>
      <c r="K5583" s="268">
        <v>0</v>
      </c>
      <c r="L5583" s="210" t="s">
        <v>10403</v>
      </c>
      <c r="M5583" s="268">
        <v>0</v>
      </c>
      <c r="N5583" s="210" t="s">
        <v>10403</v>
      </c>
      <c r="O5583" s="268">
        <v>0</v>
      </c>
      <c r="P5583" s="210" t="s">
        <v>10403</v>
      </c>
      <c r="Q5583" s="268">
        <v>0</v>
      </c>
      <c r="R5583" s="74"/>
      <c r="S5583" s="75" t="str">
        <f t="shared" si="508"/>
        <v>0000</v>
      </c>
      <c r="T5583" s="75" t="str">
        <f t="shared" si="509"/>
        <v>00000000000000000000000000000000</v>
      </c>
      <c r="V5583" s="197"/>
      <c r="W5583" s="75">
        <f t="shared" si="510"/>
        <v>0</v>
      </c>
      <c r="AE5583" s="479"/>
    </row>
    <row r="5584" spans="1:31" s="75" customFormat="1" ht="24" x14ac:dyDescent="0.2">
      <c r="A5584" s="211">
        <v>5581</v>
      </c>
      <c r="B5584" s="212" t="s">
        <v>5999</v>
      </c>
      <c r="C5584" s="213" t="s">
        <v>6000</v>
      </c>
      <c r="D5584" s="213" t="s">
        <v>2514</v>
      </c>
      <c r="E5584" s="213">
        <v>0</v>
      </c>
      <c r="F5584" s="213" t="s">
        <v>590</v>
      </c>
      <c r="G5584" s="214" t="s">
        <v>554</v>
      </c>
      <c r="H5584" s="208" t="str">
        <f>IF(Input!F$4="GMH_OECC",J5584,IF(Input!F$4="GMH_XOEC",L5584,IF(Input!F$4="GMH_Korea",N5584,IF(Input!F$4="GMH_EU",P5584,IF(Input!F$4="Skysuper",#REF!,IF(Input!F$4="SkyII",#REF!,IF(Input!F$4="XO-8000",#REF!, "FALSE")))))))</f>
        <v>00</v>
      </c>
      <c r="I5584" s="209">
        <f>IF(Input!F$4="GMH_OECC",K5584,IF(Input!F$4="GMH_XOEC",M5584,IF(Input!F$4="GMH_Korea",O5584,IF(Input!F$4="GMH_EU",Q5584,IF(Input!F$4="Skysuper",#REF!,IF(Input!F$4="SkyII",#REF!,IF(Input!F$4="XO-8000",#REF!, "FALSE")))))))</f>
        <v>0</v>
      </c>
      <c r="J5584" s="210" t="s">
        <v>10403</v>
      </c>
      <c r="K5584" s="268">
        <v>0</v>
      </c>
      <c r="L5584" s="210" t="s">
        <v>10403</v>
      </c>
      <c r="M5584" s="268">
        <v>0</v>
      </c>
      <c r="N5584" s="210" t="s">
        <v>10403</v>
      </c>
      <c r="O5584" s="268">
        <v>0</v>
      </c>
      <c r="P5584" s="210" t="s">
        <v>10403</v>
      </c>
      <c r="Q5584" s="268">
        <v>0</v>
      </c>
      <c r="R5584" s="74"/>
      <c r="S5584" s="75" t="str">
        <f t="shared" si="508"/>
        <v>0000</v>
      </c>
      <c r="T5584" s="75" t="str">
        <f t="shared" si="509"/>
        <v>00000000000000000000000000000000</v>
      </c>
      <c r="V5584" s="197"/>
      <c r="W5584" s="75">
        <f t="shared" si="510"/>
        <v>0</v>
      </c>
      <c r="AE5584" s="479"/>
    </row>
    <row r="5585" spans="1:31" s="75" customFormat="1" ht="24" x14ac:dyDescent="0.2">
      <c r="A5585" s="211">
        <v>5582</v>
      </c>
      <c r="B5585" s="212" t="s">
        <v>6001</v>
      </c>
      <c r="C5585" s="213" t="s">
        <v>6002</v>
      </c>
      <c r="D5585" s="213" t="s">
        <v>2514</v>
      </c>
      <c r="E5585" s="213">
        <v>0</v>
      </c>
      <c r="F5585" s="213" t="s">
        <v>590</v>
      </c>
      <c r="G5585" s="214" t="s">
        <v>554</v>
      </c>
      <c r="H5585" s="208" t="str">
        <f>IF(Input!F$4="GMH_OECC",J5585,IF(Input!F$4="GMH_XOEC",L5585,IF(Input!F$4="GMH_Korea",N5585,IF(Input!F$4="GMH_EU",P5585,IF(Input!F$4="Skysuper",#REF!,IF(Input!F$4="SkyII",#REF!,IF(Input!F$4="XO-8000",#REF!, "FALSE")))))))</f>
        <v>00</v>
      </c>
      <c r="I5585" s="209">
        <f>IF(Input!F$4="GMH_OECC",K5585,IF(Input!F$4="GMH_XOEC",M5585,IF(Input!F$4="GMH_Korea",O5585,IF(Input!F$4="GMH_EU",Q5585,IF(Input!F$4="Skysuper",#REF!,IF(Input!F$4="SkyII",#REF!,IF(Input!F$4="XO-8000",#REF!, "FALSE")))))))</f>
        <v>0</v>
      </c>
      <c r="J5585" s="210" t="s">
        <v>10403</v>
      </c>
      <c r="K5585" s="268">
        <v>0</v>
      </c>
      <c r="L5585" s="210" t="s">
        <v>10403</v>
      </c>
      <c r="M5585" s="268">
        <v>0</v>
      </c>
      <c r="N5585" s="210" t="s">
        <v>10403</v>
      </c>
      <c r="O5585" s="268">
        <v>0</v>
      </c>
      <c r="P5585" s="210" t="s">
        <v>10403</v>
      </c>
      <c r="Q5585" s="268">
        <v>0</v>
      </c>
      <c r="R5585" s="74"/>
      <c r="S5585" s="75" t="str">
        <f t="shared" si="508"/>
        <v>0000</v>
      </c>
      <c r="T5585" s="75" t="str">
        <f t="shared" si="509"/>
        <v>00000000000000000000000000000000</v>
      </c>
      <c r="V5585" s="197"/>
      <c r="W5585" s="75">
        <f t="shared" si="510"/>
        <v>0</v>
      </c>
      <c r="AE5585" s="479"/>
    </row>
    <row r="5586" spans="1:31" s="75" customFormat="1" ht="24" x14ac:dyDescent="0.2">
      <c r="A5586" s="211">
        <v>5583</v>
      </c>
      <c r="B5586" s="212" t="s">
        <v>6003</v>
      </c>
      <c r="C5586" s="213" t="s">
        <v>6004</v>
      </c>
      <c r="D5586" s="213" t="s">
        <v>2514</v>
      </c>
      <c r="E5586" s="213">
        <v>0</v>
      </c>
      <c r="F5586" s="213" t="s">
        <v>590</v>
      </c>
      <c r="G5586" s="214" t="s">
        <v>554</v>
      </c>
      <c r="H5586" s="208" t="str">
        <f>IF(Input!F$4="GMH_OECC",J5586,IF(Input!F$4="GMH_XOEC",L5586,IF(Input!F$4="GMH_Korea",N5586,IF(Input!F$4="GMH_EU",P5586,IF(Input!F$4="Skysuper",#REF!,IF(Input!F$4="SkyII",#REF!,IF(Input!F$4="XO-8000",#REF!, "FALSE")))))))</f>
        <v>00</v>
      </c>
      <c r="I5586" s="209">
        <f>IF(Input!F$4="GMH_OECC",K5586,IF(Input!F$4="GMH_XOEC",M5586,IF(Input!F$4="GMH_Korea",O5586,IF(Input!F$4="GMH_EU",Q5586,IF(Input!F$4="Skysuper",#REF!,IF(Input!F$4="SkyII",#REF!,IF(Input!F$4="XO-8000",#REF!, "FALSE")))))))</f>
        <v>0</v>
      </c>
      <c r="J5586" s="210" t="s">
        <v>10403</v>
      </c>
      <c r="K5586" s="268">
        <v>0</v>
      </c>
      <c r="L5586" s="210" t="s">
        <v>10403</v>
      </c>
      <c r="M5586" s="268">
        <v>0</v>
      </c>
      <c r="N5586" s="210" t="s">
        <v>10403</v>
      </c>
      <c r="O5586" s="268">
        <v>0</v>
      </c>
      <c r="P5586" s="210" t="s">
        <v>10403</v>
      </c>
      <c r="Q5586" s="268">
        <v>0</v>
      </c>
      <c r="R5586" s="74"/>
      <c r="S5586" s="75" t="str">
        <f t="shared" si="508"/>
        <v>0000</v>
      </c>
      <c r="T5586" s="75" t="str">
        <f t="shared" si="509"/>
        <v>00000000000000000000000000000000</v>
      </c>
      <c r="V5586" s="197"/>
      <c r="W5586" s="75">
        <f t="shared" si="510"/>
        <v>0</v>
      </c>
      <c r="AE5586" s="479"/>
    </row>
    <row r="5587" spans="1:31" s="75" customFormat="1" ht="24" x14ac:dyDescent="0.2">
      <c r="A5587" s="211">
        <v>5584</v>
      </c>
      <c r="B5587" s="212" t="s">
        <v>6005</v>
      </c>
      <c r="C5587" s="213" t="s">
        <v>6006</v>
      </c>
      <c r="D5587" s="213" t="s">
        <v>2514</v>
      </c>
      <c r="E5587" s="213">
        <v>0</v>
      </c>
      <c r="F5587" s="213" t="s">
        <v>590</v>
      </c>
      <c r="G5587" s="214" t="s">
        <v>554</v>
      </c>
      <c r="H5587" s="208" t="str">
        <f>IF(Input!F$4="GMH_OECC",J5587,IF(Input!F$4="GMH_XOEC",L5587,IF(Input!F$4="GMH_Korea",N5587,IF(Input!F$4="GMH_EU",P5587,IF(Input!F$4="Skysuper",#REF!,IF(Input!F$4="SkyII",#REF!,IF(Input!F$4="XO-8000",#REF!, "FALSE")))))))</f>
        <v>00</v>
      </c>
      <c r="I5587" s="209">
        <f>IF(Input!F$4="GMH_OECC",K5587,IF(Input!F$4="GMH_XOEC",M5587,IF(Input!F$4="GMH_Korea",O5587,IF(Input!F$4="GMH_EU",Q5587,IF(Input!F$4="Skysuper",#REF!,IF(Input!F$4="SkyII",#REF!,IF(Input!F$4="XO-8000",#REF!, "FALSE")))))))</f>
        <v>0</v>
      </c>
      <c r="J5587" s="210" t="s">
        <v>10403</v>
      </c>
      <c r="K5587" s="268">
        <v>0</v>
      </c>
      <c r="L5587" s="210" t="s">
        <v>10403</v>
      </c>
      <c r="M5587" s="268">
        <v>0</v>
      </c>
      <c r="N5587" s="210" t="s">
        <v>10403</v>
      </c>
      <c r="O5587" s="268">
        <v>0</v>
      </c>
      <c r="P5587" s="210" t="s">
        <v>10403</v>
      </c>
      <c r="Q5587" s="268">
        <v>0</v>
      </c>
      <c r="R5587" s="74"/>
      <c r="S5587" s="75" t="str">
        <f t="shared" si="508"/>
        <v>0000</v>
      </c>
      <c r="T5587" s="75" t="str">
        <f t="shared" si="509"/>
        <v>00000000000000000000000000000000</v>
      </c>
      <c r="V5587" s="197"/>
      <c r="W5587" s="75">
        <f t="shared" si="510"/>
        <v>0</v>
      </c>
      <c r="AE5587" s="479"/>
    </row>
    <row r="5588" spans="1:31" s="75" customFormat="1" ht="24" x14ac:dyDescent="0.2">
      <c r="A5588" s="211">
        <v>5585</v>
      </c>
      <c r="B5588" s="212" t="s">
        <v>6007</v>
      </c>
      <c r="C5588" s="213" t="s">
        <v>6008</v>
      </c>
      <c r="D5588" s="213" t="s">
        <v>2514</v>
      </c>
      <c r="E5588" s="213">
        <v>0</v>
      </c>
      <c r="F5588" s="213" t="s">
        <v>590</v>
      </c>
      <c r="G5588" s="214" t="s">
        <v>554</v>
      </c>
      <c r="H5588" s="208" t="str">
        <f>IF(Input!F$4="GMH_OECC",J5588,IF(Input!F$4="GMH_XOEC",L5588,IF(Input!F$4="GMH_Korea",N5588,IF(Input!F$4="GMH_EU",P5588,IF(Input!F$4="Skysuper",#REF!,IF(Input!F$4="SkyII",#REF!,IF(Input!F$4="XO-8000",#REF!, "FALSE")))))))</f>
        <v>00</v>
      </c>
      <c r="I5588" s="209">
        <f>IF(Input!F$4="GMH_OECC",K5588,IF(Input!F$4="GMH_XOEC",M5588,IF(Input!F$4="GMH_Korea",O5588,IF(Input!F$4="GMH_EU",Q5588,IF(Input!F$4="Skysuper",#REF!,IF(Input!F$4="SkyII",#REF!,IF(Input!F$4="XO-8000",#REF!, "FALSE")))))))</f>
        <v>0</v>
      </c>
      <c r="J5588" s="210" t="s">
        <v>10403</v>
      </c>
      <c r="K5588" s="268">
        <v>0</v>
      </c>
      <c r="L5588" s="210" t="s">
        <v>10403</v>
      </c>
      <c r="M5588" s="268">
        <v>0</v>
      </c>
      <c r="N5588" s="210" t="s">
        <v>10403</v>
      </c>
      <c r="O5588" s="268">
        <v>0</v>
      </c>
      <c r="P5588" s="210" t="s">
        <v>10403</v>
      </c>
      <c r="Q5588" s="268">
        <v>0</v>
      </c>
      <c r="R5588" s="74"/>
      <c r="S5588" s="75" t="str">
        <f t="shared" si="508"/>
        <v>0000</v>
      </c>
      <c r="T5588" s="75" t="str">
        <f t="shared" si="509"/>
        <v>00000000000000000000000000000000</v>
      </c>
      <c r="V5588" s="197"/>
      <c r="W5588" s="75">
        <f t="shared" si="510"/>
        <v>0</v>
      </c>
      <c r="AE5588" s="479"/>
    </row>
    <row r="5589" spans="1:31" s="75" customFormat="1" ht="24" x14ac:dyDescent="0.2">
      <c r="A5589" s="211">
        <v>5586</v>
      </c>
      <c r="B5589" s="212" t="s">
        <v>6009</v>
      </c>
      <c r="C5589" s="213" t="s">
        <v>6010</v>
      </c>
      <c r="D5589" s="213" t="s">
        <v>2514</v>
      </c>
      <c r="E5589" s="213">
        <v>0</v>
      </c>
      <c r="F5589" s="213" t="s">
        <v>590</v>
      </c>
      <c r="G5589" s="214" t="s">
        <v>554</v>
      </c>
      <c r="H5589" s="208" t="str">
        <f>IF(Input!F$4="GMH_OECC",J5589,IF(Input!F$4="GMH_XOEC",L5589,IF(Input!F$4="GMH_Korea",N5589,IF(Input!F$4="GMH_EU",P5589,IF(Input!F$4="Skysuper",#REF!,IF(Input!F$4="SkyII",#REF!,IF(Input!F$4="XO-8000",#REF!, "FALSE")))))))</f>
        <v>00</v>
      </c>
      <c r="I5589" s="209">
        <f>IF(Input!F$4="GMH_OECC",K5589,IF(Input!F$4="GMH_XOEC",M5589,IF(Input!F$4="GMH_Korea",O5589,IF(Input!F$4="GMH_EU",Q5589,IF(Input!F$4="Skysuper",#REF!,IF(Input!F$4="SkyII",#REF!,IF(Input!F$4="XO-8000",#REF!, "FALSE")))))))</f>
        <v>0</v>
      </c>
      <c r="J5589" s="210" t="s">
        <v>10403</v>
      </c>
      <c r="K5589" s="268">
        <v>0</v>
      </c>
      <c r="L5589" s="210" t="s">
        <v>10403</v>
      </c>
      <c r="M5589" s="268">
        <v>0</v>
      </c>
      <c r="N5589" s="210" t="s">
        <v>10403</v>
      </c>
      <c r="O5589" s="268">
        <v>0</v>
      </c>
      <c r="P5589" s="210" t="s">
        <v>10403</v>
      </c>
      <c r="Q5589" s="268">
        <v>0</v>
      </c>
      <c r="R5589" s="74"/>
      <c r="S5589" s="75" t="str">
        <f t="shared" si="508"/>
        <v>0000</v>
      </c>
      <c r="T5589" s="75" t="str">
        <f t="shared" si="509"/>
        <v>00000000000000000000000000000000</v>
      </c>
      <c r="V5589" s="197"/>
      <c r="W5589" s="75">
        <f t="shared" si="510"/>
        <v>0</v>
      </c>
      <c r="AE5589" s="479"/>
    </row>
    <row r="5590" spans="1:31" s="75" customFormat="1" ht="24" x14ac:dyDescent="0.2">
      <c r="A5590" s="211">
        <v>5587</v>
      </c>
      <c r="B5590" s="212" t="s">
        <v>6011</v>
      </c>
      <c r="C5590" s="213" t="s">
        <v>6012</v>
      </c>
      <c r="D5590" s="213" t="s">
        <v>2514</v>
      </c>
      <c r="E5590" s="213">
        <v>0</v>
      </c>
      <c r="F5590" s="213" t="s">
        <v>590</v>
      </c>
      <c r="G5590" s="214" t="s">
        <v>554</v>
      </c>
      <c r="H5590" s="208" t="str">
        <f>IF(Input!F$4="GMH_OECC",J5590,IF(Input!F$4="GMH_XOEC",L5590,IF(Input!F$4="GMH_Korea",N5590,IF(Input!F$4="GMH_EU",P5590,IF(Input!F$4="Skysuper",#REF!,IF(Input!F$4="SkyII",#REF!,IF(Input!F$4="XO-8000",#REF!, "FALSE")))))))</f>
        <v>00</v>
      </c>
      <c r="I5590" s="209">
        <f>IF(Input!F$4="GMH_OECC",K5590,IF(Input!F$4="GMH_XOEC",M5590,IF(Input!F$4="GMH_Korea",O5590,IF(Input!F$4="GMH_EU",Q5590,IF(Input!F$4="Skysuper",#REF!,IF(Input!F$4="SkyII",#REF!,IF(Input!F$4="XO-8000",#REF!, "FALSE")))))))</f>
        <v>0</v>
      </c>
      <c r="J5590" s="210" t="s">
        <v>10403</v>
      </c>
      <c r="K5590" s="268">
        <v>0</v>
      </c>
      <c r="L5590" s="210" t="s">
        <v>10403</v>
      </c>
      <c r="M5590" s="268">
        <v>0</v>
      </c>
      <c r="N5590" s="210" t="s">
        <v>10403</v>
      </c>
      <c r="O5590" s="268">
        <v>0</v>
      </c>
      <c r="P5590" s="210" t="s">
        <v>10403</v>
      </c>
      <c r="Q5590" s="268">
        <v>0</v>
      </c>
      <c r="R5590" s="74"/>
      <c r="S5590" s="75" t="str">
        <f t="shared" si="508"/>
        <v>0000</v>
      </c>
      <c r="T5590" s="75" t="str">
        <f t="shared" si="509"/>
        <v>00000000000000000000000000000000</v>
      </c>
      <c r="V5590" s="197"/>
      <c r="W5590" s="75">
        <f t="shared" si="510"/>
        <v>0</v>
      </c>
      <c r="AE5590" s="479"/>
    </row>
    <row r="5591" spans="1:31" s="75" customFormat="1" ht="24" x14ac:dyDescent="0.2">
      <c r="A5591" s="211">
        <v>5588</v>
      </c>
      <c r="B5591" s="212" t="s">
        <v>6013</v>
      </c>
      <c r="C5591" s="213" t="s">
        <v>6014</v>
      </c>
      <c r="D5591" s="213" t="s">
        <v>2514</v>
      </c>
      <c r="E5591" s="213">
        <v>0</v>
      </c>
      <c r="F5591" s="213" t="s">
        <v>590</v>
      </c>
      <c r="G5591" s="214" t="s">
        <v>554</v>
      </c>
      <c r="H5591" s="208" t="str">
        <f>IF(Input!F$4="GMH_OECC",J5591,IF(Input!F$4="GMH_XOEC",L5591,IF(Input!F$4="GMH_Korea",N5591,IF(Input!F$4="GMH_EU",P5591,IF(Input!F$4="Skysuper",#REF!,IF(Input!F$4="SkyII",#REF!,IF(Input!F$4="XO-8000",#REF!, "FALSE")))))))</f>
        <v>00</v>
      </c>
      <c r="I5591" s="209">
        <f>IF(Input!F$4="GMH_OECC",K5591,IF(Input!F$4="GMH_XOEC",M5591,IF(Input!F$4="GMH_Korea",O5591,IF(Input!F$4="GMH_EU",Q5591,IF(Input!F$4="Skysuper",#REF!,IF(Input!F$4="SkyII",#REF!,IF(Input!F$4="XO-8000",#REF!, "FALSE")))))))</f>
        <v>0</v>
      </c>
      <c r="J5591" s="210" t="s">
        <v>10403</v>
      </c>
      <c r="K5591" s="268">
        <v>0</v>
      </c>
      <c r="L5591" s="210" t="s">
        <v>10403</v>
      </c>
      <c r="M5591" s="268">
        <v>0</v>
      </c>
      <c r="N5591" s="210" t="s">
        <v>10403</v>
      </c>
      <c r="O5591" s="268">
        <v>0</v>
      </c>
      <c r="P5591" s="210" t="s">
        <v>10403</v>
      </c>
      <c r="Q5591" s="268">
        <v>0</v>
      </c>
      <c r="R5591" s="74"/>
      <c r="S5591" s="75" t="str">
        <f t="shared" si="508"/>
        <v>0000</v>
      </c>
      <c r="T5591" s="75" t="str">
        <f t="shared" si="509"/>
        <v>00000000000000000000000000000000</v>
      </c>
      <c r="V5591" s="197"/>
      <c r="W5591" s="75">
        <f t="shared" si="510"/>
        <v>0</v>
      </c>
      <c r="AE5591" s="479"/>
    </row>
    <row r="5592" spans="1:31" s="75" customFormat="1" ht="24" x14ac:dyDescent="0.2">
      <c r="A5592" s="211">
        <v>5589</v>
      </c>
      <c r="B5592" s="212" t="s">
        <v>6015</v>
      </c>
      <c r="C5592" s="213" t="s">
        <v>6016</v>
      </c>
      <c r="D5592" s="213" t="s">
        <v>2514</v>
      </c>
      <c r="E5592" s="213">
        <v>0</v>
      </c>
      <c r="F5592" s="213" t="s">
        <v>590</v>
      </c>
      <c r="G5592" s="214" t="s">
        <v>554</v>
      </c>
      <c r="H5592" s="208" t="str">
        <f>IF(Input!F$4="GMH_OECC",J5592,IF(Input!F$4="GMH_XOEC",L5592,IF(Input!F$4="GMH_Korea",N5592,IF(Input!F$4="GMH_EU",P5592,IF(Input!F$4="Skysuper",#REF!,IF(Input!F$4="SkyII",#REF!,IF(Input!F$4="XO-8000",#REF!, "FALSE")))))))</f>
        <v>00</v>
      </c>
      <c r="I5592" s="209">
        <f>IF(Input!F$4="GMH_OECC",K5592,IF(Input!F$4="GMH_XOEC",M5592,IF(Input!F$4="GMH_Korea",O5592,IF(Input!F$4="GMH_EU",Q5592,IF(Input!F$4="Skysuper",#REF!,IF(Input!F$4="SkyII",#REF!,IF(Input!F$4="XO-8000",#REF!, "FALSE")))))))</f>
        <v>0</v>
      </c>
      <c r="J5592" s="210" t="s">
        <v>10403</v>
      </c>
      <c r="K5592" s="268">
        <v>0</v>
      </c>
      <c r="L5592" s="210" t="s">
        <v>10403</v>
      </c>
      <c r="M5592" s="268">
        <v>0</v>
      </c>
      <c r="N5592" s="210" t="s">
        <v>10403</v>
      </c>
      <c r="O5592" s="268">
        <v>0</v>
      </c>
      <c r="P5592" s="210" t="s">
        <v>10403</v>
      </c>
      <c r="Q5592" s="268">
        <v>0</v>
      </c>
      <c r="R5592" s="74"/>
      <c r="S5592" s="75" t="str">
        <f t="shared" si="508"/>
        <v>0000</v>
      </c>
      <c r="T5592" s="75" t="str">
        <f t="shared" si="509"/>
        <v>00000000000000000000000000000000</v>
      </c>
      <c r="V5592" s="197"/>
      <c r="W5592" s="75">
        <f t="shared" si="510"/>
        <v>0</v>
      </c>
      <c r="AE5592" s="479"/>
    </row>
    <row r="5593" spans="1:31" s="75" customFormat="1" ht="24" x14ac:dyDescent="0.2">
      <c r="A5593" s="211">
        <v>5590</v>
      </c>
      <c r="B5593" s="212" t="s">
        <v>6017</v>
      </c>
      <c r="C5593" s="213" t="s">
        <v>6018</v>
      </c>
      <c r="D5593" s="213" t="s">
        <v>2514</v>
      </c>
      <c r="E5593" s="213">
        <v>0</v>
      </c>
      <c r="F5593" s="213" t="s">
        <v>590</v>
      </c>
      <c r="G5593" s="214" t="s">
        <v>554</v>
      </c>
      <c r="H5593" s="208" t="str">
        <f>IF(Input!F$4="GMH_OECC",J5593,IF(Input!F$4="GMH_XOEC",L5593,IF(Input!F$4="GMH_Korea",N5593,IF(Input!F$4="GMH_EU",P5593,IF(Input!F$4="Skysuper",#REF!,IF(Input!F$4="SkyII",#REF!,IF(Input!F$4="XO-8000",#REF!, "FALSE")))))))</f>
        <v>00</v>
      </c>
      <c r="I5593" s="209">
        <f>IF(Input!F$4="GMH_OECC",K5593,IF(Input!F$4="GMH_XOEC",M5593,IF(Input!F$4="GMH_Korea",O5593,IF(Input!F$4="GMH_EU",Q5593,IF(Input!F$4="Skysuper",#REF!,IF(Input!F$4="SkyII",#REF!,IF(Input!F$4="XO-8000",#REF!, "FALSE")))))))</f>
        <v>0</v>
      </c>
      <c r="J5593" s="210" t="s">
        <v>10403</v>
      </c>
      <c r="K5593" s="268">
        <v>0</v>
      </c>
      <c r="L5593" s="210" t="s">
        <v>10403</v>
      </c>
      <c r="M5593" s="268">
        <v>0</v>
      </c>
      <c r="N5593" s="210" t="s">
        <v>10403</v>
      </c>
      <c r="O5593" s="268">
        <v>0</v>
      </c>
      <c r="P5593" s="210" t="s">
        <v>10403</v>
      </c>
      <c r="Q5593" s="268">
        <v>0</v>
      </c>
      <c r="R5593" s="74"/>
      <c r="S5593" s="75" t="str">
        <f t="shared" si="508"/>
        <v>0000</v>
      </c>
      <c r="T5593" s="75" t="str">
        <f t="shared" si="509"/>
        <v>00000000000000000000000000000000</v>
      </c>
      <c r="V5593" s="197"/>
      <c r="W5593" s="75">
        <f t="shared" si="510"/>
        <v>0</v>
      </c>
      <c r="AE5593" s="479"/>
    </row>
    <row r="5594" spans="1:31" s="75" customFormat="1" ht="24" x14ac:dyDescent="0.2">
      <c r="A5594" s="211">
        <v>5591</v>
      </c>
      <c r="B5594" s="212" t="s">
        <v>6019</v>
      </c>
      <c r="C5594" s="213" t="s">
        <v>6020</v>
      </c>
      <c r="D5594" s="213" t="s">
        <v>2514</v>
      </c>
      <c r="E5594" s="213">
        <v>0</v>
      </c>
      <c r="F5594" s="213" t="s">
        <v>590</v>
      </c>
      <c r="G5594" s="214" t="s">
        <v>554</v>
      </c>
      <c r="H5594" s="208" t="str">
        <f>IF(Input!F$4="GMH_OECC",J5594,IF(Input!F$4="GMH_XOEC",L5594,IF(Input!F$4="GMH_Korea",N5594,IF(Input!F$4="GMH_EU",P5594,IF(Input!F$4="Skysuper",#REF!,IF(Input!F$4="SkyII",#REF!,IF(Input!F$4="XO-8000",#REF!, "FALSE")))))))</f>
        <v>00</v>
      </c>
      <c r="I5594" s="209">
        <f>IF(Input!F$4="GMH_OECC",K5594,IF(Input!F$4="GMH_XOEC",M5594,IF(Input!F$4="GMH_Korea",O5594,IF(Input!F$4="GMH_EU",Q5594,IF(Input!F$4="Skysuper",#REF!,IF(Input!F$4="SkyII",#REF!,IF(Input!F$4="XO-8000",#REF!, "FALSE")))))))</f>
        <v>0</v>
      </c>
      <c r="J5594" s="210" t="s">
        <v>10403</v>
      </c>
      <c r="K5594" s="268">
        <v>0</v>
      </c>
      <c r="L5594" s="210" t="s">
        <v>10403</v>
      </c>
      <c r="M5594" s="268">
        <v>0</v>
      </c>
      <c r="N5594" s="210" t="s">
        <v>10403</v>
      </c>
      <c r="O5594" s="268">
        <v>0</v>
      </c>
      <c r="P5594" s="210" t="s">
        <v>10403</v>
      </c>
      <c r="Q5594" s="268">
        <v>0</v>
      </c>
      <c r="R5594" s="74"/>
      <c r="S5594" s="75" t="str">
        <f t="shared" si="508"/>
        <v>0000</v>
      </c>
      <c r="T5594" s="75" t="str">
        <f t="shared" si="509"/>
        <v>00000000000000000000000000000000</v>
      </c>
      <c r="V5594" s="197"/>
      <c r="W5594" s="75">
        <f t="shared" si="510"/>
        <v>0</v>
      </c>
      <c r="AE5594" s="479"/>
    </row>
    <row r="5595" spans="1:31" s="75" customFormat="1" ht="24" x14ac:dyDescent="0.2">
      <c r="A5595" s="211">
        <v>5592</v>
      </c>
      <c r="B5595" s="212" t="s">
        <v>6021</v>
      </c>
      <c r="C5595" s="213" t="s">
        <v>6022</v>
      </c>
      <c r="D5595" s="213" t="s">
        <v>2514</v>
      </c>
      <c r="E5595" s="213">
        <v>0</v>
      </c>
      <c r="F5595" s="213" t="s">
        <v>590</v>
      </c>
      <c r="G5595" s="214" t="s">
        <v>554</v>
      </c>
      <c r="H5595" s="208" t="str">
        <f>IF(Input!F$4="GMH_OECC",J5595,IF(Input!F$4="GMH_XOEC",L5595,IF(Input!F$4="GMH_Korea",N5595,IF(Input!F$4="GMH_EU",P5595,IF(Input!F$4="Skysuper",#REF!,IF(Input!F$4="SkyII",#REF!,IF(Input!F$4="XO-8000",#REF!, "FALSE")))))))</f>
        <v>00</v>
      </c>
      <c r="I5595" s="209">
        <f>IF(Input!F$4="GMH_OECC",K5595,IF(Input!F$4="GMH_XOEC",M5595,IF(Input!F$4="GMH_Korea",O5595,IF(Input!F$4="GMH_EU",Q5595,IF(Input!F$4="Skysuper",#REF!,IF(Input!F$4="SkyII",#REF!,IF(Input!F$4="XO-8000",#REF!, "FALSE")))))))</f>
        <v>0</v>
      </c>
      <c r="J5595" s="210" t="s">
        <v>10403</v>
      </c>
      <c r="K5595" s="268">
        <v>0</v>
      </c>
      <c r="L5595" s="210" t="s">
        <v>10403</v>
      </c>
      <c r="M5595" s="268">
        <v>0</v>
      </c>
      <c r="N5595" s="210" t="s">
        <v>10403</v>
      </c>
      <c r="O5595" s="268">
        <v>0</v>
      </c>
      <c r="P5595" s="210" t="s">
        <v>10403</v>
      </c>
      <c r="Q5595" s="268">
        <v>0</v>
      </c>
      <c r="R5595" s="74"/>
      <c r="S5595" s="75" t="str">
        <f t="shared" si="508"/>
        <v>0000</v>
      </c>
      <c r="T5595" s="75" t="str">
        <f t="shared" si="509"/>
        <v>00000000000000000000000000000000</v>
      </c>
      <c r="V5595" s="197"/>
      <c r="W5595" s="75">
        <f t="shared" si="510"/>
        <v>0</v>
      </c>
      <c r="AE5595" s="479"/>
    </row>
    <row r="5596" spans="1:31" s="75" customFormat="1" ht="24" x14ac:dyDescent="0.2">
      <c r="A5596" s="211">
        <v>5593</v>
      </c>
      <c r="B5596" s="212" t="s">
        <v>6023</v>
      </c>
      <c r="C5596" s="213" t="s">
        <v>6024</v>
      </c>
      <c r="D5596" s="213" t="s">
        <v>2514</v>
      </c>
      <c r="E5596" s="213">
        <v>0</v>
      </c>
      <c r="F5596" s="213" t="s">
        <v>590</v>
      </c>
      <c r="G5596" s="214" t="s">
        <v>554</v>
      </c>
      <c r="H5596" s="208" t="str">
        <f>IF(Input!F$4="GMH_OECC",J5596,IF(Input!F$4="GMH_XOEC",L5596,IF(Input!F$4="GMH_Korea",N5596,IF(Input!F$4="GMH_EU",P5596,IF(Input!F$4="Skysuper",#REF!,IF(Input!F$4="SkyII",#REF!,IF(Input!F$4="XO-8000",#REF!, "FALSE")))))))</f>
        <v>00</v>
      </c>
      <c r="I5596" s="209">
        <f>IF(Input!F$4="GMH_OECC",K5596,IF(Input!F$4="GMH_XOEC",M5596,IF(Input!F$4="GMH_Korea",O5596,IF(Input!F$4="GMH_EU",Q5596,IF(Input!F$4="Skysuper",#REF!,IF(Input!F$4="SkyII",#REF!,IF(Input!F$4="XO-8000",#REF!, "FALSE")))))))</f>
        <v>0</v>
      </c>
      <c r="J5596" s="210" t="s">
        <v>10403</v>
      </c>
      <c r="K5596" s="268">
        <v>0</v>
      </c>
      <c r="L5596" s="210" t="s">
        <v>10403</v>
      </c>
      <c r="M5596" s="268">
        <v>0</v>
      </c>
      <c r="N5596" s="210" t="s">
        <v>10403</v>
      </c>
      <c r="O5596" s="268">
        <v>0</v>
      </c>
      <c r="P5596" s="210" t="s">
        <v>10403</v>
      </c>
      <c r="Q5596" s="268">
        <v>0</v>
      </c>
      <c r="R5596" s="74"/>
      <c r="S5596" s="75" t="str">
        <f t="shared" si="508"/>
        <v>0000</v>
      </c>
      <c r="T5596" s="75" t="str">
        <f t="shared" si="509"/>
        <v>00000000000000000000000000000000</v>
      </c>
      <c r="V5596" s="197"/>
      <c r="W5596" s="75">
        <f t="shared" si="510"/>
        <v>0</v>
      </c>
      <c r="AE5596" s="479"/>
    </row>
    <row r="5597" spans="1:31" s="75" customFormat="1" ht="24" x14ac:dyDescent="0.2">
      <c r="A5597" s="211">
        <v>5594</v>
      </c>
      <c r="B5597" s="212" t="s">
        <v>6025</v>
      </c>
      <c r="C5597" s="213" t="s">
        <v>6026</v>
      </c>
      <c r="D5597" s="213" t="s">
        <v>2514</v>
      </c>
      <c r="E5597" s="213">
        <v>0</v>
      </c>
      <c r="F5597" s="213" t="s">
        <v>590</v>
      </c>
      <c r="G5597" s="214" t="s">
        <v>554</v>
      </c>
      <c r="H5597" s="208" t="str">
        <f>IF(Input!F$4="GMH_OECC",J5597,IF(Input!F$4="GMH_XOEC",L5597,IF(Input!F$4="GMH_Korea",N5597,IF(Input!F$4="GMH_EU",P5597,IF(Input!F$4="Skysuper",#REF!,IF(Input!F$4="SkyII",#REF!,IF(Input!F$4="XO-8000",#REF!, "FALSE")))))))</f>
        <v>00</v>
      </c>
      <c r="I5597" s="209">
        <f>IF(Input!F$4="GMH_OECC",K5597,IF(Input!F$4="GMH_XOEC",M5597,IF(Input!F$4="GMH_Korea",O5597,IF(Input!F$4="GMH_EU",Q5597,IF(Input!F$4="Skysuper",#REF!,IF(Input!F$4="SkyII",#REF!,IF(Input!F$4="XO-8000",#REF!, "FALSE")))))))</f>
        <v>0</v>
      </c>
      <c r="J5597" s="210" t="s">
        <v>10359</v>
      </c>
      <c r="K5597" s="268">
        <v>0</v>
      </c>
      <c r="L5597" s="270" t="s">
        <v>10359</v>
      </c>
      <c r="M5597" s="270">
        <v>0</v>
      </c>
      <c r="N5597" s="270" t="s">
        <v>10359</v>
      </c>
      <c r="O5597" s="270">
        <v>0</v>
      </c>
      <c r="P5597" s="270" t="s">
        <v>10359</v>
      </c>
      <c r="Q5597" s="270">
        <v>0</v>
      </c>
      <c r="R5597" s="74"/>
      <c r="S5597" s="75" t="str">
        <f t="shared" si="508"/>
        <v>0000</v>
      </c>
      <c r="T5597" s="75" t="str">
        <f t="shared" si="509"/>
        <v>00000000000000000000000000000000</v>
      </c>
      <c r="V5597" s="197"/>
      <c r="W5597" s="75">
        <f t="shared" si="510"/>
        <v>0</v>
      </c>
      <c r="AE5597" s="479"/>
    </row>
    <row r="5598" spans="1:31" s="75" customFormat="1" ht="24" x14ac:dyDescent="0.2">
      <c r="A5598" s="211">
        <v>5595</v>
      </c>
      <c r="B5598" s="212" t="s">
        <v>6027</v>
      </c>
      <c r="C5598" s="213" t="s">
        <v>6028</v>
      </c>
      <c r="D5598" s="213" t="s">
        <v>2514</v>
      </c>
      <c r="E5598" s="213">
        <v>0</v>
      </c>
      <c r="F5598" s="213" t="s">
        <v>590</v>
      </c>
      <c r="G5598" s="214" t="s">
        <v>554</v>
      </c>
      <c r="H5598" s="208" t="str">
        <f>IF(Input!F$4="GMH_OECC",J5598,IF(Input!F$4="GMH_XOEC",L5598,IF(Input!F$4="GMH_Korea",N5598,IF(Input!F$4="GMH_EU",P5598,IF(Input!F$4="Skysuper",#REF!,IF(Input!F$4="SkyII",#REF!,IF(Input!F$4="XO-8000",#REF!, "FALSE")))))))</f>
        <v>00</v>
      </c>
      <c r="I5598" s="209">
        <f>IF(Input!F$4="GMH_OECC",K5598,IF(Input!F$4="GMH_XOEC",M5598,IF(Input!F$4="GMH_Korea",O5598,IF(Input!F$4="GMH_EU",Q5598,IF(Input!F$4="Skysuper",#REF!,IF(Input!F$4="SkyII",#REF!,IF(Input!F$4="XO-8000",#REF!, "FALSE")))))))</f>
        <v>0</v>
      </c>
      <c r="J5598" s="210" t="s">
        <v>10359</v>
      </c>
      <c r="K5598" s="268">
        <v>0</v>
      </c>
      <c r="L5598" s="270" t="s">
        <v>10359</v>
      </c>
      <c r="M5598" s="270">
        <v>0</v>
      </c>
      <c r="N5598" s="270" t="s">
        <v>10359</v>
      </c>
      <c r="O5598" s="270">
        <v>0</v>
      </c>
      <c r="P5598" s="270" t="s">
        <v>10359</v>
      </c>
      <c r="Q5598" s="270">
        <v>0</v>
      </c>
      <c r="R5598" s="74"/>
      <c r="S5598" s="75" t="str">
        <f t="shared" si="508"/>
        <v>0000</v>
      </c>
      <c r="T5598" s="75" t="str">
        <f t="shared" si="509"/>
        <v>00000000000000000000000000000000</v>
      </c>
      <c r="V5598" s="197"/>
      <c r="W5598" s="75">
        <f t="shared" si="510"/>
        <v>0</v>
      </c>
      <c r="AE5598" s="479"/>
    </row>
    <row r="5599" spans="1:31" s="75" customFormat="1" ht="24" x14ac:dyDescent="0.2">
      <c r="A5599" s="211">
        <v>5596</v>
      </c>
      <c r="B5599" s="212" t="s">
        <v>6029</v>
      </c>
      <c r="C5599" s="213" t="s">
        <v>6030</v>
      </c>
      <c r="D5599" s="213" t="s">
        <v>2514</v>
      </c>
      <c r="E5599" s="213">
        <v>0</v>
      </c>
      <c r="F5599" s="213" t="s">
        <v>590</v>
      </c>
      <c r="G5599" s="214" t="s">
        <v>554</v>
      </c>
      <c r="H5599" s="208" t="str">
        <f>IF(Input!F$4="GMH_OECC",J5599,IF(Input!F$4="GMH_XOEC",L5599,IF(Input!F$4="GMH_Korea",N5599,IF(Input!F$4="GMH_EU",P5599,IF(Input!F$4="Skysuper",#REF!,IF(Input!F$4="SkyII",#REF!,IF(Input!F$4="XO-8000",#REF!, "FALSE")))))))</f>
        <v>00</v>
      </c>
      <c r="I5599" s="209">
        <f>IF(Input!F$4="GMH_OECC",K5599,IF(Input!F$4="GMH_XOEC",M5599,IF(Input!F$4="GMH_Korea",O5599,IF(Input!F$4="GMH_EU",Q5599,IF(Input!F$4="Skysuper",#REF!,IF(Input!F$4="SkyII",#REF!,IF(Input!F$4="XO-8000",#REF!, "FALSE")))))))</f>
        <v>0</v>
      </c>
      <c r="J5599" s="210" t="s">
        <v>10359</v>
      </c>
      <c r="K5599" s="268">
        <v>0</v>
      </c>
      <c r="L5599" s="270" t="s">
        <v>10359</v>
      </c>
      <c r="M5599" s="270">
        <v>0</v>
      </c>
      <c r="N5599" s="270" t="s">
        <v>10359</v>
      </c>
      <c r="O5599" s="270">
        <v>0</v>
      </c>
      <c r="P5599" s="270" t="s">
        <v>10359</v>
      </c>
      <c r="Q5599" s="270">
        <v>0</v>
      </c>
      <c r="R5599" s="74"/>
      <c r="S5599" s="75" t="str">
        <f t="shared" si="508"/>
        <v>0000</v>
      </c>
      <c r="T5599" s="75" t="str">
        <f t="shared" si="509"/>
        <v>00000000000000000000000000000000</v>
      </c>
      <c r="V5599" s="197"/>
      <c r="W5599" s="75">
        <f t="shared" si="510"/>
        <v>0</v>
      </c>
      <c r="AE5599" s="479"/>
    </row>
    <row r="5600" spans="1:31" s="75" customFormat="1" ht="24" x14ac:dyDescent="0.2">
      <c r="A5600" s="211">
        <v>5597</v>
      </c>
      <c r="B5600" s="212" t="s">
        <v>6031</v>
      </c>
      <c r="C5600" s="213" t="s">
        <v>6032</v>
      </c>
      <c r="D5600" s="213" t="s">
        <v>2514</v>
      </c>
      <c r="E5600" s="213">
        <v>0</v>
      </c>
      <c r="F5600" s="213" t="s">
        <v>590</v>
      </c>
      <c r="G5600" s="214" t="s">
        <v>554</v>
      </c>
      <c r="H5600" s="208" t="str">
        <f>IF(Input!F$4="GMH_OECC",J5600,IF(Input!F$4="GMH_XOEC",L5600,IF(Input!F$4="GMH_Korea",N5600,IF(Input!F$4="GMH_EU",P5600,IF(Input!F$4="Skysuper",#REF!,IF(Input!F$4="SkyII",#REF!,IF(Input!F$4="XO-8000",#REF!, "FALSE")))))))</f>
        <v>00</v>
      </c>
      <c r="I5600" s="209">
        <f>IF(Input!F$4="GMH_OECC",K5600,IF(Input!F$4="GMH_XOEC",M5600,IF(Input!F$4="GMH_Korea",O5600,IF(Input!F$4="GMH_EU",Q5600,IF(Input!F$4="Skysuper",#REF!,IF(Input!F$4="SkyII",#REF!,IF(Input!F$4="XO-8000",#REF!, "FALSE")))))))</f>
        <v>0</v>
      </c>
      <c r="J5600" s="210" t="s">
        <v>10359</v>
      </c>
      <c r="K5600" s="268">
        <v>0</v>
      </c>
      <c r="L5600" s="270" t="s">
        <v>10359</v>
      </c>
      <c r="M5600" s="270">
        <v>0</v>
      </c>
      <c r="N5600" s="270" t="s">
        <v>10359</v>
      </c>
      <c r="O5600" s="270">
        <v>0</v>
      </c>
      <c r="P5600" s="270" t="s">
        <v>10359</v>
      </c>
      <c r="Q5600" s="270">
        <v>0</v>
      </c>
      <c r="R5600" s="74"/>
      <c r="S5600" s="75" t="str">
        <f t="shared" si="508"/>
        <v>0000</v>
      </c>
      <c r="T5600" s="75" t="str">
        <f t="shared" si="509"/>
        <v>00000000000000000000000000000000</v>
      </c>
      <c r="V5600" s="197"/>
      <c r="W5600" s="75">
        <f t="shared" si="510"/>
        <v>0</v>
      </c>
      <c r="AE5600" s="479"/>
    </row>
    <row r="5601" spans="1:31" s="75" customFormat="1" ht="24" x14ac:dyDescent="0.2">
      <c r="A5601" s="211">
        <v>5598</v>
      </c>
      <c r="B5601" s="212" t="s">
        <v>6033</v>
      </c>
      <c r="C5601" s="213" t="s">
        <v>6034</v>
      </c>
      <c r="D5601" s="213" t="s">
        <v>2514</v>
      </c>
      <c r="E5601" s="213">
        <v>0</v>
      </c>
      <c r="F5601" s="213" t="s">
        <v>590</v>
      </c>
      <c r="G5601" s="214" t="s">
        <v>554</v>
      </c>
      <c r="H5601" s="208" t="str">
        <f>IF(Input!F$4="GMH_OECC",J5601,IF(Input!F$4="GMH_XOEC",L5601,IF(Input!F$4="GMH_Korea",N5601,IF(Input!F$4="GMH_EU",P5601,IF(Input!F$4="Skysuper",#REF!,IF(Input!F$4="SkyII",#REF!,IF(Input!F$4="XO-8000",#REF!, "FALSE")))))))</f>
        <v>00</v>
      </c>
      <c r="I5601" s="209">
        <f>IF(Input!F$4="GMH_OECC",K5601,IF(Input!F$4="GMH_XOEC",M5601,IF(Input!F$4="GMH_Korea",O5601,IF(Input!F$4="GMH_EU",Q5601,IF(Input!F$4="Skysuper",#REF!,IF(Input!F$4="SkyII",#REF!,IF(Input!F$4="XO-8000",#REF!, "FALSE")))))))</f>
        <v>0</v>
      </c>
      <c r="J5601" s="210" t="s">
        <v>10359</v>
      </c>
      <c r="K5601" s="268">
        <v>0</v>
      </c>
      <c r="L5601" s="270" t="s">
        <v>10359</v>
      </c>
      <c r="M5601" s="270">
        <v>0</v>
      </c>
      <c r="N5601" s="270" t="s">
        <v>10359</v>
      </c>
      <c r="O5601" s="270">
        <v>0</v>
      </c>
      <c r="P5601" s="270" t="s">
        <v>10359</v>
      </c>
      <c r="Q5601" s="270">
        <v>0</v>
      </c>
      <c r="R5601" s="74"/>
      <c r="S5601" s="75" t="str">
        <f t="shared" si="508"/>
        <v>0000</v>
      </c>
      <c r="T5601" s="75" t="str">
        <f t="shared" si="509"/>
        <v>00000000000000000000000000000000</v>
      </c>
      <c r="V5601" s="197"/>
      <c r="W5601" s="75">
        <f t="shared" si="510"/>
        <v>0</v>
      </c>
      <c r="AE5601" s="479"/>
    </row>
    <row r="5602" spans="1:31" s="75" customFormat="1" ht="24" x14ac:dyDescent="0.2">
      <c r="A5602" s="211">
        <v>5599</v>
      </c>
      <c r="B5602" s="212" t="s">
        <v>6035</v>
      </c>
      <c r="C5602" s="213" t="s">
        <v>6036</v>
      </c>
      <c r="D5602" s="213" t="s">
        <v>2514</v>
      </c>
      <c r="E5602" s="213">
        <v>0</v>
      </c>
      <c r="F5602" s="213" t="s">
        <v>590</v>
      </c>
      <c r="G5602" s="214" t="s">
        <v>554</v>
      </c>
      <c r="H5602" s="208" t="str">
        <f>IF(Input!F$4="GMH_OECC",J5602,IF(Input!F$4="GMH_XOEC",L5602,IF(Input!F$4="GMH_Korea",N5602,IF(Input!F$4="GMH_EU",P5602,IF(Input!F$4="Skysuper",#REF!,IF(Input!F$4="SkyII",#REF!,IF(Input!F$4="XO-8000",#REF!, "FALSE")))))))</f>
        <v>00</v>
      </c>
      <c r="I5602" s="209">
        <f>IF(Input!F$4="GMH_OECC",K5602,IF(Input!F$4="GMH_XOEC",M5602,IF(Input!F$4="GMH_Korea",O5602,IF(Input!F$4="GMH_EU",Q5602,IF(Input!F$4="Skysuper",#REF!,IF(Input!F$4="SkyII",#REF!,IF(Input!F$4="XO-8000",#REF!, "FALSE")))))))</f>
        <v>0</v>
      </c>
      <c r="J5602" s="210" t="s">
        <v>10359</v>
      </c>
      <c r="K5602" s="268">
        <v>0</v>
      </c>
      <c r="L5602" s="270" t="s">
        <v>10359</v>
      </c>
      <c r="M5602" s="270">
        <v>0</v>
      </c>
      <c r="N5602" s="270" t="s">
        <v>10359</v>
      </c>
      <c r="O5602" s="270">
        <v>0</v>
      </c>
      <c r="P5602" s="270" t="s">
        <v>10359</v>
      </c>
      <c r="Q5602" s="270">
        <v>0</v>
      </c>
      <c r="R5602" s="74"/>
      <c r="S5602" s="75" t="str">
        <f t="shared" si="508"/>
        <v>0000</v>
      </c>
      <c r="T5602" s="75" t="str">
        <f t="shared" si="509"/>
        <v>00000000000000000000000000000000</v>
      </c>
      <c r="V5602" s="197"/>
      <c r="W5602" s="75">
        <f t="shared" si="510"/>
        <v>0</v>
      </c>
      <c r="AE5602" s="479"/>
    </row>
    <row r="5603" spans="1:31" s="75" customFormat="1" ht="24" x14ac:dyDescent="0.2">
      <c r="A5603" s="211">
        <v>5600</v>
      </c>
      <c r="B5603" s="212" t="s">
        <v>6037</v>
      </c>
      <c r="C5603" s="213" t="s">
        <v>6038</v>
      </c>
      <c r="D5603" s="213" t="s">
        <v>2514</v>
      </c>
      <c r="E5603" s="213">
        <v>0</v>
      </c>
      <c r="F5603" s="213" t="s">
        <v>590</v>
      </c>
      <c r="G5603" s="214" t="s">
        <v>554</v>
      </c>
      <c r="H5603" s="208" t="str">
        <f>IF(Input!F$4="GMH_OECC",J5603,IF(Input!F$4="GMH_XOEC",L5603,IF(Input!F$4="GMH_Korea",N5603,IF(Input!F$4="GMH_EU",P5603,IF(Input!F$4="Skysuper",#REF!,IF(Input!F$4="SkyII",#REF!,IF(Input!F$4="XO-8000",#REF!, "FALSE")))))))</f>
        <v>00</v>
      </c>
      <c r="I5603" s="209">
        <f>IF(Input!F$4="GMH_OECC",K5603,IF(Input!F$4="GMH_XOEC",M5603,IF(Input!F$4="GMH_Korea",O5603,IF(Input!F$4="GMH_EU",Q5603,IF(Input!F$4="Skysuper",#REF!,IF(Input!F$4="SkyII",#REF!,IF(Input!F$4="XO-8000",#REF!, "FALSE")))))))</f>
        <v>0</v>
      </c>
      <c r="J5603" s="210" t="s">
        <v>10359</v>
      </c>
      <c r="K5603" s="268">
        <v>0</v>
      </c>
      <c r="L5603" s="270" t="s">
        <v>10359</v>
      </c>
      <c r="M5603" s="270">
        <v>0</v>
      </c>
      <c r="N5603" s="270" t="s">
        <v>10359</v>
      </c>
      <c r="O5603" s="270">
        <v>0</v>
      </c>
      <c r="P5603" s="270" t="s">
        <v>10359</v>
      </c>
      <c r="Q5603" s="270">
        <v>0</v>
      </c>
      <c r="R5603" s="74"/>
      <c r="S5603" s="75" t="str">
        <f t="shared" si="508"/>
        <v>0000</v>
      </c>
      <c r="T5603" s="75" t="str">
        <f t="shared" si="509"/>
        <v>00000000000000000000000000000000</v>
      </c>
      <c r="V5603" s="197"/>
      <c r="W5603" s="75">
        <f t="shared" si="510"/>
        <v>0</v>
      </c>
      <c r="AE5603" s="479"/>
    </row>
    <row r="5604" spans="1:31" s="75" customFormat="1" ht="24" x14ac:dyDescent="0.2">
      <c r="A5604" s="211">
        <v>5601</v>
      </c>
      <c r="B5604" s="212" t="s">
        <v>6039</v>
      </c>
      <c r="C5604" s="213" t="s">
        <v>6040</v>
      </c>
      <c r="D5604" s="213" t="s">
        <v>2514</v>
      </c>
      <c r="E5604" s="213">
        <v>0</v>
      </c>
      <c r="F5604" s="213" t="s">
        <v>590</v>
      </c>
      <c r="G5604" s="214" t="s">
        <v>554</v>
      </c>
      <c r="H5604" s="208" t="str">
        <f>IF(Input!F$4="GMH_OECC",J5604,IF(Input!F$4="GMH_XOEC",L5604,IF(Input!F$4="GMH_Korea",N5604,IF(Input!F$4="GMH_EU",P5604,IF(Input!F$4="Skysuper",#REF!,IF(Input!F$4="SkyII",#REF!,IF(Input!F$4="XO-8000",#REF!, "FALSE")))))))</f>
        <v>00</v>
      </c>
      <c r="I5604" s="209">
        <f>IF(Input!F$4="GMH_OECC",K5604,IF(Input!F$4="GMH_XOEC",M5604,IF(Input!F$4="GMH_Korea",O5604,IF(Input!F$4="GMH_EU",Q5604,IF(Input!F$4="Skysuper",#REF!,IF(Input!F$4="SkyII",#REF!,IF(Input!F$4="XO-8000",#REF!, "FALSE")))))))</f>
        <v>0</v>
      </c>
      <c r="J5604" s="210" t="s">
        <v>10359</v>
      </c>
      <c r="K5604" s="268">
        <v>0</v>
      </c>
      <c r="L5604" s="270" t="s">
        <v>10359</v>
      </c>
      <c r="M5604" s="270">
        <v>0</v>
      </c>
      <c r="N5604" s="270" t="s">
        <v>10359</v>
      </c>
      <c r="O5604" s="270">
        <v>0</v>
      </c>
      <c r="P5604" s="270" t="s">
        <v>10359</v>
      </c>
      <c r="Q5604" s="270">
        <v>0</v>
      </c>
      <c r="R5604" s="74"/>
      <c r="S5604" s="75" t="str">
        <f t="shared" si="508"/>
        <v>0000</v>
      </c>
      <c r="T5604" s="75" t="str">
        <f t="shared" si="509"/>
        <v>00000000000000000000000000000000</v>
      </c>
      <c r="V5604" s="197"/>
      <c r="W5604" s="75">
        <f t="shared" si="510"/>
        <v>0</v>
      </c>
      <c r="AE5604" s="479"/>
    </row>
    <row r="5605" spans="1:31" s="75" customFormat="1" ht="24" x14ac:dyDescent="0.2">
      <c r="A5605" s="211">
        <v>5602</v>
      </c>
      <c r="B5605" s="212" t="s">
        <v>6041</v>
      </c>
      <c r="C5605" s="213" t="s">
        <v>6042</v>
      </c>
      <c r="D5605" s="213" t="s">
        <v>2514</v>
      </c>
      <c r="E5605" s="213">
        <v>0</v>
      </c>
      <c r="F5605" s="213" t="s">
        <v>590</v>
      </c>
      <c r="G5605" s="214" t="s">
        <v>554</v>
      </c>
      <c r="H5605" s="208" t="str">
        <f>IF(Input!F$4="GMH_OECC",J5605,IF(Input!F$4="GMH_XOEC",L5605,IF(Input!F$4="GMH_Korea",N5605,IF(Input!F$4="GMH_EU",P5605,IF(Input!F$4="Skysuper",#REF!,IF(Input!F$4="SkyII",#REF!,IF(Input!F$4="XO-8000",#REF!, "FALSE")))))))</f>
        <v>00</v>
      </c>
      <c r="I5605" s="209">
        <f>IF(Input!F$4="GMH_OECC",K5605,IF(Input!F$4="GMH_XOEC",M5605,IF(Input!F$4="GMH_Korea",O5605,IF(Input!F$4="GMH_EU",Q5605,IF(Input!F$4="Skysuper",#REF!,IF(Input!F$4="SkyII",#REF!,IF(Input!F$4="XO-8000",#REF!, "FALSE")))))))</f>
        <v>0</v>
      </c>
      <c r="J5605" s="210" t="s">
        <v>10359</v>
      </c>
      <c r="K5605" s="268">
        <v>0</v>
      </c>
      <c r="L5605" s="270" t="s">
        <v>10359</v>
      </c>
      <c r="M5605" s="270">
        <v>0</v>
      </c>
      <c r="N5605" s="270" t="s">
        <v>10359</v>
      </c>
      <c r="O5605" s="270">
        <v>0</v>
      </c>
      <c r="P5605" s="270" t="s">
        <v>10359</v>
      </c>
      <c r="Q5605" s="270">
        <v>0</v>
      </c>
      <c r="R5605" s="74"/>
      <c r="S5605" s="75" t="str">
        <f t="shared" si="508"/>
        <v>0000</v>
      </c>
      <c r="T5605" s="75" t="str">
        <f t="shared" si="509"/>
        <v>00000000000000000000000000000000</v>
      </c>
      <c r="V5605" s="197"/>
      <c r="W5605" s="75">
        <f t="shared" si="510"/>
        <v>0</v>
      </c>
      <c r="AE5605" s="479"/>
    </row>
    <row r="5606" spans="1:31" s="75" customFormat="1" ht="24" x14ac:dyDescent="0.2">
      <c r="A5606" s="211">
        <v>5603</v>
      </c>
      <c r="B5606" s="212" t="s">
        <v>6043</v>
      </c>
      <c r="C5606" s="213" t="s">
        <v>6044</v>
      </c>
      <c r="D5606" s="213" t="s">
        <v>2514</v>
      </c>
      <c r="E5606" s="213">
        <v>0</v>
      </c>
      <c r="F5606" s="213" t="s">
        <v>590</v>
      </c>
      <c r="G5606" s="214" t="s">
        <v>554</v>
      </c>
      <c r="H5606" s="208" t="str">
        <f>IF(Input!F$4="GMH_OECC",J5606,IF(Input!F$4="GMH_XOEC",L5606,IF(Input!F$4="GMH_Korea",N5606,IF(Input!F$4="GMH_EU",P5606,IF(Input!F$4="Skysuper",#REF!,IF(Input!F$4="SkyII",#REF!,IF(Input!F$4="XO-8000",#REF!, "FALSE")))))))</f>
        <v>00</v>
      </c>
      <c r="I5606" s="209">
        <f>IF(Input!F$4="GMH_OECC",K5606,IF(Input!F$4="GMH_XOEC",M5606,IF(Input!F$4="GMH_Korea",O5606,IF(Input!F$4="GMH_EU",Q5606,IF(Input!F$4="Skysuper",#REF!,IF(Input!F$4="SkyII",#REF!,IF(Input!F$4="XO-8000",#REF!, "FALSE")))))))</f>
        <v>0</v>
      </c>
      <c r="J5606" s="210" t="s">
        <v>10359</v>
      </c>
      <c r="K5606" s="268">
        <v>0</v>
      </c>
      <c r="L5606" s="270" t="s">
        <v>10359</v>
      </c>
      <c r="M5606" s="270">
        <v>0</v>
      </c>
      <c r="N5606" s="270" t="s">
        <v>10359</v>
      </c>
      <c r="O5606" s="270">
        <v>0</v>
      </c>
      <c r="P5606" s="270" t="s">
        <v>10359</v>
      </c>
      <c r="Q5606" s="270">
        <v>0</v>
      </c>
      <c r="R5606" s="74"/>
      <c r="S5606" s="75" t="str">
        <f t="shared" si="508"/>
        <v>0000</v>
      </c>
      <c r="T5606" s="75" t="str">
        <f t="shared" si="509"/>
        <v>00000000000000000000000000000000</v>
      </c>
      <c r="V5606" s="197"/>
      <c r="W5606" s="75">
        <f t="shared" si="510"/>
        <v>0</v>
      </c>
      <c r="AE5606" s="479"/>
    </row>
    <row r="5607" spans="1:31" s="75" customFormat="1" ht="24" x14ac:dyDescent="0.2">
      <c r="A5607" s="211">
        <v>5604</v>
      </c>
      <c r="B5607" s="212" t="s">
        <v>6045</v>
      </c>
      <c r="C5607" s="213" t="s">
        <v>6046</v>
      </c>
      <c r="D5607" s="213" t="s">
        <v>2514</v>
      </c>
      <c r="E5607" s="213">
        <v>0</v>
      </c>
      <c r="F5607" s="213" t="s">
        <v>590</v>
      </c>
      <c r="G5607" s="214" t="s">
        <v>554</v>
      </c>
      <c r="H5607" s="208" t="str">
        <f>IF(Input!F$4="GMH_OECC",J5607,IF(Input!F$4="GMH_XOEC",L5607,IF(Input!F$4="GMH_Korea",N5607,IF(Input!F$4="GMH_EU",P5607,IF(Input!F$4="Skysuper",#REF!,IF(Input!F$4="SkyII",#REF!,IF(Input!F$4="XO-8000",#REF!, "FALSE")))))))</f>
        <v>00</v>
      </c>
      <c r="I5607" s="209">
        <f>IF(Input!F$4="GMH_OECC",K5607,IF(Input!F$4="GMH_XOEC",M5607,IF(Input!F$4="GMH_Korea",O5607,IF(Input!F$4="GMH_EU",Q5607,IF(Input!F$4="Skysuper",#REF!,IF(Input!F$4="SkyII",#REF!,IF(Input!F$4="XO-8000",#REF!, "FALSE")))))))</f>
        <v>0</v>
      </c>
      <c r="J5607" s="210" t="s">
        <v>10359</v>
      </c>
      <c r="K5607" s="268">
        <v>0</v>
      </c>
      <c r="L5607" s="270" t="s">
        <v>10359</v>
      </c>
      <c r="M5607" s="270">
        <v>0</v>
      </c>
      <c r="N5607" s="270" t="s">
        <v>10359</v>
      </c>
      <c r="O5607" s="270">
        <v>0</v>
      </c>
      <c r="P5607" s="270" t="s">
        <v>10359</v>
      </c>
      <c r="Q5607" s="270">
        <v>0</v>
      </c>
      <c r="R5607" s="74"/>
      <c r="S5607" s="75" t="str">
        <f t="shared" si="508"/>
        <v>0000</v>
      </c>
      <c r="T5607" s="75" t="str">
        <f t="shared" si="509"/>
        <v>00000000000000000000000000000000</v>
      </c>
      <c r="V5607" s="197"/>
      <c r="W5607" s="75">
        <f t="shared" si="510"/>
        <v>0</v>
      </c>
      <c r="AE5607" s="479"/>
    </row>
    <row r="5608" spans="1:31" s="75" customFormat="1" ht="24" x14ac:dyDescent="0.2">
      <c r="A5608" s="211">
        <v>5605</v>
      </c>
      <c r="B5608" s="212" t="s">
        <v>6047</v>
      </c>
      <c r="C5608" s="213" t="s">
        <v>6048</v>
      </c>
      <c r="D5608" s="213" t="s">
        <v>2514</v>
      </c>
      <c r="E5608" s="213">
        <v>0</v>
      </c>
      <c r="F5608" s="213" t="s">
        <v>590</v>
      </c>
      <c r="G5608" s="214" t="s">
        <v>554</v>
      </c>
      <c r="H5608" s="208" t="str">
        <f>IF(Input!F$4="GMH_OECC",J5608,IF(Input!F$4="GMH_XOEC",L5608,IF(Input!F$4="GMH_Korea",N5608,IF(Input!F$4="GMH_EU",P5608,IF(Input!F$4="Skysuper",#REF!,IF(Input!F$4="SkyII",#REF!,IF(Input!F$4="XO-8000",#REF!, "FALSE")))))))</f>
        <v>00</v>
      </c>
      <c r="I5608" s="209">
        <f>IF(Input!F$4="GMH_OECC",K5608,IF(Input!F$4="GMH_XOEC",M5608,IF(Input!F$4="GMH_Korea",O5608,IF(Input!F$4="GMH_EU",Q5608,IF(Input!F$4="Skysuper",#REF!,IF(Input!F$4="SkyII",#REF!,IF(Input!F$4="XO-8000",#REF!, "FALSE")))))))</f>
        <v>0</v>
      </c>
      <c r="J5608" s="210" t="s">
        <v>10359</v>
      </c>
      <c r="K5608" s="268">
        <v>0</v>
      </c>
      <c r="L5608" s="270" t="s">
        <v>10359</v>
      </c>
      <c r="M5608" s="270">
        <v>0</v>
      </c>
      <c r="N5608" s="270" t="s">
        <v>10359</v>
      </c>
      <c r="O5608" s="270">
        <v>0</v>
      </c>
      <c r="P5608" s="270" t="s">
        <v>10359</v>
      </c>
      <c r="Q5608" s="270">
        <v>0</v>
      </c>
      <c r="R5608" s="74"/>
      <c r="S5608" s="75" t="str">
        <f t="shared" si="508"/>
        <v>0000</v>
      </c>
      <c r="T5608" s="75" t="str">
        <f t="shared" si="509"/>
        <v>00000000000000000000000000000000</v>
      </c>
      <c r="V5608" s="197"/>
      <c r="W5608" s="75">
        <f t="shared" si="510"/>
        <v>0</v>
      </c>
      <c r="AE5608" s="479"/>
    </row>
    <row r="5609" spans="1:31" s="75" customFormat="1" ht="24" x14ac:dyDescent="0.2">
      <c r="A5609" s="211">
        <v>5606</v>
      </c>
      <c r="B5609" s="212" t="s">
        <v>6049</v>
      </c>
      <c r="C5609" s="213" t="s">
        <v>6050</v>
      </c>
      <c r="D5609" s="213" t="s">
        <v>2514</v>
      </c>
      <c r="E5609" s="213">
        <v>0</v>
      </c>
      <c r="F5609" s="213" t="s">
        <v>590</v>
      </c>
      <c r="G5609" s="214" t="s">
        <v>554</v>
      </c>
      <c r="H5609" s="208" t="str">
        <f>IF(Input!F$4="GMH_OECC",J5609,IF(Input!F$4="GMH_XOEC",L5609,IF(Input!F$4="GMH_Korea",N5609,IF(Input!F$4="GMH_EU",P5609,IF(Input!F$4="Skysuper",#REF!,IF(Input!F$4="SkyII",#REF!,IF(Input!F$4="XO-8000",#REF!, "FALSE")))))))</f>
        <v>00</v>
      </c>
      <c r="I5609" s="209">
        <f>IF(Input!F$4="GMH_OECC",K5609,IF(Input!F$4="GMH_XOEC",M5609,IF(Input!F$4="GMH_Korea",O5609,IF(Input!F$4="GMH_EU",Q5609,IF(Input!F$4="Skysuper",#REF!,IF(Input!F$4="SkyII",#REF!,IF(Input!F$4="XO-8000",#REF!, "FALSE")))))))</f>
        <v>0</v>
      </c>
      <c r="J5609" s="210" t="s">
        <v>10359</v>
      </c>
      <c r="K5609" s="268">
        <v>0</v>
      </c>
      <c r="L5609" s="270" t="s">
        <v>10359</v>
      </c>
      <c r="M5609" s="270">
        <v>0</v>
      </c>
      <c r="N5609" s="270" t="s">
        <v>10359</v>
      </c>
      <c r="O5609" s="270">
        <v>0</v>
      </c>
      <c r="P5609" s="270" t="s">
        <v>10359</v>
      </c>
      <c r="Q5609" s="270">
        <v>0</v>
      </c>
      <c r="R5609" s="74"/>
      <c r="S5609" s="75" t="str">
        <f t="shared" si="508"/>
        <v>0000</v>
      </c>
      <c r="T5609" s="75" t="str">
        <f t="shared" si="509"/>
        <v>00000000000000000000000000000000</v>
      </c>
      <c r="V5609" s="197"/>
      <c r="W5609" s="75">
        <f t="shared" si="510"/>
        <v>0</v>
      </c>
      <c r="AE5609" s="479"/>
    </row>
    <row r="5610" spans="1:31" s="75" customFormat="1" ht="24" x14ac:dyDescent="0.2">
      <c r="A5610" s="211">
        <v>5607</v>
      </c>
      <c r="B5610" s="212" t="s">
        <v>6051</v>
      </c>
      <c r="C5610" s="213" t="s">
        <v>6052</v>
      </c>
      <c r="D5610" s="213" t="s">
        <v>2514</v>
      </c>
      <c r="E5610" s="213">
        <v>0</v>
      </c>
      <c r="F5610" s="213" t="s">
        <v>590</v>
      </c>
      <c r="G5610" s="214" t="s">
        <v>554</v>
      </c>
      <c r="H5610" s="208" t="str">
        <f>IF(Input!F$4="GMH_OECC",J5610,IF(Input!F$4="GMH_XOEC",L5610,IF(Input!F$4="GMH_Korea",N5610,IF(Input!F$4="GMH_EU",P5610,IF(Input!F$4="Skysuper",#REF!,IF(Input!F$4="SkyII",#REF!,IF(Input!F$4="XO-8000",#REF!, "FALSE")))))))</f>
        <v>00</v>
      </c>
      <c r="I5610" s="209">
        <f>IF(Input!F$4="GMH_OECC",K5610,IF(Input!F$4="GMH_XOEC",M5610,IF(Input!F$4="GMH_Korea",O5610,IF(Input!F$4="GMH_EU",Q5610,IF(Input!F$4="Skysuper",#REF!,IF(Input!F$4="SkyII",#REF!,IF(Input!F$4="XO-8000",#REF!, "FALSE")))))))</f>
        <v>0</v>
      </c>
      <c r="J5610" s="210" t="s">
        <v>10359</v>
      </c>
      <c r="K5610" s="268">
        <v>0</v>
      </c>
      <c r="L5610" s="270" t="s">
        <v>10359</v>
      </c>
      <c r="M5610" s="270">
        <v>0</v>
      </c>
      <c r="N5610" s="270" t="s">
        <v>10359</v>
      </c>
      <c r="O5610" s="270">
        <v>0</v>
      </c>
      <c r="P5610" s="270" t="s">
        <v>10359</v>
      </c>
      <c r="Q5610" s="270">
        <v>0</v>
      </c>
      <c r="R5610" s="74"/>
      <c r="S5610" s="75" t="str">
        <f t="shared" si="508"/>
        <v>0000</v>
      </c>
      <c r="T5610" s="75" t="str">
        <f t="shared" si="509"/>
        <v>00000000000000000000000000000000</v>
      </c>
      <c r="V5610" s="197"/>
      <c r="W5610" s="75">
        <f t="shared" si="510"/>
        <v>0</v>
      </c>
      <c r="AE5610" s="479"/>
    </row>
    <row r="5611" spans="1:31" s="75" customFormat="1" ht="24" x14ac:dyDescent="0.2">
      <c r="A5611" s="211">
        <v>5608</v>
      </c>
      <c r="B5611" s="212" t="s">
        <v>6053</v>
      </c>
      <c r="C5611" s="213" t="s">
        <v>6054</v>
      </c>
      <c r="D5611" s="213" t="s">
        <v>2514</v>
      </c>
      <c r="E5611" s="213">
        <v>0</v>
      </c>
      <c r="F5611" s="213" t="s">
        <v>590</v>
      </c>
      <c r="G5611" s="214" t="s">
        <v>554</v>
      </c>
      <c r="H5611" s="208" t="str">
        <f>IF(Input!F$4="GMH_OECC",J5611,IF(Input!F$4="GMH_XOEC",L5611,IF(Input!F$4="GMH_Korea",N5611,IF(Input!F$4="GMH_EU",P5611,IF(Input!F$4="Skysuper",#REF!,IF(Input!F$4="SkyII",#REF!,IF(Input!F$4="XO-8000",#REF!, "FALSE")))))))</f>
        <v>00</v>
      </c>
      <c r="I5611" s="209">
        <f>IF(Input!F$4="GMH_OECC",K5611,IF(Input!F$4="GMH_XOEC",M5611,IF(Input!F$4="GMH_Korea",O5611,IF(Input!F$4="GMH_EU",Q5611,IF(Input!F$4="Skysuper",#REF!,IF(Input!F$4="SkyII",#REF!,IF(Input!F$4="XO-8000",#REF!, "FALSE")))))))</f>
        <v>0</v>
      </c>
      <c r="J5611" s="210" t="s">
        <v>10359</v>
      </c>
      <c r="K5611" s="268">
        <v>0</v>
      </c>
      <c r="L5611" s="270" t="s">
        <v>10359</v>
      </c>
      <c r="M5611" s="270">
        <v>0</v>
      </c>
      <c r="N5611" s="270" t="s">
        <v>10359</v>
      </c>
      <c r="O5611" s="270">
        <v>0</v>
      </c>
      <c r="P5611" s="270" t="s">
        <v>10359</v>
      </c>
      <c r="Q5611" s="270">
        <v>0</v>
      </c>
      <c r="R5611" s="74"/>
      <c r="S5611" s="75" t="str">
        <f t="shared" si="508"/>
        <v>0000</v>
      </c>
      <c r="T5611" s="75" t="str">
        <f t="shared" si="509"/>
        <v>00000000000000000000000000000000</v>
      </c>
      <c r="V5611" s="197"/>
      <c r="W5611" s="75">
        <f t="shared" si="510"/>
        <v>0</v>
      </c>
      <c r="AE5611" s="479"/>
    </row>
    <row r="5612" spans="1:31" s="75" customFormat="1" ht="24" x14ac:dyDescent="0.2">
      <c r="A5612" s="211">
        <v>5609</v>
      </c>
      <c r="B5612" s="212" t="s">
        <v>6055</v>
      </c>
      <c r="C5612" s="213" t="s">
        <v>6056</v>
      </c>
      <c r="D5612" s="213" t="s">
        <v>2514</v>
      </c>
      <c r="E5612" s="213">
        <v>0</v>
      </c>
      <c r="F5612" s="213" t="s">
        <v>590</v>
      </c>
      <c r="G5612" s="214" t="s">
        <v>554</v>
      </c>
      <c r="H5612" s="208" t="str">
        <f>IF(Input!F$4="GMH_OECC",J5612,IF(Input!F$4="GMH_XOEC",L5612,IF(Input!F$4="GMH_Korea",N5612,IF(Input!F$4="GMH_EU",P5612,IF(Input!F$4="Skysuper",#REF!,IF(Input!F$4="SkyII",#REF!,IF(Input!F$4="XO-8000",#REF!, "FALSE")))))))</f>
        <v>00</v>
      </c>
      <c r="I5612" s="209">
        <f>IF(Input!F$4="GMH_OECC",K5612,IF(Input!F$4="GMH_XOEC",M5612,IF(Input!F$4="GMH_Korea",O5612,IF(Input!F$4="GMH_EU",Q5612,IF(Input!F$4="Skysuper",#REF!,IF(Input!F$4="SkyII",#REF!,IF(Input!F$4="XO-8000",#REF!, "FALSE")))))))</f>
        <v>0</v>
      </c>
      <c r="J5612" s="210" t="s">
        <v>10359</v>
      </c>
      <c r="K5612" s="268">
        <v>0</v>
      </c>
      <c r="L5612" s="270" t="s">
        <v>10359</v>
      </c>
      <c r="M5612" s="270">
        <v>0</v>
      </c>
      <c r="N5612" s="270" t="s">
        <v>10359</v>
      </c>
      <c r="O5612" s="270">
        <v>0</v>
      </c>
      <c r="P5612" s="270" t="s">
        <v>10359</v>
      </c>
      <c r="Q5612" s="270">
        <v>0</v>
      </c>
      <c r="R5612" s="74"/>
      <c r="S5612" s="75" t="str">
        <f t="shared" si="508"/>
        <v>0000</v>
      </c>
      <c r="T5612" s="75" t="str">
        <f t="shared" si="509"/>
        <v>00000000000000000000000000000000</v>
      </c>
      <c r="V5612" s="197"/>
      <c r="W5612" s="75">
        <f t="shared" si="510"/>
        <v>0</v>
      </c>
      <c r="AE5612" s="479"/>
    </row>
    <row r="5613" spans="1:31" s="75" customFormat="1" ht="24" x14ac:dyDescent="0.2">
      <c r="A5613" s="211">
        <v>5610</v>
      </c>
      <c r="B5613" s="212" t="s">
        <v>6057</v>
      </c>
      <c r="C5613" s="213" t="s">
        <v>6058</v>
      </c>
      <c r="D5613" s="213" t="s">
        <v>2514</v>
      </c>
      <c r="E5613" s="213">
        <v>0</v>
      </c>
      <c r="F5613" s="213" t="s">
        <v>590</v>
      </c>
      <c r="G5613" s="214" t="s">
        <v>554</v>
      </c>
      <c r="H5613" s="208" t="str">
        <f>IF(Input!F$4="GMH_OECC",J5613,IF(Input!F$4="GMH_XOEC",L5613,IF(Input!F$4="GMH_Korea",N5613,IF(Input!F$4="GMH_EU",P5613,IF(Input!F$4="Skysuper",#REF!,IF(Input!F$4="SkyII",#REF!,IF(Input!F$4="XO-8000",#REF!, "FALSE")))))))</f>
        <v>00</v>
      </c>
      <c r="I5613" s="209">
        <f>IF(Input!F$4="GMH_OECC",K5613,IF(Input!F$4="GMH_XOEC",M5613,IF(Input!F$4="GMH_Korea",O5613,IF(Input!F$4="GMH_EU",Q5613,IF(Input!F$4="Skysuper",#REF!,IF(Input!F$4="SkyII",#REF!,IF(Input!F$4="XO-8000",#REF!, "FALSE")))))))</f>
        <v>0</v>
      </c>
      <c r="J5613" s="210" t="s">
        <v>10359</v>
      </c>
      <c r="K5613" s="268">
        <v>0</v>
      </c>
      <c r="L5613" s="270" t="s">
        <v>10359</v>
      </c>
      <c r="M5613" s="270">
        <v>0</v>
      </c>
      <c r="N5613" s="270" t="s">
        <v>10359</v>
      </c>
      <c r="O5613" s="270">
        <v>0</v>
      </c>
      <c r="P5613" s="270" t="s">
        <v>10359</v>
      </c>
      <c r="Q5613" s="270">
        <v>0</v>
      </c>
      <c r="R5613" s="74"/>
      <c r="S5613" s="75" t="str">
        <f t="shared" si="508"/>
        <v>0000</v>
      </c>
      <c r="T5613" s="75" t="str">
        <f t="shared" si="509"/>
        <v>00000000000000000000000000000000</v>
      </c>
      <c r="V5613" s="197"/>
      <c r="W5613" s="75">
        <f t="shared" si="510"/>
        <v>0</v>
      </c>
      <c r="AE5613" s="479"/>
    </row>
    <row r="5614" spans="1:31" s="75" customFormat="1" ht="24" x14ac:dyDescent="0.2">
      <c r="A5614" s="211">
        <v>5611</v>
      </c>
      <c r="B5614" s="212" t="s">
        <v>6059</v>
      </c>
      <c r="C5614" s="213" t="s">
        <v>6060</v>
      </c>
      <c r="D5614" s="213" t="s">
        <v>2514</v>
      </c>
      <c r="E5614" s="213">
        <v>0</v>
      </c>
      <c r="F5614" s="213" t="s">
        <v>590</v>
      </c>
      <c r="G5614" s="214" t="s">
        <v>554</v>
      </c>
      <c r="H5614" s="208" t="str">
        <f>IF(Input!F$4="GMH_OECC",J5614,IF(Input!F$4="GMH_XOEC",L5614,IF(Input!F$4="GMH_Korea",N5614,IF(Input!F$4="GMH_EU",P5614,IF(Input!F$4="Skysuper",#REF!,IF(Input!F$4="SkyII",#REF!,IF(Input!F$4="XO-8000",#REF!, "FALSE")))))))</f>
        <v>00</v>
      </c>
      <c r="I5614" s="209">
        <f>IF(Input!F$4="GMH_OECC",K5614,IF(Input!F$4="GMH_XOEC",M5614,IF(Input!F$4="GMH_Korea",O5614,IF(Input!F$4="GMH_EU",Q5614,IF(Input!F$4="Skysuper",#REF!,IF(Input!F$4="SkyII",#REF!,IF(Input!F$4="XO-8000",#REF!, "FALSE")))))))</f>
        <v>0</v>
      </c>
      <c r="J5614" s="210" t="s">
        <v>10359</v>
      </c>
      <c r="K5614" s="268">
        <v>0</v>
      </c>
      <c r="L5614" s="270" t="s">
        <v>10359</v>
      </c>
      <c r="M5614" s="270">
        <v>0</v>
      </c>
      <c r="N5614" s="270" t="s">
        <v>10359</v>
      </c>
      <c r="O5614" s="270">
        <v>0</v>
      </c>
      <c r="P5614" s="270" t="s">
        <v>10359</v>
      </c>
      <c r="Q5614" s="270">
        <v>0</v>
      </c>
      <c r="R5614" s="74"/>
      <c r="S5614" s="75" t="str">
        <f t="shared" si="508"/>
        <v>0000</v>
      </c>
      <c r="T5614" s="75" t="str">
        <f t="shared" si="509"/>
        <v>00000000000000000000000000000000</v>
      </c>
      <c r="V5614" s="197"/>
      <c r="W5614" s="75">
        <f t="shared" si="510"/>
        <v>0</v>
      </c>
      <c r="AE5614" s="479"/>
    </row>
    <row r="5615" spans="1:31" s="75" customFormat="1" ht="24" x14ac:dyDescent="0.2">
      <c r="A5615" s="211">
        <v>5612</v>
      </c>
      <c r="B5615" s="212" t="s">
        <v>6061</v>
      </c>
      <c r="C5615" s="213" t="s">
        <v>6062</v>
      </c>
      <c r="D5615" s="213" t="s">
        <v>2514</v>
      </c>
      <c r="E5615" s="213">
        <v>0</v>
      </c>
      <c r="F5615" s="213" t="s">
        <v>590</v>
      </c>
      <c r="G5615" s="214" t="s">
        <v>554</v>
      </c>
      <c r="H5615" s="208" t="str">
        <f>IF(Input!F$4="GMH_OECC",J5615,IF(Input!F$4="GMH_XOEC",L5615,IF(Input!F$4="GMH_Korea",N5615,IF(Input!F$4="GMH_EU",P5615,IF(Input!F$4="Skysuper",#REF!,IF(Input!F$4="SkyII",#REF!,IF(Input!F$4="XO-8000",#REF!, "FALSE")))))))</f>
        <v>00</v>
      </c>
      <c r="I5615" s="209">
        <f>IF(Input!F$4="GMH_OECC",K5615,IF(Input!F$4="GMH_XOEC",M5615,IF(Input!F$4="GMH_Korea",O5615,IF(Input!F$4="GMH_EU",Q5615,IF(Input!F$4="Skysuper",#REF!,IF(Input!F$4="SkyII",#REF!,IF(Input!F$4="XO-8000",#REF!, "FALSE")))))))</f>
        <v>0</v>
      </c>
      <c r="J5615" s="210" t="s">
        <v>10359</v>
      </c>
      <c r="K5615" s="268">
        <v>0</v>
      </c>
      <c r="L5615" s="270" t="s">
        <v>10359</v>
      </c>
      <c r="M5615" s="270">
        <v>0</v>
      </c>
      <c r="N5615" s="270" t="s">
        <v>10359</v>
      </c>
      <c r="O5615" s="270">
        <v>0</v>
      </c>
      <c r="P5615" s="270" t="s">
        <v>10359</v>
      </c>
      <c r="Q5615" s="270">
        <v>0</v>
      </c>
      <c r="R5615" s="74"/>
      <c r="S5615" s="75" t="str">
        <f t="shared" si="508"/>
        <v>0000</v>
      </c>
      <c r="T5615" s="75" t="str">
        <f t="shared" si="509"/>
        <v>00000000000000000000000000000000</v>
      </c>
      <c r="V5615" s="197"/>
      <c r="W5615" s="75">
        <f t="shared" si="510"/>
        <v>0</v>
      </c>
      <c r="AE5615" s="479"/>
    </row>
    <row r="5616" spans="1:31" s="75" customFormat="1" ht="24" x14ac:dyDescent="0.2">
      <c r="A5616" s="211">
        <v>5613</v>
      </c>
      <c r="B5616" s="212" t="s">
        <v>6063</v>
      </c>
      <c r="C5616" s="213" t="s">
        <v>6064</v>
      </c>
      <c r="D5616" s="213" t="s">
        <v>2514</v>
      </c>
      <c r="E5616" s="213">
        <v>0</v>
      </c>
      <c r="F5616" s="213" t="s">
        <v>590</v>
      </c>
      <c r="G5616" s="214" t="s">
        <v>554</v>
      </c>
      <c r="H5616" s="208" t="str">
        <f>IF(Input!F$4="GMH_OECC",J5616,IF(Input!F$4="GMH_XOEC",L5616,IF(Input!F$4="GMH_Korea",N5616,IF(Input!F$4="GMH_EU",P5616,IF(Input!F$4="Skysuper",#REF!,IF(Input!F$4="SkyII",#REF!,IF(Input!F$4="XO-8000",#REF!, "FALSE")))))))</f>
        <v>00</v>
      </c>
      <c r="I5616" s="209">
        <f>IF(Input!F$4="GMH_OECC",K5616,IF(Input!F$4="GMH_XOEC",M5616,IF(Input!F$4="GMH_Korea",O5616,IF(Input!F$4="GMH_EU",Q5616,IF(Input!F$4="Skysuper",#REF!,IF(Input!F$4="SkyII",#REF!,IF(Input!F$4="XO-8000",#REF!, "FALSE")))))))</f>
        <v>0</v>
      </c>
      <c r="J5616" s="210" t="s">
        <v>10359</v>
      </c>
      <c r="K5616" s="268">
        <v>0</v>
      </c>
      <c r="L5616" s="270" t="s">
        <v>10359</v>
      </c>
      <c r="M5616" s="270">
        <v>0</v>
      </c>
      <c r="N5616" s="270" t="s">
        <v>10359</v>
      </c>
      <c r="O5616" s="270">
        <v>0</v>
      </c>
      <c r="P5616" s="270" t="s">
        <v>10359</v>
      </c>
      <c r="Q5616" s="270">
        <v>0</v>
      </c>
      <c r="R5616" s="74"/>
      <c r="S5616" s="75" t="str">
        <f t="shared" si="508"/>
        <v>0000</v>
      </c>
      <c r="T5616" s="75" t="str">
        <f t="shared" si="509"/>
        <v>00000000000000000000000000000000</v>
      </c>
      <c r="V5616" s="197"/>
      <c r="W5616" s="75">
        <f t="shared" si="510"/>
        <v>0</v>
      </c>
      <c r="AE5616" s="479"/>
    </row>
    <row r="5617" spans="1:31" s="75" customFormat="1" ht="24" x14ac:dyDescent="0.2">
      <c r="A5617" s="211">
        <v>5614</v>
      </c>
      <c r="B5617" s="212" t="s">
        <v>6065</v>
      </c>
      <c r="C5617" s="213" t="s">
        <v>6066</v>
      </c>
      <c r="D5617" s="213" t="s">
        <v>2514</v>
      </c>
      <c r="E5617" s="213">
        <v>0</v>
      </c>
      <c r="F5617" s="213" t="s">
        <v>590</v>
      </c>
      <c r="G5617" s="214" t="s">
        <v>554</v>
      </c>
      <c r="H5617" s="208" t="str">
        <f>IF(Input!F$4="GMH_OECC",J5617,IF(Input!F$4="GMH_XOEC",L5617,IF(Input!F$4="GMH_Korea",N5617,IF(Input!F$4="GMH_EU",P5617,IF(Input!F$4="Skysuper",#REF!,IF(Input!F$4="SkyII",#REF!,IF(Input!F$4="XO-8000",#REF!, "FALSE")))))))</f>
        <v>00</v>
      </c>
      <c r="I5617" s="209">
        <f>IF(Input!F$4="GMH_OECC",K5617,IF(Input!F$4="GMH_XOEC",M5617,IF(Input!F$4="GMH_Korea",O5617,IF(Input!F$4="GMH_EU",Q5617,IF(Input!F$4="Skysuper",#REF!,IF(Input!F$4="SkyII",#REF!,IF(Input!F$4="XO-8000",#REF!, "FALSE")))))))</f>
        <v>0</v>
      </c>
      <c r="J5617" s="210" t="s">
        <v>10359</v>
      </c>
      <c r="K5617" s="268">
        <v>0</v>
      </c>
      <c r="L5617" s="270" t="s">
        <v>10359</v>
      </c>
      <c r="M5617" s="270">
        <v>0</v>
      </c>
      <c r="N5617" s="270" t="s">
        <v>10359</v>
      </c>
      <c r="O5617" s="270">
        <v>0</v>
      </c>
      <c r="P5617" s="270" t="s">
        <v>10359</v>
      </c>
      <c r="Q5617" s="270">
        <v>0</v>
      </c>
      <c r="R5617" s="74"/>
      <c r="S5617" s="75" t="str">
        <f t="shared" si="508"/>
        <v>0000</v>
      </c>
      <c r="T5617" s="75" t="str">
        <f t="shared" si="509"/>
        <v>00000000000000000000000000000000</v>
      </c>
      <c r="V5617" s="197"/>
      <c r="W5617" s="75">
        <f t="shared" si="510"/>
        <v>0</v>
      </c>
      <c r="AE5617" s="479"/>
    </row>
    <row r="5618" spans="1:31" s="75" customFormat="1" ht="24" x14ac:dyDescent="0.2">
      <c r="A5618" s="211">
        <v>5615</v>
      </c>
      <c r="B5618" s="212" t="s">
        <v>6067</v>
      </c>
      <c r="C5618" s="213" t="s">
        <v>6068</v>
      </c>
      <c r="D5618" s="213" t="s">
        <v>2514</v>
      </c>
      <c r="E5618" s="213">
        <v>0</v>
      </c>
      <c r="F5618" s="213" t="s">
        <v>590</v>
      </c>
      <c r="G5618" s="214" t="s">
        <v>554</v>
      </c>
      <c r="H5618" s="208" t="str">
        <f>IF(Input!F$4="GMH_OECC",J5618,IF(Input!F$4="GMH_XOEC",L5618,IF(Input!F$4="GMH_Korea",N5618,IF(Input!F$4="GMH_EU",P5618,IF(Input!F$4="Skysuper",#REF!,IF(Input!F$4="SkyII",#REF!,IF(Input!F$4="XO-8000",#REF!, "FALSE")))))))</f>
        <v>00</v>
      </c>
      <c r="I5618" s="209">
        <f>IF(Input!F$4="GMH_OECC",K5618,IF(Input!F$4="GMH_XOEC",M5618,IF(Input!F$4="GMH_Korea",O5618,IF(Input!F$4="GMH_EU",Q5618,IF(Input!F$4="Skysuper",#REF!,IF(Input!F$4="SkyII",#REF!,IF(Input!F$4="XO-8000",#REF!, "FALSE")))))))</f>
        <v>0</v>
      </c>
      <c r="J5618" s="210" t="s">
        <v>10359</v>
      </c>
      <c r="K5618" s="268">
        <v>0</v>
      </c>
      <c r="L5618" s="270" t="s">
        <v>10359</v>
      </c>
      <c r="M5618" s="270">
        <v>0</v>
      </c>
      <c r="N5618" s="270" t="s">
        <v>10359</v>
      </c>
      <c r="O5618" s="270">
        <v>0</v>
      </c>
      <c r="P5618" s="270" t="s">
        <v>10359</v>
      </c>
      <c r="Q5618" s="270">
        <v>0</v>
      </c>
      <c r="R5618" s="74"/>
      <c r="S5618" s="75" t="str">
        <f t="shared" si="508"/>
        <v>0000</v>
      </c>
      <c r="T5618" s="75" t="str">
        <f t="shared" si="509"/>
        <v>00000000000000000000000000000000</v>
      </c>
      <c r="V5618" s="197"/>
      <c r="W5618" s="75">
        <f t="shared" si="510"/>
        <v>0</v>
      </c>
      <c r="AE5618" s="479"/>
    </row>
    <row r="5619" spans="1:31" s="75" customFormat="1" ht="24" x14ac:dyDescent="0.2">
      <c r="A5619" s="211">
        <v>5616</v>
      </c>
      <c r="B5619" s="212" t="s">
        <v>6069</v>
      </c>
      <c r="C5619" s="213" t="s">
        <v>6070</v>
      </c>
      <c r="D5619" s="213" t="s">
        <v>2514</v>
      </c>
      <c r="E5619" s="213">
        <v>0</v>
      </c>
      <c r="F5619" s="213" t="s">
        <v>590</v>
      </c>
      <c r="G5619" s="214" t="s">
        <v>554</v>
      </c>
      <c r="H5619" s="208" t="str">
        <f>IF(Input!F$4="GMH_OECC",J5619,IF(Input!F$4="GMH_XOEC",L5619,IF(Input!F$4="GMH_Korea",N5619,IF(Input!F$4="GMH_EU",P5619,IF(Input!F$4="Skysuper",#REF!,IF(Input!F$4="SkyII",#REF!,IF(Input!F$4="XO-8000",#REF!, "FALSE")))))))</f>
        <v>00</v>
      </c>
      <c r="I5619" s="209">
        <f>IF(Input!F$4="GMH_OECC",K5619,IF(Input!F$4="GMH_XOEC",M5619,IF(Input!F$4="GMH_Korea",O5619,IF(Input!F$4="GMH_EU",Q5619,IF(Input!F$4="Skysuper",#REF!,IF(Input!F$4="SkyII",#REF!,IF(Input!F$4="XO-8000",#REF!, "FALSE")))))))</f>
        <v>0</v>
      </c>
      <c r="J5619" s="210" t="s">
        <v>10359</v>
      </c>
      <c r="K5619" s="268">
        <v>0</v>
      </c>
      <c r="L5619" s="270" t="s">
        <v>10359</v>
      </c>
      <c r="M5619" s="270">
        <v>0</v>
      </c>
      <c r="N5619" s="270" t="s">
        <v>10359</v>
      </c>
      <c r="O5619" s="270">
        <v>0</v>
      </c>
      <c r="P5619" s="270" t="s">
        <v>10359</v>
      </c>
      <c r="Q5619" s="270">
        <v>0</v>
      </c>
      <c r="R5619" s="74"/>
      <c r="S5619" s="75" t="str">
        <f t="shared" si="508"/>
        <v>0000</v>
      </c>
      <c r="T5619" s="75" t="str">
        <f t="shared" si="509"/>
        <v>00000000000000000000000000000000</v>
      </c>
      <c r="V5619" s="197"/>
      <c r="W5619" s="75">
        <f t="shared" si="510"/>
        <v>0</v>
      </c>
      <c r="AE5619" s="479"/>
    </row>
    <row r="5620" spans="1:31" s="75" customFormat="1" ht="24" x14ac:dyDescent="0.2">
      <c r="A5620" s="211">
        <v>5617</v>
      </c>
      <c r="B5620" s="212" t="s">
        <v>6071</v>
      </c>
      <c r="C5620" s="213" t="s">
        <v>6072</v>
      </c>
      <c r="D5620" s="213" t="s">
        <v>2514</v>
      </c>
      <c r="E5620" s="213">
        <v>0</v>
      </c>
      <c r="F5620" s="213" t="s">
        <v>590</v>
      </c>
      <c r="G5620" s="214" t="s">
        <v>554</v>
      </c>
      <c r="H5620" s="208" t="str">
        <f>IF(Input!F$4="GMH_OECC",J5620,IF(Input!F$4="GMH_XOEC",L5620,IF(Input!F$4="GMH_Korea",N5620,IF(Input!F$4="GMH_EU",P5620,IF(Input!F$4="Skysuper",#REF!,IF(Input!F$4="SkyII",#REF!,IF(Input!F$4="XO-8000",#REF!, "FALSE")))))))</f>
        <v>00</v>
      </c>
      <c r="I5620" s="209">
        <f>IF(Input!F$4="GMH_OECC",K5620,IF(Input!F$4="GMH_XOEC",M5620,IF(Input!F$4="GMH_Korea",O5620,IF(Input!F$4="GMH_EU",Q5620,IF(Input!F$4="Skysuper",#REF!,IF(Input!F$4="SkyII",#REF!,IF(Input!F$4="XO-8000",#REF!, "FALSE")))))))</f>
        <v>0</v>
      </c>
      <c r="J5620" s="210" t="s">
        <v>10359</v>
      </c>
      <c r="K5620" s="268">
        <v>0</v>
      </c>
      <c r="L5620" s="270" t="s">
        <v>10359</v>
      </c>
      <c r="M5620" s="270">
        <v>0</v>
      </c>
      <c r="N5620" s="270" t="s">
        <v>10359</v>
      </c>
      <c r="O5620" s="270">
        <v>0</v>
      </c>
      <c r="P5620" s="270" t="s">
        <v>10359</v>
      </c>
      <c r="Q5620" s="270">
        <v>0</v>
      </c>
      <c r="R5620" s="74"/>
      <c r="S5620" s="75" t="str">
        <f t="shared" ref="S5620:S5683" si="511">"0"&amp;DEC2HEX(2^(I5620-1))&amp;IF(LEN(DEC2HEX(H5620))=2,DEC2HEX(H5620),"0"&amp;DEC2HEX(H5620))</f>
        <v>0000</v>
      </c>
      <c r="T5620" s="75" t="str">
        <f t="shared" si="509"/>
        <v>00000000000000000000000000000000</v>
      </c>
      <c r="V5620" s="197"/>
      <c r="W5620" s="75">
        <f t="shared" si="510"/>
        <v>0</v>
      </c>
      <c r="AE5620" s="479"/>
    </row>
    <row r="5621" spans="1:31" s="75" customFormat="1" ht="24" x14ac:dyDescent="0.2">
      <c r="A5621" s="211">
        <v>5618</v>
      </c>
      <c r="B5621" s="212" t="s">
        <v>6073</v>
      </c>
      <c r="C5621" s="213" t="s">
        <v>6074</v>
      </c>
      <c r="D5621" s="213" t="s">
        <v>2514</v>
      </c>
      <c r="E5621" s="213">
        <v>0</v>
      </c>
      <c r="F5621" s="213" t="s">
        <v>590</v>
      </c>
      <c r="G5621" s="214" t="s">
        <v>554</v>
      </c>
      <c r="H5621" s="208" t="str">
        <f>IF(Input!F$4="GMH_OECC",J5621,IF(Input!F$4="GMH_XOEC",L5621,IF(Input!F$4="GMH_Korea",N5621,IF(Input!F$4="GMH_EU",P5621,IF(Input!F$4="Skysuper",#REF!,IF(Input!F$4="SkyII",#REF!,IF(Input!F$4="XO-8000",#REF!, "FALSE")))))))</f>
        <v>00</v>
      </c>
      <c r="I5621" s="209">
        <f>IF(Input!F$4="GMH_OECC",K5621,IF(Input!F$4="GMH_XOEC",M5621,IF(Input!F$4="GMH_Korea",O5621,IF(Input!F$4="GMH_EU",Q5621,IF(Input!F$4="Skysuper",#REF!,IF(Input!F$4="SkyII",#REF!,IF(Input!F$4="XO-8000",#REF!, "FALSE")))))))</f>
        <v>0</v>
      </c>
      <c r="J5621" s="210" t="s">
        <v>10359</v>
      </c>
      <c r="K5621" s="268">
        <v>0</v>
      </c>
      <c r="L5621" s="270" t="s">
        <v>10359</v>
      </c>
      <c r="M5621" s="270">
        <v>0</v>
      </c>
      <c r="N5621" s="270" t="s">
        <v>10359</v>
      </c>
      <c r="O5621" s="270">
        <v>0</v>
      </c>
      <c r="P5621" s="270" t="s">
        <v>10359</v>
      </c>
      <c r="Q5621" s="270">
        <v>0</v>
      </c>
      <c r="R5621" s="74"/>
      <c r="S5621" s="75" t="str">
        <f t="shared" si="511"/>
        <v>0000</v>
      </c>
      <c r="T5621" s="75" t="str">
        <f t="shared" si="509"/>
        <v>00000000000000000000000000000000</v>
      </c>
      <c r="V5621" s="197"/>
      <c r="W5621" s="75">
        <f t="shared" si="510"/>
        <v>0</v>
      </c>
      <c r="AE5621" s="479"/>
    </row>
    <row r="5622" spans="1:31" s="75" customFormat="1" ht="24" x14ac:dyDescent="0.2">
      <c r="A5622" s="211">
        <v>5619</v>
      </c>
      <c r="B5622" s="212" t="s">
        <v>6075</v>
      </c>
      <c r="C5622" s="213" t="s">
        <v>6076</v>
      </c>
      <c r="D5622" s="213" t="s">
        <v>2514</v>
      </c>
      <c r="E5622" s="213">
        <v>0</v>
      </c>
      <c r="F5622" s="213" t="s">
        <v>590</v>
      </c>
      <c r="G5622" s="214" t="s">
        <v>554</v>
      </c>
      <c r="H5622" s="208" t="str">
        <f>IF(Input!F$4="GMH_OECC",J5622,IF(Input!F$4="GMH_XOEC",L5622,IF(Input!F$4="GMH_Korea",N5622,IF(Input!F$4="GMH_EU",P5622,IF(Input!F$4="Skysuper",#REF!,IF(Input!F$4="SkyII",#REF!,IF(Input!F$4="XO-8000",#REF!, "FALSE")))))))</f>
        <v>00</v>
      </c>
      <c r="I5622" s="209">
        <f>IF(Input!F$4="GMH_OECC",K5622,IF(Input!F$4="GMH_XOEC",M5622,IF(Input!F$4="GMH_Korea",O5622,IF(Input!F$4="GMH_EU",Q5622,IF(Input!F$4="Skysuper",#REF!,IF(Input!F$4="SkyII",#REF!,IF(Input!F$4="XO-8000",#REF!, "FALSE")))))))</f>
        <v>0</v>
      </c>
      <c r="J5622" s="210" t="s">
        <v>10359</v>
      </c>
      <c r="K5622" s="268">
        <v>0</v>
      </c>
      <c r="L5622" s="270" t="s">
        <v>10359</v>
      </c>
      <c r="M5622" s="270">
        <v>0</v>
      </c>
      <c r="N5622" s="270" t="s">
        <v>10359</v>
      </c>
      <c r="O5622" s="270">
        <v>0</v>
      </c>
      <c r="P5622" s="270" t="s">
        <v>10359</v>
      </c>
      <c r="Q5622" s="270">
        <v>0</v>
      </c>
      <c r="R5622" s="74"/>
      <c r="S5622" s="75" t="str">
        <f t="shared" si="511"/>
        <v>0000</v>
      </c>
      <c r="T5622" s="75" t="str">
        <f t="shared" si="509"/>
        <v>00000000000000000000000000000000</v>
      </c>
      <c r="V5622" s="197"/>
      <c r="W5622" s="75">
        <f t="shared" si="510"/>
        <v>0</v>
      </c>
      <c r="AE5622" s="479"/>
    </row>
    <row r="5623" spans="1:31" s="75" customFormat="1" ht="24" x14ac:dyDescent="0.2">
      <c r="A5623" s="211">
        <v>5620</v>
      </c>
      <c r="B5623" s="212" t="s">
        <v>6077</v>
      </c>
      <c r="C5623" s="213" t="s">
        <v>6078</v>
      </c>
      <c r="D5623" s="213" t="s">
        <v>2514</v>
      </c>
      <c r="E5623" s="213">
        <v>0</v>
      </c>
      <c r="F5623" s="213" t="s">
        <v>590</v>
      </c>
      <c r="G5623" s="214" t="s">
        <v>554</v>
      </c>
      <c r="H5623" s="208" t="str">
        <f>IF(Input!F$4="GMH_OECC",J5623,IF(Input!F$4="GMH_XOEC",L5623,IF(Input!F$4="GMH_Korea",N5623,IF(Input!F$4="GMH_EU",P5623,IF(Input!F$4="Skysuper",#REF!,IF(Input!F$4="SkyII",#REF!,IF(Input!F$4="XO-8000",#REF!, "FALSE")))))))</f>
        <v>00</v>
      </c>
      <c r="I5623" s="209">
        <f>IF(Input!F$4="GMH_OECC",K5623,IF(Input!F$4="GMH_XOEC",M5623,IF(Input!F$4="GMH_Korea",O5623,IF(Input!F$4="GMH_EU",Q5623,IF(Input!F$4="Skysuper",#REF!,IF(Input!F$4="SkyII",#REF!,IF(Input!F$4="XO-8000",#REF!, "FALSE")))))))</f>
        <v>0</v>
      </c>
      <c r="J5623" s="210" t="s">
        <v>10359</v>
      </c>
      <c r="K5623" s="268">
        <v>0</v>
      </c>
      <c r="L5623" s="270" t="s">
        <v>10359</v>
      </c>
      <c r="M5623" s="270">
        <v>0</v>
      </c>
      <c r="N5623" s="270" t="s">
        <v>10359</v>
      </c>
      <c r="O5623" s="270">
        <v>0</v>
      </c>
      <c r="P5623" s="270" t="s">
        <v>10359</v>
      </c>
      <c r="Q5623" s="270">
        <v>0</v>
      </c>
      <c r="R5623" s="74"/>
      <c r="S5623" s="75" t="str">
        <f t="shared" si="511"/>
        <v>0000</v>
      </c>
      <c r="T5623" s="75" t="str">
        <f t="shared" si="509"/>
        <v>00000000000000000000000000000000</v>
      </c>
      <c r="V5623" s="197"/>
      <c r="W5623" s="75">
        <f t="shared" si="510"/>
        <v>0</v>
      </c>
      <c r="AE5623" s="479"/>
    </row>
    <row r="5624" spans="1:31" s="75" customFormat="1" ht="24" x14ac:dyDescent="0.2">
      <c r="A5624" s="211">
        <v>5621</v>
      </c>
      <c r="B5624" s="212" t="s">
        <v>6079</v>
      </c>
      <c r="C5624" s="213" t="s">
        <v>6080</v>
      </c>
      <c r="D5624" s="213" t="s">
        <v>2514</v>
      </c>
      <c r="E5624" s="213">
        <v>0</v>
      </c>
      <c r="F5624" s="213" t="s">
        <v>590</v>
      </c>
      <c r="G5624" s="214" t="s">
        <v>554</v>
      </c>
      <c r="H5624" s="208" t="str">
        <f>IF(Input!F$4="GMH_OECC",J5624,IF(Input!F$4="GMH_XOEC",L5624,IF(Input!F$4="GMH_Korea",N5624,IF(Input!F$4="GMH_EU",P5624,IF(Input!F$4="Skysuper",#REF!,IF(Input!F$4="SkyII",#REF!,IF(Input!F$4="XO-8000",#REF!, "FALSE")))))))</f>
        <v>00</v>
      </c>
      <c r="I5624" s="209">
        <f>IF(Input!F$4="GMH_OECC",K5624,IF(Input!F$4="GMH_XOEC",M5624,IF(Input!F$4="GMH_Korea",O5624,IF(Input!F$4="GMH_EU",Q5624,IF(Input!F$4="Skysuper",#REF!,IF(Input!F$4="SkyII",#REF!,IF(Input!F$4="XO-8000",#REF!, "FALSE")))))))</f>
        <v>0</v>
      </c>
      <c r="J5624" s="210" t="s">
        <v>10359</v>
      </c>
      <c r="K5624" s="268">
        <v>0</v>
      </c>
      <c r="L5624" s="270" t="s">
        <v>10359</v>
      </c>
      <c r="M5624" s="270">
        <v>0</v>
      </c>
      <c r="N5624" s="270" t="s">
        <v>10359</v>
      </c>
      <c r="O5624" s="270">
        <v>0</v>
      </c>
      <c r="P5624" s="270" t="s">
        <v>10359</v>
      </c>
      <c r="Q5624" s="270">
        <v>0</v>
      </c>
      <c r="R5624" s="74"/>
      <c r="S5624" s="75" t="str">
        <f t="shared" si="511"/>
        <v>0000</v>
      </c>
      <c r="T5624" s="75" t="str">
        <f t="shared" si="509"/>
        <v>00000000000000000000000000000000</v>
      </c>
      <c r="V5624" s="197"/>
      <c r="W5624" s="75">
        <f t="shared" si="510"/>
        <v>0</v>
      </c>
      <c r="AE5624" s="479"/>
    </row>
    <row r="5625" spans="1:31" s="75" customFormat="1" ht="24" x14ac:dyDescent="0.2">
      <c r="A5625" s="211">
        <v>5622</v>
      </c>
      <c r="B5625" s="212" t="s">
        <v>6081</v>
      </c>
      <c r="C5625" s="213" t="s">
        <v>6082</v>
      </c>
      <c r="D5625" s="213" t="s">
        <v>2514</v>
      </c>
      <c r="E5625" s="213">
        <v>0</v>
      </c>
      <c r="F5625" s="213" t="s">
        <v>590</v>
      </c>
      <c r="G5625" s="214" t="s">
        <v>554</v>
      </c>
      <c r="H5625" s="208" t="str">
        <f>IF(Input!F$4="GMH_OECC",J5625,IF(Input!F$4="GMH_XOEC",L5625,IF(Input!F$4="GMH_Korea",N5625,IF(Input!F$4="GMH_EU",P5625,IF(Input!F$4="Skysuper",#REF!,IF(Input!F$4="SkyII",#REF!,IF(Input!F$4="XO-8000",#REF!, "FALSE")))))))</f>
        <v>00</v>
      </c>
      <c r="I5625" s="209">
        <f>IF(Input!F$4="GMH_OECC",K5625,IF(Input!F$4="GMH_XOEC",M5625,IF(Input!F$4="GMH_Korea",O5625,IF(Input!F$4="GMH_EU",Q5625,IF(Input!F$4="Skysuper",#REF!,IF(Input!F$4="SkyII",#REF!,IF(Input!F$4="XO-8000",#REF!, "FALSE")))))))</f>
        <v>0</v>
      </c>
      <c r="J5625" s="210" t="s">
        <v>10359</v>
      </c>
      <c r="K5625" s="268">
        <v>0</v>
      </c>
      <c r="L5625" s="270" t="s">
        <v>10359</v>
      </c>
      <c r="M5625" s="270">
        <v>0</v>
      </c>
      <c r="N5625" s="270" t="s">
        <v>10359</v>
      </c>
      <c r="O5625" s="270">
        <v>0</v>
      </c>
      <c r="P5625" s="270" t="s">
        <v>10359</v>
      </c>
      <c r="Q5625" s="270">
        <v>0</v>
      </c>
      <c r="R5625" s="74"/>
      <c r="S5625" s="75" t="str">
        <f t="shared" si="511"/>
        <v>0000</v>
      </c>
      <c r="T5625" s="75" t="str">
        <f t="shared" si="509"/>
        <v>00000000000000000000000000000000</v>
      </c>
      <c r="V5625" s="197"/>
      <c r="W5625" s="75">
        <f t="shared" si="510"/>
        <v>0</v>
      </c>
      <c r="AE5625" s="479"/>
    </row>
    <row r="5626" spans="1:31" s="75" customFormat="1" ht="24" x14ac:dyDescent="0.2">
      <c r="A5626" s="211">
        <v>5623</v>
      </c>
      <c r="B5626" s="212" t="s">
        <v>6083</v>
      </c>
      <c r="C5626" s="213" t="s">
        <v>6084</v>
      </c>
      <c r="D5626" s="213" t="s">
        <v>2514</v>
      </c>
      <c r="E5626" s="213">
        <v>0</v>
      </c>
      <c r="F5626" s="213" t="s">
        <v>590</v>
      </c>
      <c r="G5626" s="214" t="s">
        <v>554</v>
      </c>
      <c r="H5626" s="208" t="str">
        <f>IF(Input!F$4="GMH_OECC",J5626,IF(Input!F$4="GMH_XOEC",L5626,IF(Input!F$4="GMH_Korea",N5626,IF(Input!F$4="GMH_EU",P5626,IF(Input!F$4="Skysuper",#REF!,IF(Input!F$4="SkyII",#REF!,IF(Input!F$4="XO-8000",#REF!, "FALSE")))))))</f>
        <v>00</v>
      </c>
      <c r="I5626" s="209">
        <f>IF(Input!F$4="GMH_OECC",K5626,IF(Input!F$4="GMH_XOEC",M5626,IF(Input!F$4="GMH_Korea",O5626,IF(Input!F$4="GMH_EU",Q5626,IF(Input!F$4="Skysuper",#REF!,IF(Input!F$4="SkyII",#REF!,IF(Input!F$4="XO-8000",#REF!, "FALSE")))))))</f>
        <v>0</v>
      </c>
      <c r="J5626" s="210" t="s">
        <v>10359</v>
      </c>
      <c r="K5626" s="268">
        <v>0</v>
      </c>
      <c r="L5626" s="270" t="s">
        <v>10359</v>
      </c>
      <c r="M5626" s="270">
        <v>0</v>
      </c>
      <c r="N5626" s="270" t="s">
        <v>10359</v>
      </c>
      <c r="O5626" s="270">
        <v>0</v>
      </c>
      <c r="P5626" s="270" t="s">
        <v>10359</v>
      </c>
      <c r="Q5626" s="270">
        <v>0</v>
      </c>
      <c r="R5626" s="74"/>
      <c r="S5626" s="75" t="str">
        <f t="shared" si="511"/>
        <v>0000</v>
      </c>
      <c r="T5626" s="75" t="str">
        <f t="shared" si="509"/>
        <v>00000000000000000000000000000000</v>
      </c>
      <c r="V5626" s="197"/>
      <c r="W5626" s="75">
        <f t="shared" si="510"/>
        <v>0</v>
      </c>
      <c r="AE5626" s="479"/>
    </row>
    <row r="5627" spans="1:31" s="75" customFormat="1" ht="24" x14ac:dyDescent="0.2">
      <c r="A5627" s="211">
        <v>5624</v>
      </c>
      <c r="B5627" s="212" t="s">
        <v>6085</v>
      </c>
      <c r="C5627" s="213" t="s">
        <v>6086</v>
      </c>
      <c r="D5627" s="213" t="s">
        <v>2514</v>
      </c>
      <c r="E5627" s="213">
        <v>0</v>
      </c>
      <c r="F5627" s="213" t="s">
        <v>590</v>
      </c>
      <c r="G5627" s="214" t="s">
        <v>554</v>
      </c>
      <c r="H5627" s="208" t="str">
        <f>IF(Input!F$4="GMH_OECC",J5627,IF(Input!F$4="GMH_XOEC",L5627,IF(Input!F$4="GMH_Korea",N5627,IF(Input!F$4="GMH_EU",P5627,IF(Input!F$4="Skysuper",#REF!,IF(Input!F$4="SkyII",#REF!,IF(Input!F$4="XO-8000",#REF!, "FALSE")))))))</f>
        <v>00</v>
      </c>
      <c r="I5627" s="209">
        <f>IF(Input!F$4="GMH_OECC",K5627,IF(Input!F$4="GMH_XOEC",M5627,IF(Input!F$4="GMH_Korea",O5627,IF(Input!F$4="GMH_EU",Q5627,IF(Input!F$4="Skysuper",#REF!,IF(Input!F$4="SkyII",#REF!,IF(Input!F$4="XO-8000",#REF!, "FALSE")))))))</f>
        <v>0</v>
      </c>
      <c r="J5627" s="210" t="s">
        <v>10359</v>
      </c>
      <c r="K5627" s="268">
        <v>0</v>
      </c>
      <c r="L5627" s="270" t="s">
        <v>10359</v>
      </c>
      <c r="M5627" s="270">
        <v>0</v>
      </c>
      <c r="N5627" s="270" t="s">
        <v>10359</v>
      </c>
      <c r="O5627" s="270">
        <v>0</v>
      </c>
      <c r="P5627" s="270" t="s">
        <v>10359</v>
      </c>
      <c r="Q5627" s="270">
        <v>0</v>
      </c>
      <c r="R5627" s="74"/>
      <c r="S5627" s="75" t="str">
        <f t="shared" si="511"/>
        <v>0000</v>
      </c>
      <c r="T5627" s="75" t="str">
        <f t="shared" si="509"/>
        <v>00000000000000000000000000000000</v>
      </c>
      <c r="V5627" s="197"/>
      <c r="W5627" s="75">
        <f t="shared" si="510"/>
        <v>0</v>
      </c>
      <c r="AE5627" s="479"/>
    </row>
    <row r="5628" spans="1:31" s="75" customFormat="1" ht="24" x14ac:dyDescent="0.2">
      <c r="A5628" s="211">
        <v>5625</v>
      </c>
      <c r="B5628" s="212" t="s">
        <v>6087</v>
      </c>
      <c r="C5628" s="213" t="s">
        <v>6088</v>
      </c>
      <c r="D5628" s="213" t="s">
        <v>2514</v>
      </c>
      <c r="E5628" s="213">
        <v>0</v>
      </c>
      <c r="F5628" s="213" t="s">
        <v>590</v>
      </c>
      <c r="G5628" s="214" t="s">
        <v>554</v>
      </c>
      <c r="H5628" s="208" t="str">
        <f>IF(Input!F$4="GMH_OECC",J5628,IF(Input!F$4="GMH_XOEC",L5628,IF(Input!F$4="GMH_Korea",N5628,IF(Input!F$4="GMH_EU",P5628,IF(Input!F$4="Skysuper",#REF!,IF(Input!F$4="SkyII",#REF!,IF(Input!F$4="XO-8000",#REF!, "FALSE")))))))</f>
        <v>00</v>
      </c>
      <c r="I5628" s="209">
        <f>IF(Input!F$4="GMH_OECC",K5628,IF(Input!F$4="GMH_XOEC",M5628,IF(Input!F$4="GMH_Korea",O5628,IF(Input!F$4="GMH_EU",Q5628,IF(Input!F$4="Skysuper",#REF!,IF(Input!F$4="SkyII",#REF!,IF(Input!F$4="XO-8000",#REF!, "FALSE")))))))</f>
        <v>0</v>
      </c>
      <c r="J5628" s="210" t="s">
        <v>10359</v>
      </c>
      <c r="K5628" s="268">
        <v>0</v>
      </c>
      <c r="L5628" s="270" t="s">
        <v>10359</v>
      </c>
      <c r="M5628" s="270">
        <v>0</v>
      </c>
      <c r="N5628" s="270" t="s">
        <v>10359</v>
      </c>
      <c r="O5628" s="270">
        <v>0</v>
      </c>
      <c r="P5628" s="270" t="s">
        <v>10359</v>
      </c>
      <c r="Q5628" s="270">
        <v>0</v>
      </c>
      <c r="R5628" s="74"/>
      <c r="S5628" s="75" t="str">
        <f t="shared" si="511"/>
        <v>0000</v>
      </c>
      <c r="T5628" s="75" t="str">
        <f t="shared" si="509"/>
        <v>00000000000000000000000000000000</v>
      </c>
      <c r="V5628" s="197"/>
      <c r="W5628" s="75">
        <f t="shared" si="510"/>
        <v>0</v>
      </c>
      <c r="AE5628" s="479"/>
    </row>
    <row r="5629" spans="1:31" s="75" customFormat="1" ht="24" x14ac:dyDescent="0.2">
      <c r="A5629" s="211">
        <v>5626</v>
      </c>
      <c r="B5629" s="212" t="s">
        <v>6089</v>
      </c>
      <c r="C5629" s="213" t="s">
        <v>6090</v>
      </c>
      <c r="D5629" s="213" t="s">
        <v>2514</v>
      </c>
      <c r="E5629" s="213">
        <v>0</v>
      </c>
      <c r="F5629" s="213" t="s">
        <v>590</v>
      </c>
      <c r="G5629" s="214" t="s">
        <v>554</v>
      </c>
      <c r="H5629" s="208" t="str">
        <f>IF(Input!F$4="GMH_OECC",J5629,IF(Input!F$4="GMH_XOEC",L5629,IF(Input!F$4="GMH_Korea",N5629,IF(Input!F$4="GMH_EU",P5629,IF(Input!F$4="Skysuper",#REF!,IF(Input!F$4="SkyII",#REF!,IF(Input!F$4="XO-8000",#REF!, "FALSE")))))))</f>
        <v>00</v>
      </c>
      <c r="I5629" s="209">
        <f>IF(Input!F$4="GMH_OECC",K5629,IF(Input!F$4="GMH_XOEC",M5629,IF(Input!F$4="GMH_Korea",O5629,IF(Input!F$4="GMH_EU",Q5629,IF(Input!F$4="Skysuper",#REF!,IF(Input!F$4="SkyII",#REF!,IF(Input!F$4="XO-8000",#REF!, "FALSE")))))))</f>
        <v>0</v>
      </c>
      <c r="J5629" s="210" t="s">
        <v>10359</v>
      </c>
      <c r="K5629" s="268">
        <v>0</v>
      </c>
      <c r="L5629" s="270" t="s">
        <v>10359</v>
      </c>
      <c r="M5629" s="270">
        <v>0</v>
      </c>
      <c r="N5629" s="270" t="s">
        <v>10359</v>
      </c>
      <c r="O5629" s="270">
        <v>0</v>
      </c>
      <c r="P5629" s="270" t="s">
        <v>10359</v>
      </c>
      <c r="Q5629" s="270">
        <v>0</v>
      </c>
      <c r="R5629" s="74"/>
      <c r="S5629" s="75" t="str">
        <f t="shared" si="511"/>
        <v>0000</v>
      </c>
      <c r="T5629" s="75" t="str">
        <f t="shared" si="509"/>
        <v>00000000000000000000000000000000</v>
      </c>
      <c r="V5629" s="197"/>
      <c r="W5629" s="75">
        <f t="shared" si="510"/>
        <v>0</v>
      </c>
      <c r="AE5629" s="479"/>
    </row>
    <row r="5630" spans="1:31" s="75" customFormat="1" ht="24" x14ac:dyDescent="0.2">
      <c r="A5630" s="211">
        <v>5627</v>
      </c>
      <c r="B5630" s="212" t="s">
        <v>6091</v>
      </c>
      <c r="C5630" s="213" t="s">
        <v>6092</v>
      </c>
      <c r="D5630" s="213" t="s">
        <v>2514</v>
      </c>
      <c r="E5630" s="213">
        <v>0</v>
      </c>
      <c r="F5630" s="213" t="s">
        <v>590</v>
      </c>
      <c r="G5630" s="214" t="s">
        <v>554</v>
      </c>
      <c r="H5630" s="208" t="str">
        <f>IF(Input!F$4="GMH_OECC",J5630,IF(Input!F$4="GMH_XOEC",L5630,IF(Input!F$4="GMH_Korea",N5630,IF(Input!F$4="GMH_EU",P5630,IF(Input!F$4="Skysuper",#REF!,IF(Input!F$4="SkyII",#REF!,IF(Input!F$4="XO-8000",#REF!, "FALSE")))))))</f>
        <v>00</v>
      </c>
      <c r="I5630" s="209">
        <f>IF(Input!F$4="GMH_OECC",K5630,IF(Input!F$4="GMH_XOEC",M5630,IF(Input!F$4="GMH_Korea",O5630,IF(Input!F$4="GMH_EU",Q5630,IF(Input!F$4="Skysuper",#REF!,IF(Input!F$4="SkyII",#REF!,IF(Input!F$4="XO-8000",#REF!, "FALSE")))))))</f>
        <v>0</v>
      </c>
      <c r="J5630" s="210" t="s">
        <v>10359</v>
      </c>
      <c r="K5630" s="268">
        <v>0</v>
      </c>
      <c r="L5630" s="270" t="s">
        <v>10359</v>
      </c>
      <c r="M5630" s="270">
        <v>0</v>
      </c>
      <c r="N5630" s="270" t="s">
        <v>10359</v>
      </c>
      <c r="O5630" s="270">
        <v>0</v>
      </c>
      <c r="P5630" s="270" t="s">
        <v>10359</v>
      </c>
      <c r="Q5630" s="270">
        <v>0</v>
      </c>
      <c r="R5630" s="74"/>
      <c r="S5630" s="75" t="str">
        <f t="shared" si="511"/>
        <v>0000</v>
      </c>
      <c r="T5630" s="75" t="str">
        <f t="shared" si="509"/>
        <v>00000000000000000000000000000000</v>
      </c>
      <c r="V5630" s="197"/>
      <c r="W5630" s="75">
        <f t="shared" si="510"/>
        <v>0</v>
      </c>
      <c r="AE5630" s="479"/>
    </row>
    <row r="5631" spans="1:31" s="75" customFormat="1" ht="24" x14ac:dyDescent="0.2">
      <c r="A5631" s="211">
        <v>5628</v>
      </c>
      <c r="B5631" s="212" t="s">
        <v>6093</v>
      </c>
      <c r="C5631" s="213" t="s">
        <v>6094</v>
      </c>
      <c r="D5631" s="213" t="s">
        <v>2514</v>
      </c>
      <c r="E5631" s="213">
        <v>0</v>
      </c>
      <c r="F5631" s="213" t="s">
        <v>590</v>
      </c>
      <c r="G5631" s="214" t="s">
        <v>554</v>
      </c>
      <c r="H5631" s="208" t="str">
        <f>IF(Input!F$4="GMH_OECC",J5631,IF(Input!F$4="GMH_XOEC",L5631,IF(Input!F$4="GMH_Korea",N5631,IF(Input!F$4="GMH_EU",P5631,IF(Input!F$4="Skysuper",#REF!,IF(Input!F$4="SkyII",#REF!,IF(Input!F$4="XO-8000",#REF!, "FALSE")))))))</f>
        <v>00</v>
      </c>
      <c r="I5631" s="209">
        <f>IF(Input!F$4="GMH_OECC",K5631,IF(Input!F$4="GMH_XOEC",M5631,IF(Input!F$4="GMH_Korea",O5631,IF(Input!F$4="GMH_EU",Q5631,IF(Input!F$4="Skysuper",#REF!,IF(Input!F$4="SkyII",#REF!,IF(Input!F$4="XO-8000",#REF!, "FALSE")))))))</f>
        <v>0</v>
      </c>
      <c r="J5631" s="210" t="s">
        <v>10359</v>
      </c>
      <c r="K5631" s="268">
        <v>0</v>
      </c>
      <c r="L5631" s="270" t="s">
        <v>10359</v>
      </c>
      <c r="M5631" s="270">
        <v>0</v>
      </c>
      <c r="N5631" s="270" t="s">
        <v>10359</v>
      </c>
      <c r="O5631" s="270">
        <v>0</v>
      </c>
      <c r="P5631" s="270" t="s">
        <v>10359</v>
      </c>
      <c r="Q5631" s="270">
        <v>0</v>
      </c>
      <c r="R5631" s="74"/>
      <c r="S5631" s="75" t="str">
        <f t="shared" si="511"/>
        <v>0000</v>
      </c>
      <c r="T5631" s="75" t="str">
        <f t="shared" si="509"/>
        <v>00000000000000000000000000000000</v>
      </c>
      <c r="V5631" s="197"/>
      <c r="W5631" s="75">
        <f t="shared" si="510"/>
        <v>0</v>
      </c>
      <c r="AE5631" s="479"/>
    </row>
    <row r="5632" spans="1:31" s="75" customFormat="1" ht="24" x14ac:dyDescent="0.2">
      <c r="A5632" s="211">
        <v>5629</v>
      </c>
      <c r="B5632" s="212" t="s">
        <v>6095</v>
      </c>
      <c r="C5632" s="213" t="s">
        <v>6096</v>
      </c>
      <c r="D5632" s="213" t="s">
        <v>2514</v>
      </c>
      <c r="E5632" s="213">
        <v>0</v>
      </c>
      <c r="F5632" s="213" t="s">
        <v>590</v>
      </c>
      <c r="G5632" s="214" t="s">
        <v>554</v>
      </c>
      <c r="H5632" s="208" t="str">
        <f>IF(Input!F$4="GMH_OECC",J5632,IF(Input!F$4="GMH_XOEC",L5632,IF(Input!F$4="GMH_Korea",N5632,IF(Input!F$4="GMH_EU",P5632,IF(Input!F$4="Skysuper",#REF!,IF(Input!F$4="SkyII",#REF!,IF(Input!F$4="XO-8000",#REF!, "FALSE")))))))</f>
        <v>00</v>
      </c>
      <c r="I5632" s="209">
        <f>IF(Input!F$4="GMH_OECC",K5632,IF(Input!F$4="GMH_XOEC",M5632,IF(Input!F$4="GMH_Korea",O5632,IF(Input!F$4="GMH_EU",Q5632,IF(Input!F$4="Skysuper",#REF!,IF(Input!F$4="SkyII",#REF!,IF(Input!F$4="XO-8000",#REF!, "FALSE")))))))</f>
        <v>0</v>
      </c>
      <c r="J5632" s="210" t="s">
        <v>10359</v>
      </c>
      <c r="K5632" s="268">
        <v>0</v>
      </c>
      <c r="L5632" s="270" t="s">
        <v>10359</v>
      </c>
      <c r="M5632" s="270">
        <v>0</v>
      </c>
      <c r="N5632" s="270" t="s">
        <v>10359</v>
      </c>
      <c r="O5632" s="270">
        <v>0</v>
      </c>
      <c r="P5632" s="270" t="s">
        <v>10359</v>
      </c>
      <c r="Q5632" s="270">
        <v>0</v>
      </c>
      <c r="R5632" s="74"/>
      <c r="S5632" s="75" t="str">
        <f t="shared" si="511"/>
        <v>0000</v>
      </c>
      <c r="T5632" s="75" t="str">
        <f t="shared" si="509"/>
        <v>00000000000000000000000000000000</v>
      </c>
      <c r="V5632" s="197"/>
      <c r="W5632" s="75">
        <f t="shared" si="510"/>
        <v>0</v>
      </c>
      <c r="AE5632" s="479"/>
    </row>
    <row r="5633" spans="1:31" s="75" customFormat="1" ht="24" x14ac:dyDescent="0.2">
      <c r="A5633" s="211">
        <v>5630</v>
      </c>
      <c r="B5633" s="212" t="s">
        <v>6097</v>
      </c>
      <c r="C5633" s="213" t="s">
        <v>6098</v>
      </c>
      <c r="D5633" s="213" t="s">
        <v>2514</v>
      </c>
      <c r="E5633" s="213">
        <v>0</v>
      </c>
      <c r="F5633" s="213" t="s">
        <v>590</v>
      </c>
      <c r="G5633" s="214" t="s">
        <v>554</v>
      </c>
      <c r="H5633" s="208" t="str">
        <f>IF(Input!F$4="GMH_OECC",J5633,IF(Input!F$4="GMH_XOEC",L5633,IF(Input!F$4="GMH_Korea",N5633,IF(Input!F$4="GMH_EU",P5633,IF(Input!F$4="Skysuper",#REF!,IF(Input!F$4="SkyII",#REF!,IF(Input!F$4="XO-8000",#REF!, "FALSE")))))))</f>
        <v>00</v>
      </c>
      <c r="I5633" s="209">
        <f>IF(Input!F$4="GMH_OECC",K5633,IF(Input!F$4="GMH_XOEC",M5633,IF(Input!F$4="GMH_Korea",O5633,IF(Input!F$4="GMH_EU",Q5633,IF(Input!F$4="Skysuper",#REF!,IF(Input!F$4="SkyII",#REF!,IF(Input!F$4="XO-8000",#REF!, "FALSE")))))))</f>
        <v>0</v>
      </c>
      <c r="J5633" s="210" t="s">
        <v>10359</v>
      </c>
      <c r="K5633" s="268">
        <v>0</v>
      </c>
      <c r="L5633" s="270" t="s">
        <v>10359</v>
      </c>
      <c r="M5633" s="270">
        <v>0</v>
      </c>
      <c r="N5633" s="270" t="s">
        <v>10359</v>
      </c>
      <c r="O5633" s="270">
        <v>0</v>
      </c>
      <c r="P5633" s="270" t="s">
        <v>10359</v>
      </c>
      <c r="Q5633" s="270">
        <v>0</v>
      </c>
      <c r="R5633" s="74"/>
      <c r="S5633" s="75" t="str">
        <f t="shared" si="511"/>
        <v>0000</v>
      </c>
      <c r="T5633" s="75" t="str">
        <f t="shared" si="509"/>
        <v>00000000000000000000000000000000</v>
      </c>
      <c r="V5633" s="197"/>
      <c r="W5633" s="75">
        <f t="shared" si="510"/>
        <v>0</v>
      </c>
      <c r="AE5633" s="479"/>
    </row>
    <row r="5634" spans="1:31" s="75" customFormat="1" ht="24" x14ac:dyDescent="0.2">
      <c r="A5634" s="211">
        <v>5631</v>
      </c>
      <c r="B5634" s="212" t="s">
        <v>6099</v>
      </c>
      <c r="C5634" s="213" t="s">
        <v>6100</v>
      </c>
      <c r="D5634" s="213" t="s">
        <v>2514</v>
      </c>
      <c r="E5634" s="213">
        <v>0</v>
      </c>
      <c r="F5634" s="213" t="s">
        <v>590</v>
      </c>
      <c r="G5634" s="214" t="s">
        <v>554</v>
      </c>
      <c r="H5634" s="208" t="str">
        <f>IF(Input!F$4="GMH_OECC",J5634,IF(Input!F$4="GMH_XOEC",L5634,IF(Input!F$4="GMH_Korea",N5634,IF(Input!F$4="GMH_EU",P5634,IF(Input!F$4="Skysuper",#REF!,IF(Input!F$4="SkyII",#REF!,IF(Input!F$4="XO-8000",#REF!, "FALSE")))))))</f>
        <v>00</v>
      </c>
      <c r="I5634" s="209">
        <f>IF(Input!F$4="GMH_OECC",K5634,IF(Input!F$4="GMH_XOEC",M5634,IF(Input!F$4="GMH_Korea",O5634,IF(Input!F$4="GMH_EU",Q5634,IF(Input!F$4="Skysuper",#REF!,IF(Input!F$4="SkyII",#REF!,IF(Input!F$4="XO-8000",#REF!, "FALSE")))))))</f>
        <v>0</v>
      </c>
      <c r="J5634" s="210" t="s">
        <v>10359</v>
      </c>
      <c r="K5634" s="268">
        <v>0</v>
      </c>
      <c r="L5634" s="270" t="s">
        <v>10359</v>
      </c>
      <c r="M5634" s="270">
        <v>0</v>
      </c>
      <c r="N5634" s="270" t="s">
        <v>10359</v>
      </c>
      <c r="O5634" s="270">
        <v>0</v>
      </c>
      <c r="P5634" s="270" t="s">
        <v>10359</v>
      </c>
      <c r="Q5634" s="270">
        <v>0</v>
      </c>
      <c r="R5634" s="74"/>
      <c r="S5634" s="75" t="str">
        <f t="shared" si="511"/>
        <v>0000</v>
      </c>
      <c r="T5634" s="75" t="str">
        <f t="shared" si="509"/>
        <v>00000000000000000000000000000000</v>
      </c>
      <c r="V5634" s="197"/>
      <c r="W5634" s="75">
        <f t="shared" si="510"/>
        <v>0</v>
      </c>
      <c r="AE5634" s="479"/>
    </row>
    <row r="5635" spans="1:31" s="75" customFormat="1" ht="24" x14ac:dyDescent="0.2">
      <c r="A5635" s="211">
        <v>5632</v>
      </c>
      <c r="B5635" s="212" t="s">
        <v>6101</v>
      </c>
      <c r="C5635" s="213" t="s">
        <v>6102</v>
      </c>
      <c r="D5635" s="213" t="s">
        <v>2514</v>
      </c>
      <c r="E5635" s="213">
        <v>0</v>
      </c>
      <c r="F5635" s="213" t="s">
        <v>590</v>
      </c>
      <c r="G5635" s="214" t="s">
        <v>554</v>
      </c>
      <c r="H5635" s="208" t="str">
        <f>IF(Input!F$4="GMH_OECC",J5635,IF(Input!F$4="GMH_XOEC",L5635,IF(Input!F$4="GMH_Korea",N5635,IF(Input!F$4="GMH_EU",P5635,IF(Input!F$4="Skysuper",#REF!,IF(Input!F$4="SkyII",#REF!,IF(Input!F$4="XO-8000",#REF!, "FALSE")))))))</f>
        <v>00</v>
      </c>
      <c r="I5635" s="209">
        <f>IF(Input!F$4="GMH_OECC",K5635,IF(Input!F$4="GMH_XOEC",M5635,IF(Input!F$4="GMH_Korea",O5635,IF(Input!F$4="GMH_EU",Q5635,IF(Input!F$4="Skysuper",#REF!,IF(Input!F$4="SkyII",#REF!,IF(Input!F$4="XO-8000",#REF!, "FALSE")))))))</f>
        <v>0</v>
      </c>
      <c r="J5635" s="210" t="s">
        <v>10359</v>
      </c>
      <c r="K5635" s="268">
        <v>0</v>
      </c>
      <c r="L5635" s="270" t="s">
        <v>10359</v>
      </c>
      <c r="M5635" s="270">
        <v>0</v>
      </c>
      <c r="N5635" s="270" t="s">
        <v>10359</v>
      </c>
      <c r="O5635" s="270">
        <v>0</v>
      </c>
      <c r="P5635" s="270" t="s">
        <v>10359</v>
      </c>
      <c r="Q5635" s="270">
        <v>0</v>
      </c>
      <c r="R5635" s="74"/>
      <c r="S5635" s="75" t="str">
        <f t="shared" si="511"/>
        <v>0000</v>
      </c>
      <c r="T5635" s="75" t="str">
        <f t="shared" si="509"/>
        <v>00000000000000000000000000000000</v>
      </c>
      <c r="V5635" s="197"/>
      <c r="W5635" s="75">
        <f t="shared" si="510"/>
        <v>0</v>
      </c>
      <c r="AE5635" s="479"/>
    </row>
    <row r="5636" spans="1:31" s="75" customFormat="1" ht="24" x14ac:dyDescent="0.2">
      <c r="A5636" s="211">
        <v>5633</v>
      </c>
      <c r="B5636" s="212" t="s">
        <v>6103</v>
      </c>
      <c r="C5636" s="213" t="s">
        <v>6104</v>
      </c>
      <c r="D5636" s="213" t="s">
        <v>2514</v>
      </c>
      <c r="E5636" s="213">
        <v>0</v>
      </c>
      <c r="F5636" s="213" t="s">
        <v>590</v>
      </c>
      <c r="G5636" s="214" t="s">
        <v>554</v>
      </c>
      <c r="H5636" s="208" t="str">
        <f>IF(Input!F$4="GMH_OECC",J5636,IF(Input!F$4="GMH_XOEC",L5636,IF(Input!F$4="GMH_Korea",N5636,IF(Input!F$4="GMH_EU",P5636,IF(Input!F$4="Skysuper",#REF!,IF(Input!F$4="SkyII",#REF!,IF(Input!F$4="XO-8000",#REF!, "FALSE")))))))</f>
        <v>00</v>
      </c>
      <c r="I5636" s="209">
        <f>IF(Input!F$4="GMH_OECC",K5636,IF(Input!F$4="GMH_XOEC",M5636,IF(Input!F$4="GMH_Korea",O5636,IF(Input!F$4="GMH_EU",Q5636,IF(Input!F$4="Skysuper",#REF!,IF(Input!F$4="SkyII",#REF!,IF(Input!F$4="XO-8000",#REF!, "FALSE")))))))</f>
        <v>0</v>
      </c>
      <c r="J5636" s="210" t="s">
        <v>10359</v>
      </c>
      <c r="K5636" s="268">
        <v>0</v>
      </c>
      <c r="L5636" s="270" t="s">
        <v>10359</v>
      </c>
      <c r="M5636" s="270">
        <v>0</v>
      </c>
      <c r="N5636" s="270" t="s">
        <v>10359</v>
      </c>
      <c r="O5636" s="270">
        <v>0</v>
      </c>
      <c r="P5636" s="270" t="s">
        <v>10359</v>
      </c>
      <c r="Q5636" s="270">
        <v>0</v>
      </c>
      <c r="R5636" s="74"/>
      <c r="S5636" s="75" t="str">
        <f t="shared" si="511"/>
        <v>0000</v>
      </c>
      <c r="T5636" s="75" t="str">
        <f t="shared" ref="T5636:T5699" si="512">CONCATENATE(S5636,S5637,S5638,S5639,S5640,S5641,S5642,S5643)</f>
        <v>00000000000000000000000000000000</v>
      </c>
      <c r="V5636" s="197"/>
      <c r="W5636" s="75">
        <f t="shared" si="510"/>
        <v>0</v>
      </c>
      <c r="AE5636" s="479"/>
    </row>
    <row r="5637" spans="1:31" s="75" customFormat="1" ht="24" x14ac:dyDescent="0.2">
      <c r="A5637" s="211">
        <v>5634</v>
      </c>
      <c r="B5637" s="212" t="s">
        <v>6105</v>
      </c>
      <c r="C5637" s="213" t="s">
        <v>6106</v>
      </c>
      <c r="D5637" s="213" t="s">
        <v>2514</v>
      </c>
      <c r="E5637" s="213">
        <v>0</v>
      </c>
      <c r="F5637" s="213" t="s">
        <v>590</v>
      </c>
      <c r="G5637" s="214" t="s">
        <v>554</v>
      </c>
      <c r="H5637" s="208" t="str">
        <f>IF(Input!F$4="GMH_OECC",J5637,IF(Input!F$4="GMH_XOEC",L5637,IF(Input!F$4="GMH_Korea",N5637,IF(Input!F$4="GMH_EU",P5637,IF(Input!F$4="Skysuper",#REF!,IF(Input!F$4="SkyII",#REF!,IF(Input!F$4="XO-8000",#REF!, "FALSE")))))))</f>
        <v>00</v>
      </c>
      <c r="I5637" s="209">
        <f>IF(Input!F$4="GMH_OECC",K5637,IF(Input!F$4="GMH_XOEC",M5637,IF(Input!F$4="GMH_Korea",O5637,IF(Input!F$4="GMH_EU",Q5637,IF(Input!F$4="Skysuper",#REF!,IF(Input!F$4="SkyII",#REF!,IF(Input!F$4="XO-8000",#REF!, "FALSE")))))))</f>
        <v>0</v>
      </c>
      <c r="J5637" s="210" t="s">
        <v>10359</v>
      </c>
      <c r="K5637" s="268">
        <v>0</v>
      </c>
      <c r="L5637" s="270" t="s">
        <v>10359</v>
      </c>
      <c r="M5637" s="270">
        <v>0</v>
      </c>
      <c r="N5637" s="270" t="s">
        <v>10359</v>
      </c>
      <c r="O5637" s="270">
        <v>0</v>
      </c>
      <c r="P5637" s="270" t="s">
        <v>10359</v>
      </c>
      <c r="Q5637" s="270">
        <v>0</v>
      </c>
      <c r="R5637" s="74"/>
      <c r="S5637" s="75" t="str">
        <f t="shared" si="511"/>
        <v>0000</v>
      </c>
      <c r="T5637" s="75" t="str">
        <f t="shared" si="512"/>
        <v>00000000000000000000000000000000</v>
      </c>
      <c r="V5637" s="197"/>
      <c r="W5637" s="75">
        <f t="shared" si="510"/>
        <v>0</v>
      </c>
      <c r="AE5637" s="479"/>
    </row>
    <row r="5638" spans="1:31" s="75" customFormat="1" ht="24" x14ac:dyDescent="0.2">
      <c r="A5638" s="211">
        <v>5635</v>
      </c>
      <c r="B5638" s="212" t="s">
        <v>6107</v>
      </c>
      <c r="C5638" s="213" t="s">
        <v>6108</v>
      </c>
      <c r="D5638" s="213" t="s">
        <v>2514</v>
      </c>
      <c r="E5638" s="213">
        <v>0</v>
      </c>
      <c r="F5638" s="213" t="s">
        <v>590</v>
      </c>
      <c r="G5638" s="214" t="s">
        <v>554</v>
      </c>
      <c r="H5638" s="208" t="str">
        <f>IF(Input!F$4="GMH_OECC",J5638,IF(Input!F$4="GMH_XOEC",L5638,IF(Input!F$4="GMH_Korea",N5638,IF(Input!F$4="GMH_EU",P5638,IF(Input!F$4="Skysuper",#REF!,IF(Input!F$4="SkyII",#REF!,IF(Input!F$4="XO-8000",#REF!, "FALSE")))))))</f>
        <v>00</v>
      </c>
      <c r="I5638" s="209">
        <f>IF(Input!F$4="GMH_OECC",K5638,IF(Input!F$4="GMH_XOEC",M5638,IF(Input!F$4="GMH_Korea",O5638,IF(Input!F$4="GMH_EU",Q5638,IF(Input!F$4="Skysuper",#REF!,IF(Input!F$4="SkyII",#REF!,IF(Input!F$4="XO-8000",#REF!, "FALSE")))))))</f>
        <v>0</v>
      </c>
      <c r="J5638" s="210" t="s">
        <v>10359</v>
      </c>
      <c r="K5638" s="268">
        <v>0</v>
      </c>
      <c r="L5638" s="270" t="s">
        <v>10359</v>
      </c>
      <c r="M5638" s="270">
        <v>0</v>
      </c>
      <c r="N5638" s="270" t="s">
        <v>10359</v>
      </c>
      <c r="O5638" s="270">
        <v>0</v>
      </c>
      <c r="P5638" s="270" t="s">
        <v>10359</v>
      </c>
      <c r="Q5638" s="270">
        <v>0</v>
      </c>
      <c r="R5638" s="74"/>
      <c r="S5638" s="75" t="str">
        <f t="shared" si="511"/>
        <v>0000</v>
      </c>
      <c r="T5638" s="75" t="str">
        <f t="shared" si="512"/>
        <v>00000000000000000000000000000000</v>
      </c>
      <c r="V5638" s="197"/>
      <c r="W5638" s="75">
        <f t="shared" ref="W5638:W5701" si="513">HEX2DEC(RIGHT(S5638,2))+HEX2DEC(RIGHT(S5639,2))+HEX2DEC(RIGHT(S5640,2))+HEX2DEC(RIGHT(S5641,2))+HEX2DEC(LEFT(S5638,2))+HEX2DEC(LEFT(S5639,2))+HEX2DEC(LEFT(S5640,2))+HEX2DEC(LEFT(S5641,2))+HEX2DEC(RIGHT(S5642,2))+HEX2DEC(RIGHT(S5643,2))+HEX2DEC(RIGHT(S5644,2))+HEX2DEC(RIGHT(S5645,2))+HEX2DEC(LEFT(S5642,2))+HEX2DEC(LEFT(S5643,2))+HEX2DEC(LEFT(S5644,2))+HEX2DEC(LEFT(S5645,2))</f>
        <v>0</v>
      </c>
      <c r="AE5638" s="479"/>
    </row>
    <row r="5639" spans="1:31" s="75" customFormat="1" ht="24" x14ac:dyDescent="0.2">
      <c r="A5639" s="211">
        <v>5636</v>
      </c>
      <c r="B5639" s="212" t="s">
        <v>6109</v>
      </c>
      <c r="C5639" s="213" t="s">
        <v>6110</v>
      </c>
      <c r="D5639" s="213" t="s">
        <v>2514</v>
      </c>
      <c r="E5639" s="213">
        <v>0</v>
      </c>
      <c r="F5639" s="213" t="s">
        <v>590</v>
      </c>
      <c r="G5639" s="214" t="s">
        <v>554</v>
      </c>
      <c r="H5639" s="208" t="str">
        <f>IF(Input!F$4="GMH_OECC",J5639,IF(Input!F$4="GMH_XOEC",L5639,IF(Input!F$4="GMH_Korea",N5639,IF(Input!F$4="GMH_EU",P5639,IF(Input!F$4="Skysuper",#REF!,IF(Input!F$4="SkyII",#REF!,IF(Input!F$4="XO-8000",#REF!, "FALSE")))))))</f>
        <v>00</v>
      </c>
      <c r="I5639" s="209">
        <f>IF(Input!F$4="GMH_OECC",K5639,IF(Input!F$4="GMH_XOEC",M5639,IF(Input!F$4="GMH_Korea",O5639,IF(Input!F$4="GMH_EU",Q5639,IF(Input!F$4="Skysuper",#REF!,IF(Input!F$4="SkyII",#REF!,IF(Input!F$4="XO-8000",#REF!, "FALSE")))))))</f>
        <v>0</v>
      </c>
      <c r="J5639" s="210" t="s">
        <v>10359</v>
      </c>
      <c r="K5639" s="268">
        <v>0</v>
      </c>
      <c r="L5639" s="270" t="s">
        <v>10359</v>
      </c>
      <c r="M5639" s="270">
        <v>0</v>
      </c>
      <c r="N5639" s="270" t="s">
        <v>10359</v>
      </c>
      <c r="O5639" s="270">
        <v>0</v>
      </c>
      <c r="P5639" s="270" t="s">
        <v>10359</v>
      </c>
      <c r="Q5639" s="270">
        <v>0</v>
      </c>
      <c r="R5639" s="74"/>
      <c r="S5639" s="75" t="str">
        <f t="shared" si="511"/>
        <v>0000</v>
      </c>
      <c r="T5639" s="75" t="str">
        <f t="shared" si="512"/>
        <v>00000000000000000000000000000000</v>
      </c>
      <c r="V5639" s="197"/>
      <c r="W5639" s="75">
        <f t="shared" si="513"/>
        <v>0</v>
      </c>
      <c r="AE5639" s="479"/>
    </row>
    <row r="5640" spans="1:31" s="75" customFormat="1" ht="24" x14ac:dyDescent="0.2">
      <c r="A5640" s="211">
        <v>5637</v>
      </c>
      <c r="B5640" s="212" t="s">
        <v>6111</v>
      </c>
      <c r="C5640" s="213" t="s">
        <v>6112</v>
      </c>
      <c r="D5640" s="213" t="s">
        <v>2514</v>
      </c>
      <c r="E5640" s="213">
        <v>0</v>
      </c>
      <c r="F5640" s="213" t="s">
        <v>590</v>
      </c>
      <c r="G5640" s="214" t="s">
        <v>554</v>
      </c>
      <c r="H5640" s="208" t="str">
        <f>IF(Input!F$4="GMH_OECC",J5640,IF(Input!F$4="GMH_XOEC",L5640,IF(Input!F$4="GMH_Korea",N5640,IF(Input!F$4="GMH_EU",P5640,IF(Input!F$4="Skysuper",#REF!,IF(Input!F$4="SkyII",#REF!,IF(Input!F$4="XO-8000",#REF!, "FALSE")))))))</f>
        <v>00</v>
      </c>
      <c r="I5640" s="209">
        <f>IF(Input!F$4="GMH_OECC",K5640,IF(Input!F$4="GMH_XOEC",M5640,IF(Input!F$4="GMH_Korea",O5640,IF(Input!F$4="GMH_EU",Q5640,IF(Input!F$4="Skysuper",#REF!,IF(Input!F$4="SkyII",#REF!,IF(Input!F$4="XO-8000",#REF!, "FALSE")))))))</f>
        <v>0</v>
      </c>
      <c r="J5640" s="210" t="s">
        <v>10359</v>
      </c>
      <c r="K5640" s="268">
        <v>0</v>
      </c>
      <c r="L5640" s="270" t="s">
        <v>10359</v>
      </c>
      <c r="M5640" s="270">
        <v>0</v>
      </c>
      <c r="N5640" s="270" t="s">
        <v>10359</v>
      </c>
      <c r="O5640" s="270">
        <v>0</v>
      </c>
      <c r="P5640" s="270" t="s">
        <v>10359</v>
      </c>
      <c r="Q5640" s="270">
        <v>0</v>
      </c>
      <c r="R5640" s="74"/>
      <c r="S5640" s="75" t="str">
        <f t="shared" si="511"/>
        <v>0000</v>
      </c>
      <c r="T5640" s="75" t="str">
        <f t="shared" si="512"/>
        <v>00000000000000000000000000000000</v>
      </c>
      <c r="V5640" s="197"/>
      <c r="W5640" s="75">
        <f t="shared" si="513"/>
        <v>0</v>
      </c>
      <c r="AE5640" s="479"/>
    </row>
    <row r="5641" spans="1:31" s="75" customFormat="1" ht="24" x14ac:dyDescent="0.2">
      <c r="A5641" s="211">
        <v>5638</v>
      </c>
      <c r="B5641" s="212" t="s">
        <v>6113</v>
      </c>
      <c r="C5641" s="213" t="s">
        <v>6114</v>
      </c>
      <c r="D5641" s="213" t="s">
        <v>2514</v>
      </c>
      <c r="E5641" s="213">
        <v>0</v>
      </c>
      <c r="F5641" s="213" t="s">
        <v>590</v>
      </c>
      <c r="G5641" s="214" t="s">
        <v>554</v>
      </c>
      <c r="H5641" s="208" t="str">
        <f>IF(Input!F$4="GMH_OECC",J5641,IF(Input!F$4="GMH_XOEC",L5641,IF(Input!F$4="GMH_Korea",N5641,IF(Input!F$4="GMH_EU",P5641,IF(Input!F$4="Skysuper",#REF!,IF(Input!F$4="SkyII",#REF!,IF(Input!F$4="XO-8000",#REF!, "FALSE")))))))</f>
        <v>00</v>
      </c>
      <c r="I5641" s="209">
        <f>IF(Input!F$4="GMH_OECC",K5641,IF(Input!F$4="GMH_XOEC",M5641,IF(Input!F$4="GMH_Korea",O5641,IF(Input!F$4="GMH_EU",Q5641,IF(Input!F$4="Skysuper",#REF!,IF(Input!F$4="SkyII",#REF!,IF(Input!F$4="XO-8000",#REF!, "FALSE")))))))</f>
        <v>0</v>
      </c>
      <c r="J5641" s="210" t="s">
        <v>10359</v>
      </c>
      <c r="K5641" s="268">
        <v>0</v>
      </c>
      <c r="L5641" s="270" t="s">
        <v>10359</v>
      </c>
      <c r="M5641" s="270">
        <v>0</v>
      </c>
      <c r="N5641" s="270" t="s">
        <v>10359</v>
      </c>
      <c r="O5641" s="270">
        <v>0</v>
      </c>
      <c r="P5641" s="270" t="s">
        <v>10359</v>
      </c>
      <c r="Q5641" s="270">
        <v>0</v>
      </c>
      <c r="R5641" s="74"/>
      <c r="S5641" s="75" t="str">
        <f t="shared" si="511"/>
        <v>0000</v>
      </c>
      <c r="T5641" s="75" t="str">
        <f t="shared" si="512"/>
        <v>00000000000000000000000000000000</v>
      </c>
      <c r="V5641" s="197"/>
      <c r="W5641" s="75">
        <f t="shared" si="513"/>
        <v>0</v>
      </c>
      <c r="AE5641" s="479"/>
    </row>
    <row r="5642" spans="1:31" s="75" customFormat="1" ht="24" x14ac:dyDescent="0.2">
      <c r="A5642" s="211">
        <v>5639</v>
      </c>
      <c r="B5642" s="212" t="s">
        <v>6115</v>
      </c>
      <c r="C5642" s="213" t="s">
        <v>6116</v>
      </c>
      <c r="D5642" s="213" t="s">
        <v>2514</v>
      </c>
      <c r="E5642" s="213">
        <v>0</v>
      </c>
      <c r="F5642" s="213" t="s">
        <v>590</v>
      </c>
      <c r="G5642" s="214" t="s">
        <v>554</v>
      </c>
      <c r="H5642" s="208" t="str">
        <f>IF(Input!F$4="GMH_OECC",J5642,IF(Input!F$4="GMH_XOEC",L5642,IF(Input!F$4="GMH_Korea",N5642,IF(Input!F$4="GMH_EU",P5642,IF(Input!F$4="Skysuper",#REF!,IF(Input!F$4="SkyII",#REF!,IF(Input!F$4="XO-8000",#REF!, "FALSE")))))))</f>
        <v>00</v>
      </c>
      <c r="I5642" s="209">
        <f>IF(Input!F$4="GMH_OECC",K5642,IF(Input!F$4="GMH_XOEC",M5642,IF(Input!F$4="GMH_Korea",O5642,IF(Input!F$4="GMH_EU",Q5642,IF(Input!F$4="Skysuper",#REF!,IF(Input!F$4="SkyII",#REF!,IF(Input!F$4="XO-8000",#REF!, "FALSE")))))))</f>
        <v>0</v>
      </c>
      <c r="J5642" s="210" t="s">
        <v>10359</v>
      </c>
      <c r="K5642" s="268">
        <v>0</v>
      </c>
      <c r="L5642" s="270" t="s">
        <v>10359</v>
      </c>
      <c r="M5642" s="270">
        <v>0</v>
      </c>
      <c r="N5642" s="270" t="s">
        <v>10359</v>
      </c>
      <c r="O5642" s="270">
        <v>0</v>
      </c>
      <c r="P5642" s="270" t="s">
        <v>10359</v>
      </c>
      <c r="Q5642" s="270">
        <v>0</v>
      </c>
      <c r="R5642" s="74"/>
      <c r="S5642" s="75" t="str">
        <f t="shared" si="511"/>
        <v>0000</v>
      </c>
      <c r="T5642" s="75" t="str">
        <f t="shared" si="512"/>
        <v>00000000000000000000000000000000</v>
      </c>
      <c r="V5642" s="197"/>
      <c r="W5642" s="75">
        <f t="shared" si="513"/>
        <v>0</v>
      </c>
      <c r="AE5642" s="479"/>
    </row>
    <row r="5643" spans="1:31" s="75" customFormat="1" ht="24" x14ac:dyDescent="0.2">
      <c r="A5643" s="211">
        <v>5640</v>
      </c>
      <c r="B5643" s="212" t="s">
        <v>6117</v>
      </c>
      <c r="C5643" s="213" t="s">
        <v>6118</v>
      </c>
      <c r="D5643" s="213" t="s">
        <v>2514</v>
      </c>
      <c r="E5643" s="213">
        <v>0</v>
      </c>
      <c r="F5643" s="213" t="s">
        <v>590</v>
      </c>
      <c r="G5643" s="214" t="s">
        <v>554</v>
      </c>
      <c r="H5643" s="208" t="str">
        <f>IF(Input!F$4="GMH_OECC",J5643,IF(Input!F$4="GMH_XOEC",L5643,IF(Input!F$4="GMH_Korea",N5643,IF(Input!F$4="GMH_EU",P5643,IF(Input!F$4="Skysuper",#REF!,IF(Input!F$4="SkyII",#REF!,IF(Input!F$4="XO-8000",#REF!, "FALSE")))))))</f>
        <v>00</v>
      </c>
      <c r="I5643" s="209">
        <f>IF(Input!F$4="GMH_OECC",K5643,IF(Input!F$4="GMH_XOEC",M5643,IF(Input!F$4="GMH_Korea",O5643,IF(Input!F$4="GMH_EU",Q5643,IF(Input!F$4="Skysuper",#REF!,IF(Input!F$4="SkyII",#REF!,IF(Input!F$4="XO-8000",#REF!, "FALSE")))))))</f>
        <v>0</v>
      </c>
      <c r="J5643" s="210" t="s">
        <v>10359</v>
      </c>
      <c r="K5643" s="268">
        <v>0</v>
      </c>
      <c r="L5643" s="270" t="s">
        <v>10359</v>
      </c>
      <c r="M5643" s="270">
        <v>0</v>
      </c>
      <c r="N5643" s="270" t="s">
        <v>10359</v>
      </c>
      <c r="O5643" s="270">
        <v>0</v>
      </c>
      <c r="P5643" s="270" t="s">
        <v>10359</v>
      </c>
      <c r="Q5643" s="270">
        <v>0</v>
      </c>
      <c r="R5643" s="74"/>
      <c r="S5643" s="75" t="str">
        <f t="shared" si="511"/>
        <v>0000</v>
      </c>
      <c r="T5643" s="75" t="str">
        <f t="shared" si="512"/>
        <v>00000000000000000000000000000000</v>
      </c>
      <c r="V5643" s="197"/>
      <c r="W5643" s="75">
        <f t="shared" si="513"/>
        <v>0</v>
      </c>
      <c r="AE5643" s="479"/>
    </row>
    <row r="5644" spans="1:31" s="75" customFormat="1" ht="24" x14ac:dyDescent="0.2">
      <c r="A5644" s="211">
        <v>5641</v>
      </c>
      <c r="B5644" s="212" t="s">
        <v>6119</v>
      </c>
      <c r="C5644" s="213" t="s">
        <v>6120</v>
      </c>
      <c r="D5644" s="213" t="s">
        <v>2514</v>
      </c>
      <c r="E5644" s="213">
        <v>0</v>
      </c>
      <c r="F5644" s="213" t="s">
        <v>590</v>
      </c>
      <c r="G5644" s="214" t="s">
        <v>554</v>
      </c>
      <c r="H5644" s="208" t="str">
        <f>IF(Input!F$4="GMH_OECC",J5644,IF(Input!F$4="GMH_XOEC",L5644,IF(Input!F$4="GMH_Korea",N5644,IF(Input!F$4="GMH_EU",P5644,IF(Input!F$4="Skysuper",#REF!,IF(Input!F$4="SkyII",#REF!,IF(Input!F$4="XO-8000",#REF!, "FALSE")))))))</f>
        <v>00</v>
      </c>
      <c r="I5644" s="209">
        <f>IF(Input!F$4="GMH_OECC",K5644,IF(Input!F$4="GMH_XOEC",M5644,IF(Input!F$4="GMH_Korea",O5644,IF(Input!F$4="GMH_EU",Q5644,IF(Input!F$4="Skysuper",#REF!,IF(Input!F$4="SkyII",#REF!,IF(Input!F$4="XO-8000",#REF!, "FALSE")))))))</f>
        <v>0</v>
      </c>
      <c r="J5644" s="210" t="s">
        <v>10359</v>
      </c>
      <c r="K5644" s="268">
        <v>0</v>
      </c>
      <c r="L5644" s="270" t="s">
        <v>10359</v>
      </c>
      <c r="M5644" s="270">
        <v>0</v>
      </c>
      <c r="N5644" s="270" t="s">
        <v>10359</v>
      </c>
      <c r="O5644" s="270">
        <v>0</v>
      </c>
      <c r="P5644" s="270" t="s">
        <v>10359</v>
      </c>
      <c r="Q5644" s="270">
        <v>0</v>
      </c>
      <c r="R5644" s="74"/>
      <c r="S5644" s="75" t="str">
        <f t="shared" si="511"/>
        <v>0000</v>
      </c>
      <c r="T5644" s="75" t="str">
        <f t="shared" si="512"/>
        <v>00000000000000000000000000000000</v>
      </c>
      <c r="V5644" s="197"/>
      <c r="W5644" s="75">
        <f t="shared" si="513"/>
        <v>0</v>
      </c>
      <c r="AE5644" s="479"/>
    </row>
    <row r="5645" spans="1:31" s="75" customFormat="1" ht="24" x14ac:dyDescent="0.2">
      <c r="A5645" s="211">
        <v>5642</v>
      </c>
      <c r="B5645" s="212" t="s">
        <v>6121</v>
      </c>
      <c r="C5645" s="213" t="s">
        <v>6122</v>
      </c>
      <c r="D5645" s="213" t="s">
        <v>2514</v>
      </c>
      <c r="E5645" s="213">
        <v>0</v>
      </c>
      <c r="F5645" s="213" t="s">
        <v>590</v>
      </c>
      <c r="G5645" s="214" t="s">
        <v>554</v>
      </c>
      <c r="H5645" s="208" t="str">
        <f>IF(Input!F$4="GMH_OECC",J5645,IF(Input!F$4="GMH_XOEC",L5645,IF(Input!F$4="GMH_Korea",N5645,IF(Input!F$4="GMH_EU",P5645,IF(Input!F$4="Skysuper",#REF!,IF(Input!F$4="SkyII",#REF!,IF(Input!F$4="XO-8000",#REF!, "FALSE")))))))</f>
        <v>00</v>
      </c>
      <c r="I5645" s="209">
        <f>IF(Input!F$4="GMH_OECC",K5645,IF(Input!F$4="GMH_XOEC",M5645,IF(Input!F$4="GMH_Korea",O5645,IF(Input!F$4="GMH_EU",Q5645,IF(Input!F$4="Skysuper",#REF!,IF(Input!F$4="SkyII",#REF!,IF(Input!F$4="XO-8000",#REF!, "FALSE")))))))</f>
        <v>0</v>
      </c>
      <c r="J5645" s="210" t="s">
        <v>10359</v>
      </c>
      <c r="K5645" s="268">
        <v>0</v>
      </c>
      <c r="L5645" s="270" t="s">
        <v>10359</v>
      </c>
      <c r="M5645" s="270">
        <v>0</v>
      </c>
      <c r="N5645" s="270" t="s">
        <v>10359</v>
      </c>
      <c r="O5645" s="270">
        <v>0</v>
      </c>
      <c r="P5645" s="270" t="s">
        <v>10359</v>
      </c>
      <c r="Q5645" s="270">
        <v>0</v>
      </c>
      <c r="R5645" s="74"/>
      <c r="S5645" s="75" t="str">
        <f t="shared" si="511"/>
        <v>0000</v>
      </c>
      <c r="T5645" s="75" t="str">
        <f t="shared" si="512"/>
        <v>00000000000000000000000000000000</v>
      </c>
      <c r="V5645" s="197"/>
      <c r="W5645" s="75">
        <f t="shared" si="513"/>
        <v>0</v>
      </c>
      <c r="AE5645" s="479"/>
    </row>
    <row r="5646" spans="1:31" s="75" customFormat="1" ht="24" x14ac:dyDescent="0.2">
      <c r="A5646" s="211">
        <v>5643</v>
      </c>
      <c r="B5646" s="212" t="s">
        <v>6123</v>
      </c>
      <c r="C5646" s="213" t="s">
        <v>6124</v>
      </c>
      <c r="D5646" s="213" t="s">
        <v>2514</v>
      </c>
      <c r="E5646" s="213">
        <v>0</v>
      </c>
      <c r="F5646" s="213" t="s">
        <v>590</v>
      </c>
      <c r="G5646" s="214" t="s">
        <v>554</v>
      </c>
      <c r="H5646" s="208" t="str">
        <f>IF(Input!F$4="GMH_OECC",J5646,IF(Input!F$4="GMH_XOEC",L5646,IF(Input!F$4="GMH_Korea",N5646,IF(Input!F$4="GMH_EU",P5646,IF(Input!F$4="Skysuper",#REF!,IF(Input!F$4="SkyII",#REF!,IF(Input!F$4="XO-8000",#REF!, "FALSE")))))))</f>
        <v>00</v>
      </c>
      <c r="I5646" s="209">
        <f>IF(Input!F$4="GMH_OECC",K5646,IF(Input!F$4="GMH_XOEC",M5646,IF(Input!F$4="GMH_Korea",O5646,IF(Input!F$4="GMH_EU",Q5646,IF(Input!F$4="Skysuper",#REF!,IF(Input!F$4="SkyII",#REF!,IF(Input!F$4="XO-8000",#REF!, "FALSE")))))))</f>
        <v>0</v>
      </c>
      <c r="J5646" s="210" t="s">
        <v>10359</v>
      </c>
      <c r="K5646" s="268">
        <v>0</v>
      </c>
      <c r="L5646" s="270" t="s">
        <v>10359</v>
      </c>
      <c r="M5646" s="270">
        <v>0</v>
      </c>
      <c r="N5646" s="270" t="s">
        <v>10359</v>
      </c>
      <c r="O5646" s="270">
        <v>0</v>
      </c>
      <c r="P5646" s="270" t="s">
        <v>10359</v>
      </c>
      <c r="Q5646" s="270">
        <v>0</v>
      </c>
      <c r="R5646" s="74"/>
      <c r="S5646" s="75" t="str">
        <f t="shared" si="511"/>
        <v>0000</v>
      </c>
      <c r="T5646" s="75" t="str">
        <f t="shared" si="512"/>
        <v>00000000000000000000000000000000</v>
      </c>
      <c r="V5646" s="197"/>
      <c r="W5646" s="75">
        <f t="shared" si="513"/>
        <v>0</v>
      </c>
      <c r="AE5646" s="479"/>
    </row>
    <row r="5647" spans="1:31" s="75" customFormat="1" ht="24" x14ac:dyDescent="0.2">
      <c r="A5647" s="211">
        <v>5644</v>
      </c>
      <c r="B5647" s="212" t="s">
        <v>6125</v>
      </c>
      <c r="C5647" s="213" t="s">
        <v>6126</v>
      </c>
      <c r="D5647" s="213" t="s">
        <v>2514</v>
      </c>
      <c r="E5647" s="213">
        <v>0</v>
      </c>
      <c r="F5647" s="213" t="s">
        <v>590</v>
      </c>
      <c r="G5647" s="214" t="s">
        <v>554</v>
      </c>
      <c r="H5647" s="208" t="str">
        <f>IF(Input!F$4="GMH_OECC",J5647,IF(Input!F$4="GMH_XOEC",L5647,IF(Input!F$4="GMH_Korea",N5647,IF(Input!F$4="GMH_EU",P5647,IF(Input!F$4="Skysuper",#REF!,IF(Input!F$4="SkyII",#REF!,IF(Input!F$4="XO-8000",#REF!, "FALSE")))))))</f>
        <v>00</v>
      </c>
      <c r="I5647" s="209">
        <f>IF(Input!F$4="GMH_OECC",K5647,IF(Input!F$4="GMH_XOEC",M5647,IF(Input!F$4="GMH_Korea",O5647,IF(Input!F$4="GMH_EU",Q5647,IF(Input!F$4="Skysuper",#REF!,IF(Input!F$4="SkyII",#REF!,IF(Input!F$4="XO-8000",#REF!, "FALSE")))))))</f>
        <v>0</v>
      </c>
      <c r="J5647" s="210" t="s">
        <v>10359</v>
      </c>
      <c r="K5647" s="268">
        <v>0</v>
      </c>
      <c r="L5647" s="270" t="s">
        <v>10359</v>
      </c>
      <c r="M5647" s="270">
        <v>0</v>
      </c>
      <c r="N5647" s="270" t="s">
        <v>10359</v>
      </c>
      <c r="O5647" s="270">
        <v>0</v>
      </c>
      <c r="P5647" s="270" t="s">
        <v>10359</v>
      </c>
      <c r="Q5647" s="270">
        <v>0</v>
      </c>
      <c r="R5647" s="74"/>
      <c r="S5647" s="75" t="str">
        <f t="shared" si="511"/>
        <v>0000</v>
      </c>
      <c r="T5647" s="75" t="str">
        <f t="shared" si="512"/>
        <v>00000000000000000000000000000000</v>
      </c>
      <c r="V5647" s="197"/>
      <c r="W5647" s="75">
        <f t="shared" si="513"/>
        <v>0</v>
      </c>
      <c r="AE5647" s="479"/>
    </row>
    <row r="5648" spans="1:31" s="75" customFormat="1" ht="24" x14ac:dyDescent="0.2">
      <c r="A5648" s="211">
        <v>5645</v>
      </c>
      <c r="B5648" s="212" t="s">
        <v>6127</v>
      </c>
      <c r="C5648" s="213" t="s">
        <v>6128</v>
      </c>
      <c r="D5648" s="213" t="s">
        <v>2514</v>
      </c>
      <c r="E5648" s="213">
        <v>0</v>
      </c>
      <c r="F5648" s="213" t="s">
        <v>590</v>
      </c>
      <c r="G5648" s="214" t="s">
        <v>554</v>
      </c>
      <c r="H5648" s="208" t="str">
        <f>IF(Input!F$4="GMH_OECC",J5648,IF(Input!F$4="GMH_XOEC",L5648,IF(Input!F$4="GMH_Korea",N5648,IF(Input!F$4="GMH_EU",P5648,IF(Input!F$4="Skysuper",#REF!,IF(Input!F$4="SkyII",#REF!,IF(Input!F$4="XO-8000",#REF!, "FALSE")))))))</f>
        <v>00</v>
      </c>
      <c r="I5648" s="209">
        <f>IF(Input!F$4="GMH_OECC",K5648,IF(Input!F$4="GMH_XOEC",M5648,IF(Input!F$4="GMH_Korea",O5648,IF(Input!F$4="GMH_EU",Q5648,IF(Input!F$4="Skysuper",#REF!,IF(Input!F$4="SkyII",#REF!,IF(Input!F$4="XO-8000",#REF!, "FALSE")))))))</f>
        <v>0</v>
      </c>
      <c r="J5648" s="210" t="s">
        <v>10359</v>
      </c>
      <c r="K5648" s="268">
        <v>0</v>
      </c>
      <c r="L5648" s="270" t="s">
        <v>10359</v>
      </c>
      <c r="M5648" s="270">
        <v>0</v>
      </c>
      <c r="N5648" s="270" t="s">
        <v>10359</v>
      </c>
      <c r="O5648" s="270">
        <v>0</v>
      </c>
      <c r="P5648" s="270" t="s">
        <v>10359</v>
      </c>
      <c r="Q5648" s="270">
        <v>0</v>
      </c>
      <c r="R5648" s="74"/>
      <c r="S5648" s="75" t="str">
        <f t="shared" si="511"/>
        <v>0000</v>
      </c>
      <c r="T5648" s="75" t="str">
        <f t="shared" si="512"/>
        <v>00000000000000000000000000000000</v>
      </c>
      <c r="V5648" s="197"/>
      <c r="W5648" s="75">
        <f t="shared" si="513"/>
        <v>0</v>
      </c>
      <c r="AE5648" s="479"/>
    </row>
    <row r="5649" spans="1:31" s="75" customFormat="1" ht="24" x14ac:dyDescent="0.2">
      <c r="A5649" s="211">
        <v>5646</v>
      </c>
      <c r="B5649" s="212" t="s">
        <v>6129</v>
      </c>
      <c r="C5649" s="213" t="s">
        <v>6130</v>
      </c>
      <c r="D5649" s="213" t="s">
        <v>2514</v>
      </c>
      <c r="E5649" s="213">
        <v>0</v>
      </c>
      <c r="F5649" s="213" t="s">
        <v>590</v>
      </c>
      <c r="G5649" s="214" t="s">
        <v>554</v>
      </c>
      <c r="H5649" s="208" t="str">
        <f>IF(Input!F$4="GMH_OECC",J5649,IF(Input!F$4="GMH_XOEC",L5649,IF(Input!F$4="GMH_Korea",N5649,IF(Input!F$4="GMH_EU",P5649,IF(Input!F$4="Skysuper",#REF!,IF(Input!F$4="SkyII",#REF!,IF(Input!F$4="XO-8000",#REF!, "FALSE")))))))</f>
        <v>00</v>
      </c>
      <c r="I5649" s="209">
        <f>IF(Input!F$4="GMH_OECC",K5649,IF(Input!F$4="GMH_XOEC",M5649,IF(Input!F$4="GMH_Korea",O5649,IF(Input!F$4="GMH_EU",Q5649,IF(Input!F$4="Skysuper",#REF!,IF(Input!F$4="SkyII",#REF!,IF(Input!F$4="XO-8000",#REF!, "FALSE")))))))</f>
        <v>0</v>
      </c>
      <c r="J5649" s="210" t="s">
        <v>10359</v>
      </c>
      <c r="K5649" s="268">
        <v>0</v>
      </c>
      <c r="L5649" s="270" t="s">
        <v>10359</v>
      </c>
      <c r="M5649" s="270">
        <v>0</v>
      </c>
      <c r="N5649" s="270" t="s">
        <v>10359</v>
      </c>
      <c r="O5649" s="270">
        <v>0</v>
      </c>
      <c r="P5649" s="270" t="s">
        <v>10359</v>
      </c>
      <c r="Q5649" s="270">
        <v>0</v>
      </c>
      <c r="R5649" s="74"/>
      <c r="S5649" s="75" t="str">
        <f t="shared" si="511"/>
        <v>0000</v>
      </c>
      <c r="T5649" s="75" t="str">
        <f t="shared" si="512"/>
        <v>00000000000000000000000000000000</v>
      </c>
      <c r="V5649" s="197"/>
      <c r="W5649" s="75">
        <f t="shared" si="513"/>
        <v>0</v>
      </c>
      <c r="AE5649" s="479"/>
    </row>
    <row r="5650" spans="1:31" s="75" customFormat="1" ht="24" x14ac:dyDescent="0.2">
      <c r="A5650" s="211">
        <v>5647</v>
      </c>
      <c r="B5650" s="212" t="s">
        <v>6131</v>
      </c>
      <c r="C5650" s="213" t="s">
        <v>6132</v>
      </c>
      <c r="D5650" s="213" t="s">
        <v>2514</v>
      </c>
      <c r="E5650" s="213">
        <v>0</v>
      </c>
      <c r="F5650" s="213" t="s">
        <v>590</v>
      </c>
      <c r="G5650" s="214" t="s">
        <v>554</v>
      </c>
      <c r="H5650" s="208" t="str">
        <f>IF(Input!F$4="GMH_OECC",J5650,IF(Input!F$4="GMH_XOEC",L5650,IF(Input!F$4="GMH_Korea",N5650,IF(Input!F$4="GMH_EU",P5650,IF(Input!F$4="Skysuper",#REF!,IF(Input!F$4="SkyII",#REF!,IF(Input!F$4="XO-8000",#REF!, "FALSE")))))))</f>
        <v>00</v>
      </c>
      <c r="I5650" s="209">
        <f>IF(Input!F$4="GMH_OECC",K5650,IF(Input!F$4="GMH_XOEC",M5650,IF(Input!F$4="GMH_Korea",O5650,IF(Input!F$4="GMH_EU",Q5650,IF(Input!F$4="Skysuper",#REF!,IF(Input!F$4="SkyII",#REF!,IF(Input!F$4="XO-8000",#REF!, "FALSE")))))))</f>
        <v>0</v>
      </c>
      <c r="J5650" s="210" t="s">
        <v>10359</v>
      </c>
      <c r="K5650" s="268">
        <v>0</v>
      </c>
      <c r="L5650" s="270" t="s">
        <v>10359</v>
      </c>
      <c r="M5650" s="270">
        <v>0</v>
      </c>
      <c r="N5650" s="270" t="s">
        <v>10359</v>
      </c>
      <c r="O5650" s="270">
        <v>0</v>
      </c>
      <c r="P5650" s="270" t="s">
        <v>10359</v>
      </c>
      <c r="Q5650" s="270">
        <v>0</v>
      </c>
      <c r="R5650" s="74"/>
      <c r="S5650" s="75" t="str">
        <f t="shared" si="511"/>
        <v>0000</v>
      </c>
      <c r="T5650" s="75" t="str">
        <f t="shared" si="512"/>
        <v>00000000000000000000000000000000</v>
      </c>
      <c r="V5650" s="197"/>
      <c r="W5650" s="75">
        <f t="shared" si="513"/>
        <v>0</v>
      </c>
      <c r="AE5650" s="479"/>
    </row>
    <row r="5651" spans="1:31" s="75" customFormat="1" ht="24" x14ac:dyDescent="0.2">
      <c r="A5651" s="211">
        <v>5648</v>
      </c>
      <c r="B5651" s="212" t="s">
        <v>6133</v>
      </c>
      <c r="C5651" s="213" t="s">
        <v>6134</v>
      </c>
      <c r="D5651" s="213" t="s">
        <v>2514</v>
      </c>
      <c r="E5651" s="213">
        <v>0</v>
      </c>
      <c r="F5651" s="213" t="s">
        <v>590</v>
      </c>
      <c r="G5651" s="214" t="s">
        <v>554</v>
      </c>
      <c r="H5651" s="208" t="str">
        <f>IF(Input!F$4="GMH_OECC",J5651,IF(Input!F$4="GMH_XOEC",L5651,IF(Input!F$4="GMH_Korea",N5651,IF(Input!F$4="GMH_EU",P5651,IF(Input!F$4="Skysuper",#REF!,IF(Input!F$4="SkyII",#REF!,IF(Input!F$4="XO-8000",#REF!, "FALSE")))))))</f>
        <v>00</v>
      </c>
      <c r="I5651" s="209">
        <f>IF(Input!F$4="GMH_OECC",K5651,IF(Input!F$4="GMH_XOEC",M5651,IF(Input!F$4="GMH_Korea",O5651,IF(Input!F$4="GMH_EU",Q5651,IF(Input!F$4="Skysuper",#REF!,IF(Input!F$4="SkyII",#REF!,IF(Input!F$4="XO-8000",#REF!, "FALSE")))))))</f>
        <v>0</v>
      </c>
      <c r="J5651" s="210" t="s">
        <v>10359</v>
      </c>
      <c r="K5651" s="268">
        <v>0</v>
      </c>
      <c r="L5651" s="270" t="s">
        <v>10359</v>
      </c>
      <c r="M5651" s="270">
        <v>0</v>
      </c>
      <c r="N5651" s="270" t="s">
        <v>10359</v>
      </c>
      <c r="O5651" s="270">
        <v>0</v>
      </c>
      <c r="P5651" s="270" t="s">
        <v>10359</v>
      </c>
      <c r="Q5651" s="270">
        <v>0</v>
      </c>
      <c r="R5651" s="74"/>
      <c r="S5651" s="75" t="str">
        <f t="shared" si="511"/>
        <v>0000</v>
      </c>
      <c r="T5651" s="75" t="str">
        <f t="shared" si="512"/>
        <v>00000000000000000000000000000000</v>
      </c>
      <c r="V5651" s="197"/>
      <c r="W5651" s="75">
        <f t="shared" si="513"/>
        <v>0</v>
      </c>
      <c r="AE5651" s="479"/>
    </row>
    <row r="5652" spans="1:31" s="75" customFormat="1" ht="24" x14ac:dyDescent="0.2">
      <c r="A5652" s="211">
        <v>5649</v>
      </c>
      <c r="B5652" s="212" t="s">
        <v>6135</v>
      </c>
      <c r="C5652" s="213" t="s">
        <v>6136</v>
      </c>
      <c r="D5652" s="213" t="s">
        <v>2514</v>
      </c>
      <c r="E5652" s="213">
        <v>0</v>
      </c>
      <c r="F5652" s="213" t="s">
        <v>590</v>
      </c>
      <c r="G5652" s="214" t="s">
        <v>554</v>
      </c>
      <c r="H5652" s="208" t="str">
        <f>IF(Input!F$4="GMH_OECC",J5652,IF(Input!F$4="GMH_XOEC",L5652,IF(Input!F$4="GMH_Korea",N5652,IF(Input!F$4="GMH_EU",P5652,IF(Input!F$4="Skysuper",#REF!,IF(Input!F$4="SkyII",#REF!,IF(Input!F$4="XO-8000",#REF!, "FALSE")))))))</f>
        <v>00</v>
      </c>
      <c r="I5652" s="209">
        <f>IF(Input!F$4="GMH_OECC",K5652,IF(Input!F$4="GMH_XOEC",M5652,IF(Input!F$4="GMH_Korea",O5652,IF(Input!F$4="GMH_EU",Q5652,IF(Input!F$4="Skysuper",#REF!,IF(Input!F$4="SkyII",#REF!,IF(Input!F$4="XO-8000",#REF!, "FALSE")))))))</f>
        <v>0</v>
      </c>
      <c r="J5652" s="210" t="s">
        <v>10359</v>
      </c>
      <c r="K5652" s="268">
        <v>0</v>
      </c>
      <c r="L5652" s="270" t="s">
        <v>10359</v>
      </c>
      <c r="M5652" s="270">
        <v>0</v>
      </c>
      <c r="N5652" s="270" t="s">
        <v>10359</v>
      </c>
      <c r="O5652" s="270">
        <v>0</v>
      </c>
      <c r="P5652" s="270" t="s">
        <v>10359</v>
      </c>
      <c r="Q5652" s="270">
        <v>0</v>
      </c>
      <c r="R5652" s="74"/>
      <c r="S5652" s="75" t="str">
        <f t="shared" si="511"/>
        <v>0000</v>
      </c>
      <c r="T5652" s="75" t="str">
        <f t="shared" si="512"/>
        <v>00000000000000000000000000000000</v>
      </c>
      <c r="V5652" s="197"/>
      <c r="W5652" s="75">
        <f t="shared" si="513"/>
        <v>0</v>
      </c>
      <c r="AE5652" s="479"/>
    </row>
    <row r="5653" spans="1:31" s="75" customFormat="1" ht="24" x14ac:dyDescent="0.2">
      <c r="A5653" s="211">
        <v>5650</v>
      </c>
      <c r="B5653" s="212" t="s">
        <v>6137</v>
      </c>
      <c r="C5653" s="213" t="s">
        <v>6138</v>
      </c>
      <c r="D5653" s="213" t="s">
        <v>2514</v>
      </c>
      <c r="E5653" s="213">
        <v>0</v>
      </c>
      <c r="F5653" s="213" t="s">
        <v>590</v>
      </c>
      <c r="G5653" s="214" t="s">
        <v>554</v>
      </c>
      <c r="H5653" s="208" t="str">
        <f>IF(Input!F$4="GMH_OECC",J5653,IF(Input!F$4="GMH_XOEC",L5653,IF(Input!F$4="GMH_Korea",N5653,IF(Input!F$4="GMH_EU",P5653,IF(Input!F$4="Skysuper",#REF!,IF(Input!F$4="SkyII",#REF!,IF(Input!F$4="XO-8000",#REF!, "FALSE")))))))</f>
        <v>00</v>
      </c>
      <c r="I5653" s="209">
        <f>IF(Input!F$4="GMH_OECC",K5653,IF(Input!F$4="GMH_XOEC",M5653,IF(Input!F$4="GMH_Korea",O5653,IF(Input!F$4="GMH_EU",Q5653,IF(Input!F$4="Skysuper",#REF!,IF(Input!F$4="SkyII",#REF!,IF(Input!F$4="XO-8000",#REF!, "FALSE")))))))</f>
        <v>0</v>
      </c>
      <c r="J5653" s="210" t="s">
        <v>10359</v>
      </c>
      <c r="K5653" s="268">
        <v>0</v>
      </c>
      <c r="L5653" s="270" t="s">
        <v>10359</v>
      </c>
      <c r="M5653" s="270">
        <v>0</v>
      </c>
      <c r="N5653" s="270" t="s">
        <v>10359</v>
      </c>
      <c r="O5653" s="270">
        <v>0</v>
      </c>
      <c r="P5653" s="270" t="s">
        <v>10359</v>
      </c>
      <c r="Q5653" s="270">
        <v>0</v>
      </c>
      <c r="R5653" s="74"/>
      <c r="S5653" s="75" t="str">
        <f t="shared" si="511"/>
        <v>0000</v>
      </c>
      <c r="T5653" s="75" t="str">
        <f t="shared" si="512"/>
        <v>00000000000000000000000000000000</v>
      </c>
      <c r="V5653" s="197"/>
      <c r="W5653" s="75">
        <f t="shared" si="513"/>
        <v>0</v>
      </c>
      <c r="AE5653" s="479"/>
    </row>
    <row r="5654" spans="1:31" s="75" customFormat="1" ht="24" x14ac:dyDescent="0.2">
      <c r="A5654" s="211">
        <v>5651</v>
      </c>
      <c r="B5654" s="212" t="s">
        <v>6139</v>
      </c>
      <c r="C5654" s="213" t="s">
        <v>6140</v>
      </c>
      <c r="D5654" s="213" t="s">
        <v>2514</v>
      </c>
      <c r="E5654" s="213">
        <v>0</v>
      </c>
      <c r="F5654" s="213" t="s">
        <v>590</v>
      </c>
      <c r="G5654" s="214" t="s">
        <v>554</v>
      </c>
      <c r="H5654" s="208" t="str">
        <f>IF(Input!F$4="GMH_OECC",J5654,IF(Input!F$4="GMH_XOEC",L5654,IF(Input!F$4="GMH_Korea",N5654,IF(Input!F$4="GMH_EU",P5654,IF(Input!F$4="Skysuper",#REF!,IF(Input!F$4="SkyII",#REF!,IF(Input!F$4="XO-8000",#REF!, "FALSE")))))))</f>
        <v>00</v>
      </c>
      <c r="I5654" s="209">
        <f>IF(Input!F$4="GMH_OECC",K5654,IF(Input!F$4="GMH_XOEC",M5654,IF(Input!F$4="GMH_Korea",O5654,IF(Input!F$4="GMH_EU",Q5654,IF(Input!F$4="Skysuper",#REF!,IF(Input!F$4="SkyII",#REF!,IF(Input!F$4="XO-8000",#REF!, "FALSE")))))))</f>
        <v>0</v>
      </c>
      <c r="J5654" s="210" t="s">
        <v>10359</v>
      </c>
      <c r="K5654" s="268">
        <v>0</v>
      </c>
      <c r="L5654" s="270" t="s">
        <v>10359</v>
      </c>
      <c r="M5654" s="270">
        <v>0</v>
      </c>
      <c r="N5654" s="270" t="s">
        <v>10359</v>
      </c>
      <c r="O5654" s="270">
        <v>0</v>
      </c>
      <c r="P5654" s="270" t="s">
        <v>10359</v>
      </c>
      <c r="Q5654" s="270">
        <v>0</v>
      </c>
      <c r="R5654" s="74"/>
      <c r="S5654" s="75" t="str">
        <f t="shared" si="511"/>
        <v>0000</v>
      </c>
      <c r="T5654" s="75" t="str">
        <f t="shared" si="512"/>
        <v>00000000000000000000000000000000</v>
      </c>
      <c r="V5654" s="197"/>
      <c r="W5654" s="75">
        <f t="shared" si="513"/>
        <v>0</v>
      </c>
      <c r="AE5654" s="479"/>
    </row>
    <row r="5655" spans="1:31" s="75" customFormat="1" ht="24" x14ac:dyDescent="0.2">
      <c r="A5655" s="211">
        <v>5652</v>
      </c>
      <c r="B5655" s="212" t="s">
        <v>6141</v>
      </c>
      <c r="C5655" s="213" t="s">
        <v>6142</v>
      </c>
      <c r="D5655" s="213" t="s">
        <v>2514</v>
      </c>
      <c r="E5655" s="213">
        <v>0</v>
      </c>
      <c r="F5655" s="213" t="s">
        <v>590</v>
      </c>
      <c r="G5655" s="214" t="s">
        <v>554</v>
      </c>
      <c r="H5655" s="208" t="str">
        <f>IF(Input!F$4="GMH_OECC",J5655,IF(Input!F$4="GMH_XOEC",L5655,IF(Input!F$4="GMH_Korea",N5655,IF(Input!F$4="GMH_EU",P5655,IF(Input!F$4="Skysuper",#REF!,IF(Input!F$4="SkyII",#REF!,IF(Input!F$4="XO-8000",#REF!, "FALSE")))))))</f>
        <v>00</v>
      </c>
      <c r="I5655" s="209">
        <f>IF(Input!F$4="GMH_OECC",K5655,IF(Input!F$4="GMH_XOEC",M5655,IF(Input!F$4="GMH_Korea",O5655,IF(Input!F$4="GMH_EU",Q5655,IF(Input!F$4="Skysuper",#REF!,IF(Input!F$4="SkyII",#REF!,IF(Input!F$4="XO-8000",#REF!, "FALSE")))))))</f>
        <v>0</v>
      </c>
      <c r="J5655" s="210" t="s">
        <v>10359</v>
      </c>
      <c r="K5655" s="268">
        <v>0</v>
      </c>
      <c r="L5655" s="270" t="s">
        <v>10359</v>
      </c>
      <c r="M5655" s="270">
        <v>0</v>
      </c>
      <c r="N5655" s="270" t="s">
        <v>10359</v>
      </c>
      <c r="O5655" s="270">
        <v>0</v>
      </c>
      <c r="P5655" s="270" t="s">
        <v>10359</v>
      </c>
      <c r="Q5655" s="270">
        <v>0</v>
      </c>
      <c r="R5655" s="74"/>
      <c r="S5655" s="75" t="str">
        <f t="shared" si="511"/>
        <v>0000</v>
      </c>
      <c r="T5655" s="75" t="str">
        <f t="shared" si="512"/>
        <v>00000000000000000000000000000000</v>
      </c>
      <c r="V5655" s="197"/>
      <c r="W5655" s="75">
        <f t="shared" si="513"/>
        <v>0</v>
      </c>
      <c r="AE5655" s="479"/>
    </row>
    <row r="5656" spans="1:31" s="75" customFormat="1" ht="24" x14ac:dyDescent="0.2">
      <c r="A5656" s="211">
        <v>5653</v>
      </c>
      <c r="B5656" s="212" t="s">
        <v>6143</v>
      </c>
      <c r="C5656" s="213" t="s">
        <v>6144</v>
      </c>
      <c r="D5656" s="213" t="s">
        <v>2514</v>
      </c>
      <c r="E5656" s="213">
        <v>0</v>
      </c>
      <c r="F5656" s="213" t="s">
        <v>590</v>
      </c>
      <c r="G5656" s="214" t="s">
        <v>554</v>
      </c>
      <c r="H5656" s="208" t="str">
        <f>IF(Input!F$4="GMH_OECC",J5656,IF(Input!F$4="GMH_XOEC",L5656,IF(Input!F$4="GMH_Korea",N5656,IF(Input!F$4="GMH_EU",P5656,IF(Input!F$4="Skysuper",#REF!,IF(Input!F$4="SkyII",#REF!,IF(Input!F$4="XO-8000",#REF!, "FALSE")))))))</f>
        <v>00</v>
      </c>
      <c r="I5656" s="209">
        <f>IF(Input!F$4="GMH_OECC",K5656,IF(Input!F$4="GMH_XOEC",M5656,IF(Input!F$4="GMH_Korea",O5656,IF(Input!F$4="GMH_EU",Q5656,IF(Input!F$4="Skysuper",#REF!,IF(Input!F$4="SkyII",#REF!,IF(Input!F$4="XO-8000",#REF!, "FALSE")))))))</f>
        <v>0</v>
      </c>
      <c r="J5656" s="210" t="s">
        <v>10359</v>
      </c>
      <c r="K5656" s="268">
        <v>0</v>
      </c>
      <c r="L5656" s="270" t="s">
        <v>10359</v>
      </c>
      <c r="M5656" s="270">
        <v>0</v>
      </c>
      <c r="N5656" s="270" t="s">
        <v>10359</v>
      </c>
      <c r="O5656" s="270">
        <v>0</v>
      </c>
      <c r="P5656" s="270" t="s">
        <v>10359</v>
      </c>
      <c r="Q5656" s="270">
        <v>0</v>
      </c>
      <c r="R5656" s="74"/>
      <c r="S5656" s="75" t="str">
        <f t="shared" si="511"/>
        <v>0000</v>
      </c>
      <c r="T5656" s="75" t="str">
        <f t="shared" si="512"/>
        <v>00000000000000000000000000000000</v>
      </c>
      <c r="V5656" s="197"/>
      <c r="W5656" s="75">
        <f t="shared" si="513"/>
        <v>0</v>
      </c>
      <c r="AE5656" s="479"/>
    </row>
    <row r="5657" spans="1:31" s="75" customFormat="1" ht="24" x14ac:dyDescent="0.2">
      <c r="A5657" s="211">
        <v>5654</v>
      </c>
      <c r="B5657" s="212" t="s">
        <v>6145</v>
      </c>
      <c r="C5657" s="213" t="s">
        <v>6146</v>
      </c>
      <c r="D5657" s="213" t="s">
        <v>2514</v>
      </c>
      <c r="E5657" s="213">
        <v>0</v>
      </c>
      <c r="F5657" s="213" t="s">
        <v>590</v>
      </c>
      <c r="G5657" s="214" t="s">
        <v>554</v>
      </c>
      <c r="H5657" s="208" t="str">
        <f>IF(Input!F$4="GMH_OECC",J5657,IF(Input!F$4="GMH_XOEC",L5657,IF(Input!F$4="GMH_Korea",N5657,IF(Input!F$4="GMH_EU",P5657,IF(Input!F$4="Skysuper",#REF!,IF(Input!F$4="SkyII",#REF!,IF(Input!F$4="XO-8000",#REF!, "FALSE")))))))</f>
        <v>00</v>
      </c>
      <c r="I5657" s="209">
        <f>IF(Input!F$4="GMH_OECC",K5657,IF(Input!F$4="GMH_XOEC",M5657,IF(Input!F$4="GMH_Korea",O5657,IF(Input!F$4="GMH_EU",Q5657,IF(Input!F$4="Skysuper",#REF!,IF(Input!F$4="SkyII",#REF!,IF(Input!F$4="XO-8000",#REF!, "FALSE")))))))</f>
        <v>0</v>
      </c>
      <c r="J5657" s="210" t="s">
        <v>10359</v>
      </c>
      <c r="K5657" s="268">
        <v>0</v>
      </c>
      <c r="L5657" s="270" t="s">
        <v>10359</v>
      </c>
      <c r="M5657" s="270">
        <v>0</v>
      </c>
      <c r="N5657" s="270" t="s">
        <v>10359</v>
      </c>
      <c r="O5657" s="270">
        <v>0</v>
      </c>
      <c r="P5657" s="270" t="s">
        <v>10359</v>
      </c>
      <c r="Q5657" s="270">
        <v>0</v>
      </c>
      <c r="R5657" s="74"/>
      <c r="S5657" s="75" t="str">
        <f t="shared" si="511"/>
        <v>0000</v>
      </c>
      <c r="T5657" s="75" t="str">
        <f t="shared" si="512"/>
        <v>00000000000000000000000000000000</v>
      </c>
      <c r="V5657" s="197"/>
      <c r="W5657" s="75">
        <f t="shared" si="513"/>
        <v>0</v>
      </c>
      <c r="AE5657" s="479"/>
    </row>
    <row r="5658" spans="1:31" s="75" customFormat="1" ht="24" x14ac:dyDescent="0.2">
      <c r="A5658" s="211">
        <v>5655</v>
      </c>
      <c r="B5658" s="212" t="s">
        <v>6147</v>
      </c>
      <c r="C5658" s="213" t="s">
        <v>6148</v>
      </c>
      <c r="D5658" s="213" t="s">
        <v>2514</v>
      </c>
      <c r="E5658" s="213">
        <v>0</v>
      </c>
      <c r="F5658" s="213" t="s">
        <v>590</v>
      </c>
      <c r="G5658" s="214" t="s">
        <v>554</v>
      </c>
      <c r="H5658" s="208" t="str">
        <f>IF(Input!F$4="GMH_OECC",J5658,IF(Input!F$4="GMH_XOEC",L5658,IF(Input!F$4="GMH_Korea",N5658,IF(Input!F$4="GMH_EU",P5658,IF(Input!F$4="Skysuper",#REF!,IF(Input!F$4="SkyII",#REF!,IF(Input!F$4="XO-8000",#REF!, "FALSE")))))))</f>
        <v>00</v>
      </c>
      <c r="I5658" s="209">
        <f>IF(Input!F$4="GMH_OECC",K5658,IF(Input!F$4="GMH_XOEC",M5658,IF(Input!F$4="GMH_Korea",O5658,IF(Input!F$4="GMH_EU",Q5658,IF(Input!F$4="Skysuper",#REF!,IF(Input!F$4="SkyII",#REF!,IF(Input!F$4="XO-8000",#REF!, "FALSE")))))))</f>
        <v>0</v>
      </c>
      <c r="J5658" s="210" t="s">
        <v>10359</v>
      </c>
      <c r="K5658" s="268">
        <v>0</v>
      </c>
      <c r="L5658" s="270" t="s">
        <v>10359</v>
      </c>
      <c r="M5658" s="270">
        <v>0</v>
      </c>
      <c r="N5658" s="270" t="s">
        <v>10359</v>
      </c>
      <c r="O5658" s="270">
        <v>0</v>
      </c>
      <c r="P5658" s="270" t="s">
        <v>10359</v>
      </c>
      <c r="Q5658" s="270">
        <v>0</v>
      </c>
      <c r="R5658" s="74"/>
      <c r="S5658" s="75" t="str">
        <f t="shared" si="511"/>
        <v>0000</v>
      </c>
      <c r="T5658" s="75" t="str">
        <f t="shared" si="512"/>
        <v>00000000000000000000000000000000</v>
      </c>
      <c r="V5658" s="197"/>
      <c r="W5658" s="75">
        <f t="shared" si="513"/>
        <v>0</v>
      </c>
      <c r="AE5658" s="479"/>
    </row>
    <row r="5659" spans="1:31" s="75" customFormat="1" ht="24" x14ac:dyDescent="0.2">
      <c r="A5659" s="211">
        <v>5656</v>
      </c>
      <c r="B5659" s="212" t="s">
        <v>6149</v>
      </c>
      <c r="C5659" s="213" t="s">
        <v>6150</v>
      </c>
      <c r="D5659" s="213" t="s">
        <v>2514</v>
      </c>
      <c r="E5659" s="213">
        <v>0</v>
      </c>
      <c r="F5659" s="213" t="s">
        <v>590</v>
      </c>
      <c r="G5659" s="214" t="s">
        <v>554</v>
      </c>
      <c r="H5659" s="208" t="str">
        <f>IF(Input!F$4="GMH_OECC",J5659,IF(Input!F$4="GMH_XOEC",L5659,IF(Input!F$4="GMH_Korea",N5659,IF(Input!F$4="GMH_EU",P5659,IF(Input!F$4="Skysuper",#REF!,IF(Input!F$4="SkyII",#REF!,IF(Input!F$4="XO-8000",#REF!, "FALSE")))))))</f>
        <v>00</v>
      </c>
      <c r="I5659" s="209">
        <f>IF(Input!F$4="GMH_OECC",K5659,IF(Input!F$4="GMH_XOEC",M5659,IF(Input!F$4="GMH_Korea",O5659,IF(Input!F$4="GMH_EU",Q5659,IF(Input!F$4="Skysuper",#REF!,IF(Input!F$4="SkyII",#REF!,IF(Input!F$4="XO-8000",#REF!, "FALSE")))))))</f>
        <v>0</v>
      </c>
      <c r="J5659" s="210" t="s">
        <v>10359</v>
      </c>
      <c r="K5659" s="268">
        <v>0</v>
      </c>
      <c r="L5659" s="270" t="s">
        <v>10359</v>
      </c>
      <c r="M5659" s="270">
        <v>0</v>
      </c>
      <c r="N5659" s="270" t="s">
        <v>10359</v>
      </c>
      <c r="O5659" s="270">
        <v>0</v>
      </c>
      <c r="P5659" s="270" t="s">
        <v>10359</v>
      </c>
      <c r="Q5659" s="270">
        <v>0</v>
      </c>
      <c r="R5659" s="74"/>
      <c r="S5659" s="75" t="str">
        <f t="shared" si="511"/>
        <v>0000</v>
      </c>
      <c r="T5659" s="75" t="str">
        <f t="shared" si="512"/>
        <v>00000000000000000000000000000000</v>
      </c>
      <c r="V5659" s="197"/>
      <c r="W5659" s="75">
        <f t="shared" si="513"/>
        <v>0</v>
      </c>
      <c r="AE5659" s="479"/>
    </row>
    <row r="5660" spans="1:31" s="75" customFormat="1" ht="24" x14ac:dyDescent="0.2">
      <c r="A5660" s="211">
        <v>5657</v>
      </c>
      <c r="B5660" s="212" t="s">
        <v>6151</v>
      </c>
      <c r="C5660" s="213" t="s">
        <v>6152</v>
      </c>
      <c r="D5660" s="213" t="s">
        <v>2514</v>
      </c>
      <c r="E5660" s="213">
        <v>0</v>
      </c>
      <c r="F5660" s="213" t="s">
        <v>590</v>
      </c>
      <c r="G5660" s="214" t="s">
        <v>554</v>
      </c>
      <c r="H5660" s="208" t="str">
        <f>IF(Input!F$4="GMH_OECC",J5660,IF(Input!F$4="GMH_XOEC",L5660,IF(Input!F$4="GMH_Korea",N5660,IF(Input!F$4="GMH_EU",P5660,IF(Input!F$4="Skysuper",#REF!,IF(Input!F$4="SkyII",#REF!,IF(Input!F$4="XO-8000",#REF!, "FALSE")))))))</f>
        <v>00</v>
      </c>
      <c r="I5660" s="209">
        <f>IF(Input!F$4="GMH_OECC",K5660,IF(Input!F$4="GMH_XOEC",M5660,IF(Input!F$4="GMH_Korea",O5660,IF(Input!F$4="GMH_EU",Q5660,IF(Input!F$4="Skysuper",#REF!,IF(Input!F$4="SkyII",#REF!,IF(Input!F$4="XO-8000",#REF!, "FALSE")))))))</f>
        <v>0</v>
      </c>
      <c r="J5660" s="210" t="s">
        <v>10359</v>
      </c>
      <c r="K5660" s="268">
        <v>0</v>
      </c>
      <c r="L5660" s="270" t="s">
        <v>10359</v>
      </c>
      <c r="M5660" s="270">
        <v>0</v>
      </c>
      <c r="N5660" s="270" t="s">
        <v>10359</v>
      </c>
      <c r="O5660" s="270">
        <v>0</v>
      </c>
      <c r="P5660" s="270" t="s">
        <v>10359</v>
      </c>
      <c r="Q5660" s="270">
        <v>0</v>
      </c>
      <c r="R5660" s="74"/>
      <c r="S5660" s="75" t="str">
        <f t="shared" si="511"/>
        <v>0000</v>
      </c>
      <c r="T5660" s="75" t="str">
        <f t="shared" si="512"/>
        <v>00000000000000000000000000000000</v>
      </c>
      <c r="V5660" s="197"/>
      <c r="W5660" s="75">
        <f t="shared" si="513"/>
        <v>0</v>
      </c>
      <c r="AE5660" s="479"/>
    </row>
    <row r="5661" spans="1:31" s="75" customFormat="1" ht="24" x14ac:dyDescent="0.2">
      <c r="A5661" s="211">
        <v>5658</v>
      </c>
      <c r="B5661" s="212" t="s">
        <v>6153</v>
      </c>
      <c r="C5661" s="213" t="s">
        <v>6154</v>
      </c>
      <c r="D5661" s="213" t="s">
        <v>2514</v>
      </c>
      <c r="E5661" s="213">
        <v>0</v>
      </c>
      <c r="F5661" s="213" t="s">
        <v>590</v>
      </c>
      <c r="G5661" s="214" t="s">
        <v>554</v>
      </c>
      <c r="H5661" s="208" t="str">
        <f>IF(Input!F$4="GMH_OECC",J5661,IF(Input!F$4="GMH_XOEC",L5661,IF(Input!F$4="GMH_Korea",N5661,IF(Input!F$4="GMH_EU",P5661,IF(Input!F$4="Skysuper",#REF!,IF(Input!F$4="SkyII",#REF!,IF(Input!F$4="XO-8000",#REF!, "FALSE")))))))</f>
        <v>00</v>
      </c>
      <c r="I5661" s="209">
        <f>IF(Input!F$4="GMH_OECC",K5661,IF(Input!F$4="GMH_XOEC",M5661,IF(Input!F$4="GMH_Korea",O5661,IF(Input!F$4="GMH_EU",Q5661,IF(Input!F$4="Skysuper",#REF!,IF(Input!F$4="SkyII",#REF!,IF(Input!F$4="XO-8000",#REF!, "FALSE")))))))</f>
        <v>0</v>
      </c>
      <c r="J5661" s="210" t="s">
        <v>10359</v>
      </c>
      <c r="K5661" s="268">
        <v>0</v>
      </c>
      <c r="L5661" s="270" t="s">
        <v>10359</v>
      </c>
      <c r="M5661" s="270">
        <v>0</v>
      </c>
      <c r="N5661" s="270" t="s">
        <v>10359</v>
      </c>
      <c r="O5661" s="270">
        <v>0</v>
      </c>
      <c r="P5661" s="270" t="s">
        <v>10359</v>
      </c>
      <c r="Q5661" s="270">
        <v>0</v>
      </c>
      <c r="R5661" s="74"/>
      <c r="S5661" s="75" t="str">
        <f t="shared" si="511"/>
        <v>0000</v>
      </c>
      <c r="T5661" s="75" t="str">
        <f t="shared" si="512"/>
        <v>00000000000000000000000000000000</v>
      </c>
      <c r="V5661" s="197"/>
      <c r="W5661" s="75">
        <f t="shared" si="513"/>
        <v>0</v>
      </c>
      <c r="AE5661" s="479"/>
    </row>
    <row r="5662" spans="1:31" s="75" customFormat="1" ht="24" x14ac:dyDescent="0.2">
      <c r="A5662" s="211">
        <v>5659</v>
      </c>
      <c r="B5662" s="212" t="s">
        <v>6155</v>
      </c>
      <c r="C5662" s="213" t="s">
        <v>6156</v>
      </c>
      <c r="D5662" s="213" t="s">
        <v>2514</v>
      </c>
      <c r="E5662" s="213">
        <v>0</v>
      </c>
      <c r="F5662" s="213" t="s">
        <v>590</v>
      </c>
      <c r="G5662" s="214" t="s">
        <v>554</v>
      </c>
      <c r="H5662" s="208" t="str">
        <f>IF(Input!F$4="GMH_OECC",J5662,IF(Input!F$4="GMH_XOEC",L5662,IF(Input!F$4="GMH_Korea",N5662,IF(Input!F$4="GMH_EU",P5662,IF(Input!F$4="Skysuper",#REF!,IF(Input!F$4="SkyII",#REF!,IF(Input!F$4="XO-8000",#REF!, "FALSE")))))))</f>
        <v>00</v>
      </c>
      <c r="I5662" s="209">
        <f>IF(Input!F$4="GMH_OECC",K5662,IF(Input!F$4="GMH_XOEC",M5662,IF(Input!F$4="GMH_Korea",O5662,IF(Input!F$4="GMH_EU",Q5662,IF(Input!F$4="Skysuper",#REF!,IF(Input!F$4="SkyII",#REF!,IF(Input!F$4="XO-8000",#REF!, "FALSE")))))))</f>
        <v>0</v>
      </c>
      <c r="J5662" s="210" t="s">
        <v>10359</v>
      </c>
      <c r="K5662" s="268">
        <v>0</v>
      </c>
      <c r="L5662" s="270" t="s">
        <v>10359</v>
      </c>
      <c r="M5662" s="270">
        <v>0</v>
      </c>
      <c r="N5662" s="270" t="s">
        <v>10359</v>
      </c>
      <c r="O5662" s="270">
        <v>0</v>
      </c>
      <c r="P5662" s="270" t="s">
        <v>10359</v>
      </c>
      <c r="Q5662" s="270">
        <v>0</v>
      </c>
      <c r="R5662" s="74"/>
      <c r="S5662" s="75" t="str">
        <f t="shared" si="511"/>
        <v>0000</v>
      </c>
      <c r="T5662" s="75" t="str">
        <f t="shared" si="512"/>
        <v>00000000000000000000000000000000</v>
      </c>
      <c r="V5662" s="197"/>
      <c r="W5662" s="75">
        <f t="shared" si="513"/>
        <v>0</v>
      </c>
      <c r="AE5662" s="479"/>
    </row>
    <row r="5663" spans="1:31" s="75" customFormat="1" ht="24" x14ac:dyDescent="0.2">
      <c r="A5663" s="211">
        <v>5660</v>
      </c>
      <c r="B5663" s="212" t="s">
        <v>6157</v>
      </c>
      <c r="C5663" s="213" t="s">
        <v>6158</v>
      </c>
      <c r="D5663" s="213" t="s">
        <v>2514</v>
      </c>
      <c r="E5663" s="213">
        <v>0</v>
      </c>
      <c r="F5663" s="213" t="s">
        <v>590</v>
      </c>
      <c r="G5663" s="214" t="s">
        <v>554</v>
      </c>
      <c r="H5663" s="208" t="str">
        <f>IF(Input!F$4="GMH_OECC",J5663,IF(Input!F$4="GMH_XOEC",L5663,IF(Input!F$4="GMH_Korea",N5663,IF(Input!F$4="GMH_EU",P5663,IF(Input!F$4="Skysuper",#REF!,IF(Input!F$4="SkyII",#REF!,IF(Input!F$4="XO-8000",#REF!, "FALSE")))))))</f>
        <v>00</v>
      </c>
      <c r="I5663" s="209">
        <f>IF(Input!F$4="GMH_OECC",K5663,IF(Input!F$4="GMH_XOEC",M5663,IF(Input!F$4="GMH_Korea",O5663,IF(Input!F$4="GMH_EU",Q5663,IF(Input!F$4="Skysuper",#REF!,IF(Input!F$4="SkyII",#REF!,IF(Input!F$4="XO-8000",#REF!, "FALSE")))))))</f>
        <v>0</v>
      </c>
      <c r="J5663" s="210" t="s">
        <v>10359</v>
      </c>
      <c r="K5663" s="268">
        <v>0</v>
      </c>
      <c r="L5663" s="270" t="s">
        <v>10359</v>
      </c>
      <c r="M5663" s="270">
        <v>0</v>
      </c>
      <c r="N5663" s="270" t="s">
        <v>10359</v>
      </c>
      <c r="O5663" s="270">
        <v>0</v>
      </c>
      <c r="P5663" s="270" t="s">
        <v>10359</v>
      </c>
      <c r="Q5663" s="270">
        <v>0</v>
      </c>
      <c r="R5663" s="74"/>
      <c r="S5663" s="75" t="str">
        <f t="shared" si="511"/>
        <v>0000</v>
      </c>
      <c r="T5663" s="75" t="str">
        <f t="shared" si="512"/>
        <v>00000000000000000000000000000000</v>
      </c>
      <c r="V5663" s="197"/>
      <c r="W5663" s="75">
        <f t="shared" si="513"/>
        <v>0</v>
      </c>
      <c r="AE5663" s="479"/>
    </row>
    <row r="5664" spans="1:31" s="75" customFormat="1" ht="24" x14ac:dyDescent="0.2">
      <c r="A5664" s="211">
        <v>5661</v>
      </c>
      <c r="B5664" s="212" t="s">
        <v>6159</v>
      </c>
      <c r="C5664" s="213" t="s">
        <v>6160</v>
      </c>
      <c r="D5664" s="213" t="s">
        <v>2514</v>
      </c>
      <c r="E5664" s="213">
        <v>0</v>
      </c>
      <c r="F5664" s="213" t="s">
        <v>590</v>
      </c>
      <c r="G5664" s="214" t="s">
        <v>554</v>
      </c>
      <c r="H5664" s="208" t="str">
        <f>IF(Input!F$4="GMH_OECC",J5664,IF(Input!F$4="GMH_XOEC",L5664,IF(Input!F$4="GMH_Korea",N5664,IF(Input!F$4="GMH_EU",P5664,IF(Input!F$4="Skysuper",#REF!,IF(Input!F$4="SkyII",#REF!,IF(Input!F$4="XO-8000",#REF!, "FALSE")))))))</f>
        <v>00</v>
      </c>
      <c r="I5664" s="209">
        <f>IF(Input!F$4="GMH_OECC",K5664,IF(Input!F$4="GMH_XOEC",M5664,IF(Input!F$4="GMH_Korea",O5664,IF(Input!F$4="GMH_EU",Q5664,IF(Input!F$4="Skysuper",#REF!,IF(Input!F$4="SkyII",#REF!,IF(Input!F$4="XO-8000",#REF!, "FALSE")))))))</f>
        <v>0</v>
      </c>
      <c r="J5664" s="210" t="s">
        <v>10359</v>
      </c>
      <c r="K5664" s="268">
        <v>0</v>
      </c>
      <c r="L5664" s="270" t="s">
        <v>10359</v>
      </c>
      <c r="M5664" s="270">
        <v>0</v>
      </c>
      <c r="N5664" s="270" t="s">
        <v>10359</v>
      </c>
      <c r="O5664" s="270">
        <v>0</v>
      </c>
      <c r="P5664" s="270" t="s">
        <v>10359</v>
      </c>
      <c r="Q5664" s="270">
        <v>0</v>
      </c>
      <c r="R5664" s="74"/>
      <c r="S5664" s="75" t="str">
        <f t="shared" si="511"/>
        <v>0000</v>
      </c>
      <c r="T5664" s="75" t="str">
        <f t="shared" si="512"/>
        <v>00000000000000000000000000000000</v>
      </c>
      <c r="V5664" s="197"/>
      <c r="W5664" s="75">
        <f t="shared" si="513"/>
        <v>0</v>
      </c>
      <c r="AE5664" s="479"/>
    </row>
    <row r="5665" spans="1:31" s="75" customFormat="1" ht="24" x14ac:dyDescent="0.2">
      <c r="A5665" s="211">
        <v>5662</v>
      </c>
      <c r="B5665" s="212" t="s">
        <v>6161</v>
      </c>
      <c r="C5665" s="213" t="s">
        <v>6162</v>
      </c>
      <c r="D5665" s="213" t="s">
        <v>2514</v>
      </c>
      <c r="E5665" s="213">
        <v>0</v>
      </c>
      <c r="F5665" s="213" t="s">
        <v>590</v>
      </c>
      <c r="G5665" s="214" t="s">
        <v>554</v>
      </c>
      <c r="H5665" s="208" t="str">
        <f>IF(Input!F$4="GMH_OECC",J5665,IF(Input!F$4="GMH_XOEC",L5665,IF(Input!F$4="GMH_Korea",N5665,IF(Input!F$4="GMH_EU",P5665,IF(Input!F$4="Skysuper",#REF!,IF(Input!F$4="SkyII",#REF!,IF(Input!F$4="XO-8000",#REF!, "FALSE")))))))</f>
        <v>00</v>
      </c>
      <c r="I5665" s="209">
        <f>IF(Input!F$4="GMH_OECC",K5665,IF(Input!F$4="GMH_XOEC",M5665,IF(Input!F$4="GMH_Korea",O5665,IF(Input!F$4="GMH_EU",Q5665,IF(Input!F$4="Skysuper",#REF!,IF(Input!F$4="SkyII",#REF!,IF(Input!F$4="XO-8000",#REF!, "FALSE")))))))</f>
        <v>0</v>
      </c>
      <c r="J5665" s="210" t="s">
        <v>10359</v>
      </c>
      <c r="K5665" s="268">
        <v>0</v>
      </c>
      <c r="L5665" s="270" t="s">
        <v>10359</v>
      </c>
      <c r="M5665" s="270">
        <v>0</v>
      </c>
      <c r="N5665" s="270" t="s">
        <v>10359</v>
      </c>
      <c r="O5665" s="270">
        <v>0</v>
      </c>
      <c r="P5665" s="270" t="s">
        <v>10359</v>
      </c>
      <c r="Q5665" s="270">
        <v>0</v>
      </c>
      <c r="R5665" s="74"/>
      <c r="S5665" s="75" t="str">
        <f t="shared" si="511"/>
        <v>0000</v>
      </c>
      <c r="T5665" s="75" t="str">
        <f t="shared" si="512"/>
        <v>00000000000000000000000000000000</v>
      </c>
      <c r="V5665" s="197"/>
      <c r="W5665" s="75">
        <f t="shared" si="513"/>
        <v>0</v>
      </c>
      <c r="AE5665" s="479"/>
    </row>
    <row r="5666" spans="1:31" s="75" customFormat="1" ht="24" x14ac:dyDescent="0.2">
      <c r="A5666" s="211">
        <v>5663</v>
      </c>
      <c r="B5666" s="212" t="s">
        <v>6163</v>
      </c>
      <c r="C5666" s="213" t="s">
        <v>6164</v>
      </c>
      <c r="D5666" s="213" t="s">
        <v>2514</v>
      </c>
      <c r="E5666" s="213">
        <v>0</v>
      </c>
      <c r="F5666" s="213" t="s">
        <v>590</v>
      </c>
      <c r="G5666" s="214" t="s">
        <v>554</v>
      </c>
      <c r="H5666" s="208" t="str">
        <f>IF(Input!F$4="GMH_OECC",J5666,IF(Input!F$4="GMH_XOEC",L5666,IF(Input!F$4="GMH_Korea",N5666,IF(Input!F$4="GMH_EU",P5666,IF(Input!F$4="Skysuper",#REF!,IF(Input!F$4="SkyII",#REF!,IF(Input!F$4="XO-8000",#REF!, "FALSE")))))))</f>
        <v>00</v>
      </c>
      <c r="I5666" s="209">
        <f>IF(Input!F$4="GMH_OECC",K5666,IF(Input!F$4="GMH_XOEC",M5666,IF(Input!F$4="GMH_Korea",O5666,IF(Input!F$4="GMH_EU",Q5666,IF(Input!F$4="Skysuper",#REF!,IF(Input!F$4="SkyII",#REF!,IF(Input!F$4="XO-8000",#REF!, "FALSE")))))))</f>
        <v>0</v>
      </c>
      <c r="J5666" s="210" t="s">
        <v>10359</v>
      </c>
      <c r="K5666" s="268">
        <v>0</v>
      </c>
      <c r="L5666" s="270" t="s">
        <v>10359</v>
      </c>
      <c r="M5666" s="270">
        <v>0</v>
      </c>
      <c r="N5666" s="270" t="s">
        <v>10359</v>
      </c>
      <c r="O5666" s="270">
        <v>0</v>
      </c>
      <c r="P5666" s="270" t="s">
        <v>10359</v>
      </c>
      <c r="Q5666" s="270">
        <v>0</v>
      </c>
      <c r="R5666" s="74"/>
      <c r="S5666" s="75" t="str">
        <f t="shared" si="511"/>
        <v>0000</v>
      </c>
      <c r="T5666" s="75" t="str">
        <f t="shared" si="512"/>
        <v>00000000000000000000000000000000</v>
      </c>
      <c r="V5666" s="197"/>
      <c r="W5666" s="75">
        <f t="shared" si="513"/>
        <v>0</v>
      </c>
      <c r="AE5666" s="479"/>
    </row>
    <row r="5667" spans="1:31" s="75" customFormat="1" ht="24" x14ac:dyDescent="0.2">
      <c r="A5667" s="211">
        <v>5664</v>
      </c>
      <c r="B5667" s="212" t="s">
        <v>6165</v>
      </c>
      <c r="C5667" s="213" t="s">
        <v>6166</v>
      </c>
      <c r="D5667" s="213" t="s">
        <v>2514</v>
      </c>
      <c r="E5667" s="213">
        <v>0</v>
      </c>
      <c r="F5667" s="213" t="s">
        <v>590</v>
      </c>
      <c r="G5667" s="214" t="s">
        <v>554</v>
      </c>
      <c r="H5667" s="208" t="str">
        <f>IF(Input!F$4="GMH_OECC",J5667,IF(Input!F$4="GMH_XOEC",L5667,IF(Input!F$4="GMH_Korea",N5667,IF(Input!F$4="GMH_EU",P5667,IF(Input!F$4="Skysuper",#REF!,IF(Input!F$4="SkyII",#REF!,IF(Input!F$4="XO-8000",#REF!, "FALSE")))))))</f>
        <v>00</v>
      </c>
      <c r="I5667" s="209">
        <f>IF(Input!F$4="GMH_OECC",K5667,IF(Input!F$4="GMH_XOEC",M5667,IF(Input!F$4="GMH_Korea",O5667,IF(Input!F$4="GMH_EU",Q5667,IF(Input!F$4="Skysuper",#REF!,IF(Input!F$4="SkyII",#REF!,IF(Input!F$4="XO-8000",#REF!, "FALSE")))))))</f>
        <v>0</v>
      </c>
      <c r="J5667" s="210" t="s">
        <v>10359</v>
      </c>
      <c r="K5667" s="268">
        <v>0</v>
      </c>
      <c r="L5667" s="270" t="s">
        <v>10359</v>
      </c>
      <c r="M5667" s="270">
        <v>0</v>
      </c>
      <c r="N5667" s="270" t="s">
        <v>10359</v>
      </c>
      <c r="O5667" s="270">
        <v>0</v>
      </c>
      <c r="P5667" s="270" t="s">
        <v>10359</v>
      </c>
      <c r="Q5667" s="270">
        <v>0</v>
      </c>
      <c r="R5667" s="74"/>
      <c r="S5667" s="75" t="str">
        <f t="shared" si="511"/>
        <v>0000</v>
      </c>
      <c r="T5667" s="75" t="str">
        <f t="shared" si="512"/>
        <v>00000000000000000000000000000000</v>
      </c>
      <c r="V5667" s="197"/>
      <c r="W5667" s="75">
        <f t="shared" si="513"/>
        <v>0</v>
      </c>
      <c r="AE5667" s="479"/>
    </row>
    <row r="5668" spans="1:31" s="75" customFormat="1" ht="24" x14ac:dyDescent="0.2">
      <c r="A5668" s="211">
        <v>5665</v>
      </c>
      <c r="B5668" s="212" t="s">
        <v>6167</v>
      </c>
      <c r="C5668" s="213" t="s">
        <v>6168</v>
      </c>
      <c r="D5668" s="213" t="s">
        <v>2514</v>
      </c>
      <c r="E5668" s="213">
        <v>0</v>
      </c>
      <c r="F5668" s="213" t="s">
        <v>590</v>
      </c>
      <c r="G5668" s="214" t="s">
        <v>554</v>
      </c>
      <c r="H5668" s="208" t="str">
        <f>IF(Input!F$4="GMH_OECC",J5668,IF(Input!F$4="GMH_XOEC",L5668,IF(Input!F$4="GMH_Korea",N5668,IF(Input!F$4="GMH_EU",P5668,IF(Input!F$4="Skysuper",#REF!,IF(Input!F$4="SkyII",#REF!,IF(Input!F$4="XO-8000",#REF!, "FALSE")))))))</f>
        <v>00</v>
      </c>
      <c r="I5668" s="209">
        <f>IF(Input!F$4="GMH_OECC",K5668,IF(Input!F$4="GMH_XOEC",M5668,IF(Input!F$4="GMH_Korea",O5668,IF(Input!F$4="GMH_EU",Q5668,IF(Input!F$4="Skysuper",#REF!,IF(Input!F$4="SkyII",#REF!,IF(Input!F$4="XO-8000",#REF!, "FALSE")))))))</f>
        <v>0</v>
      </c>
      <c r="J5668" s="210" t="s">
        <v>10359</v>
      </c>
      <c r="K5668" s="268">
        <v>0</v>
      </c>
      <c r="L5668" s="270" t="s">
        <v>10359</v>
      </c>
      <c r="M5668" s="270">
        <v>0</v>
      </c>
      <c r="N5668" s="270" t="s">
        <v>10359</v>
      </c>
      <c r="O5668" s="270">
        <v>0</v>
      </c>
      <c r="P5668" s="270" t="s">
        <v>10359</v>
      </c>
      <c r="Q5668" s="270">
        <v>0</v>
      </c>
      <c r="R5668" s="74"/>
      <c r="S5668" s="75" t="str">
        <f t="shared" si="511"/>
        <v>0000</v>
      </c>
      <c r="T5668" s="75" t="str">
        <f t="shared" si="512"/>
        <v>00000000000000000000000000000000</v>
      </c>
      <c r="V5668" s="197"/>
      <c r="W5668" s="75">
        <f t="shared" si="513"/>
        <v>0</v>
      </c>
      <c r="AE5668" s="479"/>
    </row>
    <row r="5669" spans="1:31" s="75" customFormat="1" ht="24" x14ac:dyDescent="0.2">
      <c r="A5669" s="211">
        <v>5666</v>
      </c>
      <c r="B5669" s="212" t="s">
        <v>6169</v>
      </c>
      <c r="C5669" s="213" t="s">
        <v>6170</v>
      </c>
      <c r="D5669" s="213" t="s">
        <v>2514</v>
      </c>
      <c r="E5669" s="213">
        <v>0</v>
      </c>
      <c r="F5669" s="213" t="s">
        <v>590</v>
      </c>
      <c r="G5669" s="214" t="s">
        <v>554</v>
      </c>
      <c r="H5669" s="208" t="str">
        <f>IF(Input!F$4="GMH_OECC",J5669,IF(Input!F$4="GMH_XOEC",L5669,IF(Input!F$4="GMH_Korea",N5669,IF(Input!F$4="GMH_EU",P5669,IF(Input!F$4="Skysuper",#REF!,IF(Input!F$4="SkyII",#REF!,IF(Input!F$4="XO-8000",#REF!, "FALSE")))))))</f>
        <v>00</v>
      </c>
      <c r="I5669" s="209">
        <f>IF(Input!F$4="GMH_OECC",K5669,IF(Input!F$4="GMH_XOEC",M5669,IF(Input!F$4="GMH_Korea",O5669,IF(Input!F$4="GMH_EU",Q5669,IF(Input!F$4="Skysuper",#REF!,IF(Input!F$4="SkyII",#REF!,IF(Input!F$4="XO-8000",#REF!, "FALSE")))))))</f>
        <v>0</v>
      </c>
      <c r="J5669" s="210" t="s">
        <v>10359</v>
      </c>
      <c r="K5669" s="268">
        <v>0</v>
      </c>
      <c r="L5669" s="270" t="s">
        <v>10359</v>
      </c>
      <c r="M5669" s="270">
        <v>0</v>
      </c>
      <c r="N5669" s="270" t="s">
        <v>10359</v>
      </c>
      <c r="O5669" s="270">
        <v>0</v>
      </c>
      <c r="P5669" s="270" t="s">
        <v>10359</v>
      </c>
      <c r="Q5669" s="270">
        <v>0</v>
      </c>
      <c r="R5669" s="74"/>
      <c r="S5669" s="75" t="str">
        <f t="shared" si="511"/>
        <v>0000</v>
      </c>
      <c r="T5669" s="75" t="str">
        <f t="shared" si="512"/>
        <v>00000000000000000000000000000000</v>
      </c>
      <c r="V5669" s="197"/>
      <c r="W5669" s="75">
        <f t="shared" si="513"/>
        <v>0</v>
      </c>
      <c r="AE5669" s="479"/>
    </row>
    <row r="5670" spans="1:31" s="75" customFormat="1" ht="24" x14ac:dyDescent="0.2">
      <c r="A5670" s="211">
        <v>5667</v>
      </c>
      <c r="B5670" s="212" t="s">
        <v>6171</v>
      </c>
      <c r="C5670" s="213" t="s">
        <v>6172</v>
      </c>
      <c r="D5670" s="213" t="s">
        <v>2514</v>
      </c>
      <c r="E5670" s="213">
        <v>0</v>
      </c>
      <c r="F5670" s="213" t="s">
        <v>590</v>
      </c>
      <c r="G5670" s="214" t="s">
        <v>554</v>
      </c>
      <c r="H5670" s="208" t="str">
        <f>IF(Input!F$4="GMH_OECC",J5670,IF(Input!F$4="GMH_XOEC",L5670,IF(Input!F$4="GMH_Korea",N5670,IF(Input!F$4="GMH_EU",P5670,IF(Input!F$4="Skysuper",#REF!,IF(Input!F$4="SkyII",#REF!,IF(Input!F$4="XO-8000",#REF!, "FALSE")))))))</f>
        <v>00</v>
      </c>
      <c r="I5670" s="209">
        <f>IF(Input!F$4="GMH_OECC",K5670,IF(Input!F$4="GMH_XOEC",M5670,IF(Input!F$4="GMH_Korea",O5670,IF(Input!F$4="GMH_EU",Q5670,IF(Input!F$4="Skysuper",#REF!,IF(Input!F$4="SkyII",#REF!,IF(Input!F$4="XO-8000",#REF!, "FALSE")))))))</f>
        <v>0</v>
      </c>
      <c r="J5670" s="210" t="s">
        <v>10359</v>
      </c>
      <c r="K5670" s="268">
        <v>0</v>
      </c>
      <c r="L5670" s="270" t="s">
        <v>10359</v>
      </c>
      <c r="M5670" s="270">
        <v>0</v>
      </c>
      <c r="N5670" s="270" t="s">
        <v>10359</v>
      </c>
      <c r="O5670" s="270">
        <v>0</v>
      </c>
      <c r="P5670" s="270" t="s">
        <v>10359</v>
      </c>
      <c r="Q5670" s="270">
        <v>0</v>
      </c>
      <c r="R5670" s="74"/>
      <c r="S5670" s="75" t="str">
        <f t="shared" si="511"/>
        <v>0000</v>
      </c>
      <c r="T5670" s="75" t="str">
        <f t="shared" si="512"/>
        <v>00000000000000000000000000000000</v>
      </c>
      <c r="V5670" s="197"/>
      <c r="W5670" s="75">
        <f t="shared" si="513"/>
        <v>0</v>
      </c>
      <c r="AE5670" s="479"/>
    </row>
    <row r="5671" spans="1:31" s="75" customFormat="1" ht="24" x14ac:dyDescent="0.2">
      <c r="A5671" s="211">
        <v>5668</v>
      </c>
      <c r="B5671" s="212" t="s">
        <v>6173</v>
      </c>
      <c r="C5671" s="213" t="s">
        <v>6174</v>
      </c>
      <c r="D5671" s="213" t="s">
        <v>2514</v>
      </c>
      <c r="E5671" s="213">
        <v>0</v>
      </c>
      <c r="F5671" s="213" t="s">
        <v>590</v>
      </c>
      <c r="G5671" s="214" t="s">
        <v>554</v>
      </c>
      <c r="H5671" s="208" t="str">
        <f>IF(Input!F$4="GMH_OECC",J5671,IF(Input!F$4="GMH_XOEC",L5671,IF(Input!F$4="GMH_Korea",N5671,IF(Input!F$4="GMH_EU",P5671,IF(Input!F$4="Skysuper",#REF!,IF(Input!F$4="SkyII",#REF!,IF(Input!F$4="XO-8000",#REF!, "FALSE")))))))</f>
        <v>00</v>
      </c>
      <c r="I5671" s="209">
        <f>IF(Input!F$4="GMH_OECC",K5671,IF(Input!F$4="GMH_XOEC",M5671,IF(Input!F$4="GMH_Korea",O5671,IF(Input!F$4="GMH_EU",Q5671,IF(Input!F$4="Skysuper",#REF!,IF(Input!F$4="SkyII",#REF!,IF(Input!F$4="XO-8000",#REF!, "FALSE")))))))</f>
        <v>0</v>
      </c>
      <c r="J5671" s="210" t="s">
        <v>10359</v>
      </c>
      <c r="K5671" s="268">
        <v>0</v>
      </c>
      <c r="L5671" s="270" t="s">
        <v>10359</v>
      </c>
      <c r="M5671" s="270">
        <v>0</v>
      </c>
      <c r="N5671" s="270" t="s">
        <v>10359</v>
      </c>
      <c r="O5671" s="270">
        <v>0</v>
      </c>
      <c r="P5671" s="270" t="s">
        <v>10359</v>
      </c>
      <c r="Q5671" s="270">
        <v>0</v>
      </c>
      <c r="R5671" s="74"/>
      <c r="S5671" s="75" t="str">
        <f t="shared" si="511"/>
        <v>0000</v>
      </c>
      <c r="T5671" s="75" t="str">
        <f t="shared" si="512"/>
        <v>00000000000000000000000000000000</v>
      </c>
      <c r="V5671" s="197"/>
      <c r="W5671" s="75">
        <f t="shared" si="513"/>
        <v>0</v>
      </c>
      <c r="AE5671" s="479"/>
    </row>
    <row r="5672" spans="1:31" s="75" customFormat="1" ht="24" x14ac:dyDescent="0.2">
      <c r="A5672" s="211">
        <v>5669</v>
      </c>
      <c r="B5672" s="212" t="s">
        <v>6175</v>
      </c>
      <c r="C5672" s="213" t="s">
        <v>6176</v>
      </c>
      <c r="D5672" s="213" t="s">
        <v>2514</v>
      </c>
      <c r="E5672" s="213">
        <v>0</v>
      </c>
      <c r="F5672" s="213" t="s">
        <v>590</v>
      </c>
      <c r="G5672" s="214" t="s">
        <v>554</v>
      </c>
      <c r="H5672" s="208" t="str">
        <f>IF(Input!F$4="GMH_OECC",J5672,IF(Input!F$4="GMH_XOEC",L5672,IF(Input!F$4="GMH_Korea",N5672,IF(Input!F$4="GMH_EU",P5672,IF(Input!F$4="Skysuper",#REF!,IF(Input!F$4="SkyII",#REF!,IF(Input!F$4="XO-8000",#REF!, "FALSE")))))))</f>
        <v>00</v>
      </c>
      <c r="I5672" s="209">
        <f>IF(Input!F$4="GMH_OECC",K5672,IF(Input!F$4="GMH_XOEC",M5672,IF(Input!F$4="GMH_Korea",O5672,IF(Input!F$4="GMH_EU",Q5672,IF(Input!F$4="Skysuper",#REF!,IF(Input!F$4="SkyII",#REF!,IF(Input!F$4="XO-8000",#REF!, "FALSE")))))))</f>
        <v>0</v>
      </c>
      <c r="J5672" s="210" t="s">
        <v>10359</v>
      </c>
      <c r="K5672" s="268">
        <v>0</v>
      </c>
      <c r="L5672" s="270" t="s">
        <v>10359</v>
      </c>
      <c r="M5672" s="270">
        <v>0</v>
      </c>
      <c r="N5672" s="270" t="s">
        <v>10359</v>
      </c>
      <c r="O5672" s="270">
        <v>0</v>
      </c>
      <c r="P5672" s="270" t="s">
        <v>10359</v>
      </c>
      <c r="Q5672" s="270">
        <v>0</v>
      </c>
      <c r="R5672" s="74"/>
      <c r="S5672" s="75" t="str">
        <f t="shared" si="511"/>
        <v>0000</v>
      </c>
      <c r="T5672" s="75" t="str">
        <f t="shared" si="512"/>
        <v>00000000000000000000000000000000</v>
      </c>
      <c r="V5672" s="197"/>
      <c r="W5672" s="75">
        <f t="shared" si="513"/>
        <v>0</v>
      </c>
      <c r="AE5672" s="479"/>
    </row>
    <row r="5673" spans="1:31" s="75" customFormat="1" ht="24" x14ac:dyDescent="0.2">
      <c r="A5673" s="211">
        <v>5670</v>
      </c>
      <c r="B5673" s="212" t="s">
        <v>6177</v>
      </c>
      <c r="C5673" s="213" t="s">
        <v>6178</v>
      </c>
      <c r="D5673" s="213" t="s">
        <v>2514</v>
      </c>
      <c r="E5673" s="213">
        <v>0</v>
      </c>
      <c r="F5673" s="213" t="s">
        <v>590</v>
      </c>
      <c r="G5673" s="214" t="s">
        <v>554</v>
      </c>
      <c r="H5673" s="208" t="str">
        <f>IF(Input!F$4="GMH_OECC",J5673,IF(Input!F$4="GMH_XOEC",L5673,IF(Input!F$4="GMH_Korea",N5673,IF(Input!F$4="GMH_EU",P5673,IF(Input!F$4="Skysuper",#REF!,IF(Input!F$4="SkyII",#REF!,IF(Input!F$4="XO-8000",#REF!, "FALSE")))))))</f>
        <v>00</v>
      </c>
      <c r="I5673" s="209">
        <f>IF(Input!F$4="GMH_OECC",K5673,IF(Input!F$4="GMH_XOEC",M5673,IF(Input!F$4="GMH_Korea",O5673,IF(Input!F$4="GMH_EU",Q5673,IF(Input!F$4="Skysuper",#REF!,IF(Input!F$4="SkyII",#REF!,IF(Input!F$4="XO-8000",#REF!, "FALSE")))))))</f>
        <v>0</v>
      </c>
      <c r="J5673" s="210" t="s">
        <v>10359</v>
      </c>
      <c r="K5673" s="268">
        <v>0</v>
      </c>
      <c r="L5673" s="270" t="s">
        <v>10359</v>
      </c>
      <c r="M5673" s="270">
        <v>0</v>
      </c>
      <c r="N5673" s="270" t="s">
        <v>10359</v>
      </c>
      <c r="O5673" s="270">
        <v>0</v>
      </c>
      <c r="P5673" s="270" t="s">
        <v>10359</v>
      </c>
      <c r="Q5673" s="270">
        <v>0</v>
      </c>
      <c r="R5673" s="74"/>
      <c r="S5673" s="75" t="str">
        <f t="shared" si="511"/>
        <v>0000</v>
      </c>
      <c r="T5673" s="75" t="str">
        <f t="shared" si="512"/>
        <v>00000000000000000000000000000000</v>
      </c>
      <c r="V5673" s="197"/>
      <c r="W5673" s="75">
        <f t="shared" si="513"/>
        <v>0</v>
      </c>
      <c r="AE5673" s="479"/>
    </row>
    <row r="5674" spans="1:31" s="75" customFormat="1" ht="24" x14ac:dyDescent="0.2">
      <c r="A5674" s="211">
        <v>5671</v>
      </c>
      <c r="B5674" s="212" t="s">
        <v>6179</v>
      </c>
      <c r="C5674" s="213" t="s">
        <v>6180</v>
      </c>
      <c r="D5674" s="213" t="s">
        <v>2514</v>
      </c>
      <c r="E5674" s="213">
        <v>0</v>
      </c>
      <c r="F5674" s="213" t="s">
        <v>590</v>
      </c>
      <c r="G5674" s="214" t="s">
        <v>554</v>
      </c>
      <c r="H5674" s="208" t="str">
        <f>IF(Input!F$4="GMH_OECC",J5674,IF(Input!F$4="GMH_XOEC",L5674,IF(Input!F$4="GMH_Korea",N5674,IF(Input!F$4="GMH_EU",P5674,IF(Input!F$4="Skysuper",#REF!,IF(Input!F$4="SkyII",#REF!,IF(Input!F$4="XO-8000",#REF!, "FALSE")))))))</f>
        <v>00</v>
      </c>
      <c r="I5674" s="209">
        <f>IF(Input!F$4="GMH_OECC",K5674,IF(Input!F$4="GMH_XOEC",M5674,IF(Input!F$4="GMH_Korea",O5674,IF(Input!F$4="GMH_EU",Q5674,IF(Input!F$4="Skysuper",#REF!,IF(Input!F$4="SkyII",#REF!,IF(Input!F$4="XO-8000",#REF!, "FALSE")))))))</f>
        <v>0</v>
      </c>
      <c r="J5674" s="210" t="s">
        <v>10359</v>
      </c>
      <c r="K5674" s="268">
        <v>0</v>
      </c>
      <c r="L5674" s="270" t="s">
        <v>10359</v>
      </c>
      <c r="M5674" s="270">
        <v>0</v>
      </c>
      <c r="N5674" s="270" t="s">
        <v>10359</v>
      </c>
      <c r="O5674" s="270">
        <v>0</v>
      </c>
      <c r="P5674" s="270" t="s">
        <v>10359</v>
      </c>
      <c r="Q5674" s="270">
        <v>0</v>
      </c>
      <c r="R5674" s="74"/>
      <c r="S5674" s="75" t="str">
        <f t="shared" si="511"/>
        <v>0000</v>
      </c>
      <c r="T5674" s="75" t="str">
        <f t="shared" si="512"/>
        <v>00000000000000000000000000000000</v>
      </c>
      <c r="V5674" s="197"/>
      <c r="W5674" s="75">
        <f t="shared" si="513"/>
        <v>0</v>
      </c>
      <c r="AE5674" s="479"/>
    </row>
    <row r="5675" spans="1:31" s="75" customFormat="1" ht="24" x14ac:dyDescent="0.2">
      <c r="A5675" s="211">
        <v>5672</v>
      </c>
      <c r="B5675" s="212" t="s">
        <v>6181</v>
      </c>
      <c r="C5675" s="213" t="s">
        <v>6182</v>
      </c>
      <c r="D5675" s="213" t="s">
        <v>2514</v>
      </c>
      <c r="E5675" s="213">
        <v>0</v>
      </c>
      <c r="F5675" s="213" t="s">
        <v>590</v>
      </c>
      <c r="G5675" s="214" t="s">
        <v>554</v>
      </c>
      <c r="H5675" s="208" t="str">
        <f>IF(Input!F$4="GMH_OECC",J5675,IF(Input!F$4="GMH_XOEC",L5675,IF(Input!F$4="GMH_Korea",N5675,IF(Input!F$4="GMH_EU",P5675,IF(Input!F$4="Skysuper",#REF!,IF(Input!F$4="SkyII",#REF!,IF(Input!F$4="XO-8000",#REF!, "FALSE")))))))</f>
        <v>00</v>
      </c>
      <c r="I5675" s="209">
        <f>IF(Input!F$4="GMH_OECC",K5675,IF(Input!F$4="GMH_XOEC",M5675,IF(Input!F$4="GMH_Korea",O5675,IF(Input!F$4="GMH_EU",Q5675,IF(Input!F$4="Skysuper",#REF!,IF(Input!F$4="SkyII",#REF!,IF(Input!F$4="XO-8000",#REF!, "FALSE")))))))</f>
        <v>0</v>
      </c>
      <c r="J5675" s="210" t="s">
        <v>10359</v>
      </c>
      <c r="K5675" s="268">
        <v>0</v>
      </c>
      <c r="L5675" s="270" t="s">
        <v>10359</v>
      </c>
      <c r="M5675" s="270">
        <v>0</v>
      </c>
      <c r="N5675" s="270" t="s">
        <v>10359</v>
      </c>
      <c r="O5675" s="270">
        <v>0</v>
      </c>
      <c r="P5675" s="270" t="s">
        <v>10359</v>
      </c>
      <c r="Q5675" s="270">
        <v>0</v>
      </c>
      <c r="R5675" s="74"/>
      <c r="S5675" s="75" t="str">
        <f t="shared" si="511"/>
        <v>0000</v>
      </c>
      <c r="T5675" s="75" t="str">
        <f t="shared" si="512"/>
        <v>00000000000000000000000000000000</v>
      </c>
      <c r="V5675" s="197"/>
      <c r="W5675" s="75">
        <f t="shared" si="513"/>
        <v>0</v>
      </c>
      <c r="AE5675" s="479"/>
    </row>
    <row r="5676" spans="1:31" s="75" customFormat="1" ht="24" x14ac:dyDescent="0.2">
      <c r="A5676" s="211">
        <v>5673</v>
      </c>
      <c r="B5676" s="212" t="s">
        <v>6183</v>
      </c>
      <c r="C5676" s="213" t="s">
        <v>6184</v>
      </c>
      <c r="D5676" s="213" t="s">
        <v>2514</v>
      </c>
      <c r="E5676" s="213">
        <v>0</v>
      </c>
      <c r="F5676" s="213" t="s">
        <v>590</v>
      </c>
      <c r="G5676" s="214" t="s">
        <v>554</v>
      </c>
      <c r="H5676" s="208" t="str">
        <f>IF(Input!F$4="GMH_OECC",J5676,IF(Input!F$4="GMH_XOEC",L5676,IF(Input!F$4="GMH_Korea",N5676,IF(Input!F$4="GMH_EU",P5676,IF(Input!F$4="Skysuper",#REF!,IF(Input!F$4="SkyII",#REF!,IF(Input!F$4="XO-8000",#REF!, "FALSE")))))))</f>
        <v>00</v>
      </c>
      <c r="I5676" s="209">
        <f>IF(Input!F$4="GMH_OECC",K5676,IF(Input!F$4="GMH_XOEC",M5676,IF(Input!F$4="GMH_Korea",O5676,IF(Input!F$4="GMH_EU",Q5676,IF(Input!F$4="Skysuper",#REF!,IF(Input!F$4="SkyII",#REF!,IF(Input!F$4="XO-8000",#REF!, "FALSE")))))))</f>
        <v>0</v>
      </c>
      <c r="J5676" s="210" t="s">
        <v>10359</v>
      </c>
      <c r="K5676" s="268">
        <v>0</v>
      </c>
      <c r="L5676" s="270" t="s">
        <v>10359</v>
      </c>
      <c r="M5676" s="270">
        <v>0</v>
      </c>
      <c r="N5676" s="270" t="s">
        <v>10359</v>
      </c>
      <c r="O5676" s="270">
        <v>0</v>
      </c>
      <c r="P5676" s="270" t="s">
        <v>10359</v>
      </c>
      <c r="Q5676" s="270">
        <v>0</v>
      </c>
      <c r="R5676" s="74"/>
      <c r="S5676" s="75" t="str">
        <f t="shared" si="511"/>
        <v>0000</v>
      </c>
      <c r="T5676" s="75" t="str">
        <f t="shared" si="512"/>
        <v>00000000000000000000000000000000</v>
      </c>
      <c r="V5676" s="197"/>
      <c r="W5676" s="75">
        <f t="shared" si="513"/>
        <v>0</v>
      </c>
      <c r="AE5676" s="479"/>
    </row>
    <row r="5677" spans="1:31" s="75" customFormat="1" ht="24" x14ac:dyDescent="0.2">
      <c r="A5677" s="211">
        <v>5674</v>
      </c>
      <c r="B5677" s="212" t="s">
        <v>6185</v>
      </c>
      <c r="C5677" s="213" t="s">
        <v>6186</v>
      </c>
      <c r="D5677" s="213" t="s">
        <v>2514</v>
      </c>
      <c r="E5677" s="213">
        <v>0</v>
      </c>
      <c r="F5677" s="213" t="s">
        <v>590</v>
      </c>
      <c r="G5677" s="214" t="s">
        <v>554</v>
      </c>
      <c r="H5677" s="208" t="str">
        <f>IF(Input!F$4="GMH_OECC",J5677,IF(Input!F$4="GMH_XOEC",L5677,IF(Input!F$4="GMH_Korea",N5677,IF(Input!F$4="GMH_EU",P5677,IF(Input!F$4="Skysuper",#REF!,IF(Input!F$4="SkyII",#REF!,IF(Input!F$4="XO-8000",#REF!, "FALSE")))))))</f>
        <v>00</v>
      </c>
      <c r="I5677" s="209">
        <f>IF(Input!F$4="GMH_OECC",K5677,IF(Input!F$4="GMH_XOEC",M5677,IF(Input!F$4="GMH_Korea",O5677,IF(Input!F$4="GMH_EU",Q5677,IF(Input!F$4="Skysuper",#REF!,IF(Input!F$4="SkyII",#REF!,IF(Input!F$4="XO-8000",#REF!, "FALSE")))))))</f>
        <v>0</v>
      </c>
      <c r="J5677" s="210" t="s">
        <v>10359</v>
      </c>
      <c r="K5677" s="268">
        <v>0</v>
      </c>
      <c r="L5677" s="270" t="s">
        <v>10359</v>
      </c>
      <c r="M5677" s="270">
        <v>0</v>
      </c>
      <c r="N5677" s="270" t="s">
        <v>10359</v>
      </c>
      <c r="O5677" s="270">
        <v>0</v>
      </c>
      <c r="P5677" s="270" t="s">
        <v>10359</v>
      </c>
      <c r="Q5677" s="270">
        <v>0</v>
      </c>
      <c r="R5677" s="74"/>
      <c r="S5677" s="75" t="str">
        <f t="shared" si="511"/>
        <v>0000</v>
      </c>
      <c r="T5677" s="75" t="str">
        <f t="shared" si="512"/>
        <v>00000000000000000000000000000000</v>
      </c>
      <c r="V5677" s="197"/>
      <c r="W5677" s="75">
        <f t="shared" si="513"/>
        <v>0</v>
      </c>
      <c r="AE5677" s="479"/>
    </row>
    <row r="5678" spans="1:31" s="75" customFormat="1" ht="24" x14ac:dyDescent="0.2">
      <c r="A5678" s="211">
        <v>5675</v>
      </c>
      <c r="B5678" s="212" t="s">
        <v>6187</v>
      </c>
      <c r="C5678" s="213" t="s">
        <v>6188</v>
      </c>
      <c r="D5678" s="213" t="s">
        <v>2514</v>
      </c>
      <c r="E5678" s="213">
        <v>0</v>
      </c>
      <c r="F5678" s="213" t="s">
        <v>590</v>
      </c>
      <c r="G5678" s="214" t="s">
        <v>554</v>
      </c>
      <c r="H5678" s="208" t="str">
        <f>IF(Input!F$4="GMH_OECC",J5678,IF(Input!F$4="GMH_XOEC",L5678,IF(Input!F$4="GMH_Korea",N5678,IF(Input!F$4="GMH_EU",P5678,IF(Input!F$4="Skysuper",#REF!,IF(Input!F$4="SkyII",#REF!,IF(Input!F$4="XO-8000",#REF!, "FALSE")))))))</f>
        <v>00</v>
      </c>
      <c r="I5678" s="209">
        <f>IF(Input!F$4="GMH_OECC",K5678,IF(Input!F$4="GMH_XOEC",M5678,IF(Input!F$4="GMH_Korea",O5678,IF(Input!F$4="GMH_EU",Q5678,IF(Input!F$4="Skysuper",#REF!,IF(Input!F$4="SkyII",#REF!,IF(Input!F$4="XO-8000",#REF!, "FALSE")))))))</f>
        <v>0</v>
      </c>
      <c r="J5678" s="210" t="s">
        <v>10359</v>
      </c>
      <c r="K5678" s="268">
        <v>0</v>
      </c>
      <c r="L5678" s="270" t="s">
        <v>10359</v>
      </c>
      <c r="M5678" s="270">
        <v>0</v>
      </c>
      <c r="N5678" s="270" t="s">
        <v>10359</v>
      </c>
      <c r="O5678" s="270">
        <v>0</v>
      </c>
      <c r="P5678" s="270" t="s">
        <v>10359</v>
      </c>
      <c r="Q5678" s="270">
        <v>0</v>
      </c>
      <c r="R5678" s="74"/>
      <c r="S5678" s="75" t="str">
        <f t="shared" si="511"/>
        <v>0000</v>
      </c>
      <c r="T5678" s="75" t="str">
        <f t="shared" si="512"/>
        <v>00000000000000000000000000000000</v>
      </c>
      <c r="V5678" s="197"/>
      <c r="W5678" s="75">
        <f t="shared" si="513"/>
        <v>0</v>
      </c>
      <c r="AE5678" s="479"/>
    </row>
    <row r="5679" spans="1:31" s="75" customFormat="1" ht="24" x14ac:dyDescent="0.2">
      <c r="A5679" s="211">
        <v>5676</v>
      </c>
      <c r="B5679" s="212" t="s">
        <v>6189</v>
      </c>
      <c r="C5679" s="213" t="s">
        <v>6190</v>
      </c>
      <c r="D5679" s="213" t="s">
        <v>2514</v>
      </c>
      <c r="E5679" s="213">
        <v>0</v>
      </c>
      <c r="F5679" s="213" t="s">
        <v>590</v>
      </c>
      <c r="G5679" s="214" t="s">
        <v>554</v>
      </c>
      <c r="H5679" s="208" t="str">
        <f>IF(Input!F$4="GMH_OECC",J5679,IF(Input!F$4="GMH_XOEC",L5679,IF(Input!F$4="GMH_Korea",N5679,IF(Input!F$4="GMH_EU",P5679,IF(Input!F$4="Skysuper",#REF!,IF(Input!F$4="SkyII",#REF!,IF(Input!F$4="XO-8000",#REF!, "FALSE")))))))</f>
        <v>00</v>
      </c>
      <c r="I5679" s="209">
        <f>IF(Input!F$4="GMH_OECC",K5679,IF(Input!F$4="GMH_XOEC",M5679,IF(Input!F$4="GMH_Korea",O5679,IF(Input!F$4="GMH_EU",Q5679,IF(Input!F$4="Skysuper",#REF!,IF(Input!F$4="SkyII",#REF!,IF(Input!F$4="XO-8000",#REF!, "FALSE")))))))</f>
        <v>0</v>
      </c>
      <c r="J5679" s="210" t="s">
        <v>10359</v>
      </c>
      <c r="K5679" s="268">
        <v>0</v>
      </c>
      <c r="L5679" s="270" t="s">
        <v>10359</v>
      </c>
      <c r="M5679" s="270">
        <v>0</v>
      </c>
      <c r="N5679" s="270" t="s">
        <v>10359</v>
      </c>
      <c r="O5679" s="270">
        <v>0</v>
      </c>
      <c r="P5679" s="270" t="s">
        <v>10359</v>
      </c>
      <c r="Q5679" s="270">
        <v>0</v>
      </c>
      <c r="R5679" s="74"/>
      <c r="S5679" s="75" t="str">
        <f t="shared" si="511"/>
        <v>0000</v>
      </c>
      <c r="T5679" s="75" t="str">
        <f t="shared" si="512"/>
        <v>00000000000000000000000000000000</v>
      </c>
      <c r="V5679" s="197"/>
      <c r="W5679" s="75">
        <f t="shared" si="513"/>
        <v>0</v>
      </c>
      <c r="AE5679" s="479"/>
    </row>
    <row r="5680" spans="1:31" s="75" customFormat="1" ht="24" x14ac:dyDescent="0.2">
      <c r="A5680" s="211">
        <v>5677</v>
      </c>
      <c r="B5680" s="212" t="s">
        <v>6191</v>
      </c>
      <c r="C5680" s="213" t="s">
        <v>6192</v>
      </c>
      <c r="D5680" s="213" t="s">
        <v>2514</v>
      </c>
      <c r="E5680" s="213">
        <v>0</v>
      </c>
      <c r="F5680" s="213" t="s">
        <v>590</v>
      </c>
      <c r="G5680" s="214" t="s">
        <v>554</v>
      </c>
      <c r="H5680" s="208" t="str">
        <f>IF(Input!F$4="GMH_OECC",J5680,IF(Input!F$4="GMH_XOEC",L5680,IF(Input!F$4="GMH_Korea",N5680,IF(Input!F$4="GMH_EU",P5680,IF(Input!F$4="Skysuper",#REF!,IF(Input!F$4="SkyII",#REF!,IF(Input!F$4="XO-8000",#REF!, "FALSE")))))))</f>
        <v>00</v>
      </c>
      <c r="I5680" s="209">
        <f>IF(Input!F$4="GMH_OECC",K5680,IF(Input!F$4="GMH_XOEC",M5680,IF(Input!F$4="GMH_Korea",O5680,IF(Input!F$4="GMH_EU",Q5680,IF(Input!F$4="Skysuper",#REF!,IF(Input!F$4="SkyII",#REF!,IF(Input!F$4="XO-8000",#REF!, "FALSE")))))))</f>
        <v>0</v>
      </c>
      <c r="J5680" s="210" t="s">
        <v>10359</v>
      </c>
      <c r="K5680" s="268">
        <v>0</v>
      </c>
      <c r="L5680" s="270" t="s">
        <v>10359</v>
      </c>
      <c r="M5680" s="270">
        <v>0</v>
      </c>
      <c r="N5680" s="270" t="s">
        <v>10359</v>
      </c>
      <c r="O5680" s="270">
        <v>0</v>
      </c>
      <c r="P5680" s="270" t="s">
        <v>10359</v>
      </c>
      <c r="Q5680" s="270">
        <v>0</v>
      </c>
      <c r="R5680" s="74"/>
      <c r="S5680" s="75" t="str">
        <f t="shared" si="511"/>
        <v>0000</v>
      </c>
      <c r="T5680" s="75" t="str">
        <f t="shared" si="512"/>
        <v>00000000000000000000000000000000</v>
      </c>
      <c r="V5680" s="197"/>
      <c r="W5680" s="75">
        <f t="shared" si="513"/>
        <v>0</v>
      </c>
      <c r="AE5680" s="479"/>
    </row>
    <row r="5681" spans="1:31" s="75" customFormat="1" ht="24" x14ac:dyDescent="0.2">
      <c r="A5681" s="211">
        <v>5678</v>
      </c>
      <c r="B5681" s="212" t="s">
        <v>6193</v>
      </c>
      <c r="C5681" s="213" t="s">
        <v>6194</v>
      </c>
      <c r="D5681" s="213" t="s">
        <v>2514</v>
      </c>
      <c r="E5681" s="213">
        <v>0</v>
      </c>
      <c r="F5681" s="213" t="s">
        <v>590</v>
      </c>
      <c r="G5681" s="214" t="s">
        <v>554</v>
      </c>
      <c r="H5681" s="208" t="str">
        <f>IF(Input!F$4="GMH_OECC",J5681,IF(Input!F$4="GMH_XOEC",L5681,IF(Input!F$4="GMH_Korea",N5681,IF(Input!F$4="GMH_EU",P5681,IF(Input!F$4="Skysuper",#REF!,IF(Input!F$4="SkyII",#REF!,IF(Input!F$4="XO-8000",#REF!, "FALSE")))))))</f>
        <v>00</v>
      </c>
      <c r="I5681" s="209">
        <f>IF(Input!F$4="GMH_OECC",K5681,IF(Input!F$4="GMH_XOEC",M5681,IF(Input!F$4="GMH_Korea",O5681,IF(Input!F$4="GMH_EU",Q5681,IF(Input!F$4="Skysuper",#REF!,IF(Input!F$4="SkyII",#REF!,IF(Input!F$4="XO-8000",#REF!, "FALSE")))))))</f>
        <v>0</v>
      </c>
      <c r="J5681" s="210" t="s">
        <v>10359</v>
      </c>
      <c r="K5681" s="268">
        <v>0</v>
      </c>
      <c r="L5681" s="270" t="s">
        <v>10359</v>
      </c>
      <c r="M5681" s="270">
        <v>0</v>
      </c>
      <c r="N5681" s="270" t="s">
        <v>10359</v>
      </c>
      <c r="O5681" s="270">
        <v>0</v>
      </c>
      <c r="P5681" s="270" t="s">
        <v>10359</v>
      </c>
      <c r="Q5681" s="270">
        <v>0</v>
      </c>
      <c r="R5681" s="74"/>
      <c r="S5681" s="75" t="str">
        <f t="shared" si="511"/>
        <v>0000</v>
      </c>
      <c r="T5681" s="75" t="str">
        <f t="shared" si="512"/>
        <v>00000000000000000000000000000000</v>
      </c>
      <c r="V5681" s="197"/>
      <c r="W5681" s="75">
        <f t="shared" si="513"/>
        <v>0</v>
      </c>
      <c r="AE5681" s="479"/>
    </row>
    <row r="5682" spans="1:31" s="75" customFormat="1" ht="24" x14ac:dyDescent="0.2">
      <c r="A5682" s="211">
        <v>5679</v>
      </c>
      <c r="B5682" s="212" t="s">
        <v>6195</v>
      </c>
      <c r="C5682" s="213" t="s">
        <v>6196</v>
      </c>
      <c r="D5682" s="213" t="s">
        <v>2514</v>
      </c>
      <c r="E5682" s="213">
        <v>0</v>
      </c>
      <c r="F5682" s="213" t="s">
        <v>590</v>
      </c>
      <c r="G5682" s="214" t="s">
        <v>554</v>
      </c>
      <c r="H5682" s="208" t="str">
        <f>IF(Input!F$4="GMH_OECC",J5682,IF(Input!F$4="GMH_XOEC",L5682,IF(Input!F$4="GMH_Korea",N5682,IF(Input!F$4="GMH_EU",P5682,IF(Input!F$4="Skysuper",#REF!,IF(Input!F$4="SkyII",#REF!,IF(Input!F$4="XO-8000",#REF!, "FALSE")))))))</f>
        <v>00</v>
      </c>
      <c r="I5682" s="209">
        <f>IF(Input!F$4="GMH_OECC",K5682,IF(Input!F$4="GMH_XOEC",M5682,IF(Input!F$4="GMH_Korea",O5682,IF(Input!F$4="GMH_EU",Q5682,IF(Input!F$4="Skysuper",#REF!,IF(Input!F$4="SkyII",#REF!,IF(Input!F$4="XO-8000",#REF!, "FALSE")))))))</f>
        <v>0</v>
      </c>
      <c r="J5682" s="210" t="s">
        <v>10359</v>
      </c>
      <c r="K5682" s="268">
        <v>0</v>
      </c>
      <c r="L5682" s="270" t="s">
        <v>10359</v>
      </c>
      <c r="M5682" s="270">
        <v>0</v>
      </c>
      <c r="N5682" s="270" t="s">
        <v>10359</v>
      </c>
      <c r="O5682" s="270">
        <v>0</v>
      </c>
      <c r="P5682" s="270" t="s">
        <v>10359</v>
      </c>
      <c r="Q5682" s="270">
        <v>0</v>
      </c>
      <c r="R5682" s="74"/>
      <c r="S5682" s="75" t="str">
        <f t="shared" si="511"/>
        <v>0000</v>
      </c>
      <c r="T5682" s="75" t="str">
        <f t="shared" si="512"/>
        <v>00000000000000000000000000000000</v>
      </c>
      <c r="V5682" s="197"/>
      <c r="W5682" s="75">
        <f t="shared" si="513"/>
        <v>0</v>
      </c>
      <c r="AE5682" s="479"/>
    </row>
    <row r="5683" spans="1:31" s="75" customFormat="1" ht="24" x14ac:dyDescent="0.2">
      <c r="A5683" s="211">
        <v>5680</v>
      </c>
      <c r="B5683" s="212" t="s">
        <v>6197</v>
      </c>
      <c r="C5683" s="213" t="s">
        <v>6198</v>
      </c>
      <c r="D5683" s="213" t="s">
        <v>2514</v>
      </c>
      <c r="E5683" s="213">
        <v>0</v>
      </c>
      <c r="F5683" s="213" t="s">
        <v>590</v>
      </c>
      <c r="G5683" s="214" t="s">
        <v>554</v>
      </c>
      <c r="H5683" s="208" t="str">
        <f>IF(Input!F$4="GMH_OECC",J5683,IF(Input!F$4="GMH_XOEC",L5683,IF(Input!F$4="GMH_Korea",N5683,IF(Input!F$4="GMH_EU",P5683,IF(Input!F$4="Skysuper",#REF!,IF(Input!F$4="SkyII",#REF!,IF(Input!F$4="XO-8000",#REF!, "FALSE")))))))</f>
        <v>00</v>
      </c>
      <c r="I5683" s="209">
        <f>IF(Input!F$4="GMH_OECC",K5683,IF(Input!F$4="GMH_XOEC",M5683,IF(Input!F$4="GMH_Korea",O5683,IF(Input!F$4="GMH_EU",Q5683,IF(Input!F$4="Skysuper",#REF!,IF(Input!F$4="SkyII",#REF!,IF(Input!F$4="XO-8000",#REF!, "FALSE")))))))</f>
        <v>0</v>
      </c>
      <c r="J5683" s="210" t="s">
        <v>10359</v>
      </c>
      <c r="K5683" s="268">
        <v>0</v>
      </c>
      <c r="L5683" s="270" t="s">
        <v>10359</v>
      </c>
      <c r="M5683" s="270">
        <v>0</v>
      </c>
      <c r="N5683" s="270" t="s">
        <v>10359</v>
      </c>
      <c r="O5683" s="270">
        <v>0</v>
      </c>
      <c r="P5683" s="270" t="s">
        <v>10359</v>
      </c>
      <c r="Q5683" s="270">
        <v>0</v>
      </c>
      <c r="R5683" s="74"/>
      <c r="S5683" s="75" t="str">
        <f t="shared" si="511"/>
        <v>0000</v>
      </c>
      <c r="T5683" s="75" t="str">
        <f t="shared" si="512"/>
        <v>00000000000000000000000000000000</v>
      </c>
      <c r="V5683" s="197"/>
      <c r="W5683" s="75">
        <f t="shared" si="513"/>
        <v>0</v>
      </c>
      <c r="AE5683" s="479"/>
    </row>
    <row r="5684" spans="1:31" s="75" customFormat="1" ht="24" x14ac:dyDescent="0.2">
      <c r="A5684" s="211">
        <v>5681</v>
      </c>
      <c r="B5684" s="212" t="s">
        <v>6199</v>
      </c>
      <c r="C5684" s="213" t="s">
        <v>6200</v>
      </c>
      <c r="D5684" s="213" t="s">
        <v>2514</v>
      </c>
      <c r="E5684" s="213">
        <v>0</v>
      </c>
      <c r="F5684" s="213" t="s">
        <v>590</v>
      </c>
      <c r="G5684" s="214" t="s">
        <v>554</v>
      </c>
      <c r="H5684" s="208" t="str">
        <f>IF(Input!F$4="GMH_OECC",J5684,IF(Input!F$4="GMH_XOEC",L5684,IF(Input!F$4="GMH_Korea",N5684,IF(Input!F$4="GMH_EU",P5684,IF(Input!F$4="Skysuper",#REF!,IF(Input!F$4="SkyII",#REF!,IF(Input!F$4="XO-8000",#REF!, "FALSE")))))))</f>
        <v>00</v>
      </c>
      <c r="I5684" s="209">
        <f>IF(Input!F$4="GMH_OECC",K5684,IF(Input!F$4="GMH_XOEC",M5684,IF(Input!F$4="GMH_Korea",O5684,IF(Input!F$4="GMH_EU",Q5684,IF(Input!F$4="Skysuper",#REF!,IF(Input!F$4="SkyII",#REF!,IF(Input!F$4="XO-8000",#REF!, "FALSE")))))))</f>
        <v>0</v>
      </c>
      <c r="J5684" s="210" t="s">
        <v>10359</v>
      </c>
      <c r="K5684" s="268">
        <v>0</v>
      </c>
      <c r="L5684" s="270" t="s">
        <v>10359</v>
      </c>
      <c r="M5684" s="270">
        <v>0</v>
      </c>
      <c r="N5684" s="270" t="s">
        <v>10359</v>
      </c>
      <c r="O5684" s="270">
        <v>0</v>
      </c>
      <c r="P5684" s="270" t="s">
        <v>10359</v>
      </c>
      <c r="Q5684" s="270">
        <v>0</v>
      </c>
      <c r="R5684" s="74"/>
      <c r="S5684" s="75" t="str">
        <f t="shared" ref="S5684:S5747" si="514">"0"&amp;DEC2HEX(2^(I5684-1))&amp;IF(LEN(DEC2HEX(H5684))=2,DEC2HEX(H5684),"0"&amp;DEC2HEX(H5684))</f>
        <v>0000</v>
      </c>
      <c r="T5684" s="75" t="str">
        <f t="shared" si="512"/>
        <v>00000000000000000000000000000000</v>
      </c>
      <c r="V5684" s="197"/>
      <c r="W5684" s="75">
        <f t="shared" si="513"/>
        <v>0</v>
      </c>
      <c r="AE5684" s="479"/>
    </row>
    <row r="5685" spans="1:31" s="75" customFormat="1" ht="24" x14ac:dyDescent="0.2">
      <c r="A5685" s="211">
        <v>5682</v>
      </c>
      <c r="B5685" s="212" t="s">
        <v>6201</v>
      </c>
      <c r="C5685" s="213" t="s">
        <v>6202</v>
      </c>
      <c r="D5685" s="213" t="s">
        <v>2514</v>
      </c>
      <c r="E5685" s="213">
        <v>0</v>
      </c>
      <c r="F5685" s="213" t="s">
        <v>590</v>
      </c>
      <c r="G5685" s="214" t="s">
        <v>554</v>
      </c>
      <c r="H5685" s="208" t="str">
        <f>IF(Input!F$4="GMH_OECC",J5685,IF(Input!F$4="GMH_XOEC",L5685,IF(Input!F$4="GMH_Korea",N5685,IF(Input!F$4="GMH_EU",P5685,IF(Input!F$4="Skysuper",#REF!,IF(Input!F$4="SkyII",#REF!,IF(Input!F$4="XO-8000",#REF!, "FALSE")))))))</f>
        <v>00</v>
      </c>
      <c r="I5685" s="209">
        <f>IF(Input!F$4="GMH_OECC",K5685,IF(Input!F$4="GMH_XOEC",M5685,IF(Input!F$4="GMH_Korea",O5685,IF(Input!F$4="GMH_EU",Q5685,IF(Input!F$4="Skysuper",#REF!,IF(Input!F$4="SkyII",#REF!,IF(Input!F$4="XO-8000",#REF!, "FALSE")))))))</f>
        <v>0</v>
      </c>
      <c r="J5685" s="210" t="s">
        <v>10359</v>
      </c>
      <c r="K5685" s="268">
        <v>0</v>
      </c>
      <c r="L5685" s="270" t="s">
        <v>10359</v>
      </c>
      <c r="M5685" s="270">
        <v>0</v>
      </c>
      <c r="N5685" s="270" t="s">
        <v>10359</v>
      </c>
      <c r="O5685" s="270">
        <v>0</v>
      </c>
      <c r="P5685" s="270" t="s">
        <v>10359</v>
      </c>
      <c r="Q5685" s="270">
        <v>0</v>
      </c>
      <c r="R5685" s="74"/>
      <c r="S5685" s="75" t="str">
        <f t="shared" si="514"/>
        <v>0000</v>
      </c>
      <c r="T5685" s="75" t="str">
        <f t="shared" si="512"/>
        <v>00000000000000000000000000000000</v>
      </c>
      <c r="V5685" s="197"/>
      <c r="W5685" s="75">
        <f t="shared" si="513"/>
        <v>0</v>
      </c>
      <c r="AE5685" s="479"/>
    </row>
    <row r="5686" spans="1:31" s="75" customFormat="1" ht="24" x14ac:dyDescent="0.2">
      <c r="A5686" s="211">
        <v>5683</v>
      </c>
      <c r="B5686" s="212" t="s">
        <v>6203</v>
      </c>
      <c r="C5686" s="213" t="s">
        <v>6204</v>
      </c>
      <c r="D5686" s="213" t="s">
        <v>2514</v>
      </c>
      <c r="E5686" s="213">
        <v>0</v>
      </c>
      <c r="F5686" s="213" t="s">
        <v>590</v>
      </c>
      <c r="G5686" s="214" t="s">
        <v>554</v>
      </c>
      <c r="H5686" s="208" t="str">
        <f>IF(Input!F$4="GMH_OECC",J5686,IF(Input!F$4="GMH_XOEC",L5686,IF(Input!F$4="GMH_Korea",N5686,IF(Input!F$4="GMH_EU",P5686,IF(Input!F$4="Skysuper",#REF!,IF(Input!F$4="SkyII",#REF!,IF(Input!F$4="XO-8000",#REF!, "FALSE")))))))</f>
        <v>00</v>
      </c>
      <c r="I5686" s="209">
        <f>IF(Input!F$4="GMH_OECC",K5686,IF(Input!F$4="GMH_XOEC",M5686,IF(Input!F$4="GMH_Korea",O5686,IF(Input!F$4="GMH_EU",Q5686,IF(Input!F$4="Skysuper",#REF!,IF(Input!F$4="SkyII",#REF!,IF(Input!F$4="XO-8000",#REF!, "FALSE")))))))</f>
        <v>0</v>
      </c>
      <c r="J5686" s="210" t="s">
        <v>10359</v>
      </c>
      <c r="K5686" s="268">
        <v>0</v>
      </c>
      <c r="L5686" s="270" t="s">
        <v>10359</v>
      </c>
      <c r="M5686" s="270">
        <v>0</v>
      </c>
      <c r="N5686" s="270" t="s">
        <v>10359</v>
      </c>
      <c r="O5686" s="270">
        <v>0</v>
      </c>
      <c r="P5686" s="270" t="s">
        <v>10359</v>
      </c>
      <c r="Q5686" s="270">
        <v>0</v>
      </c>
      <c r="R5686" s="74"/>
      <c r="S5686" s="75" t="str">
        <f t="shared" si="514"/>
        <v>0000</v>
      </c>
      <c r="T5686" s="75" t="str">
        <f t="shared" si="512"/>
        <v>00000000000000000000000000000000</v>
      </c>
      <c r="V5686" s="197"/>
      <c r="W5686" s="75">
        <f t="shared" si="513"/>
        <v>0</v>
      </c>
      <c r="AE5686" s="479"/>
    </row>
    <row r="5687" spans="1:31" s="75" customFormat="1" ht="24" x14ac:dyDescent="0.2">
      <c r="A5687" s="211">
        <v>5684</v>
      </c>
      <c r="B5687" s="212" t="s">
        <v>6205</v>
      </c>
      <c r="C5687" s="213" t="s">
        <v>6206</v>
      </c>
      <c r="D5687" s="213" t="s">
        <v>2514</v>
      </c>
      <c r="E5687" s="213">
        <v>0</v>
      </c>
      <c r="F5687" s="213" t="s">
        <v>590</v>
      </c>
      <c r="G5687" s="214" t="s">
        <v>554</v>
      </c>
      <c r="H5687" s="208" t="str">
        <f>IF(Input!F$4="GMH_OECC",J5687,IF(Input!F$4="GMH_XOEC",L5687,IF(Input!F$4="GMH_Korea",N5687,IF(Input!F$4="GMH_EU",P5687,IF(Input!F$4="Skysuper",#REF!,IF(Input!F$4="SkyII",#REF!,IF(Input!F$4="XO-8000",#REF!, "FALSE")))))))</f>
        <v>00</v>
      </c>
      <c r="I5687" s="209">
        <f>IF(Input!F$4="GMH_OECC",K5687,IF(Input!F$4="GMH_XOEC",M5687,IF(Input!F$4="GMH_Korea",O5687,IF(Input!F$4="GMH_EU",Q5687,IF(Input!F$4="Skysuper",#REF!,IF(Input!F$4="SkyII",#REF!,IF(Input!F$4="XO-8000",#REF!, "FALSE")))))))</f>
        <v>0</v>
      </c>
      <c r="J5687" s="210" t="s">
        <v>10359</v>
      </c>
      <c r="K5687" s="268">
        <v>0</v>
      </c>
      <c r="L5687" s="270" t="s">
        <v>10359</v>
      </c>
      <c r="M5687" s="270">
        <v>0</v>
      </c>
      <c r="N5687" s="270" t="s">
        <v>10359</v>
      </c>
      <c r="O5687" s="270">
        <v>0</v>
      </c>
      <c r="P5687" s="270" t="s">
        <v>10359</v>
      </c>
      <c r="Q5687" s="270">
        <v>0</v>
      </c>
      <c r="R5687" s="74"/>
      <c r="S5687" s="75" t="str">
        <f t="shared" si="514"/>
        <v>0000</v>
      </c>
      <c r="T5687" s="75" t="str">
        <f t="shared" si="512"/>
        <v>00000000000000000000000000000000</v>
      </c>
      <c r="V5687" s="197"/>
      <c r="W5687" s="75">
        <f t="shared" si="513"/>
        <v>0</v>
      </c>
      <c r="AE5687" s="479"/>
    </row>
    <row r="5688" spans="1:31" s="75" customFormat="1" ht="24" x14ac:dyDescent="0.2">
      <c r="A5688" s="211">
        <v>5685</v>
      </c>
      <c r="B5688" s="212" t="s">
        <v>6207</v>
      </c>
      <c r="C5688" s="213" t="s">
        <v>6208</v>
      </c>
      <c r="D5688" s="213" t="s">
        <v>2514</v>
      </c>
      <c r="E5688" s="213">
        <v>0</v>
      </c>
      <c r="F5688" s="213" t="s">
        <v>590</v>
      </c>
      <c r="G5688" s="214" t="s">
        <v>554</v>
      </c>
      <c r="H5688" s="208" t="str">
        <f>IF(Input!F$4="GMH_OECC",J5688,IF(Input!F$4="GMH_XOEC",L5688,IF(Input!F$4="GMH_Korea",N5688,IF(Input!F$4="GMH_EU",P5688,IF(Input!F$4="Skysuper",#REF!,IF(Input!F$4="SkyII",#REF!,IF(Input!F$4="XO-8000",#REF!, "FALSE")))))))</f>
        <v>00</v>
      </c>
      <c r="I5688" s="209">
        <f>IF(Input!F$4="GMH_OECC",K5688,IF(Input!F$4="GMH_XOEC",M5688,IF(Input!F$4="GMH_Korea",O5688,IF(Input!F$4="GMH_EU",Q5688,IF(Input!F$4="Skysuper",#REF!,IF(Input!F$4="SkyII",#REF!,IF(Input!F$4="XO-8000",#REF!, "FALSE")))))))</f>
        <v>0</v>
      </c>
      <c r="J5688" s="210" t="s">
        <v>10359</v>
      </c>
      <c r="K5688" s="268">
        <v>0</v>
      </c>
      <c r="L5688" s="270" t="s">
        <v>10359</v>
      </c>
      <c r="M5688" s="270">
        <v>0</v>
      </c>
      <c r="N5688" s="270" t="s">
        <v>10359</v>
      </c>
      <c r="O5688" s="270">
        <v>0</v>
      </c>
      <c r="P5688" s="270" t="s">
        <v>10359</v>
      </c>
      <c r="Q5688" s="270">
        <v>0</v>
      </c>
      <c r="R5688" s="74"/>
      <c r="S5688" s="75" t="str">
        <f t="shared" si="514"/>
        <v>0000</v>
      </c>
      <c r="T5688" s="75" t="str">
        <f t="shared" si="512"/>
        <v>00000000000000000000000000000000</v>
      </c>
      <c r="V5688" s="197"/>
      <c r="W5688" s="75">
        <f t="shared" si="513"/>
        <v>0</v>
      </c>
      <c r="AE5688" s="479"/>
    </row>
    <row r="5689" spans="1:31" s="75" customFormat="1" ht="24" x14ac:dyDescent="0.2">
      <c r="A5689" s="211">
        <v>5686</v>
      </c>
      <c r="B5689" s="212" t="s">
        <v>6209</v>
      </c>
      <c r="C5689" s="213" t="s">
        <v>6210</v>
      </c>
      <c r="D5689" s="213" t="s">
        <v>2514</v>
      </c>
      <c r="E5689" s="213">
        <v>0</v>
      </c>
      <c r="F5689" s="213" t="s">
        <v>590</v>
      </c>
      <c r="G5689" s="214" t="s">
        <v>554</v>
      </c>
      <c r="H5689" s="208" t="str">
        <f>IF(Input!F$4="GMH_OECC",J5689,IF(Input!F$4="GMH_XOEC",L5689,IF(Input!F$4="GMH_Korea",N5689,IF(Input!F$4="GMH_EU",P5689,IF(Input!F$4="Skysuper",#REF!,IF(Input!F$4="SkyII",#REF!,IF(Input!F$4="XO-8000",#REF!, "FALSE")))))))</f>
        <v>00</v>
      </c>
      <c r="I5689" s="209">
        <f>IF(Input!F$4="GMH_OECC",K5689,IF(Input!F$4="GMH_XOEC",M5689,IF(Input!F$4="GMH_Korea",O5689,IF(Input!F$4="GMH_EU",Q5689,IF(Input!F$4="Skysuper",#REF!,IF(Input!F$4="SkyII",#REF!,IF(Input!F$4="XO-8000",#REF!, "FALSE")))))))</f>
        <v>0</v>
      </c>
      <c r="J5689" s="210" t="s">
        <v>10359</v>
      </c>
      <c r="K5689" s="268">
        <v>0</v>
      </c>
      <c r="L5689" s="270" t="s">
        <v>10359</v>
      </c>
      <c r="M5689" s="270">
        <v>0</v>
      </c>
      <c r="N5689" s="270" t="s">
        <v>10359</v>
      </c>
      <c r="O5689" s="270">
        <v>0</v>
      </c>
      <c r="P5689" s="270" t="s">
        <v>10359</v>
      </c>
      <c r="Q5689" s="270">
        <v>0</v>
      </c>
      <c r="R5689" s="74"/>
      <c r="S5689" s="75" t="str">
        <f t="shared" si="514"/>
        <v>0000</v>
      </c>
      <c r="T5689" s="75" t="str">
        <f t="shared" si="512"/>
        <v>00000000000000000000000000000000</v>
      </c>
      <c r="V5689" s="197"/>
      <c r="W5689" s="75">
        <f t="shared" si="513"/>
        <v>0</v>
      </c>
      <c r="AE5689" s="479"/>
    </row>
    <row r="5690" spans="1:31" s="75" customFormat="1" ht="24" x14ac:dyDescent="0.2">
      <c r="A5690" s="211">
        <v>5687</v>
      </c>
      <c r="B5690" s="212" t="s">
        <v>6211</v>
      </c>
      <c r="C5690" s="213" t="s">
        <v>6212</v>
      </c>
      <c r="D5690" s="213" t="s">
        <v>2514</v>
      </c>
      <c r="E5690" s="213">
        <v>0</v>
      </c>
      <c r="F5690" s="213" t="s">
        <v>590</v>
      </c>
      <c r="G5690" s="214" t="s">
        <v>554</v>
      </c>
      <c r="H5690" s="208" t="str">
        <f>IF(Input!F$4="GMH_OECC",J5690,IF(Input!F$4="GMH_XOEC",L5690,IF(Input!F$4="GMH_Korea",N5690,IF(Input!F$4="GMH_EU",P5690,IF(Input!F$4="Skysuper",#REF!,IF(Input!F$4="SkyII",#REF!,IF(Input!F$4="XO-8000",#REF!, "FALSE")))))))</f>
        <v>00</v>
      </c>
      <c r="I5690" s="209">
        <f>IF(Input!F$4="GMH_OECC",K5690,IF(Input!F$4="GMH_XOEC",M5690,IF(Input!F$4="GMH_Korea",O5690,IF(Input!F$4="GMH_EU",Q5690,IF(Input!F$4="Skysuper",#REF!,IF(Input!F$4="SkyII",#REF!,IF(Input!F$4="XO-8000",#REF!, "FALSE")))))))</f>
        <v>0</v>
      </c>
      <c r="J5690" s="210" t="s">
        <v>10359</v>
      </c>
      <c r="K5690" s="268">
        <v>0</v>
      </c>
      <c r="L5690" s="270" t="s">
        <v>10359</v>
      </c>
      <c r="M5690" s="270">
        <v>0</v>
      </c>
      <c r="N5690" s="270" t="s">
        <v>10359</v>
      </c>
      <c r="O5690" s="270">
        <v>0</v>
      </c>
      <c r="P5690" s="270" t="s">
        <v>10359</v>
      </c>
      <c r="Q5690" s="270">
        <v>0</v>
      </c>
      <c r="R5690" s="74"/>
      <c r="S5690" s="75" t="str">
        <f t="shared" si="514"/>
        <v>0000</v>
      </c>
      <c r="T5690" s="75" t="str">
        <f t="shared" si="512"/>
        <v>00000000000000000000000000000000</v>
      </c>
      <c r="V5690" s="197"/>
      <c r="W5690" s="75">
        <f t="shared" si="513"/>
        <v>0</v>
      </c>
      <c r="AE5690" s="479"/>
    </row>
    <row r="5691" spans="1:31" s="75" customFormat="1" ht="24" x14ac:dyDescent="0.2">
      <c r="A5691" s="211">
        <v>5688</v>
      </c>
      <c r="B5691" s="212" t="s">
        <v>6213</v>
      </c>
      <c r="C5691" s="213" t="s">
        <v>6214</v>
      </c>
      <c r="D5691" s="213" t="s">
        <v>2514</v>
      </c>
      <c r="E5691" s="213">
        <v>0</v>
      </c>
      <c r="F5691" s="213" t="s">
        <v>590</v>
      </c>
      <c r="G5691" s="214" t="s">
        <v>554</v>
      </c>
      <c r="H5691" s="208" t="str">
        <f>IF(Input!F$4="GMH_OECC",J5691,IF(Input!F$4="GMH_XOEC",L5691,IF(Input!F$4="GMH_Korea",N5691,IF(Input!F$4="GMH_EU",P5691,IF(Input!F$4="Skysuper",#REF!,IF(Input!F$4="SkyII",#REF!,IF(Input!F$4="XO-8000",#REF!, "FALSE")))))))</f>
        <v>00</v>
      </c>
      <c r="I5691" s="209">
        <f>IF(Input!F$4="GMH_OECC",K5691,IF(Input!F$4="GMH_XOEC",M5691,IF(Input!F$4="GMH_Korea",O5691,IF(Input!F$4="GMH_EU",Q5691,IF(Input!F$4="Skysuper",#REF!,IF(Input!F$4="SkyII",#REF!,IF(Input!F$4="XO-8000",#REF!, "FALSE")))))))</f>
        <v>0</v>
      </c>
      <c r="J5691" s="210" t="s">
        <v>10359</v>
      </c>
      <c r="K5691" s="268">
        <v>0</v>
      </c>
      <c r="L5691" s="270" t="s">
        <v>10359</v>
      </c>
      <c r="M5691" s="270">
        <v>0</v>
      </c>
      <c r="N5691" s="270" t="s">
        <v>10359</v>
      </c>
      <c r="O5691" s="270">
        <v>0</v>
      </c>
      <c r="P5691" s="270" t="s">
        <v>10359</v>
      </c>
      <c r="Q5691" s="270">
        <v>0</v>
      </c>
      <c r="R5691" s="74"/>
      <c r="S5691" s="75" t="str">
        <f t="shared" si="514"/>
        <v>0000</v>
      </c>
      <c r="T5691" s="75" t="str">
        <f t="shared" si="512"/>
        <v>00000000000000000000000000000000</v>
      </c>
      <c r="V5691" s="197"/>
      <c r="W5691" s="75">
        <f t="shared" si="513"/>
        <v>0</v>
      </c>
      <c r="AE5691" s="479"/>
    </row>
    <row r="5692" spans="1:31" s="75" customFormat="1" ht="24" x14ac:dyDescent="0.2">
      <c r="A5692" s="211">
        <v>5689</v>
      </c>
      <c r="B5692" s="212" t="s">
        <v>6215</v>
      </c>
      <c r="C5692" s="213" t="s">
        <v>6216</v>
      </c>
      <c r="D5692" s="213" t="s">
        <v>2514</v>
      </c>
      <c r="E5692" s="213">
        <v>0</v>
      </c>
      <c r="F5692" s="213" t="s">
        <v>590</v>
      </c>
      <c r="G5692" s="214" t="s">
        <v>554</v>
      </c>
      <c r="H5692" s="208" t="str">
        <f>IF(Input!F$4="GMH_OECC",J5692,IF(Input!F$4="GMH_XOEC",L5692,IF(Input!F$4="GMH_Korea",N5692,IF(Input!F$4="GMH_EU",P5692,IF(Input!F$4="Skysuper",#REF!,IF(Input!F$4="SkyII",#REF!,IF(Input!F$4="XO-8000",#REF!, "FALSE")))))))</f>
        <v>00</v>
      </c>
      <c r="I5692" s="209">
        <f>IF(Input!F$4="GMH_OECC",K5692,IF(Input!F$4="GMH_XOEC",M5692,IF(Input!F$4="GMH_Korea",O5692,IF(Input!F$4="GMH_EU",Q5692,IF(Input!F$4="Skysuper",#REF!,IF(Input!F$4="SkyII",#REF!,IF(Input!F$4="XO-8000",#REF!, "FALSE")))))))</f>
        <v>0</v>
      </c>
      <c r="J5692" s="210" t="s">
        <v>10359</v>
      </c>
      <c r="K5692" s="268">
        <v>0</v>
      </c>
      <c r="L5692" s="270" t="s">
        <v>10359</v>
      </c>
      <c r="M5692" s="270">
        <v>0</v>
      </c>
      <c r="N5692" s="270" t="s">
        <v>10359</v>
      </c>
      <c r="O5692" s="270">
        <v>0</v>
      </c>
      <c r="P5692" s="270" t="s">
        <v>10359</v>
      </c>
      <c r="Q5692" s="270">
        <v>0</v>
      </c>
      <c r="R5692" s="74"/>
      <c r="S5692" s="75" t="str">
        <f t="shared" si="514"/>
        <v>0000</v>
      </c>
      <c r="T5692" s="75" t="str">
        <f t="shared" si="512"/>
        <v>00000000000000000000000000000000</v>
      </c>
      <c r="V5692" s="197"/>
      <c r="W5692" s="75">
        <f t="shared" si="513"/>
        <v>0</v>
      </c>
      <c r="AE5692" s="479"/>
    </row>
    <row r="5693" spans="1:31" s="75" customFormat="1" ht="24" x14ac:dyDescent="0.2">
      <c r="A5693" s="211">
        <v>5690</v>
      </c>
      <c r="B5693" s="212" t="s">
        <v>6217</v>
      </c>
      <c r="C5693" s="213" t="s">
        <v>6218</v>
      </c>
      <c r="D5693" s="213" t="s">
        <v>2514</v>
      </c>
      <c r="E5693" s="213">
        <v>0</v>
      </c>
      <c r="F5693" s="213" t="s">
        <v>590</v>
      </c>
      <c r="G5693" s="214" t="s">
        <v>554</v>
      </c>
      <c r="H5693" s="208" t="str">
        <f>IF(Input!F$4="GMH_OECC",J5693,IF(Input!F$4="GMH_XOEC",L5693,IF(Input!F$4="GMH_Korea",N5693,IF(Input!F$4="GMH_EU",P5693,IF(Input!F$4="Skysuper",#REF!,IF(Input!F$4="SkyII",#REF!,IF(Input!F$4="XO-8000",#REF!, "FALSE")))))))</f>
        <v>00</v>
      </c>
      <c r="I5693" s="209">
        <f>IF(Input!F$4="GMH_OECC",K5693,IF(Input!F$4="GMH_XOEC",M5693,IF(Input!F$4="GMH_Korea",O5693,IF(Input!F$4="GMH_EU",Q5693,IF(Input!F$4="Skysuper",#REF!,IF(Input!F$4="SkyII",#REF!,IF(Input!F$4="XO-8000",#REF!, "FALSE")))))))</f>
        <v>0</v>
      </c>
      <c r="J5693" s="210" t="s">
        <v>10359</v>
      </c>
      <c r="K5693" s="268">
        <v>0</v>
      </c>
      <c r="L5693" s="270" t="s">
        <v>10359</v>
      </c>
      <c r="M5693" s="270">
        <v>0</v>
      </c>
      <c r="N5693" s="270" t="s">
        <v>10359</v>
      </c>
      <c r="O5693" s="270">
        <v>0</v>
      </c>
      <c r="P5693" s="270" t="s">
        <v>10359</v>
      </c>
      <c r="Q5693" s="270">
        <v>0</v>
      </c>
      <c r="R5693" s="74"/>
      <c r="S5693" s="75" t="str">
        <f t="shared" si="514"/>
        <v>0000</v>
      </c>
      <c r="T5693" s="75" t="str">
        <f t="shared" si="512"/>
        <v>00000000000000000000000000000000</v>
      </c>
      <c r="V5693" s="197"/>
      <c r="W5693" s="75">
        <f t="shared" si="513"/>
        <v>0</v>
      </c>
      <c r="AE5693" s="479"/>
    </row>
    <row r="5694" spans="1:31" s="75" customFormat="1" ht="24" x14ac:dyDescent="0.2">
      <c r="A5694" s="211">
        <v>5691</v>
      </c>
      <c r="B5694" s="212" t="s">
        <v>6219</v>
      </c>
      <c r="C5694" s="213" t="s">
        <v>6220</v>
      </c>
      <c r="D5694" s="213" t="s">
        <v>2514</v>
      </c>
      <c r="E5694" s="213">
        <v>0</v>
      </c>
      <c r="F5694" s="213" t="s">
        <v>590</v>
      </c>
      <c r="G5694" s="214" t="s">
        <v>554</v>
      </c>
      <c r="H5694" s="208" t="str">
        <f>IF(Input!F$4="GMH_OECC",J5694,IF(Input!F$4="GMH_XOEC",L5694,IF(Input!F$4="GMH_Korea",N5694,IF(Input!F$4="GMH_EU",P5694,IF(Input!F$4="Skysuper",#REF!,IF(Input!F$4="SkyII",#REF!,IF(Input!F$4="XO-8000",#REF!, "FALSE")))))))</f>
        <v>00</v>
      </c>
      <c r="I5694" s="209">
        <f>IF(Input!F$4="GMH_OECC",K5694,IF(Input!F$4="GMH_XOEC",M5694,IF(Input!F$4="GMH_Korea",O5694,IF(Input!F$4="GMH_EU",Q5694,IF(Input!F$4="Skysuper",#REF!,IF(Input!F$4="SkyII",#REF!,IF(Input!F$4="XO-8000",#REF!, "FALSE")))))))</f>
        <v>0</v>
      </c>
      <c r="J5694" s="210" t="s">
        <v>10359</v>
      </c>
      <c r="K5694" s="268">
        <v>0</v>
      </c>
      <c r="L5694" s="270" t="s">
        <v>10359</v>
      </c>
      <c r="M5694" s="270">
        <v>0</v>
      </c>
      <c r="N5694" s="270" t="s">
        <v>10359</v>
      </c>
      <c r="O5694" s="270">
        <v>0</v>
      </c>
      <c r="P5694" s="270" t="s">
        <v>10359</v>
      </c>
      <c r="Q5694" s="270">
        <v>0</v>
      </c>
      <c r="R5694" s="74"/>
      <c r="S5694" s="75" t="str">
        <f t="shared" si="514"/>
        <v>0000</v>
      </c>
      <c r="T5694" s="75" t="str">
        <f t="shared" si="512"/>
        <v>00000000000000000000000000000000</v>
      </c>
      <c r="V5694" s="197"/>
      <c r="W5694" s="75">
        <f t="shared" si="513"/>
        <v>0</v>
      </c>
      <c r="AE5694" s="479"/>
    </row>
    <row r="5695" spans="1:31" s="75" customFormat="1" ht="24" x14ac:dyDescent="0.2">
      <c r="A5695" s="211">
        <v>5692</v>
      </c>
      <c r="B5695" s="212" t="s">
        <v>6221</v>
      </c>
      <c r="C5695" s="213" t="s">
        <v>6222</v>
      </c>
      <c r="D5695" s="213" t="s">
        <v>2514</v>
      </c>
      <c r="E5695" s="213">
        <v>0</v>
      </c>
      <c r="F5695" s="213" t="s">
        <v>590</v>
      </c>
      <c r="G5695" s="214" t="s">
        <v>554</v>
      </c>
      <c r="H5695" s="208" t="str">
        <f>IF(Input!F$4="GMH_OECC",J5695,IF(Input!F$4="GMH_XOEC",L5695,IF(Input!F$4="GMH_Korea",N5695,IF(Input!F$4="GMH_EU",P5695,IF(Input!F$4="Skysuper",#REF!,IF(Input!F$4="SkyII",#REF!,IF(Input!F$4="XO-8000",#REF!, "FALSE")))))))</f>
        <v>00</v>
      </c>
      <c r="I5695" s="209">
        <f>IF(Input!F$4="GMH_OECC",K5695,IF(Input!F$4="GMH_XOEC",M5695,IF(Input!F$4="GMH_Korea",O5695,IF(Input!F$4="GMH_EU",Q5695,IF(Input!F$4="Skysuper",#REF!,IF(Input!F$4="SkyII",#REF!,IF(Input!F$4="XO-8000",#REF!, "FALSE")))))))</f>
        <v>0</v>
      </c>
      <c r="J5695" s="210" t="s">
        <v>10359</v>
      </c>
      <c r="K5695" s="268">
        <v>0</v>
      </c>
      <c r="L5695" s="270" t="s">
        <v>10359</v>
      </c>
      <c r="M5695" s="270">
        <v>0</v>
      </c>
      <c r="N5695" s="270" t="s">
        <v>10359</v>
      </c>
      <c r="O5695" s="270">
        <v>0</v>
      </c>
      <c r="P5695" s="270" t="s">
        <v>10359</v>
      </c>
      <c r="Q5695" s="270">
        <v>0</v>
      </c>
      <c r="R5695" s="74"/>
      <c r="S5695" s="75" t="str">
        <f t="shared" si="514"/>
        <v>0000</v>
      </c>
      <c r="T5695" s="75" t="str">
        <f t="shared" si="512"/>
        <v>00000000000000000000000000000000</v>
      </c>
      <c r="V5695" s="197"/>
      <c r="W5695" s="75">
        <f t="shared" si="513"/>
        <v>0</v>
      </c>
      <c r="AE5695" s="479"/>
    </row>
    <row r="5696" spans="1:31" s="75" customFormat="1" ht="24" x14ac:dyDescent="0.2">
      <c r="A5696" s="211">
        <v>5693</v>
      </c>
      <c r="B5696" s="212" t="s">
        <v>6223</v>
      </c>
      <c r="C5696" s="213" t="s">
        <v>6224</v>
      </c>
      <c r="D5696" s="213" t="s">
        <v>2514</v>
      </c>
      <c r="E5696" s="213">
        <v>0</v>
      </c>
      <c r="F5696" s="213" t="s">
        <v>590</v>
      </c>
      <c r="G5696" s="214" t="s">
        <v>554</v>
      </c>
      <c r="H5696" s="208" t="str">
        <f>IF(Input!F$4="GMH_OECC",J5696,IF(Input!F$4="GMH_XOEC",L5696,IF(Input!F$4="GMH_Korea",N5696,IF(Input!F$4="GMH_EU",P5696,IF(Input!F$4="Skysuper",#REF!,IF(Input!F$4="SkyII",#REF!,IF(Input!F$4="XO-8000",#REF!, "FALSE")))))))</f>
        <v>00</v>
      </c>
      <c r="I5696" s="209">
        <f>IF(Input!F$4="GMH_OECC",K5696,IF(Input!F$4="GMH_XOEC",M5696,IF(Input!F$4="GMH_Korea",O5696,IF(Input!F$4="GMH_EU",Q5696,IF(Input!F$4="Skysuper",#REF!,IF(Input!F$4="SkyII",#REF!,IF(Input!F$4="XO-8000",#REF!, "FALSE")))))))</f>
        <v>0</v>
      </c>
      <c r="J5696" s="210" t="s">
        <v>10359</v>
      </c>
      <c r="K5696" s="268">
        <v>0</v>
      </c>
      <c r="L5696" s="270" t="s">
        <v>10359</v>
      </c>
      <c r="M5696" s="270">
        <v>0</v>
      </c>
      <c r="N5696" s="270" t="s">
        <v>10359</v>
      </c>
      <c r="O5696" s="270">
        <v>0</v>
      </c>
      <c r="P5696" s="270" t="s">
        <v>10359</v>
      </c>
      <c r="Q5696" s="270">
        <v>0</v>
      </c>
      <c r="R5696" s="74"/>
      <c r="S5696" s="75" t="str">
        <f t="shared" si="514"/>
        <v>0000</v>
      </c>
      <c r="T5696" s="75" t="str">
        <f t="shared" si="512"/>
        <v>00000000000000000000000000000000</v>
      </c>
      <c r="V5696" s="197"/>
      <c r="W5696" s="75">
        <f t="shared" si="513"/>
        <v>0</v>
      </c>
      <c r="AE5696" s="479"/>
    </row>
    <row r="5697" spans="1:31" s="75" customFormat="1" ht="24" x14ac:dyDescent="0.2">
      <c r="A5697" s="211">
        <v>5694</v>
      </c>
      <c r="B5697" s="212" t="s">
        <v>6225</v>
      </c>
      <c r="C5697" s="213" t="s">
        <v>6226</v>
      </c>
      <c r="D5697" s="213" t="s">
        <v>2514</v>
      </c>
      <c r="E5697" s="213">
        <v>0</v>
      </c>
      <c r="F5697" s="213" t="s">
        <v>590</v>
      </c>
      <c r="G5697" s="214" t="s">
        <v>554</v>
      </c>
      <c r="H5697" s="208" t="str">
        <f>IF(Input!F$4="GMH_OECC",J5697,IF(Input!F$4="GMH_XOEC",L5697,IF(Input!F$4="GMH_Korea",N5697,IF(Input!F$4="GMH_EU",P5697,IF(Input!F$4="Skysuper",#REF!,IF(Input!F$4="SkyII",#REF!,IF(Input!F$4="XO-8000",#REF!, "FALSE")))))))</f>
        <v>00</v>
      </c>
      <c r="I5697" s="209">
        <f>IF(Input!F$4="GMH_OECC",K5697,IF(Input!F$4="GMH_XOEC",M5697,IF(Input!F$4="GMH_Korea",O5697,IF(Input!F$4="GMH_EU",Q5697,IF(Input!F$4="Skysuper",#REF!,IF(Input!F$4="SkyII",#REF!,IF(Input!F$4="XO-8000",#REF!, "FALSE")))))))</f>
        <v>0</v>
      </c>
      <c r="J5697" s="210" t="s">
        <v>10359</v>
      </c>
      <c r="K5697" s="268">
        <v>0</v>
      </c>
      <c r="L5697" s="270" t="s">
        <v>10359</v>
      </c>
      <c r="M5697" s="270">
        <v>0</v>
      </c>
      <c r="N5697" s="270" t="s">
        <v>10359</v>
      </c>
      <c r="O5697" s="270">
        <v>0</v>
      </c>
      <c r="P5697" s="270" t="s">
        <v>10359</v>
      </c>
      <c r="Q5697" s="270">
        <v>0</v>
      </c>
      <c r="R5697" s="74"/>
      <c r="S5697" s="75" t="str">
        <f t="shared" si="514"/>
        <v>0000</v>
      </c>
      <c r="T5697" s="75" t="str">
        <f t="shared" si="512"/>
        <v>00000000000000000000000000000000</v>
      </c>
      <c r="V5697" s="197"/>
      <c r="W5697" s="75">
        <f t="shared" si="513"/>
        <v>0</v>
      </c>
      <c r="AE5697" s="479"/>
    </row>
    <row r="5698" spans="1:31" s="75" customFormat="1" ht="24" x14ac:dyDescent="0.2">
      <c r="A5698" s="211">
        <v>5695</v>
      </c>
      <c r="B5698" s="212" t="s">
        <v>6227</v>
      </c>
      <c r="C5698" s="213" t="s">
        <v>6228</v>
      </c>
      <c r="D5698" s="213" t="s">
        <v>2514</v>
      </c>
      <c r="E5698" s="213">
        <v>0</v>
      </c>
      <c r="F5698" s="213" t="s">
        <v>590</v>
      </c>
      <c r="G5698" s="214" t="s">
        <v>554</v>
      </c>
      <c r="H5698" s="208" t="str">
        <f>IF(Input!F$4="GMH_OECC",J5698,IF(Input!F$4="GMH_XOEC",L5698,IF(Input!F$4="GMH_Korea",N5698,IF(Input!F$4="GMH_EU",P5698,IF(Input!F$4="Skysuper",#REF!,IF(Input!F$4="SkyII",#REF!,IF(Input!F$4="XO-8000",#REF!, "FALSE")))))))</f>
        <v>00</v>
      </c>
      <c r="I5698" s="209">
        <f>IF(Input!F$4="GMH_OECC",K5698,IF(Input!F$4="GMH_XOEC",M5698,IF(Input!F$4="GMH_Korea",O5698,IF(Input!F$4="GMH_EU",Q5698,IF(Input!F$4="Skysuper",#REF!,IF(Input!F$4="SkyII",#REF!,IF(Input!F$4="XO-8000",#REF!, "FALSE")))))))</f>
        <v>0</v>
      </c>
      <c r="J5698" s="210" t="s">
        <v>10359</v>
      </c>
      <c r="K5698" s="268">
        <v>0</v>
      </c>
      <c r="L5698" s="270" t="s">
        <v>10359</v>
      </c>
      <c r="M5698" s="270">
        <v>0</v>
      </c>
      <c r="N5698" s="270" t="s">
        <v>10359</v>
      </c>
      <c r="O5698" s="270">
        <v>0</v>
      </c>
      <c r="P5698" s="270" t="s">
        <v>10359</v>
      </c>
      <c r="Q5698" s="270">
        <v>0</v>
      </c>
      <c r="R5698" s="74"/>
      <c r="S5698" s="75" t="str">
        <f t="shared" si="514"/>
        <v>0000</v>
      </c>
      <c r="T5698" s="75" t="str">
        <f t="shared" si="512"/>
        <v>00000000000000000000000000000000</v>
      </c>
      <c r="V5698" s="197"/>
      <c r="W5698" s="75">
        <f t="shared" si="513"/>
        <v>0</v>
      </c>
      <c r="AE5698" s="479"/>
    </row>
    <row r="5699" spans="1:31" s="75" customFormat="1" ht="24" x14ac:dyDescent="0.2">
      <c r="A5699" s="211">
        <v>5696</v>
      </c>
      <c r="B5699" s="212" t="s">
        <v>6229</v>
      </c>
      <c r="C5699" s="213" t="s">
        <v>6230</v>
      </c>
      <c r="D5699" s="213" t="s">
        <v>2514</v>
      </c>
      <c r="E5699" s="213">
        <v>0</v>
      </c>
      <c r="F5699" s="213" t="s">
        <v>590</v>
      </c>
      <c r="G5699" s="214" t="s">
        <v>554</v>
      </c>
      <c r="H5699" s="208" t="str">
        <f>IF(Input!F$4="GMH_OECC",J5699,IF(Input!F$4="GMH_XOEC",L5699,IF(Input!F$4="GMH_Korea",N5699,IF(Input!F$4="GMH_EU",P5699,IF(Input!F$4="Skysuper",#REF!,IF(Input!F$4="SkyII",#REF!,IF(Input!F$4="XO-8000",#REF!, "FALSE")))))))</f>
        <v>00</v>
      </c>
      <c r="I5699" s="209">
        <f>IF(Input!F$4="GMH_OECC",K5699,IF(Input!F$4="GMH_XOEC",M5699,IF(Input!F$4="GMH_Korea",O5699,IF(Input!F$4="GMH_EU",Q5699,IF(Input!F$4="Skysuper",#REF!,IF(Input!F$4="SkyII",#REF!,IF(Input!F$4="XO-8000",#REF!, "FALSE")))))))</f>
        <v>0</v>
      </c>
      <c r="J5699" s="210" t="s">
        <v>10359</v>
      </c>
      <c r="K5699" s="268">
        <v>0</v>
      </c>
      <c r="L5699" s="270" t="s">
        <v>10359</v>
      </c>
      <c r="M5699" s="270">
        <v>0</v>
      </c>
      <c r="N5699" s="270" t="s">
        <v>10359</v>
      </c>
      <c r="O5699" s="270">
        <v>0</v>
      </c>
      <c r="P5699" s="270" t="s">
        <v>10359</v>
      </c>
      <c r="Q5699" s="270">
        <v>0</v>
      </c>
      <c r="R5699" s="74"/>
      <c r="S5699" s="75" t="str">
        <f t="shared" si="514"/>
        <v>0000</v>
      </c>
      <c r="T5699" s="75" t="str">
        <f t="shared" si="512"/>
        <v>00000000000000000000000000000000</v>
      </c>
      <c r="V5699" s="197"/>
      <c r="W5699" s="75">
        <f t="shared" si="513"/>
        <v>0</v>
      </c>
      <c r="AE5699" s="479"/>
    </row>
    <row r="5700" spans="1:31" s="75" customFormat="1" ht="24" x14ac:dyDescent="0.2">
      <c r="A5700" s="211">
        <v>5697</v>
      </c>
      <c r="B5700" s="212" t="s">
        <v>6231</v>
      </c>
      <c r="C5700" s="213" t="s">
        <v>6232</v>
      </c>
      <c r="D5700" s="213" t="s">
        <v>2514</v>
      </c>
      <c r="E5700" s="213">
        <v>0</v>
      </c>
      <c r="F5700" s="213" t="s">
        <v>590</v>
      </c>
      <c r="G5700" s="214" t="s">
        <v>554</v>
      </c>
      <c r="H5700" s="208" t="str">
        <f>IF(Input!F$4="GMH_OECC",J5700,IF(Input!F$4="GMH_XOEC",L5700,IF(Input!F$4="GMH_Korea",N5700,IF(Input!F$4="GMH_EU",P5700,IF(Input!F$4="Skysuper",#REF!,IF(Input!F$4="SkyII",#REF!,IF(Input!F$4="XO-8000",#REF!, "FALSE")))))))</f>
        <v>00</v>
      </c>
      <c r="I5700" s="209">
        <f>IF(Input!F$4="GMH_OECC",K5700,IF(Input!F$4="GMH_XOEC",M5700,IF(Input!F$4="GMH_Korea",O5700,IF(Input!F$4="GMH_EU",Q5700,IF(Input!F$4="Skysuper",#REF!,IF(Input!F$4="SkyII",#REF!,IF(Input!F$4="XO-8000",#REF!, "FALSE")))))))</f>
        <v>0</v>
      </c>
      <c r="J5700" s="210" t="s">
        <v>10359</v>
      </c>
      <c r="K5700" s="268">
        <v>0</v>
      </c>
      <c r="L5700" s="270" t="s">
        <v>10359</v>
      </c>
      <c r="M5700" s="270">
        <v>0</v>
      </c>
      <c r="N5700" s="270" t="s">
        <v>10359</v>
      </c>
      <c r="O5700" s="270">
        <v>0</v>
      </c>
      <c r="P5700" s="270" t="s">
        <v>10359</v>
      </c>
      <c r="Q5700" s="270">
        <v>0</v>
      </c>
      <c r="R5700" s="74"/>
      <c r="S5700" s="75" t="str">
        <f t="shared" si="514"/>
        <v>0000</v>
      </c>
      <c r="T5700" s="75" t="str">
        <f t="shared" ref="T5700:T5763" si="515">CONCATENATE(S5700,S5701,S5702,S5703,S5704,S5705,S5706,S5707)</f>
        <v>00000000000000000000000000000000</v>
      </c>
      <c r="V5700" s="197"/>
      <c r="W5700" s="75">
        <f t="shared" si="513"/>
        <v>0</v>
      </c>
      <c r="AE5700" s="479"/>
    </row>
    <row r="5701" spans="1:31" s="75" customFormat="1" ht="24" x14ac:dyDescent="0.2">
      <c r="A5701" s="211">
        <v>5698</v>
      </c>
      <c r="B5701" s="212" t="s">
        <v>6233</v>
      </c>
      <c r="C5701" s="213" t="s">
        <v>6234</v>
      </c>
      <c r="D5701" s="213" t="s">
        <v>2514</v>
      </c>
      <c r="E5701" s="213">
        <v>0</v>
      </c>
      <c r="F5701" s="213" t="s">
        <v>590</v>
      </c>
      <c r="G5701" s="214" t="s">
        <v>554</v>
      </c>
      <c r="H5701" s="208" t="str">
        <f>IF(Input!F$4="GMH_OECC",J5701,IF(Input!F$4="GMH_XOEC",L5701,IF(Input!F$4="GMH_Korea",N5701,IF(Input!F$4="GMH_EU",P5701,IF(Input!F$4="Skysuper",#REF!,IF(Input!F$4="SkyII",#REF!,IF(Input!F$4="XO-8000",#REF!, "FALSE")))))))</f>
        <v>00</v>
      </c>
      <c r="I5701" s="209">
        <f>IF(Input!F$4="GMH_OECC",K5701,IF(Input!F$4="GMH_XOEC",M5701,IF(Input!F$4="GMH_Korea",O5701,IF(Input!F$4="GMH_EU",Q5701,IF(Input!F$4="Skysuper",#REF!,IF(Input!F$4="SkyII",#REF!,IF(Input!F$4="XO-8000",#REF!, "FALSE")))))))</f>
        <v>0</v>
      </c>
      <c r="J5701" s="210" t="s">
        <v>10359</v>
      </c>
      <c r="K5701" s="268">
        <v>0</v>
      </c>
      <c r="L5701" s="270" t="s">
        <v>10359</v>
      </c>
      <c r="M5701" s="270">
        <v>0</v>
      </c>
      <c r="N5701" s="270" t="s">
        <v>10359</v>
      </c>
      <c r="O5701" s="270">
        <v>0</v>
      </c>
      <c r="P5701" s="270" t="s">
        <v>10359</v>
      </c>
      <c r="Q5701" s="270">
        <v>0</v>
      </c>
      <c r="R5701" s="74"/>
      <c r="S5701" s="75" t="str">
        <f t="shared" si="514"/>
        <v>0000</v>
      </c>
      <c r="T5701" s="75" t="str">
        <f t="shared" si="515"/>
        <v>00000000000000000000000000000000</v>
      </c>
      <c r="V5701" s="197"/>
      <c r="W5701" s="75">
        <f t="shared" si="513"/>
        <v>0</v>
      </c>
      <c r="AE5701" s="479"/>
    </row>
    <row r="5702" spans="1:31" s="75" customFormat="1" ht="24" x14ac:dyDescent="0.2">
      <c r="A5702" s="211">
        <v>5699</v>
      </c>
      <c r="B5702" s="212" t="s">
        <v>6235</v>
      </c>
      <c r="C5702" s="213" t="s">
        <v>6236</v>
      </c>
      <c r="D5702" s="213" t="s">
        <v>2514</v>
      </c>
      <c r="E5702" s="213">
        <v>0</v>
      </c>
      <c r="F5702" s="213" t="s">
        <v>590</v>
      </c>
      <c r="G5702" s="214" t="s">
        <v>554</v>
      </c>
      <c r="H5702" s="208" t="str">
        <f>IF(Input!F$4="GMH_OECC",J5702,IF(Input!F$4="GMH_XOEC",L5702,IF(Input!F$4="GMH_Korea",N5702,IF(Input!F$4="GMH_EU",P5702,IF(Input!F$4="Skysuper",#REF!,IF(Input!F$4="SkyII",#REF!,IF(Input!F$4="XO-8000",#REF!, "FALSE")))))))</f>
        <v>00</v>
      </c>
      <c r="I5702" s="209">
        <f>IF(Input!F$4="GMH_OECC",K5702,IF(Input!F$4="GMH_XOEC",M5702,IF(Input!F$4="GMH_Korea",O5702,IF(Input!F$4="GMH_EU",Q5702,IF(Input!F$4="Skysuper",#REF!,IF(Input!F$4="SkyII",#REF!,IF(Input!F$4="XO-8000",#REF!, "FALSE")))))))</f>
        <v>0</v>
      </c>
      <c r="J5702" s="210" t="s">
        <v>10359</v>
      </c>
      <c r="K5702" s="268">
        <v>0</v>
      </c>
      <c r="L5702" s="270" t="s">
        <v>10359</v>
      </c>
      <c r="M5702" s="270">
        <v>0</v>
      </c>
      <c r="N5702" s="270" t="s">
        <v>10359</v>
      </c>
      <c r="O5702" s="270">
        <v>0</v>
      </c>
      <c r="P5702" s="270" t="s">
        <v>10359</v>
      </c>
      <c r="Q5702" s="270">
        <v>0</v>
      </c>
      <c r="R5702" s="74"/>
      <c r="S5702" s="75" t="str">
        <f t="shared" si="514"/>
        <v>0000</v>
      </c>
      <c r="T5702" s="75" t="str">
        <f t="shared" si="515"/>
        <v>00000000000000000000000000000000</v>
      </c>
      <c r="V5702" s="197"/>
      <c r="W5702" s="75">
        <f t="shared" ref="W5702:W5765" si="516">HEX2DEC(RIGHT(S5702,2))+HEX2DEC(RIGHT(S5703,2))+HEX2DEC(RIGHT(S5704,2))+HEX2DEC(RIGHT(S5705,2))+HEX2DEC(LEFT(S5702,2))+HEX2DEC(LEFT(S5703,2))+HEX2DEC(LEFT(S5704,2))+HEX2DEC(LEFT(S5705,2))+HEX2DEC(RIGHT(S5706,2))+HEX2DEC(RIGHT(S5707,2))+HEX2DEC(RIGHT(S5708,2))+HEX2DEC(RIGHT(S5709,2))+HEX2DEC(LEFT(S5706,2))+HEX2DEC(LEFT(S5707,2))+HEX2DEC(LEFT(S5708,2))+HEX2DEC(LEFT(S5709,2))</f>
        <v>0</v>
      </c>
      <c r="AE5702" s="479"/>
    </row>
    <row r="5703" spans="1:31" s="75" customFormat="1" ht="13.5" x14ac:dyDescent="0.2">
      <c r="A5703" s="211">
        <v>5700</v>
      </c>
      <c r="B5703" s="212" t="s">
        <v>6600</v>
      </c>
      <c r="C5703" s="213" t="s">
        <v>6600</v>
      </c>
      <c r="D5703" s="213" t="s">
        <v>6600</v>
      </c>
      <c r="E5703" s="213" t="s">
        <v>6600</v>
      </c>
      <c r="F5703" s="213" t="s">
        <v>6600</v>
      </c>
      <c r="G5703" s="214" t="s">
        <v>6600</v>
      </c>
      <c r="H5703" s="208" t="str">
        <f>IF(Input!F$4="GMH_OECC",J5703,IF(Input!F$4="GMH_XOEC",L5703,IF(Input!F$4="GMH_Korea",N5703,IF(Input!F$4="GMH_EU",P5703,IF(Input!F$4="Skysuper",#REF!,IF(Input!F$4="SkyII",#REF!,IF(Input!F$4="XO-8000",#REF!, "FALSE")))))))</f>
        <v>00</v>
      </c>
      <c r="I5703" s="209">
        <f>IF(Input!F$4="GMH_OECC",K5703,IF(Input!F$4="GMH_XOEC",M5703,IF(Input!F$4="GMH_Korea",O5703,IF(Input!F$4="GMH_EU",Q5703,IF(Input!F$4="Skysuper",#REF!,IF(Input!F$4="SkyII",#REF!,IF(Input!F$4="XO-8000",#REF!, "FALSE")))))))</f>
        <v>0</v>
      </c>
      <c r="J5703" s="210" t="s">
        <v>10359</v>
      </c>
      <c r="K5703" s="268">
        <v>0</v>
      </c>
      <c r="L5703" s="270" t="s">
        <v>10359</v>
      </c>
      <c r="M5703" s="270">
        <v>0</v>
      </c>
      <c r="N5703" s="270" t="s">
        <v>10359</v>
      </c>
      <c r="O5703" s="270">
        <v>0</v>
      </c>
      <c r="P5703" s="270" t="s">
        <v>10359</v>
      </c>
      <c r="Q5703" s="270">
        <v>0</v>
      </c>
      <c r="R5703" s="74"/>
      <c r="S5703" s="75" t="str">
        <f t="shared" si="514"/>
        <v>0000</v>
      </c>
      <c r="T5703" s="75" t="str">
        <f t="shared" si="515"/>
        <v>00000000000000000000000000000000</v>
      </c>
      <c r="V5703" s="197"/>
      <c r="W5703" s="75">
        <f t="shared" si="516"/>
        <v>0</v>
      </c>
      <c r="AE5703" s="479"/>
    </row>
    <row r="5704" spans="1:31" s="75" customFormat="1" ht="13.5" x14ac:dyDescent="0.2">
      <c r="A5704" s="211">
        <v>5701</v>
      </c>
      <c r="B5704" s="212" t="s">
        <v>6600</v>
      </c>
      <c r="C5704" s="213" t="s">
        <v>6600</v>
      </c>
      <c r="D5704" s="213" t="s">
        <v>6600</v>
      </c>
      <c r="E5704" s="213" t="s">
        <v>6600</v>
      </c>
      <c r="F5704" s="213" t="s">
        <v>6600</v>
      </c>
      <c r="G5704" s="214" t="s">
        <v>6600</v>
      </c>
      <c r="H5704" s="208" t="str">
        <f>IF(Input!F$4="GMH_OECC",J5704,IF(Input!F$4="GMH_XOEC",L5704,IF(Input!F$4="GMH_Korea",N5704,IF(Input!F$4="GMH_EU",P5704,IF(Input!F$4="Skysuper",#REF!,IF(Input!F$4="SkyII",#REF!,IF(Input!F$4="XO-8000",#REF!, "FALSE")))))))</f>
        <v>00</v>
      </c>
      <c r="I5704" s="209">
        <f>IF(Input!F$4="GMH_OECC",K5704,IF(Input!F$4="GMH_XOEC",M5704,IF(Input!F$4="GMH_Korea",O5704,IF(Input!F$4="GMH_EU",Q5704,IF(Input!F$4="Skysuper",#REF!,IF(Input!F$4="SkyII",#REF!,IF(Input!F$4="XO-8000",#REF!, "FALSE")))))))</f>
        <v>0</v>
      </c>
      <c r="J5704" s="210" t="s">
        <v>10359</v>
      </c>
      <c r="K5704" s="268">
        <v>0</v>
      </c>
      <c r="L5704" s="270" t="s">
        <v>10359</v>
      </c>
      <c r="M5704" s="270">
        <v>0</v>
      </c>
      <c r="N5704" s="270" t="s">
        <v>10359</v>
      </c>
      <c r="O5704" s="270">
        <v>0</v>
      </c>
      <c r="P5704" s="270" t="s">
        <v>10359</v>
      </c>
      <c r="Q5704" s="270">
        <v>0</v>
      </c>
      <c r="R5704" s="74"/>
      <c r="S5704" s="75" t="str">
        <f t="shared" si="514"/>
        <v>0000</v>
      </c>
      <c r="T5704" s="75" t="str">
        <f t="shared" si="515"/>
        <v>00000000000000000000000000000000</v>
      </c>
      <c r="V5704" s="197"/>
      <c r="W5704" s="75">
        <f t="shared" si="516"/>
        <v>0</v>
      </c>
      <c r="AE5704" s="479"/>
    </row>
    <row r="5705" spans="1:31" s="75" customFormat="1" ht="13.5" x14ac:dyDescent="0.2">
      <c r="A5705" s="211">
        <v>5702</v>
      </c>
      <c r="B5705" s="212" t="s">
        <v>6600</v>
      </c>
      <c r="C5705" s="213" t="s">
        <v>6600</v>
      </c>
      <c r="D5705" s="213" t="s">
        <v>6600</v>
      </c>
      <c r="E5705" s="213" t="s">
        <v>6600</v>
      </c>
      <c r="F5705" s="213" t="s">
        <v>6600</v>
      </c>
      <c r="G5705" s="214" t="s">
        <v>6600</v>
      </c>
      <c r="H5705" s="208" t="str">
        <f>IF(Input!F$4="GMH_OECC",J5705,IF(Input!F$4="GMH_XOEC",L5705,IF(Input!F$4="GMH_Korea",N5705,IF(Input!F$4="GMH_EU",P5705,IF(Input!F$4="Skysuper",#REF!,IF(Input!F$4="SkyII",#REF!,IF(Input!F$4="XO-8000",#REF!, "FALSE")))))))</f>
        <v>00</v>
      </c>
      <c r="I5705" s="209">
        <f>IF(Input!F$4="GMH_OECC",K5705,IF(Input!F$4="GMH_XOEC",M5705,IF(Input!F$4="GMH_Korea",O5705,IF(Input!F$4="GMH_EU",Q5705,IF(Input!F$4="Skysuper",#REF!,IF(Input!F$4="SkyII",#REF!,IF(Input!F$4="XO-8000",#REF!, "FALSE")))))))</f>
        <v>0</v>
      </c>
      <c r="J5705" s="210" t="s">
        <v>10359</v>
      </c>
      <c r="K5705" s="268">
        <v>0</v>
      </c>
      <c r="L5705" s="270" t="s">
        <v>10359</v>
      </c>
      <c r="M5705" s="270">
        <v>0</v>
      </c>
      <c r="N5705" s="270" t="s">
        <v>10359</v>
      </c>
      <c r="O5705" s="270">
        <v>0</v>
      </c>
      <c r="P5705" s="270" t="s">
        <v>10359</v>
      </c>
      <c r="Q5705" s="270">
        <v>0</v>
      </c>
      <c r="R5705" s="74"/>
      <c r="S5705" s="75" t="str">
        <f t="shared" si="514"/>
        <v>0000</v>
      </c>
      <c r="T5705" s="75" t="str">
        <f t="shared" si="515"/>
        <v>00000000000000000000000000000000</v>
      </c>
      <c r="V5705" s="197"/>
      <c r="W5705" s="75">
        <f t="shared" si="516"/>
        <v>0</v>
      </c>
      <c r="AE5705" s="479"/>
    </row>
    <row r="5706" spans="1:31" s="75" customFormat="1" ht="13.5" x14ac:dyDescent="0.2">
      <c r="A5706" s="211">
        <v>5703</v>
      </c>
      <c r="B5706" s="212" t="s">
        <v>6600</v>
      </c>
      <c r="C5706" s="213" t="s">
        <v>6600</v>
      </c>
      <c r="D5706" s="213" t="s">
        <v>6600</v>
      </c>
      <c r="E5706" s="213" t="s">
        <v>6600</v>
      </c>
      <c r="F5706" s="213" t="s">
        <v>6600</v>
      </c>
      <c r="G5706" s="214" t="s">
        <v>6600</v>
      </c>
      <c r="H5706" s="208" t="str">
        <f>IF(Input!F$4="GMH_OECC",J5706,IF(Input!F$4="GMH_XOEC",L5706,IF(Input!F$4="GMH_Korea",N5706,IF(Input!F$4="GMH_EU",P5706,IF(Input!F$4="Skysuper",#REF!,IF(Input!F$4="SkyII",#REF!,IF(Input!F$4="XO-8000",#REF!, "FALSE")))))))</f>
        <v>00</v>
      </c>
      <c r="I5706" s="209">
        <f>IF(Input!F$4="GMH_OECC",K5706,IF(Input!F$4="GMH_XOEC",M5706,IF(Input!F$4="GMH_Korea",O5706,IF(Input!F$4="GMH_EU",Q5706,IF(Input!F$4="Skysuper",#REF!,IF(Input!F$4="SkyII",#REF!,IF(Input!F$4="XO-8000",#REF!, "FALSE")))))))</f>
        <v>0</v>
      </c>
      <c r="J5706" s="210" t="s">
        <v>10359</v>
      </c>
      <c r="K5706" s="268">
        <v>0</v>
      </c>
      <c r="L5706" s="270" t="s">
        <v>10359</v>
      </c>
      <c r="M5706" s="270">
        <v>0</v>
      </c>
      <c r="N5706" s="270" t="s">
        <v>10359</v>
      </c>
      <c r="O5706" s="270">
        <v>0</v>
      </c>
      <c r="P5706" s="270" t="s">
        <v>10359</v>
      </c>
      <c r="Q5706" s="270">
        <v>0</v>
      </c>
      <c r="R5706" s="74"/>
      <c r="S5706" s="75" t="str">
        <f t="shared" si="514"/>
        <v>0000</v>
      </c>
      <c r="T5706" s="75" t="str">
        <f t="shared" si="515"/>
        <v>00000000000000000000000000000000</v>
      </c>
      <c r="V5706" s="197"/>
      <c r="W5706" s="75">
        <f t="shared" si="516"/>
        <v>0</v>
      </c>
      <c r="AE5706" s="479"/>
    </row>
    <row r="5707" spans="1:31" s="75" customFormat="1" ht="13.5" x14ac:dyDescent="0.2">
      <c r="A5707" s="211">
        <v>5704</v>
      </c>
      <c r="B5707" s="212" t="s">
        <v>6600</v>
      </c>
      <c r="C5707" s="213" t="s">
        <v>6600</v>
      </c>
      <c r="D5707" s="213" t="s">
        <v>6600</v>
      </c>
      <c r="E5707" s="213" t="s">
        <v>6600</v>
      </c>
      <c r="F5707" s="213" t="s">
        <v>6600</v>
      </c>
      <c r="G5707" s="214" t="s">
        <v>6600</v>
      </c>
      <c r="H5707" s="208" t="str">
        <f>IF(Input!F$4="GMH_OECC",J5707,IF(Input!F$4="GMH_XOEC",L5707,IF(Input!F$4="GMH_Korea",N5707,IF(Input!F$4="GMH_EU",P5707,IF(Input!F$4="Skysuper",#REF!,IF(Input!F$4="SkyII",#REF!,IF(Input!F$4="XO-8000",#REF!, "FALSE")))))))</f>
        <v>00</v>
      </c>
      <c r="I5707" s="209">
        <f>IF(Input!F$4="GMH_OECC",K5707,IF(Input!F$4="GMH_XOEC",M5707,IF(Input!F$4="GMH_Korea",O5707,IF(Input!F$4="GMH_EU",Q5707,IF(Input!F$4="Skysuper",#REF!,IF(Input!F$4="SkyII",#REF!,IF(Input!F$4="XO-8000",#REF!, "FALSE")))))))</f>
        <v>0</v>
      </c>
      <c r="J5707" s="210" t="s">
        <v>10359</v>
      </c>
      <c r="K5707" s="268">
        <v>0</v>
      </c>
      <c r="L5707" s="270" t="s">
        <v>10359</v>
      </c>
      <c r="M5707" s="270">
        <v>0</v>
      </c>
      <c r="N5707" s="270" t="s">
        <v>10359</v>
      </c>
      <c r="O5707" s="270">
        <v>0</v>
      </c>
      <c r="P5707" s="270" t="s">
        <v>10359</v>
      </c>
      <c r="Q5707" s="270">
        <v>0</v>
      </c>
      <c r="R5707" s="74"/>
      <c r="S5707" s="75" t="str">
        <f t="shared" si="514"/>
        <v>0000</v>
      </c>
      <c r="T5707" s="75" t="str">
        <f t="shared" si="515"/>
        <v>00000000000000000000000000000000</v>
      </c>
      <c r="V5707" s="197"/>
      <c r="W5707" s="75">
        <f t="shared" si="516"/>
        <v>0</v>
      </c>
      <c r="AE5707" s="479"/>
    </row>
    <row r="5708" spans="1:31" s="75" customFormat="1" ht="13.5" x14ac:dyDescent="0.2">
      <c r="A5708" s="211">
        <v>5705</v>
      </c>
      <c r="B5708" s="212" t="s">
        <v>6600</v>
      </c>
      <c r="C5708" s="213" t="s">
        <v>6600</v>
      </c>
      <c r="D5708" s="213" t="s">
        <v>6600</v>
      </c>
      <c r="E5708" s="213" t="s">
        <v>6600</v>
      </c>
      <c r="F5708" s="213" t="s">
        <v>6600</v>
      </c>
      <c r="G5708" s="214" t="s">
        <v>6600</v>
      </c>
      <c r="H5708" s="208" t="str">
        <f>IF(Input!F$4="GMH_OECC",J5708,IF(Input!F$4="GMH_XOEC",L5708,IF(Input!F$4="GMH_Korea",N5708,IF(Input!F$4="GMH_EU",P5708,IF(Input!F$4="Skysuper",#REF!,IF(Input!F$4="SkyII",#REF!,IF(Input!F$4="XO-8000",#REF!, "FALSE")))))))</f>
        <v>00</v>
      </c>
      <c r="I5708" s="209">
        <f>IF(Input!F$4="GMH_OECC",K5708,IF(Input!F$4="GMH_XOEC",M5708,IF(Input!F$4="GMH_Korea",O5708,IF(Input!F$4="GMH_EU",Q5708,IF(Input!F$4="Skysuper",#REF!,IF(Input!F$4="SkyII",#REF!,IF(Input!F$4="XO-8000",#REF!, "FALSE")))))))</f>
        <v>0</v>
      </c>
      <c r="J5708" s="210" t="s">
        <v>10359</v>
      </c>
      <c r="K5708" s="268">
        <v>0</v>
      </c>
      <c r="L5708" s="270" t="s">
        <v>10359</v>
      </c>
      <c r="M5708" s="270">
        <v>0</v>
      </c>
      <c r="N5708" s="270" t="s">
        <v>10359</v>
      </c>
      <c r="O5708" s="270">
        <v>0</v>
      </c>
      <c r="P5708" s="270" t="s">
        <v>10359</v>
      </c>
      <c r="Q5708" s="270">
        <v>0</v>
      </c>
      <c r="R5708" s="74"/>
      <c r="S5708" s="75" t="str">
        <f t="shared" si="514"/>
        <v>0000</v>
      </c>
      <c r="T5708" s="75" t="str">
        <f t="shared" si="515"/>
        <v>00000000000000000000000000000000</v>
      </c>
      <c r="V5708" s="197"/>
      <c r="W5708" s="75">
        <f t="shared" si="516"/>
        <v>0</v>
      </c>
      <c r="AE5708" s="479"/>
    </row>
    <row r="5709" spans="1:31" s="75" customFormat="1" ht="13.5" x14ac:dyDescent="0.2">
      <c r="A5709" s="211">
        <v>5706</v>
      </c>
      <c r="B5709" s="212" t="s">
        <v>6600</v>
      </c>
      <c r="C5709" s="213" t="s">
        <v>6600</v>
      </c>
      <c r="D5709" s="213" t="s">
        <v>6600</v>
      </c>
      <c r="E5709" s="213" t="s">
        <v>6600</v>
      </c>
      <c r="F5709" s="213" t="s">
        <v>6600</v>
      </c>
      <c r="G5709" s="214" t="s">
        <v>6600</v>
      </c>
      <c r="H5709" s="208" t="str">
        <f>IF(Input!F$4="GMH_OECC",J5709,IF(Input!F$4="GMH_XOEC",L5709,IF(Input!F$4="GMH_Korea",N5709,IF(Input!F$4="GMH_EU",P5709,IF(Input!F$4="Skysuper",#REF!,IF(Input!F$4="SkyII",#REF!,IF(Input!F$4="XO-8000",#REF!, "FALSE")))))))</f>
        <v>00</v>
      </c>
      <c r="I5709" s="209">
        <f>IF(Input!F$4="GMH_OECC",K5709,IF(Input!F$4="GMH_XOEC",M5709,IF(Input!F$4="GMH_Korea",O5709,IF(Input!F$4="GMH_EU",Q5709,IF(Input!F$4="Skysuper",#REF!,IF(Input!F$4="SkyII",#REF!,IF(Input!F$4="XO-8000",#REF!, "FALSE")))))))</f>
        <v>0</v>
      </c>
      <c r="J5709" s="210" t="s">
        <v>10359</v>
      </c>
      <c r="K5709" s="268">
        <v>0</v>
      </c>
      <c r="L5709" s="270" t="s">
        <v>10359</v>
      </c>
      <c r="M5709" s="270">
        <v>0</v>
      </c>
      <c r="N5709" s="270" t="s">
        <v>10359</v>
      </c>
      <c r="O5709" s="270">
        <v>0</v>
      </c>
      <c r="P5709" s="270" t="s">
        <v>10359</v>
      </c>
      <c r="Q5709" s="270">
        <v>0</v>
      </c>
      <c r="R5709" s="74"/>
      <c r="S5709" s="75" t="str">
        <f t="shared" si="514"/>
        <v>0000</v>
      </c>
      <c r="T5709" s="75" t="str">
        <f t="shared" si="515"/>
        <v>00000000000000000000000000000000</v>
      </c>
      <c r="V5709" s="197"/>
      <c r="W5709" s="75">
        <f t="shared" si="516"/>
        <v>0</v>
      </c>
      <c r="AE5709" s="479"/>
    </row>
    <row r="5710" spans="1:31" s="75" customFormat="1" ht="13.5" x14ac:dyDescent="0.2">
      <c r="A5710" s="211">
        <v>5707</v>
      </c>
      <c r="B5710" s="212" t="s">
        <v>6600</v>
      </c>
      <c r="C5710" s="213" t="s">
        <v>6600</v>
      </c>
      <c r="D5710" s="213" t="s">
        <v>6600</v>
      </c>
      <c r="E5710" s="213" t="s">
        <v>6600</v>
      </c>
      <c r="F5710" s="213" t="s">
        <v>6600</v>
      </c>
      <c r="G5710" s="214" t="s">
        <v>6600</v>
      </c>
      <c r="H5710" s="208" t="str">
        <f>IF(Input!F$4="GMH_OECC",J5710,IF(Input!F$4="GMH_XOEC",L5710,IF(Input!F$4="GMH_Korea",N5710,IF(Input!F$4="GMH_EU",P5710,IF(Input!F$4="Skysuper",#REF!,IF(Input!F$4="SkyII",#REF!,IF(Input!F$4="XO-8000",#REF!, "FALSE")))))))</f>
        <v>00</v>
      </c>
      <c r="I5710" s="209">
        <f>IF(Input!F$4="GMH_OECC",K5710,IF(Input!F$4="GMH_XOEC",M5710,IF(Input!F$4="GMH_Korea",O5710,IF(Input!F$4="GMH_EU",Q5710,IF(Input!F$4="Skysuper",#REF!,IF(Input!F$4="SkyII",#REF!,IF(Input!F$4="XO-8000",#REF!, "FALSE")))))))</f>
        <v>0</v>
      </c>
      <c r="J5710" s="210" t="s">
        <v>10359</v>
      </c>
      <c r="K5710" s="268">
        <v>0</v>
      </c>
      <c r="L5710" s="270" t="s">
        <v>10359</v>
      </c>
      <c r="M5710" s="270">
        <v>0</v>
      </c>
      <c r="N5710" s="270" t="s">
        <v>10359</v>
      </c>
      <c r="O5710" s="270">
        <v>0</v>
      </c>
      <c r="P5710" s="270" t="s">
        <v>10359</v>
      </c>
      <c r="Q5710" s="270">
        <v>0</v>
      </c>
      <c r="R5710" s="74"/>
      <c r="S5710" s="75" t="str">
        <f t="shared" si="514"/>
        <v>0000</v>
      </c>
      <c r="T5710" s="75" t="str">
        <f t="shared" si="515"/>
        <v>00000000000000000000000000000000</v>
      </c>
      <c r="V5710" s="197"/>
      <c r="W5710" s="75">
        <f t="shared" si="516"/>
        <v>0</v>
      </c>
      <c r="AE5710" s="479"/>
    </row>
    <row r="5711" spans="1:31" s="75" customFormat="1" ht="13.5" x14ac:dyDescent="0.2">
      <c r="A5711" s="211">
        <v>5708</v>
      </c>
      <c r="B5711" s="212" t="s">
        <v>6600</v>
      </c>
      <c r="C5711" s="213" t="s">
        <v>6600</v>
      </c>
      <c r="D5711" s="213" t="s">
        <v>6600</v>
      </c>
      <c r="E5711" s="213" t="s">
        <v>6600</v>
      </c>
      <c r="F5711" s="213" t="s">
        <v>6600</v>
      </c>
      <c r="G5711" s="214" t="s">
        <v>6600</v>
      </c>
      <c r="H5711" s="208" t="str">
        <f>IF(Input!F$4="GMH_OECC",J5711,IF(Input!F$4="GMH_XOEC",L5711,IF(Input!F$4="GMH_Korea",N5711,IF(Input!F$4="GMH_EU",P5711,IF(Input!F$4="Skysuper",#REF!,IF(Input!F$4="SkyII",#REF!,IF(Input!F$4="XO-8000",#REF!, "FALSE")))))))</f>
        <v>00</v>
      </c>
      <c r="I5711" s="209">
        <f>IF(Input!F$4="GMH_OECC",K5711,IF(Input!F$4="GMH_XOEC",M5711,IF(Input!F$4="GMH_Korea",O5711,IF(Input!F$4="GMH_EU",Q5711,IF(Input!F$4="Skysuper",#REF!,IF(Input!F$4="SkyII",#REF!,IF(Input!F$4="XO-8000",#REF!, "FALSE")))))))</f>
        <v>0</v>
      </c>
      <c r="J5711" s="210" t="s">
        <v>10359</v>
      </c>
      <c r="K5711" s="268">
        <v>0</v>
      </c>
      <c r="L5711" s="270" t="s">
        <v>10359</v>
      </c>
      <c r="M5711" s="270">
        <v>0</v>
      </c>
      <c r="N5711" s="270" t="s">
        <v>10359</v>
      </c>
      <c r="O5711" s="270">
        <v>0</v>
      </c>
      <c r="P5711" s="270" t="s">
        <v>10359</v>
      </c>
      <c r="Q5711" s="270">
        <v>0</v>
      </c>
      <c r="R5711" s="74"/>
      <c r="S5711" s="75" t="str">
        <f t="shared" si="514"/>
        <v>0000</v>
      </c>
      <c r="T5711" s="75" t="str">
        <f t="shared" si="515"/>
        <v>00000000000000000000000000000000</v>
      </c>
      <c r="V5711" s="197"/>
      <c r="W5711" s="75">
        <f t="shared" si="516"/>
        <v>0</v>
      </c>
      <c r="AE5711" s="479"/>
    </row>
    <row r="5712" spans="1:31" s="75" customFormat="1" ht="13.5" x14ac:dyDescent="0.2">
      <c r="A5712" s="211">
        <v>5709</v>
      </c>
      <c r="B5712" s="212" t="s">
        <v>6600</v>
      </c>
      <c r="C5712" s="213" t="s">
        <v>6600</v>
      </c>
      <c r="D5712" s="213" t="s">
        <v>6600</v>
      </c>
      <c r="E5712" s="213" t="s">
        <v>6600</v>
      </c>
      <c r="F5712" s="213" t="s">
        <v>6600</v>
      </c>
      <c r="G5712" s="214" t="s">
        <v>6600</v>
      </c>
      <c r="H5712" s="208" t="str">
        <f>IF(Input!F$4="GMH_OECC",J5712,IF(Input!F$4="GMH_XOEC",L5712,IF(Input!F$4="GMH_Korea",N5712,IF(Input!F$4="GMH_EU",P5712,IF(Input!F$4="Skysuper",#REF!,IF(Input!F$4="SkyII",#REF!,IF(Input!F$4="XO-8000",#REF!, "FALSE")))))))</f>
        <v>00</v>
      </c>
      <c r="I5712" s="209">
        <f>IF(Input!F$4="GMH_OECC",K5712,IF(Input!F$4="GMH_XOEC",M5712,IF(Input!F$4="GMH_Korea",O5712,IF(Input!F$4="GMH_EU",Q5712,IF(Input!F$4="Skysuper",#REF!,IF(Input!F$4="SkyII",#REF!,IF(Input!F$4="XO-8000",#REF!, "FALSE")))))))</f>
        <v>0</v>
      </c>
      <c r="J5712" s="210" t="s">
        <v>10359</v>
      </c>
      <c r="K5712" s="268">
        <v>0</v>
      </c>
      <c r="L5712" s="270" t="s">
        <v>10359</v>
      </c>
      <c r="M5712" s="270">
        <v>0</v>
      </c>
      <c r="N5712" s="270" t="s">
        <v>10359</v>
      </c>
      <c r="O5712" s="270">
        <v>0</v>
      </c>
      <c r="P5712" s="270" t="s">
        <v>10359</v>
      </c>
      <c r="Q5712" s="270">
        <v>0</v>
      </c>
      <c r="R5712" s="74"/>
      <c r="S5712" s="75" t="str">
        <f t="shared" si="514"/>
        <v>0000</v>
      </c>
      <c r="T5712" s="75" t="str">
        <f t="shared" si="515"/>
        <v>00000000000000000000000000000000</v>
      </c>
      <c r="V5712" s="197"/>
      <c r="W5712" s="75">
        <f t="shared" si="516"/>
        <v>0</v>
      </c>
      <c r="AE5712" s="479"/>
    </row>
    <row r="5713" spans="1:31" s="75" customFormat="1" ht="13.5" x14ac:dyDescent="0.2">
      <c r="A5713" s="211">
        <v>5710</v>
      </c>
      <c r="B5713" s="212" t="s">
        <v>6600</v>
      </c>
      <c r="C5713" s="213" t="s">
        <v>6600</v>
      </c>
      <c r="D5713" s="213" t="s">
        <v>6600</v>
      </c>
      <c r="E5713" s="213" t="s">
        <v>6600</v>
      </c>
      <c r="F5713" s="213" t="s">
        <v>6600</v>
      </c>
      <c r="G5713" s="214" t="s">
        <v>6600</v>
      </c>
      <c r="H5713" s="208" t="str">
        <f>IF(Input!F$4="GMH_OECC",J5713,IF(Input!F$4="GMH_XOEC",L5713,IF(Input!F$4="GMH_Korea",N5713,IF(Input!F$4="GMH_EU",P5713,IF(Input!F$4="Skysuper",#REF!,IF(Input!F$4="SkyII",#REF!,IF(Input!F$4="XO-8000",#REF!, "FALSE")))))))</f>
        <v>00</v>
      </c>
      <c r="I5713" s="209">
        <f>IF(Input!F$4="GMH_OECC",K5713,IF(Input!F$4="GMH_XOEC",M5713,IF(Input!F$4="GMH_Korea",O5713,IF(Input!F$4="GMH_EU",Q5713,IF(Input!F$4="Skysuper",#REF!,IF(Input!F$4="SkyII",#REF!,IF(Input!F$4="XO-8000",#REF!, "FALSE")))))))</f>
        <v>0</v>
      </c>
      <c r="J5713" s="210" t="s">
        <v>10359</v>
      </c>
      <c r="K5713" s="268">
        <v>0</v>
      </c>
      <c r="L5713" s="270" t="s">
        <v>10359</v>
      </c>
      <c r="M5713" s="270">
        <v>0</v>
      </c>
      <c r="N5713" s="270" t="s">
        <v>10359</v>
      </c>
      <c r="O5713" s="270">
        <v>0</v>
      </c>
      <c r="P5713" s="270" t="s">
        <v>10359</v>
      </c>
      <c r="Q5713" s="270">
        <v>0</v>
      </c>
      <c r="R5713" s="74"/>
      <c r="S5713" s="75" t="str">
        <f t="shared" si="514"/>
        <v>0000</v>
      </c>
      <c r="T5713" s="75" t="str">
        <f t="shared" si="515"/>
        <v>00000000000000000000000000000000</v>
      </c>
      <c r="V5713" s="197"/>
      <c r="W5713" s="75">
        <f t="shared" si="516"/>
        <v>0</v>
      </c>
      <c r="AE5713" s="479"/>
    </row>
    <row r="5714" spans="1:31" s="75" customFormat="1" ht="13.5" x14ac:dyDescent="0.2">
      <c r="A5714" s="211">
        <v>5711</v>
      </c>
      <c r="B5714" s="212" t="s">
        <v>6600</v>
      </c>
      <c r="C5714" s="213" t="s">
        <v>6600</v>
      </c>
      <c r="D5714" s="213" t="s">
        <v>6600</v>
      </c>
      <c r="E5714" s="213" t="s">
        <v>6600</v>
      </c>
      <c r="F5714" s="213" t="s">
        <v>6600</v>
      </c>
      <c r="G5714" s="214" t="s">
        <v>6600</v>
      </c>
      <c r="H5714" s="208" t="str">
        <f>IF(Input!F$4="GMH_OECC",J5714,IF(Input!F$4="GMH_XOEC",L5714,IF(Input!F$4="GMH_Korea",N5714,IF(Input!F$4="GMH_EU",P5714,IF(Input!F$4="Skysuper",#REF!,IF(Input!F$4="SkyII",#REF!,IF(Input!F$4="XO-8000",#REF!, "FALSE")))))))</f>
        <v>00</v>
      </c>
      <c r="I5714" s="209">
        <f>IF(Input!F$4="GMH_OECC",K5714,IF(Input!F$4="GMH_XOEC",M5714,IF(Input!F$4="GMH_Korea",O5714,IF(Input!F$4="GMH_EU",Q5714,IF(Input!F$4="Skysuper",#REF!,IF(Input!F$4="SkyII",#REF!,IF(Input!F$4="XO-8000",#REF!, "FALSE")))))))</f>
        <v>0</v>
      </c>
      <c r="J5714" s="210" t="s">
        <v>10359</v>
      </c>
      <c r="K5714" s="268">
        <v>0</v>
      </c>
      <c r="L5714" s="270" t="s">
        <v>10359</v>
      </c>
      <c r="M5714" s="270">
        <v>0</v>
      </c>
      <c r="N5714" s="270" t="s">
        <v>10359</v>
      </c>
      <c r="O5714" s="270">
        <v>0</v>
      </c>
      <c r="P5714" s="270" t="s">
        <v>10359</v>
      </c>
      <c r="Q5714" s="270">
        <v>0</v>
      </c>
      <c r="R5714" s="74"/>
      <c r="S5714" s="75" t="str">
        <f t="shared" si="514"/>
        <v>0000</v>
      </c>
      <c r="T5714" s="75" t="str">
        <f t="shared" si="515"/>
        <v>00000000000000000000000000000000</v>
      </c>
      <c r="V5714" s="197"/>
      <c r="W5714" s="75">
        <f t="shared" si="516"/>
        <v>0</v>
      </c>
      <c r="AE5714" s="479"/>
    </row>
    <row r="5715" spans="1:31" s="75" customFormat="1" ht="13.5" x14ac:dyDescent="0.2">
      <c r="A5715" s="211">
        <v>5712</v>
      </c>
      <c r="B5715" s="212" t="s">
        <v>6600</v>
      </c>
      <c r="C5715" s="213" t="s">
        <v>6600</v>
      </c>
      <c r="D5715" s="213" t="s">
        <v>6600</v>
      </c>
      <c r="E5715" s="213" t="s">
        <v>6600</v>
      </c>
      <c r="F5715" s="213" t="s">
        <v>6600</v>
      </c>
      <c r="G5715" s="214" t="s">
        <v>6600</v>
      </c>
      <c r="H5715" s="208" t="str">
        <f>IF(Input!F$4="GMH_OECC",J5715,IF(Input!F$4="GMH_XOEC",L5715,IF(Input!F$4="GMH_Korea",N5715,IF(Input!F$4="GMH_EU",P5715,IF(Input!F$4="Skysuper",#REF!,IF(Input!F$4="SkyII",#REF!,IF(Input!F$4="XO-8000",#REF!, "FALSE")))))))</f>
        <v>00</v>
      </c>
      <c r="I5715" s="209">
        <f>IF(Input!F$4="GMH_OECC",K5715,IF(Input!F$4="GMH_XOEC",M5715,IF(Input!F$4="GMH_Korea",O5715,IF(Input!F$4="GMH_EU",Q5715,IF(Input!F$4="Skysuper",#REF!,IF(Input!F$4="SkyII",#REF!,IF(Input!F$4="XO-8000",#REF!, "FALSE")))))))</f>
        <v>0</v>
      </c>
      <c r="J5715" s="210" t="s">
        <v>10359</v>
      </c>
      <c r="K5715" s="268">
        <v>0</v>
      </c>
      <c r="L5715" s="270" t="s">
        <v>10359</v>
      </c>
      <c r="M5715" s="270">
        <v>0</v>
      </c>
      <c r="N5715" s="270" t="s">
        <v>10359</v>
      </c>
      <c r="O5715" s="270">
        <v>0</v>
      </c>
      <c r="P5715" s="270" t="s">
        <v>10359</v>
      </c>
      <c r="Q5715" s="270">
        <v>0</v>
      </c>
      <c r="R5715" s="74"/>
      <c r="S5715" s="75" t="str">
        <f t="shared" si="514"/>
        <v>0000</v>
      </c>
      <c r="T5715" s="75" t="str">
        <f t="shared" si="515"/>
        <v>00000000000000000000000000000000</v>
      </c>
      <c r="V5715" s="197"/>
      <c r="W5715" s="75">
        <f t="shared" si="516"/>
        <v>0</v>
      </c>
      <c r="AE5715" s="479"/>
    </row>
    <row r="5716" spans="1:31" s="75" customFormat="1" ht="13.5" x14ac:dyDescent="0.2">
      <c r="A5716" s="211">
        <v>5713</v>
      </c>
      <c r="B5716" s="212" t="s">
        <v>6600</v>
      </c>
      <c r="C5716" s="213" t="s">
        <v>6600</v>
      </c>
      <c r="D5716" s="213" t="s">
        <v>6600</v>
      </c>
      <c r="E5716" s="213" t="s">
        <v>6600</v>
      </c>
      <c r="F5716" s="213" t="s">
        <v>6600</v>
      </c>
      <c r="G5716" s="214" t="s">
        <v>6600</v>
      </c>
      <c r="H5716" s="208" t="str">
        <f>IF(Input!F$4="GMH_OECC",J5716,IF(Input!F$4="GMH_XOEC",L5716,IF(Input!F$4="GMH_Korea",N5716,IF(Input!F$4="GMH_EU",P5716,IF(Input!F$4="Skysuper",#REF!,IF(Input!F$4="SkyII",#REF!,IF(Input!F$4="XO-8000",#REF!, "FALSE")))))))</f>
        <v>00</v>
      </c>
      <c r="I5716" s="209">
        <f>IF(Input!F$4="GMH_OECC",K5716,IF(Input!F$4="GMH_XOEC",M5716,IF(Input!F$4="GMH_Korea",O5716,IF(Input!F$4="GMH_EU",Q5716,IF(Input!F$4="Skysuper",#REF!,IF(Input!F$4="SkyII",#REF!,IF(Input!F$4="XO-8000",#REF!, "FALSE")))))))</f>
        <v>0</v>
      </c>
      <c r="J5716" s="210" t="s">
        <v>10359</v>
      </c>
      <c r="K5716" s="268">
        <v>0</v>
      </c>
      <c r="L5716" s="270" t="s">
        <v>10359</v>
      </c>
      <c r="M5716" s="270">
        <v>0</v>
      </c>
      <c r="N5716" s="270" t="s">
        <v>10359</v>
      </c>
      <c r="O5716" s="270">
        <v>0</v>
      </c>
      <c r="P5716" s="270" t="s">
        <v>10359</v>
      </c>
      <c r="Q5716" s="270">
        <v>0</v>
      </c>
      <c r="R5716" s="74"/>
      <c r="S5716" s="75" t="str">
        <f t="shared" si="514"/>
        <v>0000</v>
      </c>
      <c r="T5716" s="75" t="str">
        <f t="shared" si="515"/>
        <v>00000000000000000000000000000000</v>
      </c>
      <c r="V5716" s="197"/>
      <c r="W5716" s="75">
        <f t="shared" si="516"/>
        <v>0</v>
      </c>
      <c r="AE5716" s="479"/>
    </row>
    <row r="5717" spans="1:31" s="75" customFormat="1" ht="13.5" x14ac:dyDescent="0.2">
      <c r="A5717" s="211">
        <v>5714</v>
      </c>
      <c r="B5717" s="212" t="s">
        <v>6600</v>
      </c>
      <c r="C5717" s="213" t="s">
        <v>6600</v>
      </c>
      <c r="D5717" s="213" t="s">
        <v>6600</v>
      </c>
      <c r="E5717" s="213" t="s">
        <v>6600</v>
      </c>
      <c r="F5717" s="213" t="s">
        <v>6600</v>
      </c>
      <c r="G5717" s="214" t="s">
        <v>6600</v>
      </c>
      <c r="H5717" s="208" t="str">
        <f>IF(Input!F$4="GMH_OECC",J5717,IF(Input!F$4="GMH_XOEC",L5717,IF(Input!F$4="GMH_Korea",N5717,IF(Input!F$4="GMH_EU",P5717,IF(Input!F$4="Skysuper",#REF!,IF(Input!F$4="SkyII",#REF!,IF(Input!F$4="XO-8000",#REF!, "FALSE")))))))</f>
        <v>00</v>
      </c>
      <c r="I5717" s="209">
        <f>IF(Input!F$4="GMH_OECC",K5717,IF(Input!F$4="GMH_XOEC",M5717,IF(Input!F$4="GMH_Korea",O5717,IF(Input!F$4="GMH_EU",Q5717,IF(Input!F$4="Skysuper",#REF!,IF(Input!F$4="SkyII",#REF!,IF(Input!F$4="XO-8000",#REF!, "FALSE")))))))</f>
        <v>0</v>
      </c>
      <c r="J5717" s="210" t="s">
        <v>10359</v>
      </c>
      <c r="K5717" s="268">
        <v>0</v>
      </c>
      <c r="L5717" s="270" t="s">
        <v>10359</v>
      </c>
      <c r="M5717" s="270">
        <v>0</v>
      </c>
      <c r="N5717" s="270" t="s">
        <v>10359</v>
      </c>
      <c r="O5717" s="270">
        <v>0</v>
      </c>
      <c r="P5717" s="270" t="s">
        <v>10359</v>
      </c>
      <c r="Q5717" s="270">
        <v>0</v>
      </c>
      <c r="R5717" s="74"/>
      <c r="S5717" s="75" t="str">
        <f t="shared" si="514"/>
        <v>0000</v>
      </c>
      <c r="T5717" s="75" t="str">
        <f t="shared" si="515"/>
        <v>00000000000000000000000000000000</v>
      </c>
      <c r="V5717" s="197"/>
      <c r="W5717" s="75">
        <f t="shared" si="516"/>
        <v>0</v>
      </c>
      <c r="AE5717" s="479"/>
    </row>
    <row r="5718" spans="1:31" s="75" customFormat="1" ht="13.5" x14ac:dyDescent="0.2">
      <c r="A5718" s="211">
        <v>5715</v>
      </c>
      <c r="B5718" s="212" t="s">
        <v>6600</v>
      </c>
      <c r="C5718" s="213" t="s">
        <v>6600</v>
      </c>
      <c r="D5718" s="213" t="s">
        <v>6600</v>
      </c>
      <c r="E5718" s="213" t="s">
        <v>6600</v>
      </c>
      <c r="F5718" s="213" t="s">
        <v>6600</v>
      </c>
      <c r="G5718" s="214" t="s">
        <v>6600</v>
      </c>
      <c r="H5718" s="208" t="str">
        <f>IF(Input!F$4="GMH_OECC",J5718,IF(Input!F$4="GMH_XOEC",L5718,IF(Input!F$4="GMH_Korea",N5718,IF(Input!F$4="GMH_EU",P5718,IF(Input!F$4="Skysuper",#REF!,IF(Input!F$4="SkyII",#REF!,IF(Input!F$4="XO-8000",#REF!, "FALSE")))))))</f>
        <v>00</v>
      </c>
      <c r="I5718" s="209">
        <f>IF(Input!F$4="GMH_OECC",K5718,IF(Input!F$4="GMH_XOEC",M5718,IF(Input!F$4="GMH_Korea",O5718,IF(Input!F$4="GMH_EU",Q5718,IF(Input!F$4="Skysuper",#REF!,IF(Input!F$4="SkyII",#REF!,IF(Input!F$4="XO-8000",#REF!, "FALSE")))))))</f>
        <v>0</v>
      </c>
      <c r="J5718" s="210" t="s">
        <v>10359</v>
      </c>
      <c r="K5718" s="268">
        <v>0</v>
      </c>
      <c r="L5718" s="270" t="s">
        <v>10359</v>
      </c>
      <c r="M5718" s="270">
        <v>0</v>
      </c>
      <c r="N5718" s="270" t="s">
        <v>10359</v>
      </c>
      <c r="O5718" s="270">
        <v>0</v>
      </c>
      <c r="P5718" s="270" t="s">
        <v>10359</v>
      </c>
      <c r="Q5718" s="270">
        <v>0</v>
      </c>
      <c r="R5718" s="74"/>
      <c r="S5718" s="75" t="str">
        <f t="shared" si="514"/>
        <v>0000</v>
      </c>
      <c r="T5718" s="75" t="str">
        <f t="shared" si="515"/>
        <v>00000000000000000000000000000000</v>
      </c>
      <c r="V5718" s="197"/>
      <c r="W5718" s="75">
        <f t="shared" si="516"/>
        <v>0</v>
      </c>
      <c r="AE5718" s="479"/>
    </row>
    <row r="5719" spans="1:31" s="75" customFormat="1" ht="13.5" x14ac:dyDescent="0.2">
      <c r="A5719" s="211">
        <v>5716</v>
      </c>
      <c r="B5719" s="212" t="s">
        <v>6600</v>
      </c>
      <c r="C5719" s="213" t="s">
        <v>6600</v>
      </c>
      <c r="D5719" s="213" t="s">
        <v>6600</v>
      </c>
      <c r="E5719" s="213" t="s">
        <v>6600</v>
      </c>
      <c r="F5719" s="213" t="s">
        <v>6600</v>
      </c>
      <c r="G5719" s="214" t="s">
        <v>6600</v>
      </c>
      <c r="H5719" s="208" t="str">
        <f>IF(Input!F$4="GMH_OECC",J5719,IF(Input!F$4="GMH_XOEC",L5719,IF(Input!F$4="GMH_Korea",N5719,IF(Input!F$4="GMH_EU",P5719,IF(Input!F$4="Skysuper",#REF!,IF(Input!F$4="SkyII",#REF!,IF(Input!F$4="XO-8000",#REF!, "FALSE")))))))</f>
        <v>00</v>
      </c>
      <c r="I5719" s="209">
        <f>IF(Input!F$4="GMH_OECC",K5719,IF(Input!F$4="GMH_XOEC",M5719,IF(Input!F$4="GMH_Korea",O5719,IF(Input!F$4="GMH_EU",Q5719,IF(Input!F$4="Skysuper",#REF!,IF(Input!F$4="SkyII",#REF!,IF(Input!F$4="XO-8000",#REF!, "FALSE")))))))</f>
        <v>0</v>
      </c>
      <c r="J5719" s="210" t="s">
        <v>10359</v>
      </c>
      <c r="K5719" s="268">
        <v>0</v>
      </c>
      <c r="L5719" s="270" t="s">
        <v>10359</v>
      </c>
      <c r="M5719" s="270">
        <v>0</v>
      </c>
      <c r="N5719" s="270" t="s">
        <v>10359</v>
      </c>
      <c r="O5719" s="270">
        <v>0</v>
      </c>
      <c r="P5719" s="270" t="s">
        <v>10359</v>
      </c>
      <c r="Q5719" s="270">
        <v>0</v>
      </c>
      <c r="R5719" s="74"/>
      <c r="S5719" s="75" t="str">
        <f t="shared" si="514"/>
        <v>0000</v>
      </c>
      <c r="T5719" s="75" t="str">
        <f t="shared" si="515"/>
        <v>00000000000000000000000000000000</v>
      </c>
      <c r="V5719" s="197"/>
      <c r="W5719" s="75">
        <f t="shared" si="516"/>
        <v>0</v>
      </c>
      <c r="AE5719" s="479"/>
    </row>
    <row r="5720" spans="1:31" s="75" customFormat="1" ht="13.5" x14ac:dyDescent="0.2">
      <c r="A5720" s="211">
        <v>5717</v>
      </c>
      <c r="B5720" s="212" t="s">
        <v>6600</v>
      </c>
      <c r="C5720" s="213" t="s">
        <v>6600</v>
      </c>
      <c r="D5720" s="213" t="s">
        <v>6600</v>
      </c>
      <c r="E5720" s="213" t="s">
        <v>6600</v>
      </c>
      <c r="F5720" s="213" t="s">
        <v>6600</v>
      </c>
      <c r="G5720" s="214" t="s">
        <v>6600</v>
      </c>
      <c r="H5720" s="208" t="str">
        <f>IF(Input!F$4="GMH_OECC",J5720,IF(Input!F$4="GMH_XOEC",L5720,IF(Input!F$4="GMH_Korea",N5720,IF(Input!F$4="GMH_EU",P5720,IF(Input!F$4="Skysuper",#REF!,IF(Input!F$4="SkyII",#REF!,IF(Input!F$4="XO-8000",#REF!, "FALSE")))))))</f>
        <v>00</v>
      </c>
      <c r="I5720" s="209">
        <f>IF(Input!F$4="GMH_OECC",K5720,IF(Input!F$4="GMH_XOEC",M5720,IF(Input!F$4="GMH_Korea",O5720,IF(Input!F$4="GMH_EU",Q5720,IF(Input!F$4="Skysuper",#REF!,IF(Input!F$4="SkyII",#REF!,IF(Input!F$4="XO-8000",#REF!, "FALSE")))))))</f>
        <v>0</v>
      </c>
      <c r="J5720" s="210" t="s">
        <v>10359</v>
      </c>
      <c r="K5720" s="268">
        <v>0</v>
      </c>
      <c r="L5720" s="270" t="s">
        <v>10359</v>
      </c>
      <c r="M5720" s="270">
        <v>0</v>
      </c>
      <c r="N5720" s="270" t="s">
        <v>10359</v>
      </c>
      <c r="O5720" s="270">
        <v>0</v>
      </c>
      <c r="P5720" s="270" t="s">
        <v>10359</v>
      </c>
      <c r="Q5720" s="270">
        <v>0</v>
      </c>
      <c r="R5720" s="74"/>
      <c r="S5720" s="75" t="str">
        <f t="shared" si="514"/>
        <v>0000</v>
      </c>
      <c r="T5720" s="75" t="str">
        <f t="shared" si="515"/>
        <v>00000000000000000000000000000000</v>
      </c>
      <c r="V5720" s="197"/>
      <c r="W5720" s="75">
        <f t="shared" si="516"/>
        <v>0</v>
      </c>
      <c r="AE5720" s="479"/>
    </row>
    <row r="5721" spans="1:31" s="75" customFormat="1" ht="13.5" x14ac:dyDescent="0.2">
      <c r="A5721" s="211">
        <v>5718</v>
      </c>
      <c r="B5721" s="212" t="s">
        <v>6600</v>
      </c>
      <c r="C5721" s="213" t="s">
        <v>6600</v>
      </c>
      <c r="D5721" s="213" t="s">
        <v>6600</v>
      </c>
      <c r="E5721" s="213" t="s">
        <v>6600</v>
      </c>
      <c r="F5721" s="213" t="s">
        <v>6600</v>
      </c>
      <c r="G5721" s="214" t="s">
        <v>6600</v>
      </c>
      <c r="H5721" s="208" t="str">
        <f>IF(Input!F$4="GMH_OECC",J5721,IF(Input!F$4="GMH_XOEC",L5721,IF(Input!F$4="GMH_Korea",N5721,IF(Input!F$4="GMH_EU",P5721,IF(Input!F$4="Skysuper",#REF!,IF(Input!F$4="SkyII",#REF!,IF(Input!F$4="XO-8000",#REF!, "FALSE")))))))</f>
        <v>00</v>
      </c>
      <c r="I5721" s="209">
        <f>IF(Input!F$4="GMH_OECC",K5721,IF(Input!F$4="GMH_XOEC",M5721,IF(Input!F$4="GMH_Korea",O5721,IF(Input!F$4="GMH_EU",Q5721,IF(Input!F$4="Skysuper",#REF!,IF(Input!F$4="SkyII",#REF!,IF(Input!F$4="XO-8000",#REF!, "FALSE")))))))</f>
        <v>0</v>
      </c>
      <c r="J5721" s="210" t="s">
        <v>10359</v>
      </c>
      <c r="K5721" s="268">
        <v>0</v>
      </c>
      <c r="L5721" s="270" t="s">
        <v>10359</v>
      </c>
      <c r="M5721" s="270">
        <v>0</v>
      </c>
      <c r="N5721" s="270" t="s">
        <v>10359</v>
      </c>
      <c r="O5721" s="270">
        <v>0</v>
      </c>
      <c r="P5721" s="270" t="s">
        <v>10359</v>
      </c>
      <c r="Q5721" s="270">
        <v>0</v>
      </c>
      <c r="R5721" s="74"/>
      <c r="S5721" s="75" t="str">
        <f t="shared" si="514"/>
        <v>0000</v>
      </c>
      <c r="T5721" s="75" t="str">
        <f t="shared" si="515"/>
        <v>00000000000000000000000000000000</v>
      </c>
      <c r="V5721" s="197"/>
      <c r="W5721" s="75">
        <f t="shared" si="516"/>
        <v>0</v>
      </c>
      <c r="AE5721" s="479"/>
    </row>
    <row r="5722" spans="1:31" s="75" customFormat="1" ht="13.5" x14ac:dyDescent="0.2">
      <c r="A5722" s="211">
        <v>5719</v>
      </c>
      <c r="B5722" s="212" t="s">
        <v>6600</v>
      </c>
      <c r="C5722" s="213" t="s">
        <v>6600</v>
      </c>
      <c r="D5722" s="213" t="s">
        <v>6600</v>
      </c>
      <c r="E5722" s="213" t="s">
        <v>6600</v>
      </c>
      <c r="F5722" s="213" t="s">
        <v>6600</v>
      </c>
      <c r="G5722" s="214" t="s">
        <v>6600</v>
      </c>
      <c r="H5722" s="208" t="str">
        <f>IF(Input!F$4="GMH_OECC",J5722,IF(Input!F$4="GMH_XOEC",L5722,IF(Input!F$4="GMH_Korea",N5722,IF(Input!F$4="GMH_EU",P5722,IF(Input!F$4="Skysuper",#REF!,IF(Input!F$4="SkyII",#REF!,IF(Input!F$4="XO-8000",#REF!, "FALSE")))))))</f>
        <v>00</v>
      </c>
      <c r="I5722" s="209">
        <f>IF(Input!F$4="GMH_OECC",K5722,IF(Input!F$4="GMH_XOEC",M5722,IF(Input!F$4="GMH_Korea",O5722,IF(Input!F$4="GMH_EU",Q5722,IF(Input!F$4="Skysuper",#REF!,IF(Input!F$4="SkyII",#REF!,IF(Input!F$4="XO-8000",#REF!, "FALSE")))))))</f>
        <v>0</v>
      </c>
      <c r="J5722" s="210" t="s">
        <v>10359</v>
      </c>
      <c r="K5722" s="268">
        <v>0</v>
      </c>
      <c r="L5722" s="270" t="s">
        <v>10359</v>
      </c>
      <c r="M5722" s="270">
        <v>0</v>
      </c>
      <c r="N5722" s="270" t="s">
        <v>10359</v>
      </c>
      <c r="O5722" s="270">
        <v>0</v>
      </c>
      <c r="P5722" s="270" t="s">
        <v>10359</v>
      </c>
      <c r="Q5722" s="270">
        <v>0</v>
      </c>
      <c r="R5722" s="74"/>
      <c r="S5722" s="75" t="str">
        <f t="shared" si="514"/>
        <v>0000</v>
      </c>
      <c r="T5722" s="75" t="str">
        <f t="shared" si="515"/>
        <v>00000000000000000000000000000000</v>
      </c>
      <c r="V5722" s="197"/>
      <c r="W5722" s="75">
        <f t="shared" si="516"/>
        <v>0</v>
      </c>
      <c r="AE5722" s="479"/>
    </row>
    <row r="5723" spans="1:31" s="75" customFormat="1" ht="13.5" x14ac:dyDescent="0.2">
      <c r="A5723" s="211">
        <v>5720</v>
      </c>
      <c r="B5723" s="212" t="s">
        <v>6600</v>
      </c>
      <c r="C5723" s="213" t="s">
        <v>6600</v>
      </c>
      <c r="D5723" s="213" t="s">
        <v>6600</v>
      </c>
      <c r="E5723" s="213" t="s">
        <v>6600</v>
      </c>
      <c r="F5723" s="213" t="s">
        <v>6600</v>
      </c>
      <c r="G5723" s="214" t="s">
        <v>6600</v>
      </c>
      <c r="H5723" s="208" t="str">
        <f>IF(Input!F$4="GMH_OECC",J5723,IF(Input!F$4="GMH_XOEC",L5723,IF(Input!F$4="GMH_Korea",N5723,IF(Input!F$4="GMH_EU",P5723,IF(Input!F$4="Skysuper",#REF!,IF(Input!F$4="SkyII",#REF!,IF(Input!F$4="XO-8000",#REF!, "FALSE")))))))</f>
        <v>00</v>
      </c>
      <c r="I5723" s="209">
        <f>IF(Input!F$4="GMH_OECC",K5723,IF(Input!F$4="GMH_XOEC",M5723,IF(Input!F$4="GMH_Korea",O5723,IF(Input!F$4="GMH_EU",Q5723,IF(Input!F$4="Skysuper",#REF!,IF(Input!F$4="SkyII",#REF!,IF(Input!F$4="XO-8000",#REF!, "FALSE")))))))</f>
        <v>0</v>
      </c>
      <c r="J5723" s="210" t="s">
        <v>10359</v>
      </c>
      <c r="K5723" s="268">
        <v>0</v>
      </c>
      <c r="L5723" s="270" t="s">
        <v>10359</v>
      </c>
      <c r="M5723" s="270">
        <v>0</v>
      </c>
      <c r="N5723" s="270" t="s">
        <v>10359</v>
      </c>
      <c r="O5723" s="270">
        <v>0</v>
      </c>
      <c r="P5723" s="270" t="s">
        <v>10359</v>
      </c>
      <c r="Q5723" s="270">
        <v>0</v>
      </c>
      <c r="R5723" s="74"/>
      <c r="S5723" s="75" t="str">
        <f t="shared" si="514"/>
        <v>0000</v>
      </c>
      <c r="T5723" s="75" t="str">
        <f t="shared" si="515"/>
        <v>00000000000000000000000000000000</v>
      </c>
      <c r="V5723" s="197"/>
      <c r="W5723" s="75">
        <f t="shared" si="516"/>
        <v>0</v>
      </c>
      <c r="AE5723" s="479"/>
    </row>
    <row r="5724" spans="1:31" s="75" customFormat="1" ht="13.5" x14ac:dyDescent="0.2">
      <c r="A5724" s="211">
        <v>5721</v>
      </c>
      <c r="B5724" s="212" t="s">
        <v>6600</v>
      </c>
      <c r="C5724" s="213" t="s">
        <v>6600</v>
      </c>
      <c r="D5724" s="213" t="s">
        <v>6600</v>
      </c>
      <c r="E5724" s="213" t="s">
        <v>6600</v>
      </c>
      <c r="F5724" s="213" t="s">
        <v>6600</v>
      </c>
      <c r="G5724" s="214" t="s">
        <v>6600</v>
      </c>
      <c r="H5724" s="208" t="str">
        <f>IF(Input!F$4="GMH_OECC",J5724,IF(Input!F$4="GMH_XOEC",L5724,IF(Input!F$4="GMH_Korea",N5724,IF(Input!F$4="GMH_EU",P5724,IF(Input!F$4="Skysuper",#REF!,IF(Input!F$4="SkyII",#REF!,IF(Input!F$4="XO-8000",#REF!, "FALSE")))))))</f>
        <v>00</v>
      </c>
      <c r="I5724" s="209">
        <f>IF(Input!F$4="GMH_OECC",K5724,IF(Input!F$4="GMH_XOEC",M5724,IF(Input!F$4="GMH_Korea",O5724,IF(Input!F$4="GMH_EU",Q5724,IF(Input!F$4="Skysuper",#REF!,IF(Input!F$4="SkyII",#REF!,IF(Input!F$4="XO-8000",#REF!, "FALSE")))))))</f>
        <v>0</v>
      </c>
      <c r="J5724" s="210" t="s">
        <v>10359</v>
      </c>
      <c r="K5724" s="268">
        <v>0</v>
      </c>
      <c r="L5724" s="270" t="s">
        <v>10359</v>
      </c>
      <c r="M5724" s="270">
        <v>0</v>
      </c>
      <c r="N5724" s="270" t="s">
        <v>10359</v>
      </c>
      <c r="O5724" s="270">
        <v>0</v>
      </c>
      <c r="P5724" s="270" t="s">
        <v>10359</v>
      </c>
      <c r="Q5724" s="270">
        <v>0</v>
      </c>
      <c r="R5724" s="74"/>
      <c r="S5724" s="75" t="str">
        <f t="shared" si="514"/>
        <v>0000</v>
      </c>
      <c r="T5724" s="75" t="str">
        <f t="shared" si="515"/>
        <v>00000000000000000000000000000000</v>
      </c>
      <c r="V5724" s="197"/>
      <c r="W5724" s="75">
        <f t="shared" si="516"/>
        <v>0</v>
      </c>
      <c r="AE5724" s="479"/>
    </row>
    <row r="5725" spans="1:31" s="75" customFormat="1" ht="13.5" x14ac:dyDescent="0.2">
      <c r="A5725" s="211">
        <v>5722</v>
      </c>
      <c r="B5725" s="212" t="s">
        <v>6600</v>
      </c>
      <c r="C5725" s="213" t="s">
        <v>6600</v>
      </c>
      <c r="D5725" s="213" t="s">
        <v>6600</v>
      </c>
      <c r="E5725" s="213" t="s">
        <v>6600</v>
      </c>
      <c r="F5725" s="213" t="s">
        <v>6600</v>
      </c>
      <c r="G5725" s="214" t="s">
        <v>6600</v>
      </c>
      <c r="H5725" s="208" t="str">
        <f>IF(Input!F$4="GMH_OECC",J5725,IF(Input!F$4="GMH_XOEC",L5725,IF(Input!F$4="GMH_Korea",N5725,IF(Input!F$4="GMH_EU",P5725,IF(Input!F$4="Skysuper",#REF!,IF(Input!F$4="SkyII",#REF!,IF(Input!F$4="XO-8000",#REF!, "FALSE")))))))</f>
        <v>00</v>
      </c>
      <c r="I5725" s="209">
        <f>IF(Input!F$4="GMH_OECC",K5725,IF(Input!F$4="GMH_XOEC",M5725,IF(Input!F$4="GMH_Korea",O5725,IF(Input!F$4="GMH_EU",Q5725,IF(Input!F$4="Skysuper",#REF!,IF(Input!F$4="SkyII",#REF!,IF(Input!F$4="XO-8000",#REF!, "FALSE")))))))</f>
        <v>0</v>
      </c>
      <c r="J5725" s="210" t="s">
        <v>10359</v>
      </c>
      <c r="K5725" s="268">
        <v>0</v>
      </c>
      <c r="L5725" s="270" t="s">
        <v>10359</v>
      </c>
      <c r="M5725" s="270">
        <v>0</v>
      </c>
      <c r="N5725" s="270" t="s">
        <v>10359</v>
      </c>
      <c r="O5725" s="270">
        <v>0</v>
      </c>
      <c r="P5725" s="270" t="s">
        <v>10359</v>
      </c>
      <c r="Q5725" s="270">
        <v>0</v>
      </c>
      <c r="R5725" s="74"/>
      <c r="S5725" s="75" t="str">
        <f t="shared" si="514"/>
        <v>0000</v>
      </c>
      <c r="T5725" s="75" t="str">
        <f t="shared" si="515"/>
        <v>00000000000000000000000000000000</v>
      </c>
      <c r="V5725" s="197"/>
      <c r="W5725" s="75">
        <f t="shared" si="516"/>
        <v>0</v>
      </c>
      <c r="AE5725" s="479"/>
    </row>
    <row r="5726" spans="1:31" s="75" customFormat="1" ht="13.5" x14ac:dyDescent="0.2">
      <c r="A5726" s="211">
        <v>5723</v>
      </c>
      <c r="B5726" s="212" t="s">
        <v>6600</v>
      </c>
      <c r="C5726" s="213" t="s">
        <v>6600</v>
      </c>
      <c r="D5726" s="213" t="s">
        <v>6600</v>
      </c>
      <c r="E5726" s="213" t="s">
        <v>6600</v>
      </c>
      <c r="F5726" s="213" t="s">
        <v>6600</v>
      </c>
      <c r="G5726" s="214" t="s">
        <v>6600</v>
      </c>
      <c r="H5726" s="208" t="str">
        <f>IF(Input!F$4="GMH_OECC",J5726,IF(Input!F$4="GMH_XOEC",L5726,IF(Input!F$4="GMH_Korea",N5726,IF(Input!F$4="GMH_EU",P5726,IF(Input!F$4="Skysuper",#REF!,IF(Input!F$4="SkyII",#REF!,IF(Input!F$4="XO-8000",#REF!, "FALSE")))))))</f>
        <v>00</v>
      </c>
      <c r="I5726" s="209">
        <f>IF(Input!F$4="GMH_OECC",K5726,IF(Input!F$4="GMH_XOEC",M5726,IF(Input!F$4="GMH_Korea",O5726,IF(Input!F$4="GMH_EU",Q5726,IF(Input!F$4="Skysuper",#REF!,IF(Input!F$4="SkyII",#REF!,IF(Input!F$4="XO-8000",#REF!, "FALSE")))))))</f>
        <v>0</v>
      </c>
      <c r="J5726" s="210" t="s">
        <v>10359</v>
      </c>
      <c r="K5726" s="268">
        <v>0</v>
      </c>
      <c r="L5726" s="270" t="s">
        <v>10359</v>
      </c>
      <c r="M5726" s="270">
        <v>0</v>
      </c>
      <c r="N5726" s="270" t="s">
        <v>10359</v>
      </c>
      <c r="O5726" s="270">
        <v>0</v>
      </c>
      <c r="P5726" s="270" t="s">
        <v>10359</v>
      </c>
      <c r="Q5726" s="270">
        <v>0</v>
      </c>
      <c r="R5726" s="74"/>
      <c r="S5726" s="75" t="str">
        <f t="shared" si="514"/>
        <v>0000</v>
      </c>
      <c r="T5726" s="75" t="str">
        <f t="shared" si="515"/>
        <v>00000000000000000000000000000000</v>
      </c>
      <c r="V5726" s="197"/>
      <c r="W5726" s="75">
        <f t="shared" si="516"/>
        <v>0</v>
      </c>
      <c r="AE5726" s="479"/>
    </row>
    <row r="5727" spans="1:31" s="75" customFormat="1" ht="13.5" x14ac:dyDescent="0.2">
      <c r="A5727" s="211">
        <v>5724</v>
      </c>
      <c r="B5727" s="212" t="s">
        <v>6600</v>
      </c>
      <c r="C5727" s="213" t="s">
        <v>6600</v>
      </c>
      <c r="D5727" s="213" t="s">
        <v>6600</v>
      </c>
      <c r="E5727" s="213" t="s">
        <v>6600</v>
      </c>
      <c r="F5727" s="213" t="s">
        <v>6600</v>
      </c>
      <c r="G5727" s="214" t="s">
        <v>6600</v>
      </c>
      <c r="H5727" s="208" t="str">
        <f>IF(Input!F$4="GMH_OECC",J5727,IF(Input!F$4="GMH_XOEC",L5727,IF(Input!F$4="GMH_Korea",N5727,IF(Input!F$4="GMH_EU",P5727,IF(Input!F$4="Skysuper",#REF!,IF(Input!F$4="SkyII",#REF!,IF(Input!F$4="XO-8000",#REF!, "FALSE")))))))</f>
        <v>00</v>
      </c>
      <c r="I5727" s="209">
        <f>IF(Input!F$4="GMH_OECC",K5727,IF(Input!F$4="GMH_XOEC",M5727,IF(Input!F$4="GMH_Korea",O5727,IF(Input!F$4="GMH_EU",Q5727,IF(Input!F$4="Skysuper",#REF!,IF(Input!F$4="SkyII",#REF!,IF(Input!F$4="XO-8000",#REF!, "FALSE")))))))</f>
        <v>0</v>
      </c>
      <c r="J5727" s="210" t="s">
        <v>10359</v>
      </c>
      <c r="K5727" s="268">
        <v>0</v>
      </c>
      <c r="L5727" s="270" t="s">
        <v>10359</v>
      </c>
      <c r="M5727" s="270">
        <v>0</v>
      </c>
      <c r="N5727" s="270" t="s">
        <v>10359</v>
      </c>
      <c r="O5727" s="270">
        <v>0</v>
      </c>
      <c r="P5727" s="270" t="s">
        <v>10359</v>
      </c>
      <c r="Q5727" s="270">
        <v>0</v>
      </c>
      <c r="R5727" s="74"/>
      <c r="S5727" s="75" t="str">
        <f t="shared" si="514"/>
        <v>0000</v>
      </c>
      <c r="T5727" s="75" t="str">
        <f t="shared" si="515"/>
        <v>00000000000000000000000000000000</v>
      </c>
      <c r="V5727" s="197"/>
      <c r="W5727" s="75">
        <f t="shared" si="516"/>
        <v>0</v>
      </c>
      <c r="AE5727" s="479"/>
    </row>
    <row r="5728" spans="1:31" s="75" customFormat="1" ht="13.5" x14ac:dyDescent="0.2">
      <c r="A5728" s="211">
        <v>5725</v>
      </c>
      <c r="B5728" s="212" t="s">
        <v>6600</v>
      </c>
      <c r="C5728" s="213" t="s">
        <v>6600</v>
      </c>
      <c r="D5728" s="213" t="s">
        <v>6600</v>
      </c>
      <c r="E5728" s="213" t="s">
        <v>6600</v>
      </c>
      <c r="F5728" s="213" t="s">
        <v>6600</v>
      </c>
      <c r="G5728" s="214" t="s">
        <v>6600</v>
      </c>
      <c r="H5728" s="208" t="str">
        <f>IF(Input!F$4="GMH_OECC",J5728,IF(Input!F$4="GMH_XOEC",L5728,IF(Input!F$4="GMH_Korea",N5728,IF(Input!F$4="GMH_EU",P5728,IF(Input!F$4="Skysuper",#REF!,IF(Input!F$4="SkyII",#REF!,IF(Input!F$4="XO-8000",#REF!, "FALSE")))))))</f>
        <v>00</v>
      </c>
      <c r="I5728" s="209">
        <f>IF(Input!F$4="GMH_OECC",K5728,IF(Input!F$4="GMH_XOEC",M5728,IF(Input!F$4="GMH_Korea",O5728,IF(Input!F$4="GMH_EU",Q5728,IF(Input!F$4="Skysuper",#REF!,IF(Input!F$4="SkyII",#REF!,IF(Input!F$4="XO-8000",#REF!, "FALSE")))))))</f>
        <v>0</v>
      </c>
      <c r="J5728" s="210" t="s">
        <v>10359</v>
      </c>
      <c r="K5728" s="268">
        <v>0</v>
      </c>
      <c r="L5728" s="270" t="s">
        <v>10359</v>
      </c>
      <c r="M5728" s="270">
        <v>0</v>
      </c>
      <c r="N5728" s="270" t="s">
        <v>10359</v>
      </c>
      <c r="O5728" s="270">
        <v>0</v>
      </c>
      <c r="P5728" s="270" t="s">
        <v>10359</v>
      </c>
      <c r="Q5728" s="270">
        <v>0</v>
      </c>
      <c r="R5728" s="74"/>
      <c r="S5728" s="75" t="str">
        <f t="shared" si="514"/>
        <v>0000</v>
      </c>
      <c r="T5728" s="75" t="str">
        <f t="shared" si="515"/>
        <v>00000000000000000000000000000000</v>
      </c>
      <c r="V5728" s="197"/>
      <c r="W5728" s="75">
        <f t="shared" si="516"/>
        <v>0</v>
      </c>
      <c r="AE5728" s="479"/>
    </row>
    <row r="5729" spans="1:31" s="75" customFormat="1" ht="13.5" x14ac:dyDescent="0.2">
      <c r="A5729" s="211">
        <v>5726</v>
      </c>
      <c r="B5729" s="212" t="s">
        <v>6600</v>
      </c>
      <c r="C5729" s="213" t="s">
        <v>6600</v>
      </c>
      <c r="D5729" s="213" t="s">
        <v>6600</v>
      </c>
      <c r="E5729" s="213" t="s">
        <v>6600</v>
      </c>
      <c r="F5729" s="213" t="s">
        <v>6600</v>
      </c>
      <c r="G5729" s="214" t="s">
        <v>6600</v>
      </c>
      <c r="H5729" s="208" t="str">
        <f>IF(Input!F$4="GMH_OECC",J5729,IF(Input!F$4="GMH_XOEC",L5729,IF(Input!F$4="GMH_Korea",N5729,IF(Input!F$4="GMH_EU",P5729,IF(Input!F$4="Skysuper",#REF!,IF(Input!F$4="SkyII",#REF!,IF(Input!F$4="XO-8000",#REF!, "FALSE")))))))</f>
        <v>00</v>
      </c>
      <c r="I5729" s="209">
        <f>IF(Input!F$4="GMH_OECC",K5729,IF(Input!F$4="GMH_XOEC",M5729,IF(Input!F$4="GMH_Korea",O5729,IF(Input!F$4="GMH_EU",Q5729,IF(Input!F$4="Skysuper",#REF!,IF(Input!F$4="SkyII",#REF!,IF(Input!F$4="XO-8000",#REF!, "FALSE")))))))</f>
        <v>0</v>
      </c>
      <c r="J5729" s="210" t="s">
        <v>10359</v>
      </c>
      <c r="K5729" s="268">
        <v>0</v>
      </c>
      <c r="L5729" s="270" t="s">
        <v>10359</v>
      </c>
      <c r="M5729" s="270">
        <v>0</v>
      </c>
      <c r="N5729" s="270" t="s">
        <v>10359</v>
      </c>
      <c r="O5729" s="270">
        <v>0</v>
      </c>
      <c r="P5729" s="270" t="s">
        <v>10359</v>
      </c>
      <c r="Q5729" s="270">
        <v>0</v>
      </c>
      <c r="R5729" s="74"/>
      <c r="S5729" s="75" t="str">
        <f t="shared" si="514"/>
        <v>0000</v>
      </c>
      <c r="T5729" s="75" t="str">
        <f t="shared" si="515"/>
        <v>00000000000000000000000000000000</v>
      </c>
      <c r="V5729" s="197"/>
      <c r="W5729" s="75">
        <f t="shared" si="516"/>
        <v>0</v>
      </c>
      <c r="AE5729" s="479"/>
    </row>
    <row r="5730" spans="1:31" s="75" customFormat="1" ht="13.5" x14ac:dyDescent="0.2">
      <c r="A5730" s="211">
        <v>5727</v>
      </c>
      <c r="B5730" s="212" t="s">
        <v>6600</v>
      </c>
      <c r="C5730" s="213" t="s">
        <v>6600</v>
      </c>
      <c r="D5730" s="213" t="s">
        <v>6600</v>
      </c>
      <c r="E5730" s="213" t="s">
        <v>6600</v>
      </c>
      <c r="F5730" s="213" t="s">
        <v>6600</v>
      </c>
      <c r="G5730" s="214" t="s">
        <v>6600</v>
      </c>
      <c r="H5730" s="208" t="str">
        <f>IF(Input!F$4="GMH_OECC",J5730,IF(Input!F$4="GMH_XOEC",L5730,IF(Input!F$4="GMH_Korea",N5730,IF(Input!F$4="GMH_EU",P5730,IF(Input!F$4="Skysuper",#REF!,IF(Input!F$4="SkyII",#REF!,IF(Input!F$4="XO-8000",#REF!, "FALSE")))))))</f>
        <v>00</v>
      </c>
      <c r="I5730" s="209">
        <f>IF(Input!F$4="GMH_OECC",K5730,IF(Input!F$4="GMH_XOEC",M5730,IF(Input!F$4="GMH_Korea",O5730,IF(Input!F$4="GMH_EU",Q5730,IF(Input!F$4="Skysuper",#REF!,IF(Input!F$4="SkyII",#REF!,IF(Input!F$4="XO-8000",#REF!, "FALSE")))))))</f>
        <v>0</v>
      </c>
      <c r="J5730" s="210" t="s">
        <v>10359</v>
      </c>
      <c r="K5730" s="268">
        <v>0</v>
      </c>
      <c r="L5730" s="270" t="s">
        <v>10359</v>
      </c>
      <c r="M5730" s="270">
        <v>0</v>
      </c>
      <c r="N5730" s="270" t="s">
        <v>10359</v>
      </c>
      <c r="O5730" s="270">
        <v>0</v>
      </c>
      <c r="P5730" s="270" t="s">
        <v>10359</v>
      </c>
      <c r="Q5730" s="270">
        <v>0</v>
      </c>
      <c r="R5730" s="74"/>
      <c r="S5730" s="75" t="str">
        <f t="shared" si="514"/>
        <v>0000</v>
      </c>
      <c r="T5730" s="75" t="str">
        <f t="shared" si="515"/>
        <v>00000000000000000000000000000000</v>
      </c>
      <c r="V5730" s="197"/>
      <c r="W5730" s="75">
        <f t="shared" si="516"/>
        <v>0</v>
      </c>
      <c r="AE5730" s="479"/>
    </row>
    <row r="5731" spans="1:31" s="75" customFormat="1" ht="13.5" x14ac:dyDescent="0.2">
      <c r="A5731" s="211">
        <v>5728</v>
      </c>
      <c r="B5731" s="212" t="s">
        <v>6600</v>
      </c>
      <c r="C5731" s="213" t="s">
        <v>6600</v>
      </c>
      <c r="D5731" s="213" t="s">
        <v>6600</v>
      </c>
      <c r="E5731" s="213" t="s">
        <v>6600</v>
      </c>
      <c r="F5731" s="213" t="s">
        <v>6600</v>
      </c>
      <c r="G5731" s="214" t="s">
        <v>6600</v>
      </c>
      <c r="H5731" s="208" t="str">
        <f>IF(Input!F$4="GMH_OECC",J5731,IF(Input!F$4="GMH_XOEC",L5731,IF(Input!F$4="GMH_Korea",N5731,IF(Input!F$4="GMH_EU",P5731,IF(Input!F$4="Skysuper",#REF!,IF(Input!F$4="SkyII",#REF!,IF(Input!F$4="XO-8000",#REF!, "FALSE")))))))</f>
        <v>00</v>
      </c>
      <c r="I5731" s="209">
        <f>IF(Input!F$4="GMH_OECC",K5731,IF(Input!F$4="GMH_XOEC",M5731,IF(Input!F$4="GMH_Korea",O5731,IF(Input!F$4="GMH_EU",Q5731,IF(Input!F$4="Skysuper",#REF!,IF(Input!F$4="SkyII",#REF!,IF(Input!F$4="XO-8000",#REF!, "FALSE")))))))</f>
        <v>0</v>
      </c>
      <c r="J5731" s="210" t="s">
        <v>10359</v>
      </c>
      <c r="K5731" s="268">
        <v>0</v>
      </c>
      <c r="L5731" s="270" t="s">
        <v>10359</v>
      </c>
      <c r="M5731" s="270">
        <v>0</v>
      </c>
      <c r="N5731" s="270" t="s">
        <v>10359</v>
      </c>
      <c r="O5731" s="270">
        <v>0</v>
      </c>
      <c r="P5731" s="270" t="s">
        <v>10359</v>
      </c>
      <c r="Q5731" s="270">
        <v>0</v>
      </c>
      <c r="R5731" s="74"/>
      <c r="S5731" s="75" t="str">
        <f t="shared" si="514"/>
        <v>0000</v>
      </c>
      <c r="T5731" s="75" t="str">
        <f t="shared" si="515"/>
        <v>00000000000000000000000000000000</v>
      </c>
      <c r="V5731" s="197"/>
      <c r="W5731" s="75">
        <f t="shared" si="516"/>
        <v>0</v>
      </c>
      <c r="AE5731" s="479"/>
    </row>
    <row r="5732" spans="1:31" s="75" customFormat="1" ht="13.5" x14ac:dyDescent="0.2">
      <c r="A5732" s="211">
        <v>5729</v>
      </c>
      <c r="B5732" s="212" t="s">
        <v>6600</v>
      </c>
      <c r="C5732" s="213" t="s">
        <v>6600</v>
      </c>
      <c r="D5732" s="213" t="s">
        <v>6600</v>
      </c>
      <c r="E5732" s="213" t="s">
        <v>6600</v>
      </c>
      <c r="F5732" s="213" t="s">
        <v>6600</v>
      </c>
      <c r="G5732" s="214" t="s">
        <v>6600</v>
      </c>
      <c r="H5732" s="208" t="str">
        <f>IF(Input!F$4="GMH_OECC",J5732,IF(Input!F$4="GMH_XOEC",L5732,IF(Input!F$4="GMH_Korea",N5732,IF(Input!F$4="GMH_EU",P5732,IF(Input!F$4="Skysuper",#REF!,IF(Input!F$4="SkyII",#REF!,IF(Input!F$4="XO-8000",#REF!, "FALSE")))))))</f>
        <v>00</v>
      </c>
      <c r="I5732" s="209">
        <f>IF(Input!F$4="GMH_OECC",K5732,IF(Input!F$4="GMH_XOEC",M5732,IF(Input!F$4="GMH_Korea",O5732,IF(Input!F$4="GMH_EU",Q5732,IF(Input!F$4="Skysuper",#REF!,IF(Input!F$4="SkyII",#REF!,IF(Input!F$4="XO-8000",#REF!, "FALSE")))))))</f>
        <v>0</v>
      </c>
      <c r="J5732" s="210" t="s">
        <v>10359</v>
      </c>
      <c r="K5732" s="268">
        <v>0</v>
      </c>
      <c r="L5732" s="270" t="s">
        <v>10359</v>
      </c>
      <c r="M5732" s="270">
        <v>0</v>
      </c>
      <c r="N5732" s="270" t="s">
        <v>10359</v>
      </c>
      <c r="O5732" s="270">
        <v>0</v>
      </c>
      <c r="P5732" s="270" t="s">
        <v>10359</v>
      </c>
      <c r="Q5732" s="270">
        <v>0</v>
      </c>
      <c r="R5732" s="74"/>
      <c r="S5732" s="75" t="str">
        <f t="shared" si="514"/>
        <v>0000</v>
      </c>
      <c r="T5732" s="75" t="str">
        <f t="shared" si="515"/>
        <v>00000000000000000000000000000000</v>
      </c>
      <c r="V5732" s="197"/>
      <c r="W5732" s="75">
        <f t="shared" si="516"/>
        <v>0</v>
      </c>
      <c r="AE5732" s="479"/>
    </row>
    <row r="5733" spans="1:31" s="75" customFormat="1" ht="13.5" x14ac:dyDescent="0.2">
      <c r="A5733" s="211">
        <v>5730</v>
      </c>
      <c r="B5733" s="212" t="s">
        <v>6600</v>
      </c>
      <c r="C5733" s="213" t="s">
        <v>6600</v>
      </c>
      <c r="D5733" s="213" t="s">
        <v>6600</v>
      </c>
      <c r="E5733" s="213" t="s">
        <v>6600</v>
      </c>
      <c r="F5733" s="213" t="s">
        <v>6600</v>
      </c>
      <c r="G5733" s="214" t="s">
        <v>6600</v>
      </c>
      <c r="H5733" s="208" t="str">
        <f>IF(Input!F$4="GMH_OECC",J5733,IF(Input!F$4="GMH_XOEC",L5733,IF(Input!F$4="GMH_Korea",N5733,IF(Input!F$4="GMH_EU",P5733,IF(Input!F$4="Skysuper",#REF!,IF(Input!F$4="SkyII",#REF!,IF(Input!F$4="XO-8000",#REF!, "FALSE")))))))</f>
        <v>00</v>
      </c>
      <c r="I5733" s="209">
        <f>IF(Input!F$4="GMH_OECC",K5733,IF(Input!F$4="GMH_XOEC",M5733,IF(Input!F$4="GMH_Korea",O5733,IF(Input!F$4="GMH_EU",Q5733,IF(Input!F$4="Skysuper",#REF!,IF(Input!F$4="SkyII",#REF!,IF(Input!F$4="XO-8000",#REF!, "FALSE")))))))</f>
        <v>0</v>
      </c>
      <c r="J5733" s="210" t="s">
        <v>10359</v>
      </c>
      <c r="K5733" s="268">
        <v>0</v>
      </c>
      <c r="L5733" s="270" t="s">
        <v>10359</v>
      </c>
      <c r="M5733" s="270">
        <v>0</v>
      </c>
      <c r="N5733" s="270" t="s">
        <v>10359</v>
      </c>
      <c r="O5733" s="270">
        <v>0</v>
      </c>
      <c r="P5733" s="270" t="s">
        <v>10359</v>
      </c>
      <c r="Q5733" s="270">
        <v>0</v>
      </c>
      <c r="R5733" s="74"/>
      <c r="S5733" s="75" t="str">
        <f t="shared" si="514"/>
        <v>0000</v>
      </c>
      <c r="T5733" s="75" t="str">
        <f t="shared" si="515"/>
        <v>00000000000000000000000000000000</v>
      </c>
      <c r="V5733" s="197"/>
      <c r="W5733" s="75">
        <f t="shared" si="516"/>
        <v>0</v>
      </c>
      <c r="AE5733" s="479"/>
    </row>
    <row r="5734" spans="1:31" s="75" customFormat="1" ht="13.5" x14ac:dyDescent="0.2">
      <c r="A5734" s="211">
        <v>5731</v>
      </c>
      <c r="B5734" s="212" t="s">
        <v>6600</v>
      </c>
      <c r="C5734" s="213" t="s">
        <v>6600</v>
      </c>
      <c r="D5734" s="213" t="s">
        <v>6600</v>
      </c>
      <c r="E5734" s="213" t="s">
        <v>6600</v>
      </c>
      <c r="F5734" s="213" t="s">
        <v>6600</v>
      </c>
      <c r="G5734" s="214" t="s">
        <v>6600</v>
      </c>
      <c r="H5734" s="208" t="str">
        <f>IF(Input!F$4="GMH_OECC",J5734,IF(Input!F$4="GMH_XOEC",L5734,IF(Input!F$4="GMH_Korea",N5734,IF(Input!F$4="GMH_EU",P5734,IF(Input!F$4="Skysuper",#REF!,IF(Input!F$4="SkyII",#REF!,IF(Input!F$4="XO-8000",#REF!, "FALSE")))))))</f>
        <v>00</v>
      </c>
      <c r="I5734" s="209">
        <f>IF(Input!F$4="GMH_OECC",K5734,IF(Input!F$4="GMH_XOEC",M5734,IF(Input!F$4="GMH_Korea",O5734,IF(Input!F$4="GMH_EU",Q5734,IF(Input!F$4="Skysuper",#REF!,IF(Input!F$4="SkyII",#REF!,IF(Input!F$4="XO-8000",#REF!, "FALSE")))))))</f>
        <v>0</v>
      </c>
      <c r="J5734" s="210" t="s">
        <v>10359</v>
      </c>
      <c r="K5734" s="268">
        <v>0</v>
      </c>
      <c r="L5734" s="270" t="s">
        <v>10359</v>
      </c>
      <c r="M5734" s="270">
        <v>0</v>
      </c>
      <c r="N5734" s="270" t="s">
        <v>10359</v>
      </c>
      <c r="O5734" s="270">
        <v>0</v>
      </c>
      <c r="P5734" s="270" t="s">
        <v>10359</v>
      </c>
      <c r="Q5734" s="270">
        <v>0</v>
      </c>
      <c r="R5734" s="74"/>
      <c r="S5734" s="75" t="str">
        <f t="shared" si="514"/>
        <v>0000</v>
      </c>
      <c r="T5734" s="75" t="str">
        <f t="shared" si="515"/>
        <v>00000000000000000000000000000000</v>
      </c>
      <c r="V5734" s="197"/>
      <c r="W5734" s="75">
        <f t="shared" si="516"/>
        <v>0</v>
      </c>
      <c r="AE5734" s="479"/>
    </row>
    <row r="5735" spans="1:31" s="75" customFormat="1" ht="13.5" x14ac:dyDescent="0.2">
      <c r="A5735" s="211">
        <v>5732</v>
      </c>
      <c r="B5735" s="212" t="s">
        <v>6600</v>
      </c>
      <c r="C5735" s="213" t="s">
        <v>6600</v>
      </c>
      <c r="D5735" s="213" t="s">
        <v>6600</v>
      </c>
      <c r="E5735" s="213" t="s">
        <v>6600</v>
      </c>
      <c r="F5735" s="213" t="s">
        <v>6600</v>
      </c>
      <c r="G5735" s="214" t="s">
        <v>6600</v>
      </c>
      <c r="H5735" s="208" t="str">
        <f>IF(Input!F$4="GMH_OECC",J5735,IF(Input!F$4="GMH_XOEC",L5735,IF(Input!F$4="GMH_Korea",N5735,IF(Input!F$4="GMH_EU",P5735,IF(Input!F$4="Skysuper",#REF!,IF(Input!F$4="SkyII",#REF!,IF(Input!F$4="XO-8000",#REF!, "FALSE")))))))</f>
        <v>00</v>
      </c>
      <c r="I5735" s="209">
        <f>IF(Input!F$4="GMH_OECC",K5735,IF(Input!F$4="GMH_XOEC",M5735,IF(Input!F$4="GMH_Korea",O5735,IF(Input!F$4="GMH_EU",Q5735,IF(Input!F$4="Skysuper",#REF!,IF(Input!F$4="SkyII",#REF!,IF(Input!F$4="XO-8000",#REF!, "FALSE")))))))</f>
        <v>0</v>
      </c>
      <c r="J5735" s="210" t="s">
        <v>10359</v>
      </c>
      <c r="K5735" s="268">
        <v>0</v>
      </c>
      <c r="L5735" s="270" t="s">
        <v>10359</v>
      </c>
      <c r="M5735" s="270">
        <v>0</v>
      </c>
      <c r="N5735" s="270" t="s">
        <v>10359</v>
      </c>
      <c r="O5735" s="270">
        <v>0</v>
      </c>
      <c r="P5735" s="270" t="s">
        <v>10359</v>
      </c>
      <c r="Q5735" s="270">
        <v>0</v>
      </c>
      <c r="R5735" s="74"/>
      <c r="S5735" s="75" t="str">
        <f t="shared" si="514"/>
        <v>0000</v>
      </c>
      <c r="T5735" s="75" t="str">
        <f t="shared" si="515"/>
        <v>00000000000000000000000000000000</v>
      </c>
      <c r="V5735" s="197"/>
      <c r="W5735" s="75">
        <f t="shared" si="516"/>
        <v>0</v>
      </c>
      <c r="AE5735" s="479"/>
    </row>
    <row r="5736" spans="1:31" s="75" customFormat="1" ht="13.5" x14ac:dyDescent="0.2">
      <c r="A5736" s="211">
        <v>5733</v>
      </c>
      <c r="B5736" s="212" t="s">
        <v>6600</v>
      </c>
      <c r="C5736" s="213" t="s">
        <v>6600</v>
      </c>
      <c r="D5736" s="213" t="s">
        <v>6600</v>
      </c>
      <c r="E5736" s="213" t="s">
        <v>6600</v>
      </c>
      <c r="F5736" s="213" t="s">
        <v>6600</v>
      </c>
      <c r="G5736" s="214" t="s">
        <v>6600</v>
      </c>
      <c r="H5736" s="208" t="str">
        <f>IF(Input!F$4="GMH_OECC",J5736,IF(Input!F$4="GMH_XOEC",L5736,IF(Input!F$4="GMH_Korea",N5736,IF(Input!F$4="GMH_EU",P5736,IF(Input!F$4="Skysuper",#REF!,IF(Input!F$4="SkyII",#REF!,IF(Input!F$4="XO-8000",#REF!, "FALSE")))))))</f>
        <v>00</v>
      </c>
      <c r="I5736" s="209">
        <f>IF(Input!F$4="GMH_OECC",K5736,IF(Input!F$4="GMH_XOEC",M5736,IF(Input!F$4="GMH_Korea",O5736,IF(Input!F$4="GMH_EU",Q5736,IF(Input!F$4="Skysuper",#REF!,IF(Input!F$4="SkyII",#REF!,IF(Input!F$4="XO-8000",#REF!, "FALSE")))))))</f>
        <v>0</v>
      </c>
      <c r="J5736" s="210" t="s">
        <v>10359</v>
      </c>
      <c r="K5736" s="268">
        <v>0</v>
      </c>
      <c r="L5736" s="270" t="s">
        <v>10359</v>
      </c>
      <c r="M5736" s="270">
        <v>0</v>
      </c>
      <c r="N5736" s="270" t="s">
        <v>10359</v>
      </c>
      <c r="O5736" s="270">
        <v>0</v>
      </c>
      <c r="P5736" s="270" t="s">
        <v>10359</v>
      </c>
      <c r="Q5736" s="270">
        <v>0</v>
      </c>
      <c r="R5736" s="74"/>
      <c r="S5736" s="75" t="str">
        <f t="shared" si="514"/>
        <v>0000</v>
      </c>
      <c r="T5736" s="75" t="str">
        <f t="shared" si="515"/>
        <v>00000000000000000000000000000000</v>
      </c>
      <c r="V5736" s="197"/>
      <c r="W5736" s="75">
        <f t="shared" si="516"/>
        <v>0</v>
      </c>
      <c r="AE5736" s="479"/>
    </row>
    <row r="5737" spans="1:31" s="75" customFormat="1" ht="13.5" x14ac:dyDescent="0.2">
      <c r="A5737" s="211">
        <v>5734</v>
      </c>
      <c r="B5737" s="212" t="s">
        <v>6600</v>
      </c>
      <c r="C5737" s="213" t="s">
        <v>6600</v>
      </c>
      <c r="D5737" s="213" t="s">
        <v>6600</v>
      </c>
      <c r="E5737" s="213" t="s">
        <v>6600</v>
      </c>
      <c r="F5737" s="213" t="s">
        <v>6600</v>
      </c>
      <c r="G5737" s="214" t="s">
        <v>6600</v>
      </c>
      <c r="H5737" s="208" t="str">
        <f>IF(Input!F$4="GMH_OECC",J5737,IF(Input!F$4="GMH_XOEC",L5737,IF(Input!F$4="GMH_Korea",N5737,IF(Input!F$4="GMH_EU",P5737,IF(Input!F$4="Skysuper",#REF!,IF(Input!F$4="SkyII",#REF!,IF(Input!F$4="XO-8000",#REF!, "FALSE")))))))</f>
        <v>00</v>
      </c>
      <c r="I5737" s="209">
        <f>IF(Input!F$4="GMH_OECC",K5737,IF(Input!F$4="GMH_XOEC",M5737,IF(Input!F$4="GMH_Korea",O5737,IF(Input!F$4="GMH_EU",Q5737,IF(Input!F$4="Skysuper",#REF!,IF(Input!F$4="SkyII",#REF!,IF(Input!F$4="XO-8000",#REF!, "FALSE")))))))</f>
        <v>0</v>
      </c>
      <c r="J5737" s="210" t="s">
        <v>10359</v>
      </c>
      <c r="K5737" s="268">
        <v>0</v>
      </c>
      <c r="L5737" s="270" t="s">
        <v>10359</v>
      </c>
      <c r="M5737" s="270">
        <v>0</v>
      </c>
      <c r="N5737" s="270" t="s">
        <v>10359</v>
      </c>
      <c r="O5737" s="270">
        <v>0</v>
      </c>
      <c r="P5737" s="270" t="s">
        <v>10359</v>
      </c>
      <c r="Q5737" s="270">
        <v>0</v>
      </c>
      <c r="R5737" s="74"/>
      <c r="S5737" s="75" t="str">
        <f t="shared" si="514"/>
        <v>0000</v>
      </c>
      <c r="T5737" s="75" t="str">
        <f t="shared" si="515"/>
        <v>00000000000000000000000000000000</v>
      </c>
      <c r="V5737" s="197"/>
      <c r="W5737" s="75">
        <f t="shared" si="516"/>
        <v>0</v>
      </c>
      <c r="AE5737" s="479"/>
    </row>
    <row r="5738" spans="1:31" s="75" customFormat="1" ht="13.5" x14ac:dyDescent="0.2">
      <c r="A5738" s="211">
        <v>5735</v>
      </c>
      <c r="B5738" s="212" t="s">
        <v>6600</v>
      </c>
      <c r="C5738" s="213" t="s">
        <v>6600</v>
      </c>
      <c r="D5738" s="213" t="s">
        <v>6600</v>
      </c>
      <c r="E5738" s="213" t="s">
        <v>6600</v>
      </c>
      <c r="F5738" s="213" t="s">
        <v>6600</v>
      </c>
      <c r="G5738" s="214" t="s">
        <v>6600</v>
      </c>
      <c r="H5738" s="208" t="str">
        <f>IF(Input!F$4="GMH_OECC",J5738,IF(Input!F$4="GMH_XOEC",L5738,IF(Input!F$4="GMH_Korea",N5738,IF(Input!F$4="GMH_EU",P5738,IF(Input!F$4="Skysuper",#REF!,IF(Input!F$4="SkyII",#REF!,IF(Input!F$4="XO-8000",#REF!, "FALSE")))))))</f>
        <v>00</v>
      </c>
      <c r="I5738" s="209">
        <f>IF(Input!F$4="GMH_OECC",K5738,IF(Input!F$4="GMH_XOEC",M5738,IF(Input!F$4="GMH_Korea",O5738,IF(Input!F$4="GMH_EU",Q5738,IF(Input!F$4="Skysuper",#REF!,IF(Input!F$4="SkyII",#REF!,IF(Input!F$4="XO-8000",#REF!, "FALSE")))))))</f>
        <v>0</v>
      </c>
      <c r="J5738" s="210" t="s">
        <v>10359</v>
      </c>
      <c r="K5738" s="268">
        <v>0</v>
      </c>
      <c r="L5738" s="270" t="s">
        <v>10359</v>
      </c>
      <c r="M5738" s="270">
        <v>0</v>
      </c>
      <c r="N5738" s="270" t="s">
        <v>10359</v>
      </c>
      <c r="O5738" s="270">
        <v>0</v>
      </c>
      <c r="P5738" s="270" t="s">
        <v>10359</v>
      </c>
      <c r="Q5738" s="270">
        <v>0</v>
      </c>
      <c r="R5738" s="74"/>
      <c r="S5738" s="75" t="str">
        <f t="shared" si="514"/>
        <v>0000</v>
      </c>
      <c r="T5738" s="75" t="str">
        <f t="shared" si="515"/>
        <v>00000000000000000000000000000000</v>
      </c>
      <c r="V5738" s="197"/>
      <c r="W5738" s="75">
        <f t="shared" si="516"/>
        <v>0</v>
      </c>
      <c r="AE5738" s="479"/>
    </row>
    <row r="5739" spans="1:31" s="75" customFormat="1" ht="13.5" x14ac:dyDescent="0.2">
      <c r="A5739" s="211">
        <v>5736</v>
      </c>
      <c r="B5739" s="212" t="s">
        <v>6600</v>
      </c>
      <c r="C5739" s="213" t="s">
        <v>6600</v>
      </c>
      <c r="D5739" s="213" t="s">
        <v>6600</v>
      </c>
      <c r="E5739" s="213" t="s">
        <v>6600</v>
      </c>
      <c r="F5739" s="213" t="s">
        <v>6600</v>
      </c>
      <c r="G5739" s="214" t="s">
        <v>6600</v>
      </c>
      <c r="H5739" s="208" t="str">
        <f>IF(Input!F$4="GMH_OECC",J5739,IF(Input!F$4="GMH_XOEC",L5739,IF(Input!F$4="GMH_Korea",N5739,IF(Input!F$4="GMH_EU",P5739,IF(Input!F$4="Skysuper",#REF!,IF(Input!F$4="SkyII",#REF!,IF(Input!F$4="XO-8000",#REF!, "FALSE")))))))</f>
        <v>00</v>
      </c>
      <c r="I5739" s="209">
        <f>IF(Input!F$4="GMH_OECC",K5739,IF(Input!F$4="GMH_XOEC",M5739,IF(Input!F$4="GMH_Korea",O5739,IF(Input!F$4="GMH_EU",Q5739,IF(Input!F$4="Skysuper",#REF!,IF(Input!F$4="SkyII",#REF!,IF(Input!F$4="XO-8000",#REF!, "FALSE")))))))</f>
        <v>0</v>
      </c>
      <c r="J5739" s="210" t="s">
        <v>10359</v>
      </c>
      <c r="K5739" s="268">
        <v>0</v>
      </c>
      <c r="L5739" s="270" t="s">
        <v>10359</v>
      </c>
      <c r="M5739" s="270">
        <v>0</v>
      </c>
      <c r="N5739" s="270" t="s">
        <v>10359</v>
      </c>
      <c r="O5739" s="270">
        <v>0</v>
      </c>
      <c r="P5739" s="270" t="s">
        <v>10359</v>
      </c>
      <c r="Q5739" s="270">
        <v>0</v>
      </c>
      <c r="R5739" s="74"/>
      <c r="S5739" s="75" t="str">
        <f t="shared" si="514"/>
        <v>0000</v>
      </c>
      <c r="T5739" s="75" t="str">
        <f t="shared" si="515"/>
        <v>00000000000000000000000000000000</v>
      </c>
      <c r="V5739" s="197"/>
      <c r="W5739" s="75">
        <f t="shared" si="516"/>
        <v>0</v>
      </c>
      <c r="AE5739" s="479"/>
    </row>
    <row r="5740" spans="1:31" s="75" customFormat="1" ht="13.5" x14ac:dyDescent="0.2">
      <c r="A5740" s="211">
        <v>5737</v>
      </c>
      <c r="B5740" s="212" t="s">
        <v>6600</v>
      </c>
      <c r="C5740" s="213" t="s">
        <v>6600</v>
      </c>
      <c r="D5740" s="213" t="s">
        <v>6600</v>
      </c>
      <c r="E5740" s="213" t="s">
        <v>6600</v>
      </c>
      <c r="F5740" s="213" t="s">
        <v>6600</v>
      </c>
      <c r="G5740" s="214" t="s">
        <v>6600</v>
      </c>
      <c r="H5740" s="208" t="str">
        <f>IF(Input!F$4="GMH_OECC",J5740,IF(Input!F$4="GMH_XOEC",L5740,IF(Input!F$4="GMH_Korea",N5740,IF(Input!F$4="GMH_EU",P5740,IF(Input!F$4="Skysuper",#REF!,IF(Input!F$4="SkyII",#REF!,IF(Input!F$4="XO-8000",#REF!, "FALSE")))))))</f>
        <v>00</v>
      </c>
      <c r="I5740" s="209">
        <f>IF(Input!F$4="GMH_OECC",K5740,IF(Input!F$4="GMH_XOEC",M5740,IF(Input!F$4="GMH_Korea",O5740,IF(Input!F$4="GMH_EU",Q5740,IF(Input!F$4="Skysuper",#REF!,IF(Input!F$4="SkyII",#REF!,IF(Input!F$4="XO-8000",#REF!, "FALSE")))))))</f>
        <v>0</v>
      </c>
      <c r="J5740" s="210" t="s">
        <v>10359</v>
      </c>
      <c r="K5740" s="268">
        <v>0</v>
      </c>
      <c r="L5740" s="270" t="s">
        <v>10359</v>
      </c>
      <c r="M5740" s="270">
        <v>0</v>
      </c>
      <c r="N5740" s="270" t="s">
        <v>10359</v>
      </c>
      <c r="O5740" s="270">
        <v>0</v>
      </c>
      <c r="P5740" s="270" t="s">
        <v>10359</v>
      </c>
      <c r="Q5740" s="270">
        <v>0</v>
      </c>
      <c r="R5740" s="74"/>
      <c r="S5740" s="75" t="str">
        <f t="shared" si="514"/>
        <v>0000</v>
      </c>
      <c r="T5740" s="75" t="str">
        <f t="shared" si="515"/>
        <v>00000000000000000000000000000000</v>
      </c>
      <c r="V5740" s="197"/>
      <c r="W5740" s="75">
        <f t="shared" si="516"/>
        <v>0</v>
      </c>
      <c r="AE5740" s="479"/>
    </row>
    <row r="5741" spans="1:31" s="75" customFormat="1" ht="13.5" x14ac:dyDescent="0.2">
      <c r="A5741" s="211">
        <v>5738</v>
      </c>
      <c r="B5741" s="212" t="s">
        <v>6600</v>
      </c>
      <c r="C5741" s="213" t="s">
        <v>6600</v>
      </c>
      <c r="D5741" s="213" t="s">
        <v>6600</v>
      </c>
      <c r="E5741" s="213" t="s">
        <v>6600</v>
      </c>
      <c r="F5741" s="213" t="s">
        <v>6600</v>
      </c>
      <c r="G5741" s="214" t="s">
        <v>6600</v>
      </c>
      <c r="H5741" s="208" t="str">
        <f>IF(Input!F$4="GMH_OECC",J5741,IF(Input!F$4="GMH_XOEC",L5741,IF(Input!F$4="GMH_Korea",N5741,IF(Input!F$4="GMH_EU",P5741,IF(Input!F$4="Skysuper",#REF!,IF(Input!F$4="SkyII",#REF!,IF(Input!F$4="XO-8000",#REF!, "FALSE")))))))</f>
        <v>00</v>
      </c>
      <c r="I5741" s="209">
        <f>IF(Input!F$4="GMH_OECC",K5741,IF(Input!F$4="GMH_XOEC",M5741,IF(Input!F$4="GMH_Korea",O5741,IF(Input!F$4="GMH_EU",Q5741,IF(Input!F$4="Skysuper",#REF!,IF(Input!F$4="SkyII",#REF!,IF(Input!F$4="XO-8000",#REF!, "FALSE")))))))</f>
        <v>0</v>
      </c>
      <c r="J5741" s="210" t="s">
        <v>10359</v>
      </c>
      <c r="K5741" s="268">
        <v>0</v>
      </c>
      <c r="L5741" s="270" t="s">
        <v>10359</v>
      </c>
      <c r="M5741" s="270">
        <v>0</v>
      </c>
      <c r="N5741" s="270" t="s">
        <v>10359</v>
      </c>
      <c r="O5741" s="270">
        <v>0</v>
      </c>
      <c r="P5741" s="270" t="s">
        <v>10359</v>
      </c>
      <c r="Q5741" s="270">
        <v>0</v>
      </c>
      <c r="R5741" s="74"/>
      <c r="S5741" s="75" t="str">
        <f t="shared" si="514"/>
        <v>0000</v>
      </c>
      <c r="T5741" s="75" t="str">
        <f t="shared" si="515"/>
        <v>00000000000000000000000000000000</v>
      </c>
      <c r="V5741" s="197"/>
      <c r="W5741" s="75">
        <f t="shared" si="516"/>
        <v>0</v>
      </c>
      <c r="AE5741" s="479"/>
    </row>
    <row r="5742" spans="1:31" s="75" customFormat="1" ht="13.5" x14ac:dyDescent="0.2">
      <c r="A5742" s="211">
        <v>5739</v>
      </c>
      <c r="B5742" s="212" t="s">
        <v>6600</v>
      </c>
      <c r="C5742" s="213" t="s">
        <v>6600</v>
      </c>
      <c r="D5742" s="213" t="s">
        <v>6600</v>
      </c>
      <c r="E5742" s="213" t="s">
        <v>6600</v>
      </c>
      <c r="F5742" s="213" t="s">
        <v>6600</v>
      </c>
      <c r="G5742" s="214" t="s">
        <v>6600</v>
      </c>
      <c r="H5742" s="208" t="str">
        <f>IF(Input!F$4="GMH_OECC",J5742,IF(Input!F$4="GMH_XOEC",L5742,IF(Input!F$4="GMH_Korea",N5742,IF(Input!F$4="GMH_EU",P5742,IF(Input!F$4="Skysuper",#REF!,IF(Input!F$4="SkyII",#REF!,IF(Input!F$4="XO-8000",#REF!, "FALSE")))))))</f>
        <v>00</v>
      </c>
      <c r="I5742" s="209">
        <f>IF(Input!F$4="GMH_OECC",K5742,IF(Input!F$4="GMH_XOEC",M5742,IF(Input!F$4="GMH_Korea",O5742,IF(Input!F$4="GMH_EU",Q5742,IF(Input!F$4="Skysuper",#REF!,IF(Input!F$4="SkyII",#REF!,IF(Input!F$4="XO-8000",#REF!, "FALSE")))))))</f>
        <v>0</v>
      </c>
      <c r="J5742" s="210" t="s">
        <v>10359</v>
      </c>
      <c r="K5742" s="268">
        <v>0</v>
      </c>
      <c r="L5742" s="270" t="s">
        <v>10359</v>
      </c>
      <c r="M5742" s="270">
        <v>0</v>
      </c>
      <c r="N5742" s="270" t="s">
        <v>10359</v>
      </c>
      <c r="O5742" s="270">
        <v>0</v>
      </c>
      <c r="P5742" s="270" t="s">
        <v>10359</v>
      </c>
      <c r="Q5742" s="270">
        <v>0</v>
      </c>
      <c r="R5742" s="74"/>
      <c r="S5742" s="75" t="str">
        <f t="shared" si="514"/>
        <v>0000</v>
      </c>
      <c r="T5742" s="75" t="str">
        <f t="shared" si="515"/>
        <v>00000000000000000000000000000000</v>
      </c>
      <c r="V5742" s="197"/>
      <c r="W5742" s="75">
        <f t="shared" si="516"/>
        <v>0</v>
      </c>
      <c r="AE5742" s="479"/>
    </row>
    <row r="5743" spans="1:31" s="75" customFormat="1" ht="13.5" x14ac:dyDescent="0.2">
      <c r="A5743" s="211">
        <v>5740</v>
      </c>
      <c r="B5743" s="212" t="s">
        <v>6600</v>
      </c>
      <c r="C5743" s="213" t="s">
        <v>6600</v>
      </c>
      <c r="D5743" s="213" t="s">
        <v>6600</v>
      </c>
      <c r="E5743" s="213" t="s">
        <v>6600</v>
      </c>
      <c r="F5743" s="213" t="s">
        <v>6600</v>
      </c>
      <c r="G5743" s="214" t="s">
        <v>6600</v>
      </c>
      <c r="H5743" s="208" t="str">
        <f>IF(Input!F$4="GMH_OECC",J5743,IF(Input!F$4="GMH_XOEC",L5743,IF(Input!F$4="GMH_Korea",N5743,IF(Input!F$4="GMH_EU",P5743,IF(Input!F$4="Skysuper",#REF!,IF(Input!F$4="SkyII",#REF!,IF(Input!F$4="XO-8000",#REF!, "FALSE")))))))</f>
        <v>00</v>
      </c>
      <c r="I5743" s="209">
        <f>IF(Input!F$4="GMH_OECC",K5743,IF(Input!F$4="GMH_XOEC",M5743,IF(Input!F$4="GMH_Korea",O5743,IF(Input!F$4="GMH_EU",Q5743,IF(Input!F$4="Skysuper",#REF!,IF(Input!F$4="SkyII",#REF!,IF(Input!F$4="XO-8000",#REF!, "FALSE")))))))</f>
        <v>0</v>
      </c>
      <c r="J5743" s="210" t="s">
        <v>10359</v>
      </c>
      <c r="K5743" s="268">
        <v>0</v>
      </c>
      <c r="L5743" s="270" t="s">
        <v>10359</v>
      </c>
      <c r="M5743" s="270">
        <v>0</v>
      </c>
      <c r="N5743" s="270" t="s">
        <v>10359</v>
      </c>
      <c r="O5743" s="270">
        <v>0</v>
      </c>
      <c r="P5743" s="270" t="s">
        <v>10359</v>
      </c>
      <c r="Q5743" s="270">
        <v>0</v>
      </c>
      <c r="R5743" s="74"/>
      <c r="S5743" s="75" t="str">
        <f t="shared" si="514"/>
        <v>0000</v>
      </c>
      <c r="T5743" s="75" t="str">
        <f t="shared" si="515"/>
        <v>00000000000000000000000000000000</v>
      </c>
      <c r="V5743" s="197"/>
      <c r="W5743" s="75">
        <f t="shared" si="516"/>
        <v>0</v>
      </c>
      <c r="AE5743" s="479"/>
    </row>
    <row r="5744" spans="1:31" s="75" customFormat="1" ht="13.5" x14ac:dyDescent="0.2">
      <c r="A5744" s="211">
        <v>5741</v>
      </c>
      <c r="B5744" s="212" t="s">
        <v>6600</v>
      </c>
      <c r="C5744" s="213" t="s">
        <v>6600</v>
      </c>
      <c r="D5744" s="213" t="s">
        <v>6600</v>
      </c>
      <c r="E5744" s="213" t="s">
        <v>6600</v>
      </c>
      <c r="F5744" s="213" t="s">
        <v>6600</v>
      </c>
      <c r="G5744" s="214" t="s">
        <v>6600</v>
      </c>
      <c r="H5744" s="208" t="str">
        <f>IF(Input!F$4="GMH_OECC",J5744,IF(Input!F$4="GMH_XOEC",L5744,IF(Input!F$4="GMH_Korea",N5744,IF(Input!F$4="GMH_EU",P5744,IF(Input!F$4="Skysuper",#REF!,IF(Input!F$4="SkyII",#REF!,IF(Input!F$4="XO-8000",#REF!, "FALSE")))))))</f>
        <v>00</v>
      </c>
      <c r="I5744" s="209">
        <f>IF(Input!F$4="GMH_OECC",K5744,IF(Input!F$4="GMH_XOEC",M5744,IF(Input!F$4="GMH_Korea",O5744,IF(Input!F$4="GMH_EU",Q5744,IF(Input!F$4="Skysuper",#REF!,IF(Input!F$4="SkyII",#REF!,IF(Input!F$4="XO-8000",#REF!, "FALSE")))))))</f>
        <v>0</v>
      </c>
      <c r="J5744" s="210" t="s">
        <v>10359</v>
      </c>
      <c r="K5744" s="268">
        <v>0</v>
      </c>
      <c r="L5744" s="270" t="s">
        <v>10359</v>
      </c>
      <c r="M5744" s="270">
        <v>0</v>
      </c>
      <c r="N5744" s="270" t="s">
        <v>10359</v>
      </c>
      <c r="O5744" s="270">
        <v>0</v>
      </c>
      <c r="P5744" s="270" t="s">
        <v>10359</v>
      </c>
      <c r="Q5744" s="270">
        <v>0</v>
      </c>
      <c r="R5744" s="74"/>
      <c r="S5744" s="75" t="str">
        <f t="shared" si="514"/>
        <v>0000</v>
      </c>
      <c r="T5744" s="75" t="str">
        <f t="shared" si="515"/>
        <v>00000000000000000000000000000000</v>
      </c>
      <c r="V5744" s="197"/>
      <c r="W5744" s="75">
        <f t="shared" si="516"/>
        <v>0</v>
      </c>
      <c r="AE5744" s="479"/>
    </row>
    <row r="5745" spans="1:31" s="75" customFormat="1" ht="13.5" x14ac:dyDescent="0.2">
      <c r="A5745" s="211">
        <v>5742</v>
      </c>
      <c r="B5745" s="212" t="s">
        <v>6600</v>
      </c>
      <c r="C5745" s="213" t="s">
        <v>6600</v>
      </c>
      <c r="D5745" s="213" t="s">
        <v>6600</v>
      </c>
      <c r="E5745" s="213" t="s">
        <v>6600</v>
      </c>
      <c r="F5745" s="213" t="s">
        <v>6600</v>
      </c>
      <c r="G5745" s="214" t="s">
        <v>6600</v>
      </c>
      <c r="H5745" s="208" t="str">
        <f>IF(Input!F$4="GMH_OECC",J5745,IF(Input!F$4="GMH_XOEC",L5745,IF(Input!F$4="GMH_Korea",N5745,IF(Input!F$4="GMH_EU",P5745,IF(Input!F$4="Skysuper",#REF!,IF(Input!F$4="SkyII",#REF!,IF(Input!F$4="XO-8000",#REF!, "FALSE")))))))</f>
        <v>00</v>
      </c>
      <c r="I5745" s="209">
        <f>IF(Input!F$4="GMH_OECC",K5745,IF(Input!F$4="GMH_XOEC",M5745,IF(Input!F$4="GMH_Korea",O5745,IF(Input!F$4="GMH_EU",Q5745,IF(Input!F$4="Skysuper",#REF!,IF(Input!F$4="SkyII",#REF!,IF(Input!F$4="XO-8000",#REF!, "FALSE")))))))</f>
        <v>0</v>
      </c>
      <c r="J5745" s="210" t="s">
        <v>10359</v>
      </c>
      <c r="K5745" s="268">
        <v>0</v>
      </c>
      <c r="L5745" s="270" t="s">
        <v>10359</v>
      </c>
      <c r="M5745" s="270">
        <v>0</v>
      </c>
      <c r="N5745" s="270" t="s">
        <v>10359</v>
      </c>
      <c r="O5745" s="270">
        <v>0</v>
      </c>
      <c r="P5745" s="270" t="s">
        <v>10359</v>
      </c>
      <c r="Q5745" s="270">
        <v>0</v>
      </c>
      <c r="R5745" s="74"/>
      <c r="S5745" s="75" t="str">
        <f t="shared" si="514"/>
        <v>0000</v>
      </c>
      <c r="T5745" s="75" t="str">
        <f t="shared" si="515"/>
        <v>00000000000000000000000000000000</v>
      </c>
      <c r="V5745" s="197"/>
      <c r="W5745" s="75">
        <f t="shared" si="516"/>
        <v>0</v>
      </c>
      <c r="AE5745" s="479"/>
    </row>
    <row r="5746" spans="1:31" s="75" customFormat="1" ht="13.5" x14ac:dyDescent="0.2">
      <c r="A5746" s="211">
        <v>5743</v>
      </c>
      <c r="B5746" s="212" t="s">
        <v>6600</v>
      </c>
      <c r="C5746" s="213" t="s">
        <v>6600</v>
      </c>
      <c r="D5746" s="213" t="s">
        <v>6600</v>
      </c>
      <c r="E5746" s="213" t="s">
        <v>6600</v>
      </c>
      <c r="F5746" s="213" t="s">
        <v>6600</v>
      </c>
      <c r="G5746" s="214" t="s">
        <v>6600</v>
      </c>
      <c r="H5746" s="208" t="str">
        <f>IF(Input!F$4="GMH_OECC",J5746,IF(Input!F$4="GMH_XOEC",L5746,IF(Input!F$4="GMH_Korea",N5746,IF(Input!F$4="GMH_EU",P5746,IF(Input!F$4="Skysuper",#REF!,IF(Input!F$4="SkyII",#REF!,IF(Input!F$4="XO-8000",#REF!, "FALSE")))))))</f>
        <v>00</v>
      </c>
      <c r="I5746" s="209">
        <f>IF(Input!F$4="GMH_OECC",K5746,IF(Input!F$4="GMH_XOEC",M5746,IF(Input!F$4="GMH_Korea",O5746,IF(Input!F$4="GMH_EU",Q5746,IF(Input!F$4="Skysuper",#REF!,IF(Input!F$4="SkyII",#REF!,IF(Input!F$4="XO-8000",#REF!, "FALSE")))))))</f>
        <v>0</v>
      </c>
      <c r="J5746" s="210" t="s">
        <v>10359</v>
      </c>
      <c r="K5746" s="268">
        <v>0</v>
      </c>
      <c r="L5746" s="270" t="s">
        <v>10359</v>
      </c>
      <c r="M5746" s="270">
        <v>0</v>
      </c>
      <c r="N5746" s="270" t="s">
        <v>10359</v>
      </c>
      <c r="O5746" s="270">
        <v>0</v>
      </c>
      <c r="P5746" s="270" t="s">
        <v>10359</v>
      </c>
      <c r="Q5746" s="270">
        <v>0</v>
      </c>
      <c r="R5746" s="74"/>
      <c r="S5746" s="75" t="str">
        <f t="shared" si="514"/>
        <v>0000</v>
      </c>
      <c r="T5746" s="75" t="str">
        <f t="shared" si="515"/>
        <v>00000000000000000000000000000000</v>
      </c>
      <c r="V5746" s="197"/>
      <c r="W5746" s="75">
        <f t="shared" si="516"/>
        <v>0</v>
      </c>
      <c r="AE5746" s="479"/>
    </row>
    <row r="5747" spans="1:31" s="75" customFormat="1" ht="13.5" x14ac:dyDescent="0.2">
      <c r="A5747" s="211">
        <v>5744</v>
      </c>
      <c r="B5747" s="212" t="s">
        <v>6600</v>
      </c>
      <c r="C5747" s="213" t="s">
        <v>6600</v>
      </c>
      <c r="D5747" s="213" t="s">
        <v>6600</v>
      </c>
      <c r="E5747" s="213" t="s">
        <v>6600</v>
      </c>
      <c r="F5747" s="213" t="s">
        <v>6600</v>
      </c>
      <c r="G5747" s="214" t="s">
        <v>6600</v>
      </c>
      <c r="H5747" s="208" t="str">
        <f>IF(Input!F$4="GMH_OECC",J5747,IF(Input!F$4="GMH_XOEC",L5747,IF(Input!F$4="GMH_Korea",N5747,IF(Input!F$4="GMH_EU",P5747,IF(Input!F$4="Skysuper",#REF!,IF(Input!F$4="SkyII",#REF!,IF(Input!F$4="XO-8000",#REF!, "FALSE")))))))</f>
        <v>00</v>
      </c>
      <c r="I5747" s="209">
        <f>IF(Input!F$4="GMH_OECC",K5747,IF(Input!F$4="GMH_XOEC",M5747,IF(Input!F$4="GMH_Korea",O5747,IF(Input!F$4="GMH_EU",Q5747,IF(Input!F$4="Skysuper",#REF!,IF(Input!F$4="SkyII",#REF!,IF(Input!F$4="XO-8000",#REF!, "FALSE")))))))</f>
        <v>0</v>
      </c>
      <c r="J5747" s="210" t="s">
        <v>10359</v>
      </c>
      <c r="K5747" s="268">
        <v>0</v>
      </c>
      <c r="L5747" s="270" t="s">
        <v>10359</v>
      </c>
      <c r="M5747" s="270">
        <v>0</v>
      </c>
      <c r="N5747" s="270" t="s">
        <v>10359</v>
      </c>
      <c r="O5747" s="270">
        <v>0</v>
      </c>
      <c r="P5747" s="270" t="s">
        <v>10359</v>
      </c>
      <c r="Q5747" s="270">
        <v>0</v>
      </c>
      <c r="R5747" s="74"/>
      <c r="S5747" s="75" t="str">
        <f t="shared" si="514"/>
        <v>0000</v>
      </c>
      <c r="T5747" s="75" t="str">
        <f t="shared" si="515"/>
        <v>00000000000000000000000000000000</v>
      </c>
      <c r="V5747" s="197"/>
      <c r="W5747" s="75">
        <f t="shared" si="516"/>
        <v>0</v>
      </c>
      <c r="AE5747" s="479"/>
    </row>
    <row r="5748" spans="1:31" s="75" customFormat="1" ht="13.5" x14ac:dyDescent="0.2">
      <c r="A5748" s="211">
        <v>5745</v>
      </c>
      <c r="B5748" s="212" t="s">
        <v>6600</v>
      </c>
      <c r="C5748" s="213" t="s">
        <v>6600</v>
      </c>
      <c r="D5748" s="213" t="s">
        <v>6600</v>
      </c>
      <c r="E5748" s="213" t="s">
        <v>6600</v>
      </c>
      <c r="F5748" s="213" t="s">
        <v>6600</v>
      </c>
      <c r="G5748" s="214" t="s">
        <v>6600</v>
      </c>
      <c r="H5748" s="208" t="str">
        <f>IF(Input!F$4="GMH_OECC",J5748,IF(Input!F$4="GMH_XOEC",L5748,IF(Input!F$4="GMH_Korea",N5748,IF(Input!F$4="GMH_EU",P5748,IF(Input!F$4="Skysuper",#REF!,IF(Input!F$4="SkyII",#REF!,IF(Input!F$4="XO-8000",#REF!, "FALSE")))))))</f>
        <v>00</v>
      </c>
      <c r="I5748" s="209">
        <f>IF(Input!F$4="GMH_OECC",K5748,IF(Input!F$4="GMH_XOEC",M5748,IF(Input!F$4="GMH_Korea",O5748,IF(Input!F$4="GMH_EU",Q5748,IF(Input!F$4="Skysuper",#REF!,IF(Input!F$4="SkyII",#REF!,IF(Input!F$4="XO-8000",#REF!, "FALSE")))))))</f>
        <v>0</v>
      </c>
      <c r="J5748" s="210" t="s">
        <v>10359</v>
      </c>
      <c r="K5748" s="268">
        <v>0</v>
      </c>
      <c r="L5748" s="270" t="s">
        <v>10359</v>
      </c>
      <c r="M5748" s="270">
        <v>0</v>
      </c>
      <c r="N5748" s="270" t="s">
        <v>10359</v>
      </c>
      <c r="O5748" s="270">
        <v>0</v>
      </c>
      <c r="P5748" s="270" t="s">
        <v>10359</v>
      </c>
      <c r="Q5748" s="270">
        <v>0</v>
      </c>
      <c r="R5748" s="74"/>
      <c r="S5748" s="75" t="str">
        <f t="shared" ref="S5748:S5811" si="517">"0"&amp;DEC2HEX(2^(I5748-1))&amp;IF(LEN(DEC2HEX(H5748))=2,DEC2HEX(H5748),"0"&amp;DEC2HEX(H5748))</f>
        <v>0000</v>
      </c>
      <c r="T5748" s="75" t="str">
        <f t="shared" si="515"/>
        <v>00000000000000000000000000000000</v>
      </c>
      <c r="V5748" s="197"/>
      <c r="W5748" s="75">
        <f t="shared" si="516"/>
        <v>0</v>
      </c>
      <c r="AE5748" s="479"/>
    </row>
    <row r="5749" spans="1:31" s="75" customFormat="1" ht="13.5" x14ac:dyDescent="0.2">
      <c r="A5749" s="211">
        <v>5746</v>
      </c>
      <c r="B5749" s="212" t="s">
        <v>6600</v>
      </c>
      <c r="C5749" s="213" t="s">
        <v>6600</v>
      </c>
      <c r="D5749" s="213" t="s">
        <v>6600</v>
      </c>
      <c r="E5749" s="213" t="s">
        <v>6600</v>
      </c>
      <c r="F5749" s="213" t="s">
        <v>6600</v>
      </c>
      <c r="G5749" s="214" t="s">
        <v>6600</v>
      </c>
      <c r="H5749" s="208" t="str">
        <f>IF(Input!F$4="GMH_OECC",J5749,IF(Input!F$4="GMH_XOEC",L5749,IF(Input!F$4="GMH_Korea",N5749,IF(Input!F$4="GMH_EU",P5749,IF(Input!F$4="Skysuper",#REF!,IF(Input!F$4="SkyII",#REF!,IF(Input!F$4="XO-8000",#REF!, "FALSE")))))))</f>
        <v>00</v>
      </c>
      <c r="I5749" s="209">
        <f>IF(Input!F$4="GMH_OECC",K5749,IF(Input!F$4="GMH_XOEC",M5749,IF(Input!F$4="GMH_Korea",O5749,IF(Input!F$4="GMH_EU",Q5749,IF(Input!F$4="Skysuper",#REF!,IF(Input!F$4="SkyII",#REF!,IF(Input!F$4="XO-8000",#REF!, "FALSE")))))))</f>
        <v>0</v>
      </c>
      <c r="J5749" s="210" t="s">
        <v>10359</v>
      </c>
      <c r="K5749" s="268">
        <v>0</v>
      </c>
      <c r="L5749" s="270" t="s">
        <v>10359</v>
      </c>
      <c r="M5749" s="270">
        <v>0</v>
      </c>
      <c r="N5749" s="270" t="s">
        <v>10359</v>
      </c>
      <c r="O5749" s="270">
        <v>0</v>
      </c>
      <c r="P5749" s="270" t="s">
        <v>10359</v>
      </c>
      <c r="Q5749" s="270">
        <v>0</v>
      </c>
      <c r="R5749" s="74"/>
      <c r="S5749" s="75" t="str">
        <f t="shared" si="517"/>
        <v>0000</v>
      </c>
      <c r="T5749" s="75" t="str">
        <f t="shared" si="515"/>
        <v>00000000000000000000000000000000</v>
      </c>
      <c r="V5749" s="197"/>
      <c r="W5749" s="75">
        <f t="shared" si="516"/>
        <v>0</v>
      </c>
      <c r="AE5749" s="479"/>
    </row>
    <row r="5750" spans="1:31" s="75" customFormat="1" ht="13.5" x14ac:dyDescent="0.2">
      <c r="A5750" s="211">
        <v>5747</v>
      </c>
      <c r="B5750" s="212" t="s">
        <v>6600</v>
      </c>
      <c r="C5750" s="213" t="s">
        <v>6600</v>
      </c>
      <c r="D5750" s="213" t="s">
        <v>6600</v>
      </c>
      <c r="E5750" s="213" t="s">
        <v>6600</v>
      </c>
      <c r="F5750" s="213" t="s">
        <v>6600</v>
      </c>
      <c r="G5750" s="214" t="s">
        <v>6600</v>
      </c>
      <c r="H5750" s="208" t="str">
        <f>IF(Input!F$4="GMH_OECC",J5750,IF(Input!F$4="GMH_XOEC",L5750,IF(Input!F$4="GMH_Korea",N5750,IF(Input!F$4="GMH_EU",P5750,IF(Input!F$4="Skysuper",#REF!,IF(Input!F$4="SkyII",#REF!,IF(Input!F$4="XO-8000",#REF!, "FALSE")))))))</f>
        <v>00</v>
      </c>
      <c r="I5750" s="209">
        <f>IF(Input!F$4="GMH_OECC",K5750,IF(Input!F$4="GMH_XOEC",M5750,IF(Input!F$4="GMH_Korea",O5750,IF(Input!F$4="GMH_EU",Q5750,IF(Input!F$4="Skysuper",#REF!,IF(Input!F$4="SkyII",#REF!,IF(Input!F$4="XO-8000",#REF!, "FALSE")))))))</f>
        <v>0</v>
      </c>
      <c r="J5750" s="210" t="s">
        <v>10359</v>
      </c>
      <c r="K5750" s="268">
        <v>0</v>
      </c>
      <c r="L5750" s="270" t="s">
        <v>10359</v>
      </c>
      <c r="M5750" s="270">
        <v>0</v>
      </c>
      <c r="N5750" s="270" t="s">
        <v>10359</v>
      </c>
      <c r="O5750" s="270">
        <v>0</v>
      </c>
      <c r="P5750" s="270" t="s">
        <v>10359</v>
      </c>
      <c r="Q5750" s="270">
        <v>0</v>
      </c>
      <c r="R5750" s="74"/>
      <c r="S5750" s="75" t="str">
        <f t="shared" si="517"/>
        <v>0000</v>
      </c>
      <c r="T5750" s="75" t="str">
        <f t="shared" si="515"/>
        <v>00000000000000000000000000000000</v>
      </c>
      <c r="V5750" s="197"/>
      <c r="W5750" s="75">
        <f t="shared" si="516"/>
        <v>0</v>
      </c>
      <c r="AE5750" s="479"/>
    </row>
    <row r="5751" spans="1:31" s="75" customFormat="1" ht="13.5" x14ac:dyDescent="0.2">
      <c r="A5751" s="211">
        <v>5748</v>
      </c>
      <c r="B5751" s="212" t="s">
        <v>6600</v>
      </c>
      <c r="C5751" s="213" t="s">
        <v>6600</v>
      </c>
      <c r="D5751" s="213" t="s">
        <v>6600</v>
      </c>
      <c r="E5751" s="213" t="s">
        <v>6600</v>
      </c>
      <c r="F5751" s="213" t="s">
        <v>6600</v>
      </c>
      <c r="G5751" s="214" t="s">
        <v>6600</v>
      </c>
      <c r="H5751" s="208" t="str">
        <f>IF(Input!F$4="GMH_OECC",J5751,IF(Input!F$4="GMH_XOEC",L5751,IF(Input!F$4="GMH_Korea",N5751,IF(Input!F$4="GMH_EU",P5751,IF(Input!F$4="Skysuper",#REF!,IF(Input!F$4="SkyII",#REF!,IF(Input!F$4="XO-8000",#REF!, "FALSE")))))))</f>
        <v>00</v>
      </c>
      <c r="I5751" s="209">
        <f>IF(Input!F$4="GMH_OECC",K5751,IF(Input!F$4="GMH_XOEC",M5751,IF(Input!F$4="GMH_Korea",O5751,IF(Input!F$4="GMH_EU",Q5751,IF(Input!F$4="Skysuper",#REF!,IF(Input!F$4="SkyII",#REF!,IF(Input!F$4="XO-8000",#REF!, "FALSE")))))))</f>
        <v>0</v>
      </c>
      <c r="J5751" s="210" t="s">
        <v>10359</v>
      </c>
      <c r="K5751" s="268">
        <v>0</v>
      </c>
      <c r="L5751" s="270" t="s">
        <v>10359</v>
      </c>
      <c r="M5751" s="270">
        <v>0</v>
      </c>
      <c r="N5751" s="270" t="s">
        <v>10359</v>
      </c>
      <c r="O5751" s="270">
        <v>0</v>
      </c>
      <c r="P5751" s="270" t="s">
        <v>10359</v>
      </c>
      <c r="Q5751" s="270">
        <v>0</v>
      </c>
      <c r="R5751" s="74"/>
      <c r="S5751" s="75" t="str">
        <f t="shared" si="517"/>
        <v>0000</v>
      </c>
      <c r="T5751" s="75" t="str">
        <f t="shared" si="515"/>
        <v>00000000000000000000000000000000</v>
      </c>
      <c r="V5751" s="197"/>
      <c r="W5751" s="75">
        <f t="shared" si="516"/>
        <v>0</v>
      </c>
      <c r="AE5751" s="479"/>
    </row>
    <row r="5752" spans="1:31" s="75" customFormat="1" ht="13.5" x14ac:dyDescent="0.2">
      <c r="A5752" s="211">
        <v>5749</v>
      </c>
      <c r="B5752" s="212" t="s">
        <v>6600</v>
      </c>
      <c r="C5752" s="213" t="s">
        <v>6600</v>
      </c>
      <c r="D5752" s="213" t="s">
        <v>6600</v>
      </c>
      <c r="E5752" s="213" t="s">
        <v>6600</v>
      </c>
      <c r="F5752" s="213" t="s">
        <v>6600</v>
      </c>
      <c r="G5752" s="214" t="s">
        <v>6600</v>
      </c>
      <c r="H5752" s="208" t="str">
        <f>IF(Input!F$4="GMH_OECC",J5752,IF(Input!F$4="GMH_XOEC",L5752,IF(Input!F$4="GMH_Korea",N5752,IF(Input!F$4="GMH_EU",P5752,IF(Input!F$4="Skysuper",#REF!,IF(Input!F$4="SkyII",#REF!,IF(Input!F$4="XO-8000",#REF!, "FALSE")))))))</f>
        <v>00</v>
      </c>
      <c r="I5752" s="209">
        <f>IF(Input!F$4="GMH_OECC",K5752,IF(Input!F$4="GMH_XOEC",M5752,IF(Input!F$4="GMH_Korea",O5752,IF(Input!F$4="GMH_EU",Q5752,IF(Input!F$4="Skysuper",#REF!,IF(Input!F$4="SkyII",#REF!,IF(Input!F$4="XO-8000",#REF!, "FALSE")))))))</f>
        <v>0</v>
      </c>
      <c r="J5752" s="210" t="s">
        <v>10359</v>
      </c>
      <c r="K5752" s="268">
        <v>0</v>
      </c>
      <c r="L5752" s="270" t="s">
        <v>10359</v>
      </c>
      <c r="M5752" s="270">
        <v>0</v>
      </c>
      <c r="N5752" s="270" t="s">
        <v>10359</v>
      </c>
      <c r="O5752" s="270">
        <v>0</v>
      </c>
      <c r="P5752" s="270" t="s">
        <v>10359</v>
      </c>
      <c r="Q5752" s="270">
        <v>0</v>
      </c>
      <c r="R5752" s="74"/>
      <c r="S5752" s="75" t="str">
        <f t="shared" si="517"/>
        <v>0000</v>
      </c>
      <c r="T5752" s="75" t="str">
        <f t="shared" si="515"/>
        <v>00000000000000000000000000000000</v>
      </c>
      <c r="V5752" s="197"/>
      <c r="W5752" s="75">
        <f t="shared" si="516"/>
        <v>0</v>
      </c>
      <c r="AE5752" s="479"/>
    </row>
    <row r="5753" spans="1:31" s="75" customFormat="1" ht="13.5" x14ac:dyDescent="0.2">
      <c r="A5753" s="211">
        <v>5750</v>
      </c>
      <c r="B5753" s="212" t="s">
        <v>6600</v>
      </c>
      <c r="C5753" s="213" t="s">
        <v>6600</v>
      </c>
      <c r="D5753" s="213" t="s">
        <v>6600</v>
      </c>
      <c r="E5753" s="213" t="s">
        <v>6600</v>
      </c>
      <c r="F5753" s="213" t="s">
        <v>6600</v>
      </c>
      <c r="G5753" s="214" t="s">
        <v>6600</v>
      </c>
      <c r="H5753" s="208" t="str">
        <f>IF(Input!F$4="GMH_OECC",J5753,IF(Input!F$4="GMH_XOEC",L5753,IF(Input!F$4="GMH_Korea",N5753,IF(Input!F$4="GMH_EU",P5753,IF(Input!F$4="Skysuper",#REF!,IF(Input!F$4="SkyII",#REF!,IF(Input!F$4="XO-8000",#REF!, "FALSE")))))))</f>
        <v>00</v>
      </c>
      <c r="I5753" s="209">
        <f>IF(Input!F$4="GMH_OECC",K5753,IF(Input!F$4="GMH_XOEC",M5753,IF(Input!F$4="GMH_Korea",O5753,IF(Input!F$4="GMH_EU",Q5753,IF(Input!F$4="Skysuper",#REF!,IF(Input!F$4="SkyII",#REF!,IF(Input!F$4="XO-8000",#REF!, "FALSE")))))))</f>
        <v>0</v>
      </c>
      <c r="J5753" s="210" t="s">
        <v>10359</v>
      </c>
      <c r="K5753" s="268">
        <v>0</v>
      </c>
      <c r="L5753" s="270" t="s">
        <v>10359</v>
      </c>
      <c r="M5753" s="270">
        <v>0</v>
      </c>
      <c r="N5753" s="270" t="s">
        <v>10359</v>
      </c>
      <c r="O5753" s="270">
        <v>0</v>
      </c>
      <c r="P5753" s="270" t="s">
        <v>10359</v>
      </c>
      <c r="Q5753" s="270">
        <v>0</v>
      </c>
      <c r="R5753" s="74"/>
      <c r="S5753" s="75" t="str">
        <f t="shared" si="517"/>
        <v>0000</v>
      </c>
      <c r="T5753" s="75" t="str">
        <f t="shared" si="515"/>
        <v>00000000000000000000000000000000</v>
      </c>
      <c r="V5753" s="197"/>
      <c r="W5753" s="75">
        <f t="shared" si="516"/>
        <v>0</v>
      </c>
      <c r="AE5753" s="479"/>
    </row>
    <row r="5754" spans="1:31" s="75" customFormat="1" ht="13.5" x14ac:dyDescent="0.2">
      <c r="A5754" s="211">
        <v>5751</v>
      </c>
      <c r="B5754" s="212" t="s">
        <v>6600</v>
      </c>
      <c r="C5754" s="213" t="s">
        <v>6600</v>
      </c>
      <c r="D5754" s="213" t="s">
        <v>6600</v>
      </c>
      <c r="E5754" s="213" t="s">
        <v>6600</v>
      </c>
      <c r="F5754" s="213" t="s">
        <v>6600</v>
      </c>
      <c r="G5754" s="214" t="s">
        <v>6600</v>
      </c>
      <c r="H5754" s="208" t="str">
        <f>IF(Input!F$4="GMH_OECC",J5754,IF(Input!F$4="GMH_XOEC",L5754,IF(Input!F$4="GMH_Korea",N5754,IF(Input!F$4="GMH_EU",P5754,IF(Input!F$4="Skysuper",#REF!,IF(Input!F$4="SkyII",#REF!,IF(Input!F$4="XO-8000",#REF!, "FALSE")))))))</f>
        <v>00</v>
      </c>
      <c r="I5754" s="209">
        <f>IF(Input!F$4="GMH_OECC",K5754,IF(Input!F$4="GMH_XOEC",M5754,IF(Input!F$4="GMH_Korea",O5754,IF(Input!F$4="GMH_EU",Q5754,IF(Input!F$4="Skysuper",#REF!,IF(Input!F$4="SkyII",#REF!,IF(Input!F$4="XO-8000",#REF!, "FALSE")))))))</f>
        <v>0</v>
      </c>
      <c r="J5754" s="210" t="s">
        <v>10359</v>
      </c>
      <c r="K5754" s="268">
        <v>0</v>
      </c>
      <c r="L5754" s="270" t="s">
        <v>10359</v>
      </c>
      <c r="M5754" s="270">
        <v>0</v>
      </c>
      <c r="N5754" s="270" t="s">
        <v>10359</v>
      </c>
      <c r="O5754" s="270">
        <v>0</v>
      </c>
      <c r="P5754" s="270" t="s">
        <v>10359</v>
      </c>
      <c r="Q5754" s="270">
        <v>0</v>
      </c>
      <c r="R5754" s="74"/>
      <c r="S5754" s="75" t="str">
        <f t="shared" si="517"/>
        <v>0000</v>
      </c>
      <c r="T5754" s="75" t="str">
        <f t="shared" si="515"/>
        <v>00000000000000000000000000000000</v>
      </c>
      <c r="V5754" s="197"/>
      <c r="W5754" s="75">
        <f t="shared" si="516"/>
        <v>0</v>
      </c>
      <c r="AE5754" s="479"/>
    </row>
    <row r="5755" spans="1:31" s="75" customFormat="1" ht="13.5" x14ac:dyDescent="0.2">
      <c r="A5755" s="211">
        <v>5752</v>
      </c>
      <c r="B5755" s="212" t="s">
        <v>6600</v>
      </c>
      <c r="C5755" s="213" t="s">
        <v>6600</v>
      </c>
      <c r="D5755" s="213" t="s">
        <v>6600</v>
      </c>
      <c r="E5755" s="213" t="s">
        <v>6600</v>
      </c>
      <c r="F5755" s="213" t="s">
        <v>6600</v>
      </c>
      <c r="G5755" s="214" t="s">
        <v>6600</v>
      </c>
      <c r="H5755" s="208" t="str">
        <f>IF(Input!F$4="GMH_OECC",J5755,IF(Input!F$4="GMH_XOEC",L5755,IF(Input!F$4="GMH_Korea",N5755,IF(Input!F$4="GMH_EU",P5755,IF(Input!F$4="Skysuper",#REF!,IF(Input!F$4="SkyII",#REF!,IF(Input!F$4="XO-8000",#REF!, "FALSE")))))))</f>
        <v>00</v>
      </c>
      <c r="I5755" s="209">
        <f>IF(Input!F$4="GMH_OECC",K5755,IF(Input!F$4="GMH_XOEC",M5755,IF(Input!F$4="GMH_Korea",O5755,IF(Input!F$4="GMH_EU",Q5755,IF(Input!F$4="Skysuper",#REF!,IF(Input!F$4="SkyII",#REF!,IF(Input!F$4="XO-8000",#REF!, "FALSE")))))))</f>
        <v>0</v>
      </c>
      <c r="J5755" s="210" t="s">
        <v>10359</v>
      </c>
      <c r="K5755" s="268">
        <v>0</v>
      </c>
      <c r="L5755" s="270" t="s">
        <v>10359</v>
      </c>
      <c r="M5755" s="270">
        <v>0</v>
      </c>
      <c r="N5755" s="270" t="s">
        <v>10359</v>
      </c>
      <c r="O5755" s="270">
        <v>0</v>
      </c>
      <c r="P5755" s="270" t="s">
        <v>10359</v>
      </c>
      <c r="Q5755" s="270">
        <v>0</v>
      </c>
      <c r="R5755" s="74"/>
      <c r="S5755" s="75" t="str">
        <f t="shared" si="517"/>
        <v>0000</v>
      </c>
      <c r="T5755" s="75" t="str">
        <f t="shared" si="515"/>
        <v>00000000000000000000000000000000</v>
      </c>
      <c r="V5755" s="197"/>
      <c r="W5755" s="75">
        <f t="shared" si="516"/>
        <v>0</v>
      </c>
      <c r="AE5755" s="479"/>
    </row>
    <row r="5756" spans="1:31" s="75" customFormat="1" ht="13.5" x14ac:dyDescent="0.2">
      <c r="A5756" s="211">
        <v>5753</v>
      </c>
      <c r="B5756" s="212" t="s">
        <v>6600</v>
      </c>
      <c r="C5756" s="213" t="s">
        <v>6600</v>
      </c>
      <c r="D5756" s="213" t="s">
        <v>6600</v>
      </c>
      <c r="E5756" s="213" t="s">
        <v>6600</v>
      </c>
      <c r="F5756" s="213" t="s">
        <v>6600</v>
      </c>
      <c r="G5756" s="214" t="s">
        <v>6600</v>
      </c>
      <c r="H5756" s="208" t="str">
        <f>IF(Input!F$4="GMH_OECC",J5756,IF(Input!F$4="GMH_XOEC",L5756,IF(Input!F$4="GMH_Korea",N5756,IF(Input!F$4="GMH_EU",P5756,IF(Input!F$4="Skysuper",#REF!,IF(Input!F$4="SkyII",#REF!,IF(Input!F$4="XO-8000",#REF!, "FALSE")))))))</f>
        <v>00</v>
      </c>
      <c r="I5756" s="209">
        <f>IF(Input!F$4="GMH_OECC",K5756,IF(Input!F$4="GMH_XOEC",M5756,IF(Input!F$4="GMH_Korea",O5756,IF(Input!F$4="GMH_EU",Q5756,IF(Input!F$4="Skysuper",#REF!,IF(Input!F$4="SkyII",#REF!,IF(Input!F$4="XO-8000",#REF!, "FALSE")))))))</f>
        <v>0</v>
      </c>
      <c r="J5756" s="210" t="s">
        <v>10359</v>
      </c>
      <c r="K5756" s="268">
        <v>0</v>
      </c>
      <c r="L5756" s="270" t="s">
        <v>10359</v>
      </c>
      <c r="M5756" s="270">
        <v>0</v>
      </c>
      <c r="N5756" s="270" t="s">
        <v>10359</v>
      </c>
      <c r="O5756" s="270">
        <v>0</v>
      </c>
      <c r="P5756" s="270" t="s">
        <v>10359</v>
      </c>
      <c r="Q5756" s="270">
        <v>0</v>
      </c>
      <c r="R5756" s="74"/>
      <c r="S5756" s="75" t="str">
        <f t="shared" si="517"/>
        <v>0000</v>
      </c>
      <c r="T5756" s="75" t="str">
        <f t="shared" si="515"/>
        <v>00000000000000000000000000000000</v>
      </c>
      <c r="V5756" s="197"/>
      <c r="W5756" s="75">
        <f t="shared" si="516"/>
        <v>0</v>
      </c>
      <c r="AE5756" s="479"/>
    </row>
    <row r="5757" spans="1:31" s="75" customFormat="1" ht="13.5" x14ac:dyDescent="0.2">
      <c r="A5757" s="211">
        <v>5754</v>
      </c>
      <c r="B5757" s="212" t="s">
        <v>6600</v>
      </c>
      <c r="C5757" s="213" t="s">
        <v>6600</v>
      </c>
      <c r="D5757" s="213" t="s">
        <v>6600</v>
      </c>
      <c r="E5757" s="213" t="s">
        <v>6600</v>
      </c>
      <c r="F5757" s="213" t="s">
        <v>6600</v>
      </c>
      <c r="G5757" s="214" t="s">
        <v>6600</v>
      </c>
      <c r="H5757" s="208" t="str">
        <f>IF(Input!F$4="GMH_OECC",J5757,IF(Input!F$4="GMH_XOEC",L5757,IF(Input!F$4="GMH_Korea",N5757,IF(Input!F$4="GMH_EU",P5757,IF(Input!F$4="Skysuper",#REF!,IF(Input!F$4="SkyII",#REF!,IF(Input!F$4="XO-8000",#REF!, "FALSE")))))))</f>
        <v>00</v>
      </c>
      <c r="I5757" s="209">
        <f>IF(Input!F$4="GMH_OECC",K5757,IF(Input!F$4="GMH_XOEC",M5757,IF(Input!F$4="GMH_Korea",O5757,IF(Input!F$4="GMH_EU",Q5757,IF(Input!F$4="Skysuper",#REF!,IF(Input!F$4="SkyII",#REF!,IF(Input!F$4="XO-8000",#REF!, "FALSE")))))))</f>
        <v>0</v>
      </c>
      <c r="J5757" s="210" t="s">
        <v>10359</v>
      </c>
      <c r="K5757" s="268">
        <v>0</v>
      </c>
      <c r="L5757" s="270" t="s">
        <v>10359</v>
      </c>
      <c r="M5757" s="270">
        <v>0</v>
      </c>
      <c r="N5757" s="270" t="s">
        <v>10359</v>
      </c>
      <c r="O5757" s="270">
        <v>0</v>
      </c>
      <c r="P5757" s="270" t="s">
        <v>10359</v>
      </c>
      <c r="Q5757" s="270">
        <v>0</v>
      </c>
      <c r="R5757" s="74"/>
      <c r="S5757" s="75" t="str">
        <f t="shared" si="517"/>
        <v>0000</v>
      </c>
      <c r="T5757" s="75" t="str">
        <f t="shared" si="515"/>
        <v>00000000000000000000000000000000</v>
      </c>
      <c r="V5757" s="197"/>
      <c r="W5757" s="75">
        <f t="shared" si="516"/>
        <v>0</v>
      </c>
      <c r="AE5757" s="479"/>
    </row>
    <row r="5758" spans="1:31" s="75" customFormat="1" ht="13.5" x14ac:dyDescent="0.2">
      <c r="A5758" s="211">
        <v>5755</v>
      </c>
      <c r="B5758" s="212" t="s">
        <v>6600</v>
      </c>
      <c r="C5758" s="213" t="s">
        <v>6600</v>
      </c>
      <c r="D5758" s="213" t="s">
        <v>6600</v>
      </c>
      <c r="E5758" s="213" t="s">
        <v>6600</v>
      </c>
      <c r="F5758" s="213" t="s">
        <v>6600</v>
      </c>
      <c r="G5758" s="214" t="s">
        <v>6600</v>
      </c>
      <c r="H5758" s="208" t="str">
        <f>IF(Input!F$4="GMH_OECC",J5758,IF(Input!F$4="GMH_XOEC",L5758,IF(Input!F$4="GMH_Korea",N5758,IF(Input!F$4="GMH_EU",P5758,IF(Input!F$4="Skysuper",#REF!,IF(Input!F$4="SkyII",#REF!,IF(Input!F$4="XO-8000",#REF!, "FALSE")))))))</f>
        <v>00</v>
      </c>
      <c r="I5758" s="209">
        <f>IF(Input!F$4="GMH_OECC",K5758,IF(Input!F$4="GMH_XOEC",M5758,IF(Input!F$4="GMH_Korea",O5758,IF(Input!F$4="GMH_EU",Q5758,IF(Input!F$4="Skysuper",#REF!,IF(Input!F$4="SkyII",#REF!,IF(Input!F$4="XO-8000",#REF!, "FALSE")))))))</f>
        <v>0</v>
      </c>
      <c r="J5758" s="210" t="s">
        <v>10359</v>
      </c>
      <c r="K5758" s="268">
        <v>0</v>
      </c>
      <c r="L5758" s="270" t="s">
        <v>10359</v>
      </c>
      <c r="M5758" s="270">
        <v>0</v>
      </c>
      <c r="N5758" s="270" t="s">
        <v>10359</v>
      </c>
      <c r="O5758" s="270">
        <v>0</v>
      </c>
      <c r="P5758" s="270" t="s">
        <v>10359</v>
      </c>
      <c r="Q5758" s="270">
        <v>0</v>
      </c>
      <c r="R5758" s="74"/>
      <c r="S5758" s="75" t="str">
        <f t="shared" si="517"/>
        <v>0000</v>
      </c>
      <c r="T5758" s="75" t="str">
        <f t="shared" si="515"/>
        <v>00000000000000000000000000000000</v>
      </c>
      <c r="V5758" s="197"/>
      <c r="W5758" s="75">
        <f t="shared" si="516"/>
        <v>0</v>
      </c>
      <c r="AE5758" s="479"/>
    </row>
    <row r="5759" spans="1:31" s="75" customFormat="1" ht="13.5" x14ac:dyDescent="0.2">
      <c r="A5759" s="211">
        <v>5756</v>
      </c>
      <c r="B5759" s="212" t="s">
        <v>6600</v>
      </c>
      <c r="C5759" s="213" t="s">
        <v>6600</v>
      </c>
      <c r="D5759" s="213" t="s">
        <v>6600</v>
      </c>
      <c r="E5759" s="213" t="s">
        <v>6600</v>
      </c>
      <c r="F5759" s="213" t="s">
        <v>6600</v>
      </c>
      <c r="G5759" s="214" t="s">
        <v>6600</v>
      </c>
      <c r="H5759" s="208" t="str">
        <f>IF(Input!F$4="GMH_OECC",J5759,IF(Input!F$4="GMH_XOEC",L5759,IF(Input!F$4="GMH_Korea",N5759,IF(Input!F$4="GMH_EU",P5759,IF(Input!F$4="Skysuper",#REF!,IF(Input!F$4="SkyII",#REF!,IF(Input!F$4="XO-8000",#REF!, "FALSE")))))))</f>
        <v>00</v>
      </c>
      <c r="I5759" s="209">
        <f>IF(Input!F$4="GMH_OECC",K5759,IF(Input!F$4="GMH_XOEC",M5759,IF(Input!F$4="GMH_Korea",O5759,IF(Input!F$4="GMH_EU",Q5759,IF(Input!F$4="Skysuper",#REF!,IF(Input!F$4="SkyII",#REF!,IF(Input!F$4="XO-8000",#REF!, "FALSE")))))))</f>
        <v>0</v>
      </c>
      <c r="J5759" s="210" t="s">
        <v>10359</v>
      </c>
      <c r="K5759" s="268">
        <v>0</v>
      </c>
      <c r="L5759" s="270" t="s">
        <v>10359</v>
      </c>
      <c r="M5759" s="270">
        <v>0</v>
      </c>
      <c r="N5759" s="270" t="s">
        <v>10359</v>
      </c>
      <c r="O5759" s="270">
        <v>0</v>
      </c>
      <c r="P5759" s="270" t="s">
        <v>10359</v>
      </c>
      <c r="Q5759" s="270">
        <v>0</v>
      </c>
      <c r="R5759" s="74"/>
      <c r="S5759" s="75" t="str">
        <f t="shared" si="517"/>
        <v>0000</v>
      </c>
      <c r="T5759" s="75" t="str">
        <f t="shared" si="515"/>
        <v>00000000000000000000000000000000</v>
      </c>
      <c r="V5759" s="197"/>
      <c r="W5759" s="75">
        <f t="shared" si="516"/>
        <v>0</v>
      </c>
      <c r="AE5759" s="479"/>
    </row>
    <row r="5760" spans="1:31" s="75" customFormat="1" ht="13.5" x14ac:dyDescent="0.2">
      <c r="A5760" s="211">
        <v>5757</v>
      </c>
      <c r="B5760" s="212" t="s">
        <v>6600</v>
      </c>
      <c r="C5760" s="213" t="s">
        <v>6600</v>
      </c>
      <c r="D5760" s="213" t="s">
        <v>6600</v>
      </c>
      <c r="E5760" s="213" t="s">
        <v>6600</v>
      </c>
      <c r="F5760" s="213" t="s">
        <v>6600</v>
      </c>
      <c r="G5760" s="214" t="s">
        <v>6600</v>
      </c>
      <c r="H5760" s="208" t="str">
        <f>IF(Input!F$4="GMH_OECC",J5760,IF(Input!F$4="GMH_XOEC",L5760,IF(Input!F$4="GMH_Korea",N5760,IF(Input!F$4="GMH_EU",P5760,IF(Input!F$4="Skysuper",#REF!,IF(Input!F$4="SkyII",#REF!,IF(Input!F$4="XO-8000",#REF!, "FALSE")))))))</f>
        <v>00</v>
      </c>
      <c r="I5760" s="209">
        <f>IF(Input!F$4="GMH_OECC",K5760,IF(Input!F$4="GMH_XOEC",M5760,IF(Input!F$4="GMH_Korea",O5760,IF(Input!F$4="GMH_EU",Q5760,IF(Input!F$4="Skysuper",#REF!,IF(Input!F$4="SkyII",#REF!,IF(Input!F$4="XO-8000",#REF!, "FALSE")))))))</f>
        <v>0</v>
      </c>
      <c r="J5760" s="210" t="s">
        <v>10359</v>
      </c>
      <c r="K5760" s="268">
        <v>0</v>
      </c>
      <c r="L5760" s="270" t="s">
        <v>10359</v>
      </c>
      <c r="M5760" s="270">
        <v>0</v>
      </c>
      <c r="N5760" s="270" t="s">
        <v>10359</v>
      </c>
      <c r="O5760" s="270">
        <v>0</v>
      </c>
      <c r="P5760" s="270" t="s">
        <v>10359</v>
      </c>
      <c r="Q5760" s="270">
        <v>0</v>
      </c>
      <c r="R5760" s="74"/>
      <c r="S5760" s="75" t="str">
        <f t="shared" si="517"/>
        <v>0000</v>
      </c>
      <c r="T5760" s="75" t="str">
        <f t="shared" si="515"/>
        <v>00000000000000000000000000000000</v>
      </c>
      <c r="V5760" s="197"/>
      <c r="W5760" s="75">
        <f t="shared" si="516"/>
        <v>0</v>
      </c>
      <c r="AE5760" s="479"/>
    </row>
    <row r="5761" spans="1:31" s="75" customFormat="1" ht="13.5" x14ac:dyDescent="0.2">
      <c r="A5761" s="211">
        <v>5758</v>
      </c>
      <c r="B5761" s="212" t="s">
        <v>6600</v>
      </c>
      <c r="C5761" s="213" t="s">
        <v>6600</v>
      </c>
      <c r="D5761" s="213" t="s">
        <v>6600</v>
      </c>
      <c r="E5761" s="213" t="s">
        <v>6600</v>
      </c>
      <c r="F5761" s="213" t="s">
        <v>6600</v>
      </c>
      <c r="G5761" s="214" t="s">
        <v>6600</v>
      </c>
      <c r="H5761" s="208" t="str">
        <f>IF(Input!F$4="GMH_OECC",J5761,IF(Input!F$4="GMH_XOEC",L5761,IF(Input!F$4="GMH_Korea",N5761,IF(Input!F$4="GMH_EU",P5761,IF(Input!F$4="Skysuper",#REF!,IF(Input!F$4="SkyII",#REF!,IF(Input!F$4="XO-8000",#REF!, "FALSE")))))))</f>
        <v>00</v>
      </c>
      <c r="I5761" s="209">
        <f>IF(Input!F$4="GMH_OECC",K5761,IF(Input!F$4="GMH_XOEC",M5761,IF(Input!F$4="GMH_Korea",O5761,IF(Input!F$4="GMH_EU",Q5761,IF(Input!F$4="Skysuper",#REF!,IF(Input!F$4="SkyII",#REF!,IF(Input!F$4="XO-8000",#REF!, "FALSE")))))))</f>
        <v>0</v>
      </c>
      <c r="J5761" s="210" t="s">
        <v>10359</v>
      </c>
      <c r="K5761" s="268">
        <v>0</v>
      </c>
      <c r="L5761" s="270" t="s">
        <v>10359</v>
      </c>
      <c r="M5761" s="270">
        <v>0</v>
      </c>
      <c r="N5761" s="270" t="s">
        <v>10359</v>
      </c>
      <c r="O5761" s="270">
        <v>0</v>
      </c>
      <c r="P5761" s="270" t="s">
        <v>10359</v>
      </c>
      <c r="Q5761" s="270">
        <v>0</v>
      </c>
      <c r="R5761" s="74"/>
      <c r="S5761" s="75" t="str">
        <f t="shared" si="517"/>
        <v>0000</v>
      </c>
      <c r="T5761" s="75" t="str">
        <f t="shared" si="515"/>
        <v>00000000000000000000000000000000</v>
      </c>
      <c r="V5761" s="197"/>
      <c r="W5761" s="75">
        <f t="shared" si="516"/>
        <v>0</v>
      </c>
      <c r="AE5761" s="479"/>
    </row>
    <row r="5762" spans="1:31" s="75" customFormat="1" ht="13.5" x14ac:dyDescent="0.2">
      <c r="A5762" s="211">
        <v>5759</v>
      </c>
      <c r="B5762" s="212" t="s">
        <v>6600</v>
      </c>
      <c r="C5762" s="213" t="s">
        <v>6600</v>
      </c>
      <c r="D5762" s="213" t="s">
        <v>6600</v>
      </c>
      <c r="E5762" s="213" t="s">
        <v>6600</v>
      </c>
      <c r="F5762" s="213" t="s">
        <v>6600</v>
      </c>
      <c r="G5762" s="214" t="s">
        <v>6600</v>
      </c>
      <c r="H5762" s="208" t="str">
        <f>IF(Input!F$4="GMH_OECC",J5762,IF(Input!F$4="GMH_XOEC",L5762,IF(Input!F$4="GMH_Korea",N5762,IF(Input!F$4="GMH_EU",P5762,IF(Input!F$4="Skysuper",#REF!,IF(Input!F$4="SkyII",#REF!,IF(Input!F$4="XO-8000",#REF!, "FALSE")))))))</f>
        <v>00</v>
      </c>
      <c r="I5762" s="209">
        <f>IF(Input!F$4="GMH_OECC",K5762,IF(Input!F$4="GMH_XOEC",M5762,IF(Input!F$4="GMH_Korea",O5762,IF(Input!F$4="GMH_EU",Q5762,IF(Input!F$4="Skysuper",#REF!,IF(Input!F$4="SkyII",#REF!,IF(Input!F$4="XO-8000",#REF!, "FALSE")))))))</f>
        <v>0</v>
      </c>
      <c r="J5762" s="210" t="s">
        <v>10359</v>
      </c>
      <c r="K5762" s="268">
        <v>0</v>
      </c>
      <c r="L5762" s="270" t="s">
        <v>10359</v>
      </c>
      <c r="M5762" s="270">
        <v>0</v>
      </c>
      <c r="N5762" s="270" t="s">
        <v>10359</v>
      </c>
      <c r="O5762" s="270">
        <v>0</v>
      </c>
      <c r="P5762" s="270" t="s">
        <v>10359</v>
      </c>
      <c r="Q5762" s="270">
        <v>0</v>
      </c>
      <c r="R5762" s="74"/>
      <c r="S5762" s="75" t="str">
        <f t="shared" si="517"/>
        <v>0000</v>
      </c>
      <c r="T5762" s="75" t="str">
        <f t="shared" si="515"/>
        <v>00000000000000000000000000000000</v>
      </c>
      <c r="V5762" s="197"/>
      <c r="W5762" s="75">
        <f t="shared" si="516"/>
        <v>0</v>
      </c>
      <c r="AE5762" s="479"/>
    </row>
    <row r="5763" spans="1:31" s="75" customFormat="1" ht="13.5" x14ac:dyDescent="0.2">
      <c r="A5763" s="211">
        <v>5760</v>
      </c>
      <c r="B5763" s="212" t="s">
        <v>6600</v>
      </c>
      <c r="C5763" s="213" t="s">
        <v>6600</v>
      </c>
      <c r="D5763" s="213" t="s">
        <v>6600</v>
      </c>
      <c r="E5763" s="213" t="s">
        <v>6600</v>
      </c>
      <c r="F5763" s="213" t="s">
        <v>6600</v>
      </c>
      <c r="G5763" s="214" t="s">
        <v>6600</v>
      </c>
      <c r="H5763" s="208" t="str">
        <f>IF(Input!F$4="GMH_OECC",J5763,IF(Input!F$4="GMH_XOEC",L5763,IF(Input!F$4="GMH_Korea",N5763,IF(Input!F$4="GMH_EU",P5763,IF(Input!F$4="Skysuper",#REF!,IF(Input!F$4="SkyII",#REF!,IF(Input!F$4="XO-8000",#REF!, "FALSE")))))))</f>
        <v>00</v>
      </c>
      <c r="I5763" s="209">
        <f>IF(Input!F$4="GMH_OECC",K5763,IF(Input!F$4="GMH_XOEC",M5763,IF(Input!F$4="GMH_Korea",O5763,IF(Input!F$4="GMH_EU",Q5763,IF(Input!F$4="Skysuper",#REF!,IF(Input!F$4="SkyII",#REF!,IF(Input!F$4="XO-8000",#REF!, "FALSE")))))))</f>
        <v>0</v>
      </c>
      <c r="J5763" s="210" t="s">
        <v>10359</v>
      </c>
      <c r="K5763" s="268">
        <v>0</v>
      </c>
      <c r="L5763" s="270" t="s">
        <v>10359</v>
      </c>
      <c r="M5763" s="270">
        <v>0</v>
      </c>
      <c r="N5763" s="270" t="s">
        <v>10359</v>
      </c>
      <c r="O5763" s="270">
        <v>0</v>
      </c>
      <c r="P5763" s="270" t="s">
        <v>10359</v>
      </c>
      <c r="Q5763" s="270">
        <v>0</v>
      </c>
      <c r="R5763" s="74"/>
      <c r="S5763" s="75" t="str">
        <f t="shared" si="517"/>
        <v>0000</v>
      </c>
      <c r="T5763" s="75" t="str">
        <f t="shared" si="515"/>
        <v>00000000000000000000000000000000</v>
      </c>
      <c r="V5763" s="197"/>
      <c r="W5763" s="75">
        <f t="shared" si="516"/>
        <v>0</v>
      </c>
      <c r="AE5763" s="479"/>
    </row>
    <row r="5764" spans="1:31" s="75" customFormat="1" ht="13.5" x14ac:dyDescent="0.2">
      <c r="A5764" s="211">
        <v>5761</v>
      </c>
      <c r="B5764" s="212" t="s">
        <v>6600</v>
      </c>
      <c r="C5764" s="213" t="s">
        <v>6600</v>
      </c>
      <c r="D5764" s="213" t="s">
        <v>6600</v>
      </c>
      <c r="E5764" s="213" t="s">
        <v>6600</v>
      </c>
      <c r="F5764" s="213" t="s">
        <v>6600</v>
      </c>
      <c r="G5764" s="214" t="s">
        <v>6600</v>
      </c>
      <c r="H5764" s="208" t="str">
        <f>IF(Input!F$4="GMH_OECC",J5764,IF(Input!F$4="GMH_XOEC",L5764,IF(Input!F$4="GMH_Korea",N5764,IF(Input!F$4="GMH_EU",P5764,IF(Input!F$4="Skysuper",#REF!,IF(Input!F$4="SkyII",#REF!,IF(Input!F$4="XO-8000",#REF!, "FALSE")))))))</f>
        <v>00</v>
      </c>
      <c r="I5764" s="209">
        <f>IF(Input!F$4="GMH_OECC",K5764,IF(Input!F$4="GMH_XOEC",M5764,IF(Input!F$4="GMH_Korea",O5764,IF(Input!F$4="GMH_EU",Q5764,IF(Input!F$4="Skysuper",#REF!,IF(Input!F$4="SkyII",#REF!,IF(Input!F$4="XO-8000",#REF!, "FALSE")))))))</f>
        <v>0</v>
      </c>
      <c r="J5764" s="210" t="s">
        <v>10359</v>
      </c>
      <c r="K5764" s="268">
        <v>0</v>
      </c>
      <c r="L5764" s="270" t="s">
        <v>10359</v>
      </c>
      <c r="M5764" s="270">
        <v>0</v>
      </c>
      <c r="N5764" s="270" t="s">
        <v>10359</v>
      </c>
      <c r="O5764" s="270">
        <v>0</v>
      </c>
      <c r="P5764" s="270" t="s">
        <v>10359</v>
      </c>
      <c r="Q5764" s="270">
        <v>0</v>
      </c>
      <c r="R5764" s="74"/>
      <c r="S5764" s="75" t="str">
        <f t="shared" si="517"/>
        <v>0000</v>
      </c>
      <c r="T5764" s="75" t="str">
        <f t="shared" ref="T5764:T5827" si="518">CONCATENATE(S5764,S5765,S5766,S5767,S5768,S5769,S5770,S5771)</f>
        <v>00000000000000000000000000000000</v>
      </c>
      <c r="V5764" s="197"/>
      <c r="W5764" s="75">
        <f t="shared" si="516"/>
        <v>0</v>
      </c>
      <c r="AE5764" s="479"/>
    </row>
    <row r="5765" spans="1:31" s="75" customFormat="1" ht="13.5" x14ac:dyDescent="0.2">
      <c r="A5765" s="211">
        <v>5762</v>
      </c>
      <c r="B5765" s="212" t="s">
        <v>6600</v>
      </c>
      <c r="C5765" s="213" t="s">
        <v>6600</v>
      </c>
      <c r="D5765" s="213" t="s">
        <v>6600</v>
      </c>
      <c r="E5765" s="213" t="s">
        <v>6600</v>
      </c>
      <c r="F5765" s="213" t="s">
        <v>6600</v>
      </c>
      <c r="G5765" s="214" t="s">
        <v>6600</v>
      </c>
      <c r="H5765" s="208" t="str">
        <f>IF(Input!F$4="GMH_OECC",J5765,IF(Input!F$4="GMH_XOEC",L5765,IF(Input!F$4="GMH_Korea",N5765,IF(Input!F$4="GMH_EU",P5765,IF(Input!F$4="Skysuper",#REF!,IF(Input!F$4="SkyII",#REF!,IF(Input!F$4="XO-8000",#REF!, "FALSE")))))))</f>
        <v>00</v>
      </c>
      <c r="I5765" s="209">
        <f>IF(Input!F$4="GMH_OECC",K5765,IF(Input!F$4="GMH_XOEC",M5765,IF(Input!F$4="GMH_Korea",O5765,IF(Input!F$4="GMH_EU",Q5765,IF(Input!F$4="Skysuper",#REF!,IF(Input!F$4="SkyII",#REF!,IF(Input!F$4="XO-8000",#REF!, "FALSE")))))))</f>
        <v>0</v>
      </c>
      <c r="J5765" s="210" t="s">
        <v>10359</v>
      </c>
      <c r="K5765" s="268">
        <v>0</v>
      </c>
      <c r="L5765" s="270" t="s">
        <v>10359</v>
      </c>
      <c r="M5765" s="270">
        <v>0</v>
      </c>
      <c r="N5765" s="270" t="s">
        <v>10359</v>
      </c>
      <c r="O5765" s="270">
        <v>0</v>
      </c>
      <c r="P5765" s="270" t="s">
        <v>10359</v>
      </c>
      <c r="Q5765" s="270">
        <v>0</v>
      </c>
      <c r="R5765" s="74"/>
      <c r="S5765" s="75" t="str">
        <f t="shared" si="517"/>
        <v>0000</v>
      </c>
      <c r="T5765" s="75" t="str">
        <f t="shared" si="518"/>
        <v>00000000000000000000000000000000</v>
      </c>
      <c r="V5765" s="197"/>
      <c r="W5765" s="75">
        <f t="shared" si="516"/>
        <v>0</v>
      </c>
      <c r="AE5765" s="479"/>
    </row>
    <row r="5766" spans="1:31" s="75" customFormat="1" ht="13.5" x14ac:dyDescent="0.2">
      <c r="A5766" s="211">
        <v>5763</v>
      </c>
      <c r="B5766" s="212" t="s">
        <v>6600</v>
      </c>
      <c r="C5766" s="213" t="s">
        <v>6600</v>
      </c>
      <c r="D5766" s="213" t="s">
        <v>6600</v>
      </c>
      <c r="E5766" s="213" t="s">
        <v>6600</v>
      </c>
      <c r="F5766" s="213" t="s">
        <v>6600</v>
      </c>
      <c r="G5766" s="214" t="s">
        <v>6600</v>
      </c>
      <c r="H5766" s="208" t="str">
        <f>IF(Input!F$4="GMH_OECC",J5766,IF(Input!F$4="GMH_XOEC",L5766,IF(Input!F$4="GMH_Korea",N5766,IF(Input!F$4="GMH_EU",P5766,IF(Input!F$4="Skysuper",#REF!,IF(Input!F$4="SkyII",#REF!,IF(Input!F$4="XO-8000",#REF!, "FALSE")))))))</f>
        <v>00</v>
      </c>
      <c r="I5766" s="209">
        <f>IF(Input!F$4="GMH_OECC",K5766,IF(Input!F$4="GMH_XOEC",M5766,IF(Input!F$4="GMH_Korea",O5766,IF(Input!F$4="GMH_EU",Q5766,IF(Input!F$4="Skysuper",#REF!,IF(Input!F$4="SkyII",#REF!,IF(Input!F$4="XO-8000",#REF!, "FALSE")))))))</f>
        <v>0</v>
      </c>
      <c r="J5766" s="210" t="s">
        <v>10359</v>
      </c>
      <c r="K5766" s="268">
        <v>0</v>
      </c>
      <c r="L5766" s="270" t="s">
        <v>10359</v>
      </c>
      <c r="M5766" s="270">
        <v>0</v>
      </c>
      <c r="N5766" s="270" t="s">
        <v>10359</v>
      </c>
      <c r="O5766" s="270">
        <v>0</v>
      </c>
      <c r="P5766" s="270" t="s">
        <v>10359</v>
      </c>
      <c r="Q5766" s="270">
        <v>0</v>
      </c>
      <c r="R5766" s="74"/>
      <c r="S5766" s="75" t="str">
        <f t="shared" si="517"/>
        <v>0000</v>
      </c>
      <c r="T5766" s="75" t="str">
        <f t="shared" si="518"/>
        <v>00000000000000000000000000000000</v>
      </c>
      <c r="V5766" s="197"/>
      <c r="W5766" s="75">
        <f t="shared" ref="W5766:W5829" si="519">HEX2DEC(RIGHT(S5766,2))+HEX2DEC(RIGHT(S5767,2))+HEX2DEC(RIGHT(S5768,2))+HEX2DEC(RIGHT(S5769,2))+HEX2DEC(LEFT(S5766,2))+HEX2DEC(LEFT(S5767,2))+HEX2DEC(LEFT(S5768,2))+HEX2DEC(LEFT(S5769,2))+HEX2DEC(RIGHT(S5770,2))+HEX2DEC(RIGHT(S5771,2))+HEX2DEC(RIGHT(S5772,2))+HEX2DEC(RIGHT(S5773,2))+HEX2DEC(LEFT(S5770,2))+HEX2DEC(LEFT(S5771,2))+HEX2DEC(LEFT(S5772,2))+HEX2DEC(LEFT(S5773,2))</f>
        <v>0</v>
      </c>
      <c r="AE5766" s="479"/>
    </row>
    <row r="5767" spans="1:31" s="75" customFormat="1" ht="13.5" x14ac:dyDescent="0.2">
      <c r="A5767" s="211">
        <v>5764</v>
      </c>
      <c r="B5767" s="212" t="s">
        <v>6600</v>
      </c>
      <c r="C5767" s="213" t="s">
        <v>6600</v>
      </c>
      <c r="D5767" s="213" t="s">
        <v>6600</v>
      </c>
      <c r="E5767" s="213" t="s">
        <v>6600</v>
      </c>
      <c r="F5767" s="213" t="s">
        <v>6600</v>
      </c>
      <c r="G5767" s="214" t="s">
        <v>6600</v>
      </c>
      <c r="H5767" s="208" t="str">
        <f>IF(Input!F$4="GMH_OECC",J5767,IF(Input!F$4="GMH_XOEC",L5767,IF(Input!F$4="GMH_Korea",N5767,IF(Input!F$4="GMH_EU",P5767,IF(Input!F$4="Skysuper",#REF!,IF(Input!F$4="SkyII",#REF!,IF(Input!F$4="XO-8000",#REF!, "FALSE")))))))</f>
        <v>00</v>
      </c>
      <c r="I5767" s="209">
        <f>IF(Input!F$4="GMH_OECC",K5767,IF(Input!F$4="GMH_XOEC",M5767,IF(Input!F$4="GMH_Korea",O5767,IF(Input!F$4="GMH_EU",Q5767,IF(Input!F$4="Skysuper",#REF!,IF(Input!F$4="SkyII",#REF!,IF(Input!F$4="XO-8000",#REF!, "FALSE")))))))</f>
        <v>0</v>
      </c>
      <c r="J5767" s="210" t="s">
        <v>10359</v>
      </c>
      <c r="K5767" s="268">
        <v>0</v>
      </c>
      <c r="L5767" s="270" t="s">
        <v>10359</v>
      </c>
      <c r="M5767" s="270">
        <v>0</v>
      </c>
      <c r="N5767" s="270" t="s">
        <v>10359</v>
      </c>
      <c r="O5767" s="270">
        <v>0</v>
      </c>
      <c r="P5767" s="270" t="s">
        <v>10359</v>
      </c>
      <c r="Q5767" s="270">
        <v>0</v>
      </c>
      <c r="R5767" s="74"/>
      <c r="S5767" s="75" t="str">
        <f t="shared" si="517"/>
        <v>0000</v>
      </c>
      <c r="T5767" s="75" t="str">
        <f t="shared" si="518"/>
        <v>00000000000000000000000000000000</v>
      </c>
      <c r="V5767" s="197"/>
      <c r="W5767" s="75">
        <f t="shared" si="519"/>
        <v>0</v>
      </c>
      <c r="AE5767" s="479"/>
    </row>
    <row r="5768" spans="1:31" s="75" customFormat="1" ht="13.5" x14ac:dyDescent="0.2">
      <c r="A5768" s="211">
        <v>5765</v>
      </c>
      <c r="B5768" s="212" t="s">
        <v>6600</v>
      </c>
      <c r="C5768" s="213" t="s">
        <v>6600</v>
      </c>
      <c r="D5768" s="213" t="s">
        <v>6600</v>
      </c>
      <c r="E5768" s="213" t="s">
        <v>6600</v>
      </c>
      <c r="F5768" s="213" t="s">
        <v>6600</v>
      </c>
      <c r="G5768" s="214" t="s">
        <v>6600</v>
      </c>
      <c r="H5768" s="208" t="str">
        <f>IF(Input!F$4="GMH_OECC",J5768,IF(Input!F$4="GMH_XOEC",L5768,IF(Input!F$4="GMH_Korea",N5768,IF(Input!F$4="GMH_EU",P5768,IF(Input!F$4="Skysuper",#REF!,IF(Input!F$4="SkyII",#REF!,IF(Input!F$4="XO-8000",#REF!, "FALSE")))))))</f>
        <v>00</v>
      </c>
      <c r="I5768" s="209">
        <f>IF(Input!F$4="GMH_OECC",K5768,IF(Input!F$4="GMH_XOEC",M5768,IF(Input!F$4="GMH_Korea",O5768,IF(Input!F$4="GMH_EU",Q5768,IF(Input!F$4="Skysuper",#REF!,IF(Input!F$4="SkyII",#REF!,IF(Input!F$4="XO-8000",#REF!, "FALSE")))))))</f>
        <v>0</v>
      </c>
      <c r="J5768" s="210" t="s">
        <v>10359</v>
      </c>
      <c r="K5768" s="268">
        <v>0</v>
      </c>
      <c r="L5768" s="270" t="s">
        <v>10359</v>
      </c>
      <c r="M5768" s="270">
        <v>0</v>
      </c>
      <c r="N5768" s="270" t="s">
        <v>10359</v>
      </c>
      <c r="O5768" s="270">
        <v>0</v>
      </c>
      <c r="P5768" s="270" t="s">
        <v>10359</v>
      </c>
      <c r="Q5768" s="270">
        <v>0</v>
      </c>
      <c r="R5768" s="74"/>
      <c r="S5768" s="75" t="str">
        <f t="shared" si="517"/>
        <v>0000</v>
      </c>
      <c r="T5768" s="75" t="str">
        <f t="shared" si="518"/>
        <v>00000000000000000000000000000000</v>
      </c>
      <c r="V5768" s="197"/>
      <c r="W5768" s="75">
        <f t="shared" si="519"/>
        <v>0</v>
      </c>
      <c r="AE5768" s="479"/>
    </row>
    <row r="5769" spans="1:31" s="75" customFormat="1" ht="13.5" x14ac:dyDescent="0.2">
      <c r="A5769" s="211">
        <v>5766</v>
      </c>
      <c r="B5769" s="212" t="s">
        <v>6600</v>
      </c>
      <c r="C5769" s="213" t="s">
        <v>6600</v>
      </c>
      <c r="D5769" s="213" t="s">
        <v>6600</v>
      </c>
      <c r="E5769" s="213" t="s">
        <v>6600</v>
      </c>
      <c r="F5769" s="213" t="s">
        <v>6600</v>
      </c>
      <c r="G5769" s="214" t="s">
        <v>6600</v>
      </c>
      <c r="H5769" s="208" t="str">
        <f>IF(Input!F$4="GMH_OECC",J5769,IF(Input!F$4="GMH_XOEC",L5769,IF(Input!F$4="GMH_Korea",N5769,IF(Input!F$4="GMH_EU",P5769,IF(Input!F$4="Skysuper",#REF!,IF(Input!F$4="SkyII",#REF!,IF(Input!F$4="XO-8000",#REF!, "FALSE")))))))</f>
        <v>00</v>
      </c>
      <c r="I5769" s="209">
        <f>IF(Input!F$4="GMH_OECC",K5769,IF(Input!F$4="GMH_XOEC",M5769,IF(Input!F$4="GMH_Korea",O5769,IF(Input!F$4="GMH_EU",Q5769,IF(Input!F$4="Skysuper",#REF!,IF(Input!F$4="SkyII",#REF!,IF(Input!F$4="XO-8000",#REF!, "FALSE")))))))</f>
        <v>0</v>
      </c>
      <c r="J5769" s="210" t="s">
        <v>10359</v>
      </c>
      <c r="K5769" s="268">
        <v>0</v>
      </c>
      <c r="L5769" s="270" t="s">
        <v>10359</v>
      </c>
      <c r="M5769" s="270">
        <v>0</v>
      </c>
      <c r="N5769" s="270" t="s">
        <v>10359</v>
      </c>
      <c r="O5769" s="270">
        <v>0</v>
      </c>
      <c r="P5769" s="270" t="s">
        <v>10359</v>
      </c>
      <c r="Q5769" s="270">
        <v>0</v>
      </c>
      <c r="R5769" s="74"/>
      <c r="S5769" s="75" t="str">
        <f t="shared" si="517"/>
        <v>0000</v>
      </c>
      <c r="T5769" s="75" t="str">
        <f t="shared" si="518"/>
        <v>00000000000000000000000000000000</v>
      </c>
      <c r="V5769" s="197"/>
      <c r="W5769" s="75">
        <f t="shared" si="519"/>
        <v>0</v>
      </c>
      <c r="AE5769" s="479"/>
    </row>
    <row r="5770" spans="1:31" s="75" customFormat="1" ht="13.5" x14ac:dyDescent="0.2">
      <c r="A5770" s="211">
        <v>5767</v>
      </c>
      <c r="B5770" s="212" t="s">
        <v>6600</v>
      </c>
      <c r="C5770" s="213" t="s">
        <v>6600</v>
      </c>
      <c r="D5770" s="213" t="s">
        <v>6600</v>
      </c>
      <c r="E5770" s="213" t="s">
        <v>6600</v>
      </c>
      <c r="F5770" s="213" t="s">
        <v>6600</v>
      </c>
      <c r="G5770" s="214" t="s">
        <v>6600</v>
      </c>
      <c r="H5770" s="208" t="str">
        <f>IF(Input!F$4="GMH_OECC",J5770,IF(Input!F$4="GMH_XOEC",L5770,IF(Input!F$4="GMH_Korea",N5770,IF(Input!F$4="GMH_EU",P5770,IF(Input!F$4="Skysuper",#REF!,IF(Input!F$4="SkyII",#REF!,IF(Input!F$4="XO-8000",#REF!, "FALSE")))))))</f>
        <v>00</v>
      </c>
      <c r="I5770" s="209">
        <f>IF(Input!F$4="GMH_OECC",K5770,IF(Input!F$4="GMH_XOEC",M5770,IF(Input!F$4="GMH_Korea",O5770,IF(Input!F$4="GMH_EU",Q5770,IF(Input!F$4="Skysuper",#REF!,IF(Input!F$4="SkyII",#REF!,IF(Input!F$4="XO-8000",#REF!, "FALSE")))))))</f>
        <v>0</v>
      </c>
      <c r="J5770" s="210" t="s">
        <v>10359</v>
      </c>
      <c r="K5770" s="268">
        <v>0</v>
      </c>
      <c r="L5770" s="270" t="s">
        <v>10359</v>
      </c>
      <c r="M5770" s="270">
        <v>0</v>
      </c>
      <c r="N5770" s="270" t="s">
        <v>10359</v>
      </c>
      <c r="O5770" s="270">
        <v>0</v>
      </c>
      <c r="P5770" s="270" t="s">
        <v>10359</v>
      </c>
      <c r="Q5770" s="270">
        <v>0</v>
      </c>
      <c r="R5770" s="74"/>
      <c r="S5770" s="75" t="str">
        <f t="shared" si="517"/>
        <v>0000</v>
      </c>
      <c r="T5770" s="75" t="str">
        <f t="shared" si="518"/>
        <v>00000000000000000000000000000000</v>
      </c>
      <c r="V5770" s="197"/>
      <c r="W5770" s="75">
        <f t="shared" si="519"/>
        <v>0</v>
      </c>
      <c r="AE5770" s="479"/>
    </row>
    <row r="5771" spans="1:31" s="75" customFormat="1" ht="13.5" x14ac:dyDescent="0.2">
      <c r="A5771" s="211">
        <v>5768</v>
      </c>
      <c r="B5771" s="212" t="s">
        <v>6600</v>
      </c>
      <c r="C5771" s="213" t="s">
        <v>6600</v>
      </c>
      <c r="D5771" s="213" t="s">
        <v>6600</v>
      </c>
      <c r="E5771" s="213" t="s">
        <v>6600</v>
      </c>
      <c r="F5771" s="213" t="s">
        <v>6600</v>
      </c>
      <c r="G5771" s="214" t="s">
        <v>6600</v>
      </c>
      <c r="H5771" s="208" t="str">
        <f>IF(Input!F$4="GMH_OECC",J5771,IF(Input!F$4="GMH_XOEC",L5771,IF(Input!F$4="GMH_Korea",N5771,IF(Input!F$4="GMH_EU",P5771,IF(Input!F$4="Skysuper",#REF!,IF(Input!F$4="SkyII",#REF!,IF(Input!F$4="XO-8000",#REF!, "FALSE")))))))</f>
        <v>00</v>
      </c>
      <c r="I5771" s="209">
        <f>IF(Input!F$4="GMH_OECC",K5771,IF(Input!F$4="GMH_XOEC",M5771,IF(Input!F$4="GMH_Korea",O5771,IF(Input!F$4="GMH_EU",Q5771,IF(Input!F$4="Skysuper",#REF!,IF(Input!F$4="SkyII",#REF!,IF(Input!F$4="XO-8000",#REF!, "FALSE")))))))</f>
        <v>0</v>
      </c>
      <c r="J5771" s="210" t="s">
        <v>10359</v>
      </c>
      <c r="K5771" s="268">
        <v>0</v>
      </c>
      <c r="L5771" s="270" t="s">
        <v>10359</v>
      </c>
      <c r="M5771" s="270">
        <v>0</v>
      </c>
      <c r="N5771" s="270" t="s">
        <v>10359</v>
      </c>
      <c r="O5771" s="270">
        <v>0</v>
      </c>
      <c r="P5771" s="270" t="s">
        <v>10359</v>
      </c>
      <c r="Q5771" s="270">
        <v>0</v>
      </c>
      <c r="R5771" s="74"/>
      <c r="S5771" s="75" t="str">
        <f t="shared" si="517"/>
        <v>0000</v>
      </c>
      <c r="T5771" s="75" t="str">
        <f t="shared" si="518"/>
        <v>00000000000000000000000000000000</v>
      </c>
      <c r="V5771" s="197"/>
      <c r="W5771" s="75">
        <f t="shared" si="519"/>
        <v>0</v>
      </c>
      <c r="AE5771" s="479"/>
    </row>
    <row r="5772" spans="1:31" s="75" customFormat="1" ht="13.5" x14ac:dyDescent="0.2">
      <c r="A5772" s="211">
        <v>5769</v>
      </c>
      <c r="B5772" s="212" t="s">
        <v>6600</v>
      </c>
      <c r="C5772" s="213" t="s">
        <v>6600</v>
      </c>
      <c r="D5772" s="213" t="s">
        <v>6600</v>
      </c>
      <c r="E5772" s="213" t="s">
        <v>6600</v>
      </c>
      <c r="F5772" s="213" t="s">
        <v>6600</v>
      </c>
      <c r="G5772" s="214" t="s">
        <v>6600</v>
      </c>
      <c r="H5772" s="208" t="str">
        <f>IF(Input!F$4="GMH_OECC",J5772,IF(Input!F$4="GMH_XOEC",L5772,IF(Input!F$4="GMH_Korea",N5772,IF(Input!F$4="GMH_EU",P5772,IF(Input!F$4="Skysuper",#REF!,IF(Input!F$4="SkyII",#REF!,IF(Input!F$4="XO-8000",#REF!, "FALSE")))))))</f>
        <v>00</v>
      </c>
      <c r="I5772" s="209">
        <f>IF(Input!F$4="GMH_OECC",K5772,IF(Input!F$4="GMH_XOEC",M5772,IF(Input!F$4="GMH_Korea",O5772,IF(Input!F$4="GMH_EU",Q5772,IF(Input!F$4="Skysuper",#REF!,IF(Input!F$4="SkyII",#REF!,IF(Input!F$4="XO-8000",#REF!, "FALSE")))))))</f>
        <v>0</v>
      </c>
      <c r="J5772" s="210" t="s">
        <v>10359</v>
      </c>
      <c r="K5772" s="268">
        <v>0</v>
      </c>
      <c r="L5772" s="270" t="s">
        <v>10359</v>
      </c>
      <c r="M5772" s="270">
        <v>0</v>
      </c>
      <c r="N5772" s="270" t="s">
        <v>10359</v>
      </c>
      <c r="O5772" s="270">
        <v>0</v>
      </c>
      <c r="P5772" s="270" t="s">
        <v>10359</v>
      </c>
      <c r="Q5772" s="270">
        <v>0</v>
      </c>
      <c r="R5772" s="74"/>
      <c r="S5772" s="75" t="str">
        <f t="shared" si="517"/>
        <v>0000</v>
      </c>
      <c r="T5772" s="75" t="str">
        <f t="shared" si="518"/>
        <v>00000000000000000000000000000000</v>
      </c>
      <c r="V5772" s="197"/>
      <c r="W5772" s="75">
        <f t="shared" si="519"/>
        <v>0</v>
      </c>
      <c r="AE5772" s="479"/>
    </row>
    <row r="5773" spans="1:31" s="75" customFormat="1" ht="13.5" x14ac:dyDescent="0.2">
      <c r="A5773" s="211">
        <v>5770</v>
      </c>
      <c r="B5773" s="212" t="s">
        <v>6600</v>
      </c>
      <c r="C5773" s="213" t="s">
        <v>6600</v>
      </c>
      <c r="D5773" s="213" t="s">
        <v>6600</v>
      </c>
      <c r="E5773" s="213" t="s">
        <v>6600</v>
      </c>
      <c r="F5773" s="213" t="s">
        <v>6600</v>
      </c>
      <c r="G5773" s="214" t="s">
        <v>6600</v>
      </c>
      <c r="H5773" s="208" t="str">
        <f>IF(Input!F$4="GMH_OECC",J5773,IF(Input!F$4="GMH_XOEC",L5773,IF(Input!F$4="GMH_Korea",N5773,IF(Input!F$4="GMH_EU",P5773,IF(Input!F$4="Skysuper",#REF!,IF(Input!F$4="SkyII",#REF!,IF(Input!F$4="XO-8000",#REF!, "FALSE")))))))</f>
        <v>00</v>
      </c>
      <c r="I5773" s="209">
        <f>IF(Input!F$4="GMH_OECC",K5773,IF(Input!F$4="GMH_XOEC",M5773,IF(Input!F$4="GMH_Korea",O5773,IF(Input!F$4="GMH_EU",Q5773,IF(Input!F$4="Skysuper",#REF!,IF(Input!F$4="SkyII",#REF!,IF(Input!F$4="XO-8000",#REF!, "FALSE")))))))</f>
        <v>0</v>
      </c>
      <c r="J5773" s="210" t="s">
        <v>10359</v>
      </c>
      <c r="K5773" s="268">
        <v>0</v>
      </c>
      <c r="L5773" s="270" t="s">
        <v>10359</v>
      </c>
      <c r="M5773" s="270">
        <v>0</v>
      </c>
      <c r="N5773" s="270" t="s">
        <v>10359</v>
      </c>
      <c r="O5773" s="270">
        <v>0</v>
      </c>
      <c r="P5773" s="270" t="s">
        <v>10359</v>
      </c>
      <c r="Q5773" s="270">
        <v>0</v>
      </c>
      <c r="R5773" s="74"/>
      <c r="S5773" s="75" t="str">
        <f t="shared" si="517"/>
        <v>0000</v>
      </c>
      <c r="T5773" s="75" t="str">
        <f t="shared" si="518"/>
        <v>00000000000000000000000000000000</v>
      </c>
      <c r="V5773" s="197"/>
      <c r="W5773" s="75">
        <f t="shared" si="519"/>
        <v>0</v>
      </c>
      <c r="AE5773" s="479"/>
    </row>
    <row r="5774" spans="1:31" s="75" customFormat="1" ht="13.5" x14ac:dyDescent="0.2">
      <c r="A5774" s="211">
        <v>5771</v>
      </c>
      <c r="B5774" s="212" t="s">
        <v>6600</v>
      </c>
      <c r="C5774" s="213" t="s">
        <v>6600</v>
      </c>
      <c r="D5774" s="213" t="s">
        <v>6600</v>
      </c>
      <c r="E5774" s="213" t="s">
        <v>6600</v>
      </c>
      <c r="F5774" s="213" t="s">
        <v>6600</v>
      </c>
      <c r="G5774" s="214" t="s">
        <v>6600</v>
      </c>
      <c r="H5774" s="208" t="str">
        <f>IF(Input!F$4="GMH_OECC",J5774,IF(Input!F$4="GMH_XOEC",L5774,IF(Input!F$4="GMH_Korea",N5774,IF(Input!F$4="GMH_EU",P5774,IF(Input!F$4="Skysuper",#REF!,IF(Input!F$4="SkyII",#REF!,IF(Input!F$4="XO-8000",#REF!, "FALSE")))))))</f>
        <v>00</v>
      </c>
      <c r="I5774" s="209">
        <f>IF(Input!F$4="GMH_OECC",K5774,IF(Input!F$4="GMH_XOEC",M5774,IF(Input!F$4="GMH_Korea",O5774,IF(Input!F$4="GMH_EU",Q5774,IF(Input!F$4="Skysuper",#REF!,IF(Input!F$4="SkyII",#REF!,IF(Input!F$4="XO-8000",#REF!, "FALSE")))))))</f>
        <v>0</v>
      </c>
      <c r="J5774" s="210" t="s">
        <v>10359</v>
      </c>
      <c r="K5774" s="268">
        <v>0</v>
      </c>
      <c r="L5774" s="270" t="s">
        <v>10359</v>
      </c>
      <c r="M5774" s="270">
        <v>0</v>
      </c>
      <c r="N5774" s="270" t="s">
        <v>10359</v>
      </c>
      <c r="O5774" s="270">
        <v>0</v>
      </c>
      <c r="P5774" s="270" t="s">
        <v>10359</v>
      </c>
      <c r="Q5774" s="270">
        <v>0</v>
      </c>
      <c r="R5774" s="74"/>
      <c r="S5774" s="75" t="str">
        <f t="shared" si="517"/>
        <v>0000</v>
      </c>
      <c r="T5774" s="75" t="str">
        <f t="shared" si="518"/>
        <v>00000000000000000000000000000000</v>
      </c>
      <c r="V5774" s="197"/>
      <c r="W5774" s="75">
        <f t="shared" si="519"/>
        <v>0</v>
      </c>
      <c r="AE5774" s="479"/>
    </row>
    <row r="5775" spans="1:31" s="75" customFormat="1" ht="13.5" x14ac:dyDescent="0.2">
      <c r="A5775" s="211">
        <v>5772</v>
      </c>
      <c r="B5775" s="212" t="s">
        <v>6600</v>
      </c>
      <c r="C5775" s="213" t="s">
        <v>6600</v>
      </c>
      <c r="D5775" s="213" t="s">
        <v>6600</v>
      </c>
      <c r="E5775" s="213" t="s">
        <v>6600</v>
      </c>
      <c r="F5775" s="213" t="s">
        <v>6600</v>
      </c>
      <c r="G5775" s="214" t="s">
        <v>6600</v>
      </c>
      <c r="H5775" s="208" t="str">
        <f>IF(Input!F$4="GMH_OECC",J5775,IF(Input!F$4="GMH_XOEC",L5775,IF(Input!F$4="GMH_Korea",N5775,IF(Input!F$4="GMH_EU",P5775,IF(Input!F$4="Skysuper",#REF!,IF(Input!F$4="SkyII",#REF!,IF(Input!F$4="XO-8000",#REF!, "FALSE")))))))</f>
        <v>00</v>
      </c>
      <c r="I5775" s="209">
        <f>IF(Input!F$4="GMH_OECC",K5775,IF(Input!F$4="GMH_XOEC",M5775,IF(Input!F$4="GMH_Korea",O5775,IF(Input!F$4="GMH_EU",Q5775,IF(Input!F$4="Skysuper",#REF!,IF(Input!F$4="SkyII",#REF!,IF(Input!F$4="XO-8000",#REF!, "FALSE")))))))</f>
        <v>0</v>
      </c>
      <c r="J5775" s="210" t="s">
        <v>10359</v>
      </c>
      <c r="K5775" s="268">
        <v>0</v>
      </c>
      <c r="L5775" s="270" t="s">
        <v>10359</v>
      </c>
      <c r="M5775" s="270">
        <v>0</v>
      </c>
      <c r="N5775" s="270" t="s">
        <v>10359</v>
      </c>
      <c r="O5775" s="270">
        <v>0</v>
      </c>
      <c r="P5775" s="270" t="s">
        <v>10359</v>
      </c>
      <c r="Q5775" s="270">
        <v>0</v>
      </c>
      <c r="R5775" s="74"/>
      <c r="S5775" s="75" t="str">
        <f t="shared" si="517"/>
        <v>0000</v>
      </c>
      <c r="T5775" s="75" t="str">
        <f t="shared" si="518"/>
        <v>00000000000000000000000000000000</v>
      </c>
      <c r="V5775" s="197"/>
      <c r="W5775" s="75">
        <f t="shared" si="519"/>
        <v>0</v>
      </c>
      <c r="AE5775" s="479"/>
    </row>
    <row r="5776" spans="1:31" s="75" customFormat="1" ht="13.5" x14ac:dyDescent="0.2">
      <c r="A5776" s="211">
        <v>5773</v>
      </c>
      <c r="B5776" s="212" t="s">
        <v>6600</v>
      </c>
      <c r="C5776" s="213" t="s">
        <v>6600</v>
      </c>
      <c r="D5776" s="213" t="s">
        <v>6600</v>
      </c>
      <c r="E5776" s="213" t="s">
        <v>6600</v>
      </c>
      <c r="F5776" s="213" t="s">
        <v>6600</v>
      </c>
      <c r="G5776" s="214" t="s">
        <v>6600</v>
      </c>
      <c r="H5776" s="208" t="str">
        <f>IF(Input!F$4="GMH_OECC",J5776,IF(Input!F$4="GMH_XOEC",L5776,IF(Input!F$4="GMH_Korea",N5776,IF(Input!F$4="GMH_EU",P5776,IF(Input!F$4="Skysuper",#REF!,IF(Input!F$4="SkyII",#REF!,IF(Input!F$4="XO-8000",#REF!, "FALSE")))))))</f>
        <v>00</v>
      </c>
      <c r="I5776" s="209">
        <f>IF(Input!F$4="GMH_OECC",K5776,IF(Input!F$4="GMH_XOEC",M5776,IF(Input!F$4="GMH_Korea",O5776,IF(Input!F$4="GMH_EU",Q5776,IF(Input!F$4="Skysuper",#REF!,IF(Input!F$4="SkyII",#REF!,IF(Input!F$4="XO-8000",#REF!, "FALSE")))))))</f>
        <v>0</v>
      </c>
      <c r="J5776" s="210" t="s">
        <v>10359</v>
      </c>
      <c r="K5776" s="268">
        <v>0</v>
      </c>
      <c r="L5776" s="270" t="s">
        <v>10359</v>
      </c>
      <c r="M5776" s="270">
        <v>0</v>
      </c>
      <c r="N5776" s="270" t="s">
        <v>10359</v>
      </c>
      <c r="O5776" s="270">
        <v>0</v>
      </c>
      <c r="P5776" s="270" t="s">
        <v>10359</v>
      </c>
      <c r="Q5776" s="270">
        <v>0</v>
      </c>
      <c r="R5776" s="74"/>
      <c r="S5776" s="75" t="str">
        <f t="shared" si="517"/>
        <v>0000</v>
      </c>
      <c r="T5776" s="75" t="str">
        <f t="shared" si="518"/>
        <v>00000000000000000000000000000000</v>
      </c>
      <c r="V5776" s="197"/>
      <c r="W5776" s="75">
        <f t="shared" si="519"/>
        <v>0</v>
      </c>
      <c r="AE5776" s="479"/>
    </row>
    <row r="5777" spans="1:31" s="75" customFormat="1" ht="13.5" x14ac:dyDescent="0.2">
      <c r="A5777" s="211">
        <v>5774</v>
      </c>
      <c r="B5777" s="212" t="s">
        <v>6600</v>
      </c>
      <c r="C5777" s="213" t="s">
        <v>6600</v>
      </c>
      <c r="D5777" s="213" t="s">
        <v>6600</v>
      </c>
      <c r="E5777" s="213" t="s">
        <v>6600</v>
      </c>
      <c r="F5777" s="213" t="s">
        <v>6600</v>
      </c>
      <c r="G5777" s="214" t="s">
        <v>6600</v>
      </c>
      <c r="H5777" s="208" t="str">
        <f>IF(Input!F$4="GMH_OECC",J5777,IF(Input!F$4="GMH_XOEC",L5777,IF(Input!F$4="GMH_Korea",N5777,IF(Input!F$4="GMH_EU",P5777,IF(Input!F$4="Skysuper",#REF!,IF(Input!F$4="SkyII",#REF!,IF(Input!F$4="XO-8000",#REF!, "FALSE")))))))</f>
        <v>00</v>
      </c>
      <c r="I5777" s="209">
        <f>IF(Input!F$4="GMH_OECC",K5777,IF(Input!F$4="GMH_XOEC",M5777,IF(Input!F$4="GMH_Korea",O5777,IF(Input!F$4="GMH_EU",Q5777,IF(Input!F$4="Skysuper",#REF!,IF(Input!F$4="SkyII",#REF!,IF(Input!F$4="XO-8000",#REF!, "FALSE")))))))</f>
        <v>0</v>
      </c>
      <c r="J5777" s="210" t="s">
        <v>10359</v>
      </c>
      <c r="K5777" s="268">
        <v>0</v>
      </c>
      <c r="L5777" s="270" t="s">
        <v>10359</v>
      </c>
      <c r="M5777" s="270">
        <v>0</v>
      </c>
      <c r="N5777" s="270" t="s">
        <v>10359</v>
      </c>
      <c r="O5777" s="270">
        <v>0</v>
      </c>
      <c r="P5777" s="270" t="s">
        <v>10359</v>
      </c>
      <c r="Q5777" s="270">
        <v>0</v>
      </c>
      <c r="R5777" s="74"/>
      <c r="S5777" s="75" t="str">
        <f t="shared" si="517"/>
        <v>0000</v>
      </c>
      <c r="T5777" s="75" t="str">
        <f t="shared" si="518"/>
        <v>00000000000000000000000000000000</v>
      </c>
      <c r="V5777" s="197"/>
      <c r="W5777" s="75">
        <f t="shared" si="519"/>
        <v>0</v>
      </c>
      <c r="AE5777" s="479"/>
    </row>
    <row r="5778" spans="1:31" s="75" customFormat="1" ht="13.5" x14ac:dyDescent="0.2">
      <c r="A5778" s="211">
        <v>5775</v>
      </c>
      <c r="B5778" s="212" t="s">
        <v>6600</v>
      </c>
      <c r="C5778" s="213" t="s">
        <v>6600</v>
      </c>
      <c r="D5778" s="213" t="s">
        <v>6600</v>
      </c>
      <c r="E5778" s="213" t="s">
        <v>6600</v>
      </c>
      <c r="F5778" s="213" t="s">
        <v>6600</v>
      </c>
      <c r="G5778" s="214" t="s">
        <v>6600</v>
      </c>
      <c r="H5778" s="208" t="str">
        <f>IF(Input!F$4="GMH_OECC",J5778,IF(Input!F$4="GMH_XOEC",L5778,IF(Input!F$4="GMH_Korea",N5778,IF(Input!F$4="GMH_EU",P5778,IF(Input!F$4="Skysuper",#REF!,IF(Input!F$4="SkyII",#REF!,IF(Input!F$4="XO-8000",#REF!, "FALSE")))))))</f>
        <v>00</v>
      </c>
      <c r="I5778" s="209">
        <f>IF(Input!F$4="GMH_OECC",K5778,IF(Input!F$4="GMH_XOEC",M5778,IF(Input!F$4="GMH_Korea",O5778,IF(Input!F$4="GMH_EU",Q5778,IF(Input!F$4="Skysuper",#REF!,IF(Input!F$4="SkyII",#REF!,IF(Input!F$4="XO-8000",#REF!, "FALSE")))))))</f>
        <v>0</v>
      </c>
      <c r="J5778" s="210" t="s">
        <v>10359</v>
      </c>
      <c r="K5778" s="268">
        <v>0</v>
      </c>
      <c r="L5778" s="270" t="s">
        <v>10359</v>
      </c>
      <c r="M5778" s="270">
        <v>0</v>
      </c>
      <c r="N5778" s="270" t="s">
        <v>10359</v>
      </c>
      <c r="O5778" s="270">
        <v>0</v>
      </c>
      <c r="P5778" s="270" t="s">
        <v>10359</v>
      </c>
      <c r="Q5778" s="270">
        <v>0</v>
      </c>
      <c r="R5778" s="74"/>
      <c r="S5778" s="75" t="str">
        <f t="shared" si="517"/>
        <v>0000</v>
      </c>
      <c r="T5778" s="75" t="str">
        <f t="shared" si="518"/>
        <v>00000000000000000000000000000000</v>
      </c>
      <c r="V5778" s="197"/>
      <c r="W5778" s="75">
        <f t="shared" si="519"/>
        <v>0</v>
      </c>
      <c r="AE5778" s="479"/>
    </row>
    <row r="5779" spans="1:31" s="75" customFormat="1" ht="13.5" x14ac:dyDescent="0.2">
      <c r="A5779" s="211">
        <v>5776</v>
      </c>
      <c r="B5779" s="212" t="s">
        <v>6600</v>
      </c>
      <c r="C5779" s="213" t="s">
        <v>6600</v>
      </c>
      <c r="D5779" s="213" t="s">
        <v>6600</v>
      </c>
      <c r="E5779" s="213" t="s">
        <v>6600</v>
      </c>
      <c r="F5779" s="213" t="s">
        <v>6600</v>
      </c>
      <c r="G5779" s="214" t="s">
        <v>6600</v>
      </c>
      <c r="H5779" s="208" t="str">
        <f>IF(Input!F$4="GMH_OECC",J5779,IF(Input!F$4="GMH_XOEC",L5779,IF(Input!F$4="GMH_Korea",N5779,IF(Input!F$4="GMH_EU",P5779,IF(Input!F$4="Skysuper",#REF!,IF(Input!F$4="SkyII",#REF!,IF(Input!F$4="XO-8000",#REF!, "FALSE")))))))</f>
        <v>00</v>
      </c>
      <c r="I5779" s="209">
        <f>IF(Input!F$4="GMH_OECC",K5779,IF(Input!F$4="GMH_XOEC",M5779,IF(Input!F$4="GMH_Korea",O5779,IF(Input!F$4="GMH_EU",Q5779,IF(Input!F$4="Skysuper",#REF!,IF(Input!F$4="SkyII",#REF!,IF(Input!F$4="XO-8000",#REF!, "FALSE")))))))</f>
        <v>0</v>
      </c>
      <c r="J5779" s="210" t="s">
        <v>10359</v>
      </c>
      <c r="K5779" s="268">
        <v>0</v>
      </c>
      <c r="L5779" s="270" t="s">
        <v>10359</v>
      </c>
      <c r="M5779" s="270">
        <v>0</v>
      </c>
      <c r="N5779" s="270" t="s">
        <v>10359</v>
      </c>
      <c r="O5779" s="270">
        <v>0</v>
      </c>
      <c r="P5779" s="270" t="s">
        <v>10359</v>
      </c>
      <c r="Q5779" s="270">
        <v>0</v>
      </c>
      <c r="R5779" s="74"/>
      <c r="S5779" s="75" t="str">
        <f t="shared" si="517"/>
        <v>0000</v>
      </c>
      <c r="T5779" s="75" t="str">
        <f t="shared" si="518"/>
        <v>00000000000000000000000000000000</v>
      </c>
      <c r="V5779" s="197"/>
      <c r="W5779" s="75">
        <f t="shared" si="519"/>
        <v>0</v>
      </c>
      <c r="AE5779" s="479"/>
    </row>
    <row r="5780" spans="1:31" s="75" customFormat="1" ht="13.5" x14ac:dyDescent="0.2">
      <c r="A5780" s="211">
        <v>5777</v>
      </c>
      <c r="B5780" s="212" t="s">
        <v>6600</v>
      </c>
      <c r="C5780" s="213" t="s">
        <v>6600</v>
      </c>
      <c r="D5780" s="213" t="s">
        <v>6600</v>
      </c>
      <c r="E5780" s="213" t="s">
        <v>6600</v>
      </c>
      <c r="F5780" s="213" t="s">
        <v>6600</v>
      </c>
      <c r="G5780" s="214" t="s">
        <v>6600</v>
      </c>
      <c r="H5780" s="208" t="str">
        <f>IF(Input!F$4="GMH_OECC",J5780,IF(Input!F$4="GMH_XOEC",L5780,IF(Input!F$4="GMH_Korea",N5780,IF(Input!F$4="GMH_EU",P5780,IF(Input!F$4="Skysuper",#REF!,IF(Input!F$4="SkyII",#REF!,IF(Input!F$4="XO-8000",#REF!, "FALSE")))))))</f>
        <v>00</v>
      </c>
      <c r="I5780" s="209">
        <f>IF(Input!F$4="GMH_OECC",K5780,IF(Input!F$4="GMH_XOEC",M5780,IF(Input!F$4="GMH_Korea",O5780,IF(Input!F$4="GMH_EU",Q5780,IF(Input!F$4="Skysuper",#REF!,IF(Input!F$4="SkyII",#REF!,IF(Input!F$4="XO-8000",#REF!, "FALSE")))))))</f>
        <v>0</v>
      </c>
      <c r="J5780" s="210" t="s">
        <v>10359</v>
      </c>
      <c r="K5780" s="268">
        <v>0</v>
      </c>
      <c r="L5780" s="270" t="s">
        <v>10359</v>
      </c>
      <c r="M5780" s="270">
        <v>0</v>
      </c>
      <c r="N5780" s="270" t="s">
        <v>10359</v>
      </c>
      <c r="O5780" s="270">
        <v>0</v>
      </c>
      <c r="P5780" s="270" t="s">
        <v>10359</v>
      </c>
      <c r="Q5780" s="270">
        <v>0</v>
      </c>
      <c r="R5780" s="74"/>
      <c r="S5780" s="75" t="str">
        <f t="shared" si="517"/>
        <v>0000</v>
      </c>
      <c r="T5780" s="75" t="str">
        <f t="shared" si="518"/>
        <v>00000000000000000000000000000000</v>
      </c>
      <c r="V5780" s="197"/>
      <c r="W5780" s="75">
        <f t="shared" si="519"/>
        <v>0</v>
      </c>
      <c r="AE5780" s="479"/>
    </row>
    <row r="5781" spans="1:31" s="75" customFormat="1" ht="13.5" x14ac:dyDescent="0.2">
      <c r="A5781" s="211">
        <v>5778</v>
      </c>
      <c r="B5781" s="212" t="s">
        <v>6600</v>
      </c>
      <c r="C5781" s="213" t="s">
        <v>6600</v>
      </c>
      <c r="D5781" s="213" t="s">
        <v>6600</v>
      </c>
      <c r="E5781" s="213" t="s">
        <v>6600</v>
      </c>
      <c r="F5781" s="213" t="s">
        <v>6600</v>
      </c>
      <c r="G5781" s="214" t="s">
        <v>6600</v>
      </c>
      <c r="H5781" s="208" t="str">
        <f>IF(Input!F$4="GMH_OECC",J5781,IF(Input!F$4="GMH_XOEC",L5781,IF(Input!F$4="GMH_Korea",N5781,IF(Input!F$4="GMH_EU",P5781,IF(Input!F$4="Skysuper",#REF!,IF(Input!F$4="SkyII",#REF!,IF(Input!F$4="XO-8000",#REF!, "FALSE")))))))</f>
        <v>00</v>
      </c>
      <c r="I5781" s="209">
        <f>IF(Input!F$4="GMH_OECC",K5781,IF(Input!F$4="GMH_XOEC",M5781,IF(Input!F$4="GMH_Korea",O5781,IF(Input!F$4="GMH_EU",Q5781,IF(Input!F$4="Skysuper",#REF!,IF(Input!F$4="SkyII",#REF!,IF(Input!F$4="XO-8000",#REF!, "FALSE")))))))</f>
        <v>0</v>
      </c>
      <c r="J5781" s="210" t="s">
        <v>10359</v>
      </c>
      <c r="K5781" s="268">
        <v>0</v>
      </c>
      <c r="L5781" s="270" t="s">
        <v>10359</v>
      </c>
      <c r="M5781" s="270">
        <v>0</v>
      </c>
      <c r="N5781" s="270" t="s">
        <v>10359</v>
      </c>
      <c r="O5781" s="270">
        <v>0</v>
      </c>
      <c r="P5781" s="270" t="s">
        <v>10359</v>
      </c>
      <c r="Q5781" s="270">
        <v>0</v>
      </c>
      <c r="R5781" s="74"/>
      <c r="S5781" s="75" t="str">
        <f t="shared" si="517"/>
        <v>0000</v>
      </c>
      <c r="T5781" s="75" t="str">
        <f t="shared" si="518"/>
        <v>00000000000000000000000000000000</v>
      </c>
      <c r="V5781" s="197"/>
      <c r="W5781" s="75">
        <f t="shared" si="519"/>
        <v>0</v>
      </c>
      <c r="AE5781" s="479"/>
    </row>
    <row r="5782" spans="1:31" s="75" customFormat="1" ht="13.5" x14ac:dyDescent="0.2">
      <c r="A5782" s="211">
        <v>5779</v>
      </c>
      <c r="B5782" s="212" t="s">
        <v>6600</v>
      </c>
      <c r="C5782" s="213" t="s">
        <v>6600</v>
      </c>
      <c r="D5782" s="213" t="s">
        <v>6600</v>
      </c>
      <c r="E5782" s="213" t="s">
        <v>6600</v>
      </c>
      <c r="F5782" s="213" t="s">
        <v>6600</v>
      </c>
      <c r="G5782" s="214" t="s">
        <v>6600</v>
      </c>
      <c r="H5782" s="208" t="str">
        <f>IF(Input!F$4="GMH_OECC",J5782,IF(Input!F$4="GMH_XOEC",L5782,IF(Input!F$4="GMH_Korea",N5782,IF(Input!F$4="GMH_EU",P5782,IF(Input!F$4="Skysuper",#REF!,IF(Input!F$4="SkyII",#REF!,IF(Input!F$4="XO-8000",#REF!, "FALSE")))))))</f>
        <v>00</v>
      </c>
      <c r="I5782" s="209">
        <f>IF(Input!F$4="GMH_OECC",K5782,IF(Input!F$4="GMH_XOEC",M5782,IF(Input!F$4="GMH_Korea",O5782,IF(Input!F$4="GMH_EU",Q5782,IF(Input!F$4="Skysuper",#REF!,IF(Input!F$4="SkyII",#REF!,IF(Input!F$4="XO-8000",#REF!, "FALSE")))))))</f>
        <v>0</v>
      </c>
      <c r="J5782" s="210" t="s">
        <v>10359</v>
      </c>
      <c r="K5782" s="268">
        <v>0</v>
      </c>
      <c r="L5782" s="270" t="s">
        <v>10359</v>
      </c>
      <c r="M5782" s="270">
        <v>0</v>
      </c>
      <c r="N5782" s="270" t="s">
        <v>10359</v>
      </c>
      <c r="O5782" s="270">
        <v>0</v>
      </c>
      <c r="P5782" s="270" t="s">
        <v>10359</v>
      </c>
      <c r="Q5782" s="270">
        <v>0</v>
      </c>
      <c r="R5782" s="74"/>
      <c r="S5782" s="75" t="str">
        <f t="shared" si="517"/>
        <v>0000</v>
      </c>
      <c r="T5782" s="75" t="str">
        <f t="shared" si="518"/>
        <v>00000000000000000000000000000000</v>
      </c>
      <c r="V5782" s="197"/>
      <c r="W5782" s="75">
        <f t="shared" si="519"/>
        <v>0</v>
      </c>
      <c r="AE5782" s="479"/>
    </row>
    <row r="5783" spans="1:31" s="75" customFormat="1" ht="13.5" x14ac:dyDescent="0.2">
      <c r="A5783" s="211">
        <v>5780</v>
      </c>
      <c r="B5783" s="212" t="s">
        <v>6600</v>
      </c>
      <c r="C5783" s="213" t="s">
        <v>6600</v>
      </c>
      <c r="D5783" s="213" t="s">
        <v>6600</v>
      </c>
      <c r="E5783" s="213" t="s">
        <v>6600</v>
      </c>
      <c r="F5783" s="213" t="s">
        <v>6600</v>
      </c>
      <c r="G5783" s="214" t="s">
        <v>6600</v>
      </c>
      <c r="H5783" s="208" t="str">
        <f>IF(Input!F$4="GMH_OECC",J5783,IF(Input!F$4="GMH_XOEC",L5783,IF(Input!F$4="GMH_Korea",N5783,IF(Input!F$4="GMH_EU",P5783,IF(Input!F$4="Skysuper",#REF!,IF(Input!F$4="SkyII",#REF!,IF(Input!F$4="XO-8000",#REF!, "FALSE")))))))</f>
        <v>00</v>
      </c>
      <c r="I5783" s="209">
        <f>IF(Input!F$4="GMH_OECC",K5783,IF(Input!F$4="GMH_XOEC",M5783,IF(Input!F$4="GMH_Korea",O5783,IF(Input!F$4="GMH_EU",Q5783,IF(Input!F$4="Skysuper",#REF!,IF(Input!F$4="SkyII",#REF!,IF(Input!F$4="XO-8000",#REF!, "FALSE")))))))</f>
        <v>0</v>
      </c>
      <c r="J5783" s="210" t="s">
        <v>10359</v>
      </c>
      <c r="K5783" s="268">
        <v>0</v>
      </c>
      <c r="L5783" s="270" t="s">
        <v>10359</v>
      </c>
      <c r="M5783" s="270">
        <v>0</v>
      </c>
      <c r="N5783" s="270" t="s">
        <v>10359</v>
      </c>
      <c r="O5783" s="270">
        <v>0</v>
      </c>
      <c r="P5783" s="270" t="s">
        <v>10359</v>
      </c>
      <c r="Q5783" s="270">
        <v>0</v>
      </c>
      <c r="R5783" s="74"/>
      <c r="S5783" s="75" t="str">
        <f t="shared" si="517"/>
        <v>0000</v>
      </c>
      <c r="T5783" s="75" t="str">
        <f t="shared" si="518"/>
        <v>00000000000000000000000000000000</v>
      </c>
      <c r="V5783" s="197"/>
      <c r="W5783" s="75">
        <f t="shared" si="519"/>
        <v>0</v>
      </c>
      <c r="AE5783" s="479"/>
    </row>
    <row r="5784" spans="1:31" s="75" customFormat="1" ht="13.5" x14ac:dyDescent="0.2">
      <c r="A5784" s="211">
        <v>5781</v>
      </c>
      <c r="B5784" s="212" t="s">
        <v>6600</v>
      </c>
      <c r="C5784" s="213" t="s">
        <v>6600</v>
      </c>
      <c r="D5784" s="213" t="s">
        <v>6600</v>
      </c>
      <c r="E5784" s="213" t="s">
        <v>6600</v>
      </c>
      <c r="F5784" s="213" t="s">
        <v>6600</v>
      </c>
      <c r="G5784" s="214" t="s">
        <v>6600</v>
      </c>
      <c r="H5784" s="208" t="str">
        <f>IF(Input!F$4="GMH_OECC",J5784,IF(Input!F$4="GMH_XOEC",L5784,IF(Input!F$4="GMH_Korea",N5784,IF(Input!F$4="GMH_EU",P5784,IF(Input!F$4="Skysuper",#REF!,IF(Input!F$4="SkyII",#REF!,IF(Input!F$4="XO-8000",#REF!, "FALSE")))))))</f>
        <v>00</v>
      </c>
      <c r="I5784" s="209">
        <f>IF(Input!F$4="GMH_OECC",K5784,IF(Input!F$4="GMH_XOEC",M5784,IF(Input!F$4="GMH_Korea",O5784,IF(Input!F$4="GMH_EU",Q5784,IF(Input!F$4="Skysuper",#REF!,IF(Input!F$4="SkyII",#REF!,IF(Input!F$4="XO-8000",#REF!, "FALSE")))))))</f>
        <v>0</v>
      </c>
      <c r="J5784" s="210" t="s">
        <v>10359</v>
      </c>
      <c r="K5784" s="268">
        <v>0</v>
      </c>
      <c r="L5784" s="270" t="s">
        <v>10359</v>
      </c>
      <c r="M5784" s="270">
        <v>0</v>
      </c>
      <c r="N5784" s="270" t="s">
        <v>10359</v>
      </c>
      <c r="O5784" s="270">
        <v>0</v>
      </c>
      <c r="P5784" s="270" t="s">
        <v>10359</v>
      </c>
      <c r="Q5784" s="270">
        <v>0</v>
      </c>
      <c r="R5784" s="74"/>
      <c r="S5784" s="75" t="str">
        <f t="shared" si="517"/>
        <v>0000</v>
      </c>
      <c r="T5784" s="75" t="str">
        <f t="shared" si="518"/>
        <v>00000000000000000000000000000000</v>
      </c>
      <c r="V5784" s="197"/>
      <c r="W5784" s="75">
        <f t="shared" si="519"/>
        <v>0</v>
      </c>
      <c r="AE5784" s="479"/>
    </row>
    <row r="5785" spans="1:31" s="75" customFormat="1" ht="13.5" x14ac:dyDescent="0.2">
      <c r="A5785" s="211">
        <v>5782</v>
      </c>
      <c r="B5785" s="212" t="s">
        <v>6600</v>
      </c>
      <c r="C5785" s="213" t="s">
        <v>6600</v>
      </c>
      <c r="D5785" s="213" t="s">
        <v>6600</v>
      </c>
      <c r="E5785" s="213" t="s">
        <v>6600</v>
      </c>
      <c r="F5785" s="213" t="s">
        <v>6600</v>
      </c>
      <c r="G5785" s="214" t="s">
        <v>6600</v>
      </c>
      <c r="H5785" s="208" t="str">
        <f>IF(Input!F$4="GMH_OECC",J5785,IF(Input!F$4="GMH_XOEC",L5785,IF(Input!F$4="GMH_Korea",N5785,IF(Input!F$4="GMH_EU",P5785,IF(Input!F$4="Skysuper",#REF!,IF(Input!F$4="SkyII",#REF!,IF(Input!F$4="XO-8000",#REF!, "FALSE")))))))</f>
        <v>00</v>
      </c>
      <c r="I5785" s="209">
        <f>IF(Input!F$4="GMH_OECC",K5785,IF(Input!F$4="GMH_XOEC",M5785,IF(Input!F$4="GMH_Korea",O5785,IF(Input!F$4="GMH_EU",Q5785,IF(Input!F$4="Skysuper",#REF!,IF(Input!F$4="SkyII",#REF!,IF(Input!F$4="XO-8000",#REF!, "FALSE")))))))</f>
        <v>0</v>
      </c>
      <c r="J5785" s="210" t="s">
        <v>10359</v>
      </c>
      <c r="K5785" s="268">
        <v>0</v>
      </c>
      <c r="L5785" s="270" t="s">
        <v>10359</v>
      </c>
      <c r="M5785" s="270">
        <v>0</v>
      </c>
      <c r="N5785" s="270" t="s">
        <v>10359</v>
      </c>
      <c r="O5785" s="270">
        <v>0</v>
      </c>
      <c r="P5785" s="270" t="s">
        <v>10359</v>
      </c>
      <c r="Q5785" s="270">
        <v>0</v>
      </c>
      <c r="R5785" s="74"/>
      <c r="S5785" s="75" t="str">
        <f t="shared" si="517"/>
        <v>0000</v>
      </c>
      <c r="T5785" s="75" t="str">
        <f t="shared" si="518"/>
        <v>00000000000000000000000000000000</v>
      </c>
      <c r="V5785" s="197"/>
      <c r="W5785" s="75">
        <f t="shared" si="519"/>
        <v>0</v>
      </c>
      <c r="AE5785" s="479"/>
    </row>
    <row r="5786" spans="1:31" s="75" customFormat="1" ht="13.5" x14ac:dyDescent="0.2">
      <c r="A5786" s="211">
        <v>5783</v>
      </c>
      <c r="B5786" s="212" t="s">
        <v>6600</v>
      </c>
      <c r="C5786" s="213" t="s">
        <v>6600</v>
      </c>
      <c r="D5786" s="213" t="s">
        <v>6600</v>
      </c>
      <c r="E5786" s="213" t="s">
        <v>6600</v>
      </c>
      <c r="F5786" s="213" t="s">
        <v>6600</v>
      </c>
      <c r="G5786" s="214" t="s">
        <v>6600</v>
      </c>
      <c r="H5786" s="208" t="str">
        <f>IF(Input!F$4="GMH_OECC",J5786,IF(Input!F$4="GMH_XOEC",L5786,IF(Input!F$4="GMH_Korea",N5786,IF(Input!F$4="GMH_EU",P5786,IF(Input!F$4="Skysuper",#REF!,IF(Input!F$4="SkyII",#REF!,IF(Input!F$4="XO-8000",#REF!, "FALSE")))))))</f>
        <v>00</v>
      </c>
      <c r="I5786" s="209">
        <f>IF(Input!F$4="GMH_OECC",K5786,IF(Input!F$4="GMH_XOEC",M5786,IF(Input!F$4="GMH_Korea",O5786,IF(Input!F$4="GMH_EU",Q5786,IF(Input!F$4="Skysuper",#REF!,IF(Input!F$4="SkyII",#REF!,IF(Input!F$4="XO-8000",#REF!, "FALSE")))))))</f>
        <v>0</v>
      </c>
      <c r="J5786" s="210" t="s">
        <v>10359</v>
      </c>
      <c r="K5786" s="268">
        <v>0</v>
      </c>
      <c r="L5786" s="270" t="s">
        <v>10359</v>
      </c>
      <c r="M5786" s="270">
        <v>0</v>
      </c>
      <c r="N5786" s="270" t="s">
        <v>10359</v>
      </c>
      <c r="O5786" s="270">
        <v>0</v>
      </c>
      <c r="P5786" s="270" t="s">
        <v>10359</v>
      </c>
      <c r="Q5786" s="270">
        <v>0</v>
      </c>
      <c r="R5786" s="74"/>
      <c r="S5786" s="75" t="str">
        <f t="shared" si="517"/>
        <v>0000</v>
      </c>
      <c r="T5786" s="75" t="str">
        <f t="shared" si="518"/>
        <v>00000000000000000000000000000000</v>
      </c>
      <c r="V5786" s="197"/>
      <c r="W5786" s="75">
        <f t="shared" si="519"/>
        <v>0</v>
      </c>
      <c r="AE5786" s="479"/>
    </row>
    <row r="5787" spans="1:31" s="75" customFormat="1" ht="13.5" x14ac:dyDescent="0.2">
      <c r="A5787" s="211">
        <v>5784</v>
      </c>
      <c r="B5787" s="212" t="s">
        <v>6600</v>
      </c>
      <c r="C5787" s="213" t="s">
        <v>6600</v>
      </c>
      <c r="D5787" s="213" t="s">
        <v>6600</v>
      </c>
      <c r="E5787" s="213" t="s">
        <v>6600</v>
      </c>
      <c r="F5787" s="213" t="s">
        <v>6600</v>
      </c>
      <c r="G5787" s="214" t="s">
        <v>6600</v>
      </c>
      <c r="H5787" s="208" t="str">
        <f>IF(Input!F$4="GMH_OECC",J5787,IF(Input!F$4="GMH_XOEC",L5787,IF(Input!F$4="GMH_Korea",N5787,IF(Input!F$4="GMH_EU",P5787,IF(Input!F$4="Skysuper",#REF!,IF(Input!F$4="SkyII",#REF!,IF(Input!F$4="XO-8000",#REF!, "FALSE")))))))</f>
        <v>00</v>
      </c>
      <c r="I5787" s="209">
        <f>IF(Input!F$4="GMH_OECC",K5787,IF(Input!F$4="GMH_XOEC",M5787,IF(Input!F$4="GMH_Korea",O5787,IF(Input!F$4="GMH_EU",Q5787,IF(Input!F$4="Skysuper",#REF!,IF(Input!F$4="SkyII",#REF!,IF(Input!F$4="XO-8000",#REF!, "FALSE")))))))</f>
        <v>0</v>
      </c>
      <c r="J5787" s="210" t="s">
        <v>10359</v>
      </c>
      <c r="K5787" s="268">
        <v>0</v>
      </c>
      <c r="L5787" s="270" t="s">
        <v>10359</v>
      </c>
      <c r="M5787" s="270">
        <v>0</v>
      </c>
      <c r="N5787" s="270" t="s">
        <v>10359</v>
      </c>
      <c r="O5787" s="270">
        <v>0</v>
      </c>
      <c r="P5787" s="270" t="s">
        <v>10359</v>
      </c>
      <c r="Q5787" s="270">
        <v>0</v>
      </c>
      <c r="R5787" s="74"/>
      <c r="S5787" s="75" t="str">
        <f t="shared" si="517"/>
        <v>0000</v>
      </c>
      <c r="T5787" s="75" t="str">
        <f t="shared" si="518"/>
        <v>00000000000000000000000000000000</v>
      </c>
      <c r="V5787" s="197"/>
      <c r="W5787" s="75">
        <f t="shared" si="519"/>
        <v>0</v>
      </c>
      <c r="AE5787" s="479"/>
    </row>
    <row r="5788" spans="1:31" s="75" customFormat="1" ht="13.5" x14ac:dyDescent="0.2">
      <c r="A5788" s="211">
        <v>5785</v>
      </c>
      <c r="B5788" s="212" t="s">
        <v>6600</v>
      </c>
      <c r="C5788" s="213" t="s">
        <v>6600</v>
      </c>
      <c r="D5788" s="213" t="s">
        <v>6600</v>
      </c>
      <c r="E5788" s="213" t="s">
        <v>6600</v>
      </c>
      <c r="F5788" s="213" t="s">
        <v>6600</v>
      </c>
      <c r="G5788" s="214" t="s">
        <v>6600</v>
      </c>
      <c r="H5788" s="208" t="str">
        <f>IF(Input!F$4="GMH_OECC",J5788,IF(Input!F$4="GMH_XOEC",L5788,IF(Input!F$4="GMH_Korea",N5788,IF(Input!F$4="GMH_EU",P5788,IF(Input!F$4="Skysuper",#REF!,IF(Input!F$4="SkyII",#REF!,IF(Input!F$4="XO-8000",#REF!, "FALSE")))))))</f>
        <v>00</v>
      </c>
      <c r="I5788" s="209">
        <f>IF(Input!F$4="GMH_OECC",K5788,IF(Input!F$4="GMH_XOEC",M5788,IF(Input!F$4="GMH_Korea",O5788,IF(Input!F$4="GMH_EU",Q5788,IF(Input!F$4="Skysuper",#REF!,IF(Input!F$4="SkyII",#REF!,IF(Input!F$4="XO-8000",#REF!, "FALSE")))))))</f>
        <v>0</v>
      </c>
      <c r="J5788" s="210" t="s">
        <v>10359</v>
      </c>
      <c r="K5788" s="268">
        <v>0</v>
      </c>
      <c r="L5788" s="270" t="s">
        <v>10359</v>
      </c>
      <c r="M5788" s="270">
        <v>0</v>
      </c>
      <c r="N5788" s="270" t="s">
        <v>10359</v>
      </c>
      <c r="O5788" s="270">
        <v>0</v>
      </c>
      <c r="P5788" s="270" t="s">
        <v>10359</v>
      </c>
      <c r="Q5788" s="270">
        <v>0</v>
      </c>
      <c r="R5788" s="74"/>
      <c r="S5788" s="75" t="str">
        <f t="shared" si="517"/>
        <v>0000</v>
      </c>
      <c r="T5788" s="75" t="str">
        <f t="shared" si="518"/>
        <v>00000000000000000000000000000000</v>
      </c>
      <c r="V5788" s="197"/>
      <c r="W5788" s="75">
        <f t="shared" si="519"/>
        <v>0</v>
      </c>
      <c r="AE5788" s="479"/>
    </row>
    <row r="5789" spans="1:31" s="75" customFormat="1" ht="13.5" x14ac:dyDescent="0.2">
      <c r="A5789" s="211">
        <v>5786</v>
      </c>
      <c r="B5789" s="212" t="s">
        <v>6600</v>
      </c>
      <c r="C5789" s="213" t="s">
        <v>6600</v>
      </c>
      <c r="D5789" s="213" t="s">
        <v>6600</v>
      </c>
      <c r="E5789" s="213" t="s">
        <v>6600</v>
      </c>
      <c r="F5789" s="213" t="s">
        <v>6600</v>
      </c>
      <c r="G5789" s="214" t="s">
        <v>6600</v>
      </c>
      <c r="H5789" s="208" t="str">
        <f>IF(Input!F$4="GMH_OECC",J5789,IF(Input!F$4="GMH_XOEC",L5789,IF(Input!F$4="GMH_Korea",N5789,IF(Input!F$4="GMH_EU",P5789,IF(Input!F$4="Skysuper",#REF!,IF(Input!F$4="SkyII",#REF!,IF(Input!F$4="XO-8000",#REF!, "FALSE")))))))</f>
        <v>00</v>
      </c>
      <c r="I5789" s="209">
        <f>IF(Input!F$4="GMH_OECC",K5789,IF(Input!F$4="GMH_XOEC",M5789,IF(Input!F$4="GMH_Korea",O5789,IF(Input!F$4="GMH_EU",Q5789,IF(Input!F$4="Skysuper",#REF!,IF(Input!F$4="SkyII",#REF!,IF(Input!F$4="XO-8000",#REF!, "FALSE")))))))</f>
        <v>0</v>
      </c>
      <c r="J5789" s="210" t="s">
        <v>10359</v>
      </c>
      <c r="K5789" s="268">
        <v>0</v>
      </c>
      <c r="L5789" s="270" t="s">
        <v>10359</v>
      </c>
      <c r="M5789" s="270">
        <v>0</v>
      </c>
      <c r="N5789" s="270" t="s">
        <v>10359</v>
      </c>
      <c r="O5789" s="270">
        <v>0</v>
      </c>
      <c r="P5789" s="270" t="s">
        <v>10359</v>
      </c>
      <c r="Q5789" s="270">
        <v>0</v>
      </c>
      <c r="R5789" s="74"/>
      <c r="S5789" s="75" t="str">
        <f t="shared" si="517"/>
        <v>0000</v>
      </c>
      <c r="T5789" s="75" t="str">
        <f t="shared" si="518"/>
        <v>00000000000000000000000000000000</v>
      </c>
      <c r="V5789" s="197"/>
      <c r="W5789" s="75">
        <f t="shared" si="519"/>
        <v>0</v>
      </c>
      <c r="AE5789" s="479"/>
    </row>
    <row r="5790" spans="1:31" s="75" customFormat="1" ht="13.5" x14ac:dyDescent="0.2">
      <c r="A5790" s="211">
        <v>5787</v>
      </c>
      <c r="B5790" s="212" t="s">
        <v>6600</v>
      </c>
      <c r="C5790" s="213" t="s">
        <v>6600</v>
      </c>
      <c r="D5790" s="213" t="s">
        <v>6600</v>
      </c>
      <c r="E5790" s="213" t="s">
        <v>6600</v>
      </c>
      <c r="F5790" s="213" t="s">
        <v>6600</v>
      </c>
      <c r="G5790" s="214" t="s">
        <v>6600</v>
      </c>
      <c r="H5790" s="208" t="str">
        <f>IF(Input!F$4="GMH_OECC",J5790,IF(Input!F$4="GMH_XOEC",L5790,IF(Input!F$4="GMH_Korea",N5790,IF(Input!F$4="GMH_EU",P5790,IF(Input!F$4="Skysuper",#REF!,IF(Input!F$4="SkyII",#REF!,IF(Input!F$4="XO-8000",#REF!, "FALSE")))))))</f>
        <v>00</v>
      </c>
      <c r="I5790" s="209">
        <f>IF(Input!F$4="GMH_OECC",K5790,IF(Input!F$4="GMH_XOEC",M5790,IF(Input!F$4="GMH_Korea",O5790,IF(Input!F$4="GMH_EU",Q5790,IF(Input!F$4="Skysuper",#REF!,IF(Input!F$4="SkyII",#REF!,IF(Input!F$4="XO-8000",#REF!, "FALSE")))))))</f>
        <v>0</v>
      </c>
      <c r="J5790" s="210" t="s">
        <v>10359</v>
      </c>
      <c r="K5790" s="268">
        <v>0</v>
      </c>
      <c r="L5790" s="270" t="s">
        <v>10359</v>
      </c>
      <c r="M5790" s="270">
        <v>0</v>
      </c>
      <c r="N5790" s="270" t="s">
        <v>10359</v>
      </c>
      <c r="O5790" s="270">
        <v>0</v>
      </c>
      <c r="P5790" s="270" t="s">
        <v>10359</v>
      </c>
      <c r="Q5790" s="270">
        <v>0</v>
      </c>
      <c r="R5790" s="74"/>
      <c r="S5790" s="75" t="str">
        <f t="shared" si="517"/>
        <v>0000</v>
      </c>
      <c r="T5790" s="75" t="str">
        <f t="shared" si="518"/>
        <v>00000000000000000000000000000000</v>
      </c>
      <c r="V5790" s="197"/>
      <c r="W5790" s="75">
        <f t="shared" si="519"/>
        <v>0</v>
      </c>
      <c r="AE5790" s="479"/>
    </row>
    <row r="5791" spans="1:31" s="75" customFormat="1" ht="13.5" x14ac:dyDescent="0.2">
      <c r="A5791" s="211">
        <v>5788</v>
      </c>
      <c r="B5791" s="212" t="s">
        <v>6600</v>
      </c>
      <c r="C5791" s="213" t="s">
        <v>6600</v>
      </c>
      <c r="D5791" s="213" t="s">
        <v>6600</v>
      </c>
      <c r="E5791" s="213" t="s">
        <v>6600</v>
      </c>
      <c r="F5791" s="213" t="s">
        <v>6600</v>
      </c>
      <c r="G5791" s="214" t="s">
        <v>6600</v>
      </c>
      <c r="H5791" s="208" t="str">
        <f>IF(Input!F$4="GMH_OECC",J5791,IF(Input!F$4="GMH_XOEC",L5791,IF(Input!F$4="GMH_Korea",N5791,IF(Input!F$4="GMH_EU",P5791,IF(Input!F$4="Skysuper",#REF!,IF(Input!F$4="SkyII",#REF!,IF(Input!F$4="XO-8000",#REF!, "FALSE")))))))</f>
        <v>00</v>
      </c>
      <c r="I5791" s="209">
        <f>IF(Input!F$4="GMH_OECC",K5791,IF(Input!F$4="GMH_XOEC",M5791,IF(Input!F$4="GMH_Korea",O5791,IF(Input!F$4="GMH_EU",Q5791,IF(Input!F$4="Skysuper",#REF!,IF(Input!F$4="SkyII",#REF!,IF(Input!F$4="XO-8000",#REF!, "FALSE")))))))</f>
        <v>0</v>
      </c>
      <c r="J5791" s="210" t="s">
        <v>10359</v>
      </c>
      <c r="K5791" s="268">
        <v>0</v>
      </c>
      <c r="L5791" s="270" t="s">
        <v>10359</v>
      </c>
      <c r="M5791" s="270">
        <v>0</v>
      </c>
      <c r="N5791" s="270" t="s">
        <v>10359</v>
      </c>
      <c r="O5791" s="270">
        <v>0</v>
      </c>
      <c r="P5791" s="270" t="s">
        <v>10359</v>
      </c>
      <c r="Q5791" s="270">
        <v>0</v>
      </c>
      <c r="R5791" s="74"/>
      <c r="S5791" s="75" t="str">
        <f t="shared" si="517"/>
        <v>0000</v>
      </c>
      <c r="T5791" s="75" t="str">
        <f t="shared" si="518"/>
        <v>00000000000000000000000000000000</v>
      </c>
      <c r="V5791" s="197"/>
      <c r="W5791" s="75">
        <f t="shared" si="519"/>
        <v>0</v>
      </c>
      <c r="AE5791" s="479"/>
    </row>
    <row r="5792" spans="1:31" s="75" customFormat="1" ht="13.5" x14ac:dyDescent="0.2">
      <c r="A5792" s="211">
        <v>5789</v>
      </c>
      <c r="B5792" s="212" t="s">
        <v>6600</v>
      </c>
      <c r="C5792" s="213" t="s">
        <v>6600</v>
      </c>
      <c r="D5792" s="213" t="s">
        <v>6600</v>
      </c>
      <c r="E5792" s="213" t="s">
        <v>6600</v>
      </c>
      <c r="F5792" s="213" t="s">
        <v>6600</v>
      </c>
      <c r="G5792" s="214" t="s">
        <v>6600</v>
      </c>
      <c r="H5792" s="208" t="str">
        <f>IF(Input!F$4="GMH_OECC",J5792,IF(Input!F$4="GMH_XOEC",L5792,IF(Input!F$4="GMH_Korea",N5792,IF(Input!F$4="GMH_EU",P5792,IF(Input!F$4="Skysuper",#REF!,IF(Input!F$4="SkyII",#REF!,IF(Input!F$4="XO-8000",#REF!, "FALSE")))))))</f>
        <v>00</v>
      </c>
      <c r="I5792" s="209">
        <f>IF(Input!F$4="GMH_OECC",K5792,IF(Input!F$4="GMH_XOEC",M5792,IF(Input!F$4="GMH_Korea",O5792,IF(Input!F$4="GMH_EU",Q5792,IF(Input!F$4="Skysuper",#REF!,IF(Input!F$4="SkyII",#REF!,IF(Input!F$4="XO-8000",#REF!, "FALSE")))))))</f>
        <v>0</v>
      </c>
      <c r="J5792" s="210" t="s">
        <v>10359</v>
      </c>
      <c r="K5792" s="268">
        <v>0</v>
      </c>
      <c r="L5792" s="270" t="s">
        <v>10359</v>
      </c>
      <c r="M5792" s="270">
        <v>0</v>
      </c>
      <c r="N5792" s="270" t="s">
        <v>10359</v>
      </c>
      <c r="O5792" s="270">
        <v>0</v>
      </c>
      <c r="P5792" s="270" t="s">
        <v>10359</v>
      </c>
      <c r="Q5792" s="270">
        <v>0</v>
      </c>
      <c r="R5792" s="74"/>
      <c r="S5792" s="75" t="str">
        <f t="shared" si="517"/>
        <v>0000</v>
      </c>
      <c r="T5792" s="75" t="str">
        <f t="shared" si="518"/>
        <v>00000000000000000000000000000000</v>
      </c>
      <c r="V5792" s="197"/>
      <c r="W5792" s="75">
        <f t="shared" si="519"/>
        <v>0</v>
      </c>
      <c r="AE5792" s="479"/>
    </row>
    <row r="5793" spans="1:31" s="75" customFormat="1" ht="13.5" x14ac:dyDescent="0.2">
      <c r="A5793" s="211">
        <v>5790</v>
      </c>
      <c r="B5793" s="212" t="s">
        <v>6600</v>
      </c>
      <c r="C5793" s="213" t="s">
        <v>6600</v>
      </c>
      <c r="D5793" s="213" t="s">
        <v>6600</v>
      </c>
      <c r="E5793" s="213" t="s">
        <v>6600</v>
      </c>
      <c r="F5793" s="213" t="s">
        <v>6600</v>
      </c>
      <c r="G5793" s="214" t="s">
        <v>6600</v>
      </c>
      <c r="H5793" s="208" t="str">
        <f>IF(Input!F$4="GMH_OECC",J5793,IF(Input!F$4="GMH_XOEC",L5793,IF(Input!F$4="GMH_Korea",N5793,IF(Input!F$4="GMH_EU",P5793,IF(Input!F$4="Skysuper",#REF!,IF(Input!F$4="SkyII",#REF!,IF(Input!F$4="XO-8000",#REF!, "FALSE")))))))</f>
        <v>00</v>
      </c>
      <c r="I5793" s="209">
        <f>IF(Input!F$4="GMH_OECC",K5793,IF(Input!F$4="GMH_XOEC",M5793,IF(Input!F$4="GMH_Korea",O5793,IF(Input!F$4="GMH_EU",Q5793,IF(Input!F$4="Skysuper",#REF!,IF(Input!F$4="SkyII",#REF!,IF(Input!F$4="XO-8000",#REF!, "FALSE")))))))</f>
        <v>0</v>
      </c>
      <c r="J5793" s="210" t="s">
        <v>10359</v>
      </c>
      <c r="K5793" s="268">
        <v>0</v>
      </c>
      <c r="L5793" s="270" t="s">
        <v>10359</v>
      </c>
      <c r="M5793" s="270">
        <v>0</v>
      </c>
      <c r="N5793" s="270" t="s">
        <v>10359</v>
      </c>
      <c r="O5793" s="270">
        <v>0</v>
      </c>
      <c r="P5793" s="270" t="s">
        <v>10359</v>
      </c>
      <c r="Q5793" s="270">
        <v>0</v>
      </c>
      <c r="R5793" s="74"/>
      <c r="S5793" s="75" t="str">
        <f t="shared" si="517"/>
        <v>0000</v>
      </c>
      <c r="T5793" s="75" t="str">
        <f t="shared" si="518"/>
        <v>00000000000000000000000000000000</v>
      </c>
      <c r="V5793" s="197"/>
      <c r="W5793" s="75">
        <f t="shared" si="519"/>
        <v>0</v>
      </c>
      <c r="AE5793" s="479"/>
    </row>
    <row r="5794" spans="1:31" s="75" customFormat="1" ht="13.5" x14ac:dyDescent="0.2">
      <c r="A5794" s="211">
        <v>5791</v>
      </c>
      <c r="B5794" s="212" t="s">
        <v>6600</v>
      </c>
      <c r="C5794" s="213" t="s">
        <v>6600</v>
      </c>
      <c r="D5794" s="213" t="s">
        <v>6600</v>
      </c>
      <c r="E5794" s="213" t="s">
        <v>6600</v>
      </c>
      <c r="F5794" s="213" t="s">
        <v>6600</v>
      </c>
      <c r="G5794" s="214" t="s">
        <v>6600</v>
      </c>
      <c r="H5794" s="208" t="str">
        <f>IF(Input!F$4="GMH_OECC",J5794,IF(Input!F$4="GMH_XOEC",L5794,IF(Input!F$4="GMH_Korea",N5794,IF(Input!F$4="GMH_EU",P5794,IF(Input!F$4="Skysuper",#REF!,IF(Input!F$4="SkyII",#REF!,IF(Input!F$4="XO-8000",#REF!, "FALSE")))))))</f>
        <v>00</v>
      </c>
      <c r="I5794" s="209">
        <f>IF(Input!F$4="GMH_OECC",K5794,IF(Input!F$4="GMH_XOEC",M5794,IF(Input!F$4="GMH_Korea",O5794,IF(Input!F$4="GMH_EU",Q5794,IF(Input!F$4="Skysuper",#REF!,IF(Input!F$4="SkyII",#REF!,IF(Input!F$4="XO-8000",#REF!, "FALSE")))))))</f>
        <v>0</v>
      </c>
      <c r="J5794" s="210" t="s">
        <v>10359</v>
      </c>
      <c r="K5794" s="268">
        <v>0</v>
      </c>
      <c r="L5794" s="270" t="s">
        <v>10359</v>
      </c>
      <c r="M5794" s="270">
        <v>0</v>
      </c>
      <c r="N5794" s="270" t="s">
        <v>10359</v>
      </c>
      <c r="O5794" s="270">
        <v>0</v>
      </c>
      <c r="P5794" s="270" t="s">
        <v>10359</v>
      </c>
      <c r="Q5794" s="270">
        <v>0</v>
      </c>
      <c r="R5794" s="74"/>
      <c r="S5794" s="75" t="str">
        <f t="shared" si="517"/>
        <v>0000</v>
      </c>
      <c r="T5794" s="75" t="str">
        <f t="shared" si="518"/>
        <v>00000000000000000000000000000000</v>
      </c>
      <c r="V5794" s="197"/>
      <c r="W5794" s="75">
        <f t="shared" si="519"/>
        <v>0</v>
      </c>
      <c r="AE5794" s="479"/>
    </row>
    <row r="5795" spans="1:31" s="75" customFormat="1" ht="13.5" x14ac:dyDescent="0.2">
      <c r="A5795" s="211">
        <v>5792</v>
      </c>
      <c r="B5795" s="212" t="s">
        <v>6600</v>
      </c>
      <c r="C5795" s="213" t="s">
        <v>6600</v>
      </c>
      <c r="D5795" s="213" t="s">
        <v>6600</v>
      </c>
      <c r="E5795" s="213" t="s">
        <v>6600</v>
      </c>
      <c r="F5795" s="213" t="s">
        <v>6600</v>
      </c>
      <c r="G5795" s="214" t="s">
        <v>6600</v>
      </c>
      <c r="H5795" s="208" t="str">
        <f>IF(Input!F$4="GMH_OECC",J5795,IF(Input!F$4="GMH_XOEC",L5795,IF(Input!F$4="GMH_Korea",N5795,IF(Input!F$4="GMH_EU",P5795,IF(Input!F$4="Skysuper",#REF!,IF(Input!F$4="SkyII",#REF!,IF(Input!F$4="XO-8000",#REF!, "FALSE")))))))</f>
        <v>00</v>
      </c>
      <c r="I5795" s="209">
        <f>IF(Input!F$4="GMH_OECC",K5795,IF(Input!F$4="GMH_XOEC",M5795,IF(Input!F$4="GMH_Korea",O5795,IF(Input!F$4="GMH_EU",Q5795,IF(Input!F$4="Skysuper",#REF!,IF(Input!F$4="SkyII",#REF!,IF(Input!F$4="XO-8000",#REF!, "FALSE")))))))</f>
        <v>0</v>
      </c>
      <c r="J5795" s="210" t="s">
        <v>10359</v>
      </c>
      <c r="K5795" s="268">
        <v>0</v>
      </c>
      <c r="L5795" s="270" t="s">
        <v>10359</v>
      </c>
      <c r="M5795" s="270">
        <v>0</v>
      </c>
      <c r="N5795" s="270" t="s">
        <v>10359</v>
      </c>
      <c r="O5795" s="270">
        <v>0</v>
      </c>
      <c r="P5795" s="270" t="s">
        <v>10359</v>
      </c>
      <c r="Q5795" s="270">
        <v>0</v>
      </c>
      <c r="R5795" s="74"/>
      <c r="S5795" s="75" t="str">
        <f t="shared" si="517"/>
        <v>0000</v>
      </c>
      <c r="T5795" s="75" t="str">
        <f t="shared" si="518"/>
        <v>00000000000000000000000000000000</v>
      </c>
      <c r="V5795" s="197"/>
      <c r="W5795" s="75">
        <f t="shared" si="519"/>
        <v>0</v>
      </c>
      <c r="AE5795" s="479"/>
    </row>
    <row r="5796" spans="1:31" s="75" customFormat="1" ht="13.5" x14ac:dyDescent="0.2">
      <c r="A5796" s="211">
        <v>5793</v>
      </c>
      <c r="B5796" s="212" t="s">
        <v>6600</v>
      </c>
      <c r="C5796" s="213" t="s">
        <v>6600</v>
      </c>
      <c r="D5796" s="213" t="s">
        <v>6600</v>
      </c>
      <c r="E5796" s="213" t="s">
        <v>6600</v>
      </c>
      <c r="F5796" s="213" t="s">
        <v>6600</v>
      </c>
      <c r="G5796" s="214" t="s">
        <v>6600</v>
      </c>
      <c r="H5796" s="208" t="str">
        <f>IF(Input!F$4="GMH_OECC",J5796,IF(Input!F$4="GMH_XOEC",L5796,IF(Input!F$4="GMH_Korea",N5796,IF(Input!F$4="GMH_EU",P5796,IF(Input!F$4="Skysuper",#REF!,IF(Input!F$4="SkyII",#REF!,IF(Input!F$4="XO-8000",#REF!, "FALSE")))))))</f>
        <v>00</v>
      </c>
      <c r="I5796" s="209">
        <f>IF(Input!F$4="GMH_OECC",K5796,IF(Input!F$4="GMH_XOEC",M5796,IF(Input!F$4="GMH_Korea",O5796,IF(Input!F$4="GMH_EU",Q5796,IF(Input!F$4="Skysuper",#REF!,IF(Input!F$4="SkyII",#REF!,IF(Input!F$4="XO-8000",#REF!, "FALSE")))))))</f>
        <v>0</v>
      </c>
      <c r="J5796" s="210" t="s">
        <v>10359</v>
      </c>
      <c r="K5796" s="268">
        <v>0</v>
      </c>
      <c r="L5796" s="270" t="s">
        <v>10359</v>
      </c>
      <c r="M5796" s="270">
        <v>0</v>
      </c>
      <c r="N5796" s="270" t="s">
        <v>10359</v>
      </c>
      <c r="O5796" s="270">
        <v>0</v>
      </c>
      <c r="P5796" s="270" t="s">
        <v>10359</v>
      </c>
      <c r="Q5796" s="270">
        <v>0</v>
      </c>
      <c r="R5796" s="74"/>
      <c r="S5796" s="75" t="str">
        <f t="shared" si="517"/>
        <v>0000</v>
      </c>
      <c r="T5796" s="75" t="str">
        <f t="shared" si="518"/>
        <v>00000000000000000000000000000000</v>
      </c>
      <c r="V5796" s="197"/>
      <c r="W5796" s="75">
        <f t="shared" si="519"/>
        <v>0</v>
      </c>
      <c r="AE5796" s="479"/>
    </row>
    <row r="5797" spans="1:31" s="75" customFormat="1" ht="13.5" x14ac:dyDescent="0.2">
      <c r="A5797" s="211">
        <v>5794</v>
      </c>
      <c r="B5797" s="212" t="s">
        <v>6600</v>
      </c>
      <c r="C5797" s="213" t="s">
        <v>6600</v>
      </c>
      <c r="D5797" s="213" t="s">
        <v>6600</v>
      </c>
      <c r="E5797" s="213" t="s">
        <v>6600</v>
      </c>
      <c r="F5797" s="213" t="s">
        <v>6600</v>
      </c>
      <c r="G5797" s="214" t="s">
        <v>6600</v>
      </c>
      <c r="H5797" s="208" t="str">
        <f>IF(Input!F$4="GMH_OECC",J5797,IF(Input!F$4="GMH_XOEC",L5797,IF(Input!F$4="GMH_Korea",N5797,IF(Input!F$4="GMH_EU",P5797,IF(Input!F$4="Skysuper",#REF!,IF(Input!F$4="SkyII",#REF!,IF(Input!F$4="XO-8000",#REF!, "FALSE")))))))</f>
        <v>00</v>
      </c>
      <c r="I5797" s="209">
        <f>IF(Input!F$4="GMH_OECC",K5797,IF(Input!F$4="GMH_XOEC",M5797,IF(Input!F$4="GMH_Korea",O5797,IF(Input!F$4="GMH_EU",Q5797,IF(Input!F$4="Skysuper",#REF!,IF(Input!F$4="SkyII",#REF!,IF(Input!F$4="XO-8000",#REF!, "FALSE")))))))</f>
        <v>0</v>
      </c>
      <c r="J5797" s="210" t="s">
        <v>10359</v>
      </c>
      <c r="K5797" s="268">
        <v>0</v>
      </c>
      <c r="L5797" s="270" t="s">
        <v>10359</v>
      </c>
      <c r="M5797" s="270">
        <v>0</v>
      </c>
      <c r="N5797" s="270" t="s">
        <v>10359</v>
      </c>
      <c r="O5797" s="270">
        <v>0</v>
      </c>
      <c r="P5797" s="270" t="s">
        <v>10359</v>
      </c>
      <c r="Q5797" s="270">
        <v>0</v>
      </c>
      <c r="R5797" s="74"/>
      <c r="S5797" s="75" t="str">
        <f t="shared" si="517"/>
        <v>0000</v>
      </c>
      <c r="T5797" s="75" t="str">
        <f t="shared" si="518"/>
        <v>00000000000000000000000000000000</v>
      </c>
      <c r="V5797" s="197"/>
      <c r="W5797" s="75">
        <f t="shared" si="519"/>
        <v>0</v>
      </c>
      <c r="AE5797" s="479"/>
    </row>
    <row r="5798" spans="1:31" s="75" customFormat="1" ht="13.5" x14ac:dyDescent="0.2">
      <c r="A5798" s="211">
        <v>5795</v>
      </c>
      <c r="B5798" s="212" t="s">
        <v>6600</v>
      </c>
      <c r="C5798" s="213" t="s">
        <v>6600</v>
      </c>
      <c r="D5798" s="213" t="s">
        <v>6600</v>
      </c>
      <c r="E5798" s="213" t="s">
        <v>6600</v>
      </c>
      <c r="F5798" s="213" t="s">
        <v>6600</v>
      </c>
      <c r="G5798" s="214" t="s">
        <v>6600</v>
      </c>
      <c r="H5798" s="208" t="str">
        <f>IF(Input!F$4="GMH_OECC",J5798,IF(Input!F$4="GMH_XOEC",L5798,IF(Input!F$4="GMH_Korea",N5798,IF(Input!F$4="GMH_EU",P5798,IF(Input!F$4="Skysuper",#REF!,IF(Input!F$4="SkyII",#REF!,IF(Input!F$4="XO-8000",#REF!, "FALSE")))))))</f>
        <v>00</v>
      </c>
      <c r="I5798" s="209">
        <f>IF(Input!F$4="GMH_OECC",K5798,IF(Input!F$4="GMH_XOEC",M5798,IF(Input!F$4="GMH_Korea",O5798,IF(Input!F$4="GMH_EU",Q5798,IF(Input!F$4="Skysuper",#REF!,IF(Input!F$4="SkyII",#REF!,IF(Input!F$4="XO-8000",#REF!, "FALSE")))))))</f>
        <v>0</v>
      </c>
      <c r="J5798" s="210" t="s">
        <v>10359</v>
      </c>
      <c r="K5798" s="268">
        <v>0</v>
      </c>
      <c r="L5798" s="270" t="s">
        <v>10359</v>
      </c>
      <c r="M5798" s="270">
        <v>0</v>
      </c>
      <c r="N5798" s="270" t="s">
        <v>10359</v>
      </c>
      <c r="O5798" s="270">
        <v>0</v>
      </c>
      <c r="P5798" s="270" t="s">
        <v>10359</v>
      </c>
      <c r="Q5798" s="270">
        <v>0</v>
      </c>
      <c r="R5798" s="74"/>
      <c r="S5798" s="75" t="str">
        <f t="shared" si="517"/>
        <v>0000</v>
      </c>
      <c r="T5798" s="75" t="str">
        <f t="shared" si="518"/>
        <v>00000000000000000000000000000000</v>
      </c>
      <c r="V5798" s="197"/>
      <c r="W5798" s="75">
        <f t="shared" si="519"/>
        <v>0</v>
      </c>
      <c r="AE5798" s="479"/>
    </row>
    <row r="5799" spans="1:31" s="75" customFormat="1" ht="13.5" x14ac:dyDescent="0.2">
      <c r="A5799" s="211">
        <v>5796</v>
      </c>
      <c r="B5799" s="212" t="s">
        <v>6600</v>
      </c>
      <c r="C5799" s="213" t="s">
        <v>6600</v>
      </c>
      <c r="D5799" s="213" t="s">
        <v>6600</v>
      </c>
      <c r="E5799" s="213" t="s">
        <v>6600</v>
      </c>
      <c r="F5799" s="213" t="s">
        <v>6600</v>
      </c>
      <c r="G5799" s="214" t="s">
        <v>6600</v>
      </c>
      <c r="H5799" s="208" t="str">
        <f>IF(Input!F$4="GMH_OECC",J5799,IF(Input!F$4="GMH_XOEC",L5799,IF(Input!F$4="GMH_Korea",N5799,IF(Input!F$4="GMH_EU",P5799,IF(Input!F$4="Skysuper",#REF!,IF(Input!F$4="SkyII",#REF!,IF(Input!F$4="XO-8000",#REF!, "FALSE")))))))</f>
        <v>00</v>
      </c>
      <c r="I5799" s="209">
        <f>IF(Input!F$4="GMH_OECC",K5799,IF(Input!F$4="GMH_XOEC",M5799,IF(Input!F$4="GMH_Korea",O5799,IF(Input!F$4="GMH_EU",Q5799,IF(Input!F$4="Skysuper",#REF!,IF(Input!F$4="SkyII",#REF!,IF(Input!F$4="XO-8000",#REF!, "FALSE")))))))</f>
        <v>0</v>
      </c>
      <c r="J5799" s="210" t="s">
        <v>10359</v>
      </c>
      <c r="K5799" s="268">
        <v>0</v>
      </c>
      <c r="L5799" s="270" t="s">
        <v>10359</v>
      </c>
      <c r="M5799" s="270">
        <v>0</v>
      </c>
      <c r="N5799" s="270" t="s">
        <v>10359</v>
      </c>
      <c r="O5799" s="270">
        <v>0</v>
      </c>
      <c r="P5799" s="270" t="s">
        <v>10359</v>
      </c>
      <c r="Q5799" s="270">
        <v>0</v>
      </c>
      <c r="R5799" s="74"/>
      <c r="S5799" s="75" t="str">
        <f t="shared" si="517"/>
        <v>0000</v>
      </c>
      <c r="T5799" s="75" t="str">
        <f t="shared" si="518"/>
        <v>00000000000000000000000000000000</v>
      </c>
      <c r="V5799" s="197"/>
      <c r="W5799" s="75">
        <f t="shared" si="519"/>
        <v>0</v>
      </c>
      <c r="AE5799" s="479"/>
    </row>
    <row r="5800" spans="1:31" s="75" customFormat="1" ht="13.5" x14ac:dyDescent="0.2">
      <c r="A5800" s="211">
        <v>5797</v>
      </c>
      <c r="B5800" s="212" t="s">
        <v>6600</v>
      </c>
      <c r="C5800" s="213" t="s">
        <v>6600</v>
      </c>
      <c r="D5800" s="213" t="s">
        <v>6600</v>
      </c>
      <c r="E5800" s="213" t="s">
        <v>6600</v>
      </c>
      <c r="F5800" s="213" t="s">
        <v>6600</v>
      </c>
      <c r="G5800" s="214" t="s">
        <v>6600</v>
      </c>
      <c r="H5800" s="208" t="str">
        <f>IF(Input!F$4="GMH_OECC",J5800,IF(Input!F$4="GMH_XOEC",L5800,IF(Input!F$4="GMH_Korea",N5800,IF(Input!F$4="GMH_EU",P5800,IF(Input!F$4="Skysuper",#REF!,IF(Input!F$4="SkyII",#REF!,IF(Input!F$4="XO-8000",#REF!, "FALSE")))))))</f>
        <v>00</v>
      </c>
      <c r="I5800" s="209">
        <f>IF(Input!F$4="GMH_OECC",K5800,IF(Input!F$4="GMH_XOEC",M5800,IF(Input!F$4="GMH_Korea",O5800,IF(Input!F$4="GMH_EU",Q5800,IF(Input!F$4="Skysuper",#REF!,IF(Input!F$4="SkyII",#REF!,IF(Input!F$4="XO-8000",#REF!, "FALSE")))))))</f>
        <v>0</v>
      </c>
      <c r="J5800" s="210" t="s">
        <v>10359</v>
      </c>
      <c r="K5800" s="268">
        <v>0</v>
      </c>
      <c r="L5800" s="270" t="s">
        <v>10359</v>
      </c>
      <c r="M5800" s="270">
        <v>0</v>
      </c>
      <c r="N5800" s="270" t="s">
        <v>10359</v>
      </c>
      <c r="O5800" s="270">
        <v>0</v>
      </c>
      <c r="P5800" s="270" t="s">
        <v>10359</v>
      </c>
      <c r="Q5800" s="270">
        <v>0</v>
      </c>
      <c r="R5800" s="74"/>
      <c r="S5800" s="75" t="str">
        <f t="shared" si="517"/>
        <v>0000</v>
      </c>
      <c r="T5800" s="75" t="str">
        <f t="shared" si="518"/>
        <v>00000000000000000000000000000000</v>
      </c>
      <c r="V5800" s="197"/>
      <c r="W5800" s="75">
        <f t="shared" si="519"/>
        <v>0</v>
      </c>
      <c r="AE5800" s="479"/>
    </row>
    <row r="5801" spans="1:31" s="75" customFormat="1" ht="13.5" x14ac:dyDescent="0.2">
      <c r="A5801" s="211">
        <v>5798</v>
      </c>
      <c r="B5801" s="212" t="s">
        <v>6600</v>
      </c>
      <c r="C5801" s="213" t="s">
        <v>6600</v>
      </c>
      <c r="D5801" s="213" t="s">
        <v>6600</v>
      </c>
      <c r="E5801" s="213" t="s">
        <v>6600</v>
      </c>
      <c r="F5801" s="213" t="s">
        <v>6600</v>
      </c>
      <c r="G5801" s="214" t="s">
        <v>6600</v>
      </c>
      <c r="H5801" s="208" t="str">
        <f>IF(Input!F$4="GMH_OECC",J5801,IF(Input!F$4="GMH_XOEC",L5801,IF(Input!F$4="GMH_Korea",N5801,IF(Input!F$4="GMH_EU",P5801,IF(Input!F$4="Skysuper",#REF!,IF(Input!F$4="SkyII",#REF!,IF(Input!F$4="XO-8000",#REF!, "FALSE")))))))</f>
        <v>00</v>
      </c>
      <c r="I5801" s="209">
        <f>IF(Input!F$4="GMH_OECC",K5801,IF(Input!F$4="GMH_XOEC",M5801,IF(Input!F$4="GMH_Korea",O5801,IF(Input!F$4="GMH_EU",Q5801,IF(Input!F$4="Skysuper",#REF!,IF(Input!F$4="SkyII",#REF!,IF(Input!F$4="XO-8000",#REF!, "FALSE")))))))</f>
        <v>0</v>
      </c>
      <c r="J5801" s="210" t="s">
        <v>10359</v>
      </c>
      <c r="K5801" s="268">
        <v>0</v>
      </c>
      <c r="L5801" s="270" t="s">
        <v>10359</v>
      </c>
      <c r="M5801" s="270">
        <v>0</v>
      </c>
      <c r="N5801" s="270" t="s">
        <v>10359</v>
      </c>
      <c r="O5801" s="270">
        <v>0</v>
      </c>
      <c r="P5801" s="270" t="s">
        <v>10359</v>
      </c>
      <c r="Q5801" s="270">
        <v>0</v>
      </c>
      <c r="R5801" s="74"/>
      <c r="S5801" s="75" t="str">
        <f t="shared" si="517"/>
        <v>0000</v>
      </c>
      <c r="T5801" s="75" t="str">
        <f t="shared" si="518"/>
        <v>00000000000000000000000000000000</v>
      </c>
      <c r="V5801" s="197"/>
      <c r="W5801" s="75">
        <f t="shared" si="519"/>
        <v>0</v>
      </c>
      <c r="AE5801" s="479"/>
    </row>
    <row r="5802" spans="1:31" s="75" customFormat="1" ht="13.5" x14ac:dyDescent="0.2">
      <c r="A5802" s="211">
        <v>5799</v>
      </c>
      <c r="B5802" s="212" t="s">
        <v>6600</v>
      </c>
      <c r="C5802" s="213" t="s">
        <v>6600</v>
      </c>
      <c r="D5802" s="213" t="s">
        <v>6600</v>
      </c>
      <c r="E5802" s="213" t="s">
        <v>6600</v>
      </c>
      <c r="F5802" s="213" t="s">
        <v>6600</v>
      </c>
      <c r="G5802" s="214" t="s">
        <v>6600</v>
      </c>
      <c r="H5802" s="208" t="str">
        <f>IF(Input!F$4="GMH_OECC",J5802,IF(Input!F$4="GMH_XOEC",L5802,IF(Input!F$4="GMH_Korea",N5802,IF(Input!F$4="GMH_EU",P5802,IF(Input!F$4="Skysuper",#REF!,IF(Input!F$4="SkyII",#REF!,IF(Input!F$4="XO-8000",#REF!, "FALSE")))))))</f>
        <v>00</v>
      </c>
      <c r="I5802" s="209">
        <f>IF(Input!F$4="GMH_OECC",K5802,IF(Input!F$4="GMH_XOEC",M5802,IF(Input!F$4="GMH_Korea",O5802,IF(Input!F$4="GMH_EU",Q5802,IF(Input!F$4="Skysuper",#REF!,IF(Input!F$4="SkyII",#REF!,IF(Input!F$4="XO-8000",#REF!, "FALSE")))))))</f>
        <v>0</v>
      </c>
      <c r="J5802" s="210" t="s">
        <v>10359</v>
      </c>
      <c r="K5802" s="268">
        <v>0</v>
      </c>
      <c r="L5802" s="270" t="s">
        <v>10359</v>
      </c>
      <c r="M5802" s="270">
        <v>0</v>
      </c>
      <c r="N5802" s="270" t="s">
        <v>10359</v>
      </c>
      <c r="O5802" s="270">
        <v>0</v>
      </c>
      <c r="P5802" s="270" t="s">
        <v>10359</v>
      </c>
      <c r="Q5802" s="270">
        <v>0</v>
      </c>
      <c r="R5802" s="74"/>
      <c r="S5802" s="75" t="str">
        <f t="shared" si="517"/>
        <v>0000</v>
      </c>
      <c r="T5802" s="75" t="str">
        <f t="shared" si="518"/>
        <v>00000000000000000000000000000000</v>
      </c>
      <c r="V5802" s="197"/>
      <c r="W5802" s="75">
        <f t="shared" si="519"/>
        <v>0</v>
      </c>
      <c r="AE5802" s="479"/>
    </row>
    <row r="5803" spans="1:31" s="75" customFormat="1" ht="13.5" x14ac:dyDescent="0.2">
      <c r="A5803" s="211">
        <v>5800</v>
      </c>
      <c r="B5803" s="212" t="s">
        <v>6600</v>
      </c>
      <c r="C5803" s="213" t="s">
        <v>6600</v>
      </c>
      <c r="D5803" s="213" t="s">
        <v>6600</v>
      </c>
      <c r="E5803" s="213" t="s">
        <v>6600</v>
      </c>
      <c r="F5803" s="213" t="s">
        <v>6600</v>
      </c>
      <c r="G5803" s="214" t="s">
        <v>6600</v>
      </c>
      <c r="H5803" s="208" t="str">
        <f>IF(Input!F$4="GMH_OECC",J5803,IF(Input!F$4="GMH_XOEC",L5803,IF(Input!F$4="GMH_Korea",N5803,IF(Input!F$4="GMH_EU",P5803,IF(Input!F$4="Skysuper",#REF!,IF(Input!F$4="SkyII",#REF!,IF(Input!F$4="XO-8000",#REF!, "FALSE")))))))</f>
        <v>00</v>
      </c>
      <c r="I5803" s="209">
        <f>IF(Input!F$4="GMH_OECC",K5803,IF(Input!F$4="GMH_XOEC",M5803,IF(Input!F$4="GMH_Korea",O5803,IF(Input!F$4="GMH_EU",Q5803,IF(Input!F$4="Skysuper",#REF!,IF(Input!F$4="SkyII",#REF!,IF(Input!F$4="XO-8000",#REF!, "FALSE")))))))</f>
        <v>0</v>
      </c>
      <c r="J5803" s="210" t="s">
        <v>10359</v>
      </c>
      <c r="K5803" s="268">
        <v>0</v>
      </c>
      <c r="L5803" s="270" t="s">
        <v>10359</v>
      </c>
      <c r="M5803" s="270">
        <v>0</v>
      </c>
      <c r="N5803" s="270" t="s">
        <v>10359</v>
      </c>
      <c r="O5803" s="270">
        <v>0</v>
      </c>
      <c r="P5803" s="270" t="s">
        <v>10359</v>
      </c>
      <c r="Q5803" s="270">
        <v>0</v>
      </c>
      <c r="R5803" s="74"/>
      <c r="S5803" s="75" t="str">
        <f t="shared" si="517"/>
        <v>0000</v>
      </c>
      <c r="T5803" s="75" t="str">
        <f t="shared" si="518"/>
        <v>00000000000000000000000000000000</v>
      </c>
      <c r="V5803" s="197"/>
      <c r="W5803" s="75">
        <f t="shared" si="519"/>
        <v>0</v>
      </c>
      <c r="AE5803" s="479"/>
    </row>
    <row r="5804" spans="1:31" s="75" customFormat="1" ht="13.5" x14ac:dyDescent="0.2">
      <c r="A5804" s="211">
        <v>5801</v>
      </c>
      <c r="B5804" s="212" t="s">
        <v>6600</v>
      </c>
      <c r="C5804" s="213" t="s">
        <v>6600</v>
      </c>
      <c r="D5804" s="213" t="s">
        <v>6600</v>
      </c>
      <c r="E5804" s="213" t="s">
        <v>6600</v>
      </c>
      <c r="F5804" s="213" t="s">
        <v>6600</v>
      </c>
      <c r="G5804" s="214" t="s">
        <v>6600</v>
      </c>
      <c r="H5804" s="208" t="str">
        <f>IF(Input!F$4="GMH_OECC",J5804,IF(Input!F$4="GMH_XOEC",L5804,IF(Input!F$4="GMH_Korea",N5804,IF(Input!F$4="GMH_EU",P5804,IF(Input!F$4="Skysuper",#REF!,IF(Input!F$4="SkyII",#REF!,IF(Input!F$4="XO-8000",#REF!, "FALSE")))))))</f>
        <v>00</v>
      </c>
      <c r="I5804" s="209">
        <f>IF(Input!F$4="GMH_OECC",K5804,IF(Input!F$4="GMH_XOEC",M5804,IF(Input!F$4="GMH_Korea",O5804,IF(Input!F$4="GMH_EU",Q5804,IF(Input!F$4="Skysuper",#REF!,IF(Input!F$4="SkyII",#REF!,IF(Input!F$4="XO-8000",#REF!, "FALSE")))))))</f>
        <v>0</v>
      </c>
      <c r="J5804" s="210" t="s">
        <v>10359</v>
      </c>
      <c r="K5804" s="268">
        <v>0</v>
      </c>
      <c r="L5804" s="270" t="s">
        <v>10359</v>
      </c>
      <c r="M5804" s="270">
        <v>0</v>
      </c>
      <c r="N5804" s="270" t="s">
        <v>10359</v>
      </c>
      <c r="O5804" s="270">
        <v>0</v>
      </c>
      <c r="P5804" s="270" t="s">
        <v>10359</v>
      </c>
      <c r="Q5804" s="270">
        <v>0</v>
      </c>
      <c r="R5804" s="74"/>
      <c r="S5804" s="75" t="str">
        <f t="shared" si="517"/>
        <v>0000</v>
      </c>
      <c r="T5804" s="75" t="str">
        <f t="shared" si="518"/>
        <v>00000000000000000000000000000000</v>
      </c>
      <c r="V5804" s="197"/>
      <c r="W5804" s="75">
        <f t="shared" si="519"/>
        <v>0</v>
      </c>
      <c r="AE5804" s="479"/>
    </row>
    <row r="5805" spans="1:31" s="75" customFormat="1" ht="13.5" x14ac:dyDescent="0.2">
      <c r="A5805" s="211">
        <v>5802</v>
      </c>
      <c r="B5805" s="212" t="s">
        <v>6600</v>
      </c>
      <c r="C5805" s="213" t="s">
        <v>6600</v>
      </c>
      <c r="D5805" s="213" t="s">
        <v>6600</v>
      </c>
      <c r="E5805" s="213" t="s">
        <v>6600</v>
      </c>
      <c r="F5805" s="213" t="s">
        <v>6600</v>
      </c>
      <c r="G5805" s="214" t="s">
        <v>6600</v>
      </c>
      <c r="H5805" s="208" t="str">
        <f>IF(Input!F$4="GMH_OECC",J5805,IF(Input!F$4="GMH_XOEC",L5805,IF(Input!F$4="GMH_Korea",N5805,IF(Input!F$4="GMH_EU",P5805,IF(Input!F$4="Skysuper",#REF!,IF(Input!F$4="SkyII",#REF!,IF(Input!F$4="XO-8000",#REF!, "FALSE")))))))</f>
        <v>00</v>
      </c>
      <c r="I5805" s="209">
        <f>IF(Input!F$4="GMH_OECC",K5805,IF(Input!F$4="GMH_XOEC",M5805,IF(Input!F$4="GMH_Korea",O5805,IF(Input!F$4="GMH_EU",Q5805,IF(Input!F$4="Skysuper",#REF!,IF(Input!F$4="SkyII",#REF!,IF(Input!F$4="XO-8000",#REF!, "FALSE")))))))</f>
        <v>0</v>
      </c>
      <c r="J5805" s="210" t="s">
        <v>10359</v>
      </c>
      <c r="K5805" s="268">
        <v>0</v>
      </c>
      <c r="L5805" s="270" t="s">
        <v>10359</v>
      </c>
      <c r="M5805" s="270">
        <v>0</v>
      </c>
      <c r="N5805" s="270" t="s">
        <v>10359</v>
      </c>
      <c r="O5805" s="270">
        <v>0</v>
      </c>
      <c r="P5805" s="270" t="s">
        <v>10359</v>
      </c>
      <c r="Q5805" s="270">
        <v>0</v>
      </c>
      <c r="R5805" s="74"/>
      <c r="S5805" s="75" t="str">
        <f t="shared" si="517"/>
        <v>0000</v>
      </c>
      <c r="T5805" s="75" t="str">
        <f t="shared" si="518"/>
        <v>00000000000000000000000000000000</v>
      </c>
      <c r="V5805" s="197"/>
      <c r="W5805" s="75">
        <f t="shared" si="519"/>
        <v>0</v>
      </c>
      <c r="AE5805" s="479"/>
    </row>
    <row r="5806" spans="1:31" s="75" customFormat="1" ht="13.5" x14ac:dyDescent="0.2">
      <c r="A5806" s="211">
        <v>5803</v>
      </c>
      <c r="B5806" s="212" t="s">
        <v>6600</v>
      </c>
      <c r="C5806" s="213" t="s">
        <v>6600</v>
      </c>
      <c r="D5806" s="213" t="s">
        <v>6600</v>
      </c>
      <c r="E5806" s="213" t="s">
        <v>6600</v>
      </c>
      <c r="F5806" s="213" t="s">
        <v>6600</v>
      </c>
      <c r="G5806" s="214" t="s">
        <v>6600</v>
      </c>
      <c r="H5806" s="208" t="str">
        <f>IF(Input!F$4="GMH_OECC",J5806,IF(Input!F$4="GMH_XOEC",L5806,IF(Input!F$4="GMH_Korea",N5806,IF(Input!F$4="GMH_EU",P5806,IF(Input!F$4="Skysuper",#REF!,IF(Input!F$4="SkyII",#REF!,IF(Input!F$4="XO-8000",#REF!, "FALSE")))))))</f>
        <v>00</v>
      </c>
      <c r="I5806" s="209">
        <f>IF(Input!F$4="GMH_OECC",K5806,IF(Input!F$4="GMH_XOEC",M5806,IF(Input!F$4="GMH_Korea",O5806,IF(Input!F$4="GMH_EU",Q5806,IF(Input!F$4="Skysuper",#REF!,IF(Input!F$4="SkyII",#REF!,IF(Input!F$4="XO-8000",#REF!, "FALSE")))))))</f>
        <v>0</v>
      </c>
      <c r="J5806" s="210" t="s">
        <v>10359</v>
      </c>
      <c r="K5806" s="268">
        <v>0</v>
      </c>
      <c r="L5806" s="270" t="s">
        <v>10359</v>
      </c>
      <c r="M5806" s="270">
        <v>0</v>
      </c>
      <c r="N5806" s="270" t="s">
        <v>10359</v>
      </c>
      <c r="O5806" s="270">
        <v>0</v>
      </c>
      <c r="P5806" s="270" t="s">
        <v>10359</v>
      </c>
      <c r="Q5806" s="270">
        <v>0</v>
      </c>
      <c r="R5806" s="74"/>
      <c r="S5806" s="75" t="str">
        <f t="shared" si="517"/>
        <v>0000</v>
      </c>
      <c r="T5806" s="75" t="str">
        <f t="shared" si="518"/>
        <v>00000000000000000000000000000000</v>
      </c>
      <c r="V5806" s="197"/>
      <c r="W5806" s="75">
        <f t="shared" si="519"/>
        <v>0</v>
      </c>
      <c r="AE5806" s="479"/>
    </row>
    <row r="5807" spans="1:31" s="75" customFormat="1" ht="13.5" x14ac:dyDescent="0.2">
      <c r="A5807" s="211">
        <v>5804</v>
      </c>
      <c r="B5807" s="212" t="s">
        <v>6600</v>
      </c>
      <c r="C5807" s="213" t="s">
        <v>6600</v>
      </c>
      <c r="D5807" s="213" t="s">
        <v>6600</v>
      </c>
      <c r="E5807" s="213" t="s">
        <v>6600</v>
      </c>
      <c r="F5807" s="213" t="s">
        <v>6600</v>
      </c>
      <c r="G5807" s="214" t="s">
        <v>6600</v>
      </c>
      <c r="H5807" s="208" t="str">
        <f>IF(Input!F$4="GMH_OECC",J5807,IF(Input!F$4="GMH_XOEC",L5807,IF(Input!F$4="GMH_Korea",N5807,IF(Input!F$4="GMH_EU",P5807,IF(Input!F$4="Skysuper",#REF!,IF(Input!F$4="SkyII",#REF!,IF(Input!F$4="XO-8000",#REF!, "FALSE")))))))</f>
        <v>00</v>
      </c>
      <c r="I5807" s="209">
        <f>IF(Input!F$4="GMH_OECC",K5807,IF(Input!F$4="GMH_XOEC",M5807,IF(Input!F$4="GMH_Korea",O5807,IF(Input!F$4="GMH_EU",Q5807,IF(Input!F$4="Skysuper",#REF!,IF(Input!F$4="SkyII",#REF!,IF(Input!F$4="XO-8000",#REF!, "FALSE")))))))</f>
        <v>0</v>
      </c>
      <c r="J5807" s="210" t="s">
        <v>10359</v>
      </c>
      <c r="K5807" s="268">
        <v>0</v>
      </c>
      <c r="L5807" s="270" t="s">
        <v>10359</v>
      </c>
      <c r="M5807" s="270">
        <v>0</v>
      </c>
      <c r="N5807" s="270" t="s">
        <v>10359</v>
      </c>
      <c r="O5807" s="270">
        <v>0</v>
      </c>
      <c r="P5807" s="270" t="s">
        <v>10359</v>
      </c>
      <c r="Q5807" s="270">
        <v>0</v>
      </c>
      <c r="R5807" s="74"/>
      <c r="S5807" s="75" t="str">
        <f t="shared" si="517"/>
        <v>0000</v>
      </c>
      <c r="T5807" s="75" t="str">
        <f t="shared" si="518"/>
        <v>00000000000000000000000000000000</v>
      </c>
      <c r="V5807" s="197"/>
      <c r="W5807" s="75">
        <f t="shared" si="519"/>
        <v>0</v>
      </c>
      <c r="AE5807" s="479"/>
    </row>
    <row r="5808" spans="1:31" s="75" customFormat="1" ht="13.5" x14ac:dyDescent="0.2">
      <c r="A5808" s="211">
        <v>5805</v>
      </c>
      <c r="B5808" s="212" t="s">
        <v>6600</v>
      </c>
      <c r="C5808" s="213" t="s">
        <v>6600</v>
      </c>
      <c r="D5808" s="213" t="s">
        <v>6600</v>
      </c>
      <c r="E5808" s="213" t="s">
        <v>6600</v>
      </c>
      <c r="F5808" s="213" t="s">
        <v>6600</v>
      </c>
      <c r="G5808" s="214" t="s">
        <v>6600</v>
      </c>
      <c r="H5808" s="208" t="str">
        <f>IF(Input!F$4="GMH_OECC",J5808,IF(Input!F$4="GMH_XOEC",L5808,IF(Input!F$4="GMH_Korea",N5808,IF(Input!F$4="GMH_EU",P5808,IF(Input!F$4="Skysuper",#REF!,IF(Input!F$4="SkyII",#REF!,IF(Input!F$4="XO-8000",#REF!, "FALSE")))))))</f>
        <v>00</v>
      </c>
      <c r="I5808" s="209">
        <f>IF(Input!F$4="GMH_OECC",K5808,IF(Input!F$4="GMH_XOEC",M5808,IF(Input!F$4="GMH_Korea",O5808,IF(Input!F$4="GMH_EU",Q5808,IF(Input!F$4="Skysuper",#REF!,IF(Input!F$4="SkyII",#REF!,IF(Input!F$4="XO-8000",#REF!, "FALSE")))))))</f>
        <v>0</v>
      </c>
      <c r="J5808" s="210" t="s">
        <v>10359</v>
      </c>
      <c r="K5808" s="268">
        <v>0</v>
      </c>
      <c r="L5808" s="270" t="s">
        <v>10359</v>
      </c>
      <c r="M5808" s="270">
        <v>0</v>
      </c>
      <c r="N5808" s="270" t="s">
        <v>10359</v>
      </c>
      <c r="O5808" s="270">
        <v>0</v>
      </c>
      <c r="P5808" s="270" t="s">
        <v>10359</v>
      </c>
      <c r="Q5808" s="270">
        <v>0</v>
      </c>
      <c r="R5808" s="74"/>
      <c r="S5808" s="75" t="str">
        <f t="shared" si="517"/>
        <v>0000</v>
      </c>
      <c r="T5808" s="75" t="str">
        <f t="shared" si="518"/>
        <v>00000000000000000000000000000000</v>
      </c>
      <c r="V5808" s="197"/>
      <c r="W5808" s="75">
        <f t="shared" si="519"/>
        <v>0</v>
      </c>
      <c r="AE5808" s="479"/>
    </row>
    <row r="5809" spans="1:31" s="75" customFormat="1" ht="13.5" x14ac:dyDescent="0.2">
      <c r="A5809" s="211">
        <v>5806</v>
      </c>
      <c r="B5809" s="212" t="s">
        <v>6600</v>
      </c>
      <c r="C5809" s="213" t="s">
        <v>6600</v>
      </c>
      <c r="D5809" s="213" t="s">
        <v>6600</v>
      </c>
      <c r="E5809" s="213" t="s">
        <v>6600</v>
      </c>
      <c r="F5809" s="213" t="s">
        <v>6600</v>
      </c>
      <c r="G5809" s="214" t="s">
        <v>6600</v>
      </c>
      <c r="H5809" s="208" t="str">
        <f>IF(Input!F$4="GMH_OECC",J5809,IF(Input!F$4="GMH_XOEC",L5809,IF(Input!F$4="GMH_Korea",N5809,IF(Input!F$4="GMH_EU",P5809,IF(Input!F$4="Skysuper",#REF!,IF(Input!F$4="SkyII",#REF!,IF(Input!F$4="XO-8000",#REF!, "FALSE")))))))</f>
        <v>00</v>
      </c>
      <c r="I5809" s="209">
        <f>IF(Input!F$4="GMH_OECC",K5809,IF(Input!F$4="GMH_XOEC",M5809,IF(Input!F$4="GMH_Korea",O5809,IF(Input!F$4="GMH_EU",Q5809,IF(Input!F$4="Skysuper",#REF!,IF(Input!F$4="SkyII",#REF!,IF(Input!F$4="XO-8000",#REF!, "FALSE")))))))</f>
        <v>0</v>
      </c>
      <c r="J5809" s="210" t="s">
        <v>10359</v>
      </c>
      <c r="K5809" s="268">
        <v>0</v>
      </c>
      <c r="L5809" s="270" t="s">
        <v>10359</v>
      </c>
      <c r="M5809" s="270">
        <v>0</v>
      </c>
      <c r="N5809" s="270" t="s">
        <v>10359</v>
      </c>
      <c r="O5809" s="270">
        <v>0</v>
      </c>
      <c r="P5809" s="270" t="s">
        <v>10359</v>
      </c>
      <c r="Q5809" s="270">
        <v>0</v>
      </c>
      <c r="R5809" s="74"/>
      <c r="S5809" s="75" t="str">
        <f t="shared" si="517"/>
        <v>0000</v>
      </c>
      <c r="T5809" s="75" t="str">
        <f t="shared" si="518"/>
        <v>00000000000000000000000000000000</v>
      </c>
      <c r="V5809" s="197"/>
      <c r="W5809" s="75">
        <f t="shared" si="519"/>
        <v>0</v>
      </c>
      <c r="AE5809" s="479"/>
    </row>
    <row r="5810" spans="1:31" s="75" customFormat="1" ht="13.5" x14ac:dyDescent="0.2">
      <c r="A5810" s="211">
        <v>5807</v>
      </c>
      <c r="B5810" s="212" t="s">
        <v>6600</v>
      </c>
      <c r="C5810" s="213" t="s">
        <v>6600</v>
      </c>
      <c r="D5810" s="213" t="s">
        <v>6600</v>
      </c>
      <c r="E5810" s="213" t="s">
        <v>6600</v>
      </c>
      <c r="F5810" s="213" t="s">
        <v>6600</v>
      </c>
      <c r="G5810" s="214" t="s">
        <v>6600</v>
      </c>
      <c r="H5810" s="208" t="str">
        <f>IF(Input!F$4="GMH_OECC",J5810,IF(Input!F$4="GMH_XOEC",L5810,IF(Input!F$4="GMH_Korea",N5810,IF(Input!F$4="GMH_EU",P5810,IF(Input!F$4="Skysuper",#REF!,IF(Input!F$4="SkyII",#REF!,IF(Input!F$4="XO-8000",#REF!, "FALSE")))))))</f>
        <v>00</v>
      </c>
      <c r="I5810" s="209">
        <f>IF(Input!F$4="GMH_OECC",K5810,IF(Input!F$4="GMH_XOEC",M5810,IF(Input!F$4="GMH_Korea",O5810,IF(Input!F$4="GMH_EU",Q5810,IF(Input!F$4="Skysuper",#REF!,IF(Input!F$4="SkyII",#REF!,IF(Input!F$4="XO-8000",#REF!, "FALSE")))))))</f>
        <v>0</v>
      </c>
      <c r="J5810" s="210" t="s">
        <v>10359</v>
      </c>
      <c r="K5810" s="268">
        <v>0</v>
      </c>
      <c r="L5810" s="270" t="s">
        <v>10359</v>
      </c>
      <c r="M5810" s="270">
        <v>0</v>
      </c>
      <c r="N5810" s="270" t="s">
        <v>10359</v>
      </c>
      <c r="O5810" s="270">
        <v>0</v>
      </c>
      <c r="P5810" s="270" t="s">
        <v>10359</v>
      </c>
      <c r="Q5810" s="270">
        <v>0</v>
      </c>
      <c r="R5810" s="74"/>
      <c r="S5810" s="75" t="str">
        <f t="shared" si="517"/>
        <v>0000</v>
      </c>
      <c r="T5810" s="75" t="str">
        <f t="shared" si="518"/>
        <v>00000000000000000000000000000000</v>
      </c>
      <c r="V5810" s="197"/>
      <c r="W5810" s="75">
        <f t="shared" si="519"/>
        <v>0</v>
      </c>
      <c r="AE5810" s="479"/>
    </row>
    <row r="5811" spans="1:31" s="75" customFormat="1" ht="13.5" x14ac:dyDescent="0.2">
      <c r="A5811" s="211">
        <v>5808</v>
      </c>
      <c r="B5811" s="212" t="s">
        <v>6600</v>
      </c>
      <c r="C5811" s="213" t="s">
        <v>6600</v>
      </c>
      <c r="D5811" s="213" t="s">
        <v>6600</v>
      </c>
      <c r="E5811" s="213" t="s">
        <v>6600</v>
      </c>
      <c r="F5811" s="213" t="s">
        <v>6600</v>
      </c>
      <c r="G5811" s="214" t="s">
        <v>6600</v>
      </c>
      <c r="H5811" s="208" t="str">
        <f>IF(Input!F$4="GMH_OECC",J5811,IF(Input!F$4="GMH_XOEC",L5811,IF(Input!F$4="GMH_Korea",N5811,IF(Input!F$4="GMH_EU",P5811,IF(Input!F$4="Skysuper",#REF!,IF(Input!F$4="SkyII",#REF!,IF(Input!F$4="XO-8000",#REF!, "FALSE")))))))</f>
        <v>00</v>
      </c>
      <c r="I5811" s="209">
        <f>IF(Input!F$4="GMH_OECC",K5811,IF(Input!F$4="GMH_XOEC",M5811,IF(Input!F$4="GMH_Korea",O5811,IF(Input!F$4="GMH_EU",Q5811,IF(Input!F$4="Skysuper",#REF!,IF(Input!F$4="SkyII",#REF!,IF(Input!F$4="XO-8000",#REF!, "FALSE")))))))</f>
        <v>0</v>
      </c>
      <c r="J5811" s="210" t="s">
        <v>10359</v>
      </c>
      <c r="K5811" s="268">
        <v>0</v>
      </c>
      <c r="L5811" s="270" t="s">
        <v>10359</v>
      </c>
      <c r="M5811" s="270">
        <v>0</v>
      </c>
      <c r="N5811" s="270" t="s">
        <v>10359</v>
      </c>
      <c r="O5811" s="270">
        <v>0</v>
      </c>
      <c r="P5811" s="270" t="s">
        <v>10359</v>
      </c>
      <c r="Q5811" s="270">
        <v>0</v>
      </c>
      <c r="R5811" s="74"/>
      <c r="S5811" s="75" t="str">
        <f t="shared" si="517"/>
        <v>0000</v>
      </c>
      <c r="T5811" s="75" t="str">
        <f t="shared" si="518"/>
        <v>00000000000000000000000000000000</v>
      </c>
      <c r="V5811" s="197"/>
      <c r="W5811" s="75">
        <f t="shared" si="519"/>
        <v>0</v>
      </c>
      <c r="AE5811" s="479"/>
    </row>
    <row r="5812" spans="1:31" s="75" customFormat="1" ht="13.5" x14ac:dyDescent="0.2">
      <c r="A5812" s="211">
        <v>5809</v>
      </c>
      <c r="B5812" s="212" t="s">
        <v>6600</v>
      </c>
      <c r="C5812" s="213" t="s">
        <v>6600</v>
      </c>
      <c r="D5812" s="213" t="s">
        <v>6600</v>
      </c>
      <c r="E5812" s="213" t="s">
        <v>6600</v>
      </c>
      <c r="F5812" s="213" t="s">
        <v>6600</v>
      </c>
      <c r="G5812" s="214" t="s">
        <v>6600</v>
      </c>
      <c r="H5812" s="208" t="str">
        <f>IF(Input!F$4="GMH_OECC",J5812,IF(Input!F$4="GMH_XOEC",L5812,IF(Input!F$4="GMH_Korea",N5812,IF(Input!F$4="GMH_EU",P5812,IF(Input!F$4="Skysuper",#REF!,IF(Input!F$4="SkyII",#REF!,IF(Input!F$4="XO-8000",#REF!, "FALSE")))))))</f>
        <v>00</v>
      </c>
      <c r="I5812" s="209">
        <f>IF(Input!F$4="GMH_OECC",K5812,IF(Input!F$4="GMH_XOEC",M5812,IF(Input!F$4="GMH_Korea",O5812,IF(Input!F$4="GMH_EU",Q5812,IF(Input!F$4="Skysuper",#REF!,IF(Input!F$4="SkyII",#REF!,IF(Input!F$4="XO-8000",#REF!, "FALSE")))))))</f>
        <v>0</v>
      </c>
      <c r="J5812" s="210" t="s">
        <v>10359</v>
      </c>
      <c r="K5812" s="268">
        <v>0</v>
      </c>
      <c r="L5812" s="270" t="s">
        <v>10359</v>
      </c>
      <c r="M5812" s="270">
        <v>0</v>
      </c>
      <c r="N5812" s="270" t="s">
        <v>10359</v>
      </c>
      <c r="O5812" s="270">
        <v>0</v>
      </c>
      <c r="P5812" s="270" t="s">
        <v>10359</v>
      </c>
      <c r="Q5812" s="270">
        <v>0</v>
      </c>
      <c r="R5812" s="74"/>
      <c r="S5812" s="75" t="str">
        <f t="shared" ref="S5812:S5875" si="520">"0"&amp;DEC2HEX(2^(I5812-1))&amp;IF(LEN(DEC2HEX(H5812))=2,DEC2HEX(H5812),"0"&amp;DEC2HEX(H5812))</f>
        <v>0000</v>
      </c>
      <c r="T5812" s="75" t="str">
        <f t="shared" si="518"/>
        <v>00000000000000000000000000000000</v>
      </c>
      <c r="V5812" s="197"/>
      <c r="W5812" s="75">
        <f t="shared" si="519"/>
        <v>0</v>
      </c>
      <c r="AE5812" s="479"/>
    </row>
    <row r="5813" spans="1:31" s="75" customFormat="1" ht="13.5" x14ac:dyDescent="0.2">
      <c r="A5813" s="211">
        <v>5810</v>
      </c>
      <c r="B5813" s="212" t="s">
        <v>6600</v>
      </c>
      <c r="C5813" s="213" t="s">
        <v>6600</v>
      </c>
      <c r="D5813" s="213" t="s">
        <v>6600</v>
      </c>
      <c r="E5813" s="213" t="s">
        <v>6600</v>
      </c>
      <c r="F5813" s="213" t="s">
        <v>6600</v>
      </c>
      <c r="G5813" s="214" t="s">
        <v>6600</v>
      </c>
      <c r="H5813" s="208" t="str">
        <f>IF(Input!F$4="GMH_OECC",J5813,IF(Input!F$4="GMH_XOEC",L5813,IF(Input!F$4="GMH_Korea",N5813,IF(Input!F$4="GMH_EU",P5813,IF(Input!F$4="Skysuper",#REF!,IF(Input!F$4="SkyII",#REF!,IF(Input!F$4="XO-8000",#REF!, "FALSE")))))))</f>
        <v>00</v>
      </c>
      <c r="I5813" s="209">
        <f>IF(Input!F$4="GMH_OECC",K5813,IF(Input!F$4="GMH_XOEC",M5813,IF(Input!F$4="GMH_Korea",O5813,IF(Input!F$4="GMH_EU",Q5813,IF(Input!F$4="Skysuper",#REF!,IF(Input!F$4="SkyII",#REF!,IF(Input!F$4="XO-8000",#REF!, "FALSE")))))))</f>
        <v>0</v>
      </c>
      <c r="J5813" s="210" t="s">
        <v>10359</v>
      </c>
      <c r="K5813" s="268">
        <v>0</v>
      </c>
      <c r="L5813" s="270" t="s">
        <v>10359</v>
      </c>
      <c r="M5813" s="270">
        <v>0</v>
      </c>
      <c r="N5813" s="270" t="s">
        <v>10359</v>
      </c>
      <c r="O5813" s="270">
        <v>0</v>
      </c>
      <c r="P5813" s="270" t="s">
        <v>10359</v>
      </c>
      <c r="Q5813" s="270">
        <v>0</v>
      </c>
      <c r="R5813" s="74"/>
      <c r="S5813" s="75" t="str">
        <f t="shared" si="520"/>
        <v>0000</v>
      </c>
      <c r="T5813" s="75" t="str">
        <f t="shared" si="518"/>
        <v>00000000000000000000000000000000</v>
      </c>
      <c r="V5813" s="197"/>
      <c r="W5813" s="75">
        <f t="shared" si="519"/>
        <v>0</v>
      </c>
      <c r="AE5813" s="479"/>
    </row>
    <row r="5814" spans="1:31" s="75" customFormat="1" ht="13.5" x14ac:dyDescent="0.2">
      <c r="A5814" s="211">
        <v>5811</v>
      </c>
      <c r="B5814" s="212" t="s">
        <v>6600</v>
      </c>
      <c r="C5814" s="213" t="s">
        <v>6600</v>
      </c>
      <c r="D5814" s="213" t="s">
        <v>6600</v>
      </c>
      <c r="E5814" s="213" t="s">
        <v>6600</v>
      </c>
      <c r="F5814" s="213" t="s">
        <v>6600</v>
      </c>
      <c r="G5814" s="214" t="s">
        <v>6600</v>
      </c>
      <c r="H5814" s="208" t="str">
        <f>IF(Input!F$4="GMH_OECC",J5814,IF(Input!F$4="GMH_XOEC",L5814,IF(Input!F$4="GMH_Korea",N5814,IF(Input!F$4="GMH_EU",P5814,IF(Input!F$4="Skysuper",#REF!,IF(Input!F$4="SkyII",#REF!,IF(Input!F$4="XO-8000",#REF!, "FALSE")))))))</f>
        <v>00</v>
      </c>
      <c r="I5814" s="209">
        <f>IF(Input!F$4="GMH_OECC",K5814,IF(Input!F$4="GMH_XOEC",M5814,IF(Input!F$4="GMH_Korea",O5814,IF(Input!F$4="GMH_EU",Q5814,IF(Input!F$4="Skysuper",#REF!,IF(Input!F$4="SkyII",#REF!,IF(Input!F$4="XO-8000",#REF!, "FALSE")))))))</f>
        <v>0</v>
      </c>
      <c r="J5814" s="210" t="s">
        <v>10359</v>
      </c>
      <c r="K5814" s="268">
        <v>0</v>
      </c>
      <c r="L5814" s="270" t="s">
        <v>10359</v>
      </c>
      <c r="M5814" s="270">
        <v>0</v>
      </c>
      <c r="N5814" s="270" t="s">
        <v>10359</v>
      </c>
      <c r="O5814" s="270">
        <v>0</v>
      </c>
      <c r="P5814" s="270" t="s">
        <v>10359</v>
      </c>
      <c r="Q5814" s="270">
        <v>0</v>
      </c>
      <c r="R5814" s="74"/>
      <c r="S5814" s="75" t="str">
        <f t="shared" si="520"/>
        <v>0000</v>
      </c>
      <c r="T5814" s="75" t="str">
        <f t="shared" si="518"/>
        <v>00000000000000000000000000000000</v>
      </c>
      <c r="V5814" s="197"/>
      <c r="W5814" s="75">
        <f t="shared" si="519"/>
        <v>0</v>
      </c>
      <c r="AE5814" s="479"/>
    </row>
    <row r="5815" spans="1:31" s="75" customFormat="1" ht="13.5" x14ac:dyDescent="0.2">
      <c r="A5815" s="211">
        <v>5812</v>
      </c>
      <c r="B5815" s="212" t="s">
        <v>6600</v>
      </c>
      <c r="C5815" s="213" t="s">
        <v>6600</v>
      </c>
      <c r="D5815" s="213" t="s">
        <v>6600</v>
      </c>
      <c r="E5815" s="213" t="s">
        <v>6600</v>
      </c>
      <c r="F5815" s="213" t="s">
        <v>6600</v>
      </c>
      <c r="G5815" s="214" t="s">
        <v>6600</v>
      </c>
      <c r="H5815" s="208" t="str">
        <f>IF(Input!F$4="GMH_OECC",J5815,IF(Input!F$4="GMH_XOEC",L5815,IF(Input!F$4="GMH_Korea",N5815,IF(Input!F$4="GMH_EU",P5815,IF(Input!F$4="Skysuper",#REF!,IF(Input!F$4="SkyII",#REF!,IF(Input!F$4="XO-8000",#REF!, "FALSE")))))))</f>
        <v>00</v>
      </c>
      <c r="I5815" s="209">
        <f>IF(Input!F$4="GMH_OECC",K5815,IF(Input!F$4="GMH_XOEC",M5815,IF(Input!F$4="GMH_Korea",O5815,IF(Input!F$4="GMH_EU",Q5815,IF(Input!F$4="Skysuper",#REF!,IF(Input!F$4="SkyII",#REF!,IF(Input!F$4="XO-8000",#REF!, "FALSE")))))))</f>
        <v>0</v>
      </c>
      <c r="J5815" s="210" t="s">
        <v>10359</v>
      </c>
      <c r="K5815" s="268">
        <v>0</v>
      </c>
      <c r="L5815" s="270" t="s">
        <v>10359</v>
      </c>
      <c r="M5815" s="270">
        <v>0</v>
      </c>
      <c r="N5815" s="270" t="s">
        <v>10359</v>
      </c>
      <c r="O5815" s="270">
        <v>0</v>
      </c>
      <c r="P5815" s="270" t="s">
        <v>10359</v>
      </c>
      <c r="Q5815" s="270">
        <v>0</v>
      </c>
      <c r="R5815" s="74"/>
      <c r="S5815" s="75" t="str">
        <f t="shared" si="520"/>
        <v>0000</v>
      </c>
      <c r="T5815" s="75" t="str">
        <f t="shared" si="518"/>
        <v>00000000000000000000000000000000</v>
      </c>
      <c r="V5815" s="197"/>
      <c r="W5815" s="75">
        <f t="shared" si="519"/>
        <v>0</v>
      </c>
      <c r="AE5815" s="479"/>
    </row>
    <row r="5816" spans="1:31" s="75" customFormat="1" ht="13.5" x14ac:dyDescent="0.2">
      <c r="A5816" s="211">
        <v>5813</v>
      </c>
      <c r="B5816" s="212" t="s">
        <v>6600</v>
      </c>
      <c r="C5816" s="213" t="s">
        <v>6600</v>
      </c>
      <c r="D5816" s="213" t="s">
        <v>6600</v>
      </c>
      <c r="E5816" s="213" t="s">
        <v>6600</v>
      </c>
      <c r="F5816" s="213" t="s">
        <v>6600</v>
      </c>
      <c r="G5816" s="214" t="s">
        <v>6600</v>
      </c>
      <c r="H5816" s="208" t="str">
        <f>IF(Input!F$4="GMH_OECC",J5816,IF(Input!F$4="GMH_XOEC",L5816,IF(Input!F$4="GMH_Korea",N5816,IF(Input!F$4="GMH_EU",P5816,IF(Input!F$4="Skysuper",#REF!,IF(Input!F$4="SkyII",#REF!,IF(Input!F$4="XO-8000",#REF!, "FALSE")))))))</f>
        <v>00</v>
      </c>
      <c r="I5816" s="209">
        <f>IF(Input!F$4="GMH_OECC",K5816,IF(Input!F$4="GMH_XOEC",M5816,IF(Input!F$4="GMH_Korea",O5816,IF(Input!F$4="GMH_EU",Q5816,IF(Input!F$4="Skysuper",#REF!,IF(Input!F$4="SkyII",#REF!,IF(Input!F$4="XO-8000",#REF!, "FALSE")))))))</f>
        <v>0</v>
      </c>
      <c r="J5816" s="210" t="s">
        <v>10359</v>
      </c>
      <c r="K5816" s="268">
        <v>0</v>
      </c>
      <c r="L5816" s="270" t="s">
        <v>10359</v>
      </c>
      <c r="M5816" s="270">
        <v>0</v>
      </c>
      <c r="N5816" s="270" t="s">
        <v>10359</v>
      </c>
      <c r="O5816" s="270">
        <v>0</v>
      </c>
      <c r="P5816" s="270" t="s">
        <v>10359</v>
      </c>
      <c r="Q5816" s="270">
        <v>0</v>
      </c>
      <c r="R5816" s="74"/>
      <c r="S5816" s="75" t="str">
        <f t="shared" si="520"/>
        <v>0000</v>
      </c>
      <c r="T5816" s="75" t="str">
        <f t="shared" si="518"/>
        <v>00000000000000000000000000000000</v>
      </c>
      <c r="V5816" s="197"/>
      <c r="W5816" s="75">
        <f t="shared" si="519"/>
        <v>0</v>
      </c>
      <c r="AE5816" s="479"/>
    </row>
    <row r="5817" spans="1:31" s="75" customFormat="1" ht="13.5" x14ac:dyDescent="0.2">
      <c r="A5817" s="211">
        <v>5814</v>
      </c>
      <c r="B5817" s="212" t="s">
        <v>6600</v>
      </c>
      <c r="C5817" s="213" t="s">
        <v>6600</v>
      </c>
      <c r="D5817" s="213" t="s">
        <v>6600</v>
      </c>
      <c r="E5817" s="213" t="s">
        <v>6600</v>
      </c>
      <c r="F5817" s="213" t="s">
        <v>6600</v>
      </c>
      <c r="G5817" s="214" t="s">
        <v>6600</v>
      </c>
      <c r="H5817" s="208" t="str">
        <f>IF(Input!F$4="GMH_OECC",J5817,IF(Input!F$4="GMH_XOEC",L5817,IF(Input!F$4="GMH_Korea",N5817,IF(Input!F$4="GMH_EU",P5817,IF(Input!F$4="Skysuper",#REF!,IF(Input!F$4="SkyII",#REF!,IF(Input!F$4="XO-8000",#REF!, "FALSE")))))))</f>
        <v>00</v>
      </c>
      <c r="I5817" s="209">
        <f>IF(Input!F$4="GMH_OECC",K5817,IF(Input!F$4="GMH_XOEC",M5817,IF(Input!F$4="GMH_Korea",O5817,IF(Input!F$4="GMH_EU",Q5817,IF(Input!F$4="Skysuper",#REF!,IF(Input!F$4="SkyII",#REF!,IF(Input!F$4="XO-8000",#REF!, "FALSE")))))))</f>
        <v>0</v>
      </c>
      <c r="J5817" s="210" t="s">
        <v>10359</v>
      </c>
      <c r="K5817" s="268">
        <v>0</v>
      </c>
      <c r="L5817" s="270" t="s">
        <v>10359</v>
      </c>
      <c r="M5817" s="270">
        <v>0</v>
      </c>
      <c r="N5817" s="270" t="s">
        <v>10359</v>
      </c>
      <c r="O5817" s="270">
        <v>0</v>
      </c>
      <c r="P5817" s="270" t="s">
        <v>10359</v>
      </c>
      <c r="Q5817" s="270">
        <v>0</v>
      </c>
      <c r="R5817" s="74"/>
      <c r="S5817" s="75" t="str">
        <f t="shared" si="520"/>
        <v>0000</v>
      </c>
      <c r="T5817" s="75" t="str">
        <f t="shared" si="518"/>
        <v>00000000000000000000000000000000</v>
      </c>
      <c r="V5817" s="197"/>
      <c r="W5817" s="75">
        <f t="shared" si="519"/>
        <v>0</v>
      </c>
      <c r="AE5817" s="479"/>
    </row>
    <row r="5818" spans="1:31" s="75" customFormat="1" ht="13.5" x14ac:dyDescent="0.2">
      <c r="A5818" s="211">
        <v>5815</v>
      </c>
      <c r="B5818" s="212" t="s">
        <v>6600</v>
      </c>
      <c r="C5818" s="213" t="s">
        <v>6600</v>
      </c>
      <c r="D5818" s="213" t="s">
        <v>6600</v>
      </c>
      <c r="E5818" s="213" t="s">
        <v>6600</v>
      </c>
      <c r="F5818" s="213" t="s">
        <v>6600</v>
      </c>
      <c r="G5818" s="214" t="s">
        <v>6600</v>
      </c>
      <c r="H5818" s="208" t="str">
        <f>IF(Input!F$4="GMH_OECC",J5818,IF(Input!F$4="GMH_XOEC",L5818,IF(Input!F$4="GMH_Korea",N5818,IF(Input!F$4="GMH_EU",P5818,IF(Input!F$4="Skysuper",#REF!,IF(Input!F$4="SkyII",#REF!,IF(Input!F$4="XO-8000",#REF!, "FALSE")))))))</f>
        <v>00</v>
      </c>
      <c r="I5818" s="209">
        <f>IF(Input!F$4="GMH_OECC",K5818,IF(Input!F$4="GMH_XOEC",M5818,IF(Input!F$4="GMH_Korea",O5818,IF(Input!F$4="GMH_EU",Q5818,IF(Input!F$4="Skysuper",#REF!,IF(Input!F$4="SkyII",#REF!,IF(Input!F$4="XO-8000",#REF!, "FALSE")))))))</f>
        <v>0</v>
      </c>
      <c r="J5818" s="210" t="s">
        <v>10359</v>
      </c>
      <c r="K5818" s="268">
        <v>0</v>
      </c>
      <c r="L5818" s="270" t="s">
        <v>10359</v>
      </c>
      <c r="M5818" s="270">
        <v>0</v>
      </c>
      <c r="N5818" s="270" t="s">
        <v>10359</v>
      </c>
      <c r="O5818" s="270">
        <v>0</v>
      </c>
      <c r="P5818" s="270" t="s">
        <v>10359</v>
      </c>
      <c r="Q5818" s="270">
        <v>0</v>
      </c>
      <c r="R5818" s="74"/>
      <c r="S5818" s="75" t="str">
        <f t="shared" si="520"/>
        <v>0000</v>
      </c>
      <c r="T5818" s="75" t="str">
        <f t="shared" si="518"/>
        <v>00000000000000000000000000000000</v>
      </c>
      <c r="V5818" s="197"/>
      <c r="W5818" s="75">
        <f t="shared" si="519"/>
        <v>0</v>
      </c>
      <c r="AE5818" s="479"/>
    </row>
    <row r="5819" spans="1:31" s="75" customFormat="1" ht="13.5" x14ac:dyDescent="0.2">
      <c r="A5819" s="211">
        <v>5816</v>
      </c>
      <c r="B5819" s="212" t="s">
        <v>6600</v>
      </c>
      <c r="C5819" s="213" t="s">
        <v>6600</v>
      </c>
      <c r="D5819" s="213" t="s">
        <v>6600</v>
      </c>
      <c r="E5819" s="213" t="s">
        <v>6600</v>
      </c>
      <c r="F5819" s="213" t="s">
        <v>6600</v>
      </c>
      <c r="G5819" s="214" t="s">
        <v>6600</v>
      </c>
      <c r="H5819" s="208" t="str">
        <f>IF(Input!F$4="GMH_OECC",J5819,IF(Input!F$4="GMH_XOEC",L5819,IF(Input!F$4="GMH_Korea",N5819,IF(Input!F$4="GMH_EU",P5819,IF(Input!F$4="Skysuper",#REF!,IF(Input!F$4="SkyII",#REF!,IF(Input!F$4="XO-8000",#REF!, "FALSE")))))))</f>
        <v>00</v>
      </c>
      <c r="I5819" s="209">
        <f>IF(Input!F$4="GMH_OECC",K5819,IF(Input!F$4="GMH_XOEC",M5819,IF(Input!F$4="GMH_Korea",O5819,IF(Input!F$4="GMH_EU",Q5819,IF(Input!F$4="Skysuper",#REF!,IF(Input!F$4="SkyII",#REF!,IF(Input!F$4="XO-8000",#REF!, "FALSE")))))))</f>
        <v>0</v>
      </c>
      <c r="J5819" s="210" t="s">
        <v>10359</v>
      </c>
      <c r="K5819" s="268">
        <v>0</v>
      </c>
      <c r="L5819" s="270" t="s">
        <v>10359</v>
      </c>
      <c r="M5819" s="270">
        <v>0</v>
      </c>
      <c r="N5819" s="270" t="s">
        <v>10359</v>
      </c>
      <c r="O5819" s="270">
        <v>0</v>
      </c>
      <c r="P5819" s="270" t="s">
        <v>10359</v>
      </c>
      <c r="Q5819" s="270">
        <v>0</v>
      </c>
      <c r="R5819" s="74"/>
      <c r="S5819" s="75" t="str">
        <f t="shared" si="520"/>
        <v>0000</v>
      </c>
      <c r="T5819" s="75" t="str">
        <f t="shared" si="518"/>
        <v>00000000000000000000000000000000</v>
      </c>
      <c r="V5819" s="197"/>
      <c r="W5819" s="75">
        <f t="shared" si="519"/>
        <v>0</v>
      </c>
      <c r="AE5819" s="479"/>
    </row>
    <row r="5820" spans="1:31" s="75" customFormat="1" ht="13.5" x14ac:dyDescent="0.2">
      <c r="A5820" s="211">
        <v>5817</v>
      </c>
      <c r="B5820" s="212" t="s">
        <v>6600</v>
      </c>
      <c r="C5820" s="213" t="s">
        <v>6600</v>
      </c>
      <c r="D5820" s="213" t="s">
        <v>6600</v>
      </c>
      <c r="E5820" s="213" t="s">
        <v>6600</v>
      </c>
      <c r="F5820" s="213" t="s">
        <v>6600</v>
      </c>
      <c r="G5820" s="214" t="s">
        <v>6600</v>
      </c>
      <c r="H5820" s="208" t="str">
        <f>IF(Input!F$4="GMH_OECC",J5820,IF(Input!F$4="GMH_XOEC",L5820,IF(Input!F$4="GMH_Korea",N5820,IF(Input!F$4="GMH_EU",P5820,IF(Input!F$4="Skysuper",#REF!,IF(Input!F$4="SkyII",#REF!,IF(Input!F$4="XO-8000",#REF!, "FALSE")))))))</f>
        <v>00</v>
      </c>
      <c r="I5820" s="209">
        <f>IF(Input!F$4="GMH_OECC",K5820,IF(Input!F$4="GMH_XOEC",M5820,IF(Input!F$4="GMH_Korea",O5820,IF(Input!F$4="GMH_EU",Q5820,IF(Input!F$4="Skysuper",#REF!,IF(Input!F$4="SkyII",#REF!,IF(Input!F$4="XO-8000",#REF!, "FALSE")))))))</f>
        <v>0</v>
      </c>
      <c r="J5820" s="210" t="s">
        <v>10359</v>
      </c>
      <c r="K5820" s="268">
        <v>0</v>
      </c>
      <c r="L5820" s="270" t="s">
        <v>10359</v>
      </c>
      <c r="M5820" s="270">
        <v>0</v>
      </c>
      <c r="N5820" s="270" t="s">
        <v>10359</v>
      </c>
      <c r="O5820" s="270">
        <v>0</v>
      </c>
      <c r="P5820" s="270" t="s">
        <v>10359</v>
      </c>
      <c r="Q5820" s="270">
        <v>0</v>
      </c>
      <c r="R5820" s="74"/>
      <c r="S5820" s="75" t="str">
        <f t="shared" si="520"/>
        <v>0000</v>
      </c>
      <c r="T5820" s="75" t="str">
        <f t="shared" si="518"/>
        <v>00000000000000000000000000000000</v>
      </c>
      <c r="V5820" s="197"/>
      <c r="W5820" s="75">
        <f t="shared" si="519"/>
        <v>0</v>
      </c>
      <c r="AE5820" s="479"/>
    </row>
    <row r="5821" spans="1:31" s="75" customFormat="1" ht="13.5" x14ac:dyDescent="0.2">
      <c r="A5821" s="211">
        <v>5818</v>
      </c>
      <c r="B5821" s="212" t="s">
        <v>6600</v>
      </c>
      <c r="C5821" s="213" t="s">
        <v>6600</v>
      </c>
      <c r="D5821" s="213" t="s">
        <v>6600</v>
      </c>
      <c r="E5821" s="213" t="s">
        <v>6600</v>
      </c>
      <c r="F5821" s="213" t="s">
        <v>6600</v>
      </c>
      <c r="G5821" s="214" t="s">
        <v>6600</v>
      </c>
      <c r="H5821" s="208" t="str">
        <f>IF(Input!F$4="GMH_OECC",J5821,IF(Input!F$4="GMH_XOEC",L5821,IF(Input!F$4="GMH_Korea",N5821,IF(Input!F$4="GMH_EU",P5821,IF(Input!F$4="Skysuper",#REF!,IF(Input!F$4="SkyII",#REF!,IF(Input!F$4="XO-8000",#REF!, "FALSE")))))))</f>
        <v>00</v>
      </c>
      <c r="I5821" s="209">
        <f>IF(Input!F$4="GMH_OECC",K5821,IF(Input!F$4="GMH_XOEC",M5821,IF(Input!F$4="GMH_Korea",O5821,IF(Input!F$4="GMH_EU",Q5821,IF(Input!F$4="Skysuper",#REF!,IF(Input!F$4="SkyII",#REF!,IF(Input!F$4="XO-8000",#REF!, "FALSE")))))))</f>
        <v>0</v>
      </c>
      <c r="J5821" s="210" t="s">
        <v>10359</v>
      </c>
      <c r="K5821" s="268">
        <v>0</v>
      </c>
      <c r="L5821" s="270" t="s">
        <v>10359</v>
      </c>
      <c r="M5821" s="270">
        <v>0</v>
      </c>
      <c r="N5821" s="270" t="s">
        <v>10359</v>
      </c>
      <c r="O5821" s="270">
        <v>0</v>
      </c>
      <c r="P5821" s="270" t="s">
        <v>10359</v>
      </c>
      <c r="Q5821" s="270">
        <v>0</v>
      </c>
      <c r="R5821" s="74"/>
      <c r="S5821" s="75" t="str">
        <f t="shared" si="520"/>
        <v>0000</v>
      </c>
      <c r="T5821" s="75" t="str">
        <f t="shared" si="518"/>
        <v>00000000000000000000000000000000</v>
      </c>
      <c r="V5821" s="197"/>
      <c r="W5821" s="75">
        <f t="shared" si="519"/>
        <v>0</v>
      </c>
      <c r="AE5821" s="479"/>
    </row>
    <row r="5822" spans="1:31" s="75" customFormat="1" ht="13.5" x14ac:dyDescent="0.2">
      <c r="A5822" s="211">
        <v>5819</v>
      </c>
      <c r="B5822" s="212" t="s">
        <v>6600</v>
      </c>
      <c r="C5822" s="213" t="s">
        <v>6600</v>
      </c>
      <c r="D5822" s="213" t="s">
        <v>6600</v>
      </c>
      <c r="E5822" s="213" t="s">
        <v>6600</v>
      </c>
      <c r="F5822" s="213" t="s">
        <v>6600</v>
      </c>
      <c r="G5822" s="214" t="s">
        <v>6600</v>
      </c>
      <c r="H5822" s="208" t="str">
        <f>IF(Input!F$4="GMH_OECC",J5822,IF(Input!F$4="GMH_XOEC",L5822,IF(Input!F$4="GMH_Korea",N5822,IF(Input!F$4="GMH_EU",P5822,IF(Input!F$4="Skysuper",#REF!,IF(Input!F$4="SkyII",#REF!,IF(Input!F$4="XO-8000",#REF!, "FALSE")))))))</f>
        <v>00</v>
      </c>
      <c r="I5822" s="209">
        <f>IF(Input!F$4="GMH_OECC",K5822,IF(Input!F$4="GMH_XOEC",M5822,IF(Input!F$4="GMH_Korea",O5822,IF(Input!F$4="GMH_EU",Q5822,IF(Input!F$4="Skysuper",#REF!,IF(Input!F$4="SkyII",#REF!,IF(Input!F$4="XO-8000",#REF!, "FALSE")))))))</f>
        <v>0</v>
      </c>
      <c r="J5822" s="210" t="s">
        <v>10359</v>
      </c>
      <c r="K5822" s="268">
        <v>0</v>
      </c>
      <c r="L5822" s="270" t="s">
        <v>10359</v>
      </c>
      <c r="M5822" s="270">
        <v>0</v>
      </c>
      <c r="N5822" s="270" t="s">
        <v>10359</v>
      </c>
      <c r="O5822" s="270">
        <v>0</v>
      </c>
      <c r="P5822" s="270" t="s">
        <v>10359</v>
      </c>
      <c r="Q5822" s="270">
        <v>0</v>
      </c>
      <c r="R5822" s="74"/>
      <c r="S5822" s="75" t="str">
        <f t="shared" si="520"/>
        <v>0000</v>
      </c>
      <c r="T5822" s="75" t="str">
        <f t="shared" si="518"/>
        <v>00000000000000000000000000000000</v>
      </c>
      <c r="V5822" s="197"/>
      <c r="W5822" s="75">
        <f t="shared" si="519"/>
        <v>0</v>
      </c>
      <c r="AE5822" s="479"/>
    </row>
    <row r="5823" spans="1:31" s="75" customFormat="1" ht="13.5" x14ac:dyDescent="0.2">
      <c r="A5823" s="211">
        <v>5820</v>
      </c>
      <c r="B5823" s="212" t="s">
        <v>6600</v>
      </c>
      <c r="C5823" s="213" t="s">
        <v>6600</v>
      </c>
      <c r="D5823" s="213" t="s">
        <v>6600</v>
      </c>
      <c r="E5823" s="213" t="s">
        <v>6600</v>
      </c>
      <c r="F5823" s="213" t="s">
        <v>6600</v>
      </c>
      <c r="G5823" s="214" t="s">
        <v>6600</v>
      </c>
      <c r="H5823" s="208" t="str">
        <f>IF(Input!F$4="GMH_OECC",J5823,IF(Input!F$4="GMH_XOEC",L5823,IF(Input!F$4="GMH_Korea",N5823,IF(Input!F$4="GMH_EU",P5823,IF(Input!F$4="Skysuper",#REF!,IF(Input!F$4="SkyII",#REF!,IF(Input!F$4="XO-8000",#REF!, "FALSE")))))))</f>
        <v>00</v>
      </c>
      <c r="I5823" s="209">
        <f>IF(Input!F$4="GMH_OECC",K5823,IF(Input!F$4="GMH_XOEC",M5823,IF(Input!F$4="GMH_Korea",O5823,IF(Input!F$4="GMH_EU",Q5823,IF(Input!F$4="Skysuper",#REF!,IF(Input!F$4="SkyII",#REF!,IF(Input!F$4="XO-8000",#REF!, "FALSE")))))))</f>
        <v>0</v>
      </c>
      <c r="J5823" s="210" t="s">
        <v>10359</v>
      </c>
      <c r="K5823" s="268">
        <v>0</v>
      </c>
      <c r="L5823" s="270" t="s">
        <v>10359</v>
      </c>
      <c r="M5823" s="270">
        <v>0</v>
      </c>
      <c r="N5823" s="270" t="s">
        <v>10359</v>
      </c>
      <c r="O5823" s="270">
        <v>0</v>
      </c>
      <c r="P5823" s="270" t="s">
        <v>10359</v>
      </c>
      <c r="Q5823" s="270">
        <v>0</v>
      </c>
      <c r="R5823" s="74"/>
      <c r="S5823" s="75" t="str">
        <f t="shared" si="520"/>
        <v>0000</v>
      </c>
      <c r="T5823" s="75" t="str">
        <f t="shared" si="518"/>
        <v>00000000000000000000000000000000</v>
      </c>
      <c r="V5823" s="197"/>
      <c r="W5823" s="75">
        <f t="shared" si="519"/>
        <v>0</v>
      </c>
      <c r="AE5823" s="479"/>
    </row>
    <row r="5824" spans="1:31" s="75" customFormat="1" ht="13.5" x14ac:dyDescent="0.2">
      <c r="A5824" s="211">
        <v>5821</v>
      </c>
      <c r="B5824" s="212" t="s">
        <v>6600</v>
      </c>
      <c r="C5824" s="213" t="s">
        <v>6600</v>
      </c>
      <c r="D5824" s="213" t="s">
        <v>6600</v>
      </c>
      <c r="E5824" s="213" t="s">
        <v>6600</v>
      </c>
      <c r="F5824" s="213" t="s">
        <v>6600</v>
      </c>
      <c r="G5824" s="214" t="s">
        <v>6600</v>
      </c>
      <c r="H5824" s="208" t="str">
        <f>IF(Input!F$4="GMH_OECC",J5824,IF(Input!F$4="GMH_XOEC",L5824,IF(Input!F$4="GMH_Korea",N5824,IF(Input!F$4="GMH_EU",P5824,IF(Input!F$4="Skysuper",#REF!,IF(Input!F$4="SkyII",#REF!,IF(Input!F$4="XO-8000",#REF!, "FALSE")))))))</f>
        <v>00</v>
      </c>
      <c r="I5824" s="209">
        <f>IF(Input!F$4="GMH_OECC",K5824,IF(Input!F$4="GMH_XOEC",M5824,IF(Input!F$4="GMH_Korea",O5824,IF(Input!F$4="GMH_EU",Q5824,IF(Input!F$4="Skysuper",#REF!,IF(Input!F$4="SkyII",#REF!,IF(Input!F$4="XO-8000",#REF!, "FALSE")))))))</f>
        <v>0</v>
      </c>
      <c r="J5824" s="210" t="s">
        <v>10359</v>
      </c>
      <c r="K5824" s="268">
        <v>0</v>
      </c>
      <c r="L5824" s="270" t="s">
        <v>10359</v>
      </c>
      <c r="M5824" s="270">
        <v>0</v>
      </c>
      <c r="N5824" s="270" t="s">
        <v>10359</v>
      </c>
      <c r="O5824" s="270">
        <v>0</v>
      </c>
      <c r="P5824" s="270" t="s">
        <v>10359</v>
      </c>
      <c r="Q5824" s="270">
        <v>0</v>
      </c>
      <c r="R5824" s="74"/>
      <c r="S5824" s="75" t="str">
        <f t="shared" si="520"/>
        <v>0000</v>
      </c>
      <c r="T5824" s="75" t="str">
        <f t="shared" si="518"/>
        <v>00000000000000000000000000000000</v>
      </c>
      <c r="V5824" s="197"/>
      <c r="W5824" s="75">
        <f t="shared" si="519"/>
        <v>0</v>
      </c>
      <c r="AE5824" s="479"/>
    </row>
    <row r="5825" spans="1:31" s="75" customFormat="1" ht="13.5" x14ac:dyDescent="0.2">
      <c r="A5825" s="211">
        <v>5822</v>
      </c>
      <c r="B5825" s="212" t="s">
        <v>6600</v>
      </c>
      <c r="C5825" s="213" t="s">
        <v>6600</v>
      </c>
      <c r="D5825" s="213" t="s">
        <v>6600</v>
      </c>
      <c r="E5825" s="213" t="s">
        <v>6600</v>
      </c>
      <c r="F5825" s="213" t="s">
        <v>6600</v>
      </c>
      <c r="G5825" s="214" t="s">
        <v>6600</v>
      </c>
      <c r="H5825" s="208" t="str">
        <f>IF(Input!F$4="GMH_OECC",J5825,IF(Input!F$4="GMH_XOEC",L5825,IF(Input!F$4="GMH_Korea",N5825,IF(Input!F$4="GMH_EU",P5825,IF(Input!F$4="Skysuper",#REF!,IF(Input!F$4="SkyII",#REF!,IF(Input!F$4="XO-8000",#REF!, "FALSE")))))))</f>
        <v>00</v>
      </c>
      <c r="I5825" s="209">
        <f>IF(Input!F$4="GMH_OECC",K5825,IF(Input!F$4="GMH_XOEC",M5825,IF(Input!F$4="GMH_Korea",O5825,IF(Input!F$4="GMH_EU",Q5825,IF(Input!F$4="Skysuper",#REF!,IF(Input!F$4="SkyII",#REF!,IF(Input!F$4="XO-8000",#REF!, "FALSE")))))))</f>
        <v>0</v>
      </c>
      <c r="J5825" s="210" t="s">
        <v>10359</v>
      </c>
      <c r="K5825" s="268">
        <v>0</v>
      </c>
      <c r="L5825" s="270" t="s">
        <v>10359</v>
      </c>
      <c r="M5825" s="270">
        <v>0</v>
      </c>
      <c r="N5825" s="270" t="s">
        <v>10359</v>
      </c>
      <c r="O5825" s="270">
        <v>0</v>
      </c>
      <c r="P5825" s="270" t="s">
        <v>10359</v>
      </c>
      <c r="Q5825" s="270">
        <v>0</v>
      </c>
      <c r="R5825" s="74"/>
      <c r="S5825" s="75" t="str">
        <f t="shared" si="520"/>
        <v>0000</v>
      </c>
      <c r="T5825" s="75" t="str">
        <f t="shared" si="518"/>
        <v>00000000000000000000000000000000</v>
      </c>
      <c r="V5825" s="197"/>
      <c r="W5825" s="75">
        <f t="shared" si="519"/>
        <v>0</v>
      </c>
      <c r="AE5825" s="479"/>
    </row>
    <row r="5826" spans="1:31" s="75" customFormat="1" ht="13.5" x14ac:dyDescent="0.2">
      <c r="A5826" s="211">
        <v>5823</v>
      </c>
      <c r="B5826" s="212" t="s">
        <v>6600</v>
      </c>
      <c r="C5826" s="213" t="s">
        <v>6600</v>
      </c>
      <c r="D5826" s="213" t="s">
        <v>6600</v>
      </c>
      <c r="E5826" s="213" t="s">
        <v>6600</v>
      </c>
      <c r="F5826" s="213" t="s">
        <v>6600</v>
      </c>
      <c r="G5826" s="214" t="s">
        <v>6600</v>
      </c>
      <c r="H5826" s="208" t="str">
        <f>IF(Input!F$4="GMH_OECC",J5826,IF(Input!F$4="GMH_XOEC",L5826,IF(Input!F$4="GMH_Korea",N5826,IF(Input!F$4="GMH_EU",P5826,IF(Input!F$4="Skysuper",#REF!,IF(Input!F$4="SkyII",#REF!,IF(Input!F$4="XO-8000",#REF!, "FALSE")))))))</f>
        <v>00</v>
      </c>
      <c r="I5826" s="209">
        <f>IF(Input!F$4="GMH_OECC",K5826,IF(Input!F$4="GMH_XOEC",M5826,IF(Input!F$4="GMH_Korea",O5826,IF(Input!F$4="GMH_EU",Q5826,IF(Input!F$4="Skysuper",#REF!,IF(Input!F$4="SkyII",#REF!,IF(Input!F$4="XO-8000",#REF!, "FALSE")))))))</f>
        <v>0</v>
      </c>
      <c r="J5826" s="210" t="s">
        <v>10359</v>
      </c>
      <c r="K5826" s="268">
        <v>0</v>
      </c>
      <c r="L5826" s="270" t="s">
        <v>10359</v>
      </c>
      <c r="M5826" s="270">
        <v>0</v>
      </c>
      <c r="N5826" s="270" t="s">
        <v>10359</v>
      </c>
      <c r="O5826" s="270">
        <v>0</v>
      </c>
      <c r="P5826" s="270" t="s">
        <v>10359</v>
      </c>
      <c r="Q5826" s="270">
        <v>0</v>
      </c>
      <c r="R5826" s="74"/>
      <c r="S5826" s="75" t="str">
        <f t="shared" si="520"/>
        <v>0000</v>
      </c>
      <c r="T5826" s="75" t="str">
        <f t="shared" si="518"/>
        <v>00000000000000000000000000000000</v>
      </c>
      <c r="V5826" s="197"/>
      <c r="W5826" s="75">
        <f t="shared" si="519"/>
        <v>0</v>
      </c>
      <c r="AE5826" s="479"/>
    </row>
    <row r="5827" spans="1:31" s="75" customFormat="1" ht="13.5" x14ac:dyDescent="0.2">
      <c r="A5827" s="211">
        <v>5824</v>
      </c>
      <c r="B5827" s="212" t="s">
        <v>6600</v>
      </c>
      <c r="C5827" s="213" t="s">
        <v>6600</v>
      </c>
      <c r="D5827" s="213" t="s">
        <v>6600</v>
      </c>
      <c r="E5827" s="213" t="s">
        <v>6600</v>
      </c>
      <c r="F5827" s="213" t="s">
        <v>6600</v>
      </c>
      <c r="G5827" s="214" t="s">
        <v>6600</v>
      </c>
      <c r="H5827" s="208" t="str">
        <f>IF(Input!F$4="GMH_OECC",J5827,IF(Input!F$4="GMH_XOEC",L5827,IF(Input!F$4="GMH_Korea",N5827,IF(Input!F$4="GMH_EU",P5827,IF(Input!F$4="Skysuper",#REF!,IF(Input!F$4="SkyII",#REF!,IF(Input!F$4="XO-8000",#REF!, "FALSE")))))))</f>
        <v>00</v>
      </c>
      <c r="I5827" s="209">
        <f>IF(Input!F$4="GMH_OECC",K5827,IF(Input!F$4="GMH_XOEC",M5827,IF(Input!F$4="GMH_Korea",O5827,IF(Input!F$4="GMH_EU",Q5827,IF(Input!F$4="Skysuper",#REF!,IF(Input!F$4="SkyII",#REF!,IF(Input!F$4="XO-8000",#REF!, "FALSE")))))))</f>
        <v>0</v>
      </c>
      <c r="J5827" s="210" t="s">
        <v>10359</v>
      </c>
      <c r="K5827" s="268">
        <v>0</v>
      </c>
      <c r="L5827" s="270" t="s">
        <v>10359</v>
      </c>
      <c r="M5827" s="270">
        <v>0</v>
      </c>
      <c r="N5827" s="270" t="s">
        <v>10359</v>
      </c>
      <c r="O5827" s="270">
        <v>0</v>
      </c>
      <c r="P5827" s="270" t="s">
        <v>10359</v>
      </c>
      <c r="Q5827" s="270">
        <v>0</v>
      </c>
      <c r="R5827" s="74"/>
      <c r="S5827" s="75" t="str">
        <f t="shared" si="520"/>
        <v>0000</v>
      </c>
      <c r="T5827" s="75" t="str">
        <f t="shared" si="518"/>
        <v>00000000000000000000000000000000</v>
      </c>
      <c r="V5827" s="197"/>
      <c r="W5827" s="75">
        <f t="shared" si="519"/>
        <v>0</v>
      </c>
      <c r="AE5827" s="479"/>
    </row>
    <row r="5828" spans="1:31" s="75" customFormat="1" ht="13.5" x14ac:dyDescent="0.2">
      <c r="A5828" s="211">
        <v>5825</v>
      </c>
      <c r="B5828" s="212" t="s">
        <v>6600</v>
      </c>
      <c r="C5828" s="213" t="s">
        <v>6600</v>
      </c>
      <c r="D5828" s="213" t="s">
        <v>6600</v>
      </c>
      <c r="E5828" s="213" t="s">
        <v>6600</v>
      </c>
      <c r="F5828" s="213" t="s">
        <v>6600</v>
      </c>
      <c r="G5828" s="214" t="s">
        <v>6600</v>
      </c>
      <c r="H5828" s="208" t="str">
        <f>IF(Input!F$4="GMH_OECC",J5828,IF(Input!F$4="GMH_XOEC",L5828,IF(Input!F$4="GMH_Korea",N5828,IF(Input!F$4="GMH_EU",P5828,IF(Input!F$4="Skysuper",#REF!,IF(Input!F$4="SkyII",#REF!,IF(Input!F$4="XO-8000",#REF!, "FALSE")))))))</f>
        <v>00</v>
      </c>
      <c r="I5828" s="209">
        <f>IF(Input!F$4="GMH_OECC",K5828,IF(Input!F$4="GMH_XOEC",M5828,IF(Input!F$4="GMH_Korea",O5828,IF(Input!F$4="GMH_EU",Q5828,IF(Input!F$4="Skysuper",#REF!,IF(Input!F$4="SkyII",#REF!,IF(Input!F$4="XO-8000",#REF!, "FALSE")))))))</f>
        <v>0</v>
      </c>
      <c r="J5828" s="210" t="s">
        <v>10359</v>
      </c>
      <c r="K5828" s="268">
        <v>0</v>
      </c>
      <c r="L5828" s="270" t="s">
        <v>10359</v>
      </c>
      <c r="M5828" s="270">
        <v>0</v>
      </c>
      <c r="N5828" s="270" t="s">
        <v>10359</v>
      </c>
      <c r="O5828" s="270">
        <v>0</v>
      </c>
      <c r="P5828" s="270" t="s">
        <v>10359</v>
      </c>
      <c r="Q5828" s="270">
        <v>0</v>
      </c>
      <c r="R5828" s="74"/>
      <c r="S5828" s="75" t="str">
        <f t="shared" si="520"/>
        <v>0000</v>
      </c>
      <c r="T5828" s="75" t="str">
        <f t="shared" ref="T5828:T5891" si="521">CONCATENATE(S5828,S5829,S5830,S5831,S5832,S5833,S5834,S5835)</f>
        <v>00000000000000000000000000000000</v>
      </c>
      <c r="V5828" s="197"/>
      <c r="W5828" s="75">
        <f t="shared" si="519"/>
        <v>0</v>
      </c>
      <c r="AE5828" s="479"/>
    </row>
    <row r="5829" spans="1:31" s="75" customFormat="1" ht="13.5" x14ac:dyDescent="0.2">
      <c r="A5829" s="211">
        <v>5826</v>
      </c>
      <c r="B5829" s="212" t="s">
        <v>6600</v>
      </c>
      <c r="C5829" s="213" t="s">
        <v>6600</v>
      </c>
      <c r="D5829" s="213" t="s">
        <v>6600</v>
      </c>
      <c r="E5829" s="213" t="s">
        <v>6600</v>
      </c>
      <c r="F5829" s="213" t="s">
        <v>6600</v>
      </c>
      <c r="G5829" s="214" t="s">
        <v>6600</v>
      </c>
      <c r="H5829" s="208" t="str">
        <f>IF(Input!F$4="GMH_OECC",J5829,IF(Input!F$4="GMH_XOEC",L5829,IF(Input!F$4="GMH_Korea",N5829,IF(Input!F$4="GMH_EU",P5829,IF(Input!F$4="Skysuper",#REF!,IF(Input!F$4="SkyII",#REF!,IF(Input!F$4="XO-8000",#REF!, "FALSE")))))))</f>
        <v>00</v>
      </c>
      <c r="I5829" s="209">
        <f>IF(Input!F$4="GMH_OECC",K5829,IF(Input!F$4="GMH_XOEC",M5829,IF(Input!F$4="GMH_Korea",O5829,IF(Input!F$4="GMH_EU",Q5829,IF(Input!F$4="Skysuper",#REF!,IF(Input!F$4="SkyII",#REF!,IF(Input!F$4="XO-8000",#REF!, "FALSE")))))))</f>
        <v>0</v>
      </c>
      <c r="J5829" s="210" t="s">
        <v>10359</v>
      </c>
      <c r="K5829" s="268">
        <v>0</v>
      </c>
      <c r="L5829" s="270" t="s">
        <v>10359</v>
      </c>
      <c r="M5829" s="270">
        <v>0</v>
      </c>
      <c r="N5829" s="270" t="s">
        <v>10359</v>
      </c>
      <c r="O5829" s="270">
        <v>0</v>
      </c>
      <c r="P5829" s="270" t="s">
        <v>10359</v>
      </c>
      <c r="Q5829" s="270">
        <v>0</v>
      </c>
      <c r="R5829" s="74"/>
      <c r="S5829" s="75" t="str">
        <f t="shared" si="520"/>
        <v>0000</v>
      </c>
      <c r="T5829" s="75" t="str">
        <f t="shared" si="521"/>
        <v>00000000000000000000000000000000</v>
      </c>
      <c r="V5829" s="197"/>
      <c r="W5829" s="75">
        <f t="shared" si="519"/>
        <v>0</v>
      </c>
      <c r="AE5829" s="479"/>
    </row>
    <row r="5830" spans="1:31" s="75" customFormat="1" ht="13.5" x14ac:dyDescent="0.2">
      <c r="A5830" s="211">
        <v>5827</v>
      </c>
      <c r="B5830" s="212" t="s">
        <v>6600</v>
      </c>
      <c r="C5830" s="213" t="s">
        <v>6600</v>
      </c>
      <c r="D5830" s="213" t="s">
        <v>6600</v>
      </c>
      <c r="E5830" s="213" t="s">
        <v>6600</v>
      </c>
      <c r="F5830" s="213" t="s">
        <v>6600</v>
      </c>
      <c r="G5830" s="214" t="s">
        <v>6600</v>
      </c>
      <c r="H5830" s="208" t="str">
        <f>IF(Input!F$4="GMH_OECC",J5830,IF(Input!F$4="GMH_XOEC",L5830,IF(Input!F$4="GMH_Korea",N5830,IF(Input!F$4="GMH_EU",P5830,IF(Input!F$4="Skysuper",#REF!,IF(Input!F$4="SkyII",#REF!,IF(Input!F$4="XO-8000",#REF!, "FALSE")))))))</f>
        <v>00</v>
      </c>
      <c r="I5830" s="209">
        <f>IF(Input!F$4="GMH_OECC",K5830,IF(Input!F$4="GMH_XOEC",M5830,IF(Input!F$4="GMH_Korea",O5830,IF(Input!F$4="GMH_EU",Q5830,IF(Input!F$4="Skysuper",#REF!,IF(Input!F$4="SkyII",#REF!,IF(Input!F$4="XO-8000",#REF!, "FALSE")))))))</f>
        <v>0</v>
      </c>
      <c r="J5830" s="210" t="s">
        <v>10359</v>
      </c>
      <c r="K5830" s="268">
        <v>0</v>
      </c>
      <c r="L5830" s="270" t="s">
        <v>10359</v>
      </c>
      <c r="M5830" s="270">
        <v>0</v>
      </c>
      <c r="N5830" s="270" t="s">
        <v>10359</v>
      </c>
      <c r="O5830" s="270">
        <v>0</v>
      </c>
      <c r="P5830" s="270" t="s">
        <v>10359</v>
      </c>
      <c r="Q5830" s="270">
        <v>0</v>
      </c>
      <c r="R5830" s="74"/>
      <c r="S5830" s="75" t="str">
        <f t="shared" si="520"/>
        <v>0000</v>
      </c>
      <c r="T5830" s="75" t="str">
        <f t="shared" si="521"/>
        <v>00000000000000000000000000000000</v>
      </c>
      <c r="V5830" s="197"/>
      <c r="W5830" s="75">
        <f t="shared" ref="W5830:W5893" si="522">HEX2DEC(RIGHT(S5830,2))+HEX2DEC(RIGHT(S5831,2))+HEX2DEC(RIGHT(S5832,2))+HEX2DEC(RIGHT(S5833,2))+HEX2DEC(LEFT(S5830,2))+HEX2DEC(LEFT(S5831,2))+HEX2DEC(LEFT(S5832,2))+HEX2DEC(LEFT(S5833,2))+HEX2DEC(RIGHT(S5834,2))+HEX2DEC(RIGHT(S5835,2))+HEX2DEC(RIGHT(S5836,2))+HEX2DEC(RIGHT(S5837,2))+HEX2DEC(LEFT(S5834,2))+HEX2DEC(LEFT(S5835,2))+HEX2DEC(LEFT(S5836,2))+HEX2DEC(LEFT(S5837,2))</f>
        <v>0</v>
      </c>
      <c r="AE5830" s="479"/>
    </row>
    <row r="5831" spans="1:31" s="75" customFormat="1" ht="13.5" x14ac:dyDescent="0.2">
      <c r="A5831" s="211">
        <v>5828</v>
      </c>
      <c r="B5831" s="212" t="s">
        <v>6600</v>
      </c>
      <c r="C5831" s="213" t="s">
        <v>6600</v>
      </c>
      <c r="D5831" s="213" t="s">
        <v>6600</v>
      </c>
      <c r="E5831" s="213" t="s">
        <v>6600</v>
      </c>
      <c r="F5831" s="213" t="s">
        <v>6600</v>
      </c>
      <c r="G5831" s="214" t="s">
        <v>6600</v>
      </c>
      <c r="H5831" s="208" t="str">
        <f>IF(Input!F$4="GMH_OECC",J5831,IF(Input!F$4="GMH_XOEC",L5831,IF(Input!F$4="GMH_Korea",N5831,IF(Input!F$4="GMH_EU",P5831,IF(Input!F$4="Skysuper",#REF!,IF(Input!F$4="SkyII",#REF!,IF(Input!F$4="XO-8000",#REF!, "FALSE")))))))</f>
        <v>00</v>
      </c>
      <c r="I5831" s="209">
        <f>IF(Input!F$4="GMH_OECC",K5831,IF(Input!F$4="GMH_XOEC",M5831,IF(Input!F$4="GMH_Korea",O5831,IF(Input!F$4="GMH_EU",Q5831,IF(Input!F$4="Skysuper",#REF!,IF(Input!F$4="SkyII",#REF!,IF(Input!F$4="XO-8000",#REF!, "FALSE")))))))</f>
        <v>0</v>
      </c>
      <c r="J5831" s="210" t="s">
        <v>10359</v>
      </c>
      <c r="K5831" s="268">
        <v>0</v>
      </c>
      <c r="L5831" s="270" t="s">
        <v>10359</v>
      </c>
      <c r="M5831" s="270">
        <v>0</v>
      </c>
      <c r="N5831" s="270" t="s">
        <v>10359</v>
      </c>
      <c r="O5831" s="270">
        <v>0</v>
      </c>
      <c r="P5831" s="270" t="s">
        <v>10359</v>
      </c>
      <c r="Q5831" s="270">
        <v>0</v>
      </c>
      <c r="R5831" s="74"/>
      <c r="S5831" s="75" t="str">
        <f t="shared" si="520"/>
        <v>0000</v>
      </c>
      <c r="T5831" s="75" t="str">
        <f t="shared" si="521"/>
        <v>00000000000000000000000000000000</v>
      </c>
      <c r="V5831" s="197"/>
      <c r="W5831" s="75">
        <f t="shared" si="522"/>
        <v>0</v>
      </c>
      <c r="AE5831" s="479"/>
    </row>
    <row r="5832" spans="1:31" s="75" customFormat="1" ht="13.5" x14ac:dyDescent="0.2">
      <c r="A5832" s="211">
        <v>5829</v>
      </c>
      <c r="B5832" s="212" t="s">
        <v>6600</v>
      </c>
      <c r="C5832" s="213" t="s">
        <v>6600</v>
      </c>
      <c r="D5832" s="213" t="s">
        <v>6600</v>
      </c>
      <c r="E5832" s="213" t="s">
        <v>6600</v>
      </c>
      <c r="F5832" s="213" t="s">
        <v>6600</v>
      </c>
      <c r="G5832" s="214" t="s">
        <v>6600</v>
      </c>
      <c r="H5832" s="208" t="str">
        <f>IF(Input!F$4="GMH_OECC",J5832,IF(Input!F$4="GMH_XOEC",L5832,IF(Input!F$4="GMH_Korea",N5832,IF(Input!F$4="GMH_EU",P5832,IF(Input!F$4="Skysuper",#REF!,IF(Input!F$4="SkyII",#REF!,IF(Input!F$4="XO-8000",#REF!, "FALSE")))))))</f>
        <v>00</v>
      </c>
      <c r="I5832" s="209">
        <f>IF(Input!F$4="GMH_OECC",K5832,IF(Input!F$4="GMH_XOEC",M5832,IF(Input!F$4="GMH_Korea",O5832,IF(Input!F$4="GMH_EU",Q5832,IF(Input!F$4="Skysuper",#REF!,IF(Input!F$4="SkyII",#REF!,IF(Input!F$4="XO-8000",#REF!, "FALSE")))))))</f>
        <v>0</v>
      </c>
      <c r="J5832" s="210" t="s">
        <v>10359</v>
      </c>
      <c r="K5832" s="268">
        <v>0</v>
      </c>
      <c r="L5832" s="270" t="s">
        <v>10359</v>
      </c>
      <c r="M5832" s="270">
        <v>0</v>
      </c>
      <c r="N5832" s="270" t="s">
        <v>10359</v>
      </c>
      <c r="O5832" s="270">
        <v>0</v>
      </c>
      <c r="P5832" s="270" t="s">
        <v>10359</v>
      </c>
      <c r="Q5832" s="270">
        <v>0</v>
      </c>
      <c r="R5832" s="74"/>
      <c r="S5832" s="75" t="str">
        <f t="shared" si="520"/>
        <v>0000</v>
      </c>
      <c r="T5832" s="75" t="str">
        <f t="shared" si="521"/>
        <v>00000000000000000000000000000000</v>
      </c>
      <c r="V5832" s="197"/>
      <c r="W5832" s="75">
        <f t="shared" si="522"/>
        <v>0</v>
      </c>
      <c r="AE5832" s="479"/>
    </row>
    <row r="5833" spans="1:31" s="75" customFormat="1" ht="13.5" x14ac:dyDescent="0.2">
      <c r="A5833" s="211">
        <v>5830</v>
      </c>
      <c r="B5833" s="212" t="s">
        <v>6600</v>
      </c>
      <c r="C5833" s="213" t="s">
        <v>6600</v>
      </c>
      <c r="D5833" s="213" t="s">
        <v>6600</v>
      </c>
      <c r="E5833" s="213" t="s">
        <v>6600</v>
      </c>
      <c r="F5833" s="213" t="s">
        <v>6600</v>
      </c>
      <c r="G5833" s="214" t="s">
        <v>6600</v>
      </c>
      <c r="H5833" s="208" t="str">
        <f>IF(Input!F$4="GMH_OECC",J5833,IF(Input!F$4="GMH_XOEC",L5833,IF(Input!F$4="GMH_Korea",N5833,IF(Input!F$4="GMH_EU",P5833,IF(Input!F$4="Skysuper",#REF!,IF(Input!F$4="SkyII",#REF!,IF(Input!F$4="XO-8000",#REF!, "FALSE")))))))</f>
        <v>00</v>
      </c>
      <c r="I5833" s="209">
        <f>IF(Input!F$4="GMH_OECC",K5833,IF(Input!F$4="GMH_XOEC",M5833,IF(Input!F$4="GMH_Korea",O5833,IF(Input!F$4="GMH_EU",Q5833,IF(Input!F$4="Skysuper",#REF!,IF(Input!F$4="SkyII",#REF!,IF(Input!F$4="XO-8000",#REF!, "FALSE")))))))</f>
        <v>0</v>
      </c>
      <c r="J5833" s="210" t="s">
        <v>10359</v>
      </c>
      <c r="K5833" s="268">
        <v>0</v>
      </c>
      <c r="L5833" s="270" t="s">
        <v>10359</v>
      </c>
      <c r="M5833" s="270">
        <v>0</v>
      </c>
      <c r="N5833" s="270" t="s">
        <v>10359</v>
      </c>
      <c r="O5833" s="270">
        <v>0</v>
      </c>
      <c r="P5833" s="270" t="s">
        <v>10359</v>
      </c>
      <c r="Q5833" s="270">
        <v>0</v>
      </c>
      <c r="R5833" s="74"/>
      <c r="S5833" s="75" t="str">
        <f t="shared" si="520"/>
        <v>0000</v>
      </c>
      <c r="T5833" s="75" t="str">
        <f t="shared" si="521"/>
        <v>00000000000000000000000000000000</v>
      </c>
      <c r="V5833" s="197"/>
      <c r="W5833" s="75">
        <f t="shared" si="522"/>
        <v>0</v>
      </c>
      <c r="AE5833" s="479"/>
    </row>
    <row r="5834" spans="1:31" s="75" customFormat="1" ht="13.5" x14ac:dyDescent="0.2">
      <c r="A5834" s="211">
        <v>5831</v>
      </c>
      <c r="B5834" s="212" t="s">
        <v>6600</v>
      </c>
      <c r="C5834" s="213" t="s">
        <v>6600</v>
      </c>
      <c r="D5834" s="213" t="s">
        <v>6600</v>
      </c>
      <c r="E5834" s="213" t="s">
        <v>6600</v>
      </c>
      <c r="F5834" s="213" t="s">
        <v>6600</v>
      </c>
      <c r="G5834" s="214" t="s">
        <v>6600</v>
      </c>
      <c r="H5834" s="208" t="str">
        <f>IF(Input!F$4="GMH_OECC",J5834,IF(Input!F$4="GMH_XOEC",L5834,IF(Input!F$4="GMH_Korea",N5834,IF(Input!F$4="GMH_EU",P5834,IF(Input!F$4="Skysuper",#REF!,IF(Input!F$4="SkyII",#REF!,IF(Input!F$4="XO-8000",#REF!, "FALSE")))))))</f>
        <v>00</v>
      </c>
      <c r="I5834" s="209">
        <f>IF(Input!F$4="GMH_OECC",K5834,IF(Input!F$4="GMH_XOEC",M5834,IF(Input!F$4="GMH_Korea",O5834,IF(Input!F$4="GMH_EU",Q5834,IF(Input!F$4="Skysuper",#REF!,IF(Input!F$4="SkyII",#REF!,IF(Input!F$4="XO-8000",#REF!, "FALSE")))))))</f>
        <v>0</v>
      </c>
      <c r="J5834" s="210" t="s">
        <v>10359</v>
      </c>
      <c r="K5834" s="268">
        <v>0</v>
      </c>
      <c r="L5834" s="270" t="s">
        <v>10359</v>
      </c>
      <c r="M5834" s="270">
        <v>0</v>
      </c>
      <c r="N5834" s="270" t="s">
        <v>10359</v>
      </c>
      <c r="O5834" s="270">
        <v>0</v>
      </c>
      <c r="P5834" s="270" t="s">
        <v>10359</v>
      </c>
      <c r="Q5834" s="270">
        <v>0</v>
      </c>
      <c r="R5834" s="74"/>
      <c r="S5834" s="75" t="str">
        <f t="shared" si="520"/>
        <v>0000</v>
      </c>
      <c r="T5834" s="75" t="str">
        <f t="shared" si="521"/>
        <v>00000000000000000000000000000000</v>
      </c>
      <c r="V5834" s="197"/>
      <c r="W5834" s="75">
        <f t="shared" si="522"/>
        <v>0</v>
      </c>
      <c r="AE5834" s="479"/>
    </row>
    <row r="5835" spans="1:31" s="75" customFormat="1" ht="13.5" x14ac:dyDescent="0.2">
      <c r="A5835" s="211">
        <v>5832</v>
      </c>
      <c r="B5835" s="212" t="s">
        <v>6600</v>
      </c>
      <c r="C5835" s="213" t="s">
        <v>6600</v>
      </c>
      <c r="D5835" s="213" t="s">
        <v>6600</v>
      </c>
      <c r="E5835" s="213" t="s">
        <v>6600</v>
      </c>
      <c r="F5835" s="213" t="s">
        <v>6600</v>
      </c>
      <c r="G5835" s="214" t="s">
        <v>6600</v>
      </c>
      <c r="H5835" s="208" t="str">
        <f>IF(Input!F$4="GMH_OECC",J5835,IF(Input!F$4="GMH_XOEC",L5835,IF(Input!F$4="GMH_Korea",N5835,IF(Input!F$4="GMH_EU",P5835,IF(Input!F$4="Skysuper",#REF!,IF(Input!F$4="SkyII",#REF!,IF(Input!F$4="XO-8000",#REF!, "FALSE")))))))</f>
        <v>00</v>
      </c>
      <c r="I5835" s="209">
        <f>IF(Input!F$4="GMH_OECC",K5835,IF(Input!F$4="GMH_XOEC",M5835,IF(Input!F$4="GMH_Korea",O5835,IF(Input!F$4="GMH_EU",Q5835,IF(Input!F$4="Skysuper",#REF!,IF(Input!F$4="SkyII",#REF!,IF(Input!F$4="XO-8000",#REF!, "FALSE")))))))</f>
        <v>0</v>
      </c>
      <c r="J5835" s="210" t="s">
        <v>10359</v>
      </c>
      <c r="K5835" s="268">
        <v>0</v>
      </c>
      <c r="L5835" s="270" t="s">
        <v>10359</v>
      </c>
      <c r="M5835" s="270">
        <v>0</v>
      </c>
      <c r="N5835" s="270" t="s">
        <v>10359</v>
      </c>
      <c r="O5835" s="270">
        <v>0</v>
      </c>
      <c r="P5835" s="270" t="s">
        <v>10359</v>
      </c>
      <c r="Q5835" s="270">
        <v>0</v>
      </c>
      <c r="R5835" s="74"/>
      <c r="S5835" s="75" t="str">
        <f t="shared" si="520"/>
        <v>0000</v>
      </c>
      <c r="T5835" s="75" t="str">
        <f t="shared" si="521"/>
        <v>00000000000000000000000000000000</v>
      </c>
      <c r="V5835" s="197"/>
      <c r="W5835" s="75">
        <f t="shared" si="522"/>
        <v>0</v>
      </c>
      <c r="AE5835" s="479"/>
    </row>
    <row r="5836" spans="1:31" s="75" customFormat="1" ht="13.5" x14ac:dyDescent="0.2">
      <c r="A5836" s="211">
        <v>5833</v>
      </c>
      <c r="B5836" s="212" t="s">
        <v>6600</v>
      </c>
      <c r="C5836" s="213" t="s">
        <v>6600</v>
      </c>
      <c r="D5836" s="213" t="s">
        <v>6600</v>
      </c>
      <c r="E5836" s="213" t="s">
        <v>6600</v>
      </c>
      <c r="F5836" s="213" t="s">
        <v>6600</v>
      </c>
      <c r="G5836" s="214" t="s">
        <v>6600</v>
      </c>
      <c r="H5836" s="208" t="str">
        <f>IF(Input!F$4="GMH_OECC",J5836,IF(Input!F$4="GMH_XOEC",L5836,IF(Input!F$4="GMH_Korea",N5836,IF(Input!F$4="GMH_EU",P5836,IF(Input!F$4="Skysuper",#REF!,IF(Input!F$4="SkyII",#REF!,IF(Input!F$4="XO-8000",#REF!, "FALSE")))))))</f>
        <v>00</v>
      </c>
      <c r="I5836" s="209">
        <f>IF(Input!F$4="GMH_OECC",K5836,IF(Input!F$4="GMH_XOEC",M5836,IF(Input!F$4="GMH_Korea",O5836,IF(Input!F$4="GMH_EU",Q5836,IF(Input!F$4="Skysuper",#REF!,IF(Input!F$4="SkyII",#REF!,IF(Input!F$4="XO-8000",#REF!, "FALSE")))))))</f>
        <v>0</v>
      </c>
      <c r="J5836" s="210" t="s">
        <v>10359</v>
      </c>
      <c r="K5836" s="268">
        <v>0</v>
      </c>
      <c r="L5836" s="270" t="s">
        <v>10359</v>
      </c>
      <c r="M5836" s="270">
        <v>0</v>
      </c>
      <c r="N5836" s="270" t="s">
        <v>10359</v>
      </c>
      <c r="O5836" s="270">
        <v>0</v>
      </c>
      <c r="P5836" s="270" t="s">
        <v>10359</v>
      </c>
      <c r="Q5836" s="270">
        <v>0</v>
      </c>
      <c r="R5836" s="74"/>
      <c r="S5836" s="75" t="str">
        <f t="shared" si="520"/>
        <v>0000</v>
      </c>
      <c r="T5836" s="75" t="str">
        <f t="shared" si="521"/>
        <v>00000000000000000000000000000000</v>
      </c>
      <c r="V5836" s="197"/>
      <c r="W5836" s="75">
        <f t="shared" si="522"/>
        <v>0</v>
      </c>
      <c r="AE5836" s="479"/>
    </row>
    <row r="5837" spans="1:31" s="75" customFormat="1" ht="13.5" x14ac:dyDescent="0.2">
      <c r="A5837" s="211">
        <v>5834</v>
      </c>
      <c r="B5837" s="212" t="s">
        <v>6600</v>
      </c>
      <c r="C5837" s="213" t="s">
        <v>6600</v>
      </c>
      <c r="D5837" s="213" t="s">
        <v>6600</v>
      </c>
      <c r="E5837" s="213" t="s">
        <v>6600</v>
      </c>
      <c r="F5837" s="213" t="s">
        <v>6600</v>
      </c>
      <c r="G5837" s="214" t="s">
        <v>6600</v>
      </c>
      <c r="H5837" s="208" t="str">
        <f>IF(Input!F$4="GMH_OECC",J5837,IF(Input!F$4="GMH_XOEC",L5837,IF(Input!F$4="GMH_Korea",N5837,IF(Input!F$4="GMH_EU",P5837,IF(Input!F$4="Skysuper",#REF!,IF(Input!F$4="SkyII",#REF!,IF(Input!F$4="XO-8000",#REF!, "FALSE")))))))</f>
        <v>00</v>
      </c>
      <c r="I5837" s="209">
        <f>IF(Input!F$4="GMH_OECC",K5837,IF(Input!F$4="GMH_XOEC",M5837,IF(Input!F$4="GMH_Korea",O5837,IF(Input!F$4="GMH_EU",Q5837,IF(Input!F$4="Skysuper",#REF!,IF(Input!F$4="SkyII",#REF!,IF(Input!F$4="XO-8000",#REF!, "FALSE")))))))</f>
        <v>0</v>
      </c>
      <c r="J5837" s="210" t="s">
        <v>10359</v>
      </c>
      <c r="K5837" s="268">
        <v>0</v>
      </c>
      <c r="L5837" s="270" t="s">
        <v>10359</v>
      </c>
      <c r="M5837" s="270">
        <v>0</v>
      </c>
      <c r="N5837" s="270" t="s">
        <v>10359</v>
      </c>
      <c r="O5837" s="270">
        <v>0</v>
      </c>
      <c r="P5837" s="270" t="s">
        <v>10359</v>
      </c>
      <c r="Q5837" s="270">
        <v>0</v>
      </c>
      <c r="R5837" s="74"/>
      <c r="S5837" s="75" t="str">
        <f t="shared" si="520"/>
        <v>0000</v>
      </c>
      <c r="T5837" s="75" t="str">
        <f t="shared" si="521"/>
        <v>00000000000000000000000000000000</v>
      </c>
      <c r="V5837" s="197"/>
      <c r="W5837" s="75">
        <f t="shared" si="522"/>
        <v>0</v>
      </c>
      <c r="AE5837" s="479"/>
    </row>
    <row r="5838" spans="1:31" s="75" customFormat="1" ht="13.5" x14ac:dyDescent="0.2">
      <c r="A5838" s="211">
        <v>5835</v>
      </c>
      <c r="B5838" s="212" t="s">
        <v>6600</v>
      </c>
      <c r="C5838" s="213" t="s">
        <v>6600</v>
      </c>
      <c r="D5838" s="213" t="s">
        <v>6600</v>
      </c>
      <c r="E5838" s="213" t="s">
        <v>6600</v>
      </c>
      <c r="F5838" s="213" t="s">
        <v>6600</v>
      </c>
      <c r="G5838" s="214" t="s">
        <v>6600</v>
      </c>
      <c r="H5838" s="208" t="str">
        <f>IF(Input!F$4="GMH_OECC",J5838,IF(Input!F$4="GMH_XOEC",L5838,IF(Input!F$4="GMH_Korea",N5838,IF(Input!F$4="GMH_EU",P5838,IF(Input!F$4="Skysuper",#REF!,IF(Input!F$4="SkyII",#REF!,IF(Input!F$4="XO-8000",#REF!, "FALSE")))))))</f>
        <v>00</v>
      </c>
      <c r="I5838" s="209">
        <f>IF(Input!F$4="GMH_OECC",K5838,IF(Input!F$4="GMH_XOEC",M5838,IF(Input!F$4="GMH_Korea",O5838,IF(Input!F$4="GMH_EU",Q5838,IF(Input!F$4="Skysuper",#REF!,IF(Input!F$4="SkyII",#REF!,IF(Input!F$4="XO-8000",#REF!, "FALSE")))))))</f>
        <v>0</v>
      </c>
      <c r="J5838" s="210" t="s">
        <v>10359</v>
      </c>
      <c r="K5838" s="268">
        <v>0</v>
      </c>
      <c r="L5838" s="270" t="s">
        <v>10359</v>
      </c>
      <c r="M5838" s="270">
        <v>0</v>
      </c>
      <c r="N5838" s="270" t="s">
        <v>10359</v>
      </c>
      <c r="O5838" s="270">
        <v>0</v>
      </c>
      <c r="P5838" s="270" t="s">
        <v>10359</v>
      </c>
      <c r="Q5838" s="270">
        <v>0</v>
      </c>
      <c r="R5838" s="74"/>
      <c r="S5838" s="75" t="str">
        <f t="shared" si="520"/>
        <v>0000</v>
      </c>
      <c r="T5838" s="75" t="str">
        <f t="shared" si="521"/>
        <v>00000000000000000000000000000000</v>
      </c>
      <c r="V5838" s="197"/>
      <c r="W5838" s="75">
        <f t="shared" si="522"/>
        <v>0</v>
      </c>
      <c r="AE5838" s="479"/>
    </row>
    <row r="5839" spans="1:31" s="75" customFormat="1" ht="13.5" x14ac:dyDescent="0.2">
      <c r="A5839" s="211">
        <v>5836</v>
      </c>
      <c r="B5839" s="212" t="s">
        <v>6600</v>
      </c>
      <c r="C5839" s="213" t="s">
        <v>6600</v>
      </c>
      <c r="D5839" s="213" t="s">
        <v>6600</v>
      </c>
      <c r="E5839" s="213" t="s">
        <v>6600</v>
      </c>
      <c r="F5839" s="213" t="s">
        <v>6600</v>
      </c>
      <c r="G5839" s="214" t="s">
        <v>6600</v>
      </c>
      <c r="H5839" s="208" t="str">
        <f>IF(Input!F$4="GMH_OECC",J5839,IF(Input!F$4="GMH_XOEC",L5839,IF(Input!F$4="GMH_Korea",N5839,IF(Input!F$4="GMH_EU",P5839,IF(Input!F$4="Skysuper",#REF!,IF(Input!F$4="SkyII",#REF!,IF(Input!F$4="XO-8000",#REF!, "FALSE")))))))</f>
        <v>00</v>
      </c>
      <c r="I5839" s="209">
        <f>IF(Input!F$4="GMH_OECC",K5839,IF(Input!F$4="GMH_XOEC",M5839,IF(Input!F$4="GMH_Korea",O5839,IF(Input!F$4="GMH_EU",Q5839,IF(Input!F$4="Skysuper",#REF!,IF(Input!F$4="SkyII",#REF!,IF(Input!F$4="XO-8000",#REF!, "FALSE")))))))</f>
        <v>0</v>
      </c>
      <c r="J5839" s="210" t="s">
        <v>10359</v>
      </c>
      <c r="K5839" s="268">
        <v>0</v>
      </c>
      <c r="L5839" s="270" t="s">
        <v>10359</v>
      </c>
      <c r="M5839" s="270">
        <v>0</v>
      </c>
      <c r="N5839" s="270" t="s">
        <v>10359</v>
      </c>
      <c r="O5839" s="270">
        <v>0</v>
      </c>
      <c r="P5839" s="270" t="s">
        <v>10359</v>
      </c>
      <c r="Q5839" s="270">
        <v>0</v>
      </c>
      <c r="R5839" s="74"/>
      <c r="S5839" s="75" t="str">
        <f t="shared" si="520"/>
        <v>0000</v>
      </c>
      <c r="T5839" s="75" t="str">
        <f t="shared" si="521"/>
        <v>00000000000000000000000000000000</v>
      </c>
      <c r="V5839" s="197"/>
      <c r="W5839" s="75">
        <f t="shared" si="522"/>
        <v>0</v>
      </c>
      <c r="AE5839" s="479"/>
    </row>
    <row r="5840" spans="1:31" s="75" customFormat="1" ht="13.5" x14ac:dyDescent="0.2">
      <c r="A5840" s="211">
        <v>5837</v>
      </c>
      <c r="B5840" s="212" t="s">
        <v>6600</v>
      </c>
      <c r="C5840" s="213" t="s">
        <v>6600</v>
      </c>
      <c r="D5840" s="213" t="s">
        <v>6600</v>
      </c>
      <c r="E5840" s="213" t="s">
        <v>6600</v>
      </c>
      <c r="F5840" s="213" t="s">
        <v>6600</v>
      </c>
      <c r="G5840" s="214" t="s">
        <v>6600</v>
      </c>
      <c r="H5840" s="208" t="str">
        <f>IF(Input!F$4="GMH_OECC",J5840,IF(Input!F$4="GMH_XOEC",L5840,IF(Input!F$4="GMH_Korea",N5840,IF(Input!F$4="GMH_EU",P5840,IF(Input!F$4="Skysuper",#REF!,IF(Input!F$4="SkyII",#REF!,IF(Input!F$4="XO-8000",#REF!, "FALSE")))))))</f>
        <v>00</v>
      </c>
      <c r="I5840" s="209">
        <f>IF(Input!F$4="GMH_OECC",K5840,IF(Input!F$4="GMH_XOEC",M5840,IF(Input!F$4="GMH_Korea",O5840,IF(Input!F$4="GMH_EU",Q5840,IF(Input!F$4="Skysuper",#REF!,IF(Input!F$4="SkyII",#REF!,IF(Input!F$4="XO-8000",#REF!, "FALSE")))))))</f>
        <v>0</v>
      </c>
      <c r="J5840" s="210" t="s">
        <v>10359</v>
      </c>
      <c r="K5840" s="268">
        <v>0</v>
      </c>
      <c r="L5840" s="270" t="s">
        <v>10359</v>
      </c>
      <c r="M5840" s="270">
        <v>0</v>
      </c>
      <c r="N5840" s="270" t="s">
        <v>10359</v>
      </c>
      <c r="O5840" s="270">
        <v>0</v>
      </c>
      <c r="P5840" s="270" t="s">
        <v>10359</v>
      </c>
      <c r="Q5840" s="270">
        <v>0</v>
      </c>
      <c r="R5840" s="74"/>
      <c r="S5840" s="75" t="str">
        <f t="shared" si="520"/>
        <v>0000</v>
      </c>
      <c r="T5840" s="75" t="str">
        <f t="shared" si="521"/>
        <v>00000000000000000000000000000000</v>
      </c>
      <c r="V5840" s="197"/>
      <c r="W5840" s="75">
        <f t="shared" si="522"/>
        <v>0</v>
      </c>
      <c r="AE5840" s="479"/>
    </row>
    <row r="5841" spans="1:31" s="75" customFormat="1" ht="13.5" x14ac:dyDescent="0.2">
      <c r="A5841" s="211">
        <v>5838</v>
      </c>
      <c r="B5841" s="212" t="s">
        <v>6600</v>
      </c>
      <c r="C5841" s="213" t="s">
        <v>6600</v>
      </c>
      <c r="D5841" s="213" t="s">
        <v>6600</v>
      </c>
      <c r="E5841" s="213" t="s">
        <v>6600</v>
      </c>
      <c r="F5841" s="213" t="s">
        <v>6600</v>
      </c>
      <c r="G5841" s="214" t="s">
        <v>6600</v>
      </c>
      <c r="H5841" s="208" t="str">
        <f>IF(Input!F$4="GMH_OECC",J5841,IF(Input!F$4="GMH_XOEC",L5841,IF(Input!F$4="GMH_Korea",N5841,IF(Input!F$4="GMH_EU",P5841,IF(Input!F$4="Skysuper",#REF!,IF(Input!F$4="SkyII",#REF!,IF(Input!F$4="XO-8000",#REF!, "FALSE")))))))</f>
        <v>00</v>
      </c>
      <c r="I5841" s="209">
        <f>IF(Input!F$4="GMH_OECC",K5841,IF(Input!F$4="GMH_XOEC",M5841,IF(Input!F$4="GMH_Korea",O5841,IF(Input!F$4="GMH_EU",Q5841,IF(Input!F$4="Skysuper",#REF!,IF(Input!F$4="SkyII",#REF!,IF(Input!F$4="XO-8000",#REF!, "FALSE")))))))</f>
        <v>0</v>
      </c>
      <c r="J5841" s="210" t="s">
        <v>10359</v>
      </c>
      <c r="K5841" s="268">
        <v>0</v>
      </c>
      <c r="L5841" s="270" t="s">
        <v>10359</v>
      </c>
      <c r="M5841" s="270">
        <v>0</v>
      </c>
      <c r="N5841" s="270" t="s">
        <v>10359</v>
      </c>
      <c r="O5841" s="270">
        <v>0</v>
      </c>
      <c r="P5841" s="270" t="s">
        <v>10359</v>
      </c>
      <c r="Q5841" s="270">
        <v>0</v>
      </c>
      <c r="R5841" s="74"/>
      <c r="S5841" s="75" t="str">
        <f t="shared" si="520"/>
        <v>0000</v>
      </c>
      <c r="T5841" s="75" t="str">
        <f t="shared" si="521"/>
        <v>00000000000000000000000000000000</v>
      </c>
      <c r="V5841" s="197"/>
      <c r="W5841" s="75">
        <f t="shared" si="522"/>
        <v>0</v>
      </c>
      <c r="AE5841" s="479"/>
    </row>
    <row r="5842" spans="1:31" s="75" customFormat="1" ht="13.5" x14ac:dyDescent="0.2">
      <c r="A5842" s="211">
        <v>5839</v>
      </c>
      <c r="B5842" s="212" t="s">
        <v>6600</v>
      </c>
      <c r="C5842" s="213" t="s">
        <v>6600</v>
      </c>
      <c r="D5842" s="213" t="s">
        <v>6600</v>
      </c>
      <c r="E5842" s="213" t="s">
        <v>6600</v>
      </c>
      <c r="F5842" s="213" t="s">
        <v>6600</v>
      </c>
      <c r="G5842" s="214" t="s">
        <v>6600</v>
      </c>
      <c r="H5842" s="208" t="str">
        <f>IF(Input!F$4="GMH_OECC",J5842,IF(Input!F$4="GMH_XOEC",L5842,IF(Input!F$4="GMH_Korea",N5842,IF(Input!F$4="GMH_EU",P5842,IF(Input!F$4="Skysuper",#REF!,IF(Input!F$4="SkyII",#REF!,IF(Input!F$4="XO-8000",#REF!, "FALSE")))))))</f>
        <v>00</v>
      </c>
      <c r="I5842" s="209">
        <f>IF(Input!F$4="GMH_OECC",K5842,IF(Input!F$4="GMH_XOEC",M5842,IF(Input!F$4="GMH_Korea",O5842,IF(Input!F$4="GMH_EU",Q5842,IF(Input!F$4="Skysuper",#REF!,IF(Input!F$4="SkyII",#REF!,IF(Input!F$4="XO-8000",#REF!, "FALSE")))))))</f>
        <v>0</v>
      </c>
      <c r="J5842" s="210" t="s">
        <v>10359</v>
      </c>
      <c r="K5842" s="268">
        <v>0</v>
      </c>
      <c r="L5842" s="270" t="s">
        <v>10359</v>
      </c>
      <c r="M5842" s="270">
        <v>0</v>
      </c>
      <c r="N5842" s="270" t="s">
        <v>10359</v>
      </c>
      <c r="O5842" s="270">
        <v>0</v>
      </c>
      <c r="P5842" s="270" t="s">
        <v>10359</v>
      </c>
      <c r="Q5842" s="270">
        <v>0</v>
      </c>
      <c r="R5842" s="74"/>
      <c r="S5842" s="75" t="str">
        <f t="shared" si="520"/>
        <v>0000</v>
      </c>
      <c r="T5842" s="75" t="str">
        <f t="shared" si="521"/>
        <v>00000000000000000000000000000000</v>
      </c>
      <c r="V5842" s="197"/>
      <c r="W5842" s="75">
        <f t="shared" si="522"/>
        <v>0</v>
      </c>
      <c r="AE5842" s="479"/>
    </row>
    <row r="5843" spans="1:31" s="75" customFormat="1" ht="13.5" x14ac:dyDescent="0.2">
      <c r="A5843" s="211">
        <v>5840</v>
      </c>
      <c r="B5843" s="212" t="s">
        <v>6600</v>
      </c>
      <c r="C5843" s="213" t="s">
        <v>6600</v>
      </c>
      <c r="D5843" s="213" t="s">
        <v>6600</v>
      </c>
      <c r="E5843" s="213" t="s">
        <v>6600</v>
      </c>
      <c r="F5843" s="213" t="s">
        <v>6600</v>
      </c>
      <c r="G5843" s="214" t="s">
        <v>6600</v>
      </c>
      <c r="H5843" s="208" t="str">
        <f>IF(Input!F$4="GMH_OECC",J5843,IF(Input!F$4="GMH_XOEC",L5843,IF(Input!F$4="GMH_Korea",N5843,IF(Input!F$4="GMH_EU",P5843,IF(Input!F$4="Skysuper",#REF!,IF(Input!F$4="SkyII",#REF!,IF(Input!F$4="XO-8000",#REF!, "FALSE")))))))</f>
        <v>00</v>
      </c>
      <c r="I5843" s="209">
        <f>IF(Input!F$4="GMH_OECC",K5843,IF(Input!F$4="GMH_XOEC",M5843,IF(Input!F$4="GMH_Korea",O5843,IF(Input!F$4="GMH_EU",Q5843,IF(Input!F$4="Skysuper",#REF!,IF(Input!F$4="SkyII",#REF!,IF(Input!F$4="XO-8000",#REF!, "FALSE")))))))</f>
        <v>0</v>
      </c>
      <c r="J5843" s="210" t="s">
        <v>10359</v>
      </c>
      <c r="K5843" s="268">
        <v>0</v>
      </c>
      <c r="L5843" s="270" t="s">
        <v>10359</v>
      </c>
      <c r="M5843" s="270">
        <v>0</v>
      </c>
      <c r="N5843" s="270" t="s">
        <v>10359</v>
      </c>
      <c r="O5843" s="270">
        <v>0</v>
      </c>
      <c r="P5843" s="270" t="s">
        <v>10359</v>
      </c>
      <c r="Q5843" s="270">
        <v>0</v>
      </c>
      <c r="R5843" s="74"/>
      <c r="S5843" s="75" t="str">
        <f t="shared" si="520"/>
        <v>0000</v>
      </c>
      <c r="T5843" s="75" t="str">
        <f t="shared" si="521"/>
        <v>00000000000000000000000000000000</v>
      </c>
      <c r="V5843" s="197"/>
      <c r="W5843" s="75">
        <f t="shared" si="522"/>
        <v>0</v>
      </c>
      <c r="AE5843" s="479"/>
    </row>
    <row r="5844" spans="1:31" s="75" customFormat="1" ht="13.5" x14ac:dyDescent="0.2">
      <c r="A5844" s="211">
        <v>5841</v>
      </c>
      <c r="B5844" s="212" t="s">
        <v>6600</v>
      </c>
      <c r="C5844" s="213" t="s">
        <v>6600</v>
      </c>
      <c r="D5844" s="213" t="s">
        <v>6600</v>
      </c>
      <c r="E5844" s="213" t="s">
        <v>6600</v>
      </c>
      <c r="F5844" s="213" t="s">
        <v>6600</v>
      </c>
      <c r="G5844" s="214" t="s">
        <v>6600</v>
      </c>
      <c r="H5844" s="208" t="str">
        <f>IF(Input!F$4="GMH_OECC",J5844,IF(Input!F$4="GMH_XOEC",L5844,IF(Input!F$4="GMH_Korea",N5844,IF(Input!F$4="GMH_EU",P5844,IF(Input!F$4="Skysuper",#REF!,IF(Input!F$4="SkyII",#REF!,IF(Input!F$4="XO-8000",#REF!, "FALSE")))))))</f>
        <v>00</v>
      </c>
      <c r="I5844" s="209">
        <f>IF(Input!F$4="GMH_OECC",K5844,IF(Input!F$4="GMH_XOEC",M5844,IF(Input!F$4="GMH_Korea",O5844,IF(Input!F$4="GMH_EU",Q5844,IF(Input!F$4="Skysuper",#REF!,IF(Input!F$4="SkyII",#REF!,IF(Input!F$4="XO-8000",#REF!, "FALSE")))))))</f>
        <v>0</v>
      </c>
      <c r="J5844" s="210" t="s">
        <v>10359</v>
      </c>
      <c r="K5844" s="268">
        <v>0</v>
      </c>
      <c r="L5844" s="270" t="s">
        <v>10359</v>
      </c>
      <c r="M5844" s="270">
        <v>0</v>
      </c>
      <c r="N5844" s="270" t="s">
        <v>10359</v>
      </c>
      <c r="O5844" s="270">
        <v>0</v>
      </c>
      <c r="P5844" s="270" t="s">
        <v>10359</v>
      </c>
      <c r="Q5844" s="270">
        <v>0</v>
      </c>
      <c r="R5844" s="74"/>
      <c r="S5844" s="75" t="str">
        <f t="shared" si="520"/>
        <v>0000</v>
      </c>
      <c r="T5844" s="75" t="str">
        <f t="shared" si="521"/>
        <v>00000000000000000000000000000000</v>
      </c>
      <c r="V5844" s="197"/>
      <c r="W5844" s="75">
        <f t="shared" si="522"/>
        <v>0</v>
      </c>
      <c r="AE5844" s="479"/>
    </row>
    <row r="5845" spans="1:31" s="75" customFormat="1" ht="13.5" x14ac:dyDescent="0.2">
      <c r="A5845" s="211">
        <v>5842</v>
      </c>
      <c r="B5845" s="212" t="s">
        <v>6600</v>
      </c>
      <c r="C5845" s="213" t="s">
        <v>6600</v>
      </c>
      <c r="D5845" s="213" t="s">
        <v>6600</v>
      </c>
      <c r="E5845" s="213" t="s">
        <v>6600</v>
      </c>
      <c r="F5845" s="213" t="s">
        <v>6600</v>
      </c>
      <c r="G5845" s="214" t="s">
        <v>6600</v>
      </c>
      <c r="H5845" s="208" t="str">
        <f>IF(Input!F$4="GMH_OECC",J5845,IF(Input!F$4="GMH_XOEC",L5845,IF(Input!F$4="GMH_Korea",N5845,IF(Input!F$4="GMH_EU",P5845,IF(Input!F$4="Skysuper",#REF!,IF(Input!F$4="SkyII",#REF!,IF(Input!F$4="XO-8000",#REF!, "FALSE")))))))</f>
        <v>00</v>
      </c>
      <c r="I5845" s="209">
        <f>IF(Input!F$4="GMH_OECC",K5845,IF(Input!F$4="GMH_XOEC",M5845,IF(Input!F$4="GMH_Korea",O5845,IF(Input!F$4="GMH_EU",Q5845,IF(Input!F$4="Skysuper",#REF!,IF(Input!F$4="SkyII",#REF!,IF(Input!F$4="XO-8000",#REF!, "FALSE")))))))</f>
        <v>0</v>
      </c>
      <c r="J5845" s="210" t="s">
        <v>10359</v>
      </c>
      <c r="K5845" s="268">
        <v>0</v>
      </c>
      <c r="L5845" s="270" t="s">
        <v>10359</v>
      </c>
      <c r="M5845" s="270">
        <v>0</v>
      </c>
      <c r="N5845" s="270" t="s">
        <v>10359</v>
      </c>
      <c r="O5845" s="270">
        <v>0</v>
      </c>
      <c r="P5845" s="270" t="s">
        <v>10359</v>
      </c>
      <c r="Q5845" s="270">
        <v>0</v>
      </c>
      <c r="R5845" s="74"/>
      <c r="S5845" s="75" t="str">
        <f t="shared" si="520"/>
        <v>0000</v>
      </c>
      <c r="T5845" s="75" t="str">
        <f t="shared" si="521"/>
        <v>00000000000000000000000000000000</v>
      </c>
      <c r="V5845" s="197"/>
      <c r="W5845" s="75">
        <f t="shared" si="522"/>
        <v>0</v>
      </c>
      <c r="AE5845" s="479"/>
    </row>
    <row r="5846" spans="1:31" s="75" customFormat="1" ht="13.5" x14ac:dyDescent="0.2">
      <c r="A5846" s="211">
        <v>5843</v>
      </c>
      <c r="B5846" s="212" t="s">
        <v>6600</v>
      </c>
      <c r="C5846" s="213" t="s">
        <v>6600</v>
      </c>
      <c r="D5846" s="213" t="s">
        <v>6600</v>
      </c>
      <c r="E5846" s="213" t="s">
        <v>6600</v>
      </c>
      <c r="F5846" s="213" t="s">
        <v>6600</v>
      </c>
      <c r="G5846" s="214" t="s">
        <v>6600</v>
      </c>
      <c r="H5846" s="208" t="str">
        <f>IF(Input!F$4="GMH_OECC",J5846,IF(Input!F$4="GMH_XOEC",L5846,IF(Input!F$4="GMH_Korea",N5846,IF(Input!F$4="GMH_EU",P5846,IF(Input!F$4="Skysuper",#REF!,IF(Input!F$4="SkyII",#REF!,IF(Input!F$4="XO-8000",#REF!, "FALSE")))))))</f>
        <v>00</v>
      </c>
      <c r="I5846" s="209">
        <f>IF(Input!F$4="GMH_OECC",K5846,IF(Input!F$4="GMH_XOEC",M5846,IF(Input!F$4="GMH_Korea",O5846,IF(Input!F$4="GMH_EU",Q5846,IF(Input!F$4="Skysuper",#REF!,IF(Input!F$4="SkyII",#REF!,IF(Input!F$4="XO-8000",#REF!, "FALSE")))))))</f>
        <v>0</v>
      </c>
      <c r="J5846" s="210" t="s">
        <v>10359</v>
      </c>
      <c r="K5846" s="268">
        <v>0</v>
      </c>
      <c r="L5846" s="270" t="s">
        <v>10359</v>
      </c>
      <c r="M5846" s="270">
        <v>0</v>
      </c>
      <c r="N5846" s="270" t="s">
        <v>10359</v>
      </c>
      <c r="O5846" s="270">
        <v>0</v>
      </c>
      <c r="P5846" s="270" t="s">
        <v>10359</v>
      </c>
      <c r="Q5846" s="270">
        <v>0</v>
      </c>
      <c r="R5846" s="74"/>
      <c r="S5846" s="75" t="str">
        <f t="shared" si="520"/>
        <v>0000</v>
      </c>
      <c r="T5846" s="75" t="str">
        <f t="shared" si="521"/>
        <v>00000000000000000000000000000000</v>
      </c>
      <c r="V5846" s="197"/>
      <c r="W5846" s="75">
        <f t="shared" si="522"/>
        <v>0</v>
      </c>
      <c r="AE5846" s="479"/>
    </row>
    <row r="5847" spans="1:31" s="75" customFormat="1" ht="13.5" x14ac:dyDescent="0.2">
      <c r="A5847" s="211">
        <v>5844</v>
      </c>
      <c r="B5847" s="212" t="s">
        <v>6600</v>
      </c>
      <c r="C5847" s="213" t="s">
        <v>6600</v>
      </c>
      <c r="D5847" s="213" t="s">
        <v>6600</v>
      </c>
      <c r="E5847" s="213" t="s">
        <v>6600</v>
      </c>
      <c r="F5847" s="213" t="s">
        <v>6600</v>
      </c>
      <c r="G5847" s="214" t="s">
        <v>6600</v>
      </c>
      <c r="H5847" s="208" t="str">
        <f>IF(Input!F$4="GMH_OECC",J5847,IF(Input!F$4="GMH_XOEC",L5847,IF(Input!F$4="GMH_Korea",N5847,IF(Input!F$4="GMH_EU",P5847,IF(Input!F$4="Skysuper",#REF!,IF(Input!F$4="SkyII",#REF!,IF(Input!F$4="XO-8000",#REF!, "FALSE")))))))</f>
        <v>00</v>
      </c>
      <c r="I5847" s="209">
        <f>IF(Input!F$4="GMH_OECC",K5847,IF(Input!F$4="GMH_XOEC",M5847,IF(Input!F$4="GMH_Korea",O5847,IF(Input!F$4="GMH_EU",Q5847,IF(Input!F$4="Skysuper",#REF!,IF(Input!F$4="SkyII",#REF!,IF(Input!F$4="XO-8000",#REF!, "FALSE")))))))</f>
        <v>0</v>
      </c>
      <c r="J5847" s="210" t="s">
        <v>10359</v>
      </c>
      <c r="K5847" s="268">
        <v>0</v>
      </c>
      <c r="L5847" s="270" t="s">
        <v>10359</v>
      </c>
      <c r="M5847" s="270">
        <v>0</v>
      </c>
      <c r="N5847" s="270" t="s">
        <v>10359</v>
      </c>
      <c r="O5847" s="270">
        <v>0</v>
      </c>
      <c r="P5847" s="270" t="s">
        <v>10359</v>
      </c>
      <c r="Q5847" s="270">
        <v>0</v>
      </c>
      <c r="R5847" s="74"/>
      <c r="S5847" s="75" t="str">
        <f t="shared" si="520"/>
        <v>0000</v>
      </c>
      <c r="T5847" s="75" t="str">
        <f t="shared" si="521"/>
        <v>00000000000000000000000000000000</v>
      </c>
      <c r="V5847" s="197"/>
      <c r="W5847" s="75">
        <f t="shared" si="522"/>
        <v>0</v>
      </c>
      <c r="AE5847" s="479"/>
    </row>
    <row r="5848" spans="1:31" s="75" customFormat="1" ht="13.5" x14ac:dyDescent="0.2">
      <c r="A5848" s="211">
        <v>5845</v>
      </c>
      <c r="B5848" s="212" t="s">
        <v>6600</v>
      </c>
      <c r="C5848" s="213" t="s">
        <v>6600</v>
      </c>
      <c r="D5848" s="213" t="s">
        <v>6600</v>
      </c>
      <c r="E5848" s="213" t="s">
        <v>6600</v>
      </c>
      <c r="F5848" s="213" t="s">
        <v>6600</v>
      </c>
      <c r="G5848" s="214" t="s">
        <v>6600</v>
      </c>
      <c r="H5848" s="208" t="str">
        <f>IF(Input!F$4="GMH_OECC",J5848,IF(Input!F$4="GMH_XOEC",L5848,IF(Input!F$4="GMH_Korea",N5848,IF(Input!F$4="GMH_EU",P5848,IF(Input!F$4="Skysuper",#REF!,IF(Input!F$4="SkyII",#REF!,IF(Input!F$4="XO-8000",#REF!, "FALSE")))))))</f>
        <v>00</v>
      </c>
      <c r="I5848" s="209">
        <f>IF(Input!F$4="GMH_OECC",K5848,IF(Input!F$4="GMH_XOEC",M5848,IF(Input!F$4="GMH_Korea",O5848,IF(Input!F$4="GMH_EU",Q5848,IF(Input!F$4="Skysuper",#REF!,IF(Input!F$4="SkyII",#REF!,IF(Input!F$4="XO-8000",#REF!, "FALSE")))))))</f>
        <v>0</v>
      </c>
      <c r="J5848" s="210" t="s">
        <v>10359</v>
      </c>
      <c r="K5848" s="268">
        <v>0</v>
      </c>
      <c r="L5848" s="270" t="s">
        <v>10359</v>
      </c>
      <c r="M5848" s="270">
        <v>0</v>
      </c>
      <c r="N5848" s="270" t="s">
        <v>10359</v>
      </c>
      <c r="O5848" s="270">
        <v>0</v>
      </c>
      <c r="P5848" s="270" t="s">
        <v>10359</v>
      </c>
      <c r="Q5848" s="270">
        <v>0</v>
      </c>
      <c r="R5848" s="74"/>
      <c r="S5848" s="75" t="str">
        <f t="shared" si="520"/>
        <v>0000</v>
      </c>
      <c r="T5848" s="75" t="str">
        <f t="shared" si="521"/>
        <v>00000000000000000000000000000000</v>
      </c>
      <c r="V5848" s="197"/>
      <c r="W5848" s="75">
        <f t="shared" si="522"/>
        <v>0</v>
      </c>
      <c r="AE5848" s="479"/>
    </row>
    <row r="5849" spans="1:31" s="75" customFormat="1" ht="13.5" x14ac:dyDescent="0.2">
      <c r="A5849" s="211">
        <v>5846</v>
      </c>
      <c r="B5849" s="212" t="s">
        <v>6600</v>
      </c>
      <c r="C5849" s="213" t="s">
        <v>6600</v>
      </c>
      <c r="D5849" s="213" t="s">
        <v>6600</v>
      </c>
      <c r="E5849" s="213" t="s">
        <v>6600</v>
      </c>
      <c r="F5849" s="213" t="s">
        <v>6600</v>
      </c>
      <c r="G5849" s="214" t="s">
        <v>6600</v>
      </c>
      <c r="H5849" s="208" t="str">
        <f>IF(Input!F$4="GMH_OECC",J5849,IF(Input!F$4="GMH_XOEC",L5849,IF(Input!F$4="GMH_Korea",N5849,IF(Input!F$4="GMH_EU",P5849,IF(Input!F$4="Skysuper",#REF!,IF(Input!F$4="SkyII",#REF!,IF(Input!F$4="XO-8000",#REF!, "FALSE")))))))</f>
        <v>00</v>
      </c>
      <c r="I5849" s="209">
        <f>IF(Input!F$4="GMH_OECC",K5849,IF(Input!F$4="GMH_XOEC",M5849,IF(Input!F$4="GMH_Korea",O5849,IF(Input!F$4="GMH_EU",Q5849,IF(Input!F$4="Skysuper",#REF!,IF(Input!F$4="SkyII",#REF!,IF(Input!F$4="XO-8000",#REF!, "FALSE")))))))</f>
        <v>0</v>
      </c>
      <c r="J5849" s="210" t="s">
        <v>10359</v>
      </c>
      <c r="K5849" s="268">
        <v>0</v>
      </c>
      <c r="L5849" s="270" t="s">
        <v>10359</v>
      </c>
      <c r="M5849" s="270">
        <v>0</v>
      </c>
      <c r="N5849" s="270" t="s">
        <v>10359</v>
      </c>
      <c r="O5849" s="270">
        <v>0</v>
      </c>
      <c r="P5849" s="270" t="s">
        <v>10359</v>
      </c>
      <c r="Q5849" s="270">
        <v>0</v>
      </c>
      <c r="R5849" s="74"/>
      <c r="S5849" s="75" t="str">
        <f t="shared" si="520"/>
        <v>0000</v>
      </c>
      <c r="T5849" s="75" t="str">
        <f t="shared" si="521"/>
        <v>00000000000000000000000000000000</v>
      </c>
      <c r="V5849" s="197"/>
      <c r="W5849" s="75">
        <f t="shared" si="522"/>
        <v>0</v>
      </c>
      <c r="AE5849" s="479"/>
    </row>
    <row r="5850" spans="1:31" s="75" customFormat="1" ht="13.5" x14ac:dyDescent="0.2">
      <c r="A5850" s="211">
        <v>5847</v>
      </c>
      <c r="B5850" s="212" t="s">
        <v>6600</v>
      </c>
      <c r="C5850" s="213" t="s">
        <v>6600</v>
      </c>
      <c r="D5850" s="213" t="s">
        <v>6600</v>
      </c>
      <c r="E5850" s="213" t="s">
        <v>6600</v>
      </c>
      <c r="F5850" s="213" t="s">
        <v>6600</v>
      </c>
      <c r="G5850" s="214" t="s">
        <v>6600</v>
      </c>
      <c r="H5850" s="208" t="str">
        <f>IF(Input!F$4="GMH_OECC",J5850,IF(Input!F$4="GMH_XOEC",L5850,IF(Input!F$4="GMH_Korea",N5850,IF(Input!F$4="GMH_EU",P5850,IF(Input!F$4="Skysuper",#REF!,IF(Input!F$4="SkyII",#REF!,IF(Input!F$4="XO-8000",#REF!, "FALSE")))))))</f>
        <v>00</v>
      </c>
      <c r="I5850" s="209">
        <f>IF(Input!F$4="GMH_OECC",K5850,IF(Input!F$4="GMH_XOEC",M5850,IF(Input!F$4="GMH_Korea",O5850,IF(Input!F$4="GMH_EU",Q5850,IF(Input!F$4="Skysuper",#REF!,IF(Input!F$4="SkyII",#REF!,IF(Input!F$4="XO-8000",#REF!, "FALSE")))))))</f>
        <v>0</v>
      </c>
      <c r="J5850" s="210" t="s">
        <v>10359</v>
      </c>
      <c r="K5850" s="268">
        <v>0</v>
      </c>
      <c r="L5850" s="270" t="s">
        <v>10359</v>
      </c>
      <c r="M5850" s="270">
        <v>0</v>
      </c>
      <c r="N5850" s="270" t="s">
        <v>10359</v>
      </c>
      <c r="O5850" s="270">
        <v>0</v>
      </c>
      <c r="P5850" s="270" t="s">
        <v>10359</v>
      </c>
      <c r="Q5850" s="270">
        <v>0</v>
      </c>
      <c r="R5850" s="74"/>
      <c r="S5850" s="75" t="str">
        <f t="shared" si="520"/>
        <v>0000</v>
      </c>
      <c r="T5850" s="75" t="str">
        <f t="shared" si="521"/>
        <v>00000000000000000000000000000000</v>
      </c>
      <c r="V5850" s="197"/>
      <c r="W5850" s="75">
        <f t="shared" si="522"/>
        <v>0</v>
      </c>
      <c r="AE5850" s="479"/>
    </row>
    <row r="5851" spans="1:31" s="75" customFormat="1" ht="13.5" x14ac:dyDescent="0.2">
      <c r="A5851" s="211">
        <v>5848</v>
      </c>
      <c r="B5851" s="212" t="s">
        <v>6600</v>
      </c>
      <c r="C5851" s="213" t="s">
        <v>6600</v>
      </c>
      <c r="D5851" s="213" t="s">
        <v>6600</v>
      </c>
      <c r="E5851" s="213" t="s">
        <v>6600</v>
      </c>
      <c r="F5851" s="213" t="s">
        <v>6600</v>
      </c>
      <c r="G5851" s="214" t="s">
        <v>6600</v>
      </c>
      <c r="H5851" s="208" t="str">
        <f>IF(Input!F$4="GMH_OECC",J5851,IF(Input!F$4="GMH_XOEC",L5851,IF(Input!F$4="GMH_Korea",N5851,IF(Input!F$4="GMH_EU",P5851,IF(Input!F$4="Skysuper",#REF!,IF(Input!F$4="SkyII",#REF!,IF(Input!F$4="XO-8000",#REF!, "FALSE")))))))</f>
        <v>00</v>
      </c>
      <c r="I5851" s="209">
        <f>IF(Input!F$4="GMH_OECC",K5851,IF(Input!F$4="GMH_XOEC",M5851,IF(Input!F$4="GMH_Korea",O5851,IF(Input!F$4="GMH_EU",Q5851,IF(Input!F$4="Skysuper",#REF!,IF(Input!F$4="SkyII",#REF!,IF(Input!F$4="XO-8000",#REF!, "FALSE")))))))</f>
        <v>0</v>
      </c>
      <c r="J5851" s="210" t="s">
        <v>10359</v>
      </c>
      <c r="K5851" s="268">
        <v>0</v>
      </c>
      <c r="L5851" s="270" t="s">
        <v>10359</v>
      </c>
      <c r="M5851" s="270">
        <v>0</v>
      </c>
      <c r="N5851" s="270" t="s">
        <v>10359</v>
      </c>
      <c r="O5851" s="270">
        <v>0</v>
      </c>
      <c r="P5851" s="270" t="s">
        <v>10359</v>
      </c>
      <c r="Q5851" s="270">
        <v>0</v>
      </c>
      <c r="R5851" s="74"/>
      <c r="S5851" s="75" t="str">
        <f t="shared" si="520"/>
        <v>0000</v>
      </c>
      <c r="T5851" s="75" t="str">
        <f t="shared" si="521"/>
        <v>00000000000000000000000000000000</v>
      </c>
      <c r="V5851" s="197"/>
      <c r="W5851" s="75">
        <f t="shared" si="522"/>
        <v>0</v>
      </c>
      <c r="AE5851" s="479"/>
    </row>
    <row r="5852" spans="1:31" s="75" customFormat="1" ht="13.5" x14ac:dyDescent="0.2">
      <c r="A5852" s="211">
        <v>5849</v>
      </c>
      <c r="B5852" s="212" t="s">
        <v>6600</v>
      </c>
      <c r="C5852" s="213" t="s">
        <v>6600</v>
      </c>
      <c r="D5852" s="213" t="s">
        <v>6600</v>
      </c>
      <c r="E5852" s="213" t="s">
        <v>6600</v>
      </c>
      <c r="F5852" s="213" t="s">
        <v>6600</v>
      </c>
      <c r="G5852" s="214" t="s">
        <v>6600</v>
      </c>
      <c r="H5852" s="208" t="str">
        <f>IF(Input!F$4="GMH_OECC",J5852,IF(Input!F$4="GMH_XOEC",L5852,IF(Input!F$4="GMH_Korea",N5852,IF(Input!F$4="GMH_EU",P5852,IF(Input!F$4="Skysuper",#REF!,IF(Input!F$4="SkyII",#REF!,IF(Input!F$4="XO-8000",#REF!, "FALSE")))))))</f>
        <v>00</v>
      </c>
      <c r="I5852" s="209">
        <f>IF(Input!F$4="GMH_OECC",K5852,IF(Input!F$4="GMH_XOEC",M5852,IF(Input!F$4="GMH_Korea",O5852,IF(Input!F$4="GMH_EU",Q5852,IF(Input!F$4="Skysuper",#REF!,IF(Input!F$4="SkyII",#REF!,IF(Input!F$4="XO-8000",#REF!, "FALSE")))))))</f>
        <v>0</v>
      </c>
      <c r="J5852" s="210" t="s">
        <v>10359</v>
      </c>
      <c r="K5852" s="268">
        <v>0</v>
      </c>
      <c r="L5852" s="270" t="s">
        <v>10359</v>
      </c>
      <c r="M5852" s="270">
        <v>0</v>
      </c>
      <c r="N5852" s="270" t="s">
        <v>10359</v>
      </c>
      <c r="O5852" s="270">
        <v>0</v>
      </c>
      <c r="P5852" s="270" t="s">
        <v>10359</v>
      </c>
      <c r="Q5852" s="270">
        <v>0</v>
      </c>
      <c r="R5852" s="74"/>
      <c r="S5852" s="75" t="str">
        <f t="shared" si="520"/>
        <v>0000</v>
      </c>
      <c r="T5852" s="75" t="str">
        <f t="shared" si="521"/>
        <v>00000000000000000000000000000000</v>
      </c>
      <c r="V5852" s="197"/>
      <c r="W5852" s="75">
        <f t="shared" si="522"/>
        <v>0</v>
      </c>
      <c r="AE5852" s="479"/>
    </row>
    <row r="5853" spans="1:31" s="75" customFormat="1" ht="13.5" x14ac:dyDescent="0.2">
      <c r="A5853" s="211">
        <v>5850</v>
      </c>
      <c r="B5853" s="212" t="s">
        <v>6600</v>
      </c>
      <c r="C5853" s="213" t="s">
        <v>6600</v>
      </c>
      <c r="D5853" s="213" t="s">
        <v>6600</v>
      </c>
      <c r="E5853" s="213" t="s">
        <v>6600</v>
      </c>
      <c r="F5853" s="213" t="s">
        <v>6600</v>
      </c>
      <c r="G5853" s="214" t="s">
        <v>6600</v>
      </c>
      <c r="H5853" s="208" t="str">
        <f>IF(Input!F$4="GMH_OECC",J5853,IF(Input!F$4="GMH_XOEC",L5853,IF(Input!F$4="GMH_Korea",N5853,IF(Input!F$4="GMH_EU",P5853,IF(Input!F$4="Skysuper",#REF!,IF(Input!F$4="SkyII",#REF!,IF(Input!F$4="XO-8000",#REF!, "FALSE")))))))</f>
        <v>00</v>
      </c>
      <c r="I5853" s="209">
        <f>IF(Input!F$4="GMH_OECC",K5853,IF(Input!F$4="GMH_XOEC",M5853,IF(Input!F$4="GMH_Korea",O5853,IF(Input!F$4="GMH_EU",Q5853,IF(Input!F$4="Skysuper",#REF!,IF(Input!F$4="SkyII",#REF!,IF(Input!F$4="XO-8000",#REF!, "FALSE")))))))</f>
        <v>0</v>
      </c>
      <c r="J5853" s="210" t="s">
        <v>10359</v>
      </c>
      <c r="K5853" s="268">
        <v>0</v>
      </c>
      <c r="L5853" s="270" t="s">
        <v>10359</v>
      </c>
      <c r="M5853" s="270">
        <v>0</v>
      </c>
      <c r="N5853" s="270" t="s">
        <v>10359</v>
      </c>
      <c r="O5853" s="270">
        <v>0</v>
      </c>
      <c r="P5853" s="270" t="s">
        <v>10359</v>
      </c>
      <c r="Q5853" s="270">
        <v>0</v>
      </c>
      <c r="R5853" s="74"/>
      <c r="S5853" s="75" t="str">
        <f t="shared" si="520"/>
        <v>0000</v>
      </c>
      <c r="T5853" s="75" t="str">
        <f t="shared" si="521"/>
        <v>00000000000000000000000000000000</v>
      </c>
      <c r="V5853" s="197"/>
      <c r="W5853" s="75">
        <f t="shared" si="522"/>
        <v>0</v>
      </c>
      <c r="AE5853" s="479"/>
    </row>
    <row r="5854" spans="1:31" s="75" customFormat="1" ht="13.5" x14ac:dyDescent="0.2">
      <c r="A5854" s="211">
        <v>5851</v>
      </c>
      <c r="B5854" s="212" t="s">
        <v>6600</v>
      </c>
      <c r="C5854" s="213" t="s">
        <v>6600</v>
      </c>
      <c r="D5854" s="213" t="s">
        <v>6600</v>
      </c>
      <c r="E5854" s="213" t="s">
        <v>6600</v>
      </c>
      <c r="F5854" s="213" t="s">
        <v>6600</v>
      </c>
      <c r="G5854" s="214" t="s">
        <v>6600</v>
      </c>
      <c r="H5854" s="208" t="str">
        <f>IF(Input!F$4="GMH_OECC",J5854,IF(Input!F$4="GMH_XOEC",L5854,IF(Input!F$4="GMH_Korea",N5854,IF(Input!F$4="GMH_EU",P5854,IF(Input!F$4="Skysuper",#REF!,IF(Input!F$4="SkyII",#REF!,IF(Input!F$4="XO-8000",#REF!, "FALSE")))))))</f>
        <v>00</v>
      </c>
      <c r="I5854" s="209">
        <f>IF(Input!F$4="GMH_OECC",K5854,IF(Input!F$4="GMH_XOEC",M5854,IF(Input!F$4="GMH_Korea",O5854,IF(Input!F$4="GMH_EU",Q5854,IF(Input!F$4="Skysuper",#REF!,IF(Input!F$4="SkyII",#REF!,IF(Input!F$4="XO-8000",#REF!, "FALSE")))))))</f>
        <v>0</v>
      </c>
      <c r="J5854" s="210" t="s">
        <v>10359</v>
      </c>
      <c r="K5854" s="268">
        <v>0</v>
      </c>
      <c r="L5854" s="270" t="s">
        <v>10359</v>
      </c>
      <c r="M5854" s="270">
        <v>0</v>
      </c>
      <c r="N5854" s="270" t="s">
        <v>10359</v>
      </c>
      <c r="O5854" s="270">
        <v>0</v>
      </c>
      <c r="P5854" s="270" t="s">
        <v>10359</v>
      </c>
      <c r="Q5854" s="270">
        <v>0</v>
      </c>
      <c r="R5854" s="74"/>
      <c r="S5854" s="75" t="str">
        <f t="shared" si="520"/>
        <v>0000</v>
      </c>
      <c r="T5854" s="75" t="str">
        <f t="shared" si="521"/>
        <v>00000000000000000000000000000000</v>
      </c>
      <c r="V5854" s="197"/>
      <c r="W5854" s="75">
        <f t="shared" si="522"/>
        <v>0</v>
      </c>
      <c r="AE5854" s="479"/>
    </row>
    <row r="5855" spans="1:31" s="75" customFormat="1" ht="13.5" x14ac:dyDescent="0.2">
      <c r="A5855" s="211">
        <v>5852</v>
      </c>
      <c r="B5855" s="212" t="s">
        <v>6600</v>
      </c>
      <c r="C5855" s="213" t="s">
        <v>6600</v>
      </c>
      <c r="D5855" s="213" t="s">
        <v>6600</v>
      </c>
      <c r="E5855" s="213" t="s">
        <v>6600</v>
      </c>
      <c r="F5855" s="213" t="s">
        <v>6600</v>
      </c>
      <c r="G5855" s="214" t="s">
        <v>6600</v>
      </c>
      <c r="H5855" s="208" t="str">
        <f>IF(Input!F$4="GMH_OECC",J5855,IF(Input!F$4="GMH_XOEC",L5855,IF(Input!F$4="GMH_Korea",N5855,IF(Input!F$4="GMH_EU",P5855,IF(Input!F$4="Skysuper",#REF!,IF(Input!F$4="SkyII",#REF!,IF(Input!F$4="XO-8000",#REF!, "FALSE")))))))</f>
        <v>00</v>
      </c>
      <c r="I5855" s="209">
        <f>IF(Input!F$4="GMH_OECC",K5855,IF(Input!F$4="GMH_XOEC",M5855,IF(Input!F$4="GMH_Korea",O5855,IF(Input!F$4="GMH_EU",Q5855,IF(Input!F$4="Skysuper",#REF!,IF(Input!F$4="SkyII",#REF!,IF(Input!F$4="XO-8000",#REF!, "FALSE")))))))</f>
        <v>0</v>
      </c>
      <c r="J5855" s="210" t="s">
        <v>10359</v>
      </c>
      <c r="K5855" s="268">
        <v>0</v>
      </c>
      <c r="L5855" s="270" t="s">
        <v>10359</v>
      </c>
      <c r="M5855" s="270">
        <v>0</v>
      </c>
      <c r="N5855" s="270" t="s">
        <v>10359</v>
      </c>
      <c r="O5855" s="270">
        <v>0</v>
      </c>
      <c r="P5855" s="270" t="s">
        <v>10359</v>
      </c>
      <c r="Q5855" s="270">
        <v>0</v>
      </c>
      <c r="R5855" s="74"/>
      <c r="S5855" s="75" t="str">
        <f t="shared" si="520"/>
        <v>0000</v>
      </c>
      <c r="T5855" s="75" t="str">
        <f t="shared" si="521"/>
        <v>00000000000000000000000000000000</v>
      </c>
      <c r="V5855" s="197"/>
      <c r="W5855" s="75">
        <f t="shared" si="522"/>
        <v>0</v>
      </c>
      <c r="AE5855" s="479"/>
    </row>
    <row r="5856" spans="1:31" s="75" customFormat="1" ht="13.5" x14ac:dyDescent="0.2">
      <c r="A5856" s="211">
        <v>5853</v>
      </c>
      <c r="B5856" s="212" t="s">
        <v>6600</v>
      </c>
      <c r="C5856" s="213" t="s">
        <v>6600</v>
      </c>
      <c r="D5856" s="213" t="s">
        <v>6600</v>
      </c>
      <c r="E5856" s="213" t="s">
        <v>6600</v>
      </c>
      <c r="F5856" s="213" t="s">
        <v>6600</v>
      </c>
      <c r="G5856" s="214" t="s">
        <v>6600</v>
      </c>
      <c r="H5856" s="208" t="str">
        <f>IF(Input!F$4="GMH_OECC",J5856,IF(Input!F$4="GMH_XOEC",L5856,IF(Input!F$4="GMH_Korea",N5856,IF(Input!F$4="GMH_EU",P5856,IF(Input!F$4="Skysuper",#REF!,IF(Input!F$4="SkyII",#REF!,IF(Input!F$4="XO-8000",#REF!, "FALSE")))))))</f>
        <v>00</v>
      </c>
      <c r="I5856" s="209">
        <f>IF(Input!F$4="GMH_OECC",K5856,IF(Input!F$4="GMH_XOEC",M5856,IF(Input!F$4="GMH_Korea",O5856,IF(Input!F$4="GMH_EU",Q5856,IF(Input!F$4="Skysuper",#REF!,IF(Input!F$4="SkyII",#REF!,IF(Input!F$4="XO-8000",#REF!, "FALSE")))))))</f>
        <v>0</v>
      </c>
      <c r="J5856" s="210" t="s">
        <v>10359</v>
      </c>
      <c r="K5856" s="268">
        <v>0</v>
      </c>
      <c r="L5856" s="270" t="s">
        <v>10359</v>
      </c>
      <c r="M5856" s="270">
        <v>0</v>
      </c>
      <c r="N5856" s="270" t="s">
        <v>10359</v>
      </c>
      <c r="O5856" s="270">
        <v>0</v>
      </c>
      <c r="P5856" s="270" t="s">
        <v>10359</v>
      </c>
      <c r="Q5856" s="270">
        <v>0</v>
      </c>
      <c r="R5856" s="74"/>
      <c r="S5856" s="75" t="str">
        <f t="shared" si="520"/>
        <v>0000</v>
      </c>
      <c r="T5856" s="75" t="str">
        <f t="shared" si="521"/>
        <v>00000000000000000000000000000000</v>
      </c>
      <c r="V5856" s="197"/>
      <c r="W5856" s="75">
        <f t="shared" si="522"/>
        <v>0</v>
      </c>
      <c r="AE5856" s="479"/>
    </row>
    <row r="5857" spans="1:31" s="75" customFormat="1" ht="13.5" x14ac:dyDescent="0.2">
      <c r="A5857" s="211">
        <v>5854</v>
      </c>
      <c r="B5857" s="212" t="s">
        <v>6600</v>
      </c>
      <c r="C5857" s="213" t="s">
        <v>6600</v>
      </c>
      <c r="D5857" s="213" t="s">
        <v>6600</v>
      </c>
      <c r="E5857" s="213" t="s">
        <v>6600</v>
      </c>
      <c r="F5857" s="213" t="s">
        <v>6600</v>
      </c>
      <c r="G5857" s="214" t="s">
        <v>6600</v>
      </c>
      <c r="H5857" s="208" t="str">
        <f>IF(Input!F$4="GMH_OECC",J5857,IF(Input!F$4="GMH_XOEC",L5857,IF(Input!F$4="GMH_Korea",N5857,IF(Input!F$4="GMH_EU",P5857,IF(Input!F$4="Skysuper",#REF!,IF(Input!F$4="SkyII",#REF!,IF(Input!F$4="XO-8000",#REF!, "FALSE")))))))</f>
        <v>00</v>
      </c>
      <c r="I5857" s="209">
        <f>IF(Input!F$4="GMH_OECC",K5857,IF(Input!F$4="GMH_XOEC",M5857,IF(Input!F$4="GMH_Korea",O5857,IF(Input!F$4="GMH_EU",Q5857,IF(Input!F$4="Skysuper",#REF!,IF(Input!F$4="SkyII",#REF!,IF(Input!F$4="XO-8000",#REF!, "FALSE")))))))</f>
        <v>0</v>
      </c>
      <c r="J5857" s="210" t="s">
        <v>10359</v>
      </c>
      <c r="K5857" s="268">
        <v>0</v>
      </c>
      <c r="L5857" s="270" t="s">
        <v>10359</v>
      </c>
      <c r="M5857" s="270">
        <v>0</v>
      </c>
      <c r="N5857" s="270" t="s">
        <v>10359</v>
      </c>
      <c r="O5857" s="270">
        <v>0</v>
      </c>
      <c r="P5857" s="270" t="s">
        <v>10359</v>
      </c>
      <c r="Q5857" s="270">
        <v>0</v>
      </c>
      <c r="R5857" s="74"/>
      <c r="S5857" s="75" t="str">
        <f t="shared" si="520"/>
        <v>0000</v>
      </c>
      <c r="T5857" s="75" t="str">
        <f t="shared" si="521"/>
        <v>00000000000000000000000000000000</v>
      </c>
      <c r="V5857" s="197"/>
      <c r="W5857" s="75">
        <f t="shared" si="522"/>
        <v>0</v>
      </c>
      <c r="AE5857" s="479"/>
    </row>
    <row r="5858" spans="1:31" s="75" customFormat="1" ht="13.5" x14ac:dyDescent="0.2">
      <c r="A5858" s="211">
        <v>5855</v>
      </c>
      <c r="B5858" s="212" t="s">
        <v>6600</v>
      </c>
      <c r="C5858" s="213" t="s">
        <v>6600</v>
      </c>
      <c r="D5858" s="213" t="s">
        <v>6600</v>
      </c>
      <c r="E5858" s="213" t="s">
        <v>6600</v>
      </c>
      <c r="F5858" s="213" t="s">
        <v>6600</v>
      </c>
      <c r="G5858" s="214" t="s">
        <v>6600</v>
      </c>
      <c r="H5858" s="208" t="str">
        <f>IF(Input!F$4="GMH_OECC",J5858,IF(Input!F$4="GMH_XOEC",L5858,IF(Input!F$4="GMH_Korea",N5858,IF(Input!F$4="GMH_EU",P5858,IF(Input!F$4="Skysuper",#REF!,IF(Input!F$4="SkyII",#REF!,IF(Input!F$4="XO-8000",#REF!, "FALSE")))))))</f>
        <v>00</v>
      </c>
      <c r="I5858" s="209">
        <f>IF(Input!F$4="GMH_OECC",K5858,IF(Input!F$4="GMH_XOEC",M5858,IF(Input!F$4="GMH_Korea",O5858,IF(Input!F$4="GMH_EU",Q5858,IF(Input!F$4="Skysuper",#REF!,IF(Input!F$4="SkyII",#REF!,IF(Input!F$4="XO-8000",#REF!, "FALSE")))))))</f>
        <v>0</v>
      </c>
      <c r="J5858" s="210" t="s">
        <v>10359</v>
      </c>
      <c r="K5858" s="268">
        <v>0</v>
      </c>
      <c r="L5858" s="270" t="s">
        <v>10359</v>
      </c>
      <c r="M5858" s="270">
        <v>0</v>
      </c>
      <c r="N5858" s="270" t="s">
        <v>10359</v>
      </c>
      <c r="O5858" s="270">
        <v>0</v>
      </c>
      <c r="P5858" s="270" t="s">
        <v>10359</v>
      </c>
      <c r="Q5858" s="270">
        <v>0</v>
      </c>
      <c r="R5858" s="74"/>
      <c r="S5858" s="75" t="str">
        <f t="shared" si="520"/>
        <v>0000</v>
      </c>
      <c r="T5858" s="75" t="str">
        <f t="shared" si="521"/>
        <v>00000000000000000000000000000000</v>
      </c>
      <c r="V5858" s="197"/>
      <c r="W5858" s="75">
        <f t="shared" si="522"/>
        <v>0</v>
      </c>
      <c r="AE5858" s="479"/>
    </row>
    <row r="5859" spans="1:31" s="75" customFormat="1" ht="13.5" x14ac:dyDescent="0.2">
      <c r="A5859" s="211">
        <v>5856</v>
      </c>
      <c r="B5859" s="212" t="s">
        <v>6600</v>
      </c>
      <c r="C5859" s="213" t="s">
        <v>6600</v>
      </c>
      <c r="D5859" s="213" t="s">
        <v>6600</v>
      </c>
      <c r="E5859" s="213" t="s">
        <v>6600</v>
      </c>
      <c r="F5859" s="213" t="s">
        <v>6600</v>
      </c>
      <c r="G5859" s="214" t="s">
        <v>6600</v>
      </c>
      <c r="H5859" s="208" t="str">
        <f>IF(Input!F$4="GMH_OECC",J5859,IF(Input!F$4="GMH_XOEC",L5859,IF(Input!F$4="GMH_Korea",N5859,IF(Input!F$4="GMH_EU",P5859,IF(Input!F$4="Skysuper",#REF!,IF(Input!F$4="SkyII",#REF!,IF(Input!F$4="XO-8000",#REF!, "FALSE")))))))</f>
        <v>00</v>
      </c>
      <c r="I5859" s="209">
        <f>IF(Input!F$4="GMH_OECC",K5859,IF(Input!F$4="GMH_XOEC",M5859,IF(Input!F$4="GMH_Korea",O5859,IF(Input!F$4="GMH_EU",Q5859,IF(Input!F$4="Skysuper",#REF!,IF(Input!F$4="SkyII",#REF!,IF(Input!F$4="XO-8000",#REF!, "FALSE")))))))</f>
        <v>0</v>
      </c>
      <c r="J5859" s="210" t="s">
        <v>10359</v>
      </c>
      <c r="K5859" s="268">
        <v>0</v>
      </c>
      <c r="L5859" s="270" t="s">
        <v>10359</v>
      </c>
      <c r="M5859" s="270">
        <v>0</v>
      </c>
      <c r="N5859" s="270" t="s">
        <v>10359</v>
      </c>
      <c r="O5859" s="270">
        <v>0</v>
      </c>
      <c r="P5859" s="270" t="s">
        <v>10359</v>
      </c>
      <c r="Q5859" s="270">
        <v>0</v>
      </c>
      <c r="R5859" s="74"/>
      <c r="S5859" s="75" t="str">
        <f t="shared" si="520"/>
        <v>0000</v>
      </c>
      <c r="T5859" s="75" t="str">
        <f t="shared" si="521"/>
        <v>00000000000000000000000000000000</v>
      </c>
      <c r="V5859" s="197"/>
      <c r="W5859" s="75">
        <f t="shared" si="522"/>
        <v>0</v>
      </c>
      <c r="AE5859" s="479"/>
    </row>
    <row r="5860" spans="1:31" s="75" customFormat="1" ht="13.5" x14ac:dyDescent="0.2">
      <c r="A5860" s="211">
        <v>5857</v>
      </c>
      <c r="B5860" s="212" t="s">
        <v>6600</v>
      </c>
      <c r="C5860" s="213" t="s">
        <v>6600</v>
      </c>
      <c r="D5860" s="213" t="s">
        <v>6600</v>
      </c>
      <c r="E5860" s="213" t="s">
        <v>6600</v>
      </c>
      <c r="F5860" s="213" t="s">
        <v>6600</v>
      </c>
      <c r="G5860" s="214" t="s">
        <v>6600</v>
      </c>
      <c r="H5860" s="208" t="str">
        <f>IF(Input!F$4="GMH_OECC",J5860,IF(Input!F$4="GMH_XOEC",L5860,IF(Input!F$4="GMH_Korea",N5860,IF(Input!F$4="GMH_EU",P5860,IF(Input!F$4="Skysuper",#REF!,IF(Input!F$4="SkyII",#REF!,IF(Input!F$4="XO-8000",#REF!, "FALSE")))))))</f>
        <v>00</v>
      </c>
      <c r="I5860" s="209">
        <f>IF(Input!F$4="GMH_OECC",K5860,IF(Input!F$4="GMH_XOEC",M5860,IF(Input!F$4="GMH_Korea",O5860,IF(Input!F$4="GMH_EU",Q5860,IF(Input!F$4="Skysuper",#REF!,IF(Input!F$4="SkyII",#REF!,IF(Input!F$4="XO-8000",#REF!, "FALSE")))))))</f>
        <v>0</v>
      </c>
      <c r="J5860" s="210" t="s">
        <v>10359</v>
      </c>
      <c r="K5860" s="268">
        <v>0</v>
      </c>
      <c r="L5860" s="270" t="s">
        <v>10359</v>
      </c>
      <c r="M5860" s="270">
        <v>0</v>
      </c>
      <c r="N5860" s="270" t="s">
        <v>10359</v>
      </c>
      <c r="O5860" s="270">
        <v>0</v>
      </c>
      <c r="P5860" s="270" t="s">
        <v>10359</v>
      </c>
      <c r="Q5860" s="270">
        <v>0</v>
      </c>
      <c r="R5860" s="74"/>
      <c r="S5860" s="75" t="str">
        <f t="shared" si="520"/>
        <v>0000</v>
      </c>
      <c r="T5860" s="75" t="str">
        <f t="shared" si="521"/>
        <v>00000000000000000000000000000000</v>
      </c>
      <c r="V5860" s="197"/>
      <c r="W5860" s="75">
        <f t="shared" si="522"/>
        <v>0</v>
      </c>
      <c r="AE5860" s="479"/>
    </row>
    <row r="5861" spans="1:31" s="75" customFormat="1" ht="13.5" x14ac:dyDescent="0.2">
      <c r="A5861" s="211">
        <v>5858</v>
      </c>
      <c r="B5861" s="212" t="s">
        <v>6600</v>
      </c>
      <c r="C5861" s="213" t="s">
        <v>6600</v>
      </c>
      <c r="D5861" s="213" t="s">
        <v>6600</v>
      </c>
      <c r="E5861" s="213" t="s">
        <v>6600</v>
      </c>
      <c r="F5861" s="213" t="s">
        <v>6600</v>
      </c>
      <c r="G5861" s="214" t="s">
        <v>6600</v>
      </c>
      <c r="H5861" s="208" t="str">
        <f>IF(Input!F$4="GMH_OECC",J5861,IF(Input!F$4="GMH_XOEC",L5861,IF(Input!F$4="GMH_Korea",N5861,IF(Input!F$4="GMH_EU",P5861,IF(Input!F$4="Skysuper",#REF!,IF(Input!F$4="SkyII",#REF!,IF(Input!F$4="XO-8000",#REF!, "FALSE")))))))</f>
        <v>00</v>
      </c>
      <c r="I5861" s="209">
        <f>IF(Input!F$4="GMH_OECC",K5861,IF(Input!F$4="GMH_XOEC",M5861,IF(Input!F$4="GMH_Korea",O5861,IF(Input!F$4="GMH_EU",Q5861,IF(Input!F$4="Skysuper",#REF!,IF(Input!F$4="SkyII",#REF!,IF(Input!F$4="XO-8000",#REF!, "FALSE")))))))</f>
        <v>0</v>
      </c>
      <c r="J5861" s="210" t="s">
        <v>10359</v>
      </c>
      <c r="K5861" s="268">
        <v>0</v>
      </c>
      <c r="L5861" s="270" t="s">
        <v>10359</v>
      </c>
      <c r="M5861" s="270">
        <v>0</v>
      </c>
      <c r="N5861" s="270" t="s">
        <v>10359</v>
      </c>
      <c r="O5861" s="270">
        <v>0</v>
      </c>
      <c r="P5861" s="270" t="s">
        <v>10359</v>
      </c>
      <c r="Q5861" s="270">
        <v>0</v>
      </c>
      <c r="R5861" s="74"/>
      <c r="S5861" s="75" t="str">
        <f t="shared" si="520"/>
        <v>0000</v>
      </c>
      <c r="T5861" s="75" t="str">
        <f t="shared" si="521"/>
        <v>00000000000000000000000000000000</v>
      </c>
      <c r="V5861" s="197"/>
      <c r="W5861" s="75">
        <f t="shared" si="522"/>
        <v>0</v>
      </c>
      <c r="AE5861" s="479"/>
    </row>
    <row r="5862" spans="1:31" s="75" customFormat="1" ht="13.5" x14ac:dyDescent="0.2">
      <c r="A5862" s="211">
        <v>5859</v>
      </c>
      <c r="B5862" s="212" t="s">
        <v>6600</v>
      </c>
      <c r="C5862" s="213" t="s">
        <v>6600</v>
      </c>
      <c r="D5862" s="213" t="s">
        <v>6600</v>
      </c>
      <c r="E5862" s="213" t="s">
        <v>6600</v>
      </c>
      <c r="F5862" s="213" t="s">
        <v>6600</v>
      </c>
      <c r="G5862" s="214" t="s">
        <v>6600</v>
      </c>
      <c r="H5862" s="208" t="str">
        <f>IF(Input!F$4="GMH_OECC",J5862,IF(Input!F$4="GMH_XOEC",L5862,IF(Input!F$4="GMH_Korea",N5862,IF(Input!F$4="GMH_EU",P5862,IF(Input!F$4="Skysuper",#REF!,IF(Input!F$4="SkyII",#REF!,IF(Input!F$4="XO-8000",#REF!, "FALSE")))))))</f>
        <v>00</v>
      </c>
      <c r="I5862" s="209">
        <f>IF(Input!F$4="GMH_OECC",K5862,IF(Input!F$4="GMH_XOEC",M5862,IF(Input!F$4="GMH_Korea",O5862,IF(Input!F$4="GMH_EU",Q5862,IF(Input!F$4="Skysuper",#REF!,IF(Input!F$4="SkyII",#REF!,IF(Input!F$4="XO-8000",#REF!, "FALSE")))))))</f>
        <v>0</v>
      </c>
      <c r="J5862" s="210" t="s">
        <v>10359</v>
      </c>
      <c r="K5862" s="268">
        <v>0</v>
      </c>
      <c r="L5862" s="270" t="s">
        <v>10359</v>
      </c>
      <c r="M5862" s="270">
        <v>0</v>
      </c>
      <c r="N5862" s="270" t="s">
        <v>10359</v>
      </c>
      <c r="O5862" s="270">
        <v>0</v>
      </c>
      <c r="P5862" s="270" t="s">
        <v>10359</v>
      </c>
      <c r="Q5862" s="270">
        <v>0</v>
      </c>
      <c r="R5862" s="74"/>
      <c r="S5862" s="75" t="str">
        <f t="shared" si="520"/>
        <v>0000</v>
      </c>
      <c r="T5862" s="75" t="str">
        <f t="shared" si="521"/>
        <v>00000000000000000000000000000000</v>
      </c>
      <c r="V5862" s="197"/>
      <c r="W5862" s="75">
        <f t="shared" si="522"/>
        <v>0</v>
      </c>
      <c r="AE5862" s="479"/>
    </row>
    <row r="5863" spans="1:31" s="75" customFormat="1" ht="13.5" x14ac:dyDescent="0.2">
      <c r="A5863" s="211">
        <v>5860</v>
      </c>
      <c r="B5863" s="212" t="s">
        <v>6600</v>
      </c>
      <c r="C5863" s="213" t="s">
        <v>6600</v>
      </c>
      <c r="D5863" s="213" t="s">
        <v>6600</v>
      </c>
      <c r="E5863" s="213" t="s">
        <v>6600</v>
      </c>
      <c r="F5863" s="213" t="s">
        <v>6600</v>
      </c>
      <c r="G5863" s="214" t="s">
        <v>6600</v>
      </c>
      <c r="H5863" s="208" t="str">
        <f>IF(Input!F$4="GMH_OECC",J5863,IF(Input!F$4="GMH_XOEC",L5863,IF(Input!F$4="GMH_Korea",N5863,IF(Input!F$4="GMH_EU",P5863,IF(Input!F$4="Skysuper",#REF!,IF(Input!F$4="SkyII",#REF!,IF(Input!F$4="XO-8000",#REF!, "FALSE")))))))</f>
        <v>00</v>
      </c>
      <c r="I5863" s="209">
        <f>IF(Input!F$4="GMH_OECC",K5863,IF(Input!F$4="GMH_XOEC",M5863,IF(Input!F$4="GMH_Korea",O5863,IF(Input!F$4="GMH_EU",Q5863,IF(Input!F$4="Skysuper",#REF!,IF(Input!F$4="SkyII",#REF!,IF(Input!F$4="XO-8000",#REF!, "FALSE")))))))</f>
        <v>0</v>
      </c>
      <c r="J5863" s="210" t="s">
        <v>10359</v>
      </c>
      <c r="K5863" s="268">
        <v>0</v>
      </c>
      <c r="L5863" s="270" t="s">
        <v>10359</v>
      </c>
      <c r="M5863" s="270">
        <v>0</v>
      </c>
      <c r="N5863" s="270" t="s">
        <v>10359</v>
      </c>
      <c r="O5863" s="270">
        <v>0</v>
      </c>
      <c r="P5863" s="270" t="s">
        <v>10359</v>
      </c>
      <c r="Q5863" s="270">
        <v>0</v>
      </c>
      <c r="R5863" s="74"/>
      <c r="S5863" s="75" t="str">
        <f t="shared" si="520"/>
        <v>0000</v>
      </c>
      <c r="T5863" s="75" t="str">
        <f t="shared" si="521"/>
        <v>00000000000000000000000000000000</v>
      </c>
      <c r="V5863" s="197"/>
      <c r="W5863" s="75">
        <f t="shared" si="522"/>
        <v>0</v>
      </c>
      <c r="AE5863" s="479"/>
    </row>
    <row r="5864" spans="1:31" s="75" customFormat="1" ht="13.5" x14ac:dyDescent="0.2">
      <c r="A5864" s="211">
        <v>5861</v>
      </c>
      <c r="B5864" s="212" t="s">
        <v>6600</v>
      </c>
      <c r="C5864" s="213" t="s">
        <v>6600</v>
      </c>
      <c r="D5864" s="213" t="s">
        <v>6600</v>
      </c>
      <c r="E5864" s="213" t="s">
        <v>6600</v>
      </c>
      <c r="F5864" s="213" t="s">
        <v>6600</v>
      </c>
      <c r="G5864" s="214" t="s">
        <v>6600</v>
      </c>
      <c r="H5864" s="208" t="str">
        <f>IF(Input!F$4="GMH_OECC",J5864,IF(Input!F$4="GMH_XOEC",L5864,IF(Input!F$4="GMH_Korea",N5864,IF(Input!F$4="GMH_EU",P5864,IF(Input!F$4="Skysuper",#REF!,IF(Input!F$4="SkyII",#REF!,IF(Input!F$4="XO-8000",#REF!, "FALSE")))))))</f>
        <v>00</v>
      </c>
      <c r="I5864" s="209">
        <f>IF(Input!F$4="GMH_OECC",K5864,IF(Input!F$4="GMH_XOEC",M5864,IF(Input!F$4="GMH_Korea",O5864,IF(Input!F$4="GMH_EU",Q5864,IF(Input!F$4="Skysuper",#REF!,IF(Input!F$4="SkyII",#REF!,IF(Input!F$4="XO-8000",#REF!, "FALSE")))))))</f>
        <v>0</v>
      </c>
      <c r="J5864" s="210" t="s">
        <v>10359</v>
      </c>
      <c r="K5864" s="268">
        <v>0</v>
      </c>
      <c r="L5864" s="270" t="s">
        <v>10359</v>
      </c>
      <c r="M5864" s="270">
        <v>0</v>
      </c>
      <c r="N5864" s="270" t="s">
        <v>10359</v>
      </c>
      <c r="O5864" s="270">
        <v>0</v>
      </c>
      <c r="P5864" s="270" t="s">
        <v>10359</v>
      </c>
      <c r="Q5864" s="270">
        <v>0</v>
      </c>
      <c r="R5864" s="74"/>
      <c r="S5864" s="75" t="str">
        <f t="shared" si="520"/>
        <v>0000</v>
      </c>
      <c r="T5864" s="75" t="str">
        <f t="shared" si="521"/>
        <v>00000000000000000000000000000000</v>
      </c>
      <c r="V5864" s="197"/>
      <c r="W5864" s="75">
        <f t="shared" si="522"/>
        <v>0</v>
      </c>
      <c r="AE5864" s="479"/>
    </row>
    <row r="5865" spans="1:31" s="75" customFormat="1" ht="13.5" x14ac:dyDescent="0.2">
      <c r="A5865" s="211">
        <v>5862</v>
      </c>
      <c r="B5865" s="212" t="s">
        <v>6600</v>
      </c>
      <c r="C5865" s="213" t="s">
        <v>6600</v>
      </c>
      <c r="D5865" s="213" t="s">
        <v>6600</v>
      </c>
      <c r="E5865" s="213" t="s">
        <v>6600</v>
      </c>
      <c r="F5865" s="213" t="s">
        <v>6600</v>
      </c>
      <c r="G5865" s="214" t="s">
        <v>6600</v>
      </c>
      <c r="H5865" s="208" t="str">
        <f>IF(Input!F$4="GMH_OECC",J5865,IF(Input!F$4="GMH_XOEC",L5865,IF(Input!F$4="GMH_Korea",N5865,IF(Input!F$4="GMH_EU",P5865,IF(Input!F$4="Skysuper",#REF!,IF(Input!F$4="SkyII",#REF!,IF(Input!F$4="XO-8000",#REF!, "FALSE")))))))</f>
        <v>00</v>
      </c>
      <c r="I5865" s="209">
        <f>IF(Input!F$4="GMH_OECC",K5865,IF(Input!F$4="GMH_XOEC",M5865,IF(Input!F$4="GMH_Korea",O5865,IF(Input!F$4="GMH_EU",Q5865,IF(Input!F$4="Skysuper",#REF!,IF(Input!F$4="SkyII",#REF!,IF(Input!F$4="XO-8000",#REF!, "FALSE")))))))</f>
        <v>0</v>
      </c>
      <c r="J5865" s="210" t="s">
        <v>10359</v>
      </c>
      <c r="K5865" s="268">
        <v>0</v>
      </c>
      <c r="L5865" s="270" t="s">
        <v>10359</v>
      </c>
      <c r="M5865" s="270">
        <v>0</v>
      </c>
      <c r="N5865" s="270" t="s">
        <v>10359</v>
      </c>
      <c r="O5865" s="270">
        <v>0</v>
      </c>
      <c r="P5865" s="270" t="s">
        <v>10359</v>
      </c>
      <c r="Q5865" s="270">
        <v>0</v>
      </c>
      <c r="R5865" s="74"/>
      <c r="S5865" s="75" t="str">
        <f t="shared" si="520"/>
        <v>0000</v>
      </c>
      <c r="T5865" s="75" t="str">
        <f t="shared" si="521"/>
        <v>00000000000000000000000000000000</v>
      </c>
      <c r="V5865" s="197"/>
      <c r="W5865" s="75">
        <f t="shared" si="522"/>
        <v>0</v>
      </c>
      <c r="AE5865" s="479"/>
    </row>
    <row r="5866" spans="1:31" s="75" customFormat="1" ht="13.5" x14ac:dyDescent="0.2">
      <c r="A5866" s="211">
        <v>5863</v>
      </c>
      <c r="B5866" s="212" t="s">
        <v>6600</v>
      </c>
      <c r="C5866" s="213" t="s">
        <v>6600</v>
      </c>
      <c r="D5866" s="213" t="s">
        <v>6600</v>
      </c>
      <c r="E5866" s="213" t="s">
        <v>6600</v>
      </c>
      <c r="F5866" s="213" t="s">
        <v>6600</v>
      </c>
      <c r="G5866" s="214" t="s">
        <v>6600</v>
      </c>
      <c r="H5866" s="208" t="str">
        <f>IF(Input!F$4="GMH_OECC",J5866,IF(Input!F$4="GMH_XOEC",L5866,IF(Input!F$4="GMH_Korea",N5866,IF(Input!F$4="GMH_EU",P5866,IF(Input!F$4="Skysuper",#REF!,IF(Input!F$4="SkyII",#REF!,IF(Input!F$4="XO-8000",#REF!, "FALSE")))))))</f>
        <v>00</v>
      </c>
      <c r="I5866" s="209">
        <f>IF(Input!F$4="GMH_OECC",K5866,IF(Input!F$4="GMH_XOEC",M5866,IF(Input!F$4="GMH_Korea",O5866,IF(Input!F$4="GMH_EU",Q5866,IF(Input!F$4="Skysuper",#REF!,IF(Input!F$4="SkyII",#REF!,IF(Input!F$4="XO-8000",#REF!, "FALSE")))))))</f>
        <v>0</v>
      </c>
      <c r="J5866" s="210" t="s">
        <v>10359</v>
      </c>
      <c r="K5866" s="268">
        <v>0</v>
      </c>
      <c r="L5866" s="270" t="s">
        <v>10359</v>
      </c>
      <c r="M5866" s="270">
        <v>0</v>
      </c>
      <c r="N5866" s="270" t="s">
        <v>10359</v>
      </c>
      <c r="O5866" s="270">
        <v>0</v>
      </c>
      <c r="P5866" s="270" t="s">
        <v>10359</v>
      </c>
      <c r="Q5866" s="270">
        <v>0</v>
      </c>
      <c r="R5866" s="74"/>
      <c r="S5866" s="75" t="str">
        <f t="shared" si="520"/>
        <v>0000</v>
      </c>
      <c r="T5866" s="75" t="str">
        <f t="shared" si="521"/>
        <v>00000000000000000000000000000000</v>
      </c>
      <c r="V5866" s="197"/>
      <c r="W5866" s="75">
        <f t="shared" si="522"/>
        <v>0</v>
      </c>
      <c r="AE5866" s="479"/>
    </row>
    <row r="5867" spans="1:31" s="75" customFormat="1" ht="13.5" x14ac:dyDescent="0.2">
      <c r="A5867" s="211">
        <v>5864</v>
      </c>
      <c r="B5867" s="212" t="s">
        <v>6600</v>
      </c>
      <c r="C5867" s="213" t="s">
        <v>6600</v>
      </c>
      <c r="D5867" s="213" t="s">
        <v>6600</v>
      </c>
      <c r="E5867" s="213" t="s">
        <v>6600</v>
      </c>
      <c r="F5867" s="213" t="s">
        <v>6600</v>
      </c>
      <c r="G5867" s="214" t="s">
        <v>6600</v>
      </c>
      <c r="H5867" s="208" t="str">
        <f>IF(Input!F$4="GMH_OECC",J5867,IF(Input!F$4="GMH_XOEC",L5867,IF(Input!F$4="GMH_Korea",N5867,IF(Input!F$4="GMH_EU",P5867,IF(Input!F$4="Skysuper",#REF!,IF(Input!F$4="SkyII",#REF!,IF(Input!F$4="XO-8000",#REF!, "FALSE")))))))</f>
        <v>00</v>
      </c>
      <c r="I5867" s="209">
        <f>IF(Input!F$4="GMH_OECC",K5867,IF(Input!F$4="GMH_XOEC",M5867,IF(Input!F$4="GMH_Korea",O5867,IF(Input!F$4="GMH_EU",Q5867,IF(Input!F$4="Skysuper",#REF!,IF(Input!F$4="SkyII",#REF!,IF(Input!F$4="XO-8000",#REF!, "FALSE")))))))</f>
        <v>0</v>
      </c>
      <c r="J5867" s="210" t="s">
        <v>10359</v>
      </c>
      <c r="K5867" s="268">
        <v>0</v>
      </c>
      <c r="L5867" s="270" t="s">
        <v>10359</v>
      </c>
      <c r="M5867" s="270">
        <v>0</v>
      </c>
      <c r="N5867" s="270" t="s">
        <v>10359</v>
      </c>
      <c r="O5867" s="270">
        <v>0</v>
      </c>
      <c r="P5867" s="270" t="s">
        <v>10359</v>
      </c>
      <c r="Q5867" s="270">
        <v>0</v>
      </c>
      <c r="R5867" s="74"/>
      <c r="S5867" s="75" t="str">
        <f t="shared" si="520"/>
        <v>0000</v>
      </c>
      <c r="T5867" s="75" t="str">
        <f t="shared" si="521"/>
        <v>00000000000000000000000000000000</v>
      </c>
      <c r="V5867" s="197"/>
      <c r="W5867" s="75">
        <f t="shared" si="522"/>
        <v>0</v>
      </c>
      <c r="AE5867" s="479"/>
    </row>
    <row r="5868" spans="1:31" s="75" customFormat="1" ht="13.5" x14ac:dyDescent="0.2">
      <c r="A5868" s="211">
        <v>5865</v>
      </c>
      <c r="B5868" s="212" t="s">
        <v>6600</v>
      </c>
      <c r="C5868" s="213" t="s">
        <v>6600</v>
      </c>
      <c r="D5868" s="213" t="s">
        <v>6600</v>
      </c>
      <c r="E5868" s="213" t="s">
        <v>6600</v>
      </c>
      <c r="F5868" s="213" t="s">
        <v>6600</v>
      </c>
      <c r="G5868" s="214" t="s">
        <v>6600</v>
      </c>
      <c r="H5868" s="208" t="str">
        <f>IF(Input!F$4="GMH_OECC",J5868,IF(Input!F$4="GMH_XOEC",L5868,IF(Input!F$4="GMH_Korea",N5868,IF(Input!F$4="GMH_EU",P5868,IF(Input!F$4="Skysuper",#REF!,IF(Input!F$4="SkyII",#REF!,IF(Input!F$4="XO-8000",#REF!, "FALSE")))))))</f>
        <v>00</v>
      </c>
      <c r="I5868" s="209">
        <f>IF(Input!F$4="GMH_OECC",K5868,IF(Input!F$4="GMH_XOEC",M5868,IF(Input!F$4="GMH_Korea",O5868,IF(Input!F$4="GMH_EU",Q5868,IF(Input!F$4="Skysuper",#REF!,IF(Input!F$4="SkyII",#REF!,IF(Input!F$4="XO-8000",#REF!, "FALSE")))))))</f>
        <v>0</v>
      </c>
      <c r="J5868" s="210" t="s">
        <v>10359</v>
      </c>
      <c r="K5868" s="268">
        <v>0</v>
      </c>
      <c r="L5868" s="270" t="s">
        <v>10359</v>
      </c>
      <c r="M5868" s="270">
        <v>0</v>
      </c>
      <c r="N5868" s="270" t="s">
        <v>10359</v>
      </c>
      <c r="O5868" s="270">
        <v>0</v>
      </c>
      <c r="P5868" s="270" t="s">
        <v>10359</v>
      </c>
      <c r="Q5868" s="270">
        <v>0</v>
      </c>
      <c r="R5868" s="74"/>
      <c r="S5868" s="75" t="str">
        <f t="shared" si="520"/>
        <v>0000</v>
      </c>
      <c r="T5868" s="75" t="str">
        <f t="shared" si="521"/>
        <v>00000000000000000000000000000000</v>
      </c>
      <c r="V5868" s="197"/>
      <c r="W5868" s="75">
        <f t="shared" si="522"/>
        <v>0</v>
      </c>
      <c r="AE5868" s="479"/>
    </row>
    <row r="5869" spans="1:31" s="75" customFormat="1" ht="13.5" x14ac:dyDescent="0.2">
      <c r="A5869" s="211">
        <v>5866</v>
      </c>
      <c r="B5869" s="212" t="s">
        <v>6600</v>
      </c>
      <c r="C5869" s="213" t="s">
        <v>6600</v>
      </c>
      <c r="D5869" s="213" t="s">
        <v>6600</v>
      </c>
      <c r="E5869" s="213" t="s">
        <v>6600</v>
      </c>
      <c r="F5869" s="213" t="s">
        <v>6600</v>
      </c>
      <c r="G5869" s="214" t="s">
        <v>6600</v>
      </c>
      <c r="H5869" s="208" t="str">
        <f>IF(Input!F$4="GMH_OECC",J5869,IF(Input!F$4="GMH_XOEC",L5869,IF(Input!F$4="GMH_Korea",N5869,IF(Input!F$4="GMH_EU",P5869,IF(Input!F$4="Skysuper",#REF!,IF(Input!F$4="SkyII",#REF!,IF(Input!F$4="XO-8000",#REF!, "FALSE")))))))</f>
        <v>00</v>
      </c>
      <c r="I5869" s="209">
        <f>IF(Input!F$4="GMH_OECC",K5869,IF(Input!F$4="GMH_XOEC",M5869,IF(Input!F$4="GMH_Korea",O5869,IF(Input!F$4="GMH_EU",Q5869,IF(Input!F$4="Skysuper",#REF!,IF(Input!F$4="SkyII",#REF!,IF(Input!F$4="XO-8000",#REF!, "FALSE")))))))</f>
        <v>0</v>
      </c>
      <c r="J5869" s="210" t="s">
        <v>10359</v>
      </c>
      <c r="K5869" s="268">
        <v>0</v>
      </c>
      <c r="L5869" s="270" t="s">
        <v>10359</v>
      </c>
      <c r="M5869" s="270">
        <v>0</v>
      </c>
      <c r="N5869" s="270" t="s">
        <v>10359</v>
      </c>
      <c r="O5869" s="270">
        <v>0</v>
      </c>
      <c r="P5869" s="270" t="s">
        <v>10359</v>
      </c>
      <c r="Q5869" s="270">
        <v>0</v>
      </c>
      <c r="R5869" s="74"/>
      <c r="S5869" s="75" t="str">
        <f t="shared" si="520"/>
        <v>0000</v>
      </c>
      <c r="T5869" s="75" t="str">
        <f t="shared" si="521"/>
        <v>00000000000000000000000000000000</v>
      </c>
      <c r="V5869" s="197"/>
      <c r="W5869" s="75">
        <f t="shared" si="522"/>
        <v>0</v>
      </c>
      <c r="AE5869" s="479"/>
    </row>
    <row r="5870" spans="1:31" s="75" customFormat="1" ht="13.5" x14ac:dyDescent="0.2">
      <c r="A5870" s="211">
        <v>5867</v>
      </c>
      <c r="B5870" s="212" t="s">
        <v>6600</v>
      </c>
      <c r="C5870" s="213" t="s">
        <v>6600</v>
      </c>
      <c r="D5870" s="213" t="s">
        <v>6600</v>
      </c>
      <c r="E5870" s="213" t="s">
        <v>6600</v>
      </c>
      <c r="F5870" s="213" t="s">
        <v>6600</v>
      </c>
      <c r="G5870" s="214" t="s">
        <v>6600</v>
      </c>
      <c r="H5870" s="208" t="str">
        <f>IF(Input!F$4="GMH_OECC",J5870,IF(Input!F$4="GMH_XOEC",L5870,IF(Input!F$4="GMH_Korea",N5870,IF(Input!F$4="GMH_EU",P5870,IF(Input!F$4="Skysuper",#REF!,IF(Input!F$4="SkyII",#REF!,IF(Input!F$4="XO-8000",#REF!, "FALSE")))))))</f>
        <v>00</v>
      </c>
      <c r="I5870" s="209">
        <f>IF(Input!F$4="GMH_OECC",K5870,IF(Input!F$4="GMH_XOEC",M5870,IF(Input!F$4="GMH_Korea",O5870,IF(Input!F$4="GMH_EU",Q5870,IF(Input!F$4="Skysuper",#REF!,IF(Input!F$4="SkyII",#REF!,IF(Input!F$4="XO-8000",#REF!, "FALSE")))))))</f>
        <v>0</v>
      </c>
      <c r="J5870" s="210" t="s">
        <v>10359</v>
      </c>
      <c r="K5870" s="268">
        <v>0</v>
      </c>
      <c r="L5870" s="270" t="s">
        <v>10359</v>
      </c>
      <c r="M5870" s="270">
        <v>0</v>
      </c>
      <c r="N5870" s="270" t="s">
        <v>10359</v>
      </c>
      <c r="O5870" s="270">
        <v>0</v>
      </c>
      <c r="P5870" s="270" t="s">
        <v>10359</v>
      </c>
      <c r="Q5870" s="270">
        <v>0</v>
      </c>
      <c r="R5870" s="74"/>
      <c r="S5870" s="75" t="str">
        <f t="shared" si="520"/>
        <v>0000</v>
      </c>
      <c r="T5870" s="75" t="str">
        <f t="shared" si="521"/>
        <v>00000000000000000000000000000000</v>
      </c>
      <c r="V5870" s="197"/>
      <c r="W5870" s="75">
        <f t="shared" si="522"/>
        <v>0</v>
      </c>
      <c r="AE5870" s="479"/>
    </row>
    <row r="5871" spans="1:31" s="75" customFormat="1" ht="13.5" x14ac:dyDescent="0.2">
      <c r="A5871" s="211">
        <v>5868</v>
      </c>
      <c r="B5871" s="212" t="s">
        <v>6600</v>
      </c>
      <c r="C5871" s="213" t="s">
        <v>6600</v>
      </c>
      <c r="D5871" s="213" t="s">
        <v>6600</v>
      </c>
      <c r="E5871" s="213" t="s">
        <v>6600</v>
      </c>
      <c r="F5871" s="213" t="s">
        <v>6600</v>
      </c>
      <c r="G5871" s="214" t="s">
        <v>6600</v>
      </c>
      <c r="H5871" s="208" t="str">
        <f>IF(Input!F$4="GMH_OECC",J5871,IF(Input!F$4="GMH_XOEC",L5871,IF(Input!F$4="GMH_Korea",N5871,IF(Input!F$4="GMH_EU",P5871,IF(Input!F$4="Skysuper",#REF!,IF(Input!F$4="SkyII",#REF!,IF(Input!F$4="XO-8000",#REF!, "FALSE")))))))</f>
        <v>00</v>
      </c>
      <c r="I5871" s="209">
        <f>IF(Input!F$4="GMH_OECC",K5871,IF(Input!F$4="GMH_XOEC",M5871,IF(Input!F$4="GMH_Korea",O5871,IF(Input!F$4="GMH_EU",Q5871,IF(Input!F$4="Skysuper",#REF!,IF(Input!F$4="SkyII",#REF!,IF(Input!F$4="XO-8000",#REF!, "FALSE")))))))</f>
        <v>0</v>
      </c>
      <c r="J5871" s="210" t="s">
        <v>10359</v>
      </c>
      <c r="K5871" s="268">
        <v>0</v>
      </c>
      <c r="L5871" s="270" t="s">
        <v>10359</v>
      </c>
      <c r="M5871" s="270">
        <v>0</v>
      </c>
      <c r="N5871" s="270" t="s">
        <v>10359</v>
      </c>
      <c r="O5871" s="270">
        <v>0</v>
      </c>
      <c r="P5871" s="270" t="s">
        <v>10359</v>
      </c>
      <c r="Q5871" s="270">
        <v>0</v>
      </c>
      <c r="R5871" s="74"/>
      <c r="S5871" s="75" t="str">
        <f t="shared" si="520"/>
        <v>0000</v>
      </c>
      <c r="T5871" s="75" t="str">
        <f t="shared" si="521"/>
        <v>00000000000000000000000000000000</v>
      </c>
      <c r="V5871" s="197"/>
      <c r="W5871" s="75">
        <f t="shared" si="522"/>
        <v>0</v>
      </c>
      <c r="AE5871" s="479"/>
    </row>
    <row r="5872" spans="1:31" s="75" customFormat="1" ht="13.5" x14ac:dyDescent="0.2">
      <c r="A5872" s="211">
        <v>5869</v>
      </c>
      <c r="B5872" s="212" t="s">
        <v>6600</v>
      </c>
      <c r="C5872" s="213" t="s">
        <v>6600</v>
      </c>
      <c r="D5872" s="213" t="s">
        <v>6600</v>
      </c>
      <c r="E5872" s="213" t="s">
        <v>6600</v>
      </c>
      <c r="F5872" s="213" t="s">
        <v>6600</v>
      </c>
      <c r="G5872" s="214" t="s">
        <v>6600</v>
      </c>
      <c r="H5872" s="208" t="str">
        <f>IF(Input!F$4="GMH_OECC",J5872,IF(Input!F$4="GMH_XOEC",L5872,IF(Input!F$4="GMH_Korea",N5872,IF(Input!F$4="GMH_EU",P5872,IF(Input!F$4="Skysuper",#REF!,IF(Input!F$4="SkyII",#REF!,IF(Input!F$4="XO-8000",#REF!, "FALSE")))))))</f>
        <v>00</v>
      </c>
      <c r="I5872" s="209">
        <f>IF(Input!F$4="GMH_OECC",K5872,IF(Input!F$4="GMH_XOEC",M5872,IF(Input!F$4="GMH_Korea",O5872,IF(Input!F$4="GMH_EU",Q5872,IF(Input!F$4="Skysuper",#REF!,IF(Input!F$4="SkyII",#REF!,IF(Input!F$4="XO-8000",#REF!, "FALSE")))))))</f>
        <v>0</v>
      </c>
      <c r="J5872" s="210" t="s">
        <v>10359</v>
      </c>
      <c r="K5872" s="268">
        <v>0</v>
      </c>
      <c r="L5872" s="270" t="s">
        <v>10359</v>
      </c>
      <c r="M5872" s="270">
        <v>0</v>
      </c>
      <c r="N5872" s="270" t="s">
        <v>10359</v>
      </c>
      <c r="O5872" s="270">
        <v>0</v>
      </c>
      <c r="P5872" s="270" t="s">
        <v>10359</v>
      </c>
      <c r="Q5872" s="270">
        <v>0</v>
      </c>
      <c r="R5872" s="74"/>
      <c r="S5872" s="75" t="str">
        <f t="shared" si="520"/>
        <v>0000</v>
      </c>
      <c r="T5872" s="75" t="str">
        <f t="shared" si="521"/>
        <v>00000000000000000000000000000000</v>
      </c>
      <c r="V5872" s="197"/>
      <c r="W5872" s="75">
        <f t="shared" si="522"/>
        <v>0</v>
      </c>
      <c r="AE5872" s="479"/>
    </row>
    <row r="5873" spans="1:31" s="75" customFormat="1" ht="13.5" x14ac:dyDescent="0.2">
      <c r="A5873" s="211">
        <v>5870</v>
      </c>
      <c r="B5873" s="212" t="s">
        <v>6600</v>
      </c>
      <c r="C5873" s="213" t="s">
        <v>6600</v>
      </c>
      <c r="D5873" s="213" t="s">
        <v>6600</v>
      </c>
      <c r="E5873" s="213" t="s">
        <v>6600</v>
      </c>
      <c r="F5873" s="213" t="s">
        <v>6600</v>
      </c>
      <c r="G5873" s="214" t="s">
        <v>6600</v>
      </c>
      <c r="H5873" s="208" t="str">
        <f>IF(Input!F$4="GMH_OECC",J5873,IF(Input!F$4="GMH_XOEC",L5873,IF(Input!F$4="GMH_Korea",N5873,IF(Input!F$4="GMH_EU",P5873,IF(Input!F$4="Skysuper",#REF!,IF(Input!F$4="SkyII",#REF!,IF(Input!F$4="XO-8000",#REF!, "FALSE")))))))</f>
        <v>00</v>
      </c>
      <c r="I5873" s="209">
        <f>IF(Input!F$4="GMH_OECC",K5873,IF(Input!F$4="GMH_XOEC",M5873,IF(Input!F$4="GMH_Korea",O5873,IF(Input!F$4="GMH_EU",Q5873,IF(Input!F$4="Skysuper",#REF!,IF(Input!F$4="SkyII",#REF!,IF(Input!F$4="XO-8000",#REF!, "FALSE")))))))</f>
        <v>0</v>
      </c>
      <c r="J5873" s="210" t="s">
        <v>10359</v>
      </c>
      <c r="K5873" s="268">
        <v>0</v>
      </c>
      <c r="L5873" s="270" t="s">
        <v>10359</v>
      </c>
      <c r="M5873" s="270">
        <v>0</v>
      </c>
      <c r="N5873" s="270" t="s">
        <v>10359</v>
      </c>
      <c r="O5873" s="270">
        <v>0</v>
      </c>
      <c r="P5873" s="270" t="s">
        <v>10359</v>
      </c>
      <c r="Q5873" s="270">
        <v>0</v>
      </c>
      <c r="R5873" s="74"/>
      <c r="S5873" s="75" t="str">
        <f t="shared" si="520"/>
        <v>0000</v>
      </c>
      <c r="T5873" s="75" t="str">
        <f t="shared" si="521"/>
        <v>00000000000000000000000000000000</v>
      </c>
      <c r="V5873" s="197"/>
      <c r="W5873" s="75">
        <f t="shared" si="522"/>
        <v>0</v>
      </c>
      <c r="AE5873" s="479"/>
    </row>
    <row r="5874" spans="1:31" s="75" customFormat="1" ht="13.5" x14ac:dyDescent="0.2">
      <c r="A5874" s="211">
        <v>5871</v>
      </c>
      <c r="B5874" s="212" t="s">
        <v>6600</v>
      </c>
      <c r="C5874" s="213" t="s">
        <v>6600</v>
      </c>
      <c r="D5874" s="213" t="s">
        <v>6600</v>
      </c>
      <c r="E5874" s="213" t="s">
        <v>6600</v>
      </c>
      <c r="F5874" s="213" t="s">
        <v>6600</v>
      </c>
      <c r="G5874" s="214" t="s">
        <v>6600</v>
      </c>
      <c r="H5874" s="208" t="str">
        <f>IF(Input!F$4="GMH_OECC",J5874,IF(Input!F$4="GMH_XOEC",L5874,IF(Input!F$4="GMH_Korea",N5874,IF(Input!F$4="GMH_EU",P5874,IF(Input!F$4="Skysuper",#REF!,IF(Input!F$4="SkyII",#REF!,IF(Input!F$4="XO-8000",#REF!, "FALSE")))))))</f>
        <v>00</v>
      </c>
      <c r="I5874" s="209">
        <f>IF(Input!F$4="GMH_OECC",K5874,IF(Input!F$4="GMH_XOEC",M5874,IF(Input!F$4="GMH_Korea",O5874,IF(Input!F$4="GMH_EU",Q5874,IF(Input!F$4="Skysuper",#REF!,IF(Input!F$4="SkyII",#REF!,IF(Input!F$4="XO-8000",#REF!, "FALSE")))))))</f>
        <v>0</v>
      </c>
      <c r="J5874" s="210" t="s">
        <v>10359</v>
      </c>
      <c r="K5874" s="268">
        <v>0</v>
      </c>
      <c r="L5874" s="270" t="s">
        <v>10359</v>
      </c>
      <c r="M5874" s="270">
        <v>0</v>
      </c>
      <c r="N5874" s="270" t="s">
        <v>10359</v>
      </c>
      <c r="O5874" s="270">
        <v>0</v>
      </c>
      <c r="P5874" s="270" t="s">
        <v>10359</v>
      </c>
      <c r="Q5874" s="270">
        <v>0</v>
      </c>
      <c r="R5874" s="74"/>
      <c r="S5874" s="75" t="str">
        <f t="shared" si="520"/>
        <v>0000</v>
      </c>
      <c r="T5874" s="75" t="str">
        <f t="shared" si="521"/>
        <v>00000000000000000000000000000000</v>
      </c>
      <c r="V5874" s="197"/>
      <c r="W5874" s="75">
        <f t="shared" si="522"/>
        <v>0</v>
      </c>
      <c r="AE5874" s="479"/>
    </row>
    <row r="5875" spans="1:31" s="75" customFormat="1" ht="13.5" x14ac:dyDescent="0.2">
      <c r="A5875" s="211">
        <v>5872</v>
      </c>
      <c r="B5875" s="212" t="s">
        <v>6600</v>
      </c>
      <c r="C5875" s="213" t="s">
        <v>6600</v>
      </c>
      <c r="D5875" s="213" t="s">
        <v>6600</v>
      </c>
      <c r="E5875" s="213" t="s">
        <v>6600</v>
      </c>
      <c r="F5875" s="213" t="s">
        <v>6600</v>
      </c>
      <c r="G5875" s="214" t="s">
        <v>6600</v>
      </c>
      <c r="H5875" s="208" t="str">
        <f>IF(Input!F$4="GMH_OECC",J5875,IF(Input!F$4="GMH_XOEC",L5875,IF(Input!F$4="GMH_Korea",N5875,IF(Input!F$4="GMH_EU",P5875,IF(Input!F$4="Skysuper",#REF!,IF(Input!F$4="SkyII",#REF!,IF(Input!F$4="XO-8000",#REF!, "FALSE")))))))</f>
        <v>00</v>
      </c>
      <c r="I5875" s="209">
        <f>IF(Input!F$4="GMH_OECC",K5875,IF(Input!F$4="GMH_XOEC",M5875,IF(Input!F$4="GMH_Korea",O5875,IF(Input!F$4="GMH_EU",Q5875,IF(Input!F$4="Skysuper",#REF!,IF(Input!F$4="SkyII",#REF!,IF(Input!F$4="XO-8000",#REF!, "FALSE")))))))</f>
        <v>0</v>
      </c>
      <c r="J5875" s="210" t="s">
        <v>10359</v>
      </c>
      <c r="K5875" s="268">
        <v>0</v>
      </c>
      <c r="L5875" s="270" t="s">
        <v>10359</v>
      </c>
      <c r="M5875" s="270">
        <v>0</v>
      </c>
      <c r="N5875" s="270" t="s">
        <v>10359</v>
      </c>
      <c r="O5875" s="270">
        <v>0</v>
      </c>
      <c r="P5875" s="270" t="s">
        <v>10359</v>
      </c>
      <c r="Q5875" s="270">
        <v>0</v>
      </c>
      <c r="R5875" s="74"/>
      <c r="S5875" s="75" t="str">
        <f t="shared" si="520"/>
        <v>0000</v>
      </c>
      <c r="T5875" s="75" t="str">
        <f t="shared" si="521"/>
        <v>00000000000000000000000000000000</v>
      </c>
      <c r="V5875" s="197"/>
      <c r="W5875" s="75">
        <f t="shared" si="522"/>
        <v>0</v>
      </c>
      <c r="AE5875" s="479"/>
    </row>
    <row r="5876" spans="1:31" s="75" customFormat="1" ht="13.5" x14ac:dyDescent="0.2">
      <c r="A5876" s="211">
        <v>5873</v>
      </c>
      <c r="B5876" s="212" t="s">
        <v>6600</v>
      </c>
      <c r="C5876" s="213" t="s">
        <v>6600</v>
      </c>
      <c r="D5876" s="213" t="s">
        <v>6600</v>
      </c>
      <c r="E5876" s="213" t="s">
        <v>6600</v>
      </c>
      <c r="F5876" s="213" t="s">
        <v>6600</v>
      </c>
      <c r="G5876" s="214" t="s">
        <v>6600</v>
      </c>
      <c r="H5876" s="208" t="str">
        <f>IF(Input!F$4="GMH_OECC",J5876,IF(Input!F$4="GMH_XOEC",L5876,IF(Input!F$4="GMH_Korea",N5876,IF(Input!F$4="GMH_EU",P5876,IF(Input!F$4="Skysuper",#REF!,IF(Input!F$4="SkyII",#REF!,IF(Input!F$4="XO-8000",#REF!, "FALSE")))))))</f>
        <v>00</v>
      </c>
      <c r="I5876" s="209">
        <f>IF(Input!F$4="GMH_OECC",K5876,IF(Input!F$4="GMH_XOEC",M5876,IF(Input!F$4="GMH_Korea",O5876,IF(Input!F$4="GMH_EU",Q5876,IF(Input!F$4="Skysuper",#REF!,IF(Input!F$4="SkyII",#REF!,IF(Input!F$4="XO-8000",#REF!, "FALSE")))))))</f>
        <v>0</v>
      </c>
      <c r="J5876" s="210" t="s">
        <v>10359</v>
      </c>
      <c r="K5876" s="268">
        <v>0</v>
      </c>
      <c r="L5876" s="270" t="s">
        <v>10359</v>
      </c>
      <c r="M5876" s="270">
        <v>0</v>
      </c>
      <c r="N5876" s="270" t="s">
        <v>10359</v>
      </c>
      <c r="O5876" s="270">
        <v>0</v>
      </c>
      <c r="P5876" s="270" t="s">
        <v>10359</v>
      </c>
      <c r="Q5876" s="270">
        <v>0</v>
      </c>
      <c r="R5876" s="74"/>
      <c r="S5876" s="75" t="str">
        <f t="shared" ref="S5876:S5939" si="523">"0"&amp;DEC2HEX(2^(I5876-1))&amp;IF(LEN(DEC2HEX(H5876))=2,DEC2HEX(H5876),"0"&amp;DEC2HEX(H5876))</f>
        <v>0000</v>
      </c>
      <c r="T5876" s="75" t="str">
        <f t="shared" si="521"/>
        <v>00000000000000000000000000000000</v>
      </c>
      <c r="V5876" s="197"/>
      <c r="W5876" s="75">
        <f t="shared" si="522"/>
        <v>0</v>
      </c>
      <c r="AE5876" s="479"/>
    </row>
    <row r="5877" spans="1:31" s="75" customFormat="1" ht="13.5" x14ac:dyDescent="0.2">
      <c r="A5877" s="211">
        <v>5874</v>
      </c>
      <c r="B5877" s="212" t="s">
        <v>6600</v>
      </c>
      <c r="C5877" s="213" t="s">
        <v>6600</v>
      </c>
      <c r="D5877" s="213" t="s">
        <v>6600</v>
      </c>
      <c r="E5877" s="213" t="s">
        <v>6600</v>
      </c>
      <c r="F5877" s="213" t="s">
        <v>6600</v>
      </c>
      <c r="G5877" s="214" t="s">
        <v>6600</v>
      </c>
      <c r="H5877" s="208" t="str">
        <f>IF(Input!F$4="GMH_OECC",J5877,IF(Input!F$4="GMH_XOEC",L5877,IF(Input!F$4="GMH_Korea",N5877,IF(Input!F$4="GMH_EU",P5877,IF(Input!F$4="Skysuper",#REF!,IF(Input!F$4="SkyII",#REF!,IF(Input!F$4="XO-8000",#REF!, "FALSE")))))))</f>
        <v>00</v>
      </c>
      <c r="I5877" s="209">
        <f>IF(Input!F$4="GMH_OECC",K5877,IF(Input!F$4="GMH_XOEC",M5877,IF(Input!F$4="GMH_Korea",O5877,IF(Input!F$4="GMH_EU",Q5877,IF(Input!F$4="Skysuper",#REF!,IF(Input!F$4="SkyII",#REF!,IF(Input!F$4="XO-8000",#REF!, "FALSE")))))))</f>
        <v>0</v>
      </c>
      <c r="J5877" s="210" t="s">
        <v>10359</v>
      </c>
      <c r="K5877" s="268">
        <v>0</v>
      </c>
      <c r="L5877" s="270" t="s">
        <v>10359</v>
      </c>
      <c r="M5877" s="270">
        <v>0</v>
      </c>
      <c r="N5877" s="270" t="s">
        <v>10359</v>
      </c>
      <c r="O5877" s="270">
        <v>0</v>
      </c>
      <c r="P5877" s="270" t="s">
        <v>10359</v>
      </c>
      <c r="Q5877" s="270">
        <v>0</v>
      </c>
      <c r="R5877" s="74"/>
      <c r="S5877" s="75" t="str">
        <f t="shared" si="523"/>
        <v>0000</v>
      </c>
      <c r="T5877" s="75" t="str">
        <f t="shared" si="521"/>
        <v>00000000000000000000000000000000</v>
      </c>
      <c r="V5877" s="197"/>
      <c r="W5877" s="75">
        <f t="shared" si="522"/>
        <v>0</v>
      </c>
      <c r="AE5877" s="479"/>
    </row>
    <row r="5878" spans="1:31" s="75" customFormat="1" ht="13.5" x14ac:dyDescent="0.2">
      <c r="A5878" s="211">
        <v>5875</v>
      </c>
      <c r="B5878" s="212" t="s">
        <v>6600</v>
      </c>
      <c r="C5878" s="213" t="s">
        <v>6600</v>
      </c>
      <c r="D5878" s="213" t="s">
        <v>6600</v>
      </c>
      <c r="E5878" s="213" t="s">
        <v>6600</v>
      </c>
      <c r="F5878" s="213" t="s">
        <v>6600</v>
      </c>
      <c r="G5878" s="214" t="s">
        <v>6600</v>
      </c>
      <c r="H5878" s="208" t="str">
        <f>IF(Input!F$4="GMH_OECC",J5878,IF(Input!F$4="GMH_XOEC",L5878,IF(Input!F$4="GMH_Korea",N5878,IF(Input!F$4="GMH_EU",P5878,IF(Input!F$4="Skysuper",#REF!,IF(Input!F$4="SkyII",#REF!,IF(Input!F$4="XO-8000",#REF!, "FALSE")))))))</f>
        <v>00</v>
      </c>
      <c r="I5878" s="209">
        <f>IF(Input!F$4="GMH_OECC",K5878,IF(Input!F$4="GMH_XOEC",M5878,IF(Input!F$4="GMH_Korea",O5878,IF(Input!F$4="GMH_EU",Q5878,IF(Input!F$4="Skysuper",#REF!,IF(Input!F$4="SkyII",#REF!,IF(Input!F$4="XO-8000",#REF!, "FALSE")))))))</f>
        <v>0</v>
      </c>
      <c r="J5878" s="210" t="s">
        <v>10359</v>
      </c>
      <c r="K5878" s="268">
        <v>0</v>
      </c>
      <c r="L5878" s="270" t="s">
        <v>10359</v>
      </c>
      <c r="M5878" s="270">
        <v>0</v>
      </c>
      <c r="N5878" s="270" t="s">
        <v>10359</v>
      </c>
      <c r="O5878" s="270">
        <v>0</v>
      </c>
      <c r="P5878" s="270" t="s">
        <v>10359</v>
      </c>
      <c r="Q5878" s="270">
        <v>0</v>
      </c>
      <c r="R5878" s="74"/>
      <c r="S5878" s="75" t="str">
        <f t="shared" si="523"/>
        <v>0000</v>
      </c>
      <c r="T5878" s="75" t="str">
        <f t="shared" si="521"/>
        <v>00000000000000000000000000000000</v>
      </c>
      <c r="V5878" s="197"/>
      <c r="W5878" s="75">
        <f t="shared" si="522"/>
        <v>0</v>
      </c>
      <c r="AE5878" s="479"/>
    </row>
    <row r="5879" spans="1:31" s="75" customFormat="1" ht="13.5" x14ac:dyDescent="0.2">
      <c r="A5879" s="211">
        <v>5876</v>
      </c>
      <c r="B5879" s="212" t="s">
        <v>6600</v>
      </c>
      <c r="C5879" s="213" t="s">
        <v>6600</v>
      </c>
      <c r="D5879" s="213" t="s">
        <v>6600</v>
      </c>
      <c r="E5879" s="213" t="s">
        <v>6600</v>
      </c>
      <c r="F5879" s="213" t="s">
        <v>6600</v>
      </c>
      <c r="G5879" s="214" t="s">
        <v>6600</v>
      </c>
      <c r="H5879" s="208" t="str">
        <f>IF(Input!F$4="GMH_OECC",J5879,IF(Input!F$4="GMH_XOEC",L5879,IF(Input!F$4="GMH_Korea",N5879,IF(Input!F$4="GMH_EU",P5879,IF(Input!F$4="Skysuper",#REF!,IF(Input!F$4="SkyII",#REF!,IF(Input!F$4="XO-8000",#REF!, "FALSE")))))))</f>
        <v>00</v>
      </c>
      <c r="I5879" s="209">
        <f>IF(Input!F$4="GMH_OECC",K5879,IF(Input!F$4="GMH_XOEC",M5879,IF(Input!F$4="GMH_Korea",O5879,IF(Input!F$4="GMH_EU",Q5879,IF(Input!F$4="Skysuper",#REF!,IF(Input!F$4="SkyII",#REF!,IF(Input!F$4="XO-8000",#REF!, "FALSE")))))))</f>
        <v>0</v>
      </c>
      <c r="J5879" s="210" t="s">
        <v>10359</v>
      </c>
      <c r="K5879" s="268">
        <v>0</v>
      </c>
      <c r="L5879" s="270" t="s">
        <v>10359</v>
      </c>
      <c r="M5879" s="270">
        <v>0</v>
      </c>
      <c r="N5879" s="270" t="s">
        <v>10359</v>
      </c>
      <c r="O5879" s="270">
        <v>0</v>
      </c>
      <c r="P5879" s="270" t="s">
        <v>10359</v>
      </c>
      <c r="Q5879" s="270">
        <v>0</v>
      </c>
      <c r="R5879" s="74"/>
      <c r="S5879" s="75" t="str">
        <f t="shared" si="523"/>
        <v>0000</v>
      </c>
      <c r="T5879" s="75" t="str">
        <f t="shared" si="521"/>
        <v>00000000000000000000000000000000</v>
      </c>
      <c r="V5879" s="197"/>
      <c r="W5879" s="75">
        <f t="shared" si="522"/>
        <v>0</v>
      </c>
      <c r="AE5879" s="479"/>
    </row>
    <row r="5880" spans="1:31" s="75" customFormat="1" ht="13.5" x14ac:dyDescent="0.2">
      <c r="A5880" s="211">
        <v>5877</v>
      </c>
      <c r="B5880" s="212" t="s">
        <v>6600</v>
      </c>
      <c r="C5880" s="213" t="s">
        <v>6600</v>
      </c>
      <c r="D5880" s="213" t="s">
        <v>6600</v>
      </c>
      <c r="E5880" s="213" t="s">
        <v>6600</v>
      </c>
      <c r="F5880" s="213" t="s">
        <v>6600</v>
      </c>
      <c r="G5880" s="214" t="s">
        <v>6600</v>
      </c>
      <c r="H5880" s="208" t="str">
        <f>IF(Input!F$4="GMH_OECC",J5880,IF(Input!F$4="GMH_XOEC",L5880,IF(Input!F$4="GMH_Korea",N5880,IF(Input!F$4="GMH_EU",P5880,IF(Input!F$4="Skysuper",#REF!,IF(Input!F$4="SkyII",#REF!,IF(Input!F$4="XO-8000",#REF!, "FALSE")))))))</f>
        <v>00</v>
      </c>
      <c r="I5880" s="209">
        <f>IF(Input!F$4="GMH_OECC",K5880,IF(Input!F$4="GMH_XOEC",M5880,IF(Input!F$4="GMH_Korea",O5880,IF(Input!F$4="GMH_EU",Q5880,IF(Input!F$4="Skysuper",#REF!,IF(Input!F$4="SkyII",#REF!,IF(Input!F$4="XO-8000",#REF!, "FALSE")))))))</f>
        <v>0</v>
      </c>
      <c r="J5880" s="210" t="s">
        <v>10359</v>
      </c>
      <c r="K5880" s="268">
        <v>0</v>
      </c>
      <c r="L5880" s="270" t="s">
        <v>10359</v>
      </c>
      <c r="M5880" s="270">
        <v>0</v>
      </c>
      <c r="N5880" s="270" t="s">
        <v>10359</v>
      </c>
      <c r="O5880" s="270">
        <v>0</v>
      </c>
      <c r="P5880" s="270" t="s">
        <v>10359</v>
      </c>
      <c r="Q5880" s="270">
        <v>0</v>
      </c>
      <c r="R5880" s="74"/>
      <c r="S5880" s="75" t="str">
        <f t="shared" si="523"/>
        <v>0000</v>
      </c>
      <c r="T5880" s="75" t="str">
        <f t="shared" si="521"/>
        <v>00000000000000000000000000000000</v>
      </c>
      <c r="V5880" s="197"/>
      <c r="W5880" s="75">
        <f t="shared" si="522"/>
        <v>0</v>
      </c>
      <c r="AE5880" s="479"/>
    </row>
    <row r="5881" spans="1:31" s="75" customFormat="1" ht="13.5" x14ac:dyDescent="0.2">
      <c r="A5881" s="211">
        <v>5878</v>
      </c>
      <c r="B5881" s="212" t="s">
        <v>6600</v>
      </c>
      <c r="C5881" s="213" t="s">
        <v>6600</v>
      </c>
      <c r="D5881" s="213" t="s">
        <v>6600</v>
      </c>
      <c r="E5881" s="213" t="s">
        <v>6600</v>
      </c>
      <c r="F5881" s="213" t="s">
        <v>6600</v>
      </c>
      <c r="G5881" s="214" t="s">
        <v>6600</v>
      </c>
      <c r="H5881" s="208" t="str">
        <f>IF(Input!F$4="GMH_OECC",J5881,IF(Input!F$4="GMH_XOEC",L5881,IF(Input!F$4="GMH_Korea",N5881,IF(Input!F$4="GMH_EU",P5881,IF(Input!F$4="Skysuper",#REF!,IF(Input!F$4="SkyII",#REF!,IF(Input!F$4="XO-8000",#REF!, "FALSE")))))))</f>
        <v>00</v>
      </c>
      <c r="I5881" s="209">
        <f>IF(Input!F$4="GMH_OECC",K5881,IF(Input!F$4="GMH_XOEC",M5881,IF(Input!F$4="GMH_Korea",O5881,IF(Input!F$4="GMH_EU",Q5881,IF(Input!F$4="Skysuper",#REF!,IF(Input!F$4="SkyII",#REF!,IF(Input!F$4="XO-8000",#REF!, "FALSE")))))))</f>
        <v>0</v>
      </c>
      <c r="J5881" s="210" t="s">
        <v>10359</v>
      </c>
      <c r="K5881" s="268">
        <v>0</v>
      </c>
      <c r="L5881" s="270" t="s">
        <v>10359</v>
      </c>
      <c r="M5881" s="270">
        <v>0</v>
      </c>
      <c r="N5881" s="270" t="s">
        <v>10359</v>
      </c>
      <c r="O5881" s="270">
        <v>0</v>
      </c>
      <c r="P5881" s="270" t="s">
        <v>10359</v>
      </c>
      <c r="Q5881" s="270">
        <v>0</v>
      </c>
      <c r="R5881" s="74"/>
      <c r="S5881" s="75" t="str">
        <f t="shared" si="523"/>
        <v>0000</v>
      </c>
      <c r="T5881" s="75" t="str">
        <f t="shared" si="521"/>
        <v>00000000000000000000000000000000</v>
      </c>
      <c r="V5881" s="197"/>
      <c r="W5881" s="75">
        <f t="shared" si="522"/>
        <v>0</v>
      </c>
      <c r="AE5881" s="479"/>
    </row>
    <row r="5882" spans="1:31" s="75" customFormat="1" ht="13.5" x14ac:dyDescent="0.2">
      <c r="A5882" s="211">
        <v>5879</v>
      </c>
      <c r="B5882" s="212" t="s">
        <v>6600</v>
      </c>
      <c r="C5882" s="213" t="s">
        <v>6600</v>
      </c>
      <c r="D5882" s="213" t="s">
        <v>6600</v>
      </c>
      <c r="E5882" s="213" t="s">
        <v>6600</v>
      </c>
      <c r="F5882" s="213" t="s">
        <v>6600</v>
      </c>
      <c r="G5882" s="214" t="s">
        <v>6600</v>
      </c>
      <c r="H5882" s="208" t="str">
        <f>IF(Input!F$4="GMH_OECC",J5882,IF(Input!F$4="GMH_XOEC",L5882,IF(Input!F$4="GMH_Korea",N5882,IF(Input!F$4="GMH_EU",P5882,IF(Input!F$4="Skysuper",#REF!,IF(Input!F$4="SkyII",#REF!,IF(Input!F$4="XO-8000",#REF!, "FALSE")))))))</f>
        <v>00</v>
      </c>
      <c r="I5882" s="209">
        <f>IF(Input!F$4="GMH_OECC",K5882,IF(Input!F$4="GMH_XOEC",M5882,IF(Input!F$4="GMH_Korea",O5882,IF(Input!F$4="GMH_EU",Q5882,IF(Input!F$4="Skysuper",#REF!,IF(Input!F$4="SkyII",#REF!,IF(Input!F$4="XO-8000",#REF!, "FALSE")))))))</f>
        <v>0</v>
      </c>
      <c r="J5882" s="210" t="s">
        <v>10359</v>
      </c>
      <c r="K5882" s="268">
        <v>0</v>
      </c>
      <c r="L5882" s="270" t="s">
        <v>10359</v>
      </c>
      <c r="M5882" s="270">
        <v>0</v>
      </c>
      <c r="N5882" s="270" t="s">
        <v>10359</v>
      </c>
      <c r="O5882" s="270">
        <v>0</v>
      </c>
      <c r="P5882" s="270" t="s">
        <v>10359</v>
      </c>
      <c r="Q5882" s="270">
        <v>0</v>
      </c>
      <c r="R5882" s="74"/>
      <c r="S5882" s="75" t="str">
        <f t="shared" si="523"/>
        <v>0000</v>
      </c>
      <c r="T5882" s="75" t="str">
        <f t="shared" si="521"/>
        <v>00000000000000000000000000000000</v>
      </c>
      <c r="V5882" s="197"/>
      <c r="W5882" s="75">
        <f t="shared" si="522"/>
        <v>0</v>
      </c>
      <c r="AE5882" s="479"/>
    </row>
    <row r="5883" spans="1:31" s="75" customFormat="1" ht="13.5" x14ac:dyDescent="0.2">
      <c r="A5883" s="211">
        <v>5880</v>
      </c>
      <c r="B5883" s="212" t="s">
        <v>6600</v>
      </c>
      <c r="C5883" s="213" t="s">
        <v>6600</v>
      </c>
      <c r="D5883" s="213" t="s">
        <v>6600</v>
      </c>
      <c r="E5883" s="213" t="s">
        <v>6600</v>
      </c>
      <c r="F5883" s="213" t="s">
        <v>6600</v>
      </c>
      <c r="G5883" s="214" t="s">
        <v>6600</v>
      </c>
      <c r="H5883" s="208" t="str">
        <f>IF(Input!F$4="GMH_OECC",J5883,IF(Input!F$4="GMH_XOEC",L5883,IF(Input!F$4="GMH_Korea",N5883,IF(Input!F$4="GMH_EU",P5883,IF(Input!F$4="Skysuper",#REF!,IF(Input!F$4="SkyII",#REF!,IF(Input!F$4="XO-8000",#REF!, "FALSE")))))))</f>
        <v>00</v>
      </c>
      <c r="I5883" s="209">
        <f>IF(Input!F$4="GMH_OECC",K5883,IF(Input!F$4="GMH_XOEC",M5883,IF(Input!F$4="GMH_Korea",O5883,IF(Input!F$4="GMH_EU",Q5883,IF(Input!F$4="Skysuper",#REF!,IF(Input!F$4="SkyII",#REF!,IF(Input!F$4="XO-8000",#REF!, "FALSE")))))))</f>
        <v>0</v>
      </c>
      <c r="J5883" s="210" t="s">
        <v>10359</v>
      </c>
      <c r="K5883" s="268">
        <v>0</v>
      </c>
      <c r="L5883" s="270" t="s">
        <v>10359</v>
      </c>
      <c r="M5883" s="270">
        <v>0</v>
      </c>
      <c r="N5883" s="270" t="s">
        <v>10359</v>
      </c>
      <c r="O5883" s="270">
        <v>0</v>
      </c>
      <c r="P5883" s="270" t="s">
        <v>10359</v>
      </c>
      <c r="Q5883" s="270">
        <v>0</v>
      </c>
      <c r="R5883" s="74"/>
      <c r="S5883" s="75" t="str">
        <f t="shared" si="523"/>
        <v>0000</v>
      </c>
      <c r="T5883" s="75" t="str">
        <f t="shared" si="521"/>
        <v>00000000000000000000000000000000</v>
      </c>
      <c r="V5883" s="197"/>
      <c r="W5883" s="75">
        <f t="shared" si="522"/>
        <v>0</v>
      </c>
      <c r="AE5883" s="479"/>
    </row>
    <row r="5884" spans="1:31" s="75" customFormat="1" ht="13.5" x14ac:dyDescent="0.2">
      <c r="A5884" s="211">
        <v>5881</v>
      </c>
      <c r="B5884" s="212" t="s">
        <v>6600</v>
      </c>
      <c r="C5884" s="213" t="s">
        <v>6600</v>
      </c>
      <c r="D5884" s="213" t="s">
        <v>6600</v>
      </c>
      <c r="E5884" s="213" t="s">
        <v>6600</v>
      </c>
      <c r="F5884" s="213" t="s">
        <v>6600</v>
      </c>
      <c r="G5884" s="214" t="s">
        <v>6600</v>
      </c>
      <c r="H5884" s="208" t="str">
        <f>IF(Input!F$4="GMH_OECC",J5884,IF(Input!F$4="GMH_XOEC",L5884,IF(Input!F$4="GMH_Korea",N5884,IF(Input!F$4="GMH_EU",P5884,IF(Input!F$4="Skysuper",#REF!,IF(Input!F$4="SkyII",#REF!,IF(Input!F$4="XO-8000",#REF!, "FALSE")))))))</f>
        <v>00</v>
      </c>
      <c r="I5884" s="209">
        <f>IF(Input!F$4="GMH_OECC",K5884,IF(Input!F$4="GMH_XOEC",M5884,IF(Input!F$4="GMH_Korea",O5884,IF(Input!F$4="GMH_EU",Q5884,IF(Input!F$4="Skysuper",#REF!,IF(Input!F$4="SkyII",#REF!,IF(Input!F$4="XO-8000",#REF!, "FALSE")))))))</f>
        <v>0</v>
      </c>
      <c r="J5884" s="210" t="s">
        <v>10359</v>
      </c>
      <c r="K5884" s="268">
        <v>0</v>
      </c>
      <c r="L5884" s="270" t="s">
        <v>10359</v>
      </c>
      <c r="M5884" s="270">
        <v>0</v>
      </c>
      <c r="N5884" s="270" t="s">
        <v>10359</v>
      </c>
      <c r="O5884" s="270">
        <v>0</v>
      </c>
      <c r="P5884" s="270" t="s">
        <v>10359</v>
      </c>
      <c r="Q5884" s="270">
        <v>0</v>
      </c>
      <c r="R5884" s="74"/>
      <c r="S5884" s="75" t="str">
        <f t="shared" si="523"/>
        <v>0000</v>
      </c>
      <c r="T5884" s="75" t="str">
        <f t="shared" si="521"/>
        <v>00000000000000000000000000000000</v>
      </c>
      <c r="V5884" s="197"/>
      <c r="W5884" s="75">
        <f t="shared" si="522"/>
        <v>0</v>
      </c>
      <c r="AE5884" s="479"/>
    </row>
    <row r="5885" spans="1:31" s="75" customFormat="1" ht="13.5" x14ac:dyDescent="0.2">
      <c r="A5885" s="211">
        <v>5882</v>
      </c>
      <c r="B5885" s="212" t="s">
        <v>6600</v>
      </c>
      <c r="C5885" s="213" t="s">
        <v>6600</v>
      </c>
      <c r="D5885" s="213" t="s">
        <v>6600</v>
      </c>
      <c r="E5885" s="213" t="s">
        <v>6600</v>
      </c>
      <c r="F5885" s="213" t="s">
        <v>6600</v>
      </c>
      <c r="G5885" s="214" t="s">
        <v>6600</v>
      </c>
      <c r="H5885" s="208" t="str">
        <f>IF(Input!F$4="GMH_OECC",J5885,IF(Input!F$4="GMH_XOEC",L5885,IF(Input!F$4="GMH_Korea",N5885,IF(Input!F$4="GMH_EU",P5885,IF(Input!F$4="Skysuper",#REF!,IF(Input!F$4="SkyII",#REF!,IF(Input!F$4="XO-8000",#REF!, "FALSE")))))))</f>
        <v>00</v>
      </c>
      <c r="I5885" s="209">
        <f>IF(Input!F$4="GMH_OECC",K5885,IF(Input!F$4="GMH_XOEC",M5885,IF(Input!F$4="GMH_Korea",O5885,IF(Input!F$4="GMH_EU",Q5885,IF(Input!F$4="Skysuper",#REF!,IF(Input!F$4="SkyII",#REF!,IF(Input!F$4="XO-8000",#REF!, "FALSE")))))))</f>
        <v>0</v>
      </c>
      <c r="J5885" s="210" t="s">
        <v>10359</v>
      </c>
      <c r="K5885" s="268">
        <v>0</v>
      </c>
      <c r="L5885" s="270" t="s">
        <v>10359</v>
      </c>
      <c r="M5885" s="270">
        <v>0</v>
      </c>
      <c r="N5885" s="270" t="s">
        <v>10359</v>
      </c>
      <c r="O5885" s="270">
        <v>0</v>
      </c>
      <c r="P5885" s="270" t="s">
        <v>10359</v>
      </c>
      <c r="Q5885" s="270">
        <v>0</v>
      </c>
      <c r="R5885" s="74"/>
      <c r="S5885" s="75" t="str">
        <f t="shared" si="523"/>
        <v>0000</v>
      </c>
      <c r="T5885" s="75" t="str">
        <f t="shared" si="521"/>
        <v>00000000000000000000000000000000</v>
      </c>
      <c r="V5885" s="197"/>
      <c r="W5885" s="75">
        <f t="shared" si="522"/>
        <v>0</v>
      </c>
      <c r="AE5885" s="479"/>
    </row>
    <row r="5886" spans="1:31" s="75" customFormat="1" ht="13.5" x14ac:dyDescent="0.2">
      <c r="A5886" s="211">
        <v>5883</v>
      </c>
      <c r="B5886" s="212" t="s">
        <v>6600</v>
      </c>
      <c r="C5886" s="213" t="s">
        <v>6600</v>
      </c>
      <c r="D5886" s="213" t="s">
        <v>6600</v>
      </c>
      <c r="E5886" s="213" t="s">
        <v>6600</v>
      </c>
      <c r="F5886" s="213" t="s">
        <v>6600</v>
      </c>
      <c r="G5886" s="214" t="s">
        <v>6600</v>
      </c>
      <c r="H5886" s="208" t="str">
        <f>IF(Input!F$4="GMH_OECC",J5886,IF(Input!F$4="GMH_XOEC",L5886,IF(Input!F$4="GMH_Korea",N5886,IF(Input!F$4="GMH_EU",P5886,IF(Input!F$4="Skysuper",#REF!,IF(Input!F$4="SkyII",#REF!,IF(Input!F$4="XO-8000",#REF!, "FALSE")))))))</f>
        <v>00</v>
      </c>
      <c r="I5886" s="209">
        <f>IF(Input!F$4="GMH_OECC",K5886,IF(Input!F$4="GMH_XOEC",M5886,IF(Input!F$4="GMH_Korea",O5886,IF(Input!F$4="GMH_EU",Q5886,IF(Input!F$4="Skysuper",#REF!,IF(Input!F$4="SkyII",#REF!,IF(Input!F$4="XO-8000",#REF!, "FALSE")))))))</f>
        <v>0</v>
      </c>
      <c r="J5886" s="210" t="s">
        <v>10359</v>
      </c>
      <c r="K5886" s="268">
        <v>0</v>
      </c>
      <c r="L5886" s="270" t="s">
        <v>10359</v>
      </c>
      <c r="M5886" s="270">
        <v>0</v>
      </c>
      <c r="N5886" s="270" t="s">
        <v>10359</v>
      </c>
      <c r="O5886" s="270">
        <v>0</v>
      </c>
      <c r="P5886" s="270" t="s">
        <v>10359</v>
      </c>
      <c r="Q5886" s="270">
        <v>0</v>
      </c>
      <c r="R5886" s="74"/>
      <c r="S5886" s="75" t="str">
        <f t="shared" si="523"/>
        <v>0000</v>
      </c>
      <c r="T5886" s="75" t="str">
        <f t="shared" si="521"/>
        <v>00000000000000000000000000000000</v>
      </c>
      <c r="V5886" s="197"/>
      <c r="W5886" s="75">
        <f t="shared" si="522"/>
        <v>0</v>
      </c>
      <c r="AE5886" s="479"/>
    </row>
    <row r="5887" spans="1:31" s="75" customFormat="1" ht="13.5" x14ac:dyDescent="0.2">
      <c r="A5887" s="211">
        <v>5884</v>
      </c>
      <c r="B5887" s="212" t="s">
        <v>6600</v>
      </c>
      <c r="C5887" s="213" t="s">
        <v>6600</v>
      </c>
      <c r="D5887" s="213" t="s">
        <v>6600</v>
      </c>
      <c r="E5887" s="213" t="s">
        <v>6600</v>
      </c>
      <c r="F5887" s="213" t="s">
        <v>6600</v>
      </c>
      <c r="G5887" s="214" t="s">
        <v>6600</v>
      </c>
      <c r="H5887" s="208" t="str">
        <f>IF(Input!F$4="GMH_OECC",J5887,IF(Input!F$4="GMH_XOEC",L5887,IF(Input!F$4="GMH_Korea",N5887,IF(Input!F$4="GMH_EU",P5887,IF(Input!F$4="Skysuper",#REF!,IF(Input!F$4="SkyII",#REF!,IF(Input!F$4="XO-8000",#REF!, "FALSE")))))))</f>
        <v>00</v>
      </c>
      <c r="I5887" s="209">
        <f>IF(Input!F$4="GMH_OECC",K5887,IF(Input!F$4="GMH_XOEC",M5887,IF(Input!F$4="GMH_Korea",O5887,IF(Input!F$4="GMH_EU",Q5887,IF(Input!F$4="Skysuper",#REF!,IF(Input!F$4="SkyII",#REF!,IF(Input!F$4="XO-8000",#REF!, "FALSE")))))))</f>
        <v>0</v>
      </c>
      <c r="J5887" s="210" t="s">
        <v>10359</v>
      </c>
      <c r="K5887" s="268">
        <v>0</v>
      </c>
      <c r="L5887" s="270" t="s">
        <v>10359</v>
      </c>
      <c r="M5887" s="270">
        <v>0</v>
      </c>
      <c r="N5887" s="270" t="s">
        <v>10359</v>
      </c>
      <c r="O5887" s="270">
        <v>0</v>
      </c>
      <c r="P5887" s="270" t="s">
        <v>10359</v>
      </c>
      <c r="Q5887" s="270">
        <v>0</v>
      </c>
      <c r="R5887" s="74"/>
      <c r="S5887" s="75" t="str">
        <f t="shared" si="523"/>
        <v>0000</v>
      </c>
      <c r="T5887" s="75" t="str">
        <f t="shared" si="521"/>
        <v>00000000000000000000000000000000</v>
      </c>
      <c r="V5887" s="197"/>
      <c r="W5887" s="75">
        <f t="shared" si="522"/>
        <v>0</v>
      </c>
      <c r="AE5887" s="479"/>
    </row>
    <row r="5888" spans="1:31" s="75" customFormat="1" ht="13.5" x14ac:dyDescent="0.2">
      <c r="A5888" s="211">
        <v>5885</v>
      </c>
      <c r="B5888" s="212" t="s">
        <v>6600</v>
      </c>
      <c r="C5888" s="213" t="s">
        <v>6600</v>
      </c>
      <c r="D5888" s="213" t="s">
        <v>6600</v>
      </c>
      <c r="E5888" s="213" t="s">
        <v>6600</v>
      </c>
      <c r="F5888" s="213" t="s">
        <v>6600</v>
      </c>
      <c r="G5888" s="214" t="s">
        <v>6600</v>
      </c>
      <c r="H5888" s="208" t="str">
        <f>IF(Input!F$4="GMH_OECC",J5888,IF(Input!F$4="GMH_XOEC",L5888,IF(Input!F$4="GMH_Korea",N5888,IF(Input!F$4="GMH_EU",P5888,IF(Input!F$4="Skysuper",#REF!,IF(Input!F$4="SkyII",#REF!,IF(Input!F$4="XO-8000",#REF!, "FALSE")))))))</f>
        <v>00</v>
      </c>
      <c r="I5888" s="209">
        <f>IF(Input!F$4="GMH_OECC",K5888,IF(Input!F$4="GMH_XOEC",M5888,IF(Input!F$4="GMH_Korea",O5888,IF(Input!F$4="GMH_EU",Q5888,IF(Input!F$4="Skysuper",#REF!,IF(Input!F$4="SkyII",#REF!,IF(Input!F$4="XO-8000",#REF!, "FALSE")))))))</f>
        <v>0</v>
      </c>
      <c r="J5888" s="210" t="s">
        <v>10359</v>
      </c>
      <c r="K5888" s="268">
        <v>0</v>
      </c>
      <c r="L5888" s="270" t="s">
        <v>10359</v>
      </c>
      <c r="M5888" s="270">
        <v>0</v>
      </c>
      <c r="N5888" s="270" t="s">
        <v>10359</v>
      </c>
      <c r="O5888" s="270">
        <v>0</v>
      </c>
      <c r="P5888" s="270" t="s">
        <v>10359</v>
      </c>
      <c r="Q5888" s="270">
        <v>0</v>
      </c>
      <c r="R5888" s="74"/>
      <c r="S5888" s="75" t="str">
        <f t="shared" si="523"/>
        <v>0000</v>
      </c>
      <c r="T5888" s="75" t="str">
        <f t="shared" si="521"/>
        <v>00000000000000000000000000000000</v>
      </c>
      <c r="V5888" s="197"/>
      <c r="W5888" s="75">
        <f t="shared" si="522"/>
        <v>0</v>
      </c>
      <c r="AE5888" s="479"/>
    </row>
    <row r="5889" spans="1:31" s="75" customFormat="1" ht="13.5" x14ac:dyDescent="0.2">
      <c r="A5889" s="211">
        <v>5886</v>
      </c>
      <c r="B5889" s="212" t="s">
        <v>6600</v>
      </c>
      <c r="C5889" s="213" t="s">
        <v>6600</v>
      </c>
      <c r="D5889" s="213" t="s">
        <v>6600</v>
      </c>
      <c r="E5889" s="213" t="s">
        <v>6600</v>
      </c>
      <c r="F5889" s="213" t="s">
        <v>6600</v>
      </c>
      <c r="G5889" s="214" t="s">
        <v>6600</v>
      </c>
      <c r="H5889" s="208" t="str">
        <f>IF(Input!F$4="GMH_OECC",J5889,IF(Input!F$4="GMH_XOEC",L5889,IF(Input!F$4="GMH_Korea",N5889,IF(Input!F$4="GMH_EU",P5889,IF(Input!F$4="Skysuper",#REF!,IF(Input!F$4="SkyII",#REF!,IF(Input!F$4="XO-8000",#REF!, "FALSE")))))))</f>
        <v>00</v>
      </c>
      <c r="I5889" s="209">
        <f>IF(Input!F$4="GMH_OECC",K5889,IF(Input!F$4="GMH_XOEC",M5889,IF(Input!F$4="GMH_Korea",O5889,IF(Input!F$4="GMH_EU",Q5889,IF(Input!F$4="Skysuper",#REF!,IF(Input!F$4="SkyII",#REF!,IF(Input!F$4="XO-8000",#REF!, "FALSE")))))))</f>
        <v>0</v>
      </c>
      <c r="J5889" s="210" t="s">
        <v>10359</v>
      </c>
      <c r="K5889" s="268">
        <v>0</v>
      </c>
      <c r="L5889" s="270" t="s">
        <v>10359</v>
      </c>
      <c r="M5889" s="270">
        <v>0</v>
      </c>
      <c r="N5889" s="270" t="s">
        <v>10359</v>
      </c>
      <c r="O5889" s="270">
        <v>0</v>
      </c>
      <c r="P5889" s="270" t="s">
        <v>10359</v>
      </c>
      <c r="Q5889" s="270">
        <v>0</v>
      </c>
      <c r="R5889" s="74"/>
      <c r="S5889" s="75" t="str">
        <f t="shared" si="523"/>
        <v>0000</v>
      </c>
      <c r="T5889" s="75" t="str">
        <f t="shared" si="521"/>
        <v>00000000000000000000000000000000</v>
      </c>
      <c r="V5889" s="197"/>
      <c r="W5889" s="75">
        <f t="shared" si="522"/>
        <v>0</v>
      </c>
      <c r="AE5889" s="479"/>
    </row>
    <row r="5890" spans="1:31" s="75" customFormat="1" ht="13.5" x14ac:dyDescent="0.2">
      <c r="A5890" s="211">
        <v>5887</v>
      </c>
      <c r="B5890" s="212" t="s">
        <v>6600</v>
      </c>
      <c r="C5890" s="213" t="s">
        <v>6600</v>
      </c>
      <c r="D5890" s="213" t="s">
        <v>6600</v>
      </c>
      <c r="E5890" s="213" t="s">
        <v>6600</v>
      </c>
      <c r="F5890" s="213" t="s">
        <v>6600</v>
      </c>
      <c r="G5890" s="214" t="s">
        <v>6600</v>
      </c>
      <c r="H5890" s="208" t="str">
        <f>IF(Input!F$4="GMH_OECC",J5890,IF(Input!F$4="GMH_XOEC",L5890,IF(Input!F$4="GMH_Korea",N5890,IF(Input!F$4="GMH_EU",P5890,IF(Input!F$4="Skysuper",#REF!,IF(Input!F$4="SkyII",#REF!,IF(Input!F$4="XO-8000",#REF!, "FALSE")))))))</f>
        <v>00</v>
      </c>
      <c r="I5890" s="209">
        <f>IF(Input!F$4="GMH_OECC",K5890,IF(Input!F$4="GMH_XOEC",M5890,IF(Input!F$4="GMH_Korea",O5890,IF(Input!F$4="GMH_EU",Q5890,IF(Input!F$4="Skysuper",#REF!,IF(Input!F$4="SkyII",#REF!,IF(Input!F$4="XO-8000",#REF!, "FALSE")))))))</f>
        <v>0</v>
      </c>
      <c r="J5890" s="210" t="s">
        <v>10359</v>
      </c>
      <c r="K5890" s="268">
        <v>0</v>
      </c>
      <c r="L5890" s="270" t="s">
        <v>10359</v>
      </c>
      <c r="M5890" s="270">
        <v>0</v>
      </c>
      <c r="N5890" s="270" t="s">
        <v>10359</v>
      </c>
      <c r="O5890" s="270">
        <v>0</v>
      </c>
      <c r="P5890" s="270" t="s">
        <v>10359</v>
      </c>
      <c r="Q5890" s="270">
        <v>0</v>
      </c>
      <c r="R5890" s="74"/>
      <c r="S5890" s="75" t="str">
        <f t="shared" si="523"/>
        <v>0000</v>
      </c>
      <c r="T5890" s="75" t="str">
        <f t="shared" si="521"/>
        <v>00000000000000000000000000000000</v>
      </c>
      <c r="V5890" s="197"/>
      <c r="W5890" s="75">
        <f t="shared" si="522"/>
        <v>0</v>
      </c>
      <c r="AE5890" s="479"/>
    </row>
    <row r="5891" spans="1:31" s="75" customFormat="1" ht="13.5" x14ac:dyDescent="0.2">
      <c r="A5891" s="211">
        <v>5888</v>
      </c>
      <c r="B5891" s="212" t="s">
        <v>6600</v>
      </c>
      <c r="C5891" s="213" t="s">
        <v>6600</v>
      </c>
      <c r="D5891" s="213" t="s">
        <v>6600</v>
      </c>
      <c r="E5891" s="213" t="s">
        <v>6600</v>
      </c>
      <c r="F5891" s="213" t="s">
        <v>6600</v>
      </c>
      <c r="G5891" s="214" t="s">
        <v>6600</v>
      </c>
      <c r="H5891" s="208" t="str">
        <f>IF(Input!F$4="GMH_OECC",J5891,IF(Input!F$4="GMH_XOEC",L5891,IF(Input!F$4="GMH_Korea",N5891,IF(Input!F$4="GMH_EU",P5891,IF(Input!F$4="Skysuper",#REF!,IF(Input!F$4="SkyII",#REF!,IF(Input!F$4="XO-8000",#REF!, "FALSE")))))))</f>
        <v>00</v>
      </c>
      <c r="I5891" s="209">
        <f>IF(Input!F$4="GMH_OECC",K5891,IF(Input!F$4="GMH_XOEC",M5891,IF(Input!F$4="GMH_Korea",O5891,IF(Input!F$4="GMH_EU",Q5891,IF(Input!F$4="Skysuper",#REF!,IF(Input!F$4="SkyII",#REF!,IF(Input!F$4="XO-8000",#REF!, "FALSE")))))))</f>
        <v>0</v>
      </c>
      <c r="J5891" s="210" t="s">
        <v>10359</v>
      </c>
      <c r="K5891" s="268">
        <v>0</v>
      </c>
      <c r="L5891" s="270" t="s">
        <v>10359</v>
      </c>
      <c r="M5891" s="270">
        <v>0</v>
      </c>
      <c r="N5891" s="270" t="s">
        <v>10359</v>
      </c>
      <c r="O5891" s="270">
        <v>0</v>
      </c>
      <c r="P5891" s="270" t="s">
        <v>10359</v>
      </c>
      <c r="Q5891" s="270">
        <v>0</v>
      </c>
      <c r="R5891" s="74"/>
      <c r="S5891" s="75" t="str">
        <f t="shared" si="523"/>
        <v>0000</v>
      </c>
      <c r="T5891" s="75" t="str">
        <f t="shared" si="521"/>
        <v>00000000000000000000000000000000</v>
      </c>
      <c r="V5891" s="197"/>
      <c r="W5891" s="75">
        <f t="shared" si="522"/>
        <v>0</v>
      </c>
      <c r="AE5891" s="479"/>
    </row>
    <row r="5892" spans="1:31" s="75" customFormat="1" ht="13.5" x14ac:dyDescent="0.2">
      <c r="A5892" s="211">
        <v>5889</v>
      </c>
      <c r="B5892" s="212" t="s">
        <v>6600</v>
      </c>
      <c r="C5892" s="213" t="s">
        <v>6600</v>
      </c>
      <c r="D5892" s="213" t="s">
        <v>6600</v>
      </c>
      <c r="E5892" s="213" t="s">
        <v>6600</v>
      </c>
      <c r="F5892" s="213" t="s">
        <v>6600</v>
      </c>
      <c r="G5892" s="214" t="s">
        <v>6600</v>
      </c>
      <c r="H5892" s="208" t="str">
        <f>IF(Input!F$4="GMH_OECC",J5892,IF(Input!F$4="GMH_XOEC",L5892,IF(Input!F$4="GMH_Korea",N5892,IF(Input!F$4="GMH_EU",P5892,IF(Input!F$4="Skysuper",#REF!,IF(Input!F$4="SkyII",#REF!,IF(Input!F$4="XO-8000",#REF!, "FALSE")))))))</f>
        <v>00</v>
      </c>
      <c r="I5892" s="209">
        <f>IF(Input!F$4="GMH_OECC",K5892,IF(Input!F$4="GMH_XOEC",M5892,IF(Input!F$4="GMH_Korea",O5892,IF(Input!F$4="GMH_EU",Q5892,IF(Input!F$4="Skysuper",#REF!,IF(Input!F$4="SkyII",#REF!,IF(Input!F$4="XO-8000",#REF!, "FALSE")))))))</f>
        <v>0</v>
      </c>
      <c r="J5892" s="210" t="s">
        <v>10359</v>
      </c>
      <c r="K5892" s="268">
        <v>0</v>
      </c>
      <c r="L5892" s="270" t="s">
        <v>10359</v>
      </c>
      <c r="M5892" s="270">
        <v>0</v>
      </c>
      <c r="N5892" s="270" t="s">
        <v>10359</v>
      </c>
      <c r="O5892" s="270">
        <v>0</v>
      </c>
      <c r="P5892" s="270" t="s">
        <v>10359</v>
      </c>
      <c r="Q5892" s="270">
        <v>0</v>
      </c>
      <c r="R5892" s="74"/>
      <c r="S5892" s="75" t="str">
        <f t="shared" si="523"/>
        <v>0000</v>
      </c>
      <c r="T5892" s="75" t="str">
        <f t="shared" ref="T5892:T5955" si="524">CONCATENATE(S5892,S5893,S5894,S5895,S5896,S5897,S5898,S5899)</f>
        <v>00000000000000000000000000000000</v>
      </c>
      <c r="V5892" s="197"/>
      <c r="W5892" s="75">
        <f t="shared" si="522"/>
        <v>0</v>
      </c>
      <c r="AE5892" s="479"/>
    </row>
    <row r="5893" spans="1:31" s="75" customFormat="1" ht="13.5" x14ac:dyDescent="0.2">
      <c r="A5893" s="211">
        <v>5890</v>
      </c>
      <c r="B5893" s="212" t="s">
        <v>6600</v>
      </c>
      <c r="C5893" s="213" t="s">
        <v>6600</v>
      </c>
      <c r="D5893" s="213" t="s">
        <v>6600</v>
      </c>
      <c r="E5893" s="213" t="s">
        <v>6600</v>
      </c>
      <c r="F5893" s="213" t="s">
        <v>6600</v>
      </c>
      <c r="G5893" s="214" t="s">
        <v>6600</v>
      </c>
      <c r="H5893" s="208" t="str">
        <f>IF(Input!F$4="GMH_OECC",J5893,IF(Input!F$4="GMH_XOEC",L5893,IF(Input!F$4="GMH_Korea",N5893,IF(Input!F$4="GMH_EU",P5893,IF(Input!F$4="Skysuper",#REF!,IF(Input!F$4="SkyII",#REF!,IF(Input!F$4="XO-8000",#REF!, "FALSE")))))))</f>
        <v>00</v>
      </c>
      <c r="I5893" s="209">
        <f>IF(Input!F$4="GMH_OECC",K5893,IF(Input!F$4="GMH_XOEC",M5893,IF(Input!F$4="GMH_Korea",O5893,IF(Input!F$4="GMH_EU",Q5893,IF(Input!F$4="Skysuper",#REF!,IF(Input!F$4="SkyII",#REF!,IF(Input!F$4="XO-8000",#REF!, "FALSE")))))))</f>
        <v>0</v>
      </c>
      <c r="J5893" s="210" t="s">
        <v>10359</v>
      </c>
      <c r="K5893" s="268">
        <v>0</v>
      </c>
      <c r="L5893" s="270" t="s">
        <v>10359</v>
      </c>
      <c r="M5893" s="270">
        <v>0</v>
      </c>
      <c r="N5893" s="270" t="s">
        <v>10359</v>
      </c>
      <c r="O5893" s="270">
        <v>0</v>
      </c>
      <c r="P5893" s="270" t="s">
        <v>10359</v>
      </c>
      <c r="Q5893" s="270">
        <v>0</v>
      </c>
      <c r="R5893" s="74"/>
      <c r="S5893" s="75" t="str">
        <f t="shared" si="523"/>
        <v>0000</v>
      </c>
      <c r="T5893" s="75" t="str">
        <f t="shared" si="524"/>
        <v>00000000000000000000000000000000</v>
      </c>
      <c r="V5893" s="197"/>
      <c r="W5893" s="75">
        <f t="shared" si="522"/>
        <v>0</v>
      </c>
      <c r="AE5893" s="479"/>
    </row>
    <row r="5894" spans="1:31" s="75" customFormat="1" ht="13.5" x14ac:dyDescent="0.2">
      <c r="A5894" s="211">
        <v>5891</v>
      </c>
      <c r="B5894" s="212" t="s">
        <v>6600</v>
      </c>
      <c r="C5894" s="213" t="s">
        <v>6600</v>
      </c>
      <c r="D5894" s="213" t="s">
        <v>6600</v>
      </c>
      <c r="E5894" s="213" t="s">
        <v>6600</v>
      </c>
      <c r="F5894" s="213" t="s">
        <v>6600</v>
      </c>
      <c r="G5894" s="214" t="s">
        <v>6600</v>
      </c>
      <c r="H5894" s="208" t="str">
        <f>IF(Input!F$4="GMH_OECC",J5894,IF(Input!F$4="GMH_XOEC",L5894,IF(Input!F$4="GMH_Korea",N5894,IF(Input!F$4="GMH_EU",P5894,IF(Input!F$4="Skysuper",#REF!,IF(Input!F$4="SkyII",#REF!,IF(Input!F$4="XO-8000",#REF!, "FALSE")))))))</f>
        <v>00</v>
      </c>
      <c r="I5894" s="209">
        <f>IF(Input!F$4="GMH_OECC",K5894,IF(Input!F$4="GMH_XOEC",M5894,IF(Input!F$4="GMH_Korea",O5894,IF(Input!F$4="GMH_EU",Q5894,IF(Input!F$4="Skysuper",#REF!,IF(Input!F$4="SkyII",#REF!,IF(Input!F$4="XO-8000",#REF!, "FALSE")))))))</f>
        <v>0</v>
      </c>
      <c r="J5894" s="210" t="s">
        <v>10359</v>
      </c>
      <c r="K5894" s="268">
        <v>0</v>
      </c>
      <c r="L5894" s="270" t="s">
        <v>10359</v>
      </c>
      <c r="M5894" s="270">
        <v>0</v>
      </c>
      <c r="N5894" s="270" t="s">
        <v>10359</v>
      </c>
      <c r="O5894" s="270">
        <v>0</v>
      </c>
      <c r="P5894" s="270" t="s">
        <v>10359</v>
      </c>
      <c r="Q5894" s="270">
        <v>0</v>
      </c>
      <c r="R5894" s="74"/>
      <c r="S5894" s="75" t="str">
        <f t="shared" si="523"/>
        <v>0000</v>
      </c>
      <c r="T5894" s="75" t="str">
        <f t="shared" si="524"/>
        <v>00000000000000000000000000000000</v>
      </c>
      <c r="V5894" s="197"/>
      <c r="W5894" s="75">
        <f t="shared" ref="W5894:W5957" si="525">HEX2DEC(RIGHT(S5894,2))+HEX2DEC(RIGHT(S5895,2))+HEX2DEC(RIGHT(S5896,2))+HEX2DEC(RIGHT(S5897,2))+HEX2DEC(LEFT(S5894,2))+HEX2DEC(LEFT(S5895,2))+HEX2DEC(LEFT(S5896,2))+HEX2DEC(LEFT(S5897,2))+HEX2DEC(RIGHT(S5898,2))+HEX2DEC(RIGHT(S5899,2))+HEX2DEC(RIGHT(S5900,2))+HEX2DEC(RIGHT(S5901,2))+HEX2DEC(LEFT(S5898,2))+HEX2DEC(LEFT(S5899,2))+HEX2DEC(LEFT(S5900,2))+HEX2DEC(LEFT(S5901,2))</f>
        <v>0</v>
      </c>
      <c r="AE5894" s="479"/>
    </row>
    <row r="5895" spans="1:31" s="75" customFormat="1" ht="13.5" x14ac:dyDescent="0.2">
      <c r="A5895" s="211">
        <v>5892</v>
      </c>
      <c r="B5895" s="212" t="s">
        <v>6600</v>
      </c>
      <c r="C5895" s="213" t="s">
        <v>6600</v>
      </c>
      <c r="D5895" s="213" t="s">
        <v>6600</v>
      </c>
      <c r="E5895" s="213" t="s">
        <v>6600</v>
      </c>
      <c r="F5895" s="213" t="s">
        <v>6600</v>
      </c>
      <c r="G5895" s="214" t="s">
        <v>6600</v>
      </c>
      <c r="H5895" s="208" t="str">
        <f>IF(Input!F$4="GMH_OECC",J5895,IF(Input!F$4="GMH_XOEC",L5895,IF(Input!F$4="GMH_Korea",N5895,IF(Input!F$4="GMH_EU",P5895,IF(Input!F$4="Skysuper",#REF!,IF(Input!F$4="SkyII",#REF!,IF(Input!F$4="XO-8000",#REF!, "FALSE")))))))</f>
        <v>00</v>
      </c>
      <c r="I5895" s="209">
        <f>IF(Input!F$4="GMH_OECC",K5895,IF(Input!F$4="GMH_XOEC",M5895,IF(Input!F$4="GMH_Korea",O5895,IF(Input!F$4="GMH_EU",Q5895,IF(Input!F$4="Skysuper",#REF!,IF(Input!F$4="SkyII",#REF!,IF(Input!F$4="XO-8000",#REF!, "FALSE")))))))</f>
        <v>0</v>
      </c>
      <c r="J5895" s="210" t="s">
        <v>10359</v>
      </c>
      <c r="K5895" s="268">
        <v>0</v>
      </c>
      <c r="L5895" s="270" t="s">
        <v>10359</v>
      </c>
      <c r="M5895" s="270">
        <v>0</v>
      </c>
      <c r="N5895" s="270" t="s">
        <v>10359</v>
      </c>
      <c r="O5895" s="270">
        <v>0</v>
      </c>
      <c r="P5895" s="270" t="s">
        <v>10359</v>
      </c>
      <c r="Q5895" s="270">
        <v>0</v>
      </c>
      <c r="R5895" s="74"/>
      <c r="S5895" s="75" t="str">
        <f t="shared" si="523"/>
        <v>0000</v>
      </c>
      <c r="T5895" s="75" t="str">
        <f t="shared" si="524"/>
        <v>00000000000000000000000000000000</v>
      </c>
      <c r="V5895" s="197"/>
      <c r="W5895" s="75">
        <f t="shared" si="525"/>
        <v>0</v>
      </c>
      <c r="AE5895" s="479"/>
    </row>
    <row r="5896" spans="1:31" s="75" customFormat="1" ht="13.5" x14ac:dyDescent="0.2">
      <c r="A5896" s="211">
        <v>5893</v>
      </c>
      <c r="B5896" s="212" t="s">
        <v>6600</v>
      </c>
      <c r="C5896" s="213" t="s">
        <v>6600</v>
      </c>
      <c r="D5896" s="213" t="s">
        <v>6600</v>
      </c>
      <c r="E5896" s="213" t="s">
        <v>6600</v>
      </c>
      <c r="F5896" s="213" t="s">
        <v>6600</v>
      </c>
      <c r="G5896" s="214" t="s">
        <v>6600</v>
      </c>
      <c r="H5896" s="208" t="str">
        <f>IF(Input!F$4="GMH_OECC",J5896,IF(Input!F$4="GMH_XOEC",L5896,IF(Input!F$4="GMH_Korea",N5896,IF(Input!F$4="GMH_EU",P5896,IF(Input!F$4="Skysuper",#REF!,IF(Input!F$4="SkyII",#REF!,IF(Input!F$4="XO-8000",#REF!, "FALSE")))))))</f>
        <v>00</v>
      </c>
      <c r="I5896" s="209">
        <f>IF(Input!F$4="GMH_OECC",K5896,IF(Input!F$4="GMH_XOEC",M5896,IF(Input!F$4="GMH_Korea",O5896,IF(Input!F$4="GMH_EU",Q5896,IF(Input!F$4="Skysuper",#REF!,IF(Input!F$4="SkyII",#REF!,IF(Input!F$4="XO-8000",#REF!, "FALSE")))))))</f>
        <v>0</v>
      </c>
      <c r="J5896" s="210" t="s">
        <v>10359</v>
      </c>
      <c r="K5896" s="268">
        <v>0</v>
      </c>
      <c r="L5896" s="270" t="s">
        <v>10359</v>
      </c>
      <c r="M5896" s="270">
        <v>0</v>
      </c>
      <c r="N5896" s="270" t="s">
        <v>10359</v>
      </c>
      <c r="O5896" s="270">
        <v>0</v>
      </c>
      <c r="P5896" s="270" t="s">
        <v>10359</v>
      </c>
      <c r="Q5896" s="270">
        <v>0</v>
      </c>
      <c r="R5896" s="74"/>
      <c r="S5896" s="75" t="str">
        <f t="shared" si="523"/>
        <v>0000</v>
      </c>
      <c r="T5896" s="75" t="str">
        <f t="shared" si="524"/>
        <v>00000000000000000000000000000000</v>
      </c>
      <c r="V5896" s="197"/>
      <c r="W5896" s="75">
        <f t="shared" si="525"/>
        <v>0</v>
      </c>
      <c r="AE5896" s="479"/>
    </row>
    <row r="5897" spans="1:31" s="75" customFormat="1" ht="13.5" x14ac:dyDescent="0.2">
      <c r="A5897" s="211">
        <v>5894</v>
      </c>
      <c r="B5897" s="212" t="s">
        <v>6600</v>
      </c>
      <c r="C5897" s="213" t="s">
        <v>6600</v>
      </c>
      <c r="D5897" s="213" t="s">
        <v>6600</v>
      </c>
      <c r="E5897" s="213" t="s">
        <v>6600</v>
      </c>
      <c r="F5897" s="213" t="s">
        <v>6600</v>
      </c>
      <c r="G5897" s="214" t="s">
        <v>6600</v>
      </c>
      <c r="H5897" s="208" t="str">
        <f>IF(Input!F$4="GMH_OECC",J5897,IF(Input!F$4="GMH_XOEC",L5897,IF(Input!F$4="GMH_Korea",N5897,IF(Input!F$4="GMH_EU",P5897,IF(Input!F$4="Skysuper",#REF!,IF(Input!F$4="SkyII",#REF!,IF(Input!F$4="XO-8000",#REF!, "FALSE")))))))</f>
        <v>00</v>
      </c>
      <c r="I5897" s="209">
        <f>IF(Input!F$4="GMH_OECC",K5897,IF(Input!F$4="GMH_XOEC",M5897,IF(Input!F$4="GMH_Korea",O5897,IF(Input!F$4="GMH_EU",Q5897,IF(Input!F$4="Skysuper",#REF!,IF(Input!F$4="SkyII",#REF!,IF(Input!F$4="XO-8000",#REF!, "FALSE")))))))</f>
        <v>0</v>
      </c>
      <c r="J5897" s="210" t="s">
        <v>10359</v>
      </c>
      <c r="K5897" s="268">
        <v>0</v>
      </c>
      <c r="L5897" s="270" t="s">
        <v>10359</v>
      </c>
      <c r="M5897" s="270">
        <v>0</v>
      </c>
      <c r="N5897" s="270" t="s">
        <v>10359</v>
      </c>
      <c r="O5897" s="270">
        <v>0</v>
      </c>
      <c r="P5897" s="270" t="s">
        <v>10359</v>
      </c>
      <c r="Q5897" s="270">
        <v>0</v>
      </c>
      <c r="R5897" s="74"/>
      <c r="S5897" s="75" t="str">
        <f t="shared" si="523"/>
        <v>0000</v>
      </c>
      <c r="T5897" s="75" t="str">
        <f t="shared" si="524"/>
        <v>00000000000000000000000000000000</v>
      </c>
      <c r="V5897" s="197"/>
      <c r="W5897" s="75">
        <f t="shared" si="525"/>
        <v>0</v>
      </c>
      <c r="AE5897" s="479"/>
    </row>
    <row r="5898" spans="1:31" s="75" customFormat="1" ht="13.5" x14ac:dyDescent="0.2">
      <c r="A5898" s="211">
        <v>5895</v>
      </c>
      <c r="B5898" s="212" t="s">
        <v>6600</v>
      </c>
      <c r="C5898" s="213" t="s">
        <v>6600</v>
      </c>
      <c r="D5898" s="213" t="s">
        <v>6600</v>
      </c>
      <c r="E5898" s="213" t="s">
        <v>6600</v>
      </c>
      <c r="F5898" s="213" t="s">
        <v>6600</v>
      </c>
      <c r="G5898" s="214" t="s">
        <v>6600</v>
      </c>
      <c r="H5898" s="208" t="str">
        <f>IF(Input!F$4="GMH_OECC",J5898,IF(Input!F$4="GMH_XOEC",L5898,IF(Input!F$4="GMH_Korea",N5898,IF(Input!F$4="GMH_EU",P5898,IF(Input!F$4="Skysuper",#REF!,IF(Input!F$4="SkyII",#REF!,IF(Input!F$4="XO-8000",#REF!, "FALSE")))))))</f>
        <v>00</v>
      </c>
      <c r="I5898" s="209">
        <f>IF(Input!F$4="GMH_OECC",K5898,IF(Input!F$4="GMH_XOEC",M5898,IF(Input!F$4="GMH_Korea",O5898,IF(Input!F$4="GMH_EU",Q5898,IF(Input!F$4="Skysuper",#REF!,IF(Input!F$4="SkyII",#REF!,IF(Input!F$4="XO-8000",#REF!, "FALSE")))))))</f>
        <v>0</v>
      </c>
      <c r="J5898" s="210" t="s">
        <v>10359</v>
      </c>
      <c r="K5898" s="268">
        <v>0</v>
      </c>
      <c r="L5898" s="270" t="s">
        <v>10359</v>
      </c>
      <c r="M5898" s="270">
        <v>0</v>
      </c>
      <c r="N5898" s="270" t="s">
        <v>10359</v>
      </c>
      <c r="O5898" s="270">
        <v>0</v>
      </c>
      <c r="P5898" s="270" t="s">
        <v>10359</v>
      </c>
      <c r="Q5898" s="270">
        <v>0</v>
      </c>
      <c r="R5898" s="74"/>
      <c r="S5898" s="75" t="str">
        <f t="shared" si="523"/>
        <v>0000</v>
      </c>
      <c r="T5898" s="75" t="str">
        <f t="shared" si="524"/>
        <v>00000000000000000000000000000000</v>
      </c>
      <c r="V5898" s="197"/>
      <c r="W5898" s="75">
        <f t="shared" si="525"/>
        <v>0</v>
      </c>
      <c r="AE5898" s="479"/>
    </row>
    <row r="5899" spans="1:31" s="75" customFormat="1" ht="13.5" x14ac:dyDescent="0.2">
      <c r="A5899" s="211">
        <v>5896</v>
      </c>
      <c r="B5899" s="212" t="s">
        <v>6600</v>
      </c>
      <c r="C5899" s="213" t="s">
        <v>6600</v>
      </c>
      <c r="D5899" s="213" t="s">
        <v>6600</v>
      </c>
      <c r="E5899" s="213" t="s">
        <v>6600</v>
      </c>
      <c r="F5899" s="213" t="s">
        <v>6600</v>
      </c>
      <c r="G5899" s="214" t="s">
        <v>6600</v>
      </c>
      <c r="H5899" s="208" t="str">
        <f>IF(Input!F$4="GMH_OECC",J5899,IF(Input!F$4="GMH_XOEC",L5899,IF(Input!F$4="GMH_Korea",N5899,IF(Input!F$4="GMH_EU",P5899,IF(Input!F$4="Skysuper",#REF!,IF(Input!F$4="SkyII",#REF!,IF(Input!F$4="XO-8000",#REF!, "FALSE")))))))</f>
        <v>00</v>
      </c>
      <c r="I5899" s="209">
        <f>IF(Input!F$4="GMH_OECC",K5899,IF(Input!F$4="GMH_XOEC",M5899,IF(Input!F$4="GMH_Korea",O5899,IF(Input!F$4="GMH_EU",Q5899,IF(Input!F$4="Skysuper",#REF!,IF(Input!F$4="SkyII",#REF!,IF(Input!F$4="XO-8000",#REF!, "FALSE")))))))</f>
        <v>0</v>
      </c>
      <c r="J5899" s="210" t="s">
        <v>10359</v>
      </c>
      <c r="K5899" s="268">
        <v>0</v>
      </c>
      <c r="L5899" s="270" t="s">
        <v>10359</v>
      </c>
      <c r="M5899" s="270">
        <v>0</v>
      </c>
      <c r="N5899" s="270" t="s">
        <v>10359</v>
      </c>
      <c r="O5899" s="270">
        <v>0</v>
      </c>
      <c r="P5899" s="270" t="s">
        <v>10359</v>
      </c>
      <c r="Q5899" s="270">
        <v>0</v>
      </c>
      <c r="R5899" s="74"/>
      <c r="S5899" s="75" t="str">
        <f t="shared" si="523"/>
        <v>0000</v>
      </c>
      <c r="T5899" s="75" t="str">
        <f t="shared" si="524"/>
        <v>00000000000000000000000000000000</v>
      </c>
      <c r="V5899" s="197"/>
      <c r="W5899" s="75">
        <f t="shared" si="525"/>
        <v>0</v>
      </c>
      <c r="AE5899" s="479"/>
    </row>
    <row r="5900" spans="1:31" s="75" customFormat="1" ht="13.5" x14ac:dyDescent="0.2">
      <c r="A5900" s="211">
        <v>5897</v>
      </c>
      <c r="B5900" s="212" t="s">
        <v>6600</v>
      </c>
      <c r="C5900" s="213" t="s">
        <v>6600</v>
      </c>
      <c r="D5900" s="213" t="s">
        <v>6600</v>
      </c>
      <c r="E5900" s="213" t="s">
        <v>6600</v>
      </c>
      <c r="F5900" s="213" t="s">
        <v>6600</v>
      </c>
      <c r="G5900" s="214" t="s">
        <v>6600</v>
      </c>
      <c r="H5900" s="208" t="str">
        <f>IF(Input!F$4="GMH_OECC",J5900,IF(Input!F$4="GMH_XOEC",L5900,IF(Input!F$4="GMH_Korea",N5900,IF(Input!F$4="GMH_EU",P5900,IF(Input!F$4="Skysuper",#REF!,IF(Input!F$4="SkyII",#REF!,IF(Input!F$4="XO-8000",#REF!, "FALSE")))))))</f>
        <v>00</v>
      </c>
      <c r="I5900" s="209">
        <f>IF(Input!F$4="GMH_OECC",K5900,IF(Input!F$4="GMH_XOEC",M5900,IF(Input!F$4="GMH_Korea",O5900,IF(Input!F$4="GMH_EU",Q5900,IF(Input!F$4="Skysuper",#REF!,IF(Input!F$4="SkyII",#REF!,IF(Input!F$4="XO-8000",#REF!, "FALSE")))))))</f>
        <v>0</v>
      </c>
      <c r="J5900" s="210" t="s">
        <v>10359</v>
      </c>
      <c r="K5900" s="268">
        <v>0</v>
      </c>
      <c r="L5900" s="270" t="s">
        <v>10359</v>
      </c>
      <c r="M5900" s="270">
        <v>0</v>
      </c>
      <c r="N5900" s="270" t="s">
        <v>10359</v>
      </c>
      <c r="O5900" s="270">
        <v>0</v>
      </c>
      <c r="P5900" s="270" t="s">
        <v>10359</v>
      </c>
      <c r="Q5900" s="270">
        <v>0</v>
      </c>
      <c r="R5900" s="74"/>
      <c r="S5900" s="75" t="str">
        <f t="shared" si="523"/>
        <v>0000</v>
      </c>
      <c r="T5900" s="75" t="str">
        <f t="shared" si="524"/>
        <v>00000000000000000000000000000000</v>
      </c>
      <c r="V5900" s="197"/>
      <c r="W5900" s="75">
        <f t="shared" si="525"/>
        <v>0</v>
      </c>
      <c r="AE5900" s="479"/>
    </row>
    <row r="5901" spans="1:31" s="75" customFormat="1" ht="13.5" x14ac:dyDescent="0.2">
      <c r="A5901" s="211">
        <v>5898</v>
      </c>
      <c r="B5901" s="212" t="s">
        <v>6600</v>
      </c>
      <c r="C5901" s="213" t="s">
        <v>6600</v>
      </c>
      <c r="D5901" s="213" t="s">
        <v>6600</v>
      </c>
      <c r="E5901" s="213" t="s">
        <v>6600</v>
      </c>
      <c r="F5901" s="213" t="s">
        <v>6600</v>
      </c>
      <c r="G5901" s="214" t="s">
        <v>6600</v>
      </c>
      <c r="H5901" s="208" t="str">
        <f>IF(Input!F$4="GMH_OECC",J5901,IF(Input!F$4="GMH_XOEC",L5901,IF(Input!F$4="GMH_Korea",N5901,IF(Input!F$4="GMH_EU",P5901,IF(Input!F$4="Skysuper",#REF!,IF(Input!F$4="SkyII",#REF!,IF(Input!F$4="XO-8000",#REF!, "FALSE")))))))</f>
        <v>00</v>
      </c>
      <c r="I5901" s="209">
        <f>IF(Input!F$4="GMH_OECC",K5901,IF(Input!F$4="GMH_XOEC",M5901,IF(Input!F$4="GMH_Korea",O5901,IF(Input!F$4="GMH_EU",Q5901,IF(Input!F$4="Skysuper",#REF!,IF(Input!F$4="SkyII",#REF!,IF(Input!F$4="XO-8000",#REF!, "FALSE")))))))</f>
        <v>0</v>
      </c>
      <c r="J5901" s="210" t="s">
        <v>10359</v>
      </c>
      <c r="K5901" s="268">
        <v>0</v>
      </c>
      <c r="L5901" s="270" t="s">
        <v>10359</v>
      </c>
      <c r="M5901" s="270">
        <v>0</v>
      </c>
      <c r="N5901" s="270" t="s">
        <v>10359</v>
      </c>
      <c r="O5901" s="270">
        <v>0</v>
      </c>
      <c r="P5901" s="270" t="s">
        <v>10359</v>
      </c>
      <c r="Q5901" s="270">
        <v>0</v>
      </c>
      <c r="R5901" s="74"/>
      <c r="S5901" s="75" t="str">
        <f t="shared" si="523"/>
        <v>0000</v>
      </c>
      <c r="T5901" s="75" t="str">
        <f t="shared" si="524"/>
        <v>00000000000000000000000000000000</v>
      </c>
      <c r="V5901" s="197"/>
      <c r="W5901" s="75">
        <f t="shared" si="525"/>
        <v>0</v>
      </c>
      <c r="AE5901" s="479"/>
    </row>
    <row r="5902" spans="1:31" s="75" customFormat="1" ht="13.5" x14ac:dyDescent="0.2">
      <c r="A5902" s="211">
        <v>5899</v>
      </c>
      <c r="B5902" s="212" t="s">
        <v>6600</v>
      </c>
      <c r="C5902" s="213" t="s">
        <v>6600</v>
      </c>
      <c r="D5902" s="213" t="s">
        <v>6600</v>
      </c>
      <c r="E5902" s="213" t="s">
        <v>6600</v>
      </c>
      <c r="F5902" s="213" t="s">
        <v>6600</v>
      </c>
      <c r="G5902" s="214" t="s">
        <v>6600</v>
      </c>
      <c r="H5902" s="208" t="str">
        <f>IF(Input!F$4="GMH_OECC",J5902,IF(Input!F$4="GMH_XOEC",L5902,IF(Input!F$4="GMH_Korea",N5902,IF(Input!F$4="GMH_EU",P5902,IF(Input!F$4="Skysuper",#REF!,IF(Input!F$4="SkyII",#REF!,IF(Input!F$4="XO-8000",#REF!, "FALSE")))))))</f>
        <v>00</v>
      </c>
      <c r="I5902" s="209">
        <f>IF(Input!F$4="GMH_OECC",K5902,IF(Input!F$4="GMH_XOEC",M5902,IF(Input!F$4="GMH_Korea",O5902,IF(Input!F$4="GMH_EU",Q5902,IF(Input!F$4="Skysuper",#REF!,IF(Input!F$4="SkyII",#REF!,IF(Input!F$4="XO-8000",#REF!, "FALSE")))))))</f>
        <v>0</v>
      </c>
      <c r="J5902" s="210" t="s">
        <v>10359</v>
      </c>
      <c r="K5902" s="268">
        <v>0</v>
      </c>
      <c r="L5902" s="270" t="s">
        <v>10359</v>
      </c>
      <c r="M5902" s="270">
        <v>0</v>
      </c>
      <c r="N5902" s="270" t="s">
        <v>10359</v>
      </c>
      <c r="O5902" s="270">
        <v>0</v>
      </c>
      <c r="P5902" s="270" t="s">
        <v>10359</v>
      </c>
      <c r="Q5902" s="270">
        <v>0</v>
      </c>
      <c r="R5902" s="74"/>
      <c r="S5902" s="75" t="str">
        <f t="shared" si="523"/>
        <v>0000</v>
      </c>
      <c r="T5902" s="75" t="str">
        <f t="shared" si="524"/>
        <v>00000000000000000000000000000000</v>
      </c>
      <c r="V5902" s="197"/>
      <c r="W5902" s="75">
        <f t="shared" si="525"/>
        <v>0</v>
      </c>
      <c r="AE5902" s="479"/>
    </row>
    <row r="5903" spans="1:31" s="75" customFormat="1" ht="13.5" x14ac:dyDescent="0.2">
      <c r="A5903" s="211">
        <v>5900</v>
      </c>
      <c r="B5903" s="212" t="s">
        <v>6600</v>
      </c>
      <c r="C5903" s="213" t="s">
        <v>6600</v>
      </c>
      <c r="D5903" s="213" t="s">
        <v>6600</v>
      </c>
      <c r="E5903" s="213" t="s">
        <v>6600</v>
      </c>
      <c r="F5903" s="213" t="s">
        <v>6600</v>
      </c>
      <c r="G5903" s="214" t="s">
        <v>6600</v>
      </c>
      <c r="H5903" s="208" t="str">
        <f>IF(Input!F$4="GMH_OECC",J5903,IF(Input!F$4="GMH_XOEC",L5903,IF(Input!F$4="GMH_Korea",N5903,IF(Input!F$4="GMH_EU",P5903,IF(Input!F$4="Skysuper",#REF!,IF(Input!F$4="SkyII",#REF!,IF(Input!F$4="XO-8000",#REF!, "FALSE")))))))</f>
        <v>00</v>
      </c>
      <c r="I5903" s="209">
        <f>IF(Input!F$4="GMH_OECC",K5903,IF(Input!F$4="GMH_XOEC",M5903,IF(Input!F$4="GMH_Korea",O5903,IF(Input!F$4="GMH_EU",Q5903,IF(Input!F$4="Skysuper",#REF!,IF(Input!F$4="SkyII",#REF!,IF(Input!F$4="XO-8000",#REF!, "FALSE")))))))</f>
        <v>0</v>
      </c>
      <c r="J5903" s="210" t="s">
        <v>10359</v>
      </c>
      <c r="K5903" s="268">
        <v>0</v>
      </c>
      <c r="L5903" s="270" t="s">
        <v>10359</v>
      </c>
      <c r="M5903" s="270">
        <v>0</v>
      </c>
      <c r="N5903" s="270" t="s">
        <v>10359</v>
      </c>
      <c r="O5903" s="270">
        <v>0</v>
      </c>
      <c r="P5903" s="270" t="s">
        <v>10359</v>
      </c>
      <c r="Q5903" s="270">
        <v>0</v>
      </c>
      <c r="R5903" s="74"/>
      <c r="S5903" s="75" t="str">
        <f t="shared" si="523"/>
        <v>0000</v>
      </c>
      <c r="T5903" s="75" t="str">
        <f t="shared" si="524"/>
        <v>00000000000000000000000000000000</v>
      </c>
      <c r="V5903" s="197"/>
      <c r="W5903" s="75">
        <f t="shared" si="525"/>
        <v>0</v>
      </c>
      <c r="AE5903" s="479"/>
    </row>
    <row r="5904" spans="1:31" s="75" customFormat="1" ht="13.5" x14ac:dyDescent="0.2">
      <c r="A5904" s="211">
        <v>5901</v>
      </c>
      <c r="B5904" s="212" t="s">
        <v>6600</v>
      </c>
      <c r="C5904" s="213" t="s">
        <v>6600</v>
      </c>
      <c r="D5904" s="213" t="s">
        <v>6600</v>
      </c>
      <c r="E5904" s="213" t="s">
        <v>6600</v>
      </c>
      <c r="F5904" s="213" t="s">
        <v>6600</v>
      </c>
      <c r="G5904" s="214" t="s">
        <v>6600</v>
      </c>
      <c r="H5904" s="208" t="str">
        <f>IF(Input!F$4="GMH_OECC",J5904,IF(Input!F$4="GMH_XOEC",L5904,IF(Input!F$4="GMH_Korea",N5904,IF(Input!F$4="GMH_EU",P5904,IF(Input!F$4="Skysuper",#REF!,IF(Input!F$4="SkyII",#REF!,IF(Input!F$4="XO-8000",#REF!, "FALSE")))))))</f>
        <v>00</v>
      </c>
      <c r="I5904" s="209">
        <f>IF(Input!F$4="GMH_OECC",K5904,IF(Input!F$4="GMH_XOEC",M5904,IF(Input!F$4="GMH_Korea",O5904,IF(Input!F$4="GMH_EU",Q5904,IF(Input!F$4="Skysuper",#REF!,IF(Input!F$4="SkyII",#REF!,IF(Input!F$4="XO-8000",#REF!, "FALSE")))))))</f>
        <v>0</v>
      </c>
      <c r="J5904" s="210" t="s">
        <v>10359</v>
      </c>
      <c r="K5904" s="268">
        <v>0</v>
      </c>
      <c r="L5904" s="270" t="s">
        <v>10359</v>
      </c>
      <c r="M5904" s="270">
        <v>0</v>
      </c>
      <c r="N5904" s="270" t="s">
        <v>10359</v>
      </c>
      <c r="O5904" s="270">
        <v>0</v>
      </c>
      <c r="P5904" s="270" t="s">
        <v>10359</v>
      </c>
      <c r="Q5904" s="270">
        <v>0</v>
      </c>
      <c r="R5904" s="74"/>
      <c r="S5904" s="75" t="str">
        <f t="shared" si="523"/>
        <v>0000</v>
      </c>
      <c r="T5904" s="75" t="str">
        <f t="shared" si="524"/>
        <v>00000000000000000000000000000000</v>
      </c>
      <c r="V5904" s="197"/>
      <c r="W5904" s="75">
        <f t="shared" si="525"/>
        <v>0</v>
      </c>
      <c r="AE5904" s="479"/>
    </row>
    <row r="5905" spans="1:31" s="75" customFormat="1" ht="13.5" x14ac:dyDescent="0.2">
      <c r="A5905" s="211">
        <v>5902</v>
      </c>
      <c r="B5905" s="212" t="s">
        <v>6600</v>
      </c>
      <c r="C5905" s="213" t="s">
        <v>6600</v>
      </c>
      <c r="D5905" s="213" t="s">
        <v>6600</v>
      </c>
      <c r="E5905" s="213" t="s">
        <v>6600</v>
      </c>
      <c r="F5905" s="213" t="s">
        <v>6600</v>
      </c>
      <c r="G5905" s="214" t="s">
        <v>6600</v>
      </c>
      <c r="H5905" s="208" t="str">
        <f>IF(Input!F$4="GMH_OECC",J5905,IF(Input!F$4="GMH_XOEC",L5905,IF(Input!F$4="GMH_Korea",N5905,IF(Input!F$4="GMH_EU",P5905,IF(Input!F$4="Skysuper",#REF!,IF(Input!F$4="SkyII",#REF!,IF(Input!F$4="XO-8000",#REF!, "FALSE")))))))</f>
        <v>00</v>
      </c>
      <c r="I5905" s="209">
        <f>IF(Input!F$4="GMH_OECC",K5905,IF(Input!F$4="GMH_XOEC",M5905,IF(Input!F$4="GMH_Korea",O5905,IF(Input!F$4="GMH_EU",Q5905,IF(Input!F$4="Skysuper",#REF!,IF(Input!F$4="SkyII",#REF!,IF(Input!F$4="XO-8000",#REF!, "FALSE")))))))</f>
        <v>0</v>
      </c>
      <c r="J5905" s="210" t="s">
        <v>10359</v>
      </c>
      <c r="K5905" s="268">
        <v>0</v>
      </c>
      <c r="L5905" s="270" t="s">
        <v>10359</v>
      </c>
      <c r="M5905" s="270">
        <v>0</v>
      </c>
      <c r="N5905" s="270" t="s">
        <v>10359</v>
      </c>
      <c r="O5905" s="270">
        <v>0</v>
      </c>
      <c r="P5905" s="270" t="s">
        <v>10359</v>
      </c>
      <c r="Q5905" s="270">
        <v>0</v>
      </c>
      <c r="R5905" s="74"/>
      <c r="S5905" s="75" t="str">
        <f t="shared" si="523"/>
        <v>0000</v>
      </c>
      <c r="T5905" s="75" t="str">
        <f t="shared" si="524"/>
        <v>00000000000000000000000000000000</v>
      </c>
      <c r="V5905" s="197"/>
      <c r="W5905" s="75">
        <f t="shared" si="525"/>
        <v>0</v>
      </c>
      <c r="AE5905" s="479"/>
    </row>
    <row r="5906" spans="1:31" s="75" customFormat="1" ht="13.5" x14ac:dyDescent="0.2">
      <c r="A5906" s="211">
        <v>5903</v>
      </c>
      <c r="B5906" s="212" t="s">
        <v>6600</v>
      </c>
      <c r="C5906" s="213" t="s">
        <v>6600</v>
      </c>
      <c r="D5906" s="213" t="s">
        <v>6600</v>
      </c>
      <c r="E5906" s="213" t="s">
        <v>6600</v>
      </c>
      <c r="F5906" s="213" t="s">
        <v>6600</v>
      </c>
      <c r="G5906" s="214" t="s">
        <v>6600</v>
      </c>
      <c r="H5906" s="208" t="str">
        <f>IF(Input!F$4="GMH_OECC",J5906,IF(Input!F$4="GMH_XOEC",L5906,IF(Input!F$4="GMH_Korea",N5906,IF(Input!F$4="GMH_EU",P5906,IF(Input!F$4="Skysuper",#REF!,IF(Input!F$4="SkyII",#REF!,IF(Input!F$4="XO-8000",#REF!, "FALSE")))))))</f>
        <v>00</v>
      </c>
      <c r="I5906" s="209">
        <f>IF(Input!F$4="GMH_OECC",K5906,IF(Input!F$4="GMH_XOEC",M5906,IF(Input!F$4="GMH_Korea",O5906,IF(Input!F$4="GMH_EU",Q5906,IF(Input!F$4="Skysuper",#REF!,IF(Input!F$4="SkyII",#REF!,IF(Input!F$4="XO-8000",#REF!, "FALSE")))))))</f>
        <v>0</v>
      </c>
      <c r="J5906" s="210" t="s">
        <v>10359</v>
      </c>
      <c r="K5906" s="268">
        <v>0</v>
      </c>
      <c r="L5906" s="270" t="s">
        <v>10359</v>
      </c>
      <c r="M5906" s="270">
        <v>0</v>
      </c>
      <c r="N5906" s="270" t="s">
        <v>10359</v>
      </c>
      <c r="O5906" s="270">
        <v>0</v>
      </c>
      <c r="P5906" s="270" t="s">
        <v>10359</v>
      </c>
      <c r="Q5906" s="270">
        <v>0</v>
      </c>
      <c r="R5906" s="74"/>
      <c r="S5906" s="75" t="str">
        <f t="shared" si="523"/>
        <v>0000</v>
      </c>
      <c r="T5906" s="75" t="str">
        <f t="shared" si="524"/>
        <v>00000000000000000000000000000000</v>
      </c>
      <c r="V5906" s="197"/>
      <c r="W5906" s="75">
        <f t="shared" si="525"/>
        <v>0</v>
      </c>
      <c r="AE5906" s="479"/>
    </row>
    <row r="5907" spans="1:31" s="75" customFormat="1" ht="13.5" x14ac:dyDescent="0.2">
      <c r="A5907" s="211">
        <v>5904</v>
      </c>
      <c r="B5907" s="212" t="s">
        <v>6600</v>
      </c>
      <c r="C5907" s="213" t="s">
        <v>6600</v>
      </c>
      <c r="D5907" s="213" t="s">
        <v>6600</v>
      </c>
      <c r="E5907" s="213" t="s">
        <v>6600</v>
      </c>
      <c r="F5907" s="213" t="s">
        <v>6600</v>
      </c>
      <c r="G5907" s="214" t="s">
        <v>6600</v>
      </c>
      <c r="H5907" s="208" t="str">
        <f>IF(Input!F$4="GMH_OECC",J5907,IF(Input!F$4="GMH_XOEC",L5907,IF(Input!F$4="GMH_Korea",N5907,IF(Input!F$4="GMH_EU",P5907,IF(Input!F$4="Skysuper",#REF!,IF(Input!F$4="SkyII",#REF!,IF(Input!F$4="XO-8000",#REF!, "FALSE")))))))</f>
        <v>00</v>
      </c>
      <c r="I5907" s="209">
        <f>IF(Input!F$4="GMH_OECC",K5907,IF(Input!F$4="GMH_XOEC",M5907,IF(Input!F$4="GMH_Korea",O5907,IF(Input!F$4="GMH_EU",Q5907,IF(Input!F$4="Skysuper",#REF!,IF(Input!F$4="SkyII",#REF!,IF(Input!F$4="XO-8000",#REF!, "FALSE")))))))</f>
        <v>0</v>
      </c>
      <c r="J5907" s="210" t="s">
        <v>10359</v>
      </c>
      <c r="K5907" s="268">
        <v>0</v>
      </c>
      <c r="L5907" s="270" t="s">
        <v>10359</v>
      </c>
      <c r="M5907" s="270">
        <v>0</v>
      </c>
      <c r="N5907" s="270" t="s">
        <v>10359</v>
      </c>
      <c r="O5907" s="270">
        <v>0</v>
      </c>
      <c r="P5907" s="270" t="s">
        <v>10359</v>
      </c>
      <c r="Q5907" s="270">
        <v>0</v>
      </c>
      <c r="R5907" s="74"/>
      <c r="S5907" s="75" t="str">
        <f t="shared" si="523"/>
        <v>0000</v>
      </c>
      <c r="T5907" s="75" t="str">
        <f t="shared" si="524"/>
        <v>00000000000000000000000000000000</v>
      </c>
      <c r="V5907" s="197"/>
      <c r="W5907" s="75">
        <f t="shared" si="525"/>
        <v>0</v>
      </c>
      <c r="AE5907" s="479"/>
    </row>
    <row r="5908" spans="1:31" s="75" customFormat="1" ht="13.5" x14ac:dyDescent="0.2">
      <c r="A5908" s="211">
        <v>5905</v>
      </c>
      <c r="B5908" s="212" t="s">
        <v>6600</v>
      </c>
      <c r="C5908" s="213" t="s">
        <v>6600</v>
      </c>
      <c r="D5908" s="213" t="s">
        <v>6600</v>
      </c>
      <c r="E5908" s="213" t="s">
        <v>6600</v>
      </c>
      <c r="F5908" s="213" t="s">
        <v>6600</v>
      </c>
      <c r="G5908" s="214" t="s">
        <v>6600</v>
      </c>
      <c r="H5908" s="208" t="str">
        <f>IF(Input!F$4="GMH_OECC",J5908,IF(Input!F$4="GMH_XOEC",L5908,IF(Input!F$4="GMH_Korea",N5908,IF(Input!F$4="GMH_EU",P5908,IF(Input!F$4="Skysuper",#REF!,IF(Input!F$4="SkyII",#REF!,IF(Input!F$4="XO-8000",#REF!, "FALSE")))))))</f>
        <v>00</v>
      </c>
      <c r="I5908" s="209">
        <f>IF(Input!F$4="GMH_OECC",K5908,IF(Input!F$4="GMH_XOEC",M5908,IF(Input!F$4="GMH_Korea",O5908,IF(Input!F$4="GMH_EU",Q5908,IF(Input!F$4="Skysuper",#REF!,IF(Input!F$4="SkyII",#REF!,IF(Input!F$4="XO-8000",#REF!, "FALSE")))))))</f>
        <v>0</v>
      </c>
      <c r="J5908" s="210" t="s">
        <v>10359</v>
      </c>
      <c r="K5908" s="268">
        <v>0</v>
      </c>
      <c r="L5908" s="270" t="s">
        <v>10359</v>
      </c>
      <c r="M5908" s="270">
        <v>0</v>
      </c>
      <c r="N5908" s="270" t="s">
        <v>10359</v>
      </c>
      <c r="O5908" s="270">
        <v>0</v>
      </c>
      <c r="P5908" s="270" t="s">
        <v>10359</v>
      </c>
      <c r="Q5908" s="270">
        <v>0</v>
      </c>
      <c r="R5908" s="74"/>
      <c r="S5908" s="75" t="str">
        <f t="shared" si="523"/>
        <v>0000</v>
      </c>
      <c r="T5908" s="75" t="str">
        <f t="shared" si="524"/>
        <v>00000000000000000000000000000000</v>
      </c>
      <c r="V5908" s="197"/>
      <c r="W5908" s="75">
        <f t="shared" si="525"/>
        <v>0</v>
      </c>
      <c r="AE5908" s="479"/>
    </row>
    <row r="5909" spans="1:31" s="75" customFormat="1" ht="13.5" x14ac:dyDescent="0.2">
      <c r="A5909" s="211">
        <v>5906</v>
      </c>
      <c r="B5909" s="212" t="s">
        <v>6600</v>
      </c>
      <c r="C5909" s="213" t="s">
        <v>6600</v>
      </c>
      <c r="D5909" s="213" t="s">
        <v>6600</v>
      </c>
      <c r="E5909" s="213" t="s">
        <v>6600</v>
      </c>
      <c r="F5909" s="213" t="s">
        <v>6600</v>
      </c>
      <c r="G5909" s="214" t="s">
        <v>6600</v>
      </c>
      <c r="H5909" s="208" t="str">
        <f>IF(Input!F$4="GMH_OECC",J5909,IF(Input!F$4="GMH_XOEC",L5909,IF(Input!F$4="GMH_Korea",N5909,IF(Input!F$4="GMH_EU",P5909,IF(Input!F$4="Skysuper",#REF!,IF(Input!F$4="SkyII",#REF!,IF(Input!F$4="XO-8000",#REF!, "FALSE")))))))</f>
        <v>00</v>
      </c>
      <c r="I5909" s="209">
        <f>IF(Input!F$4="GMH_OECC",K5909,IF(Input!F$4="GMH_XOEC",M5909,IF(Input!F$4="GMH_Korea",O5909,IF(Input!F$4="GMH_EU",Q5909,IF(Input!F$4="Skysuper",#REF!,IF(Input!F$4="SkyII",#REF!,IF(Input!F$4="XO-8000",#REF!, "FALSE")))))))</f>
        <v>0</v>
      </c>
      <c r="J5909" s="210" t="s">
        <v>10359</v>
      </c>
      <c r="K5909" s="268">
        <v>0</v>
      </c>
      <c r="L5909" s="270" t="s">
        <v>10359</v>
      </c>
      <c r="M5909" s="270">
        <v>0</v>
      </c>
      <c r="N5909" s="270" t="s">
        <v>10359</v>
      </c>
      <c r="O5909" s="270">
        <v>0</v>
      </c>
      <c r="P5909" s="270" t="s">
        <v>10359</v>
      </c>
      <c r="Q5909" s="270">
        <v>0</v>
      </c>
      <c r="R5909" s="74"/>
      <c r="S5909" s="75" t="str">
        <f t="shared" si="523"/>
        <v>0000</v>
      </c>
      <c r="T5909" s="75" t="str">
        <f t="shared" si="524"/>
        <v>00000000000000000000000000000000</v>
      </c>
      <c r="V5909" s="197"/>
      <c r="W5909" s="75">
        <f t="shared" si="525"/>
        <v>0</v>
      </c>
      <c r="AE5909" s="479"/>
    </row>
    <row r="5910" spans="1:31" s="75" customFormat="1" ht="13.5" x14ac:dyDescent="0.2">
      <c r="A5910" s="211">
        <v>5907</v>
      </c>
      <c r="B5910" s="212" t="s">
        <v>6600</v>
      </c>
      <c r="C5910" s="213" t="s">
        <v>6600</v>
      </c>
      <c r="D5910" s="213" t="s">
        <v>6600</v>
      </c>
      <c r="E5910" s="213" t="s">
        <v>6600</v>
      </c>
      <c r="F5910" s="213" t="s">
        <v>6600</v>
      </c>
      <c r="G5910" s="214" t="s">
        <v>6600</v>
      </c>
      <c r="H5910" s="208" t="str">
        <f>IF(Input!F$4="GMH_OECC",J5910,IF(Input!F$4="GMH_XOEC",L5910,IF(Input!F$4="GMH_Korea",N5910,IF(Input!F$4="GMH_EU",P5910,IF(Input!F$4="Skysuper",#REF!,IF(Input!F$4="SkyII",#REF!,IF(Input!F$4="XO-8000",#REF!, "FALSE")))))))</f>
        <v>00</v>
      </c>
      <c r="I5910" s="209">
        <f>IF(Input!F$4="GMH_OECC",K5910,IF(Input!F$4="GMH_XOEC",M5910,IF(Input!F$4="GMH_Korea",O5910,IF(Input!F$4="GMH_EU",Q5910,IF(Input!F$4="Skysuper",#REF!,IF(Input!F$4="SkyII",#REF!,IF(Input!F$4="XO-8000",#REF!, "FALSE")))))))</f>
        <v>0</v>
      </c>
      <c r="J5910" s="210" t="s">
        <v>10359</v>
      </c>
      <c r="K5910" s="268">
        <v>0</v>
      </c>
      <c r="L5910" s="270" t="s">
        <v>10359</v>
      </c>
      <c r="M5910" s="270">
        <v>0</v>
      </c>
      <c r="N5910" s="270" t="s">
        <v>10359</v>
      </c>
      <c r="O5910" s="270">
        <v>0</v>
      </c>
      <c r="P5910" s="270" t="s">
        <v>10359</v>
      </c>
      <c r="Q5910" s="270">
        <v>0</v>
      </c>
      <c r="R5910" s="74"/>
      <c r="S5910" s="75" t="str">
        <f t="shared" si="523"/>
        <v>0000</v>
      </c>
      <c r="T5910" s="75" t="str">
        <f t="shared" si="524"/>
        <v>00000000000000000000000000000000</v>
      </c>
      <c r="V5910" s="197"/>
      <c r="W5910" s="75">
        <f t="shared" si="525"/>
        <v>0</v>
      </c>
      <c r="AE5910" s="479"/>
    </row>
    <row r="5911" spans="1:31" s="75" customFormat="1" ht="13.5" x14ac:dyDescent="0.2">
      <c r="A5911" s="211">
        <v>5908</v>
      </c>
      <c r="B5911" s="212" t="s">
        <v>6600</v>
      </c>
      <c r="C5911" s="213" t="s">
        <v>6600</v>
      </c>
      <c r="D5911" s="213" t="s">
        <v>6600</v>
      </c>
      <c r="E5911" s="213" t="s">
        <v>6600</v>
      </c>
      <c r="F5911" s="213" t="s">
        <v>6600</v>
      </c>
      <c r="G5911" s="214" t="s">
        <v>6600</v>
      </c>
      <c r="H5911" s="208" t="str">
        <f>IF(Input!F$4="GMH_OECC",J5911,IF(Input!F$4="GMH_XOEC",L5911,IF(Input!F$4="GMH_Korea",N5911,IF(Input!F$4="GMH_EU",P5911,IF(Input!F$4="Skysuper",#REF!,IF(Input!F$4="SkyII",#REF!,IF(Input!F$4="XO-8000",#REF!, "FALSE")))))))</f>
        <v>00</v>
      </c>
      <c r="I5911" s="209">
        <f>IF(Input!F$4="GMH_OECC",K5911,IF(Input!F$4="GMH_XOEC",M5911,IF(Input!F$4="GMH_Korea",O5911,IF(Input!F$4="GMH_EU",Q5911,IF(Input!F$4="Skysuper",#REF!,IF(Input!F$4="SkyII",#REF!,IF(Input!F$4="XO-8000",#REF!, "FALSE")))))))</f>
        <v>0</v>
      </c>
      <c r="J5911" s="210" t="s">
        <v>10359</v>
      </c>
      <c r="K5911" s="268">
        <v>0</v>
      </c>
      <c r="L5911" s="270" t="s">
        <v>10359</v>
      </c>
      <c r="M5911" s="270">
        <v>0</v>
      </c>
      <c r="N5911" s="270" t="s">
        <v>10359</v>
      </c>
      <c r="O5911" s="270">
        <v>0</v>
      </c>
      <c r="P5911" s="270" t="s">
        <v>10359</v>
      </c>
      <c r="Q5911" s="270">
        <v>0</v>
      </c>
      <c r="R5911" s="74"/>
      <c r="S5911" s="75" t="str">
        <f t="shared" si="523"/>
        <v>0000</v>
      </c>
      <c r="T5911" s="75" t="str">
        <f t="shared" si="524"/>
        <v>00000000000000000000000000000000</v>
      </c>
      <c r="V5911" s="197"/>
      <c r="W5911" s="75">
        <f t="shared" si="525"/>
        <v>0</v>
      </c>
      <c r="AE5911" s="479"/>
    </row>
    <row r="5912" spans="1:31" s="75" customFormat="1" ht="13.5" x14ac:dyDescent="0.2">
      <c r="A5912" s="211">
        <v>5909</v>
      </c>
      <c r="B5912" s="212" t="s">
        <v>6600</v>
      </c>
      <c r="C5912" s="213" t="s">
        <v>6600</v>
      </c>
      <c r="D5912" s="213" t="s">
        <v>6600</v>
      </c>
      <c r="E5912" s="213" t="s">
        <v>6600</v>
      </c>
      <c r="F5912" s="213" t="s">
        <v>6600</v>
      </c>
      <c r="G5912" s="214" t="s">
        <v>6600</v>
      </c>
      <c r="H5912" s="208" t="str">
        <f>IF(Input!F$4="GMH_OECC",J5912,IF(Input!F$4="GMH_XOEC",L5912,IF(Input!F$4="GMH_Korea",N5912,IF(Input!F$4="GMH_EU",P5912,IF(Input!F$4="Skysuper",#REF!,IF(Input!F$4="SkyII",#REF!,IF(Input!F$4="XO-8000",#REF!, "FALSE")))))))</f>
        <v>00</v>
      </c>
      <c r="I5912" s="209">
        <f>IF(Input!F$4="GMH_OECC",K5912,IF(Input!F$4="GMH_XOEC",M5912,IF(Input!F$4="GMH_Korea",O5912,IF(Input!F$4="GMH_EU",Q5912,IF(Input!F$4="Skysuper",#REF!,IF(Input!F$4="SkyII",#REF!,IF(Input!F$4="XO-8000",#REF!, "FALSE")))))))</f>
        <v>0</v>
      </c>
      <c r="J5912" s="210" t="s">
        <v>10359</v>
      </c>
      <c r="K5912" s="268">
        <v>0</v>
      </c>
      <c r="L5912" s="270" t="s">
        <v>10359</v>
      </c>
      <c r="M5912" s="270">
        <v>0</v>
      </c>
      <c r="N5912" s="270" t="s">
        <v>10359</v>
      </c>
      <c r="O5912" s="270">
        <v>0</v>
      </c>
      <c r="P5912" s="270" t="s">
        <v>10359</v>
      </c>
      <c r="Q5912" s="270">
        <v>0</v>
      </c>
      <c r="R5912" s="74"/>
      <c r="S5912" s="75" t="str">
        <f t="shared" si="523"/>
        <v>0000</v>
      </c>
      <c r="T5912" s="75" t="str">
        <f t="shared" si="524"/>
        <v>00000000000000000000000000000000</v>
      </c>
      <c r="V5912" s="197"/>
      <c r="W5912" s="75">
        <f t="shared" si="525"/>
        <v>0</v>
      </c>
      <c r="AE5912" s="479"/>
    </row>
    <row r="5913" spans="1:31" s="75" customFormat="1" ht="13.5" x14ac:dyDescent="0.2">
      <c r="A5913" s="211">
        <v>5910</v>
      </c>
      <c r="B5913" s="212" t="s">
        <v>6600</v>
      </c>
      <c r="C5913" s="213" t="s">
        <v>6600</v>
      </c>
      <c r="D5913" s="213" t="s">
        <v>6600</v>
      </c>
      <c r="E5913" s="213" t="s">
        <v>6600</v>
      </c>
      <c r="F5913" s="213" t="s">
        <v>6600</v>
      </c>
      <c r="G5913" s="214" t="s">
        <v>6600</v>
      </c>
      <c r="H5913" s="208" t="str">
        <f>IF(Input!F$4="GMH_OECC",J5913,IF(Input!F$4="GMH_XOEC",L5913,IF(Input!F$4="GMH_Korea",N5913,IF(Input!F$4="GMH_EU",P5913,IF(Input!F$4="Skysuper",#REF!,IF(Input!F$4="SkyII",#REF!,IF(Input!F$4="XO-8000",#REF!, "FALSE")))))))</f>
        <v>00</v>
      </c>
      <c r="I5913" s="209">
        <f>IF(Input!F$4="GMH_OECC",K5913,IF(Input!F$4="GMH_XOEC",M5913,IF(Input!F$4="GMH_Korea",O5913,IF(Input!F$4="GMH_EU",Q5913,IF(Input!F$4="Skysuper",#REF!,IF(Input!F$4="SkyII",#REF!,IF(Input!F$4="XO-8000",#REF!, "FALSE")))))))</f>
        <v>0</v>
      </c>
      <c r="J5913" s="210" t="s">
        <v>10359</v>
      </c>
      <c r="K5913" s="268">
        <v>0</v>
      </c>
      <c r="L5913" s="270" t="s">
        <v>10359</v>
      </c>
      <c r="M5913" s="270">
        <v>0</v>
      </c>
      <c r="N5913" s="270" t="s">
        <v>10359</v>
      </c>
      <c r="O5913" s="270">
        <v>0</v>
      </c>
      <c r="P5913" s="270" t="s">
        <v>10359</v>
      </c>
      <c r="Q5913" s="270">
        <v>0</v>
      </c>
      <c r="R5913" s="74"/>
      <c r="S5913" s="75" t="str">
        <f t="shared" si="523"/>
        <v>0000</v>
      </c>
      <c r="T5913" s="75" t="str">
        <f t="shared" si="524"/>
        <v>00000000000000000000000000000000</v>
      </c>
      <c r="V5913" s="197"/>
      <c r="W5913" s="75">
        <f t="shared" si="525"/>
        <v>0</v>
      </c>
      <c r="AE5913" s="479"/>
    </row>
    <row r="5914" spans="1:31" s="75" customFormat="1" ht="13.5" x14ac:dyDescent="0.2">
      <c r="A5914" s="211">
        <v>5911</v>
      </c>
      <c r="B5914" s="212" t="s">
        <v>6600</v>
      </c>
      <c r="C5914" s="213" t="s">
        <v>6600</v>
      </c>
      <c r="D5914" s="213" t="s">
        <v>6600</v>
      </c>
      <c r="E5914" s="213" t="s">
        <v>6600</v>
      </c>
      <c r="F5914" s="213" t="s">
        <v>6600</v>
      </c>
      <c r="G5914" s="214" t="s">
        <v>6600</v>
      </c>
      <c r="H5914" s="208" t="str">
        <f>IF(Input!F$4="GMH_OECC",J5914,IF(Input!F$4="GMH_XOEC",L5914,IF(Input!F$4="GMH_Korea",N5914,IF(Input!F$4="GMH_EU",P5914,IF(Input!F$4="Skysuper",#REF!,IF(Input!F$4="SkyII",#REF!,IF(Input!F$4="XO-8000",#REF!, "FALSE")))))))</f>
        <v>00</v>
      </c>
      <c r="I5914" s="209">
        <f>IF(Input!F$4="GMH_OECC",K5914,IF(Input!F$4="GMH_XOEC",M5914,IF(Input!F$4="GMH_Korea",O5914,IF(Input!F$4="GMH_EU",Q5914,IF(Input!F$4="Skysuper",#REF!,IF(Input!F$4="SkyII",#REF!,IF(Input!F$4="XO-8000",#REF!, "FALSE")))))))</f>
        <v>0</v>
      </c>
      <c r="J5914" s="210" t="s">
        <v>10359</v>
      </c>
      <c r="K5914" s="268">
        <v>0</v>
      </c>
      <c r="L5914" s="270" t="s">
        <v>10359</v>
      </c>
      <c r="M5914" s="270">
        <v>0</v>
      </c>
      <c r="N5914" s="270" t="s">
        <v>10359</v>
      </c>
      <c r="O5914" s="270">
        <v>0</v>
      </c>
      <c r="P5914" s="270" t="s">
        <v>10359</v>
      </c>
      <c r="Q5914" s="270">
        <v>0</v>
      </c>
      <c r="R5914" s="74"/>
      <c r="S5914" s="75" t="str">
        <f t="shared" si="523"/>
        <v>0000</v>
      </c>
      <c r="T5914" s="75" t="str">
        <f t="shared" si="524"/>
        <v>00000000000000000000000000000000</v>
      </c>
      <c r="V5914" s="197"/>
      <c r="W5914" s="75">
        <f t="shared" si="525"/>
        <v>0</v>
      </c>
      <c r="AE5914" s="479"/>
    </row>
    <row r="5915" spans="1:31" s="75" customFormat="1" ht="13.5" x14ac:dyDescent="0.2">
      <c r="A5915" s="211">
        <v>5912</v>
      </c>
      <c r="B5915" s="212" t="s">
        <v>6600</v>
      </c>
      <c r="C5915" s="213" t="s">
        <v>6600</v>
      </c>
      <c r="D5915" s="213" t="s">
        <v>6600</v>
      </c>
      <c r="E5915" s="213" t="s">
        <v>6600</v>
      </c>
      <c r="F5915" s="213" t="s">
        <v>6600</v>
      </c>
      <c r="G5915" s="214" t="s">
        <v>6600</v>
      </c>
      <c r="H5915" s="208" t="str">
        <f>IF(Input!F$4="GMH_OECC",J5915,IF(Input!F$4="GMH_XOEC",L5915,IF(Input!F$4="GMH_Korea",N5915,IF(Input!F$4="GMH_EU",P5915,IF(Input!F$4="Skysuper",#REF!,IF(Input!F$4="SkyII",#REF!,IF(Input!F$4="XO-8000",#REF!, "FALSE")))))))</f>
        <v>00</v>
      </c>
      <c r="I5915" s="209">
        <f>IF(Input!F$4="GMH_OECC",K5915,IF(Input!F$4="GMH_XOEC",M5915,IF(Input!F$4="GMH_Korea",O5915,IF(Input!F$4="GMH_EU",Q5915,IF(Input!F$4="Skysuper",#REF!,IF(Input!F$4="SkyII",#REF!,IF(Input!F$4="XO-8000",#REF!, "FALSE")))))))</f>
        <v>0</v>
      </c>
      <c r="J5915" s="210" t="s">
        <v>10359</v>
      </c>
      <c r="K5915" s="268">
        <v>0</v>
      </c>
      <c r="L5915" s="270" t="s">
        <v>10359</v>
      </c>
      <c r="M5915" s="270">
        <v>0</v>
      </c>
      <c r="N5915" s="270" t="s">
        <v>10359</v>
      </c>
      <c r="O5915" s="270">
        <v>0</v>
      </c>
      <c r="P5915" s="270" t="s">
        <v>10359</v>
      </c>
      <c r="Q5915" s="270">
        <v>0</v>
      </c>
      <c r="R5915" s="74"/>
      <c r="S5915" s="75" t="str">
        <f t="shared" si="523"/>
        <v>0000</v>
      </c>
      <c r="T5915" s="75" t="str">
        <f t="shared" si="524"/>
        <v>00000000000000000000000000000000</v>
      </c>
      <c r="V5915" s="197"/>
      <c r="W5915" s="75">
        <f t="shared" si="525"/>
        <v>0</v>
      </c>
      <c r="AE5915" s="479"/>
    </row>
    <row r="5916" spans="1:31" s="75" customFormat="1" ht="13.5" x14ac:dyDescent="0.2">
      <c r="A5916" s="211">
        <v>5913</v>
      </c>
      <c r="B5916" s="212" t="s">
        <v>6600</v>
      </c>
      <c r="C5916" s="213" t="s">
        <v>6600</v>
      </c>
      <c r="D5916" s="213" t="s">
        <v>6600</v>
      </c>
      <c r="E5916" s="213" t="s">
        <v>6600</v>
      </c>
      <c r="F5916" s="213" t="s">
        <v>6600</v>
      </c>
      <c r="G5916" s="214" t="s">
        <v>6600</v>
      </c>
      <c r="H5916" s="208" t="str">
        <f>IF(Input!F$4="GMH_OECC",J5916,IF(Input!F$4="GMH_XOEC",L5916,IF(Input!F$4="GMH_Korea",N5916,IF(Input!F$4="GMH_EU",P5916,IF(Input!F$4="Skysuper",#REF!,IF(Input!F$4="SkyII",#REF!,IF(Input!F$4="XO-8000",#REF!, "FALSE")))))))</f>
        <v>00</v>
      </c>
      <c r="I5916" s="209">
        <f>IF(Input!F$4="GMH_OECC",K5916,IF(Input!F$4="GMH_XOEC",M5916,IF(Input!F$4="GMH_Korea",O5916,IF(Input!F$4="GMH_EU",Q5916,IF(Input!F$4="Skysuper",#REF!,IF(Input!F$4="SkyII",#REF!,IF(Input!F$4="XO-8000",#REF!, "FALSE")))))))</f>
        <v>0</v>
      </c>
      <c r="J5916" s="210" t="s">
        <v>10359</v>
      </c>
      <c r="K5916" s="268">
        <v>0</v>
      </c>
      <c r="L5916" s="270" t="s">
        <v>10359</v>
      </c>
      <c r="M5916" s="270">
        <v>0</v>
      </c>
      <c r="N5916" s="270" t="s">
        <v>10359</v>
      </c>
      <c r="O5916" s="270">
        <v>0</v>
      </c>
      <c r="P5916" s="270" t="s">
        <v>10359</v>
      </c>
      <c r="Q5916" s="270">
        <v>0</v>
      </c>
      <c r="R5916" s="74"/>
      <c r="S5916" s="75" t="str">
        <f t="shared" si="523"/>
        <v>0000</v>
      </c>
      <c r="T5916" s="75" t="str">
        <f t="shared" si="524"/>
        <v>00000000000000000000000000000000</v>
      </c>
      <c r="V5916" s="197"/>
      <c r="W5916" s="75">
        <f t="shared" si="525"/>
        <v>0</v>
      </c>
      <c r="AE5916" s="479"/>
    </row>
    <row r="5917" spans="1:31" s="75" customFormat="1" ht="13.5" x14ac:dyDescent="0.2">
      <c r="A5917" s="211">
        <v>5914</v>
      </c>
      <c r="B5917" s="212" t="s">
        <v>6600</v>
      </c>
      <c r="C5917" s="213" t="s">
        <v>6600</v>
      </c>
      <c r="D5917" s="213" t="s">
        <v>6600</v>
      </c>
      <c r="E5917" s="213" t="s">
        <v>6600</v>
      </c>
      <c r="F5917" s="213" t="s">
        <v>6600</v>
      </c>
      <c r="G5917" s="214" t="s">
        <v>6600</v>
      </c>
      <c r="H5917" s="208" t="str">
        <f>IF(Input!F$4="GMH_OECC",J5917,IF(Input!F$4="GMH_XOEC",L5917,IF(Input!F$4="GMH_Korea",N5917,IF(Input!F$4="GMH_EU",P5917,IF(Input!F$4="Skysuper",#REF!,IF(Input!F$4="SkyII",#REF!,IF(Input!F$4="XO-8000",#REF!, "FALSE")))))))</f>
        <v>00</v>
      </c>
      <c r="I5917" s="209">
        <f>IF(Input!F$4="GMH_OECC",K5917,IF(Input!F$4="GMH_XOEC",M5917,IF(Input!F$4="GMH_Korea",O5917,IF(Input!F$4="GMH_EU",Q5917,IF(Input!F$4="Skysuper",#REF!,IF(Input!F$4="SkyII",#REF!,IF(Input!F$4="XO-8000",#REF!, "FALSE")))))))</f>
        <v>0</v>
      </c>
      <c r="J5917" s="210" t="s">
        <v>10359</v>
      </c>
      <c r="K5917" s="268">
        <v>0</v>
      </c>
      <c r="L5917" s="270" t="s">
        <v>10359</v>
      </c>
      <c r="M5917" s="270">
        <v>0</v>
      </c>
      <c r="N5917" s="270" t="s">
        <v>10359</v>
      </c>
      <c r="O5917" s="270">
        <v>0</v>
      </c>
      <c r="P5917" s="270" t="s">
        <v>10359</v>
      </c>
      <c r="Q5917" s="270">
        <v>0</v>
      </c>
      <c r="R5917" s="74"/>
      <c r="S5917" s="75" t="str">
        <f t="shared" si="523"/>
        <v>0000</v>
      </c>
      <c r="T5917" s="75" t="str">
        <f t="shared" si="524"/>
        <v>00000000000000000000000000000000</v>
      </c>
      <c r="V5917" s="197"/>
      <c r="W5917" s="75">
        <f t="shared" si="525"/>
        <v>0</v>
      </c>
      <c r="AE5917" s="479"/>
    </row>
    <row r="5918" spans="1:31" s="75" customFormat="1" ht="13.5" x14ac:dyDescent="0.2">
      <c r="A5918" s="211">
        <v>5915</v>
      </c>
      <c r="B5918" s="212" t="s">
        <v>6600</v>
      </c>
      <c r="C5918" s="213" t="s">
        <v>6600</v>
      </c>
      <c r="D5918" s="213" t="s">
        <v>6600</v>
      </c>
      <c r="E5918" s="213" t="s">
        <v>6600</v>
      </c>
      <c r="F5918" s="213" t="s">
        <v>6600</v>
      </c>
      <c r="G5918" s="214" t="s">
        <v>6600</v>
      </c>
      <c r="H5918" s="208" t="str">
        <f>IF(Input!F$4="GMH_OECC",J5918,IF(Input!F$4="GMH_XOEC",L5918,IF(Input!F$4="GMH_Korea",N5918,IF(Input!F$4="GMH_EU",P5918,IF(Input!F$4="Skysuper",#REF!,IF(Input!F$4="SkyII",#REF!,IF(Input!F$4="XO-8000",#REF!, "FALSE")))))))</f>
        <v>00</v>
      </c>
      <c r="I5918" s="209">
        <f>IF(Input!F$4="GMH_OECC",K5918,IF(Input!F$4="GMH_XOEC",M5918,IF(Input!F$4="GMH_Korea",O5918,IF(Input!F$4="GMH_EU",Q5918,IF(Input!F$4="Skysuper",#REF!,IF(Input!F$4="SkyII",#REF!,IF(Input!F$4="XO-8000",#REF!, "FALSE")))))))</f>
        <v>0</v>
      </c>
      <c r="J5918" s="210" t="s">
        <v>10359</v>
      </c>
      <c r="K5918" s="268">
        <v>0</v>
      </c>
      <c r="L5918" s="270" t="s">
        <v>10359</v>
      </c>
      <c r="M5918" s="270">
        <v>0</v>
      </c>
      <c r="N5918" s="270" t="s">
        <v>10359</v>
      </c>
      <c r="O5918" s="270">
        <v>0</v>
      </c>
      <c r="P5918" s="270" t="s">
        <v>10359</v>
      </c>
      <c r="Q5918" s="270">
        <v>0</v>
      </c>
      <c r="R5918" s="74"/>
      <c r="S5918" s="75" t="str">
        <f t="shared" si="523"/>
        <v>0000</v>
      </c>
      <c r="T5918" s="75" t="str">
        <f t="shared" si="524"/>
        <v>00000000000000000000000000000000</v>
      </c>
      <c r="V5918" s="197"/>
      <c r="W5918" s="75">
        <f t="shared" si="525"/>
        <v>0</v>
      </c>
      <c r="AE5918" s="479"/>
    </row>
    <row r="5919" spans="1:31" s="75" customFormat="1" ht="13.5" x14ac:dyDescent="0.2">
      <c r="A5919" s="211">
        <v>5916</v>
      </c>
      <c r="B5919" s="212" t="s">
        <v>6600</v>
      </c>
      <c r="C5919" s="213" t="s">
        <v>6600</v>
      </c>
      <c r="D5919" s="213" t="s">
        <v>6600</v>
      </c>
      <c r="E5919" s="213" t="s">
        <v>6600</v>
      </c>
      <c r="F5919" s="213" t="s">
        <v>6600</v>
      </c>
      <c r="G5919" s="214" t="s">
        <v>6600</v>
      </c>
      <c r="H5919" s="208" t="str">
        <f>IF(Input!F$4="GMH_OECC",J5919,IF(Input!F$4="GMH_XOEC",L5919,IF(Input!F$4="GMH_Korea",N5919,IF(Input!F$4="GMH_EU",P5919,IF(Input!F$4="Skysuper",#REF!,IF(Input!F$4="SkyII",#REF!,IF(Input!F$4="XO-8000",#REF!, "FALSE")))))))</f>
        <v>00</v>
      </c>
      <c r="I5919" s="209">
        <f>IF(Input!F$4="GMH_OECC",K5919,IF(Input!F$4="GMH_XOEC",M5919,IF(Input!F$4="GMH_Korea",O5919,IF(Input!F$4="GMH_EU",Q5919,IF(Input!F$4="Skysuper",#REF!,IF(Input!F$4="SkyII",#REF!,IF(Input!F$4="XO-8000",#REF!, "FALSE")))))))</f>
        <v>0</v>
      </c>
      <c r="J5919" s="210" t="s">
        <v>10359</v>
      </c>
      <c r="K5919" s="268">
        <v>0</v>
      </c>
      <c r="L5919" s="270" t="s">
        <v>10359</v>
      </c>
      <c r="M5919" s="270">
        <v>0</v>
      </c>
      <c r="N5919" s="270" t="s">
        <v>10359</v>
      </c>
      <c r="O5919" s="270">
        <v>0</v>
      </c>
      <c r="P5919" s="270" t="s">
        <v>10359</v>
      </c>
      <c r="Q5919" s="270">
        <v>0</v>
      </c>
      <c r="R5919" s="74"/>
      <c r="S5919" s="75" t="str">
        <f t="shared" si="523"/>
        <v>0000</v>
      </c>
      <c r="T5919" s="75" t="str">
        <f t="shared" si="524"/>
        <v>00000000000000000000000000000000</v>
      </c>
      <c r="V5919" s="197"/>
      <c r="W5919" s="75">
        <f t="shared" si="525"/>
        <v>0</v>
      </c>
      <c r="AE5919" s="479"/>
    </row>
    <row r="5920" spans="1:31" s="75" customFormat="1" ht="13.5" x14ac:dyDescent="0.2">
      <c r="A5920" s="211">
        <v>5917</v>
      </c>
      <c r="B5920" s="212" t="s">
        <v>6600</v>
      </c>
      <c r="C5920" s="213" t="s">
        <v>6600</v>
      </c>
      <c r="D5920" s="213" t="s">
        <v>6600</v>
      </c>
      <c r="E5920" s="213" t="s">
        <v>6600</v>
      </c>
      <c r="F5920" s="213" t="s">
        <v>6600</v>
      </c>
      <c r="G5920" s="214" t="s">
        <v>6600</v>
      </c>
      <c r="H5920" s="208" t="str">
        <f>IF(Input!F$4="GMH_OECC",J5920,IF(Input!F$4="GMH_XOEC",L5920,IF(Input!F$4="GMH_Korea",N5920,IF(Input!F$4="GMH_EU",P5920,IF(Input!F$4="Skysuper",#REF!,IF(Input!F$4="SkyII",#REF!,IF(Input!F$4="XO-8000",#REF!, "FALSE")))))))</f>
        <v>00</v>
      </c>
      <c r="I5920" s="209">
        <f>IF(Input!F$4="GMH_OECC",K5920,IF(Input!F$4="GMH_XOEC",M5920,IF(Input!F$4="GMH_Korea",O5920,IF(Input!F$4="GMH_EU",Q5920,IF(Input!F$4="Skysuper",#REF!,IF(Input!F$4="SkyII",#REF!,IF(Input!F$4="XO-8000",#REF!, "FALSE")))))))</f>
        <v>0</v>
      </c>
      <c r="J5920" s="210" t="s">
        <v>10359</v>
      </c>
      <c r="K5920" s="268">
        <v>0</v>
      </c>
      <c r="L5920" s="270" t="s">
        <v>10359</v>
      </c>
      <c r="M5920" s="270">
        <v>0</v>
      </c>
      <c r="N5920" s="270" t="s">
        <v>10359</v>
      </c>
      <c r="O5920" s="270">
        <v>0</v>
      </c>
      <c r="P5920" s="270" t="s">
        <v>10359</v>
      </c>
      <c r="Q5920" s="270">
        <v>0</v>
      </c>
      <c r="R5920" s="74"/>
      <c r="S5920" s="75" t="str">
        <f t="shared" si="523"/>
        <v>0000</v>
      </c>
      <c r="T5920" s="75" t="str">
        <f t="shared" si="524"/>
        <v>00000000000000000000000000000000</v>
      </c>
      <c r="V5920" s="197"/>
      <c r="W5920" s="75">
        <f t="shared" si="525"/>
        <v>0</v>
      </c>
      <c r="AE5920" s="479"/>
    </row>
    <row r="5921" spans="1:31" s="75" customFormat="1" ht="13.5" x14ac:dyDescent="0.2">
      <c r="A5921" s="211">
        <v>5918</v>
      </c>
      <c r="B5921" s="212" t="s">
        <v>6600</v>
      </c>
      <c r="C5921" s="213" t="s">
        <v>6600</v>
      </c>
      <c r="D5921" s="213" t="s">
        <v>6600</v>
      </c>
      <c r="E5921" s="213" t="s">
        <v>6600</v>
      </c>
      <c r="F5921" s="213" t="s">
        <v>6600</v>
      </c>
      <c r="G5921" s="214" t="s">
        <v>6600</v>
      </c>
      <c r="H5921" s="208" t="str">
        <f>IF(Input!F$4="GMH_OECC",J5921,IF(Input!F$4="GMH_XOEC",L5921,IF(Input!F$4="GMH_Korea",N5921,IF(Input!F$4="GMH_EU",P5921,IF(Input!F$4="Skysuper",#REF!,IF(Input!F$4="SkyII",#REF!,IF(Input!F$4="XO-8000",#REF!, "FALSE")))))))</f>
        <v>00</v>
      </c>
      <c r="I5921" s="209">
        <f>IF(Input!F$4="GMH_OECC",K5921,IF(Input!F$4="GMH_XOEC",M5921,IF(Input!F$4="GMH_Korea",O5921,IF(Input!F$4="GMH_EU",Q5921,IF(Input!F$4="Skysuper",#REF!,IF(Input!F$4="SkyII",#REF!,IF(Input!F$4="XO-8000",#REF!, "FALSE")))))))</f>
        <v>0</v>
      </c>
      <c r="J5921" s="210" t="s">
        <v>10359</v>
      </c>
      <c r="K5921" s="268">
        <v>0</v>
      </c>
      <c r="L5921" s="270" t="s">
        <v>10359</v>
      </c>
      <c r="M5921" s="270">
        <v>0</v>
      </c>
      <c r="N5921" s="270" t="s">
        <v>10359</v>
      </c>
      <c r="O5921" s="270">
        <v>0</v>
      </c>
      <c r="P5921" s="270" t="s">
        <v>10359</v>
      </c>
      <c r="Q5921" s="270">
        <v>0</v>
      </c>
      <c r="R5921" s="74"/>
      <c r="S5921" s="75" t="str">
        <f t="shared" si="523"/>
        <v>0000</v>
      </c>
      <c r="T5921" s="75" t="str">
        <f t="shared" si="524"/>
        <v>00000000000000000000000000000000</v>
      </c>
      <c r="V5921" s="197"/>
      <c r="W5921" s="75">
        <f t="shared" si="525"/>
        <v>0</v>
      </c>
      <c r="AE5921" s="479"/>
    </row>
    <row r="5922" spans="1:31" s="75" customFormat="1" ht="13.5" x14ac:dyDescent="0.2">
      <c r="A5922" s="211">
        <v>5919</v>
      </c>
      <c r="B5922" s="212" t="s">
        <v>6600</v>
      </c>
      <c r="C5922" s="213" t="s">
        <v>6600</v>
      </c>
      <c r="D5922" s="213" t="s">
        <v>6600</v>
      </c>
      <c r="E5922" s="213" t="s">
        <v>6600</v>
      </c>
      <c r="F5922" s="213" t="s">
        <v>6600</v>
      </c>
      <c r="G5922" s="214" t="s">
        <v>6600</v>
      </c>
      <c r="H5922" s="208" t="str">
        <f>IF(Input!F$4="GMH_OECC",J5922,IF(Input!F$4="GMH_XOEC",L5922,IF(Input!F$4="GMH_Korea",N5922,IF(Input!F$4="GMH_EU",P5922,IF(Input!F$4="Skysuper",#REF!,IF(Input!F$4="SkyII",#REF!,IF(Input!F$4="XO-8000",#REF!, "FALSE")))))))</f>
        <v>00</v>
      </c>
      <c r="I5922" s="209">
        <f>IF(Input!F$4="GMH_OECC",K5922,IF(Input!F$4="GMH_XOEC",M5922,IF(Input!F$4="GMH_Korea",O5922,IF(Input!F$4="GMH_EU",Q5922,IF(Input!F$4="Skysuper",#REF!,IF(Input!F$4="SkyII",#REF!,IF(Input!F$4="XO-8000",#REF!, "FALSE")))))))</f>
        <v>0</v>
      </c>
      <c r="J5922" s="210" t="s">
        <v>10359</v>
      </c>
      <c r="K5922" s="268">
        <v>0</v>
      </c>
      <c r="L5922" s="270" t="s">
        <v>10359</v>
      </c>
      <c r="M5922" s="270">
        <v>0</v>
      </c>
      <c r="N5922" s="270" t="s">
        <v>10359</v>
      </c>
      <c r="O5922" s="270">
        <v>0</v>
      </c>
      <c r="P5922" s="270" t="s">
        <v>10359</v>
      </c>
      <c r="Q5922" s="270">
        <v>0</v>
      </c>
      <c r="R5922" s="74"/>
      <c r="S5922" s="75" t="str">
        <f t="shared" si="523"/>
        <v>0000</v>
      </c>
      <c r="T5922" s="75" t="str">
        <f t="shared" si="524"/>
        <v>00000000000000000000000000000000</v>
      </c>
      <c r="V5922" s="197"/>
      <c r="W5922" s="75">
        <f t="shared" si="525"/>
        <v>0</v>
      </c>
      <c r="AE5922" s="479"/>
    </row>
    <row r="5923" spans="1:31" s="75" customFormat="1" ht="13.5" x14ac:dyDescent="0.2">
      <c r="A5923" s="211">
        <v>5920</v>
      </c>
      <c r="B5923" s="212" t="s">
        <v>6600</v>
      </c>
      <c r="C5923" s="213" t="s">
        <v>6600</v>
      </c>
      <c r="D5923" s="213" t="s">
        <v>6600</v>
      </c>
      <c r="E5923" s="213" t="s">
        <v>6600</v>
      </c>
      <c r="F5923" s="213" t="s">
        <v>6600</v>
      </c>
      <c r="G5923" s="214" t="s">
        <v>6600</v>
      </c>
      <c r="H5923" s="208" t="str">
        <f>IF(Input!F$4="GMH_OECC",J5923,IF(Input!F$4="GMH_XOEC",L5923,IF(Input!F$4="GMH_Korea",N5923,IF(Input!F$4="GMH_EU",P5923,IF(Input!F$4="Skysuper",#REF!,IF(Input!F$4="SkyII",#REF!,IF(Input!F$4="XO-8000",#REF!, "FALSE")))))))</f>
        <v>00</v>
      </c>
      <c r="I5923" s="209">
        <f>IF(Input!F$4="GMH_OECC",K5923,IF(Input!F$4="GMH_XOEC",M5923,IF(Input!F$4="GMH_Korea",O5923,IF(Input!F$4="GMH_EU",Q5923,IF(Input!F$4="Skysuper",#REF!,IF(Input!F$4="SkyII",#REF!,IF(Input!F$4="XO-8000",#REF!, "FALSE")))))))</f>
        <v>0</v>
      </c>
      <c r="J5923" s="210" t="s">
        <v>10359</v>
      </c>
      <c r="K5923" s="268">
        <v>0</v>
      </c>
      <c r="L5923" s="270" t="s">
        <v>10359</v>
      </c>
      <c r="M5923" s="270">
        <v>0</v>
      </c>
      <c r="N5923" s="270" t="s">
        <v>10359</v>
      </c>
      <c r="O5923" s="270">
        <v>0</v>
      </c>
      <c r="P5923" s="270" t="s">
        <v>10359</v>
      </c>
      <c r="Q5923" s="270">
        <v>0</v>
      </c>
      <c r="R5923" s="74"/>
      <c r="S5923" s="75" t="str">
        <f t="shared" si="523"/>
        <v>0000</v>
      </c>
      <c r="T5923" s="75" t="str">
        <f t="shared" si="524"/>
        <v>00000000000000000000000000000000</v>
      </c>
      <c r="V5923" s="197"/>
      <c r="W5923" s="75">
        <f t="shared" si="525"/>
        <v>0</v>
      </c>
      <c r="AE5923" s="479"/>
    </row>
    <row r="5924" spans="1:31" s="75" customFormat="1" ht="13.5" x14ac:dyDescent="0.2">
      <c r="A5924" s="211">
        <v>5921</v>
      </c>
      <c r="B5924" s="212" t="s">
        <v>6600</v>
      </c>
      <c r="C5924" s="213" t="s">
        <v>6600</v>
      </c>
      <c r="D5924" s="213" t="s">
        <v>6600</v>
      </c>
      <c r="E5924" s="213" t="s">
        <v>6600</v>
      </c>
      <c r="F5924" s="213" t="s">
        <v>6600</v>
      </c>
      <c r="G5924" s="214" t="s">
        <v>6600</v>
      </c>
      <c r="H5924" s="208" t="str">
        <f>IF(Input!F$4="GMH_OECC",J5924,IF(Input!F$4="GMH_XOEC",L5924,IF(Input!F$4="GMH_Korea",N5924,IF(Input!F$4="GMH_EU",P5924,IF(Input!F$4="Skysuper",#REF!,IF(Input!F$4="SkyII",#REF!,IF(Input!F$4="XO-8000",#REF!, "FALSE")))))))</f>
        <v>00</v>
      </c>
      <c r="I5924" s="209">
        <f>IF(Input!F$4="GMH_OECC",K5924,IF(Input!F$4="GMH_XOEC",M5924,IF(Input!F$4="GMH_Korea",O5924,IF(Input!F$4="GMH_EU",Q5924,IF(Input!F$4="Skysuper",#REF!,IF(Input!F$4="SkyII",#REF!,IF(Input!F$4="XO-8000",#REF!, "FALSE")))))))</f>
        <v>0</v>
      </c>
      <c r="J5924" s="210" t="s">
        <v>10359</v>
      </c>
      <c r="K5924" s="268">
        <v>0</v>
      </c>
      <c r="L5924" s="270" t="s">
        <v>10359</v>
      </c>
      <c r="M5924" s="270">
        <v>0</v>
      </c>
      <c r="N5924" s="270" t="s">
        <v>10359</v>
      </c>
      <c r="O5924" s="270">
        <v>0</v>
      </c>
      <c r="P5924" s="270" t="s">
        <v>10359</v>
      </c>
      <c r="Q5924" s="270">
        <v>0</v>
      </c>
      <c r="R5924" s="74"/>
      <c r="S5924" s="75" t="str">
        <f t="shared" si="523"/>
        <v>0000</v>
      </c>
      <c r="T5924" s="75" t="str">
        <f t="shared" si="524"/>
        <v>00000000000000000000000000000000</v>
      </c>
      <c r="V5924" s="197"/>
      <c r="W5924" s="75">
        <f t="shared" si="525"/>
        <v>0</v>
      </c>
      <c r="AE5924" s="479"/>
    </row>
    <row r="5925" spans="1:31" s="75" customFormat="1" ht="13.5" x14ac:dyDescent="0.2">
      <c r="A5925" s="211">
        <v>5922</v>
      </c>
      <c r="B5925" s="212" t="s">
        <v>6600</v>
      </c>
      <c r="C5925" s="213" t="s">
        <v>6600</v>
      </c>
      <c r="D5925" s="213" t="s">
        <v>6600</v>
      </c>
      <c r="E5925" s="213" t="s">
        <v>6600</v>
      </c>
      <c r="F5925" s="213" t="s">
        <v>6600</v>
      </c>
      <c r="G5925" s="214" t="s">
        <v>6600</v>
      </c>
      <c r="H5925" s="208" t="str">
        <f>IF(Input!F$4="GMH_OECC",J5925,IF(Input!F$4="GMH_XOEC",L5925,IF(Input!F$4="GMH_Korea",N5925,IF(Input!F$4="GMH_EU",P5925,IF(Input!F$4="Skysuper",#REF!,IF(Input!F$4="SkyII",#REF!,IF(Input!F$4="XO-8000",#REF!, "FALSE")))))))</f>
        <v>00</v>
      </c>
      <c r="I5925" s="209">
        <f>IF(Input!F$4="GMH_OECC",K5925,IF(Input!F$4="GMH_XOEC",M5925,IF(Input!F$4="GMH_Korea",O5925,IF(Input!F$4="GMH_EU",Q5925,IF(Input!F$4="Skysuper",#REF!,IF(Input!F$4="SkyII",#REF!,IF(Input!F$4="XO-8000",#REF!, "FALSE")))))))</f>
        <v>0</v>
      </c>
      <c r="J5925" s="210" t="s">
        <v>10359</v>
      </c>
      <c r="K5925" s="268">
        <v>0</v>
      </c>
      <c r="L5925" s="270" t="s">
        <v>10359</v>
      </c>
      <c r="M5925" s="270">
        <v>0</v>
      </c>
      <c r="N5925" s="270" t="s">
        <v>10359</v>
      </c>
      <c r="O5925" s="270">
        <v>0</v>
      </c>
      <c r="P5925" s="270" t="s">
        <v>10359</v>
      </c>
      <c r="Q5925" s="270">
        <v>0</v>
      </c>
      <c r="R5925" s="74"/>
      <c r="S5925" s="75" t="str">
        <f t="shared" si="523"/>
        <v>0000</v>
      </c>
      <c r="T5925" s="75" t="str">
        <f t="shared" si="524"/>
        <v>00000000000000000000000000000000</v>
      </c>
      <c r="V5925" s="197"/>
      <c r="W5925" s="75">
        <f t="shared" si="525"/>
        <v>0</v>
      </c>
      <c r="AE5925" s="479"/>
    </row>
    <row r="5926" spans="1:31" s="75" customFormat="1" ht="13.5" x14ac:dyDescent="0.2">
      <c r="A5926" s="211">
        <v>5923</v>
      </c>
      <c r="B5926" s="212" t="s">
        <v>6600</v>
      </c>
      <c r="C5926" s="213" t="s">
        <v>6600</v>
      </c>
      <c r="D5926" s="213" t="s">
        <v>6600</v>
      </c>
      <c r="E5926" s="213" t="s">
        <v>6600</v>
      </c>
      <c r="F5926" s="213" t="s">
        <v>6600</v>
      </c>
      <c r="G5926" s="214" t="s">
        <v>6600</v>
      </c>
      <c r="H5926" s="208" t="str">
        <f>IF(Input!F$4="GMH_OECC",J5926,IF(Input!F$4="GMH_XOEC",L5926,IF(Input!F$4="GMH_Korea",N5926,IF(Input!F$4="GMH_EU",P5926,IF(Input!F$4="Skysuper",#REF!,IF(Input!F$4="SkyII",#REF!,IF(Input!F$4="XO-8000",#REF!, "FALSE")))))))</f>
        <v>00</v>
      </c>
      <c r="I5926" s="209">
        <f>IF(Input!F$4="GMH_OECC",K5926,IF(Input!F$4="GMH_XOEC",M5926,IF(Input!F$4="GMH_Korea",O5926,IF(Input!F$4="GMH_EU",Q5926,IF(Input!F$4="Skysuper",#REF!,IF(Input!F$4="SkyII",#REF!,IF(Input!F$4="XO-8000",#REF!, "FALSE")))))))</f>
        <v>0</v>
      </c>
      <c r="J5926" s="210" t="s">
        <v>10359</v>
      </c>
      <c r="K5926" s="268">
        <v>0</v>
      </c>
      <c r="L5926" s="270" t="s">
        <v>10359</v>
      </c>
      <c r="M5926" s="270">
        <v>0</v>
      </c>
      <c r="N5926" s="270" t="s">
        <v>10359</v>
      </c>
      <c r="O5926" s="270">
        <v>0</v>
      </c>
      <c r="P5926" s="270" t="s">
        <v>10359</v>
      </c>
      <c r="Q5926" s="270">
        <v>0</v>
      </c>
      <c r="R5926" s="74"/>
      <c r="S5926" s="75" t="str">
        <f t="shared" si="523"/>
        <v>0000</v>
      </c>
      <c r="T5926" s="75" t="str">
        <f t="shared" si="524"/>
        <v>00000000000000000000000000000000</v>
      </c>
      <c r="V5926" s="197"/>
      <c r="W5926" s="75">
        <f t="shared" si="525"/>
        <v>0</v>
      </c>
      <c r="AE5926" s="479"/>
    </row>
    <row r="5927" spans="1:31" s="75" customFormat="1" ht="13.5" x14ac:dyDescent="0.2">
      <c r="A5927" s="211">
        <v>5924</v>
      </c>
      <c r="B5927" s="212" t="s">
        <v>6600</v>
      </c>
      <c r="C5927" s="213" t="s">
        <v>6600</v>
      </c>
      <c r="D5927" s="213" t="s">
        <v>6600</v>
      </c>
      <c r="E5927" s="213" t="s">
        <v>6600</v>
      </c>
      <c r="F5927" s="213" t="s">
        <v>6600</v>
      </c>
      <c r="G5927" s="214" t="s">
        <v>6600</v>
      </c>
      <c r="H5927" s="208" t="str">
        <f>IF(Input!F$4="GMH_OECC",J5927,IF(Input!F$4="GMH_XOEC",L5927,IF(Input!F$4="GMH_Korea",N5927,IF(Input!F$4="GMH_EU",P5927,IF(Input!F$4="Skysuper",#REF!,IF(Input!F$4="SkyII",#REF!,IF(Input!F$4="XO-8000",#REF!, "FALSE")))))))</f>
        <v>00</v>
      </c>
      <c r="I5927" s="209">
        <f>IF(Input!F$4="GMH_OECC",K5927,IF(Input!F$4="GMH_XOEC",M5927,IF(Input!F$4="GMH_Korea",O5927,IF(Input!F$4="GMH_EU",Q5927,IF(Input!F$4="Skysuper",#REF!,IF(Input!F$4="SkyII",#REF!,IF(Input!F$4="XO-8000",#REF!, "FALSE")))))))</f>
        <v>0</v>
      </c>
      <c r="J5927" s="210" t="s">
        <v>10359</v>
      </c>
      <c r="K5927" s="268">
        <v>0</v>
      </c>
      <c r="L5927" s="270" t="s">
        <v>10359</v>
      </c>
      <c r="M5927" s="270">
        <v>0</v>
      </c>
      <c r="N5927" s="270" t="s">
        <v>10359</v>
      </c>
      <c r="O5927" s="270">
        <v>0</v>
      </c>
      <c r="P5927" s="270" t="s">
        <v>10359</v>
      </c>
      <c r="Q5927" s="270">
        <v>0</v>
      </c>
      <c r="R5927" s="74"/>
      <c r="S5927" s="75" t="str">
        <f t="shared" si="523"/>
        <v>0000</v>
      </c>
      <c r="T5927" s="75" t="str">
        <f t="shared" si="524"/>
        <v>00000000000000000000000000000000</v>
      </c>
      <c r="V5927" s="197"/>
      <c r="W5927" s="75">
        <f t="shared" si="525"/>
        <v>0</v>
      </c>
      <c r="AE5927" s="479"/>
    </row>
    <row r="5928" spans="1:31" s="75" customFormat="1" ht="13.5" x14ac:dyDescent="0.2">
      <c r="A5928" s="211">
        <v>5925</v>
      </c>
      <c r="B5928" s="212" t="s">
        <v>6600</v>
      </c>
      <c r="C5928" s="213" t="s">
        <v>6600</v>
      </c>
      <c r="D5928" s="213" t="s">
        <v>6600</v>
      </c>
      <c r="E5928" s="213" t="s">
        <v>6600</v>
      </c>
      <c r="F5928" s="213" t="s">
        <v>6600</v>
      </c>
      <c r="G5928" s="214" t="s">
        <v>6600</v>
      </c>
      <c r="H5928" s="208" t="str">
        <f>IF(Input!F$4="GMH_OECC",J5928,IF(Input!F$4="GMH_XOEC",L5928,IF(Input!F$4="GMH_Korea",N5928,IF(Input!F$4="GMH_EU",P5928,IF(Input!F$4="Skysuper",#REF!,IF(Input!F$4="SkyII",#REF!,IF(Input!F$4="XO-8000",#REF!, "FALSE")))))))</f>
        <v>00</v>
      </c>
      <c r="I5928" s="209">
        <f>IF(Input!F$4="GMH_OECC",K5928,IF(Input!F$4="GMH_XOEC",M5928,IF(Input!F$4="GMH_Korea",O5928,IF(Input!F$4="GMH_EU",Q5928,IF(Input!F$4="Skysuper",#REF!,IF(Input!F$4="SkyII",#REF!,IF(Input!F$4="XO-8000",#REF!, "FALSE")))))))</f>
        <v>0</v>
      </c>
      <c r="J5928" s="210" t="s">
        <v>10359</v>
      </c>
      <c r="K5928" s="268">
        <v>0</v>
      </c>
      <c r="L5928" s="270" t="s">
        <v>10359</v>
      </c>
      <c r="M5928" s="270">
        <v>0</v>
      </c>
      <c r="N5928" s="270" t="s">
        <v>10359</v>
      </c>
      <c r="O5928" s="270">
        <v>0</v>
      </c>
      <c r="P5928" s="270" t="s">
        <v>10359</v>
      </c>
      <c r="Q5928" s="270">
        <v>0</v>
      </c>
      <c r="R5928" s="74"/>
      <c r="S5928" s="75" t="str">
        <f t="shared" si="523"/>
        <v>0000</v>
      </c>
      <c r="T5928" s="75" t="str">
        <f t="shared" si="524"/>
        <v>00000000000000000000000000000000</v>
      </c>
      <c r="V5928" s="197"/>
      <c r="W5928" s="75">
        <f t="shared" si="525"/>
        <v>0</v>
      </c>
      <c r="AE5928" s="479"/>
    </row>
    <row r="5929" spans="1:31" s="75" customFormat="1" ht="13.5" x14ac:dyDescent="0.2">
      <c r="A5929" s="211">
        <v>5926</v>
      </c>
      <c r="B5929" s="212" t="s">
        <v>6600</v>
      </c>
      <c r="C5929" s="213" t="s">
        <v>6600</v>
      </c>
      <c r="D5929" s="213" t="s">
        <v>6600</v>
      </c>
      <c r="E5929" s="213" t="s">
        <v>6600</v>
      </c>
      <c r="F5929" s="213" t="s">
        <v>6600</v>
      </c>
      <c r="G5929" s="214" t="s">
        <v>6600</v>
      </c>
      <c r="H5929" s="208" t="str">
        <f>IF(Input!F$4="GMH_OECC",J5929,IF(Input!F$4="GMH_XOEC",L5929,IF(Input!F$4="GMH_Korea",N5929,IF(Input!F$4="GMH_EU",P5929,IF(Input!F$4="Skysuper",#REF!,IF(Input!F$4="SkyII",#REF!,IF(Input!F$4="XO-8000",#REF!, "FALSE")))))))</f>
        <v>00</v>
      </c>
      <c r="I5929" s="209">
        <f>IF(Input!F$4="GMH_OECC",K5929,IF(Input!F$4="GMH_XOEC",M5929,IF(Input!F$4="GMH_Korea",O5929,IF(Input!F$4="GMH_EU",Q5929,IF(Input!F$4="Skysuper",#REF!,IF(Input!F$4="SkyII",#REF!,IF(Input!F$4="XO-8000",#REF!, "FALSE")))))))</f>
        <v>0</v>
      </c>
      <c r="J5929" s="210" t="s">
        <v>10359</v>
      </c>
      <c r="K5929" s="268">
        <v>0</v>
      </c>
      <c r="L5929" s="270" t="s">
        <v>10359</v>
      </c>
      <c r="M5929" s="270">
        <v>0</v>
      </c>
      <c r="N5929" s="270" t="s">
        <v>10359</v>
      </c>
      <c r="O5929" s="270">
        <v>0</v>
      </c>
      <c r="P5929" s="270" t="s">
        <v>10359</v>
      </c>
      <c r="Q5929" s="270">
        <v>0</v>
      </c>
      <c r="R5929" s="74"/>
      <c r="S5929" s="75" t="str">
        <f t="shared" si="523"/>
        <v>0000</v>
      </c>
      <c r="T5929" s="75" t="str">
        <f t="shared" si="524"/>
        <v>00000000000000000000000000000000</v>
      </c>
      <c r="V5929" s="197"/>
      <c r="W5929" s="75">
        <f t="shared" si="525"/>
        <v>0</v>
      </c>
      <c r="AE5929" s="479"/>
    </row>
    <row r="5930" spans="1:31" s="75" customFormat="1" ht="13.5" x14ac:dyDescent="0.2">
      <c r="A5930" s="211">
        <v>5927</v>
      </c>
      <c r="B5930" s="212" t="s">
        <v>6600</v>
      </c>
      <c r="C5930" s="213" t="s">
        <v>6600</v>
      </c>
      <c r="D5930" s="213" t="s">
        <v>6600</v>
      </c>
      <c r="E5930" s="213" t="s">
        <v>6600</v>
      </c>
      <c r="F5930" s="213" t="s">
        <v>6600</v>
      </c>
      <c r="G5930" s="214" t="s">
        <v>6600</v>
      </c>
      <c r="H5930" s="208" t="str">
        <f>IF(Input!F$4="GMH_OECC",J5930,IF(Input!F$4="GMH_XOEC",L5930,IF(Input!F$4="GMH_Korea",N5930,IF(Input!F$4="GMH_EU",P5930,IF(Input!F$4="Skysuper",#REF!,IF(Input!F$4="SkyII",#REF!,IF(Input!F$4="XO-8000",#REF!, "FALSE")))))))</f>
        <v>00</v>
      </c>
      <c r="I5930" s="209">
        <f>IF(Input!F$4="GMH_OECC",K5930,IF(Input!F$4="GMH_XOEC",M5930,IF(Input!F$4="GMH_Korea",O5930,IF(Input!F$4="GMH_EU",Q5930,IF(Input!F$4="Skysuper",#REF!,IF(Input!F$4="SkyII",#REF!,IF(Input!F$4="XO-8000",#REF!, "FALSE")))))))</f>
        <v>0</v>
      </c>
      <c r="J5930" s="210" t="s">
        <v>10359</v>
      </c>
      <c r="K5930" s="268">
        <v>0</v>
      </c>
      <c r="L5930" s="270" t="s">
        <v>10359</v>
      </c>
      <c r="M5930" s="270">
        <v>0</v>
      </c>
      <c r="N5930" s="270" t="s">
        <v>10359</v>
      </c>
      <c r="O5930" s="270">
        <v>0</v>
      </c>
      <c r="P5930" s="270" t="s">
        <v>10359</v>
      </c>
      <c r="Q5930" s="270">
        <v>0</v>
      </c>
      <c r="R5930" s="74"/>
      <c r="S5930" s="75" t="str">
        <f t="shared" si="523"/>
        <v>0000</v>
      </c>
      <c r="T5930" s="75" t="str">
        <f t="shared" si="524"/>
        <v>00000000000000000000000000000000</v>
      </c>
      <c r="V5930" s="197"/>
      <c r="W5930" s="75">
        <f t="shared" si="525"/>
        <v>0</v>
      </c>
      <c r="AE5930" s="479"/>
    </row>
    <row r="5931" spans="1:31" s="75" customFormat="1" ht="13.5" x14ac:dyDescent="0.2">
      <c r="A5931" s="211">
        <v>5928</v>
      </c>
      <c r="B5931" s="212" t="s">
        <v>6600</v>
      </c>
      <c r="C5931" s="213" t="s">
        <v>6600</v>
      </c>
      <c r="D5931" s="213" t="s">
        <v>6600</v>
      </c>
      <c r="E5931" s="213" t="s">
        <v>6600</v>
      </c>
      <c r="F5931" s="213" t="s">
        <v>6600</v>
      </c>
      <c r="G5931" s="214" t="s">
        <v>6600</v>
      </c>
      <c r="H5931" s="208" t="str">
        <f>IF(Input!F$4="GMH_OECC",J5931,IF(Input!F$4="GMH_XOEC",L5931,IF(Input!F$4="GMH_Korea",N5931,IF(Input!F$4="GMH_EU",P5931,IF(Input!F$4="Skysuper",#REF!,IF(Input!F$4="SkyII",#REF!,IF(Input!F$4="XO-8000",#REF!, "FALSE")))))))</f>
        <v>00</v>
      </c>
      <c r="I5931" s="209">
        <f>IF(Input!F$4="GMH_OECC",K5931,IF(Input!F$4="GMH_XOEC",M5931,IF(Input!F$4="GMH_Korea",O5931,IF(Input!F$4="GMH_EU",Q5931,IF(Input!F$4="Skysuper",#REF!,IF(Input!F$4="SkyII",#REF!,IF(Input!F$4="XO-8000",#REF!, "FALSE")))))))</f>
        <v>0</v>
      </c>
      <c r="J5931" s="210" t="s">
        <v>10359</v>
      </c>
      <c r="K5931" s="268">
        <v>0</v>
      </c>
      <c r="L5931" s="270" t="s">
        <v>10359</v>
      </c>
      <c r="M5931" s="270">
        <v>0</v>
      </c>
      <c r="N5931" s="270" t="s">
        <v>10359</v>
      </c>
      <c r="O5931" s="270">
        <v>0</v>
      </c>
      <c r="P5931" s="270" t="s">
        <v>10359</v>
      </c>
      <c r="Q5931" s="270">
        <v>0</v>
      </c>
      <c r="R5931" s="74"/>
      <c r="S5931" s="75" t="str">
        <f t="shared" si="523"/>
        <v>0000</v>
      </c>
      <c r="T5931" s="75" t="str">
        <f t="shared" si="524"/>
        <v>00000000000000000000000000000000</v>
      </c>
      <c r="V5931" s="197"/>
      <c r="W5931" s="75">
        <f t="shared" si="525"/>
        <v>0</v>
      </c>
      <c r="AE5931" s="479"/>
    </row>
    <row r="5932" spans="1:31" s="75" customFormat="1" ht="13.5" x14ac:dyDescent="0.2">
      <c r="A5932" s="211">
        <v>5929</v>
      </c>
      <c r="B5932" s="212" t="s">
        <v>6600</v>
      </c>
      <c r="C5932" s="213" t="s">
        <v>6600</v>
      </c>
      <c r="D5932" s="213" t="s">
        <v>6600</v>
      </c>
      <c r="E5932" s="213" t="s">
        <v>6600</v>
      </c>
      <c r="F5932" s="213" t="s">
        <v>6600</v>
      </c>
      <c r="G5932" s="214" t="s">
        <v>6600</v>
      </c>
      <c r="H5932" s="208" t="str">
        <f>IF(Input!F$4="GMH_OECC",J5932,IF(Input!F$4="GMH_XOEC",L5932,IF(Input!F$4="GMH_Korea",N5932,IF(Input!F$4="GMH_EU",P5932,IF(Input!F$4="Skysuper",#REF!,IF(Input!F$4="SkyII",#REF!,IF(Input!F$4="XO-8000",#REF!, "FALSE")))))))</f>
        <v>00</v>
      </c>
      <c r="I5932" s="209">
        <f>IF(Input!F$4="GMH_OECC",K5932,IF(Input!F$4="GMH_XOEC",M5932,IF(Input!F$4="GMH_Korea",O5932,IF(Input!F$4="GMH_EU",Q5932,IF(Input!F$4="Skysuper",#REF!,IF(Input!F$4="SkyII",#REF!,IF(Input!F$4="XO-8000",#REF!, "FALSE")))))))</f>
        <v>0</v>
      </c>
      <c r="J5932" s="210" t="s">
        <v>10359</v>
      </c>
      <c r="K5932" s="268">
        <v>0</v>
      </c>
      <c r="L5932" s="270" t="s">
        <v>10359</v>
      </c>
      <c r="M5932" s="270">
        <v>0</v>
      </c>
      <c r="N5932" s="270" t="s">
        <v>10359</v>
      </c>
      <c r="O5932" s="270">
        <v>0</v>
      </c>
      <c r="P5932" s="270" t="s">
        <v>10359</v>
      </c>
      <c r="Q5932" s="270">
        <v>0</v>
      </c>
      <c r="R5932" s="74"/>
      <c r="S5932" s="75" t="str">
        <f t="shared" si="523"/>
        <v>0000</v>
      </c>
      <c r="T5932" s="75" t="str">
        <f t="shared" si="524"/>
        <v>00000000000000000000000000000000</v>
      </c>
      <c r="V5932" s="197"/>
      <c r="W5932" s="75">
        <f t="shared" si="525"/>
        <v>0</v>
      </c>
      <c r="AE5932" s="479"/>
    </row>
    <row r="5933" spans="1:31" s="75" customFormat="1" ht="13.5" x14ac:dyDescent="0.2">
      <c r="A5933" s="211">
        <v>5930</v>
      </c>
      <c r="B5933" s="212" t="s">
        <v>6600</v>
      </c>
      <c r="C5933" s="213" t="s">
        <v>6600</v>
      </c>
      <c r="D5933" s="213" t="s">
        <v>6600</v>
      </c>
      <c r="E5933" s="213" t="s">
        <v>6600</v>
      </c>
      <c r="F5933" s="213" t="s">
        <v>6600</v>
      </c>
      <c r="G5933" s="214" t="s">
        <v>6600</v>
      </c>
      <c r="H5933" s="208" t="str">
        <f>IF(Input!F$4="GMH_OECC",J5933,IF(Input!F$4="GMH_XOEC",L5933,IF(Input!F$4="GMH_Korea",N5933,IF(Input!F$4="GMH_EU",P5933,IF(Input!F$4="Skysuper",#REF!,IF(Input!F$4="SkyII",#REF!,IF(Input!F$4="XO-8000",#REF!, "FALSE")))))))</f>
        <v>00</v>
      </c>
      <c r="I5933" s="209">
        <f>IF(Input!F$4="GMH_OECC",K5933,IF(Input!F$4="GMH_XOEC",M5933,IF(Input!F$4="GMH_Korea",O5933,IF(Input!F$4="GMH_EU",Q5933,IF(Input!F$4="Skysuper",#REF!,IF(Input!F$4="SkyII",#REF!,IF(Input!F$4="XO-8000",#REF!, "FALSE")))))))</f>
        <v>0</v>
      </c>
      <c r="J5933" s="210" t="s">
        <v>10359</v>
      </c>
      <c r="K5933" s="268">
        <v>0</v>
      </c>
      <c r="L5933" s="270" t="s">
        <v>10359</v>
      </c>
      <c r="M5933" s="270">
        <v>0</v>
      </c>
      <c r="N5933" s="270" t="s">
        <v>10359</v>
      </c>
      <c r="O5933" s="270">
        <v>0</v>
      </c>
      <c r="P5933" s="270" t="s">
        <v>10359</v>
      </c>
      <c r="Q5933" s="270">
        <v>0</v>
      </c>
      <c r="R5933" s="74"/>
      <c r="S5933" s="75" t="str">
        <f t="shared" si="523"/>
        <v>0000</v>
      </c>
      <c r="T5933" s="75" t="str">
        <f t="shared" si="524"/>
        <v>00000000000000000000000000000000</v>
      </c>
      <c r="V5933" s="197"/>
      <c r="W5933" s="75">
        <f t="shared" si="525"/>
        <v>0</v>
      </c>
      <c r="AE5933" s="479"/>
    </row>
    <row r="5934" spans="1:31" s="75" customFormat="1" ht="13.5" x14ac:dyDescent="0.2">
      <c r="A5934" s="211">
        <v>5931</v>
      </c>
      <c r="B5934" s="212" t="s">
        <v>6600</v>
      </c>
      <c r="C5934" s="213" t="s">
        <v>6600</v>
      </c>
      <c r="D5934" s="213" t="s">
        <v>6600</v>
      </c>
      <c r="E5934" s="213" t="s">
        <v>6600</v>
      </c>
      <c r="F5934" s="213" t="s">
        <v>6600</v>
      </c>
      <c r="G5934" s="214" t="s">
        <v>6600</v>
      </c>
      <c r="H5934" s="208" t="str">
        <f>IF(Input!F$4="GMH_OECC",J5934,IF(Input!F$4="GMH_XOEC",L5934,IF(Input!F$4="GMH_Korea",N5934,IF(Input!F$4="GMH_EU",P5934,IF(Input!F$4="Skysuper",#REF!,IF(Input!F$4="SkyII",#REF!,IF(Input!F$4="XO-8000",#REF!, "FALSE")))))))</f>
        <v>00</v>
      </c>
      <c r="I5934" s="209">
        <f>IF(Input!F$4="GMH_OECC",K5934,IF(Input!F$4="GMH_XOEC",M5934,IF(Input!F$4="GMH_Korea",O5934,IF(Input!F$4="GMH_EU",Q5934,IF(Input!F$4="Skysuper",#REF!,IF(Input!F$4="SkyII",#REF!,IF(Input!F$4="XO-8000",#REF!, "FALSE")))))))</f>
        <v>0</v>
      </c>
      <c r="J5934" s="210" t="s">
        <v>10359</v>
      </c>
      <c r="K5934" s="268">
        <v>0</v>
      </c>
      <c r="L5934" s="270" t="s">
        <v>10359</v>
      </c>
      <c r="M5934" s="270">
        <v>0</v>
      </c>
      <c r="N5934" s="270" t="s">
        <v>10359</v>
      </c>
      <c r="O5934" s="270">
        <v>0</v>
      </c>
      <c r="P5934" s="270" t="s">
        <v>10359</v>
      </c>
      <c r="Q5934" s="270">
        <v>0</v>
      </c>
      <c r="R5934" s="74"/>
      <c r="S5934" s="75" t="str">
        <f t="shared" si="523"/>
        <v>0000</v>
      </c>
      <c r="T5934" s="75" t="str">
        <f t="shared" si="524"/>
        <v>00000000000000000000000000000000</v>
      </c>
      <c r="V5934" s="197"/>
      <c r="W5934" s="75">
        <f t="shared" si="525"/>
        <v>0</v>
      </c>
      <c r="AE5934" s="479"/>
    </row>
    <row r="5935" spans="1:31" s="75" customFormat="1" ht="13.5" x14ac:dyDescent="0.2">
      <c r="A5935" s="211">
        <v>5932</v>
      </c>
      <c r="B5935" s="212" t="s">
        <v>6600</v>
      </c>
      <c r="C5935" s="213" t="s">
        <v>6600</v>
      </c>
      <c r="D5935" s="213" t="s">
        <v>6600</v>
      </c>
      <c r="E5935" s="213" t="s">
        <v>6600</v>
      </c>
      <c r="F5935" s="213" t="s">
        <v>6600</v>
      </c>
      <c r="G5935" s="214" t="s">
        <v>6600</v>
      </c>
      <c r="H5935" s="208" t="str">
        <f>IF(Input!F$4="GMH_OECC",J5935,IF(Input!F$4="GMH_XOEC",L5935,IF(Input!F$4="GMH_Korea",N5935,IF(Input!F$4="GMH_EU",P5935,IF(Input!F$4="Skysuper",#REF!,IF(Input!F$4="SkyII",#REF!,IF(Input!F$4="XO-8000",#REF!, "FALSE")))))))</f>
        <v>00</v>
      </c>
      <c r="I5935" s="209">
        <f>IF(Input!F$4="GMH_OECC",K5935,IF(Input!F$4="GMH_XOEC",M5935,IF(Input!F$4="GMH_Korea",O5935,IF(Input!F$4="GMH_EU",Q5935,IF(Input!F$4="Skysuper",#REF!,IF(Input!F$4="SkyII",#REF!,IF(Input!F$4="XO-8000",#REF!, "FALSE")))))))</f>
        <v>0</v>
      </c>
      <c r="J5935" s="210" t="s">
        <v>10359</v>
      </c>
      <c r="K5935" s="268">
        <v>0</v>
      </c>
      <c r="L5935" s="270" t="s">
        <v>10359</v>
      </c>
      <c r="M5935" s="270">
        <v>0</v>
      </c>
      <c r="N5935" s="270" t="s">
        <v>10359</v>
      </c>
      <c r="O5935" s="270">
        <v>0</v>
      </c>
      <c r="P5935" s="270" t="s">
        <v>10359</v>
      </c>
      <c r="Q5935" s="270">
        <v>0</v>
      </c>
      <c r="R5935" s="74"/>
      <c r="S5935" s="75" t="str">
        <f t="shared" si="523"/>
        <v>0000</v>
      </c>
      <c r="T5935" s="75" t="str">
        <f t="shared" si="524"/>
        <v>00000000000000000000000000000000</v>
      </c>
      <c r="V5935" s="197"/>
      <c r="W5935" s="75">
        <f t="shared" si="525"/>
        <v>0</v>
      </c>
      <c r="AE5935" s="479"/>
    </row>
    <row r="5936" spans="1:31" s="75" customFormat="1" ht="13.5" x14ac:dyDescent="0.2">
      <c r="A5936" s="211">
        <v>5933</v>
      </c>
      <c r="B5936" s="212" t="s">
        <v>6600</v>
      </c>
      <c r="C5936" s="213" t="s">
        <v>6600</v>
      </c>
      <c r="D5936" s="213" t="s">
        <v>6600</v>
      </c>
      <c r="E5936" s="213" t="s">
        <v>6600</v>
      </c>
      <c r="F5936" s="213" t="s">
        <v>6600</v>
      </c>
      <c r="G5936" s="214" t="s">
        <v>6600</v>
      </c>
      <c r="H5936" s="208" t="str">
        <f>IF(Input!F$4="GMH_OECC",J5936,IF(Input!F$4="GMH_XOEC",L5936,IF(Input!F$4="GMH_Korea",N5936,IF(Input!F$4="GMH_EU",P5936,IF(Input!F$4="Skysuper",#REF!,IF(Input!F$4="SkyII",#REF!,IF(Input!F$4="XO-8000",#REF!, "FALSE")))))))</f>
        <v>00</v>
      </c>
      <c r="I5936" s="209">
        <f>IF(Input!F$4="GMH_OECC",K5936,IF(Input!F$4="GMH_XOEC",M5936,IF(Input!F$4="GMH_Korea",O5936,IF(Input!F$4="GMH_EU",Q5936,IF(Input!F$4="Skysuper",#REF!,IF(Input!F$4="SkyII",#REF!,IF(Input!F$4="XO-8000",#REF!, "FALSE")))))))</f>
        <v>0</v>
      </c>
      <c r="J5936" s="210" t="s">
        <v>10359</v>
      </c>
      <c r="K5936" s="268">
        <v>0</v>
      </c>
      <c r="L5936" s="270" t="s">
        <v>10359</v>
      </c>
      <c r="M5936" s="270">
        <v>0</v>
      </c>
      <c r="N5936" s="270" t="s">
        <v>10359</v>
      </c>
      <c r="O5936" s="270">
        <v>0</v>
      </c>
      <c r="P5936" s="270" t="s">
        <v>10359</v>
      </c>
      <c r="Q5936" s="270">
        <v>0</v>
      </c>
      <c r="R5936" s="74"/>
      <c r="S5936" s="75" t="str">
        <f t="shared" si="523"/>
        <v>0000</v>
      </c>
      <c r="T5936" s="75" t="str">
        <f t="shared" si="524"/>
        <v>00000000000000000000000000000000</v>
      </c>
      <c r="V5936" s="197"/>
      <c r="W5936" s="75">
        <f t="shared" si="525"/>
        <v>0</v>
      </c>
      <c r="AE5936" s="479"/>
    </row>
    <row r="5937" spans="1:31" s="75" customFormat="1" ht="13.5" x14ac:dyDescent="0.2">
      <c r="A5937" s="211">
        <v>5934</v>
      </c>
      <c r="B5937" s="212" t="s">
        <v>6600</v>
      </c>
      <c r="C5937" s="213" t="s">
        <v>6600</v>
      </c>
      <c r="D5937" s="213" t="s">
        <v>6600</v>
      </c>
      <c r="E5937" s="213" t="s">
        <v>6600</v>
      </c>
      <c r="F5937" s="213" t="s">
        <v>6600</v>
      </c>
      <c r="G5937" s="214" t="s">
        <v>6600</v>
      </c>
      <c r="H5937" s="208" t="str">
        <f>IF(Input!F$4="GMH_OECC",J5937,IF(Input!F$4="GMH_XOEC",L5937,IF(Input!F$4="GMH_Korea",N5937,IF(Input!F$4="GMH_EU",P5937,IF(Input!F$4="Skysuper",#REF!,IF(Input!F$4="SkyII",#REF!,IF(Input!F$4="XO-8000",#REF!, "FALSE")))))))</f>
        <v>00</v>
      </c>
      <c r="I5937" s="209">
        <f>IF(Input!F$4="GMH_OECC",K5937,IF(Input!F$4="GMH_XOEC",M5937,IF(Input!F$4="GMH_Korea",O5937,IF(Input!F$4="GMH_EU",Q5937,IF(Input!F$4="Skysuper",#REF!,IF(Input!F$4="SkyII",#REF!,IF(Input!F$4="XO-8000",#REF!, "FALSE")))))))</f>
        <v>0</v>
      </c>
      <c r="J5937" s="210" t="s">
        <v>10359</v>
      </c>
      <c r="K5937" s="268">
        <v>0</v>
      </c>
      <c r="L5937" s="270" t="s">
        <v>10359</v>
      </c>
      <c r="M5937" s="270">
        <v>0</v>
      </c>
      <c r="N5937" s="270" t="s">
        <v>10359</v>
      </c>
      <c r="O5937" s="270">
        <v>0</v>
      </c>
      <c r="P5937" s="270" t="s">
        <v>10359</v>
      </c>
      <c r="Q5937" s="270">
        <v>0</v>
      </c>
      <c r="R5937" s="74"/>
      <c r="S5937" s="75" t="str">
        <f t="shared" si="523"/>
        <v>0000</v>
      </c>
      <c r="T5937" s="75" t="str">
        <f t="shared" si="524"/>
        <v>00000000000000000000000000000000</v>
      </c>
      <c r="V5937" s="197"/>
      <c r="W5937" s="75">
        <f t="shared" si="525"/>
        <v>0</v>
      </c>
      <c r="AE5937" s="479"/>
    </row>
    <row r="5938" spans="1:31" s="75" customFormat="1" ht="13.5" x14ac:dyDescent="0.2">
      <c r="A5938" s="211">
        <v>5935</v>
      </c>
      <c r="B5938" s="212" t="s">
        <v>6600</v>
      </c>
      <c r="C5938" s="213" t="s">
        <v>6600</v>
      </c>
      <c r="D5938" s="213" t="s">
        <v>6600</v>
      </c>
      <c r="E5938" s="213" t="s">
        <v>6600</v>
      </c>
      <c r="F5938" s="213" t="s">
        <v>6600</v>
      </c>
      <c r="G5938" s="214" t="s">
        <v>6600</v>
      </c>
      <c r="H5938" s="208" t="str">
        <f>IF(Input!F$4="GMH_OECC",J5938,IF(Input!F$4="GMH_XOEC",L5938,IF(Input!F$4="GMH_Korea",N5938,IF(Input!F$4="GMH_EU",P5938,IF(Input!F$4="Skysuper",#REF!,IF(Input!F$4="SkyII",#REF!,IF(Input!F$4="XO-8000",#REF!, "FALSE")))))))</f>
        <v>00</v>
      </c>
      <c r="I5938" s="209">
        <f>IF(Input!F$4="GMH_OECC",K5938,IF(Input!F$4="GMH_XOEC",M5938,IF(Input!F$4="GMH_Korea",O5938,IF(Input!F$4="GMH_EU",Q5938,IF(Input!F$4="Skysuper",#REF!,IF(Input!F$4="SkyII",#REF!,IF(Input!F$4="XO-8000",#REF!, "FALSE")))))))</f>
        <v>0</v>
      </c>
      <c r="J5938" s="210" t="s">
        <v>10359</v>
      </c>
      <c r="K5938" s="268">
        <v>0</v>
      </c>
      <c r="L5938" s="270" t="s">
        <v>10359</v>
      </c>
      <c r="M5938" s="270">
        <v>0</v>
      </c>
      <c r="N5938" s="270" t="s">
        <v>10359</v>
      </c>
      <c r="O5938" s="270">
        <v>0</v>
      </c>
      <c r="P5938" s="270" t="s">
        <v>10359</v>
      </c>
      <c r="Q5938" s="270">
        <v>0</v>
      </c>
      <c r="R5938" s="74"/>
      <c r="S5938" s="75" t="str">
        <f t="shared" si="523"/>
        <v>0000</v>
      </c>
      <c r="T5938" s="75" t="str">
        <f t="shared" si="524"/>
        <v>00000000000000000000000000000000</v>
      </c>
      <c r="V5938" s="197"/>
      <c r="W5938" s="75">
        <f t="shared" si="525"/>
        <v>0</v>
      </c>
      <c r="AE5938" s="479"/>
    </row>
    <row r="5939" spans="1:31" s="75" customFormat="1" ht="13.5" x14ac:dyDescent="0.2">
      <c r="A5939" s="211">
        <v>5936</v>
      </c>
      <c r="B5939" s="212" t="s">
        <v>6600</v>
      </c>
      <c r="C5939" s="213" t="s">
        <v>6600</v>
      </c>
      <c r="D5939" s="213" t="s">
        <v>6600</v>
      </c>
      <c r="E5939" s="213" t="s">
        <v>6600</v>
      </c>
      <c r="F5939" s="213" t="s">
        <v>6600</v>
      </c>
      <c r="G5939" s="214" t="s">
        <v>6600</v>
      </c>
      <c r="H5939" s="208" t="str">
        <f>IF(Input!F$4="GMH_OECC",J5939,IF(Input!F$4="GMH_XOEC",L5939,IF(Input!F$4="GMH_Korea",N5939,IF(Input!F$4="GMH_EU",P5939,IF(Input!F$4="Skysuper",#REF!,IF(Input!F$4="SkyII",#REF!,IF(Input!F$4="XO-8000",#REF!, "FALSE")))))))</f>
        <v>00</v>
      </c>
      <c r="I5939" s="209">
        <f>IF(Input!F$4="GMH_OECC",K5939,IF(Input!F$4="GMH_XOEC",M5939,IF(Input!F$4="GMH_Korea",O5939,IF(Input!F$4="GMH_EU",Q5939,IF(Input!F$4="Skysuper",#REF!,IF(Input!F$4="SkyII",#REF!,IF(Input!F$4="XO-8000",#REF!, "FALSE")))))))</f>
        <v>0</v>
      </c>
      <c r="J5939" s="210" t="s">
        <v>10359</v>
      </c>
      <c r="K5939" s="268">
        <v>0</v>
      </c>
      <c r="L5939" s="270" t="s">
        <v>10359</v>
      </c>
      <c r="M5939" s="270">
        <v>0</v>
      </c>
      <c r="N5939" s="270" t="s">
        <v>10359</v>
      </c>
      <c r="O5939" s="270">
        <v>0</v>
      </c>
      <c r="P5939" s="270" t="s">
        <v>10359</v>
      </c>
      <c r="Q5939" s="270">
        <v>0</v>
      </c>
      <c r="R5939" s="74"/>
      <c r="S5939" s="75" t="str">
        <f t="shared" si="523"/>
        <v>0000</v>
      </c>
      <c r="T5939" s="75" t="str">
        <f t="shared" si="524"/>
        <v>00000000000000000000000000000000</v>
      </c>
      <c r="V5939" s="197"/>
      <c r="W5939" s="75">
        <f t="shared" si="525"/>
        <v>0</v>
      </c>
      <c r="AE5939" s="479"/>
    </row>
    <row r="5940" spans="1:31" s="75" customFormat="1" ht="13.5" x14ac:dyDescent="0.2">
      <c r="A5940" s="211">
        <v>5937</v>
      </c>
      <c r="B5940" s="212" t="s">
        <v>6600</v>
      </c>
      <c r="C5940" s="213" t="s">
        <v>6600</v>
      </c>
      <c r="D5940" s="213" t="s">
        <v>6600</v>
      </c>
      <c r="E5940" s="213" t="s">
        <v>6600</v>
      </c>
      <c r="F5940" s="213" t="s">
        <v>6600</v>
      </c>
      <c r="G5940" s="214" t="s">
        <v>6600</v>
      </c>
      <c r="H5940" s="208" t="str">
        <f>IF(Input!F$4="GMH_OECC",J5940,IF(Input!F$4="GMH_XOEC",L5940,IF(Input!F$4="GMH_Korea",N5940,IF(Input!F$4="GMH_EU",P5940,IF(Input!F$4="Skysuper",#REF!,IF(Input!F$4="SkyII",#REF!,IF(Input!F$4="XO-8000",#REF!, "FALSE")))))))</f>
        <v>00</v>
      </c>
      <c r="I5940" s="209">
        <f>IF(Input!F$4="GMH_OECC",K5940,IF(Input!F$4="GMH_XOEC",M5940,IF(Input!F$4="GMH_Korea",O5940,IF(Input!F$4="GMH_EU",Q5940,IF(Input!F$4="Skysuper",#REF!,IF(Input!F$4="SkyII",#REF!,IF(Input!F$4="XO-8000",#REF!, "FALSE")))))))</f>
        <v>0</v>
      </c>
      <c r="J5940" s="210" t="s">
        <v>10359</v>
      </c>
      <c r="K5940" s="268">
        <v>0</v>
      </c>
      <c r="L5940" s="270" t="s">
        <v>10359</v>
      </c>
      <c r="M5940" s="270">
        <v>0</v>
      </c>
      <c r="N5940" s="270" t="s">
        <v>10359</v>
      </c>
      <c r="O5940" s="270">
        <v>0</v>
      </c>
      <c r="P5940" s="270" t="s">
        <v>10359</v>
      </c>
      <c r="Q5940" s="270">
        <v>0</v>
      </c>
      <c r="R5940" s="74"/>
      <c r="S5940" s="75" t="str">
        <f t="shared" ref="S5940:S6003" si="526">"0"&amp;DEC2HEX(2^(I5940-1))&amp;IF(LEN(DEC2HEX(H5940))=2,DEC2HEX(H5940),"0"&amp;DEC2HEX(H5940))</f>
        <v>0000</v>
      </c>
      <c r="T5940" s="75" t="str">
        <f t="shared" si="524"/>
        <v>00000000000000000000000000000000</v>
      </c>
      <c r="V5940" s="197"/>
      <c r="W5940" s="75">
        <f t="shared" si="525"/>
        <v>0</v>
      </c>
      <c r="AE5940" s="479"/>
    </row>
    <row r="5941" spans="1:31" s="75" customFormat="1" ht="13.5" x14ac:dyDescent="0.2">
      <c r="A5941" s="211">
        <v>5938</v>
      </c>
      <c r="B5941" s="212" t="s">
        <v>6600</v>
      </c>
      <c r="C5941" s="213" t="s">
        <v>6600</v>
      </c>
      <c r="D5941" s="213" t="s">
        <v>6600</v>
      </c>
      <c r="E5941" s="213" t="s">
        <v>6600</v>
      </c>
      <c r="F5941" s="213" t="s">
        <v>6600</v>
      </c>
      <c r="G5941" s="214" t="s">
        <v>6600</v>
      </c>
      <c r="H5941" s="208" t="str">
        <f>IF(Input!F$4="GMH_OECC",J5941,IF(Input!F$4="GMH_XOEC",L5941,IF(Input!F$4="GMH_Korea",N5941,IF(Input!F$4="GMH_EU",P5941,IF(Input!F$4="Skysuper",#REF!,IF(Input!F$4="SkyII",#REF!,IF(Input!F$4="XO-8000",#REF!, "FALSE")))))))</f>
        <v>00</v>
      </c>
      <c r="I5941" s="209">
        <f>IF(Input!F$4="GMH_OECC",K5941,IF(Input!F$4="GMH_XOEC",M5941,IF(Input!F$4="GMH_Korea",O5941,IF(Input!F$4="GMH_EU",Q5941,IF(Input!F$4="Skysuper",#REF!,IF(Input!F$4="SkyII",#REF!,IF(Input!F$4="XO-8000",#REF!, "FALSE")))))))</f>
        <v>0</v>
      </c>
      <c r="J5941" s="210" t="s">
        <v>10359</v>
      </c>
      <c r="K5941" s="268">
        <v>0</v>
      </c>
      <c r="L5941" s="270" t="s">
        <v>10359</v>
      </c>
      <c r="M5941" s="270">
        <v>0</v>
      </c>
      <c r="N5941" s="270" t="s">
        <v>10359</v>
      </c>
      <c r="O5941" s="270">
        <v>0</v>
      </c>
      <c r="P5941" s="270" t="s">
        <v>10359</v>
      </c>
      <c r="Q5941" s="270">
        <v>0</v>
      </c>
      <c r="R5941" s="74"/>
      <c r="S5941" s="75" t="str">
        <f t="shared" si="526"/>
        <v>0000</v>
      </c>
      <c r="T5941" s="75" t="str">
        <f t="shared" si="524"/>
        <v>00000000000000000000000000000000</v>
      </c>
      <c r="V5941" s="197"/>
      <c r="W5941" s="75">
        <f t="shared" si="525"/>
        <v>0</v>
      </c>
      <c r="AE5941" s="479"/>
    </row>
    <row r="5942" spans="1:31" s="75" customFormat="1" ht="13.5" x14ac:dyDescent="0.2">
      <c r="A5942" s="211">
        <v>5939</v>
      </c>
      <c r="B5942" s="212" t="s">
        <v>6600</v>
      </c>
      <c r="C5942" s="213" t="s">
        <v>6600</v>
      </c>
      <c r="D5942" s="213" t="s">
        <v>6600</v>
      </c>
      <c r="E5942" s="213" t="s">
        <v>6600</v>
      </c>
      <c r="F5942" s="213" t="s">
        <v>6600</v>
      </c>
      <c r="G5942" s="214" t="s">
        <v>6600</v>
      </c>
      <c r="H5942" s="208" t="str">
        <f>IF(Input!F$4="GMH_OECC",J5942,IF(Input!F$4="GMH_XOEC",L5942,IF(Input!F$4="GMH_Korea",N5942,IF(Input!F$4="GMH_EU",P5942,IF(Input!F$4="Skysuper",#REF!,IF(Input!F$4="SkyII",#REF!,IF(Input!F$4="XO-8000",#REF!, "FALSE")))))))</f>
        <v>00</v>
      </c>
      <c r="I5942" s="209">
        <f>IF(Input!F$4="GMH_OECC",K5942,IF(Input!F$4="GMH_XOEC",M5942,IF(Input!F$4="GMH_Korea",O5942,IF(Input!F$4="GMH_EU",Q5942,IF(Input!F$4="Skysuper",#REF!,IF(Input!F$4="SkyII",#REF!,IF(Input!F$4="XO-8000",#REF!, "FALSE")))))))</f>
        <v>0</v>
      </c>
      <c r="J5942" s="210" t="s">
        <v>10359</v>
      </c>
      <c r="K5942" s="268">
        <v>0</v>
      </c>
      <c r="L5942" s="270" t="s">
        <v>10359</v>
      </c>
      <c r="M5942" s="270">
        <v>0</v>
      </c>
      <c r="N5942" s="270" t="s">
        <v>10359</v>
      </c>
      <c r="O5942" s="270">
        <v>0</v>
      </c>
      <c r="P5942" s="270" t="s">
        <v>10359</v>
      </c>
      <c r="Q5942" s="270">
        <v>0</v>
      </c>
      <c r="R5942" s="74"/>
      <c r="S5942" s="75" t="str">
        <f t="shared" si="526"/>
        <v>0000</v>
      </c>
      <c r="T5942" s="75" t="str">
        <f t="shared" si="524"/>
        <v>00000000000000000000000000000000</v>
      </c>
      <c r="V5942" s="197"/>
      <c r="W5942" s="75">
        <f t="shared" si="525"/>
        <v>0</v>
      </c>
      <c r="AE5942" s="479"/>
    </row>
    <row r="5943" spans="1:31" s="75" customFormat="1" ht="13.5" x14ac:dyDescent="0.2">
      <c r="A5943" s="211">
        <v>5940</v>
      </c>
      <c r="B5943" s="212" t="s">
        <v>6600</v>
      </c>
      <c r="C5943" s="213" t="s">
        <v>6600</v>
      </c>
      <c r="D5943" s="213" t="s">
        <v>6600</v>
      </c>
      <c r="E5943" s="213" t="s">
        <v>6600</v>
      </c>
      <c r="F5943" s="213" t="s">
        <v>6600</v>
      </c>
      <c r="G5943" s="214" t="s">
        <v>6600</v>
      </c>
      <c r="H5943" s="208" t="str">
        <f>IF(Input!F$4="GMH_OECC",J5943,IF(Input!F$4="GMH_XOEC",L5943,IF(Input!F$4="GMH_Korea",N5943,IF(Input!F$4="GMH_EU",P5943,IF(Input!F$4="Skysuper",#REF!,IF(Input!F$4="SkyII",#REF!,IF(Input!F$4="XO-8000",#REF!, "FALSE")))))))</f>
        <v>00</v>
      </c>
      <c r="I5943" s="209">
        <f>IF(Input!F$4="GMH_OECC",K5943,IF(Input!F$4="GMH_XOEC",M5943,IF(Input!F$4="GMH_Korea",O5943,IF(Input!F$4="GMH_EU",Q5943,IF(Input!F$4="Skysuper",#REF!,IF(Input!F$4="SkyII",#REF!,IF(Input!F$4="XO-8000",#REF!, "FALSE")))))))</f>
        <v>0</v>
      </c>
      <c r="J5943" s="210" t="s">
        <v>10359</v>
      </c>
      <c r="K5943" s="268">
        <v>0</v>
      </c>
      <c r="L5943" s="270" t="s">
        <v>10359</v>
      </c>
      <c r="M5943" s="270">
        <v>0</v>
      </c>
      <c r="N5943" s="270" t="s">
        <v>10359</v>
      </c>
      <c r="O5943" s="270">
        <v>0</v>
      </c>
      <c r="P5943" s="270" t="s">
        <v>10359</v>
      </c>
      <c r="Q5943" s="270">
        <v>0</v>
      </c>
      <c r="R5943" s="74"/>
      <c r="S5943" s="75" t="str">
        <f t="shared" si="526"/>
        <v>0000</v>
      </c>
      <c r="T5943" s="75" t="str">
        <f t="shared" si="524"/>
        <v>00000000000000000000000000000000</v>
      </c>
      <c r="V5943" s="197"/>
      <c r="W5943" s="75">
        <f t="shared" si="525"/>
        <v>0</v>
      </c>
      <c r="AE5943" s="479"/>
    </row>
    <row r="5944" spans="1:31" s="75" customFormat="1" ht="13.5" x14ac:dyDescent="0.2">
      <c r="A5944" s="211">
        <v>5941</v>
      </c>
      <c r="B5944" s="212" t="s">
        <v>6600</v>
      </c>
      <c r="C5944" s="213" t="s">
        <v>6600</v>
      </c>
      <c r="D5944" s="213" t="s">
        <v>6600</v>
      </c>
      <c r="E5944" s="213" t="s">
        <v>6600</v>
      </c>
      <c r="F5944" s="213" t="s">
        <v>6600</v>
      </c>
      <c r="G5944" s="214" t="s">
        <v>6600</v>
      </c>
      <c r="H5944" s="208" t="str">
        <f>IF(Input!F$4="GMH_OECC",J5944,IF(Input!F$4="GMH_XOEC",L5944,IF(Input!F$4="GMH_Korea",N5944,IF(Input!F$4="GMH_EU",P5944,IF(Input!F$4="Skysuper",#REF!,IF(Input!F$4="SkyII",#REF!,IF(Input!F$4="XO-8000",#REF!, "FALSE")))))))</f>
        <v>00</v>
      </c>
      <c r="I5944" s="209">
        <f>IF(Input!F$4="GMH_OECC",K5944,IF(Input!F$4="GMH_XOEC",M5944,IF(Input!F$4="GMH_Korea",O5944,IF(Input!F$4="GMH_EU",Q5944,IF(Input!F$4="Skysuper",#REF!,IF(Input!F$4="SkyII",#REF!,IF(Input!F$4="XO-8000",#REF!, "FALSE")))))))</f>
        <v>0</v>
      </c>
      <c r="J5944" s="210" t="s">
        <v>10359</v>
      </c>
      <c r="K5944" s="268">
        <v>0</v>
      </c>
      <c r="L5944" s="270" t="s">
        <v>10359</v>
      </c>
      <c r="M5944" s="270">
        <v>0</v>
      </c>
      <c r="N5944" s="270" t="s">
        <v>10359</v>
      </c>
      <c r="O5944" s="270">
        <v>0</v>
      </c>
      <c r="P5944" s="270" t="s">
        <v>10359</v>
      </c>
      <c r="Q5944" s="270">
        <v>0</v>
      </c>
      <c r="R5944" s="74"/>
      <c r="S5944" s="75" t="str">
        <f t="shared" si="526"/>
        <v>0000</v>
      </c>
      <c r="T5944" s="75" t="str">
        <f t="shared" si="524"/>
        <v>00000000000000000000000000000000</v>
      </c>
      <c r="V5944" s="197"/>
      <c r="W5944" s="75">
        <f t="shared" si="525"/>
        <v>0</v>
      </c>
      <c r="AE5944" s="479"/>
    </row>
    <row r="5945" spans="1:31" s="75" customFormat="1" ht="13.5" x14ac:dyDescent="0.2">
      <c r="A5945" s="211">
        <v>5942</v>
      </c>
      <c r="B5945" s="212" t="s">
        <v>6600</v>
      </c>
      <c r="C5945" s="213" t="s">
        <v>6600</v>
      </c>
      <c r="D5945" s="213" t="s">
        <v>6600</v>
      </c>
      <c r="E5945" s="213" t="s">
        <v>6600</v>
      </c>
      <c r="F5945" s="213" t="s">
        <v>6600</v>
      </c>
      <c r="G5945" s="214" t="s">
        <v>6600</v>
      </c>
      <c r="H5945" s="208" t="str">
        <f>IF(Input!F$4="GMH_OECC",J5945,IF(Input!F$4="GMH_XOEC",L5945,IF(Input!F$4="GMH_Korea",N5945,IF(Input!F$4="GMH_EU",P5945,IF(Input!F$4="Skysuper",#REF!,IF(Input!F$4="SkyII",#REF!,IF(Input!F$4="XO-8000",#REF!, "FALSE")))))))</f>
        <v>00</v>
      </c>
      <c r="I5945" s="209">
        <f>IF(Input!F$4="GMH_OECC",K5945,IF(Input!F$4="GMH_XOEC",M5945,IF(Input!F$4="GMH_Korea",O5945,IF(Input!F$4="GMH_EU",Q5945,IF(Input!F$4="Skysuper",#REF!,IF(Input!F$4="SkyII",#REF!,IF(Input!F$4="XO-8000",#REF!, "FALSE")))))))</f>
        <v>0</v>
      </c>
      <c r="J5945" s="210" t="s">
        <v>10359</v>
      </c>
      <c r="K5945" s="268">
        <v>0</v>
      </c>
      <c r="L5945" s="270" t="s">
        <v>10359</v>
      </c>
      <c r="M5945" s="270">
        <v>0</v>
      </c>
      <c r="N5945" s="270" t="s">
        <v>10359</v>
      </c>
      <c r="O5945" s="270">
        <v>0</v>
      </c>
      <c r="P5945" s="270" t="s">
        <v>10359</v>
      </c>
      <c r="Q5945" s="270">
        <v>0</v>
      </c>
      <c r="R5945" s="74"/>
      <c r="S5945" s="75" t="str">
        <f t="shared" si="526"/>
        <v>0000</v>
      </c>
      <c r="T5945" s="75" t="str">
        <f t="shared" si="524"/>
        <v>00000000000000000000000000000000</v>
      </c>
      <c r="V5945" s="197"/>
      <c r="W5945" s="75">
        <f t="shared" si="525"/>
        <v>0</v>
      </c>
      <c r="AE5945" s="479"/>
    </row>
    <row r="5946" spans="1:31" s="75" customFormat="1" ht="13.5" x14ac:dyDescent="0.2">
      <c r="A5946" s="211">
        <v>5943</v>
      </c>
      <c r="B5946" s="212" t="s">
        <v>6600</v>
      </c>
      <c r="C5946" s="213" t="s">
        <v>6600</v>
      </c>
      <c r="D5946" s="213" t="s">
        <v>6600</v>
      </c>
      <c r="E5946" s="213" t="s">
        <v>6600</v>
      </c>
      <c r="F5946" s="213" t="s">
        <v>6600</v>
      </c>
      <c r="G5946" s="214" t="s">
        <v>6600</v>
      </c>
      <c r="H5946" s="208" t="str">
        <f>IF(Input!F$4="GMH_OECC",J5946,IF(Input!F$4="GMH_XOEC",L5946,IF(Input!F$4="GMH_Korea",N5946,IF(Input!F$4="GMH_EU",P5946,IF(Input!F$4="Skysuper",#REF!,IF(Input!F$4="SkyII",#REF!,IF(Input!F$4="XO-8000",#REF!, "FALSE")))))))</f>
        <v>00</v>
      </c>
      <c r="I5946" s="209">
        <f>IF(Input!F$4="GMH_OECC",K5946,IF(Input!F$4="GMH_XOEC",M5946,IF(Input!F$4="GMH_Korea",O5946,IF(Input!F$4="GMH_EU",Q5946,IF(Input!F$4="Skysuper",#REF!,IF(Input!F$4="SkyII",#REF!,IF(Input!F$4="XO-8000",#REF!, "FALSE")))))))</f>
        <v>0</v>
      </c>
      <c r="J5946" s="210" t="s">
        <v>10359</v>
      </c>
      <c r="K5946" s="268">
        <v>0</v>
      </c>
      <c r="L5946" s="270" t="s">
        <v>10359</v>
      </c>
      <c r="M5946" s="270">
        <v>0</v>
      </c>
      <c r="N5946" s="270" t="s">
        <v>10359</v>
      </c>
      <c r="O5946" s="270">
        <v>0</v>
      </c>
      <c r="P5946" s="270" t="s">
        <v>10359</v>
      </c>
      <c r="Q5946" s="270">
        <v>0</v>
      </c>
      <c r="R5946" s="74"/>
      <c r="S5946" s="75" t="str">
        <f t="shared" si="526"/>
        <v>0000</v>
      </c>
      <c r="T5946" s="75" t="str">
        <f t="shared" si="524"/>
        <v>00000000000000000000000000000000</v>
      </c>
      <c r="V5946" s="197"/>
      <c r="W5946" s="75">
        <f t="shared" si="525"/>
        <v>0</v>
      </c>
      <c r="AE5946" s="479"/>
    </row>
    <row r="5947" spans="1:31" s="75" customFormat="1" ht="13.5" x14ac:dyDescent="0.2">
      <c r="A5947" s="211">
        <v>5944</v>
      </c>
      <c r="B5947" s="212" t="s">
        <v>6600</v>
      </c>
      <c r="C5947" s="213" t="s">
        <v>6600</v>
      </c>
      <c r="D5947" s="213" t="s">
        <v>6600</v>
      </c>
      <c r="E5947" s="213" t="s">
        <v>6600</v>
      </c>
      <c r="F5947" s="213" t="s">
        <v>6600</v>
      </c>
      <c r="G5947" s="214" t="s">
        <v>6600</v>
      </c>
      <c r="H5947" s="208" t="str">
        <f>IF(Input!F$4="GMH_OECC",J5947,IF(Input!F$4="GMH_XOEC",L5947,IF(Input!F$4="GMH_Korea",N5947,IF(Input!F$4="GMH_EU",P5947,IF(Input!F$4="Skysuper",#REF!,IF(Input!F$4="SkyII",#REF!,IF(Input!F$4="XO-8000",#REF!, "FALSE")))))))</f>
        <v>00</v>
      </c>
      <c r="I5947" s="209">
        <f>IF(Input!F$4="GMH_OECC",K5947,IF(Input!F$4="GMH_XOEC",M5947,IF(Input!F$4="GMH_Korea",O5947,IF(Input!F$4="GMH_EU",Q5947,IF(Input!F$4="Skysuper",#REF!,IF(Input!F$4="SkyII",#REF!,IF(Input!F$4="XO-8000",#REF!, "FALSE")))))))</f>
        <v>0</v>
      </c>
      <c r="J5947" s="210" t="s">
        <v>10359</v>
      </c>
      <c r="K5947" s="268">
        <v>0</v>
      </c>
      <c r="L5947" s="270" t="s">
        <v>10359</v>
      </c>
      <c r="M5947" s="270">
        <v>0</v>
      </c>
      <c r="N5947" s="270" t="s">
        <v>10359</v>
      </c>
      <c r="O5947" s="270">
        <v>0</v>
      </c>
      <c r="P5947" s="270" t="s">
        <v>10359</v>
      </c>
      <c r="Q5947" s="270">
        <v>0</v>
      </c>
      <c r="R5947" s="74"/>
      <c r="S5947" s="75" t="str">
        <f t="shared" si="526"/>
        <v>0000</v>
      </c>
      <c r="T5947" s="75" t="str">
        <f t="shared" si="524"/>
        <v>00000000000000000000000000000000</v>
      </c>
      <c r="V5947" s="197"/>
      <c r="W5947" s="75">
        <f t="shared" si="525"/>
        <v>0</v>
      </c>
      <c r="AE5947" s="479"/>
    </row>
    <row r="5948" spans="1:31" s="75" customFormat="1" ht="13.5" x14ac:dyDescent="0.2">
      <c r="A5948" s="211">
        <v>5945</v>
      </c>
      <c r="B5948" s="212" t="s">
        <v>6600</v>
      </c>
      <c r="C5948" s="213" t="s">
        <v>6600</v>
      </c>
      <c r="D5948" s="213" t="s">
        <v>6600</v>
      </c>
      <c r="E5948" s="213" t="s">
        <v>6600</v>
      </c>
      <c r="F5948" s="213" t="s">
        <v>6600</v>
      </c>
      <c r="G5948" s="214" t="s">
        <v>6600</v>
      </c>
      <c r="H5948" s="208" t="str">
        <f>IF(Input!F$4="GMH_OECC",J5948,IF(Input!F$4="GMH_XOEC",L5948,IF(Input!F$4="GMH_Korea",N5948,IF(Input!F$4="GMH_EU",P5948,IF(Input!F$4="Skysuper",#REF!,IF(Input!F$4="SkyII",#REF!,IF(Input!F$4="XO-8000",#REF!, "FALSE")))))))</f>
        <v>00</v>
      </c>
      <c r="I5948" s="209">
        <f>IF(Input!F$4="GMH_OECC",K5948,IF(Input!F$4="GMH_XOEC",M5948,IF(Input!F$4="GMH_Korea",O5948,IF(Input!F$4="GMH_EU",Q5948,IF(Input!F$4="Skysuper",#REF!,IF(Input!F$4="SkyII",#REF!,IF(Input!F$4="XO-8000",#REF!, "FALSE")))))))</f>
        <v>0</v>
      </c>
      <c r="J5948" s="210" t="s">
        <v>10359</v>
      </c>
      <c r="K5948" s="268">
        <v>0</v>
      </c>
      <c r="L5948" s="270" t="s">
        <v>10359</v>
      </c>
      <c r="M5948" s="270">
        <v>0</v>
      </c>
      <c r="N5948" s="270" t="s">
        <v>10359</v>
      </c>
      <c r="O5948" s="270">
        <v>0</v>
      </c>
      <c r="P5948" s="270" t="s">
        <v>10359</v>
      </c>
      <c r="Q5948" s="270">
        <v>0</v>
      </c>
      <c r="R5948" s="74"/>
      <c r="S5948" s="75" t="str">
        <f t="shared" si="526"/>
        <v>0000</v>
      </c>
      <c r="T5948" s="75" t="str">
        <f t="shared" si="524"/>
        <v>00000000000000000000000000000000</v>
      </c>
      <c r="V5948" s="197"/>
      <c r="W5948" s="75">
        <f t="shared" si="525"/>
        <v>0</v>
      </c>
      <c r="AE5948" s="479"/>
    </row>
    <row r="5949" spans="1:31" s="75" customFormat="1" ht="13.5" x14ac:dyDescent="0.2">
      <c r="A5949" s="211">
        <v>5946</v>
      </c>
      <c r="B5949" s="212" t="s">
        <v>6600</v>
      </c>
      <c r="C5949" s="213" t="s">
        <v>6600</v>
      </c>
      <c r="D5949" s="213" t="s">
        <v>6600</v>
      </c>
      <c r="E5949" s="213" t="s">
        <v>6600</v>
      </c>
      <c r="F5949" s="213" t="s">
        <v>6600</v>
      </c>
      <c r="G5949" s="214" t="s">
        <v>6600</v>
      </c>
      <c r="H5949" s="208" t="str">
        <f>IF(Input!F$4="GMH_OECC",J5949,IF(Input!F$4="GMH_XOEC",L5949,IF(Input!F$4="GMH_Korea",N5949,IF(Input!F$4="GMH_EU",P5949,IF(Input!F$4="Skysuper",#REF!,IF(Input!F$4="SkyII",#REF!,IF(Input!F$4="XO-8000",#REF!, "FALSE")))))))</f>
        <v>00</v>
      </c>
      <c r="I5949" s="209">
        <f>IF(Input!F$4="GMH_OECC",K5949,IF(Input!F$4="GMH_XOEC",M5949,IF(Input!F$4="GMH_Korea",O5949,IF(Input!F$4="GMH_EU",Q5949,IF(Input!F$4="Skysuper",#REF!,IF(Input!F$4="SkyII",#REF!,IF(Input!F$4="XO-8000",#REF!, "FALSE")))))))</f>
        <v>0</v>
      </c>
      <c r="J5949" s="210" t="s">
        <v>10359</v>
      </c>
      <c r="K5949" s="268">
        <v>0</v>
      </c>
      <c r="L5949" s="270" t="s">
        <v>10359</v>
      </c>
      <c r="M5949" s="270">
        <v>0</v>
      </c>
      <c r="N5949" s="270" t="s">
        <v>10359</v>
      </c>
      <c r="O5949" s="270">
        <v>0</v>
      </c>
      <c r="P5949" s="270" t="s">
        <v>10359</v>
      </c>
      <c r="Q5949" s="270">
        <v>0</v>
      </c>
      <c r="R5949" s="74"/>
      <c r="S5949" s="75" t="str">
        <f t="shared" si="526"/>
        <v>0000</v>
      </c>
      <c r="T5949" s="75" t="str">
        <f t="shared" si="524"/>
        <v>00000000000000000000000000000000</v>
      </c>
      <c r="V5949" s="197"/>
      <c r="W5949" s="75">
        <f t="shared" si="525"/>
        <v>0</v>
      </c>
      <c r="AE5949" s="479"/>
    </row>
    <row r="5950" spans="1:31" s="75" customFormat="1" ht="13.5" x14ac:dyDescent="0.2">
      <c r="A5950" s="211">
        <v>5947</v>
      </c>
      <c r="B5950" s="212" t="s">
        <v>6600</v>
      </c>
      <c r="C5950" s="213" t="s">
        <v>6600</v>
      </c>
      <c r="D5950" s="213" t="s">
        <v>6600</v>
      </c>
      <c r="E5950" s="213" t="s">
        <v>6600</v>
      </c>
      <c r="F5950" s="213" t="s">
        <v>6600</v>
      </c>
      <c r="G5950" s="214" t="s">
        <v>6600</v>
      </c>
      <c r="H5950" s="208" t="str">
        <f>IF(Input!F$4="GMH_OECC",J5950,IF(Input!F$4="GMH_XOEC",L5950,IF(Input!F$4="GMH_Korea",N5950,IF(Input!F$4="GMH_EU",P5950,IF(Input!F$4="Skysuper",#REF!,IF(Input!F$4="SkyII",#REF!,IF(Input!F$4="XO-8000",#REF!, "FALSE")))))))</f>
        <v>00</v>
      </c>
      <c r="I5950" s="209">
        <f>IF(Input!F$4="GMH_OECC",K5950,IF(Input!F$4="GMH_XOEC",M5950,IF(Input!F$4="GMH_Korea",O5950,IF(Input!F$4="GMH_EU",Q5950,IF(Input!F$4="Skysuper",#REF!,IF(Input!F$4="SkyII",#REF!,IF(Input!F$4="XO-8000",#REF!, "FALSE")))))))</f>
        <v>0</v>
      </c>
      <c r="J5950" s="210" t="s">
        <v>10359</v>
      </c>
      <c r="K5950" s="268">
        <v>0</v>
      </c>
      <c r="L5950" s="270" t="s">
        <v>10359</v>
      </c>
      <c r="M5950" s="270">
        <v>0</v>
      </c>
      <c r="N5950" s="270" t="s">
        <v>10359</v>
      </c>
      <c r="O5950" s="270">
        <v>0</v>
      </c>
      <c r="P5950" s="270" t="s">
        <v>10359</v>
      </c>
      <c r="Q5950" s="270">
        <v>0</v>
      </c>
      <c r="R5950" s="74"/>
      <c r="S5950" s="75" t="str">
        <f t="shared" si="526"/>
        <v>0000</v>
      </c>
      <c r="T5950" s="75" t="str">
        <f t="shared" si="524"/>
        <v>00000000000000000000000000000000</v>
      </c>
      <c r="V5950" s="197"/>
      <c r="W5950" s="75">
        <f t="shared" si="525"/>
        <v>0</v>
      </c>
      <c r="AE5950" s="479"/>
    </row>
    <row r="5951" spans="1:31" s="75" customFormat="1" ht="13.5" x14ac:dyDescent="0.2">
      <c r="A5951" s="211">
        <v>5948</v>
      </c>
      <c r="B5951" s="212" t="s">
        <v>6600</v>
      </c>
      <c r="C5951" s="213" t="s">
        <v>6600</v>
      </c>
      <c r="D5951" s="213" t="s">
        <v>6600</v>
      </c>
      <c r="E5951" s="213" t="s">
        <v>6600</v>
      </c>
      <c r="F5951" s="213" t="s">
        <v>6600</v>
      </c>
      <c r="G5951" s="214" t="s">
        <v>6600</v>
      </c>
      <c r="H5951" s="208" t="str">
        <f>IF(Input!F$4="GMH_OECC",J5951,IF(Input!F$4="GMH_XOEC",L5951,IF(Input!F$4="GMH_Korea",N5951,IF(Input!F$4="GMH_EU",P5951,IF(Input!F$4="Skysuper",#REF!,IF(Input!F$4="SkyII",#REF!,IF(Input!F$4="XO-8000",#REF!, "FALSE")))))))</f>
        <v>00</v>
      </c>
      <c r="I5951" s="209">
        <f>IF(Input!F$4="GMH_OECC",K5951,IF(Input!F$4="GMH_XOEC",M5951,IF(Input!F$4="GMH_Korea",O5951,IF(Input!F$4="GMH_EU",Q5951,IF(Input!F$4="Skysuper",#REF!,IF(Input!F$4="SkyII",#REF!,IF(Input!F$4="XO-8000",#REF!, "FALSE")))))))</f>
        <v>0</v>
      </c>
      <c r="J5951" s="210" t="s">
        <v>10359</v>
      </c>
      <c r="K5951" s="268">
        <v>0</v>
      </c>
      <c r="L5951" s="270" t="s">
        <v>10359</v>
      </c>
      <c r="M5951" s="270">
        <v>0</v>
      </c>
      <c r="N5951" s="270" t="s">
        <v>10359</v>
      </c>
      <c r="O5951" s="270">
        <v>0</v>
      </c>
      <c r="P5951" s="270" t="s">
        <v>10359</v>
      </c>
      <c r="Q5951" s="270">
        <v>0</v>
      </c>
      <c r="R5951" s="74"/>
      <c r="S5951" s="75" t="str">
        <f t="shared" si="526"/>
        <v>0000</v>
      </c>
      <c r="T5951" s="75" t="str">
        <f t="shared" si="524"/>
        <v>00000000000000000000000000000000</v>
      </c>
      <c r="V5951" s="197"/>
      <c r="W5951" s="75">
        <f t="shared" si="525"/>
        <v>0</v>
      </c>
      <c r="AE5951" s="479"/>
    </row>
    <row r="5952" spans="1:31" s="75" customFormat="1" ht="13.5" x14ac:dyDescent="0.2">
      <c r="A5952" s="211">
        <v>5949</v>
      </c>
      <c r="B5952" s="212" t="s">
        <v>6600</v>
      </c>
      <c r="C5952" s="213" t="s">
        <v>6600</v>
      </c>
      <c r="D5952" s="213" t="s">
        <v>6600</v>
      </c>
      <c r="E5952" s="213" t="s">
        <v>6600</v>
      </c>
      <c r="F5952" s="213" t="s">
        <v>6600</v>
      </c>
      <c r="G5952" s="214" t="s">
        <v>6600</v>
      </c>
      <c r="H5952" s="208" t="str">
        <f>IF(Input!F$4="GMH_OECC",J5952,IF(Input!F$4="GMH_XOEC",L5952,IF(Input!F$4="GMH_Korea",N5952,IF(Input!F$4="GMH_EU",P5952,IF(Input!F$4="Skysuper",#REF!,IF(Input!F$4="SkyII",#REF!,IF(Input!F$4="XO-8000",#REF!, "FALSE")))))))</f>
        <v>00</v>
      </c>
      <c r="I5952" s="209">
        <f>IF(Input!F$4="GMH_OECC",K5952,IF(Input!F$4="GMH_XOEC",M5952,IF(Input!F$4="GMH_Korea",O5952,IF(Input!F$4="GMH_EU",Q5952,IF(Input!F$4="Skysuper",#REF!,IF(Input!F$4="SkyII",#REF!,IF(Input!F$4="XO-8000",#REF!, "FALSE")))))))</f>
        <v>0</v>
      </c>
      <c r="J5952" s="210" t="s">
        <v>10359</v>
      </c>
      <c r="K5952" s="268">
        <v>0</v>
      </c>
      <c r="L5952" s="270" t="s">
        <v>10359</v>
      </c>
      <c r="M5952" s="270">
        <v>0</v>
      </c>
      <c r="N5952" s="270" t="s">
        <v>10359</v>
      </c>
      <c r="O5952" s="270">
        <v>0</v>
      </c>
      <c r="P5952" s="270" t="s">
        <v>10359</v>
      </c>
      <c r="Q5952" s="270">
        <v>0</v>
      </c>
      <c r="R5952" s="74"/>
      <c r="S5952" s="75" t="str">
        <f t="shared" si="526"/>
        <v>0000</v>
      </c>
      <c r="T5952" s="75" t="str">
        <f t="shared" si="524"/>
        <v>00000000000000000000000000000000</v>
      </c>
      <c r="V5952" s="197"/>
      <c r="W5952" s="75">
        <f t="shared" si="525"/>
        <v>0</v>
      </c>
      <c r="AE5952" s="479"/>
    </row>
    <row r="5953" spans="1:31" s="75" customFormat="1" ht="13.5" x14ac:dyDescent="0.2">
      <c r="A5953" s="211">
        <v>5950</v>
      </c>
      <c r="B5953" s="212" t="s">
        <v>6600</v>
      </c>
      <c r="C5953" s="213" t="s">
        <v>6600</v>
      </c>
      <c r="D5953" s="213" t="s">
        <v>6600</v>
      </c>
      <c r="E5953" s="213" t="s">
        <v>6600</v>
      </c>
      <c r="F5953" s="213" t="s">
        <v>6600</v>
      </c>
      <c r="G5953" s="214" t="s">
        <v>6600</v>
      </c>
      <c r="H5953" s="208" t="str">
        <f>IF(Input!F$4="GMH_OECC",J5953,IF(Input!F$4="GMH_XOEC",L5953,IF(Input!F$4="GMH_Korea",N5953,IF(Input!F$4="GMH_EU",P5953,IF(Input!F$4="Skysuper",#REF!,IF(Input!F$4="SkyII",#REF!,IF(Input!F$4="XO-8000",#REF!, "FALSE")))))))</f>
        <v>00</v>
      </c>
      <c r="I5953" s="209">
        <f>IF(Input!F$4="GMH_OECC",K5953,IF(Input!F$4="GMH_XOEC",M5953,IF(Input!F$4="GMH_Korea",O5953,IF(Input!F$4="GMH_EU",Q5953,IF(Input!F$4="Skysuper",#REF!,IF(Input!F$4="SkyII",#REF!,IF(Input!F$4="XO-8000",#REF!, "FALSE")))))))</f>
        <v>0</v>
      </c>
      <c r="J5953" s="210" t="s">
        <v>10359</v>
      </c>
      <c r="K5953" s="268">
        <v>0</v>
      </c>
      <c r="L5953" s="270" t="s">
        <v>10359</v>
      </c>
      <c r="M5953" s="270">
        <v>0</v>
      </c>
      <c r="N5953" s="270" t="s">
        <v>10359</v>
      </c>
      <c r="O5953" s="270">
        <v>0</v>
      </c>
      <c r="P5953" s="270" t="s">
        <v>10359</v>
      </c>
      <c r="Q5953" s="270">
        <v>0</v>
      </c>
      <c r="R5953" s="74"/>
      <c r="S5953" s="75" t="str">
        <f t="shared" si="526"/>
        <v>0000</v>
      </c>
      <c r="T5953" s="75" t="str">
        <f t="shared" si="524"/>
        <v>00000000000000000000000000000000</v>
      </c>
      <c r="V5953" s="197"/>
      <c r="W5953" s="75">
        <f t="shared" si="525"/>
        <v>0</v>
      </c>
      <c r="AE5953" s="479"/>
    </row>
    <row r="5954" spans="1:31" s="75" customFormat="1" ht="13.5" x14ac:dyDescent="0.2">
      <c r="A5954" s="211">
        <v>5951</v>
      </c>
      <c r="B5954" s="212" t="s">
        <v>6600</v>
      </c>
      <c r="C5954" s="213" t="s">
        <v>6600</v>
      </c>
      <c r="D5954" s="213" t="s">
        <v>6600</v>
      </c>
      <c r="E5954" s="213" t="s">
        <v>6600</v>
      </c>
      <c r="F5954" s="213" t="s">
        <v>6600</v>
      </c>
      <c r="G5954" s="214" t="s">
        <v>6600</v>
      </c>
      <c r="H5954" s="208" t="str">
        <f>IF(Input!F$4="GMH_OECC",J5954,IF(Input!F$4="GMH_XOEC",L5954,IF(Input!F$4="GMH_Korea",N5954,IF(Input!F$4="GMH_EU",P5954,IF(Input!F$4="Skysuper",#REF!,IF(Input!F$4="SkyII",#REF!,IF(Input!F$4="XO-8000",#REF!, "FALSE")))))))</f>
        <v>00</v>
      </c>
      <c r="I5954" s="209">
        <f>IF(Input!F$4="GMH_OECC",K5954,IF(Input!F$4="GMH_XOEC",M5954,IF(Input!F$4="GMH_Korea",O5954,IF(Input!F$4="GMH_EU",Q5954,IF(Input!F$4="Skysuper",#REF!,IF(Input!F$4="SkyII",#REF!,IF(Input!F$4="XO-8000",#REF!, "FALSE")))))))</f>
        <v>0</v>
      </c>
      <c r="J5954" s="210" t="s">
        <v>10359</v>
      </c>
      <c r="K5954" s="268">
        <v>0</v>
      </c>
      <c r="L5954" s="270" t="s">
        <v>10359</v>
      </c>
      <c r="M5954" s="270">
        <v>0</v>
      </c>
      <c r="N5954" s="270" t="s">
        <v>10359</v>
      </c>
      <c r="O5954" s="270">
        <v>0</v>
      </c>
      <c r="P5954" s="270" t="s">
        <v>10359</v>
      </c>
      <c r="Q5954" s="270">
        <v>0</v>
      </c>
      <c r="R5954" s="74"/>
      <c r="S5954" s="75" t="str">
        <f t="shared" si="526"/>
        <v>0000</v>
      </c>
      <c r="T5954" s="75" t="str">
        <f t="shared" si="524"/>
        <v>00000000000000000000000000000000</v>
      </c>
      <c r="V5954" s="197"/>
      <c r="W5954" s="75">
        <f t="shared" si="525"/>
        <v>0</v>
      </c>
      <c r="AE5954" s="479"/>
    </row>
    <row r="5955" spans="1:31" s="75" customFormat="1" ht="13.5" x14ac:dyDescent="0.2">
      <c r="A5955" s="211">
        <v>5952</v>
      </c>
      <c r="B5955" s="212" t="s">
        <v>6600</v>
      </c>
      <c r="C5955" s="213" t="s">
        <v>6600</v>
      </c>
      <c r="D5955" s="213" t="s">
        <v>6600</v>
      </c>
      <c r="E5955" s="213" t="s">
        <v>6600</v>
      </c>
      <c r="F5955" s="213" t="s">
        <v>6600</v>
      </c>
      <c r="G5955" s="214" t="s">
        <v>6600</v>
      </c>
      <c r="H5955" s="208" t="str">
        <f>IF(Input!F$4="GMH_OECC",J5955,IF(Input!F$4="GMH_XOEC",L5955,IF(Input!F$4="GMH_Korea",N5955,IF(Input!F$4="GMH_EU",P5955,IF(Input!F$4="Skysuper",#REF!,IF(Input!F$4="SkyII",#REF!,IF(Input!F$4="XO-8000",#REF!, "FALSE")))))))</f>
        <v>00</v>
      </c>
      <c r="I5955" s="209">
        <f>IF(Input!F$4="GMH_OECC",K5955,IF(Input!F$4="GMH_XOEC",M5955,IF(Input!F$4="GMH_Korea",O5955,IF(Input!F$4="GMH_EU",Q5955,IF(Input!F$4="Skysuper",#REF!,IF(Input!F$4="SkyII",#REF!,IF(Input!F$4="XO-8000",#REF!, "FALSE")))))))</f>
        <v>0</v>
      </c>
      <c r="J5955" s="210" t="s">
        <v>10359</v>
      </c>
      <c r="K5955" s="268">
        <v>0</v>
      </c>
      <c r="L5955" s="270" t="s">
        <v>10359</v>
      </c>
      <c r="M5955" s="270">
        <v>0</v>
      </c>
      <c r="N5955" s="270" t="s">
        <v>10359</v>
      </c>
      <c r="O5955" s="270">
        <v>0</v>
      </c>
      <c r="P5955" s="270" t="s">
        <v>10359</v>
      </c>
      <c r="Q5955" s="270">
        <v>0</v>
      </c>
      <c r="R5955" s="74"/>
      <c r="S5955" s="75" t="str">
        <f t="shared" si="526"/>
        <v>0000</v>
      </c>
      <c r="T5955" s="75" t="str">
        <f t="shared" si="524"/>
        <v>00000000000000000000000000000000</v>
      </c>
      <c r="V5955" s="197"/>
      <c r="W5955" s="75">
        <f t="shared" si="525"/>
        <v>0</v>
      </c>
      <c r="AE5955" s="479"/>
    </row>
    <row r="5956" spans="1:31" s="75" customFormat="1" ht="13.5" x14ac:dyDescent="0.2">
      <c r="A5956" s="211">
        <v>5953</v>
      </c>
      <c r="B5956" s="212" t="s">
        <v>6600</v>
      </c>
      <c r="C5956" s="213" t="s">
        <v>6600</v>
      </c>
      <c r="D5956" s="213" t="s">
        <v>6600</v>
      </c>
      <c r="E5956" s="213" t="s">
        <v>6600</v>
      </c>
      <c r="F5956" s="213" t="s">
        <v>6600</v>
      </c>
      <c r="G5956" s="214" t="s">
        <v>6600</v>
      </c>
      <c r="H5956" s="208" t="str">
        <f>IF(Input!F$4="GMH_OECC",J5956,IF(Input!F$4="GMH_XOEC",L5956,IF(Input!F$4="GMH_Korea",N5956,IF(Input!F$4="GMH_EU",P5956,IF(Input!F$4="Skysuper",#REF!,IF(Input!F$4="SkyII",#REF!,IF(Input!F$4="XO-8000",#REF!, "FALSE")))))))</f>
        <v>00</v>
      </c>
      <c r="I5956" s="209">
        <f>IF(Input!F$4="GMH_OECC",K5956,IF(Input!F$4="GMH_XOEC",M5956,IF(Input!F$4="GMH_Korea",O5956,IF(Input!F$4="GMH_EU",Q5956,IF(Input!F$4="Skysuper",#REF!,IF(Input!F$4="SkyII",#REF!,IF(Input!F$4="XO-8000",#REF!, "FALSE")))))))</f>
        <v>0</v>
      </c>
      <c r="J5956" s="210" t="s">
        <v>10359</v>
      </c>
      <c r="K5956" s="268">
        <v>0</v>
      </c>
      <c r="L5956" s="270" t="s">
        <v>10359</v>
      </c>
      <c r="M5956" s="270">
        <v>0</v>
      </c>
      <c r="N5956" s="270" t="s">
        <v>10359</v>
      </c>
      <c r="O5956" s="270">
        <v>0</v>
      </c>
      <c r="P5956" s="270" t="s">
        <v>10359</v>
      </c>
      <c r="Q5956" s="270">
        <v>0</v>
      </c>
      <c r="R5956" s="74"/>
      <c r="S5956" s="75" t="str">
        <f t="shared" si="526"/>
        <v>0000</v>
      </c>
      <c r="T5956" s="75" t="str">
        <f t="shared" ref="T5956:T6019" si="527">CONCATENATE(S5956,S5957,S5958,S5959,S5960,S5961,S5962,S5963)</f>
        <v>00000000000000000000000000000000</v>
      </c>
      <c r="V5956" s="197"/>
      <c r="W5956" s="75">
        <f t="shared" si="525"/>
        <v>0</v>
      </c>
      <c r="AE5956" s="479"/>
    </row>
    <row r="5957" spans="1:31" s="75" customFormat="1" ht="13.5" x14ac:dyDescent="0.2">
      <c r="A5957" s="211">
        <v>5954</v>
      </c>
      <c r="B5957" s="212" t="s">
        <v>6600</v>
      </c>
      <c r="C5957" s="213" t="s">
        <v>6600</v>
      </c>
      <c r="D5957" s="213" t="s">
        <v>6600</v>
      </c>
      <c r="E5957" s="213" t="s">
        <v>6600</v>
      </c>
      <c r="F5957" s="213" t="s">
        <v>6600</v>
      </c>
      <c r="G5957" s="214" t="s">
        <v>6600</v>
      </c>
      <c r="H5957" s="208" t="str">
        <f>IF(Input!F$4="GMH_OECC",J5957,IF(Input!F$4="GMH_XOEC",L5957,IF(Input!F$4="GMH_Korea",N5957,IF(Input!F$4="GMH_EU",P5957,IF(Input!F$4="Skysuper",#REF!,IF(Input!F$4="SkyII",#REF!,IF(Input!F$4="XO-8000",#REF!, "FALSE")))))))</f>
        <v>00</v>
      </c>
      <c r="I5957" s="209">
        <f>IF(Input!F$4="GMH_OECC",K5957,IF(Input!F$4="GMH_XOEC",M5957,IF(Input!F$4="GMH_Korea",O5957,IF(Input!F$4="GMH_EU",Q5957,IF(Input!F$4="Skysuper",#REF!,IF(Input!F$4="SkyII",#REF!,IF(Input!F$4="XO-8000",#REF!, "FALSE")))))))</f>
        <v>0</v>
      </c>
      <c r="J5957" s="210" t="s">
        <v>10359</v>
      </c>
      <c r="K5957" s="268">
        <v>0</v>
      </c>
      <c r="L5957" s="270" t="s">
        <v>10359</v>
      </c>
      <c r="M5957" s="270">
        <v>0</v>
      </c>
      <c r="N5957" s="270" t="s">
        <v>10359</v>
      </c>
      <c r="O5957" s="270">
        <v>0</v>
      </c>
      <c r="P5957" s="270" t="s">
        <v>10359</v>
      </c>
      <c r="Q5957" s="270">
        <v>0</v>
      </c>
      <c r="R5957" s="74"/>
      <c r="S5957" s="75" t="str">
        <f t="shared" si="526"/>
        <v>0000</v>
      </c>
      <c r="T5957" s="75" t="str">
        <f t="shared" si="527"/>
        <v>00000000000000000000000000000000</v>
      </c>
      <c r="V5957" s="197"/>
      <c r="W5957" s="75">
        <f t="shared" si="525"/>
        <v>0</v>
      </c>
      <c r="AE5957" s="479"/>
    </row>
    <row r="5958" spans="1:31" s="75" customFormat="1" ht="13.5" x14ac:dyDescent="0.2">
      <c r="A5958" s="211">
        <v>5955</v>
      </c>
      <c r="B5958" s="212" t="s">
        <v>6600</v>
      </c>
      <c r="C5958" s="213" t="s">
        <v>6600</v>
      </c>
      <c r="D5958" s="213" t="s">
        <v>6600</v>
      </c>
      <c r="E5958" s="213" t="s">
        <v>6600</v>
      </c>
      <c r="F5958" s="213" t="s">
        <v>6600</v>
      </c>
      <c r="G5958" s="214" t="s">
        <v>6600</v>
      </c>
      <c r="H5958" s="208" t="str">
        <f>IF(Input!F$4="GMH_OECC",J5958,IF(Input!F$4="GMH_XOEC",L5958,IF(Input!F$4="GMH_Korea",N5958,IF(Input!F$4="GMH_EU",P5958,IF(Input!F$4="Skysuper",#REF!,IF(Input!F$4="SkyII",#REF!,IF(Input!F$4="XO-8000",#REF!, "FALSE")))))))</f>
        <v>00</v>
      </c>
      <c r="I5958" s="209">
        <f>IF(Input!F$4="GMH_OECC",K5958,IF(Input!F$4="GMH_XOEC",M5958,IF(Input!F$4="GMH_Korea",O5958,IF(Input!F$4="GMH_EU",Q5958,IF(Input!F$4="Skysuper",#REF!,IF(Input!F$4="SkyII",#REF!,IF(Input!F$4="XO-8000",#REF!, "FALSE")))))))</f>
        <v>0</v>
      </c>
      <c r="J5958" s="210" t="s">
        <v>10359</v>
      </c>
      <c r="K5958" s="268">
        <v>0</v>
      </c>
      <c r="L5958" s="270" t="s">
        <v>10359</v>
      </c>
      <c r="M5958" s="270">
        <v>0</v>
      </c>
      <c r="N5958" s="270" t="s">
        <v>10359</v>
      </c>
      <c r="O5958" s="270">
        <v>0</v>
      </c>
      <c r="P5958" s="270" t="s">
        <v>10359</v>
      </c>
      <c r="Q5958" s="270">
        <v>0</v>
      </c>
      <c r="R5958" s="74"/>
      <c r="S5958" s="75" t="str">
        <f t="shared" si="526"/>
        <v>0000</v>
      </c>
      <c r="T5958" s="75" t="str">
        <f t="shared" si="527"/>
        <v>00000000000000000000000000000000</v>
      </c>
      <c r="V5958" s="197"/>
      <c r="W5958" s="75">
        <f t="shared" ref="W5958:W6021" si="528">HEX2DEC(RIGHT(S5958,2))+HEX2DEC(RIGHT(S5959,2))+HEX2DEC(RIGHT(S5960,2))+HEX2DEC(RIGHT(S5961,2))+HEX2DEC(LEFT(S5958,2))+HEX2DEC(LEFT(S5959,2))+HEX2DEC(LEFT(S5960,2))+HEX2DEC(LEFT(S5961,2))+HEX2DEC(RIGHT(S5962,2))+HEX2DEC(RIGHT(S5963,2))+HEX2DEC(RIGHT(S5964,2))+HEX2DEC(RIGHT(S5965,2))+HEX2DEC(LEFT(S5962,2))+HEX2DEC(LEFT(S5963,2))+HEX2DEC(LEFT(S5964,2))+HEX2DEC(LEFT(S5965,2))</f>
        <v>0</v>
      </c>
      <c r="AE5958" s="479"/>
    </row>
    <row r="5959" spans="1:31" s="75" customFormat="1" ht="13.5" x14ac:dyDescent="0.2">
      <c r="A5959" s="211">
        <v>5956</v>
      </c>
      <c r="B5959" s="212" t="s">
        <v>6600</v>
      </c>
      <c r="C5959" s="213" t="s">
        <v>6600</v>
      </c>
      <c r="D5959" s="213" t="s">
        <v>6600</v>
      </c>
      <c r="E5959" s="213" t="s">
        <v>6600</v>
      </c>
      <c r="F5959" s="213" t="s">
        <v>6600</v>
      </c>
      <c r="G5959" s="214" t="s">
        <v>6600</v>
      </c>
      <c r="H5959" s="208" t="str">
        <f>IF(Input!F$4="GMH_OECC",J5959,IF(Input!F$4="GMH_XOEC",L5959,IF(Input!F$4="GMH_Korea",N5959,IF(Input!F$4="GMH_EU",P5959,IF(Input!F$4="Skysuper",#REF!,IF(Input!F$4="SkyII",#REF!,IF(Input!F$4="XO-8000",#REF!, "FALSE")))))))</f>
        <v>00</v>
      </c>
      <c r="I5959" s="209">
        <f>IF(Input!F$4="GMH_OECC",K5959,IF(Input!F$4="GMH_XOEC",M5959,IF(Input!F$4="GMH_Korea",O5959,IF(Input!F$4="GMH_EU",Q5959,IF(Input!F$4="Skysuper",#REF!,IF(Input!F$4="SkyII",#REF!,IF(Input!F$4="XO-8000",#REF!, "FALSE")))))))</f>
        <v>0</v>
      </c>
      <c r="J5959" s="210" t="s">
        <v>10359</v>
      </c>
      <c r="K5959" s="268">
        <v>0</v>
      </c>
      <c r="L5959" s="270" t="s">
        <v>10359</v>
      </c>
      <c r="M5959" s="270">
        <v>0</v>
      </c>
      <c r="N5959" s="270" t="s">
        <v>10359</v>
      </c>
      <c r="O5959" s="270">
        <v>0</v>
      </c>
      <c r="P5959" s="270" t="s">
        <v>10359</v>
      </c>
      <c r="Q5959" s="270">
        <v>0</v>
      </c>
      <c r="R5959" s="74"/>
      <c r="S5959" s="75" t="str">
        <f t="shared" si="526"/>
        <v>0000</v>
      </c>
      <c r="T5959" s="75" t="str">
        <f t="shared" si="527"/>
        <v>00000000000000000000000000000000</v>
      </c>
      <c r="V5959" s="197"/>
      <c r="W5959" s="75">
        <f t="shared" si="528"/>
        <v>0</v>
      </c>
      <c r="AE5959" s="479"/>
    </row>
    <row r="5960" spans="1:31" s="75" customFormat="1" ht="13.5" x14ac:dyDescent="0.2">
      <c r="A5960" s="211">
        <v>5957</v>
      </c>
      <c r="B5960" s="212" t="s">
        <v>6600</v>
      </c>
      <c r="C5960" s="213" t="s">
        <v>6600</v>
      </c>
      <c r="D5960" s="213" t="s">
        <v>6600</v>
      </c>
      <c r="E5960" s="213" t="s">
        <v>6600</v>
      </c>
      <c r="F5960" s="213" t="s">
        <v>6600</v>
      </c>
      <c r="G5960" s="214" t="s">
        <v>6600</v>
      </c>
      <c r="H5960" s="208" t="str">
        <f>IF(Input!F$4="GMH_OECC",J5960,IF(Input!F$4="GMH_XOEC",L5960,IF(Input!F$4="GMH_Korea",N5960,IF(Input!F$4="GMH_EU",P5960,IF(Input!F$4="Skysuper",#REF!,IF(Input!F$4="SkyII",#REF!,IF(Input!F$4="XO-8000",#REF!, "FALSE")))))))</f>
        <v>00</v>
      </c>
      <c r="I5960" s="209">
        <f>IF(Input!F$4="GMH_OECC",K5960,IF(Input!F$4="GMH_XOEC",M5960,IF(Input!F$4="GMH_Korea",O5960,IF(Input!F$4="GMH_EU",Q5960,IF(Input!F$4="Skysuper",#REF!,IF(Input!F$4="SkyII",#REF!,IF(Input!F$4="XO-8000",#REF!, "FALSE")))))))</f>
        <v>0</v>
      </c>
      <c r="J5960" s="210" t="s">
        <v>10359</v>
      </c>
      <c r="K5960" s="268">
        <v>0</v>
      </c>
      <c r="L5960" s="270" t="s">
        <v>10359</v>
      </c>
      <c r="M5960" s="270">
        <v>0</v>
      </c>
      <c r="N5960" s="270" t="s">
        <v>10359</v>
      </c>
      <c r="O5960" s="270">
        <v>0</v>
      </c>
      <c r="P5960" s="270" t="s">
        <v>10359</v>
      </c>
      <c r="Q5960" s="270">
        <v>0</v>
      </c>
      <c r="R5960" s="74"/>
      <c r="S5960" s="75" t="str">
        <f t="shared" si="526"/>
        <v>0000</v>
      </c>
      <c r="T5960" s="75" t="str">
        <f t="shared" si="527"/>
        <v>00000000000000000000000000000000</v>
      </c>
      <c r="V5960" s="197"/>
      <c r="W5960" s="75">
        <f t="shared" si="528"/>
        <v>0</v>
      </c>
      <c r="AE5960" s="479"/>
    </row>
    <row r="5961" spans="1:31" s="75" customFormat="1" ht="13.5" x14ac:dyDescent="0.2">
      <c r="A5961" s="211">
        <v>5958</v>
      </c>
      <c r="B5961" s="212" t="s">
        <v>6600</v>
      </c>
      <c r="C5961" s="213" t="s">
        <v>6600</v>
      </c>
      <c r="D5961" s="213" t="s">
        <v>6600</v>
      </c>
      <c r="E5961" s="213" t="s">
        <v>6600</v>
      </c>
      <c r="F5961" s="213" t="s">
        <v>6600</v>
      </c>
      <c r="G5961" s="214" t="s">
        <v>6600</v>
      </c>
      <c r="H5961" s="208" t="str">
        <f>IF(Input!F$4="GMH_OECC",J5961,IF(Input!F$4="GMH_XOEC",L5961,IF(Input!F$4="GMH_Korea",N5961,IF(Input!F$4="GMH_EU",P5961,IF(Input!F$4="Skysuper",#REF!,IF(Input!F$4="SkyII",#REF!,IF(Input!F$4="XO-8000",#REF!, "FALSE")))))))</f>
        <v>00</v>
      </c>
      <c r="I5961" s="209">
        <f>IF(Input!F$4="GMH_OECC",K5961,IF(Input!F$4="GMH_XOEC",M5961,IF(Input!F$4="GMH_Korea",O5961,IF(Input!F$4="GMH_EU",Q5961,IF(Input!F$4="Skysuper",#REF!,IF(Input!F$4="SkyII",#REF!,IF(Input!F$4="XO-8000",#REF!, "FALSE")))))))</f>
        <v>0</v>
      </c>
      <c r="J5961" s="210" t="s">
        <v>10359</v>
      </c>
      <c r="K5961" s="268">
        <v>0</v>
      </c>
      <c r="L5961" s="270" t="s">
        <v>10359</v>
      </c>
      <c r="M5961" s="270">
        <v>0</v>
      </c>
      <c r="N5961" s="270" t="s">
        <v>10359</v>
      </c>
      <c r="O5961" s="270">
        <v>0</v>
      </c>
      <c r="P5961" s="270" t="s">
        <v>10359</v>
      </c>
      <c r="Q5961" s="270">
        <v>0</v>
      </c>
      <c r="R5961" s="74"/>
      <c r="S5961" s="75" t="str">
        <f t="shared" si="526"/>
        <v>0000</v>
      </c>
      <c r="T5961" s="75" t="str">
        <f t="shared" si="527"/>
        <v>00000000000000000000000000000000</v>
      </c>
      <c r="V5961" s="197"/>
      <c r="W5961" s="75">
        <f t="shared" si="528"/>
        <v>0</v>
      </c>
      <c r="AE5961" s="479"/>
    </row>
    <row r="5962" spans="1:31" s="75" customFormat="1" ht="13.5" x14ac:dyDescent="0.2">
      <c r="A5962" s="211">
        <v>5959</v>
      </c>
      <c r="B5962" s="212" t="s">
        <v>6600</v>
      </c>
      <c r="C5962" s="213" t="s">
        <v>6600</v>
      </c>
      <c r="D5962" s="213" t="s">
        <v>6600</v>
      </c>
      <c r="E5962" s="213" t="s">
        <v>6600</v>
      </c>
      <c r="F5962" s="213" t="s">
        <v>6600</v>
      </c>
      <c r="G5962" s="214" t="s">
        <v>6600</v>
      </c>
      <c r="H5962" s="208" t="str">
        <f>IF(Input!F$4="GMH_OECC",J5962,IF(Input!F$4="GMH_XOEC",L5962,IF(Input!F$4="GMH_Korea",N5962,IF(Input!F$4="GMH_EU",P5962,IF(Input!F$4="Skysuper",#REF!,IF(Input!F$4="SkyII",#REF!,IF(Input!F$4="XO-8000",#REF!, "FALSE")))))))</f>
        <v>00</v>
      </c>
      <c r="I5962" s="209">
        <f>IF(Input!F$4="GMH_OECC",K5962,IF(Input!F$4="GMH_XOEC",M5962,IF(Input!F$4="GMH_Korea",O5962,IF(Input!F$4="GMH_EU",Q5962,IF(Input!F$4="Skysuper",#REF!,IF(Input!F$4="SkyII",#REF!,IF(Input!F$4="XO-8000",#REF!, "FALSE")))))))</f>
        <v>0</v>
      </c>
      <c r="J5962" s="210" t="s">
        <v>10359</v>
      </c>
      <c r="K5962" s="268">
        <v>0</v>
      </c>
      <c r="L5962" s="270" t="s">
        <v>10359</v>
      </c>
      <c r="M5962" s="270">
        <v>0</v>
      </c>
      <c r="N5962" s="270" t="s">
        <v>10359</v>
      </c>
      <c r="O5962" s="270">
        <v>0</v>
      </c>
      <c r="P5962" s="270" t="s">
        <v>10359</v>
      </c>
      <c r="Q5962" s="270">
        <v>0</v>
      </c>
      <c r="R5962" s="74"/>
      <c r="S5962" s="75" t="str">
        <f t="shared" si="526"/>
        <v>0000</v>
      </c>
      <c r="T5962" s="75" t="str">
        <f t="shared" si="527"/>
        <v>00000000000000000000000000000000</v>
      </c>
      <c r="V5962" s="197"/>
      <c r="W5962" s="75">
        <f t="shared" si="528"/>
        <v>0</v>
      </c>
      <c r="AE5962" s="479"/>
    </row>
    <row r="5963" spans="1:31" s="75" customFormat="1" ht="13.5" x14ac:dyDescent="0.2">
      <c r="A5963" s="211">
        <v>5960</v>
      </c>
      <c r="B5963" s="212" t="s">
        <v>6600</v>
      </c>
      <c r="C5963" s="213" t="s">
        <v>6600</v>
      </c>
      <c r="D5963" s="213" t="s">
        <v>6600</v>
      </c>
      <c r="E5963" s="213" t="s">
        <v>6600</v>
      </c>
      <c r="F5963" s="213" t="s">
        <v>6600</v>
      </c>
      <c r="G5963" s="214" t="s">
        <v>6600</v>
      </c>
      <c r="H5963" s="208" t="str">
        <f>IF(Input!F$4="GMH_OECC",J5963,IF(Input!F$4="GMH_XOEC",L5963,IF(Input!F$4="GMH_Korea",N5963,IF(Input!F$4="GMH_EU",P5963,IF(Input!F$4="Skysuper",#REF!,IF(Input!F$4="SkyII",#REF!,IF(Input!F$4="XO-8000",#REF!, "FALSE")))))))</f>
        <v>00</v>
      </c>
      <c r="I5963" s="209">
        <f>IF(Input!F$4="GMH_OECC",K5963,IF(Input!F$4="GMH_XOEC",M5963,IF(Input!F$4="GMH_Korea",O5963,IF(Input!F$4="GMH_EU",Q5963,IF(Input!F$4="Skysuper",#REF!,IF(Input!F$4="SkyII",#REF!,IF(Input!F$4="XO-8000",#REF!, "FALSE")))))))</f>
        <v>0</v>
      </c>
      <c r="J5963" s="210" t="s">
        <v>10359</v>
      </c>
      <c r="K5963" s="268">
        <v>0</v>
      </c>
      <c r="L5963" s="270" t="s">
        <v>10359</v>
      </c>
      <c r="M5963" s="270">
        <v>0</v>
      </c>
      <c r="N5963" s="270" t="s">
        <v>10359</v>
      </c>
      <c r="O5963" s="270">
        <v>0</v>
      </c>
      <c r="P5963" s="270" t="s">
        <v>10359</v>
      </c>
      <c r="Q5963" s="270">
        <v>0</v>
      </c>
      <c r="R5963" s="74"/>
      <c r="S5963" s="75" t="str">
        <f t="shared" si="526"/>
        <v>0000</v>
      </c>
      <c r="T5963" s="75" t="str">
        <f t="shared" si="527"/>
        <v>00000000000000000000000000000000</v>
      </c>
      <c r="V5963" s="197"/>
      <c r="W5963" s="75">
        <f t="shared" si="528"/>
        <v>0</v>
      </c>
      <c r="AE5963" s="479"/>
    </row>
    <row r="5964" spans="1:31" s="75" customFormat="1" ht="13.5" x14ac:dyDescent="0.2">
      <c r="A5964" s="211">
        <v>5961</v>
      </c>
      <c r="B5964" s="212" t="s">
        <v>6600</v>
      </c>
      <c r="C5964" s="213" t="s">
        <v>6600</v>
      </c>
      <c r="D5964" s="213" t="s">
        <v>6600</v>
      </c>
      <c r="E5964" s="213" t="s">
        <v>6600</v>
      </c>
      <c r="F5964" s="213" t="s">
        <v>6600</v>
      </c>
      <c r="G5964" s="214" t="s">
        <v>6600</v>
      </c>
      <c r="H5964" s="208" t="str">
        <f>IF(Input!F$4="GMH_OECC",J5964,IF(Input!F$4="GMH_XOEC",L5964,IF(Input!F$4="GMH_Korea",N5964,IF(Input!F$4="GMH_EU",P5964,IF(Input!F$4="Skysuper",#REF!,IF(Input!F$4="SkyII",#REF!,IF(Input!F$4="XO-8000",#REF!, "FALSE")))))))</f>
        <v>00</v>
      </c>
      <c r="I5964" s="209">
        <f>IF(Input!F$4="GMH_OECC",K5964,IF(Input!F$4="GMH_XOEC",M5964,IF(Input!F$4="GMH_Korea",O5964,IF(Input!F$4="GMH_EU",Q5964,IF(Input!F$4="Skysuper",#REF!,IF(Input!F$4="SkyII",#REF!,IF(Input!F$4="XO-8000",#REF!, "FALSE")))))))</f>
        <v>0</v>
      </c>
      <c r="J5964" s="210" t="s">
        <v>10359</v>
      </c>
      <c r="K5964" s="268">
        <v>0</v>
      </c>
      <c r="L5964" s="270" t="s">
        <v>10359</v>
      </c>
      <c r="M5964" s="270">
        <v>0</v>
      </c>
      <c r="N5964" s="270" t="s">
        <v>10359</v>
      </c>
      <c r="O5964" s="270">
        <v>0</v>
      </c>
      <c r="P5964" s="270" t="s">
        <v>10359</v>
      </c>
      <c r="Q5964" s="270">
        <v>0</v>
      </c>
      <c r="R5964" s="74"/>
      <c r="S5964" s="75" t="str">
        <f t="shared" si="526"/>
        <v>0000</v>
      </c>
      <c r="T5964" s="75" t="str">
        <f t="shared" si="527"/>
        <v>00000000000000000000000000000000</v>
      </c>
      <c r="V5964" s="197"/>
      <c r="W5964" s="75">
        <f t="shared" si="528"/>
        <v>0</v>
      </c>
      <c r="AE5964" s="479"/>
    </row>
    <row r="5965" spans="1:31" s="75" customFormat="1" ht="13.5" x14ac:dyDescent="0.2">
      <c r="A5965" s="211">
        <v>5962</v>
      </c>
      <c r="B5965" s="212" t="s">
        <v>6600</v>
      </c>
      <c r="C5965" s="213" t="s">
        <v>6600</v>
      </c>
      <c r="D5965" s="213" t="s">
        <v>6600</v>
      </c>
      <c r="E5965" s="213" t="s">
        <v>6600</v>
      </c>
      <c r="F5965" s="213" t="s">
        <v>6600</v>
      </c>
      <c r="G5965" s="214" t="s">
        <v>6600</v>
      </c>
      <c r="H5965" s="208" t="str">
        <f>IF(Input!F$4="GMH_OECC",J5965,IF(Input!F$4="GMH_XOEC",L5965,IF(Input!F$4="GMH_Korea",N5965,IF(Input!F$4="GMH_EU",P5965,IF(Input!F$4="Skysuper",#REF!,IF(Input!F$4="SkyII",#REF!,IF(Input!F$4="XO-8000",#REF!, "FALSE")))))))</f>
        <v>00</v>
      </c>
      <c r="I5965" s="209">
        <f>IF(Input!F$4="GMH_OECC",K5965,IF(Input!F$4="GMH_XOEC",M5965,IF(Input!F$4="GMH_Korea",O5965,IF(Input!F$4="GMH_EU",Q5965,IF(Input!F$4="Skysuper",#REF!,IF(Input!F$4="SkyII",#REF!,IF(Input!F$4="XO-8000",#REF!, "FALSE")))))))</f>
        <v>0</v>
      </c>
      <c r="J5965" s="210" t="s">
        <v>10359</v>
      </c>
      <c r="K5965" s="268">
        <v>0</v>
      </c>
      <c r="L5965" s="270" t="s">
        <v>10359</v>
      </c>
      <c r="M5965" s="270">
        <v>0</v>
      </c>
      <c r="N5965" s="270" t="s">
        <v>10359</v>
      </c>
      <c r="O5965" s="270">
        <v>0</v>
      </c>
      <c r="P5965" s="270" t="s">
        <v>10359</v>
      </c>
      <c r="Q5965" s="270">
        <v>0</v>
      </c>
      <c r="R5965" s="74"/>
      <c r="S5965" s="75" t="str">
        <f t="shared" si="526"/>
        <v>0000</v>
      </c>
      <c r="T5965" s="75" t="str">
        <f t="shared" si="527"/>
        <v>00000000000000000000000000000000</v>
      </c>
      <c r="V5965" s="197"/>
      <c r="W5965" s="75">
        <f t="shared" si="528"/>
        <v>0</v>
      </c>
      <c r="AE5965" s="479"/>
    </row>
    <row r="5966" spans="1:31" s="75" customFormat="1" ht="13.5" x14ac:dyDescent="0.2">
      <c r="A5966" s="211">
        <v>5963</v>
      </c>
      <c r="B5966" s="212" t="s">
        <v>6600</v>
      </c>
      <c r="C5966" s="213" t="s">
        <v>6600</v>
      </c>
      <c r="D5966" s="213" t="s">
        <v>6600</v>
      </c>
      <c r="E5966" s="213" t="s">
        <v>6600</v>
      </c>
      <c r="F5966" s="213" t="s">
        <v>6600</v>
      </c>
      <c r="G5966" s="214" t="s">
        <v>6600</v>
      </c>
      <c r="H5966" s="208" t="str">
        <f>IF(Input!F$4="GMH_OECC",J5966,IF(Input!F$4="GMH_XOEC",L5966,IF(Input!F$4="GMH_Korea",N5966,IF(Input!F$4="GMH_EU",P5966,IF(Input!F$4="Skysuper",#REF!,IF(Input!F$4="SkyII",#REF!,IF(Input!F$4="XO-8000",#REF!, "FALSE")))))))</f>
        <v>00</v>
      </c>
      <c r="I5966" s="209">
        <f>IF(Input!F$4="GMH_OECC",K5966,IF(Input!F$4="GMH_XOEC",M5966,IF(Input!F$4="GMH_Korea",O5966,IF(Input!F$4="GMH_EU",Q5966,IF(Input!F$4="Skysuper",#REF!,IF(Input!F$4="SkyII",#REF!,IF(Input!F$4="XO-8000",#REF!, "FALSE")))))))</f>
        <v>0</v>
      </c>
      <c r="J5966" s="210" t="s">
        <v>10359</v>
      </c>
      <c r="K5966" s="268">
        <v>0</v>
      </c>
      <c r="L5966" s="270" t="s">
        <v>10359</v>
      </c>
      <c r="M5966" s="270">
        <v>0</v>
      </c>
      <c r="N5966" s="270" t="s">
        <v>10359</v>
      </c>
      <c r="O5966" s="270">
        <v>0</v>
      </c>
      <c r="P5966" s="270" t="s">
        <v>10359</v>
      </c>
      <c r="Q5966" s="270">
        <v>0</v>
      </c>
      <c r="R5966" s="74"/>
      <c r="S5966" s="75" t="str">
        <f t="shared" si="526"/>
        <v>0000</v>
      </c>
      <c r="T5966" s="75" t="str">
        <f t="shared" si="527"/>
        <v>00000000000000000000000000000000</v>
      </c>
      <c r="V5966" s="197"/>
      <c r="W5966" s="75">
        <f t="shared" si="528"/>
        <v>0</v>
      </c>
      <c r="AE5966" s="479"/>
    </row>
    <row r="5967" spans="1:31" s="75" customFormat="1" ht="13.5" x14ac:dyDescent="0.2">
      <c r="A5967" s="211">
        <v>5964</v>
      </c>
      <c r="B5967" s="212" t="s">
        <v>6600</v>
      </c>
      <c r="C5967" s="213" t="s">
        <v>6600</v>
      </c>
      <c r="D5967" s="213" t="s">
        <v>6600</v>
      </c>
      <c r="E5967" s="213" t="s">
        <v>6600</v>
      </c>
      <c r="F5967" s="213" t="s">
        <v>6600</v>
      </c>
      <c r="G5967" s="214" t="s">
        <v>6600</v>
      </c>
      <c r="H5967" s="208" t="str">
        <f>IF(Input!F$4="GMH_OECC",J5967,IF(Input!F$4="GMH_XOEC",L5967,IF(Input!F$4="GMH_Korea",N5967,IF(Input!F$4="GMH_EU",P5967,IF(Input!F$4="Skysuper",#REF!,IF(Input!F$4="SkyII",#REF!,IF(Input!F$4="XO-8000",#REF!, "FALSE")))))))</f>
        <v>00</v>
      </c>
      <c r="I5967" s="209">
        <f>IF(Input!F$4="GMH_OECC",K5967,IF(Input!F$4="GMH_XOEC",M5967,IF(Input!F$4="GMH_Korea",O5967,IF(Input!F$4="GMH_EU",Q5967,IF(Input!F$4="Skysuper",#REF!,IF(Input!F$4="SkyII",#REF!,IF(Input!F$4="XO-8000",#REF!, "FALSE")))))))</f>
        <v>0</v>
      </c>
      <c r="J5967" s="210" t="s">
        <v>10359</v>
      </c>
      <c r="K5967" s="268">
        <v>0</v>
      </c>
      <c r="L5967" s="270" t="s">
        <v>10359</v>
      </c>
      <c r="M5967" s="270">
        <v>0</v>
      </c>
      <c r="N5967" s="270" t="s">
        <v>10359</v>
      </c>
      <c r="O5967" s="270">
        <v>0</v>
      </c>
      <c r="P5967" s="270" t="s">
        <v>10359</v>
      </c>
      <c r="Q5967" s="270">
        <v>0</v>
      </c>
      <c r="R5967" s="74"/>
      <c r="S5967" s="75" t="str">
        <f t="shared" si="526"/>
        <v>0000</v>
      </c>
      <c r="T5967" s="75" t="str">
        <f t="shared" si="527"/>
        <v>00000000000000000000000000000000</v>
      </c>
      <c r="V5967" s="197"/>
      <c r="W5967" s="75">
        <f t="shared" si="528"/>
        <v>0</v>
      </c>
      <c r="AE5967" s="479"/>
    </row>
    <row r="5968" spans="1:31" s="75" customFormat="1" ht="13.5" x14ac:dyDescent="0.2">
      <c r="A5968" s="211">
        <v>5965</v>
      </c>
      <c r="B5968" s="212" t="s">
        <v>6600</v>
      </c>
      <c r="C5968" s="213" t="s">
        <v>6600</v>
      </c>
      <c r="D5968" s="213" t="s">
        <v>6600</v>
      </c>
      <c r="E5968" s="213" t="s">
        <v>6600</v>
      </c>
      <c r="F5968" s="213" t="s">
        <v>6600</v>
      </c>
      <c r="G5968" s="214" t="s">
        <v>6600</v>
      </c>
      <c r="H5968" s="208" t="str">
        <f>IF(Input!F$4="GMH_OECC",J5968,IF(Input!F$4="GMH_XOEC",L5968,IF(Input!F$4="GMH_Korea",N5968,IF(Input!F$4="GMH_EU",P5968,IF(Input!F$4="Skysuper",#REF!,IF(Input!F$4="SkyII",#REF!,IF(Input!F$4="XO-8000",#REF!, "FALSE")))))))</f>
        <v>00</v>
      </c>
      <c r="I5968" s="209">
        <f>IF(Input!F$4="GMH_OECC",K5968,IF(Input!F$4="GMH_XOEC",M5968,IF(Input!F$4="GMH_Korea",O5968,IF(Input!F$4="GMH_EU",Q5968,IF(Input!F$4="Skysuper",#REF!,IF(Input!F$4="SkyII",#REF!,IF(Input!F$4="XO-8000",#REF!, "FALSE")))))))</f>
        <v>0</v>
      </c>
      <c r="J5968" s="210" t="s">
        <v>10359</v>
      </c>
      <c r="K5968" s="268">
        <v>0</v>
      </c>
      <c r="L5968" s="270" t="s">
        <v>10359</v>
      </c>
      <c r="M5968" s="270">
        <v>0</v>
      </c>
      <c r="N5968" s="270" t="s">
        <v>10359</v>
      </c>
      <c r="O5968" s="270">
        <v>0</v>
      </c>
      <c r="P5968" s="270" t="s">
        <v>10359</v>
      </c>
      <c r="Q5968" s="270">
        <v>0</v>
      </c>
      <c r="R5968" s="74"/>
      <c r="S5968" s="75" t="str">
        <f t="shared" si="526"/>
        <v>0000</v>
      </c>
      <c r="T5968" s="75" t="str">
        <f t="shared" si="527"/>
        <v>00000000000000000000000000000000</v>
      </c>
      <c r="V5968" s="197"/>
      <c r="W5968" s="75">
        <f t="shared" si="528"/>
        <v>0</v>
      </c>
      <c r="AE5968" s="479"/>
    </row>
    <row r="5969" spans="1:31" s="75" customFormat="1" ht="13.5" x14ac:dyDescent="0.2">
      <c r="A5969" s="211">
        <v>5966</v>
      </c>
      <c r="B5969" s="212" t="s">
        <v>6600</v>
      </c>
      <c r="C5969" s="213" t="s">
        <v>6600</v>
      </c>
      <c r="D5969" s="213" t="s">
        <v>6600</v>
      </c>
      <c r="E5969" s="213" t="s">
        <v>6600</v>
      </c>
      <c r="F5969" s="213" t="s">
        <v>6600</v>
      </c>
      <c r="G5969" s="214" t="s">
        <v>6600</v>
      </c>
      <c r="H5969" s="208" t="str">
        <f>IF(Input!F$4="GMH_OECC",J5969,IF(Input!F$4="GMH_XOEC",L5969,IF(Input!F$4="GMH_Korea",N5969,IF(Input!F$4="GMH_EU",P5969,IF(Input!F$4="Skysuper",#REF!,IF(Input!F$4="SkyII",#REF!,IF(Input!F$4="XO-8000",#REF!, "FALSE")))))))</f>
        <v>00</v>
      </c>
      <c r="I5969" s="209">
        <f>IF(Input!F$4="GMH_OECC",K5969,IF(Input!F$4="GMH_XOEC",M5969,IF(Input!F$4="GMH_Korea",O5969,IF(Input!F$4="GMH_EU",Q5969,IF(Input!F$4="Skysuper",#REF!,IF(Input!F$4="SkyII",#REF!,IF(Input!F$4="XO-8000",#REF!, "FALSE")))))))</f>
        <v>0</v>
      </c>
      <c r="J5969" s="210" t="s">
        <v>10359</v>
      </c>
      <c r="K5969" s="268">
        <v>0</v>
      </c>
      <c r="L5969" s="270" t="s">
        <v>10359</v>
      </c>
      <c r="M5969" s="270">
        <v>0</v>
      </c>
      <c r="N5969" s="270" t="s">
        <v>10359</v>
      </c>
      <c r="O5969" s="270">
        <v>0</v>
      </c>
      <c r="P5969" s="270" t="s">
        <v>10359</v>
      </c>
      <c r="Q5969" s="270">
        <v>0</v>
      </c>
      <c r="R5969" s="74"/>
      <c r="S5969" s="75" t="str">
        <f t="shared" si="526"/>
        <v>0000</v>
      </c>
      <c r="T5969" s="75" t="str">
        <f t="shared" si="527"/>
        <v>00000000000000000000000000000000</v>
      </c>
      <c r="V5969" s="197"/>
      <c r="W5969" s="75">
        <f t="shared" si="528"/>
        <v>0</v>
      </c>
      <c r="AE5969" s="479"/>
    </row>
    <row r="5970" spans="1:31" s="75" customFormat="1" ht="13.5" x14ac:dyDescent="0.2">
      <c r="A5970" s="211">
        <v>5967</v>
      </c>
      <c r="B5970" s="212" t="s">
        <v>6600</v>
      </c>
      <c r="C5970" s="213" t="s">
        <v>6600</v>
      </c>
      <c r="D5970" s="213" t="s">
        <v>6600</v>
      </c>
      <c r="E5970" s="213" t="s">
        <v>6600</v>
      </c>
      <c r="F5970" s="213" t="s">
        <v>6600</v>
      </c>
      <c r="G5970" s="214" t="s">
        <v>6600</v>
      </c>
      <c r="H5970" s="208" t="str">
        <f>IF(Input!F$4="GMH_OECC",J5970,IF(Input!F$4="GMH_XOEC",L5970,IF(Input!F$4="GMH_Korea",N5970,IF(Input!F$4="GMH_EU",P5970,IF(Input!F$4="Skysuper",#REF!,IF(Input!F$4="SkyII",#REF!,IF(Input!F$4="XO-8000",#REF!, "FALSE")))))))</f>
        <v>00</v>
      </c>
      <c r="I5970" s="209">
        <f>IF(Input!F$4="GMH_OECC",K5970,IF(Input!F$4="GMH_XOEC",M5970,IF(Input!F$4="GMH_Korea",O5970,IF(Input!F$4="GMH_EU",Q5970,IF(Input!F$4="Skysuper",#REF!,IF(Input!F$4="SkyII",#REF!,IF(Input!F$4="XO-8000",#REF!, "FALSE")))))))</f>
        <v>0</v>
      </c>
      <c r="J5970" s="210" t="s">
        <v>10359</v>
      </c>
      <c r="K5970" s="268">
        <v>0</v>
      </c>
      <c r="L5970" s="270" t="s">
        <v>10359</v>
      </c>
      <c r="M5970" s="270">
        <v>0</v>
      </c>
      <c r="N5970" s="270" t="s">
        <v>10359</v>
      </c>
      <c r="O5970" s="270">
        <v>0</v>
      </c>
      <c r="P5970" s="270" t="s">
        <v>10359</v>
      </c>
      <c r="Q5970" s="270">
        <v>0</v>
      </c>
      <c r="R5970" s="74"/>
      <c r="S5970" s="75" t="str">
        <f t="shared" si="526"/>
        <v>0000</v>
      </c>
      <c r="T5970" s="75" t="str">
        <f t="shared" si="527"/>
        <v>00000000000000000000000000000000</v>
      </c>
      <c r="V5970" s="197"/>
      <c r="W5970" s="75">
        <f t="shared" si="528"/>
        <v>0</v>
      </c>
      <c r="AE5970" s="479"/>
    </row>
    <row r="5971" spans="1:31" s="75" customFormat="1" ht="13.5" x14ac:dyDescent="0.2">
      <c r="A5971" s="211">
        <v>5968</v>
      </c>
      <c r="B5971" s="212" t="s">
        <v>6600</v>
      </c>
      <c r="C5971" s="213" t="s">
        <v>6600</v>
      </c>
      <c r="D5971" s="213" t="s">
        <v>6600</v>
      </c>
      <c r="E5971" s="213" t="s">
        <v>6600</v>
      </c>
      <c r="F5971" s="213" t="s">
        <v>6600</v>
      </c>
      <c r="G5971" s="214" t="s">
        <v>6600</v>
      </c>
      <c r="H5971" s="208" t="str">
        <f>IF(Input!F$4="GMH_OECC",J5971,IF(Input!F$4="GMH_XOEC",L5971,IF(Input!F$4="GMH_Korea",N5971,IF(Input!F$4="GMH_EU",P5971,IF(Input!F$4="Skysuper",#REF!,IF(Input!F$4="SkyII",#REF!,IF(Input!F$4="XO-8000",#REF!, "FALSE")))))))</f>
        <v>00</v>
      </c>
      <c r="I5971" s="209">
        <f>IF(Input!F$4="GMH_OECC",K5971,IF(Input!F$4="GMH_XOEC",M5971,IF(Input!F$4="GMH_Korea",O5971,IF(Input!F$4="GMH_EU",Q5971,IF(Input!F$4="Skysuper",#REF!,IF(Input!F$4="SkyII",#REF!,IF(Input!F$4="XO-8000",#REF!, "FALSE")))))))</f>
        <v>0</v>
      </c>
      <c r="J5971" s="210" t="s">
        <v>10359</v>
      </c>
      <c r="K5971" s="268">
        <v>0</v>
      </c>
      <c r="L5971" s="270" t="s">
        <v>10359</v>
      </c>
      <c r="M5971" s="270">
        <v>0</v>
      </c>
      <c r="N5971" s="270" t="s">
        <v>10359</v>
      </c>
      <c r="O5971" s="270">
        <v>0</v>
      </c>
      <c r="P5971" s="270" t="s">
        <v>10359</v>
      </c>
      <c r="Q5971" s="270">
        <v>0</v>
      </c>
      <c r="R5971" s="74"/>
      <c r="S5971" s="75" t="str">
        <f t="shared" si="526"/>
        <v>0000</v>
      </c>
      <c r="T5971" s="75" t="str">
        <f t="shared" si="527"/>
        <v>00000000000000000000000000000000</v>
      </c>
      <c r="V5971" s="197"/>
      <c r="W5971" s="75">
        <f t="shared" si="528"/>
        <v>0</v>
      </c>
      <c r="AE5971" s="479"/>
    </row>
    <row r="5972" spans="1:31" s="75" customFormat="1" ht="13.5" x14ac:dyDescent="0.2">
      <c r="A5972" s="211">
        <v>5969</v>
      </c>
      <c r="B5972" s="212" t="s">
        <v>6600</v>
      </c>
      <c r="C5972" s="213" t="s">
        <v>6600</v>
      </c>
      <c r="D5972" s="213" t="s">
        <v>6600</v>
      </c>
      <c r="E5972" s="213" t="s">
        <v>6600</v>
      </c>
      <c r="F5972" s="213" t="s">
        <v>6600</v>
      </c>
      <c r="G5972" s="214" t="s">
        <v>6600</v>
      </c>
      <c r="H5972" s="208" t="str">
        <f>IF(Input!F$4="GMH_OECC",J5972,IF(Input!F$4="GMH_XOEC",L5972,IF(Input!F$4="GMH_Korea",N5972,IF(Input!F$4="GMH_EU",P5972,IF(Input!F$4="Skysuper",#REF!,IF(Input!F$4="SkyII",#REF!,IF(Input!F$4="XO-8000",#REF!, "FALSE")))))))</f>
        <v>00</v>
      </c>
      <c r="I5972" s="209">
        <f>IF(Input!F$4="GMH_OECC",K5972,IF(Input!F$4="GMH_XOEC",M5972,IF(Input!F$4="GMH_Korea",O5972,IF(Input!F$4="GMH_EU",Q5972,IF(Input!F$4="Skysuper",#REF!,IF(Input!F$4="SkyII",#REF!,IF(Input!F$4="XO-8000",#REF!, "FALSE")))))))</f>
        <v>0</v>
      </c>
      <c r="J5972" s="210" t="s">
        <v>10359</v>
      </c>
      <c r="K5972" s="268">
        <v>0</v>
      </c>
      <c r="L5972" s="270" t="s">
        <v>10359</v>
      </c>
      <c r="M5972" s="270">
        <v>0</v>
      </c>
      <c r="N5972" s="270" t="s">
        <v>10359</v>
      </c>
      <c r="O5972" s="270">
        <v>0</v>
      </c>
      <c r="P5972" s="270" t="s">
        <v>10359</v>
      </c>
      <c r="Q5972" s="270">
        <v>0</v>
      </c>
      <c r="R5972" s="74"/>
      <c r="S5972" s="75" t="str">
        <f t="shared" si="526"/>
        <v>0000</v>
      </c>
      <c r="T5972" s="75" t="str">
        <f t="shared" si="527"/>
        <v>00000000000000000000000000000000</v>
      </c>
      <c r="V5972" s="197"/>
      <c r="W5972" s="75">
        <f t="shared" si="528"/>
        <v>0</v>
      </c>
      <c r="AE5972" s="479"/>
    </row>
    <row r="5973" spans="1:31" s="75" customFormat="1" ht="13.5" x14ac:dyDescent="0.2">
      <c r="A5973" s="211">
        <v>5970</v>
      </c>
      <c r="B5973" s="212" t="s">
        <v>6600</v>
      </c>
      <c r="C5973" s="213" t="s">
        <v>6600</v>
      </c>
      <c r="D5973" s="213" t="s">
        <v>6600</v>
      </c>
      <c r="E5973" s="213" t="s">
        <v>6600</v>
      </c>
      <c r="F5973" s="213" t="s">
        <v>6600</v>
      </c>
      <c r="G5973" s="214" t="s">
        <v>6600</v>
      </c>
      <c r="H5973" s="208" t="str">
        <f>IF(Input!F$4="GMH_OECC",J5973,IF(Input!F$4="GMH_XOEC",L5973,IF(Input!F$4="GMH_Korea",N5973,IF(Input!F$4="GMH_EU",P5973,IF(Input!F$4="Skysuper",#REF!,IF(Input!F$4="SkyII",#REF!,IF(Input!F$4="XO-8000",#REF!, "FALSE")))))))</f>
        <v>00</v>
      </c>
      <c r="I5973" s="209">
        <f>IF(Input!F$4="GMH_OECC",K5973,IF(Input!F$4="GMH_XOEC",M5973,IF(Input!F$4="GMH_Korea",O5973,IF(Input!F$4="GMH_EU",Q5973,IF(Input!F$4="Skysuper",#REF!,IF(Input!F$4="SkyII",#REF!,IF(Input!F$4="XO-8000",#REF!, "FALSE")))))))</f>
        <v>0</v>
      </c>
      <c r="J5973" s="210" t="s">
        <v>10359</v>
      </c>
      <c r="K5973" s="268">
        <v>0</v>
      </c>
      <c r="L5973" s="270" t="s">
        <v>10359</v>
      </c>
      <c r="M5973" s="270">
        <v>0</v>
      </c>
      <c r="N5973" s="270" t="s">
        <v>10359</v>
      </c>
      <c r="O5973" s="270">
        <v>0</v>
      </c>
      <c r="P5973" s="270" t="s">
        <v>10359</v>
      </c>
      <c r="Q5973" s="270">
        <v>0</v>
      </c>
      <c r="R5973" s="74"/>
      <c r="S5973" s="75" t="str">
        <f t="shared" si="526"/>
        <v>0000</v>
      </c>
      <c r="T5973" s="75" t="str">
        <f t="shared" si="527"/>
        <v>00000000000000000000000000000000</v>
      </c>
      <c r="V5973" s="197"/>
      <c r="W5973" s="75">
        <f t="shared" si="528"/>
        <v>0</v>
      </c>
      <c r="AE5973" s="479"/>
    </row>
    <row r="5974" spans="1:31" s="75" customFormat="1" ht="13.5" x14ac:dyDescent="0.2">
      <c r="A5974" s="211">
        <v>5971</v>
      </c>
      <c r="B5974" s="212" t="s">
        <v>6600</v>
      </c>
      <c r="C5974" s="213" t="s">
        <v>6600</v>
      </c>
      <c r="D5974" s="213" t="s">
        <v>6600</v>
      </c>
      <c r="E5974" s="213" t="s">
        <v>6600</v>
      </c>
      <c r="F5974" s="213" t="s">
        <v>6600</v>
      </c>
      <c r="G5974" s="214" t="s">
        <v>6600</v>
      </c>
      <c r="H5974" s="208" t="str">
        <f>IF(Input!F$4="GMH_OECC",J5974,IF(Input!F$4="GMH_XOEC",L5974,IF(Input!F$4="GMH_Korea",N5974,IF(Input!F$4="GMH_EU",P5974,IF(Input!F$4="Skysuper",#REF!,IF(Input!F$4="SkyII",#REF!,IF(Input!F$4="XO-8000",#REF!, "FALSE")))))))</f>
        <v>00</v>
      </c>
      <c r="I5974" s="209">
        <f>IF(Input!F$4="GMH_OECC",K5974,IF(Input!F$4="GMH_XOEC",M5974,IF(Input!F$4="GMH_Korea",O5974,IF(Input!F$4="GMH_EU",Q5974,IF(Input!F$4="Skysuper",#REF!,IF(Input!F$4="SkyII",#REF!,IF(Input!F$4="XO-8000",#REF!, "FALSE")))))))</f>
        <v>0</v>
      </c>
      <c r="J5974" s="210" t="s">
        <v>10359</v>
      </c>
      <c r="K5974" s="268">
        <v>0</v>
      </c>
      <c r="L5974" s="270" t="s">
        <v>10359</v>
      </c>
      <c r="M5974" s="270">
        <v>0</v>
      </c>
      <c r="N5974" s="270" t="s">
        <v>10359</v>
      </c>
      <c r="O5974" s="270">
        <v>0</v>
      </c>
      <c r="P5974" s="270" t="s">
        <v>10359</v>
      </c>
      <c r="Q5974" s="270">
        <v>0</v>
      </c>
      <c r="R5974" s="74"/>
      <c r="S5974" s="75" t="str">
        <f t="shared" si="526"/>
        <v>0000</v>
      </c>
      <c r="T5974" s="75" t="str">
        <f t="shared" si="527"/>
        <v>00000000000000000000000000000000</v>
      </c>
      <c r="V5974" s="197"/>
      <c r="W5974" s="75">
        <f t="shared" si="528"/>
        <v>0</v>
      </c>
      <c r="AE5974" s="479"/>
    </row>
    <row r="5975" spans="1:31" s="75" customFormat="1" ht="13.5" x14ac:dyDescent="0.2">
      <c r="A5975" s="211">
        <v>5972</v>
      </c>
      <c r="B5975" s="212" t="s">
        <v>6600</v>
      </c>
      <c r="C5975" s="213" t="s">
        <v>6600</v>
      </c>
      <c r="D5975" s="213" t="s">
        <v>6600</v>
      </c>
      <c r="E5975" s="213" t="s">
        <v>6600</v>
      </c>
      <c r="F5975" s="213" t="s">
        <v>6600</v>
      </c>
      <c r="G5975" s="214" t="s">
        <v>6600</v>
      </c>
      <c r="H5975" s="208" t="str">
        <f>IF(Input!F$4="GMH_OECC",J5975,IF(Input!F$4="GMH_XOEC",L5975,IF(Input!F$4="GMH_Korea",N5975,IF(Input!F$4="GMH_EU",P5975,IF(Input!F$4="Skysuper",#REF!,IF(Input!F$4="SkyII",#REF!,IF(Input!F$4="XO-8000",#REF!, "FALSE")))))))</f>
        <v>00</v>
      </c>
      <c r="I5975" s="209">
        <f>IF(Input!F$4="GMH_OECC",K5975,IF(Input!F$4="GMH_XOEC",M5975,IF(Input!F$4="GMH_Korea",O5975,IF(Input!F$4="GMH_EU",Q5975,IF(Input!F$4="Skysuper",#REF!,IF(Input!F$4="SkyII",#REF!,IF(Input!F$4="XO-8000",#REF!, "FALSE")))))))</f>
        <v>0</v>
      </c>
      <c r="J5975" s="210" t="s">
        <v>10359</v>
      </c>
      <c r="K5975" s="268">
        <v>0</v>
      </c>
      <c r="L5975" s="270" t="s">
        <v>10359</v>
      </c>
      <c r="M5975" s="270">
        <v>0</v>
      </c>
      <c r="N5975" s="270" t="s">
        <v>10359</v>
      </c>
      <c r="O5975" s="270">
        <v>0</v>
      </c>
      <c r="P5975" s="270" t="s">
        <v>10359</v>
      </c>
      <c r="Q5975" s="270">
        <v>0</v>
      </c>
      <c r="R5975" s="74"/>
      <c r="S5975" s="75" t="str">
        <f t="shared" si="526"/>
        <v>0000</v>
      </c>
      <c r="T5975" s="75" t="str">
        <f t="shared" si="527"/>
        <v>00000000000000000000000000000000</v>
      </c>
      <c r="V5975" s="197"/>
      <c r="W5975" s="75">
        <f t="shared" si="528"/>
        <v>0</v>
      </c>
      <c r="AE5975" s="479"/>
    </row>
    <row r="5976" spans="1:31" s="75" customFormat="1" ht="13.5" x14ac:dyDescent="0.2">
      <c r="A5976" s="211">
        <v>5973</v>
      </c>
      <c r="B5976" s="212" t="s">
        <v>6600</v>
      </c>
      <c r="C5976" s="213" t="s">
        <v>6600</v>
      </c>
      <c r="D5976" s="213" t="s">
        <v>6600</v>
      </c>
      <c r="E5976" s="213" t="s">
        <v>6600</v>
      </c>
      <c r="F5976" s="213" t="s">
        <v>6600</v>
      </c>
      <c r="G5976" s="214" t="s">
        <v>6600</v>
      </c>
      <c r="H5976" s="208" t="str">
        <f>IF(Input!F$4="GMH_OECC",J5976,IF(Input!F$4="GMH_XOEC",L5976,IF(Input!F$4="GMH_Korea",N5976,IF(Input!F$4="GMH_EU",P5976,IF(Input!F$4="Skysuper",#REF!,IF(Input!F$4="SkyII",#REF!,IF(Input!F$4="XO-8000",#REF!, "FALSE")))))))</f>
        <v>00</v>
      </c>
      <c r="I5976" s="209">
        <f>IF(Input!F$4="GMH_OECC",K5976,IF(Input!F$4="GMH_XOEC",M5976,IF(Input!F$4="GMH_Korea",O5976,IF(Input!F$4="GMH_EU",Q5976,IF(Input!F$4="Skysuper",#REF!,IF(Input!F$4="SkyII",#REF!,IF(Input!F$4="XO-8000",#REF!, "FALSE")))))))</f>
        <v>0</v>
      </c>
      <c r="J5976" s="210" t="s">
        <v>10359</v>
      </c>
      <c r="K5976" s="268">
        <v>0</v>
      </c>
      <c r="L5976" s="270" t="s">
        <v>10359</v>
      </c>
      <c r="M5976" s="270">
        <v>0</v>
      </c>
      <c r="N5976" s="270" t="s">
        <v>10359</v>
      </c>
      <c r="O5976" s="270">
        <v>0</v>
      </c>
      <c r="P5976" s="270" t="s">
        <v>10359</v>
      </c>
      <c r="Q5976" s="270">
        <v>0</v>
      </c>
      <c r="R5976" s="74"/>
      <c r="S5976" s="75" t="str">
        <f t="shared" si="526"/>
        <v>0000</v>
      </c>
      <c r="T5976" s="75" t="str">
        <f t="shared" si="527"/>
        <v>00000000000000000000000000000000</v>
      </c>
      <c r="V5976" s="197"/>
      <c r="W5976" s="75">
        <f t="shared" si="528"/>
        <v>0</v>
      </c>
      <c r="AE5976" s="479"/>
    </row>
    <row r="5977" spans="1:31" s="75" customFormat="1" ht="13.5" x14ac:dyDescent="0.2">
      <c r="A5977" s="211">
        <v>5974</v>
      </c>
      <c r="B5977" s="212" t="s">
        <v>6600</v>
      </c>
      <c r="C5977" s="213" t="s">
        <v>6600</v>
      </c>
      <c r="D5977" s="213" t="s">
        <v>6600</v>
      </c>
      <c r="E5977" s="213" t="s">
        <v>6600</v>
      </c>
      <c r="F5977" s="213" t="s">
        <v>6600</v>
      </c>
      <c r="G5977" s="214" t="s">
        <v>6600</v>
      </c>
      <c r="H5977" s="208" t="str">
        <f>IF(Input!F$4="GMH_OECC",J5977,IF(Input!F$4="GMH_XOEC",L5977,IF(Input!F$4="GMH_Korea",N5977,IF(Input!F$4="GMH_EU",P5977,IF(Input!F$4="Skysuper",#REF!,IF(Input!F$4="SkyII",#REF!,IF(Input!F$4="XO-8000",#REF!, "FALSE")))))))</f>
        <v>00</v>
      </c>
      <c r="I5977" s="209">
        <f>IF(Input!F$4="GMH_OECC",K5977,IF(Input!F$4="GMH_XOEC",M5977,IF(Input!F$4="GMH_Korea",O5977,IF(Input!F$4="GMH_EU",Q5977,IF(Input!F$4="Skysuper",#REF!,IF(Input!F$4="SkyII",#REF!,IF(Input!F$4="XO-8000",#REF!, "FALSE")))))))</f>
        <v>0</v>
      </c>
      <c r="J5977" s="210" t="s">
        <v>10359</v>
      </c>
      <c r="K5977" s="268">
        <v>0</v>
      </c>
      <c r="L5977" s="270" t="s">
        <v>10359</v>
      </c>
      <c r="M5977" s="270">
        <v>0</v>
      </c>
      <c r="N5977" s="270" t="s">
        <v>10359</v>
      </c>
      <c r="O5977" s="270">
        <v>0</v>
      </c>
      <c r="P5977" s="270" t="s">
        <v>10359</v>
      </c>
      <c r="Q5977" s="270">
        <v>0</v>
      </c>
      <c r="R5977" s="74"/>
      <c r="S5977" s="75" t="str">
        <f t="shared" si="526"/>
        <v>0000</v>
      </c>
      <c r="T5977" s="75" t="str">
        <f t="shared" si="527"/>
        <v>00000000000000000000000000000000</v>
      </c>
      <c r="V5977" s="197"/>
      <c r="W5977" s="75">
        <f t="shared" si="528"/>
        <v>0</v>
      </c>
      <c r="AE5977" s="479"/>
    </row>
    <row r="5978" spans="1:31" s="75" customFormat="1" ht="13.5" x14ac:dyDescent="0.2">
      <c r="A5978" s="211">
        <v>5975</v>
      </c>
      <c r="B5978" s="212" t="s">
        <v>6600</v>
      </c>
      <c r="C5978" s="213" t="s">
        <v>6600</v>
      </c>
      <c r="D5978" s="213" t="s">
        <v>6600</v>
      </c>
      <c r="E5978" s="213" t="s">
        <v>6600</v>
      </c>
      <c r="F5978" s="213" t="s">
        <v>6600</v>
      </c>
      <c r="G5978" s="214" t="s">
        <v>6600</v>
      </c>
      <c r="H5978" s="208" t="str">
        <f>IF(Input!F$4="GMH_OECC",J5978,IF(Input!F$4="GMH_XOEC",L5978,IF(Input!F$4="GMH_Korea",N5978,IF(Input!F$4="GMH_EU",P5978,IF(Input!F$4="Skysuper",#REF!,IF(Input!F$4="SkyII",#REF!,IF(Input!F$4="XO-8000",#REF!, "FALSE")))))))</f>
        <v>00</v>
      </c>
      <c r="I5978" s="209">
        <f>IF(Input!F$4="GMH_OECC",K5978,IF(Input!F$4="GMH_XOEC",M5978,IF(Input!F$4="GMH_Korea",O5978,IF(Input!F$4="GMH_EU",Q5978,IF(Input!F$4="Skysuper",#REF!,IF(Input!F$4="SkyII",#REF!,IF(Input!F$4="XO-8000",#REF!, "FALSE")))))))</f>
        <v>0</v>
      </c>
      <c r="J5978" s="210" t="s">
        <v>10359</v>
      </c>
      <c r="K5978" s="268">
        <v>0</v>
      </c>
      <c r="L5978" s="270" t="s">
        <v>10359</v>
      </c>
      <c r="M5978" s="270">
        <v>0</v>
      </c>
      <c r="N5978" s="270" t="s">
        <v>10359</v>
      </c>
      <c r="O5978" s="270">
        <v>0</v>
      </c>
      <c r="P5978" s="270" t="s">
        <v>10359</v>
      </c>
      <c r="Q5978" s="270">
        <v>0</v>
      </c>
      <c r="R5978" s="74"/>
      <c r="S5978" s="75" t="str">
        <f t="shared" si="526"/>
        <v>0000</v>
      </c>
      <c r="T5978" s="75" t="str">
        <f t="shared" si="527"/>
        <v>00000000000000000000000000000000</v>
      </c>
      <c r="V5978" s="197"/>
      <c r="W5978" s="75">
        <f t="shared" si="528"/>
        <v>0</v>
      </c>
      <c r="AE5978" s="479"/>
    </row>
    <row r="5979" spans="1:31" s="75" customFormat="1" ht="13.5" x14ac:dyDescent="0.2">
      <c r="A5979" s="211">
        <v>5976</v>
      </c>
      <c r="B5979" s="212" t="s">
        <v>6600</v>
      </c>
      <c r="C5979" s="213" t="s">
        <v>6600</v>
      </c>
      <c r="D5979" s="213" t="s">
        <v>6600</v>
      </c>
      <c r="E5979" s="213" t="s">
        <v>6600</v>
      </c>
      <c r="F5979" s="213" t="s">
        <v>6600</v>
      </c>
      <c r="G5979" s="214" t="s">
        <v>6600</v>
      </c>
      <c r="H5979" s="208" t="str">
        <f>IF(Input!F$4="GMH_OECC",J5979,IF(Input!F$4="GMH_XOEC",L5979,IF(Input!F$4="GMH_Korea",N5979,IF(Input!F$4="GMH_EU",P5979,IF(Input!F$4="Skysuper",#REF!,IF(Input!F$4="SkyII",#REF!,IF(Input!F$4="XO-8000",#REF!, "FALSE")))))))</f>
        <v>00</v>
      </c>
      <c r="I5979" s="209">
        <f>IF(Input!F$4="GMH_OECC",K5979,IF(Input!F$4="GMH_XOEC",M5979,IF(Input!F$4="GMH_Korea",O5979,IF(Input!F$4="GMH_EU",Q5979,IF(Input!F$4="Skysuper",#REF!,IF(Input!F$4="SkyII",#REF!,IF(Input!F$4="XO-8000",#REF!, "FALSE")))))))</f>
        <v>0</v>
      </c>
      <c r="J5979" s="210" t="s">
        <v>10359</v>
      </c>
      <c r="K5979" s="268">
        <v>0</v>
      </c>
      <c r="L5979" s="270" t="s">
        <v>10359</v>
      </c>
      <c r="M5979" s="270">
        <v>0</v>
      </c>
      <c r="N5979" s="270" t="s">
        <v>10359</v>
      </c>
      <c r="O5979" s="270">
        <v>0</v>
      </c>
      <c r="P5979" s="270" t="s">
        <v>10359</v>
      </c>
      <c r="Q5979" s="270">
        <v>0</v>
      </c>
      <c r="R5979" s="74"/>
      <c r="S5979" s="75" t="str">
        <f t="shared" si="526"/>
        <v>0000</v>
      </c>
      <c r="T5979" s="75" t="str">
        <f t="shared" si="527"/>
        <v>00000000000000000000000000000000</v>
      </c>
      <c r="V5979" s="197"/>
      <c r="W5979" s="75">
        <f t="shared" si="528"/>
        <v>0</v>
      </c>
      <c r="AE5979" s="479"/>
    </row>
    <row r="5980" spans="1:31" s="75" customFormat="1" ht="13.5" x14ac:dyDescent="0.2">
      <c r="A5980" s="211">
        <v>5977</v>
      </c>
      <c r="B5980" s="212" t="s">
        <v>6600</v>
      </c>
      <c r="C5980" s="213" t="s">
        <v>6600</v>
      </c>
      <c r="D5980" s="213" t="s">
        <v>6600</v>
      </c>
      <c r="E5980" s="213" t="s">
        <v>6600</v>
      </c>
      <c r="F5980" s="213" t="s">
        <v>6600</v>
      </c>
      <c r="G5980" s="214" t="s">
        <v>6600</v>
      </c>
      <c r="H5980" s="208" t="str">
        <f>IF(Input!F$4="GMH_OECC",J5980,IF(Input!F$4="GMH_XOEC",L5980,IF(Input!F$4="GMH_Korea",N5980,IF(Input!F$4="GMH_EU",P5980,IF(Input!F$4="Skysuper",#REF!,IF(Input!F$4="SkyII",#REF!,IF(Input!F$4="XO-8000",#REF!, "FALSE")))))))</f>
        <v>00</v>
      </c>
      <c r="I5980" s="209">
        <f>IF(Input!F$4="GMH_OECC",K5980,IF(Input!F$4="GMH_XOEC",M5980,IF(Input!F$4="GMH_Korea",O5980,IF(Input!F$4="GMH_EU",Q5980,IF(Input!F$4="Skysuper",#REF!,IF(Input!F$4="SkyII",#REF!,IF(Input!F$4="XO-8000",#REF!, "FALSE")))))))</f>
        <v>0</v>
      </c>
      <c r="J5980" s="210" t="s">
        <v>10359</v>
      </c>
      <c r="K5980" s="268">
        <v>0</v>
      </c>
      <c r="L5980" s="270" t="s">
        <v>10359</v>
      </c>
      <c r="M5980" s="270">
        <v>0</v>
      </c>
      <c r="N5980" s="270" t="s">
        <v>10359</v>
      </c>
      <c r="O5980" s="270">
        <v>0</v>
      </c>
      <c r="P5980" s="270" t="s">
        <v>10359</v>
      </c>
      <c r="Q5980" s="270">
        <v>0</v>
      </c>
      <c r="R5980" s="74"/>
      <c r="S5980" s="75" t="str">
        <f t="shared" si="526"/>
        <v>0000</v>
      </c>
      <c r="T5980" s="75" t="str">
        <f t="shared" si="527"/>
        <v>00000000000000000000000000000000</v>
      </c>
      <c r="V5980" s="197"/>
      <c r="W5980" s="75">
        <f t="shared" si="528"/>
        <v>0</v>
      </c>
      <c r="AE5980" s="479"/>
    </row>
    <row r="5981" spans="1:31" s="75" customFormat="1" ht="13.5" x14ac:dyDescent="0.2">
      <c r="A5981" s="211">
        <v>5978</v>
      </c>
      <c r="B5981" s="212" t="s">
        <v>6600</v>
      </c>
      <c r="C5981" s="213" t="s">
        <v>6600</v>
      </c>
      <c r="D5981" s="213" t="s">
        <v>6600</v>
      </c>
      <c r="E5981" s="213" t="s">
        <v>6600</v>
      </c>
      <c r="F5981" s="213" t="s">
        <v>6600</v>
      </c>
      <c r="G5981" s="214" t="s">
        <v>6600</v>
      </c>
      <c r="H5981" s="208" t="str">
        <f>IF(Input!F$4="GMH_OECC",J5981,IF(Input!F$4="GMH_XOEC",L5981,IF(Input!F$4="GMH_Korea",N5981,IF(Input!F$4="GMH_EU",P5981,IF(Input!F$4="Skysuper",#REF!,IF(Input!F$4="SkyII",#REF!,IF(Input!F$4="XO-8000",#REF!, "FALSE")))))))</f>
        <v>00</v>
      </c>
      <c r="I5981" s="209">
        <f>IF(Input!F$4="GMH_OECC",K5981,IF(Input!F$4="GMH_XOEC",M5981,IF(Input!F$4="GMH_Korea",O5981,IF(Input!F$4="GMH_EU",Q5981,IF(Input!F$4="Skysuper",#REF!,IF(Input!F$4="SkyII",#REF!,IF(Input!F$4="XO-8000",#REF!, "FALSE")))))))</f>
        <v>0</v>
      </c>
      <c r="J5981" s="210" t="s">
        <v>10359</v>
      </c>
      <c r="K5981" s="268">
        <v>0</v>
      </c>
      <c r="L5981" s="270" t="s">
        <v>10359</v>
      </c>
      <c r="M5981" s="270">
        <v>0</v>
      </c>
      <c r="N5981" s="270" t="s">
        <v>10359</v>
      </c>
      <c r="O5981" s="270">
        <v>0</v>
      </c>
      <c r="P5981" s="270" t="s">
        <v>10359</v>
      </c>
      <c r="Q5981" s="270">
        <v>0</v>
      </c>
      <c r="R5981" s="74"/>
      <c r="S5981" s="75" t="str">
        <f t="shared" si="526"/>
        <v>0000</v>
      </c>
      <c r="T5981" s="75" t="str">
        <f t="shared" si="527"/>
        <v>00000000000000000000000000000000</v>
      </c>
      <c r="V5981" s="197"/>
      <c r="W5981" s="75">
        <f t="shared" si="528"/>
        <v>0</v>
      </c>
      <c r="AE5981" s="479"/>
    </row>
    <row r="5982" spans="1:31" s="75" customFormat="1" ht="13.5" x14ac:dyDescent="0.2">
      <c r="A5982" s="211">
        <v>5979</v>
      </c>
      <c r="B5982" s="212" t="s">
        <v>6600</v>
      </c>
      <c r="C5982" s="213" t="s">
        <v>6600</v>
      </c>
      <c r="D5982" s="213" t="s">
        <v>6600</v>
      </c>
      <c r="E5982" s="213" t="s">
        <v>6600</v>
      </c>
      <c r="F5982" s="213" t="s">
        <v>6600</v>
      </c>
      <c r="G5982" s="214" t="s">
        <v>6600</v>
      </c>
      <c r="H5982" s="208" t="str">
        <f>IF(Input!F$4="GMH_OECC",J5982,IF(Input!F$4="GMH_XOEC",L5982,IF(Input!F$4="GMH_Korea",N5982,IF(Input!F$4="GMH_EU",P5982,IF(Input!F$4="Skysuper",#REF!,IF(Input!F$4="SkyII",#REF!,IF(Input!F$4="XO-8000",#REF!, "FALSE")))))))</f>
        <v>00</v>
      </c>
      <c r="I5982" s="209">
        <f>IF(Input!F$4="GMH_OECC",K5982,IF(Input!F$4="GMH_XOEC",M5982,IF(Input!F$4="GMH_Korea",O5982,IF(Input!F$4="GMH_EU",Q5982,IF(Input!F$4="Skysuper",#REF!,IF(Input!F$4="SkyII",#REF!,IF(Input!F$4="XO-8000",#REF!, "FALSE")))))))</f>
        <v>0</v>
      </c>
      <c r="J5982" s="210" t="s">
        <v>10359</v>
      </c>
      <c r="K5982" s="268">
        <v>0</v>
      </c>
      <c r="L5982" s="270" t="s">
        <v>10359</v>
      </c>
      <c r="M5982" s="270">
        <v>0</v>
      </c>
      <c r="N5982" s="270" t="s">
        <v>10359</v>
      </c>
      <c r="O5982" s="270">
        <v>0</v>
      </c>
      <c r="P5982" s="270" t="s">
        <v>10359</v>
      </c>
      <c r="Q5982" s="270">
        <v>0</v>
      </c>
      <c r="R5982" s="74"/>
      <c r="S5982" s="75" t="str">
        <f t="shared" si="526"/>
        <v>0000</v>
      </c>
      <c r="T5982" s="75" t="str">
        <f t="shared" si="527"/>
        <v>00000000000000000000000000000000</v>
      </c>
      <c r="V5982" s="197"/>
      <c r="W5982" s="75">
        <f t="shared" si="528"/>
        <v>0</v>
      </c>
      <c r="AE5982" s="479"/>
    </row>
    <row r="5983" spans="1:31" s="75" customFormat="1" ht="13.5" x14ac:dyDescent="0.2">
      <c r="A5983" s="211">
        <v>5980</v>
      </c>
      <c r="B5983" s="212" t="s">
        <v>6600</v>
      </c>
      <c r="C5983" s="213" t="s">
        <v>6600</v>
      </c>
      <c r="D5983" s="213" t="s">
        <v>6600</v>
      </c>
      <c r="E5983" s="213" t="s">
        <v>6600</v>
      </c>
      <c r="F5983" s="213" t="s">
        <v>6600</v>
      </c>
      <c r="G5983" s="214" t="s">
        <v>6600</v>
      </c>
      <c r="H5983" s="208" t="str">
        <f>IF(Input!F$4="GMH_OECC",J5983,IF(Input!F$4="GMH_XOEC",L5983,IF(Input!F$4="GMH_Korea",N5983,IF(Input!F$4="GMH_EU",P5983,IF(Input!F$4="Skysuper",#REF!,IF(Input!F$4="SkyII",#REF!,IF(Input!F$4="XO-8000",#REF!, "FALSE")))))))</f>
        <v>00</v>
      </c>
      <c r="I5983" s="209">
        <f>IF(Input!F$4="GMH_OECC",K5983,IF(Input!F$4="GMH_XOEC",M5983,IF(Input!F$4="GMH_Korea",O5983,IF(Input!F$4="GMH_EU",Q5983,IF(Input!F$4="Skysuper",#REF!,IF(Input!F$4="SkyII",#REF!,IF(Input!F$4="XO-8000",#REF!, "FALSE")))))))</f>
        <v>0</v>
      </c>
      <c r="J5983" s="210" t="s">
        <v>10359</v>
      </c>
      <c r="K5983" s="268">
        <v>0</v>
      </c>
      <c r="L5983" s="270" t="s">
        <v>10359</v>
      </c>
      <c r="M5983" s="270">
        <v>0</v>
      </c>
      <c r="N5983" s="270" t="s">
        <v>10359</v>
      </c>
      <c r="O5983" s="270">
        <v>0</v>
      </c>
      <c r="P5983" s="270" t="s">
        <v>10359</v>
      </c>
      <c r="Q5983" s="270">
        <v>0</v>
      </c>
      <c r="R5983" s="74"/>
      <c r="S5983" s="75" t="str">
        <f t="shared" si="526"/>
        <v>0000</v>
      </c>
      <c r="T5983" s="75" t="str">
        <f t="shared" si="527"/>
        <v>00000000000000000000000000000000</v>
      </c>
      <c r="V5983" s="197"/>
      <c r="W5983" s="75">
        <f t="shared" si="528"/>
        <v>0</v>
      </c>
      <c r="AE5983" s="479"/>
    </row>
    <row r="5984" spans="1:31" s="75" customFormat="1" ht="13.5" x14ac:dyDescent="0.2">
      <c r="A5984" s="211">
        <v>5981</v>
      </c>
      <c r="B5984" s="212" t="s">
        <v>6600</v>
      </c>
      <c r="C5984" s="213" t="s">
        <v>6600</v>
      </c>
      <c r="D5984" s="213" t="s">
        <v>6600</v>
      </c>
      <c r="E5984" s="213" t="s">
        <v>6600</v>
      </c>
      <c r="F5984" s="213" t="s">
        <v>6600</v>
      </c>
      <c r="G5984" s="214" t="s">
        <v>6600</v>
      </c>
      <c r="H5984" s="208" t="str">
        <f>IF(Input!F$4="GMH_OECC",J5984,IF(Input!F$4="GMH_XOEC",L5984,IF(Input!F$4="GMH_Korea",N5984,IF(Input!F$4="GMH_EU",P5984,IF(Input!F$4="Skysuper",#REF!,IF(Input!F$4="SkyII",#REF!,IF(Input!F$4="XO-8000",#REF!, "FALSE")))))))</f>
        <v>00</v>
      </c>
      <c r="I5984" s="209">
        <f>IF(Input!F$4="GMH_OECC",K5984,IF(Input!F$4="GMH_XOEC",M5984,IF(Input!F$4="GMH_Korea",O5984,IF(Input!F$4="GMH_EU",Q5984,IF(Input!F$4="Skysuper",#REF!,IF(Input!F$4="SkyII",#REF!,IF(Input!F$4="XO-8000",#REF!, "FALSE")))))))</f>
        <v>0</v>
      </c>
      <c r="J5984" s="210" t="s">
        <v>10359</v>
      </c>
      <c r="K5984" s="268">
        <v>0</v>
      </c>
      <c r="L5984" s="270" t="s">
        <v>10359</v>
      </c>
      <c r="M5984" s="270">
        <v>0</v>
      </c>
      <c r="N5984" s="270" t="s">
        <v>10359</v>
      </c>
      <c r="O5984" s="270">
        <v>0</v>
      </c>
      <c r="P5984" s="270" t="s">
        <v>10359</v>
      </c>
      <c r="Q5984" s="270">
        <v>0</v>
      </c>
      <c r="R5984" s="74"/>
      <c r="S5984" s="75" t="str">
        <f t="shared" si="526"/>
        <v>0000</v>
      </c>
      <c r="T5984" s="75" t="str">
        <f t="shared" si="527"/>
        <v>00000000000000000000000000000000</v>
      </c>
      <c r="V5984" s="197"/>
      <c r="W5984" s="75">
        <f t="shared" si="528"/>
        <v>0</v>
      </c>
      <c r="AE5984" s="479"/>
    </row>
    <row r="5985" spans="1:31" s="75" customFormat="1" ht="13.5" x14ac:dyDescent="0.2">
      <c r="A5985" s="211">
        <v>5982</v>
      </c>
      <c r="B5985" s="212" t="s">
        <v>6600</v>
      </c>
      <c r="C5985" s="213" t="s">
        <v>6600</v>
      </c>
      <c r="D5985" s="213" t="s">
        <v>6600</v>
      </c>
      <c r="E5985" s="213" t="s">
        <v>6600</v>
      </c>
      <c r="F5985" s="213" t="s">
        <v>6600</v>
      </c>
      <c r="G5985" s="214" t="s">
        <v>6600</v>
      </c>
      <c r="H5985" s="208" t="str">
        <f>IF(Input!F$4="GMH_OECC",J5985,IF(Input!F$4="GMH_XOEC",L5985,IF(Input!F$4="GMH_Korea",N5985,IF(Input!F$4="GMH_EU",P5985,IF(Input!F$4="Skysuper",#REF!,IF(Input!F$4="SkyII",#REF!,IF(Input!F$4="XO-8000",#REF!, "FALSE")))))))</f>
        <v>00</v>
      </c>
      <c r="I5985" s="209">
        <f>IF(Input!F$4="GMH_OECC",K5985,IF(Input!F$4="GMH_XOEC",M5985,IF(Input!F$4="GMH_Korea",O5985,IF(Input!F$4="GMH_EU",Q5985,IF(Input!F$4="Skysuper",#REF!,IF(Input!F$4="SkyII",#REF!,IF(Input!F$4="XO-8000",#REF!, "FALSE")))))))</f>
        <v>0</v>
      </c>
      <c r="J5985" s="210" t="s">
        <v>10359</v>
      </c>
      <c r="K5985" s="268">
        <v>0</v>
      </c>
      <c r="L5985" s="270" t="s">
        <v>10359</v>
      </c>
      <c r="M5985" s="270">
        <v>0</v>
      </c>
      <c r="N5985" s="270" t="s">
        <v>10359</v>
      </c>
      <c r="O5985" s="270">
        <v>0</v>
      </c>
      <c r="P5985" s="270" t="s">
        <v>10359</v>
      </c>
      <c r="Q5985" s="270">
        <v>0</v>
      </c>
      <c r="R5985" s="74"/>
      <c r="S5985" s="75" t="str">
        <f t="shared" si="526"/>
        <v>0000</v>
      </c>
      <c r="T5985" s="75" t="str">
        <f t="shared" si="527"/>
        <v>00000000000000000000000000000000</v>
      </c>
      <c r="V5985" s="197"/>
      <c r="W5985" s="75">
        <f t="shared" si="528"/>
        <v>0</v>
      </c>
      <c r="AE5985" s="479"/>
    </row>
    <row r="5986" spans="1:31" s="75" customFormat="1" ht="13.5" x14ac:dyDescent="0.2">
      <c r="A5986" s="211">
        <v>5983</v>
      </c>
      <c r="B5986" s="212" t="s">
        <v>6600</v>
      </c>
      <c r="C5986" s="213" t="s">
        <v>6600</v>
      </c>
      <c r="D5986" s="213" t="s">
        <v>6600</v>
      </c>
      <c r="E5986" s="213" t="s">
        <v>6600</v>
      </c>
      <c r="F5986" s="213" t="s">
        <v>6600</v>
      </c>
      <c r="G5986" s="214" t="s">
        <v>6600</v>
      </c>
      <c r="H5986" s="208" t="str">
        <f>IF(Input!F$4="GMH_OECC",J5986,IF(Input!F$4="GMH_XOEC",L5986,IF(Input!F$4="GMH_Korea",N5986,IF(Input!F$4="GMH_EU",P5986,IF(Input!F$4="Skysuper",#REF!,IF(Input!F$4="SkyII",#REF!,IF(Input!F$4="XO-8000",#REF!, "FALSE")))))))</f>
        <v>00</v>
      </c>
      <c r="I5986" s="209">
        <f>IF(Input!F$4="GMH_OECC",K5986,IF(Input!F$4="GMH_XOEC",M5986,IF(Input!F$4="GMH_Korea",O5986,IF(Input!F$4="GMH_EU",Q5986,IF(Input!F$4="Skysuper",#REF!,IF(Input!F$4="SkyII",#REF!,IF(Input!F$4="XO-8000",#REF!, "FALSE")))))))</f>
        <v>0</v>
      </c>
      <c r="J5986" s="210" t="s">
        <v>10359</v>
      </c>
      <c r="K5986" s="268">
        <v>0</v>
      </c>
      <c r="L5986" s="270" t="s">
        <v>10359</v>
      </c>
      <c r="M5986" s="270">
        <v>0</v>
      </c>
      <c r="N5986" s="270" t="s">
        <v>10359</v>
      </c>
      <c r="O5986" s="270">
        <v>0</v>
      </c>
      <c r="P5986" s="270" t="s">
        <v>10359</v>
      </c>
      <c r="Q5986" s="270">
        <v>0</v>
      </c>
      <c r="R5986" s="74"/>
      <c r="S5986" s="75" t="str">
        <f t="shared" si="526"/>
        <v>0000</v>
      </c>
      <c r="T5986" s="75" t="str">
        <f t="shared" si="527"/>
        <v>00000000000000000000000000000000</v>
      </c>
      <c r="V5986" s="197"/>
      <c r="W5986" s="75">
        <f t="shared" si="528"/>
        <v>0</v>
      </c>
      <c r="AE5986" s="479"/>
    </row>
    <row r="5987" spans="1:31" s="75" customFormat="1" ht="13.5" x14ac:dyDescent="0.2">
      <c r="A5987" s="211">
        <v>5984</v>
      </c>
      <c r="B5987" s="212" t="s">
        <v>6600</v>
      </c>
      <c r="C5987" s="213" t="s">
        <v>6600</v>
      </c>
      <c r="D5987" s="213" t="s">
        <v>6600</v>
      </c>
      <c r="E5987" s="213" t="s">
        <v>6600</v>
      </c>
      <c r="F5987" s="213" t="s">
        <v>6600</v>
      </c>
      <c r="G5987" s="214" t="s">
        <v>6600</v>
      </c>
      <c r="H5987" s="208" t="str">
        <f>IF(Input!F$4="GMH_OECC",J5987,IF(Input!F$4="GMH_XOEC",L5987,IF(Input!F$4="GMH_Korea",N5987,IF(Input!F$4="GMH_EU",P5987,IF(Input!F$4="Skysuper",#REF!,IF(Input!F$4="SkyII",#REF!,IF(Input!F$4="XO-8000",#REF!, "FALSE")))))))</f>
        <v>00</v>
      </c>
      <c r="I5987" s="209">
        <f>IF(Input!F$4="GMH_OECC",K5987,IF(Input!F$4="GMH_XOEC",M5987,IF(Input!F$4="GMH_Korea",O5987,IF(Input!F$4="GMH_EU",Q5987,IF(Input!F$4="Skysuper",#REF!,IF(Input!F$4="SkyII",#REF!,IF(Input!F$4="XO-8000",#REF!, "FALSE")))))))</f>
        <v>0</v>
      </c>
      <c r="J5987" s="210" t="s">
        <v>10359</v>
      </c>
      <c r="K5987" s="268">
        <v>0</v>
      </c>
      <c r="L5987" s="270" t="s">
        <v>10359</v>
      </c>
      <c r="M5987" s="270">
        <v>0</v>
      </c>
      <c r="N5987" s="270" t="s">
        <v>10359</v>
      </c>
      <c r="O5987" s="270">
        <v>0</v>
      </c>
      <c r="P5987" s="270" t="s">
        <v>10359</v>
      </c>
      <c r="Q5987" s="270">
        <v>0</v>
      </c>
      <c r="R5987" s="74"/>
      <c r="S5987" s="75" t="str">
        <f t="shared" si="526"/>
        <v>0000</v>
      </c>
      <c r="T5987" s="75" t="str">
        <f t="shared" si="527"/>
        <v>00000000000000000000000000000000</v>
      </c>
      <c r="V5987" s="197"/>
      <c r="W5987" s="75">
        <f t="shared" si="528"/>
        <v>0</v>
      </c>
      <c r="AE5987" s="479"/>
    </row>
    <row r="5988" spans="1:31" s="75" customFormat="1" ht="13.5" x14ac:dyDescent="0.2">
      <c r="A5988" s="211">
        <v>5985</v>
      </c>
      <c r="B5988" s="212" t="s">
        <v>6600</v>
      </c>
      <c r="C5988" s="213" t="s">
        <v>6600</v>
      </c>
      <c r="D5988" s="213" t="s">
        <v>6600</v>
      </c>
      <c r="E5988" s="213" t="s">
        <v>6600</v>
      </c>
      <c r="F5988" s="213" t="s">
        <v>6600</v>
      </c>
      <c r="G5988" s="214" t="s">
        <v>6600</v>
      </c>
      <c r="H5988" s="208" t="str">
        <f>IF(Input!F$4="GMH_OECC",J5988,IF(Input!F$4="GMH_XOEC",L5988,IF(Input!F$4="GMH_Korea",N5988,IF(Input!F$4="GMH_EU",P5988,IF(Input!F$4="Skysuper",#REF!,IF(Input!F$4="SkyII",#REF!,IF(Input!F$4="XO-8000",#REF!, "FALSE")))))))</f>
        <v>00</v>
      </c>
      <c r="I5988" s="209">
        <f>IF(Input!F$4="GMH_OECC",K5988,IF(Input!F$4="GMH_XOEC",M5988,IF(Input!F$4="GMH_Korea",O5988,IF(Input!F$4="GMH_EU",Q5988,IF(Input!F$4="Skysuper",#REF!,IF(Input!F$4="SkyII",#REF!,IF(Input!F$4="XO-8000",#REF!, "FALSE")))))))</f>
        <v>0</v>
      </c>
      <c r="J5988" s="210" t="s">
        <v>10359</v>
      </c>
      <c r="K5988" s="268">
        <v>0</v>
      </c>
      <c r="L5988" s="270" t="s">
        <v>10359</v>
      </c>
      <c r="M5988" s="270">
        <v>0</v>
      </c>
      <c r="N5988" s="270" t="s">
        <v>10359</v>
      </c>
      <c r="O5988" s="270">
        <v>0</v>
      </c>
      <c r="P5988" s="270" t="s">
        <v>10359</v>
      </c>
      <c r="Q5988" s="270">
        <v>0</v>
      </c>
      <c r="R5988" s="74"/>
      <c r="S5988" s="75" t="str">
        <f t="shared" si="526"/>
        <v>0000</v>
      </c>
      <c r="T5988" s="75" t="str">
        <f t="shared" si="527"/>
        <v>00000000000000000000000000000000</v>
      </c>
      <c r="V5988" s="197"/>
      <c r="W5988" s="75">
        <f t="shared" si="528"/>
        <v>0</v>
      </c>
      <c r="AE5988" s="479"/>
    </row>
    <row r="5989" spans="1:31" s="75" customFormat="1" ht="13.5" x14ac:dyDescent="0.2">
      <c r="A5989" s="211">
        <v>5986</v>
      </c>
      <c r="B5989" s="212" t="s">
        <v>6600</v>
      </c>
      <c r="C5989" s="213" t="s">
        <v>6600</v>
      </c>
      <c r="D5989" s="213" t="s">
        <v>6600</v>
      </c>
      <c r="E5989" s="213" t="s">
        <v>6600</v>
      </c>
      <c r="F5989" s="213" t="s">
        <v>6600</v>
      </c>
      <c r="G5989" s="214" t="s">
        <v>6600</v>
      </c>
      <c r="H5989" s="208" t="str">
        <f>IF(Input!F$4="GMH_OECC",J5989,IF(Input!F$4="GMH_XOEC",L5989,IF(Input!F$4="GMH_Korea",N5989,IF(Input!F$4="GMH_EU",P5989,IF(Input!F$4="Skysuper",#REF!,IF(Input!F$4="SkyII",#REF!,IF(Input!F$4="XO-8000",#REF!, "FALSE")))))))</f>
        <v>00</v>
      </c>
      <c r="I5989" s="209">
        <f>IF(Input!F$4="GMH_OECC",K5989,IF(Input!F$4="GMH_XOEC",M5989,IF(Input!F$4="GMH_Korea",O5989,IF(Input!F$4="GMH_EU",Q5989,IF(Input!F$4="Skysuper",#REF!,IF(Input!F$4="SkyII",#REF!,IF(Input!F$4="XO-8000",#REF!, "FALSE")))))))</f>
        <v>0</v>
      </c>
      <c r="J5989" s="210" t="s">
        <v>10359</v>
      </c>
      <c r="K5989" s="268">
        <v>0</v>
      </c>
      <c r="L5989" s="270" t="s">
        <v>10359</v>
      </c>
      <c r="M5989" s="270">
        <v>0</v>
      </c>
      <c r="N5989" s="270" t="s">
        <v>10359</v>
      </c>
      <c r="O5989" s="270">
        <v>0</v>
      </c>
      <c r="P5989" s="270" t="s">
        <v>10359</v>
      </c>
      <c r="Q5989" s="270">
        <v>0</v>
      </c>
      <c r="R5989" s="74"/>
      <c r="S5989" s="75" t="str">
        <f t="shared" si="526"/>
        <v>0000</v>
      </c>
      <c r="T5989" s="75" t="str">
        <f t="shared" si="527"/>
        <v>00000000000000000000000000000000</v>
      </c>
      <c r="V5989" s="197"/>
      <c r="W5989" s="75">
        <f t="shared" si="528"/>
        <v>0</v>
      </c>
      <c r="AE5989" s="479"/>
    </row>
    <row r="5990" spans="1:31" s="75" customFormat="1" ht="13.5" x14ac:dyDescent="0.2">
      <c r="A5990" s="211">
        <v>5987</v>
      </c>
      <c r="B5990" s="212" t="s">
        <v>6600</v>
      </c>
      <c r="C5990" s="213" t="s">
        <v>6600</v>
      </c>
      <c r="D5990" s="213" t="s">
        <v>6600</v>
      </c>
      <c r="E5990" s="213" t="s">
        <v>6600</v>
      </c>
      <c r="F5990" s="213" t="s">
        <v>6600</v>
      </c>
      <c r="G5990" s="214" t="s">
        <v>6600</v>
      </c>
      <c r="H5990" s="208" t="str">
        <f>IF(Input!F$4="GMH_OECC",J5990,IF(Input!F$4="GMH_XOEC",L5990,IF(Input!F$4="GMH_Korea",N5990,IF(Input!F$4="GMH_EU",P5990,IF(Input!F$4="Skysuper",#REF!,IF(Input!F$4="SkyII",#REF!,IF(Input!F$4="XO-8000",#REF!, "FALSE")))))))</f>
        <v>00</v>
      </c>
      <c r="I5990" s="209">
        <f>IF(Input!F$4="GMH_OECC",K5990,IF(Input!F$4="GMH_XOEC",M5990,IF(Input!F$4="GMH_Korea",O5990,IF(Input!F$4="GMH_EU",Q5990,IF(Input!F$4="Skysuper",#REF!,IF(Input!F$4="SkyII",#REF!,IF(Input!F$4="XO-8000",#REF!, "FALSE")))))))</f>
        <v>0</v>
      </c>
      <c r="J5990" s="210" t="s">
        <v>10359</v>
      </c>
      <c r="K5990" s="268">
        <v>0</v>
      </c>
      <c r="L5990" s="270" t="s">
        <v>10359</v>
      </c>
      <c r="M5990" s="270">
        <v>0</v>
      </c>
      <c r="N5990" s="270" t="s">
        <v>10359</v>
      </c>
      <c r="O5990" s="270">
        <v>0</v>
      </c>
      <c r="P5990" s="270" t="s">
        <v>10359</v>
      </c>
      <c r="Q5990" s="270">
        <v>0</v>
      </c>
      <c r="R5990" s="74"/>
      <c r="S5990" s="75" t="str">
        <f t="shared" si="526"/>
        <v>0000</v>
      </c>
      <c r="T5990" s="75" t="str">
        <f t="shared" si="527"/>
        <v>00000000000000000000000000000000</v>
      </c>
      <c r="V5990" s="197"/>
      <c r="W5990" s="75">
        <f t="shared" si="528"/>
        <v>0</v>
      </c>
      <c r="AE5990" s="479"/>
    </row>
    <row r="5991" spans="1:31" s="75" customFormat="1" ht="13.5" x14ac:dyDescent="0.2">
      <c r="A5991" s="211">
        <v>5988</v>
      </c>
      <c r="B5991" s="212" t="s">
        <v>6600</v>
      </c>
      <c r="C5991" s="213" t="s">
        <v>6600</v>
      </c>
      <c r="D5991" s="213" t="s">
        <v>6600</v>
      </c>
      <c r="E5991" s="213" t="s">
        <v>6600</v>
      </c>
      <c r="F5991" s="213" t="s">
        <v>6600</v>
      </c>
      <c r="G5991" s="214" t="s">
        <v>6600</v>
      </c>
      <c r="H5991" s="208" t="str">
        <f>IF(Input!F$4="GMH_OECC",J5991,IF(Input!F$4="GMH_XOEC",L5991,IF(Input!F$4="GMH_Korea",N5991,IF(Input!F$4="GMH_EU",P5991,IF(Input!F$4="Skysuper",#REF!,IF(Input!F$4="SkyII",#REF!,IF(Input!F$4="XO-8000",#REF!, "FALSE")))))))</f>
        <v>00</v>
      </c>
      <c r="I5991" s="209">
        <f>IF(Input!F$4="GMH_OECC",K5991,IF(Input!F$4="GMH_XOEC",M5991,IF(Input!F$4="GMH_Korea",O5991,IF(Input!F$4="GMH_EU",Q5991,IF(Input!F$4="Skysuper",#REF!,IF(Input!F$4="SkyII",#REF!,IF(Input!F$4="XO-8000",#REF!, "FALSE")))))))</f>
        <v>0</v>
      </c>
      <c r="J5991" s="210" t="s">
        <v>10359</v>
      </c>
      <c r="K5991" s="268">
        <v>0</v>
      </c>
      <c r="L5991" s="270" t="s">
        <v>10359</v>
      </c>
      <c r="M5991" s="270">
        <v>0</v>
      </c>
      <c r="N5991" s="270" t="s">
        <v>10359</v>
      </c>
      <c r="O5991" s="270">
        <v>0</v>
      </c>
      <c r="P5991" s="270" t="s">
        <v>10359</v>
      </c>
      <c r="Q5991" s="270">
        <v>0</v>
      </c>
      <c r="R5991" s="74"/>
      <c r="S5991" s="75" t="str">
        <f t="shared" si="526"/>
        <v>0000</v>
      </c>
      <c r="T5991" s="75" t="str">
        <f t="shared" si="527"/>
        <v>00000000000000000000000000000000</v>
      </c>
      <c r="V5991" s="197"/>
      <c r="W5991" s="75">
        <f t="shared" si="528"/>
        <v>0</v>
      </c>
      <c r="AE5991" s="479"/>
    </row>
    <row r="5992" spans="1:31" s="75" customFormat="1" ht="13.5" x14ac:dyDescent="0.2">
      <c r="A5992" s="211">
        <v>5989</v>
      </c>
      <c r="B5992" s="212" t="s">
        <v>6600</v>
      </c>
      <c r="C5992" s="213" t="s">
        <v>6600</v>
      </c>
      <c r="D5992" s="213" t="s">
        <v>6600</v>
      </c>
      <c r="E5992" s="213" t="s">
        <v>6600</v>
      </c>
      <c r="F5992" s="213" t="s">
        <v>6600</v>
      </c>
      <c r="G5992" s="214" t="s">
        <v>6600</v>
      </c>
      <c r="H5992" s="208" t="str">
        <f>IF(Input!F$4="GMH_OECC",J5992,IF(Input!F$4="GMH_XOEC",L5992,IF(Input!F$4="GMH_Korea",N5992,IF(Input!F$4="GMH_EU",P5992,IF(Input!F$4="Skysuper",#REF!,IF(Input!F$4="SkyII",#REF!,IF(Input!F$4="XO-8000",#REF!, "FALSE")))))))</f>
        <v>00</v>
      </c>
      <c r="I5992" s="209">
        <f>IF(Input!F$4="GMH_OECC",K5992,IF(Input!F$4="GMH_XOEC",M5992,IF(Input!F$4="GMH_Korea",O5992,IF(Input!F$4="GMH_EU",Q5992,IF(Input!F$4="Skysuper",#REF!,IF(Input!F$4="SkyII",#REF!,IF(Input!F$4="XO-8000",#REF!, "FALSE")))))))</f>
        <v>0</v>
      </c>
      <c r="J5992" s="210" t="s">
        <v>10359</v>
      </c>
      <c r="K5992" s="268">
        <v>0</v>
      </c>
      <c r="L5992" s="270" t="s">
        <v>10359</v>
      </c>
      <c r="M5992" s="270">
        <v>0</v>
      </c>
      <c r="N5992" s="270" t="s">
        <v>10359</v>
      </c>
      <c r="O5992" s="270">
        <v>0</v>
      </c>
      <c r="P5992" s="270" t="s">
        <v>10359</v>
      </c>
      <c r="Q5992" s="270">
        <v>0</v>
      </c>
      <c r="R5992" s="74"/>
      <c r="S5992" s="75" t="str">
        <f t="shared" si="526"/>
        <v>0000</v>
      </c>
      <c r="T5992" s="75" t="str">
        <f t="shared" si="527"/>
        <v>00000000000000000000000000000000</v>
      </c>
      <c r="V5992" s="197"/>
      <c r="W5992" s="75">
        <f t="shared" si="528"/>
        <v>0</v>
      </c>
      <c r="AE5992" s="479"/>
    </row>
    <row r="5993" spans="1:31" s="75" customFormat="1" ht="13.5" x14ac:dyDescent="0.2">
      <c r="A5993" s="211">
        <v>5990</v>
      </c>
      <c r="B5993" s="212" t="s">
        <v>6600</v>
      </c>
      <c r="C5993" s="213" t="s">
        <v>6600</v>
      </c>
      <c r="D5993" s="213" t="s">
        <v>6600</v>
      </c>
      <c r="E5993" s="213" t="s">
        <v>6600</v>
      </c>
      <c r="F5993" s="213" t="s">
        <v>6600</v>
      </c>
      <c r="G5993" s="214" t="s">
        <v>6600</v>
      </c>
      <c r="H5993" s="208" t="str">
        <f>IF(Input!F$4="GMH_OECC",J5993,IF(Input!F$4="GMH_XOEC",L5993,IF(Input!F$4="GMH_Korea",N5993,IF(Input!F$4="GMH_EU",P5993,IF(Input!F$4="Skysuper",#REF!,IF(Input!F$4="SkyII",#REF!,IF(Input!F$4="XO-8000",#REF!, "FALSE")))))))</f>
        <v>00</v>
      </c>
      <c r="I5993" s="209">
        <f>IF(Input!F$4="GMH_OECC",K5993,IF(Input!F$4="GMH_XOEC",M5993,IF(Input!F$4="GMH_Korea",O5993,IF(Input!F$4="GMH_EU",Q5993,IF(Input!F$4="Skysuper",#REF!,IF(Input!F$4="SkyII",#REF!,IF(Input!F$4="XO-8000",#REF!, "FALSE")))))))</f>
        <v>0</v>
      </c>
      <c r="J5993" s="210" t="s">
        <v>10359</v>
      </c>
      <c r="K5993" s="268">
        <v>0</v>
      </c>
      <c r="L5993" s="270" t="s">
        <v>10359</v>
      </c>
      <c r="M5993" s="270">
        <v>0</v>
      </c>
      <c r="N5993" s="270" t="s">
        <v>10359</v>
      </c>
      <c r="O5993" s="270">
        <v>0</v>
      </c>
      <c r="P5993" s="270" t="s">
        <v>10359</v>
      </c>
      <c r="Q5993" s="270">
        <v>0</v>
      </c>
      <c r="R5993" s="74"/>
      <c r="S5993" s="75" t="str">
        <f t="shared" si="526"/>
        <v>0000</v>
      </c>
      <c r="T5993" s="75" t="str">
        <f t="shared" si="527"/>
        <v>00000000000000000000000000000000</v>
      </c>
      <c r="V5993" s="197"/>
      <c r="W5993" s="75">
        <f t="shared" si="528"/>
        <v>0</v>
      </c>
      <c r="AE5993" s="479"/>
    </row>
    <row r="5994" spans="1:31" s="75" customFormat="1" ht="13.5" x14ac:dyDescent="0.2">
      <c r="A5994" s="211">
        <v>5991</v>
      </c>
      <c r="B5994" s="212" t="s">
        <v>6600</v>
      </c>
      <c r="C5994" s="213" t="s">
        <v>6600</v>
      </c>
      <c r="D5994" s="213" t="s">
        <v>6600</v>
      </c>
      <c r="E5994" s="213" t="s">
        <v>6600</v>
      </c>
      <c r="F5994" s="213" t="s">
        <v>6600</v>
      </c>
      <c r="G5994" s="214" t="s">
        <v>6600</v>
      </c>
      <c r="H5994" s="208" t="str">
        <f>IF(Input!F$4="GMH_OECC",J5994,IF(Input!F$4="GMH_XOEC",L5994,IF(Input!F$4="GMH_Korea",N5994,IF(Input!F$4="GMH_EU",P5994,IF(Input!F$4="Skysuper",#REF!,IF(Input!F$4="SkyII",#REF!,IF(Input!F$4="XO-8000",#REF!, "FALSE")))))))</f>
        <v>00</v>
      </c>
      <c r="I5994" s="209">
        <f>IF(Input!F$4="GMH_OECC",K5994,IF(Input!F$4="GMH_XOEC",M5994,IF(Input!F$4="GMH_Korea",O5994,IF(Input!F$4="GMH_EU",Q5994,IF(Input!F$4="Skysuper",#REF!,IF(Input!F$4="SkyII",#REF!,IF(Input!F$4="XO-8000",#REF!, "FALSE")))))))</f>
        <v>0</v>
      </c>
      <c r="J5994" s="210" t="s">
        <v>10359</v>
      </c>
      <c r="K5994" s="268">
        <v>0</v>
      </c>
      <c r="L5994" s="270" t="s">
        <v>10359</v>
      </c>
      <c r="M5994" s="270">
        <v>0</v>
      </c>
      <c r="N5994" s="270" t="s">
        <v>10359</v>
      </c>
      <c r="O5994" s="270">
        <v>0</v>
      </c>
      <c r="P5994" s="270" t="s">
        <v>10359</v>
      </c>
      <c r="Q5994" s="270">
        <v>0</v>
      </c>
      <c r="R5994" s="74"/>
      <c r="S5994" s="75" t="str">
        <f t="shared" si="526"/>
        <v>0000</v>
      </c>
      <c r="T5994" s="75" t="str">
        <f t="shared" si="527"/>
        <v>00000000000000000000000000000000</v>
      </c>
      <c r="V5994" s="197"/>
      <c r="W5994" s="75">
        <f t="shared" si="528"/>
        <v>0</v>
      </c>
      <c r="AE5994" s="479"/>
    </row>
    <row r="5995" spans="1:31" s="75" customFormat="1" ht="13.5" x14ac:dyDescent="0.2">
      <c r="A5995" s="211">
        <v>5992</v>
      </c>
      <c r="B5995" s="212" t="s">
        <v>6600</v>
      </c>
      <c r="C5995" s="213" t="s">
        <v>6600</v>
      </c>
      <c r="D5995" s="213" t="s">
        <v>6600</v>
      </c>
      <c r="E5995" s="213" t="s">
        <v>6600</v>
      </c>
      <c r="F5995" s="213" t="s">
        <v>6600</v>
      </c>
      <c r="G5995" s="214" t="s">
        <v>6600</v>
      </c>
      <c r="H5995" s="208" t="str">
        <f>IF(Input!F$4="GMH_OECC",J5995,IF(Input!F$4="GMH_XOEC",L5995,IF(Input!F$4="GMH_Korea",N5995,IF(Input!F$4="GMH_EU",P5995,IF(Input!F$4="Skysuper",#REF!,IF(Input!F$4="SkyII",#REF!,IF(Input!F$4="XO-8000",#REF!, "FALSE")))))))</f>
        <v>00</v>
      </c>
      <c r="I5995" s="209">
        <f>IF(Input!F$4="GMH_OECC",K5995,IF(Input!F$4="GMH_XOEC",M5995,IF(Input!F$4="GMH_Korea",O5995,IF(Input!F$4="GMH_EU",Q5995,IF(Input!F$4="Skysuper",#REF!,IF(Input!F$4="SkyII",#REF!,IF(Input!F$4="XO-8000",#REF!, "FALSE")))))))</f>
        <v>0</v>
      </c>
      <c r="J5995" s="210" t="s">
        <v>10359</v>
      </c>
      <c r="K5995" s="268">
        <v>0</v>
      </c>
      <c r="L5995" s="270" t="s">
        <v>10359</v>
      </c>
      <c r="M5995" s="270">
        <v>0</v>
      </c>
      <c r="N5995" s="270" t="s">
        <v>10359</v>
      </c>
      <c r="O5995" s="270">
        <v>0</v>
      </c>
      <c r="P5995" s="270" t="s">
        <v>10359</v>
      </c>
      <c r="Q5995" s="270">
        <v>0</v>
      </c>
      <c r="R5995" s="74"/>
      <c r="S5995" s="75" t="str">
        <f t="shared" si="526"/>
        <v>0000</v>
      </c>
      <c r="T5995" s="75" t="str">
        <f t="shared" si="527"/>
        <v>00000000000000000000000000000000</v>
      </c>
      <c r="V5995" s="197"/>
      <c r="W5995" s="75">
        <f t="shared" si="528"/>
        <v>0</v>
      </c>
      <c r="AE5995" s="479"/>
    </row>
    <row r="5996" spans="1:31" s="75" customFormat="1" ht="13.5" x14ac:dyDescent="0.2">
      <c r="A5996" s="211">
        <v>5993</v>
      </c>
      <c r="B5996" s="212" t="s">
        <v>6600</v>
      </c>
      <c r="C5996" s="213" t="s">
        <v>6600</v>
      </c>
      <c r="D5996" s="213" t="s">
        <v>6600</v>
      </c>
      <c r="E5996" s="213" t="s">
        <v>6600</v>
      </c>
      <c r="F5996" s="213" t="s">
        <v>6600</v>
      </c>
      <c r="G5996" s="214" t="s">
        <v>6600</v>
      </c>
      <c r="H5996" s="208" t="str">
        <f>IF(Input!F$4="GMH_OECC",J5996,IF(Input!F$4="GMH_XOEC",L5996,IF(Input!F$4="GMH_Korea",N5996,IF(Input!F$4="GMH_EU",P5996,IF(Input!F$4="Skysuper",#REF!,IF(Input!F$4="SkyII",#REF!,IF(Input!F$4="XO-8000",#REF!, "FALSE")))))))</f>
        <v>00</v>
      </c>
      <c r="I5996" s="209">
        <f>IF(Input!F$4="GMH_OECC",K5996,IF(Input!F$4="GMH_XOEC",M5996,IF(Input!F$4="GMH_Korea",O5996,IF(Input!F$4="GMH_EU",Q5996,IF(Input!F$4="Skysuper",#REF!,IF(Input!F$4="SkyII",#REF!,IF(Input!F$4="XO-8000",#REF!, "FALSE")))))))</f>
        <v>0</v>
      </c>
      <c r="J5996" s="210" t="s">
        <v>10359</v>
      </c>
      <c r="K5996" s="268">
        <v>0</v>
      </c>
      <c r="L5996" s="270" t="s">
        <v>10359</v>
      </c>
      <c r="M5996" s="270">
        <v>0</v>
      </c>
      <c r="N5996" s="270" t="s">
        <v>10359</v>
      </c>
      <c r="O5996" s="270">
        <v>0</v>
      </c>
      <c r="P5996" s="270" t="s">
        <v>10359</v>
      </c>
      <c r="Q5996" s="270">
        <v>0</v>
      </c>
      <c r="R5996" s="74"/>
      <c r="S5996" s="75" t="str">
        <f t="shared" si="526"/>
        <v>0000</v>
      </c>
      <c r="T5996" s="75" t="str">
        <f t="shared" si="527"/>
        <v>00000000000000000000000000000000</v>
      </c>
      <c r="V5996" s="197"/>
      <c r="W5996" s="75">
        <f t="shared" si="528"/>
        <v>0</v>
      </c>
      <c r="AE5996" s="479"/>
    </row>
    <row r="5997" spans="1:31" s="75" customFormat="1" ht="13.5" x14ac:dyDescent="0.2">
      <c r="A5997" s="211">
        <v>5994</v>
      </c>
      <c r="B5997" s="212" t="s">
        <v>6600</v>
      </c>
      <c r="C5997" s="213" t="s">
        <v>6600</v>
      </c>
      <c r="D5997" s="213" t="s">
        <v>6600</v>
      </c>
      <c r="E5997" s="213" t="s">
        <v>6600</v>
      </c>
      <c r="F5997" s="213" t="s">
        <v>6600</v>
      </c>
      <c r="G5997" s="214" t="s">
        <v>6600</v>
      </c>
      <c r="H5997" s="208" t="str">
        <f>IF(Input!F$4="GMH_OECC",J5997,IF(Input!F$4="GMH_XOEC",L5997,IF(Input!F$4="GMH_Korea",N5997,IF(Input!F$4="GMH_EU",P5997,IF(Input!F$4="Skysuper",#REF!,IF(Input!F$4="SkyII",#REF!,IF(Input!F$4="XO-8000",#REF!, "FALSE")))))))</f>
        <v>00</v>
      </c>
      <c r="I5997" s="209">
        <f>IF(Input!F$4="GMH_OECC",K5997,IF(Input!F$4="GMH_XOEC",M5997,IF(Input!F$4="GMH_Korea",O5997,IF(Input!F$4="GMH_EU",Q5997,IF(Input!F$4="Skysuper",#REF!,IF(Input!F$4="SkyII",#REF!,IF(Input!F$4="XO-8000",#REF!, "FALSE")))))))</f>
        <v>0</v>
      </c>
      <c r="J5997" s="210" t="s">
        <v>10359</v>
      </c>
      <c r="K5997" s="268">
        <v>0</v>
      </c>
      <c r="L5997" s="270" t="s">
        <v>10359</v>
      </c>
      <c r="M5997" s="270">
        <v>0</v>
      </c>
      <c r="N5997" s="270" t="s">
        <v>10359</v>
      </c>
      <c r="O5997" s="270">
        <v>0</v>
      </c>
      <c r="P5997" s="270" t="s">
        <v>10359</v>
      </c>
      <c r="Q5997" s="270">
        <v>0</v>
      </c>
      <c r="R5997" s="74"/>
      <c r="S5997" s="75" t="str">
        <f t="shared" si="526"/>
        <v>0000</v>
      </c>
      <c r="T5997" s="75" t="str">
        <f t="shared" si="527"/>
        <v>00000000000000000000000000000000</v>
      </c>
      <c r="V5997" s="197"/>
      <c r="W5997" s="75">
        <f t="shared" si="528"/>
        <v>0</v>
      </c>
      <c r="AE5997" s="479"/>
    </row>
    <row r="5998" spans="1:31" s="75" customFormat="1" ht="13.5" x14ac:dyDescent="0.2">
      <c r="A5998" s="211">
        <v>5995</v>
      </c>
      <c r="B5998" s="212" t="s">
        <v>6600</v>
      </c>
      <c r="C5998" s="213" t="s">
        <v>6600</v>
      </c>
      <c r="D5998" s="213" t="s">
        <v>6600</v>
      </c>
      <c r="E5998" s="213" t="s">
        <v>6600</v>
      </c>
      <c r="F5998" s="213" t="s">
        <v>6600</v>
      </c>
      <c r="G5998" s="214" t="s">
        <v>6600</v>
      </c>
      <c r="H5998" s="208" t="str">
        <f>IF(Input!F$4="GMH_OECC",J5998,IF(Input!F$4="GMH_XOEC",L5998,IF(Input!F$4="GMH_Korea",N5998,IF(Input!F$4="GMH_EU",P5998,IF(Input!F$4="Skysuper",#REF!,IF(Input!F$4="SkyII",#REF!,IF(Input!F$4="XO-8000",#REF!, "FALSE")))))))</f>
        <v>00</v>
      </c>
      <c r="I5998" s="209">
        <f>IF(Input!F$4="GMH_OECC",K5998,IF(Input!F$4="GMH_XOEC",M5998,IF(Input!F$4="GMH_Korea",O5998,IF(Input!F$4="GMH_EU",Q5998,IF(Input!F$4="Skysuper",#REF!,IF(Input!F$4="SkyII",#REF!,IF(Input!F$4="XO-8000",#REF!, "FALSE")))))))</f>
        <v>0</v>
      </c>
      <c r="J5998" s="210" t="s">
        <v>10359</v>
      </c>
      <c r="K5998" s="268">
        <v>0</v>
      </c>
      <c r="L5998" s="270" t="s">
        <v>10359</v>
      </c>
      <c r="M5998" s="270">
        <v>0</v>
      </c>
      <c r="N5998" s="270" t="s">
        <v>10359</v>
      </c>
      <c r="O5998" s="270">
        <v>0</v>
      </c>
      <c r="P5998" s="270" t="s">
        <v>10359</v>
      </c>
      <c r="Q5998" s="270">
        <v>0</v>
      </c>
      <c r="R5998" s="74"/>
      <c r="S5998" s="75" t="str">
        <f t="shared" si="526"/>
        <v>0000</v>
      </c>
      <c r="T5998" s="75" t="str">
        <f t="shared" si="527"/>
        <v>00000000000000000000000000000000</v>
      </c>
      <c r="V5998" s="197"/>
      <c r="W5998" s="75">
        <f t="shared" si="528"/>
        <v>0</v>
      </c>
      <c r="AE5998" s="479"/>
    </row>
    <row r="5999" spans="1:31" s="75" customFormat="1" ht="13.5" x14ac:dyDescent="0.2">
      <c r="A5999" s="211">
        <v>5996</v>
      </c>
      <c r="B5999" s="212" t="s">
        <v>6600</v>
      </c>
      <c r="C5999" s="213" t="s">
        <v>6600</v>
      </c>
      <c r="D5999" s="213" t="s">
        <v>6600</v>
      </c>
      <c r="E5999" s="213" t="s">
        <v>6600</v>
      </c>
      <c r="F5999" s="213" t="s">
        <v>6600</v>
      </c>
      <c r="G5999" s="214" t="s">
        <v>6600</v>
      </c>
      <c r="H5999" s="208" t="str">
        <f>IF(Input!F$4="GMH_OECC",J5999,IF(Input!F$4="GMH_XOEC",L5999,IF(Input!F$4="GMH_Korea",N5999,IF(Input!F$4="GMH_EU",P5999,IF(Input!F$4="Skysuper",#REF!,IF(Input!F$4="SkyII",#REF!,IF(Input!F$4="XO-8000",#REF!, "FALSE")))))))</f>
        <v>00</v>
      </c>
      <c r="I5999" s="209">
        <f>IF(Input!F$4="GMH_OECC",K5999,IF(Input!F$4="GMH_XOEC",M5999,IF(Input!F$4="GMH_Korea",O5999,IF(Input!F$4="GMH_EU",Q5999,IF(Input!F$4="Skysuper",#REF!,IF(Input!F$4="SkyII",#REF!,IF(Input!F$4="XO-8000",#REF!, "FALSE")))))))</f>
        <v>0</v>
      </c>
      <c r="J5999" s="210" t="s">
        <v>10359</v>
      </c>
      <c r="K5999" s="268">
        <v>0</v>
      </c>
      <c r="L5999" s="270" t="s">
        <v>10359</v>
      </c>
      <c r="M5999" s="270">
        <v>0</v>
      </c>
      <c r="N5999" s="270" t="s">
        <v>10359</v>
      </c>
      <c r="O5999" s="270">
        <v>0</v>
      </c>
      <c r="P5999" s="270" t="s">
        <v>10359</v>
      </c>
      <c r="Q5999" s="270">
        <v>0</v>
      </c>
      <c r="R5999" s="74"/>
      <c r="S5999" s="75" t="str">
        <f t="shared" si="526"/>
        <v>0000</v>
      </c>
      <c r="T5999" s="75" t="str">
        <f t="shared" si="527"/>
        <v>00000000000000000000000000000000</v>
      </c>
      <c r="V5999" s="197"/>
      <c r="W5999" s="75">
        <f t="shared" si="528"/>
        <v>0</v>
      </c>
      <c r="AE5999" s="479"/>
    </row>
    <row r="6000" spans="1:31" s="75" customFormat="1" ht="13.5" x14ac:dyDescent="0.2">
      <c r="A6000" s="211">
        <v>5997</v>
      </c>
      <c r="B6000" s="212" t="s">
        <v>6600</v>
      </c>
      <c r="C6000" s="213" t="s">
        <v>6600</v>
      </c>
      <c r="D6000" s="213" t="s">
        <v>6600</v>
      </c>
      <c r="E6000" s="213" t="s">
        <v>6600</v>
      </c>
      <c r="F6000" s="213" t="s">
        <v>6600</v>
      </c>
      <c r="G6000" s="214" t="s">
        <v>6600</v>
      </c>
      <c r="H6000" s="208" t="str">
        <f>IF(Input!F$4="GMH_OECC",J6000,IF(Input!F$4="GMH_XOEC",L6000,IF(Input!F$4="GMH_Korea",N6000,IF(Input!F$4="GMH_EU",P6000,IF(Input!F$4="Skysuper",#REF!,IF(Input!F$4="SkyII",#REF!,IF(Input!F$4="XO-8000",#REF!, "FALSE")))))))</f>
        <v>00</v>
      </c>
      <c r="I6000" s="209">
        <f>IF(Input!F$4="GMH_OECC",K6000,IF(Input!F$4="GMH_XOEC",M6000,IF(Input!F$4="GMH_Korea",O6000,IF(Input!F$4="GMH_EU",Q6000,IF(Input!F$4="Skysuper",#REF!,IF(Input!F$4="SkyII",#REF!,IF(Input!F$4="XO-8000",#REF!, "FALSE")))))))</f>
        <v>0</v>
      </c>
      <c r="J6000" s="210" t="s">
        <v>10359</v>
      </c>
      <c r="K6000" s="268">
        <v>0</v>
      </c>
      <c r="L6000" s="270" t="s">
        <v>10359</v>
      </c>
      <c r="M6000" s="270">
        <v>0</v>
      </c>
      <c r="N6000" s="270" t="s">
        <v>10359</v>
      </c>
      <c r="O6000" s="270">
        <v>0</v>
      </c>
      <c r="P6000" s="270" t="s">
        <v>10359</v>
      </c>
      <c r="Q6000" s="270">
        <v>0</v>
      </c>
      <c r="R6000" s="74"/>
      <c r="S6000" s="75" t="str">
        <f t="shared" si="526"/>
        <v>0000</v>
      </c>
      <c r="T6000" s="75" t="str">
        <f t="shared" si="527"/>
        <v>00000000000000000000000000000000</v>
      </c>
      <c r="V6000" s="197"/>
      <c r="W6000" s="75">
        <f t="shared" si="528"/>
        <v>0</v>
      </c>
      <c r="AE6000" s="479"/>
    </row>
    <row r="6001" spans="1:31" s="75" customFormat="1" ht="13.5" x14ac:dyDescent="0.2">
      <c r="A6001" s="211">
        <v>5998</v>
      </c>
      <c r="B6001" s="212" t="s">
        <v>6600</v>
      </c>
      <c r="C6001" s="213" t="s">
        <v>6600</v>
      </c>
      <c r="D6001" s="213" t="s">
        <v>6600</v>
      </c>
      <c r="E6001" s="213" t="s">
        <v>6600</v>
      </c>
      <c r="F6001" s="213" t="s">
        <v>6600</v>
      </c>
      <c r="G6001" s="214" t="s">
        <v>6600</v>
      </c>
      <c r="H6001" s="208" t="str">
        <f>IF(Input!F$4="GMH_OECC",J6001,IF(Input!F$4="GMH_XOEC",L6001,IF(Input!F$4="GMH_Korea",N6001,IF(Input!F$4="GMH_EU",P6001,IF(Input!F$4="Skysuper",#REF!,IF(Input!F$4="SkyII",#REF!,IF(Input!F$4="XO-8000",#REF!, "FALSE")))))))</f>
        <v>00</v>
      </c>
      <c r="I6001" s="209">
        <f>IF(Input!F$4="GMH_OECC",K6001,IF(Input!F$4="GMH_XOEC",M6001,IF(Input!F$4="GMH_Korea",O6001,IF(Input!F$4="GMH_EU",Q6001,IF(Input!F$4="Skysuper",#REF!,IF(Input!F$4="SkyII",#REF!,IF(Input!F$4="XO-8000",#REF!, "FALSE")))))))</f>
        <v>0</v>
      </c>
      <c r="J6001" s="210" t="s">
        <v>10359</v>
      </c>
      <c r="K6001" s="268">
        <v>0</v>
      </c>
      <c r="L6001" s="270" t="s">
        <v>10359</v>
      </c>
      <c r="M6001" s="270">
        <v>0</v>
      </c>
      <c r="N6001" s="270" t="s">
        <v>10359</v>
      </c>
      <c r="O6001" s="270">
        <v>0</v>
      </c>
      <c r="P6001" s="270" t="s">
        <v>10359</v>
      </c>
      <c r="Q6001" s="270">
        <v>0</v>
      </c>
      <c r="R6001" s="74"/>
      <c r="S6001" s="75" t="str">
        <f t="shared" si="526"/>
        <v>0000</v>
      </c>
      <c r="T6001" s="75" t="str">
        <f t="shared" si="527"/>
        <v>00000000000000000000000000000000</v>
      </c>
      <c r="V6001" s="197"/>
      <c r="W6001" s="75">
        <f t="shared" si="528"/>
        <v>0</v>
      </c>
      <c r="AE6001" s="479"/>
    </row>
    <row r="6002" spans="1:31" s="75" customFormat="1" ht="13.5" x14ac:dyDescent="0.2">
      <c r="A6002" s="211">
        <v>5999</v>
      </c>
      <c r="B6002" s="212" t="s">
        <v>6600</v>
      </c>
      <c r="C6002" s="213" t="s">
        <v>6600</v>
      </c>
      <c r="D6002" s="213" t="s">
        <v>6600</v>
      </c>
      <c r="E6002" s="213" t="s">
        <v>6600</v>
      </c>
      <c r="F6002" s="213" t="s">
        <v>6600</v>
      </c>
      <c r="G6002" s="214" t="s">
        <v>6600</v>
      </c>
      <c r="H6002" s="208" t="str">
        <f>IF(Input!F$4="GMH_OECC",J6002,IF(Input!F$4="GMH_XOEC",L6002,IF(Input!F$4="GMH_Korea",N6002,IF(Input!F$4="GMH_EU",P6002,IF(Input!F$4="Skysuper",#REF!,IF(Input!F$4="SkyII",#REF!,IF(Input!F$4="XO-8000",#REF!, "FALSE")))))))</f>
        <v>00</v>
      </c>
      <c r="I6002" s="209">
        <f>IF(Input!F$4="GMH_OECC",K6002,IF(Input!F$4="GMH_XOEC",M6002,IF(Input!F$4="GMH_Korea",O6002,IF(Input!F$4="GMH_EU",Q6002,IF(Input!F$4="Skysuper",#REF!,IF(Input!F$4="SkyII",#REF!,IF(Input!F$4="XO-8000",#REF!, "FALSE")))))))</f>
        <v>0</v>
      </c>
      <c r="J6002" s="210" t="s">
        <v>10359</v>
      </c>
      <c r="K6002" s="268">
        <v>0</v>
      </c>
      <c r="L6002" s="270" t="s">
        <v>10359</v>
      </c>
      <c r="M6002" s="270">
        <v>0</v>
      </c>
      <c r="N6002" s="270" t="s">
        <v>10359</v>
      </c>
      <c r="O6002" s="270">
        <v>0</v>
      </c>
      <c r="P6002" s="270" t="s">
        <v>10359</v>
      </c>
      <c r="Q6002" s="270">
        <v>0</v>
      </c>
      <c r="R6002" s="74"/>
      <c r="S6002" s="75" t="str">
        <f t="shared" si="526"/>
        <v>0000</v>
      </c>
      <c r="T6002" s="75" t="str">
        <f t="shared" si="527"/>
        <v>00000000000000000000000000000000</v>
      </c>
      <c r="V6002" s="197"/>
      <c r="W6002" s="75">
        <f t="shared" si="528"/>
        <v>0</v>
      </c>
      <c r="AE6002" s="479"/>
    </row>
    <row r="6003" spans="1:31" s="75" customFormat="1" ht="13.5" x14ac:dyDescent="0.2">
      <c r="A6003" s="211">
        <v>6000</v>
      </c>
      <c r="B6003" s="212" t="s">
        <v>6237</v>
      </c>
      <c r="C6003" s="213" t="s">
        <v>6238</v>
      </c>
      <c r="D6003" s="213" t="s">
        <v>2431</v>
      </c>
      <c r="E6003" s="213">
        <v>0</v>
      </c>
      <c r="F6003" s="213" t="s">
        <v>590</v>
      </c>
      <c r="G6003" s="214" t="s">
        <v>677</v>
      </c>
      <c r="H6003" s="208" t="str">
        <f>IF(Input!F$4="GMH_OECC",J6003,IF(Input!F$4="GMH_XOEC",L6003,IF(Input!F$4="GMH_Korea",N6003,IF(Input!F$4="GMH_EU",P6003,IF(Input!F$4="Skysuper",#REF!,IF(Input!F$4="SkyII",#REF!,IF(Input!F$4="XO-8000",#REF!, "FALSE")))))))</f>
        <v>00</v>
      </c>
      <c r="I6003" s="209">
        <f>IF(Input!F$4="GMH_OECC",K6003,IF(Input!F$4="GMH_XOEC",M6003,IF(Input!F$4="GMH_Korea",O6003,IF(Input!F$4="GMH_EU",Q6003,IF(Input!F$4="Skysuper",#REF!,IF(Input!F$4="SkyII",#REF!,IF(Input!F$4="XO-8000",#REF!, "FALSE")))))))</f>
        <v>0</v>
      </c>
      <c r="J6003" s="210" t="s">
        <v>10359</v>
      </c>
      <c r="K6003" s="268">
        <v>0</v>
      </c>
      <c r="L6003" s="270" t="s">
        <v>10359</v>
      </c>
      <c r="M6003" s="270">
        <v>0</v>
      </c>
      <c r="N6003" s="270" t="s">
        <v>10359</v>
      </c>
      <c r="O6003" s="270">
        <v>0</v>
      </c>
      <c r="P6003" s="270" t="s">
        <v>10359</v>
      </c>
      <c r="Q6003" s="270">
        <v>0</v>
      </c>
      <c r="R6003" s="74"/>
      <c r="S6003" s="75" t="str">
        <f t="shared" si="526"/>
        <v>0000</v>
      </c>
      <c r="T6003" s="75" t="str">
        <f t="shared" si="527"/>
        <v>00000000000000000000000000000000</v>
      </c>
      <c r="V6003" s="197"/>
      <c r="W6003" s="75">
        <f t="shared" si="528"/>
        <v>0</v>
      </c>
      <c r="AE6003" s="479"/>
    </row>
    <row r="6004" spans="1:31" s="75" customFormat="1" ht="13.5" x14ac:dyDescent="0.2">
      <c r="A6004" s="211">
        <v>6001</v>
      </c>
      <c r="B6004" s="212" t="s">
        <v>6239</v>
      </c>
      <c r="C6004" s="213" t="s">
        <v>6240</v>
      </c>
      <c r="D6004" s="213" t="s">
        <v>2431</v>
      </c>
      <c r="E6004" s="213">
        <v>0</v>
      </c>
      <c r="F6004" s="213" t="s">
        <v>590</v>
      </c>
      <c r="G6004" s="214" t="s">
        <v>677</v>
      </c>
      <c r="H6004" s="208" t="str">
        <f>IF(Input!F$4="GMH_OECC",J6004,IF(Input!F$4="GMH_XOEC",L6004,IF(Input!F$4="GMH_Korea",N6004,IF(Input!F$4="GMH_EU",P6004,IF(Input!F$4="Skysuper",#REF!,IF(Input!F$4="SkyII",#REF!,IF(Input!F$4="XO-8000",#REF!, "FALSE")))))))</f>
        <v>00</v>
      </c>
      <c r="I6004" s="209">
        <f>IF(Input!F$4="GMH_OECC",K6004,IF(Input!F$4="GMH_XOEC",M6004,IF(Input!F$4="GMH_Korea",O6004,IF(Input!F$4="GMH_EU",Q6004,IF(Input!F$4="Skysuper",#REF!,IF(Input!F$4="SkyII",#REF!,IF(Input!F$4="XO-8000",#REF!, "FALSE")))))))</f>
        <v>0</v>
      </c>
      <c r="J6004" s="210" t="s">
        <v>10359</v>
      </c>
      <c r="K6004" s="268">
        <v>0</v>
      </c>
      <c r="L6004" s="270" t="s">
        <v>10359</v>
      </c>
      <c r="M6004" s="270">
        <v>0</v>
      </c>
      <c r="N6004" s="270" t="s">
        <v>10359</v>
      </c>
      <c r="O6004" s="270">
        <v>0</v>
      </c>
      <c r="P6004" s="270" t="s">
        <v>10359</v>
      </c>
      <c r="Q6004" s="270">
        <v>0</v>
      </c>
      <c r="R6004" s="74"/>
      <c r="S6004" s="75" t="str">
        <f t="shared" ref="S6004:S6067" si="529">"0"&amp;DEC2HEX(2^(I6004-1))&amp;IF(LEN(DEC2HEX(H6004))=2,DEC2HEX(H6004),"0"&amp;DEC2HEX(H6004))</f>
        <v>0000</v>
      </c>
      <c r="T6004" s="75" t="str">
        <f t="shared" si="527"/>
        <v>00000000000000000000000000000000</v>
      </c>
      <c r="V6004" s="197"/>
      <c r="W6004" s="75">
        <f t="shared" si="528"/>
        <v>0</v>
      </c>
      <c r="AE6004" s="479"/>
    </row>
    <row r="6005" spans="1:31" s="75" customFormat="1" ht="13.5" x14ac:dyDescent="0.2">
      <c r="A6005" s="211">
        <v>6002</v>
      </c>
      <c r="B6005" s="212" t="s">
        <v>6241</v>
      </c>
      <c r="C6005" s="213" t="s">
        <v>6242</v>
      </c>
      <c r="D6005" s="213" t="s">
        <v>2431</v>
      </c>
      <c r="E6005" s="213">
        <v>0</v>
      </c>
      <c r="F6005" s="213" t="s">
        <v>590</v>
      </c>
      <c r="G6005" s="214" t="s">
        <v>677</v>
      </c>
      <c r="H6005" s="208" t="str">
        <f>IF(Input!F$4="GMH_OECC",J6005,IF(Input!F$4="GMH_XOEC",L6005,IF(Input!F$4="GMH_Korea",N6005,IF(Input!F$4="GMH_EU",P6005,IF(Input!F$4="Skysuper",#REF!,IF(Input!F$4="SkyII",#REF!,IF(Input!F$4="XO-8000",#REF!, "FALSE")))))))</f>
        <v>00</v>
      </c>
      <c r="I6005" s="209">
        <f>IF(Input!F$4="GMH_OECC",K6005,IF(Input!F$4="GMH_XOEC",M6005,IF(Input!F$4="GMH_Korea",O6005,IF(Input!F$4="GMH_EU",Q6005,IF(Input!F$4="Skysuper",#REF!,IF(Input!F$4="SkyII",#REF!,IF(Input!F$4="XO-8000",#REF!, "FALSE")))))))</f>
        <v>0</v>
      </c>
      <c r="J6005" s="210" t="s">
        <v>10359</v>
      </c>
      <c r="K6005" s="268">
        <v>0</v>
      </c>
      <c r="L6005" s="270" t="s">
        <v>10359</v>
      </c>
      <c r="M6005" s="270">
        <v>0</v>
      </c>
      <c r="N6005" s="270" t="s">
        <v>10359</v>
      </c>
      <c r="O6005" s="270">
        <v>0</v>
      </c>
      <c r="P6005" s="270" t="s">
        <v>10359</v>
      </c>
      <c r="Q6005" s="270">
        <v>0</v>
      </c>
      <c r="R6005" s="74"/>
      <c r="S6005" s="75" t="str">
        <f t="shared" si="529"/>
        <v>0000</v>
      </c>
      <c r="T6005" s="75" t="str">
        <f t="shared" si="527"/>
        <v>00000000000000000000000000000000</v>
      </c>
      <c r="V6005" s="197"/>
      <c r="W6005" s="75">
        <f t="shared" si="528"/>
        <v>0</v>
      </c>
      <c r="AE6005" s="479"/>
    </row>
    <row r="6006" spans="1:31" s="75" customFormat="1" ht="13.5" x14ac:dyDescent="0.2">
      <c r="A6006" s="211">
        <v>6003</v>
      </c>
      <c r="B6006" s="212" t="s">
        <v>6243</v>
      </c>
      <c r="C6006" s="213" t="s">
        <v>6244</v>
      </c>
      <c r="D6006" s="213" t="s">
        <v>2431</v>
      </c>
      <c r="E6006" s="213">
        <v>0</v>
      </c>
      <c r="F6006" s="213" t="s">
        <v>590</v>
      </c>
      <c r="G6006" s="214" t="s">
        <v>677</v>
      </c>
      <c r="H6006" s="208" t="str">
        <f>IF(Input!F$4="GMH_OECC",J6006,IF(Input!F$4="GMH_XOEC",L6006,IF(Input!F$4="GMH_Korea",N6006,IF(Input!F$4="GMH_EU",P6006,IF(Input!F$4="Skysuper",#REF!,IF(Input!F$4="SkyII",#REF!,IF(Input!F$4="XO-8000",#REF!, "FALSE")))))))</f>
        <v>00</v>
      </c>
      <c r="I6006" s="209">
        <f>IF(Input!F$4="GMH_OECC",K6006,IF(Input!F$4="GMH_XOEC",M6006,IF(Input!F$4="GMH_Korea",O6006,IF(Input!F$4="GMH_EU",Q6006,IF(Input!F$4="Skysuper",#REF!,IF(Input!F$4="SkyII",#REF!,IF(Input!F$4="XO-8000",#REF!, "FALSE")))))))</f>
        <v>0</v>
      </c>
      <c r="J6006" s="210" t="s">
        <v>10359</v>
      </c>
      <c r="K6006" s="268">
        <v>0</v>
      </c>
      <c r="L6006" s="270" t="s">
        <v>10359</v>
      </c>
      <c r="M6006" s="270">
        <v>0</v>
      </c>
      <c r="N6006" s="270" t="s">
        <v>10359</v>
      </c>
      <c r="O6006" s="270">
        <v>0</v>
      </c>
      <c r="P6006" s="270" t="s">
        <v>10359</v>
      </c>
      <c r="Q6006" s="270">
        <v>0</v>
      </c>
      <c r="R6006" s="74"/>
      <c r="S6006" s="75" t="str">
        <f t="shared" si="529"/>
        <v>0000</v>
      </c>
      <c r="T6006" s="75" t="str">
        <f t="shared" si="527"/>
        <v>00000000000000000000000000000000</v>
      </c>
      <c r="V6006" s="197"/>
      <c r="W6006" s="75">
        <f t="shared" si="528"/>
        <v>0</v>
      </c>
      <c r="AE6006" s="479"/>
    </row>
    <row r="6007" spans="1:31" s="75" customFormat="1" ht="13.5" x14ac:dyDescent="0.2">
      <c r="A6007" s="211">
        <v>6004</v>
      </c>
      <c r="B6007" s="212" t="s">
        <v>6245</v>
      </c>
      <c r="C6007" s="213" t="s">
        <v>6246</v>
      </c>
      <c r="D6007" s="213" t="s">
        <v>2431</v>
      </c>
      <c r="E6007" s="213">
        <v>0</v>
      </c>
      <c r="F6007" s="213" t="s">
        <v>590</v>
      </c>
      <c r="G6007" s="214" t="s">
        <v>677</v>
      </c>
      <c r="H6007" s="208" t="str">
        <f>IF(Input!F$4="GMH_OECC",J6007,IF(Input!F$4="GMH_XOEC",L6007,IF(Input!F$4="GMH_Korea",N6007,IF(Input!F$4="GMH_EU",P6007,IF(Input!F$4="Skysuper",#REF!,IF(Input!F$4="SkyII",#REF!,IF(Input!F$4="XO-8000",#REF!, "FALSE")))))))</f>
        <v>00</v>
      </c>
      <c r="I6007" s="209">
        <f>IF(Input!F$4="GMH_OECC",K6007,IF(Input!F$4="GMH_XOEC",M6007,IF(Input!F$4="GMH_Korea",O6007,IF(Input!F$4="GMH_EU",Q6007,IF(Input!F$4="Skysuper",#REF!,IF(Input!F$4="SkyII",#REF!,IF(Input!F$4="XO-8000",#REF!, "FALSE")))))))</f>
        <v>0</v>
      </c>
      <c r="J6007" s="210" t="s">
        <v>10359</v>
      </c>
      <c r="K6007" s="268">
        <v>0</v>
      </c>
      <c r="L6007" s="270" t="s">
        <v>10359</v>
      </c>
      <c r="M6007" s="270">
        <v>0</v>
      </c>
      <c r="N6007" s="270" t="s">
        <v>10359</v>
      </c>
      <c r="O6007" s="270">
        <v>0</v>
      </c>
      <c r="P6007" s="270" t="s">
        <v>10359</v>
      </c>
      <c r="Q6007" s="270">
        <v>0</v>
      </c>
      <c r="R6007" s="74"/>
      <c r="S6007" s="75" t="str">
        <f t="shared" si="529"/>
        <v>0000</v>
      </c>
      <c r="T6007" s="75" t="str">
        <f t="shared" si="527"/>
        <v>00000000000000000000000000000000</v>
      </c>
      <c r="V6007" s="197"/>
      <c r="W6007" s="75">
        <f t="shared" si="528"/>
        <v>0</v>
      </c>
      <c r="AE6007" s="479"/>
    </row>
    <row r="6008" spans="1:31" s="75" customFormat="1" ht="13.5" x14ac:dyDescent="0.2">
      <c r="A6008" s="211">
        <v>6005</v>
      </c>
      <c r="B6008" s="212" t="s">
        <v>6247</v>
      </c>
      <c r="C6008" s="213" t="s">
        <v>6248</v>
      </c>
      <c r="D6008" s="213" t="s">
        <v>2431</v>
      </c>
      <c r="E6008" s="213">
        <v>0</v>
      </c>
      <c r="F6008" s="213" t="s">
        <v>590</v>
      </c>
      <c r="G6008" s="214" t="s">
        <v>677</v>
      </c>
      <c r="H6008" s="208" t="str">
        <f>IF(Input!F$4="GMH_OECC",J6008,IF(Input!F$4="GMH_XOEC",L6008,IF(Input!F$4="GMH_Korea",N6008,IF(Input!F$4="GMH_EU",P6008,IF(Input!F$4="Skysuper",#REF!,IF(Input!F$4="SkyII",#REF!,IF(Input!F$4="XO-8000",#REF!, "FALSE")))))))</f>
        <v>00</v>
      </c>
      <c r="I6008" s="209">
        <f>IF(Input!F$4="GMH_OECC",K6008,IF(Input!F$4="GMH_XOEC",M6008,IF(Input!F$4="GMH_Korea",O6008,IF(Input!F$4="GMH_EU",Q6008,IF(Input!F$4="Skysuper",#REF!,IF(Input!F$4="SkyII",#REF!,IF(Input!F$4="XO-8000",#REF!, "FALSE")))))))</f>
        <v>0</v>
      </c>
      <c r="J6008" s="210" t="s">
        <v>10359</v>
      </c>
      <c r="K6008" s="268">
        <v>0</v>
      </c>
      <c r="L6008" s="270" t="s">
        <v>10359</v>
      </c>
      <c r="M6008" s="270">
        <v>0</v>
      </c>
      <c r="N6008" s="270" t="s">
        <v>10359</v>
      </c>
      <c r="O6008" s="270">
        <v>0</v>
      </c>
      <c r="P6008" s="270" t="s">
        <v>10359</v>
      </c>
      <c r="Q6008" s="270">
        <v>0</v>
      </c>
      <c r="R6008" s="74"/>
      <c r="S6008" s="75" t="str">
        <f t="shared" si="529"/>
        <v>0000</v>
      </c>
      <c r="T6008" s="75" t="str">
        <f t="shared" si="527"/>
        <v>00000000000000000000000000000000</v>
      </c>
      <c r="V6008" s="197"/>
      <c r="W6008" s="75">
        <f t="shared" si="528"/>
        <v>0</v>
      </c>
      <c r="AE6008" s="479"/>
    </row>
    <row r="6009" spans="1:31" s="75" customFormat="1" ht="13.5" x14ac:dyDescent="0.2">
      <c r="A6009" s="211">
        <v>6006</v>
      </c>
      <c r="B6009" s="212" t="s">
        <v>6249</v>
      </c>
      <c r="C6009" s="213" t="s">
        <v>6250</v>
      </c>
      <c r="D6009" s="213" t="s">
        <v>2431</v>
      </c>
      <c r="E6009" s="213">
        <v>0</v>
      </c>
      <c r="F6009" s="213" t="s">
        <v>590</v>
      </c>
      <c r="G6009" s="214" t="s">
        <v>677</v>
      </c>
      <c r="H6009" s="208" t="str">
        <f>IF(Input!F$4="GMH_OECC",J6009,IF(Input!F$4="GMH_XOEC",L6009,IF(Input!F$4="GMH_Korea",N6009,IF(Input!F$4="GMH_EU",P6009,IF(Input!F$4="Skysuper",#REF!,IF(Input!F$4="SkyII",#REF!,IF(Input!F$4="XO-8000",#REF!, "FALSE")))))))</f>
        <v>00</v>
      </c>
      <c r="I6009" s="209">
        <f>IF(Input!F$4="GMH_OECC",K6009,IF(Input!F$4="GMH_XOEC",M6009,IF(Input!F$4="GMH_Korea",O6009,IF(Input!F$4="GMH_EU",Q6009,IF(Input!F$4="Skysuper",#REF!,IF(Input!F$4="SkyII",#REF!,IF(Input!F$4="XO-8000",#REF!, "FALSE")))))))</f>
        <v>0</v>
      </c>
      <c r="J6009" s="210" t="s">
        <v>10359</v>
      </c>
      <c r="K6009" s="268">
        <v>0</v>
      </c>
      <c r="L6009" s="270" t="s">
        <v>10359</v>
      </c>
      <c r="M6009" s="270">
        <v>0</v>
      </c>
      <c r="N6009" s="270" t="s">
        <v>10359</v>
      </c>
      <c r="O6009" s="270">
        <v>0</v>
      </c>
      <c r="P6009" s="270" t="s">
        <v>10359</v>
      </c>
      <c r="Q6009" s="270">
        <v>0</v>
      </c>
      <c r="R6009" s="74"/>
      <c r="S6009" s="75" t="str">
        <f t="shared" si="529"/>
        <v>0000</v>
      </c>
      <c r="T6009" s="75" t="str">
        <f t="shared" si="527"/>
        <v>00000000000000000000000000000000</v>
      </c>
      <c r="V6009" s="197"/>
      <c r="W6009" s="75">
        <f t="shared" si="528"/>
        <v>0</v>
      </c>
      <c r="AE6009" s="479"/>
    </row>
    <row r="6010" spans="1:31" s="75" customFormat="1" ht="13.5" x14ac:dyDescent="0.2">
      <c r="A6010" s="211">
        <v>6007</v>
      </c>
      <c r="B6010" s="212" t="s">
        <v>6251</v>
      </c>
      <c r="C6010" s="213" t="s">
        <v>6252</v>
      </c>
      <c r="D6010" s="213" t="s">
        <v>2431</v>
      </c>
      <c r="E6010" s="213">
        <v>0</v>
      </c>
      <c r="F6010" s="213" t="s">
        <v>590</v>
      </c>
      <c r="G6010" s="214" t="s">
        <v>677</v>
      </c>
      <c r="H6010" s="208" t="str">
        <f>IF(Input!F$4="GMH_OECC",J6010,IF(Input!F$4="GMH_XOEC",L6010,IF(Input!F$4="GMH_Korea",N6010,IF(Input!F$4="GMH_EU",P6010,IF(Input!F$4="Skysuper",#REF!,IF(Input!F$4="SkyII",#REF!,IF(Input!F$4="XO-8000",#REF!, "FALSE")))))))</f>
        <v>00</v>
      </c>
      <c r="I6010" s="209">
        <f>IF(Input!F$4="GMH_OECC",K6010,IF(Input!F$4="GMH_XOEC",M6010,IF(Input!F$4="GMH_Korea",O6010,IF(Input!F$4="GMH_EU",Q6010,IF(Input!F$4="Skysuper",#REF!,IF(Input!F$4="SkyII",#REF!,IF(Input!F$4="XO-8000",#REF!, "FALSE")))))))</f>
        <v>0</v>
      </c>
      <c r="J6010" s="210" t="s">
        <v>10359</v>
      </c>
      <c r="K6010" s="268">
        <v>0</v>
      </c>
      <c r="L6010" s="270" t="s">
        <v>10359</v>
      </c>
      <c r="M6010" s="270">
        <v>0</v>
      </c>
      <c r="N6010" s="270" t="s">
        <v>10359</v>
      </c>
      <c r="O6010" s="270">
        <v>0</v>
      </c>
      <c r="P6010" s="270" t="s">
        <v>10359</v>
      </c>
      <c r="Q6010" s="270">
        <v>0</v>
      </c>
      <c r="R6010" s="74"/>
      <c r="S6010" s="75" t="str">
        <f t="shared" si="529"/>
        <v>0000</v>
      </c>
      <c r="T6010" s="75" t="str">
        <f t="shared" si="527"/>
        <v>00000000000000000000000000000000</v>
      </c>
      <c r="V6010" s="197"/>
      <c r="W6010" s="75">
        <f t="shared" si="528"/>
        <v>0</v>
      </c>
      <c r="AE6010" s="479"/>
    </row>
    <row r="6011" spans="1:31" s="75" customFormat="1" ht="13.5" x14ac:dyDescent="0.2">
      <c r="A6011" s="211">
        <v>6008</v>
      </c>
      <c r="B6011" s="212" t="s">
        <v>6253</v>
      </c>
      <c r="C6011" s="213" t="s">
        <v>6254</v>
      </c>
      <c r="D6011" s="213" t="s">
        <v>2431</v>
      </c>
      <c r="E6011" s="213">
        <v>0</v>
      </c>
      <c r="F6011" s="213" t="s">
        <v>590</v>
      </c>
      <c r="G6011" s="214" t="s">
        <v>677</v>
      </c>
      <c r="H6011" s="208" t="str">
        <f>IF(Input!F$4="GMH_OECC",J6011,IF(Input!F$4="GMH_XOEC",L6011,IF(Input!F$4="GMH_Korea",N6011,IF(Input!F$4="GMH_EU",P6011,IF(Input!F$4="Skysuper",#REF!,IF(Input!F$4="SkyII",#REF!,IF(Input!F$4="XO-8000",#REF!, "FALSE")))))))</f>
        <v>00</v>
      </c>
      <c r="I6011" s="209">
        <f>IF(Input!F$4="GMH_OECC",K6011,IF(Input!F$4="GMH_XOEC",M6011,IF(Input!F$4="GMH_Korea",O6011,IF(Input!F$4="GMH_EU",Q6011,IF(Input!F$4="Skysuper",#REF!,IF(Input!F$4="SkyII",#REF!,IF(Input!F$4="XO-8000",#REF!, "FALSE")))))))</f>
        <v>0</v>
      </c>
      <c r="J6011" s="210" t="s">
        <v>10359</v>
      </c>
      <c r="K6011" s="268">
        <v>0</v>
      </c>
      <c r="L6011" s="270" t="s">
        <v>10359</v>
      </c>
      <c r="M6011" s="270">
        <v>0</v>
      </c>
      <c r="N6011" s="270" t="s">
        <v>10359</v>
      </c>
      <c r="O6011" s="270">
        <v>0</v>
      </c>
      <c r="P6011" s="270" t="s">
        <v>10359</v>
      </c>
      <c r="Q6011" s="270">
        <v>0</v>
      </c>
      <c r="R6011" s="74"/>
      <c r="S6011" s="75" t="str">
        <f t="shared" si="529"/>
        <v>0000</v>
      </c>
      <c r="T6011" s="75" t="str">
        <f t="shared" si="527"/>
        <v>00000000000000000000000000000000</v>
      </c>
      <c r="V6011" s="197"/>
      <c r="W6011" s="75">
        <f t="shared" si="528"/>
        <v>0</v>
      </c>
      <c r="AE6011" s="479"/>
    </row>
    <row r="6012" spans="1:31" s="75" customFormat="1" ht="13.5" x14ac:dyDescent="0.2">
      <c r="A6012" s="211">
        <v>6009</v>
      </c>
      <c r="B6012" s="212" t="s">
        <v>6255</v>
      </c>
      <c r="C6012" s="213" t="s">
        <v>6256</v>
      </c>
      <c r="D6012" s="213" t="s">
        <v>2431</v>
      </c>
      <c r="E6012" s="213">
        <v>0</v>
      </c>
      <c r="F6012" s="213" t="s">
        <v>590</v>
      </c>
      <c r="G6012" s="214" t="s">
        <v>677</v>
      </c>
      <c r="H6012" s="208" t="str">
        <f>IF(Input!F$4="GMH_OECC",J6012,IF(Input!F$4="GMH_XOEC",L6012,IF(Input!F$4="GMH_Korea",N6012,IF(Input!F$4="GMH_EU",P6012,IF(Input!F$4="Skysuper",#REF!,IF(Input!F$4="SkyII",#REF!,IF(Input!F$4="XO-8000",#REF!, "FALSE")))))))</f>
        <v>00</v>
      </c>
      <c r="I6012" s="209">
        <f>IF(Input!F$4="GMH_OECC",K6012,IF(Input!F$4="GMH_XOEC",M6012,IF(Input!F$4="GMH_Korea",O6012,IF(Input!F$4="GMH_EU",Q6012,IF(Input!F$4="Skysuper",#REF!,IF(Input!F$4="SkyII",#REF!,IF(Input!F$4="XO-8000",#REF!, "FALSE")))))))</f>
        <v>0</v>
      </c>
      <c r="J6012" s="210" t="s">
        <v>10359</v>
      </c>
      <c r="K6012" s="268">
        <v>0</v>
      </c>
      <c r="L6012" s="270" t="s">
        <v>10359</v>
      </c>
      <c r="M6012" s="270">
        <v>0</v>
      </c>
      <c r="N6012" s="270" t="s">
        <v>10359</v>
      </c>
      <c r="O6012" s="270">
        <v>0</v>
      </c>
      <c r="P6012" s="270" t="s">
        <v>10359</v>
      </c>
      <c r="Q6012" s="270">
        <v>0</v>
      </c>
      <c r="R6012" s="74"/>
      <c r="S6012" s="75" t="str">
        <f t="shared" si="529"/>
        <v>0000</v>
      </c>
      <c r="T6012" s="75" t="str">
        <f t="shared" si="527"/>
        <v>00000000000000000000000000000000</v>
      </c>
      <c r="V6012" s="197"/>
      <c r="W6012" s="75">
        <f t="shared" si="528"/>
        <v>0</v>
      </c>
      <c r="AE6012" s="479"/>
    </row>
    <row r="6013" spans="1:31" s="75" customFormat="1" ht="13.5" x14ac:dyDescent="0.2">
      <c r="A6013" s="211">
        <v>6010</v>
      </c>
      <c r="B6013" s="212" t="s">
        <v>6257</v>
      </c>
      <c r="C6013" s="213" t="s">
        <v>6258</v>
      </c>
      <c r="D6013" s="213" t="s">
        <v>2431</v>
      </c>
      <c r="E6013" s="213">
        <v>0</v>
      </c>
      <c r="F6013" s="213" t="s">
        <v>590</v>
      </c>
      <c r="G6013" s="214" t="s">
        <v>677</v>
      </c>
      <c r="H6013" s="208" t="str">
        <f>IF(Input!F$4="GMH_OECC",J6013,IF(Input!F$4="GMH_XOEC",L6013,IF(Input!F$4="GMH_Korea",N6013,IF(Input!F$4="GMH_EU",P6013,IF(Input!F$4="Skysuper",#REF!,IF(Input!F$4="SkyII",#REF!,IF(Input!F$4="XO-8000",#REF!, "FALSE")))))))</f>
        <v>00</v>
      </c>
      <c r="I6013" s="209">
        <f>IF(Input!F$4="GMH_OECC",K6013,IF(Input!F$4="GMH_XOEC",M6013,IF(Input!F$4="GMH_Korea",O6013,IF(Input!F$4="GMH_EU",Q6013,IF(Input!F$4="Skysuper",#REF!,IF(Input!F$4="SkyII",#REF!,IF(Input!F$4="XO-8000",#REF!, "FALSE")))))))</f>
        <v>0</v>
      </c>
      <c r="J6013" s="210" t="s">
        <v>10359</v>
      </c>
      <c r="K6013" s="268">
        <v>0</v>
      </c>
      <c r="L6013" s="270" t="s">
        <v>10359</v>
      </c>
      <c r="M6013" s="270">
        <v>0</v>
      </c>
      <c r="N6013" s="270" t="s">
        <v>10359</v>
      </c>
      <c r="O6013" s="270">
        <v>0</v>
      </c>
      <c r="P6013" s="270" t="s">
        <v>10359</v>
      </c>
      <c r="Q6013" s="270">
        <v>0</v>
      </c>
      <c r="R6013" s="74"/>
      <c r="S6013" s="75" t="str">
        <f t="shared" si="529"/>
        <v>0000</v>
      </c>
      <c r="T6013" s="75" t="str">
        <f t="shared" si="527"/>
        <v>00000000000000000000000000000000</v>
      </c>
      <c r="V6013" s="197"/>
      <c r="W6013" s="75">
        <f t="shared" si="528"/>
        <v>0</v>
      </c>
      <c r="AE6013" s="479"/>
    </row>
    <row r="6014" spans="1:31" s="75" customFormat="1" ht="13.5" x14ac:dyDescent="0.2">
      <c r="A6014" s="211">
        <v>6011</v>
      </c>
      <c r="B6014" s="212" t="s">
        <v>6259</v>
      </c>
      <c r="C6014" s="213" t="s">
        <v>6260</v>
      </c>
      <c r="D6014" s="213" t="s">
        <v>2431</v>
      </c>
      <c r="E6014" s="213">
        <v>0</v>
      </c>
      <c r="F6014" s="213" t="s">
        <v>590</v>
      </c>
      <c r="G6014" s="214" t="s">
        <v>677</v>
      </c>
      <c r="H6014" s="208" t="str">
        <f>IF(Input!F$4="GMH_OECC",J6014,IF(Input!F$4="GMH_XOEC",L6014,IF(Input!F$4="GMH_Korea",N6014,IF(Input!F$4="GMH_EU",P6014,IF(Input!F$4="Skysuper",#REF!,IF(Input!F$4="SkyII",#REF!,IF(Input!F$4="XO-8000",#REF!, "FALSE")))))))</f>
        <v>00</v>
      </c>
      <c r="I6014" s="209">
        <f>IF(Input!F$4="GMH_OECC",K6014,IF(Input!F$4="GMH_XOEC",M6014,IF(Input!F$4="GMH_Korea",O6014,IF(Input!F$4="GMH_EU",Q6014,IF(Input!F$4="Skysuper",#REF!,IF(Input!F$4="SkyII",#REF!,IF(Input!F$4="XO-8000",#REF!, "FALSE")))))))</f>
        <v>0</v>
      </c>
      <c r="J6014" s="210" t="s">
        <v>10359</v>
      </c>
      <c r="K6014" s="268">
        <v>0</v>
      </c>
      <c r="L6014" s="270" t="s">
        <v>10359</v>
      </c>
      <c r="M6014" s="270">
        <v>0</v>
      </c>
      <c r="N6014" s="270" t="s">
        <v>10359</v>
      </c>
      <c r="O6014" s="270">
        <v>0</v>
      </c>
      <c r="P6014" s="270" t="s">
        <v>10359</v>
      </c>
      <c r="Q6014" s="270">
        <v>0</v>
      </c>
      <c r="R6014" s="74"/>
      <c r="S6014" s="75" t="str">
        <f t="shared" si="529"/>
        <v>0000</v>
      </c>
      <c r="T6014" s="75" t="str">
        <f t="shared" si="527"/>
        <v>00000000000000000000000000000000</v>
      </c>
      <c r="V6014" s="197"/>
      <c r="W6014" s="75">
        <f t="shared" si="528"/>
        <v>0</v>
      </c>
      <c r="AE6014" s="479"/>
    </row>
    <row r="6015" spans="1:31" s="75" customFormat="1" ht="13.5" x14ac:dyDescent="0.2">
      <c r="A6015" s="211">
        <v>6012</v>
      </c>
      <c r="B6015" s="212" t="s">
        <v>6261</v>
      </c>
      <c r="C6015" s="213" t="s">
        <v>6262</v>
      </c>
      <c r="D6015" s="213" t="s">
        <v>2431</v>
      </c>
      <c r="E6015" s="213">
        <v>0</v>
      </c>
      <c r="F6015" s="213" t="s">
        <v>590</v>
      </c>
      <c r="G6015" s="214" t="s">
        <v>677</v>
      </c>
      <c r="H6015" s="208" t="str">
        <f>IF(Input!F$4="GMH_OECC",J6015,IF(Input!F$4="GMH_XOEC",L6015,IF(Input!F$4="GMH_Korea",N6015,IF(Input!F$4="GMH_EU",P6015,IF(Input!F$4="Skysuper",#REF!,IF(Input!F$4="SkyII",#REF!,IF(Input!F$4="XO-8000",#REF!, "FALSE")))))))</f>
        <v>00</v>
      </c>
      <c r="I6015" s="209">
        <f>IF(Input!F$4="GMH_OECC",K6015,IF(Input!F$4="GMH_XOEC",M6015,IF(Input!F$4="GMH_Korea",O6015,IF(Input!F$4="GMH_EU",Q6015,IF(Input!F$4="Skysuper",#REF!,IF(Input!F$4="SkyII",#REF!,IF(Input!F$4="XO-8000",#REF!, "FALSE")))))))</f>
        <v>0</v>
      </c>
      <c r="J6015" s="210" t="s">
        <v>10359</v>
      </c>
      <c r="K6015" s="268">
        <v>0</v>
      </c>
      <c r="L6015" s="270" t="s">
        <v>10359</v>
      </c>
      <c r="M6015" s="270">
        <v>0</v>
      </c>
      <c r="N6015" s="270" t="s">
        <v>10359</v>
      </c>
      <c r="O6015" s="270">
        <v>0</v>
      </c>
      <c r="P6015" s="270" t="s">
        <v>10359</v>
      </c>
      <c r="Q6015" s="270">
        <v>0</v>
      </c>
      <c r="R6015" s="74"/>
      <c r="S6015" s="75" t="str">
        <f t="shared" si="529"/>
        <v>0000</v>
      </c>
      <c r="T6015" s="75" t="str">
        <f t="shared" si="527"/>
        <v>00000000000000000000000000000000</v>
      </c>
      <c r="V6015" s="197"/>
      <c r="W6015" s="75">
        <f t="shared" si="528"/>
        <v>0</v>
      </c>
      <c r="AE6015" s="479"/>
    </row>
    <row r="6016" spans="1:31" s="75" customFormat="1" ht="13.5" x14ac:dyDescent="0.2">
      <c r="A6016" s="211">
        <v>6013</v>
      </c>
      <c r="B6016" s="212" t="s">
        <v>6263</v>
      </c>
      <c r="C6016" s="213" t="s">
        <v>6264</v>
      </c>
      <c r="D6016" s="213" t="s">
        <v>2431</v>
      </c>
      <c r="E6016" s="213">
        <v>0</v>
      </c>
      <c r="F6016" s="213" t="s">
        <v>590</v>
      </c>
      <c r="G6016" s="214" t="s">
        <v>677</v>
      </c>
      <c r="H6016" s="208" t="str">
        <f>IF(Input!F$4="GMH_OECC",J6016,IF(Input!F$4="GMH_XOEC",L6016,IF(Input!F$4="GMH_Korea",N6016,IF(Input!F$4="GMH_EU",P6016,IF(Input!F$4="Skysuper",#REF!,IF(Input!F$4="SkyII",#REF!,IF(Input!F$4="XO-8000",#REF!, "FALSE")))))))</f>
        <v>00</v>
      </c>
      <c r="I6016" s="209">
        <f>IF(Input!F$4="GMH_OECC",K6016,IF(Input!F$4="GMH_XOEC",M6016,IF(Input!F$4="GMH_Korea",O6016,IF(Input!F$4="GMH_EU",Q6016,IF(Input!F$4="Skysuper",#REF!,IF(Input!F$4="SkyII",#REF!,IF(Input!F$4="XO-8000",#REF!, "FALSE")))))))</f>
        <v>0</v>
      </c>
      <c r="J6016" s="210" t="s">
        <v>10359</v>
      </c>
      <c r="K6016" s="268">
        <v>0</v>
      </c>
      <c r="L6016" s="270" t="s">
        <v>10359</v>
      </c>
      <c r="M6016" s="270">
        <v>0</v>
      </c>
      <c r="N6016" s="270" t="s">
        <v>10359</v>
      </c>
      <c r="O6016" s="270">
        <v>0</v>
      </c>
      <c r="P6016" s="270" t="s">
        <v>10359</v>
      </c>
      <c r="Q6016" s="270">
        <v>0</v>
      </c>
      <c r="R6016" s="74"/>
      <c r="S6016" s="75" t="str">
        <f t="shared" si="529"/>
        <v>0000</v>
      </c>
      <c r="T6016" s="75" t="str">
        <f t="shared" si="527"/>
        <v>00000000000000000000000000000000</v>
      </c>
      <c r="V6016" s="197"/>
      <c r="W6016" s="75">
        <f t="shared" si="528"/>
        <v>0</v>
      </c>
      <c r="AE6016" s="479"/>
    </row>
    <row r="6017" spans="1:31" s="75" customFormat="1" ht="13.5" x14ac:dyDescent="0.2">
      <c r="A6017" s="211">
        <v>6014</v>
      </c>
      <c r="B6017" s="212" t="s">
        <v>6265</v>
      </c>
      <c r="C6017" s="213" t="s">
        <v>6266</v>
      </c>
      <c r="D6017" s="213" t="s">
        <v>2431</v>
      </c>
      <c r="E6017" s="213">
        <v>0</v>
      </c>
      <c r="F6017" s="213" t="s">
        <v>590</v>
      </c>
      <c r="G6017" s="214" t="s">
        <v>677</v>
      </c>
      <c r="H6017" s="208" t="str">
        <f>IF(Input!F$4="GMH_OECC",J6017,IF(Input!F$4="GMH_XOEC",L6017,IF(Input!F$4="GMH_Korea",N6017,IF(Input!F$4="GMH_EU",P6017,IF(Input!F$4="Skysuper",#REF!,IF(Input!F$4="SkyII",#REF!,IF(Input!F$4="XO-8000",#REF!, "FALSE")))))))</f>
        <v>00</v>
      </c>
      <c r="I6017" s="209">
        <f>IF(Input!F$4="GMH_OECC",K6017,IF(Input!F$4="GMH_XOEC",M6017,IF(Input!F$4="GMH_Korea",O6017,IF(Input!F$4="GMH_EU",Q6017,IF(Input!F$4="Skysuper",#REF!,IF(Input!F$4="SkyII",#REF!,IF(Input!F$4="XO-8000",#REF!, "FALSE")))))))</f>
        <v>0</v>
      </c>
      <c r="J6017" s="210" t="s">
        <v>10359</v>
      </c>
      <c r="K6017" s="268">
        <v>0</v>
      </c>
      <c r="L6017" s="270" t="s">
        <v>10359</v>
      </c>
      <c r="M6017" s="270">
        <v>0</v>
      </c>
      <c r="N6017" s="270" t="s">
        <v>10359</v>
      </c>
      <c r="O6017" s="270">
        <v>0</v>
      </c>
      <c r="P6017" s="270" t="s">
        <v>10359</v>
      </c>
      <c r="Q6017" s="270">
        <v>0</v>
      </c>
      <c r="R6017" s="74"/>
      <c r="S6017" s="75" t="str">
        <f t="shared" si="529"/>
        <v>0000</v>
      </c>
      <c r="T6017" s="75" t="str">
        <f t="shared" si="527"/>
        <v>00000000000000000000000000000000</v>
      </c>
      <c r="V6017" s="197"/>
      <c r="W6017" s="75">
        <f t="shared" si="528"/>
        <v>0</v>
      </c>
      <c r="AE6017" s="479"/>
    </row>
    <row r="6018" spans="1:31" s="75" customFormat="1" ht="13.5" x14ac:dyDescent="0.2">
      <c r="A6018" s="211">
        <v>6015</v>
      </c>
      <c r="B6018" s="212" t="s">
        <v>6267</v>
      </c>
      <c r="C6018" s="213" t="s">
        <v>6268</v>
      </c>
      <c r="D6018" s="213" t="s">
        <v>2431</v>
      </c>
      <c r="E6018" s="213">
        <v>0</v>
      </c>
      <c r="F6018" s="213" t="s">
        <v>590</v>
      </c>
      <c r="G6018" s="214" t="s">
        <v>677</v>
      </c>
      <c r="H6018" s="208" t="str">
        <f>IF(Input!F$4="GMH_OECC",J6018,IF(Input!F$4="GMH_XOEC",L6018,IF(Input!F$4="GMH_Korea",N6018,IF(Input!F$4="GMH_EU",P6018,IF(Input!F$4="Skysuper",#REF!,IF(Input!F$4="SkyII",#REF!,IF(Input!F$4="XO-8000",#REF!, "FALSE")))))))</f>
        <v>00</v>
      </c>
      <c r="I6018" s="209">
        <f>IF(Input!F$4="GMH_OECC",K6018,IF(Input!F$4="GMH_XOEC",M6018,IF(Input!F$4="GMH_Korea",O6018,IF(Input!F$4="GMH_EU",Q6018,IF(Input!F$4="Skysuper",#REF!,IF(Input!F$4="SkyII",#REF!,IF(Input!F$4="XO-8000",#REF!, "FALSE")))))))</f>
        <v>0</v>
      </c>
      <c r="J6018" s="210" t="s">
        <v>10359</v>
      </c>
      <c r="K6018" s="268">
        <v>0</v>
      </c>
      <c r="L6018" s="270" t="s">
        <v>10359</v>
      </c>
      <c r="M6018" s="270">
        <v>0</v>
      </c>
      <c r="N6018" s="270" t="s">
        <v>10359</v>
      </c>
      <c r="O6018" s="270">
        <v>0</v>
      </c>
      <c r="P6018" s="270" t="s">
        <v>10359</v>
      </c>
      <c r="Q6018" s="270">
        <v>0</v>
      </c>
      <c r="R6018" s="74"/>
      <c r="S6018" s="75" t="str">
        <f t="shared" si="529"/>
        <v>0000</v>
      </c>
      <c r="T6018" s="75" t="str">
        <f t="shared" si="527"/>
        <v>00000000000000000000000000000000</v>
      </c>
      <c r="V6018" s="197"/>
      <c r="W6018" s="75">
        <f t="shared" si="528"/>
        <v>0</v>
      </c>
      <c r="AE6018" s="479"/>
    </row>
    <row r="6019" spans="1:31" s="75" customFormat="1" ht="13.5" x14ac:dyDescent="0.2">
      <c r="A6019" s="211">
        <v>6016</v>
      </c>
      <c r="B6019" s="212" t="s">
        <v>6269</v>
      </c>
      <c r="C6019" s="213" t="s">
        <v>6270</v>
      </c>
      <c r="D6019" s="213" t="s">
        <v>2431</v>
      </c>
      <c r="E6019" s="213">
        <v>0</v>
      </c>
      <c r="F6019" s="213" t="s">
        <v>590</v>
      </c>
      <c r="G6019" s="214" t="s">
        <v>677</v>
      </c>
      <c r="H6019" s="208" t="str">
        <f>IF(Input!F$4="GMH_OECC",J6019,IF(Input!F$4="GMH_XOEC",L6019,IF(Input!F$4="GMH_Korea",N6019,IF(Input!F$4="GMH_EU",P6019,IF(Input!F$4="Skysuper",#REF!,IF(Input!F$4="SkyII",#REF!,IF(Input!F$4="XO-8000",#REF!, "FALSE")))))))</f>
        <v>00</v>
      </c>
      <c r="I6019" s="209">
        <f>IF(Input!F$4="GMH_OECC",K6019,IF(Input!F$4="GMH_XOEC",M6019,IF(Input!F$4="GMH_Korea",O6019,IF(Input!F$4="GMH_EU",Q6019,IF(Input!F$4="Skysuper",#REF!,IF(Input!F$4="SkyII",#REF!,IF(Input!F$4="XO-8000",#REF!, "FALSE")))))))</f>
        <v>0</v>
      </c>
      <c r="J6019" s="210" t="s">
        <v>10359</v>
      </c>
      <c r="K6019" s="268">
        <v>0</v>
      </c>
      <c r="L6019" s="270" t="s">
        <v>10359</v>
      </c>
      <c r="M6019" s="270">
        <v>0</v>
      </c>
      <c r="N6019" s="270" t="s">
        <v>10359</v>
      </c>
      <c r="O6019" s="270">
        <v>0</v>
      </c>
      <c r="P6019" s="270" t="s">
        <v>10359</v>
      </c>
      <c r="Q6019" s="270">
        <v>0</v>
      </c>
      <c r="R6019" s="74"/>
      <c r="S6019" s="75" t="str">
        <f t="shared" si="529"/>
        <v>0000</v>
      </c>
      <c r="T6019" s="75" t="str">
        <f t="shared" si="527"/>
        <v>00000000000000000000000000000000</v>
      </c>
      <c r="V6019" s="197"/>
      <c r="W6019" s="75">
        <f t="shared" si="528"/>
        <v>0</v>
      </c>
      <c r="AE6019" s="479"/>
    </row>
    <row r="6020" spans="1:31" s="75" customFormat="1" ht="13.5" x14ac:dyDescent="0.2">
      <c r="A6020" s="211">
        <v>6017</v>
      </c>
      <c r="B6020" s="212" t="s">
        <v>6271</v>
      </c>
      <c r="C6020" s="213" t="s">
        <v>6272</v>
      </c>
      <c r="D6020" s="213" t="s">
        <v>2431</v>
      </c>
      <c r="E6020" s="213">
        <v>0</v>
      </c>
      <c r="F6020" s="213" t="s">
        <v>590</v>
      </c>
      <c r="G6020" s="214" t="s">
        <v>677</v>
      </c>
      <c r="H6020" s="208" t="str">
        <f>IF(Input!F$4="GMH_OECC",J6020,IF(Input!F$4="GMH_XOEC",L6020,IF(Input!F$4="GMH_Korea",N6020,IF(Input!F$4="GMH_EU",P6020,IF(Input!F$4="Skysuper",#REF!,IF(Input!F$4="SkyII",#REF!,IF(Input!F$4="XO-8000",#REF!, "FALSE")))))))</f>
        <v>00</v>
      </c>
      <c r="I6020" s="209">
        <f>IF(Input!F$4="GMH_OECC",K6020,IF(Input!F$4="GMH_XOEC",M6020,IF(Input!F$4="GMH_Korea",O6020,IF(Input!F$4="GMH_EU",Q6020,IF(Input!F$4="Skysuper",#REF!,IF(Input!F$4="SkyII",#REF!,IF(Input!F$4="XO-8000",#REF!, "FALSE")))))))</f>
        <v>0</v>
      </c>
      <c r="J6020" s="210" t="s">
        <v>10359</v>
      </c>
      <c r="K6020" s="268">
        <v>0</v>
      </c>
      <c r="L6020" s="270" t="s">
        <v>10359</v>
      </c>
      <c r="M6020" s="270">
        <v>0</v>
      </c>
      <c r="N6020" s="270" t="s">
        <v>10359</v>
      </c>
      <c r="O6020" s="270">
        <v>0</v>
      </c>
      <c r="P6020" s="270" t="s">
        <v>10359</v>
      </c>
      <c r="Q6020" s="270">
        <v>0</v>
      </c>
      <c r="R6020" s="74"/>
      <c r="S6020" s="75" t="str">
        <f t="shared" si="529"/>
        <v>0000</v>
      </c>
      <c r="T6020" s="75" t="str">
        <f t="shared" ref="T6020:T6083" si="530">CONCATENATE(S6020,S6021,S6022,S6023,S6024,S6025,S6026,S6027)</f>
        <v>00000000000000000000000000000000</v>
      </c>
      <c r="V6020" s="197"/>
      <c r="W6020" s="75">
        <f t="shared" si="528"/>
        <v>0</v>
      </c>
      <c r="AE6020" s="479"/>
    </row>
    <row r="6021" spans="1:31" s="75" customFormat="1" ht="13.5" x14ac:dyDescent="0.2">
      <c r="A6021" s="211">
        <v>6018</v>
      </c>
      <c r="B6021" s="212" t="s">
        <v>6273</v>
      </c>
      <c r="C6021" s="213" t="s">
        <v>6274</v>
      </c>
      <c r="D6021" s="213" t="s">
        <v>2431</v>
      </c>
      <c r="E6021" s="213">
        <v>0</v>
      </c>
      <c r="F6021" s="213" t="s">
        <v>590</v>
      </c>
      <c r="G6021" s="214" t="s">
        <v>677</v>
      </c>
      <c r="H6021" s="208" t="str">
        <f>IF(Input!F$4="GMH_OECC",J6021,IF(Input!F$4="GMH_XOEC",L6021,IF(Input!F$4="GMH_Korea",N6021,IF(Input!F$4="GMH_EU",P6021,IF(Input!F$4="Skysuper",#REF!,IF(Input!F$4="SkyII",#REF!,IF(Input!F$4="XO-8000",#REF!, "FALSE")))))))</f>
        <v>00</v>
      </c>
      <c r="I6021" s="209">
        <f>IF(Input!F$4="GMH_OECC",K6021,IF(Input!F$4="GMH_XOEC",M6021,IF(Input!F$4="GMH_Korea",O6021,IF(Input!F$4="GMH_EU",Q6021,IF(Input!F$4="Skysuper",#REF!,IF(Input!F$4="SkyII",#REF!,IF(Input!F$4="XO-8000",#REF!, "FALSE")))))))</f>
        <v>0</v>
      </c>
      <c r="J6021" s="210" t="s">
        <v>10359</v>
      </c>
      <c r="K6021" s="268">
        <v>0</v>
      </c>
      <c r="L6021" s="270" t="s">
        <v>10359</v>
      </c>
      <c r="M6021" s="270">
        <v>0</v>
      </c>
      <c r="N6021" s="270" t="s">
        <v>10359</v>
      </c>
      <c r="O6021" s="270">
        <v>0</v>
      </c>
      <c r="P6021" s="270" t="s">
        <v>10359</v>
      </c>
      <c r="Q6021" s="270">
        <v>0</v>
      </c>
      <c r="R6021" s="74"/>
      <c r="S6021" s="75" t="str">
        <f t="shared" si="529"/>
        <v>0000</v>
      </c>
      <c r="T6021" s="75" t="str">
        <f t="shared" si="530"/>
        <v>00000000000000000000000000000000</v>
      </c>
      <c r="V6021" s="197"/>
      <c r="W6021" s="75">
        <f t="shared" si="528"/>
        <v>0</v>
      </c>
      <c r="AE6021" s="479"/>
    </row>
    <row r="6022" spans="1:31" s="75" customFormat="1" ht="13.5" x14ac:dyDescent="0.2">
      <c r="A6022" s="211">
        <v>6019</v>
      </c>
      <c r="B6022" s="212" t="s">
        <v>6275</v>
      </c>
      <c r="C6022" s="213" t="s">
        <v>6276</v>
      </c>
      <c r="D6022" s="213" t="s">
        <v>2431</v>
      </c>
      <c r="E6022" s="213">
        <v>0</v>
      </c>
      <c r="F6022" s="213" t="s">
        <v>590</v>
      </c>
      <c r="G6022" s="214" t="s">
        <v>677</v>
      </c>
      <c r="H6022" s="208" t="str">
        <f>IF(Input!F$4="GMH_OECC",J6022,IF(Input!F$4="GMH_XOEC",L6022,IF(Input!F$4="GMH_Korea",N6022,IF(Input!F$4="GMH_EU",P6022,IF(Input!F$4="Skysuper",#REF!,IF(Input!F$4="SkyII",#REF!,IF(Input!F$4="XO-8000",#REF!, "FALSE")))))))</f>
        <v>00</v>
      </c>
      <c r="I6022" s="209">
        <f>IF(Input!F$4="GMH_OECC",K6022,IF(Input!F$4="GMH_XOEC",M6022,IF(Input!F$4="GMH_Korea",O6022,IF(Input!F$4="GMH_EU",Q6022,IF(Input!F$4="Skysuper",#REF!,IF(Input!F$4="SkyII",#REF!,IF(Input!F$4="XO-8000",#REF!, "FALSE")))))))</f>
        <v>0</v>
      </c>
      <c r="J6022" s="210" t="s">
        <v>10359</v>
      </c>
      <c r="K6022" s="268">
        <v>0</v>
      </c>
      <c r="L6022" s="270" t="s">
        <v>10359</v>
      </c>
      <c r="M6022" s="270">
        <v>0</v>
      </c>
      <c r="N6022" s="270" t="s">
        <v>10359</v>
      </c>
      <c r="O6022" s="270">
        <v>0</v>
      </c>
      <c r="P6022" s="270" t="s">
        <v>10359</v>
      </c>
      <c r="Q6022" s="270">
        <v>0</v>
      </c>
      <c r="R6022" s="74"/>
      <c r="S6022" s="75" t="str">
        <f t="shared" si="529"/>
        <v>0000</v>
      </c>
      <c r="T6022" s="75" t="str">
        <f t="shared" si="530"/>
        <v>00000000000000000000000000000000</v>
      </c>
      <c r="V6022" s="197"/>
      <c r="W6022" s="75">
        <f t="shared" ref="W6022:W6085" si="531">HEX2DEC(RIGHT(S6022,2))+HEX2DEC(RIGHT(S6023,2))+HEX2DEC(RIGHT(S6024,2))+HEX2DEC(RIGHT(S6025,2))+HEX2DEC(LEFT(S6022,2))+HEX2DEC(LEFT(S6023,2))+HEX2DEC(LEFT(S6024,2))+HEX2DEC(LEFT(S6025,2))+HEX2DEC(RIGHT(S6026,2))+HEX2DEC(RIGHT(S6027,2))+HEX2DEC(RIGHT(S6028,2))+HEX2DEC(RIGHT(S6029,2))+HEX2DEC(LEFT(S6026,2))+HEX2DEC(LEFT(S6027,2))+HEX2DEC(LEFT(S6028,2))+HEX2DEC(LEFT(S6029,2))</f>
        <v>0</v>
      </c>
      <c r="AE6022" s="479"/>
    </row>
    <row r="6023" spans="1:31" s="75" customFormat="1" ht="13.5" x14ac:dyDescent="0.2">
      <c r="A6023" s="211">
        <v>6020</v>
      </c>
      <c r="B6023" s="212" t="s">
        <v>6277</v>
      </c>
      <c r="C6023" s="213" t="s">
        <v>6278</v>
      </c>
      <c r="D6023" s="213" t="s">
        <v>2431</v>
      </c>
      <c r="E6023" s="213">
        <v>0</v>
      </c>
      <c r="F6023" s="213" t="s">
        <v>590</v>
      </c>
      <c r="G6023" s="214" t="s">
        <v>677</v>
      </c>
      <c r="H6023" s="208" t="str">
        <f>IF(Input!F$4="GMH_OECC",J6023,IF(Input!F$4="GMH_XOEC",L6023,IF(Input!F$4="GMH_Korea",N6023,IF(Input!F$4="GMH_EU",P6023,IF(Input!F$4="Skysuper",#REF!,IF(Input!F$4="SkyII",#REF!,IF(Input!F$4="XO-8000",#REF!, "FALSE")))))))</f>
        <v>00</v>
      </c>
      <c r="I6023" s="209">
        <f>IF(Input!F$4="GMH_OECC",K6023,IF(Input!F$4="GMH_XOEC",M6023,IF(Input!F$4="GMH_Korea",O6023,IF(Input!F$4="GMH_EU",Q6023,IF(Input!F$4="Skysuper",#REF!,IF(Input!F$4="SkyII",#REF!,IF(Input!F$4="XO-8000",#REF!, "FALSE")))))))</f>
        <v>0</v>
      </c>
      <c r="J6023" s="210" t="s">
        <v>10359</v>
      </c>
      <c r="K6023" s="268">
        <v>0</v>
      </c>
      <c r="L6023" s="270" t="s">
        <v>10359</v>
      </c>
      <c r="M6023" s="270">
        <v>0</v>
      </c>
      <c r="N6023" s="270" t="s">
        <v>10359</v>
      </c>
      <c r="O6023" s="270">
        <v>0</v>
      </c>
      <c r="P6023" s="270" t="s">
        <v>10359</v>
      </c>
      <c r="Q6023" s="270">
        <v>0</v>
      </c>
      <c r="R6023" s="74"/>
      <c r="S6023" s="75" t="str">
        <f t="shared" si="529"/>
        <v>0000</v>
      </c>
      <c r="T6023" s="75" t="str">
        <f t="shared" si="530"/>
        <v>00000000000000000000000000000000</v>
      </c>
      <c r="V6023" s="197"/>
      <c r="W6023" s="75">
        <f t="shared" si="531"/>
        <v>0</v>
      </c>
      <c r="AE6023" s="479"/>
    </row>
    <row r="6024" spans="1:31" s="75" customFormat="1" ht="13.5" x14ac:dyDescent="0.2">
      <c r="A6024" s="211">
        <v>6021</v>
      </c>
      <c r="B6024" s="212" t="s">
        <v>6279</v>
      </c>
      <c r="C6024" s="213" t="s">
        <v>6280</v>
      </c>
      <c r="D6024" s="213" t="s">
        <v>2431</v>
      </c>
      <c r="E6024" s="213">
        <v>0</v>
      </c>
      <c r="F6024" s="213" t="s">
        <v>590</v>
      </c>
      <c r="G6024" s="214" t="s">
        <v>677</v>
      </c>
      <c r="H6024" s="208" t="str">
        <f>IF(Input!F$4="GMH_OECC",J6024,IF(Input!F$4="GMH_XOEC",L6024,IF(Input!F$4="GMH_Korea",N6024,IF(Input!F$4="GMH_EU",P6024,IF(Input!F$4="Skysuper",#REF!,IF(Input!F$4="SkyII",#REF!,IF(Input!F$4="XO-8000",#REF!, "FALSE")))))))</f>
        <v>00</v>
      </c>
      <c r="I6024" s="209">
        <f>IF(Input!F$4="GMH_OECC",K6024,IF(Input!F$4="GMH_XOEC",M6024,IF(Input!F$4="GMH_Korea",O6024,IF(Input!F$4="GMH_EU",Q6024,IF(Input!F$4="Skysuper",#REF!,IF(Input!F$4="SkyII",#REF!,IF(Input!F$4="XO-8000",#REF!, "FALSE")))))))</f>
        <v>0</v>
      </c>
      <c r="J6024" s="210" t="s">
        <v>10359</v>
      </c>
      <c r="K6024" s="268">
        <v>0</v>
      </c>
      <c r="L6024" s="270" t="s">
        <v>10359</v>
      </c>
      <c r="M6024" s="270">
        <v>0</v>
      </c>
      <c r="N6024" s="270" t="s">
        <v>10359</v>
      </c>
      <c r="O6024" s="270">
        <v>0</v>
      </c>
      <c r="P6024" s="270" t="s">
        <v>10359</v>
      </c>
      <c r="Q6024" s="270">
        <v>0</v>
      </c>
      <c r="R6024" s="74"/>
      <c r="S6024" s="75" t="str">
        <f t="shared" si="529"/>
        <v>0000</v>
      </c>
      <c r="T6024" s="75" t="str">
        <f t="shared" si="530"/>
        <v>00000000000000000000000000000000</v>
      </c>
      <c r="V6024" s="197"/>
      <c r="W6024" s="75">
        <f t="shared" si="531"/>
        <v>0</v>
      </c>
      <c r="AE6024" s="479"/>
    </row>
    <row r="6025" spans="1:31" s="75" customFormat="1" ht="13.5" x14ac:dyDescent="0.2">
      <c r="A6025" s="211">
        <v>6022</v>
      </c>
      <c r="B6025" s="212" t="s">
        <v>6281</v>
      </c>
      <c r="C6025" s="213" t="s">
        <v>6282</v>
      </c>
      <c r="D6025" s="213" t="s">
        <v>2431</v>
      </c>
      <c r="E6025" s="213">
        <v>0</v>
      </c>
      <c r="F6025" s="213" t="s">
        <v>590</v>
      </c>
      <c r="G6025" s="214" t="s">
        <v>677</v>
      </c>
      <c r="H6025" s="208" t="str">
        <f>IF(Input!F$4="GMH_OECC",J6025,IF(Input!F$4="GMH_XOEC",L6025,IF(Input!F$4="GMH_Korea",N6025,IF(Input!F$4="GMH_EU",P6025,IF(Input!F$4="Skysuper",#REF!,IF(Input!F$4="SkyII",#REF!,IF(Input!F$4="XO-8000",#REF!, "FALSE")))))))</f>
        <v>00</v>
      </c>
      <c r="I6025" s="209">
        <f>IF(Input!F$4="GMH_OECC",K6025,IF(Input!F$4="GMH_XOEC",M6025,IF(Input!F$4="GMH_Korea",O6025,IF(Input!F$4="GMH_EU",Q6025,IF(Input!F$4="Skysuper",#REF!,IF(Input!F$4="SkyII",#REF!,IF(Input!F$4="XO-8000",#REF!, "FALSE")))))))</f>
        <v>0</v>
      </c>
      <c r="J6025" s="210" t="s">
        <v>10359</v>
      </c>
      <c r="K6025" s="268">
        <v>0</v>
      </c>
      <c r="L6025" s="270" t="s">
        <v>10359</v>
      </c>
      <c r="M6025" s="270">
        <v>0</v>
      </c>
      <c r="N6025" s="270" t="s">
        <v>10359</v>
      </c>
      <c r="O6025" s="270">
        <v>0</v>
      </c>
      <c r="P6025" s="270" t="s">
        <v>10359</v>
      </c>
      <c r="Q6025" s="270">
        <v>0</v>
      </c>
      <c r="R6025" s="74"/>
      <c r="S6025" s="75" t="str">
        <f t="shared" si="529"/>
        <v>0000</v>
      </c>
      <c r="T6025" s="75" t="str">
        <f t="shared" si="530"/>
        <v>00000000000000000000000000000000</v>
      </c>
      <c r="V6025" s="197"/>
      <c r="W6025" s="75">
        <f t="shared" si="531"/>
        <v>0</v>
      </c>
      <c r="AE6025" s="479"/>
    </row>
    <row r="6026" spans="1:31" s="75" customFormat="1" ht="13.5" x14ac:dyDescent="0.2">
      <c r="A6026" s="211">
        <v>6023</v>
      </c>
      <c r="B6026" s="212" t="s">
        <v>6283</v>
      </c>
      <c r="C6026" s="213" t="s">
        <v>6284</v>
      </c>
      <c r="D6026" s="213" t="s">
        <v>2431</v>
      </c>
      <c r="E6026" s="213">
        <v>0</v>
      </c>
      <c r="F6026" s="213" t="s">
        <v>590</v>
      </c>
      <c r="G6026" s="214" t="s">
        <v>677</v>
      </c>
      <c r="H6026" s="208" t="str">
        <f>IF(Input!F$4="GMH_OECC",J6026,IF(Input!F$4="GMH_XOEC",L6026,IF(Input!F$4="GMH_Korea",N6026,IF(Input!F$4="GMH_EU",P6026,IF(Input!F$4="Skysuper",#REF!,IF(Input!F$4="SkyII",#REF!,IF(Input!F$4="XO-8000",#REF!, "FALSE")))))))</f>
        <v>00</v>
      </c>
      <c r="I6026" s="209">
        <f>IF(Input!F$4="GMH_OECC",K6026,IF(Input!F$4="GMH_XOEC",M6026,IF(Input!F$4="GMH_Korea",O6026,IF(Input!F$4="GMH_EU",Q6026,IF(Input!F$4="Skysuper",#REF!,IF(Input!F$4="SkyII",#REF!,IF(Input!F$4="XO-8000",#REF!, "FALSE")))))))</f>
        <v>0</v>
      </c>
      <c r="J6026" s="210" t="s">
        <v>10359</v>
      </c>
      <c r="K6026" s="268">
        <v>0</v>
      </c>
      <c r="L6026" s="270" t="s">
        <v>10359</v>
      </c>
      <c r="M6026" s="270">
        <v>0</v>
      </c>
      <c r="N6026" s="270" t="s">
        <v>10359</v>
      </c>
      <c r="O6026" s="270">
        <v>0</v>
      </c>
      <c r="P6026" s="270" t="s">
        <v>10359</v>
      </c>
      <c r="Q6026" s="270">
        <v>0</v>
      </c>
      <c r="R6026" s="74"/>
      <c r="S6026" s="75" t="str">
        <f t="shared" si="529"/>
        <v>0000</v>
      </c>
      <c r="T6026" s="75" t="str">
        <f t="shared" si="530"/>
        <v>00000000000000000000000000000000</v>
      </c>
      <c r="V6026" s="197"/>
      <c r="W6026" s="75">
        <f t="shared" si="531"/>
        <v>0</v>
      </c>
      <c r="AE6026" s="479"/>
    </row>
    <row r="6027" spans="1:31" s="75" customFormat="1" ht="13.5" x14ac:dyDescent="0.2">
      <c r="A6027" s="211">
        <v>6024</v>
      </c>
      <c r="B6027" s="212" t="s">
        <v>6285</v>
      </c>
      <c r="C6027" s="213" t="s">
        <v>6286</v>
      </c>
      <c r="D6027" s="213" t="s">
        <v>2431</v>
      </c>
      <c r="E6027" s="213">
        <v>0</v>
      </c>
      <c r="F6027" s="213" t="s">
        <v>590</v>
      </c>
      <c r="G6027" s="214" t="s">
        <v>677</v>
      </c>
      <c r="H6027" s="208" t="str">
        <f>IF(Input!F$4="GMH_OECC",J6027,IF(Input!F$4="GMH_XOEC",L6027,IF(Input!F$4="GMH_Korea",N6027,IF(Input!F$4="GMH_EU",P6027,IF(Input!F$4="Skysuper",#REF!,IF(Input!F$4="SkyII",#REF!,IF(Input!F$4="XO-8000",#REF!, "FALSE")))))))</f>
        <v>00</v>
      </c>
      <c r="I6027" s="209">
        <f>IF(Input!F$4="GMH_OECC",K6027,IF(Input!F$4="GMH_XOEC",M6027,IF(Input!F$4="GMH_Korea",O6027,IF(Input!F$4="GMH_EU",Q6027,IF(Input!F$4="Skysuper",#REF!,IF(Input!F$4="SkyII",#REF!,IF(Input!F$4="XO-8000",#REF!, "FALSE")))))))</f>
        <v>0</v>
      </c>
      <c r="J6027" s="210" t="s">
        <v>10359</v>
      </c>
      <c r="K6027" s="268">
        <v>0</v>
      </c>
      <c r="L6027" s="270" t="s">
        <v>10359</v>
      </c>
      <c r="M6027" s="270">
        <v>0</v>
      </c>
      <c r="N6027" s="270" t="s">
        <v>10359</v>
      </c>
      <c r="O6027" s="270">
        <v>0</v>
      </c>
      <c r="P6027" s="270" t="s">
        <v>10359</v>
      </c>
      <c r="Q6027" s="270">
        <v>0</v>
      </c>
      <c r="R6027" s="74"/>
      <c r="S6027" s="75" t="str">
        <f t="shared" si="529"/>
        <v>0000</v>
      </c>
      <c r="T6027" s="75" t="str">
        <f t="shared" si="530"/>
        <v>00000000000000000000000000000000</v>
      </c>
      <c r="V6027" s="197"/>
      <c r="W6027" s="75">
        <f t="shared" si="531"/>
        <v>0</v>
      </c>
      <c r="AE6027" s="479"/>
    </row>
    <row r="6028" spans="1:31" s="75" customFormat="1" ht="13.5" x14ac:dyDescent="0.2">
      <c r="A6028" s="211">
        <v>6025</v>
      </c>
      <c r="B6028" s="212" t="s">
        <v>6287</v>
      </c>
      <c r="C6028" s="213" t="s">
        <v>6288</v>
      </c>
      <c r="D6028" s="213" t="s">
        <v>2431</v>
      </c>
      <c r="E6028" s="213">
        <v>0</v>
      </c>
      <c r="F6028" s="213" t="s">
        <v>590</v>
      </c>
      <c r="G6028" s="214" t="s">
        <v>677</v>
      </c>
      <c r="H6028" s="208" t="str">
        <f>IF(Input!F$4="GMH_OECC",J6028,IF(Input!F$4="GMH_XOEC",L6028,IF(Input!F$4="GMH_Korea",N6028,IF(Input!F$4="GMH_EU",P6028,IF(Input!F$4="Skysuper",#REF!,IF(Input!F$4="SkyII",#REF!,IF(Input!F$4="XO-8000",#REF!, "FALSE")))))))</f>
        <v>00</v>
      </c>
      <c r="I6028" s="209">
        <f>IF(Input!F$4="GMH_OECC",K6028,IF(Input!F$4="GMH_XOEC",M6028,IF(Input!F$4="GMH_Korea",O6028,IF(Input!F$4="GMH_EU",Q6028,IF(Input!F$4="Skysuper",#REF!,IF(Input!F$4="SkyII",#REF!,IF(Input!F$4="XO-8000",#REF!, "FALSE")))))))</f>
        <v>0</v>
      </c>
      <c r="J6028" s="210" t="s">
        <v>10359</v>
      </c>
      <c r="K6028" s="268">
        <v>0</v>
      </c>
      <c r="L6028" s="270" t="s">
        <v>10359</v>
      </c>
      <c r="M6028" s="270">
        <v>0</v>
      </c>
      <c r="N6028" s="270" t="s">
        <v>10359</v>
      </c>
      <c r="O6028" s="270">
        <v>0</v>
      </c>
      <c r="P6028" s="270" t="s">
        <v>10359</v>
      </c>
      <c r="Q6028" s="270">
        <v>0</v>
      </c>
      <c r="R6028" s="74"/>
      <c r="S6028" s="75" t="str">
        <f t="shared" si="529"/>
        <v>0000</v>
      </c>
      <c r="T6028" s="75" t="str">
        <f t="shared" si="530"/>
        <v>00000000000000000000000000000000</v>
      </c>
      <c r="V6028" s="197"/>
      <c r="W6028" s="75">
        <f t="shared" si="531"/>
        <v>0</v>
      </c>
      <c r="AE6028" s="479"/>
    </row>
    <row r="6029" spans="1:31" s="75" customFormat="1" ht="13.5" x14ac:dyDescent="0.2">
      <c r="A6029" s="211">
        <v>6026</v>
      </c>
      <c r="B6029" s="212" t="s">
        <v>6289</v>
      </c>
      <c r="C6029" s="213" t="s">
        <v>6290</v>
      </c>
      <c r="D6029" s="213" t="s">
        <v>2431</v>
      </c>
      <c r="E6029" s="213">
        <v>0</v>
      </c>
      <c r="F6029" s="213" t="s">
        <v>590</v>
      </c>
      <c r="G6029" s="214" t="s">
        <v>677</v>
      </c>
      <c r="H6029" s="208" t="str">
        <f>IF(Input!F$4="GMH_OECC",J6029,IF(Input!F$4="GMH_XOEC",L6029,IF(Input!F$4="GMH_Korea",N6029,IF(Input!F$4="GMH_EU",P6029,IF(Input!F$4="Skysuper",#REF!,IF(Input!F$4="SkyII",#REF!,IF(Input!F$4="XO-8000",#REF!, "FALSE")))))))</f>
        <v>00</v>
      </c>
      <c r="I6029" s="209">
        <f>IF(Input!F$4="GMH_OECC",K6029,IF(Input!F$4="GMH_XOEC",M6029,IF(Input!F$4="GMH_Korea",O6029,IF(Input!F$4="GMH_EU",Q6029,IF(Input!F$4="Skysuper",#REF!,IF(Input!F$4="SkyII",#REF!,IF(Input!F$4="XO-8000",#REF!, "FALSE")))))))</f>
        <v>0</v>
      </c>
      <c r="J6029" s="210" t="s">
        <v>10359</v>
      </c>
      <c r="K6029" s="268">
        <v>0</v>
      </c>
      <c r="L6029" s="270" t="s">
        <v>10359</v>
      </c>
      <c r="M6029" s="270">
        <v>0</v>
      </c>
      <c r="N6029" s="270" t="s">
        <v>10359</v>
      </c>
      <c r="O6029" s="270">
        <v>0</v>
      </c>
      <c r="P6029" s="270" t="s">
        <v>10359</v>
      </c>
      <c r="Q6029" s="270">
        <v>0</v>
      </c>
      <c r="R6029" s="74"/>
      <c r="S6029" s="75" t="str">
        <f t="shared" si="529"/>
        <v>0000</v>
      </c>
      <c r="T6029" s="75" t="str">
        <f t="shared" si="530"/>
        <v>00000000000000000000000000000000</v>
      </c>
      <c r="V6029" s="197"/>
      <c r="W6029" s="75">
        <f t="shared" si="531"/>
        <v>0</v>
      </c>
      <c r="AE6029" s="479"/>
    </row>
    <row r="6030" spans="1:31" s="75" customFormat="1" ht="13.5" x14ac:dyDescent="0.2">
      <c r="A6030" s="211">
        <v>6027</v>
      </c>
      <c r="B6030" s="212" t="s">
        <v>6291</v>
      </c>
      <c r="C6030" s="213" t="s">
        <v>6292</v>
      </c>
      <c r="D6030" s="213" t="s">
        <v>2431</v>
      </c>
      <c r="E6030" s="213">
        <v>0</v>
      </c>
      <c r="F6030" s="213" t="s">
        <v>590</v>
      </c>
      <c r="G6030" s="214" t="s">
        <v>677</v>
      </c>
      <c r="H6030" s="208" t="str">
        <f>IF(Input!F$4="GMH_OECC",J6030,IF(Input!F$4="GMH_XOEC",L6030,IF(Input!F$4="GMH_Korea",N6030,IF(Input!F$4="GMH_EU",P6030,IF(Input!F$4="Skysuper",#REF!,IF(Input!F$4="SkyII",#REF!,IF(Input!F$4="XO-8000",#REF!, "FALSE")))))))</f>
        <v>00</v>
      </c>
      <c r="I6030" s="209">
        <f>IF(Input!F$4="GMH_OECC",K6030,IF(Input!F$4="GMH_XOEC",M6030,IF(Input!F$4="GMH_Korea",O6030,IF(Input!F$4="GMH_EU",Q6030,IF(Input!F$4="Skysuper",#REF!,IF(Input!F$4="SkyII",#REF!,IF(Input!F$4="XO-8000",#REF!, "FALSE")))))))</f>
        <v>0</v>
      </c>
      <c r="J6030" s="210" t="s">
        <v>10359</v>
      </c>
      <c r="K6030" s="268">
        <v>0</v>
      </c>
      <c r="L6030" s="270" t="s">
        <v>10359</v>
      </c>
      <c r="M6030" s="270">
        <v>0</v>
      </c>
      <c r="N6030" s="270" t="s">
        <v>10359</v>
      </c>
      <c r="O6030" s="270">
        <v>0</v>
      </c>
      <c r="P6030" s="270" t="s">
        <v>10359</v>
      </c>
      <c r="Q6030" s="270">
        <v>0</v>
      </c>
      <c r="R6030" s="74"/>
      <c r="S6030" s="75" t="str">
        <f t="shared" si="529"/>
        <v>0000</v>
      </c>
      <c r="T6030" s="75" t="str">
        <f t="shared" si="530"/>
        <v>00000000000000000000000000000000</v>
      </c>
      <c r="V6030" s="197"/>
      <c r="W6030" s="75">
        <f t="shared" si="531"/>
        <v>0</v>
      </c>
      <c r="AE6030" s="479"/>
    </row>
    <row r="6031" spans="1:31" s="75" customFormat="1" ht="13.5" x14ac:dyDescent="0.2">
      <c r="A6031" s="211">
        <v>6028</v>
      </c>
      <c r="B6031" s="212" t="s">
        <v>6293</v>
      </c>
      <c r="C6031" s="213" t="s">
        <v>6294</v>
      </c>
      <c r="D6031" s="213" t="s">
        <v>2431</v>
      </c>
      <c r="E6031" s="213">
        <v>0</v>
      </c>
      <c r="F6031" s="213" t="s">
        <v>590</v>
      </c>
      <c r="G6031" s="214" t="s">
        <v>677</v>
      </c>
      <c r="H6031" s="208" t="str">
        <f>IF(Input!F$4="GMH_OECC",J6031,IF(Input!F$4="GMH_XOEC",L6031,IF(Input!F$4="GMH_Korea",N6031,IF(Input!F$4="GMH_EU",P6031,IF(Input!F$4="Skysuper",#REF!,IF(Input!F$4="SkyII",#REF!,IF(Input!F$4="XO-8000",#REF!, "FALSE")))))))</f>
        <v>00</v>
      </c>
      <c r="I6031" s="209">
        <f>IF(Input!F$4="GMH_OECC",K6031,IF(Input!F$4="GMH_XOEC",M6031,IF(Input!F$4="GMH_Korea",O6031,IF(Input!F$4="GMH_EU",Q6031,IF(Input!F$4="Skysuper",#REF!,IF(Input!F$4="SkyII",#REF!,IF(Input!F$4="XO-8000",#REF!, "FALSE")))))))</f>
        <v>0</v>
      </c>
      <c r="J6031" s="210" t="s">
        <v>10359</v>
      </c>
      <c r="K6031" s="268">
        <v>0</v>
      </c>
      <c r="L6031" s="270" t="s">
        <v>10359</v>
      </c>
      <c r="M6031" s="270">
        <v>0</v>
      </c>
      <c r="N6031" s="270" t="s">
        <v>10359</v>
      </c>
      <c r="O6031" s="270">
        <v>0</v>
      </c>
      <c r="P6031" s="270" t="s">
        <v>10359</v>
      </c>
      <c r="Q6031" s="270">
        <v>0</v>
      </c>
      <c r="R6031" s="74"/>
      <c r="S6031" s="75" t="str">
        <f t="shared" si="529"/>
        <v>0000</v>
      </c>
      <c r="T6031" s="75" t="str">
        <f t="shared" si="530"/>
        <v>00000000000000000000000000000000</v>
      </c>
      <c r="V6031" s="197"/>
      <c r="W6031" s="75">
        <f t="shared" si="531"/>
        <v>0</v>
      </c>
      <c r="AE6031" s="479"/>
    </row>
    <row r="6032" spans="1:31" s="75" customFormat="1" ht="13.5" x14ac:dyDescent="0.2">
      <c r="A6032" s="211">
        <v>6029</v>
      </c>
      <c r="B6032" s="212" t="s">
        <v>6295</v>
      </c>
      <c r="C6032" s="213" t="s">
        <v>6296</v>
      </c>
      <c r="D6032" s="213" t="s">
        <v>2431</v>
      </c>
      <c r="E6032" s="213">
        <v>0</v>
      </c>
      <c r="F6032" s="213" t="s">
        <v>590</v>
      </c>
      <c r="G6032" s="214" t="s">
        <v>677</v>
      </c>
      <c r="H6032" s="208" t="str">
        <f>IF(Input!F$4="GMH_OECC",J6032,IF(Input!F$4="GMH_XOEC",L6032,IF(Input!F$4="GMH_Korea",N6032,IF(Input!F$4="GMH_EU",P6032,IF(Input!F$4="Skysuper",#REF!,IF(Input!F$4="SkyII",#REF!,IF(Input!F$4="XO-8000",#REF!, "FALSE")))))))</f>
        <v>00</v>
      </c>
      <c r="I6032" s="209">
        <f>IF(Input!F$4="GMH_OECC",K6032,IF(Input!F$4="GMH_XOEC",M6032,IF(Input!F$4="GMH_Korea",O6032,IF(Input!F$4="GMH_EU",Q6032,IF(Input!F$4="Skysuper",#REF!,IF(Input!F$4="SkyII",#REF!,IF(Input!F$4="XO-8000",#REF!, "FALSE")))))))</f>
        <v>0</v>
      </c>
      <c r="J6032" s="210" t="s">
        <v>10359</v>
      </c>
      <c r="K6032" s="268">
        <v>0</v>
      </c>
      <c r="L6032" s="270" t="s">
        <v>10359</v>
      </c>
      <c r="M6032" s="270">
        <v>0</v>
      </c>
      <c r="N6032" s="270" t="s">
        <v>10359</v>
      </c>
      <c r="O6032" s="270">
        <v>0</v>
      </c>
      <c r="P6032" s="270" t="s">
        <v>10359</v>
      </c>
      <c r="Q6032" s="270">
        <v>0</v>
      </c>
      <c r="R6032" s="74"/>
      <c r="S6032" s="75" t="str">
        <f t="shared" si="529"/>
        <v>0000</v>
      </c>
      <c r="T6032" s="75" t="str">
        <f t="shared" si="530"/>
        <v>00000000000000000000000000000000</v>
      </c>
      <c r="V6032" s="197"/>
      <c r="W6032" s="75">
        <f t="shared" si="531"/>
        <v>0</v>
      </c>
      <c r="AE6032" s="479"/>
    </row>
    <row r="6033" spans="1:31" s="75" customFormat="1" ht="13.5" x14ac:dyDescent="0.2">
      <c r="A6033" s="211">
        <v>6030</v>
      </c>
      <c r="B6033" s="212" t="s">
        <v>6297</v>
      </c>
      <c r="C6033" s="213" t="s">
        <v>6298</v>
      </c>
      <c r="D6033" s="213" t="s">
        <v>2431</v>
      </c>
      <c r="E6033" s="213">
        <v>0</v>
      </c>
      <c r="F6033" s="213" t="s">
        <v>590</v>
      </c>
      <c r="G6033" s="214" t="s">
        <v>677</v>
      </c>
      <c r="H6033" s="208" t="str">
        <f>IF(Input!F$4="GMH_OECC",J6033,IF(Input!F$4="GMH_XOEC",L6033,IF(Input!F$4="GMH_Korea",N6033,IF(Input!F$4="GMH_EU",P6033,IF(Input!F$4="Skysuper",#REF!,IF(Input!F$4="SkyII",#REF!,IF(Input!F$4="XO-8000",#REF!, "FALSE")))))))</f>
        <v>00</v>
      </c>
      <c r="I6033" s="209">
        <f>IF(Input!F$4="GMH_OECC",K6033,IF(Input!F$4="GMH_XOEC",M6033,IF(Input!F$4="GMH_Korea",O6033,IF(Input!F$4="GMH_EU",Q6033,IF(Input!F$4="Skysuper",#REF!,IF(Input!F$4="SkyII",#REF!,IF(Input!F$4="XO-8000",#REF!, "FALSE")))))))</f>
        <v>0</v>
      </c>
      <c r="J6033" s="210" t="s">
        <v>10359</v>
      </c>
      <c r="K6033" s="268">
        <v>0</v>
      </c>
      <c r="L6033" s="270" t="s">
        <v>10359</v>
      </c>
      <c r="M6033" s="270">
        <v>0</v>
      </c>
      <c r="N6033" s="270" t="s">
        <v>10359</v>
      </c>
      <c r="O6033" s="270">
        <v>0</v>
      </c>
      <c r="P6033" s="270" t="s">
        <v>10359</v>
      </c>
      <c r="Q6033" s="270">
        <v>0</v>
      </c>
      <c r="R6033" s="74"/>
      <c r="S6033" s="75" t="str">
        <f t="shared" si="529"/>
        <v>0000</v>
      </c>
      <c r="T6033" s="75" t="str">
        <f t="shared" si="530"/>
        <v>00000000000000000000000000000000</v>
      </c>
      <c r="V6033" s="197"/>
      <c r="W6033" s="75">
        <f t="shared" si="531"/>
        <v>0</v>
      </c>
      <c r="AE6033" s="479"/>
    </row>
    <row r="6034" spans="1:31" s="75" customFormat="1" ht="13.5" x14ac:dyDescent="0.2">
      <c r="A6034" s="211">
        <v>6031</v>
      </c>
      <c r="B6034" s="212" t="s">
        <v>6299</v>
      </c>
      <c r="C6034" s="213" t="s">
        <v>6300</v>
      </c>
      <c r="D6034" s="213" t="s">
        <v>2431</v>
      </c>
      <c r="E6034" s="213">
        <v>0</v>
      </c>
      <c r="F6034" s="213" t="s">
        <v>590</v>
      </c>
      <c r="G6034" s="214" t="s">
        <v>677</v>
      </c>
      <c r="H6034" s="208" t="str">
        <f>IF(Input!F$4="GMH_OECC",J6034,IF(Input!F$4="GMH_XOEC",L6034,IF(Input!F$4="GMH_Korea",N6034,IF(Input!F$4="GMH_EU",P6034,IF(Input!F$4="Skysuper",#REF!,IF(Input!F$4="SkyII",#REF!,IF(Input!F$4="XO-8000",#REF!, "FALSE")))))))</f>
        <v>00</v>
      </c>
      <c r="I6034" s="209">
        <f>IF(Input!F$4="GMH_OECC",K6034,IF(Input!F$4="GMH_XOEC",M6034,IF(Input!F$4="GMH_Korea",O6034,IF(Input!F$4="GMH_EU",Q6034,IF(Input!F$4="Skysuper",#REF!,IF(Input!F$4="SkyII",#REF!,IF(Input!F$4="XO-8000",#REF!, "FALSE")))))))</f>
        <v>0</v>
      </c>
      <c r="J6034" s="210" t="s">
        <v>10359</v>
      </c>
      <c r="K6034" s="268">
        <v>0</v>
      </c>
      <c r="L6034" s="270" t="s">
        <v>10359</v>
      </c>
      <c r="M6034" s="270">
        <v>0</v>
      </c>
      <c r="N6034" s="270" t="s">
        <v>10359</v>
      </c>
      <c r="O6034" s="270">
        <v>0</v>
      </c>
      <c r="P6034" s="270" t="s">
        <v>10359</v>
      </c>
      <c r="Q6034" s="270">
        <v>0</v>
      </c>
      <c r="R6034" s="74"/>
      <c r="S6034" s="75" t="str">
        <f t="shared" si="529"/>
        <v>0000</v>
      </c>
      <c r="T6034" s="75" t="str">
        <f t="shared" si="530"/>
        <v>00000000000000000000000000000000</v>
      </c>
      <c r="V6034" s="197"/>
      <c r="W6034" s="75">
        <f t="shared" si="531"/>
        <v>0</v>
      </c>
      <c r="AE6034" s="479"/>
    </row>
    <row r="6035" spans="1:31" s="75" customFormat="1" ht="13.5" x14ac:dyDescent="0.2">
      <c r="A6035" s="211">
        <v>6032</v>
      </c>
      <c r="B6035" s="212" t="s">
        <v>6301</v>
      </c>
      <c r="C6035" s="213" t="s">
        <v>6302</v>
      </c>
      <c r="D6035" s="213" t="s">
        <v>2431</v>
      </c>
      <c r="E6035" s="213">
        <v>0</v>
      </c>
      <c r="F6035" s="213" t="s">
        <v>590</v>
      </c>
      <c r="G6035" s="214" t="s">
        <v>677</v>
      </c>
      <c r="H6035" s="208" t="str">
        <f>IF(Input!F$4="GMH_OECC",J6035,IF(Input!F$4="GMH_XOEC",L6035,IF(Input!F$4="GMH_Korea",N6035,IF(Input!F$4="GMH_EU",P6035,IF(Input!F$4="Skysuper",#REF!,IF(Input!F$4="SkyII",#REF!,IF(Input!F$4="XO-8000",#REF!, "FALSE")))))))</f>
        <v>00</v>
      </c>
      <c r="I6035" s="209">
        <f>IF(Input!F$4="GMH_OECC",K6035,IF(Input!F$4="GMH_XOEC",M6035,IF(Input!F$4="GMH_Korea",O6035,IF(Input!F$4="GMH_EU",Q6035,IF(Input!F$4="Skysuper",#REF!,IF(Input!F$4="SkyII",#REF!,IF(Input!F$4="XO-8000",#REF!, "FALSE")))))))</f>
        <v>0</v>
      </c>
      <c r="J6035" s="210" t="s">
        <v>10359</v>
      </c>
      <c r="K6035" s="268">
        <v>0</v>
      </c>
      <c r="L6035" s="270" t="s">
        <v>10359</v>
      </c>
      <c r="M6035" s="270">
        <v>0</v>
      </c>
      <c r="N6035" s="270" t="s">
        <v>10359</v>
      </c>
      <c r="O6035" s="270">
        <v>0</v>
      </c>
      <c r="P6035" s="270" t="s">
        <v>10359</v>
      </c>
      <c r="Q6035" s="270">
        <v>0</v>
      </c>
      <c r="R6035" s="74"/>
      <c r="S6035" s="75" t="str">
        <f t="shared" si="529"/>
        <v>0000</v>
      </c>
      <c r="T6035" s="75" t="str">
        <f t="shared" si="530"/>
        <v>00000000000000000000000000000000</v>
      </c>
      <c r="V6035" s="197"/>
      <c r="W6035" s="75">
        <f t="shared" si="531"/>
        <v>0</v>
      </c>
      <c r="AE6035" s="479"/>
    </row>
    <row r="6036" spans="1:31" s="75" customFormat="1" ht="13.5" x14ac:dyDescent="0.2">
      <c r="A6036" s="211">
        <v>6033</v>
      </c>
      <c r="B6036" s="212" t="s">
        <v>6303</v>
      </c>
      <c r="C6036" s="213" t="s">
        <v>6304</v>
      </c>
      <c r="D6036" s="213" t="s">
        <v>2431</v>
      </c>
      <c r="E6036" s="213">
        <v>0</v>
      </c>
      <c r="F6036" s="213" t="s">
        <v>590</v>
      </c>
      <c r="G6036" s="214" t="s">
        <v>677</v>
      </c>
      <c r="H6036" s="208" t="str">
        <f>IF(Input!F$4="GMH_OECC",J6036,IF(Input!F$4="GMH_XOEC",L6036,IF(Input!F$4="GMH_Korea",N6036,IF(Input!F$4="GMH_EU",P6036,IF(Input!F$4="Skysuper",#REF!,IF(Input!F$4="SkyII",#REF!,IF(Input!F$4="XO-8000",#REF!, "FALSE")))))))</f>
        <v>00</v>
      </c>
      <c r="I6036" s="209">
        <f>IF(Input!F$4="GMH_OECC",K6036,IF(Input!F$4="GMH_XOEC",M6036,IF(Input!F$4="GMH_Korea",O6036,IF(Input!F$4="GMH_EU",Q6036,IF(Input!F$4="Skysuper",#REF!,IF(Input!F$4="SkyII",#REF!,IF(Input!F$4="XO-8000",#REF!, "FALSE")))))))</f>
        <v>0</v>
      </c>
      <c r="J6036" s="210" t="s">
        <v>10359</v>
      </c>
      <c r="K6036" s="268">
        <v>0</v>
      </c>
      <c r="L6036" s="270" t="s">
        <v>10359</v>
      </c>
      <c r="M6036" s="270">
        <v>0</v>
      </c>
      <c r="N6036" s="270" t="s">
        <v>10359</v>
      </c>
      <c r="O6036" s="270">
        <v>0</v>
      </c>
      <c r="P6036" s="270" t="s">
        <v>10359</v>
      </c>
      <c r="Q6036" s="270">
        <v>0</v>
      </c>
      <c r="R6036" s="74"/>
      <c r="S6036" s="75" t="str">
        <f t="shared" si="529"/>
        <v>0000</v>
      </c>
      <c r="T6036" s="75" t="str">
        <f t="shared" si="530"/>
        <v>00000000000000000000000000000000</v>
      </c>
      <c r="V6036" s="197"/>
      <c r="W6036" s="75">
        <f t="shared" si="531"/>
        <v>0</v>
      </c>
      <c r="AE6036" s="479"/>
    </row>
    <row r="6037" spans="1:31" s="75" customFormat="1" ht="13.5" x14ac:dyDescent="0.2">
      <c r="A6037" s="211">
        <v>6034</v>
      </c>
      <c r="B6037" s="212" t="s">
        <v>6305</v>
      </c>
      <c r="C6037" s="213" t="s">
        <v>6306</v>
      </c>
      <c r="D6037" s="213" t="s">
        <v>2431</v>
      </c>
      <c r="E6037" s="213">
        <v>0</v>
      </c>
      <c r="F6037" s="213" t="s">
        <v>590</v>
      </c>
      <c r="G6037" s="214" t="s">
        <v>677</v>
      </c>
      <c r="H6037" s="208" t="str">
        <f>IF(Input!F$4="GMH_OECC",J6037,IF(Input!F$4="GMH_XOEC",L6037,IF(Input!F$4="GMH_Korea",N6037,IF(Input!F$4="GMH_EU",P6037,IF(Input!F$4="Skysuper",#REF!,IF(Input!F$4="SkyII",#REF!,IF(Input!F$4="XO-8000",#REF!, "FALSE")))))))</f>
        <v>00</v>
      </c>
      <c r="I6037" s="209">
        <f>IF(Input!F$4="GMH_OECC",K6037,IF(Input!F$4="GMH_XOEC",M6037,IF(Input!F$4="GMH_Korea",O6037,IF(Input!F$4="GMH_EU",Q6037,IF(Input!F$4="Skysuper",#REF!,IF(Input!F$4="SkyII",#REF!,IF(Input!F$4="XO-8000",#REF!, "FALSE")))))))</f>
        <v>0</v>
      </c>
      <c r="J6037" s="210" t="s">
        <v>10359</v>
      </c>
      <c r="K6037" s="268">
        <v>0</v>
      </c>
      <c r="L6037" s="270" t="s">
        <v>10359</v>
      </c>
      <c r="M6037" s="270">
        <v>0</v>
      </c>
      <c r="N6037" s="270" t="s">
        <v>10359</v>
      </c>
      <c r="O6037" s="270">
        <v>0</v>
      </c>
      <c r="P6037" s="270" t="s">
        <v>10359</v>
      </c>
      <c r="Q6037" s="270">
        <v>0</v>
      </c>
      <c r="R6037" s="74"/>
      <c r="S6037" s="75" t="str">
        <f t="shared" si="529"/>
        <v>0000</v>
      </c>
      <c r="T6037" s="75" t="str">
        <f t="shared" si="530"/>
        <v>00000000000000000000000000000000</v>
      </c>
      <c r="V6037" s="197"/>
      <c r="W6037" s="75">
        <f t="shared" si="531"/>
        <v>0</v>
      </c>
      <c r="AE6037" s="479"/>
    </row>
    <row r="6038" spans="1:31" s="75" customFormat="1" ht="13.5" x14ac:dyDescent="0.2">
      <c r="A6038" s="211">
        <v>6035</v>
      </c>
      <c r="B6038" s="212" t="s">
        <v>6307</v>
      </c>
      <c r="C6038" s="213" t="s">
        <v>6308</v>
      </c>
      <c r="D6038" s="213" t="s">
        <v>2431</v>
      </c>
      <c r="E6038" s="213">
        <v>0</v>
      </c>
      <c r="F6038" s="213" t="s">
        <v>590</v>
      </c>
      <c r="G6038" s="214" t="s">
        <v>677</v>
      </c>
      <c r="H6038" s="208" t="str">
        <f>IF(Input!F$4="GMH_OECC",J6038,IF(Input!F$4="GMH_XOEC",L6038,IF(Input!F$4="GMH_Korea",N6038,IF(Input!F$4="GMH_EU",P6038,IF(Input!F$4="Skysuper",#REF!,IF(Input!F$4="SkyII",#REF!,IF(Input!F$4="XO-8000",#REF!, "FALSE")))))))</f>
        <v>00</v>
      </c>
      <c r="I6038" s="209">
        <f>IF(Input!F$4="GMH_OECC",K6038,IF(Input!F$4="GMH_XOEC",M6038,IF(Input!F$4="GMH_Korea",O6038,IF(Input!F$4="GMH_EU",Q6038,IF(Input!F$4="Skysuper",#REF!,IF(Input!F$4="SkyII",#REF!,IF(Input!F$4="XO-8000",#REF!, "FALSE")))))))</f>
        <v>0</v>
      </c>
      <c r="J6038" s="210" t="s">
        <v>10359</v>
      </c>
      <c r="K6038" s="268">
        <v>0</v>
      </c>
      <c r="L6038" s="270" t="s">
        <v>10359</v>
      </c>
      <c r="M6038" s="270">
        <v>0</v>
      </c>
      <c r="N6038" s="270" t="s">
        <v>10359</v>
      </c>
      <c r="O6038" s="270">
        <v>0</v>
      </c>
      <c r="P6038" s="270" t="s">
        <v>10359</v>
      </c>
      <c r="Q6038" s="270">
        <v>0</v>
      </c>
      <c r="R6038" s="74"/>
      <c r="S6038" s="75" t="str">
        <f t="shared" si="529"/>
        <v>0000</v>
      </c>
      <c r="T6038" s="75" t="str">
        <f t="shared" si="530"/>
        <v>00000000000000000000000000000000</v>
      </c>
      <c r="V6038" s="197"/>
      <c r="W6038" s="75">
        <f t="shared" si="531"/>
        <v>0</v>
      </c>
      <c r="AE6038" s="479"/>
    </row>
    <row r="6039" spans="1:31" s="75" customFormat="1" ht="13.5" x14ac:dyDescent="0.2">
      <c r="A6039" s="211">
        <v>6036</v>
      </c>
      <c r="B6039" s="212" t="s">
        <v>6309</v>
      </c>
      <c r="C6039" s="213" t="s">
        <v>6310</v>
      </c>
      <c r="D6039" s="213" t="s">
        <v>2431</v>
      </c>
      <c r="E6039" s="213">
        <v>0</v>
      </c>
      <c r="F6039" s="213" t="s">
        <v>590</v>
      </c>
      <c r="G6039" s="214" t="s">
        <v>677</v>
      </c>
      <c r="H6039" s="208" t="str">
        <f>IF(Input!F$4="GMH_OECC",J6039,IF(Input!F$4="GMH_XOEC",L6039,IF(Input!F$4="GMH_Korea",N6039,IF(Input!F$4="GMH_EU",P6039,IF(Input!F$4="Skysuper",#REF!,IF(Input!F$4="SkyII",#REF!,IF(Input!F$4="XO-8000",#REF!, "FALSE")))))))</f>
        <v>00</v>
      </c>
      <c r="I6039" s="209">
        <f>IF(Input!F$4="GMH_OECC",K6039,IF(Input!F$4="GMH_XOEC",M6039,IF(Input!F$4="GMH_Korea",O6039,IF(Input!F$4="GMH_EU",Q6039,IF(Input!F$4="Skysuper",#REF!,IF(Input!F$4="SkyII",#REF!,IF(Input!F$4="XO-8000",#REF!, "FALSE")))))))</f>
        <v>0</v>
      </c>
      <c r="J6039" s="210" t="s">
        <v>10359</v>
      </c>
      <c r="K6039" s="268">
        <v>0</v>
      </c>
      <c r="L6039" s="270" t="s">
        <v>10359</v>
      </c>
      <c r="M6039" s="270">
        <v>0</v>
      </c>
      <c r="N6039" s="270" t="s">
        <v>10359</v>
      </c>
      <c r="O6039" s="270">
        <v>0</v>
      </c>
      <c r="P6039" s="270" t="s">
        <v>10359</v>
      </c>
      <c r="Q6039" s="270">
        <v>0</v>
      </c>
      <c r="R6039" s="74"/>
      <c r="S6039" s="75" t="str">
        <f t="shared" si="529"/>
        <v>0000</v>
      </c>
      <c r="T6039" s="75" t="str">
        <f t="shared" si="530"/>
        <v>00000000000000000000000000000000</v>
      </c>
      <c r="V6039" s="197"/>
      <c r="W6039" s="75">
        <f t="shared" si="531"/>
        <v>0</v>
      </c>
      <c r="AE6039" s="479"/>
    </row>
    <row r="6040" spans="1:31" s="75" customFormat="1" ht="13.5" x14ac:dyDescent="0.2">
      <c r="A6040" s="211">
        <v>6037</v>
      </c>
      <c r="B6040" s="212" t="s">
        <v>6311</v>
      </c>
      <c r="C6040" s="213" t="s">
        <v>6312</v>
      </c>
      <c r="D6040" s="213" t="s">
        <v>2431</v>
      </c>
      <c r="E6040" s="213">
        <v>0</v>
      </c>
      <c r="F6040" s="213" t="s">
        <v>590</v>
      </c>
      <c r="G6040" s="214" t="s">
        <v>677</v>
      </c>
      <c r="H6040" s="208" t="str">
        <f>IF(Input!F$4="GMH_OECC",J6040,IF(Input!F$4="GMH_XOEC",L6040,IF(Input!F$4="GMH_Korea",N6040,IF(Input!F$4="GMH_EU",P6040,IF(Input!F$4="Skysuper",#REF!,IF(Input!F$4="SkyII",#REF!,IF(Input!F$4="XO-8000",#REF!, "FALSE")))))))</f>
        <v>00</v>
      </c>
      <c r="I6040" s="209">
        <f>IF(Input!F$4="GMH_OECC",K6040,IF(Input!F$4="GMH_XOEC",M6040,IF(Input!F$4="GMH_Korea",O6040,IF(Input!F$4="GMH_EU",Q6040,IF(Input!F$4="Skysuper",#REF!,IF(Input!F$4="SkyII",#REF!,IF(Input!F$4="XO-8000",#REF!, "FALSE")))))))</f>
        <v>0</v>
      </c>
      <c r="J6040" s="210" t="s">
        <v>10359</v>
      </c>
      <c r="K6040" s="268">
        <v>0</v>
      </c>
      <c r="L6040" s="270" t="s">
        <v>10359</v>
      </c>
      <c r="M6040" s="270">
        <v>0</v>
      </c>
      <c r="N6040" s="270" t="s">
        <v>10359</v>
      </c>
      <c r="O6040" s="270">
        <v>0</v>
      </c>
      <c r="P6040" s="270" t="s">
        <v>10359</v>
      </c>
      <c r="Q6040" s="270">
        <v>0</v>
      </c>
      <c r="R6040" s="74"/>
      <c r="S6040" s="75" t="str">
        <f t="shared" si="529"/>
        <v>0000</v>
      </c>
      <c r="T6040" s="75" t="str">
        <f t="shared" si="530"/>
        <v>00000000000000000000000000000000</v>
      </c>
      <c r="V6040" s="197"/>
      <c r="W6040" s="75">
        <f t="shared" si="531"/>
        <v>0</v>
      </c>
      <c r="AE6040" s="479"/>
    </row>
    <row r="6041" spans="1:31" s="75" customFormat="1" ht="13.5" x14ac:dyDescent="0.2">
      <c r="A6041" s="211">
        <v>6038</v>
      </c>
      <c r="B6041" s="212" t="s">
        <v>6313</v>
      </c>
      <c r="C6041" s="213" t="s">
        <v>6314</v>
      </c>
      <c r="D6041" s="213" t="s">
        <v>2431</v>
      </c>
      <c r="E6041" s="213">
        <v>0</v>
      </c>
      <c r="F6041" s="213" t="s">
        <v>590</v>
      </c>
      <c r="G6041" s="214" t="s">
        <v>677</v>
      </c>
      <c r="H6041" s="208" t="str">
        <f>IF(Input!F$4="GMH_OECC",J6041,IF(Input!F$4="GMH_XOEC",L6041,IF(Input!F$4="GMH_Korea",N6041,IF(Input!F$4="GMH_EU",P6041,IF(Input!F$4="Skysuper",#REF!,IF(Input!F$4="SkyII",#REF!,IF(Input!F$4="XO-8000",#REF!, "FALSE")))))))</f>
        <v>00</v>
      </c>
      <c r="I6041" s="209">
        <f>IF(Input!F$4="GMH_OECC",K6041,IF(Input!F$4="GMH_XOEC",M6041,IF(Input!F$4="GMH_Korea",O6041,IF(Input!F$4="GMH_EU",Q6041,IF(Input!F$4="Skysuper",#REF!,IF(Input!F$4="SkyII",#REF!,IF(Input!F$4="XO-8000",#REF!, "FALSE")))))))</f>
        <v>0</v>
      </c>
      <c r="J6041" s="210" t="s">
        <v>10359</v>
      </c>
      <c r="K6041" s="268">
        <v>0</v>
      </c>
      <c r="L6041" s="270" t="s">
        <v>10359</v>
      </c>
      <c r="M6041" s="270">
        <v>0</v>
      </c>
      <c r="N6041" s="270" t="s">
        <v>10359</v>
      </c>
      <c r="O6041" s="270">
        <v>0</v>
      </c>
      <c r="P6041" s="270" t="s">
        <v>10359</v>
      </c>
      <c r="Q6041" s="270">
        <v>0</v>
      </c>
      <c r="R6041" s="74"/>
      <c r="S6041" s="75" t="str">
        <f t="shared" si="529"/>
        <v>0000</v>
      </c>
      <c r="T6041" s="75" t="str">
        <f t="shared" si="530"/>
        <v>00000000000000000000000000000000</v>
      </c>
      <c r="V6041" s="197"/>
      <c r="W6041" s="75">
        <f t="shared" si="531"/>
        <v>0</v>
      </c>
      <c r="AE6041" s="479"/>
    </row>
    <row r="6042" spans="1:31" s="75" customFormat="1" ht="13.5" x14ac:dyDescent="0.2">
      <c r="A6042" s="211">
        <v>6039</v>
      </c>
      <c r="B6042" s="212" t="s">
        <v>6315</v>
      </c>
      <c r="C6042" s="213" t="s">
        <v>6316</v>
      </c>
      <c r="D6042" s="213" t="s">
        <v>2431</v>
      </c>
      <c r="E6042" s="213">
        <v>0</v>
      </c>
      <c r="F6042" s="213" t="s">
        <v>590</v>
      </c>
      <c r="G6042" s="214" t="s">
        <v>677</v>
      </c>
      <c r="H6042" s="208" t="str">
        <f>IF(Input!F$4="GMH_OECC",J6042,IF(Input!F$4="GMH_XOEC",L6042,IF(Input!F$4="GMH_Korea",N6042,IF(Input!F$4="GMH_EU",P6042,IF(Input!F$4="Skysuper",#REF!,IF(Input!F$4="SkyII",#REF!,IF(Input!F$4="XO-8000",#REF!, "FALSE")))))))</f>
        <v>00</v>
      </c>
      <c r="I6042" s="209">
        <f>IF(Input!F$4="GMH_OECC",K6042,IF(Input!F$4="GMH_XOEC",M6042,IF(Input!F$4="GMH_Korea",O6042,IF(Input!F$4="GMH_EU",Q6042,IF(Input!F$4="Skysuper",#REF!,IF(Input!F$4="SkyII",#REF!,IF(Input!F$4="XO-8000",#REF!, "FALSE")))))))</f>
        <v>0</v>
      </c>
      <c r="J6042" s="210" t="s">
        <v>10359</v>
      </c>
      <c r="K6042" s="268">
        <v>0</v>
      </c>
      <c r="L6042" s="270" t="s">
        <v>10359</v>
      </c>
      <c r="M6042" s="270">
        <v>0</v>
      </c>
      <c r="N6042" s="270" t="s">
        <v>10359</v>
      </c>
      <c r="O6042" s="270">
        <v>0</v>
      </c>
      <c r="P6042" s="270" t="s">
        <v>10359</v>
      </c>
      <c r="Q6042" s="270">
        <v>0</v>
      </c>
      <c r="R6042" s="74"/>
      <c r="S6042" s="75" t="str">
        <f t="shared" si="529"/>
        <v>0000</v>
      </c>
      <c r="T6042" s="75" t="str">
        <f t="shared" si="530"/>
        <v>00000000000000000000000000000000</v>
      </c>
      <c r="V6042" s="197"/>
      <c r="W6042" s="75">
        <f t="shared" si="531"/>
        <v>0</v>
      </c>
      <c r="AE6042" s="479"/>
    </row>
    <row r="6043" spans="1:31" s="75" customFormat="1" ht="13.5" x14ac:dyDescent="0.2">
      <c r="A6043" s="211">
        <v>6040</v>
      </c>
      <c r="B6043" s="212" t="s">
        <v>6317</v>
      </c>
      <c r="C6043" s="213" t="s">
        <v>6318</v>
      </c>
      <c r="D6043" s="213" t="s">
        <v>2431</v>
      </c>
      <c r="E6043" s="213">
        <v>0</v>
      </c>
      <c r="F6043" s="213" t="s">
        <v>590</v>
      </c>
      <c r="G6043" s="214" t="s">
        <v>677</v>
      </c>
      <c r="H6043" s="208" t="str">
        <f>IF(Input!F$4="GMH_OECC",J6043,IF(Input!F$4="GMH_XOEC",L6043,IF(Input!F$4="GMH_Korea",N6043,IF(Input!F$4="GMH_EU",P6043,IF(Input!F$4="Skysuper",#REF!,IF(Input!F$4="SkyII",#REF!,IF(Input!F$4="XO-8000",#REF!, "FALSE")))))))</f>
        <v>00</v>
      </c>
      <c r="I6043" s="209">
        <f>IF(Input!F$4="GMH_OECC",K6043,IF(Input!F$4="GMH_XOEC",M6043,IF(Input!F$4="GMH_Korea",O6043,IF(Input!F$4="GMH_EU",Q6043,IF(Input!F$4="Skysuper",#REF!,IF(Input!F$4="SkyII",#REF!,IF(Input!F$4="XO-8000",#REF!, "FALSE")))))))</f>
        <v>0</v>
      </c>
      <c r="J6043" s="210" t="s">
        <v>10359</v>
      </c>
      <c r="K6043" s="268">
        <v>0</v>
      </c>
      <c r="L6043" s="270" t="s">
        <v>10359</v>
      </c>
      <c r="M6043" s="270">
        <v>0</v>
      </c>
      <c r="N6043" s="270" t="s">
        <v>10359</v>
      </c>
      <c r="O6043" s="270">
        <v>0</v>
      </c>
      <c r="P6043" s="270" t="s">
        <v>10359</v>
      </c>
      <c r="Q6043" s="270">
        <v>0</v>
      </c>
      <c r="R6043" s="74"/>
      <c r="S6043" s="75" t="str">
        <f t="shared" si="529"/>
        <v>0000</v>
      </c>
      <c r="T6043" s="75" t="str">
        <f t="shared" si="530"/>
        <v>00000000000000000000000000000000</v>
      </c>
      <c r="V6043" s="197"/>
      <c r="W6043" s="75">
        <f t="shared" si="531"/>
        <v>0</v>
      </c>
      <c r="AE6043" s="479"/>
    </row>
    <row r="6044" spans="1:31" s="75" customFormat="1" ht="13.5" x14ac:dyDescent="0.2">
      <c r="A6044" s="211">
        <v>6041</v>
      </c>
      <c r="B6044" s="212" t="s">
        <v>6319</v>
      </c>
      <c r="C6044" s="213" t="s">
        <v>6320</v>
      </c>
      <c r="D6044" s="213" t="s">
        <v>2431</v>
      </c>
      <c r="E6044" s="213">
        <v>0</v>
      </c>
      <c r="F6044" s="213" t="s">
        <v>590</v>
      </c>
      <c r="G6044" s="214" t="s">
        <v>677</v>
      </c>
      <c r="H6044" s="208" t="str">
        <f>IF(Input!F$4="GMH_OECC",J6044,IF(Input!F$4="GMH_XOEC",L6044,IF(Input!F$4="GMH_Korea",N6044,IF(Input!F$4="GMH_EU",P6044,IF(Input!F$4="Skysuper",#REF!,IF(Input!F$4="SkyII",#REF!,IF(Input!F$4="XO-8000",#REF!, "FALSE")))))))</f>
        <v>00</v>
      </c>
      <c r="I6044" s="209">
        <f>IF(Input!F$4="GMH_OECC",K6044,IF(Input!F$4="GMH_XOEC",M6044,IF(Input!F$4="GMH_Korea",O6044,IF(Input!F$4="GMH_EU",Q6044,IF(Input!F$4="Skysuper",#REF!,IF(Input!F$4="SkyII",#REF!,IF(Input!F$4="XO-8000",#REF!, "FALSE")))))))</f>
        <v>0</v>
      </c>
      <c r="J6044" s="210" t="s">
        <v>10359</v>
      </c>
      <c r="K6044" s="268">
        <v>0</v>
      </c>
      <c r="L6044" s="270" t="s">
        <v>10359</v>
      </c>
      <c r="M6044" s="270">
        <v>0</v>
      </c>
      <c r="N6044" s="270" t="s">
        <v>10359</v>
      </c>
      <c r="O6044" s="270">
        <v>0</v>
      </c>
      <c r="P6044" s="270" t="s">
        <v>10359</v>
      </c>
      <c r="Q6044" s="270">
        <v>0</v>
      </c>
      <c r="R6044" s="74"/>
      <c r="S6044" s="75" t="str">
        <f t="shared" si="529"/>
        <v>0000</v>
      </c>
      <c r="T6044" s="75" t="str">
        <f t="shared" si="530"/>
        <v>00000000000000000000000000000000</v>
      </c>
      <c r="V6044" s="197"/>
      <c r="W6044" s="75">
        <f t="shared" si="531"/>
        <v>0</v>
      </c>
      <c r="AE6044" s="479"/>
    </row>
    <row r="6045" spans="1:31" s="75" customFormat="1" ht="13.5" x14ac:dyDescent="0.2">
      <c r="A6045" s="211">
        <v>6042</v>
      </c>
      <c r="B6045" s="212" t="s">
        <v>6321</v>
      </c>
      <c r="C6045" s="213" t="s">
        <v>6322</v>
      </c>
      <c r="D6045" s="213" t="s">
        <v>2431</v>
      </c>
      <c r="E6045" s="213">
        <v>0</v>
      </c>
      <c r="F6045" s="213" t="s">
        <v>590</v>
      </c>
      <c r="G6045" s="214" t="s">
        <v>677</v>
      </c>
      <c r="H6045" s="208" t="str">
        <f>IF(Input!F$4="GMH_OECC",J6045,IF(Input!F$4="GMH_XOEC",L6045,IF(Input!F$4="GMH_Korea",N6045,IF(Input!F$4="GMH_EU",P6045,IF(Input!F$4="Skysuper",#REF!,IF(Input!F$4="SkyII",#REF!,IF(Input!F$4="XO-8000",#REF!, "FALSE")))))))</f>
        <v>00</v>
      </c>
      <c r="I6045" s="209">
        <f>IF(Input!F$4="GMH_OECC",K6045,IF(Input!F$4="GMH_XOEC",M6045,IF(Input!F$4="GMH_Korea",O6045,IF(Input!F$4="GMH_EU",Q6045,IF(Input!F$4="Skysuper",#REF!,IF(Input!F$4="SkyII",#REF!,IF(Input!F$4="XO-8000",#REF!, "FALSE")))))))</f>
        <v>0</v>
      </c>
      <c r="J6045" s="210" t="s">
        <v>10359</v>
      </c>
      <c r="K6045" s="268">
        <v>0</v>
      </c>
      <c r="L6045" s="270" t="s">
        <v>10359</v>
      </c>
      <c r="M6045" s="270">
        <v>0</v>
      </c>
      <c r="N6045" s="270" t="s">
        <v>10359</v>
      </c>
      <c r="O6045" s="270">
        <v>0</v>
      </c>
      <c r="P6045" s="270" t="s">
        <v>10359</v>
      </c>
      <c r="Q6045" s="270">
        <v>0</v>
      </c>
      <c r="R6045" s="74"/>
      <c r="S6045" s="75" t="str">
        <f t="shared" si="529"/>
        <v>0000</v>
      </c>
      <c r="T6045" s="75" t="str">
        <f t="shared" si="530"/>
        <v>00000000000000000000000000000000</v>
      </c>
      <c r="V6045" s="197"/>
      <c r="W6045" s="75">
        <f t="shared" si="531"/>
        <v>0</v>
      </c>
      <c r="AE6045" s="479"/>
    </row>
    <row r="6046" spans="1:31" s="75" customFormat="1" ht="13.5" x14ac:dyDescent="0.2">
      <c r="A6046" s="211">
        <v>6043</v>
      </c>
      <c r="B6046" s="212" t="s">
        <v>6323</v>
      </c>
      <c r="C6046" s="213" t="s">
        <v>6324</v>
      </c>
      <c r="D6046" s="213" t="s">
        <v>2431</v>
      </c>
      <c r="E6046" s="213">
        <v>0</v>
      </c>
      <c r="F6046" s="213" t="s">
        <v>590</v>
      </c>
      <c r="G6046" s="214" t="s">
        <v>677</v>
      </c>
      <c r="H6046" s="208" t="str">
        <f>IF(Input!F$4="GMH_OECC",J6046,IF(Input!F$4="GMH_XOEC",L6046,IF(Input!F$4="GMH_Korea",N6046,IF(Input!F$4="GMH_EU",P6046,IF(Input!F$4="Skysuper",#REF!,IF(Input!F$4="SkyII",#REF!,IF(Input!F$4="XO-8000",#REF!, "FALSE")))))))</f>
        <v>00</v>
      </c>
      <c r="I6046" s="209">
        <f>IF(Input!F$4="GMH_OECC",K6046,IF(Input!F$4="GMH_XOEC",M6046,IF(Input!F$4="GMH_Korea",O6046,IF(Input!F$4="GMH_EU",Q6046,IF(Input!F$4="Skysuper",#REF!,IF(Input!F$4="SkyII",#REF!,IF(Input!F$4="XO-8000",#REF!, "FALSE")))))))</f>
        <v>0</v>
      </c>
      <c r="J6046" s="210" t="s">
        <v>10359</v>
      </c>
      <c r="K6046" s="268">
        <v>0</v>
      </c>
      <c r="L6046" s="270" t="s">
        <v>10359</v>
      </c>
      <c r="M6046" s="270">
        <v>0</v>
      </c>
      <c r="N6046" s="270" t="s">
        <v>10359</v>
      </c>
      <c r="O6046" s="270">
        <v>0</v>
      </c>
      <c r="P6046" s="270" t="s">
        <v>10359</v>
      </c>
      <c r="Q6046" s="270">
        <v>0</v>
      </c>
      <c r="R6046" s="74"/>
      <c r="S6046" s="75" t="str">
        <f t="shared" si="529"/>
        <v>0000</v>
      </c>
      <c r="T6046" s="75" t="str">
        <f t="shared" si="530"/>
        <v>00000000000000000000000000000000</v>
      </c>
      <c r="V6046" s="197"/>
      <c r="W6046" s="75">
        <f t="shared" si="531"/>
        <v>0</v>
      </c>
      <c r="AE6046" s="479"/>
    </row>
    <row r="6047" spans="1:31" s="75" customFormat="1" ht="13.5" x14ac:dyDescent="0.2">
      <c r="A6047" s="211">
        <v>6044</v>
      </c>
      <c r="B6047" s="212" t="s">
        <v>6325</v>
      </c>
      <c r="C6047" s="213" t="s">
        <v>6326</v>
      </c>
      <c r="D6047" s="213" t="s">
        <v>2431</v>
      </c>
      <c r="E6047" s="213">
        <v>0</v>
      </c>
      <c r="F6047" s="213" t="s">
        <v>590</v>
      </c>
      <c r="G6047" s="214" t="s">
        <v>677</v>
      </c>
      <c r="H6047" s="208" t="str">
        <f>IF(Input!F$4="GMH_OECC",J6047,IF(Input!F$4="GMH_XOEC",L6047,IF(Input!F$4="GMH_Korea",N6047,IF(Input!F$4="GMH_EU",P6047,IF(Input!F$4="Skysuper",#REF!,IF(Input!F$4="SkyII",#REF!,IF(Input!F$4="XO-8000",#REF!, "FALSE")))))))</f>
        <v>00</v>
      </c>
      <c r="I6047" s="209">
        <f>IF(Input!F$4="GMH_OECC",K6047,IF(Input!F$4="GMH_XOEC",M6047,IF(Input!F$4="GMH_Korea",O6047,IF(Input!F$4="GMH_EU",Q6047,IF(Input!F$4="Skysuper",#REF!,IF(Input!F$4="SkyII",#REF!,IF(Input!F$4="XO-8000",#REF!, "FALSE")))))))</f>
        <v>0</v>
      </c>
      <c r="J6047" s="210" t="s">
        <v>10359</v>
      </c>
      <c r="K6047" s="268">
        <v>0</v>
      </c>
      <c r="L6047" s="270" t="s">
        <v>10359</v>
      </c>
      <c r="M6047" s="270">
        <v>0</v>
      </c>
      <c r="N6047" s="270" t="s">
        <v>10359</v>
      </c>
      <c r="O6047" s="270">
        <v>0</v>
      </c>
      <c r="P6047" s="270" t="s">
        <v>10359</v>
      </c>
      <c r="Q6047" s="270">
        <v>0</v>
      </c>
      <c r="R6047" s="74"/>
      <c r="S6047" s="75" t="str">
        <f t="shared" si="529"/>
        <v>0000</v>
      </c>
      <c r="T6047" s="75" t="str">
        <f t="shared" si="530"/>
        <v>00000000000000000000000000000000</v>
      </c>
      <c r="V6047" s="197"/>
      <c r="W6047" s="75">
        <f t="shared" si="531"/>
        <v>0</v>
      </c>
      <c r="AE6047" s="479"/>
    </row>
    <row r="6048" spans="1:31" s="75" customFormat="1" ht="13.5" x14ac:dyDescent="0.2">
      <c r="A6048" s="211">
        <v>6045</v>
      </c>
      <c r="B6048" s="212" t="s">
        <v>6327</v>
      </c>
      <c r="C6048" s="213" t="s">
        <v>6328</v>
      </c>
      <c r="D6048" s="213" t="s">
        <v>2431</v>
      </c>
      <c r="E6048" s="213">
        <v>0</v>
      </c>
      <c r="F6048" s="213" t="s">
        <v>590</v>
      </c>
      <c r="G6048" s="214" t="s">
        <v>677</v>
      </c>
      <c r="H6048" s="208" t="str">
        <f>IF(Input!F$4="GMH_OECC",J6048,IF(Input!F$4="GMH_XOEC",L6048,IF(Input!F$4="GMH_Korea",N6048,IF(Input!F$4="GMH_EU",P6048,IF(Input!F$4="Skysuper",#REF!,IF(Input!F$4="SkyII",#REF!,IF(Input!F$4="XO-8000",#REF!, "FALSE")))))))</f>
        <v>00</v>
      </c>
      <c r="I6048" s="209">
        <f>IF(Input!F$4="GMH_OECC",K6048,IF(Input!F$4="GMH_XOEC",M6048,IF(Input!F$4="GMH_Korea",O6048,IF(Input!F$4="GMH_EU",Q6048,IF(Input!F$4="Skysuper",#REF!,IF(Input!F$4="SkyII",#REF!,IF(Input!F$4="XO-8000",#REF!, "FALSE")))))))</f>
        <v>0</v>
      </c>
      <c r="J6048" s="210" t="s">
        <v>10359</v>
      </c>
      <c r="K6048" s="268">
        <v>0</v>
      </c>
      <c r="L6048" s="270" t="s">
        <v>10359</v>
      </c>
      <c r="M6048" s="270">
        <v>0</v>
      </c>
      <c r="N6048" s="270" t="s">
        <v>10359</v>
      </c>
      <c r="O6048" s="270">
        <v>0</v>
      </c>
      <c r="P6048" s="270" t="s">
        <v>10359</v>
      </c>
      <c r="Q6048" s="270">
        <v>0</v>
      </c>
      <c r="R6048" s="74"/>
      <c r="S6048" s="75" t="str">
        <f t="shared" si="529"/>
        <v>0000</v>
      </c>
      <c r="T6048" s="75" t="str">
        <f t="shared" si="530"/>
        <v>00000000000000000000000000000000</v>
      </c>
      <c r="V6048" s="197"/>
      <c r="W6048" s="75">
        <f t="shared" si="531"/>
        <v>0</v>
      </c>
      <c r="AE6048" s="479"/>
    </row>
    <row r="6049" spans="1:31" s="75" customFormat="1" ht="13.5" x14ac:dyDescent="0.2">
      <c r="A6049" s="211">
        <v>6046</v>
      </c>
      <c r="B6049" s="212" t="s">
        <v>6329</v>
      </c>
      <c r="C6049" s="213" t="s">
        <v>6330</v>
      </c>
      <c r="D6049" s="213" t="s">
        <v>2431</v>
      </c>
      <c r="E6049" s="213">
        <v>0</v>
      </c>
      <c r="F6049" s="213" t="s">
        <v>590</v>
      </c>
      <c r="G6049" s="214" t="s">
        <v>677</v>
      </c>
      <c r="H6049" s="208" t="str">
        <f>IF(Input!F$4="GMH_OECC",J6049,IF(Input!F$4="GMH_XOEC",L6049,IF(Input!F$4="GMH_Korea",N6049,IF(Input!F$4="GMH_EU",P6049,IF(Input!F$4="Skysuper",#REF!,IF(Input!F$4="SkyII",#REF!,IF(Input!F$4="XO-8000",#REF!, "FALSE")))))))</f>
        <v>00</v>
      </c>
      <c r="I6049" s="209">
        <f>IF(Input!F$4="GMH_OECC",K6049,IF(Input!F$4="GMH_XOEC",M6049,IF(Input!F$4="GMH_Korea",O6049,IF(Input!F$4="GMH_EU",Q6049,IF(Input!F$4="Skysuper",#REF!,IF(Input!F$4="SkyII",#REF!,IF(Input!F$4="XO-8000",#REF!, "FALSE")))))))</f>
        <v>0</v>
      </c>
      <c r="J6049" s="210" t="s">
        <v>10359</v>
      </c>
      <c r="K6049" s="268">
        <v>0</v>
      </c>
      <c r="L6049" s="270" t="s">
        <v>10359</v>
      </c>
      <c r="M6049" s="270">
        <v>0</v>
      </c>
      <c r="N6049" s="270" t="s">
        <v>10359</v>
      </c>
      <c r="O6049" s="270">
        <v>0</v>
      </c>
      <c r="P6049" s="270" t="s">
        <v>10359</v>
      </c>
      <c r="Q6049" s="270">
        <v>0</v>
      </c>
      <c r="R6049" s="74"/>
      <c r="S6049" s="75" t="str">
        <f t="shared" si="529"/>
        <v>0000</v>
      </c>
      <c r="T6049" s="75" t="str">
        <f t="shared" si="530"/>
        <v>00000000000000000000000000000000</v>
      </c>
      <c r="V6049" s="197"/>
      <c r="W6049" s="75">
        <f t="shared" si="531"/>
        <v>0</v>
      </c>
      <c r="AE6049" s="479"/>
    </row>
    <row r="6050" spans="1:31" s="75" customFormat="1" ht="13.5" x14ac:dyDescent="0.2">
      <c r="A6050" s="211">
        <v>6047</v>
      </c>
      <c r="B6050" s="212" t="s">
        <v>6331</v>
      </c>
      <c r="C6050" s="213" t="s">
        <v>6332</v>
      </c>
      <c r="D6050" s="213" t="s">
        <v>2431</v>
      </c>
      <c r="E6050" s="213">
        <v>0</v>
      </c>
      <c r="F6050" s="213" t="s">
        <v>590</v>
      </c>
      <c r="G6050" s="214" t="s">
        <v>677</v>
      </c>
      <c r="H6050" s="208" t="str">
        <f>IF(Input!F$4="GMH_OECC",J6050,IF(Input!F$4="GMH_XOEC",L6050,IF(Input!F$4="GMH_Korea",N6050,IF(Input!F$4="GMH_EU",P6050,IF(Input!F$4="Skysuper",#REF!,IF(Input!F$4="SkyII",#REF!,IF(Input!F$4="XO-8000",#REF!, "FALSE")))))))</f>
        <v>00</v>
      </c>
      <c r="I6050" s="209">
        <f>IF(Input!F$4="GMH_OECC",K6050,IF(Input!F$4="GMH_XOEC",M6050,IF(Input!F$4="GMH_Korea",O6050,IF(Input!F$4="GMH_EU",Q6050,IF(Input!F$4="Skysuper",#REF!,IF(Input!F$4="SkyII",#REF!,IF(Input!F$4="XO-8000",#REF!, "FALSE")))))))</f>
        <v>0</v>
      </c>
      <c r="J6050" s="210" t="s">
        <v>10359</v>
      </c>
      <c r="K6050" s="268">
        <v>0</v>
      </c>
      <c r="L6050" s="270" t="s">
        <v>10359</v>
      </c>
      <c r="M6050" s="270">
        <v>0</v>
      </c>
      <c r="N6050" s="270" t="s">
        <v>10359</v>
      </c>
      <c r="O6050" s="270">
        <v>0</v>
      </c>
      <c r="P6050" s="270" t="s">
        <v>10359</v>
      </c>
      <c r="Q6050" s="270">
        <v>0</v>
      </c>
      <c r="R6050" s="74"/>
      <c r="S6050" s="75" t="str">
        <f t="shared" si="529"/>
        <v>0000</v>
      </c>
      <c r="T6050" s="75" t="str">
        <f t="shared" si="530"/>
        <v>00000000000000000000000000000000</v>
      </c>
      <c r="V6050" s="197"/>
      <c r="W6050" s="75">
        <f t="shared" si="531"/>
        <v>0</v>
      </c>
      <c r="AE6050" s="479"/>
    </row>
    <row r="6051" spans="1:31" s="75" customFormat="1" ht="13.5" x14ac:dyDescent="0.2">
      <c r="A6051" s="211">
        <v>6048</v>
      </c>
      <c r="B6051" s="212" t="s">
        <v>6333</v>
      </c>
      <c r="C6051" s="213" t="s">
        <v>6334</v>
      </c>
      <c r="D6051" s="213" t="s">
        <v>2431</v>
      </c>
      <c r="E6051" s="213">
        <v>0</v>
      </c>
      <c r="F6051" s="213" t="s">
        <v>590</v>
      </c>
      <c r="G6051" s="214" t="s">
        <v>677</v>
      </c>
      <c r="H6051" s="208" t="str">
        <f>IF(Input!F$4="GMH_OECC",J6051,IF(Input!F$4="GMH_XOEC",L6051,IF(Input!F$4="GMH_Korea",N6051,IF(Input!F$4="GMH_EU",P6051,IF(Input!F$4="Skysuper",#REF!,IF(Input!F$4="SkyII",#REF!,IF(Input!F$4="XO-8000",#REF!, "FALSE")))))))</f>
        <v>00</v>
      </c>
      <c r="I6051" s="209">
        <f>IF(Input!F$4="GMH_OECC",K6051,IF(Input!F$4="GMH_XOEC",M6051,IF(Input!F$4="GMH_Korea",O6051,IF(Input!F$4="GMH_EU",Q6051,IF(Input!F$4="Skysuper",#REF!,IF(Input!F$4="SkyII",#REF!,IF(Input!F$4="XO-8000",#REF!, "FALSE")))))))</f>
        <v>0</v>
      </c>
      <c r="J6051" s="210" t="s">
        <v>10359</v>
      </c>
      <c r="K6051" s="268">
        <v>0</v>
      </c>
      <c r="L6051" s="270" t="s">
        <v>10359</v>
      </c>
      <c r="M6051" s="270">
        <v>0</v>
      </c>
      <c r="N6051" s="270" t="s">
        <v>10359</v>
      </c>
      <c r="O6051" s="270">
        <v>0</v>
      </c>
      <c r="P6051" s="270" t="s">
        <v>10359</v>
      </c>
      <c r="Q6051" s="270">
        <v>0</v>
      </c>
      <c r="R6051" s="74"/>
      <c r="S6051" s="75" t="str">
        <f t="shared" si="529"/>
        <v>0000</v>
      </c>
      <c r="T6051" s="75" t="str">
        <f t="shared" si="530"/>
        <v>00000000000000000000000000000000</v>
      </c>
      <c r="V6051" s="197"/>
      <c r="W6051" s="75">
        <f t="shared" si="531"/>
        <v>0</v>
      </c>
      <c r="AE6051" s="479"/>
    </row>
    <row r="6052" spans="1:31" s="75" customFormat="1" ht="13.5" x14ac:dyDescent="0.2">
      <c r="A6052" s="211">
        <v>6049</v>
      </c>
      <c r="B6052" s="212" t="s">
        <v>6335</v>
      </c>
      <c r="C6052" s="213" t="s">
        <v>6336</v>
      </c>
      <c r="D6052" s="213" t="s">
        <v>2431</v>
      </c>
      <c r="E6052" s="213">
        <v>0</v>
      </c>
      <c r="F6052" s="213" t="s">
        <v>590</v>
      </c>
      <c r="G6052" s="214" t="s">
        <v>677</v>
      </c>
      <c r="H6052" s="208" t="str">
        <f>IF(Input!F$4="GMH_OECC",J6052,IF(Input!F$4="GMH_XOEC",L6052,IF(Input!F$4="GMH_Korea",N6052,IF(Input!F$4="GMH_EU",P6052,IF(Input!F$4="Skysuper",#REF!,IF(Input!F$4="SkyII",#REF!,IF(Input!F$4="XO-8000",#REF!, "FALSE")))))))</f>
        <v>00</v>
      </c>
      <c r="I6052" s="209">
        <f>IF(Input!F$4="GMH_OECC",K6052,IF(Input!F$4="GMH_XOEC",M6052,IF(Input!F$4="GMH_Korea",O6052,IF(Input!F$4="GMH_EU",Q6052,IF(Input!F$4="Skysuper",#REF!,IF(Input!F$4="SkyII",#REF!,IF(Input!F$4="XO-8000",#REF!, "FALSE")))))))</f>
        <v>0</v>
      </c>
      <c r="J6052" s="210" t="s">
        <v>10359</v>
      </c>
      <c r="K6052" s="268">
        <v>0</v>
      </c>
      <c r="L6052" s="270" t="s">
        <v>10359</v>
      </c>
      <c r="M6052" s="270">
        <v>0</v>
      </c>
      <c r="N6052" s="270" t="s">
        <v>10359</v>
      </c>
      <c r="O6052" s="270">
        <v>0</v>
      </c>
      <c r="P6052" s="270" t="s">
        <v>10359</v>
      </c>
      <c r="Q6052" s="270">
        <v>0</v>
      </c>
      <c r="R6052" s="74"/>
      <c r="S6052" s="75" t="str">
        <f t="shared" si="529"/>
        <v>0000</v>
      </c>
      <c r="T6052" s="75" t="str">
        <f t="shared" si="530"/>
        <v>00000000000000000000000000000000</v>
      </c>
      <c r="V6052" s="197"/>
      <c r="W6052" s="75">
        <f t="shared" si="531"/>
        <v>0</v>
      </c>
      <c r="AE6052" s="479"/>
    </row>
    <row r="6053" spans="1:31" s="75" customFormat="1" ht="13.5" x14ac:dyDescent="0.2">
      <c r="A6053" s="211">
        <v>6050</v>
      </c>
      <c r="B6053" s="212" t="s">
        <v>6337</v>
      </c>
      <c r="C6053" s="213" t="s">
        <v>6338</v>
      </c>
      <c r="D6053" s="213" t="s">
        <v>2431</v>
      </c>
      <c r="E6053" s="213">
        <v>0</v>
      </c>
      <c r="F6053" s="213" t="s">
        <v>590</v>
      </c>
      <c r="G6053" s="214" t="s">
        <v>677</v>
      </c>
      <c r="H6053" s="208" t="str">
        <f>IF(Input!F$4="GMH_OECC",J6053,IF(Input!F$4="GMH_XOEC",L6053,IF(Input!F$4="GMH_Korea",N6053,IF(Input!F$4="GMH_EU",P6053,IF(Input!F$4="Skysuper",#REF!,IF(Input!F$4="SkyII",#REF!,IF(Input!F$4="XO-8000",#REF!, "FALSE")))))))</f>
        <v>00</v>
      </c>
      <c r="I6053" s="209">
        <f>IF(Input!F$4="GMH_OECC",K6053,IF(Input!F$4="GMH_XOEC",M6053,IF(Input!F$4="GMH_Korea",O6053,IF(Input!F$4="GMH_EU",Q6053,IF(Input!F$4="Skysuper",#REF!,IF(Input!F$4="SkyII",#REF!,IF(Input!F$4="XO-8000",#REF!, "FALSE")))))))</f>
        <v>0</v>
      </c>
      <c r="J6053" s="210" t="s">
        <v>10359</v>
      </c>
      <c r="K6053" s="268">
        <v>0</v>
      </c>
      <c r="L6053" s="270" t="s">
        <v>10359</v>
      </c>
      <c r="M6053" s="270">
        <v>0</v>
      </c>
      <c r="N6053" s="270" t="s">
        <v>10359</v>
      </c>
      <c r="O6053" s="270">
        <v>0</v>
      </c>
      <c r="P6053" s="270" t="s">
        <v>10359</v>
      </c>
      <c r="Q6053" s="270">
        <v>0</v>
      </c>
      <c r="R6053" s="74"/>
      <c r="S6053" s="75" t="str">
        <f t="shared" si="529"/>
        <v>0000</v>
      </c>
      <c r="T6053" s="75" t="str">
        <f t="shared" si="530"/>
        <v>00000000000000000000000000000000</v>
      </c>
      <c r="V6053" s="197"/>
      <c r="W6053" s="75">
        <f t="shared" si="531"/>
        <v>0</v>
      </c>
      <c r="AE6053" s="479"/>
    </row>
    <row r="6054" spans="1:31" s="75" customFormat="1" ht="13.5" x14ac:dyDescent="0.2">
      <c r="A6054" s="211">
        <v>6051</v>
      </c>
      <c r="B6054" s="212" t="s">
        <v>6339</v>
      </c>
      <c r="C6054" s="213" t="s">
        <v>6340</v>
      </c>
      <c r="D6054" s="213" t="s">
        <v>2431</v>
      </c>
      <c r="E6054" s="213">
        <v>0</v>
      </c>
      <c r="F6054" s="213" t="s">
        <v>590</v>
      </c>
      <c r="G6054" s="214" t="s">
        <v>677</v>
      </c>
      <c r="H6054" s="208" t="str">
        <f>IF(Input!F$4="GMH_OECC",J6054,IF(Input!F$4="GMH_XOEC",L6054,IF(Input!F$4="GMH_Korea",N6054,IF(Input!F$4="GMH_EU",P6054,IF(Input!F$4="Skysuper",#REF!,IF(Input!F$4="SkyII",#REF!,IF(Input!F$4="XO-8000",#REF!, "FALSE")))))))</f>
        <v>00</v>
      </c>
      <c r="I6054" s="209">
        <f>IF(Input!F$4="GMH_OECC",K6054,IF(Input!F$4="GMH_XOEC",M6054,IF(Input!F$4="GMH_Korea",O6054,IF(Input!F$4="GMH_EU",Q6054,IF(Input!F$4="Skysuper",#REF!,IF(Input!F$4="SkyII",#REF!,IF(Input!F$4="XO-8000",#REF!, "FALSE")))))))</f>
        <v>0</v>
      </c>
      <c r="J6054" s="210" t="s">
        <v>10359</v>
      </c>
      <c r="K6054" s="268">
        <v>0</v>
      </c>
      <c r="L6054" s="270" t="s">
        <v>10359</v>
      </c>
      <c r="M6054" s="270">
        <v>0</v>
      </c>
      <c r="N6054" s="270" t="s">
        <v>10359</v>
      </c>
      <c r="O6054" s="270">
        <v>0</v>
      </c>
      <c r="P6054" s="270" t="s">
        <v>10359</v>
      </c>
      <c r="Q6054" s="270">
        <v>0</v>
      </c>
      <c r="R6054" s="74"/>
      <c r="S6054" s="75" t="str">
        <f t="shared" si="529"/>
        <v>0000</v>
      </c>
      <c r="T6054" s="75" t="str">
        <f t="shared" si="530"/>
        <v>00000000000000000000000000000000</v>
      </c>
      <c r="V6054" s="197"/>
      <c r="W6054" s="75">
        <f t="shared" si="531"/>
        <v>0</v>
      </c>
      <c r="AE6054" s="479"/>
    </row>
    <row r="6055" spans="1:31" s="75" customFormat="1" ht="13.5" x14ac:dyDescent="0.2">
      <c r="A6055" s="211">
        <v>6052</v>
      </c>
      <c r="B6055" s="212" t="s">
        <v>6341</v>
      </c>
      <c r="C6055" s="213" t="s">
        <v>6342</v>
      </c>
      <c r="D6055" s="213" t="s">
        <v>2431</v>
      </c>
      <c r="E6055" s="213">
        <v>0</v>
      </c>
      <c r="F6055" s="213" t="s">
        <v>590</v>
      </c>
      <c r="G6055" s="214" t="s">
        <v>677</v>
      </c>
      <c r="H6055" s="208" t="str">
        <f>IF(Input!F$4="GMH_OECC",J6055,IF(Input!F$4="GMH_XOEC",L6055,IF(Input!F$4="GMH_Korea",N6055,IF(Input!F$4="GMH_EU",P6055,IF(Input!F$4="Skysuper",#REF!,IF(Input!F$4="SkyII",#REF!,IF(Input!F$4="XO-8000",#REF!, "FALSE")))))))</f>
        <v>00</v>
      </c>
      <c r="I6055" s="209">
        <f>IF(Input!F$4="GMH_OECC",K6055,IF(Input!F$4="GMH_XOEC",M6055,IF(Input!F$4="GMH_Korea",O6055,IF(Input!F$4="GMH_EU",Q6055,IF(Input!F$4="Skysuper",#REF!,IF(Input!F$4="SkyII",#REF!,IF(Input!F$4="XO-8000",#REF!, "FALSE")))))))</f>
        <v>0</v>
      </c>
      <c r="J6055" s="210" t="s">
        <v>10359</v>
      </c>
      <c r="K6055" s="268">
        <v>0</v>
      </c>
      <c r="L6055" s="270" t="s">
        <v>10359</v>
      </c>
      <c r="M6055" s="270">
        <v>0</v>
      </c>
      <c r="N6055" s="270" t="s">
        <v>10359</v>
      </c>
      <c r="O6055" s="270">
        <v>0</v>
      </c>
      <c r="P6055" s="270" t="s">
        <v>10359</v>
      </c>
      <c r="Q6055" s="270">
        <v>0</v>
      </c>
      <c r="R6055" s="74"/>
      <c r="S6055" s="75" t="str">
        <f t="shared" si="529"/>
        <v>0000</v>
      </c>
      <c r="T6055" s="75" t="str">
        <f t="shared" si="530"/>
        <v>00000000000000000000000000000000</v>
      </c>
      <c r="V6055" s="197"/>
      <c r="W6055" s="75">
        <f t="shared" si="531"/>
        <v>0</v>
      </c>
      <c r="AE6055" s="479"/>
    </row>
    <row r="6056" spans="1:31" s="75" customFormat="1" ht="13.5" x14ac:dyDescent="0.2">
      <c r="A6056" s="211">
        <v>6053</v>
      </c>
      <c r="B6056" s="212" t="s">
        <v>6343</v>
      </c>
      <c r="C6056" s="213" t="s">
        <v>6344</v>
      </c>
      <c r="D6056" s="213" t="s">
        <v>2431</v>
      </c>
      <c r="E6056" s="213">
        <v>0</v>
      </c>
      <c r="F6056" s="213" t="s">
        <v>590</v>
      </c>
      <c r="G6056" s="214" t="s">
        <v>677</v>
      </c>
      <c r="H6056" s="208" t="str">
        <f>IF(Input!F$4="GMH_OECC",J6056,IF(Input!F$4="GMH_XOEC",L6056,IF(Input!F$4="GMH_Korea",N6056,IF(Input!F$4="GMH_EU",P6056,IF(Input!F$4="Skysuper",#REF!,IF(Input!F$4="SkyII",#REF!,IF(Input!F$4="XO-8000",#REF!, "FALSE")))))))</f>
        <v>00</v>
      </c>
      <c r="I6056" s="209">
        <f>IF(Input!F$4="GMH_OECC",K6056,IF(Input!F$4="GMH_XOEC",M6056,IF(Input!F$4="GMH_Korea",O6056,IF(Input!F$4="GMH_EU",Q6056,IF(Input!F$4="Skysuper",#REF!,IF(Input!F$4="SkyII",#REF!,IF(Input!F$4="XO-8000",#REF!, "FALSE")))))))</f>
        <v>0</v>
      </c>
      <c r="J6056" s="210" t="s">
        <v>10359</v>
      </c>
      <c r="K6056" s="268">
        <v>0</v>
      </c>
      <c r="L6056" s="270" t="s">
        <v>10359</v>
      </c>
      <c r="M6056" s="270">
        <v>0</v>
      </c>
      <c r="N6056" s="270" t="s">
        <v>10359</v>
      </c>
      <c r="O6056" s="270">
        <v>0</v>
      </c>
      <c r="P6056" s="270" t="s">
        <v>10359</v>
      </c>
      <c r="Q6056" s="270">
        <v>0</v>
      </c>
      <c r="R6056" s="74"/>
      <c r="S6056" s="75" t="str">
        <f t="shared" si="529"/>
        <v>0000</v>
      </c>
      <c r="T6056" s="75" t="str">
        <f t="shared" si="530"/>
        <v>00000000000000000000000000000000</v>
      </c>
      <c r="V6056" s="197"/>
      <c r="W6056" s="75">
        <f t="shared" si="531"/>
        <v>0</v>
      </c>
      <c r="AE6056" s="479"/>
    </row>
    <row r="6057" spans="1:31" s="75" customFormat="1" ht="13.5" x14ac:dyDescent="0.2">
      <c r="A6057" s="211">
        <v>6054</v>
      </c>
      <c r="B6057" s="212" t="s">
        <v>6345</v>
      </c>
      <c r="C6057" s="213" t="s">
        <v>6346</v>
      </c>
      <c r="D6057" s="213" t="s">
        <v>2431</v>
      </c>
      <c r="E6057" s="213">
        <v>0</v>
      </c>
      <c r="F6057" s="213" t="s">
        <v>590</v>
      </c>
      <c r="G6057" s="214" t="s">
        <v>677</v>
      </c>
      <c r="H6057" s="208" t="str">
        <f>IF(Input!F$4="GMH_OECC",J6057,IF(Input!F$4="GMH_XOEC",L6057,IF(Input!F$4="GMH_Korea",N6057,IF(Input!F$4="GMH_EU",P6057,IF(Input!F$4="Skysuper",#REF!,IF(Input!F$4="SkyII",#REF!,IF(Input!F$4="XO-8000",#REF!, "FALSE")))))))</f>
        <v>00</v>
      </c>
      <c r="I6057" s="209">
        <f>IF(Input!F$4="GMH_OECC",K6057,IF(Input!F$4="GMH_XOEC",M6057,IF(Input!F$4="GMH_Korea",O6057,IF(Input!F$4="GMH_EU",Q6057,IF(Input!F$4="Skysuper",#REF!,IF(Input!F$4="SkyII",#REF!,IF(Input!F$4="XO-8000",#REF!, "FALSE")))))))</f>
        <v>0</v>
      </c>
      <c r="J6057" s="210" t="s">
        <v>10359</v>
      </c>
      <c r="K6057" s="268">
        <v>0</v>
      </c>
      <c r="L6057" s="270" t="s">
        <v>10359</v>
      </c>
      <c r="M6057" s="270">
        <v>0</v>
      </c>
      <c r="N6057" s="270" t="s">
        <v>10359</v>
      </c>
      <c r="O6057" s="270">
        <v>0</v>
      </c>
      <c r="P6057" s="270" t="s">
        <v>10359</v>
      </c>
      <c r="Q6057" s="270">
        <v>0</v>
      </c>
      <c r="R6057" s="74"/>
      <c r="S6057" s="75" t="str">
        <f t="shared" si="529"/>
        <v>0000</v>
      </c>
      <c r="T6057" s="75" t="str">
        <f t="shared" si="530"/>
        <v>00000000000000000000000000000000</v>
      </c>
      <c r="V6057" s="197"/>
      <c r="W6057" s="75">
        <f t="shared" si="531"/>
        <v>0</v>
      </c>
      <c r="AE6057" s="479"/>
    </row>
    <row r="6058" spans="1:31" s="75" customFormat="1" ht="13.5" x14ac:dyDescent="0.2">
      <c r="A6058" s="211">
        <v>6055</v>
      </c>
      <c r="B6058" s="212" t="s">
        <v>6347</v>
      </c>
      <c r="C6058" s="213" t="s">
        <v>6348</v>
      </c>
      <c r="D6058" s="213" t="s">
        <v>2431</v>
      </c>
      <c r="E6058" s="213">
        <v>0</v>
      </c>
      <c r="F6058" s="213" t="s">
        <v>590</v>
      </c>
      <c r="G6058" s="214" t="s">
        <v>677</v>
      </c>
      <c r="H6058" s="208" t="str">
        <f>IF(Input!F$4="GMH_OECC",J6058,IF(Input!F$4="GMH_XOEC",L6058,IF(Input!F$4="GMH_Korea",N6058,IF(Input!F$4="GMH_EU",P6058,IF(Input!F$4="Skysuper",#REF!,IF(Input!F$4="SkyII",#REF!,IF(Input!F$4="XO-8000",#REF!, "FALSE")))))))</f>
        <v>00</v>
      </c>
      <c r="I6058" s="209">
        <f>IF(Input!F$4="GMH_OECC",K6058,IF(Input!F$4="GMH_XOEC",M6058,IF(Input!F$4="GMH_Korea",O6058,IF(Input!F$4="GMH_EU",Q6058,IF(Input!F$4="Skysuper",#REF!,IF(Input!F$4="SkyII",#REF!,IF(Input!F$4="XO-8000",#REF!, "FALSE")))))))</f>
        <v>0</v>
      </c>
      <c r="J6058" s="210" t="s">
        <v>10359</v>
      </c>
      <c r="K6058" s="268">
        <v>0</v>
      </c>
      <c r="L6058" s="270" t="s">
        <v>10359</v>
      </c>
      <c r="M6058" s="270">
        <v>0</v>
      </c>
      <c r="N6058" s="270" t="s">
        <v>10359</v>
      </c>
      <c r="O6058" s="270">
        <v>0</v>
      </c>
      <c r="P6058" s="270" t="s">
        <v>10359</v>
      </c>
      <c r="Q6058" s="270">
        <v>0</v>
      </c>
      <c r="R6058" s="74"/>
      <c r="S6058" s="75" t="str">
        <f t="shared" si="529"/>
        <v>0000</v>
      </c>
      <c r="T6058" s="75" t="str">
        <f t="shared" si="530"/>
        <v>00000000000000000000000000000000</v>
      </c>
      <c r="V6058" s="197"/>
      <c r="W6058" s="75">
        <f t="shared" si="531"/>
        <v>0</v>
      </c>
      <c r="AE6058" s="479"/>
    </row>
    <row r="6059" spans="1:31" s="75" customFormat="1" ht="13.5" x14ac:dyDescent="0.2">
      <c r="A6059" s="211">
        <v>6056</v>
      </c>
      <c r="B6059" s="212" t="s">
        <v>6349</v>
      </c>
      <c r="C6059" s="213" t="s">
        <v>6350</v>
      </c>
      <c r="D6059" s="213" t="s">
        <v>2431</v>
      </c>
      <c r="E6059" s="213">
        <v>0</v>
      </c>
      <c r="F6059" s="213" t="s">
        <v>590</v>
      </c>
      <c r="G6059" s="214" t="s">
        <v>677</v>
      </c>
      <c r="H6059" s="208" t="str">
        <f>IF(Input!F$4="GMH_OECC",J6059,IF(Input!F$4="GMH_XOEC",L6059,IF(Input!F$4="GMH_Korea",N6059,IF(Input!F$4="GMH_EU",P6059,IF(Input!F$4="Skysuper",#REF!,IF(Input!F$4="SkyII",#REF!,IF(Input!F$4="XO-8000",#REF!, "FALSE")))))))</f>
        <v>00</v>
      </c>
      <c r="I6059" s="209">
        <f>IF(Input!F$4="GMH_OECC",K6059,IF(Input!F$4="GMH_XOEC",M6059,IF(Input!F$4="GMH_Korea",O6059,IF(Input!F$4="GMH_EU",Q6059,IF(Input!F$4="Skysuper",#REF!,IF(Input!F$4="SkyII",#REF!,IF(Input!F$4="XO-8000",#REF!, "FALSE")))))))</f>
        <v>0</v>
      </c>
      <c r="J6059" s="210" t="s">
        <v>10359</v>
      </c>
      <c r="K6059" s="268">
        <v>0</v>
      </c>
      <c r="L6059" s="270" t="s">
        <v>10359</v>
      </c>
      <c r="M6059" s="270">
        <v>0</v>
      </c>
      <c r="N6059" s="270" t="s">
        <v>10359</v>
      </c>
      <c r="O6059" s="270">
        <v>0</v>
      </c>
      <c r="P6059" s="270" t="s">
        <v>10359</v>
      </c>
      <c r="Q6059" s="270">
        <v>0</v>
      </c>
      <c r="R6059" s="74"/>
      <c r="S6059" s="75" t="str">
        <f t="shared" si="529"/>
        <v>0000</v>
      </c>
      <c r="T6059" s="75" t="str">
        <f t="shared" si="530"/>
        <v>00000000000000000000000000000000</v>
      </c>
      <c r="V6059" s="197"/>
      <c r="W6059" s="75">
        <f t="shared" si="531"/>
        <v>0</v>
      </c>
      <c r="AE6059" s="479"/>
    </row>
    <row r="6060" spans="1:31" s="75" customFormat="1" ht="13.5" x14ac:dyDescent="0.2">
      <c r="A6060" s="211">
        <v>6057</v>
      </c>
      <c r="B6060" s="212" t="s">
        <v>6351</v>
      </c>
      <c r="C6060" s="213" t="s">
        <v>6352</v>
      </c>
      <c r="D6060" s="213" t="s">
        <v>2431</v>
      </c>
      <c r="E6060" s="213">
        <v>0</v>
      </c>
      <c r="F6060" s="213" t="s">
        <v>590</v>
      </c>
      <c r="G6060" s="214" t="s">
        <v>677</v>
      </c>
      <c r="H6060" s="208" t="str">
        <f>IF(Input!F$4="GMH_OECC",J6060,IF(Input!F$4="GMH_XOEC",L6060,IF(Input!F$4="GMH_Korea",N6060,IF(Input!F$4="GMH_EU",P6060,IF(Input!F$4="Skysuper",#REF!,IF(Input!F$4="SkyII",#REF!,IF(Input!F$4="XO-8000",#REF!, "FALSE")))))))</f>
        <v>00</v>
      </c>
      <c r="I6060" s="209">
        <f>IF(Input!F$4="GMH_OECC",K6060,IF(Input!F$4="GMH_XOEC",M6060,IF(Input!F$4="GMH_Korea",O6060,IF(Input!F$4="GMH_EU",Q6060,IF(Input!F$4="Skysuper",#REF!,IF(Input!F$4="SkyII",#REF!,IF(Input!F$4="XO-8000",#REF!, "FALSE")))))))</f>
        <v>0</v>
      </c>
      <c r="J6060" s="210" t="s">
        <v>10359</v>
      </c>
      <c r="K6060" s="268">
        <v>0</v>
      </c>
      <c r="L6060" s="270" t="s">
        <v>10359</v>
      </c>
      <c r="M6060" s="270">
        <v>0</v>
      </c>
      <c r="N6060" s="270" t="s">
        <v>10359</v>
      </c>
      <c r="O6060" s="270">
        <v>0</v>
      </c>
      <c r="P6060" s="270" t="s">
        <v>10359</v>
      </c>
      <c r="Q6060" s="270">
        <v>0</v>
      </c>
      <c r="R6060" s="74"/>
      <c r="S6060" s="75" t="str">
        <f t="shared" si="529"/>
        <v>0000</v>
      </c>
      <c r="T6060" s="75" t="str">
        <f t="shared" si="530"/>
        <v>00000000000000000000000000000000</v>
      </c>
      <c r="V6060" s="197"/>
      <c r="W6060" s="75">
        <f t="shared" si="531"/>
        <v>0</v>
      </c>
      <c r="AE6060" s="479"/>
    </row>
    <row r="6061" spans="1:31" s="75" customFormat="1" ht="13.5" x14ac:dyDescent="0.2">
      <c r="A6061" s="211">
        <v>6058</v>
      </c>
      <c r="B6061" s="212" t="s">
        <v>6353</v>
      </c>
      <c r="C6061" s="213" t="s">
        <v>6354</v>
      </c>
      <c r="D6061" s="213" t="s">
        <v>2431</v>
      </c>
      <c r="E6061" s="213">
        <v>0</v>
      </c>
      <c r="F6061" s="213" t="s">
        <v>590</v>
      </c>
      <c r="G6061" s="214" t="s">
        <v>677</v>
      </c>
      <c r="H6061" s="208" t="str">
        <f>IF(Input!F$4="GMH_OECC",J6061,IF(Input!F$4="GMH_XOEC",L6061,IF(Input!F$4="GMH_Korea",N6061,IF(Input!F$4="GMH_EU",P6061,IF(Input!F$4="Skysuper",#REF!,IF(Input!F$4="SkyII",#REF!,IF(Input!F$4="XO-8000",#REF!, "FALSE")))))))</f>
        <v>00</v>
      </c>
      <c r="I6061" s="209">
        <f>IF(Input!F$4="GMH_OECC",K6061,IF(Input!F$4="GMH_XOEC",M6061,IF(Input!F$4="GMH_Korea",O6061,IF(Input!F$4="GMH_EU",Q6061,IF(Input!F$4="Skysuper",#REF!,IF(Input!F$4="SkyII",#REF!,IF(Input!F$4="XO-8000",#REF!, "FALSE")))))))</f>
        <v>0</v>
      </c>
      <c r="J6061" s="210" t="s">
        <v>10359</v>
      </c>
      <c r="K6061" s="268">
        <v>0</v>
      </c>
      <c r="L6061" s="270" t="s">
        <v>10359</v>
      </c>
      <c r="M6061" s="270">
        <v>0</v>
      </c>
      <c r="N6061" s="270" t="s">
        <v>10359</v>
      </c>
      <c r="O6061" s="270">
        <v>0</v>
      </c>
      <c r="P6061" s="270" t="s">
        <v>10359</v>
      </c>
      <c r="Q6061" s="270">
        <v>0</v>
      </c>
      <c r="R6061" s="74"/>
      <c r="S6061" s="75" t="str">
        <f t="shared" si="529"/>
        <v>0000</v>
      </c>
      <c r="T6061" s="75" t="str">
        <f t="shared" si="530"/>
        <v>00000000000000000000000000000000</v>
      </c>
      <c r="V6061" s="197"/>
      <c r="W6061" s="75">
        <f t="shared" si="531"/>
        <v>0</v>
      </c>
      <c r="AE6061" s="479"/>
    </row>
    <row r="6062" spans="1:31" s="75" customFormat="1" ht="13.5" x14ac:dyDescent="0.2">
      <c r="A6062" s="211">
        <v>6059</v>
      </c>
      <c r="B6062" s="212" t="s">
        <v>6355</v>
      </c>
      <c r="C6062" s="213" t="s">
        <v>6356</v>
      </c>
      <c r="D6062" s="213" t="s">
        <v>2431</v>
      </c>
      <c r="E6062" s="213">
        <v>0</v>
      </c>
      <c r="F6062" s="213" t="s">
        <v>590</v>
      </c>
      <c r="G6062" s="214" t="s">
        <v>677</v>
      </c>
      <c r="H6062" s="208" t="str">
        <f>IF(Input!F$4="GMH_OECC",J6062,IF(Input!F$4="GMH_XOEC",L6062,IF(Input!F$4="GMH_Korea",N6062,IF(Input!F$4="GMH_EU",P6062,IF(Input!F$4="Skysuper",#REF!,IF(Input!F$4="SkyII",#REF!,IF(Input!F$4="XO-8000",#REF!, "FALSE")))))))</f>
        <v>00</v>
      </c>
      <c r="I6062" s="209">
        <f>IF(Input!F$4="GMH_OECC",K6062,IF(Input!F$4="GMH_XOEC",M6062,IF(Input!F$4="GMH_Korea",O6062,IF(Input!F$4="GMH_EU",Q6062,IF(Input!F$4="Skysuper",#REF!,IF(Input!F$4="SkyII",#REF!,IF(Input!F$4="XO-8000",#REF!, "FALSE")))))))</f>
        <v>0</v>
      </c>
      <c r="J6062" s="210" t="s">
        <v>10359</v>
      </c>
      <c r="K6062" s="268">
        <v>0</v>
      </c>
      <c r="L6062" s="270" t="s">
        <v>10359</v>
      </c>
      <c r="M6062" s="270">
        <v>0</v>
      </c>
      <c r="N6062" s="270" t="s">
        <v>10359</v>
      </c>
      <c r="O6062" s="270">
        <v>0</v>
      </c>
      <c r="P6062" s="270" t="s">
        <v>10359</v>
      </c>
      <c r="Q6062" s="270">
        <v>0</v>
      </c>
      <c r="R6062" s="74"/>
      <c r="S6062" s="75" t="str">
        <f t="shared" si="529"/>
        <v>0000</v>
      </c>
      <c r="T6062" s="75" t="str">
        <f t="shared" si="530"/>
        <v>00000000000000000000000000000000</v>
      </c>
      <c r="V6062" s="197"/>
      <c r="W6062" s="75">
        <f t="shared" si="531"/>
        <v>0</v>
      </c>
      <c r="AE6062" s="479"/>
    </row>
    <row r="6063" spans="1:31" s="75" customFormat="1" ht="13.5" x14ac:dyDescent="0.2">
      <c r="A6063" s="211">
        <v>6060</v>
      </c>
      <c r="B6063" s="212" t="s">
        <v>6357</v>
      </c>
      <c r="C6063" s="213" t="s">
        <v>6358</v>
      </c>
      <c r="D6063" s="213" t="s">
        <v>2431</v>
      </c>
      <c r="E6063" s="213">
        <v>0</v>
      </c>
      <c r="F6063" s="213" t="s">
        <v>590</v>
      </c>
      <c r="G6063" s="214" t="s">
        <v>677</v>
      </c>
      <c r="H6063" s="208" t="str">
        <f>IF(Input!F$4="GMH_OECC",J6063,IF(Input!F$4="GMH_XOEC",L6063,IF(Input!F$4="GMH_Korea",N6063,IF(Input!F$4="GMH_EU",P6063,IF(Input!F$4="Skysuper",#REF!,IF(Input!F$4="SkyII",#REF!,IF(Input!F$4="XO-8000",#REF!, "FALSE")))))))</f>
        <v>00</v>
      </c>
      <c r="I6063" s="209">
        <f>IF(Input!F$4="GMH_OECC",K6063,IF(Input!F$4="GMH_XOEC",M6063,IF(Input!F$4="GMH_Korea",O6063,IF(Input!F$4="GMH_EU",Q6063,IF(Input!F$4="Skysuper",#REF!,IF(Input!F$4="SkyII",#REF!,IF(Input!F$4="XO-8000",#REF!, "FALSE")))))))</f>
        <v>0</v>
      </c>
      <c r="J6063" s="210" t="s">
        <v>10359</v>
      </c>
      <c r="K6063" s="268">
        <v>0</v>
      </c>
      <c r="L6063" s="270" t="s">
        <v>10359</v>
      </c>
      <c r="M6063" s="270">
        <v>0</v>
      </c>
      <c r="N6063" s="270" t="s">
        <v>10359</v>
      </c>
      <c r="O6063" s="270">
        <v>0</v>
      </c>
      <c r="P6063" s="270" t="s">
        <v>10359</v>
      </c>
      <c r="Q6063" s="270">
        <v>0</v>
      </c>
      <c r="R6063" s="74"/>
      <c r="S6063" s="75" t="str">
        <f t="shared" si="529"/>
        <v>0000</v>
      </c>
      <c r="T6063" s="75" t="str">
        <f t="shared" si="530"/>
        <v>00000000000000000000000000000000</v>
      </c>
      <c r="V6063" s="197"/>
      <c r="W6063" s="75">
        <f t="shared" si="531"/>
        <v>0</v>
      </c>
      <c r="AE6063" s="479"/>
    </row>
    <row r="6064" spans="1:31" s="75" customFormat="1" ht="13.5" x14ac:dyDescent="0.2">
      <c r="A6064" s="211">
        <v>6061</v>
      </c>
      <c r="B6064" s="212" t="s">
        <v>6359</v>
      </c>
      <c r="C6064" s="213" t="s">
        <v>6360</v>
      </c>
      <c r="D6064" s="213" t="s">
        <v>2431</v>
      </c>
      <c r="E6064" s="213">
        <v>0</v>
      </c>
      <c r="F6064" s="213" t="s">
        <v>590</v>
      </c>
      <c r="G6064" s="214" t="s">
        <v>677</v>
      </c>
      <c r="H6064" s="208" t="str">
        <f>IF(Input!F$4="GMH_OECC",J6064,IF(Input!F$4="GMH_XOEC",L6064,IF(Input!F$4="GMH_Korea",N6064,IF(Input!F$4="GMH_EU",P6064,IF(Input!F$4="Skysuper",#REF!,IF(Input!F$4="SkyII",#REF!,IF(Input!F$4="XO-8000",#REF!, "FALSE")))))))</f>
        <v>00</v>
      </c>
      <c r="I6064" s="209">
        <f>IF(Input!F$4="GMH_OECC",K6064,IF(Input!F$4="GMH_XOEC",M6064,IF(Input!F$4="GMH_Korea",O6064,IF(Input!F$4="GMH_EU",Q6064,IF(Input!F$4="Skysuper",#REF!,IF(Input!F$4="SkyII",#REF!,IF(Input!F$4="XO-8000",#REF!, "FALSE")))))))</f>
        <v>0</v>
      </c>
      <c r="J6064" s="210" t="s">
        <v>10359</v>
      </c>
      <c r="K6064" s="268">
        <v>0</v>
      </c>
      <c r="L6064" s="270" t="s">
        <v>10359</v>
      </c>
      <c r="M6064" s="270">
        <v>0</v>
      </c>
      <c r="N6064" s="270" t="s">
        <v>10359</v>
      </c>
      <c r="O6064" s="270">
        <v>0</v>
      </c>
      <c r="P6064" s="270" t="s">
        <v>10359</v>
      </c>
      <c r="Q6064" s="270">
        <v>0</v>
      </c>
      <c r="R6064" s="74"/>
      <c r="S6064" s="75" t="str">
        <f t="shared" si="529"/>
        <v>0000</v>
      </c>
      <c r="T6064" s="75" t="str">
        <f t="shared" si="530"/>
        <v>00000000000000000000000000000000</v>
      </c>
      <c r="V6064" s="197"/>
      <c r="W6064" s="75">
        <f t="shared" si="531"/>
        <v>0</v>
      </c>
      <c r="AE6064" s="479"/>
    </row>
    <row r="6065" spans="1:31" s="75" customFormat="1" ht="13.5" x14ac:dyDescent="0.2">
      <c r="A6065" s="211">
        <v>6062</v>
      </c>
      <c r="B6065" s="212" t="s">
        <v>6361</v>
      </c>
      <c r="C6065" s="213" t="s">
        <v>6362</v>
      </c>
      <c r="D6065" s="213" t="s">
        <v>2431</v>
      </c>
      <c r="E6065" s="213">
        <v>0</v>
      </c>
      <c r="F6065" s="213" t="s">
        <v>590</v>
      </c>
      <c r="G6065" s="214" t="s">
        <v>677</v>
      </c>
      <c r="H6065" s="208" t="str">
        <f>IF(Input!F$4="GMH_OECC",J6065,IF(Input!F$4="GMH_XOEC",L6065,IF(Input!F$4="GMH_Korea",N6065,IF(Input!F$4="GMH_EU",P6065,IF(Input!F$4="Skysuper",#REF!,IF(Input!F$4="SkyII",#REF!,IF(Input!F$4="XO-8000",#REF!, "FALSE")))))))</f>
        <v>00</v>
      </c>
      <c r="I6065" s="209">
        <f>IF(Input!F$4="GMH_OECC",K6065,IF(Input!F$4="GMH_XOEC",M6065,IF(Input!F$4="GMH_Korea",O6065,IF(Input!F$4="GMH_EU",Q6065,IF(Input!F$4="Skysuper",#REF!,IF(Input!F$4="SkyII",#REF!,IF(Input!F$4="XO-8000",#REF!, "FALSE")))))))</f>
        <v>0</v>
      </c>
      <c r="J6065" s="210" t="s">
        <v>10359</v>
      </c>
      <c r="K6065" s="268">
        <v>0</v>
      </c>
      <c r="L6065" s="270" t="s">
        <v>10359</v>
      </c>
      <c r="M6065" s="270">
        <v>0</v>
      </c>
      <c r="N6065" s="270" t="s">
        <v>10359</v>
      </c>
      <c r="O6065" s="270">
        <v>0</v>
      </c>
      <c r="P6065" s="270" t="s">
        <v>10359</v>
      </c>
      <c r="Q6065" s="270">
        <v>0</v>
      </c>
      <c r="R6065" s="74"/>
      <c r="S6065" s="75" t="str">
        <f t="shared" si="529"/>
        <v>0000</v>
      </c>
      <c r="T6065" s="75" t="str">
        <f t="shared" si="530"/>
        <v>00000000000000000000000000000000</v>
      </c>
      <c r="V6065" s="197"/>
      <c r="W6065" s="75">
        <f t="shared" si="531"/>
        <v>0</v>
      </c>
      <c r="AE6065" s="479"/>
    </row>
    <row r="6066" spans="1:31" s="75" customFormat="1" ht="13.5" x14ac:dyDescent="0.2">
      <c r="A6066" s="211">
        <v>6063</v>
      </c>
      <c r="B6066" s="212" t="s">
        <v>6363</v>
      </c>
      <c r="C6066" s="213" t="s">
        <v>6364</v>
      </c>
      <c r="D6066" s="213" t="s">
        <v>2431</v>
      </c>
      <c r="E6066" s="213">
        <v>0</v>
      </c>
      <c r="F6066" s="213" t="s">
        <v>590</v>
      </c>
      <c r="G6066" s="214" t="s">
        <v>677</v>
      </c>
      <c r="H6066" s="208" t="str">
        <f>IF(Input!F$4="GMH_OECC",J6066,IF(Input!F$4="GMH_XOEC",L6066,IF(Input!F$4="GMH_Korea",N6066,IF(Input!F$4="GMH_EU",P6066,IF(Input!F$4="Skysuper",#REF!,IF(Input!F$4="SkyII",#REF!,IF(Input!F$4="XO-8000",#REF!, "FALSE")))))))</f>
        <v>00</v>
      </c>
      <c r="I6066" s="209">
        <f>IF(Input!F$4="GMH_OECC",K6066,IF(Input!F$4="GMH_XOEC",M6066,IF(Input!F$4="GMH_Korea",O6066,IF(Input!F$4="GMH_EU",Q6066,IF(Input!F$4="Skysuper",#REF!,IF(Input!F$4="SkyII",#REF!,IF(Input!F$4="XO-8000",#REF!, "FALSE")))))))</f>
        <v>0</v>
      </c>
      <c r="J6066" s="210" t="s">
        <v>10359</v>
      </c>
      <c r="K6066" s="268">
        <v>0</v>
      </c>
      <c r="L6066" s="270" t="s">
        <v>10359</v>
      </c>
      <c r="M6066" s="270">
        <v>0</v>
      </c>
      <c r="N6066" s="270" t="s">
        <v>10359</v>
      </c>
      <c r="O6066" s="270">
        <v>0</v>
      </c>
      <c r="P6066" s="270" t="s">
        <v>10359</v>
      </c>
      <c r="Q6066" s="270">
        <v>0</v>
      </c>
      <c r="R6066" s="74"/>
      <c r="S6066" s="75" t="str">
        <f t="shared" si="529"/>
        <v>0000</v>
      </c>
      <c r="T6066" s="75" t="str">
        <f t="shared" si="530"/>
        <v>00000000000000000000000000000000</v>
      </c>
      <c r="V6066" s="197"/>
      <c r="W6066" s="75">
        <f t="shared" si="531"/>
        <v>0</v>
      </c>
      <c r="AE6066" s="479"/>
    </row>
    <row r="6067" spans="1:31" s="75" customFormat="1" ht="13.5" x14ac:dyDescent="0.2">
      <c r="A6067" s="211">
        <v>6064</v>
      </c>
      <c r="B6067" s="212" t="s">
        <v>6365</v>
      </c>
      <c r="C6067" s="213" t="s">
        <v>6366</v>
      </c>
      <c r="D6067" s="213" t="s">
        <v>2431</v>
      </c>
      <c r="E6067" s="213">
        <v>0</v>
      </c>
      <c r="F6067" s="213" t="s">
        <v>590</v>
      </c>
      <c r="G6067" s="214" t="s">
        <v>677</v>
      </c>
      <c r="H6067" s="208" t="str">
        <f>IF(Input!F$4="GMH_OECC",J6067,IF(Input!F$4="GMH_XOEC",L6067,IF(Input!F$4="GMH_Korea",N6067,IF(Input!F$4="GMH_EU",P6067,IF(Input!F$4="Skysuper",#REF!,IF(Input!F$4="SkyII",#REF!,IF(Input!F$4="XO-8000",#REF!, "FALSE")))))))</f>
        <v>00</v>
      </c>
      <c r="I6067" s="209">
        <f>IF(Input!F$4="GMH_OECC",K6067,IF(Input!F$4="GMH_XOEC",M6067,IF(Input!F$4="GMH_Korea",O6067,IF(Input!F$4="GMH_EU",Q6067,IF(Input!F$4="Skysuper",#REF!,IF(Input!F$4="SkyII",#REF!,IF(Input!F$4="XO-8000",#REF!, "FALSE")))))))</f>
        <v>0</v>
      </c>
      <c r="J6067" s="210" t="s">
        <v>10359</v>
      </c>
      <c r="K6067" s="268">
        <v>0</v>
      </c>
      <c r="L6067" s="270" t="s">
        <v>10359</v>
      </c>
      <c r="M6067" s="270">
        <v>0</v>
      </c>
      <c r="N6067" s="270" t="s">
        <v>10359</v>
      </c>
      <c r="O6067" s="270">
        <v>0</v>
      </c>
      <c r="P6067" s="270" t="s">
        <v>10359</v>
      </c>
      <c r="Q6067" s="270">
        <v>0</v>
      </c>
      <c r="R6067" s="74"/>
      <c r="S6067" s="75" t="str">
        <f t="shared" si="529"/>
        <v>0000</v>
      </c>
      <c r="T6067" s="75" t="str">
        <f t="shared" si="530"/>
        <v>00000000000000000000000000000000</v>
      </c>
      <c r="V6067" s="197"/>
      <c r="W6067" s="75">
        <f t="shared" si="531"/>
        <v>0</v>
      </c>
      <c r="AE6067" s="479"/>
    </row>
    <row r="6068" spans="1:31" s="75" customFormat="1" ht="13.5" x14ac:dyDescent="0.2">
      <c r="A6068" s="211">
        <v>6065</v>
      </c>
      <c r="B6068" s="212" t="s">
        <v>6367</v>
      </c>
      <c r="C6068" s="213" t="s">
        <v>6368</v>
      </c>
      <c r="D6068" s="213" t="s">
        <v>2431</v>
      </c>
      <c r="E6068" s="213">
        <v>0</v>
      </c>
      <c r="F6068" s="213" t="s">
        <v>590</v>
      </c>
      <c r="G6068" s="214" t="s">
        <v>677</v>
      </c>
      <c r="H6068" s="208" t="str">
        <f>IF(Input!F$4="GMH_OECC",J6068,IF(Input!F$4="GMH_XOEC",L6068,IF(Input!F$4="GMH_Korea",N6068,IF(Input!F$4="GMH_EU",P6068,IF(Input!F$4="Skysuper",#REF!,IF(Input!F$4="SkyII",#REF!,IF(Input!F$4="XO-8000",#REF!, "FALSE")))))))</f>
        <v>00</v>
      </c>
      <c r="I6068" s="209">
        <f>IF(Input!F$4="GMH_OECC",K6068,IF(Input!F$4="GMH_XOEC",M6068,IF(Input!F$4="GMH_Korea",O6068,IF(Input!F$4="GMH_EU",Q6068,IF(Input!F$4="Skysuper",#REF!,IF(Input!F$4="SkyII",#REF!,IF(Input!F$4="XO-8000",#REF!, "FALSE")))))))</f>
        <v>0</v>
      </c>
      <c r="J6068" s="210" t="s">
        <v>10359</v>
      </c>
      <c r="K6068" s="268">
        <v>0</v>
      </c>
      <c r="L6068" s="270" t="s">
        <v>10359</v>
      </c>
      <c r="M6068" s="270">
        <v>0</v>
      </c>
      <c r="N6068" s="270" t="s">
        <v>10359</v>
      </c>
      <c r="O6068" s="270">
        <v>0</v>
      </c>
      <c r="P6068" s="270" t="s">
        <v>10359</v>
      </c>
      <c r="Q6068" s="270">
        <v>0</v>
      </c>
      <c r="R6068" s="74"/>
      <c r="S6068" s="75" t="str">
        <f t="shared" ref="S6068:S6102" si="532">"0"&amp;DEC2HEX(2^(I6068-1))&amp;IF(LEN(DEC2HEX(H6068))=2,DEC2HEX(H6068),"0"&amp;DEC2HEX(H6068))</f>
        <v>0000</v>
      </c>
      <c r="T6068" s="75" t="str">
        <f t="shared" si="530"/>
        <v>00000000000000000000000000000000</v>
      </c>
      <c r="V6068" s="197"/>
      <c r="W6068" s="75">
        <f t="shared" si="531"/>
        <v>0</v>
      </c>
      <c r="AE6068" s="479"/>
    </row>
    <row r="6069" spans="1:31" s="75" customFormat="1" ht="13.5" x14ac:dyDescent="0.2">
      <c r="A6069" s="211">
        <v>6066</v>
      </c>
      <c r="B6069" s="212" t="s">
        <v>6369</v>
      </c>
      <c r="C6069" s="213" t="s">
        <v>6370</v>
      </c>
      <c r="D6069" s="213" t="s">
        <v>2431</v>
      </c>
      <c r="E6069" s="213">
        <v>0</v>
      </c>
      <c r="F6069" s="213" t="s">
        <v>590</v>
      </c>
      <c r="G6069" s="214" t="s">
        <v>677</v>
      </c>
      <c r="H6069" s="208" t="str">
        <f>IF(Input!F$4="GMH_OECC",J6069,IF(Input!F$4="GMH_XOEC",L6069,IF(Input!F$4="GMH_Korea",N6069,IF(Input!F$4="GMH_EU",P6069,IF(Input!F$4="Skysuper",#REF!,IF(Input!F$4="SkyII",#REF!,IF(Input!F$4="XO-8000",#REF!, "FALSE")))))))</f>
        <v>00</v>
      </c>
      <c r="I6069" s="209">
        <f>IF(Input!F$4="GMH_OECC",K6069,IF(Input!F$4="GMH_XOEC",M6069,IF(Input!F$4="GMH_Korea",O6069,IF(Input!F$4="GMH_EU",Q6069,IF(Input!F$4="Skysuper",#REF!,IF(Input!F$4="SkyII",#REF!,IF(Input!F$4="XO-8000",#REF!, "FALSE")))))))</f>
        <v>0</v>
      </c>
      <c r="J6069" s="210" t="s">
        <v>10359</v>
      </c>
      <c r="K6069" s="268">
        <v>0</v>
      </c>
      <c r="L6069" s="270" t="s">
        <v>10359</v>
      </c>
      <c r="M6069" s="270">
        <v>0</v>
      </c>
      <c r="N6069" s="270" t="s">
        <v>10359</v>
      </c>
      <c r="O6069" s="270">
        <v>0</v>
      </c>
      <c r="P6069" s="270" t="s">
        <v>10359</v>
      </c>
      <c r="Q6069" s="270">
        <v>0</v>
      </c>
      <c r="R6069" s="74"/>
      <c r="S6069" s="75" t="str">
        <f t="shared" si="532"/>
        <v>0000</v>
      </c>
      <c r="T6069" s="75" t="str">
        <f t="shared" si="530"/>
        <v>00000000000000000000000000000000</v>
      </c>
      <c r="V6069" s="197"/>
      <c r="W6069" s="75">
        <f t="shared" si="531"/>
        <v>0</v>
      </c>
      <c r="AE6069" s="479"/>
    </row>
    <row r="6070" spans="1:31" s="75" customFormat="1" ht="13.5" x14ac:dyDescent="0.2">
      <c r="A6070" s="211">
        <v>6067</v>
      </c>
      <c r="B6070" s="212" t="s">
        <v>6371</v>
      </c>
      <c r="C6070" s="213" t="s">
        <v>6372</v>
      </c>
      <c r="D6070" s="213" t="s">
        <v>2431</v>
      </c>
      <c r="E6070" s="213">
        <v>0</v>
      </c>
      <c r="F6070" s="213" t="s">
        <v>590</v>
      </c>
      <c r="G6070" s="214" t="s">
        <v>677</v>
      </c>
      <c r="H6070" s="208" t="str">
        <f>IF(Input!F$4="GMH_OECC",J6070,IF(Input!F$4="GMH_XOEC",L6070,IF(Input!F$4="GMH_Korea",N6070,IF(Input!F$4="GMH_EU",P6070,IF(Input!F$4="Skysuper",#REF!,IF(Input!F$4="SkyII",#REF!,IF(Input!F$4="XO-8000",#REF!, "FALSE")))))))</f>
        <v>00</v>
      </c>
      <c r="I6070" s="209">
        <f>IF(Input!F$4="GMH_OECC",K6070,IF(Input!F$4="GMH_XOEC",M6070,IF(Input!F$4="GMH_Korea",O6070,IF(Input!F$4="GMH_EU",Q6070,IF(Input!F$4="Skysuper",#REF!,IF(Input!F$4="SkyII",#REF!,IF(Input!F$4="XO-8000",#REF!, "FALSE")))))))</f>
        <v>0</v>
      </c>
      <c r="J6070" s="210" t="s">
        <v>10359</v>
      </c>
      <c r="K6070" s="268">
        <v>0</v>
      </c>
      <c r="L6070" s="270" t="s">
        <v>10359</v>
      </c>
      <c r="M6070" s="270">
        <v>0</v>
      </c>
      <c r="N6070" s="270" t="s">
        <v>10359</v>
      </c>
      <c r="O6070" s="270">
        <v>0</v>
      </c>
      <c r="P6070" s="270" t="s">
        <v>10359</v>
      </c>
      <c r="Q6070" s="270">
        <v>0</v>
      </c>
      <c r="R6070" s="74"/>
      <c r="S6070" s="75" t="str">
        <f t="shared" si="532"/>
        <v>0000</v>
      </c>
      <c r="T6070" s="75" t="str">
        <f t="shared" si="530"/>
        <v>00000000000000000000000000000000</v>
      </c>
      <c r="V6070" s="197"/>
      <c r="W6070" s="75">
        <f t="shared" si="531"/>
        <v>0</v>
      </c>
      <c r="AE6070" s="479"/>
    </row>
    <row r="6071" spans="1:31" s="75" customFormat="1" ht="13.5" x14ac:dyDescent="0.2">
      <c r="A6071" s="211">
        <v>6068</v>
      </c>
      <c r="B6071" s="212" t="s">
        <v>6373</v>
      </c>
      <c r="C6071" s="213" t="s">
        <v>6374</v>
      </c>
      <c r="D6071" s="213" t="s">
        <v>2431</v>
      </c>
      <c r="E6071" s="213">
        <v>0</v>
      </c>
      <c r="F6071" s="213" t="s">
        <v>590</v>
      </c>
      <c r="G6071" s="214" t="s">
        <v>677</v>
      </c>
      <c r="H6071" s="208" t="str">
        <f>IF(Input!F$4="GMH_OECC",J6071,IF(Input!F$4="GMH_XOEC",L6071,IF(Input!F$4="GMH_Korea",N6071,IF(Input!F$4="GMH_EU",P6071,IF(Input!F$4="Skysuper",#REF!,IF(Input!F$4="SkyII",#REF!,IF(Input!F$4="XO-8000",#REF!, "FALSE")))))))</f>
        <v>00</v>
      </c>
      <c r="I6071" s="209">
        <f>IF(Input!F$4="GMH_OECC",K6071,IF(Input!F$4="GMH_XOEC",M6071,IF(Input!F$4="GMH_Korea",O6071,IF(Input!F$4="GMH_EU",Q6071,IF(Input!F$4="Skysuper",#REF!,IF(Input!F$4="SkyII",#REF!,IF(Input!F$4="XO-8000",#REF!, "FALSE")))))))</f>
        <v>0</v>
      </c>
      <c r="J6071" s="210" t="s">
        <v>10359</v>
      </c>
      <c r="K6071" s="268">
        <v>0</v>
      </c>
      <c r="L6071" s="270" t="s">
        <v>10359</v>
      </c>
      <c r="M6071" s="270">
        <v>0</v>
      </c>
      <c r="N6071" s="270" t="s">
        <v>10359</v>
      </c>
      <c r="O6071" s="270">
        <v>0</v>
      </c>
      <c r="P6071" s="270" t="s">
        <v>10359</v>
      </c>
      <c r="Q6071" s="270">
        <v>0</v>
      </c>
      <c r="R6071" s="74"/>
      <c r="S6071" s="75" t="str">
        <f t="shared" si="532"/>
        <v>0000</v>
      </c>
      <c r="T6071" s="75" t="str">
        <f t="shared" si="530"/>
        <v>00000000000000000000000000000000</v>
      </c>
      <c r="V6071" s="197"/>
      <c r="W6071" s="75">
        <f t="shared" si="531"/>
        <v>0</v>
      </c>
      <c r="AE6071" s="479"/>
    </row>
    <row r="6072" spans="1:31" s="75" customFormat="1" ht="13.5" x14ac:dyDescent="0.2">
      <c r="A6072" s="211">
        <v>6069</v>
      </c>
      <c r="B6072" s="212" t="s">
        <v>6375</v>
      </c>
      <c r="C6072" s="213" t="s">
        <v>6376</v>
      </c>
      <c r="D6072" s="213" t="s">
        <v>2431</v>
      </c>
      <c r="E6072" s="213">
        <v>0</v>
      </c>
      <c r="F6072" s="213" t="s">
        <v>590</v>
      </c>
      <c r="G6072" s="214" t="s">
        <v>677</v>
      </c>
      <c r="H6072" s="208" t="str">
        <f>IF(Input!F$4="GMH_OECC",J6072,IF(Input!F$4="GMH_XOEC",L6072,IF(Input!F$4="GMH_Korea",N6072,IF(Input!F$4="GMH_EU",P6072,IF(Input!F$4="Skysuper",#REF!,IF(Input!F$4="SkyII",#REF!,IF(Input!F$4="XO-8000",#REF!, "FALSE")))))))</f>
        <v>00</v>
      </c>
      <c r="I6072" s="209">
        <f>IF(Input!F$4="GMH_OECC",K6072,IF(Input!F$4="GMH_XOEC",M6072,IF(Input!F$4="GMH_Korea",O6072,IF(Input!F$4="GMH_EU",Q6072,IF(Input!F$4="Skysuper",#REF!,IF(Input!F$4="SkyII",#REF!,IF(Input!F$4="XO-8000",#REF!, "FALSE")))))))</f>
        <v>0</v>
      </c>
      <c r="J6072" s="210" t="s">
        <v>10359</v>
      </c>
      <c r="K6072" s="268">
        <v>0</v>
      </c>
      <c r="L6072" s="270" t="s">
        <v>10359</v>
      </c>
      <c r="M6072" s="270">
        <v>0</v>
      </c>
      <c r="N6072" s="270" t="s">
        <v>10359</v>
      </c>
      <c r="O6072" s="270">
        <v>0</v>
      </c>
      <c r="P6072" s="270" t="s">
        <v>10359</v>
      </c>
      <c r="Q6072" s="270">
        <v>0</v>
      </c>
      <c r="R6072" s="74"/>
      <c r="S6072" s="75" t="str">
        <f t="shared" si="532"/>
        <v>0000</v>
      </c>
      <c r="T6072" s="75" t="str">
        <f t="shared" si="530"/>
        <v>00000000000000000000000000000000</v>
      </c>
      <c r="V6072" s="197"/>
      <c r="W6072" s="75">
        <f t="shared" si="531"/>
        <v>0</v>
      </c>
      <c r="AE6072" s="479"/>
    </row>
    <row r="6073" spans="1:31" s="75" customFormat="1" ht="13.5" x14ac:dyDescent="0.2">
      <c r="A6073" s="211">
        <v>6070</v>
      </c>
      <c r="B6073" s="212" t="s">
        <v>6377</v>
      </c>
      <c r="C6073" s="213" t="s">
        <v>6378</v>
      </c>
      <c r="D6073" s="213" t="s">
        <v>2431</v>
      </c>
      <c r="E6073" s="213">
        <v>0</v>
      </c>
      <c r="F6073" s="213" t="s">
        <v>590</v>
      </c>
      <c r="G6073" s="214" t="s">
        <v>677</v>
      </c>
      <c r="H6073" s="208" t="str">
        <f>IF(Input!F$4="GMH_OECC",J6073,IF(Input!F$4="GMH_XOEC",L6073,IF(Input!F$4="GMH_Korea",N6073,IF(Input!F$4="GMH_EU",P6073,IF(Input!F$4="Skysuper",#REF!,IF(Input!F$4="SkyII",#REF!,IF(Input!F$4="XO-8000",#REF!, "FALSE")))))))</f>
        <v>00</v>
      </c>
      <c r="I6073" s="209">
        <f>IF(Input!F$4="GMH_OECC",K6073,IF(Input!F$4="GMH_XOEC",M6073,IF(Input!F$4="GMH_Korea",O6073,IF(Input!F$4="GMH_EU",Q6073,IF(Input!F$4="Skysuper",#REF!,IF(Input!F$4="SkyII",#REF!,IF(Input!F$4="XO-8000",#REF!, "FALSE")))))))</f>
        <v>0</v>
      </c>
      <c r="J6073" s="210" t="s">
        <v>10359</v>
      </c>
      <c r="K6073" s="268">
        <v>0</v>
      </c>
      <c r="L6073" s="270" t="s">
        <v>10359</v>
      </c>
      <c r="M6073" s="270">
        <v>0</v>
      </c>
      <c r="N6073" s="270" t="s">
        <v>10359</v>
      </c>
      <c r="O6073" s="270">
        <v>0</v>
      </c>
      <c r="P6073" s="270" t="s">
        <v>10359</v>
      </c>
      <c r="Q6073" s="270">
        <v>0</v>
      </c>
      <c r="R6073" s="74"/>
      <c r="S6073" s="75" t="str">
        <f t="shared" si="532"/>
        <v>0000</v>
      </c>
      <c r="T6073" s="75" t="str">
        <f t="shared" si="530"/>
        <v>00000000000000000000000000000000</v>
      </c>
      <c r="V6073" s="197"/>
      <c r="W6073" s="75">
        <f t="shared" si="531"/>
        <v>0</v>
      </c>
      <c r="AE6073" s="479"/>
    </row>
    <row r="6074" spans="1:31" s="75" customFormat="1" ht="13.5" x14ac:dyDescent="0.2">
      <c r="A6074" s="211">
        <v>6071</v>
      </c>
      <c r="B6074" s="212" t="s">
        <v>6379</v>
      </c>
      <c r="C6074" s="213" t="s">
        <v>6380</v>
      </c>
      <c r="D6074" s="213" t="s">
        <v>2431</v>
      </c>
      <c r="E6074" s="213">
        <v>0</v>
      </c>
      <c r="F6074" s="213" t="s">
        <v>590</v>
      </c>
      <c r="G6074" s="214" t="s">
        <v>677</v>
      </c>
      <c r="H6074" s="208" t="str">
        <f>IF(Input!F$4="GMH_OECC",J6074,IF(Input!F$4="GMH_XOEC",L6074,IF(Input!F$4="GMH_Korea",N6074,IF(Input!F$4="GMH_EU",P6074,IF(Input!F$4="Skysuper",#REF!,IF(Input!F$4="SkyII",#REF!,IF(Input!F$4="XO-8000",#REF!, "FALSE")))))))</f>
        <v>00</v>
      </c>
      <c r="I6074" s="209">
        <f>IF(Input!F$4="GMH_OECC",K6074,IF(Input!F$4="GMH_XOEC",M6074,IF(Input!F$4="GMH_Korea",O6074,IF(Input!F$4="GMH_EU",Q6074,IF(Input!F$4="Skysuper",#REF!,IF(Input!F$4="SkyII",#REF!,IF(Input!F$4="XO-8000",#REF!, "FALSE")))))))</f>
        <v>0</v>
      </c>
      <c r="J6074" s="210" t="s">
        <v>10359</v>
      </c>
      <c r="K6074" s="268">
        <v>0</v>
      </c>
      <c r="L6074" s="270" t="s">
        <v>10359</v>
      </c>
      <c r="M6074" s="270">
        <v>0</v>
      </c>
      <c r="N6074" s="270" t="s">
        <v>10359</v>
      </c>
      <c r="O6074" s="270">
        <v>0</v>
      </c>
      <c r="P6074" s="270" t="s">
        <v>10359</v>
      </c>
      <c r="Q6074" s="270">
        <v>0</v>
      </c>
      <c r="R6074" s="74"/>
      <c r="S6074" s="75" t="str">
        <f t="shared" si="532"/>
        <v>0000</v>
      </c>
      <c r="T6074" s="75" t="str">
        <f t="shared" si="530"/>
        <v>00000000000000000000000000000000</v>
      </c>
      <c r="V6074" s="197"/>
      <c r="W6074" s="75">
        <f t="shared" si="531"/>
        <v>0</v>
      </c>
      <c r="AE6074" s="479"/>
    </row>
    <row r="6075" spans="1:31" s="75" customFormat="1" ht="13.5" x14ac:dyDescent="0.2">
      <c r="A6075" s="211">
        <v>6072</v>
      </c>
      <c r="B6075" s="212" t="s">
        <v>6381</v>
      </c>
      <c r="C6075" s="213" t="s">
        <v>6382</v>
      </c>
      <c r="D6075" s="213" t="s">
        <v>2431</v>
      </c>
      <c r="E6075" s="213">
        <v>0</v>
      </c>
      <c r="F6075" s="213" t="s">
        <v>590</v>
      </c>
      <c r="G6075" s="214" t="s">
        <v>677</v>
      </c>
      <c r="H6075" s="208" t="str">
        <f>IF(Input!F$4="GMH_OECC",J6075,IF(Input!F$4="GMH_XOEC",L6075,IF(Input!F$4="GMH_Korea",N6075,IF(Input!F$4="GMH_EU",P6075,IF(Input!F$4="Skysuper",#REF!,IF(Input!F$4="SkyII",#REF!,IF(Input!F$4="XO-8000",#REF!, "FALSE")))))))</f>
        <v>00</v>
      </c>
      <c r="I6075" s="209">
        <f>IF(Input!F$4="GMH_OECC",K6075,IF(Input!F$4="GMH_XOEC",M6075,IF(Input!F$4="GMH_Korea",O6075,IF(Input!F$4="GMH_EU",Q6075,IF(Input!F$4="Skysuper",#REF!,IF(Input!F$4="SkyII",#REF!,IF(Input!F$4="XO-8000",#REF!, "FALSE")))))))</f>
        <v>0</v>
      </c>
      <c r="J6075" s="210" t="s">
        <v>10359</v>
      </c>
      <c r="K6075" s="268">
        <v>0</v>
      </c>
      <c r="L6075" s="270" t="s">
        <v>10359</v>
      </c>
      <c r="M6075" s="270">
        <v>0</v>
      </c>
      <c r="N6075" s="270" t="s">
        <v>10359</v>
      </c>
      <c r="O6075" s="270">
        <v>0</v>
      </c>
      <c r="P6075" s="270" t="s">
        <v>10359</v>
      </c>
      <c r="Q6075" s="270">
        <v>0</v>
      </c>
      <c r="R6075" s="74"/>
      <c r="S6075" s="75" t="str">
        <f t="shared" si="532"/>
        <v>0000</v>
      </c>
      <c r="T6075" s="75" t="str">
        <f t="shared" si="530"/>
        <v>00000000000000000000000000000000</v>
      </c>
      <c r="V6075" s="197"/>
      <c r="W6075" s="75">
        <f t="shared" si="531"/>
        <v>0</v>
      </c>
      <c r="AE6075" s="479"/>
    </row>
    <row r="6076" spans="1:31" s="75" customFormat="1" ht="13.5" x14ac:dyDescent="0.2">
      <c r="A6076" s="211">
        <v>6073</v>
      </c>
      <c r="B6076" s="212" t="s">
        <v>6383</v>
      </c>
      <c r="C6076" s="213" t="s">
        <v>6384</v>
      </c>
      <c r="D6076" s="213" t="s">
        <v>2431</v>
      </c>
      <c r="E6076" s="213">
        <v>0</v>
      </c>
      <c r="F6076" s="213" t="s">
        <v>590</v>
      </c>
      <c r="G6076" s="214" t="s">
        <v>677</v>
      </c>
      <c r="H6076" s="208" t="str">
        <f>IF(Input!F$4="GMH_OECC",J6076,IF(Input!F$4="GMH_XOEC",L6076,IF(Input!F$4="GMH_Korea",N6076,IF(Input!F$4="GMH_EU",P6076,IF(Input!F$4="Skysuper",#REF!,IF(Input!F$4="SkyII",#REF!,IF(Input!F$4="XO-8000",#REF!, "FALSE")))))))</f>
        <v>00</v>
      </c>
      <c r="I6076" s="209">
        <f>IF(Input!F$4="GMH_OECC",K6076,IF(Input!F$4="GMH_XOEC",M6076,IF(Input!F$4="GMH_Korea",O6076,IF(Input!F$4="GMH_EU",Q6076,IF(Input!F$4="Skysuper",#REF!,IF(Input!F$4="SkyII",#REF!,IF(Input!F$4="XO-8000",#REF!, "FALSE")))))))</f>
        <v>0</v>
      </c>
      <c r="J6076" s="210" t="s">
        <v>10359</v>
      </c>
      <c r="K6076" s="268">
        <v>0</v>
      </c>
      <c r="L6076" s="270" t="s">
        <v>10359</v>
      </c>
      <c r="M6076" s="270">
        <v>0</v>
      </c>
      <c r="N6076" s="270" t="s">
        <v>10359</v>
      </c>
      <c r="O6076" s="270">
        <v>0</v>
      </c>
      <c r="P6076" s="270" t="s">
        <v>10359</v>
      </c>
      <c r="Q6076" s="270">
        <v>0</v>
      </c>
      <c r="R6076" s="74"/>
      <c r="S6076" s="75" t="str">
        <f t="shared" si="532"/>
        <v>0000</v>
      </c>
      <c r="T6076" s="75" t="str">
        <f t="shared" si="530"/>
        <v>00000000000000000000000000000000</v>
      </c>
      <c r="V6076" s="197"/>
      <c r="W6076" s="75">
        <f t="shared" si="531"/>
        <v>0</v>
      </c>
      <c r="AE6076" s="479"/>
    </row>
    <row r="6077" spans="1:31" s="75" customFormat="1" ht="13.5" x14ac:dyDescent="0.2">
      <c r="A6077" s="211">
        <v>6074</v>
      </c>
      <c r="B6077" s="212" t="s">
        <v>6385</v>
      </c>
      <c r="C6077" s="213" t="s">
        <v>6386</v>
      </c>
      <c r="D6077" s="213" t="s">
        <v>2431</v>
      </c>
      <c r="E6077" s="213">
        <v>0</v>
      </c>
      <c r="F6077" s="213" t="s">
        <v>590</v>
      </c>
      <c r="G6077" s="214" t="s">
        <v>677</v>
      </c>
      <c r="H6077" s="208" t="str">
        <f>IF(Input!F$4="GMH_OECC",J6077,IF(Input!F$4="GMH_XOEC",L6077,IF(Input!F$4="GMH_Korea",N6077,IF(Input!F$4="GMH_EU",P6077,IF(Input!F$4="Skysuper",#REF!,IF(Input!F$4="SkyII",#REF!,IF(Input!F$4="XO-8000",#REF!, "FALSE")))))))</f>
        <v>00</v>
      </c>
      <c r="I6077" s="209">
        <f>IF(Input!F$4="GMH_OECC",K6077,IF(Input!F$4="GMH_XOEC",M6077,IF(Input!F$4="GMH_Korea",O6077,IF(Input!F$4="GMH_EU",Q6077,IF(Input!F$4="Skysuper",#REF!,IF(Input!F$4="SkyII",#REF!,IF(Input!F$4="XO-8000",#REF!, "FALSE")))))))</f>
        <v>0</v>
      </c>
      <c r="J6077" s="210" t="s">
        <v>10359</v>
      </c>
      <c r="K6077" s="268">
        <v>0</v>
      </c>
      <c r="L6077" s="270" t="s">
        <v>10359</v>
      </c>
      <c r="M6077" s="270">
        <v>0</v>
      </c>
      <c r="N6077" s="270" t="s">
        <v>10359</v>
      </c>
      <c r="O6077" s="270">
        <v>0</v>
      </c>
      <c r="P6077" s="270" t="s">
        <v>10359</v>
      </c>
      <c r="Q6077" s="270">
        <v>0</v>
      </c>
      <c r="R6077" s="74"/>
      <c r="S6077" s="75" t="str">
        <f t="shared" si="532"/>
        <v>0000</v>
      </c>
      <c r="T6077" s="75" t="str">
        <f t="shared" si="530"/>
        <v>00000000000000000000000000000000</v>
      </c>
      <c r="V6077" s="197"/>
      <c r="W6077" s="75">
        <f t="shared" si="531"/>
        <v>0</v>
      </c>
      <c r="AE6077" s="479"/>
    </row>
    <row r="6078" spans="1:31" s="75" customFormat="1" ht="13.5" x14ac:dyDescent="0.2">
      <c r="A6078" s="211">
        <v>6075</v>
      </c>
      <c r="B6078" s="212" t="s">
        <v>6387</v>
      </c>
      <c r="C6078" s="213" t="s">
        <v>6388</v>
      </c>
      <c r="D6078" s="213" t="s">
        <v>2431</v>
      </c>
      <c r="E6078" s="213">
        <v>0</v>
      </c>
      <c r="F6078" s="213" t="s">
        <v>590</v>
      </c>
      <c r="G6078" s="214" t="s">
        <v>677</v>
      </c>
      <c r="H6078" s="208" t="str">
        <f>IF(Input!F$4="GMH_OECC",J6078,IF(Input!F$4="GMH_XOEC",L6078,IF(Input!F$4="GMH_Korea",N6078,IF(Input!F$4="GMH_EU",P6078,IF(Input!F$4="Skysuper",#REF!,IF(Input!F$4="SkyII",#REF!,IF(Input!F$4="XO-8000",#REF!, "FALSE")))))))</f>
        <v>00</v>
      </c>
      <c r="I6078" s="209">
        <f>IF(Input!F$4="GMH_OECC",K6078,IF(Input!F$4="GMH_XOEC",M6078,IF(Input!F$4="GMH_Korea",O6078,IF(Input!F$4="GMH_EU",Q6078,IF(Input!F$4="Skysuper",#REF!,IF(Input!F$4="SkyII",#REF!,IF(Input!F$4="XO-8000",#REF!, "FALSE")))))))</f>
        <v>0</v>
      </c>
      <c r="J6078" s="210" t="s">
        <v>10359</v>
      </c>
      <c r="K6078" s="268">
        <v>0</v>
      </c>
      <c r="L6078" s="270" t="s">
        <v>10359</v>
      </c>
      <c r="M6078" s="270">
        <v>0</v>
      </c>
      <c r="N6078" s="270" t="s">
        <v>10359</v>
      </c>
      <c r="O6078" s="270">
        <v>0</v>
      </c>
      <c r="P6078" s="270" t="s">
        <v>10359</v>
      </c>
      <c r="Q6078" s="270">
        <v>0</v>
      </c>
      <c r="R6078" s="74"/>
      <c r="S6078" s="75" t="str">
        <f t="shared" si="532"/>
        <v>0000</v>
      </c>
      <c r="T6078" s="75" t="str">
        <f t="shared" si="530"/>
        <v>00000000000000000000000000000000</v>
      </c>
      <c r="V6078" s="197"/>
      <c r="W6078" s="75">
        <f t="shared" si="531"/>
        <v>0</v>
      </c>
      <c r="AE6078" s="479"/>
    </row>
    <row r="6079" spans="1:31" s="75" customFormat="1" ht="13.5" x14ac:dyDescent="0.2">
      <c r="A6079" s="211">
        <v>6076</v>
      </c>
      <c r="B6079" s="212" t="s">
        <v>6389</v>
      </c>
      <c r="C6079" s="213" t="s">
        <v>6390</v>
      </c>
      <c r="D6079" s="213" t="s">
        <v>2431</v>
      </c>
      <c r="E6079" s="213">
        <v>0</v>
      </c>
      <c r="F6079" s="213" t="s">
        <v>590</v>
      </c>
      <c r="G6079" s="214" t="s">
        <v>677</v>
      </c>
      <c r="H6079" s="208" t="str">
        <f>IF(Input!F$4="GMH_OECC",J6079,IF(Input!F$4="GMH_XOEC",L6079,IF(Input!F$4="GMH_Korea",N6079,IF(Input!F$4="GMH_EU",P6079,IF(Input!F$4="Skysuper",#REF!,IF(Input!F$4="SkyII",#REF!,IF(Input!F$4="XO-8000",#REF!, "FALSE")))))))</f>
        <v>00</v>
      </c>
      <c r="I6079" s="209">
        <f>IF(Input!F$4="GMH_OECC",K6079,IF(Input!F$4="GMH_XOEC",M6079,IF(Input!F$4="GMH_Korea",O6079,IF(Input!F$4="GMH_EU",Q6079,IF(Input!F$4="Skysuper",#REF!,IF(Input!F$4="SkyII",#REF!,IF(Input!F$4="XO-8000",#REF!, "FALSE")))))))</f>
        <v>0</v>
      </c>
      <c r="J6079" s="210" t="s">
        <v>10359</v>
      </c>
      <c r="K6079" s="268">
        <v>0</v>
      </c>
      <c r="L6079" s="270" t="s">
        <v>10359</v>
      </c>
      <c r="M6079" s="270">
        <v>0</v>
      </c>
      <c r="N6079" s="270" t="s">
        <v>10359</v>
      </c>
      <c r="O6079" s="270">
        <v>0</v>
      </c>
      <c r="P6079" s="270" t="s">
        <v>10359</v>
      </c>
      <c r="Q6079" s="270">
        <v>0</v>
      </c>
      <c r="R6079" s="74"/>
      <c r="S6079" s="75" t="str">
        <f t="shared" si="532"/>
        <v>0000</v>
      </c>
      <c r="T6079" s="75" t="str">
        <f t="shared" si="530"/>
        <v>00000000000000000000000000000000</v>
      </c>
      <c r="V6079" s="197"/>
      <c r="W6079" s="75">
        <f t="shared" si="531"/>
        <v>0</v>
      </c>
      <c r="AE6079" s="479"/>
    </row>
    <row r="6080" spans="1:31" s="75" customFormat="1" ht="13.5" x14ac:dyDescent="0.2">
      <c r="A6080" s="211">
        <v>6077</v>
      </c>
      <c r="B6080" s="212" t="s">
        <v>6391</v>
      </c>
      <c r="C6080" s="213" t="s">
        <v>6392</v>
      </c>
      <c r="D6080" s="213" t="s">
        <v>2431</v>
      </c>
      <c r="E6080" s="213">
        <v>0</v>
      </c>
      <c r="F6080" s="213" t="s">
        <v>590</v>
      </c>
      <c r="G6080" s="214" t="s">
        <v>677</v>
      </c>
      <c r="H6080" s="208" t="str">
        <f>IF(Input!F$4="GMH_OECC",J6080,IF(Input!F$4="GMH_XOEC",L6080,IF(Input!F$4="GMH_Korea",N6080,IF(Input!F$4="GMH_EU",P6080,IF(Input!F$4="Skysuper",#REF!,IF(Input!F$4="SkyII",#REF!,IF(Input!F$4="XO-8000",#REF!, "FALSE")))))))</f>
        <v>00</v>
      </c>
      <c r="I6080" s="209">
        <f>IF(Input!F$4="GMH_OECC",K6080,IF(Input!F$4="GMH_XOEC",M6080,IF(Input!F$4="GMH_Korea",O6080,IF(Input!F$4="GMH_EU",Q6080,IF(Input!F$4="Skysuper",#REF!,IF(Input!F$4="SkyII",#REF!,IF(Input!F$4="XO-8000",#REF!, "FALSE")))))))</f>
        <v>0</v>
      </c>
      <c r="J6080" s="210" t="s">
        <v>10359</v>
      </c>
      <c r="K6080" s="268">
        <v>0</v>
      </c>
      <c r="L6080" s="270" t="s">
        <v>10359</v>
      </c>
      <c r="M6080" s="270">
        <v>0</v>
      </c>
      <c r="N6080" s="270" t="s">
        <v>10359</v>
      </c>
      <c r="O6080" s="270">
        <v>0</v>
      </c>
      <c r="P6080" s="270" t="s">
        <v>10359</v>
      </c>
      <c r="Q6080" s="270">
        <v>0</v>
      </c>
      <c r="R6080" s="74"/>
      <c r="S6080" s="75" t="str">
        <f t="shared" si="532"/>
        <v>0000</v>
      </c>
      <c r="T6080" s="75" t="str">
        <f t="shared" si="530"/>
        <v>00000000000000000000000000000000</v>
      </c>
      <c r="V6080" s="197"/>
      <c r="W6080" s="75">
        <f t="shared" si="531"/>
        <v>0</v>
      </c>
      <c r="AE6080" s="479"/>
    </row>
    <row r="6081" spans="1:31" s="75" customFormat="1" ht="13.5" x14ac:dyDescent="0.2">
      <c r="A6081" s="211">
        <v>6078</v>
      </c>
      <c r="B6081" s="212" t="s">
        <v>6393</v>
      </c>
      <c r="C6081" s="213" t="s">
        <v>6394</v>
      </c>
      <c r="D6081" s="213" t="s">
        <v>2431</v>
      </c>
      <c r="E6081" s="213">
        <v>0</v>
      </c>
      <c r="F6081" s="213" t="s">
        <v>590</v>
      </c>
      <c r="G6081" s="214" t="s">
        <v>677</v>
      </c>
      <c r="H6081" s="208" t="str">
        <f>IF(Input!F$4="GMH_OECC",J6081,IF(Input!F$4="GMH_XOEC",L6081,IF(Input!F$4="GMH_Korea",N6081,IF(Input!F$4="GMH_EU",P6081,IF(Input!F$4="Skysuper",#REF!,IF(Input!F$4="SkyII",#REF!,IF(Input!F$4="XO-8000",#REF!, "FALSE")))))))</f>
        <v>00</v>
      </c>
      <c r="I6081" s="209">
        <f>IF(Input!F$4="GMH_OECC",K6081,IF(Input!F$4="GMH_XOEC",M6081,IF(Input!F$4="GMH_Korea",O6081,IF(Input!F$4="GMH_EU",Q6081,IF(Input!F$4="Skysuper",#REF!,IF(Input!F$4="SkyII",#REF!,IF(Input!F$4="XO-8000",#REF!, "FALSE")))))))</f>
        <v>0</v>
      </c>
      <c r="J6081" s="210" t="s">
        <v>10359</v>
      </c>
      <c r="K6081" s="268">
        <v>0</v>
      </c>
      <c r="L6081" s="270" t="s">
        <v>10359</v>
      </c>
      <c r="M6081" s="270">
        <v>0</v>
      </c>
      <c r="N6081" s="270" t="s">
        <v>10359</v>
      </c>
      <c r="O6081" s="270">
        <v>0</v>
      </c>
      <c r="P6081" s="270" t="s">
        <v>10359</v>
      </c>
      <c r="Q6081" s="270">
        <v>0</v>
      </c>
      <c r="R6081" s="74"/>
      <c r="S6081" s="75" t="str">
        <f t="shared" si="532"/>
        <v>0000</v>
      </c>
      <c r="T6081" s="75" t="str">
        <f t="shared" si="530"/>
        <v>00000000000000000000000000000000</v>
      </c>
      <c r="V6081" s="197"/>
      <c r="W6081" s="75">
        <f t="shared" si="531"/>
        <v>0</v>
      </c>
      <c r="AE6081" s="479"/>
    </row>
    <row r="6082" spans="1:31" s="75" customFormat="1" ht="13.5" x14ac:dyDescent="0.2">
      <c r="A6082" s="211">
        <v>6079</v>
      </c>
      <c r="B6082" s="212" t="s">
        <v>6395</v>
      </c>
      <c r="C6082" s="213" t="s">
        <v>6396</v>
      </c>
      <c r="D6082" s="213" t="s">
        <v>2431</v>
      </c>
      <c r="E6082" s="213">
        <v>0</v>
      </c>
      <c r="F6082" s="213" t="s">
        <v>590</v>
      </c>
      <c r="G6082" s="214" t="s">
        <v>677</v>
      </c>
      <c r="H6082" s="208" t="str">
        <f>IF(Input!F$4="GMH_OECC",J6082,IF(Input!F$4="GMH_XOEC",L6082,IF(Input!F$4="GMH_Korea",N6082,IF(Input!F$4="GMH_EU",P6082,IF(Input!F$4="Skysuper",#REF!,IF(Input!F$4="SkyII",#REF!,IF(Input!F$4="XO-8000",#REF!, "FALSE")))))))</f>
        <v>00</v>
      </c>
      <c r="I6082" s="209">
        <f>IF(Input!F$4="GMH_OECC",K6082,IF(Input!F$4="GMH_XOEC",M6082,IF(Input!F$4="GMH_Korea",O6082,IF(Input!F$4="GMH_EU",Q6082,IF(Input!F$4="Skysuper",#REF!,IF(Input!F$4="SkyII",#REF!,IF(Input!F$4="XO-8000",#REF!, "FALSE")))))))</f>
        <v>0</v>
      </c>
      <c r="J6082" s="210" t="s">
        <v>10359</v>
      </c>
      <c r="K6082" s="268">
        <v>0</v>
      </c>
      <c r="L6082" s="270" t="s">
        <v>10359</v>
      </c>
      <c r="M6082" s="270">
        <v>0</v>
      </c>
      <c r="N6082" s="270" t="s">
        <v>10359</v>
      </c>
      <c r="O6082" s="270">
        <v>0</v>
      </c>
      <c r="P6082" s="270" t="s">
        <v>10359</v>
      </c>
      <c r="Q6082" s="270">
        <v>0</v>
      </c>
      <c r="R6082" s="74"/>
      <c r="S6082" s="75" t="str">
        <f t="shared" si="532"/>
        <v>0000</v>
      </c>
      <c r="T6082" s="75" t="str">
        <f t="shared" si="530"/>
        <v>00000000000000000000000000000000</v>
      </c>
      <c r="V6082" s="197"/>
      <c r="W6082" s="75">
        <f t="shared" si="531"/>
        <v>0</v>
      </c>
      <c r="AE6082" s="479"/>
    </row>
    <row r="6083" spans="1:31" s="75" customFormat="1" ht="13.5" x14ac:dyDescent="0.2">
      <c r="A6083" s="211">
        <v>6080</v>
      </c>
      <c r="B6083" s="212" t="s">
        <v>6397</v>
      </c>
      <c r="C6083" s="213" t="s">
        <v>6398</v>
      </c>
      <c r="D6083" s="213" t="s">
        <v>2431</v>
      </c>
      <c r="E6083" s="213">
        <v>0</v>
      </c>
      <c r="F6083" s="213" t="s">
        <v>590</v>
      </c>
      <c r="G6083" s="214" t="s">
        <v>677</v>
      </c>
      <c r="H6083" s="208" t="str">
        <f>IF(Input!F$4="GMH_OECC",J6083,IF(Input!F$4="GMH_XOEC",L6083,IF(Input!F$4="GMH_Korea",N6083,IF(Input!F$4="GMH_EU",P6083,IF(Input!F$4="Skysuper",#REF!,IF(Input!F$4="SkyII",#REF!,IF(Input!F$4="XO-8000",#REF!, "FALSE")))))))</f>
        <v>00</v>
      </c>
      <c r="I6083" s="209">
        <f>IF(Input!F$4="GMH_OECC",K6083,IF(Input!F$4="GMH_XOEC",M6083,IF(Input!F$4="GMH_Korea",O6083,IF(Input!F$4="GMH_EU",Q6083,IF(Input!F$4="Skysuper",#REF!,IF(Input!F$4="SkyII",#REF!,IF(Input!F$4="XO-8000",#REF!, "FALSE")))))))</f>
        <v>0</v>
      </c>
      <c r="J6083" s="210" t="s">
        <v>10359</v>
      </c>
      <c r="K6083" s="268">
        <v>0</v>
      </c>
      <c r="L6083" s="270" t="s">
        <v>10359</v>
      </c>
      <c r="M6083" s="270">
        <v>0</v>
      </c>
      <c r="N6083" s="270" t="s">
        <v>10359</v>
      </c>
      <c r="O6083" s="270">
        <v>0</v>
      </c>
      <c r="P6083" s="270" t="s">
        <v>10359</v>
      </c>
      <c r="Q6083" s="270">
        <v>0</v>
      </c>
      <c r="R6083" s="74"/>
      <c r="S6083" s="75" t="str">
        <f t="shared" si="532"/>
        <v>0000</v>
      </c>
      <c r="T6083" s="75" t="str">
        <f t="shared" si="530"/>
        <v>00000000000000000000000000000000</v>
      </c>
      <c r="V6083" s="197"/>
      <c r="W6083" s="75">
        <f t="shared" si="531"/>
        <v>0</v>
      </c>
      <c r="AE6083" s="479"/>
    </row>
    <row r="6084" spans="1:31" s="75" customFormat="1" ht="13.5" x14ac:dyDescent="0.2">
      <c r="A6084" s="211">
        <v>6081</v>
      </c>
      <c r="B6084" s="212" t="s">
        <v>6399</v>
      </c>
      <c r="C6084" s="213" t="s">
        <v>6400</v>
      </c>
      <c r="D6084" s="213" t="s">
        <v>2431</v>
      </c>
      <c r="E6084" s="213">
        <v>0</v>
      </c>
      <c r="F6084" s="213" t="s">
        <v>590</v>
      </c>
      <c r="G6084" s="214" t="s">
        <v>677</v>
      </c>
      <c r="H6084" s="208" t="str">
        <f>IF(Input!F$4="GMH_OECC",J6084,IF(Input!F$4="GMH_XOEC",L6084,IF(Input!F$4="GMH_Korea",N6084,IF(Input!F$4="GMH_EU",P6084,IF(Input!F$4="Skysuper",#REF!,IF(Input!F$4="SkyII",#REF!,IF(Input!F$4="XO-8000",#REF!, "FALSE")))))))</f>
        <v>00</v>
      </c>
      <c r="I6084" s="209">
        <f>IF(Input!F$4="GMH_OECC",K6084,IF(Input!F$4="GMH_XOEC",M6084,IF(Input!F$4="GMH_Korea",O6084,IF(Input!F$4="GMH_EU",Q6084,IF(Input!F$4="Skysuper",#REF!,IF(Input!F$4="SkyII",#REF!,IF(Input!F$4="XO-8000",#REF!, "FALSE")))))))</f>
        <v>0</v>
      </c>
      <c r="J6084" s="210" t="s">
        <v>10359</v>
      </c>
      <c r="K6084" s="268">
        <v>0</v>
      </c>
      <c r="L6084" s="270" t="s">
        <v>10359</v>
      </c>
      <c r="M6084" s="270">
        <v>0</v>
      </c>
      <c r="N6084" s="270" t="s">
        <v>10359</v>
      </c>
      <c r="O6084" s="270">
        <v>0</v>
      </c>
      <c r="P6084" s="270" t="s">
        <v>10359</v>
      </c>
      <c r="Q6084" s="270">
        <v>0</v>
      </c>
      <c r="R6084" s="74"/>
      <c r="S6084" s="75" t="str">
        <f t="shared" si="532"/>
        <v>0000</v>
      </c>
      <c r="T6084" s="75" t="str">
        <f t="shared" ref="T6084:T6102" si="533">CONCATENATE(S6084,S6085,S6086,S6087,S6088,S6089,S6090,S6091)</f>
        <v>00000000000000000000000000000000</v>
      </c>
      <c r="V6084" s="197"/>
      <c r="W6084" s="75">
        <f t="shared" si="531"/>
        <v>0</v>
      </c>
      <c r="AE6084" s="479"/>
    </row>
    <row r="6085" spans="1:31" s="75" customFormat="1" ht="13.5" x14ac:dyDescent="0.2">
      <c r="A6085" s="211">
        <v>6082</v>
      </c>
      <c r="B6085" s="212" t="s">
        <v>6401</v>
      </c>
      <c r="C6085" s="213" t="s">
        <v>6402</v>
      </c>
      <c r="D6085" s="213" t="s">
        <v>2431</v>
      </c>
      <c r="E6085" s="213">
        <v>0</v>
      </c>
      <c r="F6085" s="213" t="s">
        <v>590</v>
      </c>
      <c r="G6085" s="214" t="s">
        <v>677</v>
      </c>
      <c r="H6085" s="208" t="str">
        <f>IF(Input!F$4="GMH_OECC",J6085,IF(Input!F$4="GMH_XOEC",L6085,IF(Input!F$4="GMH_Korea",N6085,IF(Input!F$4="GMH_EU",P6085,IF(Input!F$4="Skysuper",#REF!,IF(Input!F$4="SkyII",#REF!,IF(Input!F$4="XO-8000",#REF!, "FALSE")))))))</f>
        <v>00</v>
      </c>
      <c r="I6085" s="209">
        <f>IF(Input!F$4="GMH_OECC",K6085,IF(Input!F$4="GMH_XOEC",M6085,IF(Input!F$4="GMH_Korea",O6085,IF(Input!F$4="GMH_EU",Q6085,IF(Input!F$4="Skysuper",#REF!,IF(Input!F$4="SkyII",#REF!,IF(Input!F$4="XO-8000",#REF!, "FALSE")))))))</f>
        <v>0</v>
      </c>
      <c r="J6085" s="210" t="s">
        <v>10359</v>
      </c>
      <c r="K6085" s="268">
        <v>0</v>
      </c>
      <c r="L6085" s="270" t="s">
        <v>10359</v>
      </c>
      <c r="M6085" s="270">
        <v>0</v>
      </c>
      <c r="N6085" s="270" t="s">
        <v>10359</v>
      </c>
      <c r="O6085" s="270">
        <v>0</v>
      </c>
      <c r="P6085" s="270" t="s">
        <v>10359</v>
      </c>
      <c r="Q6085" s="270">
        <v>0</v>
      </c>
      <c r="R6085" s="74"/>
      <c r="S6085" s="75" t="str">
        <f t="shared" si="532"/>
        <v>0000</v>
      </c>
      <c r="T6085" s="75" t="str">
        <f t="shared" si="533"/>
        <v>00000000000000000000000000000000</v>
      </c>
      <c r="V6085" s="197"/>
      <c r="W6085" s="75">
        <f t="shared" si="531"/>
        <v>0</v>
      </c>
      <c r="AE6085" s="479"/>
    </row>
    <row r="6086" spans="1:31" s="75" customFormat="1" ht="13.5" x14ac:dyDescent="0.2">
      <c r="A6086" s="211">
        <v>6083</v>
      </c>
      <c r="B6086" s="212" t="s">
        <v>6403</v>
      </c>
      <c r="C6086" s="213" t="s">
        <v>6404</v>
      </c>
      <c r="D6086" s="213" t="s">
        <v>2431</v>
      </c>
      <c r="E6086" s="213">
        <v>0</v>
      </c>
      <c r="F6086" s="213" t="s">
        <v>590</v>
      </c>
      <c r="G6086" s="214" t="s">
        <v>677</v>
      </c>
      <c r="H6086" s="208" t="str">
        <f>IF(Input!F$4="GMH_OECC",J6086,IF(Input!F$4="GMH_XOEC",L6086,IF(Input!F$4="GMH_Korea",N6086,IF(Input!F$4="GMH_EU",P6086,IF(Input!F$4="Skysuper",#REF!,IF(Input!F$4="SkyII",#REF!,IF(Input!F$4="XO-8000",#REF!, "FALSE")))))))</f>
        <v>00</v>
      </c>
      <c r="I6086" s="209">
        <f>IF(Input!F$4="GMH_OECC",K6086,IF(Input!F$4="GMH_XOEC",M6086,IF(Input!F$4="GMH_Korea",O6086,IF(Input!F$4="GMH_EU",Q6086,IF(Input!F$4="Skysuper",#REF!,IF(Input!F$4="SkyII",#REF!,IF(Input!F$4="XO-8000",#REF!, "FALSE")))))))</f>
        <v>0</v>
      </c>
      <c r="J6086" s="210" t="s">
        <v>10359</v>
      </c>
      <c r="K6086" s="268">
        <v>0</v>
      </c>
      <c r="L6086" s="270" t="s">
        <v>10359</v>
      </c>
      <c r="M6086" s="270">
        <v>0</v>
      </c>
      <c r="N6086" s="270" t="s">
        <v>10359</v>
      </c>
      <c r="O6086" s="270">
        <v>0</v>
      </c>
      <c r="P6086" s="270" t="s">
        <v>10359</v>
      </c>
      <c r="Q6086" s="270">
        <v>0</v>
      </c>
      <c r="R6086" s="74"/>
      <c r="S6086" s="75" t="str">
        <f t="shared" si="532"/>
        <v>0000</v>
      </c>
      <c r="T6086" s="75" t="str">
        <f t="shared" si="533"/>
        <v>00000000000000000000000000000000</v>
      </c>
      <c r="V6086" s="197"/>
      <c r="W6086" s="75">
        <f t="shared" ref="W6086:W6110" si="534">HEX2DEC(RIGHT(S6086,2))+HEX2DEC(RIGHT(S6087,2))+HEX2DEC(RIGHT(S6088,2))+HEX2DEC(RIGHT(S6089,2))+HEX2DEC(LEFT(S6086,2))+HEX2DEC(LEFT(S6087,2))+HEX2DEC(LEFT(S6088,2))+HEX2DEC(LEFT(S6089,2))+HEX2DEC(RIGHT(S6090,2))+HEX2DEC(RIGHT(S6091,2))+HEX2DEC(RIGHT(S6092,2))+HEX2DEC(RIGHT(S6093,2))+HEX2DEC(LEFT(S6090,2))+HEX2DEC(LEFT(S6091,2))+HEX2DEC(LEFT(S6092,2))+HEX2DEC(LEFT(S6093,2))</f>
        <v>0</v>
      </c>
      <c r="AE6086" s="479"/>
    </row>
    <row r="6087" spans="1:31" s="75" customFormat="1" ht="13.5" x14ac:dyDescent="0.2">
      <c r="A6087" s="211">
        <v>6084</v>
      </c>
      <c r="B6087" s="212" t="s">
        <v>6405</v>
      </c>
      <c r="C6087" s="213" t="s">
        <v>6406</v>
      </c>
      <c r="D6087" s="213" t="s">
        <v>2431</v>
      </c>
      <c r="E6087" s="213">
        <v>0</v>
      </c>
      <c r="F6087" s="213" t="s">
        <v>590</v>
      </c>
      <c r="G6087" s="214" t="s">
        <v>677</v>
      </c>
      <c r="H6087" s="208" t="str">
        <f>IF(Input!F$4="GMH_OECC",J6087,IF(Input!F$4="GMH_XOEC",L6087,IF(Input!F$4="GMH_Korea",N6087,IF(Input!F$4="GMH_EU",P6087,IF(Input!F$4="Skysuper",#REF!,IF(Input!F$4="SkyII",#REF!,IF(Input!F$4="XO-8000",#REF!, "FALSE")))))))</f>
        <v>00</v>
      </c>
      <c r="I6087" s="209">
        <f>IF(Input!F$4="GMH_OECC",K6087,IF(Input!F$4="GMH_XOEC",M6087,IF(Input!F$4="GMH_Korea",O6087,IF(Input!F$4="GMH_EU",Q6087,IF(Input!F$4="Skysuper",#REF!,IF(Input!F$4="SkyII",#REF!,IF(Input!F$4="XO-8000",#REF!, "FALSE")))))))</f>
        <v>0</v>
      </c>
      <c r="J6087" s="210" t="s">
        <v>10359</v>
      </c>
      <c r="K6087" s="268">
        <v>0</v>
      </c>
      <c r="L6087" s="270" t="s">
        <v>10359</v>
      </c>
      <c r="M6087" s="270">
        <v>0</v>
      </c>
      <c r="N6087" s="270" t="s">
        <v>10359</v>
      </c>
      <c r="O6087" s="270">
        <v>0</v>
      </c>
      <c r="P6087" s="270" t="s">
        <v>10359</v>
      </c>
      <c r="Q6087" s="270">
        <v>0</v>
      </c>
      <c r="R6087" s="74"/>
      <c r="S6087" s="75" t="str">
        <f t="shared" si="532"/>
        <v>0000</v>
      </c>
      <c r="T6087" s="75" t="str">
        <f t="shared" si="533"/>
        <v>00000000000000000000000000000000</v>
      </c>
      <c r="V6087" s="197"/>
      <c r="W6087" s="75">
        <f t="shared" si="534"/>
        <v>0</v>
      </c>
      <c r="AE6087" s="479"/>
    </row>
    <row r="6088" spans="1:31" s="75" customFormat="1" ht="13.5" x14ac:dyDescent="0.2">
      <c r="A6088" s="211">
        <v>6085</v>
      </c>
      <c r="B6088" s="212" t="s">
        <v>6407</v>
      </c>
      <c r="C6088" s="213" t="s">
        <v>6408</v>
      </c>
      <c r="D6088" s="213" t="s">
        <v>2431</v>
      </c>
      <c r="E6088" s="213">
        <v>0</v>
      </c>
      <c r="F6088" s="213" t="s">
        <v>590</v>
      </c>
      <c r="G6088" s="214" t="s">
        <v>677</v>
      </c>
      <c r="H6088" s="208" t="str">
        <f>IF(Input!F$4="GMH_OECC",J6088,IF(Input!F$4="GMH_XOEC",L6088,IF(Input!F$4="GMH_Korea",N6088,IF(Input!F$4="GMH_EU",P6088,IF(Input!F$4="Skysuper",#REF!,IF(Input!F$4="SkyII",#REF!,IF(Input!F$4="XO-8000",#REF!, "FALSE")))))))</f>
        <v>00</v>
      </c>
      <c r="I6088" s="209">
        <f>IF(Input!F$4="GMH_OECC",K6088,IF(Input!F$4="GMH_XOEC",M6088,IF(Input!F$4="GMH_Korea",O6088,IF(Input!F$4="GMH_EU",Q6088,IF(Input!F$4="Skysuper",#REF!,IF(Input!F$4="SkyII",#REF!,IF(Input!F$4="XO-8000",#REF!, "FALSE")))))))</f>
        <v>0</v>
      </c>
      <c r="J6088" s="210" t="s">
        <v>10359</v>
      </c>
      <c r="K6088" s="268">
        <v>0</v>
      </c>
      <c r="L6088" s="270" t="s">
        <v>10359</v>
      </c>
      <c r="M6088" s="270">
        <v>0</v>
      </c>
      <c r="N6088" s="270" t="s">
        <v>10359</v>
      </c>
      <c r="O6088" s="270">
        <v>0</v>
      </c>
      <c r="P6088" s="270" t="s">
        <v>10359</v>
      </c>
      <c r="Q6088" s="270">
        <v>0</v>
      </c>
      <c r="R6088" s="74"/>
      <c r="S6088" s="75" t="str">
        <f t="shared" si="532"/>
        <v>0000</v>
      </c>
      <c r="T6088" s="75" t="str">
        <f t="shared" si="533"/>
        <v>00000000000000000000000000000000</v>
      </c>
      <c r="V6088" s="197"/>
      <c r="W6088" s="75">
        <f t="shared" si="534"/>
        <v>0</v>
      </c>
      <c r="AE6088" s="479"/>
    </row>
    <row r="6089" spans="1:31" s="75" customFormat="1" ht="13.5" x14ac:dyDescent="0.2">
      <c r="A6089" s="211">
        <v>6086</v>
      </c>
      <c r="B6089" s="212" t="s">
        <v>6409</v>
      </c>
      <c r="C6089" s="213" t="s">
        <v>6410</v>
      </c>
      <c r="D6089" s="213" t="s">
        <v>2431</v>
      </c>
      <c r="E6089" s="213">
        <v>0</v>
      </c>
      <c r="F6089" s="213" t="s">
        <v>590</v>
      </c>
      <c r="G6089" s="214" t="s">
        <v>677</v>
      </c>
      <c r="H6089" s="208" t="str">
        <f>IF(Input!F$4="GMH_OECC",J6089,IF(Input!F$4="GMH_XOEC",L6089,IF(Input!F$4="GMH_Korea",N6089,IF(Input!F$4="GMH_EU",P6089,IF(Input!F$4="Skysuper",#REF!,IF(Input!F$4="SkyII",#REF!,IF(Input!F$4="XO-8000",#REF!, "FALSE")))))))</f>
        <v>00</v>
      </c>
      <c r="I6089" s="209">
        <f>IF(Input!F$4="GMH_OECC",K6089,IF(Input!F$4="GMH_XOEC",M6089,IF(Input!F$4="GMH_Korea",O6089,IF(Input!F$4="GMH_EU",Q6089,IF(Input!F$4="Skysuper",#REF!,IF(Input!F$4="SkyII",#REF!,IF(Input!F$4="XO-8000",#REF!, "FALSE")))))))</f>
        <v>0</v>
      </c>
      <c r="J6089" s="210" t="s">
        <v>10359</v>
      </c>
      <c r="K6089" s="268">
        <v>0</v>
      </c>
      <c r="L6089" s="270" t="s">
        <v>10359</v>
      </c>
      <c r="M6089" s="270">
        <v>0</v>
      </c>
      <c r="N6089" s="270" t="s">
        <v>10359</v>
      </c>
      <c r="O6089" s="270">
        <v>0</v>
      </c>
      <c r="P6089" s="270" t="s">
        <v>10359</v>
      </c>
      <c r="Q6089" s="270">
        <v>0</v>
      </c>
      <c r="R6089" s="74"/>
      <c r="S6089" s="75" t="str">
        <f t="shared" si="532"/>
        <v>0000</v>
      </c>
      <c r="T6089" s="75" t="str">
        <f t="shared" si="533"/>
        <v>00000000000000000000000000000000</v>
      </c>
      <c r="V6089" s="197"/>
      <c r="W6089" s="75">
        <f t="shared" si="534"/>
        <v>0</v>
      </c>
      <c r="AE6089" s="479"/>
    </row>
    <row r="6090" spans="1:31" s="75" customFormat="1" ht="13.5" x14ac:dyDescent="0.2">
      <c r="A6090" s="211">
        <v>6087</v>
      </c>
      <c r="B6090" s="212" t="s">
        <v>6411</v>
      </c>
      <c r="C6090" s="213" t="s">
        <v>6412</v>
      </c>
      <c r="D6090" s="213" t="s">
        <v>2431</v>
      </c>
      <c r="E6090" s="213">
        <v>0</v>
      </c>
      <c r="F6090" s="213" t="s">
        <v>590</v>
      </c>
      <c r="G6090" s="214" t="s">
        <v>677</v>
      </c>
      <c r="H6090" s="208" t="str">
        <f>IF(Input!F$4="GMH_OECC",J6090,IF(Input!F$4="GMH_XOEC",L6090,IF(Input!F$4="GMH_Korea",N6090,IF(Input!F$4="GMH_EU",P6090,IF(Input!F$4="Skysuper",#REF!,IF(Input!F$4="SkyII",#REF!,IF(Input!F$4="XO-8000",#REF!, "FALSE")))))))</f>
        <v>00</v>
      </c>
      <c r="I6090" s="209">
        <f>IF(Input!F$4="GMH_OECC",K6090,IF(Input!F$4="GMH_XOEC",M6090,IF(Input!F$4="GMH_Korea",O6090,IF(Input!F$4="GMH_EU",Q6090,IF(Input!F$4="Skysuper",#REF!,IF(Input!F$4="SkyII",#REF!,IF(Input!F$4="XO-8000",#REF!, "FALSE")))))))</f>
        <v>0</v>
      </c>
      <c r="J6090" s="210" t="s">
        <v>10359</v>
      </c>
      <c r="K6090" s="268">
        <v>0</v>
      </c>
      <c r="L6090" s="270" t="s">
        <v>10359</v>
      </c>
      <c r="M6090" s="270">
        <v>0</v>
      </c>
      <c r="N6090" s="270" t="s">
        <v>10359</v>
      </c>
      <c r="O6090" s="270">
        <v>0</v>
      </c>
      <c r="P6090" s="270" t="s">
        <v>10359</v>
      </c>
      <c r="Q6090" s="270">
        <v>0</v>
      </c>
      <c r="R6090" s="74"/>
      <c r="S6090" s="75" t="str">
        <f t="shared" si="532"/>
        <v>0000</v>
      </c>
      <c r="T6090" s="75" t="str">
        <f t="shared" si="533"/>
        <v>00000000000000000000000000000000</v>
      </c>
      <c r="V6090" s="197"/>
      <c r="W6090" s="75">
        <f t="shared" si="534"/>
        <v>0</v>
      </c>
      <c r="AE6090" s="479"/>
    </row>
    <row r="6091" spans="1:31" s="75" customFormat="1" ht="13.5" x14ac:dyDescent="0.2">
      <c r="A6091" s="211">
        <v>6088</v>
      </c>
      <c r="B6091" s="212" t="s">
        <v>6413</v>
      </c>
      <c r="C6091" s="213" t="s">
        <v>6414</v>
      </c>
      <c r="D6091" s="213" t="s">
        <v>2431</v>
      </c>
      <c r="E6091" s="213">
        <v>0</v>
      </c>
      <c r="F6091" s="213" t="s">
        <v>590</v>
      </c>
      <c r="G6091" s="214" t="s">
        <v>677</v>
      </c>
      <c r="H6091" s="208" t="str">
        <f>IF(Input!F$4="GMH_OECC",J6091,IF(Input!F$4="GMH_XOEC",L6091,IF(Input!F$4="GMH_Korea",N6091,IF(Input!F$4="GMH_EU",P6091,IF(Input!F$4="Skysuper",#REF!,IF(Input!F$4="SkyII",#REF!,IF(Input!F$4="XO-8000",#REF!, "FALSE")))))))</f>
        <v>00</v>
      </c>
      <c r="I6091" s="209">
        <f>IF(Input!F$4="GMH_OECC",K6091,IF(Input!F$4="GMH_XOEC",M6091,IF(Input!F$4="GMH_Korea",O6091,IF(Input!F$4="GMH_EU",Q6091,IF(Input!F$4="Skysuper",#REF!,IF(Input!F$4="SkyII",#REF!,IF(Input!F$4="XO-8000",#REF!, "FALSE")))))))</f>
        <v>0</v>
      </c>
      <c r="J6091" s="210" t="s">
        <v>10359</v>
      </c>
      <c r="K6091" s="268">
        <v>0</v>
      </c>
      <c r="L6091" s="270" t="s">
        <v>10359</v>
      </c>
      <c r="M6091" s="270">
        <v>0</v>
      </c>
      <c r="N6091" s="270" t="s">
        <v>10359</v>
      </c>
      <c r="O6091" s="270">
        <v>0</v>
      </c>
      <c r="P6091" s="270" t="s">
        <v>10359</v>
      </c>
      <c r="Q6091" s="270">
        <v>0</v>
      </c>
      <c r="R6091" s="74"/>
      <c r="S6091" s="75" t="str">
        <f t="shared" si="532"/>
        <v>0000</v>
      </c>
      <c r="T6091" s="75" t="str">
        <f t="shared" si="533"/>
        <v>00000000000000000000000000000000</v>
      </c>
      <c r="V6091" s="197"/>
      <c r="W6091" s="75">
        <f t="shared" si="534"/>
        <v>0</v>
      </c>
      <c r="AE6091" s="479"/>
    </row>
    <row r="6092" spans="1:31" s="75" customFormat="1" ht="13.5" x14ac:dyDescent="0.2">
      <c r="A6092" s="211">
        <v>6089</v>
      </c>
      <c r="B6092" s="212" t="s">
        <v>6415</v>
      </c>
      <c r="C6092" s="213" t="s">
        <v>6416</v>
      </c>
      <c r="D6092" s="213" t="s">
        <v>2431</v>
      </c>
      <c r="E6092" s="213">
        <v>0</v>
      </c>
      <c r="F6092" s="213" t="s">
        <v>590</v>
      </c>
      <c r="G6092" s="214" t="s">
        <v>677</v>
      </c>
      <c r="H6092" s="208" t="str">
        <f>IF(Input!F$4="GMH_OECC",J6092,IF(Input!F$4="GMH_XOEC",L6092,IF(Input!F$4="GMH_Korea",N6092,IF(Input!F$4="GMH_EU",P6092,IF(Input!F$4="Skysuper",#REF!,IF(Input!F$4="SkyII",#REF!,IF(Input!F$4="XO-8000",#REF!, "FALSE")))))))</f>
        <v>00</v>
      </c>
      <c r="I6092" s="209">
        <f>IF(Input!F$4="GMH_OECC",K6092,IF(Input!F$4="GMH_XOEC",M6092,IF(Input!F$4="GMH_Korea",O6092,IF(Input!F$4="GMH_EU",Q6092,IF(Input!F$4="Skysuper",#REF!,IF(Input!F$4="SkyII",#REF!,IF(Input!F$4="XO-8000",#REF!, "FALSE")))))))</f>
        <v>0</v>
      </c>
      <c r="J6092" s="210" t="s">
        <v>10359</v>
      </c>
      <c r="K6092" s="268">
        <v>0</v>
      </c>
      <c r="L6092" s="270" t="s">
        <v>10359</v>
      </c>
      <c r="M6092" s="270">
        <v>0</v>
      </c>
      <c r="N6092" s="270" t="s">
        <v>10359</v>
      </c>
      <c r="O6092" s="270">
        <v>0</v>
      </c>
      <c r="P6092" s="270" t="s">
        <v>10359</v>
      </c>
      <c r="Q6092" s="270">
        <v>0</v>
      </c>
      <c r="R6092" s="74"/>
      <c r="S6092" s="75" t="str">
        <f t="shared" si="532"/>
        <v>0000</v>
      </c>
      <c r="T6092" s="75" t="str">
        <f t="shared" si="533"/>
        <v>00000000000000000000000000000000</v>
      </c>
      <c r="V6092" s="197"/>
      <c r="W6092" s="75">
        <f t="shared" si="534"/>
        <v>0</v>
      </c>
      <c r="AE6092" s="479"/>
    </row>
    <row r="6093" spans="1:31" s="75" customFormat="1" ht="13.5" x14ac:dyDescent="0.2">
      <c r="A6093" s="211">
        <v>6090</v>
      </c>
      <c r="B6093" s="212" t="s">
        <v>6417</v>
      </c>
      <c r="C6093" s="213" t="s">
        <v>6418</v>
      </c>
      <c r="D6093" s="213" t="s">
        <v>2431</v>
      </c>
      <c r="E6093" s="213">
        <v>0</v>
      </c>
      <c r="F6093" s="213" t="s">
        <v>590</v>
      </c>
      <c r="G6093" s="214" t="s">
        <v>677</v>
      </c>
      <c r="H6093" s="208" t="str">
        <f>IF(Input!F$4="GMH_OECC",J6093,IF(Input!F$4="GMH_XOEC",L6093,IF(Input!F$4="GMH_Korea",N6093,IF(Input!F$4="GMH_EU",P6093,IF(Input!F$4="Skysuper",#REF!,IF(Input!F$4="SkyII",#REF!,IF(Input!F$4="XO-8000",#REF!, "FALSE")))))))</f>
        <v>00</v>
      </c>
      <c r="I6093" s="209">
        <f>IF(Input!F$4="GMH_OECC",K6093,IF(Input!F$4="GMH_XOEC",M6093,IF(Input!F$4="GMH_Korea",O6093,IF(Input!F$4="GMH_EU",Q6093,IF(Input!F$4="Skysuper",#REF!,IF(Input!F$4="SkyII",#REF!,IF(Input!F$4="XO-8000",#REF!, "FALSE")))))))</f>
        <v>0</v>
      </c>
      <c r="J6093" s="210" t="s">
        <v>10359</v>
      </c>
      <c r="K6093" s="268">
        <v>0</v>
      </c>
      <c r="L6093" s="270" t="s">
        <v>10359</v>
      </c>
      <c r="M6093" s="270">
        <v>0</v>
      </c>
      <c r="N6093" s="270" t="s">
        <v>10359</v>
      </c>
      <c r="O6093" s="270">
        <v>0</v>
      </c>
      <c r="P6093" s="270" t="s">
        <v>10359</v>
      </c>
      <c r="Q6093" s="270">
        <v>0</v>
      </c>
      <c r="R6093" s="74"/>
      <c r="S6093" s="75" t="str">
        <f t="shared" si="532"/>
        <v>0000</v>
      </c>
      <c r="T6093" s="75" t="str">
        <f t="shared" si="533"/>
        <v>00000000000000000000000000000000</v>
      </c>
      <c r="V6093" s="197"/>
      <c r="W6093" s="75">
        <f t="shared" si="534"/>
        <v>0</v>
      </c>
      <c r="AE6093" s="479"/>
    </row>
    <row r="6094" spans="1:31" s="75" customFormat="1" ht="13.5" x14ac:dyDescent="0.2">
      <c r="A6094" s="211">
        <v>6091</v>
      </c>
      <c r="B6094" s="212" t="s">
        <v>6419</v>
      </c>
      <c r="C6094" s="213" t="s">
        <v>6420</v>
      </c>
      <c r="D6094" s="213" t="s">
        <v>2431</v>
      </c>
      <c r="E6094" s="213">
        <v>0</v>
      </c>
      <c r="F6094" s="213" t="s">
        <v>590</v>
      </c>
      <c r="G6094" s="214" t="s">
        <v>677</v>
      </c>
      <c r="H6094" s="208" t="str">
        <f>IF(Input!F$4="GMH_OECC",J6094,IF(Input!F$4="GMH_XOEC",L6094,IF(Input!F$4="GMH_Korea",N6094,IF(Input!F$4="GMH_EU",P6094,IF(Input!F$4="Skysuper",#REF!,IF(Input!F$4="SkyII",#REF!,IF(Input!F$4="XO-8000",#REF!, "FALSE")))))))</f>
        <v>00</v>
      </c>
      <c r="I6094" s="209">
        <f>IF(Input!F$4="GMH_OECC",K6094,IF(Input!F$4="GMH_XOEC",M6094,IF(Input!F$4="GMH_Korea",O6094,IF(Input!F$4="GMH_EU",Q6094,IF(Input!F$4="Skysuper",#REF!,IF(Input!F$4="SkyII",#REF!,IF(Input!F$4="XO-8000",#REF!, "FALSE")))))))</f>
        <v>0</v>
      </c>
      <c r="J6094" s="210" t="s">
        <v>10359</v>
      </c>
      <c r="K6094" s="268">
        <v>0</v>
      </c>
      <c r="L6094" s="270" t="s">
        <v>10359</v>
      </c>
      <c r="M6094" s="270">
        <v>0</v>
      </c>
      <c r="N6094" s="270" t="s">
        <v>10359</v>
      </c>
      <c r="O6094" s="270">
        <v>0</v>
      </c>
      <c r="P6094" s="270" t="s">
        <v>10359</v>
      </c>
      <c r="Q6094" s="270">
        <v>0</v>
      </c>
      <c r="R6094" s="74"/>
      <c r="S6094" s="75" t="str">
        <f t="shared" si="532"/>
        <v>0000</v>
      </c>
      <c r="T6094" s="75" t="str">
        <f t="shared" si="533"/>
        <v>00000000000000000000000000000000</v>
      </c>
      <c r="V6094" s="197"/>
      <c r="W6094" s="75">
        <f t="shared" si="534"/>
        <v>0</v>
      </c>
      <c r="AE6094" s="479"/>
    </row>
    <row r="6095" spans="1:31" s="75" customFormat="1" ht="13.5" x14ac:dyDescent="0.2">
      <c r="A6095" s="211">
        <v>6092</v>
      </c>
      <c r="B6095" s="212" t="s">
        <v>6421</v>
      </c>
      <c r="C6095" s="213" t="s">
        <v>6422</v>
      </c>
      <c r="D6095" s="213" t="s">
        <v>2431</v>
      </c>
      <c r="E6095" s="213">
        <v>0</v>
      </c>
      <c r="F6095" s="213" t="s">
        <v>590</v>
      </c>
      <c r="G6095" s="214" t="s">
        <v>677</v>
      </c>
      <c r="H6095" s="208" t="str">
        <f>IF(Input!F$4="GMH_OECC",J6095,IF(Input!F$4="GMH_XOEC",L6095,IF(Input!F$4="GMH_Korea",N6095,IF(Input!F$4="GMH_EU",P6095,IF(Input!F$4="Skysuper",#REF!,IF(Input!F$4="SkyII",#REF!,IF(Input!F$4="XO-8000",#REF!, "FALSE")))))))</f>
        <v>00</v>
      </c>
      <c r="I6095" s="209">
        <f>IF(Input!F$4="GMH_OECC",K6095,IF(Input!F$4="GMH_XOEC",M6095,IF(Input!F$4="GMH_Korea",O6095,IF(Input!F$4="GMH_EU",Q6095,IF(Input!F$4="Skysuper",#REF!,IF(Input!F$4="SkyII",#REF!,IF(Input!F$4="XO-8000",#REF!, "FALSE")))))))</f>
        <v>0</v>
      </c>
      <c r="J6095" s="210" t="s">
        <v>10359</v>
      </c>
      <c r="K6095" s="268">
        <v>0</v>
      </c>
      <c r="L6095" s="270" t="s">
        <v>10359</v>
      </c>
      <c r="M6095" s="270">
        <v>0</v>
      </c>
      <c r="N6095" s="270" t="s">
        <v>10359</v>
      </c>
      <c r="O6095" s="270">
        <v>0</v>
      </c>
      <c r="P6095" s="270" t="s">
        <v>10359</v>
      </c>
      <c r="Q6095" s="270">
        <v>0</v>
      </c>
      <c r="R6095" s="74"/>
      <c r="S6095" s="75" t="str">
        <f t="shared" si="532"/>
        <v>0000</v>
      </c>
      <c r="T6095" s="75" t="str">
        <f t="shared" si="533"/>
        <v>00000000000000000000000000000000</v>
      </c>
      <c r="V6095" s="197"/>
      <c r="W6095" s="75">
        <f t="shared" si="534"/>
        <v>0</v>
      </c>
      <c r="AE6095" s="479"/>
    </row>
    <row r="6096" spans="1:31" s="75" customFormat="1" ht="13.5" x14ac:dyDescent="0.2">
      <c r="A6096" s="211">
        <v>6093</v>
      </c>
      <c r="B6096" s="212" t="s">
        <v>6423</v>
      </c>
      <c r="C6096" s="213" t="s">
        <v>6424</v>
      </c>
      <c r="D6096" s="213" t="s">
        <v>2431</v>
      </c>
      <c r="E6096" s="213">
        <v>0</v>
      </c>
      <c r="F6096" s="213" t="s">
        <v>590</v>
      </c>
      <c r="G6096" s="214" t="s">
        <v>677</v>
      </c>
      <c r="H6096" s="208" t="str">
        <f>IF(Input!F$4="GMH_OECC",J6096,IF(Input!F$4="GMH_XOEC",L6096,IF(Input!F$4="GMH_Korea",N6096,IF(Input!F$4="GMH_EU",P6096,IF(Input!F$4="Skysuper",#REF!,IF(Input!F$4="SkyII",#REF!,IF(Input!F$4="XO-8000",#REF!, "FALSE")))))))</f>
        <v>00</v>
      </c>
      <c r="I6096" s="209">
        <f>IF(Input!F$4="GMH_OECC",K6096,IF(Input!F$4="GMH_XOEC",M6096,IF(Input!F$4="GMH_Korea",O6096,IF(Input!F$4="GMH_EU",Q6096,IF(Input!F$4="Skysuper",#REF!,IF(Input!F$4="SkyII",#REF!,IF(Input!F$4="XO-8000",#REF!, "FALSE")))))))</f>
        <v>0</v>
      </c>
      <c r="J6096" s="210" t="s">
        <v>10359</v>
      </c>
      <c r="K6096" s="268">
        <v>0</v>
      </c>
      <c r="L6096" s="270" t="s">
        <v>10359</v>
      </c>
      <c r="M6096" s="270">
        <v>0</v>
      </c>
      <c r="N6096" s="270" t="s">
        <v>10359</v>
      </c>
      <c r="O6096" s="270">
        <v>0</v>
      </c>
      <c r="P6096" s="270" t="s">
        <v>10359</v>
      </c>
      <c r="Q6096" s="270">
        <v>0</v>
      </c>
      <c r="R6096" s="74"/>
      <c r="S6096" s="75" t="str">
        <f t="shared" si="532"/>
        <v>0000</v>
      </c>
      <c r="T6096" s="75" t="str">
        <f t="shared" si="533"/>
        <v>0000000000000000000000000000</v>
      </c>
      <c r="V6096" s="197"/>
      <c r="W6096" s="75">
        <f t="shared" si="534"/>
        <v>0</v>
      </c>
      <c r="AE6096" s="479"/>
    </row>
    <row r="6097" spans="1:31" s="75" customFormat="1" ht="13.5" x14ac:dyDescent="0.2">
      <c r="A6097" s="211">
        <v>6094</v>
      </c>
      <c r="B6097" s="212" t="s">
        <v>6425</v>
      </c>
      <c r="C6097" s="213" t="s">
        <v>6426</v>
      </c>
      <c r="D6097" s="213" t="s">
        <v>2431</v>
      </c>
      <c r="E6097" s="213">
        <v>0</v>
      </c>
      <c r="F6097" s="213" t="s">
        <v>590</v>
      </c>
      <c r="G6097" s="214" t="s">
        <v>677</v>
      </c>
      <c r="H6097" s="208" t="str">
        <f>IF(Input!F$4="GMH_OECC",J6097,IF(Input!F$4="GMH_XOEC",L6097,IF(Input!F$4="GMH_Korea",N6097,IF(Input!F$4="GMH_EU",P6097,IF(Input!F$4="Skysuper",#REF!,IF(Input!F$4="SkyII",#REF!,IF(Input!F$4="XO-8000",#REF!, "FALSE")))))))</f>
        <v>00</v>
      </c>
      <c r="I6097" s="209">
        <f>IF(Input!F$4="GMH_OECC",K6097,IF(Input!F$4="GMH_XOEC",M6097,IF(Input!F$4="GMH_Korea",O6097,IF(Input!F$4="GMH_EU",Q6097,IF(Input!F$4="Skysuper",#REF!,IF(Input!F$4="SkyII",#REF!,IF(Input!F$4="XO-8000",#REF!, "FALSE")))))))</f>
        <v>0</v>
      </c>
      <c r="J6097" s="210" t="s">
        <v>10359</v>
      </c>
      <c r="K6097" s="268">
        <v>0</v>
      </c>
      <c r="L6097" s="270" t="s">
        <v>10359</v>
      </c>
      <c r="M6097" s="270">
        <v>0</v>
      </c>
      <c r="N6097" s="270" t="s">
        <v>10359</v>
      </c>
      <c r="O6097" s="270">
        <v>0</v>
      </c>
      <c r="P6097" s="270" t="s">
        <v>10359</v>
      </c>
      <c r="Q6097" s="270">
        <v>0</v>
      </c>
      <c r="R6097" s="74"/>
      <c r="S6097" s="75" t="str">
        <f t="shared" si="532"/>
        <v>0000</v>
      </c>
      <c r="T6097" s="75" t="str">
        <f t="shared" si="533"/>
        <v>000000000000000000000000</v>
      </c>
      <c r="V6097" s="197"/>
      <c r="W6097" s="75">
        <f t="shared" si="534"/>
        <v>0</v>
      </c>
      <c r="AE6097" s="479"/>
    </row>
    <row r="6098" spans="1:31" s="75" customFormat="1" ht="13.5" x14ac:dyDescent="0.2">
      <c r="A6098" s="211">
        <v>6095</v>
      </c>
      <c r="B6098" s="212" t="s">
        <v>6427</v>
      </c>
      <c r="C6098" s="213" t="s">
        <v>6428</v>
      </c>
      <c r="D6098" s="213" t="s">
        <v>2431</v>
      </c>
      <c r="E6098" s="213">
        <v>0</v>
      </c>
      <c r="F6098" s="213" t="s">
        <v>590</v>
      </c>
      <c r="G6098" s="214" t="s">
        <v>677</v>
      </c>
      <c r="H6098" s="208" t="str">
        <f>IF(Input!F$4="GMH_OECC",J6098,IF(Input!F$4="GMH_XOEC",L6098,IF(Input!F$4="GMH_Korea",N6098,IF(Input!F$4="GMH_EU",P6098,IF(Input!F$4="Skysuper",#REF!,IF(Input!F$4="SkyII",#REF!,IF(Input!F$4="XO-8000",#REF!, "FALSE")))))))</f>
        <v>00</v>
      </c>
      <c r="I6098" s="209">
        <f>IF(Input!F$4="GMH_OECC",K6098,IF(Input!F$4="GMH_XOEC",M6098,IF(Input!F$4="GMH_Korea",O6098,IF(Input!F$4="GMH_EU",Q6098,IF(Input!F$4="Skysuper",#REF!,IF(Input!F$4="SkyII",#REF!,IF(Input!F$4="XO-8000",#REF!, "FALSE")))))))</f>
        <v>0</v>
      </c>
      <c r="J6098" s="210" t="s">
        <v>10359</v>
      </c>
      <c r="K6098" s="268">
        <v>0</v>
      </c>
      <c r="L6098" s="270" t="s">
        <v>10359</v>
      </c>
      <c r="M6098" s="270">
        <v>0</v>
      </c>
      <c r="N6098" s="270" t="s">
        <v>10359</v>
      </c>
      <c r="O6098" s="270">
        <v>0</v>
      </c>
      <c r="P6098" s="270" t="s">
        <v>10359</v>
      </c>
      <c r="Q6098" s="270">
        <v>0</v>
      </c>
      <c r="R6098" s="74"/>
      <c r="S6098" s="75" t="str">
        <f t="shared" si="532"/>
        <v>0000</v>
      </c>
      <c r="T6098" s="75" t="str">
        <f t="shared" si="533"/>
        <v>00000000000000000000</v>
      </c>
      <c r="V6098" s="197"/>
      <c r="W6098" s="75">
        <f t="shared" si="534"/>
        <v>0</v>
      </c>
      <c r="AE6098" s="479"/>
    </row>
    <row r="6099" spans="1:31" s="75" customFormat="1" ht="13.5" x14ac:dyDescent="0.2">
      <c r="A6099" s="211">
        <v>6096</v>
      </c>
      <c r="B6099" s="212" t="s">
        <v>6429</v>
      </c>
      <c r="C6099" s="213" t="s">
        <v>6430</v>
      </c>
      <c r="D6099" s="213" t="s">
        <v>2431</v>
      </c>
      <c r="E6099" s="213">
        <v>0</v>
      </c>
      <c r="F6099" s="213" t="s">
        <v>590</v>
      </c>
      <c r="G6099" s="214" t="s">
        <v>677</v>
      </c>
      <c r="H6099" s="208" t="str">
        <f>IF(Input!F$4="GMH_OECC",J6099,IF(Input!F$4="GMH_XOEC",L6099,IF(Input!F$4="GMH_Korea",N6099,IF(Input!F$4="GMH_EU",P6099,IF(Input!F$4="Skysuper",#REF!,IF(Input!F$4="SkyII",#REF!,IF(Input!F$4="XO-8000",#REF!, "FALSE")))))))</f>
        <v>00</v>
      </c>
      <c r="I6099" s="209">
        <f>IF(Input!F$4="GMH_OECC",K6099,IF(Input!F$4="GMH_XOEC",M6099,IF(Input!F$4="GMH_Korea",O6099,IF(Input!F$4="GMH_EU",Q6099,IF(Input!F$4="Skysuper",#REF!,IF(Input!F$4="SkyII",#REF!,IF(Input!F$4="XO-8000",#REF!, "FALSE")))))))</f>
        <v>0</v>
      </c>
      <c r="J6099" s="210" t="s">
        <v>10359</v>
      </c>
      <c r="K6099" s="268">
        <v>0</v>
      </c>
      <c r="L6099" s="270" t="s">
        <v>10359</v>
      </c>
      <c r="M6099" s="270">
        <v>0</v>
      </c>
      <c r="N6099" s="270" t="s">
        <v>10359</v>
      </c>
      <c r="O6099" s="270">
        <v>0</v>
      </c>
      <c r="P6099" s="270" t="s">
        <v>10359</v>
      </c>
      <c r="Q6099" s="270">
        <v>0</v>
      </c>
      <c r="R6099" s="74"/>
      <c r="S6099" s="75" t="str">
        <f t="shared" si="532"/>
        <v>0000</v>
      </c>
      <c r="T6099" s="75" t="str">
        <f t="shared" si="533"/>
        <v>0000000000000000</v>
      </c>
      <c r="V6099" s="197"/>
      <c r="W6099" s="75">
        <f t="shared" si="534"/>
        <v>0</v>
      </c>
      <c r="AE6099" s="479"/>
    </row>
    <row r="6100" spans="1:31" s="75" customFormat="1" ht="13.5" x14ac:dyDescent="0.2">
      <c r="A6100" s="211">
        <v>6097</v>
      </c>
      <c r="B6100" s="212" t="s">
        <v>6431</v>
      </c>
      <c r="C6100" s="213" t="s">
        <v>6432</v>
      </c>
      <c r="D6100" s="213" t="s">
        <v>2431</v>
      </c>
      <c r="E6100" s="213">
        <v>0</v>
      </c>
      <c r="F6100" s="213" t="s">
        <v>590</v>
      </c>
      <c r="G6100" s="214" t="s">
        <v>677</v>
      </c>
      <c r="H6100" s="208" t="str">
        <f>IF(Input!F$4="GMH_OECC",J6100,IF(Input!F$4="GMH_XOEC",L6100,IF(Input!F$4="GMH_Korea",N6100,IF(Input!F$4="GMH_EU",P6100,IF(Input!F$4="Skysuper",#REF!,IF(Input!F$4="SkyII",#REF!,IF(Input!F$4="XO-8000",#REF!, "FALSE")))))))</f>
        <v>00</v>
      </c>
      <c r="I6100" s="209">
        <f>IF(Input!F$4="GMH_OECC",K6100,IF(Input!F$4="GMH_XOEC",M6100,IF(Input!F$4="GMH_Korea",O6100,IF(Input!F$4="GMH_EU",Q6100,IF(Input!F$4="Skysuper",#REF!,IF(Input!F$4="SkyII",#REF!,IF(Input!F$4="XO-8000",#REF!, "FALSE")))))))</f>
        <v>0</v>
      </c>
      <c r="J6100" s="210" t="s">
        <v>10359</v>
      </c>
      <c r="K6100" s="268">
        <v>0</v>
      </c>
      <c r="L6100" s="270" t="s">
        <v>10359</v>
      </c>
      <c r="M6100" s="270">
        <v>0</v>
      </c>
      <c r="N6100" s="270" t="s">
        <v>10359</v>
      </c>
      <c r="O6100" s="270">
        <v>0</v>
      </c>
      <c r="P6100" s="270" t="s">
        <v>10359</v>
      </c>
      <c r="Q6100" s="270">
        <v>0</v>
      </c>
      <c r="R6100" s="74"/>
      <c r="S6100" s="75" t="str">
        <f t="shared" si="532"/>
        <v>0000</v>
      </c>
      <c r="T6100" s="75" t="str">
        <f t="shared" si="533"/>
        <v>000000000000</v>
      </c>
      <c r="V6100" s="197"/>
      <c r="W6100" s="75">
        <f t="shared" si="534"/>
        <v>0</v>
      </c>
      <c r="AE6100" s="479"/>
    </row>
    <row r="6101" spans="1:31" s="75" customFormat="1" ht="13.5" x14ac:dyDescent="0.2">
      <c r="A6101" s="211">
        <v>6098</v>
      </c>
      <c r="B6101" s="212" t="s">
        <v>6433</v>
      </c>
      <c r="C6101" s="213" t="s">
        <v>6434</v>
      </c>
      <c r="D6101" s="213" t="s">
        <v>2431</v>
      </c>
      <c r="E6101" s="213">
        <v>0</v>
      </c>
      <c r="F6101" s="213" t="s">
        <v>590</v>
      </c>
      <c r="G6101" s="214" t="s">
        <v>677</v>
      </c>
      <c r="H6101" s="208" t="str">
        <f>IF(Input!F$4="GMH_OECC",J6101,IF(Input!F$4="GMH_XOEC",L6101,IF(Input!F$4="GMH_Korea",N6101,IF(Input!F$4="GMH_EU",P6101,IF(Input!F$4="Skysuper",#REF!,IF(Input!F$4="SkyII",#REF!,IF(Input!F$4="XO-8000",#REF!, "FALSE")))))))</f>
        <v>00</v>
      </c>
      <c r="I6101" s="209">
        <f>IF(Input!F$4="GMH_OECC",K6101,IF(Input!F$4="GMH_XOEC",M6101,IF(Input!F$4="GMH_Korea",O6101,IF(Input!F$4="GMH_EU",Q6101,IF(Input!F$4="Skysuper",#REF!,IF(Input!F$4="SkyII",#REF!,IF(Input!F$4="XO-8000",#REF!, "FALSE")))))))</f>
        <v>0</v>
      </c>
      <c r="J6101" s="210" t="s">
        <v>10359</v>
      </c>
      <c r="K6101" s="268">
        <v>0</v>
      </c>
      <c r="L6101" s="270" t="s">
        <v>10359</v>
      </c>
      <c r="M6101" s="270">
        <v>0</v>
      </c>
      <c r="N6101" s="270" t="s">
        <v>10359</v>
      </c>
      <c r="O6101" s="270">
        <v>0</v>
      </c>
      <c r="P6101" s="270" t="s">
        <v>10359</v>
      </c>
      <c r="Q6101" s="270">
        <v>0</v>
      </c>
      <c r="R6101" s="74"/>
      <c r="S6101" s="75" t="str">
        <f t="shared" si="532"/>
        <v>0000</v>
      </c>
      <c r="T6101" s="75" t="str">
        <f t="shared" si="533"/>
        <v>00000000</v>
      </c>
      <c r="V6101" s="197"/>
      <c r="W6101" s="75">
        <f t="shared" si="534"/>
        <v>0</v>
      </c>
      <c r="AE6101" s="479"/>
    </row>
    <row r="6102" spans="1:31" s="75" customFormat="1" ht="13.5" x14ac:dyDescent="0.2">
      <c r="A6102" s="211">
        <v>6099</v>
      </c>
      <c r="B6102" s="212" t="s">
        <v>6435</v>
      </c>
      <c r="C6102" s="213" t="s">
        <v>6436</v>
      </c>
      <c r="D6102" s="213" t="s">
        <v>2431</v>
      </c>
      <c r="E6102" s="213">
        <v>0</v>
      </c>
      <c r="F6102" s="213" t="s">
        <v>590</v>
      </c>
      <c r="G6102" s="214" t="s">
        <v>677</v>
      </c>
      <c r="H6102" s="208" t="str">
        <f>IF(Input!F$4="GMH_OECC",J6102,IF(Input!F$4="GMH_XOEC",L6102,IF(Input!F$4="GMH_Korea",N6102,IF(Input!F$4="GMH_EU",P6102,IF(Input!F$4="Skysuper",#REF!,IF(Input!F$4="SkyII",#REF!,IF(Input!F$4="XO-8000",#REF!, "FALSE")))))))</f>
        <v>00</v>
      </c>
      <c r="I6102" s="209">
        <f>IF(Input!F$4="GMH_OECC",K6102,IF(Input!F$4="GMH_XOEC",M6102,IF(Input!F$4="GMH_Korea",O6102,IF(Input!F$4="GMH_EU",Q6102,IF(Input!F$4="Skysuper",#REF!,IF(Input!F$4="SkyII",#REF!,IF(Input!F$4="XO-8000",#REF!, "FALSE")))))))</f>
        <v>0</v>
      </c>
      <c r="J6102" s="210" t="s">
        <v>10359</v>
      </c>
      <c r="K6102" s="268">
        <v>0</v>
      </c>
      <c r="L6102" s="270" t="s">
        <v>10359</v>
      </c>
      <c r="M6102" s="270">
        <v>0</v>
      </c>
      <c r="N6102" s="270" t="s">
        <v>10359</v>
      </c>
      <c r="O6102" s="270">
        <v>0</v>
      </c>
      <c r="P6102" s="270" t="s">
        <v>10359</v>
      </c>
      <c r="Q6102" s="270">
        <v>0</v>
      </c>
      <c r="R6102" s="74"/>
      <c r="S6102" s="75" t="str">
        <f t="shared" si="532"/>
        <v>0000</v>
      </c>
      <c r="T6102" s="75" t="str">
        <f t="shared" si="533"/>
        <v>0000</v>
      </c>
      <c r="V6102" s="197"/>
      <c r="W6102" s="75">
        <f t="shared" si="534"/>
        <v>0</v>
      </c>
      <c r="AE6102" s="479"/>
    </row>
    <row r="6103" spans="1:31" x14ac:dyDescent="0.2">
      <c r="W6103" s="75">
        <f t="shared" si="534"/>
        <v>0</v>
      </c>
    </row>
    <row r="6104" spans="1:31" x14ac:dyDescent="0.2">
      <c r="W6104" s="75">
        <f t="shared" si="534"/>
        <v>0</v>
      </c>
    </row>
    <row r="6105" spans="1:31" x14ac:dyDescent="0.2">
      <c r="W6105" s="75">
        <f t="shared" si="534"/>
        <v>0</v>
      </c>
    </row>
    <row r="6106" spans="1:31" x14ac:dyDescent="0.2">
      <c r="W6106" s="75">
        <f t="shared" si="534"/>
        <v>0</v>
      </c>
    </row>
    <row r="6107" spans="1:31" x14ac:dyDescent="0.2">
      <c r="W6107" s="75">
        <f t="shared" si="534"/>
        <v>0</v>
      </c>
    </row>
    <row r="6108" spans="1:31" x14ac:dyDescent="0.2">
      <c r="W6108" s="75">
        <f t="shared" si="534"/>
        <v>0</v>
      </c>
    </row>
    <row r="6109" spans="1:31" x14ac:dyDescent="0.2">
      <c r="W6109" s="75">
        <f t="shared" si="534"/>
        <v>0</v>
      </c>
    </row>
    <row r="6110" spans="1:31" x14ac:dyDescent="0.2">
      <c r="W6110" s="75">
        <f t="shared" si="534"/>
        <v>0</v>
      </c>
    </row>
  </sheetData>
  <sheetProtection selectLockedCells="1" autoFilter="0" selectUnlockedCells="1"/>
  <mergeCells count="12">
    <mergeCell ref="P1:Q1"/>
    <mergeCell ref="F1:F2"/>
    <mergeCell ref="A1:A2"/>
    <mergeCell ref="B1:B2"/>
    <mergeCell ref="C1:C2"/>
    <mergeCell ref="D1:D2"/>
    <mergeCell ref="E1:E2"/>
    <mergeCell ref="G1:G2"/>
    <mergeCell ref="J1:K1"/>
    <mergeCell ref="H1:I1"/>
    <mergeCell ref="L1:M1"/>
    <mergeCell ref="N1:O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622"/>
  <sheetViews>
    <sheetView topLeftCell="A22" workbookViewId="0">
      <selection activeCell="AC7" sqref="AC7"/>
    </sheetView>
  </sheetViews>
  <sheetFormatPr defaultColWidth="9.140625" defaultRowHeight="12.75" x14ac:dyDescent="0.2"/>
  <cols>
    <col min="1" max="1" width="9.140625" style="75"/>
    <col min="2" max="2" width="9.140625" style="83"/>
    <col min="3" max="3" width="5.5703125" style="241" customWidth="1"/>
    <col min="4" max="4" width="3.85546875" style="241" customWidth="1"/>
    <col min="5" max="6" width="5.5703125" style="241" customWidth="1"/>
    <col min="7" max="7" width="5.140625" style="241" customWidth="1"/>
    <col min="8" max="8" width="4.42578125" style="241" customWidth="1"/>
    <col min="9" max="9" width="3.7109375" style="177" customWidth="1"/>
    <col min="10" max="10" width="5.5703125" style="177" customWidth="1"/>
    <col min="11" max="11" width="4.85546875" style="177" customWidth="1"/>
    <col min="12" max="12" width="3.5703125" style="177" customWidth="1"/>
    <col min="13" max="13" width="4.85546875" style="177" hidden="1" customWidth="1"/>
    <col min="14" max="14" width="3.7109375" style="177" hidden="1" customWidth="1"/>
    <col min="15" max="15" width="2.7109375" style="177" hidden="1" customWidth="1"/>
    <col min="16" max="16" width="3.28515625" style="177" hidden="1" customWidth="1"/>
    <col min="17" max="17" width="4.140625" style="177" hidden="1" customWidth="1"/>
    <col min="18" max="18" width="5" style="177" hidden="1" customWidth="1"/>
    <col min="19" max="19" width="4.42578125" style="177" hidden="1" customWidth="1"/>
    <col min="20" max="20" width="4.28515625" style="177" hidden="1" customWidth="1"/>
    <col min="21" max="21" width="3.7109375" style="177" hidden="1" customWidth="1"/>
    <col min="22" max="22" width="5" style="177" hidden="1" customWidth="1"/>
    <col min="23" max="23" width="4.42578125" style="177" hidden="1" customWidth="1"/>
    <col min="24" max="24" width="5.28515625" style="177" hidden="1" customWidth="1"/>
    <col min="25" max="25" width="4.5703125" style="177" hidden="1" customWidth="1"/>
    <col min="26" max="26" width="2.28515625" style="177" hidden="1" customWidth="1"/>
    <col min="27" max="27" width="9.140625" style="177" customWidth="1"/>
    <col min="28" max="28" width="17.85546875" style="75" customWidth="1"/>
    <col min="29" max="29" width="7.5703125" style="75" customWidth="1"/>
    <col min="30" max="30" width="11.7109375" style="75" customWidth="1"/>
    <col min="31" max="31" width="36.7109375" style="75" bestFit="1" customWidth="1"/>
    <col min="32" max="32" width="10.28515625" style="75" bestFit="1" customWidth="1"/>
    <col min="33" max="33" width="4.7109375" style="75" bestFit="1" customWidth="1"/>
    <col min="34" max="34" width="2.7109375" style="75" bestFit="1" customWidth="1"/>
    <col min="35" max="35" width="3.7109375" style="75" bestFit="1" customWidth="1"/>
    <col min="36" max="36" width="36.7109375" style="75" bestFit="1" customWidth="1"/>
    <col min="37" max="37" width="8" style="75" customWidth="1"/>
    <col min="38" max="38" width="9.140625" style="75" customWidth="1"/>
    <col min="39" max="39" width="9" style="75" customWidth="1"/>
    <col min="40" max="40" width="5.5703125" style="75" customWidth="1"/>
    <col min="41" max="41" width="6.42578125" style="75" customWidth="1"/>
    <col min="42" max="42" width="6.85546875" style="75" customWidth="1"/>
    <col min="43" max="43" width="6.140625" style="75" customWidth="1"/>
    <col min="44" max="44" width="11.28515625" style="75" customWidth="1"/>
    <col min="45" max="45" width="10.85546875" style="75" customWidth="1"/>
    <col min="46" max="46" width="8.42578125" style="75" customWidth="1"/>
    <col min="47" max="47" width="6.85546875" style="75" customWidth="1"/>
    <col min="48" max="48" width="5.42578125" style="75" customWidth="1"/>
    <col min="49" max="49" width="6.42578125" style="75" customWidth="1"/>
    <col min="50" max="50" width="3.7109375" style="75" customWidth="1"/>
    <col min="51" max="51" width="9.42578125" style="75" customWidth="1"/>
    <col min="52" max="52" width="4.5703125" style="75" customWidth="1"/>
    <col min="53" max="53" width="8.28515625" style="75" customWidth="1"/>
    <col min="54" max="54" width="4" style="75" customWidth="1"/>
    <col min="55" max="55" width="16.28515625" style="75" customWidth="1"/>
    <col min="56" max="16384" width="9.140625" style="75"/>
  </cols>
  <sheetData>
    <row r="1" spans="1:55" ht="14.25" thickBot="1" x14ac:dyDescent="0.25">
      <c r="A1" s="74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</row>
    <row r="2" spans="1:55" ht="16.5" thickBot="1" x14ac:dyDescent="0.25">
      <c r="A2" s="74"/>
      <c r="B2" s="81" t="s">
        <v>6437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C2" s="493" t="s">
        <v>9787</v>
      </c>
      <c r="AD2" s="494"/>
      <c r="AE2" s="494"/>
      <c r="AF2" s="494"/>
      <c r="AG2" s="494"/>
      <c r="AH2" s="495"/>
      <c r="AI2" s="493" t="s">
        <v>9795</v>
      </c>
      <c r="AJ2" s="494"/>
      <c r="AK2" s="494"/>
      <c r="AL2" s="494"/>
      <c r="AM2" s="494"/>
      <c r="AN2" s="495"/>
      <c r="AR2" s="493" t="s">
        <v>10405</v>
      </c>
      <c r="AS2" s="494"/>
      <c r="AT2" s="494"/>
      <c r="AU2" s="495"/>
      <c r="AX2" s="496" t="s">
        <v>10897</v>
      </c>
      <c r="AY2" s="496"/>
      <c r="AZ2" s="496"/>
      <c r="BA2" s="496"/>
      <c r="BB2" s="496"/>
      <c r="BC2" s="496"/>
    </row>
    <row r="3" spans="1:55" ht="13.5" x14ac:dyDescent="0.2">
      <c r="A3" s="74"/>
      <c r="B3" s="216" t="s">
        <v>6438</v>
      </c>
      <c r="C3" s="217" t="s">
        <v>6439</v>
      </c>
      <c r="D3" s="218" t="s">
        <v>6440</v>
      </c>
      <c r="E3" s="218" t="s">
        <v>6441</v>
      </c>
      <c r="F3" s="218" t="s">
        <v>6442</v>
      </c>
      <c r="G3" s="218"/>
      <c r="H3" s="218" t="s">
        <v>6439</v>
      </c>
      <c r="I3" s="218" t="s">
        <v>6440</v>
      </c>
      <c r="J3" s="218" t="s">
        <v>6441</v>
      </c>
      <c r="K3" s="218" t="s">
        <v>6442</v>
      </c>
      <c r="L3" s="218"/>
      <c r="M3" s="218" t="s">
        <v>6443</v>
      </c>
      <c r="N3" s="218"/>
      <c r="O3" s="218" t="s">
        <v>6444</v>
      </c>
      <c r="P3" s="218" t="s">
        <v>6445</v>
      </c>
      <c r="Q3" s="218" t="s">
        <v>6446</v>
      </c>
      <c r="R3" s="218" t="s">
        <v>6447</v>
      </c>
      <c r="S3" s="218"/>
      <c r="T3" s="218" t="s">
        <v>6444</v>
      </c>
      <c r="U3" s="218" t="s">
        <v>6445</v>
      </c>
      <c r="V3" s="218" t="s">
        <v>6446</v>
      </c>
      <c r="W3" s="218" t="s">
        <v>6447</v>
      </c>
      <c r="X3" s="218"/>
      <c r="Y3" s="218"/>
      <c r="Z3" s="219"/>
      <c r="AA3" s="220" t="s">
        <v>83</v>
      </c>
      <c r="AC3" s="177"/>
      <c r="AD3" s="177"/>
      <c r="AE3" s="317" t="s">
        <v>9789</v>
      </c>
      <c r="AF3" s="317" t="s">
        <v>9788</v>
      </c>
      <c r="AG3" s="177"/>
      <c r="AK3" s="317" t="s">
        <v>9796</v>
      </c>
      <c r="AL3" s="90" t="s">
        <v>9797</v>
      </c>
      <c r="AT3" s="317" t="s">
        <v>9789</v>
      </c>
      <c r="AU3" s="317" t="s">
        <v>9788</v>
      </c>
      <c r="AZ3" s="75" t="s">
        <v>10898</v>
      </c>
      <c r="BA3" s="75" t="s">
        <v>10899</v>
      </c>
    </row>
    <row r="4" spans="1:55" ht="13.5" x14ac:dyDescent="0.2">
      <c r="A4" s="74"/>
      <c r="B4" s="221">
        <v>0</v>
      </c>
      <c r="C4" s="222">
        <f>IF(VLOOKUP($B4,Input!$K$8:$L$67,2)="YES",1,IF(AND(VLOOKUP($B4,Input!$K$8:$L$67,2)="NO",$B4&lt;=TOP),2,0))</f>
        <v>1</v>
      </c>
      <c r="D4" s="223">
        <f>IF(AND(G_TOP&lt;&gt;$B4,VLOOKUP($B4,Input!$K$8:$L$67,2)="YES"),1,0)</f>
        <v>1</v>
      </c>
      <c r="E4" s="224">
        <v>0</v>
      </c>
      <c r="F4" s="224">
        <v>0</v>
      </c>
      <c r="G4" s="224"/>
      <c r="H4" s="224">
        <v>0</v>
      </c>
      <c r="I4" s="224">
        <v>0</v>
      </c>
      <c r="J4" s="224">
        <v>0</v>
      </c>
      <c r="K4" s="224">
        <v>0</v>
      </c>
      <c r="L4" s="224"/>
      <c r="M4" s="224">
        <v>0</v>
      </c>
      <c r="N4" s="224"/>
      <c r="O4" s="224">
        <v>0</v>
      </c>
      <c r="P4" s="224">
        <v>0</v>
      </c>
      <c r="Q4" s="224">
        <v>0</v>
      </c>
      <c r="R4" s="224">
        <v>0</v>
      </c>
      <c r="S4" s="224"/>
      <c r="T4" s="224">
        <v>0</v>
      </c>
      <c r="U4" s="224">
        <v>0</v>
      </c>
      <c r="V4" s="224">
        <v>0</v>
      </c>
      <c r="W4" s="224">
        <v>0</v>
      </c>
      <c r="X4" s="224"/>
      <c r="Y4" s="224"/>
      <c r="Z4" s="225"/>
      <c r="AA4" s="226" t="s">
        <v>6585</v>
      </c>
      <c r="AC4" s="75" t="str">
        <f>IF(C4=2,"00",IF(LEN(BIN2HEX(CONCATENATE(K4,J4,I4,H4,F4,E4,D4,C4)))&gt;1,BIN2HEX(CONCATENATE(K4,J4,I4,H4,F4,E4,D4,C4)),"0"&amp;BIN2HEX(CONCATENATE(K4,J4,I4,H4,F4,E4,D4,C4))))</f>
        <v>03</v>
      </c>
      <c r="AD4" s="75" t="str">
        <f>CONCATENATE(AC4,AC5,AC6,AC7,AC8,AC9,AC10,AC11,AC12,AC13,AC14,AC15,AC16,AC17,AC18,AC19)</f>
        <v>03070700070707070707070707070707</v>
      </c>
      <c r="AE4" s="90" t="str">
        <f ca="1">OFFSET($AD$4:$AD$103,0+AO4,0,1,1)</f>
        <v>03070700070707070707070707070707</v>
      </c>
      <c r="AF4" s="90">
        <f ca="1">OFFSET($AG$4:$AG$103,0+AO4,0,1,1)</f>
        <v>101</v>
      </c>
      <c r="AG4" s="75">
        <f>SUM(AH4:AH19)</f>
        <v>101</v>
      </c>
      <c r="AH4" s="75">
        <f>HEX2DEC(AC4)</f>
        <v>3</v>
      </c>
      <c r="AI4" s="75" t="str">
        <f>IF(LEN(BIN2HEX(CONCATENATE(W4,V4,U4,T4,R4,Q4,P4,O4)))&gt;1,BIN2HEX(CONCATENATE(W4,V4,U4,T4,R4,Q4,P4,O4)),"0"&amp;BIN2HEX(CONCATENATE(W4,V4,U4,T4,R4,Q4,P4,O4)))</f>
        <v>00</v>
      </c>
      <c r="AJ4" s="75" t="str">
        <f>CONCATENATE(AI4,AI5,AI6,AI7,AI8,AI9,AI10,AI11,AI12,AI13,AI14,AI15)</f>
        <v>000000000000000000000000</v>
      </c>
      <c r="AK4" s="90" t="str">
        <f>AJ4</f>
        <v>000000000000000000000000</v>
      </c>
      <c r="AL4" s="90">
        <f>AM4</f>
        <v>0</v>
      </c>
      <c r="AM4" s="75">
        <f>SUM(AN4:AN15)</f>
        <v>0</v>
      </c>
      <c r="AN4" s="75">
        <f>HEX2DEC(AI4)</f>
        <v>0</v>
      </c>
      <c r="AO4" s="75">
        <f>16*AP4</f>
        <v>0</v>
      </c>
      <c r="AP4" s="75">
        <v>0</v>
      </c>
      <c r="AR4" s="75" t="str">
        <f>AT108&amp;M4</f>
        <v>00</v>
      </c>
      <c r="AS4" s="75" t="str">
        <f>CONCATENATE(AR4,AR5,AR6,AR7,AR8,AR9,AR10,AR11,AR12,AR13,AR14,AR15,AR16,AR17,AR18,AR19)</f>
        <v>00000000000000000000000000000000</v>
      </c>
      <c r="AT4" s="90" t="str">
        <f ca="1">OFFSET($AS$4:$AS$103,0+AO4,0,1,1)</f>
        <v>00000000000000000000000000000000</v>
      </c>
      <c r="AU4" s="90">
        <f ca="1">OFFSET($AV$4:$AV$103,0+AO4,0,1,1)</f>
        <v>0</v>
      </c>
      <c r="AV4" s="75">
        <f>SUM(AW4:AW19)</f>
        <v>0</v>
      </c>
      <c r="AW4" s="75">
        <f>HEX2DEC(AR4)</f>
        <v>0</v>
      </c>
      <c r="AX4" s="75" t="str">
        <f>IF(C4=2,"01","00")</f>
        <v>00</v>
      </c>
      <c r="AY4" s="75" t="str">
        <f>CONCATENATE(AX4,AX5,AX6,AX7)</f>
        <v>00000001</v>
      </c>
      <c r="AZ4" s="90" t="str">
        <f>AY4</f>
        <v>00000001</v>
      </c>
      <c r="BA4" s="90">
        <f>BB4</f>
        <v>1</v>
      </c>
      <c r="BB4" s="75">
        <f>SUM(BC4:BC7)</f>
        <v>1</v>
      </c>
      <c r="BC4" s="75">
        <f>HEX2DEC(AX4)</f>
        <v>0</v>
      </c>
    </row>
    <row r="5" spans="1:55" ht="13.5" x14ac:dyDescent="0.2">
      <c r="A5" s="74"/>
      <c r="B5" s="221">
        <v>1</v>
      </c>
      <c r="C5" s="222">
        <f>IF(VLOOKUP($B5,Input!$K$8:$L$67,2)="YES",1,IF(AND(VLOOKUP($B5,Input!$K$8:$L$67,2)="NO",$B5&lt;=TOP),2,0))</f>
        <v>1</v>
      </c>
      <c r="D5" s="223">
        <f>IF(AND(G_TOP&lt;&gt;$B5,VLOOKUP($B5,Input!$K$8:$L$67,2)="YES"),1,0)</f>
        <v>1</v>
      </c>
      <c r="E5" s="223">
        <f>IF(VLOOKUP($B5,Input!$K$8:$L$67,2)="YES",1,0)</f>
        <v>1</v>
      </c>
      <c r="F5" s="227">
        <v>0</v>
      </c>
      <c r="G5" s="227"/>
      <c r="H5" s="227">
        <v>0</v>
      </c>
      <c r="I5" s="227">
        <v>0</v>
      </c>
      <c r="J5" s="227">
        <v>0</v>
      </c>
      <c r="K5" s="227">
        <v>0</v>
      </c>
      <c r="L5" s="227"/>
      <c r="M5" s="227">
        <v>0</v>
      </c>
      <c r="N5" s="227"/>
      <c r="O5" s="227">
        <v>0</v>
      </c>
      <c r="P5" s="227">
        <v>0</v>
      </c>
      <c r="Q5" s="227">
        <v>0</v>
      </c>
      <c r="R5" s="227">
        <v>0</v>
      </c>
      <c r="S5" s="227"/>
      <c r="T5" s="227">
        <v>0</v>
      </c>
      <c r="U5" s="227">
        <v>0</v>
      </c>
      <c r="V5" s="227">
        <v>0</v>
      </c>
      <c r="W5" s="227">
        <v>0</v>
      </c>
      <c r="X5" s="227"/>
      <c r="Y5" s="227"/>
      <c r="Z5" s="228"/>
      <c r="AA5" s="226" t="s">
        <v>6585</v>
      </c>
      <c r="AC5" s="75" t="str">
        <f t="shared" ref="AC5:AC68" si="0">IF(C5=2,"00",IF(LEN(BIN2HEX(CONCATENATE(K5,J5,I5,H5,F5,E5,D5,C5)))&gt;1,BIN2HEX(CONCATENATE(K5,J5,I5,H5,F5,E5,D5,C5)),"0"&amp;BIN2HEX(CONCATENATE(K5,J5,I5,H5,F5,E5,D5,C5))))</f>
        <v>07</v>
      </c>
      <c r="AD5" s="75" t="str">
        <f t="shared" ref="AD5:AD68" si="1">CONCATENATE(AC5,AC6,AC7,AC8,AC9,AC10,AC11,AC12,AC13,AC14,AC15,AC16,AC17,AC18,AC19,AC20)</f>
        <v>07070007070707070707070707070707</v>
      </c>
      <c r="AE5" s="90" t="str">
        <f t="shared" ref="AE5:AE10" ca="1" si="2">OFFSET($AD$4:$AD$103,0+AO5,0,1,1)</f>
        <v>07070707070707070707070707070707</v>
      </c>
      <c r="AF5" s="90">
        <f t="shared" ref="AF5:AF10" ca="1" si="3">OFFSET($AG$4:$AG$103,0+AO5,0,1,1)</f>
        <v>112</v>
      </c>
      <c r="AG5" s="75">
        <f t="shared" ref="AG5:AG68" si="4">SUM(AH5:AH20)</f>
        <v>105</v>
      </c>
      <c r="AH5" s="75">
        <f t="shared" ref="AH5:AH68" si="5">HEX2DEC(AC5)</f>
        <v>7</v>
      </c>
      <c r="AI5" s="75" t="str">
        <f>IF(LEN(BIN2HEX(CONCATENATE(W5,V5,U5,T5,R5,Q5,P5,O5)))&gt;1,BIN2HEX(CONCATENATE(W5,V5,U5,T5,R5,Q5,P5,O5)),"0"&amp;BIN2HEX(CONCATENATE(W5,V5,U5,T5,R5,Q5,P5,O5)))</f>
        <v>00</v>
      </c>
      <c r="AJ5" s="75" t="str">
        <f>CONCATENATE(AI16,AI17,AI18,AI19,AI20,AI21,AI22,AI23,AI24,AI25,AI26,AI27,AI28,AI29,AI30,AI31)</f>
        <v>00000000000000000000000000000000</v>
      </c>
      <c r="AK5" s="90" t="str">
        <f ca="1">OFFSET($AJ$5:$AJ$103,0+AO4,0,1,1)</f>
        <v>00000000000000000000000000000000</v>
      </c>
      <c r="AL5" s="90">
        <f ca="1">OFFSET($AM$5:$AM$103,0+AO4,0,1,1)</f>
        <v>0</v>
      </c>
      <c r="AM5" s="75">
        <f>SUM(AN16:AN31)</f>
        <v>0</v>
      </c>
      <c r="AN5" s="75">
        <f t="shared" ref="AN5:AN68" si="6">HEX2DEC(AI5)</f>
        <v>0</v>
      </c>
      <c r="AO5" s="75">
        <f t="shared" ref="AO5:AO10" si="7">16*AP5</f>
        <v>16</v>
      </c>
      <c r="AP5" s="75">
        <v>1</v>
      </c>
      <c r="AR5" s="75" t="str">
        <f t="shared" ref="AR5:AR68" si="8">AT109&amp;M5</f>
        <v>00</v>
      </c>
      <c r="AS5" s="75" t="str">
        <f t="shared" ref="AS5:AS68" si="9">CONCATENATE(AR5,AR6,AR7,AR8,AR9,AR10,AR11,AR12,AR13,AR14,AR15,AR16,AR17,AR18,AR19,AR20)</f>
        <v>00000000000000000000000000000000</v>
      </c>
      <c r="AT5" s="90" t="str">
        <f t="shared" ref="AT5:AT10" ca="1" si="10">OFFSET($AS$4:$AS$103,0+AO5,0,1,1)</f>
        <v>00000000000000000000000000000000</v>
      </c>
      <c r="AU5" s="90">
        <f t="shared" ref="AU5:AU10" ca="1" si="11">OFFSET($AV$4:$AV$103,0+AO5,0,1,1)</f>
        <v>0</v>
      </c>
      <c r="AV5" s="75">
        <f t="shared" ref="AV5:AV68" si="12">SUM(AW5:AW20)</f>
        <v>0</v>
      </c>
      <c r="AW5" s="75">
        <f t="shared" ref="AW5:AW68" si="13">HEX2DEC(AR5)</f>
        <v>0</v>
      </c>
      <c r="AX5" s="75" t="str">
        <f t="shared" ref="AX5:AX68" si="14">IF(C5=2,"01","00")</f>
        <v>00</v>
      </c>
      <c r="AY5" s="75" t="str">
        <f>CONCATENATE(AX8,AX9,AX10,AX11,AX12,AX13,AX14,AX15,AX16,AX17,AX18,AX19,AX20,AX21,AX22,AX23)</f>
        <v>00000000000000000000000000000000</v>
      </c>
      <c r="AZ5" s="90" t="str">
        <f ca="1">OFFSET($AY$5:$AY$103,0+AO4,0,1,1)</f>
        <v>00000000000000000000000000000000</v>
      </c>
      <c r="BA5" s="90">
        <f ca="1">OFFSET($BB$5:$BB$103,0+AO4,0,1,1)</f>
        <v>0</v>
      </c>
      <c r="BB5" s="75">
        <f>SUM(BC8:BC23)</f>
        <v>0</v>
      </c>
      <c r="BC5" s="75">
        <f t="shared" ref="BC5:BC68" si="15">HEX2DEC(AX5)</f>
        <v>0</v>
      </c>
    </row>
    <row r="6" spans="1:55" ht="13.5" x14ac:dyDescent="0.2">
      <c r="A6" s="74"/>
      <c r="B6" s="221">
        <v>2</v>
      </c>
      <c r="C6" s="222">
        <f>IF(VLOOKUP($B6,Input!$K$8:$L$67,2)="YES",1,IF(AND(VLOOKUP($B6,Input!$K$8:$L$67,2)="NO",$B6&lt;=TOP),2,0))</f>
        <v>1</v>
      </c>
      <c r="D6" s="223">
        <f>IF(AND(G_TOP&lt;&gt;$B6,VLOOKUP($B6,Input!$K$8:$L$67,2)="YES"),1,0)</f>
        <v>1</v>
      </c>
      <c r="E6" s="223">
        <f>IF(VLOOKUP($B6,Input!$K$8:$L$67,2)="YES",1,0)</f>
        <v>1</v>
      </c>
      <c r="F6" s="224">
        <v>0</v>
      </c>
      <c r="G6" s="224"/>
      <c r="H6" s="224">
        <v>0</v>
      </c>
      <c r="I6" s="224">
        <v>0</v>
      </c>
      <c r="J6" s="224">
        <v>0</v>
      </c>
      <c r="K6" s="224">
        <v>0</v>
      </c>
      <c r="L6" s="224"/>
      <c r="M6" s="224">
        <v>0</v>
      </c>
      <c r="N6" s="224"/>
      <c r="O6" s="224">
        <v>0</v>
      </c>
      <c r="P6" s="224">
        <v>0</v>
      </c>
      <c r="Q6" s="224">
        <v>0</v>
      </c>
      <c r="R6" s="224">
        <v>0</v>
      </c>
      <c r="S6" s="224"/>
      <c r="T6" s="224">
        <v>0</v>
      </c>
      <c r="U6" s="224">
        <v>0</v>
      </c>
      <c r="V6" s="224">
        <v>0</v>
      </c>
      <c r="W6" s="224">
        <v>0</v>
      </c>
      <c r="X6" s="224"/>
      <c r="Y6" s="224"/>
      <c r="Z6" s="225"/>
      <c r="AA6" s="226" t="s">
        <v>6585</v>
      </c>
      <c r="AC6" s="75" t="str">
        <f t="shared" si="0"/>
        <v>07</v>
      </c>
      <c r="AD6" s="75" t="str">
        <f t="shared" si="1"/>
        <v>07000707070707070707070707070707</v>
      </c>
      <c r="AE6" s="90" t="str">
        <f t="shared" ca="1" si="2"/>
        <v>05000000000000000000000000000000</v>
      </c>
      <c r="AF6" s="90">
        <f t="shared" ca="1" si="3"/>
        <v>5</v>
      </c>
      <c r="AG6" s="75">
        <f t="shared" si="4"/>
        <v>105</v>
      </c>
      <c r="AH6" s="75">
        <f t="shared" si="5"/>
        <v>7</v>
      </c>
      <c r="AI6" s="75" t="str">
        <f t="shared" ref="AI6:AI69" si="16">IF(LEN(BIN2HEX(CONCATENATE(W6,V6,U6,T6,R6,Q6,P6,O6)))&gt;1,BIN2HEX(CONCATENATE(W6,V6,U6,T6,R6,Q6,P6,O6)),"0"&amp;BIN2HEX(CONCATENATE(W6,V6,U6,T6,R6,Q6,P6,O6)))</f>
        <v>00</v>
      </c>
      <c r="AJ6" s="75" t="str">
        <f t="shared" ref="AJ6:AJ69" si="17">CONCATENATE(AI17,AI18,AI19,AI20,AI21,AI22,AI23,AI24,AI25,AI26,AI27,AI28,AI29,AI30,AI31,AI32)</f>
        <v>00000000000000000000000000000000</v>
      </c>
      <c r="AK6" s="90" t="str">
        <f t="shared" ref="AK6:AK10" ca="1" si="18">OFFSET($AJ$5:$AJ$103,0+AO5,0,1,1)</f>
        <v>00000000000000000000000000000000</v>
      </c>
      <c r="AL6" s="90">
        <f t="shared" ref="AL6:AL10" ca="1" si="19">OFFSET($AM$5:$AM$103,0+AO5,0,1,1)</f>
        <v>0</v>
      </c>
      <c r="AM6" s="75">
        <f t="shared" ref="AM6:AM69" si="20">SUM(AN17:AN32)</f>
        <v>0</v>
      </c>
      <c r="AN6" s="75">
        <f t="shared" si="6"/>
        <v>0</v>
      </c>
      <c r="AO6" s="75">
        <f t="shared" si="7"/>
        <v>32</v>
      </c>
      <c r="AP6" s="75">
        <v>2</v>
      </c>
      <c r="AR6" s="75" t="str">
        <f t="shared" si="8"/>
        <v>00</v>
      </c>
      <c r="AS6" s="75" t="str">
        <f t="shared" si="9"/>
        <v>00000000000000000000000000000000</v>
      </c>
      <c r="AT6" s="90" t="str">
        <f t="shared" ca="1" si="10"/>
        <v>00000000000000000000000000000000</v>
      </c>
      <c r="AU6" s="90">
        <f t="shared" ca="1" si="11"/>
        <v>0</v>
      </c>
      <c r="AV6" s="75">
        <f t="shared" si="12"/>
        <v>0</v>
      </c>
      <c r="AW6" s="75">
        <f t="shared" si="13"/>
        <v>0</v>
      </c>
      <c r="AX6" s="75" t="str">
        <f t="shared" si="14"/>
        <v>00</v>
      </c>
      <c r="AY6" s="75" t="str">
        <f t="shared" ref="AY6:AY69" si="21">CONCATENATE(AX9,AX10,AX11,AX12,AX13,AX14,AX15,AX16,AX17,AX18,AX19,AX20,AX21,AX22,AX23,AX24)</f>
        <v>00000000000000000000000000000000</v>
      </c>
      <c r="AZ6" s="90" t="str">
        <f t="shared" ref="AZ6:AZ11" ca="1" si="22">OFFSET($AY$5:$AY$103,0+AO5,0,1,1)</f>
        <v>00000000000000000000000000000000</v>
      </c>
      <c r="BA6" s="90">
        <f t="shared" ref="BA6:BA10" ca="1" si="23">OFFSET($BB$5:$BB$103,0+AO5,0,1,1)</f>
        <v>0</v>
      </c>
      <c r="BB6" s="75">
        <f t="shared" ref="BB6:BB69" si="24">SUM(BC9:BC24)</f>
        <v>0</v>
      </c>
      <c r="BC6" s="75">
        <f t="shared" si="15"/>
        <v>0</v>
      </c>
    </row>
    <row r="7" spans="1:55" ht="13.5" x14ac:dyDescent="0.2">
      <c r="A7" s="74"/>
      <c r="B7" s="221">
        <v>3</v>
      </c>
      <c r="C7" s="222">
        <f>IF(VLOOKUP($B7,Input!$K$8:$L$67,2)="YES",1,IF(AND(VLOOKUP($B7,Input!$K$8:$L$67,2)="NO",$B7&lt;=TOP),2,0))</f>
        <v>2</v>
      </c>
      <c r="D7" s="223">
        <f>IF(AND(G_TOP&lt;&gt;$B7,VLOOKUP($B7,Input!$K$8:$L$67,2)="YES"),1,0)</f>
        <v>0</v>
      </c>
      <c r="E7" s="223">
        <f>IF(VLOOKUP($B7,Input!$K$8:$L$67,2)="YES",1,0)</f>
        <v>0</v>
      </c>
      <c r="F7" s="227">
        <v>0</v>
      </c>
      <c r="G7" s="227"/>
      <c r="H7" s="227">
        <v>0</v>
      </c>
      <c r="I7" s="227">
        <v>0</v>
      </c>
      <c r="J7" s="227">
        <v>0</v>
      </c>
      <c r="K7" s="227">
        <v>0</v>
      </c>
      <c r="L7" s="227"/>
      <c r="M7" s="227">
        <v>0</v>
      </c>
      <c r="N7" s="227"/>
      <c r="O7" s="227">
        <v>0</v>
      </c>
      <c r="P7" s="227">
        <v>0</v>
      </c>
      <c r="Q7" s="227">
        <v>0</v>
      </c>
      <c r="R7" s="227">
        <v>0</v>
      </c>
      <c r="S7" s="227"/>
      <c r="T7" s="227">
        <v>0</v>
      </c>
      <c r="U7" s="227">
        <v>0</v>
      </c>
      <c r="V7" s="227">
        <v>0</v>
      </c>
      <c r="W7" s="227">
        <v>0</v>
      </c>
      <c r="X7" s="227"/>
      <c r="Y7" s="227"/>
      <c r="Z7" s="228"/>
      <c r="AA7" s="226" t="s">
        <v>6585</v>
      </c>
      <c r="AC7" s="75" t="str">
        <f t="shared" si="0"/>
        <v>00</v>
      </c>
      <c r="AD7" s="75" t="str">
        <f t="shared" si="1"/>
        <v>00070707070707070707070707070707</v>
      </c>
      <c r="AE7" s="90" t="str">
        <f t="shared" ca="1" si="2"/>
        <v>00000000000000000000000000000000</v>
      </c>
      <c r="AF7" s="90">
        <f t="shared" ca="1" si="3"/>
        <v>0</v>
      </c>
      <c r="AG7" s="75">
        <f t="shared" si="4"/>
        <v>105</v>
      </c>
      <c r="AH7" s="75">
        <f t="shared" si="5"/>
        <v>0</v>
      </c>
      <c r="AI7" s="75" t="str">
        <f t="shared" si="16"/>
        <v>00</v>
      </c>
      <c r="AJ7" s="75" t="str">
        <f t="shared" si="17"/>
        <v>00000000000000000000000000000000</v>
      </c>
      <c r="AK7" s="90" t="str">
        <f t="shared" ca="1" si="18"/>
        <v>00000000000000000000000000000000</v>
      </c>
      <c r="AL7" s="90">
        <f t="shared" ca="1" si="19"/>
        <v>0</v>
      </c>
      <c r="AM7" s="75">
        <f t="shared" si="20"/>
        <v>0</v>
      </c>
      <c r="AN7" s="75">
        <f t="shared" si="6"/>
        <v>0</v>
      </c>
      <c r="AO7" s="75">
        <f t="shared" si="7"/>
        <v>48</v>
      </c>
      <c r="AP7" s="75">
        <v>3</v>
      </c>
      <c r="AR7" s="75" t="str">
        <f t="shared" si="8"/>
        <v>00</v>
      </c>
      <c r="AS7" s="75" t="str">
        <f t="shared" si="9"/>
        <v>00000000000000000000000000000000</v>
      </c>
      <c r="AT7" s="90" t="str">
        <f t="shared" ca="1" si="10"/>
        <v>00000000000000000000000000000000</v>
      </c>
      <c r="AU7" s="90">
        <f t="shared" ca="1" si="11"/>
        <v>0</v>
      </c>
      <c r="AV7" s="75">
        <f t="shared" si="12"/>
        <v>0</v>
      </c>
      <c r="AW7" s="75">
        <f t="shared" si="13"/>
        <v>0</v>
      </c>
      <c r="AX7" s="75" t="str">
        <f t="shared" si="14"/>
        <v>01</v>
      </c>
      <c r="AY7" s="75" t="str">
        <f t="shared" si="21"/>
        <v>00000000000000000000000000000000</v>
      </c>
      <c r="AZ7" s="90" t="str">
        <f t="shared" ca="1" si="22"/>
        <v>00000000000000000000000000000000</v>
      </c>
      <c r="BA7" s="90">
        <f t="shared" ca="1" si="23"/>
        <v>0</v>
      </c>
      <c r="BB7" s="75">
        <f t="shared" si="24"/>
        <v>0</v>
      </c>
      <c r="BC7" s="75">
        <f t="shared" si="15"/>
        <v>1</v>
      </c>
    </row>
    <row r="8" spans="1:55" ht="13.5" x14ac:dyDescent="0.2">
      <c r="A8" s="74"/>
      <c r="B8" s="221">
        <v>4</v>
      </c>
      <c r="C8" s="222">
        <f>IF(VLOOKUP($B8,Input!$K$8:$L$67,2)="YES",1,IF(AND(VLOOKUP($B8,Input!$K$8:$L$67,2)="NO",$B8&lt;=TOP),2,0))</f>
        <v>1</v>
      </c>
      <c r="D8" s="223">
        <f>IF(AND(G_TOP&lt;&gt;$B8,VLOOKUP($B8,Input!$K$8:$L$67,2)="YES"),1,0)</f>
        <v>1</v>
      </c>
      <c r="E8" s="223">
        <f>IF(VLOOKUP($B8,Input!$K$8:$L$67,2)="YES",1,0)</f>
        <v>1</v>
      </c>
      <c r="F8" s="224">
        <v>0</v>
      </c>
      <c r="G8" s="224"/>
      <c r="H8" s="224">
        <v>0</v>
      </c>
      <c r="I8" s="224">
        <v>0</v>
      </c>
      <c r="J8" s="224">
        <v>0</v>
      </c>
      <c r="K8" s="224">
        <v>0</v>
      </c>
      <c r="L8" s="224"/>
      <c r="M8" s="224">
        <v>0</v>
      </c>
      <c r="N8" s="224"/>
      <c r="O8" s="224">
        <v>0</v>
      </c>
      <c r="P8" s="224">
        <v>0</v>
      </c>
      <c r="Q8" s="224">
        <v>0</v>
      </c>
      <c r="R8" s="224">
        <v>0</v>
      </c>
      <c r="S8" s="224"/>
      <c r="T8" s="224">
        <v>0</v>
      </c>
      <c r="U8" s="224">
        <v>0</v>
      </c>
      <c r="V8" s="224">
        <v>0</v>
      </c>
      <c r="W8" s="224">
        <v>0</v>
      </c>
      <c r="X8" s="224"/>
      <c r="Y8" s="224"/>
      <c r="Z8" s="225"/>
      <c r="AA8" s="226" t="s">
        <v>6585</v>
      </c>
      <c r="AC8" s="75" t="str">
        <f t="shared" si="0"/>
        <v>07</v>
      </c>
      <c r="AD8" s="75" t="str">
        <f t="shared" si="1"/>
        <v>07070707070707070707070707070707</v>
      </c>
      <c r="AE8" s="90" t="str">
        <f t="shared" ca="1" si="2"/>
        <v>00000000000000000000000000000000</v>
      </c>
      <c r="AF8" s="90">
        <f t="shared" ca="1" si="3"/>
        <v>0</v>
      </c>
      <c r="AG8" s="75">
        <f t="shared" si="4"/>
        <v>112</v>
      </c>
      <c r="AH8" s="75">
        <f t="shared" si="5"/>
        <v>7</v>
      </c>
      <c r="AI8" s="75" t="str">
        <f t="shared" si="16"/>
        <v>00</v>
      </c>
      <c r="AJ8" s="75" t="str">
        <f t="shared" si="17"/>
        <v>00000000000000000000000000000000</v>
      </c>
      <c r="AK8" s="90" t="str">
        <f t="shared" ca="1" si="18"/>
        <v>00000000000000000000000000000000</v>
      </c>
      <c r="AL8" s="90">
        <f t="shared" ca="1" si="19"/>
        <v>0</v>
      </c>
      <c r="AM8" s="75">
        <f t="shared" si="20"/>
        <v>0</v>
      </c>
      <c r="AN8" s="75">
        <f t="shared" si="6"/>
        <v>0</v>
      </c>
      <c r="AO8" s="75">
        <f t="shared" si="7"/>
        <v>64</v>
      </c>
      <c r="AP8" s="75">
        <v>4</v>
      </c>
      <c r="AR8" s="75" t="str">
        <f t="shared" si="8"/>
        <v>00</v>
      </c>
      <c r="AS8" s="75" t="str">
        <f t="shared" si="9"/>
        <v>00000000000000000000000000000000</v>
      </c>
      <c r="AT8" s="90" t="str">
        <f t="shared" ca="1" si="10"/>
        <v>00000000000000000000000000000000</v>
      </c>
      <c r="AU8" s="90">
        <f t="shared" ca="1" si="11"/>
        <v>0</v>
      </c>
      <c r="AV8" s="75">
        <f t="shared" si="12"/>
        <v>0</v>
      </c>
      <c r="AW8" s="75">
        <f t="shared" si="13"/>
        <v>0</v>
      </c>
      <c r="AX8" s="75" t="str">
        <f t="shared" si="14"/>
        <v>00</v>
      </c>
      <c r="AY8" s="75" t="str">
        <f t="shared" si="21"/>
        <v>00000000000000000000000000000000</v>
      </c>
      <c r="AZ8" s="90" t="str">
        <f t="shared" ca="1" si="22"/>
        <v>00000000000000000000000000000000</v>
      </c>
      <c r="BA8" s="90">
        <f t="shared" ca="1" si="23"/>
        <v>0</v>
      </c>
      <c r="BB8" s="75">
        <f t="shared" si="24"/>
        <v>0</v>
      </c>
      <c r="BC8" s="75">
        <f t="shared" si="15"/>
        <v>0</v>
      </c>
    </row>
    <row r="9" spans="1:55" ht="13.5" x14ac:dyDescent="0.2">
      <c r="A9" s="74"/>
      <c r="B9" s="221">
        <v>5</v>
      </c>
      <c r="C9" s="222">
        <f>IF(VLOOKUP($B9,Input!$K$8:$L$67,2)="YES",1,IF(AND(VLOOKUP($B9,Input!$K$8:$L$67,2)="NO",$B9&lt;=TOP),2,0))</f>
        <v>1</v>
      </c>
      <c r="D9" s="223">
        <f>IF(AND(G_TOP&lt;&gt;$B9,VLOOKUP($B9,Input!$K$8:$L$67,2)="YES"),1,0)</f>
        <v>1</v>
      </c>
      <c r="E9" s="223">
        <f>IF(VLOOKUP($B9,Input!$K$8:$L$67,2)="YES",1,0)</f>
        <v>1</v>
      </c>
      <c r="F9" s="224">
        <v>0</v>
      </c>
      <c r="G9" s="224"/>
      <c r="H9" s="224">
        <v>0</v>
      </c>
      <c r="I9" s="224">
        <v>0</v>
      </c>
      <c r="J9" s="224">
        <v>0</v>
      </c>
      <c r="K9" s="224">
        <v>0</v>
      </c>
      <c r="L9" s="224"/>
      <c r="M9" s="224">
        <v>0</v>
      </c>
      <c r="N9" s="224"/>
      <c r="O9" s="224">
        <v>0</v>
      </c>
      <c r="P9" s="224">
        <v>0</v>
      </c>
      <c r="Q9" s="224">
        <v>0</v>
      </c>
      <c r="R9" s="224">
        <v>0</v>
      </c>
      <c r="S9" s="224"/>
      <c r="T9" s="224">
        <v>0</v>
      </c>
      <c r="U9" s="224">
        <v>0</v>
      </c>
      <c r="V9" s="224">
        <v>0</v>
      </c>
      <c r="W9" s="224">
        <v>0</v>
      </c>
      <c r="X9" s="224"/>
      <c r="Y9" s="224"/>
      <c r="Z9" s="225"/>
      <c r="AA9" s="226" t="s">
        <v>6585</v>
      </c>
      <c r="AC9" s="75" t="str">
        <f t="shared" si="0"/>
        <v>07</v>
      </c>
      <c r="AD9" s="75" t="str">
        <f t="shared" si="1"/>
        <v>07070707070707070707070707070707</v>
      </c>
      <c r="AE9" s="90" t="str">
        <f t="shared" ca="1" si="2"/>
        <v>00000000000000000000000000000000</v>
      </c>
      <c r="AF9" s="90">
        <f t="shared" ca="1" si="3"/>
        <v>0</v>
      </c>
      <c r="AG9" s="75">
        <f t="shared" si="4"/>
        <v>112</v>
      </c>
      <c r="AH9" s="75">
        <f t="shared" si="5"/>
        <v>7</v>
      </c>
      <c r="AI9" s="75" t="str">
        <f t="shared" si="16"/>
        <v>00</v>
      </c>
      <c r="AJ9" s="75" t="str">
        <f t="shared" si="17"/>
        <v>00000000000000000000000000000000</v>
      </c>
      <c r="AK9" s="90" t="str">
        <f t="shared" ca="1" si="18"/>
        <v>00000000000000000000000000000000</v>
      </c>
      <c r="AL9" s="90">
        <f t="shared" ca="1" si="19"/>
        <v>0</v>
      </c>
      <c r="AM9" s="75">
        <f t="shared" si="20"/>
        <v>0</v>
      </c>
      <c r="AN9" s="75">
        <f t="shared" si="6"/>
        <v>0</v>
      </c>
      <c r="AO9" s="75">
        <f t="shared" si="7"/>
        <v>80</v>
      </c>
      <c r="AP9" s="75">
        <v>5</v>
      </c>
      <c r="AR9" s="75" t="str">
        <f t="shared" si="8"/>
        <v>00</v>
      </c>
      <c r="AS9" s="75" t="str">
        <f t="shared" si="9"/>
        <v>00000000000000000000000000000000</v>
      </c>
      <c r="AT9" s="90" t="str">
        <f t="shared" ca="1" si="10"/>
        <v>00000000000000000000000000000000</v>
      </c>
      <c r="AU9" s="90">
        <f t="shared" ca="1" si="11"/>
        <v>0</v>
      </c>
      <c r="AV9" s="75">
        <f t="shared" si="12"/>
        <v>0</v>
      </c>
      <c r="AW9" s="75">
        <f t="shared" si="13"/>
        <v>0</v>
      </c>
      <c r="AX9" s="75" t="str">
        <f t="shared" si="14"/>
        <v>00</v>
      </c>
      <c r="AY9" s="75" t="str">
        <f t="shared" si="21"/>
        <v>00000000000000000000000000000000</v>
      </c>
      <c r="AZ9" s="90" t="str">
        <f t="shared" ca="1" si="22"/>
        <v>00000000000000000000000000000000</v>
      </c>
      <c r="BA9" s="90">
        <f t="shared" ca="1" si="23"/>
        <v>0</v>
      </c>
      <c r="BB9" s="75">
        <f t="shared" si="24"/>
        <v>0</v>
      </c>
      <c r="BC9" s="75">
        <f t="shared" si="15"/>
        <v>0</v>
      </c>
    </row>
    <row r="10" spans="1:55" ht="13.5" x14ac:dyDescent="0.2">
      <c r="A10" s="74"/>
      <c r="B10" s="221">
        <v>6</v>
      </c>
      <c r="C10" s="222">
        <f>IF(VLOOKUP($B10,Input!$K$8:$L$67,2)="YES",1,IF(AND(VLOOKUP($B10,Input!$K$8:$L$67,2)="NO",$B10&lt;=TOP),2,0))</f>
        <v>1</v>
      </c>
      <c r="D10" s="223">
        <f>IF(AND(G_TOP&lt;&gt;$B10,VLOOKUP($B10,Input!$K$8:$L$67,2)="YES"),1,0)</f>
        <v>1</v>
      </c>
      <c r="E10" s="223">
        <f>IF(VLOOKUP($B10,Input!$K$8:$L$67,2)="YES",1,0)</f>
        <v>1</v>
      </c>
      <c r="F10" s="224">
        <v>0</v>
      </c>
      <c r="G10" s="224"/>
      <c r="H10" s="224">
        <v>0</v>
      </c>
      <c r="I10" s="224">
        <v>0</v>
      </c>
      <c r="J10" s="224">
        <v>0</v>
      </c>
      <c r="K10" s="224">
        <v>0</v>
      </c>
      <c r="L10" s="224"/>
      <c r="M10" s="224">
        <v>0</v>
      </c>
      <c r="N10" s="224"/>
      <c r="O10" s="224">
        <v>0</v>
      </c>
      <c r="P10" s="224">
        <v>0</v>
      </c>
      <c r="Q10" s="224">
        <v>0</v>
      </c>
      <c r="R10" s="224">
        <v>0</v>
      </c>
      <c r="S10" s="224"/>
      <c r="T10" s="224">
        <v>0</v>
      </c>
      <c r="U10" s="224">
        <v>0</v>
      </c>
      <c r="V10" s="224">
        <v>0</v>
      </c>
      <c r="W10" s="224">
        <v>0</v>
      </c>
      <c r="X10" s="224"/>
      <c r="Y10" s="224"/>
      <c r="Z10" s="225"/>
      <c r="AA10" s="226" t="s">
        <v>6585</v>
      </c>
      <c r="AC10" s="75" t="str">
        <f t="shared" si="0"/>
        <v>07</v>
      </c>
      <c r="AD10" s="75" t="str">
        <f t="shared" si="1"/>
        <v>07070707070707070707070707070707</v>
      </c>
      <c r="AE10" s="90" t="str">
        <f t="shared" ca="1" si="2"/>
        <v>00000000</v>
      </c>
      <c r="AF10" s="90">
        <f t="shared" ca="1" si="3"/>
        <v>0</v>
      </c>
      <c r="AG10" s="75">
        <f t="shared" si="4"/>
        <v>112</v>
      </c>
      <c r="AH10" s="75">
        <f t="shared" si="5"/>
        <v>7</v>
      </c>
      <c r="AI10" s="75" t="str">
        <f t="shared" si="16"/>
        <v>00</v>
      </c>
      <c r="AJ10" s="75" t="str">
        <f t="shared" si="17"/>
        <v>00000000000000000000000000000000</v>
      </c>
      <c r="AK10" s="90" t="str">
        <f t="shared" ca="1" si="18"/>
        <v>0000000000000000</v>
      </c>
      <c r="AL10" s="90">
        <f t="shared" ca="1" si="19"/>
        <v>0</v>
      </c>
      <c r="AM10" s="75">
        <f t="shared" si="20"/>
        <v>0</v>
      </c>
      <c r="AN10" s="75">
        <f t="shared" si="6"/>
        <v>0</v>
      </c>
      <c r="AO10" s="75">
        <f t="shared" si="7"/>
        <v>96</v>
      </c>
      <c r="AP10" s="75">
        <v>6</v>
      </c>
      <c r="AR10" s="75" t="str">
        <f t="shared" si="8"/>
        <v>00</v>
      </c>
      <c r="AS10" s="75" t="str">
        <f t="shared" si="9"/>
        <v>00000000000000000000000000000000</v>
      </c>
      <c r="AT10" s="90" t="str">
        <f t="shared" ca="1" si="10"/>
        <v>00000000</v>
      </c>
      <c r="AU10" s="90">
        <f t="shared" ca="1" si="11"/>
        <v>0</v>
      </c>
      <c r="AV10" s="75">
        <f t="shared" si="12"/>
        <v>0</v>
      </c>
      <c r="AW10" s="75">
        <f t="shared" si="13"/>
        <v>0</v>
      </c>
      <c r="AX10" s="75" t="str">
        <f t="shared" si="14"/>
        <v>00</v>
      </c>
      <c r="AY10" s="75" t="str">
        <f t="shared" si="21"/>
        <v>00000000000000000000000000000000</v>
      </c>
      <c r="AZ10" s="90" t="str">
        <f t="shared" ca="1" si="22"/>
        <v>00000000000000000000000000000000</v>
      </c>
      <c r="BA10" s="90">
        <f t="shared" ca="1" si="23"/>
        <v>0</v>
      </c>
      <c r="BB10" s="75">
        <f t="shared" si="24"/>
        <v>0</v>
      </c>
      <c r="BC10" s="75">
        <f t="shared" si="15"/>
        <v>0</v>
      </c>
    </row>
    <row r="11" spans="1:55" ht="13.5" x14ac:dyDescent="0.2">
      <c r="A11" s="74"/>
      <c r="B11" s="221">
        <v>7</v>
      </c>
      <c r="C11" s="222">
        <f>IF(VLOOKUP($B11,Input!$K$8:$L$67,2)="YES",1,IF(AND(VLOOKUP($B11,Input!$K$8:$L$67,2)="NO",$B11&lt;=TOP),2,0))</f>
        <v>1</v>
      </c>
      <c r="D11" s="223">
        <f>IF(AND(G_TOP&lt;&gt;$B11,VLOOKUP($B11,Input!$K$8:$L$67,2)="YES"),1,0)</f>
        <v>1</v>
      </c>
      <c r="E11" s="223">
        <f>IF(VLOOKUP($B11,Input!$K$8:$L$67,2)="YES",1,0)</f>
        <v>1</v>
      </c>
      <c r="F11" s="224">
        <v>0</v>
      </c>
      <c r="G11" s="224"/>
      <c r="H11" s="224">
        <v>0</v>
      </c>
      <c r="I11" s="224">
        <v>0</v>
      </c>
      <c r="J11" s="224">
        <v>0</v>
      </c>
      <c r="K11" s="224">
        <v>0</v>
      </c>
      <c r="L11" s="224"/>
      <c r="M11" s="224">
        <v>0</v>
      </c>
      <c r="N11" s="224"/>
      <c r="O11" s="224">
        <v>0</v>
      </c>
      <c r="P11" s="224">
        <v>0</v>
      </c>
      <c r="Q11" s="224">
        <v>0</v>
      </c>
      <c r="R11" s="224">
        <v>0</v>
      </c>
      <c r="S11" s="224"/>
      <c r="T11" s="224">
        <v>0</v>
      </c>
      <c r="U11" s="224">
        <v>0</v>
      </c>
      <c r="V11" s="224">
        <v>0</v>
      </c>
      <c r="W11" s="224">
        <v>0</v>
      </c>
      <c r="X11" s="224"/>
      <c r="Y11" s="224"/>
      <c r="Z11" s="225"/>
      <c r="AA11" s="226" t="s">
        <v>6585</v>
      </c>
      <c r="AC11" s="75" t="str">
        <f t="shared" si="0"/>
        <v>07</v>
      </c>
      <c r="AD11" s="75" t="str">
        <f t="shared" si="1"/>
        <v>07070707070707070707070707070707</v>
      </c>
      <c r="AG11" s="75">
        <f t="shared" si="4"/>
        <v>112</v>
      </c>
      <c r="AH11" s="75">
        <f t="shared" si="5"/>
        <v>7</v>
      </c>
      <c r="AI11" s="75" t="str">
        <f t="shared" si="16"/>
        <v>00</v>
      </c>
      <c r="AJ11" s="75" t="str">
        <f t="shared" si="17"/>
        <v>00000000000000000000000000000000</v>
      </c>
      <c r="AM11" s="75">
        <f t="shared" si="20"/>
        <v>0</v>
      </c>
      <c r="AN11" s="75">
        <f t="shared" si="6"/>
        <v>0</v>
      </c>
      <c r="AR11" s="75" t="str">
        <f t="shared" si="8"/>
        <v>00</v>
      </c>
      <c r="AS11" s="75" t="str">
        <f t="shared" si="9"/>
        <v>00000000000000000000000000000000</v>
      </c>
      <c r="AV11" s="75">
        <f t="shared" si="12"/>
        <v>0</v>
      </c>
      <c r="AW11" s="75">
        <f t="shared" si="13"/>
        <v>0</v>
      </c>
      <c r="AX11" s="75" t="str">
        <f t="shared" si="14"/>
        <v>00</v>
      </c>
      <c r="AY11" s="75" t="str">
        <f t="shared" si="21"/>
        <v>00000000000000000000000000000000</v>
      </c>
      <c r="AZ11" s="75" t="str">
        <f t="shared" ca="1" si="22"/>
        <v/>
      </c>
      <c r="BB11" s="75">
        <f t="shared" si="24"/>
        <v>0</v>
      </c>
      <c r="BC11" s="75">
        <f t="shared" si="15"/>
        <v>0</v>
      </c>
    </row>
    <row r="12" spans="1:55" ht="13.5" x14ac:dyDescent="0.2">
      <c r="A12" s="74"/>
      <c r="B12" s="221">
        <v>8</v>
      </c>
      <c r="C12" s="222">
        <f>IF(VLOOKUP($B12,Input!$K$8:$L$67,2)="YES",1,IF(AND(VLOOKUP($B12,Input!$K$8:$L$67,2)="NO",$B12&lt;=TOP),2,0))</f>
        <v>1</v>
      </c>
      <c r="D12" s="223">
        <f>IF(AND(G_TOP&lt;&gt;$B12,VLOOKUP($B12,Input!$K$8:$L$67,2)="YES"),1,0)</f>
        <v>1</v>
      </c>
      <c r="E12" s="223">
        <f>IF(VLOOKUP($B12,Input!$K$8:$L$67,2)="YES",1,0)</f>
        <v>1</v>
      </c>
      <c r="F12" s="224">
        <v>0</v>
      </c>
      <c r="G12" s="224"/>
      <c r="H12" s="224">
        <v>0</v>
      </c>
      <c r="I12" s="224">
        <v>0</v>
      </c>
      <c r="J12" s="224">
        <v>0</v>
      </c>
      <c r="K12" s="224">
        <v>0</v>
      </c>
      <c r="L12" s="224"/>
      <c r="M12" s="224">
        <v>0</v>
      </c>
      <c r="N12" s="224"/>
      <c r="O12" s="224">
        <v>0</v>
      </c>
      <c r="P12" s="224">
        <v>0</v>
      </c>
      <c r="Q12" s="224">
        <v>0</v>
      </c>
      <c r="R12" s="224">
        <v>0</v>
      </c>
      <c r="S12" s="224"/>
      <c r="T12" s="224">
        <v>0</v>
      </c>
      <c r="U12" s="224">
        <v>0</v>
      </c>
      <c r="V12" s="224">
        <v>0</v>
      </c>
      <c r="W12" s="224">
        <v>0</v>
      </c>
      <c r="X12" s="224"/>
      <c r="Y12" s="224"/>
      <c r="Z12" s="225"/>
      <c r="AA12" s="226" t="s">
        <v>6585</v>
      </c>
      <c r="AC12" s="75" t="str">
        <f t="shared" si="0"/>
        <v>07</v>
      </c>
      <c r="AD12" s="75" t="str">
        <f t="shared" si="1"/>
        <v>07070707070707070707070707070707</v>
      </c>
      <c r="AG12" s="75">
        <f t="shared" si="4"/>
        <v>112</v>
      </c>
      <c r="AH12" s="75">
        <f t="shared" si="5"/>
        <v>7</v>
      </c>
      <c r="AI12" s="75" t="str">
        <f t="shared" si="16"/>
        <v>00</v>
      </c>
      <c r="AJ12" s="75" t="str">
        <f t="shared" si="17"/>
        <v>00000000000000000000000000000000</v>
      </c>
      <c r="AM12" s="75">
        <f t="shared" si="20"/>
        <v>0</v>
      </c>
      <c r="AN12" s="75">
        <f t="shared" si="6"/>
        <v>0</v>
      </c>
      <c r="AR12" s="75" t="str">
        <f t="shared" si="8"/>
        <v>00</v>
      </c>
      <c r="AS12" s="75" t="str">
        <f t="shared" si="9"/>
        <v>00000000000000000000000000000000</v>
      </c>
      <c r="AV12" s="75">
        <f t="shared" si="12"/>
        <v>0</v>
      </c>
      <c r="AW12" s="75">
        <f t="shared" si="13"/>
        <v>0</v>
      </c>
      <c r="AX12" s="75" t="str">
        <f t="shared" si="14"/>
        <v>00</v>
      </c>
      <c r="AY12" s="75" t="str">
        <f t="shared" si="21"/>
        <v>00000000000000000000000000000000</v>
      </c>
      <c r="BB12" s="75">
        <f t="shared" si="24"/>
        <v>0</v>
      </c>
      <c r="BC12" s="75">
        <f t="shared" si="15"/>
        <v>0</v>
      </c>
    </row>
    <row r="13" spans="1:55" ht="13.5" x14ac:dyDescent="0.2">
      <c r="A13" s="74"/>
      <c r="B13" s="221">
        <v>9</v>
      </c>
      <c r="C13" s="222">
        <f>IF(VLOOKUP($B13,Input!$K$8:$L$67,2)="YES",1,IF(AND(VLOOKUP($B13,Input!$K$8:$L$67,2)="NO",$B13&lt;=TOP),2,0))</f>
        <v>1</v>
      </c>
      <c r="D13" s="223">
        <f>IF(AND(G_TOP&lt;&gt;$B13,VLOOKUP($B13,Input!$K$8:$L$67,2)="YES"),1,0)</f>
        <v>1</v>
      </c>
      <c r="E13" s="223">
        <f>IF(VLOOKUP($B13,Input!$K$8:$L$67,2)="YES",1,0)</f>
        <v>1</v>
      </c>
      <c r="F13" s="224">
        <v>0</v>
      </c>
      <c r="G13" s="224"/>
      <c r="H13" s="224">
        <v>0</v>
      </c>
      <c r="I13" s="224">
        <v>0</v>
      </c>
      <c r="J13" s="224">
        <v>0</v>
      </c>
      <c r="K13" s="224">
        <v>0</v>
      </c>
      <c r="L13" s="224"/>
      <c r="M13" s="224">
        <v>0</v>
      </c>
      <c r="N13" s="224"/>
      <c r="O13" s="224">
        <v>0</v>
      </c>
      <c r="P13" s="224">
        <v>0</v>
      </c>
      <c r="Q13" s="224">
        <v>0</v>
      </c>
      <c r="R13" s="224">
        <v>0</v>
      </c>
      <c r="S13" s="224"/>
      <c r="T13" s="224">
        <v>0</v>
      </c>
      <c r="U13" s="224">
        <v>0</v>
      </c>
      <c r="V13" s="224">
        <v>0</v>
      </c>
      <c r="W13" s="224">
        <v>0</v>
      </c>
      <c r="X13" s="224"/>
      <c r="Y13" s="224"/>
      <c r="Z13" s="225"/>
      <c r="AA13" s="226" t="s">
        <v>6585</v>
      </c>
      <c r="AC13" s="75" t="str">
        <f t="shared" si="0"/>
        <v>07</v>
      </c>
      <c r="AD13" s="75" t="str">
        <f t="shared" si="1"/>
        <v>07070707070707070707070707070707</v>
      </c>
      <c r="AG13" s="75">
        <f t="shared" si="4"/>
        <v>112</v>
      </c>
      <c r="AH13" s="75">
        <f t="shared" si="5"/>
        <v>7</v>
      </c>
      <c r="AI13" s="75" t="str">
        <f t="shared" si="16"/>
        <v>00</v>
      </c>
      <c r="AJ13" s="75" t="str">
        <f t="shared" si="17"/>
        <v>00000000000000000000000000000000</v>
      </c>
      <c r="AM13" s="75">
        <f t="shared" si="20"/>
        <v>0</v>
      </c>
      <c r="AN13" s="75">
        <f t="shared" si="6"/>
        <v>0</v>
      </c>
      <c r="AR13" s="75" t="str">
        <f t="shared" si="8"/>
        <v>00</v>
      </c>
      <c r="AS13" s="75" t="str">
        <f t="shared" si="9"/>
        <v>00000000000000000000000000000000</v>
      </c>
      <c r="AV13" s="75">
        <f t="shared" si="12"/>
        <v>0</v>
      </c>
      <c r="AW13" s="75">
        <f t="shared" si="13"/>
        <v>0</v>
      </c>
      <c r="AX13" s="75" t="str">
        <f t="shared" si="14"/>
        <v>00</v>
      </c>
      <c r="AY13" s="75" t="str">
        <f t="shared" si="21"/>
        <v>00000000000000000000000000000000</v>
      </c>
      <c r="BB13" s="75">
        <f t="shared" si="24"/>
        <v>0</v>
      </c>
      <c r="BC13" s="75">
        <f t="shared" si="15"/>
        <v>0</v>
      </c>
    </row>
    <row r="14" spans="1:55" ht="13.5" x14ac:dyDescent="0.2">
      <c r="A14" s="74"/>
      <c r="B14" s="221">
        <v>10</v>
      </c>
      <c r="C14" s="222">
        <f>IF(VLOOKUP($B14,Input!$K$8:$L$67,2)="YES",1,IF(AND(VLOOKUP($B14,Input!$K$8:$L$67,2)="NO",$B14&lt;=TOP),2,0))</f>
        <v>1</v>
      </c>
      <c r="D14" s="223">
        <f>IF(AND(G_TOP&lt;&gt;$B14,VLOOKUP($B14,Input!$K$8:$L$67,2)="YES"),1,0)</f>
        <v>1</v>
      </c>
      <c r="E14" s="223">
        <f>IF(VLOOKUP($B14,Input!$K$8:$L$67,2)="YES",1,0)</f>
        <v>1</v>
      </c>
      <c r="F14" s="224">
        <v>0</v>
      </c>
      <c r="G14" s="224"/>
      <c r="H14" s="224">
        <v>0</v>
      </c>
      <c r="I14" s="224">
        <v>0</v>
      </c>
      <c r="J14" s="224">
        <v>0</v>
      </c>
      <c r="K14" s="224">
        <v>0</v>
      </c>
      <c r="L14" s="224"/>
      <c r="M14" s="224">
        <v>0</v>
      </c>
      <c r="N14" s="224"/>
      <c r="O14" s="224">
        <v>0</v>
      </c>
      <c r="P14" s="224">
        <v>0</v>
      </c>
      <c r="Q14" s="224">
        <v>0</v>
      </c>
      <c r="R14" s="224">
        <v>0</v>
      </c>
      <c r="S14" s="224"/>
      <c r="T14" s="224">
        <v>0</v>
      </c>
      <c r="U14" s="224">
        <v>0</v>
      </c>
      <c r="V14" s="224">
        <v>0</v>
      </c>
      <c r="W14" s="224">
        <v>0</v>
      </c>
      <c r="X14" s="224"/>
      <c r="Y14" s="224"/>
      <c r="Z14" s="225"/>
      <c r="AA14" s="226" t="s">
        <v>6585</v>
      </c>
      <c r="AC14" s="75" t="str">
        <f t="shared" si="0"/>
        <v>07</v>
      </c>
      <c r="AD14" s="75" t="str">
        <f t="shared" si="1"/>
        <v>07070707070707070707070707070707</v>
      </c>
      <c r="AG14" s="75">
        <f t="shared" si="4"/>
        <v>112</v>
      </c>
      <c r="AH14" s="75">
        <f t="shared" si="5"/>
        <v>7</v>
      </c>
      <c r="AI14" s="75" t="str">
        <f t="shared" si="16"/>
        <v>00</v>
      </c>
      <c r="AJ14" s="75" t="str">
        <f t="shared" si="17"/>
        <v>00000000000000000000000000000000</v>
      </c>
      <c r="AM14" s="75">
        <f t="shared" si="20"/>
        <v>0</v>
      </c>
      <c r="AN14" s="75">
        <f t="shared" si="6"/>
        <v>0</v>
      </c>
      <c r="AR14" s="75" t="str">
        <f t="shared" si="8"/>
        <v>00</v>
      </c>
      <c r="AS14" s="75" t="str">
        <f t="shared" si="9"/>
        <v>00000000000000000000000000000000</v>
      </c>
      <c r="AV14" s="75">
        <f t="shared" si="12"/>
        <v>0</v>
      </c>
      <c r="AW14" s="75">
        <f t="shared" si="13"/>
        <v>0</v>
      </c>
      <c r="AX14" s="75" t="str">
        <f t="shared" si="14"/>
        <v>00</v>
      </c>
      <c r="AY14" s="75" t="str">
        <f t="shared" si="21"/>
        <v>00000000000000000000000000000000</v>
      </c>
      <c r="BB14" s="75">
        <f t="shared" si="24"/>
        <v>0</v>
      </c>
      <c r="BC14" s="75">
        <f t="shared" si="15"/>
        <v>0</v>
      </c>
    </row>
    <row r="15" spans="1:55" ht="13.5" x14ac:dyDescent="0.2">
      <c r="A15" s="74"/>
      <c r="B15" s="221">
        <v>11</v>
      </c>
      <c r="C15" s="222">
        <f>IF(VLOOKUP($B15,Input!$K$8:$L$67,2)="YES",1,IF(AND(VLOOKUP($B15,Input!$K$8:$L$67,2)="NO",$B15&lt;=TOP),2,0))</f>
        <v>1</v>
      </c>
      <c r="D15" s="223">
        <f>IF(AND(G_TOP&lt;&gt;$B15,VLOOKUP($B15,Input!$K$8:$L$67,2)="YES"),1,0)</f>
        <v>1</v>
      </c>
      <c r="E15" s="223">
        <f>IF(VLOOKUP($B15,Input!$K$8:$L$67,2)="YES",1,0)</f>
        <v>1</v>
      </c>
      <c r="F15" s="224">
        <v>0</v>
      </c>
      <c r="G15" s="224"/>
      <c r="H15" s="224">
        <v>0</v>
      </c>
      <c r="I15" s="224">
        <v>0</v>
      </c>
      <c r="J15" s="224">
        <v>0</v>
      </c>
      <c r="K15" s="224">
        <v>0</v>
      </c>
      <c r="L15" s="224"/>
      <c r="M15" s="224">
        <v>0</v>
      </c>
      <c r="N15" s="224"/>
      <c r="O15" s="224">
        <v>0</v>
      </c>
      <c r="P15" s="224">
        <v>0</v>
      </c>
      <c r="Q15" s="224">
        <v>0</v>
      </c>
      <c r="R15" s="224">
        <v>0</v>
      </c>
      <c r="S15" s="224"/>
      <c r="T15" s="224">
        <v>0</v>
      </c>
      <c r="U15" s="224">
        <v>0</v>
      </c>
      <c r="V15" s="224">
        <v>0</v>
      </c>
      <c r="W15" s="224">
        <v>0</v>
      </c>
      <c r="X15" s="224"/>
      <c r="Y15" s="224"/>
      <c r="Z15" s="225"/>
      <c r="AA15" s="226" t="s">
        <v>6585</v>
      </c>
      <c r="AC15" s="75" t="str">
        <f t="shared" si="0"/>
        <v>07</v>
      </c>
      <c r="AD15" s="75" t="str">
        <f t="shared" si="1"/>
        <v>07070707070707070707070707070707</v>
      </c>
      <c r="AG15" s="75">
        <f t="shared" si="4"/>
        <v>112</v>
      </c>
      <c r="AH15" s="75">
        <f t="shared" si="5"/>
        <v>7</v>
      </c>
      <c r="AI15" s="75" t="str">
        <f t="shared" si="16"/>
        <v>00</v>
      </c>
      <c r="AJ15" s="75" t="str">
        <f t="shared" si="17"/>
        <v>00000000000000000000000000000000</v>
      </c>
      <c r="AM15" s="75">
        <f t="shared" si="20"/>
        <v>0</v>
      </c>
      <c r="AN15" s="75">
        <f t="shared" si="6"/>
        <v>0</v>
      </c>
      <c r="AR15" s="75" t="str">
        <f t="shared" si="8"/>
        <v>00</v>
      </c>
      <c r="AS15" s="75" t="str">
        <f t="shared" si="9"/>
        <v>00000000000000000000000000000000</v>
      </c>
      <c r="AV15" s="75">
        <f t="shared" si="12"/>
        <v>0</v>
      </c>
      <c r="AW15" s="75">
        <f t="shared" si="13"/>
        <v>0</v>
      </c>
      <c r="AX15" s="75" t="str">
        <f t="shared" si="14"/>
        <v>00</v>
      </c>
      <c r="AY15" s="75" t="str">
        <f t="shared" si="21"/>
        <v>00000000000000000000000000000000</v>
      </c>
      <c r="BB15" s="75">
        <f t="shared" si="24"/>
        <v>0</v>
      </c>
      <c r="BC15" s="75">
        <f t="shared" si="15"/>
        <v>0</v>
      </c>
    </row>
    <row r="16" spans="1:55" ht="13.5" x14ac:dyDescent="0.2">
      <c r="A16" s="74"/>
      <c r="B16" s="221">
        <v>12</v>
      </c>
      <c r="C16" s="222">
        <f>IF(VLOOKUP($B16,Input!$K$8:$L$67,2)="YES",1,IF(AND(VLOOKUP($B16,Input!$K$8:$L$67,2)="NO",$B16&lt;=TOP),2,0))</f>
        <v>1</v>
      </c>
      <c r="D16" s="223">
        <f>IF(AND(G_TOP&lt;&gt;$B16,VLOOKUP($B16,Input!$K$8:$L$67,2)="YES"),1,0)</f>
        <v>1</v>
      </c>
      <c r="E16" s="223">
        <f>IF(VLOOKUP($B16,Input!$K$8:$L$67,2)="YES",1,0)</f>
        <v>1</v>
      </c>
      <c r="F16" s="224">
        <v>0</v>
      </c>
      <c r="G16" s="224"/>
      <c r="H16" s="224">
        <v>0</v>
      </c>
      <c r="I16" s="224">
        <v>0</v>
      </c>
      <c r="J16" s="224">
        <v>0</v>
      </c>
      <c r="K16" s="224">
        <v>0</v>
      </c>
      <c r="L16" s="224"/>
      <c r="M16" s="224">
        <v>0</v>
      </c>
      <c r="N16" s="224"/>
      <c r="O16" s="224">
        <v>0</v>
      </c>
      <c r="P16" s="224">
        <v>0</v>
      </c>
      <c r="Q16" s="224">
        <v>0</v>
      </c>
      <c r="R16" s="224">
        <v>0</v>
      </c>
      <c r="S16" s="224"/>
      <c r="T16" s="224">
        <v>0</v>
      </c>
      <c r="U16" s="224">
        <v>0</v>
      </c>
      <c r="V16" s="224">
        <v>0</v>
      </c>
      <c r="W16" s="224">
        <v>0</v>
      </c>
      <c r="X16" s="224"/>
      <c r="Y16" s="224"/>
      <c r="Z16" s="225"/>
      <c r="AA16" s="226" t="s">
        <v>6585</v>
      </c>
      <c r="AC16" s="75" t="str">
        <f t="shared" si="0"/>
        <v>07</v>
      </c>
      <c r="AD16" s="75" t="str">
        <f t="shared" si="1"/>
        <v>07070707070707070707070707070707</v>
      </c>
      <c r="AG16" s="75">
        <f t="shared" si="4"/>
        <v>112</v>
      </c>
      <c r="AH16" s="75">
        <f t="shared" si="5"/>
        <v>7</v>
      </c>
      <c r="AI16" s="75" t="str">
        <f t="shared" si="16"/>
        <v>00</v>
      </c>
      <c r="AJ16" s="75" t="str">
        <f t="shared" si="17"/>
        <v>00000000000000000000000000000000</v>
      </c>
      <c r="AM16" s="75">
        <f t="shared" si="20"/>
        <v>0</v>
      </c>
      <c r="AN16" s="75">
        <f t="shared" si="6"/>
        <v>0</v>
      </c>
      <c r="AR16" s="75" t="str">
        <f t="shared" si="8"/>
        <v>00</v>
      </c>
      <c r="AS16" s="75" t="str">
        <f t="shared" si="9"/>
        <v>00000000000000000000000000000000</v>
      </c>
      <c r="AV16" s="75">
        <f t="shared" si="12"/>
        <v>0</v>
      </c>
      <c r="AW16" s="75">
        <f t="shared" si="13"/>
        <v>0</v>
      </c>
      <c r="AX16" s="75" t="str">
        <f t="shared" si="14"/>
        <v>00</v>
      </c>
      <c r="AY16" s="75" t="str">
        <f t="shared" si="21"/>
        <v>00000000000000000000000000000000</v>
      </c>
      <c r="BB16" s="75">
        <f t="shared" si="24"/>
        <v>0</v>
      </c>
      <c r="BC16" s="75">
        <f t="shared" si="15"/>
        <v>0</v>
      </c>
    </row>
    <row r="17" spans="1:55" ht="13.5" x14ac:dyDescent="0.2">
      <c r="A17" s="74"/>
      <c r="B17" s="221">
        <v>13</v>
      </c>
      <c r="C17" s="222">
        <f>IF(VLOOKUP($B17,Input!$K$8:$L$67,2)="YES",1,IF(AND(VLOOKUP($B17,Input!$K$8:$L$67,2)="NO",$B17&lt;=TOP),2,0))</f>
        <v>1</v>
      </c>
      <c r="D17" s="223">
        <f>IF(AND(G_TOP&lt;&gt;$B17,VLOOKUP($B17,Input!$K$8:$L$67,2)="YES"),1,0)</f>
        <v>1</v>
      </c>
      <c r="E17" s="223">
        <f>IF(VLOOKUP($B17,Input!$K$8:$L$67,2)="YES",1,0)</f>
        <v>1</v>
      </c>
      <c r="F17" s="224">
        <v>0</v>
      </c>
      <c r="G17" s="224"/>
      <c r="H17" s="224">
        <v>0</v>
      </c>
      <c r="I17" s="224">
        <v>0</v>
      </c>
      <c r="J17" s="224">
        <v>0</v>
      </c>
      <c r="K17" s="224">
        <v>0</v>
      </c>
      <c r="L17" s="224"/>
      <c r="M17" s="224">
        <v>0</v>
      </c>
      <c r="N17" s="224"/>
      <c r="O17" s="224">
        <v>0</v>
      </c>
      <c r="P17" s="224">
        <v>0</v>
      </c>
      <c r="Q17" s="224">
        <v>0</v>
      </c>
      <c r="R17" s="224">
        <v>0</v>
      </c>
      <c r="S17" s="224"/>
      <c r="T17" s="224">
        <v>0</v>
      </c>
      <c r="U17" s="224">
        <v>0</v>
      </c>
      <c r="V17" s="224">
        <v>0</v>
      </c>
      <c r="W17" s="224">
        <v>0</v>
      </c>
      <c r="X17" s="224"/>
      <c r="Y17" s="224"/>
      <c r="Z17" s="225"/>
      <c r="AA17" s="226" t="s">
        <v>6585</v>
      </c>
      <c r="AC17" s="75" t="str">
        <f t="shared" si="0"/>
        <v>07</v>
      </c>
      <c r="AD17" s="75" t="str">
        <f t="shared" si="1"/>
        <v>07070707070707070707070707070707</v>
      </c>
      <c r="AG17" s="75">
        <f t="shared" si="4"/>
        <v>112</v>
      </c>
      <c r="AH17" s="75">
        <f t="shared" si="5"/>
        <v>7</v>
      </c>
      <c r="AI17" s="75" t="str">
        <f t="shared" si="16"/>
        <v>00</v>
      </c>
      <c r="AJ17" s="75" t="str">
        <f t="shared" si="17"/>
        <v>00000000000000000000000000000000</v>
      </c>
      <c r="AM17" s="75">
        <f t="shared" si="20"/>
        <v>0</v>
      </c>
      <c r="AN17" s="75">
        <f t="shared" si="6"/>
        <v>0</v>
      </c>
      <c r="AR17" s="75" t="str">
        <f t="shared" si="8"/>
        <v>00</v>
      </c>
      <c r="AS17" s="75" t="str">
        <f t="shared" si="9"/>
        <v>00000000000000000000000000000000</v>
      </c>
      <c r="AV17" s="75">
        <f t="shared" si="12"/>
        <v>0</v>
      </c>
      <c r="AW17" s="75">
        <f t="shared" si="13"/>
        <v>0</v>
      </c>
      <c r="AX17" s="75" t="str">
        <f t="shared" si="14"/>
        <v>00</v>
      </c>
      <c r="AY17" s="75" t="str">
        <f t="shared" si="21"/>
        <v>00000000000000000000000000000000</v>
      </c>
      <c r="BB17" s="75">
        <f t="shared" si="24"/>
        <v>0</v>
      </c>
      <c r="BC17" s="75">
        <f t="shared" si="15"/>
        <v>0</v>
      </c>
    </row>
    <row r="18" spans="1:55" ht="13.5" x14ac:dyDescent="0.2">
      <c r="A18" s="74"/>
      <c r="B18" s="221">
        <v>14</v>
      </c>
      <c r="C18" s="222">
        <f>IF(VLOOKUP($B18,Input!$K$8:$L$67,2)="YES",1,IF(AND(VLOOKUP($B18,Input!$K$8:$L$67,2)="NO",$B18&lt;=TOP),2,0))</f>
        <v>1</v>
      </c>
      <c r="D18" s="223">
        <f>IF(AND(G_TOP&lt;&gt;$B18,VLOOKUP($B18,Input!$K$8:$L$67,2)="YES"),1,0)</f>
        <v>1</v>
      </c>
      <c r="E18" s="223">
        <f>IF(VLOOKUP($B18,Input!$K$8:$L$67,2)="YES",1,0)</f>
        <v>1</v>
      </c>
      <c r="F18" s="224">
        <v>0</v>
      </c>
      <c r="G18" s="224"/>
      <c r="H18" s="224">
        <v>0</v>
      </c>
      <c r="I18" s="224">
        <v>0</v>
      </c>
      <c r="J18" s="224">
        <v>0</v>
      </c>
      <c r="K18" s="224">
        <v>0</v>
      </c>
      <c r="L18" s="224"/>
      <c r="M18" s="224">
        <v>0</v>
      </c>
      <c r="N18" s="224"/>
      <c r="O18" s="224">
        <v>0</v>
      </c>
      <c r="P18" s="224">
        <v>0</v>
      </c>
      <c r="Q18" s="224">
        <v>0</v>
      </c>
      <c r="R18" s="224">
        <v>0</v>
      </c>
      <c r="S18" s="224"/>
      <c r="T18" s="224">
        <v>0</v>
      </c>
      <c r="U18" s="224">
        <v>0</v>
      </c>
      <c r="V18" s="224">
        <v>0</v>
      </c>
      <c r="W18" s="224">
        <v>0</v>
      </c>
      <c r="X18" s="224"/>
      <c r="Y18" s="224"/>
      <c r="Z18" s="225"/>
      <c r="AA18" s="226" t="s">
        <v>6585</v>
      </c>
      <c r="AC18" s="75" t="str">
        <f t="shared" si="0"/>
        <v>07</v>
      </c>
      <c r="AD18" s="75" t="str">
        <f t="shared" si="1"/>
        <v>07070707070707070707070707070707</v>
      </c>
      <c r="AG18" s="75">
        <f t="shared" si="4"/>
        <v>112</v>
      </c>
      <c r="AH18" s="75">
        <f t="shared" si="5"/>
        <v>7</v>
      </c>
      <c r="AI18" s="75" t="str">
        <f t="shared" si="16"/>
        <v>00</v>
      </c>
      <c r="AJ18" s="75" t="str">
        <f t="shared" si="17"/>
        <v>00000000000000000000000000000000</v>
      </c>
      <c r="AM18" s="75">
        <f t="shared" si="20"/>
        <v>0</v>
      </c>
      <c r="AN18" s="75">
        <f t="shared" si="6"/>
        <v>0</v>
      </c>
      <c r="AR18" s="75" t="str">
        <f t="shared" si="8"/>
        <v>00</v>
      </c>
      <c r="AS18" s="75" t="str">
        <f t="shared" si="9"/>
        <v>00000000000000000000000000000000</v>
      </c>
      <c r="AV18" s="75">
        <f t="shared" si="12"/>
        <v>0</v>
      </c>
      <c r="AW18" s="75">
        <f t="shared" si="13"/>
        <v>0</v>
      </c>
      <c r="AX18" s="75" t="str">
        <f t="shared" si="14"/>
        <v>00</v>
      </c>
      <c r="AY18" s="75" t="str">
        <f t="shared" si="21"/>
        <v>00000000000000000000000000000000</v>
      </c>
      <c r="BB18" s="75">
        <f t="shared" si="24"/>
        <v>0</v>
      </c>
      <c r="BC18" s="75">
        <f t="shared" si="15"/>
        <v>0</v>
      </c>
    </row>
    <row r="19" spans="1:55" ht="13.5" x14ac:dyDescent="0.2">
      <c r="A19" s="74"/>
      <c r="B19" s="221">
        <v>15</v>
      </c>
      <c r="C19" s="222">
        <f>IF(VLOOKUP($B19,Input!$K$8:$L$67,2)="YES",1,IF(AND(VLOOKUP($B19,Input!$K$8:$L$67,2)="NO",$B19&lt;=TOP),2,0))</f>
        <v>1</v>
      </c>
      <c r="D19" s="223">
        <f>IF(AND(G_TOP&lt;&gt;$B19,VLOOKUP($B19,Input!$K$8:$L$67,2)="YES"),1,0)</f>
        <v>1</v>
      </c>
      <c r="E19" s="223">
        <f>IF(VLOOKUP($B19,Input!$K$8:$L$67,2)="YES",1,0)</f>
        <v>1</v>
      </c>
      <c r="F19" s="224">
        <v>0</v>
      </c>
      <c r="G19" s="224"/>
      <c r="H19" s="224">
        <v>0</v>
      </c>
      <c r="I19" s="224">
        <v>0</v>
      </c>
      <c r="J19" s="224">
        <v>0</v>
      </c>
      <c r="K19" s="224">
        <v>0</v>
      </c>
      <c r="L19" s="224"/>
      <c r="M19" s="224">
        <v>0</v>
      </c>
      <c r="N19" s="224"/>
      <c r="O19" s="224">
        <v>0</v>
      </c>
      <c r="P19" s="224">
        <v>0</v>
      </c>
      <c r="Q19" s="224">
        <v>0</v>
      </c>
      <c r="R19" s="224">
        <v>0</v>
      </c>
      <c r="S19" s="224"/>
      <c r="T19" s="224">
        <v>0</v>
      </c>
      <c r="U19" s="224">
        <v>0</v>
      </c>
      <c r="V19" s="224">
        <v>0</v>
      </c>
      <c r="W19" s="224">
        <v>0</v>
      </c>
      <c r="X19" s="224"/>
      <c r="Y19" s="224"/>
      <c r="Z19" s="225"/>
      <c r="AA19" s="226" t="s">
        <v>6585</v>
      </c>
      <c r="AC19" s="75" t="str">
        <f t="shared" si="0"/>
        <v>07</v>
      </c>
      <c r="AD19" s="75" t="str">
        <f t="shared" si="1"/>
        <v>07070707070707070707070707070707</v>
      </c>
      <c r="AG19" s="75">
        <f t="shared" si="4"/>
        <v>112</v>
      </c>
      <c r="AH19" s="75">
        <f t="shared" si="5"/>
        <v>7</v>
      </c>
      <c r="AI19" s="75" t="str">
        <f t="shared" si="16"/>
        <v>00</v>
      </c>
      <c r="AJ19" s="75" t="str">
        <f t="shared" si="17"/>
        <v>00000000000000000000000000000000</v>
      </c>
      <c r="AM19" s="75">
        <f t="shared" si="20"/>
        <v>0</v>
      </c>
      <c r="AN19" s="75">
        <f t="shared" si="6"/>
        <v>0</v>
      </c>
      <c r="AR19" s="75" t="str">
        <f t="shared" si="8"/>
        <v>00</v>
      </c>
      <c r="AS19" s="75" t="str">
        <f t="shared" si="9"/>
        <v>00000000000000000000000000000000</v>
      </c>
      <c r="AV19" s="75">
        <f t="shared" si="12"/>
        <v>0</v>
      </c>
      <c r="AW19" s="75">
        <f t="shared" si="13"/>
        <v>0</v>
      </c>
      <c r="AX19" s="75" t="str">
        <f t="shared" si="14"/>
        <v>00</v>
      </c>
      <c r="AY19" s="75" t="str">
        <f t="shared" si="21"/>
        <v>00000000000000000000000000000000</v>
      </c>
      <c r="BB19" s="75">
        <f t="shared" si="24"/>
        <v>0</v>
      </c>
      <c r="BC19" s="75">
        <f t="shared" si="15"/>
        <v>0</v>
      </c>
    </row>
    <row r="20" spans="1:55" ht="13.5" x14ac:dyDescent="0.2">
      <c r="A20" s="74"/>
      <c r="B20" s="221">
        <v>16</v>
      </c>
      <c r="C20" s="222">
        <f>IF(VLOOKUP($B20,Input!$K$8:$L$67,2)="YES",1,IF(AND(VLOOKUP($B20,Input!$K$8:$L$67,2)="NO",$B20&lt;=TOP),2,0))</f>
        <v>1</v>
      </c>
      <c r="D20" s="223">
        <f>IF(AND(G_TOP&lt;&gt;$B20,VLOOKUP($B20,Input!$K$8:$L$67,2)="YES"),1,0)</f>
        <v>1</v>
      </c>
      <c r="E20" s="223">
        <f>IF(VLOOKUP($B20,Input!$K$8:$L$67,2)="YES",1,0)</f>
        <v>1</v>
      </c>
      <c r="F20" s="224">
        <v>0</v>
      </c>
      <c r="G20" s="224"/>
      <c r="H20" s="224">
        <v>0</v>
      </c>
      <c r="I20" s="224">
        <v>0</v>
      </c>
      <c r="J20" s="224">
        <v>0</v>
      </c>
      <c r="K20" s="224">
        <v>0</v>
      </c>
      <c r="L20" s="224"/>
      <c r="M20" s="224">
        <v>0</v>
      </c>
      <c r="N20" s="224"/>
      <c r="O20" s="224">
        <v>0</v>
      </c>
      <c r="P20" s="224">
        <v>0</v>
      </c>
      <c r="Q20" s="224">
        <v>0</v>
      </c>
      <c r="R20" s="224">
        <v>0</v>
      </c>
      <c r="S20" s="224"/>
      <c r="T20" s="224">
        <v>0</v>
      </c>
      <c r="U20" s="224">
        <v>0</v>
      </c>
      <c r="V20" s="224">
        <v>0</v>
      </c>
      <c r="W20" s="224">
        <v>0</v>
      </c>
      <c r="X20" s="224"/>
      <c r="Y20" s="224"/>
      <c r="Z20" s="225"/>
      <c r="AA20" s="226" t="s">
        <v>6585</v>
      </c>
      <c r="AC20" s="75" t="str">
        <f t="shared" si="0"/>
        <v>07</v>
      </c>
      <c r="AD20" s="75" t="str">
        <f t="shared" si="1"/>
        <v>07070707070707070707070707070707</v>
      </c>
      <c r="AG20" s="75">
        <f t="shared" si="4"/>
        <v>112</v>
      </c>
      <c r="AH20" s="75">
        <f t="shared" si="5"/>
        <v>7</v>
      </c>
      <c r="AI20" s="75" t="str">
        <f t="shared" si="16"/>
        <v>00</v>
      </c>
      <c r="AJ20" s="75" t="str">
        <f t="shared" si="17"/>
        <v>00000000000000000000000000000000</v>
      </c>
      <c r="AM20" s="75">
        <f t="shared" si="20"/>
        <v>0</v>
      </c>
      <c r="AN20" s="75">
        <f t="shared" si="6"/>
        <v>0</v>
      </c>
      <c r="AR20" s="75" t="str">
        <f t="shared" si="8"/>
        <v>00</v>
      </c>
      <c r="AS20" s="75" t="str">
        <f t="shared" si="9"/>
        <v>00000000000000000000000000000000</v>
      </c>
      <c r="AV20" s="75">
        <f t="shared" si="12"/>
        <v>0</v>
      </c>
      <c r="AW20" s="75">
        <f t="shared" si="13"/>
        <v>0</v>
      </c>
      <c r="AX20" s="75" t="str">
        <f t="shared" si="14"/>
        <v>00</v>
      </c>
      <c r="AY20" s="75" t="str">
        <f t="shared" si="21"/>
        <v>00000000000000000000000000000000</v>
      </c>
      <c r="BB20" s="75">
        <f t="shared" si="24"/>
        <v>0</v>
      </c>
      <c r="BC20" s="75">
        <f t="shared" si="15"/>
        <v>0</v>
      </c>
    </row>
    <row r="21" spans="1:55" ht="13.5" x14ac:dyDescent="0.2">
      <c r="A21" s="74"/>
      <c r="B21" s="221">
        <v>17</v>
      </c>
      <c r="C21" s="222">
        <f>IF(VLOOKUP($B21,Input!$K$8:$L$67,2)="YES",1,IF(AND(VLOOKUP($B21,Input!$K$8:$L$67,2)="NO",$B21&lt;=TOP),2,0))</f>
        <v>1</v>
      </c>
      <c r="D21" s="223">
        <f>IF(AND(G_TOP&lt;&gt;$B21,VLOOKUP($B21,Input!$K$8:$L$67,2)="YES"),1,0)</f>
        <v>1</v>
      </c>
      <c r="E21" s="223">
        <f>IF(VLOOKUP($B21,Input!$K$8:$L$67,2)="YES",1,0)</f>
        <v>1</v>
      </c>
      <c r="F21" s="224">
        <v>0</v>
      </c>
      <c r="G21" s="224"/>
      <c r="H21" s="224">
        <v>0</v>
      </c>
      <c r="I21" s="224">
        <v>0</v>
      </c>
      <c r="J21" s="224">
        <v>0</v>
      </c>
      <c r="K21" s="224">
        <v>0</v>
      </c>
      <c r="L21" s="224"/>
      <c r="M21" s="224">
        <v>0</v>
      </c>
      <c r="N21" s="224"/>
      <c r="O21" s="224">
        <v>0</v>
      </c>
      <c r="P21" s="224">
        <v>0</v>
      </c>
      <c r="Q21" s="224">
        <v>0</v>
      </c>
      <c r="R21" s="224">
        <v>0</v>
      </c>
      <c r="S21" s="224"/>
      <c r="T21" s="224">
        <v>0</v>
      </c>
      <c r="U21" s="224">
        <v>0</v>
      </c>
      <c r="V21" s="224">
        <v>0</v>
      </c>
      <c r="W21" s="224">
        <v>0</v>
      </c>
      <c r="X21" s="224"/>
      <c r="Y21" s="224"/>
      <c r="Z21" s="225"/>
      <c r="AA21" s="226" t="s">
        <v>6585</v>
      </c>
      <c r="AC21" s="75" t="str">
        <f t="shared" si="0"/>
        <v>07</v>
      </c>
      <c r="AD21" s="75" t="str">
        <f t="shared" si="1"/>
        <v>07070707070707070707070707070705</v>
      </c>
      <c r="AG21" s="75">
        <f t="shared" si="4"/>
        <v>110</v>
      </c>
      <c r="AH21" s="75">
        <f t="shared" si="5"/>
        <v>7</v>
      </c>
      <c r="AI21" s="75" t="str">
        <f t="shared" si="16"/>
        <v>00</v>
      </c>
      <c r="AJ21" s="75" t="str">
        <f t="shared" si="17"/>
        <v>00000000000000000000000000000000</v>
      </c>
      <c r="AM21" s="75">
        <f t="shared" si="20"/>
        <v>0</v>
      </c>
      <c r="AN21" s="75">
        <f t="shared" si="6"/>
        <v>0</v>
      </c>
      <c r="AR21" s="75" t="str">
        <f t="shared" si="8"/>
        <v>00</v>
      </c>
      <c r="AS21" s="75" t="str">
        <f t="shared" si="9"/>
        <v>00000000000000000000000000000000</v>
      </c>
      <c r="AV21" s="75">
        <f t="shared" si="12"/>
        <v>0</v>
      </c>
      <c r="AW21" s="75">
        <f t="shared" si="13"/>
        <v>0</v>
      </c>
      <c r="AX21" s="75" t="str">
        <f t="shared" si="14"/>
        <v>00</v>
      </c>
      <c r="AY21" s="75" t="str">
        <f t="shared" si="21"/>
        <v>00000000000000000000000000000000</v>
      </c>
      <c r="BB21" s="75">
        <f t="shared" si="24"/>
        <v>0</v>
      </c>
      <c r="BC21" s="75">
        <f t="shared" si="15"/>
        <v>0</v>
      </c>
    </row>
    <row r="22" spans="1:55" ht="13.5" x14ac:dyDescent="0.2">
      <c r="A22" s="74"/>
      <c r="B22" s="221">
        <v>18</v>
      </c>
      <c r="C22" s="222">
        <f>IF(VLOOKUP($B22,Input!$K$8:$L$67,2)="YES",1,IF(AND(VLOOKUP($B22,Input!$K$8:$L$67,2)="NO",$B22&lt;=TOP),2,0))</f>
        <v>1</v>
      </c>
      <c r="D22" s="223">
        <f>IF(AND(G_TOP&lt;&gt;$B22,VLOOKUP($B22,Input!$K$8:$L$67,2)="YES"),1,0)</f>
        <v>1</v>
      </c>
      <c r="E22" s="223">
        <f>IF(VLOOKUP($B22,Input!$K$8:$L$67,2)="YES",1,0)</f>
        <v>1</v>
      </c>
      <c r="F22" s="224">
        <v>0</v>
      </c>
      <c r="G22" s="224"/>
      <c r="H22" s="224">
        <v>0</v>
      </c>
      <c r="I22" s="224">
        <v>0</v>
      </c>
      <c r="J22" s="224">
        <v>0</v>
      </c>
      <c r="K22" s="224">
        <v>0</v>
      </c>
      <c r="L22" s="224"/>
      <c r="M22" s="224">
        <v>0</v>
      </c>
      <c r="N22" s="224"/>
      <c r="O22" s="224">
        <v>0</v>
      </c>
      <c r="P22" s="224">
        <v>0</v>
      </c>
      <c r="Q22" s="224">
        <v>0</v>
      </c>
      <c r="R22" s="224">
        <v>0</v>
      </c>
      <c r="S22" s="224"/>
      <c r="T22" s="224">
        <v>0</v>
      </c>
      <c r="U22" s="224">
        <v>0</v>
      </c>
      <c r="V22" s="224">
        <v>0</v>
      </c>
      <c r="W22" s="224">
        <v>0</v>
      </c>
      <c r="X22" s="224"/>
      <c r="Y22" s="224"/>
      <c r="Z22" s="225"/>
      <c r="AA22" s="226" t="s">
        <v>6585</v>
      </c>
      <c r="AC22" s="75" t="str">
        <f t="shared" si="0"/>
        <v>07</v>
      </c>
      <c r="AD22" s="75" t="str">
        <f t="shared" si="1"/>
        <v>07070707070707070707070707070500</v>
      </c>
      <c r="AG22" s="75">
        <f t="shared" si="4"/>
        <v>103</v>
      </c>
      <c r="AH22" s="75">
        <f t="shared" si="5"/>
        <v>7</v>
      </c>
      <c r="AI22" s="75" t="str">
        <f t="shared" si="16"/>
        <v>00</v>
      </c>
      <c r="AJ22" s="75" t="str">
        <f t="shared" si="17"/>
        <v>00000000000000000000000000000000</v>
      </c>
      <c r="AM22" s="75">
        <f t="shared" si="20"/>
        <v>0</v>
      </c>
      <c r="AN22" s="75">
        <f t="shared" si="6"/>
        <v>0</v>
      </c>
      <c r="AR22" s="75" t="str">
        <f t="shared" si="8"/>
        <v>00</v>
      </c>
      <c r="AS22" s="75" t="str">
        <f t="shared" si="9"/>
        <v>00000000000000000000000000000000</v>
      </c>
      <c r="AV22" s="75">
        <f t="shared" si="12"/>
        <v>0</v>
      </c>
      <c r="AW22" s="75">
        <f t="shared" si="13"/>
        <v>0</v>
      </c>
      <c r="AX22" s="75" t="str">
        <f t="shared" si="14"/>
        <v>00</v>
      </c>
      <c r="AY22" s="75" t="str">
        <f t="shared" si="21"/>
        <v>00000000000000000000000000000000</v>
      </c>
      <c r="BB22" s="75">
        <f t="shared" si="24"/>
        <v>0</v>
      </c>
      <c r="BC22" s="75">
        <f t="shared" si="15"/>
        <v>0</v>
      </c>
    </row>
    <row r="23" spans="1:55" ht="13.5" x14ac:dyDescent="0.2">
      <c r="A23" s="74"/>
      <c r="B23" s="221">
        <v>19</v>
      </c>
      <c r="C23" s="222">
        <f>IF(VLOOKUP($B23,Input!$K$8:$L$67,2)="YES",1,IF(AND(VLOOKUP($B23,Input!$K$8:$L$67,2)="NO",$B23&lt;=TOP),2,0))</f>
        <v>1</v>
      </c>
      <c r="D23" s="223">
        <f>IF(AND(G_TOP&lt;&gt;$B23,VLOOKUP($B23,Input!$K$8:$L$67,2)="YES"),1,0)</f>
        <v>1</v>
      </c>
      <c r="E23" s="223">
        <f>IF(VLOOKUP($B23,Input!$K$8:$L$67,2)="YES",1,0)</f>
        <v>1</v>
      </c>
      <c r="F23" s="224">
        <v>0</v>
      </c>
      <c r="G23" s="224"/>
      <c r="H23" s="224">
        <v>0</v>
      </c>
      <c r="I23" s="224">
        <v>0</v>
      </c>
      <c r="J23" s="224">
        <v>0</v>
      </c>
      <c r="K23" s="224">
        <v>0</v>
      </c>
      <c r="L23" s="224"/>
      <c r="M23" s="224">
        <v>0</v>
      </c>
      <c r="N23" s="224"/>
      <c r="O23" s="224">
        <v>0</v>
      </c>
      <c r="P23" s="224">
        <v>0</v>
      </c>
      <c r="Q23" s="224">
        <v>0</v>
      </c>
      <c r="R23" s="224">
        <v>0</v>
      </c>
      <c r="S23" s="224"/>
      <c r="T23" s="224">
        <v>0</v>
      </c>
      <c r="U23" s="224">
        <v>0</v>
      </c>
      <c r="V23" s="224">
        <v>0</v>
      </c>
      <c r="W23" s="224">
        <v>0</v>
      </c>
      <c r="X23" s="224"/>
      <c r="Y23" s="224"/>
      <c r="Z23" s="225"/>
      <c r="AA23" s="226" t="s">
        <v>6585</v>
      </c>
      <c r="AC23" s="75" t="str">
        <f t="shared" si="0"/>
        <v>07</v>
      </c>
      <c r="AD23" s="75" t="str">
        <f t="shared" si="1"/>
        <v>07070707070707070707070707050000</v>
      </c>
      <c r="AG23" s="75">
        <f t="shared" si="4"/>
        <v>96</v>
      </c>
      <c r="AH23" s="75">
        <f t="shared" si="5"/>
        <v>7</v>
      </c>
      <c r="AI23" s="75" t="str">
        <f t="shared" si="16"/>
        <v>00</v>
      </c>
      <c r="AJ23" s="75" t="str">
        <f t="shared" si="17"/>
        <v>00000000000000000000000000000000</v>
      </c>
      <c r="AM23" s="75">
        <f t="shared" si="20"/>
        <v>0</v>
      </c>
      <c r="AN23" s="75">
        <f t="shared" si="6"/>
        <v>0</v>
      </c>
      <c r="AR23" s="75" t="str">
        <f t="shared" si="8"/>
        <v>00</v>
      </c>
      <c r="AS23" s="75" t="str">
        <f t="shared" si="9"/>
        <v>00000000000000000000000000000000</v>
      </c>
      <c r="AV23" s="75">
        <f t="shared" si="12"/>
        <v>0</v>
      </c>
      <c r="AW23" s="75">
        <f t="shared" si="13"/>
        <v>0</v>
      </c>
      <c r="AX23" s="75" t="str">
        <f t="shared" si="14"/>
        <v>00</v>
      </c>
      <c r="AY23" s="75" t="str">
        <f t="shared" si="21"/>
        <v>00000000000000000000000000000000</v>
      </c>
      <c r="BB23" s="75">
        <f t="shared" si="24"/>
        <v>0</v>
      </c>
      <c r="BC23" s="75">
        <f t="shared" si="15"/>
        <v>0</v>
      </c>
    </row>
    <row r="24" spans="1:55" ht="13.5" x14ac:dyDescent="0.2">
      <c r="A24" s="74"/>
      <c r="B24" s="221">
        <v>20</v>
      </c>
      <c r="C24" s="222">
        <f>IF(VLOOKUP($B24,Input!$K$8:$L$67,2)="YES",1,IF(AND(VLOOKUP($B24,Input!$K$8:$L$67,2)="NO",$B24&lt;=TOP),2,0))</f>
        <v>1</v>
      </c>
      <c r="D24" s="223">
        <f>IF(AND(G_TOP&lt;&gt;$B24,VLOOKUP($B24,Input!$K$8:$L$67,2)="YES"),1,0)</f>
        <v>1</v>
      </c>
      <c r="E24" s="223">
        <f>IF(VLOOKUP($B24,Input!$K$8:$L$67,2)="YES",1,0)</f>
        <v>1</v>
      </c>
      <c r="F24" s="224">
        <v>0</v>
      </c>
      <c r="G24" s="224"/>
      <c r="H24" s="224">
        <v>0</v>
      </c>
      <c r="I24" s="224">
        <v>0</v>
      </c>
      <c r="J24" s="224">
        <v>0</v>
      </c>
      <c r="K24" s="224">
        <v>0</v>
      </c>
      <c r="L24" s="224"/>
      <c r="M24" s="224">
        <v>0</v>
      </c>
      <c r="N24" s="224"/>
      <c r="O24" s="224">
        <v>0</v>
      </c>
      <c r="P24" s="224">
        <v>0</v>
      </c>
      <c r="Q24" s="224">
        <v>0</v>
      </c>
      <c r="R24" s="224">
        <v>0</v>
      </c>
      <c r="S24" s="224"/>
      <c r="T24" s="224">
        <v>0</v>
      </c>
      <c r="U24" s="224">
        <v>0</v>
      </c>
      <c r="V24" s="224">
        <v>0</v>
      </c>
      <c r="W24" s="224">
        <v>0</v>
      </c>
      <c r="X24" s="224"/>
      <c r="Y24" s="224"/>
      <c r="Z24" s="225"/>
      <c r="AA24" s="226" t="s">
        <v>6585</v>
      </c>
      <c r="AC24" s="75" t="str">
        <f t="shared" si="0"/>
        <v>07</v>
      </c>
      <c r="AD24" s="75" t="str">
        <f t="shared" si="1"/>
        <v>07070707070707070707070705000000</v>
      </c>
      <c r="AG24" s="75">
        <f t="shared" si="4"/>
        <v>89</v>
      </c>
      <c r="AH24" s="75">
        <f t="shared" si="5"/>
        <v>7</v>
      </c>
      <c r="AI24" s="75" t="str">
        <f t="shared" si="16"/>
        <v>00</v>
      </c>
      <c r="AJ24" s="75" t="str">
        <f t="shared" si="17"/>
        <v>00000000000000000000000000000000</v>
      </c>
      <c r="AM24" s="75">
        <f t="shared" si="20"/>
        <v>0</v>
      </c>
      <c r="AN24" s="75">
        <f t="shared" si="6"/>
        <v>0</v>
      </c>
      <c r="AR24" s="75" t="str">
        <f t="shared" si="8"/>
        <v>00</v>
      </c>
      <c r="AS24" s="75" t="str">
        <f t="shared" si="9"/>
        <v>00000000000000000000000000000000</v>
      </c>
      <c r="AV24" s="75">
        <f t="shared" si="12"/>
        <v>0</v>
      </c>
      <c r="AW24" s="75">
        <f t="shared" si="13"/>
        <v>0</v>
      </c>
      <c r="AX24" s="75" t="str">
        <f t="shared" si="14"/>
        <v>00</v>
      </c>
      <c r="AY24" s="75" t="str">
        <f t="shared" si="21"/>
        <v>00000000000000000000000000000000</v>
      </c>
      <c r="BB24" s="75">
        <f t="shared" si="24"/>
        <v>0</v>
      </c>
      <c r="BC24" s="75">
        <f t="shared" si="15"/>
        <v>0</v>
      </c>
    </row>
    <row r="25" spans="1:55" ht="13.5" x14ac:dyDescent="0.2">
      <c r="A25" s="74"/>
      <c r="B25" s="221">
        <v>21</v>
      </c>
      <c r="C25" s="222">
        <f>IF(VLOOKUP($B25,Input!$K$8:$L$67,2)="YES",1,IF(AND(VLOOKUP($B25,Input!$K$8:$L$67,2)="NO",$B25&lt;=TOP),2,0))</f>
        <v>1</v>
      </c>
      <c r="D25" s="223">
        <f>IF(AND(G_TOP&lt;&gt;$B25,VLOOKUP($B25,Input!$K$8:$L$67,2)="YES"),1,0)</f>
        <v>1</v>
      </c>
      <c r="E25" s="223">
        <f>IF(VLOOKUP($B25,Input!$K$8:$L$67,2)="YES",1,0)</f>
        <v>1</v>
      </c>
      <c r="F25" s="224">
        <v>0</v>
      </c>
      <c r="G25" s="224"/>
      <c r="H25" s="224">
        <v>0</v>
      </c>
      <c r="I25" s="224">
        <v>0</v>
      </c>
      <c r="J25" s="224">
        <v>0</v>
      </c>
      <c r="K25" s="224">
        <v>0</v>
      </c>
      <c r="L25" s="224"/>
      <c r="M25" s="224">
        <v>0</v>
      </c>
      <c r="N25" s="224"/>
      <c r="O25" s="224">
        <v>0</v>
      </c>
      <c r="P25" s="224">
        <v>0</v>
      </c>
      <c r="Q25" s="224">
        <v>0</v>
      </c>
      <c r="R25" s="224">
        <v>0</v>
      </c>
      <c r="S25" s="224"/>
      <c r="T25" s="224">
        <v>0</v>
      </c>
      <c r="U25" s="224">
        <v>0</v>
      </c>
      <c r="V25" s="224">
        <v>0</v>
      </c>
      <c r="W25" s="224">
        <v>0</v>
      </c>
      <c r="X25" s="224"/>
      <c r="Y25" s="224"/>
      <c r="Z25" s="225"/>
      <c r="AA25" s="226" t="s">
        <v>6585</v>
      </c>
      <c r="AC25" s="75" t="str">
        <f t="shared" si="0"/>
        <v>07</v>
      </c>
      <c r="AD25" s="75" t="str">
        <f t="shared" si="1"/>
        <v>07070707070707070707070500000000</v>
      </c>
      <c r="AG25" s="75">
        <f t="shared" si="4"/>
        <v>82</v>
      </c>
      <c r="AH25" s="75">
        <f t="shared" si="5"/>
        <v>7</v>
      </c>
      <c r="AI25" s="75" t="str">
        <f t="shared" si="16"/>
        <v>00</v>
      </c>
      <c r="AJ25" s="75" t="str">
        <f t="shared" si="17"/>
        <v>00000000000000000000000000000000</v>
      </c>
      <c r="AM25" s="75">
        <f t="shared" si="20"/>
        <v>0</v>
      </c>
      <c r="AN25" s="75">
        <f t="shared" si="6"/>
        <v>0</v>
      </c>
      <c r="AR25" s="75" t="str">
        <f t="shared" si="8"/>
        <v>00</v>
      </c>
      <c r="AS25" s="75" t="str">
        <f t="shared" si="9"/>
        <v>00000000000000000000000000000000</v>
      </c>
      <c r="AV25" s="75">
        <f t="shared" si="12"/>
        <v>0</v>
      </c>
      <c r="AW25" s="75">
        <f t="shared" si="13"/>
        <v>0</v>
      </c>
      <c r="AX25" s="75" t="str">
        <f t="shared" si="14"/>
        <v>00</v>
      </c>
      <c r="AY25" s="75" t="str">
        <f t="shared" si="21"/>
        <v>00000000000000000000000000000000</v>
      </c>
      <c r="BB25" s="75">
        <f t="shared" si="24"/>
        <v>0</v>
      </c>
      <c r="BC25" s="75">
        <f t="shared" si="15"/>
        <v>0</v>
      </c>
    </row>
    <row r="26" spans="1:55" ht="13.5" x14ac:dyDescent="0.2">
      <c r="A26" s="74"/>
      <c r="B26" s="221">
        <v>22</v>
      </c>
      <c r="C26" s="222">
        <f>IF(VLOOKUP($B26,Input!$K$8:$L$67,2)="YES",1,IF(AND(VLOOKUP($B26,Input!$K$8:$L$67,2)="NO",$B26&lt;=TOP),2,0))</f>
        <v>1</v>
      </c>
      <c r="D26" s="223">
        <f>IF(AND(G_TOP&lt;&gt;$B26,VLOOKUP($B26,Input!$K$8:$L$67,2)="YES"),1,0)</f>
        <v>1</v>
      </c>
      <c r="E26" s="223">
        <f>IF(VLOOKUP($B26,Input!$K$8:$L$67,2)="YES",1,0)</f>
        <v>1</v>
      </c>
      <c r="F26" s="224">
        <v>0</v>
      </c>
      <c r="G26" s="224"/>
      <c r="H26" s="224">
        <v>0</v>
      </c>
      <c r="I26" s="224">
        <v>0</v>
      </c>
      <c r="J26" s="224">
        <v>0</v>
      </c>
      <c r="K26" s="224">
        <v>0</v>
      </c>
      <c r="L26" s="224"/>
      <c r="M26" s="224">
        <v>0</v>
      </c>
      <c r="N26" s="224"/>
      <c r="O26" s="224">
        <v>0</v>
      </c>
      <c r="P26" s="224">
        <v>0</v>
      </c>
      <c r="Q26" s="224">
        <v>0</v>
      </c>
      <c r="R26" s="224">
        <v>0</v>
      </c>
      <c r="S26" s="224"/>
      <c r="T26" s="224">
        <v>0</v>
      </c>
      <c r="U26" s="224">
        <v>0</v>
      </c>
      <c r="V26" s="224">
        <v>0</v>
      </c>
      <c r="W26" s="224">
        <v>0</v>
      </c>
      <c r="X26" s="224"/>
      <c r="Y26" s="224"/>
      <c r="Z26" s="225"/>
      <c r="AA26" s="226" t="s">
        <v>6585</v>
      </c>
      <c r="AC26" s="75" t="str">
        <f t="shared" si="0"/>
        <v>07</v>
      </c>
      <c r="AD26" s="75" t="str">
        <f t="shared" si="1"/>
        <v>07070707070707070707050000000000</v>
      </c>
      <c r="AG26" s="75">
        <f t="shared" si="4"/>
        <v>75</v>
      </c>
      <c r="AH26" s="75">
        <f t="shared" si="5"/>
        <v>7</v>
      </c>
      <c r="AI26" s="75" t="str">
        <f t="shared" si="16"/>
        <v>00</v>
      </c>
      <c r="AJ26" s="75" t="str">
        <f t="shared" si="17"/>
        <v>00000000000000000000000000000000</v>
      </c>
      <c r="AM26" s="75">
        <f t="shared" si="20"/>
        <v>0</v>
      </c>
      <c r="AN26" s="75">
        <f t="shared" si="6"/>
        <v>0</v>
      </c>
      <c r="AR26" s="75" t="str">
        <f t="shared" si="8"/>
        <v>00</v>
      </c>
      <c r="AS26" s="75" t="str">
        <f t="shared" si="9"/>
        <v>00000000000000000000000000000000</v>
      </c>
      <c r="AV26" s="75">
        <f t="shared" si="12"/>
        <v>0</v>
      </c>
      <c r="AW26" s="75">
        <f t="shared" si="13"/>
        <v>0</v>
      </c>
      <c r="AX26" s="75" t="str">
        <f t="shared" si="14"/>
        <v>00</v>
      </c>
      <c r="AY26" s="75" t="str">
        <f t="shared" si="21"/>
        <v>00000000000000000000000000000000</v>
      </c>
      <c r="BB26" s="75">
        <f t="shared" si="24"/>
        <v>0</v>
      </c>
      <c r="BC26" s="75">
        <f t="shared" si="15"/>
        <v>0</v>
      </c>
    </row>
    <row r="27" spans="1:55" ht="13.5" x14ac:dyDescent="0.2">
      <c r="A27" s="74"/>
      <c r="B27" s="221">
        <v>23</v>
      </c>
      <c r="C27" s="222">
        <f>IF(VLOOKUP($B27,Input!$K$8:$L$67,2)="YES",1,IF(AND(VLOOKUP($B27,Input!$K$8:$L$67,2)="NO",$B27&lt;=TOP),2,0))</f>
        <v>1</v>
      </c>
      <c r="D27" s="223">
        <f>IF(AND(G_TOP&lt;&gt;$B27,VLOOKUP($B27,Input!$K$8:$L$67,2)="YES"),1,0)</f>
        <v>1</v>
      </c>
      <c r="E27" s="223">
        <f>IF(VLOOKUP($B27,Input!$K$8:$L$67,2)="YES",1,0)</f>
        <v>1</v>
      </c>
      <c r="F27" s="224">
        <v>0</v>
      </c>
      <c r="G27" s="224"/>
      <c r="H27" s="224">
        <v>0</v>
      </c>
      <c r="I27" s="224">
        <v>0</v>
      </c>
      <c r="J27" s="224">
        <v>0</v>
      </c>
      <c r="K27" s="224">
        <v>0</v>
      </c>
      <c r="L27" s="224"/>
      <c r="M27" s="224">
        <v>0</v>
      </c>
      <c r="N27" s="224"/>
      <c r="O27" s="224">
        <v>0</v>
      </c>
      <c r="P27" s="224">
        <v>0</v>
      </c>
      <c r="Q27" s="224">
        <v>0</v>
      </c>
      <c r="R27" s="224">
        <v>0</v>
      </c>
      <c r="S27" s="224"/>
      <c r="T27" s="224">
        <v>0</v>
      </c>
      <c r="U27" s="224">
        <v>0</v>
      </c>
      <c r="V27" s="224">
        <v>0</v>
      </c>
      <c r="W27" s="224">
        <v>0</v>
      </c>
      <c r="X27" s="224"/>
      <c r="Y27" s="224"/>
      <c r="Z27" s="225"/>
      <c r="AA27" s="226" t="s">
        <v>6585</v>
      </c>
      <c r="AC27" s="75" t="str">
        <f t="shared" si="0"/>
        <v>07</v>
      </c>
      <c r="AD27" s="75" t="str">
        <f t="shared" si="1"/>
        <v>07070707070707070705000000000000</v>
      </c>
      <c r="AG27" s="75">
        <f t="shared" si="4"/>
        <v>68</v>
      </c>
      <c r="AH27" s="75">
        <f t="shared" si="5"/>
        <v>7</v>
      </c>
      <c r="AI27" s="75" t="str">
        <f t="shared" si="16"/>
        <v>00</v>
      </c>
      <c r="AJ27" s="75" t="str">
        <f t="shared" si="17"/>
        <v>00000000000000000000000000000000</v>
      </c>
      <c r="AM27" s="75">
        <f t="shared" si="20"/>
        <v>0</v>
      </c>
      <c r="AN27" s="75">
        <f t="shared" si="6"/>
        <v>0</v>
      </c>
      <c r="AR27" s="75" t="str">
        <f t="shared" si="8"/>
        <v>00</v>
      </c>
      <c r="AS27" s="75" t="str">
        <f t="shared" si="9"/>
        <v>00000000000000000000000000000000</v>
      </c>
      <c r="AV27" s="75">
        <f t="shared" si="12"/>
        <v>0</v>
      </c>
      <c r="AW27" s="75">
        <f t="shared" si="13"/>
        <v>0</v>
      </c>
      <c r="AX27" s="75" t="str">
        <f t="shared" si="14"/>
        <v>00</v>
      </c>
      <c r="AY27" s="75" t="str">
        <f t="shared" si="21"/>
        <v>00000000000000000000000000000000</v>
      </c>
      <c r="BB27" s="75">
        <f t="shared" si="24"/>
        <v>0</v>
      </c>
      <c r="BC27" s="75">
        <f t="shared" si="15"/>
        <v>0</v>
      </c>
    </row>
    <row r="28" spans="1:55" ht="13.5" x14ac:dyDescent="0.2">
      <c r="A28" s="74"/>
      <c r="B28" s="221">
        <v>24</v>
      </c>
      <c r="C28" s="222">
        <f>IF(VLOOKUP($B28,Input!$K$8:$L$67,2)="YES",1,IF(AND(VLOOKUP($B28,Input!$K$8:$L$67,2)="NO",$B28&lt;=TOP),2,0))</f>
        <v>1</v>
      </c>
      <c r="D28" s="223">
        <f>IF(AND(G_TOP&lt;&gt;$B28,VLOOKUP($B28,Input!$K$8:$L$67,2)="YES"),1,0)</f>
        <v>1</v>
      </c>
      <c r="E28" s="223">
        <f>IF(VLOOKUP($B28,Input!$K$8:$L$67,2)="YES",1,0)</f>
        <v>1</v>
      </c>
      <c r="F28" s="224">
        <v>0</v>
      </c>
      <c r="G28" s="224"/>
      <c r="H28" s="224">
        <v>0</v>
      </c>
      <c r="I28" s="224">
        <v>0</v>
      </c>
      <c r="J28" s="224">
        <v>0</v>
      </c>
      <c r="K28" s="224">
        <v>0</v>
      </c>
      <c r="L28" s="224"/>
      <c r="M28" s="224">
        <v>0</v>
      </c>
      <c r="N28" s="224"/>
      <c r="O28" s="224">
        <v>0</v>
      </c>
      <c r="P28" s="224">
        <v>0</v>
      </c>
      <c r="Q28" s="224">
        <v>0</v>
      </c>
      <c r="R28" s="224">
        <v>0</v>
      </c>
      <c r="S28" s="224"/>
      <c r="T28" s="224">
        <v>0</v>
      </c>
      <c r="U28" s="224">
        <v>0</v>
      </c>
      <c r="V28" s="224">
        <v>0</v>
      </c>
      <c r="W28" s="224">
        <v>0</v>
      </c>
      <c r="X28" s="224"/>
      <c r="Y28" s="224"/>
      <c r="Z28" s="225"/>
      <c r="AA28" s="226" t="s">
        <v>6585</v>
      </c>
      <c r="AC28" s="75" t="str">
        <f t="shared" si="0"/>
        <v>07</v>
      </c>
      <c r="AD28" s="75" t="str">
        <f t="shared" si="1"/>
        <v>07070707070707070500000000000000</v>
      </c>
      <c r="AG28" s="75">
        <f t="shared" si="4"/>
        <v>61</v>
      </c>
      <c r="AH28" s="75">
        <f t="shared" si="5"/>
        <v>7</v>
      </c>
      <c r="AI28" s="75" t="str">
        <f t="shared" si="16"/>
        <v>00</v>
      </c>
      <c r="AJ28" s="75" t="str">
        <f t="shared" si="17"/>
        <v>00000000000000000000000000000000</v>
      </c>
      <c r="AM28" s="75">
        <f t="shared" si="20"/>
        <v>0</v>
      </c>
      <c r="AN28" s="75">
        <f t="shared" si="6"/>
        <v>0</v>
      </c>
      <c r="AR28" s="75" t="str">
        <f t="shared" si="8"/>
        <v>00</v>
      </c>
      <c r="AS28" s="75" t="str">
        <f t="shared" si="9"/>
        <v>00000000000000000000000000000000</v>
      </c>
      <c r="AV28" s="75">
        <f t="shared" si="12"/>
        <v>0</v>
      </c>
      <c r="AW28" s="75">
        <f t="shared" si="13"/>
        <v>0</v>
      </c>
      <c r="AX28" s="75" t="str">
        <f t="shared" si="14"/>
        <v>00</v>
      </c>
      <c r="AY28" s="75" t="str">
        <f t="shared" si="21"/>
        <v>00000000000000000000000000000000</v>
      </c>
      <c r="BB28" s="75">
        <f t="shared" si="24"/>
        <v>0</v>
      </c>
      <c r="BC28" s="75">
        <f t="shared" si="15"/>
        <v>0</v>
      </c>
    </row>
    <row r="29" spans="1:55" ht="13.5" x14ac:dyDescent="0.2">
      <c r="A29" s="74"/>
      <c r="B29" s="221">
        <v>25</v>
      </c>
      <c r="C29" s="222">
        <f>IF(VLOOKUP($B29,Input!$K$8:$L$67,2)="YES",1,IF(AND(VLOOKUP($B29,Input!$K$8:$L$67,2)="NO",$B29&lt;=TOP),2,0))</f>
        <v>1</v>
      </c>
      <c r="D29" s="223">
        <f>IF(AND(G_TOP&lt;&gt;$B29,VLOOKUP($B29,Input!$K$8:$L$67,2)="YES"),1,0)</f>
        <v>1</v>
      </c>
      <c r="E29" s="223">
        <f>IF(VLOOKUP($B29,Input!$K$8:$L$67,2)="YES",1,0)</f>
        <v>1</v>
      </c>
      <c r="F29" s="224">
        <v>0</v>
      </c>
      <c r="G29" s="224"/>
      <c r="H29" s="224">
        <v>0</v>
      </c>
      <c r="I29" s="224">
        <v>0</v>
      </c>
      <c r="J29" s="224">
        <v>0</v>
      </c>
      <c r="K29" s="224">
        <v>0</v>
      </c>
      <c r="L29" s="224"/>
      <c r="M29" s="224">
        <v>0</v>
      </c>
      <c r="N29" s="224"/>
      <c r="O29" s="224">
        <v>0</v>
      </c>
      <c r="P29" s="224">
        <v>0</v>
      </c>
      <c r="Q29" s="224">
        <v>0</v>
      </c>
      <c r="R29" s="224">
        <v>0</v>
      </c>
      <c r="S29" s="224"/>
      <c r="T29" s="224">
        <v>0</v>
      </c>
      <c r="U29" s="224">
        <v>0</v>
      </c>
      <c r="V29" s="224">
        <v>0</v>
      </c>
      <c r="W29" s="224">
        <v>0</v>
      </c>
      <c r="X29" s="224"/>
      <c r="Y29" s="224"/>
      <c r="Z29" s="225"/>
      <c r="AA29" s="226" t="s">
        <v>6585</v>
      </c>
      <c r="AC29" s="75" t="str">
        <f t="shared" si="0"/>
        <v>07</v>
      </c>
      <c r="AD29" s="75" t="str">
        <f t="shared" si="1"/>
        <v>07070707070707050000000000000000</v>
      </c>
      <c r="AG29" s="75">
        <f t="shared" si="4"/>
        <v>54</v>
      </c>
      <c r="AH29" s="75">
        <f t="shared" si="5"/>
        <v>7</v>
      </c>
      <c r="AI29" s="75" t="str">
        <f t="shared" si="16"/>
        <v>00</v>
      </c>
      <c r="AJ29" s="75" t="str">
        <f t="shared" si="17"/>
        <v>00000000000000000000000000000000</v>
      </c>
      <c r="AM29" s="75">
        <f t="shared" si="20"/>
        <v>0</v>
      </c>
      <c r="AN29" s="75">
        <f t="shared" si="6"/>
        <v>0</v>
      </c>
      <c r="AR29" s="75" t="str">
        <f t="shared" si="8"/>
        <v>00</v>
      </c>
      <c r="AS29" s="75" t="str">
        <f t="shared" si="9"/>
        <v>00000000000000000000000000000000</v>
      </c>
      <c r="AV29" s="75">
        <f t="shared" si="12"/>
        <v>0</v>
      </c>
      <c r="AW29" s="75">
        <f t="shared" si="13"/>
        <v>0</v>
      </c>
      <c r="AX29" s="75" t="str">
        <f t="shared" si="14"/>
        <v>00</v>
      </c>
      <c r="AY29" s="75" t="str">
        <f t="shared" si="21"/>
        <v>00000000000000000000000000000000</v>
      </c>
      <c r="BB29" s="75">
        <f t="shared" si="24"/>
        <v>0</v>
      </c>
      <c r="BC29" s="75">
        <f t="shared" si="15"/>
        <v>0</v>
      </c>
    </row>
    <row r="30" spans="1:55" ht="13.5" x14ac:dyDescent="0.2">
      <c r="A30" s="74"/>
      <c r="B30" s="221">
        <v>26</v>
      </c>
      <c r="C30" s="222">
        <f>IF(VLOOKUP($B30,Input!$K$8:$L$67,2)="YES",1,IF(AND(VLOOKUP($B30,Input!$K$8:$L$67,2)="NO",$B30&lt;=TOP),2,0))</f>
        <v>1</v>
      </c>
      <c r="D30" s="223">
        <f>IF(AND(G_TOP&lt;&gt;$B30,VLOOKUP($B30,Input!$K$8:$L$67,2)="YES"),1,0)</f>
        <v>1</v>
      </c>
      <c r="E30" s="223">
        <f>IF(VLOOKUP($B30,Input!$K$8:$L$67,2)="YES",1,0)</f>
        <v>1</v>
      </c>
      <c r="F30" s="224">
        <v>0</v>
      </c>
      <c r="G30" s="224"/>
      <c r="H30" s="224">
        <v>0</v>
      </c>
      <c r="I30" s="224">
        <v>0</v>
      </c>
      <c r="J30" s="224">
        <v>0</v>
      </c>
      <c r="K30" s="224">
        <v>0</v>
      </c>
      <c r="L30" s="224"/>
      <c r="M30" s="224">
        <v>0</v>
      </c>
      <c r="N30" s="224"/>
      <c r="O30" s="224">
        <v>0</v>
      </c>
      <c r="P30" s="224">
        <v>0</v>
      </c>
      <c r="Q30" s="224">
        <v>0</v>
      </c>
      <c r="R30" s="224">
        <v>0</v>
      </c>
      <c r="S30" s="224"/>
      <c r="T30" s="224">
        <v>0</v>
      </c>
      <c r="U30" s="224">
        <v>0</v>
      </c>
      <c r="V30" s="224">
        <v>0</v>
      </c>
      <c r="W30" s="224">
        <v>0</v>
      </c>
      <c r="X30" s="224"/>
      <c r="Y30" s="224"/>
      <c r="Z30" s="225"/>
      <c r="AA30" s="226" t="s">
        <v>6585</v>
      </c>
      <c r="AC30" s="75" t="str">
        <f t="shared" si="0"/>
        <v>07</v>
      </c>
      <c r="AD30" s="75" t="str">
        <f t="shared" si="1"/>
        <v>07070707070705000000000000000000</v>
      </c>
      <c r="AG30" s="75">
        <f t="shared" si="4"/>
        <v>47</v>
      </c>
      <c r="AH30" s="75">
        <f t="shared" si="5"/>
        <v>7</v>
      </c>
      <c r="AI30" s="75" t="str">
        <f t="shared" si="16"/>
        <v>00</v>
      </c>
      <c r="AJ30" s="75" t="str">
        <f t="shared" si="17"/>
        <v>00000000000000000000000000000000</v>
      </c>
      <c r="AM30" s="75">
        <f t="shared" si="20"/>
        <v>0</v>
      </c>
      <c r="AN30" s="75">
        <f t="shared" si="6"/>
        <v>0</v>
      </c>
      <c r="AR30" s="75" t="str">
        <f t="shared" si="8"/>
        <v>00</v>
      </c>
      <c r="AS30" s="75" t="str">
        <f t="shared" si="9"/>
        <v>00000000000000000000000000000000</v>
      </c>
      <c r="AV30" s="75">
        <f t="shared" si="12"/>
        <v>0</v>
      </c>
      <c r="AW30" s="75">
        <f t="shared" si="13"/>
        <v>0</v>
      </c>
      <c r="AX30" s="75" t="str">
        <f t="shared" si="14"/>
        <v>00</v>
      </c>
      <c r="AY30" s="75" t="str">
        <f t="shared" si="21"/>
        <v>00000000000000000000000000000000</v>
      </c>
      <c r="BB30" s="75">
        <f t="shared" si="24"/>
        <v>0</v>
      </c>
      <c r="BC30" s="75">
        <f t="shared" si="15"/>
        <v>0</v>
      </c>
    </row>
    <row r="31" spans="1:55" ht="13.5" x14ac:dyDescent="0.2">
      <c r="A31" s="74"/>
      <c r="B31" s="221">
        <v>27</v>
      </c>
      <c r="C31" s="222">
        <f>IF(VLOOKUP($B31,Input!$K$8:$L$67,2)="YES",1,IF(AND(VLOOKUP($B31,Input!$K$8:$L$67,2)="NO",$B31&lt;=TOP),2,0))</f>
        <v>1</v>
      </c>
      <c r="D31" s="223">
        <f>IF(AND(G_TOP&lt;&gt;$B31,VLOOKUP($B31,Input!$K$8:$L$67,2)="YES"),1,0)</f>
        <v>1</v>
      </c>
      <c r="E31" s="223">
        <f>IF(VLOOKUP($B31,Input!$K$8:$L$67,2)="YES",1,0)</f>
        <v>1</v>
      </c>
      <c r="F31" s="224">
        <v>0</v>
      </c>
      <c r="G31" s="224"/>
      <c r="H31" s="224">
        <v>0</v>
      </c>
      <c r="I31" s="224">
        <v>0</v>
      </c>
      <c r="J31" s="224">
        <v>0</v>
      </c>
      <c r="K31" s="224">
        <v>0</v>
      </c>
      <c r="L31" s="224"/>
      <c r="M31" s="224">
        <v>0</v>
      </c>
      <c r="N31" s="224"/>
      <c r="O31" s="224">
        <v>0</v>
      </c>
      <c r="P31" s="224">
        <v>0</v>
      </c>
      <c r="Q31" s="224">
        <v>0</v>
      </c>
      <c r="R31" s="224">
        <v>0</v>
      </c>
      <c r="S31" s="224"/>
      <c r="T31" s="224">
        <v>0</v>
      </c>
      <c r="U31" s="224">
        <v>0</v>
      </c>
      <c r="V31" s="224">
        <v>0</v>
      </c>
      <c r="W31" s="224">
        <v>0</v>
      </c>
      <c r="X31" s="224"/>
      <c r="Y31" s="224"/>
      <c r="Z31" s="225"/>
      <c r="AA31" s="226" t="s">
        <v>6585</v>
      </c>
      <c r="AC31" s="75" t="str">
        <f t="shared" si="0"/>
        <v>07</v>
      </c>
      <c r="AD31" s="75" t="str">
        <f t="shared" si="1"/>
        <v>07070707070500000000000000000000</v>
      </c>
      <c r="AG31" s="75">
        <f t="shared" si="4"/>
        <v>40</v>
      </c>
      <c r="AH31" s="75">
        <f t="shared" si="5"/>
        <v>7</v>
      </c>
      <c r="AI31" s="75" t="str">
        <f t="shared" si="16"/>
        <v>00</v>
      </c>
      <c r="AJ31" s="75" t="str">
        <f t="shared" si="17"/>
        <v>00000000000000000000000000000000</v>
      </c>
      <c r="AM31" s="75">
        <f t="shared" si="20"/>
        <v>0</v>
      </c>
      <c r="AN31" s="75">
        <f t="shared" si="6"/>
        <v>0</v>
      </c>
      <c r="AR31" s="75" t="str">
        <f t="shared" si="8"/>
        <v>00</v>
      </c>
      <c r="AS31" s="75" t="str">
        <f t="shared" si="9"/>
        <v>00000000000000000000000000000000</v>
      </c>
      <c r="AV31" s="75">
        <f t="shared" si="12"/>
        <v>0</v>
      </c>
      <c r="AW31" s="75">
        <f t="shared" si="13"/>
        <v>0</v>
      </c>
      <c r="AX31" s="75" t="str">
        <f t="shared" si="14"/>
        <v>00</v>
      </c>
      <c r="AY31" s="75" t="str">
        <f t="shared" si="21"/>
        <v>00000000000000000000000000000000</v>
      </c>
      <c r="BB31" s="75">
        <f t="shared" si="24"/>
        <v>0</v>
      </c>
      <c r="BC31" s="75">
        <f t="shared" si="15"/>
        <v>0</v>
      </c>
    </row>
    <row r="32" spans="1:55" ht="13.5" x14ac:dyDescent="0.2">
      <c r="A32" s="74"/>
      <c r="B32" s="221">
        <v>28</v>
      </c>
      <c r="C32" s="222">
        <f>IF(VLOOKUP($B32,Input!$K$8:$L$67,2)="YES",1,IF(AND(VLOOKUP($B32,Input!$K$8:$L$67,2)="NO",$B32&lt;=TOP),2,0))</f>
        <v>1</v>
      </c>
      <c r="D32" s="223">
        <f>IF(AND(G_TOP&lt;&gt;$B32,VLOOKUP($B32,Input!$K$8:$L$67,2)="YES"),1,0)</f>
        <v>1</v>
      </c>
      <c r="E32" s="223">
        <f>IF(VLOOKUP($B32,Input!$K$8:$L$67,2)="YES",1,0)</f>
        <v>1</v>
      </c>
      <c r="F32" s="224">
        <v>0</v>
      </c>
      <c r="G32" s="224"/>
      <c r="H32" s="224">
        <v>0</v>
      </c>
      <c r="I32" s="224">
        <v>0</v>
      </c>
      <c r="J32" s="224">
        <v>0</v>
      </c>
      <c r="K32" s="224">
        <v>0</v>
      </c>
      <c r="L32" s="224"/>
      <c r="M32" s="224">
        <v>0</v>
      </c>
      <c r="N32" s="224"/>
      <c r="O32" s="224">
        <v>0</v>
      </c>
      <c r="P32" s="224">
        <v>0</v>
      </c>
      <c r="Q32" s="224">
        <v>0</v>
      </c>
      <c r="R32" s="224">
        <v>0</v>
      </c>
      <c r="S32" s="224"/>
      <c r="T32" s="224">
        <v>0</v>
      </c>
      <c r="U32" s="224">
        <v>0</v>
      </c>
      <c r="V32" s="224">
        <v>0</v>
      </c>
      <c r="W32" s="224">
        <v>0</v>
      </c>
      <c r="X32" s="224"/>
      <c r="Y32" s="224"/>
      <c r="Z32" s="225"/>
      <c r="AA32" s="226" t="s">
        <v>6585</v>
      </c>
      <c r="AC32" s="75" t="str">
        <f t="shared" si="0"/>
        <v>07</v>
      </c>
      <c r="AD32" s="75" t="str">
        <f t="shared" si="1"/>
        <v>07070707050000000000000000000000</v>
      </c>
      <c r="AG32" s="75">
        <f t="shared" si="4"/>
        <v>33</v>
      </c>
      <c r="AH32" s="75">
        <f t="shared" si="5"/>
        <v>7</v>
      </c>
      <c r="AI32" s="75" t="str">
        <f t="shared" si="16"/>
        <v>00</v>
      </c>
      <c r="AJ32" s="75" t="str">
        <f t="shared" si="17"/>
        <v>00000000000000000000000000000000</v>
      </c>
      <c r="AM32" s="75">
        <f t="shared" si="20"/>
        <v>0</v>
      </c>
      <c r="AN32" s="75">
        <f t="shared" si="6"/>
        <v>0</v>
      </c>
      <c r="AR32" s="75" t="str">
        <f t="shared" si="8"/>
        <v>00</v>
      </c>
      <c r="AS32" s="75" t="str">
        <f t="shared" si="9"/>
        <v>00000000000000000000000000000000</v>
      </c>
      <c r="AV32" s="75">
        <f t="shared" si="12"/>
        <v>0</v>
      </c>
      <c r="AW32" s="75">
        <f t="shared" si="13"/>
        <v>0</v>
      </c>
      <c r="AX32" s="75" t="str">
        <f t="shared" si="14"/>
        <v>00</v>
      </c>
      <c r="AY32" s="75" t="str">
        <f t="shared" si="21"/>
        <v>00000000000000000000000000000000</v>
      </c>
      <c r="BB32" s="75">
        <f t="shared" si="24"/>
        <v>0</v>
      </c>
      <c r="BC32" s="75">
        <f t="shared" si="15"/>
        <v>0</v>
      </c>
    </row>
    <row r="33" spans="1:55" ht="13.5" x14ac:dyDescent="0.2">
      <c r="A33" s="74"/>
      <c r="B33" s="221">
        <v>29</v>
      </c>
      <c r="C33" s="222">
        <f>IF(VLOOKUP($B33,Input!$K$8:$L$67,2)="YES",1,IF(AND(VLOOKUP($B33,Input!$K$8:$L$67,2)="NO",$B33&lt;=TOP),2,0))</f>
        <v>1</v>
      </c>
      <c r="D33" s="223">
        <f>IF(AND(G_TOP&lt;&gt;$B33,VLOOKUP($B33,Input!$K$8:$L$67,2)="YES"),1,0)</f>
        <v>1</v>
      </c>
      <c r="E33" s="223">
        <f>IF(VLOOKUP($B33,Input!$K$8:$L$67,2)="YES",1,0)</f>
        <v>1</v>
      </c>
      <c r="F33" s="224">
        <v>0</v>
      </c>
      <c r="G33" s="224"/>
      <c r="H33" s="224">
        <v>0</v>
      </c>
      <c r="I33" s="224">
        <v>0</v>
      </c>
      <c r="J33" s="224">
        <v>0</v>
      </c>
      <c r="K33" s="224">
        <v>0</v>
      </c>
      <c r="L33" s="224"/>
      <c r="M33" s="224">
        <v>0</v>
      </c>
      <c r="N33" s="224"/>
      <c r="O33" s="224">
        <v>0</v>
      </c>
      <c r="P33" s="224">
        <v>0</v>
      </c>
      <c r="Q33" s="224">
        <v>0</v>
      </c>
      <c r="R33" s="224">
        <v>0</v>
      </c>
      <c r="S33" s="224"/>
      <c r="T33" s="224">
        <v>0</v>
      </c>
      <c r="U33" s="224">
        <v>0</v>
      </c>
      <c r="V33" s="224">
        <v>0</v>
      </c>
      <c r="W33" s="224">
        <v>0</v>
      </c>
      <c r="X33" s="224"/>
      <c r="Y33" s="224"/>
      <c r="Z33" s="225"/>
      <c r="AA33" s="226" t="s">
        <v>6585</v>
      </c>
      <c r="AC33" s="75" t="str">
        <f t="shared" si="0"/>
        <v>07</v>
      </c>
      <c r="AD33" s="75" t="str">
        <f t="shared" si="1"/>
        <v>07070705000000000000000000000000</v>
      </c>
      <c r="AG33" s="75">
        <f t="shared" si="4"/>
        <v>26</v>
      </c>
      <c r="AH33" s="75">
        <f t="shared" si="5"/>
        <v>7</v>
      </c>
      <c r="AI33" s="75" t="str">
        <f t="shared" si="16"/>
        <v>00</v>
      </c>
      <c r="AJ33" s="75" t="str">
        <f t="shared" si="17"/>
        <v>00000000000000000000000000000000</v>
      </c>
      <c r="AM33" s="75">
        <f t="shared" si="20"/>
        <v>0</v>
      </c>
      <c r="AN33" s="75">
        <f t="shared" si="6"/>
        <v>0</v>
      </c>
      <c r="AR33" s="75" t="str">
        <f t="shared" si="8"/>
        <v>00</v>
      </c>
      <c r="AS33" s="75" t="str">
        <f t="shared" si="9"/>
        <v>00000000000000000000000000000000</v>
      </c>
      <c r="AV33" s="75">
        <f t="shared" si="12"/>
        <v>0</v>
      </c>
      <c r="AW33" s="75">
        <f t="shared" si="13"/>
        <v>0</v>
      </c>
      <c r="AX33" s="75" t="str">
        <f t="shared" si="14"/>
        <v>00</v>
      </c>
      <c r="AY33" s="75" t="str">
        <f t="shared" si="21"/>
        <v>00000000000000000000000000000000</v>
      </c>
      <c r="BB33" s="75">
        <f t="shared" si="24"/>
        <v>0</v>
      </c>
      <c r="BC33" s="75">
        <f t="shared" si="15"/>
        <v>0</v>
      </c>
    </row>
    <row r="34" spans="1:55" ht="13.5" x14ac:dyDescent="0.2">
      <c r="A34" s="74"/>
      <c r="B34" s="221">
        <v>30</v>
      </c>
      <c r="C34" s="222">
        <f>IF(VLOOKUP($B34,Input!$K$8:$L$67,2)="YES",1,IF(AND(VLOOKUP($B34,Input!$K$8:$L$67,2)="NO",$B34&lt;=TOP),2,0))</f>
        <v>1</v>
      </c>
      <c r="D34" s="223">
        <f>IF(AND(G_TOP&lt;&gt;$B34,VLOOKUP($B34,Input!$K$8:$L$67,2)="YES"),1,0)</f>
        <v>1</v>
      </c>
      <c r="E34" s="223">
        <f>IF(VLOOKUP($B34,Input!$K$8:$L$67,2)="YES",1,0)</f>
        <v>1</v>
      </c>
      <c r="F34" s="224">
        <v>0</v>
      </c>
      <c r="G34" s="224"/>
      <c r="H34" s="224">
        <v>0</v>
      </c>
      <c r="I34" s="224">
        <v>0</v>
      </c>
      <c r="J34" s="224">
        <v>0</v>
      </c>
      <c r="K34" s="224">
        <v>0</v>
      </c>
      <c r="L34" s="224"/>
      <c r="M34" s="224">
        <v>0</v>
      </c>
      <c r="N34" s="224"/>
      <c r="O34" s="224">
        <v>0</v>
      </c>
      <c r="P34" s="224">
        <v>0</v>
      </c>
      <c r="Q34" s="224">
        <v>0</v>
      </c>
      <c r="R34" s="224">
        <v>0</v>
      </c>
      <c r="S34" s="224"/>
      <c r="T34" s="224">
        <v>0</v>
      </c>
      <c r="U34" s="224">
        <v>0</v>
      </c>
      <c r="V34" s="224">
        <v>0</v>
      </c>
      <c r="W34" s="224">
        <v>0</v>
      </c>
      <c r="X34" s="224"/>
      <c r="Y34" s="224"/>
      <c r="Z34" s="225"/>
      <c r="AA34" s="226" t="s">
        <v>6585</v>
      </c>
      <c r="AC34" s="75" t="str">
        <f t="shared" si="0"/>
        <v>07</v>
      </c>
      <c r="AD34" s="75" t="str">
        <f t="shared" si="1"/>
        <v>07070500000000000000000000000000</v>
      </c>
      <c r="AG34" s="75">
        <f t="shared" si="4"/>
        <v>19</v>
      </c>
      <c r="AH34" s="75">
        <f t="shared" si="5"/>
        <v>7</v>
      </c>
      <c r="AI34" s="75" t="str">
        <f t="shared" si="16"/>
        <v>00</v>
      </c>
      <c r="AJ34" s="75" t="str">
        <f t="shared" si="17"/>
        <v>00000000000000000000000000000000</v>
      </c>
      <c r="AM34" s="75">
        <f t="shared" si="20"/>
        <v>0</v>
      </c>
      <c r="AN34" s="75">
        <f t="shared" si="6"/>
        <v>0</v>
      </c>
      <c r="AR34" s="75" t="str">
        <f t="shared" si="8"/>
        <v>00</v>
      </c>
      <c r="AS34" s="75" t="str">
        <f t="shared" si="9"/>
        <v>00000000000000000000000000000000</v>
      </c>
      <c r="AV34" s="75">
        <f t="shared" si="12"/>
        <v>0</v>
      </c>
      <c r="AW34" s="75">
        <f t="shared" si="13"/>
        <v>0</v>
      </c>
      <c r="AX34" s="75" t="str">
        <f t="shared" si="14"/>
        <v>00</v>
      </c>
      <c r="AY34" s="75" t="str">
        <f t="shared" si="21"/>
        <v>00000000000000000000000000000000</v>
      </c>
      <c r="BB34" s="75">
        <f t="shared" si="24"/>
        <v>0</v>
      </c>
      <c r="BC34" s="75">
        <f t="shared" si="15"/>
        <v>0</v>
      </c>
    </row>
    <row r="35" spans="1:55" ht="13.5" x14ac:dyDescent="0.2">
      <c r="A35" s="74"/>
      <c r="B35" s="221">
        <v>31</v>
      </c>
      <c r="C35" s="222">
        <f>IF(VLOOKUP($B35,Input!$K$8:$L$67,2)="YES",1,IF(AND(VLOOKUP($B35,Input!$K$8:$L$67,2)="NO",$B35&lt;=TOP),2,0))</f>
        <v>1</v>
      </c>
      <c r="D35" s="223">
        <f>IF(AND(G_TOP&lt;&gt;$B35,VLOOKUP($B35,Input!$K$8:$L$67,2)="YES"),1,0)</f>
        <v>1</v>
      </c>
      <c r="E35" s="223">
        <f>IF(VLOOKUP($B35,Input!$K$8:$L$67,2)="YES",1,0)</f>
        <v>1</v>
      </c>
      <c r="F35" s="224">
        <v>0</v>
      </c>
      <c r="G35" s="224"/>
      <c r="H35" s="224">
        <v>0</v>
      </c>
      <c r="I35" s="224">
        <v>0</v>
      </c>
      <c r="J35" s="224">
        <v>0</v>
      </c>
      <c r="K35" s="224">
        <v>0</v>
      </c>
      <c r="L35" s="224"/>
      <c r="M35" s="224">
        <v>0</v>
      </c>
      <c r="N35" s="224"/>
      <c r="O35" s="224">
        <v>0</v>
      </c>
      <c r="P35" s="224">
        <v>0</v>
      </c>
      <c r="Q35" s="224">
        <v>0</v>
      </c>
      <c r="R35" s="224">
        <v>0</v>
      </c>
      <c r="S35" s="224"/>
      <c r="T35" s="224">
        <v>0</v>
      </c>
      <c r="U35" s="224">
        <v>0</v>
      </c>
      <c r="V35" s="224">
        <v>0</v>
      </c>
      <c r="W35" s="224">
        <v>0</v>
      </c>
      <c r="X35" s="224"/>
      <c r="Y35" s="224"/>
      <c r="Z35" s="225"/>
      <c r="AA35" s="226" t="s">
        <v>6585</v>
      </c>
      <c r="AC35" s="75" t="str">
        <f t="shared" si="0"/>
        <v>07</v>
      </c>
      <c r="AD35" s="75" t="str">
        <f t="shared" si="1"/>
        <v>07050000000000000000000000000000</v>
      </c>
      <c r="AG35" s="75">
        <f t="shared" si="4"/>
        <v>12</v>
      </c>
      <c r="AH35" s="75">
        <f t="shared" si="5"/>
        <v>7</v>
      </c>
      <c r="AI35" s="75" t="str">
        <f t="shared" si="16"/>
        <v>00</v>
      </c>
      <c r="AJ35" s="75" t="str">
        <f t="shared" si="17"/>
        <v>00000000000000000000000000000000</v>
      </c>
      <c r="AM35" s="75">
        <f t="shared" si="20"/>
        <v>0</v>
      </c>
      <c r="AN35" s="75">
        <f t="shared" si="6"/>
        <v>0</v>
      </c>
      <c r="AR35" s="75" t="str">
        <f t="shared" si="8"/>
        <v>00</v>
      </c>
      <c r="AS35" s="75" t="str">
        <f t="shared" si="9"/>
        <v>00000000000000000000000000000000</v>
      </c>
      <c r="AV35" s="75">
        <f t="shared" si="12"/>
        <v>0</v>
      </c>
      <c r="AW35" s="75">
        <f t="shared" si="13"/>
        <v>0</v>
      </c>
      <c r="AX35" s="75" t="str">
        <f t="shared" si="14"/>
        <v>00</v>
      </c>
      <c r="AY35" s="75" t="str">
        <f t="shared" si="21"/>
        <v>00000000000000000000000000000000</v>
      </c>
      <c r="BB35" s="75">
        <f t="shared" si="24"/>
        <v>0</v>
      </c>
      <c r="BC35" s="75">
        <f t="shared" si="15"/>
        <v>0</v>
      </c>
    </row>
    <row r="36" spans="1:55" ht="13.5" x14ac:dyDescent="0.2">
      <c r="A36" s="74"/>
      <c r="B36" s="221">
        <v>32</v>
      </c>
      <c r="C36" s="222">
        <f>IF(VLOOKUP($B36,Input!$K$8:$L$67,2)="YES",1,IF(AND(VLOOKUP($B36,Input!$K$8:$L$67,2)="NO",$B36&lt;=TOP),2,0))</f>
        <v>1</v>
      </c>
      <c r="D36" s="223">
        <f>IF(AND(G_TOP&lt;&gt;$B36,VLOOKUP($B36,Input!$K$8:$L$67,2)="YES"),1,0)</f>
        <v>0</v>
      </c>
      <c r="E36" s="223">
        <f>IF(VLOOKUP($B36,Input!$K$8:$L$67,2)="YES",1,0)</f>
        <v>1</v>
      </c>
      <c r="F36" s="224">
        <v>0</v>
      </c>
      <c r="G36" s="224"/>
      <c r="H36" s="224">
        <v>0</v>
      </c>
      <c r="I36" s="224">
        <v>0</v>
      </c>
      <c r="J36" s="224">
        <v>0</v>
      </c>
      <c r="K36" s="224">
        <v>0</v>
      </c>
      <c r="L36" s="224"/>
      <c r="M36" s="224">
        <v>0</v>
      </c>
      <c r="N36" s="224"/>
      <c r="O36" s="224">
        <v>0</v>
      </c>
      <c r="P36" s="224">
        <v>0</v>
      </c>
      <c r="Q36" s="224">
        <v>0</v>
      </c>
      <c r="R36" s="224">
        <v>0</v>
      </c>
      <c r="S36" s="224"/>
      <c r="T36" s="224">
        <v>0</v>
      </c>
      <c r="U36" s="224">
        <v>0</v>
      </c>
      <c r="V36" s="224">
        <v>0</v>
      </c>
      <c r="W36" s="224">
        <v>0</v>
      </c>
      <c r="X36" s="224"/>
      <c r="Y36" s="224"/>
      <c r="Z36" s="225"/>
      <c r="AA36" s="226" t="s">
        <v>6585</v>
      </c>
      <c r="AC36" s="75" t="str">
        <f t="shared" si="0"/>
        <v>05</v>
      </c>
      <c r="AD36" s="75" t="str">
        <f t="shared" si="1"/>
        <v>05000000000000000000000000000000</v>
      </c>
      <c r="AG36" s="75">
        <f t="shared" si="4"/>
        <v>5</v>
      </c>
      <c r="AH36" s="75">
        <f t="shared" si="5"/>
        <v>5</v>
      </c>
      <c r="AI36" s="75" t="str">
        <f t="shared" si="16"/>
        <v>00</v>
      </c>
      <c r="AJ36" s="75" t="str">
        <f t="shared" si="17"/>
        <v>00000000000000000000000000000000</v>
      </c>
      <c r="AM36" s="75">
        <f t="shared" si="20"/>
        <v>0</v>
      </c>
      <c r="AN36" s="75">
        <f t="shared" si="6"/>
        <v>0</v>
      </c>
      <c r="AR36" s="75" t="str">
        <f t="shared" si="8"/>
        <v>00</v>
      </c>
      <c r="AS36" s="75" t="str">
        <f t="shared" si="9"/>
        <v>00000000000000000000000000000000</v>
      </c>
      <c r="AV36" s="75">
        <f t="shared" si="12"/>
        <v>0</v>
      </c>
      <c r="AW36" s="75">
        <f t="shared" si="13"/>
        <v>0</v>
      </c>
      <c r="AX36" s="75" t="str">
        <f t="shared" si="14"/>
        <v>00</v>
      </c>
      <c r="AY36" s="75" t="str">
        <f t="shared" si="21"/>
        <v>00000000000000000000000000000000</v>
      </c>
      <c r="BB36" s="75">
        <f t="shared" si="24"/>
        <v>0</v>
      </c>
      <c r="BC36" s="75">
        <f t="shared" si="15"/>
        <v>0</v>
      </c>
    </row>
    <row r="37" spans="1:55" ht="13.5" x14ac:dyDescent="0.2">
      <c r="A37" s="74"/>
      <c r="B37" s="221">
        <v>33</v>
      </c>
      <c r="C37" s="222">
        <f>IF(VLOOKUP($B37,Input!$K$8:$L$67,2)="YES",1,IF(AND(VLOOKUP($B37,Input!$K$8:$L$67,2)="NO",$B37&lt;=TOP),2,0))</f>
        <v>0</v>
      </c>
      <c r="D37" s="223">
        <f>IF(AND(G_TOP&lt;&gt;$B37,VLOOKUP($B37,Input!$K$8:$L$67,2)="YES"),1,0)</f>
        <v>0</v>
      </c>
      <c r="E37" s="223">
        <f>IF(VLOOKUP($B37,Input!$K$8:$L$67,2)="YES",1,0)</f>
        <v>0</v>
      </c>
      <c r="F37" s="224">
        <v>0</v>
      </c>
      <c r="G37" s="224"/>
      <c r="H37" s="224">
        <v>0</v>
      </c>
      <c r="I37" s="224">
        <v>0</v>
      </c>
      <c r="J37" s="224">
        <v>0</v>
      </c>
      <c r="K37" s="224">
        <v>0</v>
      </c>
      <c r="L37" s="224"/>
      <c r="M37" s="224">
        <v>0</v>
      </c>
      <c r="N37" s="224"/>
      <c r="O37" s="224">
        <v>0</v>
      </c>
      <c r="P37" s="224">
        <v>0</v>
      </c>
      <c r="Q37" s="224">
        <v>0</v>
      </c>
      <c r="R37" s="224">
        <v>0</v>
      </c>
      <c r="S37" s="224"/>
      <c r="T37" s="224">
        <v>0</v>
      </c>
      <c r="U37" s="224">
        <v>0</v>
      </c>
      <c r="V37" s="224">
        <v>0</v>
      </c>
      <c r="W37" s="224">
        <v>0</v>
      </c>
      <c r="X37" s="224"/>
      <c r="Y37" s="224"/>
      <c r="Z37" s="225"/>
      <c r="AA37" s="226" t="s">
        <v>6585</v>
      </c>
      <c r="AC37" s="75" t="str">
        <f t="shared" si="0"/>
        <v>00</v>
      </c>
      <c r="AD37" s="75" t="str">
        <f t="shared" si="1"/>
        <v>00000000000000000000000000000000</v>
      </c>
      <c r="AG37" s="75">
        <f t="shared" si="4"/>
        <v>0</v>
      </c>
      <c r="AH37" s="75">
        <f t="shared" si="5"/>
        <v>0</v>
      </c>
      <c r="AI37" s="75" t="str">
        <f t="shared" si="16"/>
        <v>00</v>
      </c>
      <c r="AJ37" s="75" t="str">
        <f t="shared" si="17"/>
        <v>00000000000000000000000000000000</v>
      </c>
      <c r="AM37" s="75">
        <f t="shared" si="20"/>
        <v>0</v>
      </c>
      <c r="AN37" s="75">
        <f t="shared" si="6"/>
        <v>0</v>
      </c>
      <c r="AR37" s="75" t="str">
        <f t="shared" si="8"/>
        <v>00</v>
      </c>
      <c r="AS37" s="75" t="str">
        <f t="shared" si="9"/>
        <v>00000000000000000000000000000000</v>
      </c>
      <c r="AV37" s="75">
        <f t="shared" si="12"/>
        <v>0</v>
      </c>
      <c r="AW37" s="75">
        <f t="shared" si="13"/>
        <v>0</v>
      </c>
      <c r="AX37" s="75" t="str">
        <f t="shared" si="14"/>
        <v>00</v>
      </c>
      <c r="AY37" s="75" t="str">
        <f t="shared" si="21"/>
        <v>00000000000000000000000000000000</v>
      </c>
      <c r="BB37" s="75">
        <f t="shared" si="24"/>
        <v>0</v>
      </c>
      <c r="BC37" s="75">
        <f t="shared" si="15"/>
        <v>0</v>
      </c>
    </row>
    <row r="38" spans="1:55" ht="13.5" x14ac:dyDescent="0.2">
      <c r="A38" s="74"/>
      <c r="B38" s="221">
        <v>34</v>
      </c>
      <c r="C38" s="222">
        <f>IF(VLOOKUP($B38,Input!$K$8:$L$67,2)="YES",1,IF(AND(VLOOKUP($B38,Input!$K$8:$L$67,2)="NO",$B38&lt;=TOP),2,0))</f>
        <v>0</v>
      </c>
      <c r="D38" s="223">
        <f>IF(AND(G_TOP&lt;&gt;$B38,VLOOKUP($B38,Input!$K$8:$L$67,2)="YES"),1,0)</f>
        <v>0</v>
      </c>
      <c r="E38" s="223">
        <f>IF(VLOOKUP($B38,Input!$K$8:$L$67,2)="YES",1,0)</f>
        <v>0</v>
      </c>
      <c r="F38" s="224">
        <v>0</v>
      </c>
      <c r="G38" s="224"/>
      <c r="H38" s="224">
        <v>0</v>
      </c>
      <c r="I38" s="224">
        <v>0</v>
      </c>
      <c r="J38" s="224">
        <v>0</v>
      </c>
      <c r="K38" s="224">
        <v>0</v>
      </c>
      <c r="L38" s="224"/>
      <c r="M38" s="224">
        <v>0</v>
      </c>
      <c r="N38" s="224"/>
      <c r="O38" s="224">
        <v>0</v>
      </c>
      <c r="P38" s="224">
        <v>0</v>
      </c>
      <c r="Q38" s="224">
        <v>0</v>
      </c>
      <c r="R38" s="224">
        <v>0</v>
      </c>
      <c r="S38" s="224"/>
      <c r="T38" s="224">
        <v>0</v>
      </c>
      <c r="U38" s="224">
        <v>0</v>
      </c>
      <c r="V38" s="224">
        <v>0</v>
      </c>
      <c r="W38" s="224">
        <v>0</v>
      </c>
      <c r="X38" s="224"/>
      <c r="Y38" s="224"/>
      <c r="Z38" s="225"/>
      <c r="AA38" s="226" t="s">
        <v>6585</v>
      </c>
      <c r="AC38" s="75" t="str">
        <f t="shared" si="0"/>
        <v>00</v>
      </c>
      <c r="AD38" s="75" t="str">
        <f t="shared" si="1"/>
        <v>00000000000000000000000000000000</v>
      </c>
      <c r="AG38" s="75">
        <f t="shared" si="4"/>
        <v>0</v>
      </c>
      <c r="AH38" s="75">
        <f t="shared" si="5"/>
        <v>0</v>
      </c>
      <c r="AI38" s="75" t="str">
        <f t="shared" si="16"/>
        <v>00</v>
      </c>
      <c r="AJ38" s="75" t="str">
        <f t="shared" si="17"/>
        <v>00000000000000000000000000000000</v>
      </c>
      <c r="AM38" s="75">
        <f t="shared" si="20"/>
        <v>0</v>
      </c>
      <c r="AN38" s="75">
        <f t="shared" si="6"/>
        <v>0</v>
      </c>
      <c r="AR38" s="75" t="str">
        <f t="shared" si="8"/>
        <v>00</v>
      </c>
      <c r="AS38" s="75" t="str">
        <f t="shared" si="9"/>
        <v>00000000000000000000000000000000</v>
      </c>
      <c r="AV38" s="75">
        <f t="shared" si="12"/>
        <v>0</v>
      </c>
      <c r="AW38" s="75">
        <f t="shared" si="13"/>
        <v>0</v>
      </c>
      <c r="AX38" s="75" t="str">
        <f t="shared" si="14"/>
        <v>00</v>
      </c>
      <c r="AY38" s="75" t="str">
        <f t="shared" si="21"/>
        <v>00000000000000000000000000000000</v>
      </c>
      <c r="BB38" s="75">
        <f t="shared" si="24"/>
        <v>0</v>
      </c>
      <c r="BC38" s="75">
        <f t="shared" si="15"/>
        <v>0</v>
      </c>
    </row>
    <row r="39" spans="1:55" ht="13.5" x14ac:dyDescent="0.2">
      <c r="A39" s="74"/>
      <c r="B39" s="221">
        <v>35</v>
      </c>
      <c r="C39" s="222">
        <f>IF(VLOOKUP($B39,Input!$K$8:$L$67,2)="YES",1,IF(AND(VLOOKUP($B39,Input!$K$8:$L$67,2)="NO",$B39&lt;=TOP),2,0))</f>
        <v>0</v>
      </c>
      <c r="D39" s="223">
        <f>IF(AND(G_TOP&lt;&gt;$B39,VLOOKUP($B39,Input!$K$8:$L$67,2)="YES"),1,0)</f>
        <v>0</v>
      </c>
      <c r="E39" s="223">
        <f>IF(VLOOKUP($B39,Input!$K$8:$L$67,2)="YES",1,0)</f>
        <v>0</v>
      </c>
      <c r="F39" s="224">
        <v>0</v>
      </c>
      <c r="G39" s="224"/>
      <c r="H39" s="224">
        <v>0</v>
      </c>
      <c r="I39" s="224">
        <v>0</v>
      </c>
      <c r="J39" s="224">
        <v>0</v>
      </c>
      <c r="K39" s="224">
        <v>0</v>
      </c>
      <c r="L39" s="224"/>
      <c r="M39" s="224">
        <v>0</v>
      </c>
      <c r="N39" s="224"/>
      <c r="O39" s="224">
        <v>0</v>
      </c>
      <c r="P39" s="224">
        <v>0</v>
      </c>
      <c r="Q39" s="224">
        <v>0</v>
      </c>
      <c r="R39" s="224">
        <v>0</v>
      </c>
      <c r="S39" s="224"/>
      <c r="T39" s="224">
        <v>0</v>
      </c>
      <c r="U39" s="224">
        <v>0</v>
      </c>
      <c r="V39" s="224">
        <v>0</v>
      </c>
      <c r="W39" s="224">
        <v>0</v>
      </c>
      <c r="X39" s="224"/>
      <c r="Y39" s="224"/>
      <c r="Z39" s="225"/>
      <c r="AA39" s="226" t="s">
        <v>6585</v>
      </c>
      <c r="AC39" s="75" t="str">
        <f t="shared" si="0"/>
        <v>00</v>
      </c>
      <c r="AD39" s="75" t="str">
        <f t="shared" si="1"/>
        <v>00000000000000000000000000000000</v>
      </c>
      <c r="AG39" s="75">
        <f t="shared" si="4"/>
        <v>0</v>
      </c>
      <c r="AH39" s="75">
        <f t="shared" si="5"/>
        <v>0</v>
      </c>
      <c r="AI39" s="75" t="str">
        <f t="shared" si="16"/>
        <v>00</v>
      </c>
      <c r="AJ39" s="75" t="str">
        <f t="shared" si="17"/>
        <v>00000000000000000000000000000000</v>
      </c>
      <c r="AM39" s="75">
        <f t="shared" si="20"/>
        <v>0</v>
      </c>
      <c r="AN39" s="75">
        <f t="shared" si="6"/>
        <v>0</v>
      </c>
      <c r="AR39" s="75" t="str">
        <f t="shared" si="8"/>
        <v>00</v>
      </c>
      <c r="AS39" s="75" t="str">
        <f t="shared" si="9"/>
        <v>00000000000000000000000000000000</v>
      </c>
      <c r="AV39" s="75">
        <f t="shared" si="12"/>
        <v>0</v>
      </c>
      <c r="AW39" s="75">
        <f t="shared" si="13"/>
        <v>0</v>
      </c>
      <c r="AX39" s="75" t="str">
        <f t="shared" si="14"/>
        <v>00</v>
      </c>
      <c r="AY39" s="75" t="str">
        <f t="shared" si="21"/>
        <v>00000000000000000000000000000000</v>
      </c>
      <c r="BB39" s="75">
        <f t="shared" si="24"/>
        <v>0</v>
      </c>
      <c r="BC39" s="75">
        <f t="shared" si="15"/>
        <v>0</v>
      </c>
    </row>
    <row r="40" spans="1:55" ht="13.5" x14ac:dyDescent="0.2">
      <c r="A40" s="74"/>
      <c r="B40" s="221">
        <v>36</v>
      </c>
      <c r="C40" s="222">
        <f>IF(VLOOKUP($B40,Input!$K$8:$L$67,2)="YES",1,IF(AND(VLOOKUP($B40,Input!$K$8:$L$67,2)="NO",$B40&lt;=TOP),2,0))</f>
        <v>0</v>
      </c>
      <c r="D40" s="223">
        <f>IF(AND(G_TOP&lt;&gt;$B40,VLOOKUP($B40,Input!$K$8:$L$67,2)="YES"),1,0)</f>
        <v>0</v>
      </c>
      <c r="E40" s="223">
        <f>IF(VLOOKUP($B40,Input!$K$8:$L$67,2)="YES",1,0)</f>
        <v>0</v>
      </c>
      <c r="F40" s="224">
        <v>0</v>
      </c>
      <c r="G40" s="224"/>
      <c r="H40" s="224">
        <v>0</v>
      </c>
      <c r="I40" s="224">
        <v>0</v>
      </c>
      <c r="J40" s="224">
        <v>0</v>
      </c>
      <c r="K40" s="224">
        <v>0</v>
      </c>
      <c r="L40" s="224"/>
      <c r="M40" s="224">
        <v>0</v>
      </c>
      <c r="N40" s="224"/>
      <c r="O40" s="224">
        <v>0</v>
      </c>
      <c r="P40" s="224">
        <v>0</v>
      </c>
      <c r="Q40" s="224">
        <v>0</v>
      </c>
      <c r="R40" s="224">
        <v>0</v>
      </c>
      <c r="S40" s="224"/>
      <c r="T40" s="224">
        <v>0</v>
      </c>
      <c r="U40" s="224">
        <v>0</v>
      </c>
      <c r="V40" s="224">
        <v>0</v>
      </c>
      <c r="W40" s="224">
        <v>0</v>
      </c>
      <c r="X40" s="224"/>
      <c r="Y40" s="224"/>
      <c r="Z40" s="225"/>
      <c r="AA40" s="226" t="s">
        <v>6585</v>
      </c>
      <c r="AC40" s="75" t="str">
        <f t="shared" si="0"/>
        <v>00</v>
      </c>
      <c r="AD40" s="75" t="str">
        <f t="shared" si="1"/>
        <v>00000000000000000000000000000000</v>
      </c>
      <c r="AG40" s="75">
        <f t="shared" si="4"/>
        <v>0</v>
      </c>
      <c r="AH40" s="75">
        <f t="shared" si="5"/>
        <v>0</v>
      </c>
      <c r="AI40" s="75" t="str">
        <f t="shared" si="16"/>
        <v>00</v>
      </c>
      <c r="AJ40" s="75" t="str">
        <f t="shared" si="17"/>
        <v>00000000000000000000000000000000</v>
      </c>
      <c r="AM40" s="75">
        <f t="shared" si="20"/>
        <v>0</v>
      </c>
      <c r="AN40" s="75">
        <f t="shared" si="6"/>
        <v>0</v>
      </c>
      <c r="AR40" s="75" t="str">
        <f t="shared" si="8"/>
        <v>00</v>
      </c>
      <c r="AS40" s="75" t="str">
        <f t="shared" si="9"/>
        <v>00000000000000000000000000000000</v>
      </c>
      <c r="AV40" s="75">
        <f t="shared" si="12"/>
        <v>0</v>
      </c>
      <c r="AW40" s="75">
        <f t="shared" si="13"/>
        <v>0</v>
      </c>
      <c r="AX40" s="75" t="str">
        <f t="shared" si="14"/>
        <v>00</v>
      </c>
      <c r="AY40" s="75" t="str">
        <f t="shared" si="21"/>
        <v>00000000000000000000000000000000</v>
      </c>
      <c r="BB40" s="75">
        <f t="shared" si="24"/>
        <v>0</v>
      </c>
      <c r="BC40" s="75">
        <f t="shared" si="15"/>
        <v>0</v>
      </c>
    </row>
    <row r="41" spans="1:55" ht="13.5" x14ac:dyDescent="0.2">
      <c r="A41" s="74"/>
      <c r="B41" s="221">
        <v>37</v>
      </c>
      <c r="C41" s="222">
        <f>IF(VLOOKUP($B41,Input!$K$8:$L$67,2)="YES",1,IF(AND(VLOOKUP($B41,Input!$K$8:$L$67,2)="NO",$B41&lt;=TOP),2,0))</f>
        <v>0</v>
      </c>
      <c r="D41" s="223">
        <f>IF(AND(G_TOP&lt;&gt;$B41,VLOOKUP($B41,Input!$K$8:$L$67,2)="YES"),1,0)</f>
        <v>0</v>
      </c>
      <c r="E41" s="223">
        <f>IF(VLOOKUP($B41,Input!$K$8:$L$67,2)="YES",1,0)</f>
        <v>0</v>
      </c>
      <c r="F41" s="224">
        <v>0</v>
      </c>
      <c r="G41" s="224"/>
      <c r="H41" s="224">
        <v>0</v>
      </c>
      <c r="I41" s="224">
        <v>0</v>
      </c>
      <c r="J41" s="224">
        <v>0</v>
      </c>
      <c r="K41" s="224">
        <v>0</v>
      </c>
      <c r="L41" s="224"/>
      <c r="M41" s="224">
        <v>0</v>
      </c>
      <c r="N41" s="224"/>
      <c r="O41" s="224">
        <v>0</v>
      </c>
      <c r="P41" s="224">
        <v>0</v>
      </c>
      <c r="Q41" s="224">
        <v>0</v>
      </c>
      <c r="R41" s="224">
        <v>0</v>
      </c>
      <c r="S41" s="224"/>
      <c r="T41" s="224">
        <v>0</v>
      </c>
      <c r="U41" s="224">
        <v>0</v>
      </c>
      <c r="V41" s="224">
        <v>0</v>
      </c>
      <c r="W41" s="224">
        <v>0</v>
      </c>
      <c r="X41" s="224"/>
      <c r="Y41" s="224"/>
      <c r="Z41" s="225"/>
      <c r="AA41" s="226" t="s">
        <v>6585</v>
      </c>
      <c r="AC41" s="75" t="str">
        <f t="shared" si="0"/>
        <v>00</v>
      </c>
      <c r="AD41" s="75" t="str">
        <f t="shared" si="1"/>
        <v>00000000000000000000000000000000</v>
      </c>
      <c r="AG41" s="75">
        <f t="shared" si="4"/>
        <v>0</v>
      </c>
      <c r="AH41" s="75">
        <f t="shared" si="5"/>
        <v>0</v>
      </c>
      <c r="AI41" s="75" t="str">
        <f t="shared" si="16"/>
        <v>00</v>
      </c>
      <c r="AJ41" s="75" t="str">
        <f t="shared" si="17"/>
        <v>00000000000000000000000000000000</v>
      </c>
      <c r="AM41" s="75">
        <f t="shared" si="20"/>
        <v>0</v>
      </c>
      <c r="AN41" s="75">
        <f t="shared" si="6"/>
        <v>0</v>
      </c>
      <c r="AR41" s="75" t="str">
        <f t="shared" si="8"/>
        <v>00</v>
      </c>
      <c r="AS41" s="75" t="str">
        <f t="shared" si="9"/>
        <v>00000000000000000000000000000000</v>
      </c>
      <c r="AV41" s="75">
        <f t="shared" si="12"/>
        <v>0</v>
      </c>
      <c r="AW41" s="75">
        <f t="shared" si="13"/>
        <v>0</v>
      </c>
      <c r="AX41" s="75" t="str">
        <f t="shared" si="14"/>
        <v>00</v>
      </c>
      <c r="AY41" s="75" t="str">
        <f t="shared" si="21"/>
        <v>00000000000000000000000000000000</v>
      </c>
      <c r="BB41" s="75">
        <f t="shared" si="24"/>
        <v>0</v>
      </c>
      <c r="BC41" s="75">
        <f t="shared" si="15"/>
        <v>0</v>
      </c>
    </row>
    <row r="42" spans="1:55" ht="13.5" x14ac:dyDescent="0.2">
      <c r="A42" s="74"/>
      <c r="B42" s="221">
        <v>38</v>
      </c>
      <c r="C42" s="222">
        <f>IF(VLOOKUP($B42,Input!$K$8:$L$67,2)="YES",1,IF(AND(VLOOKUP($B42,Input!$K$8:$L$67,2)="NO",$B42&lt;=TOP),2,0))</f>
        <v>0</v>
      </c>
      <c r="D42" s="223">
        <f>IF(AND(G_TOP&lt;&gt;$B42,VLOOKUP($B42,Input!$K$8:$L$67,2)="YES"),1,0)</f>
        <v>0</v>
      </c>
      <c r="E42" s="223">
        <f>IF(VLOOKUP($B42,Input!$K$8:$L$67,2)="YES",1,0)</f>
        <v>0</v>
      </c>
      <c r="F42" s="224">
        <v>0</v>
      </c>
      <c r="G42" s="224"/>
      <c r="H42" s="224">
        <v>0</v>
      </c>
      <c r="I42" s="224">
        <v>0</v>
      </c>
      <c r="J42" s="224">
        <v>0</v>
      </c>
      <c r="K42" s="224">
        <v>0</v>
      </c>
      <c r="L42" s="224"/>
      <c r="M42" s="224">
        <v>0</v>
      </c>
      <c r="N42" s="224"/>
      <c r="O42" s="224">
        <v>0</v>
      </c>
      <c r="P42" s="224">
        <v>0</v>
      </c>
      <c r="Q42" s="224">
        <v>0</v>
      </c>
      <c r="R42" s="224">
        <v>0</v>
      </c>
      <c r="S42" s="224"/>
      <c r="T42" s="224">
        <v>0</v>
      </c>
      <c r="U42" s="224">
        <v>0</v>
      </c>
      <c r="V42" s="224">
        <v>0</v>
      </c>
      <c r="W42" s="224">
        <v>0</v>
      </c>
      <c r="X42" s="224"/>
      <c r="Y42" s="224"/>
      <c r="Z42" s="225"/>
      <c r="AA42" s="226" t="s">
        <v>6585</v>
      </c>
      <c r="AC42" s="75" t="str">
        <f t="shared" si="0"/>
        <v>00</v>
      </c>
      <c r="AD42" s="75" t="str">
        <f t="shared" si="1"/>
        <v>00000000000000000000000000000000</v>
      </c>
      <c r="AG42" s="75">
        <f t="shared" si="4"/>
        <v>0</v>
      </c>
      <c r="AH42" s="75">
        <f t="shared" si="5"/>
        <v>0</v>
      </c>
      <c r="AI42" s="75" t="str">
        <f t="shared" si="16"/>
        <v>00</v>
      </c>
      <c r="AJ42" s="75" t="str">
        <f t="shared" si="17"/>
        <v>00000000000000000000000000000000</v>
      </c>
      <c r="AM42" s="75">
        <f t="shared" si="20"/>
        <v>0</v>
      </c>
      <c r="AN42" s="75">
        <f t="shared" si="6"/>
        <v>0</v>
      </c>
      <c r="AR42" s="75" t="str">
        <f t="shared" si="8"/>
        <v>00</v>
      </c>
      <c r="AS42" s="75" t="str">
        <f t="shared" si="9"/>
        <v>00000000000000000000000000000000</v>
      </c>
      <c r="AV42" s="75">
        <f t="shared" si="12"/>
        <v>0</v>
      </c>
      <c r="AW42" s="75">
        <f t="shared" si="13"/>
        <v>0</v>
      </c>
      <c r="AX42" s="75" t="str">
        <f t="shared" si="14"/>
        <v>00</v>
      </c>
      <c r="AY42" s="75" t="str">
        <f t="shared" si="21"/>
        <v>00000000000000000000000000000000</v>
      </c>
      <c r="BB42" s="75">
        <f t="shared" si="24"/>
        <v>0</v>
      </c>
      <c r="BC42" s="75">
        <f t="shared" si="15"/>
        <v>0</v>
      </c>
    </row>
    <row r="43" spans="1:55" ht="13.5" x14ac:dyDescent="0.2">
      <c r="A43" s="74"/>
      <c r="B43" s="221">
        <v>39</v>
      </c>
      <c r="C43" s="222">
        <f>IF(VLOOKUP($B43,Input!$K$8:$L$67,2)="YES",1,IF(AND(VLOOKUP($B43,Input!$K$8:$L$67,2)="NO",$B43&lt;=TOP),2,0))</f>
        <v>0</v>
      </c>
      <c r="D43" s="223">
        <f>IF(AND(G_TOP&lt;&gt;$B43,VLOOKUP($B43,Input!$K$8:$L$67,2)="YES"),1,0)</f>
        <v>0</v>
      </c>
      <c r="E43" s="223">
        <f>IF(VLOOKUP($B43,Input!$K$8:$L$67,2)="YES",1,0)</f>
        <v>0</v>
      </c>
      <c r="F43" s="224">
        <v>0</v>
      </c>
      <c r="G43" s="224"/>
      <c r="H43" s="224">
        <v>0</v>
      </c>
      <c r="I43" s="224">
        <v>0</v>
      </c>
      <c r="J43" s="224">
        <v>0</v>
      </c>
      <c r="K43" s="224">
        <v>0</v>
      </c>
      <c r="L43" s="224"/>
      <c r="M43" s="224">
        <v>0</v>
      </c>
      <c r="N43" s="224"/>
      <c r="O43" s="224">
        <v>0</v>
      </c>
      <c r="P43" s="224">
        <v>0</v>
      </c>
      <c r="Q43" s="224">
        <v>0</v>
      </c>
      <c r="R43" s="224">
        <v>0</v>
      </c>
      <c r="S43" s="224"/>
      <c r="T43" s="224">
        <v>0</v>
      </c>
      <c r="U43" s="224">
        <v>0</v>
      </c>
      <c r="V43" s="224">
        <v>0</v>
      </c>
      <c r="W43" s="224">
        <v>0</v>
      </c>
      <c r="X43" s="224"/>
      <c r="Y43" s="224"/>
      <c r="Z43" s="225"/>
      <c r="AA43" s="226" t="s">
        <v>6585</v>
      </c>
      <c r="AC43" s="75" t="str">
        <f t="shared" si="0"/>
        <v>00</v>
      </c>
      <c r="AD43" s="75" t="str">
        <f t="shared" si="1"/>
        <v>00000000000000000000000000000000</v>
      </c>
      <c r="AG43" s="75">
        <f t="shared" si="4"/>
        <v>0</v>
      </c>
      <c r="AH43" s="75">
        <f t="shared" si="5"/>
        <v>0</v>
      </c>
      <c r="AI43" s="75" t="str">
        <f t="shared" si="16"/>
        <v>00</v>
      </c>
      <c r="AJ43" s="75" t="str">
        <f t="shared" si="17"/>
        <v>00000000000000000000000000000000</v>
      </c>
      <c r="AM43" s="75">
        <f t="shared" si="20"/>
        <v>0</v>
      </c>
      <c r="AN43" s="75">
        <f t="shared" si="6"/>
        <v>0</v>
      </c>
      <c r="AR43" s="75" t="str">
        <f t="shared" si="8"/>
        <v>00</v>
      </c>
      <c r="AS43" s="75" t="str">
        <f t="shared" si="9"/>
        <v>00000000000000000000000000000000</v>
      </c>
      <c r="AV43" s="75">
        <f t="shared" si="12"/>
        <v>0</v>
      </c>
      <c r="AW43" s="75">
        <f t="shared" si="13"/>
        <v>0</v>
      </c>
      <c r="AX43" s="75" t="str">
        <f t="shared" si="14"/>
        <v>00</v>
      </c>
      <c r="AY43" s="75" t="str">
        <f t="shared" si="21"/>
        <v>00000000000000000000000000000000</v>
      </c>
      <c r="BB43" s="75">
        <f t="shared" si="24"/>
        <v>0</v>
      </c>
      <c r="BC43" s="75">
        <f t="shared" si="15"/>
        <v>0</v>
      </c>
    </row>
    <row r="44" spans="1:55" ht="13.5" x14ac:dyDescent="0.2">
      <c r="A44" s="74"/>
      <c r="B44" s="221">
        <v>40</v>
      </c>
      <c r="C44" s="222">
        <f>IF(VLOOKUP($B44,Input!$K$8:$L$67,2)="YES",1,IF(AND(VLOOKUP($B44,Input!$K$8:$L$67,2)="NO",$B44&lt;=TOP),2,0))</f>
        <v>0</v>
      </c>
      <c r="D44" s="223">
        <f>IF(AND(G_TOP&lt;&gt;$B44,VLOOKUP($B44,Input!$K$8:$L$67,2)="YES"),1,0)</f>
        <v>0</v>
      </c>
      <c r="E44" s="223">
        <f>IF(VLOOKUP($B44,Input!$K$8:$L$67,2)="YES",1,0)</f>
        <v>0</v>
      </c>
      <c r="F44" s="224">
        <v>0</v>
      </c>
      <c r="G44" s="224"/>
      <c r="H44" s="224">
        <v>0</v>
      </c>
      <c r="I44" s="224">
        <v>0</v>
      </c>
      <c r="J44" s="224">
        <v>0</v>
      </c>
      <c r="K44" s="224">
        <v>0</v>
      </c>
      <c r="L44" s="224"/>
      <c r="M44" s="224">
        <v>0</v>
      </c>
      <c r="N44" s="224"/>
      <c r="O44" s="224">
        <v>0</v>
      </c>
      <c r="P44" s="224">
        <v>0</v>
      </c>
      <c r="Q44" s="224">
        <v>0</v>
      </c>
      <c r="R44" s="224">
        <v>0</v>
      </c>
      <c r="S44" s="224"/>
      <c r="T44" s="224">
        <v>0</v>
      </c>
      <c r="U44" s="224">
        <v>0</v>
      </c>
      <c r="V44" s="224">
        <v>0</v>
      </c>
      <c r="W44" s="224">
        <v>0</v>
      </c>
      <c r="X44" s="224"/>
      <c r="Y44" s="224"/>
      <c r="Z44" s="225"/>
      <c r="AA44" s="226" t="s">
        <v>6585</v>
      </c>
      <c r="AC44" s="75" t="str">
        <f t="shared" si="0"/>
        <v>00</v>
      </c>
      <c r="AD44" s="75" t="str">
        <f t="shared" si="1"/>
        <v>00000000000000000000000000000000</v>
      </c>
      <c r="AG44" s="75">
        <f t="shared" si="4"/>
        <v>0</v>
      </c>
      <c r="AH44" s="75">
        <f t="shared" si="5"/>
        <v>0</v>
      </c>
      <c r="AI44" s="75" t="str">
        <f t="shared" si="16"/>
        <v>00</v>
      </c>
      <c r="AJ44" s="75" t="str">
        <f t="shared" si="17"/>
        <v>00000000000000000000000000000000</v>
      </c>
      <c r="AM44" s="75">
        <f t="shared" si="20"/>
        <v>0</v>
      </c>
      <c r="AN44" s="75">
        <f t="shared" si="6"/>
        <v>0</v>
      </c>
      <c r="AR44" s="75" t="str">
        <f t="shared" si="8"/>
        <v>00</v>
      </c>
      <c r="AS44" s="75" t="str">
        <f t="shared" si="9"/>
        <v>00000000000000000000000000000000</v>
      </c>
      <c r="AV44" s="75">
        <f t="shared" si="12"/>
        <v>0</v>
      </c>
      <c r="AW44" s="75">
        <f t="shared" si="13"/>
        <v>0</v>
      </c>
      <c r="AX44" s="75" t="str">
        <f t="shared" si="14"/>
        <v>00</v>
      </c>
      <c r="AY44" s="75" t="str">
        <f t="shared" si="21"/>
        <v>00000000000000000000000000000000</v>
      </c>
      <c r="BB44" s="75">
        <f t="shared" si="24"/>
        <v>0</v>
      </c>
      <c r="BC44" s="75">
        <f t="shared" si="15"/>
        <v>0</v>
      </c>
    </row>
    <row r="45" spans="1:55" ht="13.5" x14ac:dyDescent="0.2">
      <c r="A45" s="74"/>
      <c r="B45" s="221">
        <v>41</v>
      </c>
      <c r="C45" s="222">
        <f>IF(VLOOKUP($B45,Input!$K$8:$L$67,2)="YES",1,IF(AND(VLOOKUP($B45,Input!$K$8:$L$67,2)="NO",$B45&lt;=TOP),2,0))</f>
        <v>0</v>
      </c>
      <c r="D45" s="223">
        <f>IF(AND(G_TOP&lt;&gt;$B45,VLOOKUP($B45,Input!$K$8:$L$67,2)="YES"),1,0)</f>
        <v>0</v>
      </c>
      <c r="E45" s="223">
        <f>IF(VLOOKUP($B45,Input!$K$8:$L$67,2)="YES",1,0)</f>
        <v>0</v>
      </c>
      <c r="F45" s="224">
        <v>0</v>
      </c>
      <c r="G45" s="224"/>
      <c r="H45" s="224">
        <v>0</v>
      </c>
      <c r="I45" s="224">
        <v>0</v>
      </c>
      <c r="J45" s="224">
        <v>0</v>
      </c>
      <c r="K45" s="224">
        <v>0</v>
      </c>
      <c r="L45" s="224"/>
      <c r="M45" s="224">
        <v>0</v>
      </c>
      <c r="N45" s="224"/>
      <c r="O45" s="224">
        <v>0</v>
      </c>
      <c r="P45" s="224">
        <v>0</v>
      </c>
      <c r="Q45" s="224">
        <v>0</v>
      </c>
      <c r="R45" s="224">
        <v>0</v>
      </c>
      <c r="S45" s="224"/>
      <c r="T45" s="224">
        <v>0</v>
      </c>
      <c r="U45" s="224">
        <v>0</v>
      </c>
      <c r="V45" s="224">
        <v>0</v>
      </c>
      <c r="W45" s="224">
        <v>0</v>
      </c>
      <c r="X45" s="224"/>
      <c r="Y45" s="224"/>
      <c r="Z45" s="225"/>
      <c r="AA45" s="226" t="s">
        <v>6585</v>
      </c>
      <c r="AC45" s="75" t="str">
        <f t="shared" si="0"/>
        <v>00</v>
      </c>
      <c r="AD45" s="75" t="str">
        <f t="shared" si="1"/>
        <v>00000000000000000000000000000000</v>
      </c>
      <c r="AG45" s="75">
        <f t="shared" si="4"/>
        <v>0</v>
      </c>
      <c r="AH45" s="75">
        <f t="shared" si="5"/>
        <v>0</v>
      </c>
      <c r="AI45" s="75" t="str">
        <f t="shared" si="16"/>
        <v>00</v>
      </c>
      <c r="AJ45" s="75" t="str">
        <f t="shared" si="17"/>
        <v>00000000000000000000000000000000</v>
      </c>
      <c r="AM45" s="75">
        <f t="shared" si="20"/>
        <v>0</v>
      </c>
      <c r="AN45" s="75">
        <f t="shared" si="6"/>
        <v>0</v>
      </c>
      <c r="AR45" s="75" t="str">
        <f t="shared" si="8"/>
        <v>00</v>
      </c>
      <c r="AS45" s="75" t="str">
        <f t="shared" si="9"/>
        <v>00000000000000000000000000000000</v>
      </c>
      <c r="AV45" s="75">
        <f t="shared" si="12"/>
        <v>0</v>
      </c>
      <c r="AW45" s="75">
        <f t="shared" si="13"/>
        <v>0</v>
      </c>
      <c r="AX45" s="75" t="str">
        <f t="shared" si="14"/>
        <v>00</v>
      </c>
      <c r="AY45" s="75" t="str">
        <f t="shared" si="21"/>
        <v>00000000000000000000000000000000</v>
      </c>
      <c r="BB45" s="75">
        <f t="shared" si="24"/>
        <v>0</v>
      </c>
      <c r="BC45" s="75">
        <f t="shared" si="15"/>
        <v>0</v>
      </c>
    </row>
    <row r="46" spans="1:55" ht="13.5" x14ac:dyDescent="0.2">
      <c r="A46" s="74"/>
      <c r="B46" s="221">
        <v>42</v>
      </c>
      <c r="C46" s="222">
        <f>IF(VLOOKUP($B46,Input!$K$8:$L$67,2)="YES",1,IF(AND(VLOOKUP($B46,Input!$K$8:$L$67,2)="NO",$B46&lt;=TOP),2,0))</f>
        <v>0</v>
      </c>
      <c r="D46" s="223">
        <f>IF(AND(G_TOP&lt;&gt;$B46,VLOOKUP($B46,Input!$K$8:$L$67,2)="YES"),1,0)</f>
        <v>0</v>
      </c>
      <c r="E46" s="223">
        <f>IF(VLOOKUP($B46,Input!$K$8:$L$67,2)="YES",1,0)</f>
        <v>0</v>
      </c>
      <c r="F46" s="224">
        <v>0</v>
      </c>
      <c r="G46" s="224"/>
      <c r="H46" s="224">
        <v>0</v>
      </c>
      <c r="I46" s="224">
        <v>0</v>
      </c>
      <c r="J46" s="224">
        <v>0</v>
      </c>
      <c r="K46" s="224">
        <v>0</v>
      </c>
      <c r="L46" s="224"/>
      <c r="M46" s="224">
        <v>0</v>
      </c>
      <c r="N46" s="224"/>
      <c r="O46" s="224">
        <v>0</v>
      </c>
      <c r="P46" s="224">
        <v>0</v>
      </c>
      <c r="Q46" s="224">
        <v>0</v>
      </c>
      <c r="R46" s="224">
        <v>0</v>
      </c>
      <c r="S46" s="224"/>
      <c r="T46" s="224">
        <v>0</v>
      </c>
      <c r="U46" s="224">
        <v>0</v>
      </c>
      <c r="V46" s="224">
        <v>0</v>
      </c>
      <c r="W46" s="224">
        <v>0</v>
      </c>
      <c r="X46" s="224"/>
      <c r="Y46" s="224"/>
      <c r="Z46" s="225"/>
      <c r="AA46" s="226" t="s">
        <v>6585</v>
      </c>
      <c r="AC46" s="75" t="str">
        <f t="shared" si="0"/>
        <v>00</v>
      </c>
      <c r="AD46" s="75" t="str">
        <f t="shared" si="1"/>
        <v>00000000000000000000000000000000</v>
      </c>
      <c r="AG46" s="75">
        <f t="shared" si="4"/>
        <v>0</v>
      </c>
      <c r="AH46" s="75">
        <f t="shared" si="5"/>
        <v>0</v>
      </c>
      <c r="AI46" s="75" t="str">
        <f t="shared" si="16"/>
        <v>00</v>
      </c>
      <c r="AJ46" s="75" t="str">
        <f t="shared" si="17"/>
        <v>00000000000000000000000000000000</v>
      </c>
      <c r="AM46" s="75">
        <f t="shared" si="20"/>
        <v>0</v>
      </c>
      <c r="AN46" s="75">
        <f t="shared" si="6"/>
        <v>0</v>
      </c>
      <c r="AR46" s="75" t="str">
        <f t="shared" si="8"/>
        <v>00</v>
      </c>
      <c r="AS46" s="75" t="str">
        <f t="shared" si="9"/>
        <v>00000000000000000000000000000000</v>
      </c>
      <c r="AV46" s="75">
        <f t="shared" si="12"/>
        <v>0</v>
      </c>
      <c r="AW46" s="75">
        <f t="shared" si="13"/>
        <v>0</v>
      </c>
      <c r="AX46" s="75" t="str">
        <f t="shared" si="14"/>
        <v>00</v>
      </c>
      <c r="AY46" s="75" t="str">
        <f t="shared" si="21"/>
        <v>00000000000000000000000000000000</v>
      </c>
      <c r="BB46" s="75">
        <f t="shared" si="24"/>
        <v>0</v>
      </c>
      <c r="BC46" s="75">
        <f t="shared" si="15"/>
        <v>0</v>
      </c>
    </row>
    <row r="47" spans="1:55" ht="13.5" x14ac:dyDescent="0.2">
      <c r="A47" s="74"/>
      <c r="B47" s="221">
        <v>43</v>
      </c>
      <c r="C47" s="222">
        <f>IF(VLOOKUP($B47,Input!$K$8:$L$67,2)="YES",1,IF(AND(VLOOKUP($B47,Input!$K$8:$L$67,2)="NO",$B47&lt;=TOP),2,0))</f>
        <v>0</v>
      </c>
      <c r="D47" s="223">
        <f>IF(AND(G_TOP&lt;&gt;$B47,VLOOKUP($B47,Input!$K$8:$L$67,2)="YES"),1,0)</f>
        <v>0</v>
      </c>
      <c r="E47" s="223">
        <f>IF(VLOOKUP($B47,Input!$K$8:$L$67,2)="YES",1,0)</f>
        <v>0</v>
      </c>
      <c r="F47" s="224">
        <v>0</v>
      </c>
      <c r="G47" s="224"/>
      <c r="H47" s="224">
        <v>0</v>
      </c>
      <c r="I47" s="224">
        <v>0</v>
      </c>
      <c r="J47" s="224">
        <v>0</v>
      </c>
      <c r="K47" s="224">
        <v>0</v>
      </c>
      <c r="L47" s="224"/>
      <c r="M47" s="224">
        <v>0</v>
      </c>
      <c r="N47" s="224"/>
      <c r="O47" s="224">
        <v>0</v>
      </c>
      <c r="P47" s="224">
        <v>0</v>
      </c>
      <c r="Q47" s="224">
        <v>0</v>
      </c>
      <c r="R47" s="224">
        <v>0</v>
      </c>
      <c r="S47" s="224"/>
      <c r="T47" s="224">
        <v>0</v>
      </c>
      <c r="U47" s="224">
        <v>0</v>
      </c>
      <c r="V47" s="224">
        <v>0</v>
      </c>
      <c r="W47" s="224">
        <v>0</v>
      </c>
      <c r="X47" s="224"/>
      <c r="Y47" s="224"/>
      <c r="Z47" s="225"/>
      <c r="AA47" s="226" t="s">
        <v>6585</v>
      </c>
      <c r="AC47" s="75" t="str">
        <f t="shared" si="0"/>
        <v>00</v>
      </c>
      <c r="AD47" s="75" t="str">
        <f t="shared" si="1"/>
        <v>00000000000000000000000000000000</v>
      </c>
      <c r="AG47" s="75">
        <f t="shared" si="4"/>
        <v>0</v>
      </c>
      <c r="AH47" s="75">
        <f t="shared" si="5"/>
        <v>0</v>
      </c>
      <c r="AI47" s="75" t="str">
        <f t="shared" si="16"/>
        <v>00</v>
      </c>
      <c r="AJ47" s="75" t="str">
        <f t="shared" si="17"/>
        <v>00000000000000000000000000000000</v>
      </c>
      <c r="AM47" s="75">
        <f t="shared" si="20"/>
        <v>0</v>
      </c>
      <c r="AN47" s="75">
        <f t="shared" si="6"/>
        <v>0</v>
      </c>
      <c r="AR47" s="75" t="str">
        <f t="shared" si="8"/>
        <v>00</v>
      </c>
      <c r="AS47" s="75" t="str">
        <f t="shared" si="9"/>
        <v>00000000000000000000000000000000</v>
      </c>
      <c r="AV47" s="75">
        <f t="shared" si="12"/>
        <v>0</v>
      </c>
      <c r="AW47" s="75">
        <f t="shared" si="13"/>
        <v>0</v>
      </c>
      <c r="AX47" s="75" t="str">
        <f t="shared" si="14"/>
        <v>00</v>
      </c>
      <c r="AY47" s="75" t="str">
        <f t="shared" si="21"/>
        <v>00000000000000000000000000000000</v>
      </c>
      <c r="BB47" s="75">
        <f t="shared" si="24"/>
        <v>0</v>
      </c>
      <c r="BC47" s="75">
        <f t="shared" si="15"/>
        <v>0</v>
      </c>
    </row>
    <row r="48" spans="1:55" ht="13.5" x14ac:dyDescent="0.2">
      <c r="A48" s="74"/>
      <c r="B48" s="221">
        <v>44</v>
      </c>
      <c r="C48" s="222">
        <f>IF(VLOOKUP($B48,Input!$K$8:$L$67,2)="YES",1,IF(AND(VLOOKUP($B48,Input!$K$8:$L$67,2)="NO",$B48&lt;=TOP),2,0))</f>
        <v>0</v>
      </c>
      <c r="D48" s="223">
        <f>IF(AND(G_TOP&lt;&gt;$B48,VLOOKUP($B48,Input!$K$8:$L$67,2)="YES"),1,0)</f>
        <v>0</v>
      </c>
      <c r="E48" s="223">
        <f>IF(VLOOKUP($B48,Input!$K$8:$L$67,2)="YES",1,0)</f>
        <v>0</v>
      </c>
      <c r="F48" s="224">
        <v>0</v>
      </c>
      <c r="G48" s="224"/>
      <c r="H48" s="224">
        <v>0</v>
      </c>
      <c r="I48" s="224">
        <v>0</v>
      </c>
      <c r="J48" s="224">
        <v>0</v>
      </c>
      <c r="K48" s="224">
        <v>0</v>
      </c>
      <c r="L48" s="224"/>
      <c r="M48" s="224">
        <v>0</v>
      </c>
      <c r="N48" s="224"/>
      <c r="O48" s="224">
        <v>0</v>
      </c>
      <c r="P48" s="224">
        <v>0</v>
      </c>
      <c r="Q48" s="224">
        <v>0</v>
      </c>
      <c r="R48" s="224">
        <v>0</v>
      </c>
      <c r="S48" s="224"/>
      <c r="T48" s="224">
        <v>0</v>
      </c>
      <c r="U48" s="224">
        <v>0</v>
      </c>
      <c r="V48" s="224">
        <v>0</v>
      </c>
      <c r="W48" s="224">
        <v>0</v>
      </c>
      <c r="X48" s="224"/>
      <c r="Y48" s="224"/>
      <c r="Z48" s="225"/>
      <c r="AA48" s="226" t="s">
        <v>6585</v>
      </c>
      <c r="AC48" s="75" t="str">
        <f t="shared" si="0"/>
        <v>00</v>
      </c>
      <c r="AD48" s="75" t="str">
        <f t="shared" si="1"/>
        <v>00000000000000000000000000000000</v>
      </c>
      <c r="AG48" s="75">
        <f t="shared" si="4"/>
        <v>0</v>
      </c>
      <c r="AH48" s="75">
        <f t="shared" si="5"/>
        <v>0</v>
      </c>
      <c r="AI48" s="75" t="str">
        <f t="shared" si="16"/>
        <v>00</v>
      </c>
      <c r="AJ48" s="75" t="str">
        <f t="shared" si="17"/>
        <v>00000000000000000000000000000000</v>
      </c>
      <c r="AM48" s="75">
        <f t="shared" si="20"/>
        <v>0</v>
      </c>
      <c r="AN48" s="75">
        <f t="shared" si="6"/>
        <v>0</v>
      </c>
      <c r="AR48" s="75" t="str">
        <f t="shared" si="8"/>
        <v>00</v>
      </c>
      <c r="AS48" s="75" t="str">
        <f t="shared" si="9"/>
        <v>00000000000000000000000000000000</v>
      </c>
      <c r="AV48" s="75">
        <f t="shared" si="12"/>
        <v>0</v>
      </c>
      <c r="AW48" s="75">
        <f t="shared" si="13"/>
        <v>0</v>
      </c>
      <c r="AX48" s="75" t="str">
        <f t="shared" si="14"/>
        <v>00</v>
      </c>
      <c r="AY48" s="75" t="str">
        <f t="shared" si="21"/>
        <v>00000000000000000000000000000000</v>
      </c>
      <c r="BB48" s="75">
        <f t="shared" si="24"/>
        <v>0</v>
      </c>
      <c r="BC48" s="75">
        <f t="shared" si="15"/>
        <v>0</v>
      </c>
    </row>
    <row r="49" spans="1:55" ht="13.5" x14ac:dyDescent="0.2">
      <c r="A49" s="74"/>
      <c r="B49" s="221">
        <v>45</v>
      </c>
      <c r="C49" s="222">
        <f>IF(VLOOKUP($B49,Input!$K$8:$L$67,2)="YES",1,IF(AND(VLOOKUP($B49,Input!$K$8:$L$67,2)="NO",$B49&lt;=TOP),2,0))</f>
        <v>0</v>
      </c>
      <c r="D49" s="223">
        <f>IF(AND(G_TOP&lt;&gt;$B49,VLOOKUP($B49,Input!$K$8:$L$67,2)="YES"),1,0)</f>
        <v>0</v>
      </c>
      <c r="E49" s="223">
        <f>IF(VLOOKUP($B49,Input!$K$8:$L$67,2)="YES",1,0)</f>
        <v>0</v>
      </c>
      <c r="F49" s="224">
        <v>0</v>
      </c>
      <c r="G49" s="224"/>
      <c r="H49" s="224">
        <v>0</v>
      </c>
      <c r="I49" s="224">
        <v>0</v>
      </c>
      <c r="J49" s="224">
        <v>0</v>
      </c>
      <c r="K49" s="224">
        <v>0</v>
      </c>
      <c r="L49" s="224"/>
      <c r="M49" s="224">
        <v>0</v>
      </c>
      <c r="N49" s="224"/>
      <c r="O49" s="224">
        <v>0</v>
      </c>
      <c r="P49" s="224">
        <v>0</v>
      </c>
      <c r="Q49" s="224">
        <v>0</v>
      </c>
      <c r="R49" s="224">
        <v>0</v>
      </c>
      <c r="S49" s="224"/>
      <c r="T49" s="224">
        <v>0</v>
      </c>
      <c r="U49" s="224">
        <v>0</v>
      </c>
      <c r="V49" s="224">
        <v>0</v>
      </c>
      <c r="W49" s="224">
        <v>0</v>
      </c>
      <c r="X49" s="224"/>
      <c r="Y49" s="224"/>
      <c r="Z49" s="225"/>
      <c r="AA49" s="226" t="s">
        <v>6585</v>
      </c>
      <c r="AC49" s="75" t="str">
        <f t="shared" si="0"/>
        <v>00</v>
      </c>
      <c r="AD49" s="75" t="str">
        <f t="shared" si="1"/>
        <v>00000000000000000000000000000000</v>
      </c>
      <c r="AG49" s="75">
        <f t="shared" si="4"/>
        <v>0</v>
      </c>
      <c r="AH49" s="75">
        <f t="shared" si="5"/>
        <v>0</v>
      </c>
      <c r="AI49" s="75" t="str">
        <f t="shared" si="16"/>
        <v>00</v>
      </c>
      <c r="AJ49" s="75" t="str">
        <f t="shared" si="17"/>
        <v>00000000000000000000000000000000</v>
      </c>
      <c r="AM49" s="75">
        <f t="shared" si="20"/>
        <v>0</v>
      </c>
      <c r="AN49" s="75">
        <f t="shared" si="6"/>
        <v>0</v>
      </c>
      <c r="AR49" s="75" t="str">
        <f t="shared" si="8"/>
        <v>00</v>
      </c>
      <c r="AS49" s="75" t="str">
        <f t="shared" si="9"/>
        <v>00000000000000000000000000000000</v>
      </c>
      <c r="AV49" s="75">
        <f t="shared" si="12"/>
        <v>0</v>
      </c>
      <c r="AW49" s="75">
        <f t="shared" si="13"/>
        <v>0</v>
      </c>
      <c r="AX49" s="75" t="str">
        <f t="shared" si="14"/>
        <v>00</v>
      </c>
      <c r="AY49" s="75" t="str">
        <f t="shared" si="21"/>
        <v>00000000000000000000000000000000</v>
      </c>
      <c r="BB49" s="75">
        <f t="shared" si="24"/>
        <v>0</v>
      </c>
      <c r="BC49" s="75">
        <f t="shared" si="15"/>
        <v>0</v>
      </c>
    </row>
    <row r="50" spans="1:55" ht="13.5" x14ac:dyDescent="0.2">
      <c r="A50" s="74"/>
      <c r="B50" s="221">
        <v>46</v>
      </c>
      <c r="C50" s="222">
        <f>IF(VLOOKUP($B50,Input!$K$8:$L$67,2)="YES",1,IF(AND(VLOOKUP($B50,Input!$K$8:$L$67,2)="NO",$B50&lt;=TOP),2,0))</f>
        <v>0</v>
      </c>
      <c r="D50" s="223">
        <f>IF(AND(G_TOP&lt;&gt;$B50,VLOOKUP($B50,Input!$K$8:$L$67,2)="YES"),1,0)</f>
        <v>0</v>
      </c>
      <c r="E50" s="223">
        <f>IF(VLOOKUP($B50,Input!$K$8:$L$67,2)="YES",1,0)</f>
        <v>0</v>
      </c>
      <c r="F50" s="224">
        <v>0</v>
      </c>
      <c r="G50" s="224"/>
      <c r="H50" s="224">
        <v>0</v>
      </c>
      <c r="I50" s="224">
        <v>0</v>
      </c>
      <c r="J50" s="224">
        <v>0</v>
      </c>
      <c r="K50" s="224">
        <v>0</v>
      </c>
      <c r="L50" s="224"/>
      <c r="M50" s="224">
        <v>0</v>
      </c>
      <c r="N50" s="224"/>
      <c r="O50" s="224">
        <v>0</v>
      </c>
      <c r="P50" s="224">
        <v>0</v>
      </c>
      <c r="Q50" s="224">
        <v>0</v>
      </c>
      <c r="R50" s="224">
        <v>0</v>
      </c>
      <c r="S50" s="224"/>
      <c r="T50" s="224">
        <v>0</v>
      </c>
      <c r="U50" s="224">
        <v>0</v>
      </c>
      <c r="V50" s="224">
        <v>0</v>
      </c>
      <c r="W50" s="224">
        <v>0</v>
      </c>
      <c r="X50" s="224"/>
      <c r="Y50" s="224"/>
      <c r="Z50" s="225"/>
      <c r="AA50" s="226" t="s">
        <v>6585</v>
      </c>
      <c r="AC50" s="75" t="str">
        <f t="shared" si="0"/>
        <v>00</v>
      </c>
      <c r="AD50" s="75" t="str">
        <f t="shared" si="1"/>
        <v>00000000000000000000000000000000</v>
      </c>
      <c r="AG50" s="75">
        <f t="shared" si="4"/>
        <v>0</v>
      </c>
      <c r="AH50" s="75">
        <f t="shared" si="5"/>
        <v>0</v>
      </c>
      <c r="AI50" s="75" t="str">
        <f t="shared" si="16"/>
        <v>00</v>
      </c>
      <c r="AJ50" s="75" t="str">
        <f t="shared" si="17"/>
        <v>00000000000000000000000000000000</v>
      </c>
      <c r="AM50" s="75">
        <f t="shared" si="20"/>
        <v>0</v>
      </c>
      <c r="AN50" s="75">
        <f t="shared" si="6"/>
        <v>0</v>
      </c>
      <c r="AR50" s="75" t="str">
        <f t="shared" si="8"/>
        <v>00</v>
      </c>
      <c r="AS50" s="75" t="str">
        <f t="shared" si="9"/>
        <v>00000000000000000000000000000000</v>
      </c>
      <c r="AV50" s="75">
        <f t="shared" si="12"/>
        <v>0</v>
      </c>
      <c r="AW50" s="75">
        <f t="shared" si="13"/>
        <v>0</v>
      </c>
      <c r="AX50" s="75" t="str">
        <f t="shared" si="14"/>
        <v>00</v>
      </c>
      <c r="AY50" s="75" t="str">
        <f t="shared" si="21"/>
        <v>00000000000000000000000000000000</v>
      </c>
      <c r="BB50" s="75">
        <f t="shared" si="24"/>
        <v>0</v>
      </c>
      <c r="BC50" s="75">
        <f t="shared" si="15"/>
        <v>0</v>
      </c>
    </row>
    <row r="51" spans="1:55" ht="13.5" x14ac:dyDescent="0.2">
      <c r="A51" s="74"/>
      <c r="B51" s="221">
        <v>47</v>
      </c>
      <c r="C51" s="222">
        <f>IF(VLOOKUP($B51,Input!$K$8:$L$67,2)="YES",1,IF(AND(VLOOKUP($B51,Input!$K$8:$L$67,2)="NO",$B51&lt;=TOP),2,0))</f>
        <v>0</v>
      </c>
      <c r="D51" s="223">
        <f>IF(AND(G_TOP&lt;&gt;$B51,VLOOKUP($B51,Input!$K$8:$L$67,2)="YES"),1,0)</f>
        <v>0</v>
      </c>
      <c r="E51" s="223">
        <f>IF(VLOOKUP($B51,Input!$K$8:$L$67,2)="YES",1,0)</f>
        <v>0</v>
      </c>
      <c r="F51" s="224">
        <v>0</v>
      </c>
      <c r="G51" s="224"/>
      <c r="H51" s="224">
        <v>0</v>
      </c>
      <c r="I51" s="224">
        <v>0</v>
      </c>
      <c r="J51" s="224">
        <v>0</v>
      </c>
      <c r="K51" s="224">
        <v>0</v>
      </c>
      <c r="L51" s="224"/>
      <c r="M51" s="224">
        <v>0</v>
      </c>
      <c r="N51" s="224"/>
      <c r="O51" s="224">
        <v>0</v>
      </c>
      <c r="P51" s="224">
        <v>0</v>
      </c>
      <c r="Q51" s="224">
        <v>0</v>
      </c>
      <c r="R51" s="224">
        <v>0</v>
      </c>
      <c r="S51" s="224"/>
      <c r="T51" s="224">
        <v>0</v>
      </c>
      <c r="U51" s="224">
        <v>0</v>
      </c>
      <c r="V51" s="224">
        <v>0</v>
      </c>
      <c r="W51" s="224">
        <v>0</v>
      </c>
      <c r="X51" s="224"/>
      <c r="Y51" s="224"/>
      <c r="Z51" s="225"/>
      <c r="AA51" s="226" t="s">
        <v>6585</v>
      </c>
      <c r="AC51" s="75" t="str">
        <f t="shared" si="0"/>
        <v>00</v>
      </c>
      <c r="AD51" s="75" t="str">
        <f t="shared" si="1"/>
        <v>00000000000000000000000000000000</v>
      </c>
      <c r="AG51" s="75">
        <f t="shared" si="4"/>
        <v>0</v>
      </c>
      <c r="AH51" s="75">
        <f t="shared" si="5"/>
        <v>0</v>
      </c>
      <c r="AI51" s="75" t="str">
        <f t="shared" si="16"/>
        <v>00</v>
      </c>
      <c r="AJ51" s="75" t="str">
        <f t="shared" si="17"/>
        <v>00000000000000000000000000000000</v>
      </c>
      <c r="AM51" s="75">
        <f t="shared" si="20"/>
        <v>0</v>
      </c>
      <c r="AN51" s="75">
        <f t="shared" si="6"/>
        <v>0</v>
      </c>
      <c r="AR51" s="75" t="str">
        <f t="shared" si="8"/>
        <v>00</v>
      </c>
      <c r="AS51" s="75" t="str">
        <f t="shared" si="9"/>
        <v>00000000000000000000000000000000</v>
      </c>
      <c r="AV51" s="75">
        <f t="shared" si="12"/>
        <v>0</v>
      </c>
      <c r="AW51" s="75">
        <f t="shared" si="13"/>
        <v>0</v>
      </c>
      <c r="AX51" s="75" t="str">
        <f t="shared" si="14"/>
        <v>00</v>
      </c>
      <c r="AY51" s="75" t="str">
        <f t="shared" si="21"/>
        <v>00000000000000000000000000000000</v>
      </c>
      <c r="BB51" s="75">
        <f t="shared" si="24"/>
        <v>0</v>
      </c>
      <c r="BC51" s="75">
        <f t="shared" si="15"/>
        <v>0</v>
      </c>
    </row>
    <row r="52" spans="1:55" ht="13.5" x14ac:dyDescent="0.2">
      <c r="A52" s="74"/>
      <c r="B52" s="221">
        <v>48</v>
      </c>
      <c r="C52" s="222">
        <f>IF(VLOOKUP($B52,Input!$K$8:$L$67,2)="YES",1,IF(AND(VLOOKUP($B52,Input!$K$8:$L$67,2)="NO",$B52&lt;=TOP),2,0))</f>
        <v>0</v>
      </c>
      <c r="D52" s="223">
        <f>IF(AND(G_TOP&lt;&gt;$B52,VLOOKUP($B52,Input!$K$8:$L$67,2)="YES"),1,0)</f>
        <v>0</v>
      </c>
      <c r="E52" s="223">
        <f>IF(VLOOKUP($B52,Input!$K$8:$L$67,2)="YES",1,0)</f>
        <v>0</v>
      </c>
      <c r="F52" s="224">
        <v>0</v>
      </c>
      <c r="G52" s="224"/>
      <c r="H52" s="224">
        <v>0</v>
      </c>
      <c r="I52" s="224">
        <v>0</v>
      </c>
      <c r="J52" s="224">
        <v>0</v>
      </c>
      <c r="K52" s="224">
        <v>0</v>
      </c>
      <c r="L52" s="224"/>
      <c r="M52" s="224">
        <v>0</v>
      </c>
      <c r="N52" s="224"/>
      <c r="O52" s="224">
        <v>0</v>
      </c>
      <c r="P52" s="224">
        <v>0</v>
      </c>
      <c r="Q52" s="224">
        <v>0</v>
      </c>
      <c r="R52" s="224">
        <v>0</v>
      </c>
      <c r="S52" s="224"/>
      <c r="T52" s="224">
        <v>0</v>
      </c>
      <c r="U52" s="224">
        <v>0</v>
      </c>
      <c r="V52" s="224">
        <v>0</v>
      </c>
      <c r="W52" s="224">
        <v>0</v>
      </c>
      <c r="X52" s="224"/>
      <c r="Y52" s="224"/>
      <c r="Z52" s="225"/>
      <c r="AA52" s="226" t="s">
        <v>6585</v>
      </c>
      <c r="AC52" s="75" t="str">
        <f t="shared" si="0"/>
        <v>00</v>
      </c>
      <c r="AD52" s="75" t="str">
        <f t="shared" si="1"/>
        <v>00000000000000000000000000000000</v>
      </c>
      <c r="AG52" s="75">
        <f t="shared" si="4"/>
        <v>0</v>
      </c>
      <c r="AH52" s="75">
        <f t="shared" si="5"/>
        <v>0</v>
      </c>
      <c r="AI52" s="75" t="str">
        <f t="shared" si="16"/>
        <v>00</v>
      </c>
      <c r="AJ52" s="75" t="str">
        <f t="shared" si="17"/>
        <v>00000000000000000000000000000000</v>
      </c>
      <c r="AM52" s="75">
        <f t="shared" si="20"/>
        <v>0</v>
      </c>
      <c r="AN52" s="75">
        <f t="shared" si="6"/>
        <v>0</v>
      </c>
      <c r="AR52" s="75" t="str">
        <f t="shared" si="8"/>
        <v>00</v>
      </c>
      <c r="AS52" s="75" t="str">
        <f t="shared" si="9"/>
        <v>00000000000000000000000000000000</v>
      </c>
      <c r="AV52" s="75">
        <f t="shared" si="12"/>
        <v>0</v>
      </c>
      <c r="AW52" s="75">
        <f t="shared" si="13"/>
        <v>0</v>
      </c>
      <c r="AX52" s="75" t="str">
        <f t="shared" si="14"/>
        <v>00</v>
      </c>
      <c r="AY52" s="75" t="str">
        <f t="shared" si="21"/>
        <v>00000000000000000000000000000000</v>
      </c>
      <c r="BB52" s="75">
        <f t="shared" si="24"/>
        <v>0</v>
      </c>
      <c r="BC52" s="75">
        <f t="shared" si="15"/>
        <v>0</v>
      </c>
    </row>
    <row r="53" spans="1:55" ht="13.5" x14ac:dyDescent="0.2">
      <c r="A53" s="74"/>
      <c r="B53" s="221">
        <v>49</v>
      </c>
      <c r="C53" s="222">
        <f>IF(VLOOKUP($B53,Input!$K$8:$L$67,2)="YES",1,IF(AND(VLOOKUP($B53,Input!$K$8:$L$67,2)="NO",$B53&lt;=TOP),2,0))</f>
        <v>0</v>
      </c>
      <c r="D53" s="223">
        <f>IF(AND(G_TOP&lt;&gt;$B53,VLOOKUP($B53,Input!$K$8:$L$67,2)="YES"),1,0)</f>
        <v>0</v>
      </c>
      <c r="E53" s="223">
        <f>IF(VLOOKUP($B53,Input!$K$8:$L$67,2)="YES",1,0)</f>
        <v>0</v>
      </c>
      <c r="F53" s="224">
        <v>0</v>
      </c>
      <c r="G53" s="224"/>
      <c r="H53" s="224">
        <v>0</v>
      </c>
      <c r="I53" s="224">
        <v>0</v>
      </c>
      <c r="J53" s="224">
        <v>0</v>
      </c>
      <c r="K53" s="224">
        <v>0</v>
      </c>
      <c r="L53" s="224"/>
      <c r="M53" s="224">
        <v>0</v>
      </c>
      <c r="N53" s="224"/>
      <c r="O53" s="224">
        <v>0</v>
      </c>
      <c r="P53" s="224">
        <v>0</v>
      </c>
      <c r="Q53" s="224">
        <v>0</v>
      </c>
      <c r="R53" s="224">
        <v>0</v>
      </c>
      <c r="S53" s="224"/>
      <c r="T53" s="224">
        <v>0</v>
      </c>
      <c r="U53" s="224">
        <v>0</v>
      </c>
      <c r="V53" s="224">
        <v>0</v>
      </c>
      <c r="W53" s="224">
        <v>0</v>
      </c>
      <c r="X53" s="224"/>
      <c r="Y53" s="224"/>
      <c r="Z53" s="225"/>
      <c r="AA53" s="226" t="s">
        <v>6585</v>
      </c>
      <c r="AC53" s="75" t="str">
        <f t="shared" si="0"/>
        <v>00</v>
      </c>
      <c r="AD53" s="75" t="str">
        <f t="shared" si="1"/>
        <v>00000000000000000000000000000000</v>
      </c>
      <c r="AG53" s="75">
        <f t="shared" si="4"/>
        <v>0</v>
      </c>
      <c r="AH53" s="75">
        <f t="shared" si="5"/>
        <v>0</v>
      </c>
      <c r="AI53" s="75" t="str">
        <f t="shared" si="16"/>
        <v>00</v>
      </c>
      <c r="AJ53" s="75" t="str">
        <f t="shared" si="17"/>
        <v>00000000000000000000000000000000</v>
      </c>
      <c r="AM53" s="75">
        <f t="shared" si="20"/>
        <v>0</v>
      </c>
      <c r="AN53" s="75">
        <f t="shared" si="6"/>
        <v>0</v>
      </c>
      <c r="AR53" s="75" t="str">
        <f t="shared" si="8"/>
        <v>00</v>
      </c>
      <c r="AS53" s="75" t="str">
        <f t="shared" si="9"/>
        <v>00000000000000000000000000000000</v>
      </c>
      <c r="AV53" s="75">
        <f t="shared" si="12"/>
        <v>0</v>
      </c>
      <c r="AW53" s="75">
        <f t="shared" si="13"/>
        <v>0</v>
      </c>
      <c r="AX53" s="75" t="str">
        <f t="shared" si="14"/>
        <v>00</v>
      </c>
      <c r="AY53" s="75" t="str">
        <f t="shared" si="21"/>
        <v>00000000000000000000000000000000</v>
      </c>
      <c r="BB53" s="75">
        <f t="shared" si="24"/>
        <v>0</v>
      </c>
      <c r="BC53" s="75">
        <f t="shared" si="15"/>
        <v>0</v>
      </c>
    </row>
    <row r="54" spans="1:55" ht="13.5" x14ac:dyDescent="0.2">
      <c r="A54" s="74"/>
      <c r="B54" s="221">
        <v>50</v>
      </c>
      <c r="C54" s="222">
        <f>IF(VLOOKUP($B54,Input!$K$8:$L$67,2)="YES",1,IF(AND(VLOOKUP($B54,Input!$K$8:$L$67,2)="NO",$B54&lt;=TOP),2,0))</f>
        <v>0</v>
      </c>
      <c r="D54" s="223">
        <f>IF(AND(G_TOP&lt;&gt;$B54,VLOOKUP($B54,Input!$K$8:$L$67,2)="YES"),1,0)</f>
        <v>0</v>
      </c>
      <c r="E54" s="223">
        <f>IF(VLOOKUP($B54,Input!$K$8:$L$67,2)="YES",1,0)</f>
        <v>0</v>
      </c>
      <c r="F54" s="224">
        <v>0</v>
      </c>
      <c r="G54" s="224"/>
      <c r="H54" s="224">
        <v>0</v>
      </c>
      <c r="I54" s="224">
        <v>0</v>
      </c>
      <c r="J54" s="224">
        <v>0</v>
      </c>
      <c r="K54" s="224">
        <v>0</v>
      </c>
      <c r="L54" s="224"/>
      <c r="M54" s="224">
        <v>0</v>
      </c>
      <c r="N54" s="224"/>
      <c r="O54" s="224">
        <v>0</v>
      </c>
      <c r="P54" s="224">
        <v>0</v>
      </c>
      <c r="Q54" s="224">
        <v>0</v>
      </c>
      <c r="R54" s="224">
        <v>0</v>
      </c>
      <c r="S54" s="224"/>
      <c r="T54" s="224">
        <v>0</v>
      </c>
      <c r="U54" s="224">
        <v>0</v>
      </c>
      <c r="V54" s="224">
        <v>0</v>
      </c>
      <c r="W54" s="224">
        <v>0</v>
      </c>
      <c r="X54" s="224"/>
      <c r="Y54" s="224"/>
      <c r="Z54" s="225"/>
      <c r="AA54" s="226" t="s">
        <v>6585</v>
      </c>
      <c r="AC54" s="75" t="str">
        <f t="shared" si="0"/>
        <v>00</v>
      </c>
      <c r="AD54" s="75" t="str">
        <f t="shared" si="1"/>
        <v>00000000000000000000000000000000</v>
      </c>
      <c r="AG54" s="75">
        <f t="shared" si="4"/>
        <v>0</v>
      </c>
      <c r="AH54" s="75">
        <f t="shared" si="5"/>
        <v>0</v>
      </c>
      <c r="AI54" s="75" t="str">
        <f t="shared" si="16"/>
        <v>00</v>
      </c>
      <c r="AJ54" s="75" t="str">
        <f t="shared" si="17"/>
        <v>00000000000000000000000000000000</v>
      </c>
      <c r="AM54" s="75">
        <f t="shared" si="20"/>
        <v>0</v>
      </c>
      <c r="AN54" s="75">
        <f t="shared" si="6"/>
        <v>0</v>
      </c>
      <c r="AR54" s="75" t="str">
        <f t="shared" si="8"/>
        <v>00</v>
      </c>
      <c r="AS54" s="75" t="str">
        <f t="shared" si="9"/>
        <v>00000000000000000000000000000000</v>
      </c>
      <c r="AV54" s="75">
        <f t="shared" si="12"/>
        <v>0</v>
      </c>
      <c r="AW54" s="75">
        <f t="shared" si="13"/>
        <v>0</v>
      </c>
      <c r="AX54" s="75" t="str">
        <f t="shared" si="14"/>
        <v>00</v>
      </c>
      <c r="AY54" s="75" t="str">
        <f t="shared" si="21"/>
        <v>00000000000000000000000000000000</v>
      </c>
      <c r="BB54" s="75">
        <f t="shared" si="24"/>
        <v>0</v>
      </c>
      <c r="BC54" s="75">
        <f t="shared" si="15"/>
        <v>0</v>
      </c>
    </row>
    <row r="55" spans="1:55" ht="13.5" x14ac:dyDescent="0.2">
      <c r="A55" s="74"/>
      <c r="B55" s="221">
        <v>51</v>
      </c>
      <c r="C55" s="222">
        <f>IF(VLOOKUP($B55,Input!$K$8:$L$67,2)="YES",1,IF(AND(VLOOKUP($B55,Input!$K$8:$L$67,2)="NO",$B55&lt;=TOP),2,0))</f>
        <v>0</v>
      </c>
      <c r="D55" s="223">
        <f>IF(AND(G_TOP&lt;&gt;$B55,VLOOKUP($B55,Input!$K$8:$L$67,2)="YES"),1,0)</f>
        <v>0</v>
      </c>
      <c r="E55" s="223">
        <f>IF(VLOOKUP($B55,Input!$K$8:$L$67,2)="YES",1,0)</f>
        <v>0</v>
      </c>
      <c r="F55" s="224">
        <v>0</v>
      </c>
      <c r="G55" s="224"/>
      <c r="H55" s="224">
        <v>0</v>
      </c>
      <c r="I55" s="224">
        <v>0</v>
      </c>
      <c r="J55" s="224">
        <v>0</v>
      </c>
      <c r="K55" s="224">
        <v>0</v>
      </c>
      <c r="L55" s="224"/>
      <c r="M55" s="224">
        <v>0</v>
      </c>
      <c r="N55" s="224"/>
      <c r="O55" s="224">
        <v>0</v>
      </c>
      <c r="P55" s="224">
        <v>0</v>
      </c>
      <c r="Q55" s="224">
        <v>0</v>
      </c>
      <c r="R55" s="224">
        <v>0</v>
      </c>
      <c r="S55" s="224"/>
      <c r="T55" s="224">
        <v>0</v>
      </c>
      <c r="U55" s="224">
        <v>0</v>
      </c>
      <c r="V55" s="224">
        <v>0</v>
      </c>
      <c r="W55" s="224">
        <v>0</v>
      </c>
      <c r="X55" s="224"/>
      <c r="Y55" s="224"/>
      <c r="Z55" s="225"/>
      <c r="AA55" s="226" t="s">
        <v>6585</v>
      </c>
      <c r="AC55" s="75" t="str">
        <f t="shared" si="0"/>
        <v>00</v>
      </c>
      <c r="AD55" s="75" t="str">
        <f t="shared" si="1"/>
        <v>00000000000000000000000000000000</v>
      </c>
      <c r="AG55" s="75">
        <f t="shared" si="4"/>
        <v>0</v>
      </c>
      <c r="AH55" s="75">
        <f t="shared" si="5"/>
        <v>0</v>
      </c>
      <c r="AI55" s="75" t="str">
        <f t="shared" si="16"/>
        <v>00</v>
      </c>
      <c r="AJ55" s="75" t="str">
        <f t="shared" si="17"/>
        <v>00000000000000000000000000000000</v>
      </c>
      <c r="AM55" s="75">
        <f t="shared" si="20"/>
        <v>0</v>
      </c>
      <c r="AN55" s="75">
        <f t="shared" si="6"/>
        <v>0</v>
      </c>
      <c r="AR55" s="75" t="str">
        <f t="shared" si="8"/>
        <v>00</v>
      </c>
      <c r="AS55" s="75" t="str">
        <f t="shared" si="9"/>
        <v>00000000000000000000000000000000</v>
      </c>
      <c r="AV55" s="75">
        <f t="shared" si="12"/>
        <v>0</v>
      </c>
      <c r="AW55" s="75">
        <f t="shared" si="13"/>
        <v>0</v>
      </c>
      <c r="AX55" s="75" t="str">
        <f t="shared" si="14"/>
        <v>00</v>
      </c>
      <c r="AY55" s="75" t="str">
        <f t="shared" si="21"/>
        <v>00000000000000000000000000000000</v>
      </c>
      <c r="BB55" s="75">
        <f t="shared" si="24"/>
        <v>0</v>
      </c>
      <c r="BC55" s="75">
        <f t="shared" si="15"/>
        <v>0</v>
      </c>
    </row>
    <row r="56" spans="1:55" ht="13.5" x14ac:dyDescent="0.2">
      <c r="A56" s="74"/>
      <c r="B56" s="221">
        <v>52</v>
      </c>
      <c r="C56" s="222">
        <f>IF(VLOOKUP($B56,Input!$K$8:$L$67,2)="YES",1,IF(AND(VLOOKUP($B56,Input!$K$8:$L$67,2)="NO",$B56&lt;=TOP),2,0))</f>
        <v>0</v>
      </c>
      <c r="D56" s="223">
        <f>IF(AND(G_TOP&lt;&gt;$B56,VLOOKUP($B56,Input!$K$8:$L$67,2)="YES"),1,0)</f>
        <v>0</v>
      </c>
      <c r="E56" s="223">
        <f>IF(VLOOKUP($B56,Input!$K$8:$L$67,2)="YES",1,0)</f>
        <v>0</v>
      </c>
      <c r="F56" s="224">
        <v>0</v>
      </c>
      <c r="G56" s="224"/>
      <c r="H56" s="224">
        <v>0</v>
      </c>
      <c r="I56" s="224">
        <v>0</v>
      </c>
      <c r="J56" s="224">
        <v>0</v>
      </c>
      <c r="K56" s="224">
        <v>0</v>
      </c>
      <c r="L56" s="224"/>
      <c r="M56" s="224">
        <v>0</v>
      </c>
      <c r="N56" s="224"/>
      <c r="O56" s="224">
        <v>0</v>
      </c>
      <c r="P56" s="224">
        <v>0</v>
      </c>
      <c r="Q56" s="224">
        <v>0</v>
      </c>
      <c r="R56" s="224">
        <v>0</v>
      </c>
      <c r="S56" s="224"/>
      <c r="T56" s="224">
        <v>0</v>
      </c>
      <c r="U56" s="224">
        <v>0</v>
      </c>
      <c r="V56" s="224">
        <v>0</v>
      </c>
      <c r="W56" s="224">
        <v>0</v>
      </c>
      <c r="X56" s="224"/>
      <c r="Y56" s="224"/>
      <c r="Z56" s="225"/>
      <c r="AA56" s="226" t="s">
        <v>6585</v>
      </c>
      <c r="AC56" s="75" t="str">
        <f t="shared" si="0"/>
        <v>00</v>
      </c>
      <c r="AD56" s="75" t="str">
        <f t="shared" si="1"/>
        <v>00000000000000000000000000000000</v>
      </c>
      <c r="AG56" s="75">
        <f t="shared" si="4"/>
        <v>0</v>
      </c>
      <c r="AH56" s="75">
        <f t="shared" si="5"/>
        <v>0</v>
      </c>
      <c r="AI56" s="75" t="str">
        <f t="shared" si="16"/>
        <v>00</v>
      </c>
      <c r="AJ56" s="75" t="str">
        <f t="shared" si="17"/>
        <v>00000000000000000000000000000000</v>
      </c>
      <c r="AM56" s="75">
        <f t="shared" si="20"/>
        <v>0</v>
      </c>
      <c r="AN56" s="75">
        <f t="shared" si="6"/>
        <v>0</v>
      </c>
      <c r="AR56" s="75" t="str">
        <f t="shared" si="8"/>
        <v>00</v>
      </c>
      <c r="AS56" s="75" t="str">
        <f t="shared" si="9"/>
        <v>00000000000000000000000000000000</v>
      </c>
      <c r="AV56" s="75">
        <f t="shared" si="12"/>
        <v>0</v>
      </c>
      <c r="AW56" s="75">
        <f t="shared" si="13"/>
        <v>0</v>
      </c>
      <c r="AX56" s="75" t="str">
        <f t="shared" si="14"/>
        <v>00</v>
      </c>
      <c r="AY56" s="75" t="str">
        <f t="shared" si="21"/>
        <v>00000000000000000000000000000000</v>
      </c>
      <c r="BB56" s="75">
        <f t="shared" si="24"/>
        <v>0</v>
      </c>
      <c r="BC56" s="75">
        <f t="shared" si="15"/>
        <v>0</v>
      </c>
    </row>
    <row r="57" spans="1:55" ht="13.5" x14ac:dyDescent="0.2">
      <c r="A57" s="74"/>
      <c r="B57" s="221">
        <v>53</v>
      </c>
      <c r="C57" s="222">
        <f>IF(VLOOKUP($B57,Input!$K$8:$L$67,2)="YES",1,IF(AND(VLOOKUP($B57,Input!$K$8:$L$67,2)="NO",$B57&lt;=TOP),2,0))</f>
        <v>0</v>
      </c>
      <c r="D57" s="223">
        <f>IF(AND(G_TOP&lt;&gt;$B57,VLOOKUP($B57,Input!$K$8:$L$67,2)="YES"),1,0)</f>
        <v>0</v>
      </c>
      <c r="E57" s="223">
        <f>IF(VLOOKUP($B57,Input!$K$8:$L$67,2)="YES",1,0)</f>
        <v>0</v>
      </c>
      <c r="F57" s="224">
        <v>0</v>
      </c>
      <c r="G57" s="224"/>
      <c r="H57" s="224">
        <v>0</v>
      </c>
      <c r="I57" s="224">
        <v>0</v>
      </c>
      <c r="J57" s="224">
        <v>0</v>
      </c>
      <c r="K57" s="224">
        <v>0</v>
      </c>
      <c r="L57" s="224"/>
      <c r="M57" s="224">
        <v>0</v>
      </c>
      <c r="N57" s="224"/>
      <c r="O57" s="224">
        <v>0</v>
      </c>
      <c r="P57" s="224">
        <v>0</v>
      </c>
      <c r="Q57" s="224">
        <v>0</v>
      </c>
      <c r="R57" s="224">
        <v>0</v>
      </c>
      <c r="S57" s="224"/>
      <c r="T57" s="224">
        <v>0</v>
      </c>
      <c r="U57" s="224">
        <v>0</v>
      </c>
      <c r="V57" s="224">
        <v>0</v>
      </c>
      <c r="W57" s="224">
        <v>0</v>
      </c>
      <c r="X57" s="224"/>
      <c r="Y57" s="224"/>
      <c r="Z57" s="225"/>
      <c r="AA57" s="226" t="s">
        <v>6585</v>
      </c>
      <c r="AC57" s="75" t="str">
        <f t="shared" si="0"/>
        <v>00</v>
      </c>
      <c r="AD57" s="75" t="str">
        <f t="shared" si="1"/>
        <v>00000000000000000000000000000000</v>
      </c>
      <c r="AG57" s="75">
        <f t="shared" si="4"/>
        <v>0</v>
      </c>
      <c r="AH57" s="75">
        <f t="shared" si="5"/>
        <v>0</v>
      </c>
      <c r="AI57" s="75" t="str">
        <f t="shared" si="16"/>
        <v>00</v>
      </c>
      <c r="AJ57" s="75" t="str">
        <f t="shared" si="17"/>
        <v>00000000000000000000000000000000</v>
      </c>
      <c r="AM57" s="75">
        <f t="shared" si="20"/>
        <v>0</v>
      </c>
      <c r="AN57" s="75">
        <f t="shared" si="6"/>
        <v>0</v>
      </c>
      <c r="AR57" s="75" t="str">
        <f t="shared" si="8"/>
        <v>00</v>
      </c>
      <c r="AS57" s="75" t="str">
        <f t="shared" si="9"/>
        <v>00000000000000000000000000000000</v>
      </c>
      <c r="AV57" s="75">
        <f t="shared" si="12"/>
        <v>0</v>
      </c>
      <c r="AW57" s="75">
        <f t="shared" si="13"/>
        <v>0</v>
      </c>
      <c r="AX57" s="75" t="str">
        <f t="shared" si="14"/>
        <v>00</v>
      </c>
      <c r="AY57" s="75" t="str">
        <f t="shared" si="21"/>
        <v>00000000000000000000000000000000</v>
      </c>
      <c r="BB57" s="75">
        <f t="shared" si="24"/>
        <v>0</v>
      </c>
      <c r="BC57" s="75">
        <f t="shared" si="15"/>
        <v>0</v>
      </c>
    </row>
    <row r="58" spans="1:55" ht="13.5" x14ac:dyDescent="0.2">
      <c r="A58" s="74"/>
      <c r="B58" s="221">
        <v>54</v>
      </c>
      <c r="C58" s="222">
        <f>IF(VLOOKUP($B58,Input!$K$8:$L$67,2)="YES",1,IF(AND(VLOOKUP($B58,Input!$K$8:$L$67,2)="NO",$B58&lt;=TOP),2,0))</f>
        <v>0</v>
      </c>
      <c r="D58" s="223">
        <f>IF(AND(G_TOP&lt;&gt;$B58,VLOOKUP($B58,Input!$K$8:$L$67,2)="YES"),1,0)</f>
        <v>0</v>
      </c>
      <c r="E58" s="223">
        <f>IF(VLOOKUP($B58,Input!$K$8:$L$67,2)="YES",1,0)</f>
        <v>0</v>
      </c>
      <c r="F58" s="224">
        <v>0</v>
      </c>
      <c r="G58" s="224"/>
      <c r="H58" s="224">
        <v>0</v>
      </c>
      <c r="I58" s="224">
        <v>0</v>
      </c>
      <c r="J58" s="224">
        <v>0</v>
      </c>
      <c r="K58" s="224">
        <v>0</v>
      </c>
      <c r="L58" s="224"/>
      <c r="M58" s="224">
        <v>0</v>
      </c>
      <c r="N58" s="224"/>
      <c r="O58" s="224">
        <v>0</v>
      </c>
      <c r="P58" s="224">
        <v>0</v>
      </c>
      <c r="Q58" s="224">
        <v>0</v>
      </c>
      <c r="R58" s="224">
        <v>0</v>
      </c>
      <c r="S58" s="224"/>
      <c r="T58" s="224">
        <v>0</v>
      </c>
      <c r="U58" s="224">
        <v>0</v>
      </c>
      <c r="V58" s="224">
        <v>0</v>
      </c>
      <c r="W58" s="224">
        <v>0</v>
      </c>
      <c r="X58" s="224"/>
      <c r="Y58" s="224"/>
      <c r="Z58" s="225"/>
      <c r="AA58" s="226" t="s">
        <v>6585</v>
      </c>
      <c r="AC58" s="75" t="str">
        <f t="shared" si="0"/>
        <v>00</v>
      </c>
      <c r="AD58" s="75" t="str">
        <f t="shared" si="1"/>
        <v>00000000000000000000000000000000</v>
      </c>
      <c r="AG58" s="75">
        <f t="shared" si="4"/>
        <v>0</v>
      </c>
      <c r="AH58" s="75">
        <f t="shared" si="5"/>
        <v>0</v>
      </c>
      <c r="AI58" s="75" t="str">
        <f t="shared" si="16"/>
        <v>00</v>
      </c>
      <c r="AJ58" s="75" t="str">
        <f t="shared" si="17"/>
        <v>00000000000000000000000000000000</v>
      </c>
      <c r="AM58" s="75">
        <f t="shared" si="20"/>
        <v>0</v>
      </c>
      <c r="AN58" s="75">
        <f t="shared" si="6"/>
        <v>0</v>
      </c>
      <c r="AR58" s="75" t="str">
        <f t="shared" si="8"/>
        <v>00</v>
      </c>
      <c r="AS58" s="75" t="str">
        <f t="shared" si="9"/>
        <v>00000000000000000000000000000000</v>
      </c>
      <c r="AV58" s="75">
        <f t="shared" si="12"/>
        <v>0</v>
      </c>
      <c r="AW58" s="75">
        <f t="shared" si="13"/>
        <v>0</v>
      </c>
      <c r="AX58" s="75" t="str">
        <f t="shared" si="14"/>
        <v>00</v>
      </c>
      <c r="AY58" s="75" t="str">
        <f t="shared" si="21"/>
        <v>00000000000000000000000000000000</v>
      </c>
      <c r="BB58" s="75">
        <f t="shared" si="24"/>
        <v>0</v>
      </c>
      <c r="BC58" s="75">
        <f t="shared" si="15"/>
        <v>0</v>
      </c>
    </row>
    <row r="59" spans="1:55" ht="13.5" x14ac:dyDescent="0.2">
      <c r="A59" s="74"/>
      <c r="B59" s="221">
        <v>55</v>
      </c>
      <c r="C59" s="222">
        <f>IF(VLOOKUP($B59,Input!$K$8:$L$67,2)="YES",1,IF(AND(VLOOKUP($B59,Input!$K$8:$L$67,2)="NO",$B59&lt;=TOP),2,0))</f>
        <v>0</v>
      </c>
      <c r="D59" s="223">
        <f>IF(AND(G_TOP&lt;&gt;$B59,VLOOKUP($B59,Input!$K$8:$L$67,2)="YES"),1,0)</f>
        <v>0</v>
      </c>
      <c r="E59" s="223">
        <f>IF(VLOOKUP($B59,Input!$K$8:$L$67,2)="YES",1,0)</f>
        <v>0</v>
      </c>
      <c r="F59" s="224">
        <v>0</v>
      </c>
      <c r="G59" s="224"/>
      <c r="H59" s="224">
        <v>0</v>
      </c>
      <c r="I59" s="224">
        <v>0</v>
      </c>
      <c r="J59" s="224">
        <v>0</v>
      </c>
      <c r="K59" s="224">
        <v>0</v>
      </c>
      <c r="L59" s="224"/>
      <c r="M59" s="224">
        <v>0</v>
      </c>
      <c r="N59" s="224"/>
      <c r="O59" s="224">
        <v>0</v>
      </c>
      <c r="P59" s="224">
        <v>0</v>
      </c>
      <c r="Q59" s="224">
        <v>0</v>
      </c>
      <c r="R59" s="224">
        <v>0</v>
      </c>
      <c r="S59" s="224"/>
      <c r="T59" s="224">
        <v>0</v>
      </c>
      <c r="U59" s="224">
        <v>0</v>
      </c>
      <c r="V59" s="224">
        <v>0</v>
      </c>
      <c r="W59" s="224">
        <v>0</v>
      </c>
      <c r="X59" s="224"/>
      <c r="Y59" s="224"/>
      <c r="Z59" s="225"/>
      <c r="AA59" s="226" t="s">
        <v>6585</v>
      </c>
      <c r="AC59" s="75" t="str">
        <f t="shared" si="0"/>
        <v>00</v>
      </c>
      <c r="AD59" s="75" t="str">
        <f t="shared" si="1"/>
        <v>00000000000000000000000000000000</v>
      </c>
      <c r="AG59" s="75">
        <f t="shared" si="4"/>
        <v>0</v>
      </c>
      <c r="AH59" s="75">
        <f t="shared" si="5"/>
        <v>0</v>
      </c>
      <c r="AI59" s="75" t="str">
        <f t="shared" si="16"/>
        <v>00</v>
      </c>
      <c r="AJ59" s="75" t="str">
        <f t="shared" si="17"/>
        <v>00000000000000000000000000000000</v>
      </c>
      <c r="AM59" s="75">
        <f t="shared" si="20"/>
        <v>0</v>
      </c>
      <c r="AN59" s="75">
        <f t="shared" si="6"/>
        <v>0</v>
      </c>
      <c r="AR59" s="75" t="str">
        <f t="shared" si="8"/>
        <v>00</v>
      </c>
      <c r="AS59" s="75" t="str">
        <f t="shared" si="9"/>
        <v>00000000000000000000000000000000</v>
      </c>
      <c r="AV59" s="75">
        <f t="shared" si="12"/>
        <v>0</v>
      </c>
      <c r="AW59" s="75">
        <f t="shared" si="13"/>
        <v>0</v>
      </c>
      <c r="AX59" s="75" t="str">
        <f t="shared" si="14"/>
        <v>00</v>
      </c>
      <c r="AY59" s="75" t="str">
        <f t="shared" si="21"/>
        <v>00000000000000000000000000000000</v>
      </c>
      <c r="BB59" s="75">
        <f t="shared" si="24"/>
        <v>0</v>
      </c>
      <c r="BC59" s="75">
        <f t="shared" si="15"/>
        <v>0</v>
      </c>
    </row>
    <row r="60" spans="1:55" ht="13.5" x14ac:dyDescent="0.2">
      <c r="A60" s="74"/>
      <c r="B60" s="221">
        <v>56</v>
      </c>
      <c r="C60" s="222">
        <f>IF(VLOOKUP($B60,Input!$K$8:$L$67,2)="YES",1,IF(AND(VLOOKUP($B60,Input!$K$8:$L$67,2)="NO",$B60&lt;=TOP),2,0))</f>
        <v>0</v>
      </c>
      <c r="D60" s="223">
        <f>IF(AND(G_TOP&lt;&gt;$B60,VLOOKUP($B60,Input!$K$8:$L$67,2)="YES"),1,0)</f>
        <v>0</v>
      </c>
      <c r="E60" s="223">
        <f>IF(VLOOKUP($B60,Input!$K$8:$L$67,2)="YES",1,0)</f>
        <v>0</v>
      </c>
      <c r="F60" s="224">
        <v>0</v>
      </c>
      <c r="G60" s="224"/>
      <c r="H60" s="224">
        <v>0</v>
      </c>
      <c r="I60" s="224">
        <v>0</v>
      </c>
      <c r="J60" s="224">
        <v>0</v>
      </c>
      <c r="K60" s="224">
        <v>0</v>
      </c>
      <c r="L60" s="224"/>
      <c r="M60" s="224">
        <v>0</v>
      </c>
      <c r="N60" s="224"/>
      <c r="O60" s="224">
        <v>0</v>
      </c>
      <c r="P60" s="224">
        <v>0</v>
      </c>
      <c r="Q60" s="224">
        <v>0</v>
      </c>
      <c r="R60" s="224">
        <v>0</v>
      </c>
      <c r="S60" s="224"/>
      <c r="T60" s="224">
        <v>0</v>
      </c>
      <c r="U60" s="224">
        <v>0</v>
      </c>
      <c r="V60" s="224">
        <v>0</v>
      </c>
      <c r="W60" s="224">
        <v>0</v>
      </c>
      <c r="X60" s="224"/>
      <c r="Y60" s="224"/>
      <c r="Z60" s="225"/>
      <c r="AA60" s="226" t="s">
        <v>6585</v>
      </c>
      <c r="AC60" s="75" t="str">
        <f t="shared" si="0"/>
        <v>00</v>
      </c>
      <c r="AD60" s="75" t="str">
        <f t="shared" si="1"/>
        <v>00000000000000000000000000000000</v>
      </c>
      <c r="AG60" s="75">
        <f t="shared" si="4"/>
        <v>0</v>
      </c>
      <c r="AH60" s="75">
        <f t="shared" si="5"/>
        <v>0</v>
      </c>
      <c r="AI60" s="75" t="str">
        <f t="shared" si="16"/>
        <v>00</v>
      </c>
      <c r="AJ60" s="75" t="str">
        <f t="shared" si="17"/>
        <v>00000000000000000000000000000000</v>
      </c>
      <c r="AM60" s="75">
        <f t="shared" si="20"/>
        <v>0</v>
      </c>
      <c r="AN60" s="75">
        <f t="shared" si="6"/>
        <v>0</v>
      </c>
      <c r="AR60" s="75" t="str">
        <f t="shared" si="8"/>
        <v>00</v>
      </c>
      <c r="AS60" s="75" t="str">
        <f t="shared" si="9"/>
        <v>00000000000000000000000000000000</v>
      </c>
      <c r="AV60" s="75">
        <f t="shared" si="12"/>
        <v>0</v>
      </c>
      <c r="AW60" s="75">
        <f t="shared" si="13"/>
        <v>0</v>
      </c>
      <c r="AX60" s="75" t="str">
        <f t="shared" si="14"/>
        <v>00</v>
      </c>
      <c r="AY60" s="75" t="str">
        <f t="shared" si="21"/>
        <v>00000000000000000000000000000000</v>
      </c>
      <c r="BB60" s="75">
        <f t="shared" si="24"/>
        <v>0</v>
      </c>
      <c r="BC60" s="75">
        <f t="shared" si="15"/>
        <v>0</v>
      </c>
    </row>
    <row r="61" spans="1:55" ht="13.5" x14ac:dyDescent="0.2">
      <c r="A61" s="74"/>
      <c r="B61" s="221">
        <v>57</v>
      </c>
      <c r="C61" s="222">
        <f>IF(VLOOKUP($B61,Input!$K$8:$L$67,2)="YES",1,IF(AND(VLOOKUP($B61,Input!$K$8:$L$67,2)="NO",$B61&lt;=TOP),2,0))</f>
        <v>0</v>
      </c>
      <c r="D61" s="223">
        <f>IF(AND(G_TOP&lt;&gt;$B61,VLOOKUP($B61,Input!$K$8:$L$67,2)="YES"),1,0)</f>
        <v>0</v>
      </c>
      <c r="E61" s="223">
        <f>IF(VLOOKUP($B61,Input!$K$8:$L$67,2)="YES",1,0)</f>
        <v>0</v>
      </c>
      <c r="F61" s="224">
        <v>0</v>
      </c>
      <c r="G61" s="224"/>
      <c r="H61" s="224">
        <v>0</v>
      </c>
      <c r="I61" s="224">
        <v>0</v>
      </c>
      <c r="J61" s="224">
        <v>0</v>
      </c>
      <c r="K61" s="224">
        <v>0</v>
      </c>
      <c r="L61" s="224"/>
      <c r="M61" s="224">
        <v>0</v>
      </c>
      <c r="N61" s="224"/>
      <c r="O61" s="224">
        <v>0</v>
      </c>
      <c r="P61" s="224">
        <v>0</v>
      </c>
      <c r="Q61" s="224">
        <v>0</v>
      </c>
      <c r="R61" s="224">
        <v>0</v>
      </c>
      <c r="S61" s="224"/>
      <c r="T61" s="224">
        <v>0</v>
      </c>
      <c r="U61" s="224">
        <v>0</v>
      </c>
      <c r="V61" s="224">
        <v>0</v>
      </c>
      <c r="W61" s="224">
        <v>0</v>
      </c>
      <c r="X61" s="224"/>
      <c r="Y61" s="224"/>
      <c r="Z61" s="225"/>
      <c r="AA61" s="226" t="s">
        <v>6585</v>
      </c>
      <c r="AC61" s="75" t="str">
        <f t="shared" si="0"/>
        <v>00</v>
      </c>
      <c r="AD61" s="75" t="str">
        <f t="shared" si="1"/>
        <v>00000000000000000000000000000000</v>
      </c>
      <c r="AG61" s="75">
        <f t="shared" si="4"/>
        <v>0</v>
      </c>
      <c r="AH61" s="75">
        <f t="shared" si="5"/>
        <v>0</v>
      </c>
      <c r="AI61" s="75" t="str">
        <f t="shared" si="16"/>
        <v>00</v>
      </c>
      <c r="AJ61" s="75" t="str">
        <f t="shared" si="17"/>
        <v>00000000000000000000000000000000</v>
      </c>
      <c r="AM61" s="75">
        <f t="shared" si="20"/>
        <v>0</v>
      </c>
      <c r="AN61" s="75">
        <f t="shared" si="6"/>
        <v>0</v>
      </c>
      <c r="AR61" s="75" t="str">
        <f t="shared" si="8"/>
        <v>00</v>
      </c>
      <c r="AS61" s="75" t="str">
        <f t="shared" si="9"/>
        <v>00000000000000000000000000000000</v>
      </c>
      <c r="AV61" s="75">
        <f t="shared" si="12"/>
        <v>0</v>
      </c>
      <c r="AW61" s="75">
        <f t="shared" si="13"/>
        <v>0</v>
      </c>
      <c r="AX61" s="75" t="str">
        <f t="shared" si="14"/>
        <v>00</v>
      </c>
      <c r="AY61" s="75" t="str">
        <f t="shared" si="21"/>
        <v>00000000000000000000000000000000</v>
      </c>
      <c r="BB61" s="75">
        <f t="shared" si="24"/>
        <v>0</v>
      </c>
      <c r="BC61" s="75">
        <f t="shared" si="15"/>
        <v>0</v>
      </c>
    </row>
    <row r="62" spans="1:55" ht="13.5" x14ac:dyDescent="0.2">
      <c r="A62" s="74"/>
      <c r="B62" s="221">
        <v>58</v>
      </c>
      <c r="C62" s="222">
        <f>IF(VLOOKUP($B62,Input!$K$8:$L$67,2)="YES",1,IF(AND(VLOOKUP($B62,Input!$K$8:$L$67,2)="NO",$B62&lt;=TOP),2,0))</f>
        <v>0</v>
      </c>
      <c r="D62" s="223">
        <f>IF(AND(G_TOP&lt;&gt;$B62,VLOOKUP($B62,Input!$K$8:$L$67,2)="YES"),1,0)</f>
        <v>0</v>
      </c>
      <c r="E62" s="223">
        <f>IF(VLOOKUP($B62,Input!$K$8:$L$67,2)="YES",1,0)</f>
        <v>0</v>
      </c>
      <c r="F62" s="224">
        <v>0</v>
      </c>
      <c r="G62" s="224"/>
      <c r="H62" s="224">
        <v>0</v>
      </c>
      <c r="I62" s="224">
        <v>0</v>
      </c>
      <c r="J62" s="224">
        <v>0</v>
      </c>
      <c r="K62" s="224">
        <v>0</v>
      </c>
      <c r="L62" s="224"/>
      <c r="M62" s="224">
        <v>0</v>
      </c>
      <c r="N62" s="224"/>
      <c r="O62" s="224">
        <v>0</v>
      </c>
      <c r="P62" s="224">
        <v>0</v>
      </c>
      <c r="Q62" s="224">
        <v>0</v>
      </c>
      <c r="R62" s="224">
        <v>0</v>
      </c>
      <c r="S62" s="224"/>
      <c r="T62" s="224">
        <v>0</v>
      </c>
      <c r="U62" s="224">
        <v>0</v>
      </c>
      <c r="V62" s="224">
        <v>0</v>
      </c>
      <c r="W62" s="224">
        <v>0</v>
      </c>
      <c r="X62" s="224"/>
      <c r="Y62" s="224"/>
      <c r="Z62" s="225"/>
      <c r="AA62" s="226" t="s">
        <v>6585</v>
      </c>
      <c r="AC62" s="75" t="str">
        <f t="shared" si="0"/>
        <v>00</v>
      </c>
      <c r="AD62" s="75" t="str">
        <f t="shared" si="1"/>
        <v>00000000000000000000000000000000</v>
      </c>
      <c r="AG62" s="75">
        <f t="shared" si="4"/>
        <v>0</v>
      </c>
      <c r="AH62" s="75">
        <f t="shared" si="5"/>
        <v>0</v>
      </c>
      <c r="AI62" s="75" t="str">
        <f t="shared" si="16"/>
        <v>00</v>
      </c>
      <c r="AJ62" s="75" t="str">
        <f t="shared" si="17"/>
        <v>00000000000000000000000000000000</v>
      </c>
      <c r="AM62" s="75">
        <f t="shared" si="20"/>
        <v>0</v>
      </c>
      <c r="AN62" s="75">
        <f t="shared" si="6"/>
        <v>0</v>
      </c>
      <c r="AR62" s="75" t="str">
        <f t="shared" si="8"/>
        <v>00</v>
      </c>
      <c r="AS62" s="75" t="str">
        <f t="shared" si="9"/>
        <v>00000000000000000000000000000000</v>
      </c>
      <c r="AV62" s="75">
        <f t="shared" si="12"/>
        <v>0</v>
      </c>
      <c r="AW62" s="75">
        <f t="shared" si="13"/>
        <v>0</v>
      </c>
      <c r="AX62" s="75" t="str">
        <f t="shared" si="14"/>
        <v>00</v>
      </c>
      <c r="AY62" s="75" t="str">
        <f t="shared" si="21"/>
        <v>00000000000000000000000000000000</v>
      </c>
      <c r="BB62" s="75">
        <f t="shared" si="24"/>
        <v>0</v>
      </c>
      <c r="BC62" s="75">
        <f t="shared" si="15"/>
        <v>0</v>
      </c>
    </row>
    <row r="63" spans="1:55" ht="13.5" x14ac:dyDescent="0.2">
      <c r="A63" s="74"/>
      <c r="B63" s="221">
        <v>59</v>
      </c>
      <c r="C63" s="222">
        <f>IF(VLOOKUP($B63,Input!$K$8:$L$67,2)="YES",1,IF(AND(VLOOKUP($B63,Input!$K$8:$L$67,2)="NO",$B63&lt;=TOP),2,0))</f>
        <v>0</v>
      </c>
      <c r="D63" s="227">
        <v>0</v>
      </c>
      <c r="E63" s="223">
        <f>IF(VLOOKUP($B63,Input!$K$8:$L$67,2)="YES",1,0)</f>
        <v>0</v>
      </c>
      <c r="F63" s="227">
        <v>0</v>
      </c>
      <c r="G63" s="227"/>
      <c r="H63" s="227">
        <v>0</v>
      </c>
      <c r="I63" s="227">
        <v>0</v>
      </c>
      <c r="J63" s="227">
        <v>0</v>
      </c>
      <c r="K63" s="227">
        <v>0</v>
      </c>
      <c r="L63" s="227"/>
      <c r="M63" s="227">
        <v>0</v>
      </c>
      <c r="N63" s="227"/>
      <c r="O63" s="227">
        <v>0</v>
      </c>
      <c r="P63" s="227">
        <v>0</v>
      </c>
      <c r="Q63" s="227">
        <v>0</v>
      </c>
      <c r="R63" s="227">
        <v>0</v>
      </c>
      <c r="S63" s="227"/>
      <c r="T63" s="227">
        <v>0</v>
      </c>
      <c r="U63" s="227">
        <v>0</v>
      </c>
      <c r="V63" s="227">
        <v>0</v>
      </c>
      <c r="W63" s="227">
        <v>0</v>
      </c>
      <c r="X63" s="227"/>
      <c r="Y63" s="227"/>
      <c r="Z63" s="228"/>
      <c r="AA63" s="226" t="s">
        <v>6585</v>
      </c>
      <c r="AC63" s="75" t="str">
        <f t="shared" si="0"/>
        <v>00</v>
      </c>
      <c r="AD63" s="75" t="str">
        <f t="shared" si="1"/>
        <v>00000000000000000000000000000000</v>
      </c>
      <c r="AG63" s="75">
        <f t="shared" si="4"/>
        <v>0</v>
      </c>
      <c r="AH63" s="75">
        <f t="shared" si="5"/>
        <v>0</v>
      </c>
      <c r="AI63" s="75" t="str">
        <f t="shared" si="16"/>
        <v>00</v>
      </c>
      <c r="AJ63" s="75" t="str">
        <f t="shared" si="17"/>
        <v>00000000000000000000000000000000</v>
      </c>
      <c r="AM63" s="75">
        <f t="shared" si="20"/>
        <v>0</v>
      </c>
      <c r="AN63" s="75">
        <f t="shared" si="6"/>
        <v>0</v>
      </c>
      <c r="AR63" s="75" t="str">
        <f t="shared" si="8"/>
        <v>00</v>
      </c>
      <c r="AS63" s="75" t="str">
        <f t="shared" si="9"/>
        <v>00000000000000000000000000000000</v>
      </c>
      <c r="AV63" s="75">
        <f t="shared" si="12"/>
        <v>0</v>
      </c>
      <c r="AW63" s="75">
        <f t="shared" si="13"/>
        <v>0</v>
      </c>
      <c r="AX63" s="75" t="str">
        <f t="shared" si="14"/>
        <v>00</v>
      </c>
      <c r="AY63" s="75" t="str">
        <f t="shared" si="21"/>
        <v>00000000000000000000000000000000</v>
      </c>
      <c r="BB63" s="75">
        <f t="shared" si="24"/>
        <v>0</v>
      </c>
      <c r="BC63" s="75">
        <f t="shared" si="15"/>
        <v>0</v>
      </c>
    </row>
    <row r="64" spans="1:55" ht="13.5" x14ac:dyDescent="0.2">
      <c r="A64" s="74"/>
      <c r="B64" s="221">
        <v>60</v>
      </c>
      <c r="C64" s="229">
        <v>0</v>
      </c>
      <c r="D64" s="224">
        <v>0</v>
      </c>
      <c r="E64" s="224">
        <v>0</v>
      </c>
      <c r="F64" s="224">
        <v>0</v>
      </c>
      <c r="G64" s="224"/>
      <c r="H64" s="224">
        <v>0</v>
      </c>
      <c r="I64" s="224">
        <v>0</v>
      </c>
      <c r="J64" s="224">
        <v>0</v>
      </c>
      <c r="K64" s="224">
        <v>0</v>
      </c>
      <c r="L64" s="224"/>
      <c r="M64" s="224">
        <v>0</v>
      </c>
      <c r="N64" s="224"/>
      <c r="O64" s="224">
        <v>0</v>
      </c>
      <c r="P64" s="224">
        <v>0</v>
      </c>
      <c r="Q64" s="224">
        <v>0</v>
      </c>
      <c r="R64" s="224">
        <v>0</v>
      </c>
      <c r="S64" s="224"/>
      <c r="T64" s="224">
        <v>0</v>
      </c>
      <c r="U64" s="224">
        <v>0</v>
      </c>
      <c r="V64" s="224">
        <v>0</v>
      </c>
      <c r="W64" s="224">
        <v>0</v>
      </c>
      <c r="X64" s="224"/>
      <c r="Y64" s="224"/>
      <c r="Z64" s="225"/>
      <c r="AA64" s="230"/>
      <c r="AC64" s="75" t="str">
        <f t="shared" si="0"/>
        <v>00</v>
      </c>
      <c r="AD64" s="75" t="str">
        <f t="shared" si="1"/>
        <v>00000000000000000000000000000000</v>
      </c>
      <c r="AG64" s="75">
        <f t="shared" si="4"/>
        <v>0</v>
      </c>
      <c r="AH64" s="75">
        <f t="shared" si="5"/>
        <v>0</v>
      </c>
      <c r="AI64" s="75" t="str">
        <f t="shared" si="16"/>
        <v>00</v>
      </c>
      <c r="AJ64" s="75" t="str">
        <f t="shared" si="17"/>
        <v>00000000000000000000000000000000</v>
      </c>
      <c r="AM64" s="75">
        <f t="shared" si="20"/>
        <v>0</v>
      </c>
      <c r="AN64" s="75">
        <f t="shared" si="6"/>
        <v>0</v>
      </c>
      <c r="AR64" s="75" t="str">
        <f t="shared" si="8"/>
        <v>00</v>
      </c>
      <c r="AS64" s="75" t="str">
        <f t="shared" si="9"/>
        <v>00000000000000000000000000000000</v>
      </c>
      <c r="AV64" s="75">
        <f t="shared" si="12"/>
        <v>0</v>
      </c>
      <c r="AW64" s="75">
        <f t="shared" si="13"/>
        <v>0</v>
      </c>
      <c r="AX64" s="75" t="str">
        <f t="shared" si="14"/>
        <v>00</v>
      </c>
      <c r="AY64" s="75" t="str">
        <f t="shared" si="21"/>
        <v>00000000000000000000000000000000</v>
      </c>
      <c r="BB64" s="75">
        <f t="shared" si="24"/>
        <v>0</v>
      </c>
      <c r="BC64" s="75">
        <f t="shared" si="15"/>
        <v>0</v>
      </c>
    </row>
    <row r="65" spans="1:55" ht="13.5" x14ac:dyDescent="0.2">
      <c r="A65" s="74"/>
      <c r="B65" s="221">
        <v>61</v>
      </c>
      <c r="C65" s="229">
        <v>0</v>
      </c>
      <c r="D65" s="224">
        <v>0</v>
      </c>
      <c r="E65" s="224">
        <v>0</v>
      </c>
      <c r="F65" s="224">
        <v>0</v>
      </c>
      <c r="G65" s="224"/>
      <c r="H65" s="224">
        <v>0</v>
      </c>
      <c r="I65" s="224">
        <v>0</v>
      </c>
      <c r="J65" s="224">
        <v>0</v>
      </c>
      <c r="K65" s="224">
        <v>0</v>
      </c>
      <c r="L65" s="224"/>
      <c r="M65" s="224">
        <v>0</v>
      </c>
      <c r="N65" s="224"/>
      <c r="O65" s="224">
        <v>0</v>
      </c>
      <c r="P65" s="224">
        <v>0</v>
      </c>
      <c r="Q65" s="224">
        <v>0</v>
      </c>
      <c r="R65" s="224">
        <v>0</v>
      </c>
      <c r="S65" s="224"/>
      <c r="T65" s="224">
        <v>0</v>
      </c>
      <c r="U65" s="224">
        <v>0</v>
      </c>
      <c r="V65" s="224">
        <v>0</v>
      </c>
      <c r="W65" s="224">
        <v>0</v>
      </c>
      <c r="X65" s="224"/>
      <c r="Y65" s="224"/>
      <c r="Z65" s="225"/>
      <c r="AA65" s="230"/>
      <c r="AC65" s="75" t="str">
        <f t="shared" si="0"/>
        <v>00</v>
      </c>
      <c r="AD65" s="75" t="str">
        <f t="shared" si="1"/>
        <v>00000000000000000000000000000000</v>
      </c>
      <c r="AG65" s="75">
        <f t="shared" si="4"/>
        <v>0</v>
      </c>
      <c r="AH65" s="75">
        <f t="shared" si="5"/>
        <v>0</v>
      </c>
      <c r="AI65" s="75" t="str">
        <f t="shared" si="16"/>
        <v>00</v>
      </c>
      <c r="AJ65" s="75" t="str">
        <f t="shared" si="17"/>
        <v>00000000000000000000000000000000</v>
      </c>
      <c r="AM65" s="75">
        <f t="shared" si="20"/>
        <v>0</v>
      </c>
      <c r="AN65" s="75">
        <f t="shared" si="6"/>
        <v>0</v>
      </c>
      <c r="AR65" s="75" t="str">
        <f t="shared" si="8"/>
        <v>00</v>
      </c>
      <c r="AS65" s="75" t="str">
        <f t="shared" si="9"/>
        <v>00000000000000000000000000000000</v>
      </c>
      <c r="AV65" s="75">
        <f t="shared" si="12"/>
        <v>0</v>
      </c>
      <c r="AW65" s="75">
        <f t="shared" si="13"/>
        <v>0</v>
      </c>
      <c r="AX65" s="75" t="str">
        <f t="shared" si="14"/>
        <v>00</v>
      </c>
      <c r="AY65" s="75" t="str">
        <f t="shared" si="21"/>
        <v>00000000000000000000000000000000</v>
      </c>
      <c r="BB65" s="75">
        <f t="shared" si="24"/>
        <v>0</v>
      </c>
      <c r="BC65" s="75">
        <f t="shared" si="15"/>
        <v>0</v>
      </c>
    </row>
    <row r="66" spans="1:55" ht="13.5" x14ac:dyDescent="0.2">
      <c r="A66" s="74"/>
      <c r="B66" s="221">
        <v>62</v>
      </c>
      <c r="C66" s="229">
        <v>0</v>
      </c>
      <c r="D66" s="224">
        <v>0</v>
      </c>
      <c r="E66" s="224">
        <v>0</v>
      </c>
      <c r="F66" s="224">
        <v>0</v>
      </c>
      <c r="G66" s="224"/>
      <c r="H66" s="224">
        <v>0</v>
      </c>
      <c r="I66" s="224">
        <v>0</v>
      </c>
      <c r="J66" s="224">
        <v>0</v>
      </c>
      <c r="K66" s="224">
        <v>0</v>
      </c>
      <c r="L66" s="224"/>
      <c r="M66" s="224">
        <v>0</v>
      </c>
      <c r="N66" s="224"/>
      <c r="O66" s="224">
        <v>0</v>
      </c>
      <c r="P66" s="224">
        <v>0</v>
      </c>
      <c r="Q66" s="224">
        <v>0</v>
      </c>
      <c r="R66" s="224">
        <v>0</v>
      </c>
      <c r="S66" s="224"/>
      <c r="T66" s="224">
        <v>0</v>
      </c>
      <c r="U66" s="224">
        <v>0</v>
      </c>
      <c r="V66" s="224">
        <v>0</v>
      </c>
      <c r="W66" s="224">
        <v>0</v>
      </c>
      <c r="X66" s="224"/>
      <c r="Y66" s="224"/>
      <c r="Z66" s="225"/>
      <c r="AA66" s="231"/>
      <c r="AC66" s="75" t="str">
        <f t="shared" si="0"/>
        <v>00</v>
      </c>
      <c r="AD66" s="75" t="str">
        <f t="shared" si="1"/>
        <v>00000000000000000000000000000000</v>
      </c>
      <c r="AG66" s="75">
        <f t="shared" si="4"/>
        <v>0</v>
      </c>
      <c r="AH66" s="75">
        <f t="shared" si="5"/>
        <v>0</v>
      </c>
      <c r="AI66" s="75" t="str">
        <f t="shared" si="16"/>
        <v>00</v>
      </c>
      <c r="AJ66" s="75" t="str">
        <f t="shared" si="17"/>
        <v>00000000000000000000000000000000</v>
      </c>
      <c r="AM66" s="75">
        <f t="shared" si="20"/>
        <v>0</v>
      </c>
      <c r="AN66" s="75">
        <f t="shared" si="6"/>
        <v>0</v>
      </c>
      <c r="AR66" s="75" t="str">
        <f t="shared" si="8"/>
        <v>00</v>
      </c>
      <c r="AS66" s="75" t="str">
        <f t="shared" si="9"/>
        <v>00000000000000000000000000000000</v>
      </c>
      <c r="AV66" s="75">
        <f t="shared" si="12"/>
        <v>0</v>
      </c>
      <c r="AW66" s="75">
        <f t="shared" si="13"/>
        <v>0</v>
      </c>
      <c r="AX66" s="75" t="str">
        <f t="shared" si="14"/>
        <v>00</v>
      </c>
      <c r="AY66" s="75" t="str">
        <f t="shared" si="21"/>
        <v>00000000000000000000000000000000</v>
      </c>
      <c r="BB66" s="75">
        <f t="shared" si="24"/>
        <v>0</v>
      </c>
      <c r="BC66" s="75">
        <f t="shared" si="15"/>
        <v>0</v>
      </c>
    </row>
    <row r="67" spans="1:55" ht="13.5" x14ac:dyDescent="0.2">
      <c r="A67" s="74"/>
      <c r="B67" s="221">
        <v>63</v>
      </c>
      <c r="C67" s="229">
        <v>0</v>
      </c>
      <c r="D67" s="224">
        <v>0</v>
      </c>
      <c r="E67" s="224">
        <v>0</v>
      </c>
      <c r="F67" s="224">
        <v>0</v>
      </c>
      <c r="G67" s="224"/>
      <c r="H67" s="224">
        <v>0</v>
      </c>
      <c r="I67" s="224">
        <v>0</v>
      </c>
      <c r="J67" s="224">
        <v>0</v>
      </c>
      <c r="K67" s="224">
        <v>0</v>
      </c>
      <c r="L67" s="224"/>
      <c r="M67" s="224">
        <v>0</v>
      </c>
      <c r="N67" s="224"/>
      <c r="O67" s="224">
        <v>0</v>
      </c>
      <c r="P67" s="224">
        <v>0</v>
      </c>
      <c r="Q67" s="224">
        <v>0</v>
      </c>
      <c r="R67" s="224">
        <v>0</v>
      </c>
      <c r="S67" s="224"/>
      <c r="T67" s="224">
        <v>0</v>
      </c>
      <c r="U67" s="224">
        <v>0</v>
      </c>
      <c r="V67" s="224">
        <v>0</v>
      </c>
      <c r="W67" s="224">
        <v>0</v>
      </c>
      <c r="X67" s="224"/>
      <c r="Y67" s="224"/>
      <c r="Z67" s="225"/>
      <c r="AA67" s="231"/>
      <c r="AC67" s="75" t="str">
        <f t="shared" si="0"/>
        <v>00</v>
      </c>
      <c r="AD67" s="75" t="str">
        <f t="shared" si="1"/>
        <v>00000000000000000000000000000000</v>
      </c>
      <c r="AG67" s="75">
        <f t="shared" si="4"/>
        <v>0</v>
      </c>
      <c r="AH67" s="75">
        <f t="shared" si="5"/>
        <v>0</v>
      </c>
      <c r="AI67" s="75" t="str">
        <f t="shared" si="16"/>
        <v>00</v>
      </c>
      <c r="AJ67" s="75" t="str">
        <f t="shared" si="17"/>
        <v>00000000000000000000000000000000</v>
      </c>
      <c r="AM67" s="75">
        <f t="shared" si="20"/>
        <v>0</v>
      </c>
      <c r="AN67" s="75">
        <f t="shared" si="6"/>
        <v>0</v>
      </c>
      <c r="AR67" s="75" t="str">
        <f t="shared" si="8"/>
        <v>00</v>
      </c>
      <c r="AS67" s="75" t="str">
        <f t="shared" si="9"/>
        <v>00000000000000000000000000000000</v>
      </c>
      <c r="AV67" s="75">
        <f t="shared" si="12"/>
        <v>0</v>
      </c>
      <c r="AW67" s="75">
        <f t="shared" si="13"/>
        <v>0</v>
      </c>
      <c r="AX67" s="75" t="str">
        <f t="shared" si="14"/>
        <v>00</v>
      </c>
      <c r="AY67" s="75" t="str">
        <f t="shared" si="21"/>
        <v>00000000000000000000000000000000</v>
      </c>
      <c r="BB67" s="75">
        <f t="shared" si="24"/>
        <v>0</v>
      </c>
      <c r="BC67" s="75">
        <f t="shared" si="15"/>
        <v>0</v>
      </c>
    </row>
    <row r="68" spans="1:55" ht="13.5" x14ac:dyDescent="0.2">
      <c r="A68" s="74"/>
      <c r="B68" s="221">
        <v>64</v>
      </c>
      <c r="C68" s="229">
        <v>0</v>
      </c>
      <c r="D68" s="224">
        <v>0</v>
      </c>
      <c r="E68" s="224">
        <v>0</v>
      </c>
      <c r="F68" s="224">
        <v>0</v>
      </c>
      <c r="G68" s="224"/>
      <c r="H68" s="224">
        <v>0</v>
      </c>
      <c r="I68" s="224">
        <v>0</v>
      </c>
      <c r="J68" s="224">
        <v>0</v>
      </c>
      <c r="K68" s="224">
        <v>0</v>
      </c>
      <c r="L68" s="224"/>
      <c r="M68" s="224">
        <v>0</v>
      </c>
      <c r="N68" s="224"/>
      <c r="O68" s="224">
        <v>0</v>
      </c>
      <c r="P68" s="224">
        <v>0</v>
      </c>
      <c r="Q68" s="224">
        <v>0</v>
      </c>
      <c r="R68" s="224">
        <v>0</v>
      </c>
      <c r="S68" s="224"/>
      <c r="T68" s="224">
        <v>0</v>
      </c>
      <c r="U68" s="224">
        <v>0</v>
      </c>
      <c r="V68" s="224">
        <v>0</v>
      </c>
      <c r="W68" s="224">
        <v>0</v>
      </c>
      <c r="X68" s="224"/>
      <c r="Y68" s="224"/>
      <c r="Z68" s="225"/>
      <c r="AA68" s="231"/>
      <c r="AC68" s="75" t="str">
        <f t="shared" si="0"/>
        <v>00</v>
      </c>
      <c r="AD68" s="75" t="str">
        <f t="shared" si="1"/>
        <v>00000000000000000000000000000000</v>
      </c>
      <c r="AG68" s="75">
        <f t="shared" si="4"/>
        <v>0</v>
      </c>
      <c r="AH68" s="75">
        <f t="shared" si="5"/>
        <v>0</v>
      </c>
      <c r="AI68" s="75" t="str">
        <f t="shared" si="16"/>
        <v>00</v>
      </c>
      <c r="AJ68" s="75" t="str">
        <f t="shared" si="17"/>
        <v>00000000000000000000000000000000</v>
      </c>
      <c r="AM68" s="75">
        <f t="shared" si="20"/>
        <v>0</v>
      </c>
      <c r="AN68" s="75">
        <f t="shared" si="6"/>
        <v>0</v>
      </c>
      <c r="AR68" s="75" t="str">
        <f t="shared" si="8"/>
        <v>00</v>
      </c>
      <c r="AS68" s="75" t="str">
        <f t="shared" si="9"/>
        <v>00000000000000000000000000000000</v>
      </c>
      <c r="AV68" s="75">
        <f t="shared" si="12"/>
        <v>0</v>
      </c>
      <c r="AW68" s="75">
        <f t="shared" si="13"/>
        <v>0</v>
      </c>
      <c r="AX68" s="75" t="str">
        <f t="shared" si="14"/>
        <v>00</v>
      </c>
      <c r="AY68" s="75" t="str">
        <f t="shared" si="21"/>
        <v>00000000000000000000000000000000</v>
      </c>
      <c r="BB68" s="75">
        <f t="shared" si="24"/>
        <v>0</v>
      </c>
      <c r="BC68" s="75">
        <f t="shared" si="15"/>
        <v>0</v>
      </c>
    </row>
    <row r="69" spans="1:55" ht="13.5" x14ac:dyDescent="0.2">
      <c r="A69" s="74"/>
      <c r="B69" s="221">
        <v>65</v>
      </c>
      <c r="C69" s="229">
        <v>0</v>
      </c>
      <c r="D69" s="224">
        <v>0</v>
      </c>
      <c r="E69" s="224">
        <v>0</v>
      </c>
      <c r="F69" s="224">
        <v>0</v>
      </c>
      <c r="G69" s="224"/>
      <c r="H69" s="224">
        <v>0</v>
      </c>
      <c r="I69" s="224">
        <v>0</v>
      </c>
      <c r="J69" s="224">
        <v>0</v>
      </c>
      <c r="K69" s="224">
        <v>0</v>
      </c>
      <c r="L69" s="224"/>
      <c r="M69" s="224">
        <v>0</v>
      </c>
      <c r="N69" s="224"/>
      <c r="O69" s="224">
        <v>0</v>
      </c>
      <c r="P69" s="224">
        <v>0</v>
      </c>
      <c r="Q69" s="224">
        <v>0</v>
      </c>
      <c r="R69" s="224">
        <v>0</v>
      </c>
      <c r="S69" s="224"/>
      <c r="T69" s="224">
        <v>0</v>
      </c>
      <c r="U69" s="224">
        <v>0</v>
      </c>
      <c r="V69" s="224">
        <v>0</v>
      </c>
      <c r="W69" s="224">
        <v>0</v>
      </c>
      <c r="X69" s="224"/>
      <c r="Y69" s="224"/>
      <c r="Z69" s="225"/>
      <c r="AA69" s="231"/>
      <c r="AC69" s="75" t="str">
        <f t="shared" ref="AC69:AC103" si="25">IF(C69=2,"00",IF(LEN(BIN2HEX(CONCATENATE(K69,J69,I69,H69,F69,E69,D69,C69)))&gt;1,BIN2HEX(CONCATENATE(K69,J69,I69,H69,F69,E69,D69,C69)),"0"&amp;BIN2HEX(CONCATENATE(K69,J69,I69,H69,F69,E69,D69,C69))))</f>
        <v>00</v>
      </c>
      <c r="AD69" s="75" t="str">
        <f t="shared" ref="AD69:AD88" si="26">CONCATENATE(AC69,AC70,AC71,AC72,AC73,AC74,AC75,AC76,AC77,AC78,AC79,AC80,AC81,AC82,AC83,AC84)</f>
        <v>00000000000000000000000000000000</v>
      </c>
      <c r="AG69" s="75">
        <f t="shared" ref="AG69:AG88" si="27">SUM(AH69:AH84)</f>
        <v>0</v>
      </c>
      <c r="AH69" s="75">
        <f t="shared" ref="AH69:AH103" si="28">HEX2DEC(AC69)</f>
        <v>0</v>
      </c>
      <c r="AI69" s="75" t="str">
        <f t="shared" si="16"/>
        <v>00</v>
      </c>
      <c r="AJ69" s="75" t="str">
        <f t="shared" si="17"/>
        <v>00000000000000000000000000000000</v>
      </c>
      <c r="AM69" s="75">
        <f t="shared" si="20"/>
        <v>0</v>
      </c>
      <c r="AN69" s="75">
        <f t="shared" ref="AN69:AN103" si="29">HEX2DEC(AI69)</f>
        <v>0</v>
      </c>
      <c r="AR69" s="75" t="str">
        <f t="shared" ref="AR69:AR103" si="30">AT173&amp;M69</f>
        <v>00</v>
      </c>
      <c r="AS69" s="75" t="str">
        <f t="shared" ref="AS69:AS99" si="31">CONCATENATE(AR69,AR70,AR71,AR72,AR73,AR74,AR75,AR76,AR77,AR78,AR79,AR80,AR81,AR82,AR83,AR84)</f>
        <v>00000000000000000000000000000000</v>
      </c>
      <c r="AV69" s="75">
        <f t="shared" ref="AV69:AV99" si="32">SUM(AW69:AW84)</f>
        <v>0</v>
      </c>
      <c r="AW69" s="75">
        <f t="shared" ref="AW69:AW103" si="33">HEX2DEC(AR69)</f>
        <v>0</v>
      </c>
      <c r="AX69" s="75" t="str">
        <f t="shared" ref="AX69:AX103" si="34">IF(C69=2,"01","00")</f>
        <v>00</v>
      </c>
      <c r="AY69" s="75" t="str">
        <f t="shared" si="21"/>
        <v>00000000000000000000000000000000</v>
      </c>
      <c r="BB69" s="75">
        <f t="shared" si="24"/>
        <v>0</v>
      </c>
      <c r="BC69" s="75">
        <f t="shared" ref="BC69:BC103" si="35">HEX2DEC(AX69)</f>
        <v>0</v>
      </c>
    </row>
    <row r="70" spans="1:55" ht="13.5" x14ac:dyDescent="0.2">
      <c r="A70" s="74"/>
      <c r="B70" s="221">
        <v>66</v>
      </c>
      <c r="C70" s="229">
        <v>0</v>
      </c>
      <c r="D70" s="224">
        <v>0</v>
      </c>
      <c r="E70" s="224">
        <v>0</v>
      </c>
      <c r="F70" s="224">
        <v>0</v>
      </c>
      <c r="G70" s="224"/>
      <c r="H70" s="224">
        <v>0</v>
      </c>
      <c r="I70" s="224">
        <v>0</v>
      </c>
      <c r="J70" s="224">
        <v>0</v>
      </c>
      <c r="K70" s="224">
        <v>0</v>
      </c>
      <c r="L70" s="224"/>
      <c r="M70" s="224">
        <v>0</v>
      </c>
      <c r="N70" s="224"/>
      <c r="O70" s="224">
        <v>0</v>
      </c>
      <c r="P70" s="224">
        <v>0</v>
      </c>
      <c r="Q70" s="224">
        <v>0</v>
      </c>
      <c r="R70" s="224">
        <v>0</v>
      </c>
      <c r="S70" s="224"/>
      <c r="T70" s="224">
        <v>0</v>
      </c>
      <c r="U70" s="224">
        <v>0</v>
      </c>
      <c r="V70" s="224">
        <v>0</v>
      </c>
      <c r="W70" s="224">
        <v>0</v>
      </c>
      <c r="X70" s="224"/>
      <c r="Y70" s="224"/>
      <c r="Z70" s="225"/>
      <c r="AA70" s="231"/>
      <c r="AC70" s="75" t="str">
        <f t="shared" si="25"/>
        <v>00</v>
      </c>
      <c r="AD70" s="75" t="str">
        <f t="shared" si="26"/>
        <v>00000000000000000000000000000000</v>
      </c>
      <c r="AG70" s="75">
        <f t="shared" si="27"/>
        <v>0</v>
      </c>
      <c r="AH70" s="75">
        <f t="shared" si="28"/>
        <v>0</v>
      </c>
      <c r="AI70" s="75" t="str">
        <f t="shared" ref="AI70:AI103" si="36">IF(LEN(BIN2HEX(CONCATENATE(W70,V70,U70,T70,R70,Q70,P70,O70)))&gt;1,BIN2HEX(CONCATENATE(W70,V70,U70,T70,R70,Q70,P70,O70)),"0"&amp;BIN2HEX(CONCATENATE(W70,V70,U70,T70,R70,Q70,P70,O70)))</f>
        <v>00</v>
      </c>
      <c r="AJ70" s="75" t="str">
        <f t="shared" ref="AJ70:AJ84" si="37">CONCATENATE(AI81,AI82,AI83,AI84,AI85,AI86,AI87,AI88,AI89,AI90,AI91,AI92,AI93,AI94,AI95,AI96)</f>
        <v>00000000000000000000000000000000</v>
      </c>
      <c r="AM70" s="75">
        <f t="shared" ref="AM70:AM84" si="38">SUM(AN81:AN96)</f>
        <v>0</v>
      </c>
      <c r="AN70" s="75">
        <f t="shared" si="29"/>
        <v>0</v>
      </c>
      <c r="AR70" s="75" t="str">
        <f t="shared" si="30"/>
        <v>00</v>
      </c>
      <c r="AS70" s="75" t="str">
        <f t="shared" si="31"/>
        <v>00000000000000000000000000000000</v>
      </c>
      <c r="AV70" s="75">
        <f t="shared" si="32"/>
        <v>0</v>
      </c>
      <c r="AW70" s="75">
        <f t="shared" si="33"/>
        <v>0</v>
      </c>
      <c r="AX70" s="75" t="str">
        <f t="shared" si="34"/>
        <v>00</v>
      </c>
      <c r="AY70" s="75" t="str">
        <f t="shared" ref="AY70:AY103" si="39">CONCATENATE(AX73,AX74,AX75,AX76,AX77,AX78,AX79,AX80,AX81,AX82,AX83,AX84,AX85,AX86,AX87,AX88)</f>
        <v>00000000000000000000000000000000</v>
      </c>
      <c r="BB70" s="75">
        <f t="shared" ref="BB70:BB103" si="40">SUM(BC73:BC88)</f>
        <v>0</v>
      </c>
      <c r="BC70" s="75">
        <f t="shared" si="35"/>
        <v>0</v>
      </c>
    </row>
    <row r="71" spans="1:55" ht="13.5" x14ac:dyDescent="0.2">
      <c r="A71" s="74"/>
      <c r="B71" s="221">
        <v>67</v>
      </c>
      <c r="C71" s="229">
        <v>0</v>
      </c>
      <c r="D71" s="224">
        <v>0</v>
      </c>
      <c r="E71" s="224">
        <v>0</v>
      </c>
      <c r="F71" s="224">
        <v>0</v>
      </c>
      <c r="G71" s="224"/>
      <c r="H71" s="224">
        <v>0</v>
      </c>
      <c r="I71" s="224">
        <v>0</v>
      </c>
      <c r="J71" s="224">
        <v>0</v>
      </c>
      <c r="K71" s="224">
        <v>0</v>
      </c>
      <c r="L71" s="224"/>
      <c r="M71" s="224">
        <v>0</v>
      </c>
      <c r="N71" s="224"/>
      <c r="O71" s="224">
        <v>0</v>
      </c>
      <c r="P71" s="224">
        <v>0</v>
      </c>
      <c r="Q71" s="224">
        <v>0</v>
      </c>
      <c r="R71" s="224">
        <v>0</v>
      </c>
      <c r="S71" s="224"/>
      <c r="T71" s="224">
        <v>0</v>
      </c>
      <c r="U71" s="224">
        <v>0</v>
      </c>
      <c r="V71" s="224">
        <v>0</v>
      </c>
      <c r="W71" s="224">
        <v>0</v>
      </c>
      <c r="X71" s="224"/>
      <c r="Y71" s="224"/>
      <c r="Z71" s="225"/>
      <c r="AA71" s="231"/>
      <c r="AC71" s="75" t="str">
        <f t="shared" si="25"/>
        <v>00</v>
      </c>
      <c r="AD71" s="75" t="str">
        <f t="shared" si="26"/>
        <v>00000000000000000000000000000000</v>
      </c>
      <c r="AG71" s="75">
        <f t="shared" si="27"/>
        <v>0</v>
      </c>
      <c r="AH71" s="75">
        <f t="shared" si="28"/>
        <v>0</v>
      </c>
      <c r="AI71" s="75" t="str">
        <f t="shared" si="36"/>
        <v>00</v>
      </c>
      <c r="AJ71" s="75" t="str">
        <f t="shared" si="37"/>
        <v>00000000000000000000000000000000</v>
      </c>
      <c r="AM71" s="75">
        <f t="shared" si="38"/>
        <v>0</v>
      </c>
      <c r="AN71" s="75">
        <f t="shared" si="29"/>
        <v>0</v>
      </c>
      <c r="AR71" s="75" t="str">
        <f t="shared" si="30"/>
        <v>00</v>
      </c>
      <c r="AS71" s="75" t="str">
        <f t="shared" si="31"/>
        <v>00000000000000000000000000000000</v>
      </c>
      <c r="AV71" s="75">
        <f t="shared" si="32"/>
        <v>0</v>
      </c>
      <c r="AW71" s="75">
        <f t="shared" si="33"/>
        <v>0</v>
      </c>
      <c r="AX71" s="75" t="str">
        <f t="shared" si="34"/>
        <v>00</v>
      </c>
      <c r="AY71" s="75" t="str">
        <f t="shared" si="39"/>
        <v>00000000000000000000000000000000</v>
      </c>
      <c r="BB71" s="75">
        <f t="shared" si="40"/>
        <v>0</v>
      </c>
      <c r="BC71" s="75">
        <f t="shared" si="35"/>
        <v>0</v>
      </c>
    </row>
    <row r="72" spans="1:55" ht="13.5" x14ac:dyDescent="0.2">
      <c r="A72" s="74"/>
      <c r="B72" s="221">
        <v>68</v>
      </c>
      <c r="C72" s="229">
        <v>0</v>
      </c>
      <c r="D72" s="224">
        <v>0</v>
      </c>
      <c r="E72" s="224">
        <v>0</v>
      </c>
      <c r="F72" s="224">
        <v>0</v>
      </c>
      <c r="G72" s="224"/>
      <c r="H72" s="224">
        <v>0</v>
      </c>
      <c r="I72" s="224">
        <v>0</v>
      </c>
      <c r="J72" s="224">
        <v>0</v>
      </c>
      <c r="K72" s="224">
        <v>0</v>
      </c>
      <c r="L72" s="224"/>
      <c r="M72" s="224">
        <v>0</v>
      </c>
      <c r="N72" s="224"/>
      <c r="O72" s="224">
        <v>0</v>
      </c>
      <c r="P72" s="224">
        <v>0</v>
      </c>
      <c r="Q72" s="224">
        <v>0</v>
      </c>
      <c r="R72" s="224">
        <v>0</v>
      </c>
      <c r="S72" s="224"/>
      <c r="T72" s="224">
        <v>0</v>
      </c>
      <c r="U72" s="224">
        <v>0</v>
      </c>
      <c r="V72" s="224">
        <v>0</v>
      </c>
      <c r="W72" s="224">
        <v>0</v>
      </c>
      <c r="X72" s="224"/>
      <c r="Y72" s="224"/>
      <c r="Z72" s="225"/>
      <c r="AA72" s="231"/>
      <c r="AC72" s="75" t="str">
        <f t="shared" si="25"/>
        <v>00</v>
      </c>
      <c r="AD72" s="75" t="str">
        <f t="shared" si="26"/>
        <v>00000000000000000000000000000000</v>
      </c>
      <c r="AG72" s="75">
        <f t="shared" si="27"/>
        <v>0</v>
      </c>
      <c r="AH72" s="75">
        <f t="shared" si="28"/>
        <v>0</v>
      </c>
      <c r="AI72" s="75" t="str">
        <f t="shared" si="36"/>
        <v>00</v>
      </c>
      <c r="AJ72" s="75" t="str">
        <f t="shared" si="37"/>
        <v>00000000000000000000000000000000</v>
      </c>
      <c r="AM72" s="75">
        <f t="shared" si="38"/>
        <v>0</v>
      </c>
      <c r="AN72" s="75">
        <f t="shared" si="29"/>
        <v>0</v>
      </c>
      <c r="AR72" s="75" t="str">
        <f t="shared" si="30"/>
        <v>00</v>
      </c>
      <c r="AS72" s="75" t="str">
        <f t="shared" si="31"/>
        <v>00000000000000000000000000000000</v>
      </c>
      <c r="AV72" s="75">
        <f t="shared" si="32"/>
        <v>0</v>
      </c>
      <c r="AW72" s="75">
        <f t="shared" si="33"/>
        <v>0</v>
      </c>
      <c r="AX72" s="75" t="str">
        <f t="shared" si="34"/>
        <v>00</v>
      </c>
      <c r="AY72" s="75" t="str">
        <f t="shared" si="39"/>
        <v>00000000000000000000000000000000</v>
      </c>
      <c r="BB72" s="75">
        <f t="shared" si="40"/>
        <v>0</v>
      </c>
      <c r="BC72" s="75">
        <f t="shared" si="35"/>
        <v>0</v>
      </c>
    </row>
    <row r="73" spans="1:55" ht="13.5" x14ac:dyDescent="0.2">
      <c r="A73" s="74"/>
      <c r="B73" s="221">
        <v>69</v>
      </c>
      <c r="C73" s="229">
        <v>0</v>
      </c>
      <c r="D73" s="224">
        <v>0</v>
      </c>
      <c r="E73" s="224">
        <v>0</v>
      </c>
      <c r="F73" s="224">
        <v>0</v>
      </c>
      <c r="G73" s="224"/>
      <c r="H73" s="224">
        <v>0</v>
      </c>
      <c r="I73" s="224">
        <v>0</v>
      </c>
      <c r="J73" s="224">
        <v>0</v>
      </c>
      <c r="K73" s="224">
        <v>0</v>
      </c>
      <c r="L73" s="224"/>
      <c r="M73" s="224">
        <v>0</v>
      </c>
      <c r="N73" s="224"/>
      <c r="O73" s="224">
        <v>0</v>
      </c>
      <c r="P73" s="224">
        <v>0</v>
      </c>
      <c r="Q73" s="224">
        <v>0</v>
      </c>
      <c r="R73" s="224">
        <v>0</v>
      </c>
      <c r="S73" s="224"/>
      <c r="T73" s="224">
        <v>0</v>
      </c>
      <c r="U73" s="224">
        <v>0</v>
      </c>
      <c r="V73" s="224">
        <v>0</v>
      </c>
      <c r="W73" s="224">
        <v>0</v>
      </c>
      <c r="X73" s="224"/>
      <c r="Y73" s="224"/>
      <c r="Z73" s="225"/>
      <c r="AA73" s="231"/>
      <c r="AC73" s="75" t="str">
        <f t="shared" si="25"/>
        <v>00</v>
      </c>
      <c r="AD73" s="75" t="str">
        <f t="shared" si="26"/>
        <v>00000000000000000000000000000000</v>
      </c>
      <c r="AG73" s="75">
        <f t="shared" si="27"/>
        <v>0</v>
      </c>
      <c r="AH73" s="75">
        <f t="shared" si="28"/>
        <v>0</v>
      </c>
      <c r="AI73" s="75" t="str">
        <f t="shared" si="36"/>
        <v>00</v>
      </c>
      <c r="AJ73" s="75" t="str">
        <f t="shared" si="37"/>
        <v>00000000000000000000000000000000</v>
      </c>
      <c r="AM73" s="75">
        <f t="shared" si="38"/>
        <v>0</v>
      </c>
      <c r="AN73" s="75">
        <f t="shared" si="29"/>
        <v>0</v>
      </c>
      <c r="AR73" s="75" t="str">
        <f t="shared" si="30"/>
        <v>00</v>
      </c>
      <c r="AS73" s="75" t="str">
        <f t="shared" si="31"/>
        <v>00000000000000000000000000000000</v>
      </c>
      <c r="AV73" s="75">
        <f t="shared" si="32"/>
        <v>0</v>
      </c>
      <c r="AW73" s="75">
        <f t="shared" si="33"/>
        <v>0</v>
      </c>
      <c r="AX73" s="75" t="str">
        <f t="shared" si="34"/>
        <v>00</v>
      </c>
      <c r="AY73" s="75" t="str">
        <f t="shared" si="39"/>
        <v>00000000000000000000000000000000</v>
      </c>
      <c r="BB73" s="75">
        <f t="shared" si="40"/>
        <v>0</v>
      </c>
      <c r="BC73" s="75">
        <f t="shared" si="35"/>
        <v>0</v>
      </c>
    </row>
    <row r="74" spans="1:55" ht="13.5" x14ac:dyDescent="0.2">
      <c r="A74" s="74"/>
      <c r="B74" s="221">
        <v>70</v>
      </c>
      <c r="C74" s="229">
        <v>0</v>
      </c>
      <c r="D74" s="224">
        <v>0</v>
      </c>
      <c r="E74" s="224">
        <v>0</v>
      </c>
      <c r="F74" s="224">
        <v>0</v>
      </c>
      <c r="G74" s="224"/>
      <c r="H74" s="224">
        <v>0</v>
      </c>
      <c r="I74" s="224">
        <v>0</v>
      </c>
      <c r="J74" s="224">
        <v>0</v>
      </c>
      <c r="K74" s="224">
        <v>0</v>
      </c>
      <c r="L74" s="224"/>
      <c r="M74" s="224">
        <v>0</v>
      </c>
      <c r="N74" s="224"/>
      <c r="O74" s="224">
        <v>0</v>
      </c>
      <c r="P74" s="224">
        <v>0</v>
      </c>
      <c r="Q74" s="224">
        <v>0</v>
      </c>
      <c r="R74" s="224">
        <v>0</v>
      </c>
      <c r="S74" s="224"/>
      <c r="T74" s="224">
        <v>0</v>
      </c>
      <c r="U74" s="224">
        <v>0</v>
      </c>
      <c r="V74" s="224">
        <v>0</v>
      </c>
      <c r="W74" s="224">
        <v>0</v>
      </c>
      <c r="X74" s="224"/>
      <c r="Y74" s="224"/>
      <c r="Z74" s="225"/>
      <c r="AA74" s="231"/>
      <c r="AC74" s="75" t="str">
        <f t="shared" si="25"/>
        <v>00</v>
      </c>
      <c r="AD74" s="75" t="str">
        <f t="shared" si="26"/>
        <v>00000000000000000000000000000000</v>
      </c>
      <c r="AG74" s="75">
        <f t="shared" si="27"/>
        <v>0</v>
      </c>
      <c r="AH74" s="75">
        <f t="shared" si="28"/>
        <v>0</v>
      </c>
      <c r="AI74" s="75" t="str">
        <f t="shared" si="36"/>
        <v>00</v>
      </c>
      <c r="AJ74" s="75" t="str">
        <f t="shared" si="37"/>
        <v>00000000000000000000000000000000</v>
      </c>
      <c r="AM74" s="75">
        <f t="shared" si="38"/>
        <v>0</v>
      </c>
      <c r="AN74" s="75">
        <f t="shared" si="29"/>
        <v>0</v>
      </c>
      <c r="AR74" s="75" t="str">
        <f t="shared" si="30"/>
        <v>00</v>
      </c>
      <c r="AS74" s="75" t="str">
        <f t="shared" si="31"/>
        <v>00000000000000000000000000000000</v>
      </c>
      <c r="AV74" s="75">
        <f t="shared" si="32"/>
        <v>0</v>
      </c>
      <c r="AW74" s="75">
        <f t="shared" si="33"/>
        <v>0</v>
      </c>
      <c r="AX74" s="75" t="str">
        <f t="shared" si="34"/>
        <v>00</v>
      </c>
      <c r="AY74" s="75" t="str">
        <f t="shared" si="39"/>
        <v>00000000000000000000000000000000</v>
      </c>
      <c r="BB74" s="75">
        <f t="shared" si="40"/>
        <v>0</v>
      </c>
      <c r="BC74" s="75">
        <f t="shared" si="35"/>
        <v>0</v>
      </c>
    </row>
    <row r="75" spans="1:55" ht="13.5" x14ac:dyDescent="0.2">
      <c r="A75" s="74"/>
      <c r="B75" s="221">
        <v>71</v>
      </c>
      <c r="C75" s="229">
        <v>0</v>
      </c>
      <c r="D75" s="224">
        <v>0</v>
      </c>
      <c r="E75" s="224">
        <v>0</v>
      </c>
      <c r="F75" s="224">
        <v>0</v>
      </c>
      <c r="G75" s="224"/>
      <c r="H75" s="224">
        <v>0</v>
      </c>
      <c r="I75" s="224">
        <v>0</v>
      </c>
      <c r="J75" s="224">
        <v>0</v>
      </c>
      <c r="K75" s="224">
        <v>0</v>
      </c>
      <c r="L75" s="224"/>
      <c r="M75" s="224">
        <v>0</v>
      </c>
      <c r="N75" s="224"/>
      <c r="O75" s="224">
        <v>0</v>
      </c>
      <c r="P75" s="224">
        <v>0</v>
      </c>
      <c r="Q75" s="224">
        <v>0</v>
      </c>
      <c r="R75" s="224">
        <v>0</v>
      </c>
      <c r="S75" s="224"/>
      <c r="T75" s="224">
        <v>0</v>
      </c>
      <c r="U75" s="224">
        <v>0</v>
      </c>
      <c r="V75" s="224">
        <v>0</v>
      </c>
      <c r="W75" s="224">
        <v>0</v>
      </c>
      <c r="X75" s="224"/>
      <c r="Y75" s="224"/>
      <c r="Z75" s="225"/>
      <c r="AA75" s="231"/>
      <c r="AC75" s="75" t="str">
        <f t="shared" si="25"/>
        <v>00</v>
      </c>
      <c r="AD75" s="75" t="str">
        <f t="shared" si="26"/>
        <v>00000000000000000000000000000000</v>
      </c>
      <c r="AG75" s="75">
        <f t="shared" si="27"/>
        <v>0</v>
      </c>
      <c r="AH75" s="75">
        <f t="shared" si="28"/>
        <v>0</v>
      </c>
      <c r="AI75" s="75" t="str">
        <f t="shared" si="36"/>
        <v>00</v>
      </c>
      <c r="AJ75" s="75" t="str">
        <f t="shared" si="37"/>
        <v>00000000000000000000000000000000</v>
      </c>
      <c r="AM75" s="75">
        <f t="shared" si="38"/>
        <v>0</v>
      </c>
      <c r="AN75" s="75">
        <f t="shared" si="29"/>
        <v>0</v>
      </c>
      <c r="AR75" s="75" t="str">
        <f t="shared" si="30"/>
        <v>00</v>
      </c>
      <c r="AS75" s="75" t="str">
        <f t="shared" si="31"/>
        <v>00000000000000000000000000000000</v>
      </c>
      <c r="AV75" s="75">
        <f t="shared" si="32"/>
        <v>0</v>
      </c>
      <c r="AW75" s="75">
        <f t="shared" si="33"/>
        <v>0</v>
      </c>
      <c r="AX75" s="75" t="str">
        <f t="shared" si="34"/>
        <v>00</v>
      </c>
      <c r="AY75" s="75" t="str">
        <f t="shared" si="39"/>
        <v>00000000000000000000000000000000</v>
      </c>
      <c r="BB75" s="75">
        <f t="shared" si="40"/>
        <v>0</v>
      </c>
      <c r="BC75" s="75">
        <f t="shared" si="35"/>
        <v>0</v>
      </c>
    </row>
    <row r="76" spans="1:55" ht="13.5" x14ac:dyDescent="0.2">
      <c r="A76" s="74"/>
      <c r="B76" s="221">
        <v>72</v>
      </c>
      <c r="C76" s="229">
        <v>0</v>
      </c>
      <c r="D76" s="224">
        <v>0</v>
      </c>
      <c r="E76" s="224">
        <v>0</v>
      </c>
      <c r="F76" s="224">
        <v>0</v>
      </c>
      <c r="G76" s="224"/>
      <c r="H76" s="224">
        <v>0</v>
      </c>
      <c r="I76" s="224">
        <v>0</v>
      </c>
      <c r="J76" s="224">
        <v>0</v>
      </c>
      <c r="K76" s="224">
        <v>0</v>
      </c>
      <c r="L76" s="224"/>
      <c r="M76" s="224">
        <v>0</v>
      </c>
      <c r="N76" s="224"/>
      <c r="O76" s="224">
        <v>0</v>
      </c>
      <c r="P76" s="224">
        <v>0</v>
      </c>
      <c r="Q76" s="224">
        <v>0</v>
      </c>
      <c r="R76" s="224">
        <v>0</v>
      </c>
      <c r="S76" s="224"/>
      <c r="T76" s="224">
        <v>0</v>
      </c>
      <c r="U76" s="224">
        <v>0</v>
      </c>
      <c r="V76" s="224">
        <v>0</v>
      </c>
      <c r="W76" s="224">
        <v>0</v>
      </c>
      <c r="X76" s="224"/>
      <c r="Y76" s="224"/>
      <c r="Z76" s="225"/>
      <c r="AA76" s="231"/>
      <c r="AC76" s="75" t="str">
        <f t="shared" si="25"/>
        <v>00</v>
      </c>
      <c r="AD76" s="75" t="str">
        <f t="shared" si="26"/>
        <v>00000000000000000000000000000000</v>
      </c>
      <c r="AG76" s="75">
        <f t="shared" si="27"/>
        <v>0</v>
      </c>
      <c r="AH76" s="75">
        <f t="shared" si="28"/>
        <v>0</v>
      </c>
      <c r="AI76" s="75" t="str">
        <f t="shared" si="36"/>
        <v>00</v>
      </c>
      <c r="AJ76" s="75" t="str">
        <f t="shared" si="37"/>
        <v>00000000000000000000000000000000</v>
      </c>
      <c r="AM76" s="75">
        <f t="shared" si="38"/>
        <v>0</v>
      </c>
      <c r="AN76" s="75">
        <f t="shared" si="29"/>
        <v>0</v>
      </c>
      <c r="AR76" s="75" t="str">
        <f t="shared" si="30"/>
        <v>00</v>
      </c>
      <c r="AS76" s="75" t="str">
        <f t="shared" si="31"/>
        <v>00000000000000000000000000000000</v>
      </c>
      <c r="AV76" s="75">
        <f t="shared" si="32"/>
        <v>0</v>
      </c>
      <c r="AW76" s="75">
        <f t="shared" si="33"/>
        <v>0</v>
      </c>
      <c r="AX76" s="75" t="str">
        <f t="shared" si="34"/>
        <v>00</v>
      </c>
      <c r="AY76" s="75" t="str">
        <f t="shared" si="39"/>
        <v>00000000000000000000000000000000</v>
      </c>
      <c r="BB76" s="75">
        <f t="shared" si="40"/>
        <v>0</v>
      </c>
      <c r="BC76" s="75">
        <f t="shared" si="35"/>
        <v>0</v>
      </c>
    </row>
    <row r="77" spans="1:55" ht="13.5" x14ac:dyDescent="0.2">
      <c r="A77" s="74"/>
      <c r="B77" s="221">
        <v>73</v>
      </c>
      <c r="C77" s="229">
        <v>0</v>
      </c>
      <c r="D77" s="224">
        <v>0</v>
      </c>
      <c r="E77" s="224">
        <v>0</v>
      </c>
      <c r="F77" s="224">
        <v>0</v>
      </c>
      <c r="G77" s="224"/>
      <c r="H77" s="224">
        <v>0</v>
      </c>
      <c r="I77" s="224">
        <v>0</v>
      </c>
      <c r="J77" s="224">
        <v>0</v>
      </c>
      <c r="K77" s="224">
        <v>0</v>
      </c>
      <c r="L77" s="224"/>
      <c r="M77" s="224">
        <v>0</v>
      </c>
      <c r="N77" s="224"/>
      <c r="O77" s="224">
        <v>0</v>
      </c>
      <c r="P77" s="224">
        <v>0</v>
      </c>
      <c r="Q77" s="224">
        <v>0</v>
      </c>
      <c r="R77" s="224">
        <v>0</v>
      </c>
      <c r="S77" s="224"/>
      <c r="T77" s="224">
        <v>0</v>
      </c>
      <c r="U77" s="224">
        <v>0</v>
      </c>
      <c r="V77" s="224">
        <v>0</v>
      </c>
      <c r="W77" s="224">
        <v>0</v>
      </c>
      <c r="X77" s="224"/>
      <c r="Y77" s="224"/>
      <c r="Z77" s="225"/>
      <c r="AA77" s="231"/>
      <c r="AC77" s="75" t="str">
        <f t="shared" si="25"/>
        <v>00</v>
      </c>
      <c r="AD77" s="75" t="str">
        <f t="shared" si="26"/>
        <v>00000000000000000000000000000000</v>
      </c>
      <c r="AG77" s="75">
        <f t="shared" si="27"/>
        <v>0</v>
      </c>
      <c r="AH77" s="75">
        <f t="shared" si="28"/>
        <v>0</v>
      </c>
      <c r="AI77" s="75" t="str">
        <f t="shared" si="36"/>
        <v>00</v>
      </c>
      <c r="AJ77" s="75" t="str">
        <f t="shared" si="37"/>
        <v>00000000000000000000000000000000</v>
      </c>
      <c r="AM77" s="75">
        <f t="shared" si="38"/>
        <v>0</v>
      </c>
      <c r="AN77" s="75">
        <f t="shared" si="29"/>
        <v>0</v>
      </c>
      <c r="AR77" s="75" t="str">
        <f t="shared" si="30"/>
        <v>00</v>
      </c>
      <c r="AS77" s="75" t="str">
        <f t="shared" si="31"/>
        <v>00000000000000000000000000000000</v>
      </c>
      <c r="AV77" s="75">
        <f t="shared" si="32"/>
        <v>0</v>
      </c>
      <c r="AW77" s="75">
        <f t="shared" si="33"/>
        <v>0</v>
      </c>
      <c r="AX77" s="75" t="str">
        <f t="shared" si="34"/>
        <v>00</v>
      </c>
      <c r="AY77" s="75" t="str">
        <f t="shared" si="39"/>
        <v>00000000000000000000000000000000</v>
      </c>
      <c r="BB77" s="75">
        <f t="shared" si="40"/>
        <v>0</v>
      </c>
      <c r="BC77" s="75">
        <f t="shared" si="35"/>
        <v>0</v>
      </c>
    </row>
    <row r="78" spans="1:55" ht="13.5" x14ac:dyDescent="0.2">
      <c r="A78" s="74"/>
      <c r="B78" s="221">
        <v>74</v>
      </c>
      <c r="C78" s="229">
        <v>0</v>
      </c>
      <c r="D78" s="224">
        <v>0</v>
      </c>
      <c r="E78" s="224">
        <v>0</v>
      </c>
      <c r="F78" s="224">
        <v>0</v>
      </c>
      <c r="G78" s="224"/>
      <c r="H78" s="224">
        <v>0</v>
      </c>
      <c r="I78" s="224">
        <v>0</v>
      </c>
      <c r="J78" s="224">
        <v>0</v>
      </c>
      <c r="K78" s="224">
        <v>0</v>
      </c>
      <c r="L78" s="224"/>
      <c r="M78" s="224">
        <v>0</v>
      </c>
      <c r="N78" s="224"/>
      <c r="O78" s="224">
        <v>0</v>
      </c>
      <c r="P78" s="224">
        <v>0</v>
      </c>
      <c r="Q78" s="224">
        <v>0</v>
      </c>
      <c r="R78" s="224">
        <v>0</v>
      </c>
      <c r="S78" s="224"/>
      <c r="T78" s="224">
        <v>0</v>
      </c>
      <c r="U78" s="224">
        <v>0</v>
      </c>
      <c r="V78" s="224">
        <v>0</v>
      </c>
      <c r="W78" s="224">
        <v>0</v>
      </c>
      <c r="X78" s="224"/>
      <c r="Y78" s="224"/>
      <c r="Z78" s="225"/>
      <c r="AA78" s="231"/>
      <c r="AC78" s="75" t="str">
        <f t="shared" si="25"/>
        <v>00</v>
      </c>
      <c r="AD78" s="75" t="str">
        <f t="shared" si="26"/>
        <v>00000000000000000000000000000000</v>
      </c>
      <c r="AG78" s="75">
        <f t="shared" si="27"/>
        <v>0</v>
      </c>
      <c r="AH78" s="75">
        <f t="shared" si="28"/>
        <v>0</v>
      </c>
      <c r="AI78" s="75" t="str">
        <f t="shared" si="36"/>
        <v>00</v>
      </c>
      <c r="AJ78" s="75" t="str">
        <f t="shared" si="37"/>
        <v>000000000000000000000000000000</v>
      </c>
      <c r="AM78" s="75">
        <f t="shared" si="38"/>
        <v>0</v>
      </c>
      <c r="AN78" s="75">
        <f t="shared" si="29"/>
        <v>0</v>
      </c>
      <c r="AR78" s="75" t="str">
        <f t="shared" si="30"/>
        <v>00</v>
      </c>
      <c r="AS78" s="75" t="str">
        <f t="shared" si="31"/>
        <v>00000000000000000000000000000000</v>
      </c>
      <c r="AV78" s="75">
        <f t="shared" si="32"/>
        <v>0</v>
      </c>
      <c r="AW78" s="75">
        <f t="shared" si="33"/>
        <v>0</v>
      </c>
      <c r="AX78" s="75" t="str">
        <f t="shared" si="34"/>
        <v>00</v>
      </c>
      <c r="AY78" s="75" t="str">
        <f t="shared" si="39"/>
        <v>00000000000000000000000000000000</v>
      </c>
      <c r="BB78" s="75">
        <f t="shared" si="40"/>
        <v>0</v>
      </c>
      <c r="BC78" s="75">
        <f t="shared" si="35"/>
        <v>0</v>
      </c>
    </row>
    <row r="79" spans="1:55" ht="13.5" x14ac:dyDescent="0.2">
      <c r="A79" s="74"/>
      <c r="B79" s="221">
        <v>75</v>
      </c>
      <c r="C79" s="229">
        <v>0</v>
      </c>
      <c r="D79" s="224">
        <v>0</v>
      </c>
      <c r="E79" s="224">
        <v>0</v>
      </c>
      <c r="F79" s="224">
        <v>0</v>
      </c>
      <c r="G79" s="224"/>
      <c r="H79" s="224">
        <v>0</v>
      </c>
      <c r="I79" s="224">
        <v>0</v>
      </c>
      <c r="J79" s="224">
        <v>0</v>
      </c>
      <c r="K79" s="224">
        <v>0</v>
      </c>
      <c r="L79" s="224"/>
      <c r="M79" s="224">
        <v>0</v>
      </c>
      <c r="N79" s="224"/>
      <c r="O79" s="224">
        <v>0</v>
      </c>
      <c r="P79" s="224">
        <v>0</v>
      </c>
      <c r="Q79" s="224">
        <v>0</v>
      </c>
      <c r="R79" s="224">
        <v>0</v>
      </c>
      <c r="S79" s="224"/>
      <c r="T79" s="224">
        <v>0</v>
      </c>
      <c r="U79" s="224">
        <v>0</v>
      </c>
      <c r="V79" s="224">
        <v>0</v>
      </c>
      <c r="W79" s="224">
        <v>0</v>
      </c>
      <c r="X79" s="224"/>
      <c r="Y79" s="224"/>
      <c r="Z79" s="225"/>
      <c r="AA79" s="231"/>
      <c r="AC79" s="75" t="str">
        <f t="shared" si="25"/>
        <v>00</v>
      </c>
      <c r="AD79" s="75" t="str">
        <f t="shared" si="26"/>
        <v>00000000000000000000000000000000</v>
      </c>
      <c r="AG79" s="75">
        <f t="shared" si="27"/>
        <v>0</v>
      </c>
      <c r="AH79" s="75">
        <f t="shared" si="28"/>
        <v>0</v>
      </c>
      <c r="AI79" s="75" t="str">
        <f t="shared" si="36"/>
        <v>00</v>
      </c>
      <c r="AJ79" s="75" t="str">
        <f t="shared" si="37"/>
        <v>0000000000000000000000000000</v>
      </c>
      <c r="AM79" s="75">
        <f t="shared" si="38"/>
        <v>0</v>
      </c>
      <c r="AN79" s="75">
        <f t="shared" si="29"/>
        <v>0</v>
      </c>
      <c r="AR79" s="75" t="str">
        <f t="shared" si="30"/>
        <v>00</v>
      </c>
      <c r="AS79" s="75" t="str">
        <f t="shared" si="31"/>
        <v>00000000000000000000000000000000</v>
      </c>
      <c r="AV79" s="75">
        <f t="shared" si="32"/>
        <v>0</v>
      </c>
      <c r="AW79" s="75">
        <f t="shared" si="33"/>
        <v>0</v>
      </c>
      <c r="AX79" s="75" t="str">
        <f t="shared" si="34"/>
        <v>00</v>
      </c>
      <c r="AY79" s="75" t="str">
        <f t="shared" si="39"/>
        <v>00000000000000000000000000000000</v>
      </c>
      <c r="BB79" s="75">
        <f t="shared" si="40"/>
        <v>0</v>
      </c>
      <c r="BC79" s="75">
        <f t="shared" si="35"/>
        <v>0</v>
      </c>
    </row>
    <row r="80" spans="1:55" ht="13.5" x14ac:dyDescent="0.2">
      <c r="A80" s="74"/>
      <c r="B80" s="221">
        <v>76</v>
      </c>
      <c r="C80" s="229">
        <v>0</v>
      </c>
      <c r="D80" s="224">
        <v>0</v>
      </c>
      <c r="E80" s="224">
        <v>0</v>
      </c>
      <c r="F80" s="224">
        <v>0</v>
      </c>
      <c r="G80" s="224"/>
      <c r="H80" s="224">
        <v>0</v>
      </c>
      <c r="I80" s="224">
        <v>0</v>
      </c>
      <c r="J80" s="224">
        <v>0</v>
      </c>
      <c r="K80" s="224">
        <v>0</v>
      </c>
      <c r="L80" s="224"/>
      <c r="M80" s="224">
        <v>0</v>
      </c>
      <c r="N80" s="224"/>
      <c r="O80" s="224">
        <v>0</v>
      </c>
      <c r="P80" s="224">
        <v>0</v>
      </c>
      <c r="Q80" s="224">
        <v>0</v>
      </c>
      <c r="R80" s="224">
        <v>0</v>
      </c>
      <c r="S80" s="224"/>
      <c r="T80" s="224">
        <v>0</v>
      </c>
      <c r="U80" s="224">
        <v>0</v>
      </c>
      <c r="V80" s="224">
        <v>0</v>
      </c>
      <c r="W80" s="224">
        <v>0</v>
      </c>
      <c r="X80" s="224"/>
      <c r="Y80" s="224"/>
      <c r="Z80" s="225"/>
      <c r="AA80" s="231"/>
      <c r="AC80" s="75" t="str">
        <f t="shared" si="25"/>
        <v>00</v>
      </c>
      <c r="AD80" s="75" t="str">
        <f t="shared" si="26"/>
        <v>00000000000000000000000000000000</v>
      </c>
      <c r="AG80" s="75">
        <f t="shared" si="27"/>
        <v>0</v>
      </c>
      <c r="AH80" s="75">
        <f t="shared" si="28"/>
        <v>0</v>
      </c>
      <c r="AI80" s="75" t="str">
        <f t="shared" si="36"/>
        <v>00</v>
      </c>
      <c r="AJ80" s="75" t="str">
        <f t="shared" si="37"/>
        <v>00000000000000000000000000</v>
      </c>
      <c r="AM80" s="75">
        <f t="shared" si="38"/>
        <v>0</v>
      </c>
      <c r="AN80" s="75">
        <f t="shared" si="29"/>
        <v>0</v>
      </c>
      <c r="AR80" s="75" t="str">
        <f t="shared" si="30"/>
        <v>00</v>
      </c>
      <c r="AS80" s="75" t="str">
        <f t="shared" si="31"/>
        <v>00000000000000000000000000000000</v>
      </c>
      <c r="AV80" s="75">
        <f t="shared" si="32"/>
        <v>0</v>
      </c>
      <c r="AW80" s="75">
        <f t="shared" si="33"/>
        <v>0</v>
      </c>
      <c r="AX80" s="75" t="str">
        <f t="shared" si="34"/>
        <v>00</v>
      </c>
      <c r="AY80" s="75" t="str">
        <f t="shared" si="39"/>
        <v>00000000000000000000000000000000</v>
      </c>
      <c r="BB80" s="75">
        <f t="shared" si="40"/>
        <v>0</v>
      </c>
      <c r="BC80" s="75">
        <f t="shared" si="35"/>
        <v>0</v>
      </c>
    </row>
    <row r="81" spans="1:55" ht="13.5" x14ac:dyDescent="0.2">
      <c r="A81" s="74"/>
      <c r="B81" s="221">
        <v>77</v>
      </c>
      <c r="C81" s="229">
        <v>0</v>
      </c>
      <c r="D81" s="224">
        <v>0</v>
      </c>
      <c r="E81" s="224">
        <v>0</v>
      </c>
      <c r="F81" s="224">
        <v>0</v>
      </c>
      <c r="G81" s="224"/>
      <c r="H81" s="224">
        <v>0</v>
      </c>
      <c r="I81" s="224">
        <v>0</v>
      </c>
      <c r="J81" s="224">
        <v>0</v>
      </c>
      <c r="K81" s="224">
        <v>0</v>
      </c>
      <c r="L81" s="224"/>
      <c r="M81" s="224">
        <v>0</v>
      </c>
      <c r="N81" s="224"/>
      <c r="O81" s="224">
        <v>0</v>
      </c>
      <c r="P81" s="224">
        <v>0</v>
      </c>
      <c r="Q81" s="224">
        <v>0</v>
      </c>
      <c r="R81" s="224">
        <v>0</v>
      </c>
      <c r="S81" s="224"/>
      <c r="T81" s="224">
        <v>0</v>
      </c>
      <c r="U81" s="224">
        <v>0</v>
      </c>
      <c r="V81" s="224">
        <v>0</v>
      </c>
      <c r="W81" s="224">
        <v>0</v>
      </c>
      <c r="X81" s="224"/>
      <c r="Y81" s="224"/>
      <c r="Z81" s="225"/>
      <c r="AA81" s="231"/>
      <c r="AC81" s="75" t="str">
        <f t="shared" si="25"/>
        <v>00</v>
      </c>
      <c r="AD81" s="75" t="str">
        <f t="shared" si="26"/>
        <v>00000000000000000000000000000000</v>
      </c>
      <c r="AG81" s="75">
        <f t="shared" si="27"/>
        <v>0</v>
      </c>
      <c r="AH81" s="75">
        <f t="shared" si="28"/>
        <v>0</v>
      </c>
      <c r="AI81" s="75" t="str">
        <f t="shared" si="36"/>
        <v>00</v>
      </c>
      <c r="AJ81" s="75" t="str">
        <f t="shared" si="37"/>
        <v>000000000000000000000000</v>
      </c>
      <c r="AM81" s="75">
        <f t="shared" si="38"/>
        <v>0</v>
      </c>
      <c r="AN81" s="75">
        <f t="shared" si="29"/>
        <v>0</v>
      </c>
      <c r="AR81" s="75" t="str">
        <f t="shared" si="30"/>
        <v>00</v>
      </c>
      <c r="AS81" s="75" t="str">
        <f t="shared" si="31"/>
        <v>00000000000000000000000000000000</v>
      </c>
      <c r="AV81" s="75">
        <f t="shared" si="32"/>
        <v>0</v>
      </c>
      <c r="AW81" s="75">
        <f t="shared" si="33"/>
        <v>0</v>
      </c>
      <c r="AX81" s="75" t="str">
        <f t="shared" si="34"/>
        <v>00</v>
      </c>
      <c r="AY81" s="75" t="str">
        <f t="shared" si="39"/>
        <v>00000000000000000000000000000000</v>
      </c>
      <c r="BB81" s="75">
        <f t="shared" si="40"/>
        <v>0</v>
      </c>
      <c r="BC81" s="75">
        <f t="shared" si="35"/>
        <v>0</v>
      </c>
    </row>
    <row r="82" spans="1:55" ht="13.5" x14ac:dyDescent="0.2">
      <c r="A82" s="74"/>
      <c r="B82" s="221">
        <v>78</v>
      </c>
      <c r="C82" s="229">
        <v>0</v>
      </c>
      <c r="D82" s="224">
        <v>0</v>
      </c>
      <c r="E82" s="224">
        <v>0</v>
      </c>
      <c r="F82" s="224">
        <v>0</v>
      </c>
      <c r="G82" s="224"/>
      <c r="H82" s="224">
        <v>0</v>
      </c>
      <c r="I82" s="224">
        <v>0</v>
      </c>
      <c r="J82" s="224">
        <v>0</v>
      </c>
      <c r="K82" s="224">
        <v>0</v>
      </c>
      <c r="L82" s="224"/>
      <c r="M82" s="224">
        <v>0</v>
      </c>
      <c r="N82" s="224"/>
      <c r="O82" s="224">
        <v>0</v>
      </c>
      <c r="P82" s="224">
        <v>0</v>
      </c>
      <c r="Q82" s="224">
        <v>0</v>
      </c>
      <c r="R82" s="224">
        <v>0</v>
      </c>
      <c r="S82" s="224"/>
      <c r="T82" s="224">
        <v>0</v>
      </c>
      <c r="U82" s="224">
        <v>0</v>
      </c>
      <c r="V82" s="224">
        <v>0</v>
      </c>
      <c r="W82" s="224">
        <v>0</v>
      </c>
      <c r="X82" s="224"/>
      <c r="Y82" s="224"/>
      <c r="Z82" s="225"/>
      <c r="AA82" s="231"/>
      <c r="AC82" s="75" t="str">
        <f t="shared" si="25"/>
        <v>00</v>
      </c>
      <c r="AD82" s="75" t="str">
        <f t="shared" si="26"/>
        <v>00000000000000000000000000000000</v>
      </c>
      <c r="AG82" s="75">
        <f t="shared" si="27"/>
        <v>0</v>
      </c>
      <c r="AH82" s="75">
        <f t="shared" si="28"/>
        <v>0</v>
      </c>
      <c r="AI82" s="75" t="str">
        <f t="shared" si="36"/>
        <v>00</v>
      </c>
      <c r="AJ82" s="75" t="str">
        <f t="shared" si="37"/>
        <v>0000000000000000000000</v>
      </c>
      <c r="AM82" s="75">
        <f t="shared" si="38"/>
        <v>0</v>
      </c>
      <c r="AN82" s="75">
        <f t="shared" si="29"/>
        <v>0</v>
      </c>
      <c r="AR82" s="75" t="str">
        <f t="shared" si="30"/>
        <v>00</v>
      </c>
      <c r="AS82" s="75" t="str">
        <f t="shared" si="31"/>
        <v>00000000000000000000000000000000</v>
      </c>
      <c r="AV82" s="75">
        <f t="shared" si="32"/>
        <v>0</v>
      </c>
      <c r="AW82" s="75">
        <f t="shared" si="33"/>
        <v>0</v>
      </c>
      <c r="AX82" s="75" t="str">
        <f t="shared" si="34"/>
        <v>00</v>
      </c>
      <c r="AY82" s="75" t="str">
        <f t="shared" si="39"/>
        <v>00000000000000000000000000000000</v>
      </c>
      <c r="BB82" s="75">
        <f t="shared" si="40"/>
        <v>0</v>
      </c>
      <c r="BC82" s="75">
        <f t="shared" si="35"/>
        <v>0</v>
      </c>
    </row>
    <row r="83" spans="1:55" ht="13.5" x14ac:dyDescent="0.2">
      <c r="A83" s="74"/>
      <c r="B83" s="221">
        <v>79</v>
      </c>
      <c r="C83" s="229">
        <v>0</v>
      </c>
      <c r="D83" s="224">
        <v>0</v>
      </c>
      <c r="E83" s="224">
        <v>0</v>
      </c>
      <c r="F83" s="224">
        <v>0</v>
      </c>
      <c r="G83" s="224"/>
      <c r="H83" s="224">
        <v>0</v>
      </c>
      <c r="I83" s="224">
        <v>0</v>
      </c>
      <c r="J83" s="224">
        <v>0</v>
      </c>
      <c r="K83" s="224">
        <v>0</v>
      </c>
      <c r="L83" s="224"/>
      <c r="M83" s="224">
        <v>0</v>
      </c>
      <c r="N83" s="224"/>
      <c r="O83" s="224">
        <v>0</v>
      </c>
      <c r="P83" s="224">
        <v>0</v>
      </c>
      <c r="Q83" s="224">
        <v>0</v>
      </c>
      <c r="R83" s="224">
        <v>0</v>
      </c>
      <c r="S83" s="224"/>
      <c r="T83" s="224">
        <v>0</v>
      </c>
      <c r="U83" s="224">
        <v>0</v>
      </c>
      <c r="V83" s="224">
        <v>0</v>
      </c>
      <c r="W83" s="224">
        <v>0</v>
      </c>
      <c r="X83" s="224"/>
      <c r="Y83" s="224"/>
      <c r="Z83" s="225"/>
      <c r="AA83" s="231"/>
      <c r="AC83" s="75" t="str">
        <f t="shared" si="25"/>
        <v>00</v>
      </c>
      <c r="AD83" s="75" t="str">
        <f t="shared" si="26"/>
        <v>00000000000000000000000000000000</v>
      </c>
      <c r="AG83" s="75">
        <f t="shared" si="27"/>
        <v>0</v>
      </c>
      <c r="AH83" s="75">
        <f t="shared" si="28"/>
        <v>0</v>
      </c>
      <c r="AI83" s="75" t="str">
        <f t="shared" si="36"/>
        <v>00</v>
      </c>
      <c r="AJ83" s="75" t="str">
        <f t="shared" si="37"/>
        <v>00000000000000000000</v>
      </c>
      <c r="AM83" s="75">
        <f t="shared" si="38"/>
        <v>0</v>
      </c>
      <c r="AN83" s="75">
        <f t="shared" si="29"/>
        <v>0</v>
      </c>
      <c r="AR83" s="75" t="str">
        <f t="shared" si="30"/>
        <v>00</v>
      </c>
      <c r="AS83" s="75" t="str">
        <f t="shared" si="31"/>
        <v>00000000000000000000000000000000</v>
      </c>
      <c r="AV83" s="75">
        <f t="shared" si="32"/>
        <v>0</v>
      </c>
      <c r="AW83" s="75">
        <f t="shared" si="33"/>
        <v>0</v>
      </c>
      <c r="AX83" s="75" t="str">
        <f t="shared" si="34"/>
        <v>00</v>
      </c>
      <c r="AY83" s="75" t="str">
        <f t="shared" si="39"/>
        <v>00000000000000000000000000000000</v>
      </c>
      <c r="BB83" s="75">
        <f t="shared" si="40"/>
        <v>0</v>
      </c>
      <c r="BC83" s="75">
        <f t="shared" si="35"/>
        <v>0</v>
      </c>
    </row>
    <row r="84" spans="1:55" ht="13.5" x14ac:dyDescent="0.2">
      <c r="A84" s="74"/>
      <c r="B84" s="221">
        <v>80</v>
      </c>
      <c r="C84" s="229">
        <v>0</v>
      </c>
      <c r="D84" s="224">
        <v>0</v>
      </c>
      <c r="E84" s="224">
        <v>0</v>
      </c>
      <c r="F84" s="224">
        <v>0</v>
      </c>
      <c r="G84" s="224"/>
      <c r="H84" s="224">
        <v>0</v>
      </c>
      <c r="I84" s="224">
        <v>0</v>
      </c>
      <c r="J84" s="224">
        <v>0</v>
      </c>
      <c r="K84" s="224">
        <v>0</v>
      </c>
      <c r="L84" s="224"/>
      <c r="M84" s="224">
        <v>0</v>
      </c>
      <c r="N84" s="224"/>
      <c r="O84" s="224">
        <v>0</v>
      </c>
      <c r="P84" s="224">
        <v>0</v>
      </c>
      <c r="Q84" s="224">
        <v>0</v>
      </c>
      <c r="R84" s="224">
        <v>0</v>
      </c>
      <c r="S84" s="224"/>
      <c r="T84" s="224">
        <v>0</v>
      </c>
      <c r="U84" s="224">
        <v>0</v>
      </c>
      <c r="V84" s="224">
        <v>0</v>
      </c>
      <c r="W84" s="224">
        <v>0</v>
      </c>
      <c r="X84" s="224"/>
      <c r="Y84" s="224"/>
      <c r="Z84" s="225"/>
      <c r="AA84" s="231"/>
      <c r="AC84" s="75" t="str">
        <f t="shared" si="25"/>
        <v>00</v>
      </c>
      <c r="AD84" s="75" t="str">
        <f t="shared" si="26"/>
        <v>00000000000000000000000000000000</v>
      </c>
      <c r="AG84" s="75">
        <f t="shared" si="27"/>
        <v>0</v>
      </c>
      <c r="AH84" s="75">
        <f t="shared" si="28"/>
        <v>0</v>
      </c>
      <c r="AI84" s="75" t="str">
        <f t="shared" si="36"/>
        <v>00</v>
      </c>
      <c r="AJ84" s="75" t="str">
        <f t="shared" si="37"/>
        <v>000000000000000000</v>
      </c>
      <c r="AM84" s="75">
        <f t="shared" si="38"/>
        <v>0</v>
      </c>
      <c r="AN84" s="75">
        <f t="shared" si="29"/>
        <v>0</v>
      </c>
      <c r="AR84" s="75" t="str">
        <f t="shared" si="30"/>
        <v>00</v>
      </c>
      <c r="AS84" s="75" t="str">
        <f t="shared" si="31"/>
        <v>00000000000000000000000000000000</v>
      </c>
      <c r="AV84" s="75">
        <f t="shared" si="32"/>
        <v>0</v>
      </c>
      <c r="AW84" s="75">
        <f t="shared" si="33"/>
        <v>0</v>
      </c>
      <c r="AX84" s="75" t="str">
        <f t="shared" si="34"/>
        <v>00</v>
      </c>
      <c r="AY84" s="75" t="str">
        <f t="shared" si="39"/>
        <v>00000000000000000000000000000000</v>
      </c>
      <c r="BB84" s="75">
        <f t="shared" si="40"/>
        <v>0</v>
      </c>
      <c r="BC84" s="75">
        <f t="shared" si="35"/>
        <v>0</v>
      </c>
    </row>
    <row r="85" spans="1:55" ht="13.5" x14ac:dyDescent="0.2">
      <c r="A85" s="74"/>
      <c r="B85" s="221">
        <v>81</v>
      </c>
      <c r="C85" s="229">
        <v>0</v>
      </c>
      <c r="D85" s="224">
        <v>0</v>
      </c>
      <c r="E85" s="224">
        <v>0</v>
      </c>
      <c r="F85" s="224">
        <v>0</v>
      </c>
      <c r="G85" s="224"/>
      <c r="H85" s="224">
        <v>0</v>
      </c>
      <c r="I85" s="224">
        <v>0</v>
      </c>
      <c r="J85" s="224">
        <v>0</v>
      </c>
      <c r="K85" s="224">
        <v>0</v>
      </c>
      <c r="L85" s="224"/>
      <c r="M85" s="224">
        <v>0</v>
      </c>
      <c r="N85" s="224"/>
      <c r="O85" s="224">
        <v>0</v>
      </c>
      <c r="P85" s="224">
        <v>0</v>
      </c>
      <c r="Q85" s="224">
        <v>0</v>
      </c>
      <c r="R85" s="224">
        <v>0</v>
      </c>
      <c r="S85" s="224"/>
      <c r="T85" s="224">
        <v>0</v>
      </c>
      <c r="U85" s="224">
        <v>0</v>
      </c>
      <c r="V85" s="224">
        <v>0</v>
      </c>
      <c r="W85" s="224">
        <v>0</v>
      </c>
      <c r="X85" s="224"/>
      <c r="Y85" s="224"/>
      <c r="Z85" s="225"/>
      <c r="AA85" s="231"/>
      <c r="AC85" s="75" t="str">
        <f t="shared" si="25"/>
        <v>00</v>
      </c>
      <c r="AD85" s="75" t="str">
        <f t="shared" si="26"/>
        <v>00000000000000000000000000000000</v>
      </c>
      <c r="AG85" s="75">
        <f t="shared" si="27"/>
        <v>0</v>
      </c>
      <c r="AH85" s="75">
        <f t="shared" si="28"/>
        <v>0</v>
      </c>
      <c r="AI85" s="75" t="str">
        <f t="shared" si="36"/>
        <v>00</v>
      </c>
      <c r="AJ85" s="75" t="str">
        <f>CONCATENATE(AI96,AI97,AI98,AI99,AI100,AI101,AI102,AI103)</f>
        <v>0000000000000000</v>
      </c>
      <c r="AM85" s="75">
        <f>SUM(AN96:AN103)</f>
        <v>0</v>
      </c>
      <c r="AN85" s="75">
        <f t="shared" si="29"/>
        <v>0</v>
      </c>
      <c r="AR85" s="75" t="str">
        <f t="shared" si="30"/>
        <v>00</v>
      </c>
      <c r="AS85" s="75" t="str">
        <f t="shared" si="31"/>
        <v>00000000000000000000000000000000</v>
      </c>
      <c r="AV85" s="75">
        <f t="shared" si="32"/>
        <v>0</v>
      </c>
      <c r="AW85" s="75">
        <f t="shared" si="33"/>
        <v>0</v>
      </c>
      <c r="AX85" s="75" t="str">
        <f t="shared" si="34"/>
        <v>00</v>
      </c>
      <c r="AY85" s="75" t="str">
        <f t="shared" si="39"/>
        <v>00000000000000000000000000000000</v>
      </c>
      <c r="BB85" s="75">
        <f t="shared" si="40"/>
        <v>0</v>
      </c>
      <c r="BC85" s="75">
        <f t="shared" si="35"/>
        <v>0</v>
      </c>
    </row>
    <row r="86" spans="1:55" ht="13.5" x14ac:dyDescent="0.2">
      <c r="A86" s="74"/>
      <c r="B86" s="221">
        <v>82</v>
      </c>
      <c r="C86" s="229">
        <v>0</v>
      </c>
      <c r="D86" s="224">
        <v>0</v>
      </c>
      <c r="E86" s="224">
        <v>0</v>
      </c>
      <c r="F86" s="224">
        <v>0</v>
      </c>
      <c r="G86" s="224"/>
      <c r="H86" s="224">
        <v>0</v>
      </c>
      <c r="I86" s="224">
        <v>0</v>
      </c>
      <c r="J86" s="224">
        <v>0</v>
      </c>
      <c r="K86" s="224">
        <v>0</v>
      </c>
      <c r="L86" s="224"/>
      <c r="M86" s="224">
        <v>0</v>
      </c>
      <c r="N86" s="224"/>
      <c r="O86" s="224">
        <v>0</v>
      </c>
      <c r="P86" s="224">
        <v>0</v>
      </c>
      <c r="Q86" s="224">
        <v>0</v>
      </c>
      <c r="R86" s="224">
        <v>0</v>
      </c>
      <c r="S86" s="224"/>
      <c r="T86" s="224">
        <v>0</v>
      </c>
      <c r="U86" s="224">
        <v>0</v>
      </c>
      <c r="V86" s="224">
        <v>0</v>
      </c>
      <c r="W86" s="224">
        <v>0</v>
      </c>
      <c r="X86" s="224"/>
      <c r="Y86" s="224"/>
      <c r="Z86" s="225"/>
      <c r="AA86" s="231"/>
      <c r="AC86" s="75" t="str">
        <f t="shared" si="25"/>
        <v>00</v>
      </c>
      <c r="AD86" s="75" t="str">
        <f t="shared" si="26"/>
        <v>00000000000000000000000000000000</v>
      </c>
      <c r="AG86" s="75">
        <f t="shared" si="27"/>
        <v>0</v>
      </c>
      <c r="AH86" s="75">
        <f t="shared" si="28"/>
        <v>0</v>
      </c>
      <c r="AI86" s="75" t="str">
        <f t="shared" si="36"/>
        <v>00</v>
      </c>
      <c r="AN86" s="75">
        <f t="shared" si="29"/>
        <v>0</v>
      </c>
      <c r="AR86" s="75" t="str">
        <f t="shared" si="30"/>
        <v>00</v>
      </c>
      <c r="AS86" s="75" t="str">
        <f t="shared" si="31"/>
        <v>00000000000000000000000000000000</v>
      </c>
      <c r="AV86" s="75">
        <f t="shared" si="32"/>
        <v>0</v>
      </c>
      <c r="AW86" s="75">
        <f t="shared" si="33"/>
        <v>0</v>
      </c>
      <c r="AX86" s="75" t="str">
        <f t="shared" si="34"/>
        <v>00</v>
      </c>
      <c r="AY86" s="75" t="str">
        <f t="shared" si="39"/>
        <v>000000000000000000000000000000</v>
      </c>
      <c r="BB86" s="75">
        <f t="shared" si="40"/>
        <v>0</v>
      </c>
      <c r="BC86" s="75">
        <f t="shared" si="35"/>
        <v>0</v>
      </c>
    </row>
    <row r="87" spans="1:55" ht="13.5" x14ac:dyDescent="0.2">
      <c r="A87" s="74"/>
      <c r="B87" s="221">
        <v>83</v>
      </c>
      <c r="C87" s="229">
        <v>0</v>
      </c>
      <c r="D87" s="224">
        <v>0</v>
      </c>
      <c r="E87" s="224">
        <v>0</v>
      </c>
      <c r="F87" s="224">
        <v>0</v>
      </c>
      <c r="G87" s="224"/>
      <c r="H87" s="224">
        <v>0</v>
      </c>
      <c r="I87" s="224">
        <v>0</v>
      </c>
      <c r="J87" s="224">
        <v>0</v>
      </c>
      <c r="K87" s="224">
        <v>0</v>
      </c>
      <c r="L87" s="224"/>
      <c r="M87" s="224">
        <v>0</v>
      </c>
      <c r="N87" s="224"/>
      <c r="O87" s="224">
        <v>0</v>
      </c>
      <c r="P87" s="224">
        <v>0</v>
      </c>
      <c r="Q87" s="224">
        <v>0</v>
      </c>
      <c r="R87" s="224">
        <v>0</v>
      </c>
      <c r="S87" s="224"/>
      <c r="T87" s="224">
        <v>0</v>
      </c>
      <c r="U87" s="224">
        <v>0</v>
      </c>
      <c r="V87" s="224">
        <v>0</v>
      </c>
      <c r="W87" s="224">
        <v>0</v>
      </c>
      <c r="X87" s="224"/>
      <c r="Y87" s="224"/>
      <c r="Z87" s="225"/>
      <c r="AA87" s="231"/>
      <c r="AC87" s="75" t="str">
        <f t="shared" si="25"/>
        <v>00</v>
      </c>
      <c r="AD87" s="75" t="str">
        <f t="shared" si="26"/>
        <v>00000000000000000000000000000000</v>
      </c>
      <c r="AG87" s="75">
        <f t="shared" si="27"/>
        <v>0</v>
      </c>
      <c r="AH87" s="75">
        <f t="shared" si="28"/>
        <v>0</v>
      </c>
      <c r="AI87" s="75" t="str">
        <f t="shared" si="36"/>
        <v>00</v>
      </c>
      <c r="AN87" s="75">
        <f t="shared" si="29"/>
        <v>0</v>
      </c>
      <c r="AR87" s="75" t="str">
        <f t="shared" si="30"/>
        <v>00</v>
      </c>
      <c r="AS87" s="75" t="str">
        <f t="shared" si="31"/>
        <v>00000000000000000000000000000000</v>
      </c>
      <c r="AV87" s="75">
        <f t="shared" si="32"/>
        <v>0</v>
      </c>
      <c r="AW87" s="75">
        <f t="shared" si="33"/>
        <v>0</v>
      </c>
      <c r="AX87" s="75" t="str">
        <f t="shared" si="34"/>
        <v>00</v>
      </c>
      <c r="AY87" s="75" t="str">
        <f t="shared" si="39"/>
        <v>0000000000000000000000000000</v>
      </c>
      <c r="BB87" s="75">
        <f t="shared" si="40"/>
        <v>0</v>
      </c>
      <c r="BC87" s="75">
        <f t="shared" si="35"/>
        <v>0</v>
      </c>
    </row>
    <row r="88" spans="1:55" ht="13.5" x14ac:dyDescent="0.2">
      <c r="A88" s="74"/>
      <c r="B88" s="221">
        <v>84</v>
      </c>
      <c r="C88" s="229">
        <v>0</v>
      </c>
      <c r="D88" s="224">
        <v>0</v>
      </c>
      <c r="E88" s="224">
        <v>0</v>
      </c>
      <c r="F88" s="224">
        <v>0</v>
      </c>
      <c r="G88" s="224"/>
      <c r="H88" s="224">
        <v>0</v>
      </c>
      <c r="I88" s="224">
        <v>0</v>
      </c>
      <c r="J88" s="224">
        <v>0</v>
      </c>
      <c r="K88" s="224">
        <v>0</v>
      </c>
      <c r="L88" s="224"/>
      <c r="M88" s="224">
        <v>0</v>
      </c>
      <c r="N88" s="224"/>
      <c r="O88" s="224">
        <v>0</v>
      </c>
      <c r="P88" s="224">
        <v>0</v>
      </c>
      <c r="Q88" s="224">
        <v>0</v>
      </c>
      <c r="R88" s="224">
        <v>0</v>
      </c>
      <c r="S88" s="224"/>
      <c r="T88" s="224">
        <v>0</v>
      </c>
      <c r="U88" s="224">
        <v>0</v>
      </c>
      <c r="V88" s="224">
        <v>0</v>
      </c>
      <c r="W88" s="224">
        <v>0</v>
      </c>
      <c r="X88" s="224"/>
      <c r="Y88" s="224"/>
      <c r="Z88" s="225"/>
      <c r="AA88" s="231"/>
      <c r="AC88" s="75" t="str">
        <f t="shared" si="25"/>
        <v>00</v>
      </c>
      <c r="AD88" s="75" t="str">
        <f t="shared" si="26"/>
        <v>00000000000000000000000000000000</v>
      </c>
      <c r="AG88" s="75">
        <f t="shared" si="27"/>
        <v>0</v>
      </c>
      <c r="AH88" s="75">
        <f t="shared" si="28"/>
        <v>0</v>
      </c>
      <c r="AI88" s="75" t="str">
        <f t="shared" si="36"/>
        <v>00</v>
      </c>
      <c r="AN88" s="75">
        <f t="shared" si="29"/>
        <v>0</v>
      </c>
      <c r="AR88" s="75" t="str">
        <f t="shared" si="30"/>
        <v>00</v>
      </c>
      <c r="AS88" s="75" t="str">
        <f t="shared" si="31"/>
        <v>00000000000000000000000000000000</v>
      </c>
      <c r="AV88" s="75">
        <f t="shared" si="32"/>
        <v>0</v>
      </c>
      <c r="AW88" s="75">
        <f t="shared" si="33"/>
        <v>0</v>
      </c>
      <c r="AX88" s="75" t="str">
        <f t="shared" si="34"/>
        <v>00</v>
      </c>
      <c r="AY88" s="75" t="str">
        <f t="shared" si="39"/>
        <v>00000000000000000000000000</v>
      </c>
      <c r="BB88" s="75">
        <f t="shared" si="40"/>
        <v>0</v>
      </c>
      <c r="BC88" s="75">
        <f t="shared" si="35"/>
        <v>0</v>
      </c>
    </row>
    <row r="89" spans="1:55" ht="13.5" x14ac:dyDescent="0.2">
      <c r="A89" s="74"/>
      <c r="B89" s="221">
        <v>85</v>
      </c>
      <c r="C89" s="229">
        <v>0</v>
      </c>
      <c r="D89" s="224">
        <v>0</v>
      </c>
      <c r="E89" s="224">
        <v>0</v>
      </c>
      <c r="F89" s="224">
        <v>0</v>
      </c>
      <c r="G89" s="224"/>
      <c r="H89" s="224">
        <v>0</v>
      </c>
      <c r="I89" s="224">
        <v>0</v>
      </c>
      <c r="J89" s="224">
        <v>0</v>
      </c>
      <c r="K89" s="224">
        <v>0</v>
      </c>
      <c r="L89" s="224"/>
      <c r="M89" s="224">
        <v>0</v>
      </c>
      <c r="N89" s="224"/>
      <c r="O89" s="224">
        <v>0</v>
      </c>
      <c r="P89" s="224">
        <v>0</v>
      </c>
      <c r="Q89" s="224">
        <v>0</v>
      </c>
      <c r="R89" s="224">
        <v>0</v>
      </c>
      <c r="S89" s="224"/>
      <c r="T89" s="224">
        <v>0</v>
      </c>
      <c r="U89" s="224">
        <v>0</v>
      </c>
      <c r="V89" s="224">
        <v>0</v>
      </c>
      <c r="W89" s="224">
        <v>0</v>
      </c>
      <c r="X89" s="224"/>
      <c r="Y89" s="224"/>
      <c r="Z89" s="225"/>
      <c r="AA89" s="231"/>
      <c r="AC89" s="75" t="str">
        <f t="shared" si="25"/>
        <v>00</v>
      </c>
      <c r="AD89" s="75" t="str">
        <f>CONCATENATE(AC89,AC90,AC91,AC92,AC93,AC94,AC95,AC96,AC97,AC98,AC99,AC100,AC101,AC102,AC103,AC105)</f>
        <v>000000000000000000000000000000</v>
      </c>
      <c r="AG89" s="75">
        <f t="shared" ref="AG89:AG99" si="41">SUM(AH89:AH105)</f>
        <v>0</v>
      </c>
      <c r="AH89" s="75">
        <f t="shared" si="28"/>
        <v>0</v>
      </c>
      <c r="AI89" s="75" t="str">
        <f t="shared" si="36"/>
        <v>00</v>
      </c>
      <c r="AN89" s="75">
        <f t="shared" si="29"/>
        <v>0</v>
      </c>
      <c r="AR89" s="75" t="str">
        <f t="shared" si="30"/>
        <v>00</v>
      </c>
      <c r="AS89" s="75" t="str">
        <f t="shared" si="31"/>
        <v>000000000000000000000000000000</v>
      </c>
      <c r="AV89" s="75">
        <f t="shared" si="32"/>
        <v>0</v>
      </c>
      <c r="AW89" s="75">
        <f t="shared" si="33"/>
        <v>0</v>
      </c>
      <c r="AX89" s="75" t="str">
        <f t="shared" si="34"/>
        <v>00</v>
      </c>
      <c r="AY89" s="75" t="str">
        <f t="shared" si="39"/>
        <v>000000000000000000000000</v>
      </c>
      <c r="BB89" s="75">
        <f t="shared" si="40"/>
        <v>0</v>
      </c>
      <c r="BC89" s="75">
        <f t="shared" si="35"/>
        <v>0</v>
      </c>
    </row>
    <row r="90" spans="1:55" ht="13.5" x14ac:dyDescent="0.2">
      <c r="A90" s="74"/>
      <c r="B90" s="221">
        <v>86</v>
      </c>
      <c r="C90" s="229">
        <v>0</v>
      </c>
      <c r="D90" s="224">
        <v>0</v>
      </c>
      <c r="E90" s="224">
        <v>0</v>
      </c>
      <c r="F90" s="224">
        <v>0</v>
      </c>
      <c r="G90" s="224"/>
      <c r="H90" s="224">
        <v>0</v>
      </c>
      <c r="I90" s="224">
        <v>0</v>
      </c>
      <c r="J90" s="224">
        <v>0</v>
      </c>
      <c r="K90" s="224">
        <v>0</v>
      </c>
      <c r="L90" s="224"/>
      <c r="M90" s="224">
        <v>0</v>
      </c>
      <c r="N90" s="224"/>
      <c r="O90" s="224">
        <v>0</v>
      </c>
      <c r="P90" s="224">
        <v>0</v>
      </c>
      <c r="Q90" s="224">
        <v>0</v>
      </c>
      <c r="R90" s="224">
        <v>0</v>
      </c>
      <c r="S90" s="224"/>
      <c r="T90" s="224">
        <v>0</v>
      </c>
      <c r="U90" s="224">
        <v>0</v>
      </c>
      <c r="V90" s="224">
        <v>0</v>
      </c>
      <c r="W90" s="224">
        <v>0</v>
      </c>
      <c r="X90" s="224"/>
      <c r="Y90" s="224"/>
      <c r="Z90" s="225"/>
      <c r="AA90" s="231"/>
      <c r="AC90" s="75" t="str">
        <f t="shared" si="25"/>
        <v>00</v>
      </c>
      <c r="AD90" s="75" t="str">
        <f>CONCATENATE(AC90,AC91,AC92,AC93,AC94,AC95,AC96,AC97,AC98,AC99,AC100,AC101,AC102,AC103,AC105,AC106)</f>
        <v>0000000000000000000000000000Floor</v>
      </c>
      <c r="AG90" s="75">
        <f t="shared" si="41"/>
        <v>0</v>
      </c>
      <c r="AH90" s="75">
        <f t="shared" si="28"/>
        <v>0</v>
      </c>
      <c r="AI90" s="75" t="str">
        <f t="shared" si="36"/>
        <v>00</v>
      </c>
      <c r="AN90" s="75">
        <f t="shared" si="29"/>
        <v>0</v>
      </c>
      <c r="AR90" s="75" t="str">
        <f t="shared" si="30"/>
        <v>00</v>
      </c>
      <c r="AS90" s="75" t="str">
        <f t="shared" si="31"/>
        <v>0000000000000000000000000000</v>
      </c>
      <c r="AV90" s="75">
        <f t="shared" si="32"/>
        <v>0</v>
      </c>
      <c r="AW90" s="75">
        <f t="shared" si="33"/>
        <v>0</v>
      </c>
      <c r="AX90" s="75" t="str">
        <f t="shared" si="34"/>
        <v>00</v>
      </c>
      <c r="AY90" s="75" t="str">
        <f t="shared" si="39"/>
        <v>0000000000000000000000</v>
      </c>
      <c r="BB90" s="75">
        <f t="shared" si="40"/>
        <v>0</v>
      </c>
      <c r="BC90" s="75">
        <f t="shared" si="35"/>
        <v>0</v>
      </c>
    </row>
    <row r="91" spans="1:55" ht="13.5" x14ac:dyDescent="0.2">
      <c r="A91" s="74"/>
      <c r="B91" s="221">
        <v>87</v>
      </c>
      <c r="C91" s="229">
        <v>0</v>
      </c>
      <c r="D91" s="224">
        <v>0</v>
      </c>
      <c r="E91" s="224">
        <v>0</v>
      </c>
      <c r="F91" s="224">
        <v>0</v>
      </c>
      <c r="G91" s="224"/>
      <c r="H91" s="224">
        <v>0</v>
      </c>
      <c r="I91" s="224">
        <v>0</v>
      </c>
      <c r="J91" s="224">
        <v>0</v>
      </c>
      <c r="K91" s="224">
        <v>0</v>
      </c>
      <c r="L91" s="224"/>
      <c r="M91" s="224">
        <v>0</v>
      </c>
      <c r="N91" s="224"/>
      <c r="O91" s="224">
        <v>0</v>
      </c>
      <c r="P91" s="224">
        <v>0</v>
      </c>
      <c r="Q91" s="224">
        <v>0</v>
      </c>
      <c r="R91" s="224">
        <v>0</v>
      </c>
      <c r="S91" s="224"/>
      <c r="T91" s="224">
        <v>0</v>
      </c>
      <c r="U91" s="224">
        <v>0</v>
      </c>
      <c r="V91" s="224">
        <v>0</v>
      </c>
      <c r="W91" s="224">
        <v>0</v>
      </c>
      <c r="X91" s="224"/>
      <c r="Y91" s="224"/>
      <c r="Z91" s="225"/>
      <c r="AA91" s="231"/>
      <c r="AC91" s="75" t="str">
        <f t="shared" si="25"/>
        <v>00</v>
      </c>
      <c r="AD91" s="75" t="str">
        <f>CONCATENATE(AC91,AC92,AC93,AC94,AC95,AC96,AC97,AC98,AC99,AC100,AC101,AC102,AC103,AC105,AC106,AC107)</f>
        <v>00000000000000000000000000Floor</v>
      </c>
      <c r="AG91" s="75">
        <f t="shared" si="41"/>
        <v>0</v>
      </c>
      <c r="AH91" s="75">
        <f t="shared" si="28"/>
        <v>0</v>
      </c>
      <c r="AI91" s="75" t="str">
        <f t="shared" si="36"/>
        <v>00</v>
      </c>
      <c r="AN91" s="75">
        <f t="shared" si="29"/>
        <v>0</v>
      </c>
      <c r="AR91" s="75" t="str">
        <f t="shared" si="30"/>
        <v>00</v>
      </c>
      <c r="AS91" s="75" t="str">
        <f t="shared" si="31"/>
        <v>00000000000000000000000000</v>
      </c>
      <c r="AV91" s="75">
        <f t="shared" si="32"/>
        <v>0</v>
      </c>
      <c r="AW91" s="75">
        <f t="shared" si="33"/>
        <v>0</v>
      </c>
      <c r="AX91" s="75" t="str">
        <f t="shared" si="34"/>
        <v>00</v>
      </c>
      <c r="AY91" s="75" t="str">
        <f t="shared" si="39"/>
        <v>00000000000000000000</v>
      </c>
      <c r="BB91" s="75">
        <f t="shared" si="40"/>
        <v>0</v>
      </c>
      <c r="BC91" s="75">
        <f t="shared" si="35"/>
        <v>0</v>
      </c>
    </row>
    <row r="92" spans="1:55" ht="13.5" x14ac:dyDescent="0.2">
      <c r="A92" s="74"/>
      <c r="B92" s="221">
        <v>88</v>
      </c>
      <c r="C92" s="229">
        <v>0</v>
      </c>
      <c r="D92" s="224">
        <v>0</v>
      </c>
      <c r="E92" s="224">
        <v>0</v>
      </c>
      <c r="F92" s="224">
        <v>0</v>
      </c>
      <c r="G92" s="224"/>
      <c r="H92" s="224">
        <v>0</v>
      </c>
      <c r="I92" s="224">
        <v>0</v>
      </c>
      <c r="J92" s="224">
        <v>0</v>
      </c>
      <c r="K92" s="224">
        <v>0</v>
      </c>
      <c r="L92" s="224"/>
      <c r="M92" s="224">
        <v>0</v>
      </c>
      <c r="N92" s="224"/>
      <c r="O92" s="224">
        <v>0</v>
      </c>
      <c r="P92" s="224">
        <v>0</v>
      </c>
      <c r="Q92" s="224">
        <v>0</v>
      </c>
      <c r="R92" s="224">
        <v>0</v>
      </c>
      <c r="S92" s="224"/>
      <c r="T92" s="224">
        <v>0</v>
      </c>
      <c r="U92" s="224">
        <v>0</v>
      </c>
      <c r="V92" s="224">
        <v>0</v>
      </c>
      <c r="W92" s="224">
        <v>0</v>
      </c>
      <c r="X92" s="224"/>
      <c r="Y92" s="224"/>
      <c r="Z92" s="225"/>
      <c r="AA92" s="231"/>
      <c r="AC92" s="75" t="str">
        <f t="shared" si="25"/>
        <v>00</v>
      </c>
      <c r="AD92" s="75" t="str">
        <f>CONCATENATE(AC92,AC93,AC94,AC95,AC96,AC97,AC98,AC99,AC100,AC101,AC102,AC103,AC105,AC106,AC107,AC108)</f>
        <v>000000000000000000000000Floor00</v>
      </c>
      <c r="AG92" s="75">
        <f t="shared" si="41"/>
        <v>0</v>
      </c>
      <c r="AH92" s="75">
        <f t="shared" si="28"/>
        <v>0</v>
      </c>
      <c r="AI92" s="75" t="str">
        <f t="shared" si="36"/>
        <v>00</v>
      </c>
      <c r="AN92" s="75">
        <f t="shared" si="29"/>
        <v>0</v>
      </c>
      <c r="AR92" s="75" t="str">
        <f t="shared" si="30"/>
        <v>00</v>
      </c>
      <c r="AS92" s="75" t="str">
        <f t="shared" si="31"/>
        <v>000000000000000000000000</v>
      </c>
      <c r="AV92" s="75">
        <f t="shared" si="32"/>
        <v>0</v>
      </c>
      <c r="AW92" s="75">
        <f t="shared" si="33"/>
        <v>0</v>
      </c>
      <c r="AX92" s="75" t="str">
        <f t="shared" si="34"/>
        <v>00</v>
      </c>
      <c r="AY92" s="75" t="str">
        <f t="shared" si="39"/>
        <v>000000000000000000</v>
      </c>
      <c r="BB92" s="75">
        <f t="shared" si="40"/>
        <v>0</v>
      </c>
      <c r="BC92" s="75">
        <f t="shared" si="35"/>
        <v>0</v>
      </c>
    </row>
    <row r="93" spans="1:55" ht="13.5" x14ac:dyDescent="0.2">
      <c r="A93" s="74"/>
      <c r="B93" s="221">
        <v>89</v>
      </c>
      <c r="C93" s="229">
        <v>0</v>
      </c>
      <c r="D93" s="224">
        <v>0</v>
      </c>
      <c r="E93" s="224">
        <v>0</v>
      </c>
      <c r="F93" s="224">
        <v>0</v>
      </c>
      <c r="G93" s="224"/>
      <c r="H93" s="224">
        <v>0</v>
      </c>
      <c r="I93" s="224">
        <v>0</v>
      </c>
      <c r="J93" s="224">
        <v>0</v>
      </c>
      <c r="K93" s="224">
        <v>0</v>
      </c>
      <c r="L93" s="224"/>
      <c r="M93" s="224">
        <v>0</v>
      </c>
      <c r="N93" s="224"/>
      <c r="O93" s="224">
        <v>0</v>
      </c>
      <c r="P93" s="224">
        <v>0</v>
      </c>
      <c r="Q93" s="224">
        <v>0</v>
      </c>
      <c r="R93" s="224">
        <v>0</v>
      </c>
      <c r="S93" s="224"/>
      <c r="T93" s="224">
        <v>0</v>
      </c>
      <c r="U93" s="224">
        <v>0</v>
      </c>
      <c r="V93" s="224">
        <v>0</v>
      </c>
      <c r="W93" s="224">
        <v>0</v>
      </c>
      <c r="X93" s="224"/>
      <c r="Y93" s="224"/>
      <c r="Z93" s="225"/>
      <c r="AA93" s="231"/>
      <c r="AC93" s="75" t="str">
        <f t="shared" si="25"/>
        <v>00</v>
      </c>
      <c r="AD93" s="75" t="str">
        <f>CONCATENATE(AC93,AC94,AC95,AC96,AC97,AC98,AC99,AC100,AC101,AC102,AC103,AC105,AC106,AC107,AC108,AC109)</f>
        <v>0000000000000000000000Floor0000</v>
      </c>
      <c r="AG93" s="75">
        <f t="shared" si="41"/>
        <v>0</v>
      </c>
      <c r="AH93" s="75">
        <f t="shared" si="28"/>
        <v>0</v>
      </c>
      <c r="AI93" s="75" t="str">
        <f t="shared" si="36"/>
        <v>00</v>
      </c>
      <c r="AN93" s="75">
        <f t="shared" si="29"/>
        <v>0</v>
      </c>
      <c r="AR93" s="75" t="str">
        <f t="shared" si="30"/>
        <v>00</v>
      </c>
      <c r="AS93" s="75" t="str">
        <f t="shared" si="31"/>
        <v>000000000000000000000000</v>
      </c>
      <c r="AV93" s="75">
        <f t="shared" si="32"/>
        <v>0</v>
      </c>
      <c r="AW93" s="75">
        <f t="shared" si="33"/>
        <v>0</v>
      </c>
      <c r="AX93" s="75" t="str">
        <f t="shared" si="34"/>
        <v>00</v>
      </c>
      <c r="AY93" s="75" t="str">
        <f t="shared" si="39"/>
        <v>0000000000000000</v>
      </c>
      <c r="BB93" s="75">
        <f t="shared" si="40"/>
        <v>0</v>
      </c>
      <c r="BC93" s="75">
        <f t="shared" si="35"/>
        <v>0</v>
      </c>
    </row>
    <row r="94" spans="1:55" ht="13.5" x14ac:dyDescent="0.2">
      <c r="A94" s="74"/>
      <c r="B94" s="221">
        <v>90</v>
      </c>
      <c r="C94" s="229">
        <v>0</v>
      </c>
      <c r="D94" s="224">
        <v>0</v>
      </c>
      <c r="E94" s="224">
        <v>0</v>
      </c>
      <c r="F94" s="224">
        <v>0</v>
      </c>
      <c r="G94" s="224"/>
      <c r="H94" s="224">
        <v>0</v>
      </c>
      <c r="I94" s="224">
        <v>0</v>
      </c>
      <c r="J94" s="224">
        <v>0</v>
      </c>
      <c r="K94" s="224">
        <v>0</v>
      </c>
      <c r="L94" s="224"/>
      <c r="M94" s="224">
        <v>0</v>
      </c>
      <c r="N94" s="224"/>
      <c r="O94" s="224">
        <v>0</v>
      </c>
      <c r="P94" s="224">
        <v>0</v>
      </c>
      <c r="Q94" s="224">
        <v>0</v>
      </c>
      <c r="R94" s="224">
        <v>0</v>
      </c>
      <c r="S94" s="224"/>
      <c r="T94" s="224">
        <v>0</v>
      </c>
      <c r="U94" s="224">
        <v>0</v>
      </c>
      <c r="V94" s="224">
        <v>0</v>
      </c>
      <c r="W94" s="224">
        <v>0</v>
      </c>
      <c r="X94" s="224"/>
      <c r="Y94" s="224"/>
      <c r="Z94" s="225"/>
      <c r="AA94" s="231"/>
      <c r="AC94" s="75" t="str">
        <f t="shared" si="25"/>
        <v>00</v>
      </c>
      <c r="AD94" s="75" t="str">
        <f>CONCATENATE(AC94,AC95,AC96,AC97,AC98,AC99,AC100,AC101,AC102,AC103,AC105,AC106,AC107,AC108,AC109,AC110)</f>
        <v>00000000000000000000Floor000000</v>
      </c>
      <c r="AG94" s="75">
        <f t="shared" si="41"/>
        <v>0</v>
      </c>
      <c r="AH94" s="75">
        <f t="shared" si="28"/>
        <v>0</v>
      </c>
      <c r="AI94" s="75" t="str">
        <f t="shared" si="36"/>
        <v>00</v>
      </c>
      <c r="AN94" s="75">
        <f t="shared" si="29"/>
        <v>0</v>
      </c>
      <c r="AR94" s="75" t="str">
        <f t="shared" si="30"/>
        <v>00</v>
      </c>
      <c r="AS94" s="75" t="str">
        <f t="shared" si="31"/>
        <v>000000000000000000000000</v>
      </c>
      <c r="AV94" s="75">
        <f t="shared" si="32"/>
        <v>0</v>
      </c>
      <c r="AW94" s="75">
        <f t="shared" si="33"/>
        <v>0</v>
      </c>
      <c r="AX94" s="75" t="str">
        <f t="shared" si="34"/>
        <v>00</v>
      </c>
      <c r="AY94" s="75" t="str">
        <f t="shared" si="39"/>
        <v>00000000000000</v>
      </c>
      <c r="BB94" s="75">
        <f t="shared" si="40"/>
        <v>0</v>
      </c>
      <c r="BC94" s="75">
        <f t="shared" si="35"/>
        <v>0</v>
      </c>
    </row>
    <row r="95" spans="1:55" ht="13.5" x14ac:dyDescent="0.2">
      <c r="A95" s="74"/>
      <c r="B95" s="221">
        <v>91</v>
      </c>
      <c r="C95" s="229">
        <v>0</v>
      </c>
      <c r="D95" s="224">
        <v>0</v>
      </c>
      <c r="E95" s="224">
        <v>0</v>
      </c>
      <c r="F95" s="224">
        <v>0</v>
      </c>
      <c r="G95" s="224"/>
      <c r="H95" s="224">
        <v>0</v>
      </c>
      <c r="I95" s="224">
        <v>0</v>
      </c>
      <c r="J95" s="224">
        <v>0</v>
      </c>
      <c r="K95" s="224">
        <v>0</v>
      </c>
      <c r="L95" s="224"/>
      <c r="M95" s="224">
        <v>0</v>
      </c>
      <c r="N95" s="224"/>
      <c r="O95" s="224">
        <v>0</v>
      </c>
      <c r="P95" s="224">
        <v>0</v>
      </c>
      <c r="Q95" s="224">
        <v>0</v>
      </c>
      <c r="R95" s="224">
        <v>0</v>
      </c>
      <c r="S95" s="224"/>
      <c r="T95" s="224">
        <v>0</v>
      </c>
      <c r="U95" s="224">
        <v>0</v>
      </c>
      <c r="V95" s="224">
        <v>0</v>
      </c>
      <c r="W95" s="224">
        <v>0</v>
      </c>
      <c r="X95" s="224"/>
      <c r="Y95" s="224"/>
      <c r="Z95" s="225"/>
      <c r="AA95" s="231"/>
      <c r="AC95" s="75" t="str">
        <f t="shared" si="25"/>
        <v>00</v>
      </c>
      <c r="AD95" s="75" t="str">
        <f>CONCATENATE(AC95,AC96,AC97,AC98,AC99,AC100,AC101,AC102,AC103,AC105,AC106,AC107,AC108,AC109,AC110,AC111)</f>
        <v>000000000000000000Floor00000000</v>
      </c>
      <c r="AG95" s="75">
        <f t="shared" si="41"/>
        <v>0</v>
      </c>
      <c r="AH95" s="75">
        <f t="shared" si="28"/>
        <v>0</v>
      </c>
      <c r="AI95" s="75" t="str">
        <f t="shared" si="36"/>
        <v>00</v>
      </c>
      <c r="AN95" s="75">
        <f t="shared" si="29"/>
        <v>0</v>
      </c>
      <c r="AR95" s="75" t="str">
        <f t="shared" si="30"/>
        <v>00</v>
      </c>
      <c r="AS95" s="75" t="str">
        <f t="shared" si="31"/>
        <v>000000000000000000000000</v>
      </c>
      <c r="AV95" s="75">
        <f t="shared" si="32"/>
        <v>0</v>
      </c>
      <c r="AW95" s="75">
        <f t="shared" si="33"/>
        <v>0</v>
      </c>
      <c r="AX95" s="75" t="str">
        <f t="shared" si="34"/>
        <v>00</v>
      </c>
      <c r="AY95" s="75" t="str">
        <f t="shared" si="39"/>
        <v>000000000000</v>
      </c>
      <c r="BB95" s="75">
        <f t="shared" si="40"/>
        <v>0</v>
      </c>
      <c r="BC95" s="75">
        <f t="shared" si="35"/>
        <v>0</v>
      </c>
    </row>
    <row r="96" spans="1:55" ht="13.5" x14ac:dyDescent="0.2">
      <c r="A96" s="74"/>
      <c r="B96" s="221">
        <v>92</v>
      </c>
      <c r="C96" s="229">
        <v>0</v>
      </c>
      <c r="D96" s="224">
        <v>0</v>
      </c>
      <c r="E96" s="224">
        <v>0</v>
      </c>
      <c r="F96" s="224">
        <v>0</v>
      </c>
      <c r="G96" s="224"/>
      <c r="H96" s="224">
        <v>0</v>
      </c>
      <c r="I96" s="224">
        <v>0</v>
      </c>
      <c r="J96" s="224">
        <v>0</v>
      </c>
      <c r="K96" s="224">
        <v>0</v>
      </c>
      <c r="L96" s="224"/>
      <c r="M96" s="224">
        <v>0</v>
      </c>
      <c r="N96" s="224"/>
      <c r="O96" s="224">
        <v>0</v>
      </c>
      <c r="P96" s="224">
        <v>0</v>
      </c>
      <c r="Q96" s="224">
        <v>0</v>
      </c>
      <c r="R96" s="224">
        <v>0</v>
      </c>
      <c r="S96" s="224"/>
      <c r="T96" s="224">
        <v>0</v>
      </c>
      <c r="U96" s="224">
        <v>0</v>
      </c>
      <c r="V96" s="224">
        <v>0</v>
      </c>
      <c r="W96" s="224">
        <v>0</v>
      </c>
      <c r="X96" s="224"/>
      <c r="Y96" s="224"/>
      <c r="Z96" s="225"/>
      <c r="AA96" s="231"/>
      <c r="AC96" s="75" t="str">
        <f t="shared" si="25"/>
        <v>00</v>
      </c>
      <c r="AD96" s="75" t="str">
        <f>CONCATENATE(AC96,AC97,AC98,AC99,AC100,AC101,AC102,AC103,AC105,AC106,AC107,AC108,AC109,AC110,AC111,AC112)</f>
        <v>0000000000000000Floor0000000000</v>
      </c>
      <c r="AG96" s="75">
        <f t="shared" si="41"/>
        <v>0</v>
      </c>
      <c r="AH96" s="75">
        <f t="shared" si="28"/>
        <v>0</v>
      </c>
      <c r="AI96" s="75" t="str">
        <f t="shared" si="36"/>
        <v>00</v>
      </c>
      <c r="AN96" s="75">
        <f t="shared" si="29"/>
        <v>0</v>
      </c>
      <c r="AR96" s="75" t="str">
        <f t="shared" si="30"/>
        <v>00</v>
      </c>
      <c r="AS96" s="75" t="str">
        <f t="shared" si="31"/>
        <v>000000000000000000000000</v>
      </c>
      <c r="AV96" s="75">
        <f t="shared" si="32"/>
        <v>0</v>
      </c>
      <c r="AW96" s="75">
        <f t="shared" si="33"/>
        <v>0</v>
      </c>
      <c r="AX96" s="75" t="str">
        <f t="shared" si="34"/>
        <v>00</v>
      </c>
      <c r="AY96" s="75" t="str">
        <f t="shared" si="39"/>
        <v>0000000000</v>
      </c>
      <c r="BB96" s="75">
        <f t="shared" si="40"/>
        <v>0</v>
      </c>
      <c r="BC96" s="75">
        <f t="shared" si="35"/>
        <v>0</v>
      </c>
    </row>
    <row r="97" spans="1:55" ht="13.5" x14ac:dyDescent="0.2">
      <c r="A97" s="74"/>
      <c r="B97" s="221">
        <v>93</v>
      </c>
      <c r="C97" s="229">
        <v>0</v>
      </c>
      <c r="D97" s="224">
        <v>0</v>
      </c>
      <c r="E97" s="224">
        <v>0</v>
      </c>
      <c r="F97" s="224">
        <v>0</v>
      </c>
      <c r="G97" s="224"/>
      <c r="H97" s="224">
        <v>0</v>
      </c>
      <c r="I97" s="224">
        <v>0</v>
      </c>
      <c r="J97" s="224">
        <v>0</v>
      </c>
      <c r="K97" s="224">
        <v>0</v>
      </c>
      <c r="L97" s="224"/>
      <c r="M97" s="224">
        <v>0</v>
      </c>
      <c r="N97" s="224"/>
      <c r="O97" s="224">
        <v>0</v>
      </c>
      <c r="P97" s="224">
        <v>0</v>
      </c>
      <c r="Q97" s="224">
        <v>0</v>
      </c>
      <c r="R97" s="224">
        <v>0</v>
      </c>
      <c r="S97" s="224"/>
      <c r="T97" s="224">
        <v>0</v>
      </c>
      <c r="U97" s="224">
        <v>0</v>
      </c>
      <c r="V97" s="224">
        <v>0</v>
      </c>
      <c r="W97" s="224">
        <v>0</v>
      </c>
      <c r="X97" s="224"/>
      <c r="Y97" s="224"/>
      <c r="Z97" s="225"/>
      <c r="AA97" s="231"/>
      <c r="AC97" s="75" t="str">
        <f t="shared" si="25"/>
        <v>00</v>
      </c>
      <c r="AD97" s="75" t="str">
        <f>CONCATENATE(AC97,AC98,AC99,AC100,AC101,AC102,AC103,AC105,AC106,AC107,AC108,AC109,AC110,AC111,AC112,AC113)</f>
        <v>00000000000000Floor000000000000</v>
      </c>
      <c r="AG97" s="75">
        <f t="shared" si="41"/>
        <v>0</v>
      </c>
      <c r="AH97" s="75">
        <f t="shared" si="28"/>
        <v>0</v>
      </c>
      <c r="AI97" s="75" t="str">
        <f t="shared" si="36"/>
        <v>00</v>
      </c>
      <c r="AN97" s="75">
        <f t="shared" si="29"/>
        <v>0</v>
      </c>
      <c r="AR97" s="75" t="str">
        <f t="shared" si="30"/>
        <v>00</v>
      </c>
      <c r="AS97" s="75" t="str">
        <f t="shared" si="31"/>
        <v>000000000000000000000000</v>
      </c>
      <c r="AV97" s="75">
        <f t="shared" si="32"/>
        <v>0</v>
      </c>
      <c r="AW97" s="75">
        <f t="shared" si="33"/>
        <v>0</v>
      </c>
      <c r="AX97" s="75" t="str">
        <f t="shared" si="34"/>
        <v>00</v>
      </c>
      <c r="AY97" s="75" t="str">
        <f t="shared" si="39"/>
        <v>00000000</v>
      </c>
      <c r="BB97" s="75">
        <f t="shared" si="40"/>
        <v>0</v>
      </c>
      <c r="BC97" s="75">
        <f t="shared" si="35"/>
        <v>0</v>
      </c>
    </row>
    <row r="98" spans="1:55" ht="13.5" x14ac:dyDescent="0.2">
      <c r="A98" s="74"/>
      <c r="B98" s="221">
        <v>94</v>
      </c>
      <c r="C98" s="229">
        <v>0</v>
      </c>
      <c r="D98" s="224">
        <v>0</v>
      </c>
      <c r="E98" s="224">
        <v>0</v>
      </c>
      <c r="F98" s="224">
        <v>0</v>
      </c>
      <c r="G98" s="224"/>
      <c r="H98" s="224">
        <v>0</v>
      </c>
      <c r="I98" s="224">
        <v>0</v>
      </c>
      <c r="J98" s="224">
        <v>0</v>
      </c>
      <c r="K98" s="224">
        <v>0</v>
      </c>
      <c r="L98" s="224"/>
      <c r="M98" s="224">
        <v>0</v>
      </c>
      <c r="N98" s="224"/>
      <c r="O98" s="224">
        <v>0</v>
      </c>
      <c r="P98" s="224">
        <v>0</v>
      </c>
      <c r="Q98" s="224">
        <v>0</v>
      </c>
      <c r="R98" s="224">
        <v>0</v>
      </c>
      <c r="S98" s="224"/>
      <c r="T98" s="224">
        <v>0</v>
      </c>
      <c r="U98" s="224">
        <v>0</v>
      </c>
      <c r="V98" s="224">
        <v>0</v>
      </c>
      <c r="W98" s="224">
        <v>0</v>
      </c>
      <c r="X98" s="224"/>
      <c r="Y98" s="224"/>
      <c r="Z98" s="225"/>
      <c r="AA98" s="231"/>
      <c r="AC98" s="75" t="str">
        <f t="shared" si="25"/>
        <v>00</v>
      </c>
      <c r="AD98" s="75" t="str">
        <f>CONCATENATE(AC98,AC99,AC100,AC101,AC102,AC103,AC105,AC106,AC107,AC108,AC109,AC110,AC111,AC112,AC113,AC114)</f>
        <v>000000000000Floor00000000000000</v>
      </c>
      <c r="AG98" s="75">
        <f t="shared" si="41"/>
        <v>0</v>
      </c>
      <c r="AH98" s="75">
        <f t="shared" si="28"/>
        <v>0</v>
      </c>
      <c r="AI98" s="75" t="str">
        <f t="shared" si="36"/>
        <v>00</v>
      </c>
      <c r="AN98" s="75">
        <f t="shared" si="29"/>
        <v>0</v>
      </c>
      <c r="AR98" s="75" t="str">
        <f t="shared" si="30"/>
        <v>00</v>
      </c>
      <c r="AS98" s="75" t="str">
        <f t="shared" si="31"/>
        <v>000000000000000000000000</v>
      </c>
      <c r="AV98" s="75">
        <f t="shared" si="32"/>
        <v>0</v>
      </c>
      <c r="AW98" s="75">
        <f t="shared" si="33"/>
        <v>0</v>
      </c>
      <c r="AX98" s="75" t="str">
        <f t="shared" si="34"/>
        <v>00</v>
      </c>
      <c r="AY98" s="75" t="str">
        <f t="shared" si="39"/>
        <v>000000</v>
      </c>
      <c r="BB98" s="75">
        <f t="shared" si="40"/>
        <v>0</v>
      </c>
      <c r="BC98" s="75">
        <f t="shared" si="35"/>
        <v>0</v>
      </c>
    </row>
    <row r="99" spans="1:55" ht="13.5" x14ac:dyDescent="0.2">
      <c r="A99" s="74"/>
      <c r="B99" s="221">
        <v>95</v>
      </c>
      <c r="C99" s="229">
        <v>0</v>
      </c>
      <c r="D99" s="224">
        <v>0</v>
      </c>
      <c r="E99" s="224">
        <v>0</v>
      </c>
      <c r="F99" s="224">
        <v>0</v>
      </c>
      <c r="G99" s="224"/>
      <c r="H99" s="224">
        <v>0</v>
      </c>
      <c r="I99" s="224">
        <v>0</v>
      </c>
      <c r="J99" s="224">
        <v>0</v>
      </c>
      <c r="K99" s="224">
        <v>0</v>
      </c>
      <c r="L99" s="224"/>
      <c r="M99" s="224">
        <v>0</v>
      </c>
      <c r="N99" s="224"/>
      <c r="O99" s="224">
        <v>0</v>
      </c>
      <c r="P99" s="224">
        <v>0</v>
      </c>
      <c r="Q99" s="224">
        <v>0</v>
      </c>
      <c r="R99" s="224">
        <v>0</v>
      </c>
      <c r="S99" s="224"/>
      <c r="T99" s="224">
        <v>0</v>
      </c>
      <c r="U99" s="224">
        <v>0</v>
      </c>
      <c r="V99" s="224">
        <v>0</v>
      </c>
      <c r="W99" s="224">
        <v>0</v>
      </c>
      <c r="X99" s="224"/>
      <c r="Y99" s="224"/>
      <c r="Z99" s="225"/>
      <c r="AA99" s="231"/>
      <c r="AC99" s="75" t="str">
        <f t="shared" si="25"/>
        <v>00</v>
      </c>
      <c r="AD99" s="75" t="str">
        <f>CONCATENATE(AC99,AC100,AC101,AC102,AC103,AC105,AC106,AC107,AC108,AC109,AC110,AC111,AC112,AC113,AC114,AC115)</f>
        <v>0000000000Floor0000000000000000</v>
      </c>
      <c r="AG99" s="75">
        <f t="shared" si="41"/>
        <v>0</v>
      </c>
      <c r="AH99" s="75">
        <f t="shared" si="28"/>
        <v>0</v>
      </c>
      <c r="AI99" s="75" t="str">
        <f t="shared" si="36"/>
        <v>00</v>
      </c>
      <c r="AN99" s="75">
        <f t="shared" si="29"/>
        <v>0</v>
      </c>
      <c r="AR99" s="75" t="str">
        <f t="shared" si="30"/>
        <v>00</v>
      </c>
      <c r="AS99" s="75" t="str">
        <f t="shared" si="31"/>
        <v>000000000000000000000000</v>
      </c>
      <c r="AV99" s="75">
        <f t="shared" si="32"/>
        <v>0</v>
      </c>
      <c r="AW99" s="75">
        <f t="shared" si="33"/>
        <v>0</v>
      </c>
      <c r="AX99" s="75" t="str">
        <f t="shared" si="34"/>
        <v>00</v>
      </c>
      <c r="AY99" s="75" t="str">
        <f t="shared" si="39"/>
        <v>0000</v>
      </c>
      <c r="BB99" s="75">
        <f t="shared" si="40"/>
        <v>0</v>
      </c>
      <c r="BC99" s="75">
        <f t="shared" si="35"/>
        <v>0</v>
      </c>
    </row>
    <row r="100" spans="1:55" ht="13.5" x14ac:dyDescent="0.2">
      <c r="A100" s="74"/>
      <c r="B100" s="221">
        <v>96</v>
      </c>
      <c r="C100" s="229">
        <v>0</v>
      </c>
      <c r="D100" s="224">
        <v>0</v>
      </c>
      <c r="E100" s="224">
        <v>0</v>
      </c>
      <c r="F100" s="224">
        <v>0</v>
      </c>
      <c r="G100" s="224"/>
      <c r="H100" s="224">
        <v>0</v>
      </c>
      <c r="I100" s="224">
        <v>0</v>
      </c>
      <c r="J100" s="224">
        <v>0</v>
      </c>
      <c r="K100" s="224">
        <v>0</v>
      </c>
      <c r="L100" s="224"/>
      <c r="M100" s="224">
        <v>0</v>
      </c>
      <c r="N100" s="224"/>
      <c r="O100" s="224">
        <v>0</v>
      </c>
      <c r="P100" s="224">
        <v>0</v>
      </c>
      <c r="Q100" s="224">
        <v>0</v>
      </c>
      <c r="R100" s="224">
        <v>0</v>
      </c>
      <c r="S100" s="224"/>
      <c r="T100" s="224">
        <v>0</v>
      </c>
      <c r="U100" s="224">
        <v>0</v>
      </c>
      <c r="V100" s="224">
        <v>0</v>
      </c>
      <c r="W100" s="224">
        <v>0</v>
      </c>
      <c r="X100" s="224"/>
      <c r="Y100" s="224"/>
      <c r="Z100" s="225"/>
      <c r="AA100" s="231"/>
      <c r="AC100" s="75" t="str">
        <f t="shared" si="25"/>
        <v>00</v>
      </c>
      <c r="AD100" s="75" t="str">
        <f>CONCATENATE(AC100,AC101,AC102,AC103)</f>
        <v>00000000</v>
      </c>
      <c r="AG100" s="75">
        <f>SUM(AH100:AH103)</f>
        <v>0</v>
      </c>
      <c r="AH100" s="75">
        <f t="shared" si="28"/>
        <v>0</v>
      </c>
      <c r="AI100" s="75" t="str">
        <f t="shared" si="36"/>
        <v>00</v>
      </c>
      <c r="AN100" s="75">
        <f t="shared" si="29"/>
        <v>0</v>
      </c>
      <c r="AR100" s="75" t="str">
        <f t="shared" si="30"/>
        <v>00</v>
      </c>
      <c r="AS100" s="75" t="str">
        <f>CONCATENATE(AR100,AR101,AR102,AR103)</f>
        <v>00000000</v>
      </c>
      <c r="AV100" s="75">
        <f>SUM(AW100:AW103)</f>
        <v>0</v>
      </c>
      <c r="AW100" s="75">
        <f t="shared" si="33"/>
        <v>0</v>
      </c>
      <c r="AX100" s="75" t="str">
        <f t="shared" si="34"/>
        <v>00</v>
      </c>
      <c r="AY100" s="75" t="str">
        <f t="shared" si="39"/>
        <v>00</v>
      </c>
      <c r="BB100" s="75">
        <f t="shared" si="40"/>
        <v>0</v>
      </c>
      <c r="BC100" s="75">
        <f t="shared" si="35"/>
        <v>0</v>
      </c>
    </row>
    <row r="101" spans="1:55" ht="13.5" x14ac:dyDescent="0.2">
      <c r="A101" s="74"/>
      <c r="B101" s="221">
        <v>97</v>
      </c>
      <c r="C101" s="229">
        <v>0</v>
      </c>
      <c r="D101" s="224">
        <v>0</v>
      </c>
      <c r="E101" s="224">
        <v>0</v>
      </c>
      <c r="F101" s="224">
        <v>0</v>
      </c>
      <c r="G101" s="224"/>
      <c r="H101" s="224">
        <v>0</v>
      </c>
      <c r="I101" s="224">
        <v>0</v>
      </c>
      <c r="J101" s="224">
        <v>0</v>
      </c>
      <c r="K101" s="224">
        <v>0</v>
      </c>
      <c r="L101" s="224"/>
      <c r="M101" s="224">
        <v>0</v>
      </c>
      <c r="N101" s="224"/>
      <c r="O101" s="224">
        <v>0</v>
      </c>
      <c r="P101" s="224">
        <v>0</v>
      </c>
      <c r="Q101" s="224">
        <v>0</v>
      </c>
      <c r="R101" s="224">
        <v>0</v>
      </c>
      <c r="S101" s="224"/>
      <c r="T101" s="224">
        <v>0</v>
      </c>
      <c r="U101" s="224">
        <v>0</v>
      </c>
      <c r="V101" s="224">
        <v>0</v>
      </c>
      <c r="W101" s="224">
        <v>0</v>
      </c>
      <c r="X101" s="224"/>
      <c r="Y101" s="224"/>
      <c r="Z101" s="225"/>
      <c r="AA101" s="231"/>
      <c r="AC101" s="75" t="str">
        <f t="shared" si="25"/>
        <v>00</v>
      </c>
      <c r="AH101" s="75">
        <f t="shared" si="28"/>
        <v>0</v>
      </c>
      <c r="AI101" s="75" t="str">
        <f t="shared" si="36"/>
        <v>00</v>
      </c>
      <c r="AN101" s="75">
        <f t="shared" si="29"/>
        <v>0</v>
      </c>
      <c r="AR101" s="75" t="str">
        <f t="shared" si="30"/>
        <v>00</v>
      </c>
      <c r="AW101" s="75">
        <f t="shared" si="33"/>
        <v>0</v>
      </c>
      <c r="AX101" s="75" t="str">
        <f t="shared" si="34"/>
        <v>00</v>
      </c>
      <c r="AY101" s="75" t="str">
        <f t="shared" si="39"/>
        <v/>
      </c>
      <c r="BB101" s="75">
        <f t="shared" si="40"/>
        <v>0</v>
      </c>
      <c r="BC101" s="75">
        <f t="shared" si="35"/>
        <v>0</v>
      </c>
    </row>
    <row r="102" spans="1:55" ht="13.5" x14ac:dyDescent="0.2">
      <c r="A102" s="74"/>
      <c r="B102" s="221">
        <v>98</v>
      </c>
      <c r="C102" s="229">
        <v>0</v>
      </c>
      <c r="D102" s="224">
        <v>0</v>
      </c>
      <c r="E102" s="224">
        <v>0</v>
      </c>
      <c r="F102" s="224">
        <v>0</v>
      </c>
      <c r="G102" s="224"/>
      <c r="H102" s="224">
        <v>0</v>
      </c>
      <c r="I102" s="224">
        <v>0</v>
      </c>
      <c r="J102" s="224">
        <v>0</v>
      </c>
      <c r="K102" s="224">
        <v>0</v>
      </c>
      <c r="L102" s="224"/>
      <c r="M102" s="224">
        <v>0</v>
      </c>
      <c r="N102" s="224"/>
      <c r="O102" s="224">
        <v>0</v>
      </c>
      <c r="P102" s="224">
        <v>0</v>
      </c>
      <c r="Q102" s="224">
        <v>0</v>
      </c>
      <c r="R102" s="224">
        <v>0</v>
      </c>
      <c r="S102" s="224"/>
      <c r="T102" s="224">
        <v>0</v>
      </c>
      <c r="U102" s="224">
        <v>0</v>
      </c>
      <c r="V102" s="224">
        <v>0</v>
      </c>
      <c r="W102" s="224">
        <v>0</v>
      </c>
      <c r="X102" s="224"/>
      <c r="Y102" s="224"/>
      <c r="Z102" s="225"/>
      <c r="AA102" s="231"/>
      <c r="AC102" s="75" t="str">
        <f t="shared" si="25"/>
        <v>00</v>
      </c>
      <c r="AH102" s="75">
        <f t="shared" si="28"/>
        <v>0</v>
      </c>
      <c r="AI102" s="75" t="str">
        <f t="shared" si="36"/>
        <v>00</v>
      </c>
      <c r="AN102" s="75">
        <f t="shared" si="29"/>
        <v>0</v>
      </c>
      <c r="AR102" s="75" t="str">
        <f t="shared" si="30"/>
        <v>00</v>
      </c>
      <c r="AW102" s="75">
        <f t="shared" si="33"/>
        <v>0</v>
      </c>
      <c r="AX102" s="75" t="str">
        <f t="shared" si="34"/>
        <v>00</v>
      </c>
      <c r="AY102" s="75" t="str">
        <f t="shared" si="39"/>
        <v/>
      </c>
      <c r="BB102" s="75">
        <f t="shared" si="40"/>
        <v>0</v>
      </c>
      <c r="BC102" s="75">
        <f t="shared" si="35"/>
        <v>0</v>
      </c>
    </row>
    <row r="103" spans="1:55" ht="14.25" thickBot="1" x14ac:dyDescent="0.25">
      <c r="A103" s="74"/>
      <c r="B103" s="232">
        <v>99</v>
      </c>
      <c r="C103" s="233">
        <v>0</v>
      </c>
      <c r="D103" s="234">
        <v>0</v>
      </c>
      <c r="E103" s="234">
        <v>0</v>
      </c>
      <c r="F103" s="234">
        <v>0</v>
      </c>
      <c r="G103" s="234"/>
      <c r="H103" s="234">
        <v>0</v>
      </c>
      <c r="I103" s="234">
        <v>0</v>
      </c>
      <c r="J103" s="234">
        <v>0</v>
      </c>
      <c r="K103" s="234">
        <v>0</v>
      </c>
      <c r="L103" s="234"/>
      <c r="M103" s="234">
        <v>0</v>
      </c>
      <c r="N103" s="234"/>
      <c r="O103" s="234">
        <v>0</v>
      </c>
      <c r="P103" s="234">
        <v>0</v>
      </c>
      <c r="Q103" s="234">
        <v>0</v>
      </c>
      <c r="R103" s="234">
        <v>0</v>
      </c>
      <c r="S103" s="234"/>
      <c r="T103" s="234">
        <v>0</v>
      </c>
      <c r="U103" s="234">
        <v>0</v>
      </c>
      <c r="V103" s="234">
        <v>0</v>
      </c>
      <c r="W103" s="234">
        <v>0</v>
      </c>
      <c r="X103" s="234"/>
      <c r="Y103" s="234"/>
      <c r="Z103" s="235"/>
      <c r="AA103" s="236"/>
      <c r="AC103" s="75" t="str">
        <f t="shared" si="25"/>
        <v>00</v>
      </c>
      <c r="AH103" s="75">
        <f t="shared" si="28"/>
        <v>0</v>
      </c>
      <c r="AI103" s="75" t="str">
        <f t="shared" si="36"/>
        <v>00</v>
      </c>
      <c r="AN103" s="75">
        <f t="shared" si="29"/>
        <v>0</v>
      </c>
      <c r="AR103" s="75" t="str">
        <f t="shared" si="30"/>
        <v>00</v>
      </c>
      <c r="AW103" s="75">
        <f t="shared" si="33"/>
        <v>0</v>
      </c>
      <c r="AX103" s="75" t="str">
        <f t="shared" si="34"/>
        <v>00</v>
      </c>
      <c r="AY103" s="75" t="str">
        <f t="shared" si="39"/>
        <v/>
      </c>
      <c r="BB103" s="75">
        <f t="shared" si="40"/>
        <v>0</v>
      </c>
      <c r="BC103" s="75">
        <f t="shared" si="35"/>
        <v>0</v>
      </c>
    </row>
    <row r="104" spans="1:55" ht="13.5" x14ac:dyDescent="0.2">
      <c r="A104" s="74"/>
      <c r="B104" s="237"/>
      <c r="C104" s="227"/>
      <c r="D104" s="227"/>
      <c r="E104" s="227"/>
      <c r="F104" s="227"/>
      <c r="G104" s="227"/>
      <c r="H104" s="227"/>
      <c r="I104" s="227"/>
      <c r="J104" s="227"/>
      <c r="K104" s="227"/>
      <c r="L104" s="227"/>
      <c r="M104" s="227"/>
      <c r="N104" s="227"/>
      <c r="O104" s="227"/>
      <c r="P104" s="227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38"/>
    </row>
    <row r="105" spans="1:55" ht="15.75" thickBot="1" x14ac:dyDescent="0.25">
      <c r="A105" s="74"/>
      <c r="B105" s="19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73"/>
    </row>
    <row r="106" spans="1:55" ht="16.5" thickBot="1" x14ac:dyDescent="0.25">
      <c r="A106" s="74"/>
      <c r="B106" s="171" t="s">
        <v>6448</v>
      </c>
      <c r="C106" s="190"/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90"/>
      <c r="AA106" s="190"/>
      <c r="AC106" s="493" t="s">
        <v>9790</v>
      </c>
      <c r="AD106" s="494"/>
      <c r="AE106" s="494"/>
      <c r="AF106" s="494"/>
      <c r="AG106" s="494"/>
      <c r="AH106" s="495"/>
    </row>
    <row r="107" spans="1:55" ht="13.5" x14ac:dyDescent="0.2">
      <c r="A107" s="74"/>
      <c r="B107" s="216" t="s">
        <v>6438</v>
      </c>
      <c r="C107" s="217" t="s">
        <v>6439</v>
      </c>
      <c r="D107" s="218" t="s">
        <v>6440</v>
      </c>
      <c r="E107" s="218" t="s">
        <v>6441</v>
      </c>
      <c r="F107" s="218" t="s">
        <v>6442</v>
      </c>
      <c r="G107" s="218"/>
      <c r="H107" s="218" t="s">
        <v>6439</v>
      </c>
      <c r="I107" s="218" t="s">
        <v>6440</v>
      </c>
      <c r="J107" s="218" t="s">
        <v>6441</v>
      </c>
      <c r="K107" s="218" t="s">
        <v>6442</v>
      </c>
      <c r="L107" s="218"/>
      <c r="M107" s="218" t="s">
        <v>6449</v>
      </c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9"/>
      <c r="AA107" s="220" t="s">
        <v>83</v>
      </c>
      <c r="AE107" s="317" t="s">
        <v>9791</v>
      </c>
      <c r="AF107" s="90" t="s">
        <v>9785</v>
      </c>
    </row>
    <row r="108" spans="1:55" ht="13.5" x14ac:dyDescent="0.2">
      <c r="A108" s="74"/>
      <c r="B108" s="221">
        <v>0</v>
      </c>
      <c r="C108" s="229">
        <v>0</v>
      </c>
      <c r="D108" s="224">
        <v>0</v>
      </c>
      <c r="E108" s="224">
        <v>0</v>
      </c>
      <c r="F108" s="224">
        <v>0</v>
      </c>
      <c r="G108" s="224"/>
      <c r="H108" s="224">
        <v>0</v>
      </c>
      <c r="I108" s="224">
        <v>0</v>
      </c>
      <c r="J108" s="224">
        <v>0</v>
      </c>
      <c r="K108" s="224">
        <v>0</v>
      </c>
      <c r="L108" s="224"/>
      <c r="M108" s="224">
        <v>0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5"/>
      <c r="AA108" s="230"/>
      <c r="AC108" s="75" t="str">
        <f t="shared" ref="AC108:AC168" si="42">IF(LEN(BIN2HEX(CONCATENATE(K108,J108,I108,H108,F108,E108,D108,C108)))&gt;1,BIN2HEX(CONCATENATE(K108,J108,I108,H108,F108,E108,D108,C108)),"0"&amp;BIN2HEX(CONCATENATE(K108,J108,I108,H108,F108,E108,D108,C108)))</f>
        <v>00</v>
      </c>
      <c r="AD108" s="75" t="str">
        <f>CONCATENATE(AC108,AC109,AC110,AC111,AC112,AC113,AC114,AC115,AC116,AC117,AC118,AC119)</f>
        <v>000000000000000000000000</v>
      </c>
      <c r="AE108" s="90" t="str">
        <f>AD108</f>
        <v>000000000000000000000000</v>
      </c>
      <c r="AF108" s="90">
        <f>AG108</f>
        <v>0</v>
      </c>
      <c r="AG108" s="75">
        <f>SUM(AH108:AH119)</f>
        <v>0</v>
      </c>
      <c r="AH108" s="75">
        <f t="shared" ref="AH108:AH168" si="43">HEX2DEC(AC108)</f>
        <v>0</v>
      </c>
      <c r="AR108" s="75" t="str">
        <f>IF(LEN(DEC2BIN(M108))&gt;1,DEC2BIN(M108),"0"&amp;DEC2BIN(M108))</f>
        <v>00</v>
      </c>
      <c r="AS108" s="75" t="str">
        <f>AR212&amp;AR108</f>
        <v>0000</v>
      </c>
      <c r="AT108" s="75" t="str">
        <f>BIN2HEX(AS108)</f>
        <v>0</v>
      </c>
    </row>
    <row r="109" spans="1:55" ht="13.5" x14ac:dyDescent="0.2">
      <c r="A109" s="74"/>
      <c r="B109" s="221">
        <v>1</v>
      </c>
      <c r="C109" s="229">
        <v>0</v>
      </c>
      <c r="D109" s="224">
        <v>0</v>
      </c>
      <c r="E109" s="224">
        <v>0</v>
      </c>
      <c r="F109" s="224">
        <v>0</v>
      </c>
      <c r="G109" s="224"/>
      <c r="H109" s="224">
        <v>0</v>
      </c>
      <c r="I109" s="224">
        <v>0</v>
      </c>
      <c r="J109" s="224">
        <v>0</v>
      </c>
      <c r="K109" s="224">
        <v>0</v>
      </c>
      <c r="L109" s="224"/>
      <c r="M109" s="224">
        <v>0</v>
      </c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7"/>
      <c r="Y109" s="227"/>
      <c r="Z109" s="228"/>
      <c r="AA109" s="230"/>
      <c r="AC109" s="75" t="str">
        <f t="shared" si="42"/>
        <v>00</v>
      </c>
      <c r="AD109" s="75" t="str">
        <f>CONCATENATE(AC120,AC121,AC122,AC123,AC124,AC125,AC126,AC127,AC128,AC129,AC130,AC131,AC132,AC133,AC134,AC135)</f>
        <v>00000000000000000000000000000000</v>
      </c>
      <c r="AE109" s="90" t="str">
        <f ca="1">OFFSET($AD$109:$AD$207,0+AO4,0,1,1)</f>
        <v>00000000000000000000000000000000</v>
      </c>
      <c r="AF109" s="90">
        <f ca="1">OFFSET($AG$109:$AG$207,0+AO4,0,1,1)</f>
        <v>0</v>
      </c>
      <c r="AG109" s="75">
        <f>SUM(AH120:AH135)</f>
        <v>0</v>
      </c>
      <c r="AH109" s="75">
        <f t="shared" si="43"/>
        <v>0</v>
      </c>
      <c r="AR109" s="75" t="str">
        <f t="shared" ref="AR109:AR172" si="44">IF(LEN(DEC2BIN(M109))&gt;1,DEC2BIN(M109),"0"&amp;DEC2BIN(M109))</f>
        <v>00</v>
      </c>
      <c r="AS109" s="75" t="str">
        <f t="shared" ref="AS109:AS172" si="45">AR213&amp;AR109</f>
        <v>0000</v>
      </c>
      <c r="AT109" s="75" t="str">
        <f t="shared" ref="AT109:AT172" si="46">BIN2HEX(AS109)</f>
        <v>0</v>
      </c>
    </row>
    <row r="110" spans="1:55" ht="13.5" x14ac:dyDescent="0.2">
      <c r="A110" s="74"/>
      <c r="B110" s="221">
        <v>2</v>
      </c>
      <c r="C110" s="229">
        <v>0</v>
      </c>
      <c r="D110" s="224">
        <v>0</v>
      </c>
      <c r="E110" s="224">
        <v>0</v>
      </c>
      <c r="F110" s="224">
        <v>0</v>
      </c>
      <c r="G110" s="224"/>
      <c r="H110" s="224">
        <v>0</v>
      </c>
      <c r="I110" s="224">
        <v>0</v>
      </c>
      <c r="J110" s="224">
        <v>0</v>
      </c>
      <c r="K110" s="224">
        <v>0</v>
      </c>
      <c r="L110" s="224"/>
      <c r="M110" s="224">
        <v>0</v>
      </c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5"/>
      <c r="AA110" s="230"/>
      <c r="AC110" s="75" t="str">
        <f t="shared" si="42"/>
        <v>00</v>
      </c>
      <c r="AD110" s="75" t="str">
        <f t="shared" ref="AD110:AD173" si="47">CONCATENATE(AC121,AC122,AC123,AC124,AC125,AC126,AC127,AC128,AC129,AC130,AC131,AC132,AC133,AC134,AC135,AC136)</f>
        <v>00000000000000000000000000000000</v>
      </c>
      <c r="AE110" s="90" t="str">
        <f t="shared" ref="AE110:AE114" ca="1" si="48">OFFSET($AD$109:$AD$207,0+AO5,0,1,1)</f>
        <v>00000000000000000000000000000000</v>
      </c>
      <c r="AF110" s="90">
        <f t="shared" ref="AF110:AF114" ca="1" si="49">OFFSET($AG$109:$AG$207,0+AO5,0,1,1)</f>
        <v>0</v>
      </c>
      <c r="AG110" s="75">
        <f t="shared" ref="AG110:AG173" si="50">SUM(AH121:AH136)</f>
        <v>0</v>
      </c>
      <c r="AH110" s="75">
        <f t="shared" si="43"/>
        <v>0</v>
      </c>
      <c r="AR110" s="75" t="str">
        <f t="shared" si="44"/>
        <v>00</v>
      </c>
      <c r="AS110" s="75" t="str">
        <f t="shared" si="45"/>
        <v>0000</v>
      </c>
      <c r="AT110" s="75" t="str">
        <f t="shared" si="46"/>
        <v>0</v>
      </c>
    </row>
    <row r="111" spans="1:55" ht="13.5" x14ac:dyDescent="0.2">
      <c r="A111" s="74"/>
      <c r="B111" s="221">
        <v>3</v>
      </c>
      <c r="C111" s="229">
        <v>0</v>
      </c>
      <c r="D111" s="224">
        <v>0</v>
      </c>
      <c r="E111" s="224">
        <v>0</v>
      </c>
      <c r="F111" s="224">
        <v>0</v>
      </c>
      <c r="G111" s="224"/>
      <c r="H111" s="224">
        <v>0</v>
      </c>
      <c r="I111" s="224">
        <v>0</v>
      </c>
      <c r="J111" s="224">
        <v>0</v>
      </c>
      <c r="K111" s="224">
        <v>0</v>
      </c>
      <c r="L111" s="224"/>
      <c r="M111" s="224">
        <v>0</v>
      </c>
      <c r="N111" s="224"/>
      <c r="O111" s="224"/>
      <c r="P111" s="224"/>
      <c r="Q111" s="224"/>
      <c r="R111" s="224"/>
      <c r="S111" s="224"/>
      <c r="T111" s="224"/>
      <c r="U111" s="224"/>
      <c r="V111" s="224"/>
      <c r="W111" s="224"/>
      <c r="X111" s="227"/>
      <c r="Y111" s="227"/>
      <c r="Z111" s="228"/>
      <c r="AA111" s="230"/>
      <c r="AC111" s="75" t="str">
        <f t="shared" si="42"/>
        <v>00</v>
      </c>
      <c r="AD111" s="75" t="str">
        <f t="shared" si="47"/>
        <v>00000000000000000000000000000000</v>
      </c>
      <c r="AE111" s="90" t="str">
        <f t="shared" ca="1" si="48"/>
        <v>00000000000000000000000000000000</v>
      </c>
      <c r="AF111" s="90">
        <f t="shared" ca="1" si="49"/>
        <v>0</v>
      </c>
      <c r="AG111" s="75">
        <f t="shared" si="50"/>
        <v>0</v>
      </c>
      <c r="AH111" s="75">
        <f t="shared" si="43"/>
        <v>0</v>
      </c>
      <c r="AR111" s="75" t="str">
        <f t="shared" si="44"/>
        <v>00</v>
      </c>
      <c r="AS111" s="75" t="str">
        <f t="shared" si="45"/>
        <v>0000</v>
      </c>
      <c r="AT111" s="75" t="str">
        <f t="shared" si="46"/>
        <v>0</v>
      </c>
    </row>
    <row r="112" spans="1:55" ht="13.5" x14ac:dyDescent="0.2">
      <c r="A112" s="74"/>
      <c r="B112" s="221">
        <v>4</v>
      </c>
      <c r="C112" s="229">
        <v>0</v>
      </c>
      <c r="D112" s="224">
        <v>0</v>
      </c>
      <c r="E112" s="224">
        <v>0</v>
      </c>
      <c r="F112" s="224">
        <v>0</v>
      </c>
      <c r="G112" s="224"/>
      <c r="H112" s="224">
        <v>0</v>
      </c>
      <c r="I112" s="224">
        <v>0</v>
      </c>
      <c r="J112" s="224">
        <v>0</v>
      </c>
      <c r="K112" s="224">
        <v>0</v>
      </c>
      <c r="L112" s="224"/>
      <c r="M112" s="224">
        <v>0</v>
      </c>
      <c r="N112" s="224"/>
      <c r="O112" s="224"/>
      <c r="P112" s="224"/>
      <c r="Q112" s="224"/>
      <c r="R112" s="224"/>
      <c r="S112" s="224"/>
      <c r="T112" s="224"/>
      <c r="U112" s="224"/>
      <c r="V112" s="224"/>
      <c r="W112" s="224"/>
      <c r="X112" s="224"/>
      <c r="Y112" s="224"/>
      <c r="Z112" s="225"/>
      <c r="AA112" s="230"/>
      <c r="AC112" s="75" t="str">
        <f t="shared" si="42"/>
        <v>00</v>
      </c>
      <c r="AD112" s="75" t="str">
        <f t="shared" si="47"/>
        <v>00000000000000000000000000000000</v>
      </c>
      <c r="AE112" s="90" t="str">
        <f t="shared" ca="1" si="48"/>
        <v>00000000000000000000000000000000</v>
      </c>
      <c r="AF112" s="90">
        <f t="shared" ca="1" si="49"/>
        <v>0</v>
      </c>
      <c r="AG112" s="75">
        <f t="shared" si="50"/>
        <v>0</v>
      </c>
      <c r="AH112" s="75">
        <f t="shared" si="43"/>
        <v>0</v>
      </c>
      <c r="AR112" s="75" t="str">
        <f t="shared" si="44"/>
        <v>00</v>
      </c>
      <c r="AS112" s="75" t="str">
        <f t="shared" si="45"/>
        <v>0000</v>
      </c>
      <c r="AT112" s="75" t="str">
        <f t="shared" si="46"/>
        <v>0</v>
      </c>
    </row>
    <row r="113" spans="1:46" ht="13.5" x14ac:dyDescent="0.2">
      <c r="A113" s="74"/>
      <c r="B113" s="221">
        <v>5</v>
      </c>
      <c r="C113" s="229">
        <v>0</v>
      </c>
      <c r="D113" s="224">
        <v>0</v>
      </c>
      <c r="E113" s="224">
        <v>0</v>
      </c>
      <c r="F113" s="224">
        <v>0</v>
      </c>
      <c r="G113" s="224"/>
      <c r="H113" s="224">
        <v>0</v>
      </c>
      <c r="I113" s="224">
        <v>0</v>
      </c>
      <c r="J113" s="224">
        <v>0</v>
      </c>
      <c r="K113" s="224">
        <v>0</v>
      </c>
      <c r="L113" s="224"/>
      <c r="M113" s="224">
        <v>0</v>
      </c>
      <c r="N113" s="224"/>
      <c r="O113" s="224"/>
      <c r="P113" s="224"/>
      <c r="Q113" s="224"/>
      <c r="R113" s="224"/>
      <c r="S113" s="224"/>
      <c r="T113" s="224"/>
      <c r="U113" s="224"/>
      <c r="V113" s="224"/>
      <c r="W113" s="224"/>
      <c r="X113" s="224"/>
      <c r="Y113" s="224"/>
      <c r="Z113" s="225"/>
      <c r="AA113" s="230"/>
      <c r="AC113" s="75" t="str">
        <f t="shared" si="42"/>
        <v>00</v>
      </c>
      <c r="AD113" s="75" t="str">
        <f t="shared" si="47"/>
        <v>00000000000000000000000000000000</v>
      </c>
      <c r="AE113" s="90" t="str">
        <f t="shared" ca="1" si="48"/>
        <v>00000000000000000000000000000000</v>
      </c>
      <c r="AF113" s="90">
        <f t="shared" ca="1" si="49"/>
        <v>0</v>
      </c>
      <c r="AG113" s="75">
        <f t="shared" si="50"/>
        <v>0</v>
      </c>
      <c r="AH113" s="75">
        <f t="shared" si="43"/>
        <v>0</v>
      </c>
      <c r="AR113" s="75" t="str">
        <f t="shared" si="44"/>
        <v>00</v>
      </c>
      <c r="AS113" s="75" t="str">
        <f t="shared" si="45"/>
        <v>0000</v>
      </c>
      <c r="AT113" s="75" t="str">
        <f t="shared" si="46"/>
        <v>0</v>
      </c>
    </row>
    <row r="114" spans="1:46" ht="13.5" x14ac:dyDescent="0.2">
      <c r="A114" s="74"/>
      <c r="B114" s="221">
        <v>6</v>
      </c>
      <c r="C114" s="229">
        <v>0</v>
      </c>
      <c r="D114" s="224">
        <v>0</v>
      </c>
      <c r="E114" s="224">
        <v>0</v>
      </c>
      <c r="F114" s="224">
        <v>0</v>
      </c>
      <c r="G114" s="224"/>
      <c r="H114" s="224">
        <v>0</v>
      </c>
      <c r="I114" s="224">
        <v>0</v>
      </c>
      <c r="J114" s="224">
        <v>0</v>
      </c>
      <c r="K114" s="224">
        <v>0</v>
      </c>
      <c r="L114" s="224"/>
      <c r="M114" s="224">
        <v>0</v>
      </c>
      <c r="N114" s="224"/>
      <c r="O114" s="224"/>
      <c r="P114" s="224"/>
      <c r="Q114" s="224"/>
      <c r="R114" s="224"/>
      <c r="S114" s="224"/>
      <c r="T114" s="224"/>
      <c r="U114" s="224"/>
      <c r="V114" s="224"/>
      <c r="W114" s="224"/>
      <c r="X114" s="224"/>
      <c r="Y114" s="224"/>
      <c r="Z114" s="225"/>
      <c r="AA114" s="230"/>
      <c r="AC114" s="75" t="str">
        <f t="shared" si="42"/>
        <v>00</v>
      </c>
      <c r="AD114" s="75" t="str">
        <f t="shared" si="47"/>
        <v>00000000000000000000000000000000</v>
      </c>
      <c r="AE114" s="90" t="str">
        <f t="shared" ca="1" si="48"/>
        <v>0000000000000000</v>
      </c>
      <c r="AF114" s="90">
        <f t="shared" ca="1" si="49"/>
        <v>0</v>
      </c>
      <c r="AG114" s="75">
        <f t="shared" si="50"/>
        <v>0</v>
      </c>
      <c r="AH114" s="75">
        <f t="shared" si="43"/>
        <v>0</v>
      </c>
      <c r="AR114" s="75" t="str">
        <f t="shared" si="44"/>
        <v>00</v>
      </c>
      <c r="AS114" s="75" t="str">
        <f t="shared" si="45"/>
        <v>0000</v>
      </c>
      <c r="AT114" s="75" t="str">
        <f t="shared" si="46"/>
        <v>0</v>
      </c>
    </row>
    <row r="115" spans="1:46" ht="13.5" x14ac:dyDescent="0.2">
      <c r="A115" s="74"/>
      <c r="B115" s="221">
        <v>7</v>
      </c>
      <c r="C115" s="229">
        <v>0</v>
      </c>
      <c r="D115" s="224">
        <v>0</v>
      </c>
      <c r="E115" s="224">
        <v>0</v>
      </c>
      <c r="F115" s="224">
        <v>0</v>
      </c>
      <c r="G115" s="224"/>
      <c r="H115" s="224">
        <v>0</v>
      </c>
      <c r="I115" s="224">
        <v>0</v>
      </c>
      <c r="J115" s="224">
        <v>0</v>
      </c>
      <c r="K115" s="224">
        <v>0</v>
      </c>
      <c r="L115" s="224"/>
      <c r="M115" s="224">
        <v>0</v>
      </c>
      <c r="N115" s="224"/>
      <c r="O115" s="224"/>
      <c r="P115" s="224"/>
      <c r="Q115" s="224"/>
      <c r="R115" s="224"/>
      <c r="S115" s="224"/>
      <c r="T115" s="224"/>
      <c r="U115" s="224"/>
      <c r="V115" s="224"/>
      <c r="W115" s="224"/>
      <c r="X115" s="224"/>
      <c r="Y115" s="224"/>
      <c r="Z115" s="225"/>
      <c r="AA115" s="230"/>
      <c r="AC115" s="75" t="str">
        <f t="shared" si="42"/>
        <v>00</v>
      </c>
      <c r="AD115" s="75" t="str">
        <f t="shared" si="47"/>
        <v>00000000000000000000000000000000</v>
      </c>
      <c r="AG115" s="75">
        <f t="shared" si="50"/>
        <v>0</v>
      </c>
      <c r="AH115" s="75">
        <f t="shared" si="43"/>
        <v>0</v>
      </c>
      <c r="AR115" s="75" t="str">
        <f t="shared" si="44"/>
        <v>00</v>
      </c>
      <c r="AS115" s="75" t="str">
        <f t="shared" si="45"/>
        <v>0000</v>
      </c>
      <c r="AT115" s="75" t="str">
        <f t="shared" si="46"/>
        <v>0</v>
      </c>
    </row>
    <row r="116" spans="1:46" ht="13.5" x14ac:dyDescent="0.2">
      <c r="A116" s="74"/>
      <c r="B116" s="221">
        <v>8</v>
      </c>
      <c r="C116" s="229">
        <v>0</v>
      </c>
      <c r="D116" s="224">
        <v>0</v>
      </c>
      <c r="E116" s="224">
        <v>0</v>
      </c>
      <c r="F116" s="224">
        <v>0</v>
      </c>
      <c r="G116" s="224"/>
      <c r="H116" s="224">
        <v>0</v>
      </c>
      <c r="I116" s="224">
        <v>0</v>
      </c>
      <c r="J116" s="224">
        <v>0</v>
      </c>
      <c r="K116" s="224">
        <v>0</v>
      </c>
      <c r="L116" s="224"/>
      <c r="M116" s="224">
        <v>0</v>
      </c>
      <c r="N116" s="224"/>
      <c r="O116" s="224"/>
      <c r="P116" s="224"/>
      <c r="Q116" s="224"/>
      <c r="R116" s="224"/>
      <c r="S116" s="224"/>
      <c r="T116" s="224"/>
      <c r="U116" s="224"/>
      <c r="V116" s="224"/>
      <c r="W116" s="224"/>
      <c r="X116" s="224"/>
      <c r="Y116" s="224"/>
      <c r="Z116" s="225"/>
      <c r="AA116" s="230"/>
      <c r="AC116" s="75" t="str">
        <f t="shared" si="42"/>
        <v>00</v>
      </c>
      <c r="AD116" s="75" t="str">
        <f t="shared" si="47"/>
        <v>00000000000000000000000000000000</v>
      </c>
      <c r="AG116" s="75">
        <f t="shared" si="50"/>
        <v>0</v>
      </c>
      <c r="AH116" s="75">
        <f t="shared" si="43"/>
        <v>0</v>
      </c>
      <c r="AR116" s="75" t="str">
        <f t="shared" si="44"/>
        <v>00</v>
      </c>
      <c r="AS116" s="75" t="str">
        <f t="shared" si="45"/>
        <v>0000</v>
      </c>
      <c r="AT116" s="75" t="str">
        <f t="shared" si="46"/>
        <v>0</v>
      </c>
    </row>
    <row r="117" spans="1:46" ht="13.5" x14ac:dyDescent="0.2">
      <c r="A117" s="74"/>
      <c r="B117" s="221">
        <v>9</v>
      </c>
      <c r="C117" s="229">
        <v>0</v>
      </c>
      <c r="D117" s="224">
        <v>0</v>
      </c>
      <c r="E117" s="224">
        <v>0</v>
      </c>
      <c r="F117" s="224">
        <v>0</v>
      </c>
      <c r="G117" s="224"/>
      <c r="H117" s="224">
        <v>0</v>
      </c>
      <c r="I117" s="224">
        <v>0</v>
      </c>
      <c r="J117" s="224">
        <v>0</v>
      </c>
      <c r="K117" s="224">
        <v>0</v>
      </c>
      <c r="L117" s="224"/>
      <c r="M117" s="224">
        <v>0</v>
      </c>
      <c r="N117" s="224"/>
      <c r="O117" s="224"/>
      <c r="P117" s="224"/>
      <c r="Q117" s="224"/>
      <c r="R117" s="224"/>
      <c r="S117" s="224"/>
      <c r="T117" s="224"/>
      <c r="U117" s="224"/>
      <c r="V117" s="224"/>
      <c r="W117" s="224"/>
      <c r="X117" s="224"/>
      <c r="Y117" s="224"/>
      <c r="Z117" s="225"/>
      <c r="AA117" s="230"/>
      <c r="AC117" s="75" t="str">
        <f t="shared" si="42"/>
        <v>00</v>
      </c>
      <c r="AD117" s="75" t="str">
        <f t="shared" si="47"/>
        <v>00000000000000000000000000000000</v>
      </c>
      <c r="AG117" s="75">
        <f t="shared" si="50"/>
        <v>0</v>
      </c>
      <c r="AH117" s="75">
        <f t="shared" si="43"/>
        <v>0</v>
      </c>
      <c r="AR117" s="75" t="str">
        <f t="shared" si="44"/>
        <v>00</v>
      </c>
      <c r="AS117" s="75" t="str">
        <f t="shared" si="45"/>
        <v>0000</v>
      </c>
      <c r="AT117" s="75" t="str">
        <f t="shared" si="46"/>
        <v>0</v>
      </c>
    </row>
    <row r="118" spans="1:46" ht="13.5" x14ac:dyDescent="0.2">
      <c r="A118" s="74"/>
      <c r="B118" s="221">
        <v>10</v>
      </c>
      <c r="C118" s="229">
        <v>0</v>
      </c>
      <c r="D118" s="224">
        <v>0</v>
      </c>
      <c r="E118" s="224">
        <v>0</v>
      </c>
      <c r="F118" s="224">
        <v>0</v>
      </c>
      <c r="G118" s="224"/>
      <c r="H118" s="224">
        <v>0</v>
      </c>
      <c r="I118" s="224">
        <v>0</v>
      </c>
      <c r="J118" s="224">
        <v>0</v>
      </c>
      <c r="K118" s="224">
        <v>0</v>
      </c>
      <c r="L118" s="224"/>
      <c r="M118" s="224">
        <v>0</v>
      </c>
      <c r="N118" s="224"/>
      <c r="O118" s="224"/>
      <c r="P118" s="224"/>
      <c r="Q118" s="224"/>
      <c r="R118" s="224"/>
      <c r="S118" s="224"/>
      <c r="T118" s="224"/>
      <c r="U118" s="224"/>
      <c r="V118" s="224"/>
      <c r="W118" s="224"/>
      <c r="X118" s="224"/>
      <c r="Y118" s="224"/>
      <c r="Z118" s="225"/>
      <c r="AA118" s="230"/>
      <c r="AC118" s="75" t="str">
        <f t="shared" si="42"/>
        <v>00</v>
      </c>
      <c r="AD118" s="75" t="str">
        <f t="shared" si="47"/>
        <v>00000000000000000000000000000000</v>
      </c>
      <c r="AG118" s="75">
        <f t="shared" si="50"/>
        <v>0</v>
      </c>
      <c r="AH118" s="75">
        <f t="shared" si="43"/>
        <v>0</v>
      </c>
      <c r="AR118" s="75" t="str">
        <f t="shared" si="44"/>
        <v>00</v>
      </c>
      <c r="AS118" s="75" t="str">
        <f t="shared" si="45"/>
        <v>0000</v>
      </c>
      <c r="AT118" s="75" t="str">
        <f t="shared" si="46"/>
        <v>0</v>
      </c>
    </row>
    <row r="119" spans="1:46" ht="13.5" x14ac:dyDescent="0.2">
      <c r="A119" s="74"/>
      <c r="B119" s="221">
        <v>11</v>
      </c>
      <c r="C119" s="229">
        <v>0</v>
      </c>
      <c r="D119" s="224">
        <v>0</v>
      </c>
      <c r="E119" s="224">
        <v>0</v>
      </c>
      <c r="F119" s="224">
        <v>0</v>
      </c>
      <c r="G119" s="224"/>
      <c r="H119" s="224">
        <v>0</v>
      </c>
      <c r="I119" s="224">
        <v>0</v>
      </c>
      <c r="J119" s="224">
        <v>0</v>
      </c>
      <c r="K119" s="224">
        <v>0</v>
      </c>
      <c r="L119" s="224"/>
      <c r="M119" s="224">
        <v>0</v>
      </c>
      <c r="N119" s="224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5"/>
      <c r="AA119" s="230"/>
      <c r="AC119" s="75" t="str">
        <f t="shared" si="42"/>
        <v>00</v>
      </c>
      <c r="AD119" s="75" t="str">
        <f t="shared" si="47"/>
        <v>00000000000000000000000000000000</v>
      </c>
      <c r="AG119" s="75">
        <f t="shared" si="50"/>
        <v>0</v>
      </c>
      <c r="AH119" s="75">
        <f t="shared" si="43"/>
        <v>0</v>
      </c>
      <c r="AR119" s="75" t="str">
        <f t="shared" si="44"/>
        <v>00</v>
      </c>
      <c r="AS119" s="75" t="str">
        <f t="shared" si="45"/>
        <v>0000</v>
      </c>
      <c r="AT119" s="75" t="str">
        <f t="shared" si="46"/>
        <v>0</v>
      </c>
    </row>
    <row r="120" spans="1:46" ht="13.5" x14ac:dyDescent="0.2">
      <c r="A120" s="74"/>
      <c r="B120" s="221">
        <v>12</v>
      </c>
      <c r="C120" s="229">
        <v>0</v>
      </c>
      <c r="D120" s="224">
        <v>0</v>
      </c>
      <c r="E120" s="224">
        <v>0</v>
      </c>
      <c r="F120" s="224">
        <v>0</v>
      </c>
      <c r="G120" s="224"/>
      <c r="H120" s="224">
        <v>0</v>
      </c>
      <c r="I120" s="224">
        <v>0</v>
      </c>
      <c r="J120" s="224">
        <v>0</v>
      </c>
      <c r="K120" s="224">
        <v>0</v>
      </c>
      <c r="L120" s="224"/>
      <c r="M120" s="224">
        <v>0</v>
      </c>
      <c r="N120" s="224"/>
      <c r="O120" s="224"/>
      <c r="P120" s="224"/>
      <c r="Q120" s="224"/>
      <c r="R120" s="224"/>
      <c r="S120" s="224"/>
      <c r="T120" s="224"/>
      <c r="U120" s="224"/>
      <c r="V120" s="224"/>
      <c r="W120" s="224"/>
      <c r="X120" s="224"/>
      <c r="Y120" s="224"/>
      <c r="Z120" s="225"/>
      <c r="AA120" s="230"/>
      <c r="AC120" s="75" t="str">
        <f t="shared" si="42"/>
        <v>00</v>
      </c>
      <c r="AD120" s="75" t="str">
        <f t="shared" si="47"/>
        <v>00000000000000000000000000000000</v>
      </c>
      <c r="AG120" s="75">
        <f t="shared" si="50"/>
        <v>0</v>
      </c>
      <c r="AH120" s="75">
        <f t="shared" si="43"/>
        <v>0</v>
      </c>
      <c r="AR120" s="75" t="str">
        <f t="shared" si="44"/>
        <v>00</v>
      </c>
      <c r="AS120" s="75" t="str">
        <f t="shared" si="45"/>
        <v>0000</v>
      </c>
      <c r="AT120" s="75" t="str">
        <f t="shared" si="46"/>
        <v>0</v>
      </c>
    </row>
    <row r="121" spans="1:46" ht="13.5" x14ac:dyDescent="0.2">
      <c r="A121" s="74"/>
      <c r="B121" s="221">
        <v>13</v>
      </c>
      <c r="C121" s="229">
        <v>0</v>
      </c>
      <c r="D121" s="224">
        <v>0</v>
      </c>
      <c r="E121" s="224">
        <v>0</v>
      </c>
      <c r="F121" s="224">
        <v>0</v>
      </c>
      <c r="G121" s="224"/>
      <c r="H121" s="224">
        <v>0</v>
      </c>
      <c r="I121" s="224">
        <v>0</v>
      </c>
      <c r="J121" s="224">
        <v>0</v>
      </c>
      <c r="K121" s="224">
        <v>0</v>
      </c>
      <c r="L121" s="224"/>
      <c r="M121" s="224">
        <v>0</v>
      </c>
      <c r="N121" s="224"/>
      <c r="O121" s="224"/>
      <c r="P121" s="224"/>
      <c r="Q121" s="224"/>
      <c r="R121" s="224"/>
      <c r="S121" s="224"/>
      <c r="T121" s="224"/>
      <c r="U121" s="224"/>
      <c r="V121" s="224"/>
      <c r="W121" s="224"/>
      <c r="X121" s="224"/>
      <c r="Y121" s="224"/>
      <c r="Z121" s="225"/>
      <c r="AA121" s="230"/>
      <c r="AC121" s="75" t="str">
        <f t="shared" si="42"/>
        <v>00</v>
      </c>
      <c r="AD121" s="75" t="str">
        <f t="shared" si="47"/>
        <v>00000000000000000000000000000000</v>
      </c>
      <c r="AG121" s="75">
        <f t="shared" si="50"/>
        <v>0</v>
      </c>
      <c r="AH121" s="75">
        <f t="shared" si="43"/>
        <v>0</v>
      </c>
      <c r="AR121" s="75" t="str">
        <f t="shared" si="44"/>
        <v>00</v>
      </c>
      <c r="AS121" s="75" t="str">
        <f t="shared" si="45"/>
        <v>0000</v>
      </c>
      <c r="AT121" s="75" t="str">
        <f t="shared" si="46"/>
        <v>0</v>
      </c>
    </row>
    <row r="122" spans="1:46" ht="13.5" x14ac:dyDescent="0.2">
      <c r="A122" s="74"/>
      <c r="B122" s="221">
        <v>14</v>
      </c>
      <c r="C122" s="229">
        <v>0</v>
      </c>
      <c r="D122" s="224">
        <v>0</v>
      </c>
      <c r="E122" s="224">
        <v>0</v>
      </c>
      <c r="F122" s="224">
        <v>0</v>
      </c>
      <c r="G122" s="224"/>
      <c r="H122" s="224">
        <v>0</v>
      </c>
      <c r="I122" s="224">
        <v>0</v>
      </c>
      <c r="J122" s="224">
        <v>0</v>
      </c>
      <c r="K122" s="224">
        <v>0</v>
      </c>
      <c r="L122" s="224"/>
      <c r="M122" s="224">
        <v>0</v>
      </c>
      <c r="N122" s="224"/>
      <c r="O122" s="224"/>
      <c r="P122" s="224"/>
      <c r="Q122" s="224"/>
      <c r="R122" s="224"/>
      <c r="S122" s="224"/>
      <c r="T122" s="224"/>
      <c r="U122" s="224"/>
      <c r="V122" s="224"/>
      <c r="W122" s="224"/>
      <c r="X122" s="224"/>
      <c r="Y122" s="224"/>
      <c r="Z122" s="225"/>
      <c r="AA122" s="230"/>
      <c r="AC122" s="75" t="str">
        <f t="shared" si="42"/>
        <v>00</v>
      </c>
      <c r="AD122" s="75" t="str">
        <f t="shared" si="47"/>
        <v>00000000000000000000000000000000</v>
      </c>
      <c r="AG122" s="75">
        <f t="shared" si="50"/>
        <v>0</v>
      </c>
      <c r="AH122" s="75">
        <f t="shared" si="43"/>
        <v>0</v>
      </c>
      <c r="AR122" s="75" t="str">
        <f t="shared" si="44"/>
        <v>00</v>
      </c>
      <c r="AS122" s="75" t="str">
        <f t="shared" si="45"/>
        <v>0000</v>
      </c>
      <c r="AT122" s="75" t="str">
        <f t="shared" si="46"/>
        <v>0</v>
      </c>
    </row>
    <row r="123" spans="1:46" ht="13.5" x14ac:dyDescent="0.2">
      <c r="A123" s="74"/>
      <c r="B123" s="221">
        <v>15</v>
      </c>
      <c r="C123" s="229">
        <v>0</v>
      </c>
      <c r="D123" s="224">
        <v>0</v>
      </c>
      <c r="E123" s="224">
        <v>0</v>
      </c>
      <c r="F123" s="224">
        <v>0</v>
      </c>
      <c r="G123" s="224"/>
      <c r="H123" s="224">
        <v>0</v>
      </c>
      <c r="I123" s="224">
        <v>0</v>
      </c>
      <c r="J123" s="224">
        <v>0</v>
      </c>
      <c r="K123" s="224">
        <v>0</v>
      </c>
      <c r="L123" s="224"/>
      <c r="M123" s="224">
        <v>0</v>
      </c>
      <c r="N123" s="224"/>
      <c r="O123" s="224"/>
      <c r="P123" s="224"/>
      <c r="Q123" s="224"/>
      <c r="R123" s="224"/>
      <c r="S123" s="224"/>
      <c r="T123" s="224"/>
      <c r="U123" s="224"/>
      <c r="V123" s="224"/>
      <c r="W123" s="224"/>
      <c r="X123" s="224"/>
      <c r="Y123" s="224"/>
      <c r="Z123" s="225"/>
      <c r="AA123" s="230"/>
      <c r="AC123" s="75" t="str">
        <f t="shared" si="42"/>
        <v>00</v>
      </c>
      <c r="AD123" s="75" t="str">
        <f t="shared" si="47"/>
        <v>00000000000000000000000000000000</v>
      </c>
      <c r="AG123" s="75">
        <f t="shared" si="50"/>
        <v>0</v>
      </c>
      <c r="AH123" s="75">
        <f t="shared" si="43"/>
        <v>0</v>
      </c>
      <c r="AR123" s="75" t="str">
        <f t="shared" si="44"/>
        <v>00</v>
      </c>
      <c r="AS123" s="75" t="str">
        <f t="shared" si="45"/>
        <v>0000</v>
      </c>
      <c r="AT123" s="75" t="str">
        <f t="shared" si="46"/>
        <v>0</v>
      </c>
    </row>
    <row r="124" spans="1:46" ht="13.5" x14ac:dyDescent="0.2">
      <c r="A124" s="74"/>
      <c r="B124" s="221">
        <v>16</v>
      </c>
      <c r="C124" s="229">
        <v>0</v>
      </c>
      <c r="D124" s="224">
        <v>0</v>
      </c>
      <c r="E124" s="224">
        <v>0</v>
      </c>
      <c r="F124" s="224">
        <v>0</v>
      </c>
      <c r="G124" s="224"/>
      <c r="H124" s="224">
        <v>0</v>
      </c>
      <c r="I124" s="224">
        <v>0</v>
      </c>
      <c r="J124" s="224">
        <v>0</v>
      </c>
      <c r="K124" s="224">
        <v>0</v>
      </c>
      <c r="L124" s="224"/>
      <c r="M124" s="224">
        <v>0</v>
      </c>
      <c r="N124" s="224"/>
      <c r="O124" s="224"/>
      <c r="P124" s="224"/>
      <c r="Q124" s="224"/>
      <c r="R124" s="224"/>
      <c r="S124" s="224"/>
      <c r="T124" s="224"/>
      <c r="U124" s="224"/>
      <c r="V124" s="224"/>
      <c r="W124" s="224"/>
      <c r="X124" s="224"/>
      <c r="Y124" s="224"/>
      <c r="Z124" s="225"/>
      <c r="AA124" s="230"/>
      <c r="AC124" s="75" t="str">
        <f t="shared" si="42"/>
        <v>00</v>
      </c>
      <c r="AD124" s="75" t="str">
        <f t="shared" si="47"/>
        <v>00000000000000000000000000000000</v>
      </c>
      <c r="AG124" s="75">
        <f t="shared" si="50"/>
        <v>0</v>
      </c>
      <c r="AH124" s="75">
        <f t="shared" si="43"/>
        <v>0</v>
      </c>
      <c r="AR124" s="75" t="str">
        <f t="shared" si="44"/>
        <v>00</v>
      </c>
      <c r="AS124" s="75" t="str">
        <f t="shared" si="45"/>
        <v>0000</v>
      </c>
      <c r="AT124" s="75" t="str">
        <f t="shared" si="46"/>
        <v>0</v>
      </c>
    </row>
    <row r="125" spans="1:46" ht="13.5" x14ac:dyDescent="0.2">
      <c r="A125" s="74"/>
      <c r="B125" s="221">
        <v>17</v>
      </c>
      <c r="C125" s="229">
        <v>0</v>
      </c>
      <c r="D125" s="224">
        <v>0</v>
      </c>
      <c r="E125" s="224">
        <v>0</v>
      </c>
      <c r="F125" s="224">
        <v>0</v>
      </c>
      <c r="G125" s="224"/>
      <c r="H125" s="224">
        <v>0</v>
      </c>
      <c r="I125" s="224">
        <v>0</v>
      </c>
      <c r="J125" s="224">
        <v>0</v>
      </c>
      <c r="K125" s="224">
        <v>0</v>
      </c>
      <c r="L125" s="224"/>
      <c r="M125" s="224">
        <v>0</v>
      </c>
      <c r="N125" s="224"/>
      <c r="O125" s="224"/>
      <c r="P125" s="224"/>
      <c r="Q125" s="224"/>
      <c r="R125" s="224"/>
      <c r="S125" s="224"/>
      <c r="T125" s="224"/>
      <c r="U125" s="224"/>
      <c r="V125" s="224"/>
      <c r="W125" s="224"/>
      <c r="X125" s="224"/>
      <c r="Y125" s="224"/>
      <c r="Z125" s="225"/>
      <c r="AA125" s="230"/>
      <c r="AC125" s="75" t="str">
        <f t="shared" si="42"/>
        <v>00</v>
      </c>
      <c r="AD125" s="75" t="str">
        <f t="shared" si="47"/>
        <v>00000000000000000000000000000000</v>
      </c>
      <c r="AG125" s="75">
        <f t="shared" si="50"/>
        <v>0</v>
      </c>
      <c r="AH125" s="75">
        <f t="shared" si="43"/>
        <v>0</v>
      </c>
      <c r="AR125" s="75" t="str">
        <f t="shared" si="44"/>
        <v>00</v>
      </c>
      <c r="AS125" s="75" t="str">
        <f t="shared" si="45"/>
        <v>0000</v>
      </c>
      <c r="AT125" s="75" t="str">
        <f t="shared" si="46"/>
        <v>0</v>
      </c>
    </row>
    <row r="126" spans="1:46" ht="13.5" x14ac:dyDescent="0.2">
      <c r="A126" s="74"/>
      <c r="B126" s="221">
        <v>18</v>
      </c>
      <c r="C126" s="229">
        <v>0</v>
      </c>
      <c r="D126" s="224">
        <v>0</v>
      </c>
      <c r="E126" s="224">
        <v>0</v>
      </c>
      <c r="F126" s="224">
        <v>0</v>
      </c>
      <c r="G126" s="224"/>
      <c r="H126" s="224">
        <v>0</v>
      </c>
      <c r="I126" s="224">
        <v>0</v>
      </c>
      <c r="J126" s="224">
        <v>0</v>
      </c>
      <c r="K126" s="224">
        <v>0</v>
      </c>
      <c r="L126" s="224"/>
      <c r="M126" s="224">
        <v>0</v>
      </c>
      <c r="N126" s="224"/>
      <c r="O126" s="224"/>
      <c r="P126" s="224"/>
      <c r="Q126" s="224"/>
      <c r="R126" s="224"/>
      <c r="S126" s="224"/>
      <c r="T126" s="224"/>
      <c r="U126" s="224"/>
      <c r="V126" s="224"/>
      <c r="W126" s="224"/>
      <c r="X126" s="224"/>
      <c r="Y126" s="224"/>
      <c r="Z126" s="225"/>
      <c r="AA126" s="230"/>
      <c r="AC126" s="75" t="str">
        <f t="shared" si="42"/>
        <v>00</v>
      </c>
      <c r="AD126" s="75" t="str">
        <f t="shared" si="47"/>
        <v>00000000000000000000000000000000</v>
      </c>
      <c r="AG126" s="75">
        <f t="shared" si="50"/>
        <v>0</v>
      </c>
      <c r="AH126" s="75">
        <f t="shared" si="43"/>
        <v>0</v>
      </c>
      <c r="AR126" s="75" t="str">
        <f t="shared" si="44"/>
        <v>00</v>
      </c>
      <c r="AS126" s="75" t="str">
        <f t="shared" si="45"/>
        <v>0000</v>
      </c>
      <c r="AT126" s="75" t="str">
        <f t="shared" si="46"/>
        <v>0</v>
      </c>
    </row>
    <row r="127" spans="1:46" ht="13.5" x14ac:dyDescent="0.2">
      <c r="A127" s="74"/>
      <c r="B127" s="221">
        <v>19</v>
      </c>
      <c r="C127" s="229">
        <v>0</v>
      </c>
      <c r="D127" s="224">
        <v>0</v>
      </c>
      <c r="E127" s="224">
        <v>0</v>
      </c>
      <c r="F127" s="224">
        <v>0</v>
      </c>
      <c r="G127" s="224"/>
      <c r="H127" s="224">
        <v>0</v>
      </c>
      <c r="I127" s="224">
        <v>0</v>
      </c>
      <c r="J127" s="224">
        <v>0</v>
      </c>
      <c r="K127" s="224">
        <v>0</v>
      </c>
      <c r="L127" s="224"/>
      <c r="M127" s="224">
        <v>0</v>
      </c>
      <c r="N127" s="224"/>
      <c r="O127" s="224"/>
      <c r="P127" s="224"/>
      <c r="Q127" s="224"/>
      <c r="R127" s="224"/>
      <c r="S127" s="224"/>
      <c r="T127" s="224"/>
      <c r="U127" s="224"/>
      <c r="V127" s="224"/>
      <c r="W127" s="224"/>
      <c r="X127" s="224"/>
      <c r="Y127" s="224"/>
      <c r="Z127" s="225"/>
      <c r="AA127" s="230"/>
      <c r="AC127" s="75" t="str">
        <f t="shared" si="42"/>
        <v>00</v>
      </c>
      <c r="AD127" s="75" t="str">
        <f t="shared" si="47"/>
        <v>00000000000000000000000000000000</v>
      </c>
      <c r="AG127" s="75">
        <f t="shared" si="50"/>
        <v>0</v>
      </c>
      <c r="AH127" s="75">
        <f t="shared" si="43"/>
        <v>0</v>
      </c>
      <c r="AR127" s="75" t="str">
        <f t="shared" si="44"/>
        <v>00</v>
      </c>
      <c r="AS127" s="75" t="str">
        <f t="shared" si="45"/>
        <v>0000</v>
      </c>
      <c r="AT127" s="75" t="str">
        <f t="shared" si="46"/>
        <v>0</v>
      </c>
    </row>
    <row r="128" spans="1:46" ht="13.5" x14ac:dyDescent="0.2">
      <c r="A128" s="74"/>
      <c r="B128" s="221">
        <v>20</v>
      </c>
      <c r="C128" s="229">
        <v>0</v>
      </c>
      <c r="D128" s="224">
        <v>0</v>
      </c>
      <c r="E128" s="224">
        <v>0</v>
      </c>
      <c r="F128" s="224">
        <v>0</v>
      </c>
      <c r="G128" s="224"/>
      <c r="H128" s="224">
        <v>0</v>
      </c>
      <c r="I128" s="224">
        <v>0</v>
      </c>
      <c r="J128" s="224">
        <v>0</v>
      </c>
      <c r="K128" s="224">
        <v>0</v>
      </c>
      <c r="L128" s="224"/>
      <c r="M128" s="224">
        <v>0</v>
      </c>
      <c r="N128" s="224"/>
      <c r="O128" s="224"/>
      <c r="P128" s="224"/>
      <c r="Q128" s="224"/>
      <c r="R128" s="224"/>
      <c r="S128" s="224"/>
      <c r="T128" s="224"/>
      <c r="U128" s="224"/>
      <c r="V128" s="224"/>
      <c r="W128" s="224"/>
      <c r="X128" s="224"/>
      <c r="Y128" s="224"/>
      <c r="Z128" s="225"/>
      <c r="AA128" s="230"/>
      <c r="AC128" s="75" t="str">
        <f t="shared" si="42"/>
        <v>00</v>
      </c>
      <c r="AD128" s="75" t="str">
        <f t="shared" si="47"/>
        <v>00000000000000000000000000000000</v>
      </c>
      <c r="AG128" s="75">
        <f t="shared" si="50"/>
        <v>0</v>
      </c>
      <c r="AH128" s="75">
        <f t="shared" si="43"/>
        <v>0</v>
      </c>
      <c r="AR128" s="75" t="str">
        <f t="shared" si="44"/>
        <v>00</v>
      </c>
      <c r="AS128" s="75" t="str">
        <f t="shared" si="45"/>
        <v>0000</v>
      </c>
      <c r="AT128" s="75" t="str">
        <f t="shared" si="46"/>
        <v>0</v>
      </c>
    </row>
    <row r="129" spans="1:46" ht="13.5" x14ac:dyDescent="0.2">
      <c r="A129" s="74"/>
      <c r="B129" s="221">
        <v>21</v>
      </c>
      <c r="C129" s="229">
        <v>0</v>
      </c>
      <c r="D129" s="224">
        <v>0</v>
      </c>
      <c r="E129" s="224">
        <v>0</v>
      </c>
      <c r="F129" s="224">
        <v>0</v>
      </c>
      <c r="G129" s="224"/>
      <c r="H129" s="224">
        <v>0</v>
      </c>
      <c r="I129" s="224">
        <v>0</v>
      </c>
      <c r="J129" s="224">
        <v>0</v>
      </c>
      <c r="K129" s="224">
        <v>0</v>
      </c>
      <c r="L129" s="224"/>
      <c r="M129" s="224">
        <v>0</v>
      </c>
      <c r="N129" s="224"/>
      <c r="O129" s="224"/>
      <c r="P129" s="224"/>
      <c r="Q129" s="224"/>
      <c r="R129" s="224"/>
      <c r="S129" s="224"/>
      <c r="T129" s="224"/>
      <c r="U129" s="224"/>
      <c r="V129" s="224"/>
      <c r="W129" s="224"/>
      <c r="X129" s="224"/>
      <c r="Y129" s="224"/>
      <c r="Z129" s="225"/>
      <c r="AA129" s="230"/>
      <c r="AC129" s="75" t="str">
        <f t="shared" si="42"/>
        <v>00</v>
      </c>
      <c r="AD129" s="75" t="str">
        <f t="shared" si="47"/>
        <v>00000000000000000000000000000000</v>
      </c>
      <c r="AG129" s="75">
        <f t="shared" si="50"/>
        <v>0</v>
      </c>
      <c r="AH129" s="75">
        <f t="shared" si="43"/>
        <v>0</v>
      </c>
      <c r="AR129" s="75" t="str">
        <f t="shared" si="44"/>
        <v>00</v>
      </c>
      <c r="AS129" s="75" t="str">
        <f t="shared" si="45"/>
        <v>0000</v>
      </c>
      <c r="AT129" s="75" t="str">
        <f t="shared" si="46"/>
        <v>0</v>
      </c>
    </row>
    <row r="130" spans="1:46" ht="13.5" x14ac:dyDescent="0.2">
      <c r="A130" s="74"/>
      <c r="B130" s="221">
        <v>22</v>
      </c>
      <c r="C130" s="229">
        <v>0</v>
      </c>
      <c r="D130" s="224">
        <v>0</v>
      </c>
      <c r="E130" s="224">
        <v>0</v>
      </c>
      <c r="F130" s="224">
        <v>0</v>
      </c>
      <c r="G130" s="224"/>
      <c r="H130" s="224">
        <v>0</v>
      </c>
      <c r="I130" s="224">
        <v>0</v>
      </c>
      <c r="J130" s="224">
        <v>0</v>
      </c>
      <c r="K130" s="224">
        <v>0</v>
      </c>
      <c r="L130" s="224"/>
      <c r="M130" s="224">
        <v>0</v>
      </c>
      <c r="N130" s="224"/>
      <c r="O130" s="224"/>
      <c r="P130" s="224"/>
      <c r="Q130" s="224"/>
      <c r="R130" s="224"/>
      <c r="S130" s="224"/>
      <c r="T130" s="224"/>
      <c r="U130" s="224"/>
      <c r="V130" s="224"/>
      <c r="W130" s="224"/>
      <c r="X130" s="224"/>
      <c r="Y130" s="224"/>
      <c r="Z130" s="225"/>
      <c r="AA130" s="230"/>
      <c r="AC130" s="75" t="str">
        <f t="shared" si="42"/>
        <v>00</v>
      </c>
      <c r="AD130" s="75" t="str">
        <f t="shared" si="47"/>
        <v>00000000000000000000000000000000</v>
      </c>
      <c r="AG130" s="75">
        <f t="shared" si="50"/>
        <v>0</v>
      </c>
      <c r="AH130" s="75">
        <f t="shared" si="43"/>
        <v>0</v>
      </c>
      <c r="AR130" s="75" t="str">
        <f t="shared" si="44"/>
        <v>00</v>
      </c>
      <c r="AS130" s="75" t="str">
        <f t="shared" si="45"/>
        <v>0000</v>
      </c>
      <c r="AT130" s="75" t="str">
        <f t="shared" si="46"/>
        <v>0</v>
      </c>
    </row>
    <row r="131" spans="1:46" ht="13.5" x14ac:dyDescent="0.2">
      <c r="A131" s="74"/>
      <c r="B131" s="221">
        <v>23</v>
      </c>
      <c r="C131" s="229">
        <v>0</v>
      </c>
      <c r="D131" s="224">
        <v>0</v>
      </c>
      <c r="E131" s="224">
        <v>0</v>
      </c>
      <c r="F131" s="224">
        <v>0</v>
      </c>
      <c r="G131" s="224"/>
      <c r="H131" s="224">
        <v>0</v>
      </c>
      <c r="I131" s="224">
        <v>0</v>
      </c>
      <c r="J131" s="224">
        <v>0</v>
      </c>
      <c r="K131" s="224">
        <v>0</v>
      </c>
      <c r="L131" s="224"/>
      <c r="M131" s="224">
        <v>0</v>
      </c>
      <c r="N131" s="224"/>
      <c r="O131" s="224"/>
      <c r="P131" s="224"/>
      <c r="Q131" s="224"/>
      <c r="R131" s="224"/>
      <c r="S131" s="224"/>
      <c r="T131" s="224"/>
      <c r="U131" s="224"/>
      <c r="V131" s="224"/>
      <c r="W131" s="224"/>
      <c r="X131" s="224"/>
      <c r="Y131" s="224"/>
      <c r="Z131" s="225"/>
      <c r="AA131" s="230"/>
      <c r="AC131" s="75" t="str">
        <f t="shared" si="42"/>
        <v>00</v>
      </c>
      <c r="AD131" s="75" t="str">
        <f t="shared" si="47"/>
        <v>00000000000000000000000000000000</v>
      </c>
      <c r="AG131" s="75">
        <f t="shared" si="50"/>
        <v>0</v>
      </c>
      <c r="AH131" s="75">
        <f t="shared" si="43"/>
        <v>0</v>
      </c>
      <c r="AR131" s="75" t="str">
        <f t="shared" si="44"/>
        <v>00</v>
      </c>
      <c r="AS131" s="75" t="str">
        <f t="shared" si="45"/>
        <v>0000</v>
      </c>
      <c r="AT131" s="75" t="str">
        <f t="shared" si="46"/>
        <v>0</v>
      </c>
    </row>
    <row r="132" spans="1:46" ht="13.5" x14ac:dyDescent="0.2">
      <c r="A132" s="74"/>
      <c r="B132" s="221">
        <v>24</v>
      </c>
      <c r="C132" s="229">
        <v>0</v>
      </c>
      <c r="D132" s="224">
        <v>0</v>
      </c>
      <c r="E132" s="224">
        <v>0</v>
      </c>
      <c r="F132" s="224">
        <v>0</v>
      </c>
      <c r="G132" s="224"/>
      <c r="H132" s="224">
        <v>0</v>
      </c>
      <c r="I132" s="224">
        <v>0</v>
      </c>
      <c r="J132" s="224">
        <v>0</v>
      </c>
      <c r="K132" s="224">
        <v>0</v>
      </c>
      <c r="L132" s="224"/>
      <c r="M132" s="224">
        <v>0</v>
      </c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5"/>
      <c r="AA132" s="230"/>
      <c r="AC132" s="75" t="str">
        <f t="shared" si="42"/>
        <v>00</v>
      </c>
      <c r="AD132" s="75" t="str">
        <f t="shared" si="47"/>
        <v>00000000000000000000000000000000</v>
      </c>
      <c r="AG132" s="75">
        <f t="shared" si="50"/>
        <v>0</v>
      </c>
      <c r="AH132" s="75">
        <f t="shared" si="43"/>
        <v>0</v>
      </c>
      <c r="AR132" s="75" t="str">
        <f t="shared" si="44"/>
        <v>00</v>
      </c>
      <c r="AS132" s="75" t="str">
        <f t="shared" si="45"/>
        <v>0000</v>
      </c>
      <c r="AT132" s="75" t="str">
        <f t="shared" si="46"/>
        <v>0</v>
      </c>
    </row>
    <row r="133" spans="1:46" ht="13.5" x14ac:dyDescent="0.2">
      <c r="A133" s="74"/>
      <c r="B133" s="221">
        <v>25</v>
      </c>
      <c r="C133" s="229">
        <v>0</v>
      </c>
      <c r="D133" s="224">
        <v>0</v>
      </c>
      <c r="E133" s="224">
        <v>0</v>
      </c>
      <c r="F133" s="224">
        <v>0</v>
      </c>
      <c r="G133" s="224"/>
      <c r="H133" s="224">
        <v>0</v>
      </c>
      <c r="I133" s="224">
        <v>0</v>
      </c>
      <c r="J133" s="224">
        <v>0</v>
      </c>
      <c r="K133" s="224">
        <v>0</v>
      </c>
      <c r="L133" s="224"/>
      <c r="M133" s="224">
        <v>0</v>
      </c>
      <c r="N133" s="224"/>
      <c r="O133" s="224"/>
      <c r="P133" s="224"/>
      <c r="Q133" s="224"/>
      <c r="R133" s="224"/>
      <c r="S133" s="224"/>
      <c r="T133" s="224"/>
      <c r="U133" s="224"/>
      <c r="V133" s="224"/>
      <c r="W133" s="224"/>
      <c r="X133" s="224"/>
      <c r="Y133" s="224"/>
      <c r="Z133" s="225"/>
      <c r="AA133" s="230"/>
      <c r="AC133" s="75" t="str">
        <f t="shared" si="42"/>
        <v>00</v>
      </c>
      <c r="AD133" s="75" t="str">
        <f t="shared" si="47"/>
        <v>00000000000000000000000000000000</v>
      </c>
      <c r="AG133" s="75">
        <f t="shared" si="50"/>
        <v>0</v>
      </c>
      <c r="AH133" s="75">
        <f t="shared" si="43"/>
        <v>0</v>
      </c>
      <c r="AR133" s="75" t="str">
        <f t="shared" si="44"/>
        <v>00</v>
      </c>
      <c r="AS133" s="75" t="str">
        <f t="shared" si="45"/>
        <v>0000</v>
      </c>
      <c r="AT133" s="75" t="str">
        <f t="shared" si="46"/>
        <v>0</v>
      </c>
    </row>
    <row r="134" spans="1:46" ht="13.5" x14ac:dyDescent="0.2">
      <c r="A134" s="74"/>
      <c r="B134" s="221">
        <v>26</v>
      </c>
      <c r="C134" s="229">
        <v>0</v>
      </c>
      <c r="D134" s="224">
        <v>0</v>
      </c>
      <c r="E134" s="224">
        <v>0</v>
      </c>
      <c r="F134" s="224">
        <v>0</v>
      </c>
      <c r="G134" s="224"/>
      <c r="H134" s="224">
        <v>0</v>
      </c>
      <c r="I134" s="224">
        <v>0</v>
      </c>
      <c r="J134" s="224">
        <v>0</v>
      </c>
      <c r="K134" s="224">
        <v>0</v>
      </c>
      <c r="L134" s="224"/>
      <c r="M134" s="224">
        <v>0</v>
      </c>
      <c r="N134" s="224"/>
      <c r="O134" s="224"/>
      <c r="P134" s="224"/>
      <c r="Q134" s="224"/>
      <c r="R134" s="224"/>
      <c r="S134" s="224"/>
      <c r="T134" s="224"/>
      <c r="U134" s="224"/>
      <c r="V134" s="224"/>
      <c r="W134" s="224"/>
      <c r="X134" s="224"/>
      <c r="Y134" s="224"/>
      <c r="Z134" s="225"/>
      <c r="AA134" s="230"/>
      <c r="AC134" s="75" t="str">
        <f t="shared" si="42"/>
        <v>00</v>
      </c>
      <c r="AD134" s="75" t="str">
        <f t="shared" si="47"/>
        <v>00000000000000000000000000000000</v>
      </c>
      <c r="AG134" s="75">
        <f t="shared" si="50"/>
        <v>0</v>
      </c>
      <c r="AH134" s="75">
        <f t="shared" si="43"/>
        <v>0</v>
      </c>
      <c r="AR134" s="75" t="str">
        <f t="shared" si="44"/>
        <v>00</v>
      </c>
      <c r="AS134" s="75" t="str">
        <f t="shared" si="45"/>
        <v>0000</v>
      </c>
      <c r="AT134" s="75" t="str">
        <f t="shared" si="46"/>
        <v>0</v>
      </c>
    </row>
    <row r="135" spans="1:46" ht="13.5" x14ac:dyDescent="0.2">
      <c r="A135" s="74"/>
      <c r="B135" s="221">
        <v>27</v>
      </c>
      <c r="C135" s="229">
        <v>0</v>
      </c>
      <c r="D135" s="224">
        <v>0</v>
      </c>
      <c r="E135" s="224">
        <v>0</v>
      </c>
      <c r="F135" s="224">
        <v>0</v>
      </c>
      <c r="G135" s="224"/>
      <c r="H135" s="224">
        <v>0</v>
      </c>
      <c r="I135" s="224">
        <v>0</v>
      </c>
      <c r="J135" s="224">
        <v>0</v>
      </c>
      <c r="K135" s="224">
        <v>0</v>
      </c>
      <c r="L135" s="224"/>
      <c r="M135" s="224">
        <v>0</v>
      </c>
      <c r="N135" s="224"/>
      <c r="O135" s="224"/>
      <c r="P135" s="224"/>
      <c r="Q135" s="224"/>
      <c r="R135" s="224"/>
      <c r="S135" s="224"/>
      <c r="T135" s="224"/>
      <c r="U135" s="224"/>
      <c r="V135" s="224"/>
      <c r="W135" s="224"/>
      <c r="X135" s="224"/>
      <c r="Y135" s="224"/>
      <c r="Z135" s="225"/>
      <c r="AA135" s="230"/>
      <c r="AC135" s="75" t="str">
        <f t="shared" si="42"/>
        <v>00</v>
      </c>
      <c r="AD135" s="75" t="str">
        <f t="shared" si="47"/>
        <v>00000000000000000000000000000000</v>
      </c>
      <c r="AG135" s="75">
        <f t="shared" si="50"/>
        <v>0</v>
      </c>
      <c r="AH135" s="75">
        <f t="shared" si="43"/>
        <v>0</v>
      </c>
      <c r="AR135" s="75" t="str">
        <f t="shared" si="44"/>
        <v>00</v>
      </c>
      <c r="AS135" s="75" t="str">
        <f t="shared" si="45"/>
        <v>0000</v>
      </c>
      <c r="AT135" s="75" t="str">
        <f t="shared" si="46"/>
        <v>0</v>
      </c>
    </row>
    <row r="136" spans="1:46" ht="13.5" x14ac:dyDescent="0.2">
      <c r="A136" s="74"/>
      <c r="B136" s="221">
        <v>28</v>
      </c>
      <c r="C136" s="229">
        <v>0</v>
      </c>
      <c r="D136" s="224">
        <v>0</v>
      </c>
      <c r="E136" s="224">
        <v>0</v>
      </c>
      <c r="F136" s="224">
        <v>0</v>
      </c>
      <c r="G136" s="224"/>
      <c r="H136" s="224">
        <v>0</v>
      </c>
      <c r="I136" s="224">
        <v>0</v>
      </c>
      <c r="J136" s="224">
        <v>0</v>
      </c>
      <c r="K136" s="224">
        <v>0</v>
      </c>
      <c r="L136" s="224"/>
      <c r="M136" s="224">
        <v>0</v>
      </c>
      <c r="N136" s="224"/>
      <c r="O136" s="224"/>
      <c r="P136" s="224"/>
      <c r="Q136" s="224"/>
      <c r="R136" s="224"/>
      <c r="S136" s="224"/>
      <c r="T136" s="224"/>
      <c r="U136" s="224"/>
      <c r="V136" s="224"/>
      <c r="W136" s="224"/>
      <c r="X136" s="224"/>
      <c r="Y136" s="224"/>
      <c r="Z136" s="225"/>
      <c r="AA136" s="230"/>
      <c r="AC136" s="75" t="str">
        <f t="shared" si="42"/>
        <v>00</v>
      </c>
      <c r="AD136" s="75" t="str">
        <f t="shared" si="47"/>
        <v>00000000000000000000000000000000</v>
      </c>
      <c r="AG136" s="75">
        <f t="shared" si="50"/>
        <v>0</v>
      </c>
      <c r="AH136" s="75">
        <f t="shared" si="43"/>
        <v>0</v>
      </c>
      <c r="AR136" s="75" t="str">
        <f t="shared" si="44"/>
        <v>00</v>
      </c>
      <c r="AS136" s="75" t="str">
        <f t="shared" si="45"/>
        <v>0000</v>
      </c>
      <c r="AT136" s="75" t="str">
        <f t="shared" si="46"/>
        <v>0</v>
      </c>
    </row>
    <row r="137" spans="1:46" ht="13.5" x14ac:dyDescent="0.2">
      <c r="A137" s="74"/>
      <c r="B137" s="221">
        <v>29</v>
      </c>
      <c r="C137" s="229">
        <v>0</v>
      </c>
      <c r="D137" s="224">
        <v>0</v>
      </c>
      <c r="E137" s="224">
        <v>0</v>
      </c>
      <c r="F137" s="224">
        <v>0</v>
      </c>
      <c r="G137" s="224"/>
      <c r="H137" s="224">
        <v>0</v>
      </c>
      <c r="I137" s="224">
        <v>0</v>
      </c>
      <c r="J137" s="224">
        <v>0</v>
      </c>
      <c r="K137" s="224">
        <v>0</v>
      </c>
      <c r="L137" s="224"/>
      <c r="M137" s="224">
        <v>0</v>
      </c>
      <c r="N137" s="224"/>
      <c r="O137" s="224"/>
      <c r="P137" s="224"/>
      <c r="Q137" s="224"/>
      <c r="R137" s="224"/>
      <c r="S137" s="224"/>
      <c r="T137" s="224"/>
      <c r="U137" s="224"/>
      <c r="V137" s="224"/>
      <c r="W137" s="224"/>
      <c r="X137" s="224"/>
      <c r="Y137" s="224"/>
      <c r="Z137" s="225"/>
      <c r="AA137" s="230"/>
      <c r="AC137" s="75" t="str">
        <f t="shared" si="42"/>
        <v>00</v>
      </c>
      <c r="AD137" s="75" t="str">
        <f t="shared" si="47"/>
        <v>00000000000000000000000000000000</v>
      </c>
      <c r="AG137" s="75">
        <f t="shared" si="50"/>
        <v>0</v>
      </c>
      <c r="AH137" s="75">
        <f t="shared" si="43"/>
        <v>0</v>
      </c>
      <c r="AR137" s="75" t="str">
        <f t="shared" si="44"/>
        <v>00</v>
      </c>
      <c r="AS137" s="75" t="str">
        <f t="shared" si="45"/>
        <v>0000</v>
      </c>
      <c r="AT137" s="75" t="str">
        <f t="shared" si="46"/>
        <v>0</v>
      </c>
    </row>
    <row r="138" spans="1:46" ht="13.5" x14ac:dyDescent="0.2">
      <c r="A138" s="74"/>
      <c r="B138" s="221">
        <v>30</v>
      </c>
      <c r="C138" s="229">
        <v>0</v>
      </c>
      <c r="D138" s="224">
        <v>0</v>
      </c>
      <c r="E138" s="224">
        <v>0</v>
      </c>
      <c r="F138" s="224">
        <v>0</v>
      </c>
      <c r="G138" s="224"/>
      <c r="H138" s="224">
        <v>0</v>
      </c>
      <c r="I138" s="224">
        <v>0</v>
      </c>
      <c r="J138" s="224">
        <v>0</v>
      </c>
      <c r="K138" s="224">
        <v>0</v>
      </c>
      <c r="L138" s="224"/>
      <c r="M138" s="224">
        <v>0</v>
      </c>
      <c r="N138" s="224"/>
      <c r="O138" s="224"/>
      <c r="P138" s="224"/>
      <c r="Q138" s="224"/>
      <c r="R138" s="224"/>
      <c r="S138" s="224"/>
      <c r="T138" s="224"/>
      <c r="U138" s="224"/>
      <c r="V138" s="224"/>
      <c r="W138" s="224"/>
      <c r="X138" s="224"/>
      <c r="Y138" s="224"/>
      <c r="Z138" s="225"/>
      <c r="AA138" s="230"/>
      <c r="AC138" s="75" t="str">
        <f t="shared" si="42"/>
        <v>00</v>
      </c>
      <c r="AD138" s="75" t="str">
        <f t="shared" si="47"/>
        <v>00000000000000000000000000000000</v>
      </c>
      <c r="AG138" s="75">
        <f t="shared" si="50"/>
        <v>0</v>
      </c>
      <c r="AH138" s="75">
        <f t="shared" si="43"/>
        <v>0</v>
      </c>
      <c r="AR138" s="75" t="str">
        <f t="shared" si="44"/>
        <v>00</v>
      </c>
      <c r="AS138" s="75" t="str">
        <f t="shared" si="45"/>
        <v>0000</v>
      </c>
      <c r="AT138" s="75" t="str">
        <f t="shared" si="46"/>
        <v>0</v>
      </c>
    </row>
    <row r="139" spans="1:46" ht="13.5" x14ac:dyDescent="0.2">
      <c r="A139" s="74"/>
      <c r="B139" s="221">
        <v>31</v>
      </c>
      <c r="C139" s="229">
        <v>0</v>
      </c>
      <c r="D139" s="224">
        <v>0</v>
      </c>
      <c r="E139" s="224">
        <v>0</v>
      </c>
      <c r="F139" s="224">
        <v>0</v>
      </c>
      <c r="G139" s="224"/>
      <c r="H139" s="224">
        <v>0</v>
      </c>
      <c r="I139" s="224">
        <v>0</v>
      </c>
      <c r="J139" s="224">
        <v>0</v>
      </c>
      <c r="K139" s="224">
        <v>0</v>
      </c>
      <c r="L139" s="224"/>
      <c r="M139" s="224">
        <v>0</v>
      </c>
      <c r="N139" s="224"/>
      <c r="O139" s="224"/>
      <c r="P139" s="224"/>
      <c r="Q139" s="224"/>
      <c r="R139" s="224"/>
      <c r="S139" s="224"/>
      <c r="T139" s="224"/>
      <c r="U139" s="224"/>
      <c r="V139" s="224"/>
      <c r="W139" s="224"/>
      <c r="X139" s="224"/>
      <c r="Y139" s="224"/>
      <c r="Z139" s="225"/>
      <c r="AA139" s="230"/>
      <c r="AC139" s="75" t="str">
        <f t="shared" si="42"/>
        <v>00</v>
      </c>
      <c r="AD139" s="75" t="str">
        <f t="shared" si="47"/>
        <v>00000000000000000000000000000000</v>
      </c>
      <c r="AG139" s="75">
        <f t="shared" si="50"/>
        <v>0</v>
      </c>
      <c r="AH139" s="75">
        <f t="shared" si="43"/>
        <v>0</v>
      </c>
      <c r="AR139" s="75" t="str">
        <f t="shared" si="44"/>
        <v>00</v>
      </c>
      <c r="AS139" s="75" t="str">
        <f t="shared" si="45"/>
        <v>0000</v>
      </c>
      <c r="AT139" s="75" t="str">
        <f t="shared" si="46"/>
        <v>0</v>
      </c>
    </row>
    <row r="140" spans="1:46" ht="13.5" x14ac:dyDescent="0.2">
      <c r="A140" s="74"/>
      <c r="B140" s="221">
        <v>32</v>
      </c>
      <c r="C140" s="229">
        <v>0</v>
      </c>
      <c r="D140" s="224">
        <v>0</v>
      </c>
      <c r="E140" s="224">
        <v>0</v>
      </c>
      <c r="F140" s="224">
        <v>0</v>
      </c>
      <c r="G140" s="224"/>
      <c r="H140" s="224">
        <v>0</v>
      </c>
      <c r="I140" s="224">
        <v>0</v>
      </c>
      <c r="J140" s="224">
        <v>0</v>
      </c>
      <c r="K140" s="224">
        <v>0</v>
      </c>
      <c r="L140" s="224"/>
      <c r="M140" s="224">
        <v>0</v>
      </c>
      <c r="N140" s="224"/>
      <c r="O140" s="224"/>
      <c r="P140" s="224"/>
      <c r="Q140" s="224"/>
      <c r="R140" s="224"/>
      <c r="S140" s="224"/>
      <c r="T140" s="224"/>
      <c r="U140" s="224"/>
      <c r="V140" s="224"/>
      <c r="W140" s="224"/>
      <c r="X140" s="224"/>
      <c r="Y140" s="224"/>
      <c r="Z140" s="225"/>
      <c r="AA140" s="230"/>
      <c r="AC140" s="75" t="str">
        <f t="shared" si="42"/>
        <v>00</v>
      </c>
      <c r="AD140" s="75" t="str">
        <f t="shared" si="47"/>
        <v>00000000000000000000000000000000</v>
      </c>
      <c r="AG140" s="75">
        <f t="shared" si="50"/>
        <v>0</v>
      </c>
      <c r="AH140" s="75">
        <f t="shared" si="43"/>
        <v>0</v>
      </c>
      <c r="AR140" s="75" t="str">
        <f t="shared" si="44"/>
        <v>00</v>
      </c>
      <c r="AS140" s="75" t="str">
        <f t="shared" si="45"/>
        <v>0000</v>
      </c>
      <c r="AT140" s="75" t="str">
        <f t="shared" si="46"/>
        <v>0</v>
      </c>
    </row>
    <row r="141" spans="1:46" ht="13.5" x14ac:dyDescent="0.2">
      <c r="A141" s="74"/>
      <c r="B141" s="221">
        <v>33</v>
      </c>
      <c r="C141" s="229">
        <v>0</v>
      </c>
      <c r="D141" s="224">
        <v>0</v>
      </c>
      <c r="E141" s="224">
        <v>0</v>
      </c>
      <c r="F141" s="224">
        <v>0</v>
      </c>
      <c r="G141" s="224"/>
      <c r="H141" s="224">
        <v>0</v>
      </c>
      <c r="I141" s="224">
        <v>0</v>
      </c>
      <c r="J141" s="224">
        <v>0</v>
      </c>
      <c r="K141" s="224">
        <v>0</v>
      </c>
      <c r="L141" s="224"/>
      <c r="M141" s="224">
        <v>0</v>
      </c>
      <c r="N141" s="224"/>
      <c r="O141" s="224"/>
      <c r="P141" s="224"/>
      <c r="Q141" s="224"/>
      <c r="R141" s="224"/>
      <c r="S141" s="224"/>
      <c r="T141" s="224"/>
      <c r="U141" s="224"/>
      <c r="V141" s="224"/>
      <c r="W141" s="224"/>
      <c r="X141" s="224"/>
      <c r="Y141" s="224"/>
      <c r="Z141" s="225"/>
      <c r="AA141" s="230"/>
      <c r="AC141" s="75" t="str">
        <f t="shared" si="42"/>
        <v>00</v>
      </c>
      <c r="AD141" s="75" t="str">
        <f t="shared" si="47"/>
        <v>00000000000000000000000000000000</v>
      </c>
      <c r="AG141" s="75">
        <f t="shared" si="50"/>
        <v>0</v>
      </c>
      <c r="AH141" s="75">
        <f t="shared" si="43"/>
        <v>0</v>
      </c>
      <c r="AR141" s="75" t="str">
        <f t="shared" si="44"/>
        <v>00</v>
      </c>
      <c r="AS141" s="75" t="str">
        <f t="shared" si="45"/>
        <v>0000</v>
      </c>
      <c r="AT141" s="75" t="str">
        <f t="shared" si="46"/>
        <v>0</v>
      </c>
    </row>
    <row r="142" spans="1:46" ht="13.5" x14ac:dyDescent="0.2">
      <c r="A142" s="74"/>
      <c r="B142" s="221">
        <v>34</v>
      </c>
      <c r="C142" s="229">
        <v>0</v>
      </c>
      <c r="D142" s="224">
        <v>0</v>
      </c>
      <c r="E142" s="224">
        <v>0</v>
      </c>
      <c r="F142" s="224">
        <v>0</v>
      </c>
      <c r="G142" s="224"/>
      <c r="H142" s="224">
        <v>0</v>
      </c>
      <c r="I142" s="224">
        <v>0</v>
      </c>
      <c r="J142" s="224">
        <v>0</v>
      </c>
      <c r="K142" s="224">
        <v>0</v>
      </c>
      <c r="L142" s="224"/>
      <c r="M142" s="224">
        <v>0</v>
      </c>
      <c r="N142" s="224"/>
      <c r="O142" s="224"/>
      <c r="P142" s="224"/>
      <c r="Q142" s="224"/>
      <c r="R142" s="224"/>
      <c r="S142" s="224"/>
      <c r="T142" s="224"/>
      <c r="U142" s="224"/>
      <c r="V142" s="224"/>
      <c r="W142" s="224"/>
      <c r="X142" s="224"/>
      <c r="Y142" s="224"/>
      <c r="Z142" s="225"/>
      <c r="AA142" s="230"/>
      <c r="AC142" s="75" t="str">
        <f t="shared" si="42"/>
        <v>00</v>
      </c>
      <c r="AD142" s="75" t="str">
        <f t="shared" si="47"/>
        <v>00000000000000000000000000000000</v>
      </c>
      <c r="AG142" s="75">
        <f t="shared" si="50"/>
        <v>0</v>
      </c>
      <c r="AH142" s="75">
        <f t="shared" si="43"/>
        <v>0</v>
      </c>
      <c r="AR142" s="75" t="str">
        <f t="shared" si="44"/>
        <v>00</v>
      </c>
      <c r="AS142" s="75" t="str">
        <f t="shared" si="45"/>
        <v>0000</v>
      </c>
      <c r="AT142" s="75" t="str">
        <f t="shared" si="46"/>
        <v>0</v>
      </c>
    </row>
    <row r="143" spans="1:46" ht="13.5" x14ac:dyDescent="0.2">
      <c r="A143" s="74"/>
      <c r="B143" s="221">
        <v>35</v>
      </c>
      <c r="C143" s="229">
        <v>0</v>
      </c>
      <c r="D143" s="224">
        <v>0</v>
      </c>
      <c r="E143" s="224">
        <v>0</v>
      </c>
      <c r="F143" s="224">
        <v>0</v>
      </c>
      <c r="G143" s="224"/>
      <c r="H143" s="224">
        <v>0</v>
      </c>
      <c r="I143" s="224">
        <v>0</v>
      </c>
      <c r="J143" s="224">
        <v>0</v>
      </c>
      <c r="K143" s="224">
        <v>0</v>
      </c>
      <c r="L143" s="224"/>
      <c r="M143" s="224">
        <v>0</v>
      </c>
      <c r="N143" s="224"/>
      <c r="O143" s="224"/>
      <c r="P143" s="224"/>
      <c r="Q143" s="224"/>
      <c r="R143" s="224"/>
      <c r="S143" s="224"/>
      <c r="T143" s="224"/>
      <c r="U143" s="224"/>
      <c r="V143" s="224"/>
      <c r="W143" s="224"/>
      <c r="X143" s="224"/>
      <c r="Y143" s="224"/>
      <c r="Z143" s="225"/>
      <c r="AA143" s="230"/>
      <c r="AC143" s="75" t="str">
        <f t="shared" si="42"/>
        <v>00</v>
      </c>
      <c r="AD143" s="75" t="str">
        <f t="shared" si="47"/>
        <v>00000000000000000000000000000000</v>
      </c>
      <c r="AG143" s="75">
        <f t="shared" si="50"/>
        <v>0</v>
      </c>
      <c r="AH143" s="75">
        <f t="shared" si="43"/>
        <v>0</v>
      </c>
      <c r="AR143" s="75" t="str">
        <f t="shared" si="44"/>
        <v>00</v>
      </c>
      <c r="AS143" s="75" t="str">
        <f t="shared" si="45"/>
        <v>0000</v>
      </c>
      <c r="AT143" s="75" t="str">
        <f t="shared" si="46"/>
        <v>0</v>
      </c>
    </row>
    <row r="144" spans="1:46" ht="13.5" x14ac:dyDescent="0.2">
      <c r="A144" s="74"/>
      <c r="B144" s="221">
        <v>36</v>
      </c>
      <c r="C144" s="229">
        <v>0</v>
      </c>
      <c r="D144" s="224">
        <v>0</v>
      </c>
      <c r="E144" s="224">
        <v>0</v>
      </c>
      <c r="F144" s="224">
        <v>0</v>
      </c>
      <c r="G144" s="224"/>
      <c r="H144" s="224">
        <v>0</v>
      </c>
      <c r="I144" s="224">
        <v>0</v>
      </c>
      <c r="J144" s="224">
        <v>0</v>
      </c>
      <c r="K144" s="224">
        <v>0</v>
      </c>
      <c r="L144" s="224"/>
      <c r="M144" s="224">
        <v>0</v>
      </c>
      <c r="N144" s="224"/>
      <c r="O144" s="224"/>
      <c r="P144" s="224"/>
      <c r="Q144" s="224"/>
      <c r="R144" s="224"/>
      <c r="S144" s="224"/>
      <c r="T144" s="224"/>
      <c r="U144" s="224"/>
      <c r="V144" s="224"/>
      <c r="W144" s="224"/>
      <c r="X144" s="224"/>
      <c r="Y144" s="224"/>
      <c r="Z144" s="225"/>
      <c r="AA144" s="230"/>
      <c r="AC144" s="75" t="str">
        <f t="shared" si="42"/>
        <v>00</v>
      </c>
      <c r="AD144" s="75" t="str">
        <f t="shared" si="47"/>
        <v>00000000000000000000000000000000</v>
      </c>
      <c r="AG144" s="75">
        <f t="shared" si="50"/>
        <v>0</v>
      </c>
      <c r="AH144" s="75">
        <f t="shared" si="43"/>
        <v>0</v>
      </c>
      <c r="AR144" s="75" t="str">
        <f t="shared" si="44"/>
        <v>00</v>
      </c>
      <c r="AS144" s="75" t="str">
        <f t="shared" si="45"/>
        <v>0000</v>
      </c>
      <c r="AT144" s="75" t="str">
        <f t="shared" si="46"/>
        <v>0</v>
      </c>
    </row>
    <row r="145" spans="1:46" ht="13.5" x14ac:dyDescent="0.2">
      <c r="A145" s="74"/>
      <c r="B145" s="221">
        <v>37</v>
      </c>
      <c r="C145" s="229">
        <v>0</v>
      </c>
      <c r="D145" s="224">
        <v>0</v>
      </c>
      <c r="E145" s="224">
        <v>0</v>
      </c>
      <c r="F145" s="224">
        <v>0</v>
      </c>
      <c r="G145" s="224"/>
      <c r="H145" s="224">
        <v>0</v>
      </c>
      <c r="I145" s="224">
        <v>0</v>
      </c>
      <c r="J145" s="224">
        <v>0</v>
      </c>
      <c r="K145" s="224">
        <v>0</v>
      </c>
      <c r="L145" s="224"/>
      <c r="M145" s="224">
        <v>0</v>
      </c>
      <c r="N145" s="224"/>
      <c r="O145" s="224"/>
      <c r="P145" s="224"/>
      <c r="Q145" s="224"/>
      <c r="R145" s="224"/>
      <c r="S145" s="224"/>
      <c r="T145" s="224"/>
      <c r="U145" s="224"/>
      <c r="V145" s="224"/>
      <c r="W145" s="224"/>
      <c r="X145" s="224"/>
      <c r="Y145" s="224"/>
      <c r="Z145" s="225"/>
      <c r="AA145" s="230"/>
      <c r="AC145" s="75" t="str">
        <f t="shared" si="42"/>
        <v>00</v>
      </c>
      <c r="AD145" s="75" t="str">
        <f t="shared" si="47"/>
        <v>00000000000000000000000000000000</v>
      </c>
      <c r="AG145" s="75">
        <f t="shared" si="50"/>
        <v>0</v>
      </c>
      <c r="AH145" s="75">
        <f t="shared" si="43"/>
        <v>0</v>
      </c>
      <c r="AR145" s="75" t="str">
        <f t="shared" si="44"/>
        <v>00</v>
      </c>
      <c r="AS145" s="75" t="str">
        <f t="shared" si="45"/>
        <v>0000</v>
      </c>
      <c r="AT145" s="75" t="str">
        <f t="shared" si="46"/>
        <v>0</v>
      </c>
    </row>
    <row r="146" spans="1:46" ht="13.5" x14ac:dyDescent="0.2">
      <c r="A146" s="74"/>
      <c r="B146" s="221">
        <v>38</v>
      </c>
      <c r="C146" s="229">
        <v>0</v>
      </c>
      <c r="D146" s="224">
        <v>0</v>
      </c>
      <c r="E146" s="224">
        <v>0</v>
      </c>
      <c r="F146" s="224">
        <v>0</v>
      </c>
      <c r="G146" s="224"/>
      <c r="H146" s="224">
        <v>0</v>
      </c>
      <c r="I146" s="224">
        <v>0</v>
      </c>
      <c r="J146" s="224">
        <v>0</v>
      </c>
      <c r="K146" s="224">
        <v>0</v>
      </c>
      <c r="L146" s="224"/>
      <c r="M146" s="224">
        <v>0</v>
      </c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5"/>
      <c r="AA146" s="230"/>
      <c r="AC146" s="75" t="str">
        <f t="shared" si="42"/>
        <v>00</v>
      </c>
      <c r="AD146" s="75" t="str">
        <f t="shared" si="47"/>
        <v>00000000000000000000000000000000</v>
      </c>
      <c r="AG146" s="75">
        <f t="shared" si="50"/>
        <v>0</v>
      </c>
      <c r="AH146" s="75">
        <f t="shared" si="43"/>
        <v>0</v>
      </c>
      <c r="AR146" s="75" t="str">
        <f t="shared" si="44"/>
        <v>00</v>
      </c>
      <c r="AS146" s="75" t="str">
        <f t="shared" si="45"/>
        <v>0000</v>
      </c>
      <c r="AT146" s="75" t="str">
        <f t="shared" si="46"/>
        <v>0</v>
      </c>
    </row>
    <row r="147" spans="1:46" ht="13.5" x14ac:dyDescent="0.2">
      <c r="A147" s="74"/>
      <c r="B147" s="221">
        <v>39</v>
      </c>
      <c r="C147" s="229">
        <v>0</v>
      </c>
      <c r="D147" s="224">
        <v>0</v>
      </c>
      <c r="E147" s="224">
        <v>0</v>
      </c>
      <c r="F147" s="224">
        <v>0</v>
      </c>
      <c r="G147" s="224"/>
      <c r="H147" s="224">
        <v>0</v>
      </c>
      <c r="I147" s="224">
        <v>0</v>
      </c>
      <c r="J147" s="224">
        <v>0</v>
      </c>
      <c r="K147" s="224">
        <v>0</v>
      </c>
      <c r="L147" s="224"/>
      <c r="M147" s="224">
        <v>0</v>
      </c>
      <c r="N147" s="224"/>
      <c r="O147" s="224"/>
      <c r="P147" s="224"/>
      <c r="Q147" s="224"/>
      <c r="R147" s="224"/>
      <c r="S147" s="224"/>
      <c r="T147" s="224"/>
      <c r="U147" s="224"/>
      <c r="V147" s="224"/>
      <c r="W147" s="224"/>
      <c r="X147" s="224"/>
      <c r="Y147" s="224"/>
      <c r="Z147" s="225"/>
      <c r="AA147" s="230"/>
      <c r="AC147" s="75" t="str">
        <f t="shared" si="42"/>
        <v>00</v>
      </c>
      <c r="AD147" s="75" t="str">
        <f t="shared" si="47"/>
        <v>00000000000000000000000000000000</v>
      </c>
      <c r="AG147" s="75">
        <f t="shared" si="50"/>
        <v>0</v>
      </c>
      <c r="AH147" s="75">
        <f t="shared" si="43"/>
        <v>0</v>
      </c>
      <c r="AR147" s="75" t="str">
        <f t="shared" si="44"/>
        <v>00</v>
      </c>
      <c r="AS147" s="75" t="str">
        <f t="shared" si="45"/>
        <v>0000</v>
      </c>
      <c r="AT147" s="75" t="str">
        <f t="shared" si="46"/>
        <v>0</v>
      </c>
    </row>
    <row r="148" spans="1:46" ht="13.5" x14ac:dyDescent="0.2">
      <c r="A148" s="74"/>
      <c r="B148" s="221">
        <v>40</v>
      </c>
      <c r="C148" s="229">
        <v>0</v>
      </c>
      <c r="D148" s="224">
        <v>0</v>
      </c>
      <c r="E148" s="224">
        <v>0</v>
      </c>
      <c r="F148" s="224">
        <v>0</v>
      </c>
      <c r="G148" s="224"/>
      <c r="H148" s="224">
        <v>0</v>
      </c>
      <c r="I148" s="224">
        <v>0</v>
      </c>
      <c r="J148" s="224">
        <v>0</v>
      </c>
      <c r="K148" s="224">
        <v>0</v>
      </c>
      <c r="L148" s="224"/>
      <c r="M148" s="224">
        <v>0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5"/>
      <c r="AA148" s="230"/>
      <c r="AC148" s="75" t="str">
        <f t="shared" si="42"/>
        <v>00</v>
      </c>
      <c r="AD148" s="75" t="str">
        <f t="shared" si="47"/>
        <v>00000000000000000000000000000000</v>
      </c>
      <c r="AG148" s="75">
        <f t="shared" si="50"/>
        <v>0</v>
      </c>
      <c r="AH148" s="75">
        <f t="shared" si="43"/>
        <v>0</v>
      </c>
      <c r="AR148" s="75" t="str">
        <f t="shared" si="44"/>
        <v>00</v>
      </c>
      <c r="AS148" s="75" t="str">
        <f t="shared" si="45"/>
        <v>0000</v>
      </c>
      <c r="AT148" s="75" t="str">
        <f t="shared" si="46"/>
        <v>0</v>
      </c>
    </row>
    <row r="149" spans="1:46" ht="13.5" x14ac:dyDescent="0.2">
      <c r="A149" s="74"/>
      <c r="B149" s="221">
        <v>41</v>
      </c>
      <c r="C149" s="229">
        <v>0</v>
      </c>
      <c r="D149" s="224">
        <v>0</v>
      </c>
      <c r="E149" s="224">
        <v>0</v>
      </c>
      <c r="F149" s="224">
        <v>0</v>
      </c>
      <c r="G149" s="224"/>
      <c r="H149" s="224">
        <v>0</v>
      </c>
      <c r="I149" s="224">
        <v>0</v>
      </c>
      <c r="J149" s="224">
        <v>0</v>
      </c>
      <c r="K149" s="224">
        <v>0</v>
      </c>
      <c r="L149" s="224"/>
      <c r="M149" s="224">
        <v>0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5"/>
      <c r="AA149" s="230"/>
      <c r="AC149" s="75" t="str">
        <f t="shared" si="42"/>
        <v>00</v>
      </c>
      <c r="AD149" s="75" t="str">
        <f t="shared" si="47"/>
        <v>00000000000000000000000000000000</v>
      </c>
      <c r="AG149" s="75">
        <f t="shared" si="50"/>
        <v>0</v>
      </c>
      <c r="AH149" s="75">
        <f t="shared" si="43"/>
        <v>0</v>
      </c>
      <c r="AR149" s="75" t="str">
        <f t="shared" si="44"/>
        <v>00</v>
      </c>
      <c r="AS149" s="75" t="str">
        <f t="shared" si="45"/>
        <v>0000</v>
      </c>
      <c r="AT149" s="75" t="str">
        <f t="shared" si="46"/>
        <v>0</v>
      </c>
    </row>
    <row r="150" spans="1:46" ht="13.5" x14ac:dyDescent="0.2">
      <c r="A150" s="74"/>
      <c r="B150" s="221">
        <v>42</v>
      </c>
      <c r="C150" s="229">
        <v>0</v>
      </c>
      <c r="D150" s="224">
        <v>0</v>
      </c>
      <c r="E150" s="224">
        <v>0</v>
      </c>
      <c r="F150" s="224">
        <v>0</v>
      </c>
      <c r="G150" s="224"/>
      <c r="H150" s="224">
        <v>0</v>
      </c>
      <c r="I150" s="224">
        <v>0</v>
      </c>
      <c r="J150" s="224">
        <v>0</v>
      </c>
      <c r="K150" s="224">
        <v>0</v>
      </c>
      <c r="L150" s="224"/>
      <c r="M150" s="224">
        <v>0</v>
      </c>
      <c r="N150" s="224"/>
      <c r="O150" s="224"/>
      <c r="P150" s="224"/>
      <c r="Q150" s="224"/>
      <c r="R150" s="224"/>
      <c r="S150" s="224"/>
      <c r="T150" s="224"/>
      <c r="U150" s="224"/>
      <c r="V150" s="224"/>
      <c r="W150" s="224"/>
      <c r="X150" s="224"/>
      <c r="Y150" s="224"/>
      <c r="Z150" s="225"/>
      <c r="AA150" s="230"/>
      <c r="AC150" s="75" t="str">
        <f t="shared" si="42"/>
        <v>00</v>
      </c>
      <c r="AD150" s="75" t="str">
        <f t="shared" si="47"/>
        <v>00000000000000000000000000000000</v>
      </c>
      <c r="AG150" s="75">
        <f t="shared" si="50"/>
        <v>0</v>
      </c>
      <c r="AH150" s="75">
        <f t="shared" si="43"/>
        <v>0</v>
      </c>
      <c r="AR150" s="75" t="str">
        <f t="shared" si="44"/>
        <v>00</v>
      </c>
      <c r="AS150" s="75" t="str">
        <f t="shared" si="45"/>
        <v>0000</v>
      </c>
      <c r="AT150" s="75" t="str">
        <f t="shared" si="46"/>
        <v>0</v>
      </c>
    </row>
    <row r="151" spans="1:46" ht="13.5" x14ac:dyDescent="0.2">
      <c r="A151" s="74"/>
      <c r="B151" s="221">
        <v>43</v>
      </c>
      <c r="C151" s="229">
        <v>0</v>
      </c>
      <c r="D151" s="224">
        <v>0</v>
      </c>
      <c r="E151" s="224">
        <v>0</v>
      </c>
      <c r="F151" s="224">
        <v>0</v>
      </c>
      <c r="G151" s="224"/>
      <c r="H151" s="224">
        <v>0</v>
      </c>
      <c r="I151" s="224">
        <v>0</v>
      </c>
      <c r="J151" s="224">
        <v>0</v>
      </c>
      <c r="K151" s="224">
        <v>0</v>
      </c>
      <c r="L151" s="224"/>
      <c r="M151" s="224">
        <v>0</v>
      </c>
      <c r="N151" s="224"/>
      <c r="O151" s="224"/>
      <c r="P151" s="224"/>
      <c r="Q151" s="224"/>
      <c r="R151" s="224"/>
      <c r="S151" s="224"/>
      <c r="T151" s="224"/>
      <c r="U151" s="224"/>
      <c r="V151" s="224"/>
      <c r="W151" s="224"/>
      <c r="X151" s="224"/>
      <c r="Y151" s="224"/>
      <c r="Z151" s="225"/>
      <c r="AA151" s="230"/>
      <c r="AC151" s="75" t="str">
        <f t="shared" si="42"/>
        <v>00</v>
      </c>
      <c r="AD151" s="75" t="str">
        <f t="shared" si="47"/>
        <v>00000000000000000000000000000000</v>
      </c>
      <c r="AG151" s="75">
        <f t="shared" si="50"/>
        <v>0</v>
      </c>
      <c r="AH151" s="75">
        <f t="shared" si="43"/>
        <v>0</v>
      </c>
      <c r="AR151" s="75" t="str">
        <f t="shared" si="44"/>
        <v>00</v>
      </c>
      <c r="AS151" s="75" t="str">
        <f t="shared" si="45"/>
        <v>0000</v>
      </c>
      <c r="AT151" s="75" t="str">
        <f t="shared" si="46"/>
        <v>0</v>
      </c>
    </row>
    <row r="152" spans="1:46" ht="13.5" x14ac:dyDescent="0.2">
      <c r="A152" s="74"/>
      <c r="B152" s="221">
        <v>44</v>
      </c>
      <c r="C152" s="229">
        <v>0</v>
      </c>
      <c r="D152" s="224">
        <v>0</v>
      </c>
      <c r="E152" s="224">
        <v>0</v>
      </c>
      <c r="F152" s="224">
        <v>0</v>
      </c>
      <c r="G152" s="224"/>
      <c r="H152" s="224">
        <v>0</v>
      </c>
      <c r="I152" s="224">
        <v>0</v>
      </c>
      <c r="J152" s="224">
        <v>0</v>
      </c>
      <c r="K152" s="224">
        <v>0</v>
      </c>
      <c r="L152" s="224"/>
      <c r="M152" s="224">
        <v>0</v>
      </c>
      <c r="N152" s="224"/>
      <c r="O152" s="224"/>
      <c r="P152" s="224"/>
      <c r="Q152" s="224"/>
      <c r="R152" s="224"/>
      <c r="S152" s="224"/>
      <c r="T152" s="224"/>
      <c r="U152" s="224"/>
      <c r="V152" s="224"/>
      <c r="W152" s="224"/>
      <c r="X152" s="224"/>
      <c r="Y152" s="224"/>
      <c r="Z152" s="225"/>
      <c r="AA152" s="230"/>
      <c r="AC152" s="75" t="str">
        <f t="shared" si="42"/>
        <v>00</v>
      </c>
      <c r="AD152" s="75" t="str">
        <f t="shared" si="47"/>
        <v>00000000000000000000000000000000</v>
      </c>
      <c r="AG152" s="75">
        <f t="shared" si="50"/>
        <v>0</v>
      </c>
      <c r="AH152" s="75">
        <f t="shared" si="43"/>
        <v>0</v>
      </c>
      <c r="AR152" s="75" t="str">
        <f t="shared" si="44"/>
        <v>00</v>
      </c>
      <c r="AS152" s="75" t="str">
        <f t="shared" si="45"/>
        <v>0000</v>
      </c>
      <c r="AT152" s="75" t="str">
        <f t="shared" si="46"/>
        <v>0</v>
      </c>
    </row>
    <row r="153" spans="1:46" ht="13.5" x14ac:dyDescent="0.2">
      <c r="A153" s="74"/>
      <c r="B153" s="221">
        <v>45</v>
      </c>
      <c r="C153" s="229">
        <v>0</v>
      </c>
      <c r="D153" s="224">
        <v>0</v>
      </c>
      <c r="E153" s="224">
        <v>0</v>
      </c>
      <c r="F153" s="224">
        <v>0</v>
      </c>
      <c r="G153" s="224"/>
      <c r="H153" s="224">
        <v>0</v>
      </c>
      <c r="I153" s="224">
        <v>0</v>
      </c>
      <c r="J153" s="224">
        <v>0</v>
      </c>
      <c r="K153" s="224">
        <v>0</v>
      </c>
      <c r="L153" s="224"/>
      <c r="M153" s="224">
        <v>0</v>
      </c>
      <c r="N153" s="224"/>
      <c r="O153" s="224"/>
      <c r="P153" s="224"/>
      <c r="Q153" s="224"/>
      <c r="R153" s="224"/>
      <c r="S153" s="224"/>
      <c r="T153" s="224"/>
      <c r="U153" s="224"/>
      <c r="V153" s="224"/>
      <c r="W153" s="224"/>
      <c r="X153" s="224"/>
      <c r="Y153" s="224"/>
      <c r="Z153" s="225"/>
      <c r="AA153" s="230"/>
      <c r="AC153" s="75" t="str">
        <f t="shared" si="42"/>
        <v>00</v>
      </c>
      <c r="AD153" s="75" t="str">
        <f t="shared" si="47"/>
        <v>00000000000000000000000000000000</v>
      </c>
      <c r="AG153" s="75">
        <f t="shared" si="50"/>
        <v>0</v>
      </c>
      <c r="AH153" s="75">
        <f t="shared" si="43"/>
        <v>0</v>
      </c>
      <c r="AR153" s="75" t="str">
        <f t="shared" si="44"/>
        <v>00</v>
      </c>
      <c r="AS153" s="75" t="str">
        <f t="shared" si="45"/>
        <v>0000</v>
      </c>
      <c r="AT153" s="75" t="str">
        <f t="shared" si="46"/>
        <v>0</v>
      </c>
    </row>
    <row r="154" spans="1:46" ht="13.5" x14ac:dyDescent="0.2">
      <c r="A154" s="74"/>
      <c r="B154" s="221">
        <v>46</v>
      </c>
      <c r="C154" s="229">
        <v>0</v>
      </c>
      <c r="D154" s="224">
        <v>0</v>
      </c>
      <c r="E154" s="224">
        <v>0</v>
      </c>
      <c r="F154" s="224">
        <v>0</v>
      </c>
      <c r="G154" s="224"/>
      <c r="H154" s="224">
        <v>0</v>
      </c>
      <c r="I154" s="224">
        <v>0</v>
      </c>
      <c r="J154" s="224">
        <v>0</v>
      </c>
      <c r="K154" s="224">
        <v>0</v>
      </c>
      <c r="L154" s="224"/>
      <c r="M154" s="224">
        <v>0</v>
      </c>
      <c r="N154" s="224"/>
      <c r="O154" s="224"/>
      <c r="P154" s="224"/>
      <c r="Q154" s="224"/>
      <c r="R154" s="224"/>
      <c r="S154" s="224"/>
      <c r="T154" s="224"/>
      <c r="U154" s="224"/>
      <c r="V154" s="224"/>
      <c r="W154" s="224"/>
      <c r="X154" s="224"/>
      <c r="Y154" s="224"/>
      <c r="Z154" s="225"/>
      <c r="AA154" s="230"/>
      <c r="AC154" s="75" t="str">
        <f t="shared" si="42"/>
        <v>00</v>
      </c>
      <c r="AD154" s="75" t="str">
        <f t="shared" si="47"/>
        <v>00000000000000000000000000000000</v>
      </c>
      <c r="AG154" s="75">
        <f t="shared" si="50"/>
        <v>0</v>
      </c>
      <c r="AH154" s="75">
        <f t="shared" si="43"/>
        <v>0</v>
      </c>
      <c r="AR154" s="75" t="str">
        <f t="shared" si="44"/>
        <v>00</v>
      </c>
      <c r="AS154" s="75" t="str">
        <f t="shared" si="45"/>
        <v>0000</v>
      </c>
      <c r="AT154" s="75" t="str">
        <f t="shared" si="46"/>
        <v>0</v>
      </c>
    </row>
    <row r="155" spans="1:46" ht="13.5" x14ac:dyDescent="0.2">
      <c r="A155" s="74"/>
      <c r="B155" s="221">
        <v>47</v>
      </c>
      <c r="C155" s="229">
        <v>0</v>
      </c>
      <c r="D155" s="224">
        <v>0</v>
      </c>
      <c r="E155" s="224">
        <v>0</v>
      </c>
      <c r="F155" s="224">
        <v>0</v>
      </c>
      <c r="G155" s="224"/>
      <c r="H155" s="224">
        <v>0</v>
      </c>
      <c r="I155" s="224">
        <v>0</v>
      </c>
      <c r="J155" s="224">
        <v>0</v>
      </c>
      <c r="K155" s="224">
        <v>0</v>
      </c>
      <c r="L155" s="224"/>
      <c r="M155" s="224">
        <v>0</v>
      </c>
      <c r="N155" s="224"/>
      <c r="O155" s="224"/>
      <c r="P155" s="224"/>
      <c r="Q155" s="224"/>
      <c r="R155" s="224"/>
      <c r="S155" s="224"/>
      <c r="T155" s="224"/>
      <c r="U155" s="224"/>
      <c r="V155" s="224"/>
      <c r="W155" s="224"/>
      <c r="X155" s="224"/>
      <c r="Y155" s="224"/>
      <c r="Z155" s="225"/>
      <c r="AA155" s="230"/>
      <c r="AC155" s="75" t="str">
        <f t="shared" si="42"/>
        <v>00</v>
      </c>
      <c r="AD155" s="75" t="str">
        <f t="shared" si="47"/>
        <v>00000000000000000000000000000000</v>
      </c>
      <c r="AG155" s="75">
        <f t="shared" si="50"/>
        <v>0</v>
      </c>
      <c r="AH155" s="75">
        <f t="shared" si="43"/>
        <v>0</v>
      </c>
      <c r="AR155" s="75" t="str">
        <f t="shared" si="44"/>
        <v>00</v>
      </c>
      <c r="AS155" s="75" t="str">
        <f t="shared" si="45"/>
        <v>0000</v>
      </c>
      <c r="AT155" s="75" t="str">
        <f t="shared" si="46"/>
        <v>0</v>
      </c>
    </row>
    <row r="156" spans="1:46" ht="13.5" x14ac:dyDescent="0.2">
      <c r="A156" s="74"/>
      <c r="B156" s="221">
        <v>48</v>
      </c>
      <c r="C156" s="229">
        <v>0</v>
      </c>
      <c r="D156" s="224">
        <v>0</v>
      </c>
      <c r="E156" s="224">
        <v>0</v>
      </c>
      <c r="F156" s="224">
        <v>0</v>
      </c>
      <c r="G156" s="224"/>
      <c r="H156" s="224">
        <v>0</v>
      </c>
      <c r="I156" s="224">
        <v>0</v>
      </c>
      <c r="J156" s="224">
        <v>0</v>
      </c>
      <c r="K156" s="224">
        <v>0</v>
      </c>
      <c r="L156" s="224"/>
      <c r="M156" s="224">
        <v>0</v>
      </c>
      <c r="N156" s="224"/>
      <c r="O156" s="224"/>
      <c r="P156" s="224"/>
      <c r="Q156" s="224"/>
      <c r="R156" s="224"/>
      <c r="S156" s="224"/>
      <c r="T156" s="224"/>
      <c r="U156" s="224"/>
      <c r="V156" s="224"/>
      <c r="W156" s="224"/>
      <c r="X156" s="224"/>
      <c r="Y156" s="224"/>
      <c r="Z156" s="225"/>
      <c r="AA156" s="230"/>
      <c r="AC156" s="75" t="str">
        <f t="shared" si="42"/>
        <v>00</v>
      </c>
      <c r="AD156" s="75" t="str">
        <f t="shared" si="47"/>
        <v>00000000000000000000000000000000</v>
      </c>
      <c r="AG156" s="75">
        <f t="shared" si="50"/>
        <v>0</v>
      </c>
      <c r="AH156" s="75">
        <f t="shared" si="43"/>
        <v>0</v>
      </c>
      <c r="AR156" s="75" t="str">
        <f t="shared" si="44"/>
        <v>00</v>
      </c>
      <c r="AS156" s="75" t="str">
        <f t="shared" si="45"/>
        <v>0000</v>
      </c>
      <c r="AT156" s="75" t="str">
        <f t="shared" si="46"/>
        <v>0</v>
      </c>
    </row>
    <row r="157" spans="1:46" ht="13.5" x14ac:dyDescent="0.2">
      <c r="A157" s="74"/>
      <c r="B157" s="221">
        <v>49</v>
      </c>
      <c r="C157" s="229">
        <v>0</v>
      </c>
      <c r="D157" s="224">
        <v>0</v>
      </c>
      <c r="E157" s="224">
        <v>0</v>
      </c>
      <c r="F157" s="224">
        <v>0</v>
      </c>
      <c r="G157" s="224"/>
      <c r="H157" s="224">
        <v>0</v>
      </c>
      <c r="I157" s="224">
        <v>0</v>
      </c>
      <c r="J157" s="224">
        <v>0</v>
      </c>
      <c r="K157" s="224">
        <v>0</v>
      </c>
      <c r="L157" s="224"/>
      <c r="M157" s="224">
        <v>0</v>
      </c>
      <c r="N157" s="224"/>
      <c r="O157" s="224"/>
      <c r="P157" s="224"/>
      <c r="Q157" s="224"/>
      <c r="R157" s="224"/>
      <c r="S157" s="224"/>
      <c r="T157" s="224"/>
      <c r="U157" s="224"/>
      <c r="V157" s="224"/>
      <c r="W157" s="224"/>
      <c r="X157" s="224"/>
      <c r="Y157" s="224"/>
      <c r="Z157" s="225"/>
      <c r="AA157" s="230"/>
      <c r="AC157" s="75" t="str">
        <f t="shared" si="42"/>
        <v>00</v>
      </c>
      <c r="AD157" s="75" t="str">
        <f t="shared" si="47"/>
        <v>00000000000000000000000000000000</v>
      </c>
      <c r="AG157" s="75">
        <f t="shared" si="50"/>
        <v>0</v>
      </c>
      <c r="AH157" s="75">
        <f t="shared" si="43"/>
        <v>0</v>
      </c>
      <c r="AR157" s="75" t="str">
        <f t="shared" si="44"/>
        <v>00</v>
      </c>
      <c r="AS157" s="75" t="str">
        <f t="shared" si="45"/>
        <v>0000</v>
      </c>
      <c r="AT157" s="75" t="str">
        <f t="shared" si="46"/>
        <v>0</v>
      </c>
    </row>
    <row r="158" spans="1:46" ht="13.5" x14ac:dyDescent="0.2">
      <c r="A158" s="74"/>
      <c r="B158" s="221">
        <v>50</v>
      </c>
      <c r="C158" s="229">
        <v>0</v>
      </c>
      <c r="D158" s="224">
        <v>0</v>
      </c>
      <c r="E158" s="224">
        <v>0</v>
      </c>
      <c r="F158" s="224">
        <v>0</v>
      </c>
      <c r="G158" s="224"/>
      <c r="H158" s="224">
        <v>0</v>
      </c>
      <c r="I158" s="224">
        <v>0</v>
      </c>
      <c r="J158" s="224">
        <v>0</v>
      </c>
      <c r="K158" s="224">
        <v>0</v>
      </c>
      <c r="L158" s="224"/>
      <c r="M158" s="224">
        <v>0</v>
      </c>
      <c r="N158" s="224"/>
      <c r="O158" s="224"/>
      <c r="P158" s="224"/>
      <c r="Q158" s="224"/>
      <c r="R158" s="224"/>
      <c r="S158" s="224"/>
      <c r="T158" s="224"/>
      <c r="U158" s="224"/>
      <c r="V158" s="224"/>
      <c r="W158" s="224"/>
      <c r="X158" s="224"/>
      <c r="Y158" s="224"/>
      <c r="Z158" s="225"/>
      <c r="AA158" s="230"/>
      <c r="AC158" s="75" t="str">
        <f t="shared" si="42"/>
        <v>00</v>
      </c>
      <c r="AD158" s="75" t="str">
        <f t="shared" si="47"/>
        <v>00000000000000000000000000000000</v>
      </c>
      <c r="AG158" s="75">
        <f t="shared" si="50"/>
        <v>0</v>
      </c>
      <c r="AH158" s="75">
        <f t="shared" si="43"/>
        <v>0</v>
      </c>
      <c r="AR158" s="75" t="str">
        <f t="shared" si="44"/>
        <v>00</v>
      </c>
      <c r="AS158" s="75" t="str">
        <f t="shared" si="45"/>
        <v>0000</v>
      </c>
      <c r="AT158" s="75" t="str">
        <f t="shared" si="46"/>
        <v>0</v>
      </c>
    </row>
    <row r="159" spans="1:46" ht="13.5" x14ac:dyDescent="0.2">
      <c r="A159" s="74"/>
      <c r="B159" s="221">
        <v>51</v>
      </c>
      <c r="C159" s="229">
        <v>0</v>
      </c>
      <c r="D159" s="224">
        <v>0</v>
      </c>
      <c r="E159" s="224">
        <v>0</v>
      </c>
      <c r="F159" s="224">
        <v>0</v>
      </c>
      <c r="G159" s="224"/>
      <c r="H159" s="224">
        <v>0</v>
      </c>
      <c r="I159" s="224">
        <v>0</v>
      </c>
      <c r="J159" s="224">
        <v>0</v>
      </c>
      <c r="K159" s="224">
        <v>0</v>
      </c>
      <c r="L159" s="224"/>
      <c r="M159" s="224">
        <v>0</v>
      </c>
      <c r="N159" s="224"/>
      <c r="O159" s="224"/>
      <c r="P159" s="224"/>
      <c r="Q159" s="224"/>
      <c r="R159" s="224"/>
      <c r="S159" s="224"/>
      <c r="T159" s="224"/>
      <c r="U159" s="224"/>
      <c r="V159" s="224"/>
      <c r="W159" s="224"/>
      <c r="X159" s="224"/>
      <c r="Y159" s="224"/>
      <c r="Z159" s="225"/>
      <c r="AA159" s="230"/>
      <c r="AC159" s="75" t="str">
        <f t="shared" si="42"/>
        <v>00</v>
      </c>
      <c r="AD159" s="75" t="str">
        <f t="shared" si="47"/>
        <v>00000000000000000000000000000000</v>
      </c>
      <c r="AG159" s="75">
        <f t="shared" si="50"/>
        <v>0</v>
      </c>
      <c r="AH159" s="75">
        <f t="shared" si="43"/>
        <v>0</v>
      </c>
      <c r="AR159" s="75" t="str">
        <f t="shared" si="44"/>
        <v>00</v>
      </c>
      <c r="AS159" s="75" t="str">
        <f t="shared" si="45"/>
        <v>0000</v>
      </c>
      <c r="AT159" s="75" t="str">
        <f t="shared" si="46"/>
        <v>0</v>
      </c>
    </row>
    <row r="160" spans="1:46" ht="13.5" x14ac:dyDescent="0.2">
      <c r="A160" s="74"/>
      <c r="B160" s="221">
        <v>52</v>
      </c>
      <c r="C160" s="229">
        <v>0</v>
      </c>
      <c r="D160" s="224">
        <v>0</v>
      </c>
      <c r="E160" s="224">
        <v>0</v>
      </c>
      <c r="F160" s="224">
        <v>0</v>
      </c>
      <c r="G160" s="224"/>
      <c r="H160" s="224">
        <v>0</v>
      </c>
      <c r="I160" s="224">
        <v>0</v>
      </c>
      <c r="J160" s="224">
        <v>0</v>
      </c>
      <c r="K160" s="224">
        <v>0</v>
      </c>
      <c r="L160" s="224"/>
      <c r="M160" s="224">
        <v>0</v>
      </c>
      <c r="N160" s="224"/>
      <c r="O160" s="224"/>
      <c r="P160" s="224"/>
      <c r="Q160" s="224"/>
      <c r="R160" s="224"/>
      <c r="S160" s="224"/>
      <c r="T160" s="224"/>
      <c r="U160" s="224"/>
      <c r="V160" s="224"/>
      <c r="W160" s="224"/>
      <c r="X160" s="224"/>
      <c r="Y160" s="224"/>
      <c r="Z160" s="225"/>
      <c r="AA160" s="230"/>
      <c r="AC160" s="75" t="str">
        <f t="shared" si="42"/>
        <v>00</v>
      </c>
      <c r="AD160" s="75" t="str">
        <f t="shared" si="47"/>
        <v>00000000000000000000000000000000</v>
      </c>
      <c r="AG160" s="75">
        <f t="shared" si="50"/>
        <v>0</v>
      </c>
      <c r="AH160" s="75">
        <f t="shared" si="43"/>
        <v>0</v>
      </c>
      <c r="AR160" s="75" t="str">
        <f t="shared" si="44"/>
        <v>00</v>
      </c>
      <c r="AS160" s="75" t="str">
        <f t="shared" si="45"/>
        <v>0000</v>
      </c>
      <c r="AT160" s="75" t="str">
        <f t="shared" si="46"/>
        <v>0</v>
      </c>
    </row>
    <row r="161" spans="1:46" ht="13.5" x14ac:dyDescent="0.2">
      <c r="A161" s="74"/>
      <c r="B161" s="221">
        <v>53</v>
      </c>
      <c r="C161" s="229">
        <v>0</v>
      </c>
      <c r="D161" s="224">
        <v>0</v>
      </c>
      <c r="E161" s="224">
        <v>0</v>
      </c>
      <c r="F161" s="224">
        <v>0</v>
      </c>
      <c r="G161" s="224"/>
      <c r="H161" s="224">
        <v>0</v>
      </c>
      <c r="I161" s="224">
        <v>0</v>
      </c>
      <c r="J161" s="224">
        <v>0</v>
      </c>
      <c r="K161" s="224">
        <v>0</v>
      </c>
      <c r="L161" s="224"/>
      <c r="M161" s="224">
        <v>0</v>
      </c>
      <c r="N161" s="224"/>
      <c r="O161" s="224"/>
      <c r="P161" s="224"/>
      <c r="Q161" s="224"/>
      <c r="R161" s="224"/>
      <c r="S161" s="224"/>
      <c r="T161" s="224"/>
      <c r="U161" s="224"/>
      <c r="V161" s="224"/>
      <c r="W161" s="224"/>
      <c r="X161" s="224"/>
      <c r="Y161" s="224"/>
      <c r="Z161" s="225"/>
      <c r="AA161" s="230"/>
      <c r="AC161" s="75" t="str">
        <f t="shared" si="42"/>
        <v>00</v>
      </c>
      <c r="AD161" s="75" t="str">
        <f t="shared" si="47"/>
        <v>00000000000000000000000000000000</v>
      </c>
      <c r="AG161" s="75">
        <f t="shared" si="50"/>
        <v>0</v>
      </c>
      <c r="AH161" s="75">
        <f t="shared" si="43"/>
        <v>0</v>
      </c>
      <c r="AR161" s="75" t="str">
        <f t="shared" si="44"/>
        <v>00</v>
      </c>
      <c r="AS161" s="75" t="str">
        <f t="shared" si="45"/>
        <v>0000</v>
      </c>
      <c r="AT161" s="75" t="str">
        <f t="shared" si="46"/>
        <v>0</v>
      </c>
    </row>
    <row r="162" spans="1:46" ht="13.5" x14ac:dyDescent="0.2">
      <c r="A162" s="74"/>
      <c r="B162" s="221">
        <v>54</v>
      </c>
      <c r="C162" s="229">
        <v>0</v>
      </c>
      <c r="D162" s="224">
        <v>0</v>
      </c>
      <c r="E162" s="224">
        <v>0</v>
      </c>
      <c r="F162" s="224">
        <v>0</v>
      </c>
      <c r="G162" s="224"/>
      <c r="H162" s="224">
        <v>0</v>
      </c>
      <c r="I162" s="224">
        <v>0</v>
      </c>
      <c r="J162" s="224">
        <v>0</v>
      </c>
      <c r="K162" s="224">
        <v>0</v>
      </c>
      <c r="L162" s="224"/>
      <c r="M162" s="224">
        <v>0</v>
      </c>
      <c r="N162" s="224"/>
      <c r="O162" s="224"/>
      <c r="P162" s="224"/>
      <c r="Q162" s="224"/>
      <c r="R162" s="224"/>
      <c r="S162" s="224"/>
      <c r="T162" s="224"/>
      <c r="U162" s="224"/>
      <c r="V162" s="224"/>
      <c r="W162" s="224"/>
      <c r="X162" s="224"/>
      <c r="Y162" s="224"/>
      <c r="Z162" s="225"/>
      <c r="AA162" s="230"/>
      <c r="AC162" s="75" t="str">
        <f t="shared" si="42"/>
        <v>00</v>
      </c>
      <c r="AD162" s="75" t="str">
        <f t="shared" si="47"/>
        <v>00000000000000000000000000000000</v>
      </c>
      <c r="AG162" s="75">
        <f t="shared" si="50"/>
        <v>0</v>
      </c>
      <c r="AH162" s="75">
        <f t="shared" si="43"/>
        <v>0</v>
      </c>
      <c r="AR162" s="75" t="str">
        <f t="shared" si="44"/>
        <v>00</v>
      </c>
      <c r="AS162" s="75" t="str">
        <f t="shared" si="45"/>
        <v>0000</v>
      </c>
      <c r="AT162" s="75" t="str">
        <f t="shared" si="46"/>
        <v>0</v>
      </c>
    </row>
    <row r="163" spans="1:46" ht="13.5" x14ac:dyDescent="0.2">
      <c r="A163" s="74"/>
      <c r="B163" s="221">
        <v>55</v>
      </c>
      <c r="C163" s="229">
        <v>0</v>
      </c>
      <c r="D163" s="224">
        <v>0</v>
      </c>
      <c r="E163" s="224">
        <v>0</v>
      </c>
      <c r="F163" s="224">
        <v>0</v>
      </c>
      <c r="G163" s="224"/>
      <c r="H163" s="224">
        <v>0</v>
      </c>
      <c r="I163" s="224">
        <v>0</v>
      </c>
      <c r="J163" s="224">
        <v>0</v>
      </c>
      <c r="K163" s="224">
        <v>0</v>
      </c>
      <c r="L163" s="224"/>
      <c r="M163" s="224">
        <v>0</v>
      </c>
      <c r="N163" s="224"/>
      <c r="O163" s="224"/>
      <c r="P163" s="224"/>
      <c r="Q163" s="224"/>
      <c r="R163" s="224"/>
      <c r="S163" s="224"/>
      <c r="T163" s="224"/>
      <c r="U163" s="224"/>
      <c r="V163" s="224"/>
      <c r="W163" s="224"/>
      <c r="X163" s="224"/>
      <c r="Y163" s="224"/>
      <c r="Z163" s="225"/>
      <c r="AA163" s="230"/>
      <c r="AC163" s="75" t="str">
        <f t="shared" si="42"/>
        <v>00</v>
      </c>
      <c r="AD163" s="75" t="str">
        <f t="shared" si="47"/>
        <v>00000000000000000000000000000000</v>
      </c>
      <c r="AG163" s="75">
        <f t="shared" si="50"/>
        <v>0</v>
      </c>
      <c r="AH163" s="75">
        <f t="shared" si="43"/>
        <v>0</v>
      </c>
      <c r="AR163" s="75" t="str">
        <f t="shared" si="44"/>
        <v>00</v>
      </c>
      <c r="AS163" s="75" t="str">
        <f t="shared" si="45"/>
        <v>0000</v>
      </c>
      <c r="AT163" s="75" t="str">
        <f t="shared" si="46"/>
        <v>0</v>
      </c>
    </row>
    <row r="164" spans="1:46" ht="13.5" x14ac:dyDescent="0.2">
      <c r="A164" s="74"/>
      <c r="B164" s="221">
        <v>56</v>
      </c>
      <c r="C164" s="229">
        <v>0</v>
      </c>
      <c r="D164" s="224">
        <v>0</v>
      </c>
      <c r="E164" s="224">
        <v>0</v>
      </c>
      <c r="F164" s="224">
        <v>0</v>
      </c>
      <c r="G164" s="224"/>
      <c r="H164" s="224">
        <v>0</v>
      </c>
      <c r="I164" s="224">
        <v>0</v>
      </c>
      <c r="J164" s="224">
        <v>0</v>
      </c>
      <c r="K164" s="224">
        <v>0</v>
      </c>
      <c r="L164" s="224"/>
      <c r="M164" s="224">
        <v>0</v>
      </c>
      <c r="N164" s="224"/>
      <c r="O164" s="224"/>
      <c r="P164" s="224"/>
      <c r="Q164" s="224"/>
      <c r="R164" s="224"/>
      <c r="S164" s="224"/>
      <c r="T164" s="224"/>
      <c r="U164" s="224"/>
      <c r="V164" s="224"/>
      <c r="W164" s="224"/>
      <c r="X164" s="224"/>
      <c r="Y164" s="224"/>
      <c r="Z164" s="225"/>
      <c r="AA164" s="230"/>
      <c r="AC164" s="75" t="str">
        <f t="shared" si="42"/>
        <v>00</v>
      </c>
      <c r="AD164" s="75" t="str">
        <f t="shared" si="47"/>
        <v>00000000000000000000000000000000</v>
      </c>
      <c r="AG164" s="75">
        <f t="shared" si="50"/>
        <v>0</v>
      </c>
      <c r="AH164" s="75">
        <f t="shared" si="43"/>
        <v>0</v>
      </c>
      <c r="AR164" s="75" t="str">
        <f t="shared" si="44"/>
        <v>00</v>
      </c>
      <c r="AS164" s="75" t="str">
        <f t="shared" si="45"/>
        <v>0000</v>
      </c>
      <c r="AT164" s="75" t="str">
        <f t="shared" si="46"/>
        <v>0</v>
      </c>
    </row>
    <row r="165" spans="1:46" ht="13.5" x14ac:dyDescent="0.2">
      <c r="A165" s="74"/>
      <c r="B165" s="221">
        <v>57</v>
      </c>
      <c r="C165" s="229">
        <v>0</v>
      </c>
      <c r="D165" s="224">
        <v>0</v>
      </c>
      <c r="E165" s="224">
        <v>0</v>
      </c>
      <c r="F165" s="224">
        <v>0</v>
      </c>
      <c r="G165" s="224"/>
      <c r="H165" s="224">
        <v>0</v>
      </c>
      <c r="I165" s="224">
        <v>0</v>
      </c>
      <c r="J165" s="224">
        <v>0</v>
      </c>
      <c r="K165" s="224">
        <v>0</v>
      </c>
      <c r="L165" s="224"/>
      <c r="M165" s="224">
        <v>0</v>
      </c>
      <c r="N165" s="224"/>
      <c r="O165" s="224"/>
      <c r="P165" s="224"/>
      <c r="Q165" s="224"/>
      <c r="R165" s="224"/>
      <c r="S165" s="224"/>
      <c r="T165" s="224"/>
      <c r="U165" s="224"/>
      <c r="V165" s="224"/>
      <c r="W165" s="224"/>
      <c r="X165" s="224"/>
      <c r="Y165" s="224"/>
      <c r="Z165" s="225"/>
      <c r="AA165" s="230"/>
      <c r="AC165" s="75" t="str">
        <f t="shared" si="42"/>
        <v>00</v>
      </c>
      <c r="AD165" s="75" t="str">
        <f t="shared" si="47"/>
        <v>00000000000000000000000000000000</v>
      </c>
      <c r="AG165" s="75">
        <f t="shared" si="50"/>
        <v>0</v>
      </c>
      <c r="AH165" s="75">
        <f t="shared" si="43"/>
        <v>0</v>
      </c>
      <c r="AR165" s="75" t="str">
        <f t="shared" si="44"/>
        <v>00</v>
      </c>
      <c r="AS165" s="75" t="str">
        <f t="shared" si="45"/>
        <v>0000</v>
      </c>
      <c r="AT165" s="75" t="str">
        <f t="shared" si="46"/>
        <v>0</v>
      </c>
    </row>
    <row r="166" spans="1:46" ht="13.5" x14ac:dyDescent="0.2">
      <c r="A166" s="74"/>
      <c r="B166" s="221">
        <v>58</v>
      </c>
      <c r="C166" s="229">
        <v>0</v>
      </c>
      <c r="D166" s="224">
        <v>0</v>
      </c>
      <c r="E166" s="224">
        <v>0</v>
      </c>
      <c r="F166" s="224">
        <v>0</v>
      </c>
      <c r="G166" s="224"/>
      <c r="H166" s="224">
        <v>0</v>
      </c>
      <c r="I166" s="224">
        <v>0</v>
      </c>
      <c r="J166" s="224">
        <v>0</v>
      </c>
      <c r="K166" s="224">
        <v>0</v>
      </c>
      <c r="L166" s="224"/>
      <c r="M166" s="224">
        <v>0</v>
      </c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5"/>
      <c r="AA166" s="230"/>
      <c r="AC166" s="75" t="str">
        <f t="shared" si="42"/>
        <v>00</v>
      </c>
      <c r="AD166" s="75" t="str">
        <f t="shared" si="47"/>
        <v>00000000000000000000000000000000</v>
      </c>
      <c r="AG166" s="75">
        <f t="shared" si="50"/>
        <v>0</v>
      </c>
      <c r="AH166" s="75">
        <f t="shared" si="43"/>
        <v>0</v>
      </c>
      <c r="AR166" s="75" t="str">
        <f t="shared" si="44"/>
        <v>00</v>
      </c>
      <c r="AS166" s="75" t="str">
        <f t="shared" si="45"/>
        <v>0000</v>
      </c>
      <c r="AT166" s="75" t="str">
        <f t="shared" si="46"/>
        <v>0</v>
      </c>
    </row>
    <row r="167" spans="1:46" ht="13.5" x14ac:dyDescent="0.2">
      <c r="A167" s="74"/>
      <c r="B167" s="221">
        <v>59</v>
      </c>
      <c r="C167" s="229">
        <v>0</v>
      </c>
      <c r="D167" s="224">
        <v>0</v>
      </c>
      <c r="E167" s="224">
        <v>0</v>
      </c>
      <c r="F167" s="224">
        <v>0</v>
      </c>
      <c r="G167" s="224"/>
      <c r="H167" s="224">
        <v>0</v>
      </c>
      <c r="I167" s="224">
        <v>0</v>
      </c>
      <c r="J167" s="224">
        <v>0</v>
      </c>
      <c r="K167" s="224">
        <v>0</v>
      </c>
      <c r="L167" s="224"/>
      <c r="M167" s="224">
        <v>0</v>
      </c>
      <c r="N167" s="224"/>
      <c r="O167" s="224"/>
      <c r="P167" s="224"/>
      <c r="Q167" s="224"/>
      <c r="R167" s="224"/>
      <c r="S167" s="224"/>
      <c r="T167" s="224"/>
      <c r="U167" s="224"/>
      <c r="V167" s="224"/>
      <c r="W167" s="224"/>
      <c r="X167" s="227"/>
      <c r="Y167" s="227"/>
      <c r="Z167" s="228"/>
      <c r="AA167" s="230"/>
      <c r="AC167" s="75" t="str">
        <f t="shared" si="42"/>
        <v>00</v>
      </c>
      <c r="AD167" s="75" t="str">
        <f t="shared" si="47"/>
        <v>00000000000000000000000000000000</v>
      </c>
      <c r="AG167" s="75">
        <f t="shared" si="50"/>
        <v>0</v>
      </c>
      <c r="AH167" s="75">
        <f t="shared" si="43"/>
        <v>0</v>
      </c>
      <c r="AR167" s="75" t="str">
        <f t="shared" si="44"/>
        <v>00</v>
      </c>
      <c r="AS167" s="75" t="str">
        <f t="shared" si="45"/>
        <v>0000</v>
      </c>
      <c r="AT167" s="75" t="str">
        <f t="shared" si="46"/>
        <v>0</v>
      </c>
    </row>
    <row r="168" spans="1:46" ht="13.5" x14ac:dyDescent="0.2">
      <c r="A168" s="74"/>
      <c r="B168" s="221">
        <v>60</v>
      </c>
      <c r="C168" s="229">
        <v>0</v>
      </c>
      <c r="D168" s="224">
        <v>0</v>
      </c>
      <c r="E168" s="224">
        <v>0</v>
      </c>
      <c r="F168" s="224">
        <v>0</v>
      </c>
      <c r="G168" s="224"/>
      <c r="H168" s="224">
        <v>0</v>
      </c>
      <c r="I168" s="224">
        <v>0</v>
      </c>
      <c r="J168" s="224">
        <v>0</v>
      </c>
      <c r="K168" s="224">
        <v>0</v>
      </c>
      <c r="L168" s="224"/>
      <c r="M168" s="224">
        <v>0</v>
      </c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5"/>
      <c r="AA168" s="230"/>
      <c r="AC168" s="75" t="str">
        <f t="shared" si="42"/>
        <v>00</v>
      </c>
      <c r="AD168" s="75" t="str">
        <f t="shared" si="47"/>
        <v>00000000000000000000000000000000</v>
      </c>
      <c r="AG168" s="75">
        <f t="shared" si="50"/>
        <v>0</v>
      </c>
      <c r="AH168" s="75">
        <f t="shared" si="43"/>
        <v>0</v>
      </c>
      <c r="AR168" s="75" t="str">
        <f t="shared" si="44"/>
        <v>00</v>
      </c>
      <c r="AS168" s="75" t="str">
        <f t="shared" si="45"/>
        <v>0000</v>
      </c>
      <c r="AT168" s="75" t="str">
        <f t="shared" si="46"/>
        <v>0</v>
      </c>
    </row>
    <row r="169" spans="1:46" ht="13.5" x14ac:dyDescent="0.2">
      <c r="A169" s="74"/>
      <c r="B169" s="221">
        <v>61</v>
      </c>
      <c r="C169" s="229">
        <v>0</v>
      </c>
      <c r="D169" s="224">
        <v>0</v>
      </c>
      <c r="E169" s="224">
        <v>0</v>
      </c>
      <c r="F169" s="224">
        <v>0</v>
      </c>
      <c r="G169" s="224"/>
      <c r="H169" s="224">
        <v>0</v>
      </c>
      <c r="I169" s="224">
        <v>0</v>
      </c>
      <c r="J169" s="224">
        <v>0</v>
      </c>
      <c r="K169" s="224">
        <v>0</v>
      </c>
      <c r="L169" s="224"/>
      <c r="M169" s="224">
        <v>0</v>
      </c>
      <c r="N169" s="224"/>
      <c r="O169" s="224"/>
      <c r="P169" s="224"/>
      <c r="Q169" s="224"/>
      <c r="R169" s="224"/>
      <c r="S169" s="224"/>
      <c r="T169" s="224"/>
      <c r="U169" s="224"/>
      <c r="V169" s="224"/>
      <c r="W169" s="224"/>
      <c r="X169" s="224"/>
      <c r="Y169" s="224"/>
      <c r="Z169" s="225"/>
      <c r="AA169" s="230"/>
      <c r="AC169" s="75" t="str">
        <f t="shared" ref="AC169:AC233" si="51">IF(LEN(BIN2HEX(CONCATENATE(K169,J169,I169,H169,F169,E169,D169,C169)))&gt;1,BIN2HEX(CONCATENATE(K169,J169,I169,H169,F169,E169,D169,C169)),"0"&amp;BIN2HEX(CONCATENATE(K169,J169,I169,H169,F169,E169,D169,C169)))</f>
        <v>00</v>
      </c>
      <c r="AD169" s="75" t="str">
        <f t="shared" si="47"/>
        <v>00000000000000000000000000000000</v>
      </c>
      <c r="AG169" s="75">
        <f t="shared" si="50"/>
        <v>0</v>
      </c>
      <c r="AH169" s="75">
        <f t="shared" ref="AH169:AH233" si="52">HEX2DEC(AC169)</f>
        <v>0</v>
      </c>
      <c r="AR169" s="75" t="str">
        <f t="shared" si="44"/>
        <v>00</v>
      </c>
      <c r="AS169" s="75" t="str">
        <f t="shared" si="45"/>
        <v>0000</v>
      </c>
      <c r="AT169" s="75" t="str">
        <f t="shared" si="46"/>
        <v>0</v>
      </c>
    </row>
    <row r="170" spans="1:46" ht="13.5" x14ac:dyDescent="0.2">
      <c r="A170" s="74"/>
      <c r="B170" s="221">
        <v>62</v>
      </c>
      <c r="C170" s="229">
        <v>0</v>
      </c>
      <c r="D170" s="224">
        <v>0</v>
      </c>
      <c r="E170" s="224">
        <v>0</v>
      </c>
      <c r="F170" s="224">
        <v>0</v>
      </c>
      <c r="G170" s="224"/>
      <c r="H170" s="224">
        <v>0</v>
      </c>
      <c r="I170" s="224">
        <v>0</v>
      </c>
      <c r="J170" s="224">
        <v>0</v>
      </c>
      <c r="K170" s="224">
        <v>0</v>
      </c>
      <c r="L170" s="224"/>
      <c r="M170" s="224">
        <v>0</v>
      </c>
      <c r="N170" s="224"/>
      <c r="O170" s="224"/>
      <c r="P170" s="224"/>
      <c r="Q170" s="224"/>
      <c r="R170" s="224"/>
      <c r="S170" s="224"/>
      <c r="T170" s="224"/>
      <c r="U170" s="224"/>
      <c r="V170" s="224"/>
      <c r="W170" s="224"/>
      <c r="X170" s="224"/>
      <c r="Y170" s="224"/>
      <c r="Z170" s="225"/>
      <c r="AA170" s="231"/>
      <c r="AC170" s="75" t="str">
        <f t="shared" si="51"/>
        <v>00</v>
      </c>
      <c r="AD170" s="75" t="str">
        <f t="shared" si="47"/>
        <v>00000000000000000000000000000000</v>
      </c>
      <c r="AG170" s="75">
        <f t="shared" si="50"/>
        <v>0</v>
      </c>
      <c r="AH170" s="75">
        <f t="shared" si="52"/>
        <v>0</v>
      </c>
      <c r="AR170" s="75" t="str">
        <f t="shared" si="44"/>
        <v>00</v>
      </c>
      <c r="AS170" s="75" t="str">
        <f t="shared" si="45"/>
        <v>0000</v>
      </c>
      <c r="AT170" s="75" t="str">
        <f t="shared" si="46"/>
        <v>0</v>
      </c>
    </row>
    <row r="171" spans="1:46" ht="13.5" x14ac:dyDescent="0.2">
      <c r="A171" s="74"/>
      <c r="B171" s="221">
        <v>63</v>
      </c>
      <c r="C171" s="229">
        <v>0</v>
      </c>
      <c r="D171" s="224">
        <v>0</v>
      </c>
      <c r="E171" s="224">
        <v>0</v>
      </c>
      <c r="F171" s="224">
        <v>0</v>
      </c>
      <c r="G171" s="224"/>
      <c r="H171" s="224">
        <v>0</v>
      </c>
      <c r="I171" s="224">
        <v>0</v>
      </c>
      <c r="J171" s="224">
        <v>0</v>
      </c>
      <c r="K171" s="224">
        <v>0</v>
      </c>
      <c r="L171" s="224"/>
      <c r="M171" s="224">
        <v>0</v>
      </c>
      <c r="N171" s="224"/>
      <c r="O171" s="224"/>
      <c r="P171" s="224"/>
      <c r="Q171" s="224"/>
      <c r="R171" s="224"/>
      <c r="S171" s="224"/>
      <c r="T171" s="224"/>
      <c r="U171" s="224"/>
      <c r="V171" s="224"/>
      <c r="W171" s="224"/>
      <c r="X171" s="224"/>
      <c r="Y171" s="224"/>
      <c r="Z171" s="225"/>
      <c r="AA171" s="231"/>
      <c r="AC171" s="75" t="str">
        <f t="shared" si="51"/>
        <v>00</v>
      </c>
      <c r="AD171" s="75" t="str">
        <f t="shared" si="47"/>
        <v>00000000000000000000000000000000</v>
      </c>
      <c r="AG171" s="75">
        <f t="shared" si="50"/>
        <v>0</v>
      </c>
      <c r="AH171" s="75">
        <f t="shared" si="52"/>
        <v>0</v>
      </c>
      <c r="AR171" s="75" t="str">
        <f t="shared" si="44"/>
        <v>00</v>
      </c>
      <c r="AS171" s="75" t="str">
        <f t="shared" si="45"/>
        <v>0000</v>
      </c>
      <c r="AT171" s="75" t="str">
        <f t="shared" si="46"/>
        <v>0</v>
      </c>
    </row>
    <row r="172" spans="1:46" ht="13.5" x14ac:dyDescent="0.2">
      <c r="A172" s="74"/>
      <c r="B172" s="221">
        <v>64</v>
      </c>
      <c r="C172" s="229">
        <v>0</v>
      </c>
      <c r="D172" s="224">
        <v>0</v>
      </c>
      <c r="E172" s="224">
        <v>0</v>
      </c>
      <c r="F172" s="224">
        <v>0</v>
      </c>
      <c r="G172" s="224"/>
      <c r="H172" s="224">
        <v>0</v>
      </c>
      <c r="I172" s="224">
        <v>0</v>
      </c>
      <c r="J172" s="224">
        <v>0</v>
      </c>
      <c r="K172" s="224">
        <v>0</v>
      </c>
      <c r="L172" s="224"/>
      <c r="M172" s="224">
        <v>0</v>
      </c>
      <c r="N172" s="224"/>
      <c r="O172" s="224"/>
      <c r="P172" s="224"/>
      <c r="Q172" s="224"/>
      <c r="R172" s="224"/>
      <c r="S172" s="224"/>
      <c r="T172" s="224"/>
      <c r="U172" s="224"/>
      <c r="V172" s="224"/>
      <c r="W172" s="224"/>
      <c r="X172" s="224"/>
      <c r="Y172" s="224"/>
      <c r="Z172" s="225"/>
      <c r="AA172" s="231"/>
      <c r="AC172" s="75" t="str">
        <f t="shared" si="51"/>
        <v>00</v>
      </c>
      <c r="AD172" s="75" t="str">
        <f t="shared" si="47"/>
        <v>00000000000000000000000000000000</v>
      </c>
      <c r="AG172" s="75">
        <f t="shared" si="50"/>
        <v>0</v>
      </c>
      <c r="AH172" s="75">
        <f t="shared" si="52"/>
        <v>0</v>
      </c>
      <c r="AR172" s="75" t="str">
        <f t="shared" si="44"/>
        <v>00</v>
      </c>
      <c r="AS172" s="75" t="str">
        <f t="shared" si="45"/>
        <v>0000</v>
      </c>
      <c r="AT172" s="75" t="str">
        <f t="shared" si="46"/>
        <v>0</v>
      </c>
    </row>
    <row r="173" spans="1:46" ht="13.5" x14ac:dyDescent="0.2">
      <c r="A173" s="74"/>
      <c r="B173" s="221">
        <v>65</v>
      </c>
      <c r="C173" s="229">
        <v>0</v>
      </c>
      <c r="D173" s="224">
        <v>0</v>
      </c>
      <c r="E173" s="224">
        <v>0</v>
      </c>
      <c r="F173" s="224">
        <v>0</v>
      </c>
      <c r="G173" s="224"/>
      <c r="H173" s="224">
        <v>0</v>
      </c>
      <c r="I173" s="224">
        <v>0</v>
      </c>
      <c r="J173" s="224">
        <v>0</v>
      </c>
      <c r="K173" s="224">
        <v>0</v>
      </c>
      <c r="L173" s="224"/>
      <c r="M173" s="224">
        <v>0</v>
      </c>
      <c r="N173" s="224"/>
      <c r="O173" s="224"/>
      <c r="P173" s="224"/>
      <c r="Q173" s="224"/>
      <c r="R173" s="224"/>
      <c r="S173" s="224"/>
      <c r="T173" s="224"/>
      <c r="U173" s="224"/>
      <c r="V173" s="224"/>
      <c r="W173" s="224"/>
      <c r="X173" s="224"/>
      <c r="Y173" s="224"/>
      <c r="Z173" s="225"/>
      <c r="AA173" s="231"/>
      <c r="AC173" s="75" t="str">
        <f t="shared" si="51"/>
        <v>00</v>
      </c>
      <c r="AD173" s="75" t="str">
        <f t="shared" si="47"/>
        <v>00000000000000000000000000000000</v>
      </c>
      <c r="AG173" s="75">
        <f t="shared" si="50"/>
        <v>0</v>
      </c>
      <c r="AH173" s="75">
        <f t="shared" si="52"/>
        <v>0</v>
      </c>
      <c r="AR173" s="75" t="str">
        <f t="shared" ref="AR173:AR236" si="53">IF(LEN(DEC2BIN(M173))&gt;1,DEC2BIN(M173),"0"&amp;DEC2BIN(M173))</f>
        <v>00</v>
      </c>
      <c r="AS173" s="75" t="str">
        <f t="shared" ref="AS173:AS207" si="54">AR277&amp;AR173</f>
        <v>0000</v>
      </c>
      <c r="AT173" s="75" t="str">
        <f t="shared" ref="AT173:AT207" si="55">BIN2HEX(AS173)</f>
        <v>0</v>
      </c>
    </row>
    <row r="174" spans="1:46" ht="13.5" x14ac:dyDescent="0.2">
      <c r="A174" s="74"/>
      <c r="B174" s="221">
        <v>66</v>
      </c>
      <c r="C174" s="229">
        <v>0</v>
      </c>
      <c r="D174" s="224">
        <v>0</v>
      </c>
      <c r="E174" s="224">
        <v>0</v>
      </c>
      <c r="F174" s="224">
        <v>0</v>
      </c>
      <c r="G174" s="224"/>
      <c r="H174" s="224">
        <v>0</v>
      </c>
      <c r="I174" s="224">
        <v>0</v>
      </c>
      <c r="J174" s="224">
        <v>0</v>
      </c>
      <c r="K174" s="224">
        <v>0</v>
      </c>
      <c r="L174" s="224"/>
      <c r="M174" s="224">
        <v>0</v>
      </c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5"/>
      <c r="AA174" s="231"/>
      <c r="AC174" s="75" t="str">
        <f t="shared" si="51"/>
        <v>00</v>
      </c>
      <c r="AD174" s="75" t="str">
        <f t="shared" ref="AD174:AD188" si="56">CONCATENATE(AC185,AC186,AC187,AC188,AC189,AC190,AC191,AC192,AC193,AC194,AC195,AC196,AC197,AC198,AC199,AC200)</f>
        <v>00000000000000000000000000000000</v>
      </c>
      <c r="AG174" s="75">
        <f t="shared" ref="AG174:AG188" si="57">SUM(AH185:AH200)</f>
        <v>0</v>
      </c>
      <c r="AH174" s="75">
        <f t="shared" si="52"/>
        <v>0</v>
      </c>
      <c r="AR174" s="75" t="str">
        <f t="shared" si="53"/>
        <v>00</v>
      </c>
      <c r="AS174" s="75" t="str">
        <f t="shared" si="54"/>
        <v>0000</v>
      </c>
      <c r="AT174" s="75" t="str">
        <f t="shared" si="55"/>
        <v>0</v>
      </c>
    </row>
    <row r="175" spans="1:46" ht="13.5" x14ac:dyDescent="0.2">
      <c r="A175" s="74"/>
      <c r="B175" s="221">
        <v>67</v>
      </c>
      <c r="C175" s="229">
        <v>0</v>
      </c>
      <c r="D175" s="224">
        <v>0</v>
      </c>
      <c r="E175" s="224">
        <v>0</v>
      </c>
      <c r="F175" s="224">
        <v>0</v>
      </c>
      <c r="G175" s="224"/>
      <c r="H175" s="224">
        <v>0</v>
      </c>
      <c r="I175" s="224">
        <v>0</v>
      </c>
      <c r="J175" s="224">
        <v>0</v>
      </c>
      <c r="K175" s="224">
        <v>0</v>
      </c>
      <c r="L175" s="224"/>
      <c r="M175" s="224">
        <v>0</v>
      </c>
      <c r="N175" s="224"/>
      <c r="O175" s="224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5"/>
      <c r="AA175" s="231"/>
      <c r="AC175" s="75" t="str">
        <f t="shared" si="51"/>
        <v>00</v>
      </c>
      <c r="AD175" s="75" t="str">
        <f t="shared" si="56"/>
        <v>00000000000000000000000000000000</v>
      </c>
      <c r="AG175" s="75">
        <f t="shared" si="57"/>
        <v>0</v>
      </c>
      <c r="AH175" s="75">
        <f t="shared" si="52"/>
        <v>0</v>
      </c>
      <c r="AR175" s="75" t="str">
        <f t="shared" si="53"/>
        <v>00</v>
      </c>
      <c r="AS175" s="75" t="str">
        <f t="shared" si="54"/>
        <v>0000</v>
      </c>
      <c r="AT175" s="75" t="str">
        <f t="shared" si="55"/>
        <v>0</v>
      </c>
    </row>
    <row r="176" spans="1:46" ht="13.5" x14ac:dyDescent="0.2">
      <c r="A176" s="74"/>
      <c r="B176" s="221">
        <v>68</v>
      </c>
      <c r="C176" s="229">
        <v>0</v>
      </c>
      <c r="D176" s="224">
        <v>0</v>
      </c>
      <c r="E176" s="224">
        <v>0</v>
      </c>
      <c r="F176" s="224">
        <v>0</v>
      </c>
      <c r="G176" s="224"/>
      <c r="H176" s="224">
        <v>0</v>
      </c>
      <c r="I176" s="224">
        <v>0</v>
      </c>
      <c r="J176" s="224">
        <v>0</v>
      </c>
      <c r="K176" s="224">
        <v>0</v>
      </c>
      <c r="L176" s="224"/>
      <c r="M176" s="224">
        <v>0</v>
      </c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4"/>
      <c r="Y176" s="224"/>
      <c r="Z176" s="225"/>
      <c r="AA176" s="231"/>
      <c r="AC176" s="75" t="str">
        <f t="shared" si="51"/>
        <v>00</v>
      </c>
      <c r="AD176" s="75" t="str">
        <f t="shared" si="56"/>
        <v>00000000000000000000000000000000</v>
      </c>
      <c r="AG176" s="75">
        <f t="shared" si="57"/>
        <v>0</v>
      </c>
      <c r="AH176" s="75">
        <f t="shared" si="52"/>
        <v>0</v>
      </c>
      <c r="AR176" s="75" t="str">
        <f t="shared" si="53"/>
        <v>00</v>
      </c>
      <c r="AS176" s="75" t="str">
        <f t="shared" si="54"/>
        <v>0000</v>
      </c>
      <c r="AT176" s="75" t="str">
        <f t="shared" si="55"/>
        <v>0</v>
      </c>
    </row>
    <row r="177" spans="1:46" ht="13.5" x14ac:dyDescent="0.2">
      <c r="A177" s="74"/>
      <c r="B177" s="221">
        <v>69</v>
      </c>
      <c r="C177" s="229">
        <v>0</v>
      </c>
      <c r="D177" s="224">
        <v>0</v>
      </c>
      <c r="E177" s="224">
        <v>0</v>
      </c>
      <c r="F177" s="224">
        <v>0</v>
      </c>
      <c r="G177" s="224"/>
      <c r="H177" s="224">
        <v>0</v>
      </c>
      <c r="I177" s="224">
        <v>0</v>
      </c>
      <c r="J177" s="224">
        <v>0</v>
      </c>
      <c r="K177" s="224">
        <v>0</v>
      </c>
      <c r="L177" s="224"/>
      <c r="M177" s="224">
        <v>0</v>
      </c>
      <c r="N177" s="224"/>
      <c r="O177" s="224"/>
      <c r="P177" s="224"/>
      <c r="Q177" s="224"/>
      <c r="R177" s="224"/>
      <c r="S177" s="224"/>
      <c r="T177" s="224"/>
      <c r="U177" s="224"/>
      <c r="V177" s="224"/>
      <c r="W177" s="224"/>
      <c r="X177" s="224"/>
      <c r="Y177" s="224"/>
      <c r="Z177" s="225"/>
      <c r="AA177" s="231"/>
      <c r="AC177" s="75" t="str">
        <f t="shared" si="51"/>
        <v>00</v>
      </c>
      <c r="AD177" s="75" t="str">
        <f t="shared" si="56"/>
        <v>00000000000000000000000000000000</v>
      </c>
      <c r="AG177" s="75">
        <f t="shared" si="57"/>
        <v>0</v>
      </c>
      <c r="AH177" s="75">
        <f t="shared" si="52"/>
        <v>0</v>
      </c>
      <c r="AR177" s="75" t="str">
        <f t="shared" si="53"/>
        <v>00</v>
      </c>
      <c r="AS177" s="75" t="str">
        <f t="shared" si="54"/>
        <v>0000</v>
      </c>
      <c r="AT177" s="75" t="str">
        <f t="shared" si="55"/>
        <v>0</v>
      </c>
    </row>
    <row r="178" spans="1:46" ht="13.5" x14ac:dyDescent="0.2">
      <c r="A178" s="74"/>
      <c r="B178" s="221">
        <v>70</v>
      </c>
      <c r="C178" s="229">
        <v>0</v>
      </c>
      <c r="D178" s="224">
        <v>0</v>
      </c>
      <c r="E178" s="224">
        <v>0</v>
      </c>
      <c r="F178" s="224">
        <v>0</v>
      </c>
      <c r="G178" s="224"/>
      <c r="H178" s="224">
        <v>0</v>
      </c>
      <c r="I178" s="224">
        <v>0</v>
      </c>
      <c r="J178" s="224">
        <v>0</v>
      </c>
      <c r="K178" s="224">
        <v>0</v>
      </c>
      <c r="L178" s="224"/>
      <c r="M178" s="224">
        <v>0</v>
      </c>
      <c r="N178" s="224"/>
      <c r="O178" s="224"/>
      <c r="P178" s="224"/>
      <c r="Q178" s="224"/>
      <c r="R178" s="224"/>
      <c r="S178" s="224"/>
      <c r="T178" s="224"/>
      <c r="U178" s="224"/>
      <c r="V178" s="224"/>
      <c r="W178" s="224"/>
      <c r="X178" s="224"/>
      <c r="Y178" s="224"/>
      <c r="Z178" s="225"/>
      <c r="AA178" s="231"/>
      <c r="AC178" s="75" t="str">
        <f t="shared" si="51"/>
        <v>00</v>
      </c>
      <c r="AD178" s="75" t="str">
        <f t="shared" si="56"/>
        <v>00000000000000000000000000000000</v>
      </c>
      <c r="AG178" s="75">
        <f t="shared" si="57"/>
        <v>0</v>
      </c>
      <c r="AH178" s="75">
        <f t="shared" si="52"/>
        <v>0</v>
      </c>
      <c r="AR178" s="75" t="str">
        <f t="shared" si="53"/>
        <v>00</v>
      </c>
      <c r="AS178" s="75" t="str">
        <f t="shared" si="54"/>
        <v>0000</v>
      </c>
      <c r="AT178" s="75" t="str">
        <f t="shared" si="55"/>
        <v>0</v>
      </c>
    </row>
    <row r="179" spans="1:46" ht="13.5" x14ac:dyDescent="0.2">
      <c r="A179" s="74"/>
      <c r="B179" s="221">
        <v>71</v>
      </c>
      <c r="C179" s="229">
        <v>0</v>
      </c>
      <c r="D179" s="224">
        <v>0</v>
      </c>
      <c r="E179" s="224">
        <v>0</v>
      </c>
      <c r="F179" s="224">
        <v>0</v>
      </c>
      <c r="G179" s="224"/>
      <c r="H179" s="224">
        <v>0</v>
      </c>
      <c r="I179" s="224">
        <v>0</v>
      </c>
      <c r="J179" s="224">
        <v>0</v>
      </c>
      <c r="K179" s="224">
        <v>0</v>
      </c>
      <c r="L179" s="224"/>
      <c r="M179" s="224">
        <v>0</v>
      </c>
      <c r="N179" s="224"/>
      <c r="O179" s="224"/>
      <c r="P179" s="224"/>
      <c r="Q179" s="224"/>
      <c r="R179" s="224"/>
      <c r="S179" s="224"/>
      <c r="T179" s="224"/>
      <c r="U179" s="224"/>
      <c r="V179" s="224"/>
      <c r="W179" s="224"/>
      <c r="X179" s="224"/>
      <c r="Y179" s="224"/>
      <c r="Z179" s="225"/>
      <c r="AA179" s="231"/>
      <c r="AC179" s="75" t="str">
        <f t="shared" si="51"/>
        <v>00</v>
      </c>
      <c r="AD179" s="75" t="str">
        <f t="shared" si="56"/>
        <v>00000000000000000000000000000000</v>
      </c>
      <c r="AG179" s="75">
        <f t="shared" si="57"/>
        <v>0</v>
      </c>
      <c r="AH179" s="75">
        <f t="shared" si="52"/>
        <v>0</v>
      </c>
      <c r="AR179" s="75" t="str">
        <f t="shared" si="53"/>
        <v>00</v>
      </c>
      <c r="AS179" s="75" t="str">
        <f t="shared" si="54"/>
        <v>0000</v>
      </c>
      <c r="AT179" s="75" t="str">
        <f t="shared" si="55"/>
        <v>0</v>
      </c>
    </row>
    <row r="180" spans="1:46" ht="13.5" x14ac:dyDescent="0.2">
      <c r="A180" s="74"/>
      <c r="B180" s="221">
        <v>72</v>
      </c>
      <c r="C180" s="229">
        <v>0</v>
      </c>
      <c r="D180" s="224">
        <v>0</v>
      </c>
      <c r="E180" s="224">
        <v>0</v>
      </c>
      <c r="F180" s="224">
        <v>0</v>
      </c>
      <c r="G180" s="224"/>
      <c r="H180" s="224">
        <v>0</v>
      </c>
      <c r="I180" s="224">
        <v>0</v>
      </c>
      <c r="J180" s="224">
        <v>0</v>
      </c>
      <c r="K180" s="224">
        <v>0</v>
      </c>
      <c r="L180" s="224"/>
      <c r="M180" s="224">
        <v>0</v>
      </c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4"/>
      <c r="Y180" s="224"/>
      <c r="Z180" s="225"/>
      <c r="AA180" s="231"/>
      <c r="AC180" s="75" t="str">
        <f t="shared" si="51"/>
        <v>00</v>
      </c>
      <c r="AD180" s="75" t="str">
        <f t="shared" si="56"/>
        <v>00000000000000000000000000000000</v>
      </c>
      <c r="AG180" s="75">
        <f t="shared" si="57"/>
        <v>0</v>
      </c>
      <c r="AH180" s="75">
        <f t="shared" si="52"/>
        <v>0</v>
      </c>
      <c r="AR180" s="75" t="str">
        <f t="shared" si="53"/>
        <v>00</v>
      </c>
      <c r="AS180" s="75" t="str">
        <f t="shared" si="54"/>
        <v>0000</v>
      </c>
      <c r="AT180" s="75" t="str">
        <f t="shared" si="55"/>
        <v>0</v>
      </c>
    </row>
    <row r="181" spans="1:46" ht="13.5" x14ac:dyDescent="0.2">
      <c r="A181" s="74"/>
      <c r="B181" s="221">
        <v>73</v>
      </c>
      <c r="C181" s="229">
        <v>0</v>
      </c>
      <c r="D181" s="224">
        <v>0</v>
      </c>
      <c r="E181" s="224">
        <v>0</v>
      </c>
      <c r="F181" s="224">
        <v>0</v>
      </c>
      <c r="G181" s="224"/>
      <c r="H181" s="224">
        <v>0</v>
      </c>
      <c r="I181" s="224">
        <v>0</v>
      </c>
      <c r="J181" s="224">
        <v>0</v>
      </c>
      <c r="K181" s="224">
        <v>0</v>
      </c>
      <c r="L181" s="224"/>
      <c r="M181" s="224">
        <v>0</v>
      </c>
      <c r="N181" s="224"/>
      <c r="O181" s="224"/>
      <c r="P181" s="224"/>
      <c r="Q181" s="224"/>
      <c r="R181" s="224"/>
      <c r="S181" s="224"/>
      <c r="T181" s="224"/>
      <c r="U181" s="224"/>
      <c r="V181" s="224"/>
      <c r="W181" s="224"/>
      <c r="X181" s="224"/>
      <c r="Y181" s="224"/>
      <c r="Z181" s="225"/>
      <c r="AA181" s="231"/>
      <c r="AC181" s="75" t="str">
        <f t="shared" si="51"/>
        <v>00</v>
      </c>
      <c r="AD181" s="75" t="str">
        <f t="shared" si="56"/>
        <v>00000000000000000000000000000000</v>
      </c>
      <c r="AG181" s="75">
        <f t="shared" si="57"/>
        <v>0</v>
      </c>
      <c r="AH181" s="75">
        <f t="shared" si="52"/>
        <v>0</v>
      </c>
      <c r="AR181" s="75" t="str">
        <f t="shared" si="53"/>
        <v>00</v>
      </c>
      <c r="AS181" s="75" t="str">
        <f t="shared" si="54"/>
        <v>0000</v>
      </c>
      <c r="AT181" s="75" t="str">
        <f t="shared" si="55"/>
        <v>0</v>
      </c>
    </row>
    <row r="182" spans="1:46" ht="13.5" x14ac:dyDescent="0.2">
      <c r="A182" s="74"/>
      <c r="B182" s="221">
        <v>74</v>
      </c>
      <c r="C182" s="229">
        <v>0</v>
      </c>
      <c r="D182" s="224">
        <v>0</v>
      </c>
      <c r="E182" s="224">
        <v>0</v>
      </c>
      <c r="F182" s="224">
        <v>0</v>
      </c>
      <c r="G182" s="224"/>
      <c r="H182" s="224">
        <v>0</v>
      </c>
      <c r="I182" s="224">
        <v>0</v>
      </c>
      <c r="J182" s="224">
        <v>0</v>
      </c>
      <c r="K182" s="224">
        <v>0</v>
      </c>
      <c r="L182" s="224"/>
      <c r="M182" s="224">
        <v>0</v>
      </c>
      <c r="N182" s="224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5"/>
      <c r="AA182" s="231"/>
      <c r="AC182" s="75" t="str">
        <f t="shared" si="51"/>
        <v>00</v>
      </c>
      <c r="AD182" s="75" t="str">
        <f t="shared" si="56"/>
        <v>000000000000000000000000000000</v>
      </c>
      <c r="AG182" s="75">
        <f t="shared" si="57"/>
        <v>0</v>
      </c>
      <c r="AH182" s="75">
        <f t="shared" si="52"/>
        <v>0</v>
      </c>
      <c r="AR182" s="75" t="str">
        <f t="shared" si="53"/>
        <v>00</v>
      </c>
      <c r="AS182" s="75" t="str">
        <f t="shared" si="54"/>
        <v>0000</v>
      </c>
      <c r="AT182" s="75" t="str">
        <f t="shared" si="55"/>
        <v>0</v>
      </c>
    </row>
    <row r="183" spans="1:46" ht="13.5" x14ac:dyDescent="0.2">
      <c r="A183" s="74"/>
      <c r="B183" s="221">
        <v>75</v>
      </c>
      <c r="C183" s="229">
        <v>0</v>
      </c>
      <c r="D183" s="224">
        <v>0</v>
      </c>
      <c r="E183" s="224">
        <v>0</v>
      </c>
      <c r="F183" s="224">
        <v>0</v>
      </c>
      <c r="G183" s="224"/>
      <c r="H183" s="224">
        <v>0</v>
      </c>
      <c r="I183" s="224">
        <v>0</v>
      </c>
      <c r="J183" s="224">
        <v>0</v>
      </c>
      <c r="K183" s="224">
        <v>0</v>
      </c>
      <c r="L183" s="224"/>
      <c r="M183" s="224">
        <v>0</v>
      </c>
      <c r="N183" s="224"/>
      <c r="O183" s="224"/>
      <c r="P183" s="224"/>
      <c r="Q183" s="224"/>
      <c r="R183" s="224"/>
      <c r="S183" s="224"/>
      <c r="T183" s="224"/>
      <c r="U183" s="224"/>
      <c r="V183" s="224"/>
      <c r="W183" s="224"/>
      <c r="X183" s="224"/>
      <c r="Y183" s="224"/>
      <c r="Z183" s="225"/>
      <c r="AA183" s="231"/>
      <c r="AC183" s="75" t="str">
        <f t="shared" si="51"/>
        <v>00</v>
      </c>
      <c r="AD183" s="75" t="str">
        <f t="shared" si="56"/>
        <v>0000000000000000000000000000</v>
      </c>
      <c r="AG183" s="75">
        <f t="shared" si="57"/>
        <v>0</v>
      </c>
      <c r="AH183" s="75">
        <f t="shared" si="52"/>
        <v>0</v>
      </c>
      <c r="AR183" s="75" t="str">
        <f t="shared" si="53"/>
        <v>00</v>
      </c>
      <c r="AS183" s="75" t="str">
        <f t="shared" si="54"/>
        <v>0000</v>
      </c>
      <c r="AT183" s="75" t="str">
        <f t="shared" si="55"/>
        <v>0</v>
      </c>
    </row>
    <row r="184" spans="1:46" ht="13.5" x14ac:dyDescent="0.2">
      <c r="A184" s="74"/>
      <c r="B184" s="221">
        <v>76</v>
      </c>
      <c r="C184" s="229">
        <v>0</v>
      </c>
      <c r="D184" s="224">
        <v>0</v>
      </c>
      <c r="E184" s="224">
        <v>0</v>
      </c>
      <c r="F184" s="224">
        <v>0</v>
      </c>
      <c r="G184" s="224"/>
      <c r="H184" s="224">
        <v>0</v>
      </c>
      <c r="I184" s="224">
        <v>0</v>
      </c>
      <c r="J184" s="224">
        <v>0</v>
      </c>
      <c r="K184" s="224">
        <v>0</v>
      </c>
      <c r="L184" s="224"/>
      <c r="M184" s="224">
        <v>0</v>
      </c>
      <c r="N184" s="224"/>
      <c r="O184" s="224"/>
      <c r="P184" s="224"/>
      <c r="Q184" s="224"/>
      <c r="R184" s="224"/>
      <c r="S184" s="224"/>
      <c r="T184" s="224"/>
      <c r="U184" s="224"/>
      <c r="V184" s="224"/>
      <c r="W184" s="224"/>
      <c r="X184" s="224"/>
      <c r="Y184" s="224"/>
      <c r="Z184" s="225"/>
      <c r="AA184" s="231"/>
      <c r="AC184" s="75" t="str">
        <f t="shared" si="51"/>
        <v>00</v>
      </c>
      <c r="AD184" s="75" t="str">
        <f t="shared" si="56"/>
        <v>00000000000000000000000000Floor</v>
      </c>
      <c r="AG184" s="75">
        <f t="shared" si="57"/>
        <v>0</v>
      </c>
      <c r="AH184" s="75">
        <f t="shared" si="52"/>
        <v>0</v>
      </c>
      <c r="AR184" s="75" t="str">
        <f t="shared" si="53"/>
        <v>00</v>
      </c>
      <c r="AS184" s="75" t="str">
        <f t="shared" si="54"/>
        <v>0000</v>
      </c>
      <c r="AT184" s="75" t="str">
        <f t="shared" si="55"/>
        <v>0</v>
      </c>
    </row>
    <row r="185" spans="1:46" ht="13.5" x14ac:dyDescent="0.2">
      <c r="A185" s="74"/>
      <c r="B185" s="221">
        <v>77</v>
      </c>
      <c r="C185" s="229">
        <v>0</v>
      </c>
      <c r="D185" s="224">
        <v>0</v>
      </c>
      <c r="E185" s="224">
        <v>0</v>
      </c>
      <c r="F185" s="224">
        <v>0</v>
      </c>
      <c r="G185" s="224"/>
      <c r="H185" s="224">
        <v>0</v>
      </c>
      <c r="I185" s="224">
        <v>0</v>
      </c>
      <c r="J185" s="224">
        <v>0</v>
      </c>
      <c r="K185" s="224">
        <v>0</v>
      </c>
      <c r="L185" s="224"/>
      <c r="M185" s="224">
        <v>0</v>
      </c>
      <c r="N185" s="224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5"/>
      <c r="AA185" s="231"/>
      <c r="AC185" s="75" t="str">
        <f t="shared" si="51"/>
        <v>00</v>
      </c>
      <c r="AD185" s="75" t="str">
        <f t="shared" si="56"/>
        <v>000000000000000000000000Floor</v>
      </c>
      <c r="AG185" s="75">
        <f t="shared" si="57"/>
        <v>0</v>
      </c>
      <c r="AH185" s="75">
        <f t="shared" si="52"/>
        <v>0</v>
      </c>
      <c r="AR185" s="75" t="str">
        <f t="shared" si="53"/>
        <v>00</v>
      </c>
      <c r="AS185" s="75" t="str">
        <f t="shared" si="54"/>
        <v>0000</v>
      </c>
      <c r="AT185" s="75" t="str">
        <f t="shared" si="55"/>
        <v>0</v>
      </c>
    </row>
    <row r="186" spans="1:46" ht="13.5" x14ac:dyDescent="0.2">
      <c r="A186" s="74"/>
      <c r="B186" s="221">
        <v>78</v>
      </c>
      <c r="C186" s="229">
        <v>0</v>
      </c>
      <c r="D186" s="224">
        <v>0</v>
      </c>
      <c r="E186" s="224">
        <v>0</v>
      </c>
      <c r="F186" s="224">
        <v>0</v>
      </c>
      <c r="G186" s="224"/>
      <c r="H186" s="224">
        <v>0</v>
      </c>
      <c r="I186" s="224">
        <v>0</v>
      </c>
      <c r="J186" s="224">
        <v>0</v>
      </c>
      <c r="K186" s="224">
        <v>0</v>
      </c>
      <c r="L186" s="224"/>
      <c r="M186" s="224">
        <v>0</v>
      </c>
      <c r="N186" s="224"/>
      <c r="O186" s="224"/>
      <c r="P186" s="224"/>
      <c r="Q186" s="224"/>
      <c r="R186" s="224"/>
      <c r="S186" s="224"/>
      <c r="T186" s="224"/>
      <c r="U186" s="224"/>
      <c r="V186" s="224"/>
      <c r="W186" s="224"/>
      <c r="X186" s="224"/>
      <c r="Y186" s="224"/>
      <c r="Z186" s="225"/>
      <c r="AA186" s="231"/>
      <c r="AC186" s="75" t="str">
        <f t="shared" si="51"/>
        <v>00</v>
      </c>
      <c r="AD186" s="75" t="str">
        <f t="shared" si="56"/>
        <v>0000000000000000000000Floor07</v>
      </c>
      <c r="AG186" s="75">
        <f t="shared" si="57"/>
        <v>7</v>
      </c>
      <c r="AH186" s="75">
        <f t="shared" si="52"/>
        <v>0</v>
      </c>
      <c r="AR186" s="75" t="str">
        <f t="shared" si="53"/>
        <v>00</v>
      </c>
      <c r="AS186" s="75" t="str">
        <f t="shared" si="54"/>
        <v>0000</v>
      </c>
      <c r="AT186" s="75" t="str">
        <f t="shared" si="55"/>
        <v>0</v>
      </c>
    </row>
    <row r="187" spans="1:46" ht="13.5" x14ac:dyDescent="0.2">
      <c r="A187" s="74"/>
      <c r="B187" s="221">
        <v>79</v>
      </c>
      <c r="C187" s="229">
        <v>0</v>
      </c>
      <c r="D187" s="224">
        <v>0</v>
      </c>
      <c r="E187" s="224">
        <v>0</v>
      </c>
      <c r="F187" s="224">
        <v>0</v>
      </c>
      <c r="G187" s="224"/>
      <c r="H187" s="224">
        <v>0</v>
      </c>
      <c r="I187" s="224">
        <v>0</v>
      </c>
      <c r="J187" s="224">
        <v>0</v>
      </c>
      <c r="K187" s="224">
        <v>0</v>
      </c>
      <c r="L187" s="224"/>
      <c r="M187" s="224">
        <v>0</v>
      </c>
      <c r="N187" s="224"/>
      <c r="O187" s="224"/>
      <c r="P187" s="224"/>
      <c r="Q187" s="224"/>
      <c r="R187" s="224"/>
      <c r="S187" s="224"/>
      <c r="T187" s="224"/>
      <c r="U187" s="224"/>
      <c r="V187" s="224"/>
      <c r="W187" s="224"/>
      <c r="X187" s="224"/>
      <c r="Y187" s="224"/>
      <c r="Z187" s="225"/>
      <c r="AA187" s="231"/>
      <c r="AC187" s="75" t="str">
        <f t="shared" si="51"/>
        <v>00</v>
      </c>
      <c r="AD187" s="75" t="str">
        <f t="shared" si="56"/>
        <v>00000000000000000000Floor0707</v>
      </c>
      <c r="AG187" s="75">
        <f t="shared" si="57"/>
        <v>14</v>
      </c>
      <c r="AH187" s="75">
        <f t="shared" si="52"/>
        <v>0</v>
      </c>
      <c r="AR187" s="75" t="str">
        <f t="shared" si="53"/>
        <v>00</v>
      </c>
      <c r="AS187" s="75" t="str">
        <f t="shared" si="54"/>
        <v>0000</v>
      </c>
      <c r="AT187" s="75" t="str">
        <f t="shared" si="55"/>
        <v>0</v>
      </c>
    </row>
    <row r="188" spans="1:46" ht="13.5" x14ac:dyDescent="0.2">
      <c r="A188" s="74"/>
      <c r="B188" s="221">
        <v>80</v>
      </c>
      <c r="C188" s="229">
        <v>0</v>
      </c>
      <c r="D188" s="224">
        <v>0</v>
      </c>
      <c r="E188" s="224">
        <v>0</v>
      </c>
      <c r="F188" s="224">
        <v>0</v>
      </c>
      <c r="G188" s="224"/>
      <c r="H188" s="224">
        <v>0</v>
      </c>
      <c r="I188" s="224">
        <v>0</v>
      </c>
      <c r="J188" s="224">
        <v>0</v>
      </c>
      <c r="K188" s="224">
        <v>0</v>
      </c>
      <c r="L188" s="224"/>
      <c r="M188" s="224">
        <v>0</v>
      </c>
      <c r="N188" s="224"/>
      <c r="O188" s="224"/>
      <c r="P188" s="224"/>
      <c r="Q188" s="224"/>
      <c r="R188" s="224"/>
      <c r="S188" s="224"/>
      <c r="T188" s="224"/>
      <c r="U188" s="224"/>
      <c r="V188" s="224"/>
      <c r="W188" s="224"/>
      <c r="X188" s="224"/>
      <c r="Y188" s="224"/>
      <c r="Z188" s="225"/>
      <c r="AA188" s="231"/>
      <c r="AC188" s="75" t="str">
        <f t="shared" si="51"/>
        <v>00</v>
      </c>
      <c r="AD188" s="75" t="str">
        <f t="shared" si="56"/>
        <v>000000000000000000Floor070707</v>
      </c>
      <c r="AG188" s="75">
        <f t="shared" si="57"/>
        <v>21</v>
      </c>
      <c r="AH188" s="75">
        <f t="shared" si="52"/>
        <v>0</v>
      </c>
      <c r="AR188" s="75" t="str">
        <f t="shared" si="53"/>
        <v>00</v>
      </c>
      <c r="AS188" s="75" t="str">
        <f t="shared" si="54"/>
        <v>0000</v>
      </c>
      <c r="AT188" s="75" t="str">
        <f t="shared" si="55"/>
        <v>0</v>
      </c>
    </row>
    <row r="189" spans="1:46" ht="13.5" x14ac:dyDescent="0.2">
      <c r="A189" s="74"/>
      <c r="B189" s="221">
        <v>81</v>
      </c>
      <c r="C189" s="229">
        <v>0</v>
      </c>
      <c r="D189" s="224">
        <v>0</v>
      </c>
      <c r="E189" s="224">
        <v>0</v>
      </c>
      <c r="F189" s="224">
        <v>0</v>
      </c>
      <c r="G189" s="224"/>
      <c r="H189" s="224">
        <v>0</v>
      </c>
      <c r="I189" s="224">
        <v>0</v>
      </c>
      <c r="J189" s="224">
        <v>0</v>
      </c>
      <c r="K189" s="224">
        <v>0</v>
      </c>
      <c r="L189" s="224"/>
      <c r="M189" s="224">
        <v>0</v>
      </c>
      <c r="N189" s="224"/>
      <c r="O189" s="224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5"/>
      <c r="AA189" s="231"/>
      <c r="AC189" s="75" t="str">
        <f t="shared" si="51"/>
        <v>00</v>
      </c>
      <c r="AD189" s="75" t="str">
        <f>CONCATENATE(AC200,AC201,AC202,AC203,AC204,AC205,AC206,AC207)</f>
        <v>0000000000000000</v>
      </c>
      <c r="AG189" s="75">
        <f>SUM(AH200:AH207)</f>
        <v>0</v>
      </c>
      <c r="AH189" s="75">
        <f t="shared" si="52"/>
        <v>0</v>
      </c>
      <c r="AR189" s="75" t="str">
        <f t="shared" si="53"/>
        <v>00</v>
      </c>
      <c r="AS189" s="75" t="str">
        <f t="shared" si="54"/>
        <v>0000</v>
      </c>
      <c r="AT189" s="75" t="str">
        <f t="shared" si="55"/>
        <v>0</v>
      </c>
    </row>
    <row r="190" spans="1:46" ht="13.5" x14ac:dyDescent="0.2">
      <c r="A190" s="74"/>
      <c r="B190" s="221">
        <v>82</v>
      </c>
      <c r="C190" s="229">
        <v>0</v>
      </c>
      <c r="D190" s="224">
        <v>0</v>
      </c>
      <c r="E190" s="224">
        <v>0</v>
      </c>
      <c r="F190" s="224">
        <v>0</v>
      </c>
      <c r="G190" s="224"/>
      <c r="H190" s="224">
        <v>0</v>
      </c>
      <c r="I190" s="224">
        <v>0</v>
      </c>
      <c r="J190" s="224">
        <v>0</v>
      </c>
      <c r="K190" s="224">
        <v>0</v>
      </c>
      <c r="L190" s="224"/>
      <c r="M190" s="224">
        <v>0</v>
      </c>
      <c r="N190" s="224"/>
      <c r="O190" s="224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5"/>
      <c r="AA190" s="231"/>
      <c r="AC190" s="75" t="str">
        <f t="shared" si="51"/>
        <v>00</v>
      </c>
      <c r="AH190" s="75">
        <f t="shared" si="52"/>
        <v>0</v>
      </c>
      <c r="AR190" s="75" t="str">
        <f t="shared" si="53"/>
        <v>00</v>
      </c>
      <c r="AS190" s="75" t="str">
        <f t="shared" si="54"/>
        <v>0000</v>
      </c>
      <c r="AT190" s="75" t="str">
        <f t="shared" si="55"/>
        <v>0</v>
      </c>
    </row>
    <row r="191" spans="1:46" ht="13.5" x14ac:dyDescent="0.2">
      <c r="A191" s="74"/>
      <c r="B191" s="221">
        <v>83</v>
      </c>
      <c r="C191" s="229">
        <v>0</v>
      </c>
      <c r="D191" s="224">
        <v>0</v>
      </c>
      <c r="E191" s="224">
        <v>0</v>
      </c>
      <c r="F191" s="224">
        <v>0</v>
      </c>
      <c r="G191" s="224"/>
      <c r="H191" s="224">
        <v>0</v>
      </c>
      <c r="I191" s="224">
        <v>0</v>
      </c>
      <c r="J191" s="224">
        <v>0</v>
      </c>
      <c r="K191" s="224">
        <v>0</v>
      </c>
      <c r="L191" s="224"/>
      <c r="M191" s="224">
        <v>0</v>
      </c>
      <c r="N191" s="224"/>
      <c r="O191" s="224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5"/>
      <c r="AA191" s="231"/>
      <c r="AC191" s="75" t="str">
        <f t="shared" si="51"/>
        <v>00</v>
      </c>
      <c r="AH191" s="75">
        <f t="shared" si="52"/>
        <v>0</v>
      </c>
      <c r="AR191" s="75" t="str">
        <f t="shared" si="53"/>
        <v>00</v>
      </c>
      <c r="AS191" s="75" t="str">
        <f t="shared" si="54"/>
        <v>0000</v>
      </c>
      <c r="AT191" s="75" t="str">
        <f t="shared" si="55"/>
        <v>0</v>
      </c>
    </row>
    <row r="192" spans="1:46" ht="13.5" x14ac:dyDescent="0.2">
      <c r="A192" s="74"/>
      <c r="B192" s="221">
        <v>84</v>
      </c>
      <c r="C192" s="229">
        <v>0</v>
      </c>
      <c r="D192" s="224">
        <v>0</v>
      </c>
      <c r="E192" s="224">
        <v>0</v>
      </c>
      <c r="F192" s="224">
        <v>0</v>
      </c>
      <c r="G192" s="224"/>
      <c r="H192" s="224">
        <v>0</v>
      </c>
      <c r="I192" s="224">
        <v>0</v>
      </c>
      <c r="J192" s="224">
        <v>0</v>
      </c>
      <c r="K192" s="224">
        <v>0</v>
      </c>
      <c r="L192" s="224"/>
      <c r="M192" s="224">
        <v>0</v>
      </c>
      <c r="N192" s="224"/>
      <c r="O192" s="224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5"/>
      <c r="AA192" s="231"/>
      <c r="AC192" s="75" t="str">
        <f t="shared" si="51"/>
        <v>00</v>
      </c>
      <c r="AH192" s="75">
        <f t="shared" si="52"/>
        <v>0</v>
      </c>
      <c r="AR192" s="75" t="str">
        <f t="shared" si="53"/>
        <v>00</v>
      </c>
      <c r="AS192" s="75" t="str">
        <f t="shared" si="54"/>
        <v>0000</v>
      </c>
      <c r="AT192" s="75" t="str">
        <f t="shared" si="55"/>
        <v>0</v>
      </c>
    </row>
    <row r="193" spans="1:46" ht="13.5" x14ac:dyDescent="0.2">
      <c r="A193" s="74"/>
      <c r="B193" s="221">
        <v>85</v>
      </c>
      <c r="C193" s="229">
        <v>0</v>
      </c>
      <c r="D193" s="224">
        <v>0</v>
      </c>
      <c r="E193" s="224">
        <v>0</v>
      </c>
      <c r="F193" s="224">
        <v>0</v>
      </c>
      <c r="G193" s="224"/>
      <c r="H193" s="224">
        <v>0</v>
      </c>
      <c r="I193" s="224">
        <v>0</v>
      </c>
      <c r="J193" s="224">
        <v>0</v>
      </c>
      <c r="K193" s="224">
        <v>0</v>
      </c>
      <c r="L193" s="224"/>
      <c r="M193" s="224">
        <v>0</v>
      </c>
      <c r="N193" s="224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5"/>
      <c r="AA193" s="231"/>
      <c r="AC193" s="75" t="str">
        <f t="shared" si="51"/>
        <v>00</v>
      </c>
      <c r="AH193" s="75">
        <f t="shared" si="52"/>
        <v>0</v>
      </c>
      <c r="AR193" s="75" t="str">
        <f t="shared" si="53"/>
        <v>00</v>
      </c>
      <c r="AS193" s="75" t="str">
        <f t="shared" si="54"/>
        <v>0000</v>
      </c>
      <c r="AT193" s="75" t="str">
        <f t="shared" si="55"/>
        <v>0</v>
      </c>
    </row>
    <row r="194" spans="1:46" ht="13.5" x14ac:dyDescent="0.2">
      <c r="A194" s="74"/>
      <c r="B194" s="221">
        <v>86</v>
      </c>
      <c r="C194" s="229">
        <v>0</v>
      </c>
      <c r="D194" s="224">
        <v>0</v>
      </c>
      <c r="E194" s="224">
        <v>0</v>
      </c>
      <c r="F194" s="224">
        <v>0</v>
      </c>
      <c r="G194" s="224"/>
      <c r="H194" s="224">
        <v>0</v>
      </c>
      <c r="I194" s="224">
        <v>0</v>
      </c>
      <c r="J194" s="224">
        <v>0</v>
      </c>
      <c r="K194" s="224">
        <v>0</v>
      </c>
      <c r="L194" s="224"/>
      <c r="M194" s="224">
        <v>0</v>
      </c>
      <c r="N194" s="224"/>
      <c r="O194" s="224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5"/>
      <c r="AA194" s="231"/>
      <c r="AC194" s="75" t="str">
        <f t="shared" si="51"/>
        <v>00</v>
      </c>
      <c r="AH194" s="75">
        <f t="shared" si="52"/>
        <v>0</v>
      </c>
      <c r="AR194" s="75" t="str">
        <f t="shared" si="53"/>
        <v>00</v>
      </c>
      <c r="AS194" s="75" t="str">
        <f t="shared" si="54"/>
        <v>0000</v>
      </c>
      <c r="AT194" s="75" t="str">
        <f t="shared" si="55"/>
        <v>0</v>
      </c>
    </row>
    <row r="195" spans="1:46" ht="13.5" x14ac:dyDescent="0.2">
      <c r="A195" s="74"/>
      <c r="B195" s="221">
        <v>87</v>
      </c>
      <c r="C195" s="229">
        <v>0</v>
      </c>
      <c r="D195" s="224">
        <v>0</v>
      </c>
      <c r="E195" s="224">
        <v>0</v>
      </c>
      <c r="F195" s="224">
        <v>0</v>
      </c>
      <c r="G195" s="224"/>
      <c r="H195" s="224">
        <v>0</v>
      </c>
      <c r="I195" s="224">
        <v>0</v>
      </c>
      <c r="J195" s="224">
        <v>0</v>
      </c>
      <c r="K195" s="224">
        <v>0</v>
      </c>
      <c r="L195" s="224"/>
      <c r="M195" s="224">
        <v>0</v>
      </c>
      <c r="N195" s="224"/>
      <c r="O195" s="224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5"/>
      <c r="AA195" s="231"/>
      <c r="AC195" s="75" t="str">
        <f t="shared" si="51"/>
        <v>00</v>
      </c>
      <c r="AH195" s="75">
        <f t="shared" si="52"/>
        <v>0</v>
      </c>
      <c r="AR195" s="75" t="str">
        <f t="shared" si="53"/>
        <v>00</v>
      </c>
      <c r="AS195" s="75" t="str">
        <f t="shared" si="54"/>
        <v>0000</v>
      </c>
      <c r="AT195" s="75" t="str">
        <f t="shared" si="55"/>
        <v>0</v>
      </c>
    </row>
    <row r="196" spans="1:46" ht="13.5" x14ac:dyDescent="0.2">
      <c r="A196" s="74"/>
      <c r="B196" s="221">
        <v>88</v>
      </c>
      <c r="C196" s="229">
        <v>0</v>
      </c>
      <c r="D196" s="224">
        <v>0</v>
      </c>
      <c r="E196" s="224">
        <v>0</v>
      </c>
      <c r="F196" s="224">
        <v>0</v>
      </c>
      <c r="G196" s="224"/>
      <c r="H196" s="224">
        <v>0</v>
      </c>
      <c r="I196" s="224">
        <v>0</v>
      </c>
      <c r="J196" s="224">
        <v>0</v>
      </c>
      <c r="K196" s="224">
        <v>0</v>
      </c>
      <c r="L196" s="224"/>
      <c r="M196" s="224">
        <v>0</v>
      </c>
      <c r="N196" s="224"/>
      <c r="O196" s="224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5"/>
      <c r="AA196" s="231"/>
      <c r="AC196" s="75" t="str">
        <f t="shared" si="51"/>
        <v>00</v>
      </c>
      <c r="AH196" s="75">
        <f t="shared" si="52"/>
        <v>0</v>
      </c>
      <c r="AR196" s="75" t="str">
        <f t="shared" si="53"/>
        <v>00</v>
      </c>
      <c r="AS196" s="75" t="str">
        <f t="shared" si="54"/>
        <v>0000</v>
      </c>
      <c r="AT196" s="75" t="str">
        <f t="shared" si="55"/>
        <v>0</v>
      </c>
    </row>
    <row r="197" spans="1:46" ht="13.5" x14ac:dyDescent="0.2">
      <c r="A197" s="74"/>
      <c r="B197" s="221">
        <v>89</v>
      </c>
      <c r="C197" s="229">
        <v>0</v>
      </c>
      <c r="D197" s="224">
        <v>0</v>
      </c>
      <c r="E197" s="224">
        <v>0</v>
      </c>
      <c r="F197" s="224">
        <v>0</v>
      </c>
      <c r="G197" s="224"/>
      <c r="H197" s="224">
        <v>0</v>
      </c>
      <c r="I197" s="224">
        <v>0</v>
      </c>
      <c r="J197" s="224">
        <v>0</v>
      </c>
      <c r="K197" s="224">
        <v>0</v>
      </c>
      <c r="L197" s="224"/>
      <c r="M197" s="224">
        <v>0</v>
      </c>
      <c r="N197" s="224"/>
      <c r="O197" s="224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5"/>
      <c r="AA197" s="231"/>
      <c r="AC197" s="75" t="str">
        <f t="shared" si="51"/>
        <v>00</v>
      </c>
      <c r="AH197" s="75">
        <f t="shared" si="52"/>
        <v>0</v>
      </c>
      <c r="AR197" s="75" t="str">
        <f t="shared" si="53"/>
        <v>00</v>
      </c>
      <c r="AS197" s="75" t="str">
        <f t="shared" si="54"/>
        <v>0000</v>
      </c>
      <c r="AT197" s="75" t="str">
        <f t="shared" si="55"/>
        <v>0</v>
      </c>
    </row>
    <row r="198" spans="1:46" ht="13.5" x14ac:dyDescent="0.2">
      <c r="A198" s="74"/>
      <c r="B198" s="221">
        <v>90</v>
      </c>
      <c r="C198" s="229">
        <v>0</v>
      </c>
      <c r="D198" s="224">
        <v>0</v>
      </c>
      <c r="E198" s="224">
        <v>0</v>
      </c>
      <c r="F198" s="224">
        <v>0</v>
      </c>
      <c r="G198" s="224"/>
      <c r="H198" s="224">
        <v>0</v>
      </c>
      <c r="I198" s="224">
        <v>0</v>
      </c>
      <c r="J198" s="224">
        <v>0</v>
      </c>
      <c r="K198" s="224">
        <v>0</v>
      </c>
      <c r="L198" s="224"/>
      <c r="M198" s="224">
        <v>0</v>
      </c>
      <c r="N198" s="224"/>
      <c r="O198" s="224"/>
      <c r="P198" s="224"/>
      <c r="Q198" s="224"/>
      <c r="R198" s="224"/>
      <c r="S198" s="224"/>
      <c r="T198" s="224"/>
      <c r="U198" s="224"/>
      <c r="V198" s="224"/>
      <c r="W198" s="224"/>
      <c r="X198" s="224"/>
      <c r="Y198" s="224"/>
      <c r="Z198" s="225"/>
      <c r="AA198" s="231"/>
      <c r="AC198" s="75" t="str">
        <f t="shared" si="51"/>
        <v>00</v>
      </c>
      <c r="AH198" s="75">
        <f t="shared" si="52"/>
        <v>0</v>
      </c>
      <c r="AR198" s="75" t="str">
        <f t="shared" si="53"/>
        <v>00</v>
      </c>
      <c r="AS198" s="75" t="str">
        <f t="shared" si="54"/>
        <v>0000</v>
      </c>
      <c r="AT198" s="75" t="str">
        <f t="shared" si="55"/>
        <v>0</v>
      </c>
    </row>
    <row r="199" spans="1:46" ht="13.5" x14ac:dyDescent="0.2">
      <c r="A199" s="74"/>
      <c r="B199" s="221">
        <v>91</v>
      </c>
      <c r="C199" s="229">
        <v>0</v>
      </c>
      <c r="D199" s="224">
        <v>0</v>
      </c>
      <c r="E199" s="224">
        <v>0</v>
      </c>
      <c r="F199" s="224">
        <v>0</v>
      </c>
      <c r="G199" s="224"/>
      <c r="H199" s="224">
        <v>0</v>
      </c>
      <c r="I199" s="224">
        <v>0</v>
      </c>
      <c r="J199" s="224">
        <v>0</v>
      </c>
      <c r="K199" s="224">
        <v>0</v>
      </c>
      <c r="L199" s="224"/>
      <c r="M199" s="224">
        <v>0</v>
      </c>
      <c r="N199" s="224"/>
      <c r="O199" s="224"/>
      <c r="P199" s="224"/>
      <c r="Q199" s="224"/>
      <c r="R199" s="224"/>
      <c r="S199" s="224"/>
      <c r="T199" s="224"/>
      <c r="U199" s="224"/>
      <c r="V199" s="224"/>
      <c r="W199" s="224"/>
      <c r="X199" s="224"/>
      <c r="Y199" s="224"/>
      <c r="Z199" s="225"/>
      <c r="AA199" s="231"/>
      <c r="AC199" s="75" t="str">
        <f t="shared" si="51"/>
        <v>00</v>
      </c>
      <c r="AH199" s="75">
        <f t="shared" si="52"/>
        <v>0</v>
      </c>
      <c r="AR199" s="75" t="str">
        <f t="shared" si="53"/>
        <v>00</v>
      </c>
      <c r="AS199" s="75" t="str">
        <f t="shared" si="54"/>
        <v>0000</v>
      </c>
      <c r="AT199" s="75" t="str">
        <f t="shared" si="55"/>
        <v>0</v>
      </c>
    </row>
    <row r="200" spans="1:46" ht="13.5" x14ac:dyDescent="0.2">
      <c r="A200" s="74"/>
      <c r="B200" s="221">
        <v>92</v>
      </c>
      <c r="C200" s="229">
        <v>0</v>
      </c>
      <c r="D200" s="224">
        <v>0</v>
      </c>
      <c r="E200" s="224">
        <v>0</v>
      </c>
      <c r="F200" s="224">
        <v>0</v>
      </c>
      <c r="G200" s="224"/>
      <c r="H200" s="224">
        <v>0</v>
      </c>
      <c r="I200" s="224">
        <v>0</v>
      </c>
      <c r="J200" s="224">
        <v>0</v>
      </c>
      <c r="K200" s="224">
        <v>0</v>
      </c>
      <c r="L200" s="224"/>
      <c r="M200" s="224">
        <v>0</v>
      </c>
      <c r="N200" s="224"/>
      <c r="O200" s="224"/>
      <c r="P200" s="224"/>
      <c r="Q200" s="224"/>
      <c r="R200" s="224"/>
      <c r="S200" s="224"/>
      <c r="T200" s="224"/>
      <c r="U200" s="224"/>
      <c r="V200" s="224"/>
      <c r="W200" s="224"/>
      <c r="X200" s="224"/>
      <c r="Y200" s="224"/>
      <c r="Z200" s="225"/>
      <c r="AA200" s="231"/>
      <c r="AC200" s="75" t="str">
        <f t="shared" si="51"/>
        <v>00</v>
      </c>
      <c r="AH200" s="75">
        <f t="shared" si="52"/>
        <v>0</v>
      </c>
      <c r="AR200" s="75" t="str">
        <f t="shared" si="53"/>
        <v>00</v>
      </c>
      <c r="AS200" s="75" t="str">
        <f t="shared" si="54"/>
        <v>0000</v>
      </c>
      <c r="AT200" s="75" t="str">
        <f t="shared" si="55"/>
        <v>0</v>
      </c>
    </row>
    <row r="201" spans="1:46" ht="13.5" x14ac:dyDescent="0.2">
      <c r="A201" s="74"/>
      <c r="B201" s="221">
        <v>93</v>
      </c>
      <c r="C201" s="229">
        <v>0</v>
      </c>
      <c r="D201" s="224">
        <v>0</v>
      </c>
      <c r="E201" s="224">
        <v>0</v>
      </c>
      <c r="F201" s="224">
        <v>0</v>
      </c>
      <c r="G201" s="224"/>
      <c r="H201" s="224">
        <v>0</v>
      </c>
      <c r="I201" s="224">
        <v>0</v>
      </c>
      <c r="J201" s="224">
        <v>0</v>
      </c>
      <c r="K201" s="224">
        <v>0</v>
      </c>
      <c r="L201" s="224"/>
      <c r="M201" s="224">
        <v>0</v>
      </c>
      <c r="N201" s="224"/>
      <c r="O201" s="224"/>
      <c r="P201" s="224"/>
      <c r="Q201" s="224"/>
      <c r="R201" s="224"/>
      <c r="S201" s="224"/>
      <c r="T201" s="224"/>
      <c r="U201" s="224"/>
      <c r="V201" s="224"/>
      <c r="W201" s="224"/>
      <c r="X201" s="224"/>
      <c r="Y201" s="224"/>
      <c r="Z201" s="225"/>
      <c r="AA201" s="231"/>
      <c r="AC201" s="75" t="str">
        <f t="shared" si="51"/>
        <v>00</v>
      </c>
      <c r="AH201" s="75">
        <f t="shared" si="52"/>
        <v>0</v>
      </c>
      <c r="AR201" s="75" t="str">
        <f t="shared" si="53"/>
        <v>00</v>
      </c>
      <c r="AS201" s="75" t="str">
        <f t="shared" si="54"/>
        <v>0000</v>
      </c>
      <c r="AT201" s="75" t="str">
        <f t="shared" si="55"/>
        <v>0</v>
      </c>
    </row>
    <row r="202" spans="1:46" ht="13.5" x14ac:dyDescent="0.2">
      <c r="A202" s="74"/>
      <c r="B202" s="221">
        <v>94</v>
      </c>
      <c r="C202" s="229">
        <v>0</v>
      </c>
      <c r="D202" s="224">
        <v>0</v>
      </c>
      <c r="E202" s="224">
        <v>0</v>
      </c>
      <c r="F202" s="224">
        <v>0</v>
      </c>
      <c r="G202" s="224"/>
      <c r="H202" s="224">
        <v>0</v>
      </c>
      <c r="I202" s="224">
        <v>0</v>
      </c>
      <c r="J202" s="224">
        <v>0</v>
      </c>
      <c r="K202" s="224">
        <v>0</v>
      </c>
      <c r="L202" s="224"/>
      <c r="M202" s="224">
        <v>0</v>
      </c>
      <c r="N202" s="224"/>
      <c r="O202" s="224"/>
      <c r="P202" s="224"/>
      <c r="Q202" s="224"/>
      <c r="R202" s="224"/>
      <c r="S202" s="224"/>
      <c r="T202" s="224"/>
      <c r="U202" s="224"/>
      <c r="V202" s="224"/>
      <c r="W202" s="224"/>
      <c r="X202" s="224"/>
      <c r="Y202" s="224"/>
      <c r="Z202" s="225"/>
      <c r="AA202" s="231"/>
      <c r="AC202" s="75" t="str">
        <f t="shared" si="51"/>
        <v>00</v>
      </c>
      <c r="AH202" s="75">
        <f t="shared" si="52"/>
        <v>0</v>
      </c>
      <c r="AR202" s="75" t="str">
        <f t="shared" si="53"/>
        <v>00</v>
      </c>
      <c r="AS202" s="75" t="str">
        <f t="shared" si="54"/>
        <v>0000</v>
      </c>
      <c r="AT202" s="75" t="str">
        <f t="shared" si="55"/>
        <v>0</v>
      </c>
    </row>
    <row r="203" spans="1:46" ht="13.5" x14ac:dyDescent="0.2">
      <c r="A203" s="74"/>
      <c r="B203" s="221">
        <v>95</v>
      </c>
      <c r="C203" s="229">
        <v>0</v>
      </c>
      <c r="D203" s="224">
        <v>0</v>
      </c>
      <c r="E203" s="224">
        <v>0</v>
      </c>
      <c r="F203" s="224">
        <v>0</v>
      </c>
      <c r="G203" s="224"/>
      <c r="H203" s="224">
        <v>0</v>
      </c>
      <c r="I203" s="224">
        <v>0</v>
      </c>
      <c r="J203" s="224">
        <v>0</v>
      </c>
      <c r="K203" s="224">
        <v>0</v>
      </c>
      <c r="L203" s="224"/>
      <c r="M203" s="224">
        <v>0</v>
      </c>
      <c r="N203" s="224"/>
      <c r="O203" s="224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5"/>
      <c r="AA203" s="231"/>
      <c r="AC203" s="75" t="str">
        <f t="shared" si="51"/>
        <v>00</v>
      </c>
      <c r="AH203" s="75">
        <f t="shared" si="52"/>
        <v>0</v>
      </c>
      <c r="AR203" s="75" t="str">
        <f t="shared" si="53"/>
        <v>00</v>
      </c>
      <c r="AS203" s="75" t="str">
        <f t="shared" si="54"/>
        <v>0000</v>
      </c>
      <c r="AT203" s="75" t="str">
        <f t="shared" si="55"/>
        <v>0</v>
      </c>
    </row>
    <row r="204" spans="1:46" ht="13.5" x14ac:dyDescent="0.2">
      <c r="A204" s="74"/>
      <c r="B204" s="221">
        <v>96</v>
      </c>
      <c r="C204" s="229">
        <v>0</v>
      </c>
      <c r="D204" s="224">
        <v>0</v>
      </c>
      <c r="E204" s="224">
        <v>0</v>
      </c>
      <c r="F204" s="224">
        <v>0</v>
      </c>
      <c r="G204" s="224"/>
      <c r="H204" s="224">
        <v>0</v>
      </c>
      <c r="I204" s="224">
        <v>0</v>
      </c>
      <c r="J204" s="224">
        <v>0</v>
      </c>
      <c r="K204" s="224">
        <v>0</v>
      </c>
      <c r="L204" s="224"/>
      <c r="M204" s="224">
        <v>0</v>
      </c>
      <c r="N204" s="224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5"/>
      <c r="AA204" s="231"/>
      <c r="AC204" s="75" t="str">
        <f t="shared" si="51"/>
        <v>00</v>
      </c>
      <c r="AH204" s="75">
        <f t="shared" si="52"/>
        <v>0</v>
      </c>
      <c r="AR204" s="75" t="str">
        <f t="shared" si="53"/>
        <v>00</v>
      </c>
      <c r="AS204" s="75" t="str">
        <f t="shared" si="54"/>
        <v>0000</v>
      </c>
      <c r="AT204" s="75" t="str">
        <f t="shared" si="55"/>
        <v>0</v>
      </c>
    </row>
    <row r="205" spans="1:46" ht="13.5" x14ac:dyDescent="0.2">
      <c r="A205" s="74"/>
      <c r="B205" s="221">
        <v>97</v>
      </c>
      <c r="C205" s="229">
        <v>0</v>
      </c>
      <c r="D205" s="224">
        <v>0</v>
      </c>
      <c r="E205" s="224">
        <v>0</v>
      </c>
      <c r="F205" s="224">
        <v>0</v>
      </c>
      <c r="G205" s="224"/>
      <c r="H205" s="224">
        <v>0</v>
      </c>
      <c r="I205" s="224">
        <v>0</v>
      </c>
      <c r="J205" s="224">
        <v>0</v>
      </c>
      <c r="K205" s="224">
        <v>0</v>
      </c>
      <c r="L205" s="224"/>
      <c r="M205" s="224">
        <v>0</v>
      </c>
      <c r="N205" s="224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5"/>
      <c r="AA205" s="231"/>
      <c r="AC205" s="75" t="str">
        <f t="shared" si="51"/>
        <v>00</v>
      </c>
      <c r="AH205" s="75">
        <f t="shared" si="52"/>
        <v>0</v>
      </c>
      <c r="AR205" s="75" t="str">
        <f t="shared" si="53"/>
        <v>00</v>
      </c>
      <c r="AS205" s="75" t="str">
        <f t="shared" si="54"/>
        <v>0000</v>
      </c>
      <c r="AT205" s="75" t="str">
        <f t="shared" si="55"/>
        <v>0</v>
      </c>
    </row>
    <row r="206" spans="1:46" ht="13.5" x14ac:dyDescent="0.2">
      <c r="A206" s="74"/>
      <c r="B206" s="221">
        <v>98</v>
      </c>
      <c r="C206" s="229">
        <v>0</v>
      </c>
      <c r="D206" s="224">
        <v>0</v>
      </c>
      <c r="E206" s="224">
        <v>0</v>
      </c>
      <c r="F206" s="224">
        <v>0</v>
      </c>
      <c r="G206" s="224"/>
      <c r="H206" s="224">
        <v>0</v>
      </c>
      <c r="I206" s="224">
        <v>0</v>
      </c>
      <c r="J206" s="224">
        <v>0</v>
      </c>
      <c r="K206" s="224">
        <v>0</v>
      </c>
      <c r="L206" s="224"/>
      <c r="M206" s="224">
        <v>0</v>
      </c>
      <c r="N206" s="224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5"/>
      <c r="AA206" s="231"/>
      <c r="AC206" s="75" t="str">
        <f t="shared" si="51"/>
        <v>00</v>
      </c>
      <c r="AH206" s="75">
        <f t="shared" si="52"/>
        <v>0</v>
      </c>
      <c r="AR206" s="75" t="str">
        <f t="shared" si="53"/>
        <v>00</v>
      </c>
      <c r="AS206" s="75" t="str">
        <f t="shared" si="54"/>
        <v>0000</v>
      </c>
      <c r="AT206" s="75" t="str">
        <f t="shared" si="55"/>
        <v>0</v>
      </c>
    </row>
    <row r="207" spans="1:46" ht="14.25" thickBot="1" x14ac:dyDescent="0.25">
      <c r="A207" s="74"/>
      <c r="B207" s="232">
        <v>99</v>
      </c>
      <c r="C207" s="233">
        <v>0</v>
      </c>
      <c r="D207" s="234">
        <v>0</v>
      </c>
      <c r="E207" s="234">
        <v>0</v>
      </c>
      <c r="F207" s="234">
        <v>0</v>
      </c>
      <c r="G207" s="234"/>
      <c r="H207" s="234">
        <v>0</v>
      </c>
      <c r="I207" s="234">
        <v>0</v>
      </c>
      <c r="J207" s="234">
        <v>0</v>
      </c>
      <c r="K207" s="234">
        <v>0</v>
      </c>
      <c r="L207" s="234"/>
      <c r="M207" s="234">
        <v>0</v>
      </c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235"/>
      <c r="AA207" s="236"/>
      <c r="AC207" s="75" t="str">
        <f t="shared" si="51"/>
        <v>00</v>
      </c>
      <c r="AH207" s="75">
        <f t="shared" si="52"/>
        <v>0</v>
      </c>
      <c r="AR207" s="75" t="str">
        <f t="shared" si="53"/>
        <v>00</v>
      </c>
      <c r="AS207" s="75" t="str">
        <f t="shared" si="54"/>
        <v>0000</v>
      </c>
      <c r="AT207" s="75" t="str">
        <f t="shared" si="55"/>
        <v>0</v>
      </c>
    </row>
    <row r="208" spans="1:46" ht="13.5" x14ac:dyDescent="0.2">
      <c r="A208" s="74"/>
      <c r="B208" s="237"/>
      <c r="C208" s="227"/>
      <c r="D208" s="227"/>
      <c r="E208" s="227"/>
      <c r="F208" s="227"/>
      <c r="G208" s="227"/>
      <c r="H208" s="227"/>
      <c r="I208" s="227"/>
      <c r="J208" s="227"/>
      <c r="K208" s="227"/>
      <c r="L208" s="227"/>
      <c r="M208" s="227"/>
      <c r="N208" s="227"/>
      <c r="O208" s="227"/>
      <c r="P208" s="227"/>
      <c r="Q208" s="227"/>
      <c r="R208" s="227"/>
      <c r="S208" s="227"/>
      <c r="T208" s="227"/>
      <c r="U208" s="227"/>
      <c r="V208" s="227"/>
      <c r="W208" s="227"/>
      <c r="X208" s="227"/>
      <c r="Y208" s="227"/>
      <c r="Z208" s="227"/>
      <c r="AA208" s="238"/>
    </row>
    <row r="209" spans="1:44" ht="14.25" thickBot="1" x14ac:dyDescent="0.25">
      <c r="A209" s="74"/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</row>
    <row r="210" spans="1:44" ht="16.5" thickBot="1" x14ac:dyDescent="0.25">
      <c r="A210" s="74"/>
      <c r="B210" s="171" t="s">
        <v>6450</v>
      </c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C210" s="493" t="s">
        <v>9790</v>
      </c>
      <c r="AD210" s="494"/>
      <c r="AE210" s="494"/>
      <c r="AF210" s="494"/>
      <c r="AG210" s="494"/>
      <c r="AH210" s="495"/>
    </row>
    <row r="211" spans="1:44" ht="13.5" x14ac:dyDescent="0.2">
      <c r="A211" s="74"/>
      <c r="B211" s="216" t="s">
        <v>6438</v>
      </c>
      <c r="C211" s="217" t="s">
        <v>6439</v>
      </c>
      <c r="D211" s="218" t="s">
        <v>6451</v>
      </c>
      <c r="E211" s="218" t="s">
        <v>6441</v>
      </c>
      <c r="F211" s="218" t="s">
        <v>2426</v>
      </c>
      <c r="G211" s="218"/>
      <c r="H211" s="218" t="s">
        <v>6439</v>
      </c>
      <c r="I211" s="218" t="s">
        <v>6451</v>
      </c>
      <c r="J211" s="218" t="s">
        <v>6441</v>
      </c>
      <c r="K211" s="218" t="s">
        <v>2426</v>
      </c>
      <c r="L211" s="218"/>
      <c r="M211" s="218" t="s">
        <v>6452</v>
      </c>
      <c r="N211" s="218"/>
      <c r="O211" s="218"/>
      <c r="P211" s="218"/>
      <c r="Q211" s="218"/>
      <c r="R211" s="218"/>
      <c r="S211" s="218"/>
      <c r="T211" s="218"/>
      <c r="U211" s="218"/>
      <c r="V211" s="218"/>
      <c r="W211" s="218"/>
      <c r="X211" s="218"/>
      <c r="Y211" s="218"/>
      <c r="Z211" s="219"/>
      <c r="AA211" s="220" t="s">
        <v>83</v>
      </c>
      <c r="AE211" s="317" t="s">
        <v>9789</v>
      </c>
      <c r="AF211" s="90" t="s">
        <v>9785</v>
      </c>
    </row>
    <row r="212" spans="1:44" ht="13.5" x14ac:dyDescent="0.2">
      <c r="A212" s="74"/>
      <c r="B212" s="221">
        <v>0</v>
      </c>
      <c r="C212" s="222">
        <f>IF(VLOOKUP($B212,Input!$K$8:$M$67,3)="YES",0,1)</f>
        <v>1</v>
      </c>
      <c r="D212" s="224">
        <v>1</v>
      </c>
      <c r="E212" s="224">
        <v>1</v>
      </c>
      <c r="F212" s="224">
        <v>0</v>
      </c>
      <c r="G212" s="224"/>
      <c r="H212" s="224">
        <v>0</v>
      </c>
      <c r="I212" s="224">
        <v>0</v>
      </c>
      <c r="J212" s="224">
        <v>0</v>
      </c>
      <c r="K212" s="224">
        <v>0</v>
      </c>
      <c r="L212" s="224"/>
      <c r="M212" s="224">
        <v>0</v>
      </c>
      <c r="N212" s="224"/>
      <c r="O212" s="224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5"/>
      <c r="AA212" s="226" t="s">
        <v>6585</v>
      </c>
      <c r="AC212" s="75" t="str">
        <f t="shared" si="51"/>
        <v>07</v>
      </c>
      <c r="AD212" s="75" t="str">
        <f>CONCATENATE(AC212,AC213,AC214,AC215,AC216,AC217,AC218,AC219)</f>
        <v>0707070707070707</v>
      </c>
      <c r="AE212" s="90" t="str">
        <f>AD212</f>
        <v>0707070707070707</v>
      </c>
      <c r="AF212" s="90">
        <f>AG212</f>
        <v>56</v>
      </c>
      <c r="AG212" s="75">
        <f>SUM(AH212:AH219)</f>
        <v>56</v>
      </c>
      <c r="AH212" s="75">
        <f t="shared" si="52"/>
        <v>7</v>
      </c>
      <c r="AR212" s="75" t="str">
        <f t="shared" si="53"/>
        <v>00</v>
      </c>
    </row>
    <row r="213" spans="1:44" ht="13.5" x14ac:dyDescent="0.2">
      <c r="A213" s="74"/>
      <c r="B213" s="221">
        <v>1</v>
      </c>
      <c r="C213" s="222">
        <f>IF(VLOOKUP($B213,Input!$K$8:$M$67,3)="YES",0,1)</f>
        <v>1</v>
      </c>
      <c r="D213" s="224">
        <v>1</v>
      </c>
      <c r="E213" s="224">
        <v>1</v>
      </c>
      <c r="F213" s="224">
        <v>0</v>
      </c>
      <c r="G213" s="224"/>
      <c r="H213" s="224">
        <v>0</v>
      </c>
      <c r="I213" s="224">
        <v>0</v>
      </c>
      <c r="J213" s="224">
        <v>0</v>
      </c>
      <c r="K213" s="224">
        <v>0</v>
      </c>
      <c r="L213" s="224"/>
      <c r="M213" s="224">
        <v>0</v>
      </c>
      <c r="N213" s="224"/>
      <c r="O213" s="224"/>
      <c r="P213" s="224"/>
      <c r="Q213" s="224"/>
      <c r="R213" s="224"/>
      <c r="S213" s="224"/>
      <c r="T213" s="224"/>
      <c r="U213" s="224"/>
      <c r="V213" s="224"/>
      <c r="W213" s="224"/>
      <c r="X213" s="227"/>
      <c r="Y213" s="227"/>
      <c r="Z213" s="228"/>
      <c r="AA213" s="226" t="s">
        <v>6585</v>
      </c>
      <c r="AC213" s="75" t="str">
        <f t="shared" si="51"/>
        <v>07</v>
      </c>
      <c r="AD213" s="75" t="str">
        <f>CONCATENATE(AC220,AC221,AC222,AC223,AC224,AC225,AC226,AC227,AC228,AC229,AC230,AC231,AC232,AC233,AC234,AC235)</f>
        <v>07070707070707070707070707070707</v>
      </c>
      <c r="AE213" s="90" t="str">
        <f ca="1">OFFSET($AD$213:$AD$311,0+AO4,0,1,1)</f>
        <v>07070707070707070707070707070707</v>
      </c>
      <c r="AF213" s="90">
        <f ca="1">OFFSET($AG$213:$AG$311,0+AO4,0,1,1)</f>
        <v>112</v>
      </c>
      <c r="AG213" s="75">
        <f>SUM(AH220:AH235)</f>
        <v>112</v>
      </c>
      <c r="AH213" s="75">
        <f t="shared" si="52"/>
        <v>7</v>
      </c>
      <c r="AR213" s="75" t="str">
        <f t="shared" si="53"/>
        <v>00</v>
      </c>
    </row>
    <row r="214" spans="1:44" ht="13.5" x14ac:dyDescent="0.2">
      <c r="A214" s="74"/>
      <c r="B214" s="221">
        <v>2</v>
      </c>
      <c r="C214" s="222">
        <f>IF(VLOOKUP($B214,Input!$K$8:$M$67,3)="YES",0,1)</f>
        <v>1</v>
      </c>
      <c r="D214" s="224">
        <v>1</v>
      </c>
      <c r="E214" s="224">
        <v>1</v>
      </c>
      <c r="F214" s="224">
        <v>0</v>
      </c>
      <c r="G214" s="224"/>
      <c r="H214" s="224">
        <v>0</v>
      </c>
      <c r="I214" s="224">
        <v>0</v>
      </c>
      <c r="J214" s="224">
        <v>0</v>
      </c>
      <c r="K214" s="224">
        <v>0</v>
      </c>
      <c r="L214" s="224"/>
      <c r="M214" s="224">
        <v>0</v>
      </c>
      <c r="N214" s="224"/>
      <c r="O214" s="224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5"/>
      <c r="AA214" s="226" t="s">
        <v>6585</v>
      </c>
      <c r="AC214" s="75" t="str">
        <f t="shared" si="51"/>
        <v>07</v>
      </c>
      <c r="AD214" s="75" t="str">
        <f t="shared" ref="AD214:AD277" si="58">CONCATENATE(AC221,AC222,AC223,AC224,AC225,AC226,AC227,AC228,AC229,AC230,AC231,AC232,AC233,AC234,AC235,AC236)</f>
        <v>07070707070707070707070707070707</v>
      </c>
      <c r="AE214" s="90" t="str">
        <f t="shared" ref="AE214:AE218" ca="1" si="59">OFFSET($AD$213:$AD$311,0+AO5,0,1,1)</f>
        <v>07070707070707070707070707070707</v>
      </c>
      <c r="AF214" s="90">
        <f t="shared" ref="AF214:AF218" ca="1" si="60">OFFSET($AG$213:$AG$311,0+AO5,0,1,1)</f>
        <v>112</v>
      </c>
      <c r="AG214" s="75">
        <f t="shared" ref="AG214:AG277" si="61">SUM(AH221:AH236)</f>
        <v>112</v>
      </c>
      <c r="AH214" s="75">
        <f t="shared" si="52"/>
        <v>7</v>
      </c>
      <c r="AR214" s="75" t="str">
        <f t="shared" si="53"/>
        <v>00</v>
      </c>
    </row>
    <row r="215" spans="1:44" ht="13.5" x14ac:dyDescent="0.2">
      <c r="A215" s="74"/>
      <c r="B215" s="221">
        <v>3</v>
      </c>
      <c r="C215" s="222">
        <f>IF(VLOOKUP($B215,Input!$K$8:$M$67,3)="YES",0,1)</f>
        <v>1</v>
      </c>
      <c r="D215" s="224">
        <v>1</v>
      </c>
      <c r="E215" s="224">
        <v>1</v>
      </c>
      <c r="F215" s="224">
        <v>0</v>
      </c>
      <c r="G215" s="224"/>
      <c r="H215" s="224">
        <v>0</v>
      </c>
      <c r="I215" s="224">
        <v>0</v>
      </c>
      <c r="J215" s="224">
        <v>0</v>
      </c>
      <c r="K215" s="224">
        <v>0</v>
      </c>
      <c r="L215" s="224"/>
      <c r="M215" s="224">
        <v>0</v>
      </c>
      <c r="N215" s="224"/>
      <c r="O215" s="224"/>
      <c r="P215" s="224"/>
      <c r="Q215" s="224"/>
      <c r="R215" s="224"/>
      <c r="S215" s="224"/>
      <c r="T215" s="224"/>
      <c r="U215" s="224"/>
      <c r="V215" s="224"/>
      <c r="W215" s="224"/>
      <c r="X215" s="227"/>
      <c r="Y215" s="227"/>
      <c r="Z215" s="228"/>
      <c r="AA215" s="226" t="s">
        <v>6585</v>
      </c>
      <c r="AC215" s="75" t="str">
        <f t="shared" si="51"/>
        <v>07</v>
      </c>
      <c r="AD215" s="75" t="str">
        <f t="shared" si="58"/>
        <v>07070707070707070707070707070707</v>
      </c>
      <c r="AE215" s="90" t="str">
        <f t="shared" ca="1" si="59"/>
        <v>07070707070707070707070707070707</v>
      </c>
      <c r="AF215" s="90">
        <f t="shared" ca="1" si="60"/>
        <v>112</v>
      </c>
      <c r="AG215" s="75">
        <f t="shared" si="61"/>
        <v>112</v>
      </c>
      <c r="AH215" s="75">
        <f t="shared" si="52"/>
        <v>7</v>
      </c>
      <c r="AR215" s="75" t="str">
        <f t="shared" si="53"/>
        <v>00</v>
      </c>
    </row>
    <row r="216" spans="1:44" ht="13.5" x14ac:dyDescent="0.2">
      <c r="A216" s="74"/>
      <c r="B216" s="221">
        <v>4</v>
      </c>
      <c r="C216" s="222">
        <f>IF(VLOOKUP($B216,Input!$K$8:$M$67,3)="YES",0,1)</f>
        <v>1</v>
      </c>
      <c r="D216" s="224">
        <v>1</v>
      </c>
      <c r="E216" s="224">
        <v>1</v>
      </c>
      <c r="F216" s="224">
        <v>0</v>
      </c>
      <c r="G216" s="224"/>
      <c r="H216" s="224">
        <v>0</v>
      </c>
      <c r="I216" s="224">
        <v>0</v>
      </c>
      <c r="J216" s="224">
        <v>0</v>
      </c>
      <c r="K216" s="224">
        <v>0</v>
      </c>
      <c r="L216" s="224"/>
      <c r="M216" s="224">
        <v>0</v>
      </c>
      <c r="N216" s="224"/>
      <c r="O216" s="224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5"/>
      <c r="AA216" s="226" t="s">
        <v>6585</v>
      </c>
      <c r="AC216" s="75" t="str">
        <f t="shared" si="51"/>
        <v>07</v>
      </c>
      <c r="AD216" s="75" t="str">
        <f t="shared" si="58"/>
        <v>07070707070707070707070707070707</v>
      </c>
      <c r="AE216" s="90" t="str">
        <f t="shared" ca="1" si="59"/>
        <v>07070707000000000000000000000000</v>
      </c>
      <c r="AF216" s="90">
        <f t="shared" ca="1" si="60"/>
        <v>28</v>
      </c>
      <c r="AG216" s="75">
        <f t="shared" si="61"/>
        <v>112</v>
      </c>
      <c r="AH216" s="75">
        <f t="shared" si="52"/>
        <v>7</v>
      </c>
      <c r="AR216" s="75" t="str">
        <f t="shared" si="53"/>
        <v>00</v>
      </c>
    </row>
    <row r="217" spans="1:44" ht="13.5" x14ac:dyDescent="0.2">
      <c r="A217" s="74"/>
      <c r="B217" s="221">
        <v>5</v>
      </c>
      <c r="C217" s="222">
        <f>IF(VLOOKUP($B217,Input!$K$8:$M$67,3)="YES",0,1)</f>
        <v>1</v>
      </c>
      <c r="D217" s="224">
        <v>1</v>
      </c>
      <c r="E217" s="224">
        <v>1</v>
      </c>
      <c r="F217" s="224">
        <v>0</v>
      </c>
      <c r="G217" s="224"/>
      <c r="H217" s="224">
        <v>0</v>
      </c>
      <c r="I217" s="224">
        <v>0</v>
      </c>
      <c r="J217" s="224">
        <v>0</v>
      </c>
      <c r="K217" s="224">
        <v>0</v>
      </c>
      <c r="L217" s="224"/>
      <c r="M217" s="224">
        <v>0</v>
      </c>
      <c r="N217" s="224"/>
      <c r="O217" s="224"/>
      <c r="P217" s="224"/>
      <c r="Q217" s="224"/>
      <c r="R217" s="224"/>
      <c r="S217" s="224"/>
      <c r="T217" s="224"/>
      <c r="U217" s="224"/>
      <c r="V217" s="224"/>
      <c r="W217" s="224"/>
      <c r="X217" s="224"/>
      <c r="Y217" s="224"/>
      <c r="Z217" s="225"/>
      <c r="AA217" s="226" t="s">
        <v>6585</v>
      </c>
      <c r="AC217" s="75" t="str">
        <f t="shared" si="51"/>
        <v>07</v>
      </c>
      <c r="AD217" s="75" t="str">
        <f t="shared" si="58"/>
        <v>07070707070707070707070707070707</v>
      </c>
      <c r="AE217" s="90" t="str">
        <f t="shared" ca="1" si="59"/>
        <v>00000000000000000000000000000000</v>
      </c>
      <c r="AF217" s="90">
        <f t="shared" ca="1" si="60"/>
        <v>0</v>
      </c>
      <c r="AG217" s="75">
        <f t="shared" si="61"/>
        <v>112</v>
      </c>
      <c r="AH217" s="75">
        <f t="shared" si="52"/>
        <v>7</v>
      </c>
      <c r="AR217" s="75" t="str">
        <f t="shared" si="53"/>
        <v>00</v>
      </c>
    </row>
    <row r="218" spans="1:44" ht="13.5" x14ac:dyDescent="0.2">
      <c r="A218" s="74"/>
      <c r="B218" s="221">
        <v>6</v>
      </c>
      <c r="C218" s="222">
        <f>IF(VLOOKUP($B218,Input!$K$8:$M$67,3)="YES",0,1)</f>
        <v>1</v>
      </c>
      <c r="D218" s="224">
        <v>1</v>
      </c>
      <c r="E218" s="224">
        <v>1</v>
      </c>
      <c r="F218" s="224">
        <v>0</v>
      </c>
      <c r="G218" s="224"/>
      <c r="H218" s="224">
        <v>0</v>
      </c>
      <c r="I218" s="224">
        <v>0</v>
      </c>
      <c r="J218" s="224">
        <v>0</v>
      </c>
      <c r="K218" s="224">
        <v>0</v>
      </c>
      <c r="L218" s="224"/>
      <c r="M218" s="224">
        <v>0</v>
      </c>
      <c r="N218" s="224"/>
      <c r="O218" s="224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5"/>
      <c r="AA218" s="226" t="s">
        <v>6585</v>
      </c>
      <c r="AC218" s="75" t="str">
        <f t="shared" si="51"/>
        <v>07</v>
      </c>
      <c r="AD218" s="75" t="str">
        <f t="shared" si="58"/>
        <v>07070707070707070707070707070707</v>
      </c>
      <c r="AE218" s="90" t="str">
        <f t="shared" ca="1" si="59"/>
        <v>000000000000000000000000</v>
      </c>
      <c r="AF218" s="90">
        <f t="shared" ca="1" si="60"/>
        <v>0</v>
      </c>
      <c r="AG218" s="75">
        <f t="shared" si="61"/>
        <v>112</v>
      </c>
      <c r="AH218" s="75">
        <f t="shared" si="52"/>
        <v>7</v>
      </c>
      <c r="AR218" s="75" t="str">
        <f t="shared" si="53"/>
        <v>00</v>
      </c>
    </row>
    <row r="219" spans="1:44" ht="13.5" x14ac:dyDescent="0.2">
      <c r="A219" s="74"/>
      <c r="B219" s="221">
        <v>7</v>
      </c>
      <c r="C219" s="222">
        <f>IF(VLOOKUP($B219,Input!$K$8:$M$67,3)="YES",0,1)</f>
        <v>1</v>
      </c>
      <c r="D219" s="224">
        <v>1</v>
      </c>
      <c r="E219" s="224">
        <v>1</v>
      </c>
      <c r="F219" s="224">
        <v>0</v>
      </c>
      <c r="G219" s="224"/>
      <c r="H219" s="224">
        <v>0</v>
      </c>
      <c r="I219" s="224">
        <v>0</v>
      </c>
      <c r="J219" s="224">
        <v>0</v>
      </c>
      <c r="K219" s="224">
        <v>0</v>
      </c>
      <c r="L219" s="224"/>
      <c r="M219" s="224">
        <v>0</v>
      </c>
      <c r="N219" s="224"/>
      <c r="O219" s="224"/>
      <c r="P219" s="224"/>
      <c r="Q219" s="224"/>
      <c r="R219" s="224"/>
      <c r="S219" s="224"/>
      <c r="T219" s="224"/>
      <c r="U219" s="224"/>
      <c r="V219" s="224"/>
      <c r="W219" s="224"/>
      <c r="X219" s="224"/>
      <c r="Y219" s="224"/>
      <c r="Z219" s="225"/>
      <c r="AA219" s="226" t="s">
        <v>6585</v>
      </c>
      <c r="AC219" s="75" t="str">
        <f t="shared" si="51"/>
        <v>07</v>
      </c>
      <c r="AD219" s="75" t="str">
        <f t="shared" si="58"/>
        <v>07070707070707070707070707070707</v>
      </c>
      <c r="AG219" s="75">
        <f t="shared" si="61"/>
        <v>112</v>
      </c>
      <c r="AH219" s="75">
        <f t="shared" si="52"/>
        <v>7</v>
      </c>
      <c r="AR219" s="75" t="str">
        <f t="shared" si="53"/>
        <v>00</v>
      </c>
    </row>
    <row r="220" spans="1:44" ht="13.5" x14ac:dyDescent="0.2">
      <c r="A220" s="74"/>
      <c r="B220" s="221">
        <v>8</v>
      </c>
      <c r="C220" s="222">
        <f>IF(VLOOKUP($B220,Input!$K$8:$M$67,3)="YES",0,1)</f>
        <v>1</v>
      </c>
      <c r="D220" s="224">
        <v>1</v>
      </c>
      <c r="E220" s="224">
        <v>1</v>
      </c>
      <c r="F220" s="224">
        <v>0</v>
      </c>
      <c r="G220" s="224"/>
      <c r="H220" s="224">
        <v>0</v>
      </c>
      <c r="I220" s="224">
        <v>0</v>
      </c>
      <c r="J220" s="224">
        <v>0</v>
      </c>
      <c r="K220" s="224">
        <v>0</v>
      </c>
      <c r="L220" s="224"/>
      <c r="M220" s="224">
        <v>0</v>
      </c>
      <c r="N220" s="224"/>
      <c r="O220" s="224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5"/>
      <c r="AA220" s="226" t="s">
        <v>6585</v>
      </c>
      <c r="AC220" s="75" t="str">
        <f t="shared" si="51"/>
        <v>07</v>
      </c>
      <c r="AD220" s="75" t="str">
        <f t="shared" si="58"/>
        <v>07070707070707070707070707070707</v>
      </c>
      <c r="AG220" s="75">
        <f t="shared" si="61"/>
        <v>112</v>
      </c>
      <c r="AH220" s="75">
        <f t="shared" si="52"/>
        <v>7</v>
      </c>
      <c r="AR220" s="75" t="str">
        <f t="shared" si="53"/>
        <v>00</v>
      </c>
    </row>
    <row r="221" spans="1:44" ht="13.5" x14ac:dyDescent="0.2">
      <c r="A221" s="74"/>
      <c r="B221" s="221">
        <v>9</v>
      </c>
      <c r="C221" s="222">
        <f>IF(VLOOKUP($B221,Input!$K$8:$M$67,3)="YES",0,1)</f>
        <v>1</v>
      </c>
      <c r="D221" s="224">
        <v>1</v>
      </c>
      <c r="E221" s="224">
        <v>1</v>
      </c>
      <c r="F221" s="224">
        <v>0</v>
      </c>
      <c r="G221" s="224"/>
      <c r="H221" s="224">
        <v>0</v>
      </c>
      <c r="I221" s="224">
        <v>0</v>
      </c>
      <c r="J221" s="224">
        <v>0</v>
      </c>
      <c r="K221" s="224">
        <v>0</v>
      </c>
      <c r="L221" s="224"/>
      <c r="M221" s="224">
        <v>0</v>
      </c>
      <c r="N221" s="224"/>
      <c r="O221" s="224"/>
      <c r="P221" s="224"/>
      <c r="Q221" s="224"/>
      <c r="R221" s="224"/>
      <c r="S221" s="224"/>
      <c r="T221" s="224"/>
      <c r="U221" s="224"/>
      <c r="V221" s="224"/>
      <c r="W221" s="224"/>
      <c r="X221" s="224"/>
      <c r="Y221" s="224"/>
      <c r="Z221" s="225"/>
      <c r="AA221" s="226" t="s">
        <v>6585</v>
      </c>
      <c r="AC221" s="75" t="str">
        <f t="shared" si="51"/>
        <v>07</v>
      </c>
      <c r="AD221" s="75" t="str">
        <f t="shared" si="58"/>
        <v>07070707070707070707070707070707</v>
      </c>
      <c r="AG221" s="75">
        <f t="shared" si="61"/>
        <v>112</v>
      </c>
      <c r="AH221" s="75">
        <f t="shared" si="52"/>
        <v>7</v>
      </c>
      <c r="AR221" s="75" t="str">
        <f t="shared" si="53"/>
        <v>00</v>
      </c>
    </row>
    <row r="222" spans="1:44" ht="13.5" x14ac:dyDescent="0.2">
      <c r="A222" s="74"/>
      <c r="B222" s="221">
        <v>10</v>
      </c>
      <c r="C222" s="222">
        <f>IF(VLOOKUP($B222,Input!$K$8:$M$67,3)="YES",0,1)</f>
        <v>1</v>
      </c>
      <c r="D222" s="224">
        <v>1</v>
      </c>
      <c r="E222" s="224">
        <v>1</v>
      </c>
      <c r="F222" s="224">
        <v>0</v>
      </c>
      <c r="G222" s="224"/>
      <c r="H222" s="224">
        <v>0</v>
      </c>
      <c r="I222" s="224">
        <v>0</v>
      </c>
      <c r="J222" s="224">
        <v>0</v>
      </c>
      <c r="K222" s="224">
        <v>0</v>
      </c>
      <c r="L222" s="224"/>
      <c r="M222" s="224">
        <v>0</v>
      </c>
      <c r="N222" s="224"/>
      <c r="O222" s="224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5"/>
      <c r="AA222" s="226" t="s">
        <v>6585</v>
      </c>
      <c r="AC222" s="75" t="str">
        <f t="shared" si="51"/>
        <v>07</v>
      </c>
      <c r="AD222" s="75" t="str">
        <f t="shared" si="58"/>
        <v>07070707070707070707070707070707</v>
      </c>
      <c r="AG222" s="75">
        <f t="shared" si="61"/>
        <v>112</v>
      </c>
      <c r="AH222" s="75">
        <f t="shared" si="52"/>
        <v>7</v>
      </c>
      <c r="AR222" s="75" t="str">
        <f t="shared" si="53"/>
        <v>00</v>
      </c>
    </row>
    <row r="223" spans="1:44" ht="13.5" x14ac:dyDescent="0.2">
      <c r="A223" s="74"/>
      <c r="B223" s="221">
        <v>11</v>
      </c>
      <c r="C223" s="222">
        <f>IF(VLOOKUP($B223,Input!$K$8:$M$67,3)="YES",0,1)</f>
        <v>1</v>
      </c>
      <c r="D223" s="224">
        <v>1</v>
      </c>
      <c r="E223" s="224">
        <v>1</v>
      </c>
      <c r="F223" s="224">
        <v>0</v>
      </c>
      <c r="G223" s="224"/>
      <c r="H223" s="224">
        <v>0</v>
      </c>
      <c r="I223" s="224">
        <v>0</v>
      </c>
      <c r="J223" s="224">
        <v>0</v>
      </c>
      <c r="K223" s="224">
        <v>0</v>
      </c>
      <c r="L223" s="224"/>
      <c r="M223" s="224">
        <v>0</v>
      </c>
      <c r="N223" s="224"/>
      <c r="O223" s="224"/>
      <c r="P223" s="224"/>
      <c r="Q223" s="224"/>
      <c r="R223" s="224"/>
      <c r="S223" s="224"/>
      <c r="T223" s="224"/>
      <c r="U223" s="224"/>
      <c r="V223" s="224"/>
      <c r="W223" s="224"/>
      <c r="X223" s="224"/>
      <c r="Y223" s="224"/>
      <c r="Z223" s="225"/>
      <c r="AA223" s="226" t="s">
        <v>6585</v>
      </c>
      <c r="AC223" s="75" t="str">
        <f t="shared" si="51"/>
        <v>07</v>
      </c>
      <c r="AD223" s="75" t="str">
        <f t="shared" si="58"/>
        <v>07070707070707070707070707070707</v>
      </c>
      <c r="AG223" s="75">
        <f t="shared" si="61"/>
        <v>112</v>
      </c>
      <c r="AH223" s="75">
        <f t="shared" si="52"/>
        <v>7</v>
      </c>
      <c r="AR223" s="75" t="str">
        <f t="shared" si="53"/>
        <v>00</v>
      </c>
    </row>
    <row r="224" spans="1:44" ht="13.5" x14ac:dyDescent="0.2">
      <c r="A224" s="74"/>
      <c r="B224" s="221">
        <v>12</v>
      </c>
      <c r="C224" s="222">
        <f>IF(VLOOKUP($B224,Input!$K$8:$M$67,3)="YES",0,1)</f>
        <v>1</v>
      </c>
      <c r="D224" s="224">
        <v>1</v>
      </c>
      <c r="E224" s="224">
        <v>1</v>
      </c>
      <c r="F224" s="224">
        <v>0</v>
      </c>
      <c r="G224" s="224"/>
      <c r="H224" s="224">
        <v>0</v>
      </c>
      <c r="I224" s="224">
        <v>0</v>
      </c>
      <c r="J224" s="224">
        <v>0</v>
      </c>
      <c r="K224" s="224">
        <v>0</v>
      </c>
      <c r="L224" s="224"/>
      <c r="M224" s="224">
        <v>0</v>
      </c>
      <c r="N224" s="224"/>
      <c r="O224" s="224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5"/>
      <c r="AA224" s="226" t="s">
        <v>6585</v>
      </c>
      <c r="AC224" s="75" t="str">
        <f t="shared" si="51"/>
        <v>07</v>
      </c>
      <c r="AD224" s="75" t="str">
        <f t="shared" si="58"/>
        <v>07070707070707070707070707070707</v>
      </c>
      <c r="AG224" s="75">
        <f t="shared" si="61"/>
        <v>112</v>
      </c>
      <c r="AH224" s="75">
        <f t="shared" si="52"/>
        <v>7</v>
      </c>
      <c r="AR224" s="75" t="str">
        <f t="shared" si="53"/>
        <v>00</v>
      </c>
    </row>
    <row r="225" spans="1:44" ht="13.5" x14ac:dyDescent="0.2">
      <c r="A225" s="74"/>
      <c r="B225" s="221">
        <v>13</v>
      </c>
      <c r="C225" s="222">
        <f>IF(VLOOKUP($B225,Input!$K$8:$M$67,3)="YES",0,1)</f>
        <v>1</v>
      </c>
      <c r="D225" s="224">
        <v>1</v>
      </c>
      <c r="E225" s="224">
        <v>1</v>
      </c>
      <c r="F225" s="224">
        <v>0</v>
      </c>
      <c r="G225" s="224"/>
      <c r="H225" s="224">
        <v>0</v>
      </c>
      <c r="I225" s="224">
        <v>0</v>
      </c>
      <c r="J225" s="224">
        <v>0</v>
      </c>
      <c r="K225" s="224">
        <v>0</v>
      </c>
      <c r="L225" s="224"/>
      <c r="M225" s="224">
        <v>0</v>
      </c>
      <c r="N225" s="224"/>
      <c r="O225" s="224"/>
      <c r="P225" s="224"/>
      <c r="Q225" s="224"/>
      <c r="R225" s="224"/>
      <c r="S225" s="224"/>
      <c r="T225" s="224"/>
      <c r="U225" s="224"/>
      <c r="V225" s="224"/>
      <c r="W225" s="224"/>
      <c r="X225" s="224"/>
      <c r="Y225" s="224"/>
      <c r="Z225" s="225"/>
      <c r="AA225" s="226" t="s">
        <v>6585</v>
      </c>
      <c r="AC225" s="75" t="str">
        <f t="shared" si="51"/>
        <v>07</v>
      </c>
      <c r="AD225" s="75" t="str">
        <f t="shared" si="58"/>
        <v>07070707070707070707070707070707</v>
      </c>
      <c r="AG225" s="75">
        <f t="shared" si="61"/>
        <v>112</v>
      </c>
      <c r="AH225" s="75">
        <f t="shared" si="52"/>
        <v>7</v>
      </c>
      <c r="AR225" s="75" t="str">
        <f t="shared" si="53"/>
        <v>00</v>
      </c>
    </row>
    <row r="226" spans="1:44" ht="13.5" x14ac:dyDescent="0.2">
      <c r="A226" s="74"/>
      <c r="B226" s="221">
        <v>14</v>
      </c>
      <c r="C226" s="222">
        <f>IF(VLOOKUP($B226,Input!$K$8:$M$67,3)="YES",0,1)</f>
        <v>1</v>
      </c>
      <c r="D226" s="224">
        <v>1</v>
      </c>
      <c r="E226" s="224">
        <v>1</v>
      </c>
      <c r="F226" s="224">
        <v>0</v>
      </c>
      <c r="G226" s="224"/>
      <c r="H226" s="224">
        <v>0</v>
      </c>
      <c r="I226" s="224">
        <v>0</v>
      </c>
      <c r="J226" s="224">
        <v>0</v>
      </c>
      <c r="K226" s="224">
        <v>0</v>
      </c>
      <c r="L226" s="224"/>
      <c r="M226" s="224">
        <v>0</v>
      </c>
      <c r="N226" s="224"/>
      <c r="O226" s="224"/>
      <c r="P226" s="224"/>
      <c r="Q226" s="224"/>
      <c r="R226" s="224"/>
      <c r="S226" s="224"/>
      <c r="T226" s="224"/>
      <c r="U226" s="224"/>
      <c r="V226" s="224"/>
      <c r="W226" s="224"/>
      <c r="X226" s="224"/>
      <c r="Y226" s="224"/>
      <c r="Z226" s="225"/>
      <c r="AA226" s="226" t="s">
        <v>6585</v>
      </c>
      <c r="AC226" s="75" t="str">
        <f t="shared" si="51"/>
        <v>07</v>
      </c>
      <c r="AD226" s="75" t="str">
        <f t="shared" si="58"/>
        <v>07070707070707070707070707070707</v>
      </c>
      <c r="AG226" s="75">
        <f t="shared" si="61"/>
        <v>112</v>
      </c>
      <c r="AH226" s="75">
        <f t="shared" si="52"/>
        <v>7</v>
      </c>
      <c r="AR226" s="75" t="str">
        <f t="shared" si="53"/>
        <v>00</v>
      </c>
    </row>
    <row r="227" spans="1:44" ht="13.5" x14ac:dyDescent="0.2">
      <c r="A227" s="74"/>
      <c r="B227" s="221">
        <v>15</v>
      </c>
      <c r="C227" s="222">
        <f>IF(VLOOKUP($B227,Input!$K$8:$M$67,3)="YES",0,1)</f>
        <v>1</v>
      </c>
      <c r="D227" s="224">
        <v>1</v>
      </c>
      <c r="E227" s="224">
        <v>1</v>
      </c>
      <c r="F227" s="224">
        <v>0</v>
      </c>
      <c r="G227" s="224"/>
      <c r="H227" s="224">
        <v>0</v>
      </c>
      <c r="I227" s="224">
        <v>0</v>
      </c>
      <c r="J227" s="224">
        <v>0</v>
      </c>
      <c r="K227" s="224">
        <v>0</v>
      </c>
      <c r="L227" s="224"/>
      <c r="M227" s="224">
        <v>0</v>
      </c>
      <c r="N227" s="224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5"/>
      <c r="AA227" s="226" t="s">
        <v>6585</v>
      </c>
      <c r="AC227" s="75" t="str">
        <f t="shared" si="51"/>
        <v>07</v>
      </c>
      <c r="AD227" s="75" t="str">
        <f t="shared" si="58"/>
        <v>07070707070707070707070707070707</v>
      </c>
      <c r="AG227" s="75">
        <f t="shared" si="61"/>
        <v>112</v>
      </c>
      <c r="AH227" s="75">
        <f t="shared" si="52"/>
        <v>7</v>
      </c>
      <c r="AR227" s="75" t="str">
        <f t="shared" si="53"/>
        <v>00</v>
      </c>
    </row>
    <row r="228" spans="1:44" ht="13.5" x14ac:dyDescent="0.2">
      <c r="A228" s="74"/>
      <c r="B228" s="221">
        <v>16</v>
      </c>
      <c r="C228" s="222">
        <f>IF(VLOOKUP($B228,Input!$K$8:$M$67,3)="YES",0,1)</f>
        <v>1</v>
      </c>
      <c r="D228" s="224">
        <v>1</v>
      </c>
      <c r="E228" s="224">
        <v>1</v>
      </c>
      <c r="F228" s="224">
        <v>0</v>
      </c>
      <c r="G228" s="224"/>
      <c r="H228" s="224">
        <v>0</v>
      </c>
      <c r="I228" s="224">
        <v>0</v>
      </c>
      <c r="J228" s="224">
        <v>0</v>
      </c>
      <c r="K228" s="224">
        <v>0</v>
      </c>
      <c r="L228" s="224"/>
      <c r="M228" s="224">
        <v>0</v>
      </c>
      <c r="N228" s="224"/>
      <c r="O228" s="224"/>
      <c r="P228" s="224"/>
      <c r="Q228" s="224"/>
      <c r="R228" s="224"/>
      <c r="S228" s="224"/>
      <c r="T228" s="224"/>
      <c r="U228" s="224"/>
      <c r="V228" s="224"/>
      <c r="W228" s="224"/>
      <c r="X228" s="224"/>
      <c r="Y228" s="224"/>
      <c r="Z228" s="225"/>
      <c r="AA228" s="226" t="s">
        <v>6585</v>
      </c>
      <c r="AC228" s="75" t="str">
        <f t="shared" si="51"/>
        <v>07</v>
      </c>
      <c r="AD228" s="75" t="str">
        <f t="shared" si="58"/>
        <v>07070707070707070707070707070707</v>
      </c>
      <c r="AG228" s="75">
        <f t="shared" si="61"/>
        <v>112</v>
      </c>
      <c r="AH228" s="75">
        <f t="shared" si="52"/>
        <v>7</v>
      </c>
      <c r="AR228" s="75" t="str">
        <f t="shared" si="53"/>
        <v>00</v>
      </c>
    </row>
    <row r="229" spans="1:44" ht="13.5" x14ac:dyDescent="0.2">
      <c r="A229" s="74"/>
      <c r="B229" s="221">
        <v>17</v>
      </c>
      <c r="C229" s="222">
        <f>IF(VLOOKUP($B229,Input!$K$8:$M$67,3)="YES",0,1)</f>
        <v>1</v>
      </c>
      <c r="D229" s="224">
        <v>1</v>
      </c>
      <c r="E229" s="224">
        <v>1</v>
      </c>
      <c r="F229" s="224">
        <v>0</v>
      </c>
      <c r="G229" s="224"/>
      <c r="H229" s="224">
        <v>0</v>
      </c>
      <c r="I229" s="224">
        <v>0</v>
      </c>
      <c r="J229" s="224">
        <v>0</v>
      </c>
      <c r="K229" s="224">
        <v>0</v>
      </c>
      <c r="L229" s="224"/>
      <c r="M229" s="224">
        <v>0</v>
      </c>
      <c r="N229" s="224"/>
      <c r="O229" s="224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5"/>
      <c r="AA229" s="226" t="s">
        <v>6585</v>
      </c>
      <c r="AC229" s="75" t="str">
        <f t="shared" si="51"/>
        <v>07</v>
      </c>
      <c r="AD229" s="75" t="str">
        <f t="shared" si="58"/>
        <v>07070707070707070707070707070707</v>
      </c>
      <c r="AG229" s="75">
        <f t="shared" si="61"/>
        <v>112</v>
      </c>
      <c r="AH229" s="75">
        <f t="shared" si="52"/>
        <v>7</v>
      </c>
      <c r="AR229" s="75" t="str">
        <f t="shared" si="53"/>
        <v>00</v>
      </c>
    </row>
    <row r="230" spans="1:44" ht="13.5" x14ac:dyDescent="0.2">
      <c r="A230" s="74"/>
      <c r="B230" s="221">
        <v>18</v>
      </c>
      <c r="C230" s="222">
        <f>IF(VLOOKUP($B230,Input!$K$8:$M$67,3)="YES",0,1)</f>
        <v>1</v>
      </c>
      <c r="D230" s="224">
        <v>1</v>
      </c>
      <c r="E230" s="224">
        <v>1</v>
      </c>
      <c r="F230" s="224">
        <v>0</v>
      </c>
      <c r="G230" s="224"/>
      <c r="H230" s="224">
        <v>0</v>
      </c>
      <c r="I230" s="224">
        <v>0</v>
      </c>
      <c r="J230" s="224">
        <v>0</v>
      </c>
      <c r="K230" s="224">
        <v>0</v>
      </c>
      <c r="L230" s="224"/>
      <c r="M230" s="224">
        <v>0</v>
      </c>
      <c r="N230" s="224"/>
      <c r="O230" s="224"/>
      <c r="P230" s="224"/>
      <c r="Q230" s="224"/>
      <c r="R230" s="224"/>
      <c r="S230" s="224"/>
      <c r="T230" s="224"/>
      <c r="U230" s="224"/>
      <c r="V230" s="224"/>
      <c r="W230" s="224"/>
      <c r="X230" s="224"/>
      <c r="Y230" s="224"/>
      <c r="Z230" s="225"/>
      <c r="AA230" s="226" t="s">
        <v>6585</v>
      </c>
      <c r="AC230" s="75" t="str">
        <f t="shared" si="51"/>
        <v>07</v>
      </c>
      <c r="AD230" s="75" t="str">
        <f t="shared" si="58"/>
        <v>07070707070707070707070707070707</v>
      </c>
      <c r="AG230" s="75">
        <f t="shared" si="61"/>
        <v>112</v>
      </c>
      <c r="AH230" s="75">
        <f t="shared" si="52"/>
        <v>7</v>
      </c>
      <c r="AR230" s="75" t="str">
        <f t="shared" si="53"/>
        <v>00</v>
      </c>
    </row>
    <row r="231" spans="1:44" ht="13.5" x14ac:dyDescent="0.2">
      <c r="A231" s="74"/>
      <c r="B231" s="221">
        <v>19</v>
      </c>
      <c r="C231" s="222">
        <f>IF(VLOOKUP($B231,Input!$K$8:$M$67,3)="YES",0,1)</f>
        <v>1</v>
      </c>
      <c r="D231" s="224">
        <v>1</v>
      </c>
      <c r="E231" s="224">
        <v>1</v>
      </c>
      <c r="F231" s="224">
        <v>0</v>
      </c>
      <c r="G231" s="224"/>
      <c r="H231" s="224">
        <v>0</v>
      </c>
      <c r="I231" s="224">
        <v>0</v>
      </c>
      <c r="J231" s="224">
        <v>0</v>
      </c>
      <c r="K231" s="224">
        <v>0</v>
      </c>
      <c r="L231" s="224"/>
      <c r="M231" s="224">
        <v>0</v>
      </c>
      <c r="N231" s="224"/>
      <c r="O231" s="224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5"/>
      <c r="AA231" s="226" t="s">
        <v>6585</v>
      </c>
      <c r="AC231" s="75" t="str">
        <f t="shared" si="51"/>
        <v>07</v>
      </c>
      <c r="AD231" s="75" t="str">
        <f t="shared" si="58"/>
        <v>07070707070707070707070707070707</v>
      </c>
      <c r="AG231" s="75">
        <f t="shared" si="61"/>
        <v>112</v>
      </c>
      <c r="AH231" s="75">
        <f t="shared" si="52"/>
        <v>7</v>
      </c>
      <c r="AR231" s="75" t="str">
        <f t="shared" si="53"/>
        <v>00</v>
      </c>
    </row>
    <row r="232" spans="1:44" ht="13.5" x14ac:dyDescent="0.2">
      <c r="A232" s="74"/>
      <c r="B232" s="221">
        <v>20</v>
      </c>
      <c r="C232" s="222">
        <f>IF(VLOOKUP($B232,Input!$K$8:$M$67,3)="YES",0,1)</f>
        <v>1</v>
      </c>
      <c r="D232" s="224">
        <v>1</v>
      </c>
      <c r="E232" s="224">
        <v>1</v>
      </c>
      <c r="F232" s="224">
        <v>0</v>
      </c>
      <c r="G232" s="224"/>
      <c r="H232" s="224">
        <v>0</v>
      </c>
      <c r="I232" s="224">
        <v>0</v>
      </c>
      <c r="J232" s="224">
        <v>0</v>
      </c>
      <c r="K232" s="224">
        <v>0</v>
      </c>
      <c r="L232" s="224"/>
      <c r="M232" s="224">
        <v>0</v>
      </c>
      <c r="N232" s="224"/>
      <c r="O232" s="224"/>
      <c r="P232" s="224"/>
      <c r="Q232" s="224"/>
      <c r="R232" s="224"/>
      <c r="S232" s="224"/>
      <c r="T232" s="224"/>
      <c r="U232" s="224"/>
      <c r="V232" s="224"/>
      <c r="W232" s="224"/>
      <c r="X232" s="224"/>
      <c r="Y232" s="224"/>
      <c r="Z232" s="225"/>
      <c r="AA232" s="226" t="s">
        <v>6585</v>
      </c>
      <c r="AC232" s="75" t="str">
        <f t="shared" si="51"/>
        <v>07</v>
      </c>
      <c r="AD232" s="75" t="str">
        <f t="shared" si="58"/>
        <v>07070707070707070707070707070707</v>
      </c>
      <c r="AG232" s="75">
        <f t="shared" si="61"/>
        <v>112</v>
      </c>
      <c r="AH232" s="75">
        <f t="shared" si="52"/>
        <v>7</v>
      </c>
      <c r="AR232" s="75" t="str">
        <f t="shared" si="53"/>
        <v>00</v>
      </c>
    </row>
    <row r="233" spans="1:44" ht="13.5" x14ac:dyDescent="0.2">
      <c r="A233" s="74"/>
      <c r="B233" s="221">
        <v>21</v>
      </c>
      <c r="C233" s="222">
        <f>IF(VLOOKUP($B233,Input!$K$8:$M$67,3)="YES",0,1)</f>
        <v>1</v>
      </c>
      <c r="D233" s="224">
        <v>1</v>
      </c>
      <c r="E233" s="224">
        <v>1</v>
      </c>
      <c r="F233" s="224">
        <v>0</v>
      </c>
      <c r="G233" s="224"/>
      <c r="H233" s="224">
        <v>0</v>
      </c>
      <c r="I233" s="224">
        <v>0</v>
      </c>
      <c r="J233" s="224">
        <v>0</v>
      </c>
      <c r="K233" s="224">
        <v>0</v>
      </c>
      <c r="L233" s="224"/>
      <c r="M233" s="224">
        <v>0</v>
      </c>
      <c r="N233" s="224"/>
      <c r="O233" s="224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5"/>
      <c r="AA233" s="226" t="s">
        <v>6585</v>
      </c>
      <c r="AC233" s="75" t="str">
        <f t="shared" si="51"/>
        <v>07</v>
      </c>
      <c r="AD233" s="75" t="str">
        <f t="shared" si="58"/>
        <v>07070707070707070707070707070707</v>
      </c>
      <c r="AG233" s="75">
        <f t="shared" si="61"/>
        <v>112</v>
      </c>
      <c r="AH233" s="75">
        <f t="shared" si="52"/>
        <v>7</v>
      </c>
      <c r="AR233" s="75" t="str">
        <f t="shared" si="53"/>
        <v>00</v>
      </c>
    </row>
    <row r="234" spans="1:44" ht="13.5" x14ac:dyDescent="0.2">
      <c r="A234" s="74"/>
      <c r="B234" s="221">
        <v>22</v>
      </c>
      <c r="C234" s="222">
        <f>IF(VLOOKUP($B234,Input!$K$8:$M$67,3)="YES",0,1)</f>
        <v>1</v>
      </c>
      <c r="D234" s="224">
        <v>1</v>
      </c>
      <c r="E234" s="224">
        <v>1</v>
      </c>
      <c r="F234" s="224">
        <v>0</v>
      </c>
      <c r="G234" s="224"/>
      <c r="H234" s="224">
        <v>0</v>
      </c>
      <c r="I234" s="224">
        <v>0</v>
      </c>
      <c r="J234" s="224">
        <v>0</v>
      </c>
      <c r="K234" s="224">
        <v>0</v>
      </c>
      <c r="L234" s="224"/>
      <c r="M234" s="224">
        <v>0</v>
      </c>
      <c r="N234" s="224"/>
      <c r="O234" s="224"/>
      <c r="P234" s="224"/>
      <c r="Q234" s="224"/>
      <c r="R234" s="224"/>
      <c r="S234" s="224"/>
      <c r="T234" s="224"/>
      <c r="U234" s="224"/>
      <c r="V234" s="224"/>
      <c r="W234" s="224"/>
      <c r="X234" s="224"/>
      <c r="Y234" s="224"/>
      <c r="Z234" s="225"/>
      <c r="AA234" s="226" t="s">
        <v>6585</v>
      </c>
      <c r="AC234" s="75" t="str">
        <f t="shared" ref="AC234:AC297" si="62">IF(LEN(BIN2HEX(CONCATENATE(K234,J234,I234,H234,F234,E234,D234,C234)))&gt;1,BIN2HEX(CONCATENATE(K234,J234,I234,H234,F234,E234,D234,C234)),"0"&amp;BIN2HEX(CONCATENATE(K234,J234,I234,H234,F234,E234,D234,C234)))</f>
        <v>07</v>
      </c>
      <c r="AD234" s="75" t="str">
        <f t="shared" si="58"/>
        <v>07070707070707070707070707070707</v>
      </c>
      <c r="AG234" s="75">
        <f t="shared" si="61"/>
        <v>112</v>
      </c>
      <c r="AH234" s="75">
        <f t="shared" ref="AH234:AH297" si="63">HEX2DEC(AC234)</f>
        <v>7</v>
      </c>
      <c r="AR234" s="75" t="str">
        <f t="shared" si="53"/>
        <v>00</v>
      </c>
    </row>
    <row r="235" spans="1:44" ht="13.5" x14ac:dyDescent="0.2">
      <c r="A235" s="74"/>
      <c r="B235" s="221">
        <v>23</v>
      </c>
      <c r="C235" s="222">
        <f>IF(VLOOKUP($B235,Input!$K$8:$M$67,3)="YES",0,1)</f>
        <v>1</v>
      </c>
      <c r="D235" s="224">
        <v>1</v>
      </c>
      <c r="E235" s="224">
        <v>1</v>
      </c>
      <c r="F235" s="224">
        <v>0</v>
      </c>
      <c r="G235" s="224"/>
      <c r="H235" s="224">
        <v>0</v>
      </c>
      <c r="I235" s="224">
        <v>0</v>
      </c>
      <c r="J235" s="224">
        <v>0</v>
      </c>
      <c r="K235" s="224">
        <v>0</v>
      </c>
      <c r="L235" s="224"/>
      <c r="M235" s="224">
        <v>0</v>
      </c>
      <c r="N235" s="224"/>
      <c r="O235" s="224"/>
      <c r="P235" s="224"/>
      <c r="Q235" s="224"/>
      <c r="R235" s="224"/>
      <c r="S235" s="224"/>
      <c r="T235" s="224"/>
      <c r="U235" s="224"/>
      <c r="V235" s="224"/>
      <c r="W235" s="224"/>
      <c r="X235" s="224"/>
      <c r="Y235" s="224"/>
      <c r="Z235" s="225"/>
      <c r="AA235" s="226" t="s">
        <v>6585</v>
      </c>
      <c r="AC235" s="75" t="str">
        <f t="shared" si="62"/>
        <v>07</v>
      </c>
      <c r="AD235" s="75" t="str">
        <f t="shared" si="58"/>
        <v>07070707070707070707070707070707</v>
      </c>
      <c r="AG235" s="75">
        <f t="shared" si="61"/>
        <v>112</v>
      </c>
      <c r="AH235" s="75">
        <f t="shared" si="63"/>
        <v>7</v>
      </c>
      <c r="AR235" s="75" t="str">
        <f t="shared" si="53"/>
        <v>00</v>
      </c>
    </row>
    <row r="236" spans="1:44" ht="13.5" x14ac:dyDescent="0.2">
      <c r="A236" s="74"/>
      <c r="B236" s="221">
        <v>24</v>
      </c>
      <c r="C236" s="222">
        <f>IF(VLOOKUP($B236,Input!$K$8:$M$67,3)="YES",0,1)</f>
        <v>1</v>
      </c>
      <c r="D236" s="224">
        <v>1</v>
      </c>
      <c r="E236" s="224">
        <v>1</v>
      </c>
      <c r="F236" s="224">
        <v>0</v>
      </c>
      <c r="G236" s="224"/>
      <c r="H236" s="224">
        <v>0</v>
      </c>
      <c r="I236" s="224">
        <v>0</v>
      </c>
      <c r="J236" s="224">
        <v>0</v>
      </c>
      <c r="K236" s="224">
        <v>0</v>
      </c>
      <c r="L236" s="224"/>
      <c r="M236" s="224">
        <v>0</v>
      </c>
      <c r="N236" s="224"/>
      <c r="O236" s="224"/>
      <c r="P236" s="224"/>
      <c r="Q236" s="224"/>
      <c r="R236" s="224"/>
      <c r="S236" s="224"/>
      <c r="T236" s="224"/>
      <c r="U236" s="224"/>
      <c r="V236" s="224"/>
      <c r="W236" s="224"/>
      <c r="X236" s="224"/>
      <c r="Y236" s="224"/>
      <c r="Z236" s="225"/>
      <c r="AA236" s="226" t="s">
        <v>6585</v>
      </c>
      <c r="AC236" s="75" t="str">
        <f t="shared" si="62"/>
        <v>07</v>
      </c>
      <c r="AD236" s="75" t="str">
        <f t="shared" si="58"/>
        <v>07070707070707070707070707070707</v>
      </c>
      <c r="AG236" s="75">
        <f t="shared" si="61"/>
        <v>112</v>
      </c>
      <c r="AH236" s="75">
        <f t="shared" si="63"/>
        <v>7</v>
      </c>
      <c r="AR236" s="75" t="str">
        <f t="shared" si="53"/>
        <v>00</v>
      </c>
    </row>
    <row r="237" spans="1:44" ht="13.5" x14ac:dyDescent="0.2">
      <c r="A237" s="74"/>
      <c r="B237" s="221">
        <v>25</v>
      </c>
      <c r="C237" s="222">
        <f>IF(VLOOKUP($B237,Input!$K$8:$M$67,3)="YES",0,1)</f>
        <v>1</v>
      </c>
      <c r="D237" s="224">
        <v>1</v>
      </c>
      <c r="E237" s="224">
        <v>1</v>
      </c>
      <c r="F237" s="224">
        <v>0</v>
      </c>
      <c r="G237" s="224"/>
      <c r="H237" s="224">
        <v>0</v>
      </c>
      <c r="I237" s="224">
        <v>0</v>
      </c>
      <c r="J237" s="224">
        <v>0</v>
      </c>
      <c r="K237" s="224">
        <v>0</v>
      </c>
      <c r="L237" s="224"/>
      <c r="M237" s="224">
        <v>0</v>
      </c>
      <c r="N237" s="224"/>
      <c r="O237" s="224"/>
      <c r="P237" s="224"/>
      <c r="Q237" s="224"/>
      <c r="R237" s="224"/>
      <c r="S237" s="224"/>
      <c r="T237" s="224"/>
      <c r="U237" s="224"/>
      <c r="V237" s="224"/>
      <c r="W237" s="224"/>
      <c r="X237" s="224"/>
      <c r="Y237" s="224"/>
      <c r="Z237" s="225"/>
      <c r="AA237" s="226" t="s">
        <v>6585</v>
      </c>
      <c r="AC237" s="75" t="str">
        <f t="shared" si="62"/>
        <v>07</v>
      </c>
      <c r="AD237" s="75" t="str">
        <f t="shared" si="58"/>
        <v>07070707070707070707070707070707</v>
      </c>
      <c r="AG237" s="75">
        <f t="shared" si="61"/>
        <v>112</v>
      </c>
      <c r="AH237" s="75">
        <f t="shared" si="63"/>
        <v>7</v>
      </c>
      <c r="AR237" s="75" t="str">
        <f t="shared" ref="AR237:AR300" si="64">IF(LEN(DEC2BIN(M237))&gt;1,DEC2BIN(M237),"0"&amp;DEC2BIN(M237))</f>
        <v>00</v>
      </c>
    </row>
    <row r="238" spans="1:44" ht="13.5" x14ac:dyDescent="0.2">
      <c r="A238" s="74"/>
      <c r="B238" s="221">
        <v>26</v>
      </c>
      <c r="C238" s="222">
        <f>IF(VLOOKUP($B238,Input!$K$8:$M$67,3)="YES",0,1)</f>
        <v>1</v>
      </c>
      <c r="D238" s="224">
        <v>1</v>
      </c>
      <c r="E238" s="224">
        <v>1</v>
      </c>
      <c r="F238" s="224">
        <v>0</v>
      </c>
      <c r="G238" s="224"/>
      <c r="H238" s="224">
        <v>0</v>
      </c>
      <c r="I238" s="224">
        <v>0</v>
      </c>
      <c r="J238" s="224">
        <v>0</v>
      </c>
      <c r="K238" s="224">
        <v>0</v>
      </c>
      <c r="L238" s="224"/>
      <c r="M238" s="224">
        <v>0</v>
      </c>
      <c r="N238" s="224"/>
      <c r="O238" s="224"/>
      <c r="P238" s="224"/>
      <c r="Q238" s="224"/>
      <c r="R238" s="224"/>
      <c r="S238" s="224"/>
      <c r="T238" s="224"/>
      <c r="U238" s="224"/>
      <c r="V238" s="224"/>
      <c r="W238" s="224"/>
      <c r="X238" s="224"/>
      <c r="Y238" s="224"/>
      <c r="Z238" s="225"/>
      <c r="AA238" s="226" t="s">
        <v>6585</v>
      </c>
      <c r="AC238" s="75" t="str">
        <f t="shared" si="62"/>
        <v>07</v>
      </c>
      <c r="AD238" s="75" t="str">
        <f t="shared" si="58"/>
        <v>07070707070707070707070707070707</v>
      </c>
      <c r="AG238" s="75">
        <f t="shared" si="61"/>
        <v>112</v>
      </c>
      <c r="AH238" s="75">
        <f t="shared" si="63"/>
        <v>7</v>
      </c>
      <c r="AR238" s="75" t="str">
        <f t="shared" si="64"/>
        <v>00</v>
      </c>
    </row>
    <row r="239" spans="1:44" ht="13.5" x14ac:dyDescent="0.2">
      <c r="A239" s="74"/>
      <c r="B239" s="221">
        <v>27</v>
      </c>
      <c r="C239" s="222">
        <f>IF(VLOOKUP($B239,Input!$K$8:$M$67,3)="YES",0,1)</f>
        <v>1</v>
      </c>
      <c r="D239" s="224">
        <v>1</v>
      </c>
      <c r="E239" s="224">
        <v>1</v>
      </c>
      <c r="F239" s="224">
        <v>0</v>
      </c>
      <c r="G239" s="224"/>
      <c r="H239" s="224">
        <v>0</v>
      </c>
      <c r="I239" s="224">
        <v>0</v>
      </c>
      <c r="J239" s="224">
        <v>0</v>
      </c>
      <c r="K239" s="224">
        <v>0</v>
      </c>
      <c r="L239" s="224"/>
      <c r="M239" s="224">
        <v>0</v>
      </c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5"/>
      <c r="AA239" s="226" t="s">
        <v>6585</v>
      </c>
      <c r="AC239" s="75" t="str">
        <f t="shared" si="62"/>
        <v>07</v>
      </c>
      <c r="AD239" s="75" t="str">
        <f t="shared" si="58"/>
        <v>07070707070707070707070707070707</v>
      </c>
      <c r="AG239" s="75">
        <f t="shared" si="61"/>
        <v>112</v>
      </c>
      <c r="AH239" s="75">
        <f t="shared" si="63"/>
        <v>7</v>
      </c>
      <c r="AR239" s="75" t="str">
        <f t="shared" si="64"/>
        <v>00</v>
      </c>
    </row>
    <row r="240" spans="1:44" ht="13.5" x14ac:dyDescent="0.2">
      <c r="A240" s="74"/>
      <c r="B240" s="221">
        <v>28</v>
      </c>
      <c r="C240" s="222">
        <f>IF(VLOOKUP($B240,Input!$K$8:$M$67,3)="YES",0,1)</f>
        <v>1</v>
      </c>
      <c r="D240" s="224">
        <v>1</v>
      </c>
      <c r="E240" s="224">
        <v>1</v>
      </c>
      <c r="F240" s="224">
        <v>0</v>
      </c>
      <c r="G240" s="224"/>
      <c r="H240" s="224">
        <v>0</v>
      </c>
      <c r="I240" s="224">
        <v>0</v>
      </c>
      <c r="J240" s="224">
        <v>0</v>
      </c>
      <c r="K240" s="224">
        <v>0</v>
      </c>
      <c r="L240" s="224"/>
      <c r="M240" s="224">
        <v>0</v>
      </c>
      <c r="N240" s="224"/>
      <c r="O240" s="224"/>
      <c r="P240" s="224"/>
      <c r="Q240" s="224"/>
      <c r="R240" s="224"/>
      <c r="S240" s="224"/>
      <c r="T240" s="224"/>
      <c r="U240" s="224"/>
      <c r="V240" s="224"/>
      <c r="W240" s="224"/>
      <c r="X240" s="224"/>
      <c r="Y240" s="224"/>
      <c r="Z240" s="225"/>
      <c r="AA240" s="226" t="s">
        <v>6585</v>
      </c>
      <c r="AC240" s="75" t="str">
        <f t="shared" si="62"/>
        <v>07</v>
      </c>
      <c r="AD240" s="75" t="str">
        <f t="shared" si="58"/>
        <v>07070707070707070707070707070707</v>
      </c>
      <c r="AG240" s="75">
        <f t="shared" si="61"/>
        <v>112</v>
      </c>
      <c r="AH240" s="75">
        <f t="shared" si="63"/>
        <v>7</v>
      </c>
      <c r="AR240" s="75" t="str">
        <f t="shared" si="64"/>
        <v>00</v>
      </c>
    </row>
    <row r="241" spans="1:44" ht="13.5" x14ac:dyDescent="0.2">
      <c r="A241" s="74"/>
      <c r="B241" s="221">
        <v>29</v>
      </c>
      <c r="C241" s="222">
        <f>IF(VLOOKUP($B241,Input!$K$8:$M$67,3)="YES",0,1)</f>
        <v>1</v>
      </c>
      <c r="D241" s="224">
        <v>1</v>
      </c>
      <c r="E241" s="224">
        <v>1</v>
      </c>
      <c r="F241" s="224">
        <v>0</v>
      </c>
      <c r="G241" s="224"/>
      <c r="H241" s="224">
        <v>0</v>
      </c>
      <c r="I241" s="224">
        <v>0</v>
      </c>
      <c r="J241" s="224">
        <v>0</v>
      </c>
      <c r="K241" s="224">
        <v>0</v>
      </c>
      <c r="L241" s="224"/>
      <c r="M241" s="224">
        <v>0</v>
      </c>
      <c r="N241" s="224"/>
      <c r="O241" s="224"/>
      <c r="P241" s="224"/>
      <c r="Q241" s="224"/>
      <c r="R241" s="224"/>
      <c r="S241" s="224"/>
      <c r="T241" s="224"/>
      <c r="U241" s="224"/>
      <c r="V241" s="224"/>
      <c r="W241" s="224"/>
      <c r="X241" s="224"/>
      <c r="Y241" s="224"/>
      <c r="Z241" s="225"/>
      <c r="AA241" s="226" t="s">
        <v>6585</v>
      </c>
      <c r="AC241" s="75" t="str">
        <f t="shared" si="62"/>
        <v>07</v>
      </c>
      <c r="AD241" s="75" t="str">
        <f t="shared" si="58"/>
        <v>07070707070707070707070707070707</v>
      </c>
      <c r="AG241" s="75">
        <f t="shared" si="61"/>
        <v>112</v>
      </c>
      <c r="AH241" s="75">
        <f t="shared" si="63"/>
        <v>7</v>
      </c>
      <c r="AR241" s="75" t="str">
        <f t="shared" si="64"/>
        <v>00</v>
      </c>
    </row>
    <row r="242" spans="1:44" ht="13.5" x14ac:dyDescent="0.2">
      <c r="A242" s="74"/>
      <c r="B242" s="221">
        <v>30</v>
      </c>
      <c r="C242" s="222">
        <f>IF(VLOOKUP($B242,Input!$K$8:$M$67,3)="YES",0,1)</f>
        <v>1</v>
      </c>
      <c r="D242" s="224">
        <v>1</v>
      </c>
      <c r="E242" s="224">
        <v>1</v>
      </c>
      <c r="F242" s="224">
        <v>0</v>
      </c>
      <c r="G242" s="224"/>
      <c r="H242" s="224">
        <v>0</v>
      </c>
      <c r="I242" s="224">
        <v>0</v>
      </c>
      <c r="J242" s="224">
        <v>0</v>
      </c>
      <c r="K242" s="224">
        <v>0</v>
      </c>
      <c r="L242" s="224"/>
      <c r="M242" s="224">
        <v>0</v>
      </c>
      <c r="N242" s="224"/>
      <c r="O242" s="224"/>
      <c r="P242" s="224"/>
      <c r="Q242" s="224"/>
      <c r="R242" s="224"/>
      <c r="S242" s="224"/>
      <c r="T242" s="224"/>
      <c r="U242" s="224"/>
      <c r="V242" s="224"/>
      <c r="W242" s="224"/>
      <c r="X242" s="224"/>
      <c r="Y242" s="224"/>
      <c r="Z242" s="225"/>
      <c r="AA242" s="226" t="s">
        <v>6585</v>
      </c>
      <c r="AC242" s="75" t="str">
        <f t="shared" si="62"/>
        <v>07</v>
      </c>
      <c r="AD242" s="75" t="str">
        <f t="shared" si="58"/>
        <v>07070707070707070707070707070707</v>
      </c>
      <c r="AG242" s="75">
        <f t="shared" si="61"/>
        <v>112</v>
      </c>
      <c r="AH242" s="75">
        <f t="shared" si="63"/>
        <v>7</v>
      </c>
      <c r="AR242" s="75" t="str">
        <f t="shared" si="64"/>
        <v>00</v>
      </c>
    </row>
    <row r="243" spans="1:44" ht="13.5" x14ac:dyDescent="0.2">
      <c r="A243" s="74"/>
      <c r="B243" s="221">
        <v>31</v>
      </c>
      <c r="C243" s="222">
        <f>IF(VLOOKUP($B243,Input!$K$8:$M$67,3)="YES",0,1)</f>
        <v>1</v>
      </c>
      <c r="D243" s="224">
        <v>1</v>
      </c>
      <c r="E243" s="224">
        <v>1</v>
      </c>
      <c r="F243" s="224">
        <v>0</v>
      </c>
      <c r="G243" s="224"/>
      <c r="H243" s="224">
        <v>0</v>
      </c>
      <c r="I243" s="224">
        <v>0</v>
      </c>
      <c r="J243" s="224">
        <v>0</v>
      </c>
      <c r="K243" s="224">
        <v>0</v>
      </c>
      <c r="L243" s="224"/>
      <c r="M243" s="224">
        <v>0</v>
      </c>
      <c r="N243" s="224"/>
      <c r="O243" s="224"/>
      <c r="P243" s="224"/>
      <c r="Q243" s="224"/>
      <c r="R243" s="224"/>
      <c r="S243" s="224"/>
      <c r="T243" s="224"/>
      <c r="U243" s="224"/>
      <c r="V243" s="224"/>
      <c r="W243" s="224"/>
      <c r="X243" s="224"/>
      <c r="Y243" s="224"/>
      <c r="Z243" s="225"/>
      <c r="AA243" s="226" t="s">
        <v>6585</v>
      </c>
      <c r="AC243" s="75" t="str">
        <f t="shared" si="62"/>
        <v>07</v>
      </c>
      <c r="AD243" s="75" t="str">
        <f t="shared" si="58"/>
        <v>07070707070707070707070707070707</v>
      </c>
      <c r="AG243" s="75">
        <f t="shared" si="61"/>
        <v>112</v>
      </c>
      <c r="AH243" s="75">
        <f t="shared" si="63"/>
        <v>7</v>
      </c>
      <c r="AR243" s="75" t="str">
        <f t="shared" si="64"/>
        <v>00</v>
      </c>
    </row>
    <row r="244" spans="1:44" ht="13.5" x14ac:dyDescent="0.2">
      <c r="A244" s="74"/>
      <c r="B244" s="221">
        <v>32</v>
      </c>
      <c r="C244" s="222">
        <f>IF(VLOOKUP($B244,Input!$K$8:$M$67,3)="YES",0,1)</f>
        <v>1</v>
      </c>
      <c r="D244" s="224">
        <v>1</v>
      </c>
      <c r="E244" s="224">
        <v>1</v>
      </c>
      <c r="F244" s="224">
        <v>0</v>
      </c>
      <c r="G244" s="224"/>
      <c r="H244" s="224">
        <v>0</v>
      </c>
      <c r="I244" s="224">
        <v>0</v>
      </c>
      <c r="J244" s="224">
        <v>0</v>
      </c>
      <c r="K244" s="224">
        <v>0</v>
      </c>
      <c r="L244" s="224"/>
      <c r="M244" s="224">
        <v>0</v>
      </c>
      <c r="N244" s="224"/>
      <c r="O244" s="224"/>
      <c r="P244" s="224"/>
      <c r="Q244" s="224"/>
      <c r="R244" s="224"/>
      <c r="S244" s="224"/>
      <c r="T244" s="224"/>
      <c r="U244" s="224"/>
      <c r="V244" s="224"/>
      <c r="W244" s="224"/>
      <c r="X244" s="224"/>
      <c r="Y244" s="224"/>
      <c r="Z244" s="225"/>
      <c r="AA244" s="226" t="s">
        <v>6585</v>
      </c>
      <c r="AC244" s="75" t="str">
        <f t="shared" si="62"/>
        <v>07</v>
      </c>
      <c r="AD244" s="75" t="str">
        <f t="shared" si="58"/>
        <v>07070707070707070707070707070707</v>
      </c>
      <c r="AG244" s="75">
        <f t="shared" si="61"/>
        <v>112</v>
      </c>
      <c r="AH244" s="75">
        <f t="shared" si="63"/>
        <v>7</v>
      </c>
      <c r="AR244" s="75" t="str">
        <f t="shared" si="64"/>
        <v>00</v>
      </c>
    </row>
    <row r="245" spans="1:44" ht="13.5" x14ac:dyDescent="0.2">
      <c r="A245" s="74"/>
      <c r="B245" s="221">
        <v>33</v>
      </c>
      <c r="C245" s="222">
        <f>IF(VLOOKUP($B245,Input!$K$8:$M$67,3)="YES",0,1)</f>
        <v>1</v>
      </c>
      <c r="D245" s="224">
        <v>1</v>
      </c>
      <c r="E245" s="224">
        <v>1</v>
      </c>
      <c r="F245" s="224">
        <v>0</v>
      </c>
      <c r="G245" s="224"/>
      <c r="H245" s="224">
        <v>0</v>
      </c>
      <c r="I245" s="224">
        <v>0</v>
      </c>
      <c r="J245" s="224">
        <v>0</v>
      </c>
      <c r="K245" s="224">
        <v>0</v>
      </c>
      <c r="L245" s="224"/>
      <c r="M245" s="224">
        <v>0</v>
      </c>
      <c r="N245" s="224"/>
      <c r="O245" s="224"/>
      <c r="P245" s="224"/>
      <c r="Q245" s="224"/>
      <c r="R245" s="224"/>
      <c r="S245" s="224"/>
      <c r="T245" s="224"/>
      <c r="U245" s="224"/>
      <c r="V245" s="224"/>
      <c r="W245" s="224"/>
      <c r="X245" s="224"/>
      <c r="Y245" s="224"/>
      <c r="Z245" s="225"/>
      <c r="AA245" s="226" t="s">
        <v>6585</v>
      </c>
      <c r="AC245" s="75" t="str">
        <f t="shared" si="62"/>
        <v>07</v>
      </c>
      <c r="AD245" s="75" t="str">
        <f t="shared" si="58"/>
        <v>07070707070707070707070707070707</v>
      </c>
      <c r="AG245" s="75">
        <f t="shared" si="61"/>
        <v>112</v>
      </c>
      <c r="AH245" s="75">
        <f t="shared" si="63"/>
        <v>7</v>
      </c>
      <c r="AR245" s="75" t="str">
        <f t="shared" si="64"/>
        <v>00</v>
      </c>
    </row>
    <row r="246" spans="1:44" ht="13.5" x14ac:dyDescent="0.2">
      <c r="A246" s="74"/>
      <c r="B246" s="221">
        <v>34</v>
      </c>
      <c r="C246" s="222">
        <f>IF(VLOOKUP($B246,Input!$K$8:$M$67,3)="YES",0,1)</f>
        <v>1</v>
      </c>
      <c r="D246" s="224">
        <v>1</v>
      </c>
      <c r="E246" s="224">
        <v>1</v>
      </c>
      <c r="F246" s="224">
        <v>0</v>
      </c>
      <c r="G246" s="224"/>
      <c r="H246" s="224">
        <v>0</v>
      </c>
      <c r="I246" s="224">
        <v>0</v>
      </c>
      <c r="J246" s="224">
        <v>0</v>
      </c>
      <c r="K246" s="224">
        <v>0</v>
      </c>
      <c r="L246" s="224"/>
      <c r="M246" s="224">
        <v>0</v>
      </c>
      <c r="N246" s="224"/>
      <c r="O246" s="224"/>
      <c r="P246" s="224"/>
      <c r="Q246" s="224"/>
      <c r="R246" s="224"/>
      <c r="S246" s="224"/>
      <c r="T246" s="224"/>
      <c r="U246" s="224"/>
      <c r="V246" s="224"/>
      <c r="W246" s="224"/>
      <c r="X246" s="224"/>
      <c r="Y246" s="224"/>
      <c r="Z246" s="225"/>
      <c r="AA246" s="226" t="s">
        <v>6585</v>
      </c>
      <c r="AC246" s="75" t="str">
        <f t="shared" si="62"/>
        <v>07</v>
      </c>
      <c r="AD246" s="75" t="str">
        <f t="shared" si="58"/>
        <v>07070707070707070707070707070707</v>
      </c>
      <c r="AG246" s="75">
        <f t="shared" si="61"/>
        <v>112</v>
      </c>
      <c r="AH246" s="75">
        <f t="shared" si="63"/>
        <v>7</v>
      </c>
      <c r="AR246" s="75" t="str">
        <f t="shared" si="64"/>
        <v>00</v>
      </c>
    </row>
    <row r="247" spans="1:44" ht="13.5" x14ac:dyDescent="0.2">
      <c r="A247" s="74"/>
      <c r="B247" s="221">
        <v>35</v>
      </c>
      <c r="C247" s="222">
        <f>IF(VLOOKUP($B247,Input!$K$8:$M$67,3)="YES",0,1)</f>
        <v>1</v>
      </c>
      <c r="D247" s="224">
        <v>1</v>
      </c>
      <c r="E247" s="224">
        <v>1</v>
      </c>
      <c r="F247" s="224">
        <v>0</v>
      </c>
      <c r="G247" s="224"/>
      <c r="H247" s="224">
        <v>0</v>
      </c>
      <c r="I247" s="224">
        <v>0</v>
      </c>
      <c r="J247" s="224">
        <v>0</v>
      </c>
      <c r="K247" s="224">
        <v>0</v>
      </c>
      <c r="L247" s="224"/>
      <c r="M247" s="224">
        <v>0</v>
      </c>
      <c r="N247" s="224"/>
      <c r="O247" s="224"/>
      <c r="P247" s="224"/>
      <c r="Q247" s="224"/>
      <c r="R247" s="224"/>
      <c r="S247" s="224"/>
      <c r="T247" s="224"/>
      <c r="U247" s="224"/>
      <c r="V247" s="224"/>
      <c r="W247" s="224"/>
      <c r="X247" s="224"/>
      <c r="Y247" s="224"/>
      <c r="Z247" s="225"/>
      <c r="AA247" s="226" t="s">
        <v>6585</v>
      </c>
      <c r="AC247" s="75" t="str">
        <f t="shared" si="62"/>
        <v>07</v>
      </c>
      <c r="AD247" s="75" t="str">
        <f t="shared" si="58"/>
        <v>07070707070707070707070707070707</v>
      </c>
      <c r="AG247" s="75">
        <f t="shared" si="61"/>
        <v>112</v>
      </c>
      <c r="AH247" s="75">
        <f t="shared" si="63"/>
        <v>7</v>
      </c>
      <c r="AR247" s="75" t="str">
        <f t="shared" si="64"/>
        <v>00</v>
      </c>
    </row>
    <row r="248" spans="1:44" ht="13.5" x14ac:dyDescent="0.2">
      <c r="A248" s="74"/>
      <c r="B248" s="221">
        <v>36</v>
      </c>
      <c r="C248" s="222">
        <f>IF(VLOOKUP($B248,Input!$K$8:$M$67,3)="YES",0,1)</f>
        <v>1</v>
      </c>
      <c r="D248" s="224">
        <v>1</v>
      </c>
      <c r="E248" s="224">
        <v>1</v>
      </c>
      <c r="F248" s="224">
        <v>0</v>
      </c>
      <c r="G248" s="224"/>
      <c r="H248" s="224">
        <v>0</v>
      </c>
      <c r="I248" s="224">
        <v>0</v>
      </c>
      <c r="J248" s="224">
        <v>0</v>
      </c>
      <c r="K248" s="224">
        <v>0</v>
      </c>
      <c r="L248" s="224"/>
      <c r="M248" s="224">
        <v>0</v>
      </c>
      <c r="N248" s="224"/>
      <c r="O248" s="224"/>
      <c r="P248" s="224"/>
      <c r="Q248" s="224"/>
      <c r="R248" s="224"/>
      <c r="S248" s="224"/>
      <c r="T248" s="224"/>
      <c r="U248" s="224"/>
      <c r="V248" s="224"/>
      <c r="W248" s="224"/>
      <c r="X248" s="224"/>
      <c r="Y248" s="224"/>
      <c r="Z248" s="225"/>
      <c r="AA248" s="226" t="s">
        <v>6585</v>
      </c>
      <c r="AC248" s="75" t="str">
        <f t="shared" si="62"/>
        <v>07</v>
      </c>
      <c r="AD248" s="75" t="str">
        <f t="shared" si="58"/>
        <v>07070707070707070707070707070707</v>
      </c>
      <c r="AG248" s="75">
        <f t="shared" si="61"/>
        <v>112</v>
      </c>
      <c r="AH248" s="75">
        <f t="shared" si="63"/>
        <v>7</v>
      </c>
      <c r="AR248" s="75" t="str">
        <f t="shared" si="64"/>
        <v>00</v>
      </c>
    </row>
    <row r="249" spans="1:44" ht="13.5" x14ac:dyDescent="0.2">
      <c r="A249" s="74"/>
      <c r="B249" s="221">
        <v>37</v>
      </c>
      <c r="C249" s="222">
        <f>IF(VLOOKUP($B249,Input!$K$8:$M$67,3)="YES",0,1)</f>
        <v>1</v>
      </c>
      <c r="D249" s="224">
        <v>1</v>
      </c>
      <c r="E249" s="224">
        <v>1</v>
      </c>
      <c r="F249" s="224">
        <v>0</v>
      </c>
      <c r="G249" s="224"/>
      <c r="H249" s="224">
        <v>0</v>
      </c>
      <c r="I249" s="224">
        <v>0</v>
      </c>
      <c r="J249" s="224">
        <v>0</v>
      </c>
      <c r="K249" s="224">
        <v>0</v>
      </c>
      <c r="L249" s="224"/>
      <c r="M249" s="224">
        <v>0</v>
      </c>
      <c r="N249" s="224"/>
      <c r="O249" s="224"/>
      <c r="P249" s="224"/>
      <c r="Q249" s="224"/>
      <c r="R249" s="224"/>
      <c r="S249" s="224"/>
      <c r="T249" s="224"/>
      <c r="U249" s="224"/>
      <c r="V249" s="224"/>
      <c r="W249" s="224"/>
      <c r="X249" s="224"/>
      <c r="Y249" s="224"/>
      <c r="Z249" s="225"/>
      <c r="AA249" s="226" t="s">
        <v>6585</v>
      </c>
      <c r="AC249" s="75" t="str">
        <f t="shared" si="62"/>
        <v>07</v>
      </c>
      <c r="AD249" s="75" t="str">
        <f t="shared" si="58"/>
        <v>07070707070707070707070707070707</v>
      </c>
      <c r="AG249" s="75">
        <f t="shared" si="61"/>
        <v>112</v>
      </c>
      <c r="AH249" s="75">
        <f t="shared" si="63"/>
        <v>7</v>
      </c>
      <c r="AR249" s="75" t="str">
        <f t="shared" si="64"/>
        <v>00</v>
      </c>
    </row>
    <row r="250" spans="1:44" ht="13.5" x14ac:dyDescent="0.2">
      <c r="A250" s="74"/>
      <c r="B250" s="221">
        <v>38</v>
      </c>
      <c r="C250" s="222">
        <f>IF(VLOOKUP($B250,Input!$K$8:$M$67,3)="YES",0,1)</f>
        <v>1</v>
      </c>
      <c r="D250" s="224">
        <v>1</v>
      </c>
      <c r="E250" s="224">
        <v>1</v>
      </c>
      <c r="F250" s="224">
        <v>0</v>
      </c>
      <c r="G250" s="224"/>
      <c r="H250" s="224">
        <v>0</v>
      </c>
      <c r="I250" s="224">
        <v>0</v>
      </c>
      <c r="J250" s="224">
        <v>0</v>
      </c>
      <c r="K250" s="224">
        <v>0</v>
      </c>
      <c r="L250" s="224"/>
      <c r="M250" s="224">
        <v>0</v>
      </c>
      <c r="N250" s="224"/>
      <c r="O250" s="224"/>
      <c r="P250" s="224"/>
      <c r="Q250" s="224"/>
      <c r="R250" s="224"/>
      <c r="S250" s="224"/>
      <c r="T250" s="224"/>
      <c r="U250" s="224"/>
      <c r="V250" s="224"/>
      <c r="W250" s="224"/>
      <c r="X250" s="224"/>
      <c r="Y250" s="224"/>
      <c r="Z250" s="225"/>
      <c r="AA250" s="226" t="s">
        <v>6585</v>
      </c>
      <c r="AC250" s="75" t="str">
        <f t="shared" si="62"/>
        <v>07</v>
      </c>
      <c r="AD250" s="75" t="str">
        <f t="shared" si="58"/>
        <v>07070707070707070707070707070700</v>
      </c>
      <c r="AG250" s="75">
        <f t="shared" si="61"/>
        <v>105</v>
      </c>
      <c r="AH250" s="75">
        <f t="shared" si="63"/>
        <v>7</v>
      </c>
      <c r="AR250" s="75" t="str">
        <f t="shared" si="64"/>
        <v>00</v>
      </c>
    </row>
    <row r="251" spans="1:44" ht="13.5" x14ac:dyDescent="0.2">
      <c r="A251" s="74"/>
      <c r="B251" s="221">
        <v>39</v>
      </c>
      <c r="C251" s="222">
        <f>IF(VLOOKUP($B251,Input!$K$8:$M$67,3)="YES",0,1)</f>
        <v>1</v>
      </c>
      <c r="D251" s="224">
        <v>1</v>
      </c>
      <c r="E251" s="224">
        <v>1</v>
      </c>
      <c r="F251" s="224">
        <v>0</v>
      </c>
      <c r="G251" s="224"/>
      <c r="H251" s="224">
        <v>0</v>
      </c>
      <c r="I251" s="224">
        <v>0</v>
      </c>
      <c r="J251" s="224">
        <v>0</v>
      </c>
      <c r="K251" s="224">
        <v>0</v>
      </c>
      <c r="L251" s="224"/>
      <c r="M251" s="224">
        <v>0</v>
      </c>
      <c r="N251" s="224"/>
      <c r="O251" s="224"/>
      <c r="P251" s="224"/>
      <c r="Q251" s="224"/>
      <c r="R251" s="224"/>
      <c r="S251" s="224"/>
      <c r="T251" s="224"/>
      <c r="U251" s="224"/>
      <c r="V251" s="224"/>
      <c r="W251" s="224"/>
      <c r="X251" s="224"/>
      <c r="Y251" s="224"/>
      <c r="Z251" s="225"/>
      <c r="AA251" s="226" t="s">
        <v>6585</v>
      </c>
      <c r="AC251" s="75" t="str">
        <f t="shared" si="62"/>
        <v>07</v>
      </c>
      <c r="AD251" s="75" t="str">
        <f t="shared" si="58"/>
        <v>07070707070707070707070707070000</v>
      </c>
      <c r="AG251" s="75">
        <f t="shared" si="61"/>
        <v>98</v>
      </c>
      <c r="AH251" s="75">
        <f t="shared" si="63"/>
        <v>7</v>
      </c>
      <c r="AR251" s="75" t="str">
        <f t="shared" si="64"/>
        <v>00</v>
      </c>
    </row>
    <row r="252" spans="1:44" ht="13.5" x14ac:dyDescent="0.2">
      <c r="A252" s="74"/>
      <c r="B252" s="221">
        <v>40</v>
      </c>
      <c r="C252" s="222">
        <f>IF(VLOOKUP($B252,Input!$K$8:$M$67,3)="YES",0,1)</f>
        <v>1</v>
      </c>
      <c r="D252" s="224">
        <v>1</v>
      </c>
      <c r="E252" s="224">
        <v>1</v>
      </c>
      <c r="F252" s="224">
        <v>0</v>
      </c>
      <c r="G252" s="224"/>
      <c r="H252" s="224">
        <v>0</v>
      </c>
      <c r="I252" s="224">
        <v>0</v>
      </c>
      <c r="J252" s="224">
        <v>0</v>
      </c>
      <c r="K252" s="224">
        <v>0</v>
      </c>
      <c r="L252" s="224"/>
      <c r="M252" s="224">
        <v>0</v>
      </c>
      <c r="N252" s="224"/>
      <c r="O252" s="224"/>
      <c r="P252" s="224"/>
      <c r="Q252" s="224"/>
      <c r="R252" s="224"/>
      <c r="S252" s="224"/>
      <c r="T252" s="224"/>
      <c r="U252" s="224"/>
      <c r="V252" s="224"/>
      <c r="W252" s="224"/>
      <c r="X252" s="224"/>
      <c r="Y252" s="224"/>
      <c r="Z252" s="225"/>
      <c r="AA252" s="226" t="s">
        <v>6585</v>
      </c>
      <c r="AC252" s="75" t="str">
        <f t="shared" si="62"/>
        <v>07</v>
      </c>
      <c r="AD252" s="75" t="str">
        <f t="shared" si="58"/>
        <v>07070707070707070707070707000000</v>
      </c>
      <c r="AG252" s="75">
        <f t="shared" si="61"/>
        <v>91</v>
      </c>
      <c r="AH252" s="75">
        <f t="shared" si="63"/>
        <v>7</v>
      </c>
      <c r="AR252" s="75" t="str">
        <f t="shared" si="64"/>
        <v>00</v>
      </c>
    </row>
    <row r="253" spans="1:44" ht="13.5" x14ac:dyDescent="0.2">
      <c r="A253" s="74"/>
      <c r="B253" s="221">
        <v>41</v>
      </c>
      <c r="C253" s="222">
        <f>IF(VLOOKUP($B253,Input!$K$8:$M$67,3)="YES",0,1)</f>
        <v>1</v>
      </c>
      <c r="D253" s="224">
        <v>1</v>
      </c>
      <c r="E253" s="224">
        <v>1</v>
      </c>
      <c r="F253" s="224">
        <v>0</v>
      </c>
      <c r="G253" s="224"/>
      <c r="H253" s="224">
        <v>0</v>
      </c>
      <c r="I253" s="224">
        <v>0</v>
      </c>
      <c r="J253" s="224">
        <v>0</v>
      </c>
      <c r="K253" s="224">
        <v>0</v>
      </c>
      <c r="L253" s="224"/>
      <c r="M253" s="224">
        <v>0</v>
      </c>
      <c r="N253" s="224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5"/>
      <c r="AA253" s="226" t="s">
        <v>6585</v>
      </c>
      <c r="AC253" s="75" t="str">
        <f t="shared" si="62"/>
        <v>07</v>
      </c>
      <c r="AD253" s="75" t="str">
        <f t="shared" si="58"/>
        <v>07070707070707070707070700000000</v>
      </c>
      <c r="AG253" s="75">
        <f t="shared" si="61"/>
        <v>84</v>
      </c>
      <c r="AH253" s="75">
        <f t="shared" si="63"/>
        <v>7</v>
      </c>
      <c r="AR253" s="75" t="str">
        <f t="shared" si="64"/>
        <v>00</v>
      </c>
    </row>
    <row r="254" spans="1:44" ht="13.5" x14ac:dyDescent="0.2">
      <c r="A254" s="74"/>
      <c r="B254" s="221">
        <v>42</v>
      </c>
      <c r="C254" s="222">
        <f>IF(VLOOKUP($B254,Input!$K$8:$M$67,3)="YES",0,1)</f>
        <v>1</v>
      </c>
      <c r="D254" s="224">
        <v>1</v>
      </c>
      <c r="E254" s="224">
        <v>1</v>
      </c>
      <c r="F254" s="224">
        <v>0</v>
      </c>
      <c r="G254" s="224"/>
      <c r="H254" s="224">
        <v>0</v>
      </c>
      <c r="I254" s="224">
        <v>0</v>
      </c>
      <c r="J254" s="224">
        <v>0</v>
      </c>
      <c r="K254" s="224">
        <v>0</v>
      </c>
      <c r="L254" s="224"/>
      <c r="M254" s="224">
        <v>0</v>
      </c>
      <c r="N254" s="224"/>
      <c r="O254" s="224"/>
      <c r="P254" s="224"/>
      <c r="Q254" s="224"/>
      <c r="R254" s="224"/>
      <c r="S254" s="224"/>
      <c r="T254" s="224"/>
      <c r="U254" s="224"/>
      <c r="V254" s="224"/>
      <c r="W254" s="224"/>
      <c r="X254" s="224"/>
      <c r="Y254" s="224"/>
      <c r="Z254" s="225"/>
      <c r="AA254" s="226" t="s">
        <v>6585</v>
      </c>
      <c r="AC254" s="75" t="str">
        <f t="shared" si="62"/>
        <v>07</v>
      </c>
      <c r="AD254" s="75" t="str">
        <f t="shared" si="58"/>
        <v>07070707070707070707070000000000</v>
      </c>
      <c r="AG254" s="75">
        <f t="shared" si="61"/>
        <v>77</v>
      </c>
      <c r="AH254" s="75">
        <f t="shared" si="63"/>
        <v>7</v>
      </c>
      <c r="AR254" s="75" t="str">
        <f t="shared" si="64"/>
        <v>00</v>
      </c>
    </row>
    <row r="255" spans="1:44" ht="13.5" x14ac:dyDescent="0.2">
      <c r="A255" s="74"/>
      <c r="B255" s="221">
        <v>43</v>
      </c>
      <c r="C255" s="222">
        <f>IF(VLOOKUP($B255,Input!$K$8:$M$67,3)="YES",0,1)</f>
        <v>1</v>
      </c>
      <c r="D255" s="224">
        <v>1</v>
      </c>
      <c r="E255" s="224">
        <v>1</v>
      </c>
      <c r="F255" s="224">
        <v>0</v>
      </c>
      <c r="G255" s="224"/>
      <c r="H255" s="224">
        <v>0</v>
      </c>
      <c r="I255" s="224">
        <v>0</v>
      </c>
      <c r="J255" s="224">
        <v>0</v>
      </c>
      <c r="K255" s="224">
        <v>0</v>
      </c>
      <c r="L255" s="224"/>
      <c r="M255" s="224">
        <v>0</v>
      </c>
      <c r="N255" s="224"/>
      <c r="O255" s="224"/>
      <c r="P255" s="224"/>
      <c r="Q255" s="224"/>
      <c r="R255" s="224"/>
      <c r="S255" s="224"/>
      <c r="T255" s="224"/>
      <c r="U255" s="224"/>
      <c r="V255" s="224"/>
      <c r="W255" s="224"/>
      <c r="X255" s="224"/>
      <c r="Y255" s="224"/>
      <c r="Z255" s="225"/>
      <c r="AA255" s="226" t="s">
        <v>6585</v>
      </c>
      <c r="AC255" s="75" t="str">
        <f t="shared" si="62"/>
        <v>07</v>
      </c>
      <c r="AD255" s="75" t="str">
        <f t="shared" si="58"/>
        <v>07070707070707070707000000000000</v>
      </c>
      <c r="AG255" s="75">
        <f t="shared" si="61"/>
        <v>70</v>
      </c>
      <c r="AH255" s="75">
        <f t="shared" si="63"/>
        <v>7</v>
      </c>
      <c r="AR255" s="75" t="str">
        <f t="shared" si="64"/>
        <v>00</v>
      </c>
    </row>
    <row r="256" spans="1:44" ht="13.5" x14ac:dyDescent="0.2">
      <c r="A256" s="74"/>
      <c r="B256" s="221">
        <v>44</v>
      </c>
      <c r="C256" s="222">
        <f>IF(VLOOKUP($B256,Input!$K$8:$M$67,3)="YES",0,1)</f>
        <v>1</v>
      </c>
      <c r="D256" s="224">
        <v>1</v>
      </c>
      <c r="E256" s="224">
        <v>1</v>
      </c>
      <c r="F256" s="224">
        <v>0</v>
      </c>
      <c r="G256" s="224"/>
      <c r="H256" s="224">
        <v>0</v>
      </c>
      <c r="I256" s="224">
        <v>0</v>
      </c>
      <c r="J256" s="224">
        <v>0</v>
      </c>
      <c r="K256" s="224">
        <v>0</v>
      </c>
      <c r="L256" s="224"/>
      <c r="M256" s="224">
        <v>0</v>
      </c>
      <c r="N256" s="224"/>
      <c r="O256" s="224"/>
      <c r="P256" s="224"/>
      <c r="Q256" s="224"/>
      <c r="R256" s="224"/>
      <c r="S256" s="224"/>
      <c r="T256" s="224"/>
      <c r="U256" s="224"/>
      <c r="V256" s="224"/>
      <c r="W256" s="224"/>
      <c r="X256" s="224"/>
      <c r="Y256" s="224"/>
      <c r="Z256" s="225"/>
      <c r="AA256" s="226" t="s">
        <v>6585</v>
      </c>
      <c r="AC256" s="75" t="str">
        <f t="shared" si="62"/>
        <v>07</v>
      </c>
      <c r="AD256" s="75" t="str">
        <f t="shared" si="58"/>
        <v>07070707070707070700000000000000</v>
      </c>
      <c r="AG256" s="75">
        <f t="shared" si="61"/>
        <v>63</v>
      </c>
      <c r="AH256" s="75">
        <f t="shared" si="63"/>
        <v>7</v>
      </c>
      <c r="AR256" s="75" t="str">
        <f t="shared" si="64"/>
        <v>00</v>
      </c>
    </row>
    <row r="257" spans="1:44" ht="13.5" x14ac:dyDescent="0.2">
      <c r="A257" s="74"/>
      <c r="B257" s="221">
        <v>45</v>
      </c>
      <c r="C257" s="222">
        <f>IF(VLOOKUP($B257,Input!$K$8:$M$67,3)="YES",0,1)</f>
        <v>1</v>
      </c>
      <c r="D257" s="224">
        <v>1</v>
      </c>
      <c r="E257" s="224">
        <v>1</v>
      </c>
      <c r="F257" s="224">
        <v>0</v>
      </c>
      <c r="G257" s="224"/>
      <c r="H257" s="224">
        <v>0</v>
      </c>
      <c r="I257" s="224">
        <v>0</v>
      </c>
      <c r="J257" s="224">
        <v>0</v>
      </c>
      <c r="K257" s="224">
        <v>0</v>
      </c>
      <c r="L257" s="224"/>
      <c r="M257" s="224">
        <v>0</v>
      </c>
      <c r="N257" s="224"/>
      <c r="O257" s="224"/>
      <c r="P257" s="224"/>
      <c r="Q257" s="224"/>
      <c r="R257" s="224"/>
      <c r="S257" s="224"/>
      <c r="T257" s="224"/>
      <c r="U257" s="224"/>
      <c r="V257" s="224"/>
      <c r="W257" s="224"/>
      <c r="X257" s="224"/>
      <c r="Y257" s="224"/>
      <c r="Z257" s="225"/>
      <c r="AA257" s="226" t="s">
        <v>6585</v>
      </c>
      <c r="AC257" s="75" t="str">
        <f t="shared" si="62"/>
        <v>07</v>
      </c>
      <c r="AD257" s="75" t="str">
        <f t="shared" si="58"/>
        <v>07070707070707070000000000000000</v>
      </c>
      <c r="AG257" s="75">
        <f t="shared" si="61"/>
        <v>56</v>
      </c>
      <c r="AH257" s="75">
        <f t="shared" si="63"/>
        <v>7</v>
      </c>
      <c r="AR257" s="75" t="str">
        <f t="shared" si="64"/>
        <v>00</v>
      </c>
    </row>
    <row r="258" spans="1:44" ht="13.5" x14ac:dyDescent="0.2">
      <c r="A258" s="74"/>
      <c r="B258" s="221">
        <v>46</v>
      </c>
      <c r="C258" s="222">
        <f>IF(VLOOKUP($B258,Input!$K$8:$M$67,3)="YES",0,1)</f>
        <v>1</v>
      </c>
      <c r="D258" s="224">
        <v>1</v>
      </c>
      <c r="E258" s="224">
        <v>1</v>
      </c>
      <c r="F258" s="224">
        <v>0</v>
      </c>
      <c r="G258" s="224"/>
      <c r="H258" s="224">
        <v>0</v>
      </c>
      <c r="I258" s="224">
        <v>0</v>
      </c>
      <c r="J258" s="224">
        <v>0</v>
      </c>
      <c r="K258" s="224">
        <v>0</v>
      </c>
      <c r="L258" s="224"/>
      <c r="M258" s="224">
        <v>0</v>
      </c>
      <c r="N258" s="224"/>
      <c r="O258" s="224"/>
      <c r="P258" s="224"/>
      <c r="Q258" s="224"/>
      <c r="R258" s="224"/>
      <c r="S258" s="224"/>
      <c r="T258" s="224"/>
      <c r="U258" s="224"/>
      <c r="V258" s="224"/>
      <c r="W258" s="224"/>
      <c r="X258" s="224"/>
      <c r="Y258" s="224"/>
      <c r="Z258" s="225"/>
      <c r="AA258" s="226" t="s">
        <v>6585</v>
      </c>
      <c r="AC258" s="75" t="str">
        <f t="shared" si="62"/>
        <v>07</v>
      </c>
      <c r="AD258" s="75" t="str">
        <f t="shared" si="58"/>
        <v>07070707070707000000000000000000</v>
      </c>
      <c r="AG258" s="75">
        <f t="shared" si="61"/>
        <v>49</v>
      </c>
      <c r="AH258" s="75">
        <f t="shared" si="63"/>
        <v>7</v>
      </c>
      <c r="AR258" s="75" t="str">
        <f t="shared" si="64"/>
        <v>00</v>
      </c>
    </row>
    <row r="259" spans="1:44" ht="13.5" x14ac:dyDescent="0.2">
      <c r="A259" s="74"/>
      <c r="B259" s="221">
        <v>47</v>
      </c>
      <c r="C259" s="222">
        <f>IF(VLOOKUP($B259,Input!$K$8:$M$67,3)="YES",0,1)</f>
        <v>1</v>
      </c>
      <c r="D259" s="224">
        <v>1</v>
      </c>
      <c r="E259" s="224">
        <v>1</v>
      </c>
      <c r="F259" s="224">
        <v>0</v>
      </c>
      <c r="G259" s="224"/>
      <c r="H259" s="224">
        <v>0</v>
      </c>
      <c r="I259" s="224">
        <v>0</v>
      </c>
      <c r="J259" s="224">
        <v>0</v>
      </c>
      <c r="K259" s="224">
        <v>0</v>
      </c>
      <c r="L259" s="224"/>
      <c r="M259" s="224">
        <v>0</v>
      </c>
      <c r="N259" s="224"/>
      <c r="O259" s="224"/>
      <c r="P259" s="224"/>
      <c r="Q259" s="224"/>
      <c r="R259" s="224"/>
      <c r="S259" s="224"/>
      <c r="T259" s="224"/>
      <c r="U259" s="224"/>
      <c r="V259" s="224"/>
      <c r="W259" s="224"/>
      <c r="X259" s="224"/>
      <c r="Y259" s="224"/>
      <c r="Z259" s="225"/>
      <c r="AA259" s="226" t="s">
        <v>6585</v>
      </c>
      <c r="AC259" s="75" t="str">
        <f t="shared" si="62"/>
        <v>07</v>
      </c>
      <c r="AD259" s="75" t="str">
        <f t="shared" si="58"/>
        <v>07070707070700000000000000000000</v>
      </c>
      <c r="AG259" s="75">
        <f t="shared" si="61"/>
        <v>42</v>
      </c>
      <c r="AH259" s="75">
        <f t="shared" si="63"/>
        <v>7</v>
      </c>
      <c r="AR259" s="75" t="str">
        <f t="shared" si="64"/>
        <v>00</v>
      </c>
    </row>
    <row r="260" spans="1:44" ht="13.5" x14ac:dyDescent="0.2">
      <c r="A260" s="74"/>
      <c r="B260" s="221">
        <v>48</v>
      </c>
      <c r="C260" s="222">
        <f>IF(VLOOKUP($B260,Input!$K$8:$M$67,3)="YES",0,1)</f>
        <v>1</v>
      </c>
      <c r="D260" s="224">
        <v>1</v>
      </c>
      <c r="E260" s="224">
        <v>1</v>
      </c>
      <c r="F260" s="224">
        <v>0</v>
      </c>
      <c r="G260" s="224"/>
      <c r="H260" s="224">
        <v>0</v>
      </c>
      <c r="I260" s="224">
        <v>0</v>
      </c>
      <c r="J260" s="224">
        <v>0</v>
      </c>
      <c r="K260" s="224">
        <v>0</v>
      </c>
      <c r="L260" s="224"/>
      <c r="M260" s="224">
        <v>0</v>
      </c>
      <c r="N260" s="224"/>
      <c r="O260" s="224"/>
      <c r="P260" s="224"/>
      <c r="Q260" s="224"/>
      <c r="R260" s="224"/>
      <c r="S260" s="224"/>
      <c r="T260" s="224"/>
      <c r="U260" s="224"/>
      <c r="V260" s="224"/>
      <c r="W260" s="224"/>
      <c r="X260" s="224"/>
      <c r="Y260" s="224"/>
      <c r="Z260" s="225"/>
      <c r="AA260" s="226" t="s">
        <v>6585</v>
      </c>
      <c r="AC260" s="75" t="str">
        <f t="shared" si="62"/>
        <v>07</v>
      </c>
      <c r="AD260" s="75" t="str">
        <f t="shared" si="58"/>
        <v>07070707070000000000000000000000</v>
      </c>
      <c r="AG260" s="75">
        <f t="shared" si="61"/>
        <v>35</v>
      </c>
      <c r="AH260" s="75">
        <f t="shared" si="63"/>
        <v>7</v>
      </c>
      <c r="AR260" s="75" t="str">
        <f t="shared" si="64"/>
        <v>00</v>
      </c>
    </row>
    <row r="261" spans="1:44" ht="13.5" x14ac:dyDescent="0.2">
      <c r="A261" s="74"/>
      <c r="B261" s="221">
        <v>49</v>
      </c>
      <c r="C261" s="222">
        <f>IF(VLOOKUP($B261,Input!$K$8:$M$67,3)="YES",0,1)</f>
        <v>1</v>
      </c>
      <c r="D261" s="224">
        <v>1</v>
      </c>
      <c r="E261" s="224">
        <v>1</v>
      </c>
      <c r="F261" s="224">
        <v>0</v>
      </c>
      <c r="G261" s="224"/>
      <c r="H261" s="224">
        <v>0</v>
      </c>
      <c r="I261" s="224">
        <v>0</v>
      </c>
      <c r="J261" s="224">
        <v>0</v>
      </c>
      <c r="K261" s="224">
        <v>0</v>
      </c>
      <c r="L261" s="224"/>
      <c r="M261" s="224">
        <v>0</v>
      </c>
      <c r="N261" s="224"/>
      <c r="O261" s="224"/>
      <c r="P261" s="224"/>
      <c r="Q261" s="224"/>
      <c r="R261" s="224"/>
      <c r="S261" s="224"/>
      <c r="T261" s="224"/>
      <c r="U261" s="224"/>
      <c r="V261" s="224"/>
      <c r="W261" s="224"/>
      <c r="X261" s="224"/>
      <c r="Y261" s="224"/>
      <c r="Z261" s="225"/>
      <c r="AA261" s="226" t="s">
        <v>6585</v>
      </c>
      <c r="AC261" s="75" t="str">
        <f t="shared" si="62"/>
        <v>07</v>
      </c>
      <c r="AD261" s="75" t="str">
        <f t="shared" si="58"/>
        <v>07070707000000000000000000000000</v>
      </c>
      <c r="AG261" s="75">
        <f t="shared" si="61"/>
        <v>28</v>
      </c>
      <c r="AH261" s="75">
        <f t="shared" si="63"/>
        <v>7</v>
      </c>
      <c r="AR261" s="75" t="str">
        <f t="shared" si="64"/>
        <v>00</v>
      </c>
    </row>
    <row r="262" spans="1:44" ht="13.5" x14ac:dyDescent="0.2">
      <c r="A262" s="74"/>
      <c r="B262" s="221">
        <v>50</v>
      </c>
      <c r="C262" s="222">
        <f>IF(VLOOKUP($B262,Input!$K$8:$M$67,3)="YES",0,1)</f>
        <v>1</v>
      </c>
      <c r="D262" s="224">
        <v>1</v>
      </c>
      <c r="E262" s="224">
        <v>1</v>
      </c>
      <c r="F262" s="224">
        <v>0</v>
      </c>
      <c r="G262" s="224"/>
      <c r="H262" s="224">
        <v>0</v>
      </c>
      <c r="I262" s="224">
        <v>0</v>
      </c>
      <c r="J262" s="224">
        <v>0</v>
      </c>
      <c r="K262" s="224">
        <v>0</v>
      </c>
      <c r="L262" s="224"/>
      <c r="M262" s="224">
        <v>0</v>
      </c>
      <c r="N262" s="224"/>
      <c r="O262" s="224"/>
      <c r="P262" s="224"/>
      <c r="Q262" s="224"/>
      <c r="R262" s="224"/>
      <c r="S262" s="224"/>
      <c r="T262" s="224"/>
      <c r="U262" s="224"/>
      <c r="V262" s="224"/>
      <c r="W262" s="224"/>
      <c r="X262" s="224"/>
      <c r="Y262" s="224"/>
      <c r="Z262" s="225"/>
      <c r="AA262" s="226" t="s">
        <v>6585</v>
      </c>
      <c r="AC262" s="75" t="str">
        <f t="shared" si="62"/>
        <v>07</v>
      </c>
      <c r="AD262" s="75" t="str">
        <f t="shared" si="58"/>
        <v>07070700000000000000000000000000</v>
      </c>
      <c r="AG262" s="75">
        <f t="shared" si="61"/>
        <v>21</v>
      </c>
      <c r="AH262" s="75">
        <f t="shared" si="63"/>
        <v>7</v>
      </c>
      <c r="AR262" s="75" t="str">
        <f t="shared" si="64"/>
        <v>00</v>
      </c>
    </row>
    <row r="263" spans="1:44" ht="13.5" x14ac:dyDescent="0.2">
      <c r="A263" s="74"/>
      <c r="B263" s="221">
        <v>51</v>
      </c>
      <c r="C263" s="222">
        <f>IF(VLOOKUP($B263,Input!$K$8:$M$67,3)="YES",0,1)</f>
        <v>1</v>
      </c>
      <c r="D263" s="224">
        <v>1</v>
      </c>
      <c r="E263" s="224">
        <v>1</v>
      </c>
      <c r="F263" s="224">
        <v>0</v>
      </c>
      <c r="G263" s="224"/>
      <c r="H263" s="224">
        <v>0</v>
      </c>
      <c r="I263" s="224">
        <v>0</v>
      </c>
      <c r="J263" s="224">
        <v>0</v>
      </c>
      <c r="K263" s="224">
        <v>0</v>
      </c>
      <c r="L263" s="224"/>
      <c r="M263" s="224">
        <v>0</v>
      </c>
      <c r="N263" s="224"/>
      <c r="O263" s="224"/>
      <c r="P263" s="224"/>
      <c r="Q263" s="224"/>
      <c r="R263" s="224"/>
      <c r="S263" s="224"/>
      <c r="T263" s="224"/>
      <c r="U263" s="224"/>
      <c r="V263" s="224"/>
      <c r="W263" s="224"/>
      <c r="X263" s="224"/>
      <c r="Y263" s="224"/>
      <c r="Z263" s="225"/>
      <c r="AA263" s="226" t="s">
        <v>6585</v>
      </c>
      <c r="AC263" s="75" t="str">
        <f t="shared" si="62"/>
        <v>07</v>
      </c>
      <c r="AD263" s="75" t="str">
        <f t="shared" si="58"/>
        <v>07070000000000000000000000000000</v>
      </c>
      <c r="AG263" s="75">
        <f t="shared" si="61"/>
        <v>14</v>
      </c>
      <c r="AH263" s="75">
        <f t="shared" si="63"/>
        <v>7</v>
      </c>
      <c r="AR263" s="75" t="str">
        <f t="shared" si="64"/>
        <v>00</v>
      </c>
    </row>
    <row r="264" spans="1:44" ht="13.5" x14ac:dyDescent="0.2">
      <c r="A264" s="74"/>
      <c r="B264" s="221">
        <v>52</v>
      </c>
      <c r="C264" s="222">
        <f>IF(VLOOKUP($B264,Input!$K$8:$M$67,3)="YES",0,1)</f>
        <v>1</v>
      </c>
      <c r="D264" s="224">
        <v>1</v>
      </c>
      <c r="E264" s="224">
        <v>1</v>
      </c>
      <c r="F264" s="224">
        <v>0</v>
      </c>
      <c r="G264" s="224"/>
      <c r="H264" s="224">
        <v>0</v>
      </c>
      <c r="I264" s="224">
        <v>0</v>
      </c>
      <c r="J264" s="224">
        <v>0</v>
      </c>
      <c r="K264" s="224">
        <v>0</v>
      </c>
      <c r="L264" s="224"/>
      <c r="M264" s="224">
        <v>0</v>
      </c>
      <c r="N264" s="224"/>
      <c r="O264" s="224"/>
      <c r="P264" s="224"/>
      <c r="Q264" s="224"/>
      <c r="R264" s="224"/>
      <c r="S264" s="224"/>
      <c r="T264" s="224"/>
      <c r="U264" s="224"/>
      <c r="V264" s="224"/>
      <c r="W264" s="224"/>
      <c r="X264" s="224"/>
      <c r="Y264" s="224"/>
      <c r="Z264" s="225"/>
      <c r="AA264" s="226" t="s">
        <v>6585</v>
      </c>
      <c r="AC264" s="75" t="str">
        <f t="shared" si="62"/>
        <v>07</v>
      </c>
      <c r="AD264" s="75" t="str">
        <f t="shared" si="58"/>
        <v>07000000000000000000000000000000</v>
      </c>
      <c r="AG264" s="75">
        <f t="shared" si="61"/>
        <v>7</v>
      </c>
      <c r="AH264" s="75">
        <f t="shared" si="63"/>
        <v>7</v>
      </c>
      <c r="AR264" s="75" t="str">
        <f t="shared" si="64"/>
        <v>00</v>
      </c>
    </row>
    <row r="265" spans="1:44" ht="13.5" x14ac:dyDescent="0.2">
      <c r="A265" s="74"/>
      <c r="B265" s="221">
        <v>53</v>
      </c>
      <c r="C265" s="222">
        <f>IF(VLOOKUP($B265,Input!$K$8:$M$67,3)="YES",0,1)</f>
        <v>1</v>
      </c>
      <c r="D265" s="224">
        <v>1</v>
      </c>
      <c r="E265" s="224">
        <v>1</v>
      </c>
      <c r="F265" s="224">
        <v>0</v>
      </c>
      <c r="G265" s="224"/>
      <c r="H265" s="224">
        <v>0</v>
      </c>
      <c r="I265" s="224">
        <v>0</v>
      </c>
      <c r="J265" s="224">
        <v>0</v>
      </c>
      <c r="K265" s="224">
        <v>0</v>
      </c>
      <c r="L265" s="224"/>
      <c r="M265" s="224">
        <v>0</v>
      </c>
      <c r="N265" s="224"/>
      <c r="O265" s="224"/>
      <c r="P265" s="224"/>
      <c r="Q265" s="224"/>
      <c r="R265" s="224"/>
      <c r="S265" s="224"/>
      <c r="T265" s="224"/>
      <c r="U265" s="224"/>
      <c r="V265" s="224"/>
      <c r="W265" s="224"/>
      <c r="X265" s="224"/>
      <c r="Y265" s="224"/>
      <c r="Z265" s="225"/>
      <c r="AA265" s="226" t="s">
        <v>6585</v>
      </c>
      <c r="AC265" s="75" t="str">
        <f t="shared" si="62"/>
        <v>07</v>
      </c>
      <c r="AD265" s="75" t="str">
        <f t="shared" si="58"/>
        <v>00000000000000000000000000000000</v>
      </c>
      <c r="AG265" s="75">
        <f t="shared" si="61"/>
        <v>0</v>
      </c>
      <c r="AH265" s="75">
        <f t="shared" si="63"/>
        <v>7</v>
      </c>
      <c r="AR265" s="75" t="str">
        <f t="shared" si="64"/>
        <v>00</v>
      </c>
    </row>
    <row r="266" spans="1:44" ht="13.5" x14ac:dyDescent="0.2">
      <c r="A266" s="74"/>
      <c r="B266" s="221">
        <v>54</v>
      </c>
      <c r="C266" s="222">
        <f>IF(VLOOKUP($B266,Input!$K$8:$M$67,3)="YES",0,1)</f>
        <v>1</v>
      </c>
      <c r="D266" s="224">
        <v>1</v>
      </c>
      <c r="E266" s="224">
        <v>1</v>
      </c>
      <c r="F266" s="224">
        <v>0</v>
      </c>
      <c r="G266" s="224"/>
      <c r="H266" s="224">
        <v>0</v>
      </c>
      <c r="I266" s="224">
        <v>0</v>
      </c>
      <c r="J266" s="224">
        <v>0</v>
      </c>
      <c r="K266" s="224">
        <v>0</v>
      </c>
      <c r="L266" s="224"/>
      <c r="M266" s="224">
        <v>0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5"/>
      <c r="AA266" s="226" t="s">
        <v>6585</v>
      </c>
      <c r="AC266" s="75" t="str">
        <f t="shared" si="62"/>
        <v>07</v>
      </c>
      <c r="AD266" s="75" t="str">
        <f t="shared" si="58"/>
        <v>00000000000000000000000000000000</v>
      </c>
      <c r="AG266" s="75">
        <f t="shared" si="61"/>
        <v>0</v>
      </c>
      <c r="AH266" s="75">
        <f t="shared" si="63"/>
        <v>7</v>
      </c>
      <c r="AR266" s="75" t="str">
        <f t="shared" si="64"/>
        <v>00</v>
      </c>
    </row>
    <row r="267" spans="1:44" ht="13.5" x14ac:dyDescent="0.2">
      <c r="A267" s="74"/>
      <c r="B267" s="221">
        <v>55</v>
      </c>
      <c r="C267" s="222">
        <f>IF(VLOOKUP($B267,Input!$K$8:$M$67,3)="YES",0,1)</f>
        <v>1</v>
      </c>
      <c r="D267" s="224">
        <v>1</v>
      </c>
      <c r="E267" s="224">
        <v>1</v>
      </c>
      <c r="F267" s="224">
        <v>0</v>
      </c>
      <c r="G267" s="224"/>
      <c r="H267" s="224">
        <v>0</v>
      </c>
      <c r="I267" s="224">
        <v>0</v>
      </c>
      <c r="J267" s="224">
        <v>0</v>
      </c>
      <c r="K267" s="224">
        <v>0</v>
      </c>
      <c r="L267" s="224"/>
      <c r="M267" s="224">
        <v>0</v>
      </c>
      <c r="N267" s="224"/>
      <c r="O267" s="224"/>
      <c r="P267" s="224"/>
      <c r="Q267" s="224"/>
      <c r="R267" s="224"/>
      <c r="S267" s="224"/>
      <c r="T267" s="224"/>
      <c r="U267" s="224"/>
      <c r="V267" s="224"/>
      <c r="W267" s="224"/>
      <c r="X267" s="224"/>
      <c r="Y267" s="224"/>
      <c r="Z267" s="225"/>
      <c r="AA267" s="226" t="s">
        <v>6585</v>
      </c>
      <c r="AC267" s="75" t="str">
        <f t="shared" si="62"/>
        <v>07</v>
      </c>
      <c r="AD267" s="75" t="str">
        <f t="shared" si="58"/>
        <v>00000000000000000000000000000000</v>
      </c>
      <c r="AG267" s="75">
        <f t="shared" si="61"/>
        <v>0</v>
      </c>
      <c r="AH267" s="75">
        <f t="shared" si="63"/>
        <v>7</v>
      </c>
      <c r="AR267" s="75" t="str">
        <f t="shared" si="64"/>
        <v>00</v>
      </c>
    </row>
    <row r="268" spans="1:44" ht="13.5" x14ac:dyDescent="0.2">
      <c r="A268" s="74"/>
      <c r="B268" s="221">
        <v>56</v>
      </c>
      <c r="C268" s="222">
        <f>IF(VLOOKUP($B268,Input!$K$8:$M$67,3)="YES",0,1)</f>
        <v>1</v>
      </c>
      <c r="D268" s="224">
        <v>1</v>
      </c>
      <c r="E268" s="224">
        <v>1</v>
      </c>
      <c r="F268" s="224">
        <v>0</v>
      </c>
      <c r="G268" s="224"/>
      <c r="H268" s="224">
        <v>0</v>
      </c>
      <c r="I268" s="224">
        <v>0</v>
      </c>
      <c r="J268" s="224">
        <v>0</v>
      </c>
      <c r="K268" s="224">
        <v>0</v>
      </c>
      <c r="L268" s="224"/>
      <c r="M268" s="224">
        <v>0</v>
      </c>
      <c r="N268" s="224"/>
      <c r="O268" s="224"/>
      <c r="P268" s="224"/>
      <c r="Q268" s="224"/>
      <c r="R268" s="224"/>
      <c r="S268" s="224"/>
      <c r="T268" s="224"/>
      <c r="U268" s="224"/>
      <c r="V268" s="224"/>
      <c r="W268" s="224"/>
      <c r="X268" s="224"/>
      <c r="Y268" s="224"/>
      <c r="Z268" s="225"/>
      <c r="AA268" s="226" t="s">
        <v>6585</v>
      </c>
      <c r="AC268" s="75" t="str">
        <f t="shared" si="62"/>
        <v>07</v>
      </c>
      <c r="AD268" s="75" t="str">
        <f t="shared" si="58"/>
        <v>00000000000000000000000000000000</v>
      </c>
      <c r="AG268" s="75">
        <f t="shared" si="61"/>
        <v>0</v>
      </c>
      <c r="AH268" s="75">
        <f t="shared" si="63"/>
        <v>7</v>
      </c>
      <c r="AR268" s="75" t="str">
        <f t="shared" si="64"/>
        <v>00</v>
      </c>
    </row>
    <row r="269" spans="1:44" ht="13.5" x14ac:dyDescent="0.2">
      <c r="A269" s="74"/>
      <c r="B269" s="221">
        <v>57</v>
      </c>
      <c r="C269" s="222">
        <f>IF(VLOOKUP($B269,Input!$K$8:$M$67,3)="YES",0,1)</f>
        <v>1</v>
      </c>
      <c r="D269" s="224">
        <v>1</v>
      </c>
      <c r="E269" s="224">
        <v>1</v>
      </c>
      <c r="F269" s="224">
        <v>0</v>
      </c>
      <c r="G269" s="224"/>
      <c r="H269" s="224">
        <v>0</v>
      </c>
      <c r="I269" s="224">
        <v>0</v>
      </c>
      <c r="J269" s="224">
        <v>0</v>
      </c>
      <c r="K269" s="224">
        <v>0</v>
      </c>
      <c r="L269" s="224"/>
      <c r="M269" s="224">
        <v>0</v>
      </c>
      <c r="N269" s="224"/>
      <c r="O269" s="224"/>
      <c r="P269" s="224"/>
      <c r="Q269" s="224"/>
      <c r="R269" s="224"/>
      <c r="S269" s="224"/>
      <c r="T269" s="224"/>
      <c r="U269" s="224"/>
      <c r="V269" s="224"/>
      <c r="W269" s="224"/>
      <c r="X269" s="224"/>
      <c r="Y269" s="224"/>
      <c r="Z269" s="225"/>
      <c r="AA269" s="226" t="s">
        <v>6585</v>
      </c>
      <c r="AC269" s="75" t="str">
        <f t="shared" si="62"/>
        <v>07</v>
      </c>
      <c r="AD269" s="75" t="str">
        <f t="shared" si="58"/>
        <v>00000000000000000000000000000000</v>
      </c>
      <c r="AG269" s="75">
        <f t="shared" si="61"/>
        <v>0</v>
      </c>
      <c r="AH269" s="75">
        <f t="shared" si="63"/>
        <v>7</v>
      </c>
      <c r="AR269" s="75" t="str">
        <f t="shared" si="64"/>
        <v>00</v>
      </c>
    </row>
    <row r="270" spans="1:44" ht="13.5" x14ac:dyDescent="0.2">
      <c r="A270" s="74"/>
      <c r="B270" s="221">
        <v>58</v>
      </c>
      <c r="C270" s="222">
        <f>IF(VLOOKUP($B270,Input!$K$8:$M$67,3)="YES",0,1)</f>
        <v>1</v>
      </c>
      <c r="D270" s="224">
        <v>1</v>
      </c>
      <c r="E270" s="224">
        <v>1</v>
      </c>
      <c r="F270" s="224">
        <v>0</v>
      </c>
      <c r="G270" s="224"/>
      <c r="H270" s="224">
        <v>0</v>
      </c>
      <c r="I270" s="224">
        <v>0</v>
      </c>
      <c r="J270" s="224">
        <v>0</v>
      </c>
      <c r="K270" s="224">
        <v>0</v>
      </c>
      <c r="L270" s="224"/>
      <c r="M270" s="224">
        <v>0</v>
      </c>
      <c r="N270" s="224"/>
      <c r="O270" s="224"/>
      <c r="P270" s="224"/>
      <c r="Q270" s="224"/>
      <c r="R270" s="224"/>
      <c r="S270" s="224"/>
      <c r="T270" s="224"/>
      <c r="U270" s="224"/>
      <c r="V270" s="224"/>
      <c r="W270" s="224"/>
      <c r="X270" s="224"/>
      <c r="Y270" s="224"/>
      <c r="Z270" s="225"/>
      <c r="AA270" s="226" t="s">
        <v>6585</v>
      </c>
      <c r="AC270" s="75" t="str">
        <f t="shared" si="62"/>
        <v>07</v>
      </c>
      <c r="AD270" s="75" t="str">
        <f t="shared" si="58"/>
        <v>00000000000000000000000000000000</v>
      </c>
      <c r="AG270" s="75">
        <f t="shared" si="61"/>
        <v>0</v>
      </c>
      <c r="AH270" s="75">
        <f t="shared" si="63"/>
        <v>7</v>
      </c>
      <c r="AR270" s="75" t="str">
        <f t="shared" si="64"/>
        <v>00</v>
      </c>
    </row>
    <row r="271" spans="1:44" ht="13.5" x14ac:dyDescent="0.2">
      <c r="A271" s="74"/>
      <c r="B271" s="221">
        <v>59</v>
      </c>
      <c r="C271" s="222">
        <f>IF(VLOOKUP($B271,Input!$K$8:$M$67,3)="YES",0,1)</f>
        <v>1</v>
      </c>
      <c r="D271" s="224">
        <v>1</v>
      </c>
      <c r="E271" s="224">
        <v>1</v>
      </c>
      <c r="F271" s="224">
        <v>0</v>
      </c>
      <c r="G271" s="224"/>
      <c r="H271" s="224">
        <v>0</v>
      </c>
      <c r="I271" s="224">
        <v>0</v>
      </c>
      <c r="J271" s="224">
        <v>0</v>
      </c>
      <c r="K271" s="224">
        <v>0</v>
      </c>
      <c r="L271" s="224"/>
      <c r="M271" s="224">
        <v>0</v>
      </c>
      <c r="N271" s="224"/>
      <c r="O271" s="224"/>
      <c r="P271" s="224"/>
      <c r="Q271" s="224"/>
      <c r="R271" s="224"/>
      <c r="S271" s="224"/>
      <c r="T271" s="224"/>
      <c r="U271" s="224"/>
      <c r="V271" s="224"/>
      <c r="W271" s="224"/>
      <c r="X271" s="227"/>
      <c r="Y271" s="227"/>
      <c r="Z271" s="228"/>
      <c r="AA271" s="226" t="s">
        <v>6585</v>
      </c>
      <c r="AC271" s="75" t="str">
        <f t="shared" si="62"/>
        <v>07</v>
      </c>
      <c r="AD271" s="75" t="str">
        <f t="shared" si="58"/>
        <v>00000000000000000000000000000000</v>
      </c>
      <c r="AG271" s="75">
        <f t="shared" si="61"/>
        <v>0</v>
      </c>
      <c r="AH271" s="75">
        <f t="shared" si="63"/>
        <v>7</v>
      </c>
      <c r="AR271" s="75" t="str">
        <f t="shared" si="64"/>
        <v>00</v>
      </c>
    </row>
    <row r="272" spans="1:44" ht="13.5" x14ac:dyDescent="0.2">
      <c r="A272" s="74"/>
      <c r="B272" s="221">
        <v>60</v>
      </c>
      <c r="C272" s="229">
        <v>0</v>
      </c>
      <c r="D272" s="224">
        <v>0</v>
      </c>
      <c r="E272" s="224">
        <v>0</v>
      </c>
      <c r="F272" s="224">
        <v>0</v>
      </c>
      <c r="G272" s="224"/>
      <c r="H272" s="224">
        <v>0</v>
      </c>
      <c r="I272" s="224">
        <v>0</v>
      </c>
      <c r="J272" s="224">
        <v>0</v>
      </c>
      <c r="K272" s="224">
        <v>0</v>
      </c>
      <c r="L272" s="224"/>
      <c r="M272" s="224">
        <v>0</v>
      </c>
      <c r="N272" s="224"/>
      <c r="O272" s="224"/>
      <c r="P272" s="224"/>
      <c r="Q272" s="224"/>
      <c r="R272" s="224"/>
      <c r="S272" s="224"/>
      <c r="T272" s="224"/>
      <c r="U272" s="224"/>
      <c r="V272" s="224"/>
      <c r="W272" s="224"/>
      <c r="X272" s="224"/>
      <c r="Y272" s="224"/>
      <c r="Z272" s="225"/>
      <c r="AA272" s="226"/>
      <c r="AC272" s="75" t="str">
        <f t="shared" si="62"/>
        <v>00</v>
      </c>
      <c r="AD272" s="75" t="str">
        <f t="shared" si="58"/>
        <v>00000000000000000000000000000000</v>
      </c>
      <c r="AG272" s="75">
        <f t="shared" si="61"/>
        <v>0</v>
      </c>
      <c r="AH272" s="75">
        <f t="shared" si="63"/>
        <v>0</v>
      </c>
      <c r="AR272" s="75" t="str">
        <f t="shared" si="64"/>
        <v>00</v>
      </c>
    </row>
    <row r="273" spans="1:44" ht="13.5" x14ac:dyDescent="0.2">
      <c r="A273" s="74"/>
      <c r="B273" s="221">
        <v>61</v>
      </c>
      <c r="C273" s="229">
        <v>0</v>
      </c>
      <c r="D273" s="224">
        <v>0</v>
      </c>
      <c r="E273" s="224">
        <v>0</v>
      </c>
      <c r="F273" s="224">
        <v>0</v>
      </c>
      <c r="G273" s="224"/>
      <c r="H273" s="224">
        <v>0</v>
      </c>
      <c r="I273" s="224">
        <v>0</v>
      </c>
      <c r="J273" s="224">
        <v>0</v>
      </c>
      <c r="K273" s="224">
        <v>0</v>
      </c>
      <c r="L273" s="224"/>
      <c r="M273" s="224">
        <v>0</v>
      </c>
      <c r="N273" s="224"/>
      <c r="O273" s="224"/>
      <c r="P273" s="224"/>
      <c r="Q273" s="224"/>
      <c r="R273" s="224"/>
      <c r="S273" s="224"/>
      <c r="T273" s="224"/>
      <c r="U273" s="224"/>
      <c r="V273" s="224"/>
      <c r="W273" s="224"/>
      <c r="X273" s="224"/>
      <c r="Y273" s="224"/>
      <c r="Z273" s="225"/>
      <c r="AA273" s="226"/>
      <c r="AC273" s="75" t="str">
        <f t="shared" si="62"/>
        <v>00</v>
      </c>
      <c r="AD273" s="75" t="str">
        <f t="shared" si="58"/>
        <v>00000000000000000000000000000000</v>
      </c>
      <c r="AG273" s="75">
        <f t="shared" si="61"/>
        <v>0</v>
      </c>
      <c r="AH273" s="75">
        <f t="shared" si="63"/>
        <v>0</v>
      </c>
      <c r="AR273" s="75" t="str">
        <f t="shared" si="64"/>
        <v>00</v>
      </c>
    </row>
    <row r="274" spans="1:44" ht="13.5" x14ac:dyDescent="0.2">
      <c r="A274" s="74"/>
      <c r="B274" s="221">
        <v>62</v>
      </c>
      <c r="C274" s="229">
        <v>0</v>
      </c>
      <c r="D274" s="224">
        <v>0</v>
      </c>
      <c r="E274" s="224">
        <v>0</v>
      </c>
      <c r="F274" s="224">
        <v>0</v>
      </c>
      <c r="G274" s="224"/>
      <c r="H274" s="224">
        <v>0</v>
      </c>
      <c r="I274" s="224">
        <v>0</v>
      </c>
      <c r="J274" s="224">
        <v>0</v>
      </c>
      <c r="K274" s="224">
        <v>0</v>
      </c>
      <c r="L274" s="224"/>
      <c r="M274" s="224">
        <v>0</v>
      </c>
      <c r="N274" s="224"/>
      <c r="O274" s="224"/>
      <c r="P274" s="224"/>
      <c r="Q274" s="224"/>
      <c r="R274" s="224"/>
      <c r="S274" s="224"/>
      <c r="T274" s="224"/>
      <c r="U274" s="224"/>
      <c r="V274" s="224"/>
      <c r="W274" s="224"/>
      <c r="X274" s="224"/>
      <c r="Y274" s="224"/>
      <c r="Z274" s="225"/>
      <c r="AA274" s="226"/>
      <c r="AC274" s="75" t="str">
        <f t="shared" si="62"/>
        <v>00</v>
      </c>
      <c r="AD274" s="75" t="str">
        <f t="shared" si="58"/>
        <v>00000000000000000000000000000000</v>
      </c>
      <c r="AG274" s="75">
        <f t="shared" si="61"/>
        <v>0</v>
      </c>
      <c r="AH274" s="75">
        <f t="shared" si="63"/>
        <v>0</v>
      </c>
      <c r="AR274" s="75" t="str">
        <f t="shared" si="64"/>
        <v>00</v>
      </c>
    </row>
    <row r="275" spans="1:44" ht="13.5" x14ac:dyDescent="0.2">
      <c r="A275" s="74"/>
      <c r="B275" s="221">
        <v>63</v>
      </c>
      <c r="C275" s="229">
        <v>0</v>
      </c>
      <c r="D275" s="224">
        <v>0</v>
      </c>
      <c r="E275" s="224">
        <v>0</v>
      </c>
      <c r="F275" s="224">
        <v>0</v>
      </c>
      <c r="G275" s="224"/>
      <c r="H275" s="224">
        <v>0</v>
      </c>
      <c r="I275" s="224">
        <v>0</v>
      </c>
      <c r="J275" s="224">
        <v>0</v>
      </c>
      <c r="K275" s="224">
        <v>0</v>
      </c>
      <c r="L275" s="224"/>
      <c r="M275" s="224">
        <v>0</v>
      </c>
      <c r="N275" s="224"/>
      <c r="O275" s="224"/>
      <c r="P275" s="224"/>
      <c r="Q275" s="224"/>
      <c r="R275" s="224"/>
      <c r="S275" s="224"/>
      <c r="T275" s="224"/>
      <c r="U275" s="224"/>
      <c r="V275" s="224"/>
      <c r="W275" s="224"/>
      <c r="X275" s="224"/>
      <c r="Y275" s="224"/>
      <c r="Z275" s="225"/>
      <c r="AA275" s="231"/>
      <c r="AC275" s="75" t="str">
        <f t="shared" si="62"/>
        <v>00</v>
      </c>
      <c r="AD275" s="75" t="str">
        <f t="shared" si="58"/>
        <v>00000000000000000000000000000000</v>
      </c>
      <c r="AG275" s="75">
        <f t="shared" si="61"/>
        <v>0</v>
      </c>
      <c r="AH275" s="75">
        <f t="shared" si="63"/>
        <v>0</v>
      </c>
      <c r="AR275" s="75" t="str">
        <f t="shared" si="64"/>
        <v>00</v>
      </c>
    </row>
    <row r="276" spans="1:44" ht="13.5" x14ac:dyDescent="0.2">
      <c r="A276" s="74"/>
      <c r="B276" s="221">
        <v>64</v>
      </c>
      <c r="C276" s="229">
        <v>0</v>
      </c>
      <c r="D276" s="224">
        <v>0</v>
      </c>
      <c r="E276" s="224">
        <v>0</v>
      </c>
      <c r="F276" s="224">
        <v>0</v>
      </c>
      <c r="G276" s="224"/>
      <c r="H276" s="224">
        <v>0</v>
      </c>
      <c r="I276" s="224">
        <v>0</v>
      </c>
      <c r="J276" s="224">
        <v>0</v>
      </c>
      <c r="K276" s="224">
        <v>0</v>
      </c>
      <c r="L276" s="224"/>
      <c r="M276" s="224">
        <v>0</v>
      </c>
      <c r="N276" s="224"/>
      <c r="O276" s="224"/>
      <c r="P276" s="224"/>
      <c r="Q276" s="224"/>
      <c r="R276" s="224"/>
      <c r="S276" s="224"/>
      <c r="T276" s="224"/>
      <c r="U276" s="224"/>
      <c r="V276" s="224"/>
      <c r="W276" s="224"/>
      <c r="X276" s="224"/>
      <c r="Y276" s="224"/>
      <c r="Z276" s="225"/>
      <c r="AA276" s="231"/>
      <c r="AC276" s="75" t="str">
        <f t="shared" si="62"/>
        <v>00</v>
      </c>
      <c r="AD276" s="75" t="str">
        <f t="shared" si="58"/>
        <v>00000000000000000000000000000000</v>
      </c>
      <c r="AG276" s="75">
        <f t="shared" si="61"/>
        <v>0</v>
      </c>
      <c r="AH276" s="75">
        <f t="shared" si="63"/>
        <v>0</v>
      </c>
      <c r="AR276" s="75" t="str">
        <f t="shared" si="64"/>
        <v>00</v>
      </c>
    </row>
    <row r="277" spans="1:44" ht="13.5" x14ac:dyDescent="0.2">
      <c r="A277" s="74"/>
      <c r="B277" s="221">
        <v>65</v>
      </c>
      <c r="C277" s="229">
        <v>0</v>
      </c>
      <c r="D277" s="224">
        <v>0</v>
      </c>
      <c r="E277" s="224">
        <v>0</v>
      </c>
      <c r="F277" s="224">
        <v>0</v>
      </c>
      <c r="G277" s="224"/>
      <c r="H277" s="224">
        <v>0</v>
      </c>
      <c r="I277" s="224">
        <v>0</v>
      </c>
      <c r="J277" s="224">
        <v>0</v>
      </c>
      <c r="K277" s="224">
        <v>0</v>
      </c>
      <c r="L277" s="224"/>
      <c r="M277" s="224">
        <v>0</v>
      </c>
      <c r="N277" s="224"/>
      <c r="O277" s="224"/>
      <c r="P277" s="224"/>
      <c r="Q277" s="224"/>
      <c r="R277" s="224"/>
      <c r="S277" s="224"/>
      <c r="T277" s="224"/>
      <c r="U277" s="224"/>
      <c r="V277" s="224"/>
      <c r="W277" s="224"/>
      <c r="X277" s="224"/>
      <c r="Y277" s="224"/>
      <c r="Z277" s="225"/>
      <c r="AA277" s="231"/>
      <c r="AC277" s="75" t="str">
        <f t="shared" si="62"/>
        <v>00</v>
      </c>
      <c r="AD277" s="75" t="str">
        <f t="shared" si="58"/>
        <v>00000000000000000000000000000000</v>
      </c>
      <c r="AG277" s="75">
        <f t="shared" si="61"/>
        <v>0</v>
      </c>
      <c r="AH277" s="75">
        <f t="shared" si="63"/>
        <v>0</v>
      </c>
      <c r="AR277" s="75" t="str">
        <f t="shared" si="64"/>
        <v>00</v>
      </c>
    </row>
    <row r="278" spans="1:44" ht="13.5" x14ac:dyDescent="0.2">
      <c r="A278" s="74"/>
      <c r="B278" s="221">
        <v>66</v>
      </c>
      <c r="C278" s="229">
        <v>0</v>
      </c>
      <c r="D278" s="224">
        <v>0</v>
      </c>
      <c r="E278" s="224">
        <v>0</v>
      </c>
      <c r="F278" s="224">
        <v>0</v>
      </c>
      <c r="G278" s="224"/>
      <c r="H278" s="224">
        <v>0</v>
      </c>
      <c r="I278" s="224">
        <v>0</v>
      </c>
      <c r="J278" s="224">
        <v>0</v>
      </c>
      <c r="K278" s="224">
        <v>0</v>
      </c>
      <c r="L278" s="224"/>
      <c r="M278" s="224">
        <v>0</v>
      </c>
      <c r="N278" s="224"/>
      <c r="O278" s="224"/>
      <c r="P278" s="224"/>
      <c r="Q278" s="224"/>
      <c r="R278" s="224"/>
      <c r="S278" s="224"/>
      <c r="T278" s="224"/>
      <c r="U278" s="224"/>
      <c r="V278" s="224"/>
      <c r="W278" s="224"/>
      <c r="X278" s="224"/>
      <c r="Y278" s="224"/>
      <c r="Z278" s="225"/>
      <c r="AA278" s="231"/>
      <c r="AC278" s="75" t="str">
        <f t="shared" si="62"/>
        <v>00</v>
      </c>
      <c r="AD278" s="75" t="str">
        <f t="shared" ref="AD278:AD292" si="65">CONCATENATE(AC285,AC286,AC287,AC288,AC289,AC290,AC291,AC292,AC293,AC294,AC295,AC296,AC297,AC298,AC299,AC300)</f>
        <v>00000000000000000000000000000000</v>
      </c>
      <c r="AG278" s="75">
        <f t="shared" ref="AG278:AG292" si="66">SUM(AH285:AH300)</f>
        <v>0</v>
      </c>
      <c r="AH278" s="75">
        <f t="shared" si="63"/>
        <v>0</v>
      </c>
      <c r="AR278" s="75" t="str">
        <f t="shared" si="64"/>
        <v>00</v>
      </c>
    </row>
    <row r="279" spans="1:44" ht="13.5" x14ac:dyDescent="0.2">
      <c r="A279" s="74"/>
      <c r="B279" s="221">
        <v>67</v>
      </c>
      <c r="C279" s="229">
        <v>0</v>
      </c>
      <c r="D279" s="224">
        <v>0</v>
      </c>
      <c r="E279" s="224">
        <v>0</v>
      </c>
      <c r="F279" s="224">
        <v>0</v>
      </c>
      <c r="G279" s="224"/>
      <c r="H279" s="224">
        <v>0</v>
      </c>
      <c r="I279" s="224">
        <v>0</v>
      </c>
      <c r="J279" s="224">
        <v>0</v>
      </c>
      <c r="K279" s="224">
        <v>0</v>
      </c>
      <c r="L279" s="224"/>
      <c r="M279" s="224">
        <v>0</v>
      </c>
      <c r="N279" s="224"/>
      <c r="O279" s="224"/>
      <c r="P279" s="224"/>
      <c r="Q279" s="224"/>
      <c r="R279" s="224"/>
      <c r="S279" s="224"/>
      <c r="T279" s="224"/>
      <c r="U279" s="224"/>
      <c r="V279" s="224"/>
      <c r="W279" s="224"/>
      <c r="X279" s="224"/>
      <c r="Y279" s="224"/>
      <c r="Z279" s="225"/>
      <c r="AA279" s="231"/>
      <c r="AC279" s="75" t="str">
        <f t="shared" si="62"/>
        <v>00</v>
      </c>
      <c r="AD279" s="75" t="str">
        <f t="shared" si="65"/>
        <v>00000000000000000000000000000000</v>
      </c>
      <c r="AG279" s="75">
        <f t="shared" si="66"/>
        <v>0</v>
      </c>
      <c r="AH279" s="75">
        <f t="shared" si="63"/>
        <v>0</v>
      </c>
      <c r="AR279" s="75" t="str">
        <f t="shared" si="64"/>
        <v>00</v>
      </c>
    </row>
    <row r="280" spans="1:44" ht="13.5" x14ac:dyDescent="0.2">
      <c r="A280" s="74"/>
      <c r="B280" s="221">
        <v>68</v>
      </c>
      <c r="C280" s="229">
        <v>0</v>
      </c>
      <c r="D280" s="224">
        <v>0</v>
      </c>
      <c r="E280" s="224">
        <v>0</v>
      </c>
      <c r="F280" s="224">
        <v>0</v>
      </c>
      <c r="G280" s="224"/>
      <c r="H280" s="224">
        <v>0</v>
      </c>
      <c r="I280" s="224">
        <v>0</v>
      </c>
      <c r="J280" s="224">
        <v>0</v>
      </c>
      <c r="K280" s="224">
        <v>0</v>
      </c>
      <c r="L280" s="224"/>
      <c r="M280" s="224">
        <v>0</v>
      </c>
      <c r="N280" s="224"/>
      <c r="O280" s="224"/>
      <c r="P280" s="224"/>
      <c r="Q280" s="224"/>
      <c r="R280" s="224"/>
      <c r="S280" s="224"/>
      <c r="T280" s="224"/>
      <c r="U280" s="224"/>
      <c r="V280" s="224"/>
      <c r="W280" s="224"/>
      <c r="X280" s="224"/>
      <c r="Y280" s="224"/>
      <c r="Z280" s="225"/>
      <c r="AA280" s="231"/>
      <c r="AC280" s="75" t="str">
        <f t="shared" si="62"/>
        <v>00</v>
      </c>
      <c r="AD280" s="75" t="str">
        <f t="shared" si="65"/>
        <v>00000000000000000000000000000000</v>
      </c>
      <c r="AG280" s="75">
        <f t="shared" si="66"/>
        <v>0</v>
      </c>
      <c r="AH280" s="75">
        <f t="shared" si="63"/>
        <v>0</v>
      </c>
      <c r="AR280" s="75" t="str">
        <f t="shared" si="64"/>
        <v>00</v>
      </c>
    </row>
    <row r="281" spans="1:44" ht="13.5" x14ac:dyDescent="0.2">
      <c r="A281" s="74"/>
      <c r="B281" s="221">
        <v>69</v>
      </c>
      <c r="C281" s="229">
        <v>0</v>
      </c>
      <c r="D281" s="224">
        <v>0</v>
      </c>
      <c r="E281" s="224">
        <v>0</v>
      </c>
      <c r="F281" s="224">
        <v>0</v>
      </c>
      <c r="G281" s="224"/>
      <c r="H281" s="224">
        <v>0</v>
      </c>
      <c r="I281" s="224">
        <v>0</v>
      </c>
      <c r="J281" s="224">
        <v>0</v>
      </c>
      <c r="K281" s="224">
        <v>0</v>
      </c>
      <c r="L281" s="224"/>
      <c r="M281" s="224">
        <v>0</v>
      </c>
      <c r="N281" s="224"/>
      <c r="O281" s="224"/>
      <c r="P281" s="224"/>
      <c r="Q281" s="224"/>
      <c r="R281" s="224"/>
      <c r="S281" s="224"/>
      <c r="T281" s="224"/>
      <c r="U281" s="224"/>
      <c r="V281" s="224"/>
      <c r="W281" s="224"/>
      <c r="X281" s="224"/>
      <c r="Y281" s="224"/>
      <c r="Z281" s="225"/>
      <c r="AA281" s="231"/>
      <c r="AC281" s="75" t="str">
        <f t="shared" si="62"/>
        <v>00</v>
      </c>
      <c r="AD281" s="75" t="str">
        <f t="shared" si="65"/>
        <v>00000000000000000000000000000000</v>
      </c>
      <c r="AG281" s="75">
        <f t="shared" si="66"/>
        <v>0</v>
      </c>
      <c r="AH281" s="75">
        <f t="shared" si="63"/>
        <v>0</v>
      </c>
      <c r="AR281" s="75" t="str">
        <f t="shared" si="64"/>
        <v>00</v>
      </c>
    </row>
    <row r="282" spans="1:44" ht="13.5" x14ac:dyDescent="0.2">
      <c r="A282" s="74"/>
      <c r="B282" s="221">
        <v>70</v>
      </c>
      <c r="C282" s="229">
        <v>0</v>
      </c>
      <c r="D282" s="224">
        <v>0</v>
      </c>
      <c r="E282" s="224">
        <v>0</v>
      </c>
      <c r="F282" s="224">
        <v>0</v>
      </c>
      <c r="G282" s="224"/>
      <c r="H282" s="224">
        <v>0</v>
      </c>
      <c r="I282" s="224">
        <v>0</v>
      </c>
      <c r="J282" s="224">
        <v>0</v>
      </c>
      <c r="K282" s="224">
        <v>0</v>
      </c>
      <c r="L282" s="224"/>
      <c r="M282" s="224">
        <v>0</v>
      </c>
      <c r="N282" s="224"/>
      <c r="O282" s="224"/>
      <c r="P282" s="224"/>
      <c r="Q282" s="224"/>
      <c r="R282" s="224"/>
      <c r="S282" s="224"/>
      <c r="T282" s="224"/>
      <c r="U282" s="224"/>
      <c r="V282" s="224"/>
      <c r="W282" s="224"/>
      <c r="X282" s="224"/>
      <c r="Y282" s="224"/>
      <c r="Z282" s="225"/>
      <c r="AA282" s="231"/>
      <c r="AC282" s="75" t="str">
        <f t="shared" si="62"/>
        <v>00</v>
      </c>
      <c r="AD282" s="75" t="str">
        <f t="shared" si="65"/>
        <v>00000000000000000000000000000000</v>
      </c>
      <c r="AG282" s="75">
        <f t="shared" si="66"/>
        <v>0</v>
      </c>
      <c r="AH282" s="75">
        <f t="shared" si="63"/>
        <v>0</v>
      </c>
      <c r="AR282" s="75" t="str">
        <f t="shared" si="64"/>
        <v>00</v>
      </c>
    </row>
    <row r="283" spans="1:44" ht="13.5" x14ac:dyDescent="0.2">
      <c r="A283" s="74"/>
      <c r="B283" s="221">
        <v>71</v>
      </c>
      <c r="C283" s="229">
        <v>0</v>
      </c>
      <c r="D283" s="224">
        <v>0</v>
      </c>
      <c r="E283" s="224">
        <v>0</v>
      </c>
      <c r="F283" s="224">
        <v>0</v>
      </c>
      <c r="G283" s="224"/>
      <c r="H283" s="224">
        <v>0</v>
      </c>
      <c r="I283" s="224">
        <v>0</v>
      </c>
      <c r="J283" s="224">
        <v>0</v>
      </c>
      <c r="K283" s="224">
        <v>0</v>
      </c>
      <c r="L283" s="224"/>
      <c r="M283" s="224">
        <v>0</v>
      </c>
      <c r="N283" s="224"/>
      <c r="O283" s="224"/>
      <c r="P283" s="224"/>
      <c r="Q283" s="224"/>
      <c r="R283" s="224"/>
      <c r="S283" s="224"/>
      <c r="T283" s="224"/>
      <c r="U283" s="224"/>
      <c r="V283" s="224"/>
      <c r="W283" s="224"/>
      <c r="X283" s="224"/>
      <c r="Y283" s="224"/>
      <c r="Z283" s="225"/>
      <c r="AA283" s="231"/>
      <c r="AC283" s="75" t="str">
        <f t="shared" si="62"/>
        <v>00</v>
      </c>
      <c r="AD283" s="75" t="str">
        <f t="shared" si="65"/>
        <v>00000000000000000000000000000000</v>
      </c>
      <c r="AG283" s="75">
        <f t="shared" si="66"/>
        <v>0</v>
      </c>
      <c r="AH283" s="75">
        <f t="shared" si="63"/>
        <v>0</v>
      </c>
      <c r="AR283" s="75" t="str">
        <f t="shared" si="64"/>
        <v>00</v>
      </c>
    </row>
    <row r="284" spans="1:44" ht="13.5" x14ac:dyDescent="0.2">
      <c r="A284" s="74"/>
      <c r="B284" s="221">
        <v>72</v>
      </c>
      <c r="C284" s="229">
        <v>0</v>
      </c>
      <c r="D284" s="224">
        <v>0</v>
      </c>
      <c r="E284" s="224">
        <v>0</v>
      </c>
      <c r="F284" s="224">
        <v>0</v>
      </c>
      <c r="G284" s="224"/>
      <c r="H284" s="224">
        <v>0</v>
      </c>
      <c r="I284" s="224">
        <v>0</v>
      </c>
      <c r="J284" s="224">
        <v>0</v>
      </c>
      <c r="K284" s="224">
        <v>0</v>
      </c>
      <c r="L284" s="224"/>
      <c r="M284" s="224">
        <v>0</v>
      </c>
      <c r="N284" s="224"/>
      <c r="O284" s="224"/>
      <c r="P284" s="224"/>
      <c r="Q284" s="224"/>
      <c r="R284" s="224"/>
      <c r="S284" s="224"/>
      <c r="T284" s="224"/>
      <c r="U284" s="224"/>
      <c r="V284" s="224"/>
      <c r="W284" s="224"/>
      <c r="X284" s="224"/>
      <c r="Y284" s="224"/>
      <c r="Z284" s="225"/>
      <c r="AA284" s="231"/>
      <c r="AC284" s="75" t="str">
        <f t="shared" si="62"/>
        <v>00</v>
      </c>
      <c r="AD284" s="75" t="str">
        <f t="shared" si="65"/>
        <v>00000000000000000000000000000000</v>
      </c>
      <c r="AG284" s="75">
        <f t="shared" si="66"/>
        <v>0</v>
      </c>
      <c r="AH284" s="75">
        <f t="shared" si="63"/>
        <v>0</v>
      </c>
      <c r="AR284" s="75" t="str">
        <f t="shared" si="64"/>
        <v>00</v>
      </c>
    </row>
    <row r="285" spans="1:44" ht="13.5" x14ac:dyDescent="0.2">
      <c r="A285" s="74"/>
      <c r="B285" s="221">
        <v>73</v>
      </c>
      <c r="C285" s="229">
        <v>0</v>
      </c>
      <c r="D285" s="224">
        <v>0</v>
      </c>
      <c r="E285" s="224">
        <v>0</v>
      </c>
      <c r="F285" s="224">
        <v>0</v>
      </c>
      <c r="G285" s="224"/>
      <c r="H285" s="224">
        <v>0</v>
      </c>
      <c r="I285" s="224">
        <v>0</v>
      </c>
      <c r="J285" s="224">
        <v>0</v>
      </c>
      <c r="K285" s="224">
        <v>0</v>
      </c>
      <c r="L285" s="224"/>
      <c r="M285" s="224">
        <v>0</v>
      </c>
      <c r="N285" s="224"/>
      <c r="O285" s="224"/>
      <c r="P285" s="224"/>
      <c r="Q285" s="224"/>
      <c r="R285" s="224"/>
      <c r="S285" s="224"/>
      <c r="T285" s="224"/>
      <c r="U285" s="224"/>
      <c r="V285" s="224"/>
      <c r="W285" s="224"/>
      <c r="X285" s="224"/>
      <c r="Y285" s="224"/>
      <c r="Z285" s="225"/>
      <c r="AA285" s="231"/>
      <c r="AC285" s="75" t="str">
        <f t="shared" si="62"/>
        <v>00</v>
      </c>
      <c r="AD285" s="75" t="str">
        <f t="shared" si="65"/>
        <v>00000000000000000000000000000000</v>
      </c>
      <c r="AG285" s="75">
        <f t="shared" si="66"/>
        <v>0</v>
      </c>
      <c r="AH285" s="75">
        <f t="shared" si="63"/>
        <v>0</v>
      </c>
      <c r="AR285" s="75" t="str">
        <f t="shared" si="64"/>
        <v>00</v>
      </c>
    </row>
    <row r="286" spans="1:44" ht="13.5" x14ac:dyDescent="0.2">
      <c r="A286" s="74"/>
      <c r="B286" s="221">
        <v>74</v>
      </c>
      <c r="C286" s="229">
        <v>0</v>
      </c>
      <c r="D286" s="224">
        <v>0</v>
      </c>
      <c r="E286" s="224">
        <v>0</v>
      </c>
      <c r="F286" s="224">
        <v>0</v>
      </c>
      <c r="G286" s="224"/>
      <c r="H286" s="224">
        <v>0</v>
      </c>
      <c r="I286" s="224">
        <v>0</v>
      </c>
      <c r="J286" s="224">
        <v>0</v>
      </c>
      <c r="K286" s="224">
        <v>0</v>
      </c>
      <c r="L286" s="224"/>
      <c r="M286" s="224">
        <v>0</v>
      </c>
      <c r="N286" s="224"/>
      <c r="O286" s="224"/>
      <c r="P286" s="224"/>
      <c r="Q286" s="224"/>
      <c r="R286" s="224"/>
      <c r="S286" s="224"/>
      <c r="T286" s="224"/>
      <c r="U286" s="224"/>
      <c r="V286" s="224"/>
      <c r="W286" s="224"/>
      <c r="X286" s="224"/>
      <c r="Y286" s="224"/>
      <c r="Z286" s="225"/>
      <c r="AA286" s="231"/>
      <c r="AC286" s="75" t="str">
        <f t="shared" si="62"/>
        <v>00</v>
      </c>
      <c r="AD286" s="75" t="str">
        <f t="shared" si="65"/>
        <v>00000000000000000000000000000000</v>
      </c>
      <c r="AG286" s="75">
        <f t="shared" si="66"/>
        <v>0</v>
      </c>
      <c r="AH286" s="75">
        <f t="shared" si="63"/>
        <v>0</v>
      </c>
      <c r="AR286" s="75" t="str">
        <f t="shared" si="64"/>
        <v>00</v>
      </c>
    </row>
    <row r="287" spans="1:44" ht="13.5" x14ac:dyDescent="0.2">
      <c r="A287" s="74"/>
      <c r="B287" s="221">
        <v>75</v>
      </c>
      <c r="C287" s="229">
        <v>0</v>
      </c>
      <c r="D287" s="224">
        <v>0</v>
      </c>
      <c r="E287" s="224">
        <v>0</v>
      </c>
      <c r="F287" s="224">
        <v>0</v>
      </c>
      <c r="G287" s="224"/>
      <c r="H287" s="224">
        <v>0</v>
      </c>
      <c r="I287" s="224">
        <v>0</v>
      </c>
      <c r="J287" s="224">
        <v>0</v>
      </c>
      <c r="K287" s="224">
        <v>0</v>
      </c>
      <c r="L287" s="224"/>
      <c r="M287" s="224">
        <v>0</v>
      </c>
      <c r="N287" s="224"/>
      <c r="O287" s="224"/>
      <c r="P287" s="224"/>
      <c r="Q287" s="224"/>
      <c r="R287" s="224"/>
      <c r="S287" s="224"/>
      <c r="T287" s="224"/>
      <c r="U287" s="224"/>
      <c r="V287" s="224"/>
      <c r="W287" s="224"/>
      <c r="X287" s="224"/>
      <c r="Y287" s="224"/>
      <c r="Z287" s="225"/>
      <c r="AA287" s="231"/>
      <c r="AC287" s="75" t="str">
        <f t="shared" si="62"/>
        <v>00</v>
      </c>
      <c r="AD287" s="75" t="str">
        <f t="shared" si="65"/>
        <v>00000000000000000000000000000000</v>
      </c>
      <c r="AG287" s="75">
        <f t="shared" si="66"/>
        <v>0</v>
      </c>
      <c r="AH287" s="75">
        <f t="shared" si="63"/>
        <v>0</v>
      </c>
      <c r="AR287" s="75" t="str">
        <f t="shared" si="64"/>
        <v>00</v>
      </c>
    </row>
    <row r="288" spans="1:44" ht="13.5" x14ac:dyDescent="0.2">
      <c r="A288" s="74"/>
      <c r="B288" s="221">
        <v>76</v>
      </c>
      <c r="C288" s="229">
        <v>0</v>
      </c>
      <c r="D288" s="224">
        <v>0</v>
      </c>
      <c r="E288" s="224">
        <v>0</v>
      </c>
      <c r="F288" s="224">
        <v>0</v>
      </c>
      <c r="G288" s="224"/>
      <c r="H288" s="224">
        <v>0</v>
      </c>
      <c r="I288" s="224">
        <v>0</v>
      </c>
      <c r="J288" s="224">
        <v>0</v>
      </c>
      <c r="K288" s="224">
        <v>0</v>
      </c>
      <c r="L288" s="224"/>
      <c r="M288" s="224">
        <v>0</v>
      </c>
      <c r="N288" s="224"/>
      <c r="O288" s="224"/>
      <c r="P288" s="224"/>
      <c r="Q288" s="224"/>
      <c r="R288" s="224"/>
      <c r="S288" s="224"/>
      <c r="T288" s="224"/>
      <c r="U288" s="224"/>
      <c r="V288" s="224"/>
      <c r="W288" s="224"/>
      <c r="X288" s="224"/>
      <c r="Y288" s="224"/>
      <c r="Z288" s="225"/>
      <c r="AA288" s="231"/>
      <c r="AC288" s="75" t="str">
        <f t="shared" si="62"/>
        <v>00</v>
      </c>
      <c r="AD288" s="75" t="str">
        <f t="shared" si="65"/>
        <v>00000000000000000000000000000000</v>
      </c>
      <c r="AG288" s="75">
        <f t="shared" si="66"/>
        <v>0</v>
      </c>
      <c r="AH288" s="75">
        <f t="shared" si="63"/>
        <v>0</v>
      </c>
      <c r="AR288" s="75" t="str">
        <f t="shared" si="64"/>
        <v>00</v>
      </c>
    </row>
    <row r="289" spans="1:44" ht="13.5" x14ac:dyDescent="0.2">
      <c r="A289" s="74"/>
      <c r="B289" s="221">
        <v>77</v>
      </c>
      <c r="C289" s="229">
        <v>0</v>
      </c>
      <c r="D289" s="224">
        <v>0</v>
      </c>
      <c r="E289" s="224">
        <v>0</v>
      </c>
      <c r="F289" s="224">
        <v>0</v>
      </c>
      <c r="G289" s="224"/>
      <c r="H289" s="224">
        <v>0</v>
      </c>
      <c r="I289" s="224">
        <v>0</v>
      </c>
      <c r="J289" s="224">
        <v>0</v>
      </c>
      <c r="K289" s="224">
        <v>0</v>
      </c>
      <c r="L289" s="224"/>
      <c r="M289" s="224">
        <v>0</v>
      </c>
      <c r="N289" s="224"/>
      <c r="O289" s="224"/>
      <c r="P289" s="224"/>
      <c r="Q289" s="224"/>
      <c r="R289" s="224"/>
      <c r="S289" s="224"/>
      <c r="T289" s="224"/>
      <c r="U289" s="224"/>
      <c r="V289" s="224"/>
      <c r="W289" s="224"/>
      <c r="X289" s="224"/>
      <c r="Y289" s="224"/>
      <c r="Z289" s="225"/>
      <c r="AA289" s="231"/>
      <c r="AC289" s="75" t="str">
        <f t="shared" si="62"/>
        <v>00</v>
      </c>
      <c r="AD289" s="75" t="str">
        <f t="shared" si="65"/>
        <v>00000000000000000000000000000000</v>
      </c>
      <c r="AG289" s="75">
        <f t="shared" si="66"/>
        <v>0</v>
      </c>
      <c r="AH289" s="75">
        <f t="shared" si="63"/>
        <v>0</v>
      </c>
      <c r="AR289" s="75" t="str">
        <f t="shared" si="64"/>
        <v>00</v>
      </c>
    </row>
    <row r="290" spans="1:44" ht="13.5" x14ac:dyDescent="0.2">
      <c r="A290" s="74"/>
      <c r="B290" s="221">
        <v>78</v>
      </c>
      <c r="C290" s="229">
        <v>0</v>
      </c>
      <c r="D290" s="224">
        <v>0</v>
      </c>
      <c r="E290" s="224">
        <v>0</v>
      </c>
      <c r="F290" s="224">
        <v>0</v>
      </c>
      <c r="G290" s="224"/>
      <c r="H290" s="224">
        <v>0</v>
      </c>
      <c r="I290" s="224">
        <v>0</v>
      </c>
      <c r="J290" s="224">
        <v>0</v>
      </c>
      <c r="K290" s="224">
        <v>0</v>
      </c>
      <c r="L290" s="224"/>
      <c r="M290" s="224">
        <v>0</v>
      </c>
      <c r="N290" s="224"/>
      <c r="O290" s="224"/>
      <c r="P290" s="224"/>
      <c r="Q290" s="224"/>
      <c r="R290" s="224"/>
      <c r="S290" s="224"/>
      <c r="T290" s="224"/>
      <c r="U290" s="224"/>
      <c r="V290" s="224"/>
      <c r="W290" s="224"/>
      <c r="X290" s="224"/>
      <c r="Y290" s="224"/>
      <c r="Z290" s="225"/>
      <c r="AA290" s="231"/>
      <c r="AC290" s="75" t="str">
        <f t="shared" si="62"/>
        <v>00</v>
      </c>
      <c r="AD290" s="75" t="str">
        <f t="shared" si="65"/>
        <v>000000000000000000000000000000</v>
      </c>
      <c r="AG290" s="75">
        <f t="shared" si="66"/>
        <v>0</v>
      </c>
      <c r="AH290" s="75">
        <f t="shared" si="63"/>
        <v>0</v>
      </c>
      <c r="AR290" s="75" t="str">
        <f t="shared" si="64"/>
        <v>00</v>
      </c>
    </row>
    <row r="291" spans="1:44" ht="13.5" x14ac:dyDescent="0.2">
      <c r="A291" s="74"/>
      <c r="B291" s="221">
        <v>79</v>
      </c>
      <c r="C291" s="229">
        <v>0</v>
      </c>
      <c r="D291" s="224">
        <v>0</v>
      </c>
      <c r="E291" s="224">
        <v>0</v>
      </c>
      <c r="F291" s="224">
        <v>0</v>
      </c>
      <c r="G291" s="224"/>
      <c r="H291" s="224">
        <v>0</v>
      </c>
      <c r="I291" s="224">
        <v>0</v>
      </c>
      <c r="J291" s="224">
        <v>0</v>
      </c>
      <c r="K291" s="224">
        <v>0</v>
      </c>
      <c r="L291" s="224"/>
      <c r="M291" s="224">
        <v>0</v>
      </c>
      <c r="N291" s="224"/>
      <c r="O291" s="224"/>
      <c r="P291" s="224"/>
      <c r="Q291" s="224"/>
      <c r="R291" s="224"/>
      <c r="S291" s="224"/>
      <c r="T291" s="224"/>
      <c r="U291" s="224"/>
      <c r="V291" s="224"/>
      <c r="W291" s="224"/>
      <c r="X291" s="224"/>
      <c r="Y291" s="224"/>
      <c r="Z291" s="225"/>
      <c r="AA291" s="231"/>
      <c r="AC291" s="75" t="str">
        <f t="shared" si="62"/>
        <v>00</v>
      </c>
      <c r="AD291" s="75" t="str">
        <f t="shared" si="65"/>
        <v>0000000000000000000000000000</v>
      </c>
      <c r="AG291" s="75">
        <f t="shared" si="66"/>
        <v>0</v>
      </c>
      <c r="AH291" s="75">
        <f t="shared" si="63"/>
        <v>0</v>
      </c>
      <c r="AR291" s="75" t="str">
        <f t="shared" si="64"/>
        <v>00</v>
      </c>
    </row>
    <row r="292" spans="1:44" ht="13.5" x14ac:dyDescent="0.2">
      <c r="A292" s="74"/>
      <c r="B292" s="221">
        <v>80</v>
      </c>
      <c r="C292" s="229">
        <v>0</v>
      </c>
      <c r="D292" s="224">
        <v>0</v>
      </c>
      <c r="E292" s="224">
        <v>0</v>
      </c>
      <c r="F292" s="224">
        <v>0</v>
      </c>
      <c r="G292" s="224"/>
      <c r="H292" s="224">
        <v>0</v>
      </c>
      <c r="I292" s="224">
        <v>0</v>
      </c>
      <c r="J292" s="224">
        <v>0</v>
      </c>
      <c r="K292" s="224">
        <v>0</v>
      </c>
      <c r="L292" s="224"/>
      <c r="M292" s="224">
        <v>0</v>
      </c>
      <c r="N292" s="224"/>
      <c r="O292" s="224"/>
      <c r="P292" s="224"/>
      <c r="Q292" s="224"/>
      <c r="R292" s="224"/>
      <c r="S292" s="224"/>
      <c r="T292" s="224"/>
      <c r="U292" s="224"/>
      <c r="V292" s="224"/>
      <c r="W292" s="224"/>
      <c r="X292" s="224"/>
      <c r="Y292" s="224"/>
      <c r="Z292" s="225"/>
      <c r="AA292" s="231"/>
      <c r="AC292" s="75" t="str">
        <f t="shared" si="62"/>
        <v>00</v>
      </c>
      <c r="AD292" s="75" t="str">
        <f t="shared" si="65"/>
        <v>00000000000000000000000000Floor</v>
      </c>
      <c r="AG292" s="75">
        <f t="shared" si="66"/>
        <v>0</v>
      </c>
      <c r="AH292" s="75">
        <f t="shared" si="63"/>
        <v>0</v>
      </c>
      <c r="AR292" s="75" t="str">
        <f t="shared" si="64"/>
        <v>00</v>
      </c>
    </row>
    <row r="293" spans="1:44" ht="13.5" x14ac:dyDescent="0.2">
      <c r="A293" s="74"/>
      <c r="B293" s="221">
        <v>81</v>
      </c>
      <c r="C293" s="229">
        <v>0</v>
      </c>
      <c r="D293" s="224">
        <v>0</v>
      </c>
      <c r="E293" s="224">
        <v>0</v>
      </c>
      <c r="F293" s="224">
        <v>0</v>
      </c>
      <c r="G293" s="224"/>
      <c r="H293" s="224">
        <v>0</v>
      </c>
      <c r="I293" s="224">
        <v>0</v>
      </c>
      <c r="J293" s="224">
        <v>0</v>
      </c>
      <c r="K293" s="224">
        <v>0</v>
      </c>
      <c r="L293" s="224"/>
      <c r="M293" s="224">
        <v>0</v>
      </c>
      <c r="N293" s="224"/>
      <c r="O293" s="224"/>
      <c r="P293" s="224"/>
      <c r="Q293" s="224"/>
      <c r="R293" s="224"/>
      <c r="S293" s="224"/>
      <c r="T293" s="224"/>
      <c r="U293" s="224"/>
      <c r="V293" s="224"/>
      <c r="W293" s="224"/>
      <c r="X293" s="224"/>
      <c r="Y293" s="224"/>
      <c r="Z293" s="225"/>
      <c r="AA293" s="231"/>
      <c r="AC293" s="75" t="str">
        <f t="shared" si="62"/>
        <v>00</v>
      </c>
      <c r="AD293" s="75" t="str">
        <f>CONCATENATE(AC300,AC301,AC302,AC303,AC304,AC305,AC306,AC307,AC308,AC309,AC310,AC311)</f>
        <v>000000000000000000000000</v>
      </c>
      <c r="AG293" s="75">
        <f>SUM(AH300:AH311)</f>
        <v>0</v>
      </c>
      <c r="AH293" s="75">
        <f t="shared" si="63"/>
        <v>0</v>
      </c>
      <c r="AR293" s="75" t="str">
        <f t="shared" si="64"/>
        <v>00</v>
      </c>
    </row>
    <row r="294" spans="1:44" ht="13.5" x14ac:dyDescent="0.2">
      <c r="A294" s="74"/>
      <c r="B294" s="221">
        <v>82</v>
      </c>
      <c r="C294" s="229">
        <v>0</v>
      </c>
      <c r="D294" s="224">
        <v>0</v>
      </c>
      <c r="E294" s="224">
        <v>0</v>
      </c>
      <c r="F294" s="224">
        <v>0</v>
      </c>
      <c r="G294" s="224"/>
      <c r="H294" s="224">
        <v>0</v>
      </c>
      <c r="I294" s="224">
        <v>0</v>
      </c>
      <c r="J294" s="224">
        <v>0</v>
      </c>
      <c r="K294" s="224">
        <v>0</v>
      </c>
      <c r="L294" s="224"/>
      <c r="M294" s="224">
        <v>0</v>
      </c>
      <c r="N294" s="224"/>
      <c r="O294" s="224"/>
      <c r="P294" s="224"/>
      <c r="Q294" s="224"/>
      <c r="R294" s="224"/>
      <c r="S294" s="224"/>
      <c r="T294" s="224"/>
      <c r="U294" s="224"/>
      <c r="V294" s="224"/>
      <c r="W294" s="224"/>
      <c r="X294" s="224"/>
      <c r="Y294" s="224"/>
      <c r="Z294" s="225"/>
      <c r="AA294" s="231"/>
      <c r="AC294" s="75" t="str">
        <f t="shared" si="62"/>
        <v>00</v>
      </c>
      <c r="AH294" s="75">
        <f t="shared" si="63"/>
        <v>0</v>
      </c>
      <c r="AR294" s="75" t="str">
        <f t="shared" si="64"/>
        <v>00</v>
      </c>
    </row>
    <row r="295" spans="1:44" ht="13.5" x14ac:dyDescent="0.2">
      <c r="A295" s="74"/>
      <c r="B295" s="221">
        <v>83</v>
      </c>
      <c r="C295" s="229">
        <v>0</v>
      </c>
      <c r="D295" s="224">
        <v>0</v>
      </c>
      <c r="E295" s="224">
        <v>0</v>
      </c>
      <c r="F295" s="224">
        <v>0</v>
      </c>
      <c r="G295" s="224"/>
      <c r="H295" s="224">
        <v>0</v>
      </c>
      <c r="I295" s="224">
        <v>0</v>
      </c>
      <c r="J295" s="224">
        <v>0</v>
      </c>
      <c r="K295" s="224">
        <v>0</v>
      </c>
      <c r="L295" s="224"/>
      <c r="M295" s="224">
        <v>0</v>
      </c>
      <c r="N295" s="224"/>
      <c r="O295" s="224"/>
      <c r="P295" s="224"/>
      <c r="Q295" s="224"/>
      <c r="R295" s="224"/>
      <c r="S295" s="224"/>
      <c r="T295" s="224"/>
      <c r="U295" s="224"/>
      <c r="V295" s="224"/>
      <c r="W295" s="224"/>
      <c r="X295" s="224"/>
      <c r="Y295" s="224"/>
      <c r="Z295" s="225"/>
      <c r="AA295" s="231"/>
      <c r="AC295" s="75" t="str">
        <f t="shared" si="62"/>
        <v>00</v>
      </c>
      <c r="AH295" s="75">
        <f t="shared" si="63"/>
        <v>0</v>
      </c>
      <c r="AR295" s="75" t="str">
        <f t="shared" si="64"/>
        <v>00</v>
      </c>
    </row>
    <row r="296" spans="1:44" ht="13.5" x14ac:dyDescent="0.2">
      <c r="A296" s="74"/>
      <c r="B296" s="221">
        <v>84</v>
      </c>
      <c r="C296" s="229">
        <v>0</v>
      </c>
      <c r="D296" s="224">
        <v>0</v>
      </c>
      <c r="E296" s="224">
        <v>0</v>
      </c>
      <c r="F296" s="224">
        <v>0</v>
      </c>
      <c r="G296" s="224"/>
      <c r="H296" s="224">
        <v>0</v>
      </c>
      <c r="I296" s="224">
        <v>0</v>
      </c>
      <c r="J296" s="224">
        <v>0</v>
      </c>
      <c r="K296" s="224">
        <v>0</v>
      </c>
      <c r="L296" s="224"/>
      <c r="M296" s="224">
        <v>0</v>
      </c>
      <c r="N296" s="224"/>
      <c r="O296" s="224"/>
      <c r="P296" s="224"/>
      <c r="Q296" s="224"/>
      <c r="R296" s="224"/>
      <c r="S296" s="224"/>
      <c r="T296" s="224"/>
      <c r="U296" s="224"/>
      <c r="V296" s="224"/>
      <c r="W296" s="224"/>
      <c r="X296" s="224"/>
      <c r="Y296" s="224"/>
      <c r="Z296" s="225"/>
      <c r="AA296" s="231"/>
      <c r="AC296" s="75" t="str">
        <f t="shared" si="62"/>
        <v>00</v>
      </c>
      <c r="AH296" s="75">
        <f t="shared" si="63"/>
        <v>0</v>
      </c>
      <c r="AR296" s="75" t="str">
        <f t="shared" si="64"/>
        <v>00</v>
      </c>
    </row>
    <row r="297" spans="1:44" ht="13.5" x14ac:dyDescent="0.2">
      <c r="A297" s="74"/>
      <c r="B297" s="221">
        <v>85</v>
      </c>
      <c r="C297" s="229">
        <v>0</v>
      </c>
      <c r="D297" s="224">
        <v>0</v>
      </c>
      <c r="E297" s="224">
        <v>0</v>
      </c>
      <c r="F297" s="224">
        <v>0</v>
      </c>
      <c r="G297" s="224"/>
      <c r="H297" s="224">
        <v>0</v>
      </c>
      <c r="I297" s="224">
        <v>0</v>
      </c>
      <c r="J297" s="224">
        <v>0</v>
      </c>
      <c r="K297" s="224">
        <v>0</v>
      </c>
      <c r="L297" s="224"/>
      <c r="M297" s="224">
        <v>0</v>
      </c>
      <c r="N297" s="224"/>
      <c r="O297" s="224"/>
      <c r="P297" s="224"/>
      <c r="Q297" s="224"/>
      <c r="R297" s="224"/>
      <c r="S297" s="224"/>
      <c r="T297" s="224"/>
      <c r="U297" s="224"/>
      <c r="V297" s="224"/>
      <c r="W297" s="224"/>
      <c r="X297" s="224"/>
      <c r="Y297" s="224"/>
      <c r="Z297" s="225"/>
      <c r="AA297" s="231"/>
      <c r="AC297" s="75" t="str">
        <f t="shared" si="62"/>
        <v>00</v>
      </c>
      <c r="AH297" s="75">
        <f t="shared" si="63"/>
        <v>0</v>
      </c>
      <c r="AR297" s="75" t="str">
        <f t="shared" si="64"/>
        <v>00</v>
      </c>
    </row>
    <row r="298" spans="1:44" ht="13.5" x14ac:dyDescent="0.2">
      <c r="A298" s="74"/>
      <c r="B298" s="221">
        <v>86</v>
      </c>
      <c r="C298" s="229">
        <v>0</v>
      </c>
      <c r="D298" s="224">
        <v>0</v>
      </c>
      <c r="E298" s="224">
        <v>0</v>
      </c>
      <c r="F298" s="224">
        <v>0</v>
      </c>
      <c r="G298" s="224"/>
      <c r="H298" s="224">
        <v>0</v>
      </c>
      <c r="I298" s="224">
        <v>0</v>
      </c>
      <c r="J298" s="224">
        <v>0</v>
      </c>
      <c r="K298" s="224">
        <v>0</v>
      </c>
      <c r="L298" s="224"/>
      <c r="M298" s="224">
        <v>0</v>
      </c>
      <c r="N298" s="224"/>
      <c r="O298" s="224"/>
      <c r="P298" s="224"/>
      <c r="Q298" s="224"/>
      <c r="R298" s="224"/>
      <c r="S298" s="224"/>
      <c r="T298" s="224"/>
      <c r="U298" s="224"/>
      <c r="V298" s="224"/>
      <c r="W298" s="224"/>
      <c r="X298" s="224"/>
      <c r="Y298" s="224"/>
      <c r="Z298" s="225"/>
      <c r="AA298" s="231"/>
      <c r="AC298" s="75" t="str">
        <f t="shared" ref="AC298:AC311" si="67">IF(LEN(BIN2HEX(CONCATENATE(K298,J298,I298,H298,F298,E298,D298,C298)))&gt;1,BIN2HEX(CONCATENATE(K298,J298,I298,H298,F298,E298,D298,C298)),"0"&amp;BIN2HEX(CONCATENATE(K298,J298,I298,H298,F298,E298,D298,C298)))</f>
        <v>00</v>
      </c>
      <c r="AH298" s="75">
        <f t="shared" ref="AH298:AH362" si="68">HEX2DEC(AC298)</f>
        <v>0</v>
      </c>
      <c r="AR298" s="75" t="str">
        <f t="shared" si="64"/>
        <v>00</v>
      </c>
    </row>
    <row r="299" spans="1:44" ht="13.5" x14ac:dyDescent="0.2">
      <c r="A299" s="74"/>
      <c r="B299" s="221">
        <v>87</v>
      </c>
      <c r="C299" s="229">
        <v>0</v>
      </c>
      <c r="D299" s="224">
        <v>0</v>
      </c>
      <c r="E299" s="224">
        <v>0</v>
      </c>
      <c r="F299" s="224">
        <v>0</v>
      </c>
      <c r="G299" s="224"/>
      <c r="H299" s="224">
        <v>0</v>
      </c>
      <c r="I299" s="224">
        <v>0</v>
      </c>
      <c r="J299" s="224">
        <v>0</v>
      </c>
      <c r="K299" s="224">
        <v>0</v>
      </c>
      <c r="L299" s="224"/>
      <c r="M299" s="224">
        <v>0</v>
      </c>
      <c r="N299" s="224"/>
      <c r="O299" s="224"/>
      <c r="P299" s="224"/>
      <c r="Q299" s="224"/>
      <c r="R299" s="224"/>
      <c r="S299" s="224"/>
      <c r="T299" s="224"/>
      <c r="U299" s="224"/>
      <c r="V299" s="224"/>
      <c r="W299" s="224"/>
      <c r="X299" s="224"/>
      <c r="Y299" s="224"/>
      <c r="Z299" s="225"/>
      <c r="AA299" s="231"/>
      <c r="AC299" s="75" t="str">
        <f t="shared" si="67"/>
        <v>00</v>
      </c>
      <c r="AH299" s="75">
        <f t="shared" si="68"/>
        <v>0</v>
      </c>
      <c r="AR299" s="75" t="str">
        <f t="shared" si="64"/>
        <v>00</v>
      </c>
    </row>
    <row r="300" spans="1:44" ht="13.5" x14ac:dyDescent="0.2">
      <c r="A300" s="74"/>
      <c r="B300" s="221">
        <v>88</v>
      </c>
      <c r="C300" s="229">
        <v>0</v>
      </c>
      <c r="D300" s="224">
        <v>0</v>
      </c>
      <c r="E300" s="224">
        <v>0</v>
      </c>
      <c r="F300" s="224">
        <v>0</v>
      </c>
      <c r="G300" s="224"/>
      <c r="H300" s="224">
        <v>0</v>
      </c>
      <c r="I300" s="224">
        <v>0</v>
      </c>
      <c r="J300" s="224">
        <v>0</v>
      </c>
      <c r="K300" s="224">
        <v>0</v>
      </c>
      <c r="L300" s="224"/>
      <c r="M300" s="224">
        <v>0</v>
      </c>
      <c r="N300" s="224"/>
      <c r="O300" s="224"/>
      <c r="P300" s="224"/>
      <c r="Q300" s="224"/>
      <c r="R300" s="224"/>
      <c r="S300" s="224"/>
      <c r="T300" s="224"/>
      <c r="U300" s="224"/>
      <c r="V300" s="224"/>
      <c r="W300" s="224"/>
      <c r="X300" s="224"/>
      <c r="Y300" s="224"/>
      <c r="Z300" s="225"/>
      <c r="AA300" s="231"/>
      <c r="AC300" s="75" t="str">
        <f t="shared" si="67"/>
        <v>00</v>
      </c>
      <c r="AH300" s="75">
        <f t="shared" si="68"/>
        <v>0</v>
      </c>
      <c r="AR300" s="75" t="str">
        <f t="shared" si="64"/>
        <v>00</v>
      </c>
    </row>
    <row r="301" spans="1:44" ht="13.5" x14ac:dyDescent="0.2">
      <c r="A301" s="74"/>
      <c r="B301" s="221">
        <v>89</v>
      </c>
      <c r="C301" s="229">
        <v>0</v>
      </c>
      <c r="D301" s="224">
        <v>0</v>
      </c>
      <c r="E301" s="224">
        <v>0</v>
      </c>
      <c r="F301" s="224">
        <v>0</v>
      </c>
      <c r="G301" s="224"/>
      <c r="H301" s="224">
        <v>0</v>
      </c>
      <c r="I301" s="224">
        <v>0</v>
      </c>
      <c r="J301" s="224">
        <v>0</v>
      </c>
      <c r="K301" s="224">
        <v>0</v>
      </c>
      <c r="L301" s="224"/>
      <c r="M301" s="224">
        <v>0</v>
      </c>
      <c r="N301" s="224"/>
      <c r="O301" s="224"/>
      <c r="P301" s="224"/>
      <c r="Q301" s="224"/>
      <c r="R301" s="224"/>
      <c r="S301" s="224"/>
      <c r="T301" s="224"/>
      <c r="U301" s="224"/>
      <c r="V301" s="224"/>
      <c r="W301" s="224"/>
      <c r="X301" s="224"/>
      <c r="Y301" s="224"/>
      <c r="Z301" s="225"/>
      <c r="AA301" s="231"/>
      <c r="AC301" s="75" t="str">
        <f t="shared" si="67"/>
        <v>00</v>
      </c>
      <c r="AH301" s="75">
        <f t="shared" si="68"/>
        <v>0</v>
      </c>
      <c r="AR301" s="75" t="str">
        <f t="shared" ref="AR301:AR311" si="69">IF(LEN(DEC2BIN(M301))&gt;1,DEC2BIN(M301),"0"&amp;DEC2BIN(M301))</f>
        <v>00</v>
      </c>
    </row>
    <row r="302" spans="1:44" ht="13.5" x14ac:dyDescent="0.2">
      <c r="A302" s="74"/>
      <c r="B302" s="221">
        <v>90</v>
      </c>
      <c r="C302" s="229">
        <v>0</v>
      </c>
      <c r="D302" s="224">
        <v>0</v>
      </c>
      <c r="E302" s="224">
        <v>0</v>
      </c>
      <c r="F302" s="224">
        <v>0</v>
      </c>
      <c r="G302" s="224"/>
      <c r="H302" s="224">
        <v>0</v>
      </c>
      <c r="I302" s="224">
        <v>0</v>
      </c>
      <c r="J302" s="224">
        <v>0</v>
      </c>
      <c r="K302" s="224">
        <v>0</v>
      </c>
      <c r="L302" s="224"/>
      <c r="M302" s="224">
        <v>0</v>
      </c>
      <c r="N302" s="224"/>
      <c r="O302" s="224"/>
      <c r="P302" s="224"/>
      <c r="Q302" s="224"/>
      <c r="R302" s="224"/>
      <c r="S302" s="224"/>
      <c r="T302" s="224"/>
      <c r="U302" s="224"/>
      <c r="V302" s="224"/>
      <c r="W302" s="224"/>
      <c r="X302" s="224"/>
      <c r="Y302" s="224"/>
      <c r="Z302" s="225"/>
      <c r="AA302" s="231"/>
      <c r="AC302" s="75" t="str">
        <f t="shared" si="67"/>
        <v>00</v>
      </c>
      <c r="AH302" s="75">
        <f t="shared" si="68"/>
        <v>0</v>
      </c>
      <c r="AR302" s="75" t="str">
        <f t="shared" si="69"/>
        <v>00</v>
      </c>
    </row>
    <row r="303" spans="1:44" ht="13.5" x14ac:dyDescent="0.2">
      <c r="A303" s="74"/>
      <c r="B303" s="221">
        <v>91</v>
      </c>
      <c r="C303" s="229">
        <v>0</v>
      </c>
      <c r="D303" s="224">
        <v>0</v>
      </c>
      <c r="E303" s="224">
        <v>0</v>
      </c>
      <c r="F303" s="224">
        <v>0</v>
      </c>
      <c r="G303" s="224"/>
      <c r="H303" s="224">
        <v>0</v>
      </c>
      <c r="I303" s="224">
        <v>0</v>
      </c>
      <c r="J303" s="224">
        <v>0</v>
      </c>
      <c r="K303" s="224">
        <v>0</v>
      </c>
      <c r="L303" s="224"/>
      <c r="M303" s="224">
        <v>0</v>
      </c>
      <c r="N303" s="224"/>
      <c r="O303" s="224"/>
      <c r="P303" s="224"/>
      <c r="Q303" s="224"/>
      <c r="R303" s="224"/>
      <c r="S303" s="224"/>
      <c r="T303" s="224"/>
      <c r="U303" s="224"/>
      <c r="V303" s="224"/>
      <c r="W303" s="224"/>
      <c r="X303" s="224"/>
      <c r="Y303" s="224"/>
      <c r="Z303" s="225"/>
      <c r="AA303" s="231"/>
      <c r="AC303" s="75" t="str">
        <f t="shared" si="67"/>
        <v>00</v>
      </c>
      <c r="AH303" s="75">
        <f t="shared" si="68"/>
        <v>0</v>
      </c>
      <c r="AR303" s="75" t="str">
        <f t="shared" si="69"/>
        <v>00</v>
      </c>
    </row>
    <row r="304" spans="1:44" ht="13.5" x14ac:dyDescent="0.2">
      <c r="A304" s="74"/>
      <c r="B304" s="221">
        <v>92</v>
      </c>
      <c r="C304" s="229">
        <v>0</v>
      </c>
      <c r="D304" s="224">
        <v>0</v>
      </c>
      <c r="E304" s="224">
        <v>0</v>
      </c>
      <c r="F304" s="224">
        <v>0</v>
      </c>
      <c r="G304" s="224"/>
      <c r="H304" s="224">
        <v>0</v>
      </c>
      <c r="I304" s="224">
        <v>0</v>
      </c>
      <c r="J304" s="224">
        <v>0</v>
      </c>
      <c r="K304" s="224">
        <v>0</v>
      </c>
      <c r="L304" s="224"/>
      <c r="M304" s="224">
        <v>0</v>
      </c>
      <c r="N304" s="224"/>
      <c r="O304" s="224"/>
      <c r="P304" s="224"/>
      <c r="Q304" s="224"/>
      <c r="R304" s="224"/>
      <c r="S304" s="224"/>
      <c r="T304" s="224"/>
      <c r="U304" s="224"/>
      <c r="V304" s="224"/>
      <c r="W304" s="224"/>
      <c r="X304" s="224"/>
      <c r="Y304" s="224"/>
      <c r="Z304" s="225"/>
      <c r="AA304" s="231"/>
      <c r="AC304" s="75" t="str">
        <f t="shared" si="67"/>
        <v>00</v>
      </c>
      <c r="AH304" s="75">
        <f t="shared" si="68"/>
        <v>0</v>
      </c>
      <c r="AR304" s="75" t="str">
        <f t="shared" si="69"/>
        <v>00</v>
      </c>
    </row>
    <row r="305" spans="1:44" ht="13.5" x14ac:dyDescent="0.2">
      <c r="A305" s="74"/>
      <c r="B305" s="221">
        <v>93</v>
      </c>
      <c r="C305" s="229">
        <v>0</v>
      </c>
      <c r="D305" s="224">
        <v>0</v>
      </c>
      <c r="E305" s="224">
        <v>0</v>
      </c>
      <c r="F305" s="224">
        <v>0</v>
      </c>
      <c r="G305" s="224"/>
      <c r="H305" s="224">
        <v>0</v>
      </c>
      <c r="I305" s="224">
        <v>0</v>
      </c>
      <c r="J305" s="224">
        <v>0</v>
      </c>
      <c r="K305" s="224">
        <v>0</v>
      </c>
      <c r="L305" s="224"/>
      <c r="M305" s="224">
        <v>0</v>
      </c>
      <c r="N305" s="224"/>
      <c r="O305" s="224"/>
      <c r="P305" s="224"/>
      <c r="Q305" s="224"/>
      <c r="R305" s="224"/>
      <c r="S305" s="224"/>
      <c r="T305" s="224"/>
      <c r="U305" s="224"/>
      <c r="V305" s="224"/>
      <c r="W305" s="224"/>
      <c r="X305" s="224"/>
      <c r="Y305" s="224"/>
      <c r="Z305" s="225"/>
      <c r="AA305" s="231"/>
      <c r="AC305" s="75" t="str">
        <f t="shared" si="67"/>
        <v>00</v>
      </c>
      <c r="AH305" s="75">
        <f t="shared" si="68"/>
        <v>0</v>
      </c>
      <c r="AR305" s="75" t="str">
        <f t="shared" si="69"/>
        <v>00</v>
      </c>
    </row>
    <row r="306" spans="1:44" ht="13.5" x14ac:dyDescent="0.2">
      <c r="A306" s="74"/>
      <c r="B306" s="221">
        <v>94</v>
      </c>
      <c r="C306" s="229">
        <v>0</v>
      </c>
      <c r="D306" s="224">
        <v>0</v>
      </c>
      <c r="E306" s="224">
        <v>0</v>
      </c>
      <c r="F306" s="224">
        <v>0</v>
      </c>
      <c r="G306" s="224"/>
      <c r="H306" s="224">
        <v>0</v>
      </c>
      <c r="I306" s="224">
        <v>0</v>
      </c>
      <c r="J306" s="224">
        <v>0</v>
      </c>
      <c r="K306" s="224">
        <v>0</v>
      </c>
      <c r="L306" s="224"/>
      <c r="M306" s="224">
        <v>0</v>
      </c>
      <c r="N306" s="224"/>
      <c r="O306" s="224"/>
      <c r="P306" s="224"/>
      <c r="Q306" s="224"/>
      <c r="R306" s="224"/>
      <c r="S306" s="224"/>
      <c r="T306" s="224"/>
      <c r="U306" s="224"/>
      <c r="V306" s="224"/>
      <c r="W306" s="224"/>
      <c r="X306" s="224"/>
      <c r="Y306" s="224"/>
      <c r="Z306" s="225"/>
      <c r="AA306" s="231"/>
      <c r="AC306" s="75" t="str">
        <f t="shared" si="67"/>
        <v>00</v>
      </c>
      <c r="AH306" s="75">
        <f t="shared" si="68"/>
        <v>0</v>
      </c>
      <c r="AR306" s="75" t="str">
        <f t="shared" si="69"/>
        <v>00</v>
      </c>
    </row>
    <row r="307" spans="1:44" ht="13.5" x14ac:dyDescent="0.2">
      <c r="A307" s="74"/>
      <c r="B307" s="221">
        <v>95</v>
      </c>
      <c r="C307" s="229">
        <v>0</v>
      </c>
      <c r="D307" s="224">
        <v>0</v>
      </c>
      <c r="E307" s="224">
        <v>0</v>
      </c>
      <c r="F307" s="224">
        <v>0</v>
      </c>
      <c r="G307" s="224"/>
      <c r="H307" s="224">
        <v>0</v>
      </c>
      <c r="I307" s="224">
        <v>0</v>
      </c>
      <c r="J307" s="224">
        <v>0</v>
      </c>
      <c r="K307" s="224">
        <v>0</v>
      </c>
      <c r="L307" s="224"/>
      <c r="M307" s="224">
        <v>0</v>
      </c>
      <c r="N307" s="224"/>
      <c r="O307" s="224"/>
      <c r="P307" s="224"/>
      <c r="Q307" s="224"/>
      <c r="R307" s="224"/>
      <c r="S307" s="224"/>
      <c r="T307" s="224"/>
      <c r="U307" s="224"/>
      <c r="V307" s="224"/>
      <c r="W307" s="224"/>
      <c r="X307" s="224"/>
      <c r="Y307" s="224"/>
      <c r="Z307" s="225"/>
      <c r="AA307" s="231"/>
      <c r="AC307" s="75" t="str">
        <f t="shared" si="67"/>
        <v>00</v>
      </c>
      <c r="AH307" s="75">
        <f t="shared" si="68"/>
        <v>0</v>
      </c>
      <c r="AR307" s="75" t="str">
        <f t="shared" si="69"/>
        <v>00</v>
      </c>
    </row>
    <row r="308" spans="1:44" ht="13.5" x14ac:dyDescent="0.2">
      <c r="A308" s="74"/>
      <c r="B308" s="221">
        <v>96</v>
      </c>
      <c r="C308" s="229">
        <v>0</v>
      </c>
      <c r="D308" s="224">
        <v>0</v>
      </c>
      <c r="E308" s="224">
        <v>0</v>
      </c>
      <c r="F308" s="224">
        <v>0</v>
      </c>
      <c r="G308" s="224"/>
      <c r="H308" s="224">
        <v>0</v>
      </c>
      <c r="I308" s="224">
        <v>0</v>
      </c>
      <c r="J308" s="224">
        <v>0</v>
      </c>
      <c r="K308" s="224">
        <v>0</v>
      </c>
      <c r="L308" s="224"/>
      <c r="M308" s="224">
        <v>0</v>
      </c>
      <c r="N308" s="224"/>
      <c r="O308" s="224"/>
      <c r="P308" s="224"/>
      <c r="Q308" s="224"/>
      <c r="R308" s="224"/>
      <c r="S308" s="224"/>
      <c r="T308" s="224"/>
      <c r="U308" s="224"/>
      <c r="V308" s="224"/>
      <c r="W308" s="224"/>
      <c r="X308" s="224"/>
      <c r="Y308" s="224"/>
      <c r="Z308" s="225"/>
      <c r="AA308" s="231"/>
      <c r="AC308" s="75" t="str">
        <f t="shared" si="67"/>
        <v>00</v>
      </c>
      <c r="AH308" s="75">
        <f t="shared" si="68"/>
        <v>0</v>
      </c>
      <c r="AR308" s="75" t="str">
        <f t="shared" si="69"/>
        <v>00</v>
      </c>
    </row>
    <row r="309" spans="1:44" ht="13.5" x14ac:dyDescent="0.2">
      <c r="A309" s="74"/>
      <c r="B309" s="221">
        <v>97</v>
      </c>
      <c r="C309" s="229">
        <v>0</v>
      </c>
      <c r="D309" s="224">
        <v>0</v>
      </c>
      <c r="E309" s="224">
        <v>0</v>
      </c>
      <c r="F309" s="224">
        <v>0</v>
      </c>
      <c r="G309" s="224"/>
      <c r="H309" s="224">
        <v>0</v>
      </c>
      <c r="I309" s="224">
        <v>0</v>
      </c>
      <c r="J309" s="224">
        <v>0</v>
      </c>
      <c r="K309" s="224">
        <v>0</v>
      </c>
      <c r="L309" s="224"/>
      <c r="M309" s="224">
        <v>0</v>
      </c>
      <c r="N309" s="224"/>
      <c r="O309" s="224"/>
      <c r="P309" s="224"/>
      <c r="Q309" s="224"/>
      <c r="R309" s="224"/>
      <c r="S309" s="224"/>
      <c r="T309" s="224"/>
      <c r="U309" s="224"/>
      <c r="V309" s="224"/>
      <c r="W309" s="224"/>
      <c r="X309" s="224"/>
      <c r="Y309" s="224"/>
      <c r="Z309" s="225"/>
      <c r="AA309" s="231"/>
      <c r="AC309" s="75" t="str">
        <f t="shared" si="67"/>
        <v>00</v>
      </c>
      <c r="AH309" s="75">
        <f t="shared" si="68"/>
        <v>0</v>
      </c>
      <c r="AR309" s="75" t="str">
        <f t="shared" si="69"/>
        <v>00</v>
      </c>
    </row>
    <row r="310" spans="1:44" ht="13.5" x14ac:dyDescent="0.2">
      <c r="A310" s="74"/>
      <c r="B310" s="221">
        <v>98</v>
      </c>
      <c r="C310" s="229">
        <v>0</v>
      </c>
      <c r="D310" s="224">
        <v>0</v>
      </c>
      <c r="E310" s="224">
        <v>0</v>
      </c>
      <c r="F310" s="224">
        <v>0</v>
      </c>
      <c r="G310" s="224"/>
      <c r="H310" s="224">
        <v>0</v>
      </c>
      <c r="I310" s="224">
        <v>0</v>
      </c>
      <c r="J310" s="224">
        <v>0</v>
      </c>
      <c r="K310" s="224">
        <v>0</v>
      </c>
      <c r="L310" s="224"/>
      <c r="M310" s="224">
        <v>0</v>
      </c>
      <c r="N310" s="224"/>
      <c r="O310" s="224"/>
      <c r="P310" s="224"/>
      <c r="Q310" s="224"/>
      <c r="R310" s="224"/>
      <c r="S310" s="224"/>
      <c r="T310" s="224"/>
      <c r="U310" s="224"/>
      <c r="V310" s="224"/>
      <c r="W310" s="224"/>
      <c r="X310" s="224"/>
      <c r="Y310" s="224"/>
      <c r="Z310" s="225"/>
      <c r="AA310" s="231"/>
      <c r="AC310" s="75" t="str">
        <f t="shared" si="67"/>
        <v>00</v>
      </c>
      <c r="AH310" s="75">
        <f t="shared" si="68"/>
        <v>0</v>
      </c>
      <c r="AR310" s="75" t="str">
        <f t="shared" si="69"/>
        <v>00</v>
      </c>
    </row>
    <row r="311" spans="1:44" ht="14.25" thickBot="1" x14ac:dyDescent="0.25">
      <c r="A311" s="74"/>
      <c r="B311" s="232">
        <v>99</v>
      </c>
      <c r="C311" s="233">
        <v>0</v>
      </c>
      <c r="D311" s="234">
        <v>0</v>
      </c>
      <c r="E311" s="234">
        <v>0</v>
      </c>
      <c r="F311" s="234">
        <v>0</v>
      </c>
      <c r="G311" s="234"/>
      <c r="H311" s="234">
        <v>0</v>
      </c>
      <c r="I311" s="234">
        <v>0</v>
      </c>
      <c r="J311" s="234">
        <v>0</v>
      </c>
      <c r="K311" s="234">
        <v>0</v>
      </c>
      <c r="L311" s="234"/>
      <c r="M311" s="234">
        <v>0</v>
      </c>
      <c r="N311" s="234"/>
      <c r="O311" s="234"/>
      <c r="P311" s="234"/>
      <c r="Q311" s="234"/>
      <c r="R311" s="234"/>
      <c r="S311" s="234"/>
      <c r="T311" s="234"/>
      <c r="U311" s="234"/>
      <c r="V311" s="234"/>
      <c r="W311" s="234"/>
      <c r="X311" s="234"/>
      <c r="Y311" s="234"/>
      <c r="Z311" s="235"/>
      <c r="AA311" s="236"/>
      <c r="AC311" s="75" t="str">
        <f t="shared" si="67"/>
        <v>00</v>
      </c>
      <c r="AH311" s="75">
        <f t="shared" si="68"/>
        <v>0</v>
      </c>
      <c r="AR311" s="75" t="str">
        <f t="shared" si="69"/>
        <v>00</v>
      </c>
    </row>
    <row r="312" spans="1:44" ht="13.5" x14ac:dyDescent="0.2">
      <c r="A312" s="74"/>
      <c r="B312" s="237"/>
      <c r="C312" s="227"/>
      <c r="D312" s="227"/>
      <c r="E312" s="227"/>
      <c r="F312" s="227"/>
      <c r="G312" s="227"/>
      <c r="H312" s="227"/>
      <c r="I312" s="227"/>
      <c r="J312" s="227"/>
      <c r="K312" s="227"/>
      <c r="L312" s="227"/>
      <c r="M312" s="227"/>
      <c r="N312" s="227"/>
      <c r="O312" s="227"/>
      <c r="P312" s="227"/>
      <c r="Q312" s="227"/>
      <c r="R312" s="227"/>
      <c r="S312" s="227"/>
      <c r="T312" s="227"/>
      <c r="U312" s="227"/>
      <c r="V312" s="227"/>
      <c r="W312" s="227"/>
      <c r="X312" s="227"/>
      <c r="Y312" s="227"/>
      <c r="Z312" s="227"/>
      <c r="AA312" s="238"/>
    </row>
    <row r="313" spans="1:44" ht="14.25" thickBot="1" x14ac:dyDescent="0.25">
      <c r="A313" s="74"/>
      <c r="B313" s="173"/>
      <c r="C313" s="173"/>
      <c r="D313" s="173"/>
      <c r="E313" s="173"/>
      <c r="F313" s="173"/>
      <c r="G313" s="173"/>
      <c r="H313" s="173"/>
      <c r="I313" s="173"/>
      <c r="J313" s="173"/>
      <c r="K313" s="173"/>
      <c r="L313" s="173"/>
      <c r="M313" s="173"/>
      <c r="N313" s="173"/>
      <c r="O313" s="173"/>
      <c r="P313" s="173"/>
      <c r="Q313" s="173"/>
      <c r="R313" s="173"/>
      <c r="S313" s="173"/>
      <c r="T313" s="173"/>
      <c r="U313" s="173"/>
      <c r="V313" s="173"/>
      <c r="W313" s="173"/>
      <c r="X313" s="173"/>
      <c r="Y313" s="173"/>
      <c r="Z313" s="173"/>
      <c r="AA313" s="173"/>
    </row>
    <row r="314" spans="1:44" ht="16.5" thickBot="1" x14ac:dyDescent="0.25">
      <c r="A314" s="74"/>
      <c r="B314" s="171" t="s">
        <v>6453</v>
      </c>
      <c r="C314" s="190"/>
      <c r="D314" s="190"/>
      <c r="E314" s="173"/>
      <c r="F314" s="173"/>
      <c r="G314" s="173"/>
      <c r="H314" s="173"/>
      <c r="I314" s="173"/>
      <c r="J314" s="173"/>
      <c r="K314" s="173"/>
      <c r="L314" s="173"/>
      <c r="M314" s="173"/>
      <c r="N314" s="173"/>
      <c r="O314" s="173"/>
      <c r="P314" s="173"/>
      <c r="Q314" s="173"/>
      <c r="R314" s="173"/>
      <c r="S314" s="173"/>
      <c r="T314" s="173"/>
      <c r="U314" s="173"/>
      <c r="V314" s="173"/>
      <c r="W314" s="173"/>
      <c r="X314" s="173"/>
      <c r="Y314" s="173"/>
      <c r="Z314" s="173"/>
      <c r="AA314" s="173"/>
      <c r="AC314" s="493" t="s">
        <v>9790</v>
      </c>
      <c r="AD314" s="494"/>
      <c r="AE314" s="494"/>
      <c r="AF314" s="494"/>
      <c r="AG314" s="494"/>
      <c r="AH314" s="495"/>
    </row>
    <row r="315" spans="1:44" ht="13.5" x14ac:dyDescent="0.2">
      <c r="A315" s="74"/>
      <c r="B315" s="216" t="s">
        <v>6438</v>
      </c>
      <c r="C315" s="217" t="s">
        <v>6454</v>
      </c>
      <c r="D315" s="218" t="s">
        <v>6440</v>
      </c>
      <c r="E315" s="218" t="s">
        <v>6441</v>
      </c>
      <c r="F315" s="218" t="s">
        <v>6455</v>
      </c>
      <c r="G315" s="218" t="s">
        <v>6456</v>
      </c>
      <c r="H315" s="218"/>
      <c r="I315" s="218" t="s">
        <v>6457</v>
      </c>
      <c r="J315" s="218" t="s">
        <v>6440</v>
      </c>
      <c r="K315" s="218" t="s">
        <v>6441</v>
      </c>
      <c r="L315" s="218" t="s">
        <v>6455</v>
      </c>
      <c r="M315" s="218" t="s">
        <v>6456</v>
      </c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9"/>
      <c r="AA315" s="220" t="s">
        <v>83</v>
      </c>
      <c r="AE315" s="317" t="s">
        <v>9789</v>
      </c>
      <c r="AF315" s="90" t="s">
        <v>9785</v>
      </c>
    </row>
    <row r="316" spans="1:44" ht="13.5" x14ac:dyDescent="0.2">
      <c r="A316" s="74"/>
      <c r="B316" s="221">
        <v>0</v>
      </c>
      <c r="C316" s="229"/>
      <c r="D316" s="224">
        <v>0</v>
      </c>
      <c r="E316" s="224">
        <v>0</v>
      </c>
      <c r="F316" s="224">
        <v>0</v>
      </c>
      <c r="G316" s="224">
        <v>0</v>
      </c>
      <c r="H316" s="224"/>
      <c r="I316" s="224"/>
      <c r="J316" s="224">
        <v>0</v>
      </c>
      <c r="K316" s="224">
        <v>0</v>
      </c>
      <c r="L316" s="224">
        <v>0</v>
      </c>
      <c r="M316" s="224">
        <v>0</v>
      </c>
      <c r="N316" s="224"/>
      <c r="O316" s="224"/>
      <c r="P316" s="224"/>
      <c r="Q316" s="224"/>
      <c r="R316" s="224"/>
      <c r="S316" s="224"/>
      <c r="T316" s="224"/>
      <c r="U316" s="224"/>
      <c r="V316" s="224"/>
      <c r="W316" s="224"/>
      <c r="X316" s="224"/>
      <c r="Y316" s="224"/>
      <c r="Z316" s="225"/>
      <c r="AA316" s="230"/>
      <c r="AC316" s="75" t="str">
        <f>IF(LEN(BIN2HEX(CONCATENATE(M316,L316,K316,J316,G316,F316,E316,D316)))&gt;1,BIN2HEX(CONCATENATE(M316,L316,K316,J316,G316,F316,E316,D316)),"0"&amp;BIN2HEX(CONCATENATE(M316,L316,K316,J316,G316,F316,E316,D316)))</f>
        <v>00</v>
      </c>
      <c r="AD316" s="75" t="str">
        <f>CONCATENATE(AC316,AC317,AC318,AC319)</f>
        <v>00000000</v>
      </c>
      <c r="AE316" s="90" t="str">
        <f ca="1">OFFSET($AD$316:$AD$415,0+AO4,0,1,1)</f>
        <v>00000000</v>
      </c>
      <c r="AF316" s="90">
        <f>AG316</f>
        <v>0</v>
      </c>
      <c r="AG316" s="75">
        <f>SUM(AH316:AH319)</f>
        <v>0</v>
      </c>
      <c r="AH316" s="75">
        <f t="shared" si="68"/>
        <v>0</v>
      </c>
    </row>
    <row r="317" spans="1:44" ht="13.5" x14ac:dyDescent="0.2">
      <c r="A317" s="74"/>
      <c r="B317" s="221">
        <v>1</v>
      </c>
      <c r="C317" s="229"/>
      <c r="D317" s="224">
        <v>0</v>
      </c>
      <c r="E317" s="224">
        <v>0</v>
      </c>
      <c r="F317" s="224">
        <v>0</v>
      </c>
      <c r="G317" s="224">
        <v>0</v>
      </c>
      <c r="H317" s="224"/>
      <c r="I317" s="224"/>
      <c r="J317" s="224">
        <v>0</v>
      </c>
      <c r="K317" s="224">
        <v>0</v>
      </c>
      <c r="L317" s="224">
        <v>0</v>
      </c>
      <c r="M317" s="224">
        <v>0</v>
      </c>
      <c r="N317" s="224"/>
      <c r="O317" s="224"/>
      <c r="P317" s="224"/>
      <c r="Q317" s="224"/>
      <c r="R317" s="224"/>
      <c r="S317" s="224"/>
      <c r="T317" s="224"/>
      <c r="U317" s="224"/>
      <c r="V317" s="224"/>
      <c r="W317" s="224"/>
      <c r="X317" s="227"/>
      <c r="Y317" s="227"/>
      <c r="Z317" s="228"/>
      <c r="AA317" s="230"/>
      <c r="AC317" s="75" t="str">
        <f t="shared" ref="AC317:AC380" si="70">IF(LEN(BIN2HEX(CONCATENATE(M317,L317,K317,J317,G317,F317,E317,D317)))&gt;1,BIN2HEX(CONCATENATE(M317,L317,K317,J317,G317,F317,E317,D317)),"0"&amp;BIN2HEX(CONCATENATE(M317,L317,K317,J317,G317,F317,E317,D317)))</f>
        <v>00</v>
      </c>
      <c r="AD317" s="75" t="str">
        <f>CONCATENATE(AC320,AC321,AC322,AC323,AC324,AC325,AC326,AC327,AC328,AC329,AC330,AC331,AC332,AC333,AC334,AC335,)</f>
        <v>00000000000000000000000000000000</v>
      </c>
      <c r="AE317" s="90" t="str">
        <f ca="1">OFFSET($AD$317:$AD$415,0+AO4,0,1,1)</f>
        <v>00000000000000000000000000000000</v>
      </c>
      <c r="AF317" s="90">
        <f ca="1">OFFSET($AG$317:$AG$415,0+AO4,0,1,1)</f>
        <v>0</v>
      </c>
      <c r="AG317" s="75">
        <f>SUM(AH319:AH335)</f>
        <v>0</v>
      </c>
      <c r="AH317" s="75">
        <f t="shared" si="68"/>
        <v>0</v>
      </c>
    </row>
    <row r="318" spans="1:44" ht="13.5" x14ac:dyDescent="0.2">
      <c r="A318" s="74"/>
      <c r="B318" s="221">
        <v>2</v>
      </c>
      <c r="C318" s="229"/>
      <c r="D318" s="224">
        <v>0</v>
      </c>
      <c r="E318" s="224">
        <v>0</v>
      </c>
      <c r="F318" s="224">
        <v>0</v>
      </c>
      <c r="G318" s="224">
        <v>0</v>
      </c>
      <c r="H318" s="224"/>
      <c r="I318" s="224"/>
      <c r="J318" s="224">
        <v>0</v>
      </c>
      <c r="K318" s="224">
        <v>0</v>
      </c>
      <c r="L318" s="224">
        <v>0</v>
      </c>
      <c r="M318" s="224">
        <v>0</v>
      </c>
      <c r="N318" s="224"/>
      <c r="O318" s="224"/>
      <c r="P318" s="224"/>
      <c r="Q318" s="224"/>
      <c r="R318" s="224"/>
      <c r="S318" s="224"/>
      <c r="T318" s="224"/>
      <c r="U318" s="224"/>
      <c r="V318" s="224"/>
      <c r="W318" s="224"/>
      <c r="X318" s="224"/>
      <c r="Y318" s="224"/>
      <c r="Z318" s="225"/>
      <c r="AA318" s="230"/>
      <c r="AC318" s="75" t="str">
        <f t="shared" si="70"/>
        <v>00</v>
      </c>
      <c r="AD318" s="75" t="str">
        <f t="shared" ref="AD318:AD381" si="71">CONCATENATE(AC321,AC322,AC323,AC324,AC325,AC326,AC327,AC328,AC329,AC330,AC331,AC332,AC333,AC334,AC335,AC336,)</f>
        <v>00000000000000000000000000000000</v>
      </c>
      <c r="AE318" s="90" t="str">
        <f t="shared" ref="AE318:AE322" ca="1" si="72">OFFSET($AD$317:$AD$415,0+AO5,0,1,1)</f>
        <v>00000000000000000000000000000000</v>
      </c>
      <c r="AF318" s="90">
        <f t="shared" ref="AF318:AF322" ca="1" si="73">OFFSET($AG$317:$AG$415,0+AO5,0,1,1)</f>
        <v>0</v>
      </c>
      <c r="AG318" s="75">
        <f t="shared" ref="AG318:AG381" si="74">SUM(AH320:AH336)</f>
        <v>0</v>
      </c>
      <c r="AH318" s="75">
        <f t="shared" si="68"/>
        <v>0</v>
      </c>
    </row>
    <row r="319" spans="1:44" ht="13.5" x14ac:dyDescent="0.2">
      <c r="A319" s="74"/>
      <c r="B319" s="221">
        <v>3</v>
      </c>
      <c r="C319" s="229"/>
      <c r="D319" s="224">
        <v>0</v>
      </c>
      <c r="E319" s="224">
        <v>0</v>
      </c>
      <c r="F319" s="224">
        <v>0</v>
      </c>
      <c r="G319" s="224">
        <v>0</v>
      </c>
      <c r="H319" s="224"/>
      <c r="I319" s="224"/>
      <c r="J319" s="224">
        <v>0</v>
      </c>
      <c r="K319" s="224">
        <v>0</v>
      </c>
      <c r="L319" s="224">
        <v>0</v>
      </c>
      <c r="M319" s="224">
        <v>0</v>
      </c>
      <c r="N319" s="224"/>
      <c r="O319" s="224"/>
      <c r="P319" s="224"/>
      <c r="Q319" s="224"/>
      <c r="R319" s="224"/>
      <c r="S319" s="224"/>
      <c r="T319" s="224"/>
      <c r="U319" s="224"/>
      <c r="V319" s="224"/>
      <c r="W319" s="224"/>
      <c r="X319" s="227"/>
      <c r="Y319" s="227"/>
      <c r="Z319" s="228"/>
      <c r="AA319" s="230"/>
      <c r="AC319" s="75" t="str">
        <f t="shared" si="70"/>
        <v>00</v>
      </c>
      <c r="AD319" s="75" t="str">
        <f t="shared" si="71"/>
        <v>00000000000000000000000000000000</v>
      </c>
      <c r="AE319" s="90" t="str">
        <f t="shared" ca="1" si="72"/>
        <v>00000000000000000000000000000000</v>
      </c>
      <c r="AF319" s="90">
        <f t="shared" ca="1" si="73"/>
        <v>0</v>
      </c>
      <c r="AG319" s="75">
        <f t="shared" si="74"/>
        <v>0</v>
      </c>
      <c r="AH319" s="75">
        <f t="shared" si="68"/>
        <v>0</v>
      </c>
    </row>
    <row r="320" spans="1:44" ht="13.5" x14ac:dyDescent="0.2">
      <c r="A320" s="74"/>
      <c r="B320" s="221">
        <v>4</v>
      </c>
      <c r="C320" s="229"/>
      <c r="D320" s="224">
        <v>0</v>
      </c>
      <c r="E320" s="224">
        <v>0</v>
      </c>
      <c r="F320" s="224">
        <v>0</v>
      </c>
      <c r="G320" s="224">
        <v>0</v>
      </c>
      <c r="H320" s="224"/>
      <c r="I320" s="224"/>
      <c r="J320" s="224">
        <v>0</v>
      </c>
      <c r="K320" s="224">
        <v>0</v>
      </c>
      <c r="L320" s="224">
        <v>0</v>
      </c>
      <c r="M320" s="224">
        <v>0</v>
      </c>
      <c r="N320" s="224"/>
      <c r="O320" s="224"/>
      <c r="P320" s="224"/>
      <c r="Q320" s="224"/>
      <c r="R320" s="224"/>
      <c r="S320" s="224"/>
      <c r="T320" s="224"/>
      <c r="U320" s="224"/>
      <c r="V320" s="224"/>
      <c r="W320" s="224"/>
      <c r="X320" s="224"/>
      <c r="Y320" s="224"/>
      <c r="Z320" s="225"/>
      <c r="AA320" s="230"/>
      <c r="AC320" s="75" t="str">
        <f t="shared" si="70"/>
        <v>00</v>
      </c>
      <c r="AD320" s="75" t="str">
        <f t="shared" si="71"/>
        <v>00000000000000000000000000000000</v>
      </c>
      <c r="AE320" s="90" t="str">
        <f t="shared" ca="1" si="72"/>
        <v>00000000000000000000000000000000</v>
      </c>
      <c r="AF320" s="90">
        <f t="shared" ca="1" si="73"/>
        <v>0</v>
      </c>
      <c r="AG320" s="75">
        <f t="shared" si="74"/>
        <v>0</v>
      </c>
      <c r="AH320" s="75">
        <f t="shared" si="68"/>
        <v>0</v>
      </c>
    </row>
    <row r="321" spans="1:34" ht="13.5" x14ac:dyDescent="0.2">
      <c r="A321" s="74"/>
      <c r="B321" s="221">
        <v>5</v>
      </c>
      <c r="C321" s="229"/>
      <c r="D321" s="224">
        <v>0</v>
      </c>
      <c r="E321" s="224">
        <v>0</v>
      </c>
      <c r="F321" s="224">
        <v>0</v>
      </c>
      <c r="G321" s="224">
        <v>0</v>
      </c>
      <c r="H321" s="224"/>
      <c r="I321" s="224"/>
      <c r="J321" s="224">
        <v>0</v>
      </c>
      <c r="K321" s="224">
        <v>0</v>
      </c>
      <c r="L321" s="224">
        <v>0</v>
      </c>
      <c r="M321" s="224">
        <v>0</v>
      </c>
      <c r="N321" s="224"/>
      <c r="O321" s="224"/>
      <c r="P321" s="224"/>
      <c r="Q321" s="224"/>
      <c r="R321" s="224"/>
      <c r="S321" s="224"/>
      <c r="T321" s="224"/>
      <c r="U321" s="224"/>
      <c r="V321" s="224"/>
      <c r="W321" s="224"/>
      <c r="X321" s="224"/>
      <c r="Y321" s="224"/>
      <c r="Z321" s="225"/>
      <c r="AA321" s="230"/>
      <c r="AC321" s="75" t="str">
        <f t="shared" si="70"/>
        <v>00</v>
      </c>
      <c r="AD321" s="75" t="str">
        <f t="shared" si="71"/>
        <v>00000000000000000000000000000000</v>
      </c>
      <c r="AE321" s="90" t="str">
        <f t="shared" ca="1" si="72"/>
        <v>00000000000000000000000000000000</v>
      </c>
      <c r="AF321" s="90">
        <f t="shared" ca="1" si="73"/>
        <v>0</v>
      </c>
      <c r="AG321" s="75">
        <f t="shared" si="74"/>
        <v>0</v>
      </c>
      <c r="AH321" s="75">
        <f t="shared" si="68"/>
        <v>0</v>
      </c>
    </row>
    <row r="322" spans="1:34" ht="13.5" x14ac:dyDescent="0.2">
      <c r="A322" s="74"/>
      <c r="B322" s="221">
        <v>6</v>
      </c>
      <c r="C322" s="229"/>
      <c r="D322" s="224">
        <v>0</v>
      </c>
      <c r="E322" s="224">
        <v>0</v>
      </c>
      <c r="F322" s="224">
        <v>0</v>
      </c>
      <c r="G322" s="224">
        <v>0</v>
      </c>
      <c r="H322" s="224"/>
      <c r="I322" s="224"/>
      <c r="J322" s="224">
        <v>0</v>
      </c>
      <c r="K322" s="224">
        <v>0</v>
      </c>
      <c r="L322" s="224">
        <v>0</v>
      </c>
      <c r="M322" s="224">
        <v>0</v>
      </c>
      <c r="N322" s="224"/>
      <c r="O322" s="224"/>
      <c r="P322" s="224"/>
      <c r="Q322" s="224"/>
      <c r="R322" s="224"/>
      <c r="S322" s="224"/>
      <c r="T322" s="224"/>
      <c r="U322" s="224"/>
      <c r="V322" s="224"/>
      <c r="W322" s="224"/>
      <c r="X322" s="224"/>
      <c r="Y322" s="224"/>
      <c r="Z322" s="225"/>
      <c r="AA322" s="230"/>
      <c r="AC322" s="75" t="str">
        <f t="shared" si="70"/>
        <v>00</v>
      </c>
      <c r="AD322" s="75" t="str">
        <f t="shared" si="71"/>
        <v>00000000000000000000000000000000</v>
      </c>
      <c r="AE322" s="90" t="str">
        <f t="shared" ca="1" si="72"/>
        <v>00000000000000000000000000000000</v>
      </c>
      <c r="AF322" s="90">
        <f t="shared" ca="1" si="73"/>
        <v>0</v>
      </c>
      <c r="AG322" s="75">
        <f t="shared" si="74"/>
        <v>0</v>
      </c>
      <c r="AH322" s="75">
        <f t="shared" si="68"/>
        <v>0</v>
      </c>
    </row>
    <row r="323" spans="1:34" ht="13.5" x14ac:dyDescent="0.2">
      <c r="A323" s="74"/>
      <c r="B323" s="221">
        <v>7</v>
      </c>
      <c r="C323" s="229"/>
      <c r="D323" s="224">
        <v>0</v>
      </c>
      <c r="E323" s="224">
        <v>0</v>
      </c>
      <c r="F323" s="224">
        <v>0</v>
      </c>
      <c r="G323" s="224">
        <v>0</v>
      </c>
      <c r="H323" s="224"/>
      <c r="I323" s="224"/>
      <c r="J323" s="224">
        <v>0</v>
      </c>
      <c r="K323" s="224">
        <v>0</v>
      </c>
      <c r="L323" s="224">
        <v>0</v>
      </c>
      <c r="M323" s="224">
        <v>0</v>
      </c>
      <c r="N323" s="224"/>
      <c r="O323" s="224"/>
      <c r="P323" s="224"/>
      <c r="Q323" s="224"/>
      <c r="R323" s="224"/>
      <c r="S323" s="224"/>
      <c r="T323" s="224"/>
      <c r="U323" s="224"/>
      <c r="V323" s="224"/>
      <c r="W323" s="224"/>
      <c r="X323" s="224"/>
      <c r="Y323" s="224"/>
      <c r="Z323" s="225"/>
      <c r="AA323" s="230"/>
      <c r="AC323" s="75" t="str">
        <f t="shared" si="70"/>
        <v>00</v>
      </c>
      <c r="AD323" s="75" t="str">
        <f t="shared" si="71"/>
        <v>00000000000000000000000000000000</v>
      </c>
      <c r="AG323" s="75">
        <f t="shared" si="74"/>
        <v>0</v>
      </c>
      <c r="AH323" s="75">
        <f t="shared" si="68"/>
        <v>0</v>
      </c>
    </row>
    <row r="324" spans="1:34" ht="13.5" x14ac:dyDescent="0.2">
      <c r="A324" s="74"/>
      <c r="B324" s="221">
        <v>8</v>
      </c>
      <c r="C324" s="229"/>
      <c r="D324" s="224">
        <v>0</v>
      </c>
      <c r="E324" s="224">
        <v>0</v>
      </c>
      <c r="F324" s="224">
        <v>0</v>
      </c>
      <c r="G324" s="224">
        <v>0</v>
      </c>
      <c r="H324" s="224"/>
      <c r="I324" s="224"/>
      <c r="J324" s="224">
        <v>0</v>
      </c>
      <c r="K324" s="224">
        <v>0</v>
      </c>
      <c r="L324" s="224">
        <v>0</v>
      </c>
      <c r="M324" s="224">
        <v>0</v>
      </c>
      <c r="N324" s="224"/>
      <c r="O324" s="224"/>
      <c r="P324" s="224"/>
      <c r="Q324" s="224"/>
      <c r="R324" s="224"/>
      <c r="S324" s="224"/>
      <c r="T324" s="224"/>
      <c r="U324" s="224"/>
      <c r="V324" s="224"/>
      <c r="W324" s="224"/>
      <c r="X324" s="224"/>
      <c r="Y324" s="224"/>
      <c r="Z324" s="225"/>
      <c r="AA324" s="230"/>
      <c r="AC324" s="75" t="str">
        <f t="shared" si="70"/>
        <v>00</v>
      </c>
      <c r="AD324" s="75" t="str">
        <f t="shared" si="71"/>
        <v>00000000000000000000000000000000</v>
      </c>
      <c r="AG324" s="75">
        <f t="shared" si="74"/>
        <v>0</v>
      </c>
      <c r="AH324" s="75">
        <f t="shared" si="68"/>
        <v>0</v>
      </c>
    </row>
    <row r="325" spans="1:34" ht="13.5" x14ac:dyDescent="0.2">
      <c r="A325" s="74"/>
      <c r="B325" s="221">
        <v>9</v>
      </c>
      <c r="C325" s="229"/>
      <c r="D325" s="224">
        <v>0</v>
      </c>
      <c r="E325" s="224">
        <v>0</v>
      </c>
      <c r="F325" s="224">
        <v>0</v>
      </c>
      <c r="G325" s="224">
        <v>0</v>
      </c>
      <c r="H325" s="224"/>
      <c r="I325" s="224"/>
      <c r="J325" s="224">
        <v>0</v>
      </c>
      <c r="K325" s="224">
        <v>0</v>
      </c>
      <c r="L325" s="224">
        <v>0</v>
      </c>
      <c r="M325" s="224">
        <v>0</v>
      </c>
      <c r="N325" s="224"/>
      <c r="O325" s="224"/>
      <c r="P325" s="224"/>
      <c r="Q325" s="224"/>
      <c r="R325" s="224"/>
      <c r="S325" s="224"/>
      <c r="T325" s="224"/>
      <c r="U325" s="224"/>
      <c r="V325" s="224"/>
      <c r="W325" s="224"/>
      <c r="X325" s="224"/>
      <c r="Y325" s="224"/>
      <c r="Z325" s="225"/>
      <c r="AA325" s="230"/>
      <c r="AC325" s="75" t="str">
        <f t="shared" si="70"/>
        <v>00</v>
      </c>
      <c r="AD325" s="75" t="str">
        <f t="shared" si="71"/>
        <v>00000000000000000000000000000000</v>
      </c>
      <c r="AG325" s="75">
        <f t="shared" si="74"/>
        <v>0</v>
      </c>
      <c r="AH325" s="75">
        <f t="shared" si="68"/>
        <v>0</v>
      </c>
    </row>
    <row r="326" spans="1:34" ht="13.5" x14ac:dyDescent="0.2">
      <c r="A326" s="74"/>
      <c r="B326" s="221">
        <v>10</v>
      </c>
      <c r="C326" s="229"/>
      <c r="D326" s="224">
        <v>0</v>
      </c>
      <c r="E326" s="224">
        <v>0</v>
      </c>
      <c r="F326" s="224">
        <v>0</v>
      </c>
      <c r="G326" s="224">
        <v>0</v>
      </c>
      <c r="H326" s="224"/>
      <c r="I326" s="224"/>
      <c r="J326" s="224">
        <v>0</v>
      </c>
      <c r="K326" s="224">
        <v>0</v>
      </c>
      <c r="L326" s="224">
        <v>0</v>
      </c>
      <c r="M326" s="224">
        <v>0</v>
      </c>
      <c r="N326" s="224"/>
      <c r="O326" s="224"/>
      <c r="P326" s="224"/>
      <c r="Q326" s="224"/>
      <c r="R326" s="224"/>
      <c r="S326" s="224"/>
      <c r="T326" s="224"/>
      <c r="U326" s="224"/>
      <c r="V326" s="224"/>
      <c r="W326" s="224"/>
      <c r="X326" s="224"/>
      <c r="Y326" s="224"/>
      <c r="Z326" s="225"/>
      <c r="AA326" s="230"/>
      <c r="AC326" s="75" t="str">
        <f t="shared" si="70"/>
        <v>00</v>
      </c>
      <c r="AD326" s="75" t="str">
        <f t="shared" si="71"/>
        <v>00000000000000000000000000000000</v>
      </c>
      <c r="AG326" s="75">
        <f t="shared" si="74"/>
        <v>0</v>
      </c>
      <c r="AH326" s="75">
        <f t="shared" si="68"/>
        <v>0</v>
      </c>
    </row>
    <row r="327" spans="1:34" ht="13.5" x14ac:dyDescent="0.2">
      <c r="A327" s="74"/>
      <c r="B327" s="221">
        <v>11</v>
      </c>
      <c r="C327" s="229"/>
      <c r="D327" s="224">
        <v>0</v>
      </c>
      <c r="E327" s="224">
        <v>0</v>
      </c>
      <c r="F327" s="224">
        <v>0</v>
      </c>
      <c r="G327" s="224">
        <v>0</v>
      </c>
      <c r="H327" s="224"/>
      <c r="I327" s="224"/>
      <c r="J327" s="224">
        <v>0</v>
      </c>
      <c r="K327" s="224">
        <v>0</v>
      </c>
      <c r="L327" s="224">
        <v>0</v>
      </c>
      <c r="M327" s="224">
        <v>0</v>
      </c>
      <c r="N327" s="224"/>
      <c r="O327" s="224"/>
      <c r="P327" s="224"/>
      <c r="Q327" s="224"/>
      <c r="R327" s="224"/>
      <c r="S327" s="224"/>
      <c r="T327" s="224"/>
      <c r="U327" s="224"/>
      <c r="V327" s="224"/>
      <c r="W327" s="224"/>
      <c r="X327" s="224"/>
      <c r="Y327" s="224"/>
      <c r="Z327" s="225"/>
      <c r="AA327" s="230"/>
      <c r="AC327" s="75" t="str">
        <f t="shared" si="70"/>
        <v>00</v>
      </c>
      <c r="AD327" s="75" t="str">
        <f t="shared" si="71"/>
        <v>00000000000000000000000000000000</v>
      </c>
      <c r="AG327" s="75">
        <f t="shared" si="74"/>
        <v>0</v>
      </c>
      <c r="AH327" s="75">
        <f t="shared" si="68"/>
        <v>0</v>
      </c>
    </row>
    <row r="328" spans="1:34" ht="13.5" x14ac:dyDescent="0.2">
      <c r="A328" s="74"/>
      <c r="B328" s="221">
        <v>12</v>
      </c>
      <c r="C328" s="229"/>
      <c r="D328" s="224">
        <v>0</v>
      </c>
      <c r="E328" s="224">
        <v>0</v>
      </c>
      <c r="F328" s="224">
        <v>0</v>
      </c>
      <c r="G328" s="224">
        <v>0</v>
      </c>
      <c r="H328" s="224"/>
      <c r="I328" s="224"/>
      <c r="J328" s="224">
        <v>0</v>
      </c>
      <c r="K328" s="224">
        <v>0</v>
      </c>
      <c r="L328" s="224">
        <v>0</v>
      </c>
      <c r="M328" s="224">
        <v>0</v>
      </c>
      <c r="N328" s="224"/>
      <c r="O328" s="224"/>
      <c r="P328" s="224"/>
      <c r="Q328" s="224"/>
      <c r="R328" s="224"/>
      <c r="S328" s="224"/>
      <c r="T328" s="224"/>
      <c r="U328" s="224"/>
      <c r="V328" s="224"/>
      <c r="W328" s="224"/>
      <c r="X328" s="224"/>
      <c r="Y328" s="224"/>
      <c r="Z328" s="225"/>
      <c r="AA328" s="230"/>
      <c r="AC328" s="75" t="str">
        <f t="shared" si="70"/>
        <v>00</v>
      </c>
      <c r="AD328" s="75" t="str">
        <f t="shared" si="71"/>
        <v>00000000000000000000000000000000</v>
      </c>
      <c r="AG328" s="75">
        <f t="shared" si="74"/>
        <v>0</v>
      </c>
      <c r="AH328" s="75">
        <f t="shared" si="68"/>
        <v>0</v>
      </c>
    </row>
    <row r="329" spans="1:34" ht="13.5" x14ac:dyDescent="0.2">
      <c r="A329" s="74"/>
      <c r="B329" s="221">
        <v>13</v>
      </c>
      <c r="C329" s="229"/>
      <c r="D329" s="224">
        <v>0</v>
      </c>
      <c r="E329" s="224">
        <v>0</v>
      </c>
      <c r="F329" s="224">
        <v>0</v>
      </c>
      <c r="G329" s="224">
        <v>0</v>
      </c>
      <c r="H329" s="224"/>
      <c r="I329" s="224"/>
      <c r="J329" s="224">
        <v>0</v>
      </c>
      <c r="K329" s="224">
        <v>0</v>
      </c>
      <c r="L329" s="224">
        <v>0</v>
      </c>
      <c r="M329" s="224">
        <v>0</v>
      </c>
      <c r="N329" s="224"/>
      <c r="O329" s="224"/>
      <c r="P329" s="224"/>
      <c r="Q329" s="224"/>
      <c r="R329" s="224"/>
      <c r="S329" s="224"/>
      <c r="T329" s="224"/>
      <c r="U329" s="224"/>
      <c r="V329" s="224"/>
      <c r="W329" s="224"/>
      <c r="X329" s="224"/>
      <c r="Y329" s="224"/>
      <c r="Z329" s="225"/>
      <c r="AA329" s="230"/>
      <c r="AC329" s="75" t="str">
        <f t="shared" si="70"/>
        <v>00</v>
      </c>
      <c r="AD329" s="75" t="str">
        <f t="shared" si="71"/>
        <v>00000000000000000000000000000000</v>
      </c>
      <c r="AG329" s="75">
        <f t="shared" si="74"/>
        <v>0</v>
      </c>
      <c r="AH329" s="75">
        <f t="shared" si="68"/>
        <v>0</v>
      </c>
    </row>
    <row r="330" spans="1:34" ht="13.5" x14ac:dyDescent="0.2">
      <c r="A330" s="74"/>
      <c r="B330" s="221">
        <v>14</v>
      </c>
      <c r="C330" s="229"/>
      <c r="D330" s="224">
        <v>0</v>
      </c>
      <c r="E330" s="224">
        <v>0</v>
      </c>
      <c r="F330" s="224">
        <v>0</v>
      </c>
      <c r="G330" s="224">
        <v>0</v>
      </c>
      <c r="H330" s="224"/>
      <c r="I330" s="224"/>
      <c r="J330" s="224">
        <v>0</v>
      </c>
      <c r="K330" s="224">
        <v>0</v>
      </c>
      <c r="L330" s="224">
        <v>0</v>
      </c>
      <c r="M330" s="224">
        <v>0</v>
      </c>
      <c r="N330" s="224"/>
      <c r="O330" s="224"/>
      <c r="P330" s="224"/>
      <c r="Q330" s="224"/>
      <c r="R330" s="224"/>
      <c r="S330" s="224"/>
      <c r="T330" s="224"/>
      <c r="U330" s="224"/>
      <c r="V330" s="224"/>
      <c r="W330" s="224"/>
      <c r="X330" s="224"/>
      <c r="Y330" s="224"/>
      <c r="Z330" s="225"/>
      <c r="AA330" s="230"/>
      <c r="AC330" s="75" t="str">
        <f t="shared" si="70"/>
        <v>00</v>
      </c>
      <c r="AD330" s="75" t="str">
        <f t="shared" si="71"/>
        <v>00000000000000000000000000000000</v>
      </c>
      <c r="AG330" s="75">
        <f t="shared" si="74"/>
        <v>0</v>
      </c>
      <c r="AH330" s="75">
        <f t="shared" si="68"/>
        <v>0</v>
      </c>
    </row>
    <row r="331" spans="1:34" ht="13.5" x14ac:dyDescent="0.2">
      <c r="A331" s="74"/>
      <c r="B331" s="221">
        <v>15</v>
      </c>
      <c r="C331" s="229"/>
      <c r="D331" s="224">
        <v>0</v>
      </c>
      <c r="E331" s="224">
        <v>0</v>
      </c>
      <c r="F331" s="224">
        <v>0</v>
      </c>
      <c r="G331" s="224">
        <v>0</v>
      </c>
      <c r="H331" s="224"/>
      <c r="I331" s="224"/>
      <c r="J331" s="224">
        <v>0</v>
      </c>
      <c r="K331" s="224">
        <v>0</v>
      </c>
      <c r="L331" s="224">
        <v>0</v>
      </c>
      <c r="M331" s="224">
        <v>0</v>
      </c>
      <c r="N331" s="224"/>
      <c r="O331" s="224"/>
      <c r="P331" s="224"/>
      <c r="Q331" s="224"/>
      <c r="R331" s="224"/>
      <c r="S331" s="224"/>
      <c r="T331" s="224"/>
      <c r="U331" s="224"/>
      <c r="V331" s="224"/>
      <c r="W331" s="224"/>
      <c r="X331" s="224"/>
      <c r="Y331" s="224"/>
      <c r="Z331" s="225"/>
      <c r="AA331" s="230"/>
      <c r="AC331" s="75" t="str">
        <f t="shared" si="70"/>
        <v>00</v>
      </c>
      <c r="AD331" s="75" t="str">
        <f t="shared" si="71"/>
        <v>00000000000000000000000000000000</v>
      </c>
      <c r="AG331" s="75">
        <f t="shared" si="74"/>
        <v>0</v>
      </c>
      <c r="AH331" s="75">
        <f t="shared" si="68"/>
        <v>0</v>
      </c>
    </row>
    <row r="332" spans="1:34" ht="13.5" x14ac:dyDescent="0.2">
      <c r="A332" s="74"/>
      <c r="B332" s="221">
        <v>16</v>
      </c>
      <c r="C332" s="229"/>
      <c r="D332" s="224">
        <v>0</v>
      </c>
      <c r="E332" s="224">
        <v>0</v>
      </c>
      <c r="F332" s="224">
        <v>0</v>
      </c>
      <c r="G332" s="224">
        <v>0</v>
      </c>
      <c r="H332" s="224"/>
      <c r="I332" s="224"/>
      <c r="J332" s="224">
        <v>0</v>
      </c>
      <c r="K332" s="224">
        <v>0</v>
      </c>
      <c r="L332" s="224">
        <v>0</v>
      </c>
      <c r="M332" s="224">
        <v>0</v>
      </c>
      <c r="N332" s="224"/>
      <c r="O332" s="224"/>
      <c r="P332" s="224"/>
      <c r="Q332" s="224"/>
      <c r="R332" s="224"/>
      <c r="S332" s="224"/>
      <c r="T332" s="224"/>
      <c r="U332" s="224"/>
      <c r="V332" s="224"/>
      <c r="W332" s="224"/>
      <c r="X332" s="224"/>
      <c r="Y332" s="224"/>
      <c r="Z332" s="225"/>
      <c r="AA332" s="230"/>
      <c r="AC332" s="75" t="str">
        <f t="shared" si="70"/>
        <v>00</v>
      </c>
      <c r="AD332" s="75" t="str">
        <f t="shared" si="71"/>
        <v>00000000000000000000000000000000</v>
      </c>
      <c r="AG332" s="75">
        <f t="shared" si="74"/>
        <v>0</v>
      </c>
      <c r="AH332" s="75">
        <f t="shared" si="68"/>
        <v>0</v>
      </c>
    </row>
    <row r="333" spans="1:34" ht="13.5" x14ac:dyDescent="0.2">
      <c r="A333" s="74"/>
      <c r="B333" s="221">
        <v>17</v>
      </c>
      <c r="C333" s="229"/>
      <c r="D333" s="224">
        <v>0</v>
      </c>
      <c r="E333" s="224">
        <v>0</v>
      </c>
      <c r="F333" s="224">
        <v>0</v>
      </c>
      <c r="G333" s="224">
        <v>0</v>
      </c>
      <c r="H333" s="224"/>
      <c r="I333" s="224"/>
      <c r="J333" s="224">
        <v>0</v>
      </c>
      <c r="K333" s="224">
        <v>0</v>
      </c>
      <c r="L333" s="224">
        <v>0</v>
      </c>
      <c r="M333" s="224">
        <v>0</v>
      </c>
      <c r="N333" s="224"/>
      <c r="O333" s="224"/>
      <c r="P333" s="224"/>
      <c r="Q333" s="224"/>
      <c r="R333" s="224"/>
      <c r="S333" s="224"/>
      <c r="T333" s="224"/>
      <c r="U333" s="224"/>
      <c r="V333" s="224"/>
      <c r="W333" s="224"/>
      <c r="X333" s="224"/>
      <c r="Y333" s="224"/>
      <c r="Z333" s="225"/>
      <c r="AA333" s="230"/>
      <c r="AC333" s="75" t="str">
        <f t="shared" si="70"/>
        <v>00</v>
      </c>
      <c r="AD333" s="75" t="str">
        <f t="shared" si="71"/>
        <v>00000000000000000000000000000000</v>
      </c>
      <c r="AG333" s="75">
        <f t="shared" si="74"/>
        <v>0</v>
      </c>
      <c r="AH333" s="75">
        <f t="shared" si="68"/>
        <v>0</v>
      </c>
    </row>
    <row r="334" spans="1:34" ht="13.5" x14ac:dyDescent="0.2">
      <c r="A334" s="74"/>
      <c r="B334" s="221">
        <v>18</v>
      </c>
      <c r="C334" s="229"/>
      <c r="D334" s="224">
        <v>0</v>
      </c>
      <c r="E334" s="224">
        <v>0</v>
      </c>
      <c r="F334" s="224">
        <v>0</v>
      </c>
      <c r="G334" s="224">
        <v>0</v>
      </c>
      <c r="H334" s="224"/>
      <c r="I334" s="224"/>
      <c r="J334" s="224">
        <v>0</v>
      </c>
      <c r="K334" s="224">
        <v>0</v>
      </c>
      <c r="L334" s="224">
        <v>0</v>
      </c>
      <c r="M334" s="224">
        <v>0</v>
      </c>
      <c r="N334" s="224"/>
      <c r="O334" s="224"/>
      <c r="P334" s="224"/>
      <c r="Q334" s="224"/>
      <c r="R334" s="224"/>
      <c r="S334" s="224"/>
      <c r="T334" s="224"/>
      <c r="U334" s="224"/>
      <c r="V334" s="224"/>
      <c r="W334" s="224"/>
      <c r="X334" s="224"/>
      <c r="Y334" s="224"/>
      <c r="Z334" s="225"/>
      <c r="AA334" s="230"/>
      <c r="AC334" s="75" t="str">
        <f t="shared" si="70"/>
        <v>00</v>
      </c>
      <c r="AD334" s="75" t="str">
        <f t="shared" si="71"/>
        <v>00000000000000000000000000000000</v>
      </c>
      <c r="AG334" s="75">
        <f t="shared" si="74"/>
        <v>0</v>
      </c>
      <c r="AH334" s="75">
        <f t="shared" si="68"/>
        <v>0</v>
      </c>
    </row>
    <row r="335" spans="1:34" ht="13.5" x14ac:dyDescent="0.2">
      <c r="A335" s="74"/>
      <c r="B335" s="221">
        <v>19</v>
      </c>
      <c r="C335" s="229"/>
      <c r="D335" s="224">
        <v>0</v>
      </c>
      <c r="E335" s="224">
        <v>0</v>
      </c>
      <c r="F335" s="224">
        <v>0</v>
      </c>
      <c r="G335" s="224">
        <v>0</v>
      </c>
      <c r="H335" s="224"/>
      <c r="I335" s="224"/>
      <c r="J335" s="224">
        <v>0</v>
      </c>
      <c r="K335" s="224">
        <v>0</v>
      </c>
      <c r="L335" s="224">
        <v>0</v>
      </c>
      <c r="M335" s="224">
        <v>0</v>
      </c>
      <c r="N335" s="224"/>
      <c r="O335" s="224"/>
      <c r="P335" s="224"/>
      <c r="Q335" s="224"/>
      <c r="R335" s="224"/>
      <c r="S335" s="224"/>
      <c r="T335" s="224"/>
      <c r="U335" s="224"/>
      <c r="V335" s="224"/>
      <c r="W335" s="224"/>
      <c r="X335" s="224"/>
      <c r="Y335" s="224"/>
      <c r="Z335" s="225"/>
      <c r="AA335" s="230"/>
      <c r="AC335" s="75" t="str">
        <f t="shared" si="70"/>
        <v>00</v>
      </c>
      <c r="AD335" s="75" t="str">
        <f t="shared" si="71"/>
        <v>00000000000000000000000000000000</v>
      </c>
      <c r="AG335" s="75">
        <f t="shared" si="74"/>
        <v>0</v>
      </c>
      <c r="AH335" s="75">
        <f t="shared" si="68"/>
        <v>0</v>
      </c>
    </row>
    <row r="336" spans="1:34" ht="13.5" x14ac:dyDescent="0.2">
      <c r="A336" s="74"/>
      <c r="B336" s="221">
        <v>20</v>
      </c>
      <c r="C336" s="229"/>
      <c r="D336" s="224">
        <v>0</v>
      </c>
      <c r="E336" s="224">
        <v>0</v>
      </c>
      <c r="F336" s="224">
        <v>0</v>
      </c>
      <c r="G336" s="224">
        <v>0</v>
      </c>
      <c r="H336" s="224"/>
      <c r="I336" s="224"/>
      <c r="J336" s="224">
        <v>0</v>
      </c>
      <c r="K336" s="224">
        <v>0</v>
      </c>
      <c r="L336" s="224">
        <v>0</v>
      </c>
      <c r="M336" s="224">
        <v>0</v>
      </c>
      <c r="N336" s="224"/>
      <c r="O336" s="224"/>
      <c r="P336" s="224"/>
      <c r="Q336" s="224"/>
      <c r="R336" s="224"/>
      <c r="S336" s="224"/>
      <c r="T336" s="224"/>
      <c r="U336" s="224"/>
      <c r="V336" s="224"/>
      <c r="W336" s="224"/>
      <c r="X336" s="224"/>
      <c r="Y336" s="224"/>
      <c r="Z336" s="225"/>
      <c r="AA336" s="230"/>
      <c r="AC336" s="75" t="str">
        <f t="shared" si="70"/>
        <v>00</v>
      </c>
      <c r="AD336" s="75" t="str">
        <f t="shared" si="71"/>
        <v>00000000000000000000000000000000</v>
      </c>
      <c r="AG336" s="75">
        <f t="shared" si="74"/>
        <v>0</v>
      </c>
      <c r="AH336" s="75">
        <f t="shared" si="68"/>
        <v>0</v>
      </c>
    </row>
    <row r="337" spans="1:34" ht="13.5" x14ac:dyDescent="0.2">
      <c r="A337" s="74"/>
      <c r="B337" s="221">
        <v>21</v>
      </c>
      <c r="C337" s="229"/>
      <c r="D337" s="224">
        <v>0</v>
      </c>
      <c r="E337" s="224">
        <v>0</v>
      </c>
      <c r="F337" s="224">
        <v>0</v>
      </c>
      <c r="G337" s="224">
        <v>0</v>
      </c>
      <c r="H337" s="224"/>
      <c r="I337" s="224"/>
      <c r="J337" s="224">
        <v>0</v>
      </c>
      <c r="K337" s="224">
        <v>0</v>
      </c>
      <c r="L337" s="224">
        <v>0</v>
      </c>
      <c r="M337" s="224">
        <v>0</v>
      </c>
      <c r="N337" s="224"/>
      <c r="O337" s="224"/>
      <c r="P337" s="224"/>
      <c r="Q337" s="224"/>
      <c r="R337" s="224"/>
      <c r="S337" s="224"/>
      <c r="T337" s="224"/>
      <c r="U337" s="224"/>
      <c r="V337" s="224"/>
      <c r="W337" s="224"/>
      <c r="X337" s="224"/>
      <c r="Y337" s="224"/>
      <c r="Z337" s="225"/>
      <c r="AA337" s="230"/>
      <c r="AC337" s="75" t="str">
        <f t="shared" si="70"/>
        <v>00</v>
      </c>
      <c r="AD337" s="75" t="str">
        <f t="shared" si="71"/>
        <v>00000000000000000000000000000000</v>
      </c>
      <c r="AG337" s="75">
        <f t="shared" si="74"/>
        <v>0</v>
      </c>
      <c r="AH337" s="75">
        <f t="shared" si="68"/>
        <v>0</v>
      </c>
    </row>
    <row r="338" spans="1:34" ht="13.5" x14ac:dyDescent="0.2">
      <c r="A338" s="74"/>
      <c r="B338" s="221">
        <v>22</v>
      </c>
      <c r="C338" s="229"/>
      <c r="D338" s="224">
        <v>0</v>
      </c>
      <c r="E338" s="224">
        <v>0</v>
      </c>
      <c r="F338" s="224">
        <v>0</v>
      </c>
      <c r="G338" s="224">
        <v>0</v>
      </c>
      <c r="H338" s="224"/>
      <c r="I338" s="224"/>
      <c r="J338" s="224">
        <v>0</v>
      </c>
      <c r="K338" s="224">
        <v>0</v>
      </c>
      <c r="L338" s="224">
        <v>0</v>
      </c>
      <c r="M338" s="224">
        <v>0</v>
      </c>
      <c r="N338" s="224"/>
      <c r="O338" s="224"/>
      <c r="P338" s="224"/>
      <c r="Q338" s="224"/>
      <c r="R338" s="224"/>
      <c r="S338" s="224"/>
      <c r="T338" s="224"/>
      <c r="U338" s="224"/>
      <c r="V338" s="224"/>
      <c r="W338" s="224"/>
      <c r="X338" s="224"/>
      <c r="Y338" s="224"/>
      <c r="Z338" s="225"/>
      <c r="AA338" s="230"/>
      <c r="AC338" s="75" t="str">
        <f t="shared" si="70"/>
        <v>00</v>
      </c>
      <c r="AD338" s="75" t="str">
        <f t="shared" si="71"/>
        <v>00000000000000000000000000000000</v>
      </c>
      <c r="AG338" s="75">
        <f t="shared" si="74"/>
        <v>0</v>
      </c>
      <c r="AH338" s="75">
        <f t="shared" si="68"/>
        <v>0</v>
      </c>
    </row>
    <row r="339" spans="1:34" ht="13.5" x14ac:dyDescent="0.2">
      <c r="A339" s="74"/>
      <c r="B339" s="221">
        <v>23</v>
      </c>
      <c r="C339" s="229"/>
      <c r="D339" s="224">
        <v>0</v>
      </c>
      <c r="E339" s="224">
        <v>0</v>
      </c>
      <c r="F339" s="224">
        <v>0</v>
      </c>
      <c r="G339" s="224">
        <v>0</v>
      </c>
      <c r="H339" s="224"/>
      <c r="I339" s="224"/>
      <c r="J339" s="224">
        <v>0</v>
      </c>
      <c r="K339" s="224">
        <v>0</v>
      </c>
      <c r="L339" s="224">
        <v>0</v>
      </c>
      <c r="M339" s="224">
        <v>0</v>
      </c>
      <c r="N339" s="224"/>
      <c r="O339" s="224"/>
      <c r="P339" s="224"/>
      <c r="Q339" s="224"/>
      <c r="R339" s="224"/>
      <c r="S339" s="224"/>
      <c r="T339" s="224"/>
      <c r="U339" s="224"/>
      <c r="V339" s="224"/>
      <c r="W339" s="224"/>
      <c r="X339" s="224"/>
      <c r="Y339" s="224"/>
      <c r="Z339" s="225"/>
      <c r="AA339" s="230"/>
      <c r="AC339" s="75" t="str">
        <f t="shared" si="70"/>
        <v>00</v>
      </c>
      <c r="AD339" s="75" t="str">
        <f t="shared" si="71"/>
        <v>00000000000000000000000000000000</v>
      </c>
      <c r="AG339" s="75">
        <f t="shared" si="74"/>
        <v>0</v>
      </c>
      <c r="AH339" s="75">
        <f t="shared" si="68"/>
        <v>0</v>
      </c>
    </row>
    <row r="340" spans="1:34" ht="13.5" x14ac:dyDescent="0.2">
      <c r="A340" s="74"/>
      <c r="B340" s="221">
        <v>24</v>
      </c>
      <c r="C340" s="229"/>
      <c r="D340" s="224">
        <v>0</v>
      </c>
      <c r="E340" s="224">
        <v>0</v>
      </c>
      <c r="F340" s="224">
        <v>0</v>
      </c>
      <c r="G340" s="224">
        <v>0</v>
      </c>
      <c r="H340" s="224"/>
      <c r="I340" s="224"/>
      <c r="J340" s="224">
        <v>0</v>
      </c>
      <c r="K340" s="224">
        <v>0</v>
      </c>
      <c r="L340" s="224">
        <v>0</v>
      </c>
      <c r="M340" s="224">
        <v>0</v>
      </c>
      <c r="N340" s="224"/>
      <c r="O340" s="224"/>
      <c r="P340" s="224"/>
      <c r="Q340" s="224"/>
      <c r="R340" s="224"/>
      <c r="S340" s="224"/>
      <c r="T340" s="224"/>
      <c r="U340" s="224"/>
      <c r="V340" s="224"/>
      <c r="W340" s="224"/>
      <c r="X340" s="224"/>
      <c r="Y340" s="224"/>
      <c r="Z340" s="225"/>
      <c r="AA340" s="230"/>
      <c r="AC340" s="75" t="str">
        <f t="shared" si="70"/>
        <v>00</v>
      </c>
      <c r="AD340" s="75" t="str">
        <f t="shared" si="71"/>
        <v>00000000000000000000000000000000</v>
      </c>
      <c r="AG340" s="75">
        <f t="shared" si="74"/>
        <v>0</v>
      </c>
      <c r="AH340" s="75">
        <f t="shared" si="68"/>
        <v>0</v>
      </c>
    </row>
    <row r="341" spans="1:34" ht="13.5" x14ac:dyDescent="0.2">
      <c r="A341" s="74"/>
      <c r="B341" s="221">
        <v>25</v>
      </c>
      <c r="C341" s="229"/>
      <c r="D341" s="224">
        <v>0</v>
      </c>
      <c r="E341" s="224">
        <v>0</v>
      </c>
      <c r="F341" s="224">
        <v>0</v>
      </c>
      <c r="G341" s="224">
        <v>0</v>
      </c>
      <c r="H341" s="224"/>
      <c r="I341" s="224"/>
      <c r="J341" s="224">
        <v>0</v>
      </c>
      <c r="K341" s="224">
        <v>0</v>
      </c>
      <c r="L341" s="224">
        <v>0</v>
      </c>
      <c r="M341" s="224">
        <v>0</v>
      </c>
      <c r="N341" s="224"/>
      <c r="O341" s="224"/>
      <c r="P341" s="224"/>
      <c r="Q341" s="224"/>
      <c r="R341" s="224"/>
      <c r="S341" s="224"/>
      <c r="T341" s="224"/>
      <c r="U341" s="224"/>
      <c r="V341" s="224"/>
      <c r="W341" s="224"/>
      <c r="X341" s="224"/>
      <c r="Y341" s="224"/>
      <c r="Z341" s="225"/>
      <c r="AA341" s="230"/>
      <c r="AC341" s="75" t="str">
        <f t="shared" si="70"/>
        <v>00</v>
      </c>
      <c r="AD341" s="75" t="str">
        <f t="shared" si="71"/>
        <v>00000000000000000000000000000000</v>
      </c>
      <c r="AG341" s="75">
        <f t="shared" si="74"/>
        <v>0</v>
      </c>
      <c r="AH341" s="75">
        <f t="shared" si="68"/>
        <v>0</v>
      </c>
    </row>
    <row r="342" spans="1:34" ht="13.5" x14ac:dyDescent="0.2">
      <c r="A342" s="74"/>
      <c r="B342" s="221">
        <v>26</v>
      </c>
      <c r="C342" s="229"/>
      <c r="D342" s="224">
        <v>0</v>
      </c>
      <c r="E342" s="224">
        <v>0</v>
      </c>
      <c r="F342" s="224">
        <v>0</v>
      </c>
      <c r="G342" s="224">
        <v>0</v>
      </c>
      <c r="H342" s="224"/>
      <c r="I342" s="224"/>
      <c r="J342" s="224">
        <v>0</v>
      </c>
      <c r="K342" s="224">
        <v>0</v>
      </c>
      <c r="L342" s="224">
        <v>0</v>
      </c>
      <c r="M342" s="224">
        <v>0</v>
      </c>
      <c r="N342" s="224"/>
      <c r="O342" s="224"/>
      <c r="P342" s="224"/>
      <c r="Q342" s="224"/>
      <c r="R342" s="224"/>
      <c r="S342" s="224"/>
      <c r="T342" s="224"/>
      <c r="U342" s="224"/>
      <c r="V342" s="224"/>
      <c r="W342" s="224"/>
      <c r="X342" s="224"/>
      <c r="Y342" s="224"/>
      <c r="Z342" s="225"/>
      <c r="AA342" s="230"/>
      <c r="AC342" s="75" t="str">
        <f t="shared" si="70"/>
        <v>00</v>
      </c>
      <c r="AD342" s="75" t="str">
        <f t="shared" si="71"/>
        <v>00000000000000000000000000000000</v>
      </c>
      <c r="AG342" s="75">
        <f t="shared" si="74"/>
        <v>0</v>
      </c>
      <c r="AH342" s="75">
        <f t="shared" si="68"/>
        <v>0</v>
      </c>
    </row>
    <row r="343" spans="1:34" ht="13.5" x14ac:dyDescent="0.2">
      <c r="A343" s="74"/>
      <c r="B343" s="221">
        <v>27</v>
      </c>
      <c r="C343" s="229"/>
      <c r="D343" s="224">
        <v>0</v>
      </c>
      <c r="E343" s="224">
        <v>0</v>
      </c>
      <c r="F343" s="224">
        <v>0</v>
      </c>
      <c r="G343" s="224">
        <v>0</v>
      </c>
      <c r="H343" s="224"/>
      <c r="I343" s="224"/>
      <c r="J343" s="224">
        <v>0</v>
      </c>
      <c r="K343" s="224">
        <v>0</v>
      </c>
      <c r="L343" s="224">
        <v>0</v>
      </c>
      <c r="M343" s="224">
        <v>0</v>
      </c>
      <c r="N343" s="224"/>
      <c r="O343" s="224"/>
      <c r="P343" s="224"/>
      <c r="Q343" s="224"/>
      <c r="R343" s="224"/>
      <c r="S343" s="224"/>
      <c r="T343" s="224"/>
      <c r="U343" s="224"/>
      <c r="V343" s="224"/>
      <c r="W343" s="224"/>
      <c r="X343" s="224"/>
      <c r="Y343" s="224"/>
      <c r="Z343" s="225"/>
      <c r="AA343" s="230"/>
      <c r="AC343" s="75" t="str">
        <f t="shared" si="70"/>
        <v>00</v>
      </c>
      <c r="AD343" s="75" t="str">
        <f t="shared" si="71"/>
        <v>00000000000000000000000000000000</v>
      </c>
      <c r="AG343" s="75">
        <f t="shared" si="74"/>
        <v>0</v>
      </c>
      <c r="AH343" s="75">
        <f t="shared" si="68"/>
        <v>0</v>
      </c>
    </row>
    <row r="344" spans="1:34" ht="13.5" x14ac:dyDescent="0.2">
      <c r="A344" s="74"/>
      <c r="B344" s="221">
        <v>28</v>
      </c>
      <c r="C344" s="229"/>
      <c r="D344" s="224">
        <v>0</v>
      </c>
      <c r="E344" s="224">
        <v>0</v>
      </c>
      <c r="F344" s="224">
        <v>0</v>
      </c>
      <c r="G344" s="224">
        <v>0</v>
      </c>
      <c r="H344" s="224"/>
      <c r="I344" s="224"/>
      <c r="J344" s="224">
        <v>0</v>
      </c>
      <c r="K344" s="224">
        <v>0</v>
      </c>
      <c r="L344" s="224">
        <v>0</v>
      </c>
      <c r="M344" s="224">
        <v>0</v>
      </c>
      <c r="N344" s="224"/>
      <c r="O344" s="224"/>
      <c r="P344" s="224"/>
      <c r="Q344" s="224"/>
      <c r="R344" s="224"/>
      <c r="S344" s="224"/>
      <c r="T344" s="224"/>
      <c r="U344" s="224"/>
      <c r="V344" s="224"/>
      <c r="W344" s="224"/>
      <c r="X344" s="224"/>
      <c r="Y344" s="224"/>
      <c r="Z344" s="225"/>
      <c r="AA344" s="230"/>
      <c r="AC344" s="75" t="str">
        <f t="shared" si="70"/>
        <v>00</v>
      </c>
      <c r="AD344" s="75" t="str">
        <f t="shared" si="71"/>
        <v>00000000000000000000000000000000</v>
      </c>
      <c r="AG344" s="75">
        <f t="shared" si="74"/>
        <v>0</v>
      </c>
      <c r="AH344" s="75">
        <f t="shared" si="68"/>
        <v>0</v>
      </c>
    </row>
    <row r="345" spans="1:34" ht="13.5" x14ac:dyDescent="0.2">
      <c r="A345" s="74"/>
      <c r="B345" s="221">
        <v>29</v>
      </c>
      <c r="C345" s="229"/>
      <c r="D345" s="224">
        <v>0</v>
      </c>
      <c r="E345" s="224">
        <v>0</v>
      </c>
      <c r="F345" s="224">
        <v>0</v>
      </c>
      <c r="G345" s="224">
        <v>0</v>
      </c>
      <c r="H345" s="224"/>
      <c r="I345" s="224"/>
      <c r="J345" s="224">
        <v>0</v>
      </c>
      <c r="K345" s="224">
        <v>0</v>
      </c>
      <c r="L345" s="224">
        <v>0</v>
      </c>
      <c r="M345" s="224">
        <v>0</v>
      </c>
      <c r="N345" s="224"/>
      <c r="O345" s="224"/>
      <c r="P345" s="224"/>
      <c r="Q345" s="224"/>
      <c r="R345" s="224"/>
      <c r="S345" s="224"/>
      <c r="T345" s="224"/>
      <c r="U345" s="224"/>
      <c r="V345" s="224"/>
      <c r="W345" s="224"/>
      <c r="X345" s="224"/>
      <c r="Y345" s="224"/>
      <c r="Z345" s="225"/>
      <c r="AA345" s="230"/>
      <c r="AC345" s="75" t="str">
        <f t="shared" si="70"/>
        <v>00</v>
      </c>
      <c r="AD345" s="75" t="str">
        <f t="shared" si="71"/>
        <v>00000000000000000000000000000000</v>
      </c>
      <c r="AG345" s="75">
        <f t="shared" si="74"/>
        <v>0</v>
      </c>
      <c r="AH345" s="75">
        <f t="shared" si="68"/>
        <v>0</v>
      </c>
    </row>
    <row r="346" spans="1:34" ht="13.5" x14ac:dyDescent="0.2">
      <c r="A346" s="74"/>
      <c r="B346" s="221">
        <v>30</v>
      </c>
      <c r="C346" s="229"/>
      <c r="D346" s="224">
        <v>0</v>
      </c>
      <c r="E346" s="224">
        <v>0</v>
      </c>
      <c r="F346" s="224">
        <v>0</v>
      </c>
      <c r="G346" s="224">
        <v>0</v>
      </c>
      <c r="H346" s="224"/>
      <c r="I346" s="224"/>
      <c r="J346" s="224">
        <v>0</v>
      </c>
      <c r="K346" s="224">
        <v>0</v>
      </c>
      <c r="L346" s="224">
        <v>0</v>
      </c>
      <c r="M346" s="224">
        <v>0</v>
      </c>
      <c r="N346" s="224"/>
      <c r="O346" s="224"/>
      <c r="P346" s="224"/>
      <c r="Q346" s="224"/>
      <c r="R346" s="224"/>
      <c r="S346" s="224"/>
      <c r="T346" s="224"/>
      <c r="U346" s="224"/>
      <c r="V346" s="224"/>
      <c r="W346" s="224"/>
      <c r="X346" s="224"/>
      <c r="Y346" s="224"/>
      <c r="Z346" s="225"/>
      <c r="AA346" s="230"/>
      <c r="AC346" s="75" t="str">
        <f t="shared" si="70"/>
        <v>00</v>
      </c>
      <c r="AD346" s="75" t="str">
        <f t="shared" si="71"/>
        <v>00000000000000000000000000000000</v>
      </c>
      <c r="AG346" s="75">
        <f t="shared" si="74"/>
        <v>0</v>
      </c>
      <c r="AH346" s="75">
        <f t="shared" si="68"/>
        <v>0</v>
      </c>
    </row>
    <row r="347" spans="1:34" ht="13.5" x14ac:dyDescent="0.2">
      <c r="A347" s="74"/>
      <c r="B347" s="221">
        <v>31</v>
      </c>
      <c r="C347" s="229"/>
      <c r="D347" s="224">
        <v>0</v>
      </c>
      <c r="E347" s="224">
        <v>0</v>
      </c>
      <c r="F347" s="224">
        <v>0</v>
      </c>
      <c r="G347" s="224">
        <v>0</v>
      </c>
      <c r="H347" s="224"/>
      <c r="I347" s="224"/>
      <c r="J347" s="224">
        <v>0</v>
      </c>
      <c r="K347" s="224">
        <v>0</v>
      </c>
      <c r="L347" s="224">
        <v>0</v>
      </c>
      <c r="M347" s="224">
        <v>0</v>
      </c>
      <c r="N347" s="224"/>
      <c r="O347" s="224"/>
      <c r="P347" s="224"/>
      <c r="Q347" s="224"/>
      <c r="R347" s="224"/>
      <c r="S347" s="224"/>
      <c r="T347" s="224"/>
      <c r="U347" s="224"/>
      <c r="V347" s="224"/>
      <c r="W347" s="224"/>
      <c r="X347" s="224"/>
      <c r="Y347" s="224"/>
      <c r="Z347" s="225"/>
      <c r="AA347" s="230"/>
      <c r="AC347" s="75" t="str">
        <f t="shared" si="70"/>
        <v>00</v>
      </c>
      <c r="AD347" s="75" t="str">
        <f t="shared" si="71"/>
        <v>00000000000000000000000000000000</v>
      </c>
      <c r="AG347" s="75">
        <f t="shared" si="74"/>
        <v>0</v>
      </c>
      <c r="AH347" s="75">
        <f t="shared" si="68"/>
        <v>0</v>
      </c>
    </row>
    <row r="348" spans="1:34" ht="13.5" x14ac:dyDescent="0.2">
      <c r="A348" s="74"/>
      <c r="B348" s="221">
        <v>32</v>
      </c>
      <c r="C348" s="229"/>
      <c r="D348" s="224">
        <v>0</v>
      </c>
      <c r="E348" s="224">
        <v>0</v>
      </c>
      <c r="F348" s="224">
        <v>0</v>
      </c>
      <c r="G348" s="224">
        <v>0</v>
      </c>
      <c r="H348" s="224"/>
      <c r="I348" s="224"/>
      <c r="J348" s="224">
        <v>0</v>
      </c>
      <c r="K348" s="224">
        <v>0</v>
      </c>
      <c r="L348" s="224">
        <v>0</v>
      </c>
      <c r="M348" s="224">
        <v>0</v>
      </c>
      <c r="N348" s="224"/>
      <c r="O348" s="224"/>
      <c r="P348" s="224"/>
      <c r="Q348" s="224"/>
      <c r="R348" s="224"/>
      <c r="S348" s="224"/>
      <c r="T348" s="224"/>
      <c r="U348" s="224"/>
      <c r="V348" s="224"/>
      <c r="W348" s="224"/>
      <c r="X348" s="224"/>
      <c r="Y348" s="224"/>
      <c r="Z348" s="225"/>
      <c r="AA348" s="230"/>
      <c r="AC348" s="75" t="str">
        <f t="shared" si="70"/>
        <v>00</v>
      </c>
      <c r="AD348" s="75" t="str">
        <f t="shared" si="71"/>
        <v>00000000000000000000000000000000</v>
      </c>
      <c r="AG348" s="75">
        <f t="shared" si="74"/>
        <v>0</v>
      </c>
      <c r="AH348" s="75">
        <f t="shared" si="68"/>
        <v>0</v>
      </c>
    </row>
    <row r="349" spans="1:34" ht="13.5" x14ac:dyDescent="0.2">
      <c r="A349" s="74"/>
      <c r="B349" s="221">
        <v>33</v>
      </c>
      <c r="C349" s="229"/>
      <c r="D349" s="224">
        <v>0</v>
      </c>
      <c r="E349" s="224">
        <v>0</v>
      </c>
      <c r="F349" s="224">
        <v>0</v>
      </c>
      <c r="G349" s="224">
        <v>0</v>
      </c>
      <c r="H349" s="224"/>
      <c r="I349" s="224"/>
      <c r="J349" s="224">
        <v>0</v>
      </c>
      <c r="K349" s="224">
        <v>0</v>
      </c>
      <c r="L349" s="224">
        <v>0</v>
      </c>
      <c r="M349" s="224">
        <v>0</v>
      </c>
      <c r="N349" s="224"/>
      <c r="O349" s="224"/>
      <c r="P349" s="224"/>
      <c r="Q349" s="224"/>
      <c r="R349" s="224"/>
      <c r="S349" s="224"/>
      <c r="T349" s="224"/>
      <c r="U349" s="224"/>
      <c r="V349" s="224"/>
      <c r="W349" s="224"/>
      <c r="X349" s="224"/>
      <c r="Y349" s="224"/>
      <c r="Z349" s="225"/>
      <c r="AA349" s="230"/>
      <c r="AC349" s="75" t="str">
        <f t="shared" si="70"/>
        <v>00</v>
      </c>
      <c r="AD349" s="75" t="str">
        <f t="shared" si="71"/>
        <v>00000000000000000000000000000000</v>
      </c>
      <c r="AG349" s="75">
        <f t="shared" si="74"/>
        <v>0</v>
      </c>
      <c r="AH349" s="75">
        <f t="shared" si="68"/>
        <v>0</v>
      </c>
    </row>
    <row r="350" spans="1:34" ht="13.5" x14ac:dyDescent="0.2">
      <c r="A350" s="74"/>
      <c r="B350" s="221">
        <v>34</v>
      </c>
      <c r="C350" s="229"/>
      <c r="D350" s="224">
        <v>0</v>
      </c>
      <c r="E350" s="224">
        <v>0</v>
      </c>
      <c r="F350" s="224">
        <v>0</v>
      </c>
      <c r="G350" s="224">
        <v>0</v>
      </c>
      <c r="H350" s="224"/>
      <c r="I350" s="224"/>
      <c r="J350" s="224">
        <v>0</v>
      </c>
      <c r="K350" s="224">
        <v>0</v>
      </c>
      <c r="L350" s="224">
        <v>0</v>
      </c>
      <c r="M350" s="224">
        <v>0</v>
      </c>
      <c r="N350" s="224"/>
      <c r="O350" s="224"/>
      <c r="P350" s="224"/>
      <c r="Q350" s="224"/>
      <c r="R350" s="224"/>
      <c r="S350" s="224"/>
      <c r="T350" s="224"/>
      <c r="U350" s="224"/>
      <c r="V350" s="224"/>
      <c r="W350" s="224"/>
      <c r="X350" s="224"/>
      <c r="Y350" s="224"/>
      <c r="Z350" s="225"/>
      <c r="AA350" s="230"/>
      <c r="AC350" s="75" t="str">
        <f t="shared" si="70"/>
        <v>00</v>
      </c>
      <c r="AD350" s="75" t="str">
        <f t="shared" si="71"/>
        <v>00000000000000000000000000000000</v>
      </c>
      <c r="AG350" s="75">
        <f t="shared" si="74"/>
        <v>0</v>
      </c>
      <c r="AH350" s="75">
        <f t="shared" si="68"/>
        <v>0</v>
      </c>
    </row>
    <row r="351" spans="1:34" ht="13.5" x14ac:dyDescent="0.2">
      <c r="A351" s="74"/>
      <c r="B351" s="221">
        <v>35</v>
      </c>
      <c r="C351" s="229"/>
      <c r="D351" s="224">
        <v>0</v>
      </c>
      <c r="E351" s="224">
        <v>0</v>
      </c>
      <c r="F351" s="224">
        <v>0</v>
      </c>
      <c r="G351" s="224">
        <v>0</v>
      </c>
      <c r="H351" s="224"/>
      <c r="I351" s="224"/>
      <c r="J351" s="224">
        <v>0</v>
      </c>
      <c r="K351" s="224">
        <v>0</v>
      </c>
      <c r="L351" s="224">
        <v>0</v>
      </c>
      <c r="M351" s="224">
        <v>0</v>
      </c>
      <c r="N351" s="224"/>
      <c r="O351" s="224"/>
      <c r="P351" s="224"/>
      <c r="Q351" s="224"/>
      <c r="R351" s="224"/>
      <c r="S351" s="224"/>
      <c r="T351" s="224"/>
      <c r="U351" s="224"/>
      <c r="V351" s="224"/>
      <c r="W351" s="224"/>
      <c r="X351" s="224"/>
      <c r="Y351" s="224"/>
      <c r="Z351" s="225"/>
      <c r="AA351" s="230"/>
      <c r="AC351" s="75" t="str">
        <f t="shared" si="70"/>
        <v>00</v>
      </c>
      <c r="AD351" s="75" t="str">
        <f t="shared" si="71"/>
        <v>00000000000000000000000000000000</v>
      </c>
      <c r="AG351" s="75">
        <f t="shared" si="74"/>
        <v>0</v>
      </c>
      <c r="AH351" s="75">
        <f t="shared" si="68"/>
        <v>0</v>
      </c>
    </row>
    <row r="352" spans="1:34" ht="13.5" x14ac:dyDescent="0.2">
      <c r="A352" s="74"/>
      <c r="B352" s="221">
        <v>36</v>
      </c>
      <c r="C352" s="229"/>
      <c r="D352" s="224">
        <v>0</v>
      </c>
      <c r="E352" s="224">
        <v>0</v>
      </c>
      <c r="F352" s="224">
        <v>0</v>
      </c>
      <c r="G352" s="224">
        <v>0</v>
      </c>
      <c r="H352" s="224"/>
      <c r="I352" s="224"/>
      <c r="J352" s="224">
        <v>0</v>
      </c>
      <c r="K352" s="224">
        <v>0</v>
      </c>
      <c r="L352" s="224">
        <v>0</v>
      </c>
      <c r="M352" s="224">
        <v>0</v>
      </c>
      <c r="N352" s="224"/>
      <c r="O352" s="224"/>
      <c r="P352" s="224"/>
      <c r="Q352" s="224"/>
      <c r="R352" s="224"/>
      <c r="S352" s="224"/>
      <c r="T352" s="224"/>
      <c r="U352" s="224"/>
      <c r="V352" s="224"/>
      <c r="W352" s="224"/>
      <c r="X352" s="224"/>
      <c r="Y352" s="224"/>
      <c r="Z352" s="225"/>
      <c r="AA352" s="230"/>
      <c r="AC352" s="75" t="str">
        <f t="shared" si="70"/>
        <v>00</v>
      </c>
      <c r="AD352" s="75" t="str">
        <f t="shared" si="71"/>
        <v>00000000000000000000000000000000</v>
      </c>
      <c r="AG352" s="75">
        <f t="shared" si="74"/>
        <v>0</v>
      </c>
      <c r="AH352" s="75">
        <f t="shared" si="68"/>
        <v>0</v>
      </c>
    </row>
    <row r="353" spans="1:34" ht="13.5" x14ac:dyDescent="0.2">
      <c r="A353" s="74"/>
      <c r="B353" s="221">
        <v>37</v>
      </c>
      <c r="C353" s="229"/>
      <c r="D353" s="224">
        <v>0</v>
      </c>
      <c r="E353" s="224">
        <v>0</v>
      </c>
      <c r="F353" s="224">
        <v>0</v>
      </c>
      <c r="G353" s="224">
        <v>0</v>
      </c>
      <c r="H353" s="224"/>
      <c r="I353" s="224"/>
      <c r="J353" s="224">
        <v>0</v>
      </c>
      <c r="K353" s="224">
        <v>0</v>
      </c>
      <c r="L353" s="224">
        <v>0</v>
      </c>
      <c r="M353" s="224">
        <v>0</v>
      </c>
      <c r="N353" s="224"/>
      <c r="O353" s="224"/>
      <c r="P353" s="224"/>
      <c r="Q353" s="224"/>
      <c r="R353" s="224"/>
      <c r="S353" s="224"/>
      <c r="T353" s="224"/>
      <c r="U353" s="224"/>
      <c r="V353" s="224"/>
      <c r="W353" s="224"/>
      <c r="X353" s="224"/>
      <c r="Y353" s="224"/>
      <c r="Z353" s="225"/>
      <c r="AA353" s="230"/>
      <c r="AC353" s="75" t="str">
        <f t="shared" si="70"/>
        <v>00</v>
      </c>
      <c r="AD353" s="75" t="str">
        <f t="shared" si="71"/>
        <v>00000000000000000000000000000000</v>
      </c>
      <c r="AG353" s="75">
        <f t="shared" si="74"/>
        <v>0</v>
      </c>
      <c r="AH353" s="75">
        <f t="shared" si="68"/>
        <v>0</v>
      </c>
    </row>
    <row r="354" spans="1:34" ht="13.5" x14ac:dyDescent="0.2">
      <c r="A354" s="74"/>
      <c r="B354" s="221">
        <v>38</v>
      </c>
      <c r="C354" s="229"/>
      <c r="D354" s="224">
        <v>0</v>
      </c>
      <c r="E354" s="224">
        <v>0</v>
      </c>
      <c r="F354" s="224">
        <v>0</v>
      </c>
      <c r="G354" s="224">
        <v>0</v>
      </c>
      <c r="H354" s="224"/>
      <c r="I354" s="224"/>
      <c r="J354" s="224">
        <v>0</v>
      </c>
      <c r="K354" s="224">
        <v>0</v>
      </c>
      <c r="L354" s="224">
        <v>0</v>
      </c>
      <c r="M354" s="224">
        <v>0</v>
      </c>
      <c r="N354" s="224"/>
      <c r="O354" s="224"/>
      <c r="P354" s="224"/>
      <c r="Q354" s="224"/>
      <c r="R354" s="224"/>
      <c r="S354" s="224"/>
      <c r="T354" s="224"/>
      <c r="U354" s="224"/>
      <c r="V354" s="224"/>
      <c r="W354" s="224"/>
      <c r="X354" s="224"/>
      <c r="Y354" s="224"/>
      <c r="Z354" s="225"/>
      <c r="AA354" s="230"/>
      <c r="AC354" s="75" t="str">
        <f t="shared" si="70"/>
        <v>00</v>
      </c>
      <c r="AD354" s="75" t="str">
        <f t="shared" si="71"/>
        <v>00000000000000000000000000000000</v>
      </c>
      <c r="AG354" s="75">
        <f t="shared" si="74"/>
        <v>0</v>
      </c>
      <c r="AH354" s="75">
        <f t="shared" si="68"/>
        <v>0</v>
      </c>
    </row>
    <row r="355" spans="1:34" ht="13.5" x14ac:dyDescent="0.2">
      <c r="A355" s="74"/>
      <c r="B355" s="221">
        <v>39</v>
      </c>
      <c r="C355" s="229"/>
      <c r="D355" s="224">
        <v>0</v>
      </c>
      <c r="E355" s="224">
        <v>0</v>
      </c>
      <c r="F355" s="224">
        <v>0</v>
      </c>
      <c r="G355" s="224">
        <v>0</v>
      </c>
      <c r="H355" s="224"/>
      <c r="I355" s="224"/>
      <c r="J355" s="224">
        <v>0</v>
      </c>
      <c r="K355" s="224">
        <v>0</v>
      </c>
      <c r="L355" s="224">
        <v>0</v>
      </c>
      <c r="M355" s="224">
        <v>0</v>
      </c>
      <c r="N355" s="224"/>
      <c r="O355" s="224"/>
      <c r="P355" s="224"/>
      <c r="Q355" s="224"/>
      <c r="R355" s="224"/>
      <c r="S355" s="224"/>
      <c r="T355" s="224"/>
      <c r="U355" s="224"/>
      <c r="V355" s="224"/>
      <c r="W355" s="224"/>
      <c r="X355" s="224"/>
      <c r="Y355" s="224"/>
      <c r="Z355" s="225"/>
      <c r="AA355" s="230"/>
      <c r="AC355" s="75" t="str">
        <f t="shared" si="70"/>
        <v>00</v>
      </c>
      <c r="AD355" s="75" t="str">
        <f t="shared" si="71"/>
        <v>00000000000000000000000000000000</v>
      </c>
      <c r="AG355" s="75">
        <f t="shared" si="74"/>
        <v>0</v>
      </c>
      <c r="AH355" s="75">
        <f t="shared" si="68"/>
        <v>0</v>
      </c>
    </row>
    <row r="356" spans="1:34" ht="13.5" x14ac:dyDescent="0.2">
      <c r="A356" s="74"/>
      <c r="B356" s="221">
        <v>40</v>
      </c>
      <c r="C356" s="229"/>
      <c r="D356" s="224">
        <v>0</v>
      </c>
      <c r="E356" s="224">
        <v>0</v>
      </c>
      <c r="F356" s="224">
        <v>0</v>
      </c>
      <c r="G356" s="224">
        <v>0</v>
      </c>
      <c r="H356" s="224"/>
      <c r="I356" s="224"/>
      <c r="J356" s="224">
        <v>0</v>
      </c>
      <c r="K356" s="224">
        <v>0</v>
      </c>
      <c r="L356" s="224">
        <v>0</v>
      </c>
      <c r="M356" s="224">
        <v>0</v>
      </c>
      <c r="N356" s="224"/>
      <c r="O356" s="224"/>
      <c r="P356" s="224"/>
      <c r="Q356" s="224"/>
      <c r="R356" s="224"/>
      <c r="S356" s="224"/>
      <c r="T356" s="224"/>
      <c r="U356" s="224"/>
      <c r="V356" s="224"/>
      <c r="W356" s="224"/>
      <c r="X356" s="224"/>
      <c r="Y356" s="224"/>
      <c r="Z356" s="225"/>
      <c r="AA356" s="230"/>
      <c r="AC356" s="75" t="str">
        <f t="shared" si="70"/>
        <v>00</v>
      </c>
      <c r="AD356" s="75" t="str">
        <f t="shared" si="71"/>
        <v>00000000000000000000000000000000</v>
      </c>
      <c r="AG356" s="75">
        <f t="shared" si="74"/>
        <v>0</v>
      </c>
      <c r="AH356" s="75">
        <f t="shared" si="68"/>
        <v>0</v>
      </c>
    </row>
    <row r="357" spans="1:34" ht="13.5" x14ac:dyDescent="0.2">
      <c r="A357" s="74"/>
      <c r="B357" s="221">
        <v>41</v>
      </c>
      <c r="C357" s="229"/>
      <c r="D357" s="224">
        <v>0</v>
      </c>
      <c r="E357" s="224">
        <v>0</v>
      </c>
      <c r="F357" s="224">
        <v>0</v>
      </c>
      <c r="G357" s="224">
        <v>0</v>
      </c>
      <c r="H357" s="224"/>
      <c r="I357" s="224"/>
      <c r="J357" s="224">
        <v>0</v>
      </c>
      <c r="K357" s="224">
        <v>0</v>
      </c>
      <c r="L357" s="224">
        <v>0</v>
      </c>
      <c r="M357" s="224">
        <v>0</v>
      </c>
      <c r="N357" s="224"/>
      <c r="O357" s="224"/>
      <c r="P357" s="224"/>
      <c r="Q357" s="224"/>
      <c r="R357" s="224"/>
      <c r="S357" s="224"/>
      <c r="T357" s="224"/>
      <c r="U357" s="224"/>
      <c r="V357" s="224"/>
      <c r="W357" s="224"/>
      <c r="X357" s="224"/>
      <c r="Y357" s="224"/>
      <c r="Z357" s="225"/>
      <c r="AA357" s="230"/>
      <c r="AC357" s="75" t="str">
        <f t="shared" si="70"/>
        <v>00</v>
      </c>
      <c r="AD357" s="75" t="str">
        <f t="shared" si="71"/>
        <v>00000000000000000000000000000000</v>
      </c>
      <c r="AG357" s="75">
        <f t="shared" si="74"/>
        <v>0</v>
      </c>
      <c r="AH357" s="75">
        <f t="shared" si="68"/>
        <v>0</v>
      </c>
    </row>
    <row r="358" spans="1:34" ht="13.5" x14ac:dyDescent="0.2">
      <c r="A358" s="74"/>
      <c r="B358" s="221">
        <v>42</v>
      </c>
      <c r="C358" s="229"/>
      <c r="D358" s="224">
        <v>0</v>
      </c>
      <c r="E358" s="224">
        <v>0</v>
      </c>
      <c r="F358" s="224">
        <v>0</v>
      </c>
      <c r="G358" s="224">
        <v>0</v>
      </c>
      <c r="H358" s="224"/>
      <c r="I358" s="224"/>
      <c r="J358" s="224">
        <v>0</v>
      </c>
      <c r="K358" s="224">
        <v>0</v>
      </c>
      <c r="L358" s="224">
        <v>0</v>
      </c>
      <c r="M358" s="224">
        <v>0</v>
      </c>
      <c r="N358" s="224"/>
      <c r="O358" s="224"/>
      <c r="P358" s="224"/>
      <c r="Q358" s="224"/>
      <c r="R358" s="224"/>
      <c r="S358" s="224"/>
      <c r="T358" s="224"/>
      <c r="U358" s="224"/>
      <c r="V358" s="224"/>
      <c r="W358" s="224"/>
      <c r="X358" s="224"/>
      <c r="Y358" s="224"/>
      <c r="Z358" s="225"/>
      <c r="AA358" s="230"/>
      <c r="AC358" s="75" t="str">
        <f t="shared" si="70"/>
        <v>00</v>
      </c>
      <c r="AD358" s="75" t="str">
        <f t="shared" si="71"/>
        <v>00000000000000000000000000000000</v>
      </c>
      <c r="AG358" s="75">
        <f t="shared" si="74"/>
        <v>0</v>
      </c>
      <c r="AH358" s="75">
        <f t="shared" si="68"/>
        <v>0</v>
      </c>
    </row>
    <row r="359" spans="1:34" ht="13.5" x14ac:dyDescent="0.2">
      <c r="A359" s="74"/>
      <c r="B359" s="221">
        <v>43</v>
      </c>
      <c r="C359" s="229"/>
      <c r="D359" s="224">
        <v>0</v>
      </c>
      <c r="E359" s="224">
        <v>0</v>
      </c>
      <c r="F359" s="224">
        <v>0</v>
      </c>
      <c r="G359" s="224">
        <v>0</v>
      </c>
      <c r="H359" s="224"/>
      <c r="I359" s="224"/>
      <c r="J359" s="224">
        <v>0</v>
      </c>
      <c r="K359" s="224">
        <v>0</v>
      </c>
      <c r="L359" s="224">
        <v>0</v>
      </c>
      <c r="M359" s="224">
        <v>0</v>
      </c>
      <c r="N359" s="224"/>
      <c r="O359" s="224"/>
      <c r="P359" s="224"/>
      <c r="Q359" s="224"/>
      <c r="R359" s="224"/>
      <c r="S359" s="224"/>
      <c r="T359" s="224"/>
      <c r="U359" s="224"/>
      <c r="V359" s="224"/>
      <c r="W359" s="224"/>
      <c r="X359" s="224"/>
      <c r="Y359" s="224"/>
      <c r="Z359" s="225"/>
      <c r="AA359" s="230"/>
      <c r="AC359" s="75" t="str">
        <f t="shared" si="70"/>
        <v>00</v>
      </c>
      <c r="AD359" s="75" t="str">
        <f t="shared" si="71"/>
        <v>00000000000000000000000000000000</v>
      </c>
      <c r="AG359" s="75">
        <f t="shared" si="74"/>
        <v>0</v>
      </c>
      <c r="AH359" s="75">
        <f t="shared" si="68"/>
        <v>0</v>
      </c>
    </row>
    <row r="360" spans="1:34" ht="13.5" x14ac:dyDescent="0.2">
      <c r="A360" s="74"/>
      <c r="B360" s="221">
        <v>44</v>
      </c>
      <c r="C360" s="229"/>
      <c r="D360" s="224">
        <v>0</v>
      </c>
      <c r="E360" s="224">
        <v>0</v>
      </c>
      <c r="F360" s="224">
        <v>0</v>
      </c>
      <c r="G360" s="224">
        <v>0</v>
      </c>
      <c r="H360" s="224"/>
      <c r="I360" s="224"/>
      <c r="J360" s="224">
        <v>0</v>
      </c>
      <c r="K360" s="224">
        <v>0</v>
      </c>
      <c r="L360" s="224">
        <v>0</v>
      </c>
      <c r="M360" s="224">
        <v>0</v>
      </c>
      <c r="N360" s="224"/>
      <c r="O360" s="224"/>
      <c r="P360" s="224"/>
      <c r="Q360" s="224"/>
      <c r="R360" s="224"/>
      <c r="S360" s="224"/>
      <c r="T360" s="224"/>
      <c r="U360" s="224"/>
      <c r="V360" s="224"/>
      <c r="W360" s="224"/>
      <c r="X360" s="224"/>
      <c r="Y360" s="224"/>
      <c r="Z360" s="225"/>
      <c r="AA360" s="230"/>
      <c r="AC360" s="75" t="str">
        <f t="shared" si="70"/>
        <v>00</v>
      </c>
      <c r="AD360" s="75" t="str">
        <f t="shared" si="71"/>
        <v>00000000000000000000000000000000</v>
      </c>
      <c r="AG360" s="75">
        <f t="shared" si="74"/>
        <v>0</v>
      </c>
      <c r="AH360" s="75">
        <f t="shared" si="68"/>
        <v>0</v>
      </c>
    </row>
    <row r="361" spans="1:34" ht="13.5" x14ac:dyDescent="0.2">
      <c r="A361" s="74"/>
      <c r="B361" s="221">
        <v>45</v>
      </c>
      <c r="C361" s="229"/>
      <c r="D361" s="224">
        <v>0</v>
      </c>
      <c r="E361" s="224">
        <v>0</v>
      </c>
      <c r="F361" s="224">
        <v>0</v>
      </c>
      <c r="G361" s="224">
        <v>0</v>
      </c>
      <c r="H361" s="224"/>
      <c r="I361" s="224"/>
      <c r="J361" s="224">
        <v>0</v>
      </c>
      <c r="K361" s="224">
        <v>0</v>
      </c>
      <c r="L361" s="224">
        <v>0</v>
      </c>
      <c r="M361" s="224">
        <v>0</v>
      </c>
      <c r="N361" s="224"/>
      <c r="O361" s="224"/>
      <c r="P361" s="224"/>
      <c r="Q361" s="224"/>
      <c r="R361" s="224"/>
      <c r="S361" s="224"/>
      <c r="T361" s="224"/>
      <c r="U361" s="224"/>
      <c r="V361" s="224"/>
      <c r="W361" s="224"/>
      <c r="X361" s="224"/>
      <c r="Y361" s="224"/>
      <c r="Z361" s="225"/>
      <c r="AA361" s="230"/>
      <c r="AC361" s="75" t="str">
        <f t="shared" si="70"/>
        <v>00</v>
      </c>
      <c r="AD361" s="75" t="str">
        <f t="shared" si="71"/>
        <v>00000000000000000000000000000000</v>
      </c>
      <c r="AG361" s="75">
        <f t="shared" si="74"/>
        <v>0</v>
      </c>
      <c r="AH361" s="75">
        <f t="shared" si="68"/>
        <v>0</v>
      </c>
    </row>
    <row r="362" spans="1:34" ht="13.5" x14ac:dyDescent="0.2">
      <c r="A362" s="74"/>
      <c r="B362" s="221">
        <v>46</v>
      </c>
      <c r="C362" s="229"/>
      <c r="D362" s="224">
        <v>0</v>
      </c>
      <c r="E362" s="224">
        <v>0</v>
      </c>
      <c r="F362" s="224">
        <v>0</v>
      </c>
      <c r="G362" s="224">
        <v>0</v>
      </c>
      <c r="H362" s="224"/>
      <c r="I362" s="224"/>
      <c r="J362" s="224">
        <v>0</v>
      </c>
      <c r="K362" s="224">
        <v>0</v>
      </c>
      <c r="L362" s="224">
        <v>0</v>
      </c>
      <c r="M362" s="224">
        <v>0</v>
      </c>
      <c r="N362" s="224"/>
      <c r="O362" s="224"/>
      <c r="P362" s="224"/>
      <c r="Q362" s="224"/>
      <c r="R362" s="224"/>
      <c r="S362" s="224"/>
      <c r="T362" s="224"/>
      <c r="U362" s="224"/>
      <c r="V362" s="224"/>
      <c r="W362" s="224"/>
      <c r="X362" s="224"/>
      <c r="Y362" s="224"/>
      <c r="Z362" s="225"/>
      <c r="AA362" s="230"/>
      <c r="AC362" s="75" t="str">
        <f t="shared" si="70"/>
        <v>00</v>
      </c>
      <c r="AD362" s="75" t="str">
        <f t="shared" si="71"/>
        <v>00000000000000000000000000000000</v>
      </c>
      <c r="AG362" s="75">
        <f t="shared" si="74"/>
        <v>0</v>
      </c>
      <c r="AH362" s="75">
        <f t="shared" si="68"/>
        <v>0</v>
      </c>
    </row>
    <row r="363" spans="1:34" ht="13.5" x14ac:dyDescent="0.2">
      <c r="A363" s="74"/>
      <c r="B363" s="221">
        <v>47</v>
      </c>
      <c r="C363" s="229"/>
      <c r="D363" s="224">
        <v>0</v>
      </c>
      <c r="E363" s="224">
        <v>0</v>
      </c>
      <c r="F363" s="224">
        <v>0</v>
      </c>
      <c r="G363" s="224">
        <v>0</v>
      </c>
      <c r="H363" s="224"/>
      <c r="I363" s="224"/>
      <c r="J363" s="224">
        <v>0</v>
      </c>
      <c r="K363" s="224">
        <v>0</v>
      </c>
      <c r="L363" s="224">
        <v>0</v>
      </c>
      <c r="M363" s="224">
        <v>0</v>
      </c>
      <c r="N363" s="224"/>
      <c r="O363" s="224"/>
      <c r="P363" s="224"/>
      <c r="Q363" s="224"/>
      <c r="R363" s="224"/>
      <c r="S363" s="224"/>
      <c r="T363" s="224"/>
      <c r="U363" s="224"/>
      <c r="V363" s="224"/>
      <c r="W363" s="224"/>
      <c r="X363" s="224"/>
      <c r="Y363" s="224"/>
      <c r="Z363" s="225"/>
      <c r="AA363" s="230"/>
      <c r="AC363" s="75" t="str">
        <f t="shared" si="70"/>
        <v>00</v>
      </c>
      <c r="AD363" s="75" t="str">
        <f t="shared" si="71"/>
        <v>00000000000000000000000000000000</v>
      </c>
      <c r="AG363" s="75">
        <f t="shared" si="74"/>
        <v>0</v>
      </c>
      <c r="AH363" s="75">
        <f t="shared" ref="AH363:AH415" si="75">HEX2DEC(AC363)</f>
        <v>0</v>
      </c>
    </row>
    <row r="364" spans="1:34" ht="13.5" x14ac:dyDescent="0.2">
      <c r="A364" s="74"/>
      <c r="B364" s="221">
        <v>48</v>
      </c>
      <c r="C364" s="229"/>
      <c r="D364" s="224">
        <v>0</v>
      </c>
      <c r="E364" s="224">
        <v>0</v>
      </c>
      <c r="F364" s="224">
        <v>0</v>
      </c>
      <c r="G364" s="224">
        <v>0</v>
      </c>
      <c r="H364" s="224"/>
      <c r="I364" s="224"/>
      <c r="J364" s="224">
        <v>0</v>
      </c>
      <c r="K364" s="224">
        <v>0</v>
      </c>
      <c r="L364" s="224">
        <v>0</v>
      </c>
      <c r="M364" s="224">
        <v>0</v>
      </c>
      <c r="N364" s="224"/>
      <c r="O364" s="224"/>
      <c r="P364" s="224"/>
      <c r="Q364" s="224"/>
      <c r="R364" s="224"/>
      <c r="S364" s="224"/>
      <c r="T364" s="224"/>
      <c r="U364" s="224"/>
      <c r="V364" s="224"/>
      <c r="W364" s="224"/>
      <c r="X364" s="224"/>
      <c r="Y364" s="224"/>
      <c r="Z364" s="225"/>
      <c r="AA364" s="230"/>
      <c r="AC364" s="75" t="str">
        <f t="shared" si="70"/>
        <v>00</v>
      </c>
      <c r="AD364" s="75" t="str">
        <f t="shared" si="71"/>
        <v>00000000000000000000000000000000</v>
      </c>
      <c r="AG364" s="75">
        <f t="shared" si="74"/>
        <v>0</v>
      </c>
      <c r="AH364" s="75">
        <f t="shared" si="75"/>
        <v>0</v>
      </c>
    </row>
    <row r="365" spans="1:34" ht="13.5" x14ac:dyDescent="0.2">
      <c r="A365" s="74"/>
      <c r="B365" s="221">
        <v>49</v>
      </c>
      <c r="C365" s="229"/>
      <c r="D365" s="224">
        <v>0</v>
      </c>
      <c r="E365" s="224">
        <v>0</v>
      </c>
      <c r="F365" s="224">
        <v>0</v>
      </c>
      <c r="G365" s="224">
        <v>0</v>
      </c>
      <c r="H365" s="224"/>
      <c r="I365" s="224"/>
      <c r="J365" s="224">
        <v>0</v>
      </c>
      <c r="K365" s="224">
        <v>0</v>
      </c>
      <c r="L365" s="224">
        <v>0</v>
      </c>
      <c r="M365" s="224">
        <v>0</v>
      </c>
      <c r="N365" s="224"/>
      <c r="O365" s="224"/>
      <c r="P365" s="224"/>
      <c r="Q365" s="224"/>
      <c r="R365" s="224"/>
      <c r="S365" s="224"/>
      <c r="T365" s="224"/>
      <c r="U365" s="224"/>
      <c r="V365" s="224"/>
      <c r="W365" s="224"/>
      <c r="X365" s="224"/>
      <c r="Y365" s="224"/>
      <c r="Z365" s="225"/>
      <c r="AA365" s="230"/>
      <c r="AC365" s="75" t="str">
        <f t="shared" si="70"/>
        <v>00</v>
      </c>
      <c r="AD365" s="75" t="str">
        <f t="shared" si="71"/>
        <v>00000000000000000000000000000000</v>
      </c>
      <c r="AG365" s="75">
        <f t="shared" si="74"/>
        <v>0</v>
      </c>
      <c r="AH365" s="75">
        <f t="shared" si="75"/>
        <v>0</v>
      </c>
    </row>
    <row r="366" spans="1:34" ht="13.5" x14ac:dyDescent="0.2">
      <c r="A366" s="74"/>
      <c r="B366" s="221">
        <v>50</v>
      </c>
      <c r="C366" s="229"/>
      <c r="D366" s="224">
        <v>0</v>
      </c>
      <c r="E366" s="224">
        <v>0</v>
      </c>
      <c r="F366" s="224">
        <v>0</v>
      </c>
      <c r="G366" s="224">
        <v>0</v>
      </c>
      <c r="H366" s="224"/>
      <c r="I366" s="224"/>
      <c r="J366" s="224">
        <v>0</v>
      </c>
      <c r="K366" s="224">
        <v>0</v>
      </c>
      <c r="L366" s="224">
        <v>0</v>
      </c>
      <c r="M366" s="224">
        <v>0</v>
      </c>
      <c r="N366" s="224"/>
      <c r="O366" s="224"/>
      <c r="P366" s="224"/>
      <c r="Q366" s="224"/>
      <c r="R366" s="224"/>
      <c r="S366" s="224"/>
      <c r="T366" s="224"/>
      <c r="U366" s="224"/>
      <c r="V366" s="224"/>
      <c r="W366" s="224"/>
      <c r="X366" s="224"/>
      <c r="Y366" s="224"/>
      <c r="Z366" s="225"/>
      <c r="AA366" s="230"/>
      <c r="AC366" s="75" t="str">
        <f t="shared" si="70"/>
        <v>00</v>
      </c>
      <c r="AD366" s="75" t="str">
        <f t="shared" si="71"/>
        <v>00000000000000000000000000000000</v>
      </c>
      <c r="AG366" s="75">
        <f t="shared" si="74"/>
        <v>0</v>
      </c>
      <c r="AH366" s="75">
        <f t="shared" si="75"/>
        <v>0</v>
      </c>
    </row>
    <row r="367" spans="1:34" ht="13.5" x14ac:dyDescent="0.2">
      <c r="A367" s="74"/>
      <c r="B367" s="221">
        <v>51</v>
      </c>
      <c r="C367" s="229"/>
      <c r="D367" s="224">
        <v>0</v>
      </c>
      <c r="E367" s="224">
        <v>0</v>
      </c>
      <c r="F367" s="224">
        <v>0</v>
      </c>
      <c r="G367" s="224">
        <v>0</v>
      </c>
      <c r="H367" s="224"/>
      <c r="I367" s="224"/>
      <c r="J367" s="224">
        <v>0</v>
      </c>
      <c r="K367" s="224">
        <v>0</v>
      </c>
      <c r="L367" s="224">
        <v>0</v>
      </c>
      <c r="M367" s="224">
        <v>0</v>
      </c>
      <c r="N367" s="224"/>
      <c r="O367" s="224"/>
      <c r="P367" s="224"/>
      <c r="Q367" s="224"/>
      <c r="R367" s="224"/>
      <c r="S367" s="224"/>
      <c r="T367" s="224"/>
      <c r="U367" s="224"/>
      <c r="V367" s="224"/>
      <c r="W367" s="224"/>
      <c r="X367" s="224"/>
      <c r="Y367" s="224"/>
      <c r="Z367" s="225"/>
      <c r="AA367" s="230"/>
      <c r="AC367" s="75" t="str">
        <f t="shared" si="70"/>
        <v>00</v>
      </c>
      <c r="AD367" s="75" t="str">
        <f t="shared" si="71"/>
        <v>00000000000000000000000000000000</v>
      </c>
      <c r="AG367" s="75">
        <f t="shared" si="74"/>
        <v>0</v>
      </c>
      <c r="AH367" s="75">
        <f t="shared" si="75"/>
        <v>0</v>
      </c>
    </row>
    <row r="368" spans="1:34" ht="13.5" x14ac:dyDescent="0.2">
      <c r="A368" s="74"/>
      <c r="B368" s="221">
        <v>52</v>
      </c>
      <c r="C368" s="229"/>
      <c r="D368" s="224">
        <v>0</v>
      </c>
      <c r="E368" s="224">
        <v>0</v>
      </c>
      <c r="F368" s="224">
        <v>0</v>
      </c>
      <c r="G368" s="224">
        <v>0</v>
      </c>
      <c r="H368" s="224"/>
      <c r="I368" s="224"/>
      <c r="J368" s="224">
        <v>0</v>
      </c>
      <c r="K368" s="224">
        <v>0</v>
      </c>
      <c r="L368" s="224">
        <v>0</v>
      </c>
      <c r="M368" s="224">
        <v>0</v>
      </c>
      <c r="N368" s="224"/>
      <c r="O368" s="224"/>
      <c r="P368" s="224"/>
      <c r="Q368" s="224"/>
      <c r="R368" s="224"/>
      <c r="S368" s="224"/>
      <c r="T368" s="224"/>
      <c r="U368" s="224"/>
      <c r="V368" s="224"/>
      <c r="W368" s="224"/>
      <c r="X368" s="224"/>
      <c r="Y368" s="224"/>
      <c r="Z368" s="225"/>
      <c r="AA368" s="230"/>
      <c r="AC368" s="75" t="str">
        <f t="shared" si="70"/>
        <v>00</v>
      </c>
      <c r="AD368" s="75" t="str">
        <f t="shared" si="71"/>
        <v>00000000000000000000000000000000</v>
      </c>
      <c r="AG368" s="75">
        <f t="shared" si="74"/>
        <v>0</v>
      </c>
      <c r="AH368" s="75">
        <f t="shared" si="75"/>
        <v>0</v>
      </c>
    </row>
    <row r="369" spans="1:34" ht="13.5" x14ac:dyDescent="0.2">
      <c r="A369" s="74"/>
      <c r="B369" s="221">
        <v>53</v>
      </c>
      <c r="C369" s="229"/>
      <c r="D369" s="224">
        <v>0</v>
      </c>
      <c r="E369" s="224">
        <v>0</v>
      </c>
      <c r="F369" s="224">
        <v>0</v>
      </c>
      <c r="G369" s="224">
        <v>0</v>
      </c>
      <c r="H369" s="224"/>
      <c r="I369" s="224"/>
      <c r="J369" s="224">
        <v>0</v>
      </c>
      <c r="K369" s="224">
        <v>0</v>
      </c>
      <c r="L369" s="224">
        <v>0</v>
      </c>
      <c r="M369" s="224">
        <v>0</v>
      </c>
      <c r="N369" s="224"/>
      <c r="O369" s="224"/>
      <c r="P369" s="224"/>
      <c r="Q369" s="224"/>
      <c r="R369" s="224"/>
      <c r="S369" s="224"/>
      <c r="T369" s="224"/>
      <c r="U369" s="224"/>
      <c r="V369" s="224"/>
      <c r="W369" s="224"/>
      <c r="X369" s="224"/>
      <c r="Y369" s="224"/>
      <c r="Z369" s="225"/>
      <c r="AA369" s="230"/>
      <c r="AC369" s="75" t="str">
        <f t="shared" si="70"/>
        <v>00</v>
      </c>
      <c r="AD369" s="75" t="str">
        <f t="shared" si="71"/>
        <v>00000000000000000000000000000000</v>
      </c>
      <c r="AG369" s="75">
        <f t="shared" si="74"/>
        <v>0</v>
      </c>
      <c r="AH369" s="75">
        <f t="shared" si="75"/>
        <v>0</v>
      </c>
    </row>
    <row r="370" spans="1:34" ht="13.5" x14ac:dyDescent="0.2">
      <c r="A370" s="74"/>
      <c r="B370" s="221">
        <v>54</v>
      </c>
      <c r="C370" s="229"/>
      <c r="D370" s="224">
        <v>0</v>
      </c>
      <c r="E370" s="224">
        <v>0</v>
      </c>
      <c r="F370" s="224">
        <v>0</v>
      </c>
      <c r="G370" s="224">
        <v>0</v>
      </c>
      <c r="H370" s="224"/>
      <c r="I370" s="224"/>
      <c r="J370" s="224">
        <v>0</v>
      </c>
      <c r="K370" s="224">
        <v>0</v>
      </c>
      <c r="L370" s="224">
        <v>0</v>
      </c>
      <c r="M370" s="224">
        <v>0</v>
      </c>
      <c r="N370" s="224"/>
      <c r="O370" s="224"/>
      <c r="P370" s="224"/>
      <c r="Q370" s="224"/>
      <c r="R370" s="224"/>
      <c r="S370" s="224"/>
      <c r="T370" s="224"/>
      <c r="U370" s="224"/>
      <c r="V370" s="224"/>
      <c r="W370" s="224"/>
      <c r="X370" s="224"/>
      <c r="Y370" s="224"/>
      <c r="Z370" s="225"/>
      <c r="AA370" s="230"/>
      <c r="AC370" s="75" t="str">
        <f t="shared" si="70"/>
        <v>00</v>
      </c>
      <c r="AD370" s="75" t="str">
        <f t="shared" si="71"/>
        <v>00000000000000000000000000000000</v>
      </c>
      <c r="AG370" s="75">
        <f t="shared" si="74"/>
        <v>0</v>
      </c>
      <c r="AH370" s="75">
        <f t="shared" si="75"/>
        <v>0</v>
      </c>
    </row>
    <row r="371" spans="1:34" ht="13.5" x14ac:dyDescent="0.2">
      <c r="A371" s="74"/>
      <c r="B371" s="221">
        <v>55</v>
      </c>
      <c r="C371" s="229"/>
      <c r="D371" s="224">
        <v>0</v>
      </c>
      <c r="E371" s="224">
        <v>0</v>
      </c>
      <c r="F371" s="224">
        <v>0</v>
      </c>
      <c r="G371" s="224">
        <v>0</v>
      </c>
      <c r="H371" s="224"/>
      <c r="I371" s="224"/>
      <c r="J371" s="224">
        <v>0</v>
      </c>
      <c r="K371" s="224">
        <v>0</v>
      </c>
      <c r="L371" s="224">
        <v>0</v>
      </c>
      <c r="M371" s="224">
        <v>0</v>
      </c>
      <c r="N371" s="224"/>
      <c r="O371" s="224"/>
      <c r="P371" s="224"/>
      <c r="Q371" s="224"/>
      <c r="R371" s="224"/>
      <c r="S371" s="224"/>
      <c r="T371" s="224"/>
      <c r="U371" s="224"/>
      <c r="V371" s="224"/>
      <c r="W371" s="224"/>
      <c r="X371" s="224"/>
      <c r="Y371" s="224"/>
      <c r="Z371" s="225"/>
      <c r="AA371" s="230"/>
      <c r="AC371" s="75" t="str">
        <f t="shared" si="70"/>
        <v>00</v>
      </c>
      <c r="AD371" s="75" t="str">
        <f t="shared" si="71"/>
        <v>00000000000000000000000000000000</v>
      </c>
      <c r="AG371" s="75">
        <f t="shared" si="74"/>
        <v>0</v>
      </c>
      <c r="AH371" s="75">
        <f t="shared" si="75"/>
        <v>0</v>
      </c>
    </row>
    <row r="372" spans="1:34" ht="13.5" x14ac:dyDescent="0.2">
      <c r="A372" s="74"/>
      <c r="B372" s="221">
        <v>56</v>
      </c>
      <c r="C372" s="229"/>
      <c r="D372" s="224">
        <v>0</v>
      </c>
      <c r="E372" s="224">
        <v>0</v>
      </c>
      <c r="F372" s="224">
        <v>0</v>
      </c>
      <c r="G372" s="224">
        <v>0</v>
      </c>
      <c r="H372" s="224"/>
      <c r="I372" s="224"/>
      <c r="J372" s="224">
        <v>0</v>
      </c>
      <c r="K372" s="224">
        <v>0</v>
      </c>
      <c r="L372" s="224">
        <v>0</v>
      </c>
      <c r="M372" s="224">
        <v>0</v>
      </c>
      <c r="N372" s="224"/>
      <c r="O372" s="224"/>
      <c r="P372" s="224"/>
      <c r="Q372" s="224"/>
      <c r="R372" s="224"/>
      <c r="S372" s="224"/>
      <c r="T372" s="224"/>
      <c r="U372" s="224"/>
      <c r="V372" s="224"/>
      <c r="W372" s="224"/>
      <c r="X372" s="224"/>
      <c r="Y372" s="224"/>
      <c r="Z372" s="225"/>
      <c r="AA372" s="230"/>
      <c r="AC372" s="75" t="str">
        <f t="shared" si="70"/>
        <v>00</v>
      </c>
      <c r="AD372" s="75" t="str">
        <f t="shared" si="71"/>
        <v>00000000000000000000000000000000</v>
      </c>
      <c r="AG372" s="75">
        <f t="shared" si="74"/>
        <v>0</v>
      </c>
      <c r="AH372" s="75">
        <f t="shared" si="75"/>
        <v>0</v>
      </c>
    </row>
    <row r="373" spans="1:34" ht="13.5" x14ac:dyDescent="0.2">
      <c r="A373" s="74"/>
      <c r="B373" s="221">
        <v>57</v>
      </c>
      <c r="C373" s="229"/>
      <c r="D373" s="224">
        <v>0</v>
      </c>
      <c r="E373" s="224">
        <v>0</v>
      </c>
      <c r="F373" s="224">
        <v>0</v>
      </c>
      <c r="G373" s="224">
        <v>0</v>
      </c>
      <c r="H373" s="224"/>
      <c r="I373" s="224"/>
      <c r="J373" s="224">
        <v>0</v>
      </c>
      <c r="K373" s="224">
        <v>0</v>
      </c>
      <c r="L373" s="224">
        <v>0</v>
      </c>
      <c r="M373" s="224">
        <v>0</v>
      </c>
      <c r="N373" s="224"/>
      <c r="O373" s="224"/>
      <c r="P373" s="224"/>
      <c r="Q373" s="224"/>
      <c r="R373" s="224"/>
      <c r="S373" s="224"/>
      <c r="T373" s="224"/>
      <c r="U373" s="224"/>
      <c r="V373" s="224"/>
      <c r="W373" s="224"/>
      <c r="X373" s="224"/>
      <c r="Y373" s="224"/>
      <c r="Z373" s="225"/>
      <c r="AA373" s="230"/>
      <c r="AC373" s="75" t="str">
        <f t="shared" si="70"/>
        <v>00</v>
      </c>
      <c r="AD373" s="75" t="str">
        <f t="shared" si="71"/>
        <v>00000000000000000000000000000000</v>
      </c>
      <c r="AG373" s="75">
        <f t="shared" si="74"/>
        <v>0</v>
      </c>
      <c r="AH373" s="75">
        <f t="shared" si="75"/>
        <v>0</v>
      </c>
    </row>
    <row r="374" spans="1:34" ht="13.5" x14ac:dyDescent="0.2">
      <c r="A374" s="74"/>
      <c r="B374" s="221">
        <v>58</v>
      </c>
      <c r="C374" s="229"/>
      <c r="D374" s="224">
        <v>0</v>
      </c>
      <c r="E374" s="224">
        <v>0</v>
      </c>
      <c r="F374" s="224">
        <v>0</v>
      </c>
      <c r="G374" s="224">
        <v>0</v>
      </c>
      <c r="H374" s="224"/>
      <c r="I374" s="224"/>
      <c r="J374" s="224">
        <v>0</v>
      </c>
      <c r="K374" s="224">
        <v>0</v>
      </c>
      <c r="L374" s="224">
        <v>0</v>
      </c>
      <c r="M374" s="224">
        <v>0</v>
      </c>
      <c r="N374" s="224"/>
      <c r="O374" s="224"/>
      <c r="P374" s="224"/>
      <c r="Q374" s="224"/>
      <c r="R374" s="224"/>
      <c r="S374" s="224"/>
      <c r="T374" s="224"/>
      <c r="U374" s="224"/>
      <c r="V374" s="224"/>
      <c r="W374" s="224"/>
      <c r="X374" s="224"/>
      <c r="Y374" s="224"/>
      <c r="Z374" s="225"/>
      <c r="AA374" s="230"/>
      <c r="AC374" s="75" t="str">
        <f t="shared" si="70"/>
        <v>00</v>
      </c>
      <c r="AD374" s="75" t="str">
        <f t="shared" si="71"/>
        <v>00000000000000000000000000000000</v>
      </c>
      <c r="AG374" s="75">
        <f t="shared" si="74"/>
        <v>0</v>
      </c>
      <c r="AH374" s="75">
        <f t="shared" si="75"/>
        <v>0</v>
      </c>
    </row>
    <row r="375" spans="1:34" ht="13.5" x14ac:dyDescent="0.2">
      <c r="A375" s="74"/>
      <c r="B375" s="221">
        <v>59</v>
      </c>
      <c r="C375" s="229"/>
      <c r="D375" s="224">
        <v>0</v>
      </c>
      <c r="E375" s="224">
        <v>0</v>
      </c>
      <c r="F375" s="224">
        <v>0</v>
      </c>
      <c r="G375" s="224">
        <v>0</v>
      </c>
      <c r="H375" s="224"/>
      <c r="I375" s="224"/>
      <c r="J375" s="224">
        <v>0</v>
      </c>
      <c r="K375" s="224">
        <v>0</v>
      </c>
      <c r="L375" s="224">
        <v>0</v>
      </c>
      <c r="M375" s="224">
        <v>0</v>
      </c>
      <c r="N375" s="224"/>
      <c r="O375" s="224"/>
      <c r="P375" s="224"/>
      <c r="Q375" s="224"/>
      <c r="R375" s="224"/>
      <c r="S375" s="224"/>
      <c r="T375" s="224"/>
      <c r="U375" s="224"/>
      <c r="V375" s="224"/>
      <c r="W375" s="224"/>
      <c r="X375" s="227"/>
      <c r="Y375" s="227"/>
      <c r="Z375" s="228"/>
      <c r="AA375" s="230"/>
      <c r="AC375" s="75" t="str">
        <f t="shared" si="70"/>
        <v>00</v>
      </c>
      <c r="AD375" s="75" t="str">
        <f t="shared" si="71"/>
        <v>00000000000000000000000000000000</v>
      </c>
      <c r="AG375" s="75">
        <f t="shared" si="74"/>
        <v>0</v>
      </c>
      <c r="AH375" s="75">
        <f t="shared" si="75"/>
        <v>0</v>
      </c>
    </row>
    <row r="376" spans="1:34" ht="13.5" x14ac:dyDescent="0.2">
      <c r="A376" s="74"/>
      <c r="B376" s="221">
        <v>60</v>
      </c>
      <c r="C376" s="229"/>
      <c r="D376" s="224">
        <v>0</v>
      </c>
      <c r="E376" s="224">
        <v>0</v>
      </c>
      <c r="F376" s="224">
        <v>0</v>
      </c>
      <c r="G376" s="224">
        <v>0</v>
      </c>
      <c r="H376" s="224"/>
      <c r="I376" s="224"/>
      <c r="J376" s="224">
        <v>0</v>
      </c>
      <c r="K376" s="224">
        <v>0</v>
      </c>
      <c r="L376" s="224">
        <v>0</v>
      </c>
      <c r="M376" s="224">
        <v>0</v>
      </c>
      <c r="N376" s="224"/>
      <c r="O376" s="224"/>
      <c r="P376" s="224"/>
      <c r="Q376" s="224"/>
      <c r="R376" s="224"/>
      <c r="S376" s="224"/>
      <c r="T376" s="224"/>
      <c r="U376" s="224"/>
      <c r="V376" s="224"/>
      <c r="W376" s="224"/>
      <c r="X376" s="224"/>
      <c r="Y376" s="224"/>
      <c r="Z376" s="225"/>
      <c r="AA376" s="230"/>
      <c r="AC376" s="75" t="str">
        <f t="shared" si="70"/>
        <v>00</v>
      </c>
      <c r="AD376" s="75" t="str">
        <f t="shared" si="71"/>
        <v>00000000000000000000000000000000</v>
      </c>
      <c r="AG376" s="75">
        <f t="shared" si="74"/>
        <v>0</v>
      </c>
      <c r="AH376" s="75">
        <f t="shared" si="75"/>
        <v>0</v>
      </c>
    </row>
    <row r="377" spans="1:34" ht="13.5" x14ac:dyDescent="0.2">
      <c r="A377" s="74"/>
      <c r="B377" s="221">
        <v>61</v>
      </c>
      <c r="C377" s="229"/>
      <c r="D377" s="224">
        <v>0</v>
      </c>
      <c r="E377" s="224">
        <v>0</v>
      </c>
      <c r="F377" s="224">
        <v>0</v>
      </c>
      <c r="G377" s="224">
        <v>0</v>
      </c>
      <c r="H377" s="224"/>
      <c r="I377" s="224"/>
      <c r="J377" s="224">
        <v>0</v>
      </c>
      <c r="K377" s="224">
        <v>0</v>
      </c>
      <c r="L377" s="224">
        <v>0</v>
      </c>
      <c r="M377" s="224">
        <v>0</v>
      </c>
      <c r="N377" s="224"/>
      <c r="O377" s="224"/>
      <c r="P377" s="224"/>
      <c r="Q377" s="224"/>
      <c r="R377" s="224"/>
      <c r="S377" s="224"/>
      <c r="T377" s="224"/>
      <c r="U377" s="224"/>
      <c r="V377" s="224"/>
      <c r="W377" s="224"/>
      <c r="X377" s="224"/>
      <c r="Y377" s="224"/>
      <c r="Z377" s="225"/>
      <c r="AA377" s="230"/>
      <c r="AC377" s="75" t="str">
        <f t="shared" si="70"/>
        <v>00</v>
      </c>
      <c r="AD377" s="75" t="str">
        <f t="shared" si="71"/>
        <v>00000000000000000000000000000000</v>
      </c>
      <c r="AG377" s="75">
        <f t="shared" si="74"/>
        <v>0</v>
      </c>
      <c r="AH377" s="75">
        <f t="shared" si="75"/>
        <v>0</v>
      </c>
    </row>
    <row r="378" spans="1:34" ht="13.5" x14ac:dyDescent="0.2">
      <c r="A378" s="74"/>
      <c r="B378" s="221">
        <v>62</v>
      </c>
      <c r="C378" s="229"/>
      <c r="D378" s="224">
        <v>0</v>
      </c>
      <c r="E378" s="224">
        <v>0</v>
      </c>
      <c r="F378" s="224">
        <v>0</v>
      </c>
      <c r="G378" s="224">
        <v>0</v>
      </c>
      <c r="H378" s="224"/>
      <c r="I378" s="224"/>
      <c r="J378" s="224">
        <v>0</v>
      </c>
      <c r="K378" s="224">
        <v>0</v>
      </c>
      <c r="L378" s="224">
        <v>0</v>
      </c>
      <c r="M378" s="224">
        <v>0</v>
      </c>
      <c r="N378" s="224"/>
      <c r="O378" s="224"/>
      <c r="P378" s="224"/>
      <c r="Q378" s="224"/>
      <c r="R378" s="224"/>
      <c r="S378" s="224"/>
      <c r="T378" s="224"/>
      <c r="U378" s="224"/>
      <c r="V378" s="224"/>
      <c r="W378" s="224"/>
      <c r="X378" s="224"/>
      <c r="Y378" s="224"/>
      <c r="Z378" s="225"/>
      <c r="AA378" s="231"/>
      <c r="AC378" s="75" t="str">
        <f t="shared" si="70"/>
        <v>00</v>
      </c>
      <c r="AD378" s="75" t="str">
        <f t="shared" si="71"/>
        <v>00000000000000000000000000000000</v>
      </c>
      <c r="AG378" s="75">
        <f t="shared" si="74"/>
        <v>0</v>
      </c>
      <c r="AH378" s="75">
        <f t="shared" si="75"/>
        <v>0</v>
      </c>
    </row>
    <row r="379" spans="1:34" ht="13.5" x14ac:dyDescent="0.2">
      <c r="A379" s="74"/>
      <c r="B379" s="221">
        <v>63</v>
      </c>
      <c r="C379" s="229"/>
      <c r="D379" s="224">
        <v>0</v>
      </c>
      <c r="E379" s="224">
        <v>0</v>
      </c>
      <c r="F379" s="224">
        <v>0</v>
      </c>
      <c r="G379" s="224">
        <v>0</v>
      </c>
      <c r="H379" s="224"/>
      <c r="I379" s="224"/>
      <c r="J379" s="224">
        <v>0</v>
      </c>
      <c r="K379" s="224">
        <v>0</v>
      </c>
      <c r="L379" s="224">
        <v>0</v>
      </c>
      <c r="M379" s="224">
        <v>0</v>
      </c>
      <c r="N379" s="224"/>
      <c r="O379" s="224"/>
      <c r="P379" s="224"/>
      <c r="Q379" s="224"/>
      <c r="R379" s="224"/>
      <c r="S379" s="224"/>
      <c r="T379" s="224"/>
      <c r="U379" s="224"/>
      <c r="V379" s="224"/>
      <c r="W379" s="224"/>
      <c r="X379" s="224"/>
      <c r="Y379" s="224"/>
      <c r="Z379" s="225"/>
      <c r="AA379" s="231"/>
      <c r="AC379" s="75" t="str">
        <f t="shared" si="70"/>
        <v>00</v>
      </c>
      <c r="AD379" s="75" t="str">
        <f t="shared" si="71"/>
        <v>00000000000000000000000000000000</v>
      </c>
      <c r="AG379" s="75">
        <f t="shared" si="74"/>
        <v>0</v>
      </c>
      <c r="AH379" s="75">
        <f t="shared" si="75"/>
        <v>0</v>
      </c>
    </row>
    <row r="380" spans="1:34" ht="13.5" x14ac:dyDescent="0.2">
      <c r="A380" s="74"/>
      <c r="B380" s="221">
        <v>64</v>
      </c>
      <c r="C380" s="229"/>
      <c r="D380" s="224">
        <v>0</v>
      </c>
      <c r="E380" s="224">
        <v>0</v>
      </c>
      <c r="F380" s="224">
        <v>0</v>
      </c>
      <c r="G380" s="224">
        <v>0</v>
      </c>
      <c r="H380" s="224"/>
      <c r="I380" s="224"/>
      <c r="J380" s="224">
        <v>0</v>
      </c>
      <c r="K380" s="224">
        <v>0</v>
      </c>
      <c r="L380" s="224">
        <v>0</v>
      </c>
      <c r="M380" s="224">
        <v>0</v>
      </c>
      <c r="N380" s="224"/>
      <c r="O380" s="224"/>
      <c r="P380" s="224"/>
      <c r="Q380" s="224"/>
      <c r="R380" s="224"/>
      <c r="S380" s="224"/>
      <c r="T380" s="224"/>
      <c r="U380" s="224"/>
      <c r="V380" s="224"/>
      <c r="W380" s="224"/>
      <c r="X380" s="224"/>
      <c r="Y380" s="224"/>
      <c r="Z380" s="225"/>
      <c r="AA380" s="231"/>
      <c r="AC380" s="75" t="str">
        <f t="shared" si="70"/>
        <v>00</v>
      </c>
      <c r="AD380" s="75" t="str">
        <f t="shared" si="71"/>
        <v>00000000000000000000000000000000</v>
      </c>
      <c r="AG380" s="75">
        <f t="shared" si="74"/>
        <v>0</v>
      </c>
      <c r="AH380" s="75">
        <f t="shared" si="75"/>
        <v>0</v>
      </c>
    </row>
    <row r="381" spans="1:34" ht="13.5" x14ac:dyDescent="0.2">
      <c r="A381" s="74"/>
      <c r="B381" s="221">
        <v>65</v>
      </c>
      <c r="C381" s="229"/>
      <c r="D381" s="224">
        <v>0</v>
      </c>
      <c r="E381" s="224">
        <v>0</v>
      </c>
      <c r="F381" s="224">
        <v>0</v>
      </c>
      <c r="G381" s="224">
        <v>0</v>
      </c>
      <c r="H381" s="224"/>
      <c r="I381" s="224"/>
      <c r="J381" s="224">
        <v>0</v>
      </c>
      <c r="K381" s="224">
        <v>0</v>
      </c>
      <c r="L381" s="224">
        <v>0</v>
      </c>
      <c r="M381" s="224">
        <v>0</v>
      </c>
      <c r="N381" s="224"/>
      <c r="O381" s="224"/>
      <c r="P381" s="224"/>
      <c r="Q381" s="224"/>
      <c r="R381" s="224"/>
      <c r="S381" s="224"/>
      <c r="T381" s="224"/>
      <c r="U381" s="224"/>
      <c r="V381" s="224"/>
      <c r="W381" s="224"/>
      <c r="X381" s="224"/>
      <c r="Y381" s="224"/>
      <c r="Z381" s="225"/>
      <c r="AA381" s="231"/>
      <c r="AC381" s="75" t="str">
        <f t="shared" ref="AC381:AC415" si="76">IF(LEN(BIN2HEX(CONCATENATE(M381,L381,K381,J381,G381,F381,E381,D381)))&gt;1,BIN2HEX(CONCATENATE(M381,L381,K381,J381,G381,F381,E381,D381)),"0"&amp;BIN2HEX(CONCATENATE(M381,L381,K381,J381,G381,F381,E381,D381)))</f>
        <v>00</v>
      </c>
      <c r="AD381" s="75" t="str">
        <f t="shared" si="71"/>
        <v>00000000000000000000000000000000</v>
      </c>
      <c r="AG381" s="75">
        <f t="shared" si="74"/>
        <v>0</v>
      </c>
      <c r="AH381" s="75">
        <f t="shared" si="75"/>
        <v>0</v>
      </c>
    </row>
    <row r="382" spans="1:34" ht="13.5" x14ac:dyDescent="0.2">
      <c r="A382" s="74"/>
      <c r="B382" s="221">
        <v>66</v>
      </c>
      <c r="C382" s="229"/>
      <c r="D382" s="224">
        <v>0</v>
      </c>
      <c r="E382" s="224">
        <v>0</v>
      </c>
      <c r="F382" s="224">
        <v>0</v>
      </c>
      <c r="G382" s="224">
        <v>0</v>
      </c>
      <c r="H382" s="224"/>
      <c r="I382" s="224"/>
      <c r="J382" s="224">
        <v>0</v>
      </c>
      <c r="K382" s="224">
        <v>0</v>
      </c>
      <c r="L382" s="224">
        <v>0</v>
      </c>
      <c r="M382" s="224">
        <v>0</v>
      </c>
      <c r="N382" s="224"/>
      <c r="O382" s="224"/>
      <c r="P382" s="224"/>
      <c r="Q382" s="224"/>
      <c r="R382" s="224"/>
      <c r="S382" s="224"/>
      <c r="T382" s="224"/>
      <c r="U382" s="224"/>
      <c r="V382" s="224"/>
      <c r="W382" s="224"/>
      <c r="X382" s="224"/>
      <c r="Y382" s="224"/>
      <c r="Z382" s="225"/>
      <c r="AA382" s="231"/>
      <c r="AC382" s="75" t="str">
        <f t="shared" si="76"/>
        <v>00</v>
      </c>
      <c r="AD382" s="75" t="str">
        <f t="shared" ref="AD382:AD397" si="77">CONCATENATE(AC385,AC386,AC387,AC388,AC389,AC390,AC391,AC392,AC393,AC394,AC395,AC396,AC397,AC398,AC399,AC400,)</f>
        <v>00000000000000000000000000000000</v>
      </c>
      <c r="AG382" s="75">
        <f t="shared" ref="AG382:AG397" si="78">SUM(AH384:AH400)</f>
        <v>0</v>
      </c>
      <c r="AH382" s="75">
        <f t="shared" si="75"/>
        <v>0</v>
      </c>
    </row>
    <row r="383" spans="1:34" ht="13.5" x14ac:dyDescent="0.2">
      <c r="A383" s="74"/>
      <c r="B383" s="221">
        <v>67</v>
      </c>
      <c r="C383" s="229"/>
      <c r="D383" s="224">
        <v>0</v>
      </c>
      <c r="E383" s="224">
        <v>0</v>
      </c>
      <c r="F383" s="224">
        <v>0</v>
      </c>
      <c r="G383" s="224">
        <v>0</v>
      </c>
      <c r="H383" s="224"/>
      <c r="I383" s="224"/>
      <c r="J383" s="224">
        <v>0</v>
      </c>
      <c r="K383" s="224">
        <v>0</v>
      </c>
      <c r="L383" s="224">
        <v>0</v>
      </c>
      <c r="M383" s="224">
        <v>0</v>
      </c>
      <c r="N383" s="224"/>
      <c r="O383" s="224"/>
      <c r="P383" s="224"/>
      <c r="Q383" s="224"/>
      <c r="R383" s="224"/>
      <c r="S383" s="224"/>
      <c r="T383" s="224"/>
      <c r="U383" s="224"/>
      <c r="V383" s="224"/>
      <c r="W383" s="224"/>
      <c r="X383" s="224"/>
      <c r="Y383" s="224"/>
      <c r="Z383" s="225"/>
      <c r="AA383" s="231"/>
      <c r="AC383" s="75" t="str">
        <f t="shared" si="76"/>
        <v>00</v>
      </c>
      <c r="AD383" s="75" t="str">
        <f t="shared" si="77"/>
        <v>00000000000000000000000000000000</v>
      </c>
      <c r="AG383" s="75">
        <f t="shared" si="78"/>
        <v>0</v>
      </c>
      <c r="AH383" s="75">
        <f t="shared" si="75"/>
        <v>0</v>
      </c>
    </row>
    <row r="384" spans="1:34" ht="13.5" x14ac:dyDescent="0.2">
      <c r="A384" s="74"/>
      <c r="B384" s="221">
        <v>68</v>
      </c>
      <c r="C384" s="229"/>
      <c r="D384" s="224">
        <v>0</v>
      </c>
      <c r="E384" s="224">
        <v>0</v>
      </c>
      <c r="F384" s="224">
        <v>0</v>
      </c>
      <c r="G384" s="224">
        <v>0</v>
      </c>
      <c r="H384" s="224"/>
      <c r="I384" s="224"/>
      <c r="J384" s="224">
        <v>0</v>
      </c>
      <c r="K384" s="224">
        <v>0</v>
      </c>
      <c r="L384" s="224">
        <v>0</v>
      </c>
      <c r="M384" s="224">
        <v>0</v>
      </c>
      <c r="N384" s="224"/>
      <c r="O384" s="224"/>
      <c r="P384" s="224"/>
      <c r="Q384" s="224"/>
      <c r="R384" s="224"/>
      <c r="S384" s="224"/>
      <c r="T384" s="224"/>
      <c r="U384" s="224"/>
      <c r="V384" s="224"/>
      <c r="W384" s="224"/>
      <c r="X384" s="224"/>
      <c r="Y384" s="224"/>
      <c r="Z384" s="225"/>
      <c r="AA384" s="231"/>
      <c r="AC384" s="75" t="str">
        <f t="shared" si="76"/>
        <v>00</v>
      </c>
      <c r="AD384" s="75" t="str">
        <f t="shared" si="77"/>
        <v>00000000000000000000000000000000</v>
      </c>
      <c r="AG384" s="75">
        <f t="shared" si="78"/>
        <v>0</v>
      </c>
      <c r="AH384" s="75">
        <f t="shared" si="75"/>
        <v>0</v>
      </c>
    </row>
    <row r="385" spans="1:34" ht="13.5" x14ac:dyDescent="0.2">
      <c r="A385" s="74"/>
      <c r="B385" s="221">
        <v>69</v>
      </c>
      <c r="C385" s="229"/>
      <c r="D385" s="224">
        <v>0</v>
      </c>
      <c r="E385" s="224">
        <v>0</v>
      </c>
      <c r="F385" s="224">
        <v>0</v>
      </c>
      <c r="G385" s="224">
        <v>0</v>
      </c>
      <c r="H385" s="224"/>
      <c r="I385" s="224"/>
      <c r="J385" s="224">
        <v>0</v>
      </c>
      <c r="K385" s="224">
        <v>0</v>
      </c>
      <c r="L385" s="224">
        <v>0</v>
      </c>
      <c r="M385" s="224">
        <v>0</v>
      </c>
      <c r="N385" s="224"/>
      <c r="O385" s="224"/>
      <c r="P385" s="224"/>
      <c r="Q385" s="224"/>
      <c r="R385" s="224"/>
      <c r="S385" s="224"/>
      <c r="T385" s="224"/>
      <c r="U385" s="224"/>
      <c r="V385" s="224"/>
      <c r="W385" s="224"/>
      <c r="X385" s="224"/>
      <c r="Y385" s="224"/>
      <c r="Z385" s="225"/>
      <c r="AA385" s="231"/>
      <c r="AC385" s="75" t="str">
        <f t="shared" si="76"/>
        <v>00</v>
      </c>
      <c r="AD385" s="75" t="str">
        <f t="shared" si="77"/>
        <v>00000000000000000000000000000000</v>
      </c>
      <c r="AG385" s="75">
        <f t="shared" si="78"/>
        <v>0</v>
      </c>
      <c r="AH385" s="75">
        <f t="shared" si="75"/>
        <v>0</v>
      </c>
    </row>
    <row r="386" spans="1:34" ht="13.5" x14ac:dyDescent="0.2">
      <c r="A386" s="74"/>
      <c r="B386" s="221">
        <v>70</v>
      </c>
      <c r="C386" s="229"/>
      <c r="D386" s="224">
        <v>0</v>
      </c>
      <c r="E386" s="224">
        <v>0</v>
      </c>
      <c r="F386" s="224">
        <v>0</v>
      </c>
      <c r="G386" s="224">
        <v>0</v>
      </c>
      <c r="H386" s="224"/>
      <c r="I386" s="224"/>
      <c r="J386" s="224">
        <v>0</v>
      </c>
      <c r="K386" s="224">
        <v>0</v>
      </c>
      <c r="L386" s="224">
        <v>0</v>
      </c>
      <c r="M386" s="224">
        <v>0</v>
      </c>
      <c r="N386" s="224"/>
      <c r="O386" s="224"/>
      <c r="P386" s="224"/>
      <c r="Q386" s="224"/>
      <c r="R386" s="224"/>
      <c r="S386" s="224"/>
      <c r="T386" s="224"/>
      <c r="U386" s="224"/>
      <c r="V386" s="224"/>
      <c r="W386" s="224"/>
      <c r="X386" s="224"/>
      <c r="Y386" s="224"/>
      <c r="Z386" s="225"/>
      <c r="AA386" s="231"/>
      <c r="AC386" s="75" t="str">
        <f t="shared" si="76"/>
        <v>00</v>
      </c>
      <c r="AD386" s="75" t="str">
        <f t="shared" si="77"/>
        <v>00000000000000000000000000000000</v>
      </c>
      <c r="AG386" s="75">
        <f t="shared" si="78"/>
        <v>0</v>
      </c>
      <c r="AH386" s="75">
        <f t="shared" si="75"/>
        <v>0</v>
      </c>
    </row>
    <row r="387" spans="1:34" ht="13.5" x14ac:dyDescent="0.2">
      <c r="A387" s="74"/>
      <c r="B387" s="221">
        <v>71</v>
      </c>
      <c r="C387" s="229"/>
      <c r="D387" s="224">
        <v>0</v>
      </c>
      <c r="E387" s="224">
        <v>0</v>
      </c>
      <c r="F387" s="224">
        <v>0</v>
      </c>
      <c r="G387" s="224">
        <v>0</v>
      </c>
      <c r="H387" s="224"/>
      <c r="I387" s="224"/>
      <c r="J387" s="224">
        <v>0</v>
      </c>
      <c r="K387" s="224">
        <v>0</v>
      </c>
      <c r="L387" s="224">
        <v>0</v>
      </c>
      <c r="M387" s="224">
        <v>0</v>
      </c>
      <c r="N387" s="224"/>
      <c r="O387" s="224"/>
      <c r="P387" s="224"/>
      <c r="Q387" s="224"/>
      <c r="R387" s="224"/>
      <c r="S387" s="224"/>
      <c r="T387" s="224"/>
      <c r="U387" s="224"/>
      <c r="V387" s="224"/>
      <c r="W387" s="224"/>
      <c r="X387" s="224"/>
      <c r="Y387" s="224"/>
      <c r="Z387" s="225"/>
      <c r="AA387" s="231"/>
      <c r="AC387" s="75" t="str">
        <f t="shared" si="76"/>
        <v>00</v>
      </c>
      <c r="AD387" s="75" t="str">
        <f t="shared" si="77"/>
        <v>00000000000000000000000000000000</v>
      </c>
      <c r="AG387" s="75">
        <f t="shared" si="78"/>
        <v>0</v>
      </c>
      <c r="AH387" s="75">
        <f t="shared" si="75"/>
        <v>0</v>
      </c>
    </row>
    <row r="388" spans="1:34" ht="13.5" x14ac:dyDescent="0.2">
      <c r="A388" s="74"/>
      <c r="B388" s="221">
        <v>72</v>
      </c>
      <c r="C388" s="229"/>
      <c r="D388" s="224">
        <v>0</v>
      </c>
      <c r="E388" s="224">
        <v>0</v>
      </c>
      <c r="F388" s="224">
        <v>0</v>
      </c>
      <c r="G388" s="224">
        <v>0</v>
      </c>
      <c r="H388" s="224"/>
      <c r="I388" s="224"/>
      <c r="J388" s="224">
        <v>0</v>
      </c>
      <c r="K388" s="224">
        <v>0</v>
      </c>
      <c r="L388" s="224">
        <v>0</v>
      </c>
      <c r="M388" s="224">
        <v>0</v>
      </c>
      <c r="N388" s="224"/>
      <c r="O388" s="224"/>
      <c r="P388" s="224"/>
      <c r="Q388" s="224"/>
      <c r="R388" s="224"/>
      <c r="S388" s="224"/>
      <c r="T388" s="224"/>
      <c r="U388" s="224"/>
      <c r="V388" s="224"/>
      <c r="W388" s="224"/>
      <c r="X388" s="224"/>
      <c r="Y388" s="224"/>
      <c r="Z388" s="225"/>
      <c r="AA388" s="231"/>
      <c r="AC388" s="75" t="str">
        <f t="shared" si="76"/>
        <v>00</v>
      </c>
      <c r="AD388" s="75" t="str">
        <f t="shared" si="77"/>
        <v>00000000000000000000000000000000</v>
      </c>
      <c r="AG388" s="75">
        <f t="shared" si="78"/>
        <v>0</v>
      </c>
      <c r="AH388" s="75">
        <f t="shared" si="75"/>
        <v>0</v>
      </c>
    </row>
    <row r="389" spans="1:34" ht="13.5" x14ac:dyDescent="0.2">
      <c r="A389" s="74"/>
      <c r="B389" s="221">
        <v>73</v>
      </c>
      <c r="C389" s="229"/>
      <c r="D389" s="224">
        <v>0</v>
      </c>
      <c r="E389" s="224">
        <v>0</v>
      </c>
      <c r="F389" s="224">
        <v>0</v>
      </c>
      <c r="G389" s="224">
        <v>0</v>
      </c>
      <c r="H389" s="224"/>
      <c r="I389" s="224"/>
      <c r="J389" s="224">
        <v>0</v>
      </c>
      <c r="K389" s="224">
        <v>0</v>
      </c>
      <c r="L389" s="224">
        <v>0</v>
      </c>
      <c r="M389" s="224">
        <v>0</v>
      </c>
      <c r="N389" s="224"/>
      <c r="O389" s="224"/>
      <c r="P389" s="224"/>
      <c r="Q389" s="224"/>
      <c r="R389" s="224"/>
      <c r="S389" s="224"/>
      <c r="T389" s="224"/>
      <c r="U389" s="224"/>
      <c r="V389" s="224"/>
      <c r="W389" s="224"/>
      <c r="X389" s="224"/>
      <c r="Y389" s="224"/>
      <c r="Z389" s="225"/>
      <c r="AA389" s="231"/>
      <c r="AC389" s="75" t="str">
        <f t="shared" si="76"/>
        <v>00</v>
      </c>
      <c r="AD389" s="75" t="str">
        <f t="shared" si="77"/>
        <v>00000000000000000000000000000000</v>
      </c>
      <c r="AG389" s="75">
        <f t="shared" si="78"/>
        <v>0</v>
      </c>
      <c r="AH389" s="75">
        <f t="shared" si="75"/>
        <v>0</v>
      </c>
    </row>
    <row r="390" spans="1:34" ht="13.5" x14ac:dyDescent="0.2">
      <c r="A390" s="74"/>
      <c r="B390" s="221">
        <v>74</v>
      </c>
      <c r="C390" s="229"/>
      <c r="D390" s="224">
        <v>0</v>
      </c>
      <c r="E390" s="224">
        <v>0</v>
      </c>
      <c r="F390" s="224">
        <v>0</v>
      </c>
      <c r="G390" s="224">
        <v>0</v>
      </c>
      <c r="H390" s="224"/>
      <c r="I390" s="224"/>
      <c r="J390" s="224">
        <v>0</v>
      </c>
      <c r="K390" s="224">
        <v>0</v>
      </c>
      <c r="L390" s="224">
        <v>0</v>
      </c>
      <c r="M390" s="224">
        <v>0</v>
      </c>
      <c r="N390" s="224"/>
      <c r="O390" s="224"/>
      <c r="P390" s="224"/>
      <c r="Q390" s="224"/>
      <c r="R390" s="224"/>
      <c r="S390" s="224"/>
      <c r="T390" s="224"/>
      <c r="U390" s="224"/>
      <c r="V390" s="224"/>
      <c r="W390" s="224"/>
      <c r="X390" s="224"/>
      <c r="Y390" s="224"/>
      <c r="Z390" s="225"/>
      <c r="AA390" s="231"/>
      <c r="AC390" s="75" t="str">
        <f t="shared" si="76"/>
        <v>00</v>
      </c>
      <c r="AD390" s="75" t="str">
        <f t="shared" si="77"/>
        <v>00000000000000000000000000000000</v>
      </c>
      <c r="AG390" s="75">
        <f t="shared" si="78"/>
        <v>0</v>
      </c>
      <c r="AH390" s="75">
        <f t="shared" si="75"/>
        <v>0</v>
      </c>
    </row>
    <row r="391" spans="1:34" ht="13.5" x14ac:dyDescent="0.2">
      <c r="A391" s="74"/>
      <c r="B391" s="221">
        <v>75</v>
      </c>
      <c r="C391" s="229"/>
      <c r="D391" s="224">
        <v>0</v>
      </c>
      <c r="E391" s="224">
        <v>0</v>
      </c>
      <c r="F391" s="224">
        <v>0</v>
      </c>
      <c r="G391" s="224">
        <v>0</v>
      </c>
      <c r="H391" s="224"/>
      <c r="I391" s="224"/>
      <c r="J391" s="224">
        <v>0</v>
      </c>
      <c r="K391" s="224">
        <v>0</v>
      </c>
      <c r="L391" s="224">
        <v>0</v>
      </c>
      <c r="M391" s="224">
        <v>0</v>
      </c>
      <c r="N391" s="224"/>
      <c r="O391" s="224"/>
      <c r="P391" s="224"/>
      <c r="Q391" s="224"/>
      <c r="R391" s="224"/>
      <c r="S391" s="224"/>
      <c r="T391" s="224"/>
      <c r="U391" s="224"/>
      <c r="V391" s="224"/>
      <c r="W391" s="224"/>
      <c r="X391" s="224"/>
      <c r="Y391" s="224"/>
      <c r="Z391" s="225"/>
      <c r="AA391" s="231"/>
      <c r="AC391" s="75" t="str">
        <f t="shared" si="76"/>
        <v>00</v>
      </c>
      <c r="AD391" s="75" t="str">
        <f t="shared" si="77"/>
        <v>00000000000000000000000000000000</v>
      </c>
      <c r="AG391" s="75">
        <f t="shared" si="78"/>
        <v>0</v>
      </c>
      <c r="AH391" s="75">
        <f t="shared" si="75"/>
        <v>0</v>
      </c>
    </row>
    <row r="392" spans="1:34" ht="13.5" x14ac:dyDescent="0.2">
      <c r="A392" s="74"/>
      <c r="B392" s="221">
        <v>76</v>
      </c>
      <c r="C392" s="229"/>
      <c r="D392" s="224">
        <v>0</v>
      </c>
      <c r="E392" s="224">
        <v>0</v>
      </c>
      <c r="F392" s="224">
        <v>0</v>
      </c>
      <c r="G392" s="224">
        <v>0</v>
      </c>
      <c r="H392" s="224"/>
      <c r="I392" s="224"/>
      <c r="J392" s="224">
        <v>0</v>
      </c>
      <c r="K392" s="224">
        <v>0</v>
      </c>
      <c r="L392" s="224">
        <v>0</v>
      </c>
      <c r="M392" s="224">
        <v>0</v>
      </c>
      <c r="N392" s="224"/>
      <c r="O392" s="224"/>
      <c r="P392" s="224"/>
      <c r="Q392" s="224"/>
      <c r="R392" s="224"/>
      <c r="S392" s="224"/>
      <c r="T392" s="224"/>
      <c r="U392" s="224"/>
      <c r="V392" s="224"/>
      <c r="W392" s="224"/>
      <c r="X392" s="224"/>
      <c r="Y392" s="224"/>
      <c r="Z392" s="225"/>
      <c r="AA392" s="231"/>
      <c r="AC392" s="75" t="str">
        <f t="shared" si="76"/>
        <v>00</v>
      </c>
      <c r="AD392" s="75" t="str">
        <f t="shared" si="77"/>
        <v>00000000000000000000000000000000</v>
      </c>
      <c r="AG392" s="75">
        <f t="shared" si="78"/>
        <v>0</v>
      </c>
      <c r="AH392" s="75">
        <f t="shared" si="75"/>
        <v>0</v>
      </c>
    </row>
    <row r="393" spans="1:34" ht="13.5" x14ac:dyDescent="0.2">
      <c r="A393" s="74"/>
      <c r="B393" s="221">
        <v>77</v>
      </c>
      <c r="C393" s="229"/>
      <c r="D393" s="224">
        <v>0</v>
      </c>
      <c r="E393" s="224">
        <v>0</v>
      </c>
      <c r="F393" s="224">
        <v>0</v>
      </c>
      <c r="G393" s="224">
        <v>0</v>
      </c>
      <c r="H393" s="224"/>
      <c r="I393" s="224"/>
      <c r="J393" s="224">
        <v>0</v>
      </c>
      <c r="K393" s="224">
        <v>0</v>
      </c>
      <c r="L393" s="224">
        <v>0</v>
      </c>
      <c r="M393" s="224">
        <v>0</v>
      </c>
      <c r="N393" s="224"/>
      <c r="O393" s="224"/>
      <c r="P393" s="224"/>
      <c r="Q393" s="224"/>
      <c r="R393" s="224"/>
      <c r="S393" s="224"/>
      <c r="T393" s="224"/>
      <c r="U393" s="224"/>
      <c r="V393" s="224"/>
      <c r="W393" s="224"/>
      <c r="X393" s="224"/>
      <c r="Y393" s="224"/>
      <c r="Z393" s="225"/>
      <c r="AA393" s="231"/>
      <c r="AC393" s="75" t="str">
        <f t="shared" si="76"/>
        <v>00</v>
      </c>
      <c r="AD393" s="75" t="str">
        <f t="shared" si="77"/>
        <v>00000000000000000000000000000000</v>
      </c>
      <c r="AG393" s="75">
        <f t="shared" si="78"/>
        <v>0</v>
      </c>
      <c r="AH393" s="75">
        <f t="shared" si="75"/>
        <v>0</v>
      </c>
    </row>
    <row r="394" spans="1:34" ht="13.5" x14ac:dyDescent="0.2">
      <c r="A394" s="74"/>
      <c r="B394" s="221">
        <v>78</v>
      </c>
      <c r="C394" s="229"/>
      <c r="D394" s="224">
        <v>0</v>
      </c>
      <c r="E394" s="224">
        <v>0</v>
      </c>
      <c r="F394" s="224">
        <v>0</v>
      </c>
      <c r="G394" s="224">
        <v>0</v>
      </c>
      <c r="H394" s="224"/>
      <c r="I394" s="224"/>
      <c r="J394" s="224">
        <v>0</v>
      </c>
      <c r="K394" s="224">
        <v>0</v>
      </c>
      <c r="L394" s="224">
        <v>0</v>
      </c>
      <c r="M394" s="224">
        <v>0</v>
      </c>
      <c r="N394" s="224"/>
      <c r="O394" s="224"/>
      <c r="P394" s="224"/>
      <c r="Q394" s="224"/>
      <c r="R394" s="224"/>
      <c r="S394" s="224"/>
      <c r="T394" s="224"/>
      <c r="U394" s="224"/>
      <c r="V394" s="224"/>
      <c r="W394" s="224"/>
      <c r="X394" s="224"/>
      <c r="Y394" s="224"/>
      <c r="Z394" s="225"/>
      <c r="AA394" s="231"/>
      <c r="AC394" s="75" t="str">
        <f t="shared" si="76"/>
        <v>00</v>
      </c>
      <c r="AD394" s="75" t="str">
        <f t="shared" si="77"/>
        <v>00000000000000000000000000000000</v>
      </c>
      <c r="AG394" s="75">
        <f t="shared" si="78"/>
        <v>0</v>
      </c>
      <c r="AH394" s="75">
        <f t="shared" si="75"/>
        <v>0</v>
      </c>
    </row>
    <row r="395" spans="1:34" ht="13.5" x14ac:dyDescent="0.2">
      <c r="A395" s="74"/>
      <c r="B395" s="221">
        <v>79</v>
      </c>
      <c r="C395" s="229"/>
      <c r="D395" s="224">
        <v>0</v>
      </c>
      <c r="E395" s="224">
        <v>0</v>
      </c>
      <c r="F395" s="224">
        <v>0</v>
      </c>
      <c r="G395" s="224">
        <v>0</v>
      </c>
      <c r="H395" s="224"/>
      <c r="I395" s="224"/>
      <c r="J395" s="224">
        <v>0</v>
      </c>
      <c r="K395" s="224">
        <v>0</v>
      </c>
      <c r="L395" s="224">
        <v>0</v>
      </c>
      <c r="M395" s="224">
        <v>0</v>
      </c>
      <c r="N395" s="224"/>
      <c r="O395" s="224"/>
      <c r="P395" s="224"/>
      <c r="Q395" s="224"/>
      <c r="R395" s="224"/>
      <c r="S395" s="224"/>
      <c r="T395" s="224"/>
      <c r="U395" s="224"/>
      <c r="V395" s="224"/>
      <c r="W395" s="224"/>
      <c r="X395" s="224"/>
      <c r="Y395" s="224"/>
      <c r="Z395" s="225"/>
      <c r="AA395" s="231"/>
      <c r="AC395" s="75" t="str">
        <f t="shared" si="76"/>
        <v>00</v>
      </c>
      <c r="AD395" s="75" t="str">
        <f t="shared" si="77"/>
        <v>00000000000000000000000000000000</v>
      </c>
      <c r="AG395" s="75">
        <f t="shared" si="78"/>
        <v>0</v>
      </c>
      <c r="AH395" s="75">
        <f t="shared" si="75"/>
        <v>0</v>
      </c>
    </row>
    <row r="396" spans="1:34" ht="13.5" x14ac:dyDescent="0.2">
      <c r="A396" s="74"/>
      <c r="B396" s="221">
        <v>80</v>
      </c>
      <c r="C396" s="229"/>
      <c r="D396" s="224">
        <v>0</v>
      </c>
      <c r="E396" s="224">
        <v>0</v>
      </c>
      <c r="F396" s="224">
        <v>0</v>
      </c>
      <c r="G396" s="224">
        <v>0</v>
      </c>
      <c r="H396" s="224"/>
      <c r="I396" s="224"/>
      <c r="J396" s="224">
        <v>0</v>
      </c>
      <c r="K396" s="224">
        <v>0</v>
      </c>
      <c r="L396" s="224">
        <v>0</v>
      </c>
      <c r="M396" s="224">
        <v>0</v>
      </c>
      <c r="N396" s="224"/>
      <c r="O396" s="224"/>
      <c r="P396" s="224"/>
      <c r="Q396" s="224"/>
      <c r="R396" s="224"/>
      <c r="S396" s="224"/>
      <c r="T396" s="224"/>
      <c r="U396" s="224"/>
      <c r="V396" s="224"/>
      <c r="W396" s="224"/>
      <c r="X396" s="224"/>
      <c r="Y396" s="224"/>
      <c r="Z396" s="225"/>
      <c r="AA396" s="231"/>
      <c r="AC396" s="75" t="str">
        <f t="shared" si="76"/>
        <v>00</v>
      </c>
      <c r="AD396" s="75" t="str">
        <f t="shared" si="77"/>
        <v>00000000000000000000000000000000</v>
      </c>
      <c r="AG396" s="75">
        <f t="shared" si="78"/>
        <v>0</v>
      </c>
      <c r="AH396" s="75">
        <f t="shared" si="75"/>
        <v>0</v>
      </c>
    </row>
    <row r="397" spans="1:34" ht="13.5" x14ac:dyDescent="0.2">
      <c r="A397" s="74"/>
      <c r="B397" s="221">
        <v>81</v>
      </c>
      <c r="C397" s="229"/>
      <c r="D397" s="224">
        <v>0</v>
      </c>
      <c r="E397" s="224">
        <v>0</v>
      </c>
      <c r="F397" s="224">
        <v>0</v>
      </c>
      <c r="G397" s="224">
        <v>0</v>
      </c>
      <c r="H397" s="224"/>
      <c r="I397" s="224"/>
      <c r="J397" s="224">
        <v>0</v>
      </c>
      <c r="K397" s="224">
        <v>0</v>
      </c>
      <c r="L397" s="224">
        <v>0</v>
      </c>
      <c r="M397" s="224">
        <v>0</v>
      </c>
      <c r="N397" s="224"/>
      <c r="O397" s="224"/>
      <c r="P397" s="224"/>
      <c r="Q397" s="224"/>
      <c r="R397" s="224"/>
      <c r="S397" s="224"/>
      <c r="T397" s="224"/>
      <c r="U397" s="224"/>
      <c r="V397" s="224"/>
      <c r="W397" s="224"/>
      <c r="X397" s="224"/>
      <c r="Y397" s="224"/>
      <c r="Z397" s="225"/>
      <c r="AA397" s="231"/>
      <c r="AC397" s="75" t="str">
        <f t="shared" si="76"/>
        <v>00</v>
      </c>
      <c r="AD397" s="75" t="str">
        <f t="shared" si="77"/>
        <v>00000000000000000000000000000000</v>
      </c>
      <c r="AG397" s="75">
        <f t="shared" si="78"/>
        <v>0</v>
      </c>
      <c r="AH397" s="75">
        <f t="shared" si="75"/>
        <v>0</v>
      </c>
    </row>
    <row r="398" spans="1:34" ht="13.5" x14ac:dyDescent="0.2">
      <c r="A398" s="74"/>
      <c r="B398" s="221">
        <v>82</v>
      </c>
      <c r="C398" s="229"/>
      <c r="D398" s="224">
        <v>0</v>
      </c>
      <c r="E398" s="224">
        <v>0</v>
      </c>
      <c r="F398" s="224">
        <v>0</v>
      </c>
      <c r="G398" s="224">
        <v>0</v>
      </c>
      <c r="H398" s="224"/>
      <c r="I398" s="224"/>
      <c r="J398" s="224">
        <v>0</v>
      </c>
      <c r="K398" s="224">
        <v>0</v>
      </c>
      <c r="L398" s="224">
        <v>0</v>
      </c>
      <c r="M398" s="224">
        <v>0</v>
      </c>
      <c r="N398" s="224"/>
      <c r="O398" s="224"/>
      <c r="P398" s="224"/>
      <c r="Q398" s="224"/>
      <c r="R398" s="224"/>
      <c r="S398" s="224"/>
      <c r="T398" s="224"/>
      <c r="U398" s="224"/>
      <c r="V398" s="224"/>
      <c r="W398" s="224"/>
      <c r="X398" s="224"/>
      <c r="Y398" s="224"/>
      <c r="Z398" s="225"/>
      <c r="AA398" s="231"/>
      <c r="AC398" s="75" t="str">
        <f t="shared" si="76"/>
        <v>00</v>
      </c>
      <c r="AG398" s="75">
        <f t="shared" ref="AG398:AG411" si="79">SUM(AH398:AH413)</f>
        <v>0</v>
      </c>
      <c r="AH398" s="75">
        <f t="shared" si="75"/>
        <v>0</v>
      </c>
    </row>
    <row r="399" spans="1:34" ht="13.5" x14ac:dyDescent="0.2">
      <c r="A399" s="74"/>
      <c r="B399" s="221">
        <v>83</v>
      </c>
      <c r="C399" s="229"/>
      <c r="D399" s="224">
        <v>0</v>
      </c>
      <c r="E399" s="224">
        <v>0</v>
      </c>
      <c r="F399" s="224">
        <v>0</v>
      </c>
      <c r="G399" s="224">
        <v>0</v>
      </c>
      <c r="H399" s="224"/>
      <c r="I399" s="224"/>
      <c r="J399" s="224">
        <v>0</v>
      </c>
      <c r="K399" s="224">
        <v>0</v>
      </c>
      <c r="L399" s="224">
        <v>0</v>
      </c>
      <c r="M399" s="224">
        <v>0</v>
      </c>
      <c r="N399" s="224"/>
      <c r="O399" s="224"/>
      <c r="P399" s="224"/>
      <c r="Q399" s="224"/>
      <c r="R399" s="224"/>
      <c r="S399" s="224"/>
      <c r="T399" s="224"/>
      <c r="U399" s="224"/>
      <c r="V399" s="224"/>
      <c r="W399" s="224"/>
      <c r="X399" s="224"/>
      <c r="Y399" s="224"/>
      <c r="Z399" s="225"/>
      <c r="AA399" s="231"/>
      <c r="AC399" s="75" t="str">
        <f t="shared" si="76"/>
        <v>00</v>
      </c>
      <c r="AG399" s="75">
        <f t="shared" si="79"/>
        <v>0</v>
      </c>
      <c r="AH399" s="75">
        <f t="shared" si="75"/>
        <v>0</v>
      </c>
    </row>
    <row r="400" spans="1:34" ht="13.5" x14ac:dyDescent="0.2">
      <c r="A400" s="74"/>
      <c r="B400" s="221">
        <v>84</v>
      </c>
      <c r="C400" s="229"/>
      <c r="D400" s="224">
        <v>0</v>
      </c>
      <c r="E400" s="224">
        <v>0</v>
      </c>
      <c r="F400" s="224">
        <v>0</v>
      </c>
      <c r="G400" s="224">
        <v>0</v>
      </c>
      <c r="H400" s="224"/>
      <c r="I400" s="224"/>
      <c r="J400" s="224">
        <v>0</v>
      </c>
      <c r="K400" s="224">
        <v>0</v>
      </c>
      <c r="L400" s="224">
        <v>0</v>
      </c>
      <c r="M400" s="224">
        <v>0</v>
      </c>
      <c r="N400" s="224"/>
      <c r="O400" s="224"/>
      <c r="P400" s="224"/>
      <c r="Q400" s="224"/>
      <c r="R400" s="224"/>
      <c r="S400" s="224"/>
      <c r="T400" s="224"/>
      <c r="U400" s="224"/>
      <c r="V400" s="224"/>
      <c r="W400" s="224"/>
      <c r="X400" s="224"/>
      <c r="Y400" s="224"/>
      <c r="Z400" s="225"/>
      <c r="AA400" s="231"/>
      <c r="AC400" s="75" t="str">
        <f t="shared" si="76"/>
        <v>00</v>
      </c>
      <c r="AG400" s="75">
        <f t="shared" si="79"/>
        <v>0</v>
      </c>
      <c r="AH400" s="75">
        <f t="shared" si="75"/>
        <v>0</v>
      </c>
    </row>
    <row r="401" spans="1:34" ht="13.5" x14ac:dyDescent="0.2">
      <c r="A401" s="74"/>
      <c r="B401" s="221">
        <v>85</v>
      </c>
      <c r="C401" s="229"/>
      <c r="D401" s="224">
        <v>0</v>
      </c>
      <c r="E401" s="224">
        <v>0</v>
      </c>
      <c r="F401" s="224">
        <v>0</v>
      </c>
      <c r="G401" s="224">
        <v>0</v>
      </c>
      <c r="H401" s="224"/>
      <c r="I401" s="224"/>
      <c r="J401" s="224">
        <v>0</v>
      </c>
      <c r="K401" s="224">
        <v>0</v>
      </c>
      <c r="L401" s="224">
        <v>0</v>
      </c>
      <c r="M401" s="224">
        <v>0</v>
      </c>
      <c r="N401" s="224"/>
      <c r="O401" s="224"/>
      <c r="P401" s="224"/>
      <c r="Q401" s="224"/>
      <c r="R401" s="224"/>
      <c r="S401" s="224"/>
      <c r="T401" s="224"/>
      <c r="U401" s="224"/>
      <c r="V401" s="224"/>
      <c r="W401" s="224"/>
      <c r="X401" s="224"/>
      <c r="Y401" s="224"/>
      <c r="Z401" s="225"/>
      <c r="AA401" s="231"/>
      <c r="AC401" s="75" t="str">
        <f t="shared" si="76"/>
        <v>00</v>
      </c>
      <c r="AG401" s="75">
        <f t="shared" si="79"/>
        <v>0</v>
      </c>
      <c r="AH401" s="75">
        <f t="shared" si="75"/>
        <v>0</v>
      </c>
    </row>
    <row r="402" spans="1:34" ht="13.5" x14ac:dyDescent="0.2">
      <c r="A402" s="74"/>
      <c r="B402" s="221">
        <v>86</v>
      </c>
      <c r="C402" s="229"/>
      <c r="D402" s="224">
        <v>0</v>
      </c>
      <c r="E402" s="224">
        <v>0</v>
      </c>
      <c r="F402" s="224">
        <v>0</v>
      </c>
      <c r="G402" s="224">
        <v>0</v>
      </c>
      <c r="H402" s="224"/>
      <c r="I402" s="224"/>
      <c r="J402" s="224">
        <v>0</v>
      </c>
      <c r="K402" s="224">
        <v>0</v>
      </c>
      <c r="L402" s="224">
        <v>0</v>
      </c>
      <c r="M402" s="224">
        <v>0</v>
      </c>
      <c r="N402" s="224"/>
      <c r="O402" s="224"/>
      <c r="P402" s="224"/>
      <c r="Q402" s="224"/>
      <c r="R402" s="224"/>
      <c r="S402" s="224"/>
      <c r="T402" s="224"/>
      <c r="U402" s="224"/>
      <c r="V402" s="224"/>
      <c r="W402" s="224"/>
      <c r="X402" s="224"/>
      <c r="Y402" s="224"/>
      <c r="Z402" s="225"/>
      <c r="AA402" s="231"/>
      <c r="AC402" s="75" t="str">
        <f t="shared" si="76"/>
        <v>00</v>
      </c>
      <c r="AG402" s="75">
        <f t="shared" si="79"/>
        <v>0</v>
      </c>
      <c r="AH402" s="75">
        <f t="shared" si="75"/>
        <v>0</v>
      </c>
    </row>
    <row r="403" spans="1:34" ht="13.5" x14ac:dyDescent="0.2">
      <c r="A403" s="74"/>
      <c r="B403" s="221">
        <v>87</v>
      </c>
      <c r="C403" s="229"/>
      <c r="D403" s="224">
        <v>0</v>
      </c>
      <c r="E403" s="224">
        <v>0</v>
      </c>
      <c r="F403" s="224">
        <v>0</v>
      </c>
      <c r="G403" s="224">
        <v>0</v>
      </c>
      <c r="H403" s="224"/>
      <c r="I403" s="224"/>
      <c r="J403" s="224">
        <v>0</v>
      </c>
      <c r="K403" s="224">
        <v>0</v>
      </c>
      <c r="L403" s="224">
        <v>0</v>
      </c>
      <c r="M403" s="224">
        <v>0</v>
      </c>
      <c r="N403" s="224"/>
      <c r="O403" s="224"/>
      <c r="P403" s="224"/>
      <c r="Q403" s="224"/>
      <c r="R403" s="224"/>
      <c r="S403" s="224"/>
      <c r="T403" s="224"/>
      <c r="U403" s="224"/>
      <c r="V403" s="224"/>
      <c r="W403" s="224"/>
      <c r="X403" s="224"/>
      <c r="Y403" s="224"/>
      <c r="Z403" s="225"/>
      <c r="AA403" s="231"/>
      <c r="AC403" s="75" t="str">
        <f t="shared" si="76"/>
        <v>00</v>
      </c>
      <c r="AG403" s="75">
        <f t="shared" si="79"/>
        <v>0</v>
      </c>
      <c r="AH403" s="75">
        <f t="shared" si="75"/>
        <v>0</v>
      </c>
    </row>
    <row r="404" spans="1:34" ht="13.5" x14ac:dyDescent="0.2">
      <c r="A404" s="74"/>
      <c r="B404" s="221">
        <v>88</v>
      </c>
      <c r="C404" s="229"/>
      <c r="D404" s="224">
        <v>0</v>
      </c>
      <c r="E404" s="224">
        <v>0</v>
      </c>
      <c r="F404" s="224">
        <v>0</v>
      </c>
      <c r="G404" s="224">
        <v>0</v>
      </c>
      <c r="H404" s="224"/>
      <c r="I404" s="224"/>
      <c r="J404" s="224">
        <v>0</v>
      </c>
      <c r="K404" s="224">
        <v>0</v>
      </c>
      <c r="L404" s="224">
        <v>0</v>
      </c>
      <c r="M404" s="224">
        <v>0</v>
      </c>
      <c r="N404" s="224"/>
      <c r="O404" s="224"/>
      <c r="P404" s="224"/>
      <c r="Q404" s="224"/>
      <c r="R404" s="224"/>
      <c r="S404" s="224"/>
      <c r="T404" s="224"/>
      <c r="U404" s="224"/>
      <c r="V404" s="224"/>
      <c r="W404" s="224"/>
      <c r="X404" s="224"/>
      <c r="Y404" s="224"/>
      <c r="Z404" s="225"/>
      <c r="AA404" s="231"/>
      <c r="AC404" s="75" t="str">
        <f t="shared" si="76"/>
        <v>00</v>
      </c>
      <c r="AG404" s="75">
        <f t="shared" si="79"/>
        <v>0</v>
      </c>
      <c r="AH404" s="75">
        <f t="shared" si="75"/>
        <v>0</v>
      </c>
    </row>
    <row r="405" spans="1:34" ht="13.5" x14ac:dyDescent="0.2">
      <c r="A405" s="74"/>
      <c r="B405" s="221">
        <v>89</v>
      </c>
      <c r="C405" s="229"/>
      <c r="D405" s="224">
        <v>0</v>
      </c>
      <c r="E405" s="224">
        <v>0</v>
      </c>
      <c r="F405" s="224">
        <v>0</v>
      </c>
      <c r="G405" s="224">
        <v>0</v>
      </c>
      <c r="H405" s="224"/>
      <c r="I405" s="224"/>
      <c r="J405" s="224">
        <v>0</v>
      </c>
      <c r="K405" s="224">
        <v>0</v>
      </c>
      <c r="L405" s="224">
        <v>0</v>
      </c>
      <c r="M405" s="224">
        <v>0</v>
      </c>
      <c r="N405" s="224"/>
      <c r="O405" s="224"/>
      <c r="P405" s="224"/>
      <c r="Q405" s="224"/>
      <c r="R405" s="224"/>
      <c r="S405" s="224"/>
      <c r="T405" s="224"/>
      <c r="U405" s="224"/>
      <c r="V405" s="224"/>
      <c r="W405" s="224"/>
      <c r="X405" s="224"/>
      <c r="Y405" s="224"/>
      <c r="Z405" s="225"/>
      <c r="AA405" s="231"/>
      <c r="AC405" s="75" t="str">
        <f t="shared" si="76"/>
        <v>00</v>
      </c>
      <c r="AG405" s="75">
        <f t="shared" si="79"/>
        <v>0</v>
      </c>
      <c r="AH405" s="75">
        <f t="shared" si="75"/>
        <v>0</v>
      </c>
    </row>
    <row r="406" spans="1:34" ht="13.5" x14ac:dyDescent="0.2">
      <c r="A406" s="74"/>
      <c r="B406" s="221">
        <v>90</v>
      </c>
      <c r="C406" s="229"/>
      <c r="D406" s="224">
        <v>0</v>
      </c>
      <c r="E406" s="224">
        <v>0</v>
      </c>
      <c r="F406" s="224">
        <v>0</v>
      </c>
      <c r="G406" s="224">
        <v>0</v>
      </c>
      <c r="H406" s="224"/>
      <c r="I406" s="224"/>
      <c r="J406" s="224">
        <v>0</v>
      </c>
      <c r="K406" s="224">
        <v>0</v>
      </c>
      <c r="L406" s="224">
        <v>0</v>
      </c>
      <c r="M406" s="224">
        <v>0</v>
      </c>
      <c r="N406" s="224"/>
      <c r="O406" s="224"/>
      <c r="P406" s="224"/>
      <c r="Q406" s="224"/>
      <c r="R406" s="224"/>
      <c r="S406" s="224"/>
      <c r="T406" s="224"/>
      <c r="U406" s="224"/>
      <c r="V406" s="224"/>
      <c r="W406" s="224"/>
      <c r="X406" s="224"/>
      <c r="Y406" s="224"/>
      <c r="Z406" s="225"/>
      <c r="AA406" s="231"/>
      <c r="AC406" s="75" t="str">
        <f t="shared" si="76"/>
        <v>00</v>
      </c>
      <c r="AG406" s="75">
        <f t="shared" si="79"/>
        <v>0</v>
      </c>
      <c r="AH406" s="75">
        <f t="shared" si="75"/>
        <v>0</v>
      </c>
    </row>
    <row r="407" spans="1:34" ht="13.5" x14ac:dyDescent="0.2">
      <c r="A407" s="74"/>
      <c r="B407" s="221">
        <v>91</v>
      </c>
      <c r="C407" s="229"/>
      <c r="D407" s="224">
        <v>0</v>
      </c>
      <c r="E407" s="224">
        <v>0</v>
      </c>
      <c r="F407" s="224">
        <v>0</v>
      </c>
      <c r="G407" s="224">
        <v>0</v>
      </c>
      <c r="H407" s="224"/>
      <c r="I407" s="224"/>
      <c r="J407" s="224">
        <v>0</v>
      </c>
      <c r="K407" s="224">
        <v>0</v>
      </c>
      <c r="L407" s="224">
        <v>0</v>
      </c>
      <c r="M407" s="224">
        <v>0</v>
      </c>
      <c r="N407" s="224"/>
      <c r="O407" s="224"/>
      <c r="P407" s="224"/>
      <c r="Q407" s="224"/>
      <c r="R407" s="224"/>
      <c r="S407" s="224"/>
      <c r="T407" s="224"/>
      <c r="U407" s="224"/>
      <c r="V407" s="224"/>
      <c r="W407" s="224"/>
      <c r="X407" s="224"/>
      <c r="Y407" s="224"/>
      <c r="Z407" s="225"/>
      <c r="AA407" s="231"/>
      <c r="AC407" s="75" t="str">
        <f t="shared" si="76"/>
        <v>00</v>
      </c>
      <c r="AG407" s="75">
        <f t="shared" si="79"/>
        <v>0</v>
      </c>
      <c r="AH407" s="75">
        <f t="shared" si="75"/>
        <v>0</v>
      </c>
    </row>
    <row r="408" spans="1:34" ht="13.5" x14ac:dyDescent="0.2">
      <c r="A408" s="74"/>
      <c r="B408" s="221">
        <v>92</v>
      </c>
      <c r="C408" s="229"/>
      <c r="D408" s="224">
        <v>0</v>
      </c>
      <c r="E408" s="224">
        <v>0</v>
      </c>
      <c r="F408" s="224">
        <v>0</v>
      </c>
      <c r="G408" s="224">
        <v>0</v>
      </c>
      <c r="H408" s="224"/>
      <c r="I408" s="224"/>
      <c r="J408" s="224">
        <v>0</v>
      </c>
      <c r="K408" s="224">
        <v>0</v>
      </c>
      <c r="L408" s="224">
        <v>0</v>
      </c>
      <c r="M408" s="224">
        <v>0</v>
      </c>
      <c r="N408" s="224"/>
      <c r="O408" s="224"/>
      <c r="P408" s="224"/>
      <c r="Q408" s="224"/>
      <c r="R408" s="224"/>
      <c r="S408" s="224"/>
      <c r="T408" s="224"/>
      <c r="U408" s="224"/>
      <c r="V408" s="224"/>
      <c r="W408" s="224"/>
      <c r="X408" s="224"/>
      <c r="Y408" s="224"/>
      <c r="Z408" s="225"/>
      <c r="AA408" s="231"/>
      <c r="AC408" s="75" t="str">
        <f t="shared" si="76"/>
        <v>00</v>
      </c>
      <c r="AG408" s="75">
        <f t="shared" si="79"/>
        <v>0</v>
      </c>
      <c r="AH408" s="75">
        <f t="shared" si="75"/>
        <v>0</v>
      </c>
    </row>
    <row r="409" spans="1:34" ht="13.5" x14ac:dyDescent="0.2">
      <c r="A409" s="74"/>
      <c r="B409" s="221">
        <v>93</v>
      </c>
      <c r="C409" s="229"/>
      <c r="D409" s="224">
        <v>0</v>
      </c>
      <c r="E409" s="224">
        <v>0</v>
      </c>
      <c r="F409" s="224">
        <v>0</v>
      </c>
      <c r="G409" s="224">
        <v>0</v>
      </c>
      <c r="H409" s="224"/>
      <c r="I409" s="224"/>
      <c r="J409" s="224">
        <v>0</v>
      </c>
      <c r="K409" s="224">
        <v>0</v>
      </c>
      <c r="L409" s="224">
        <v>0</v>
      </c>
      <c r="M409" s="224">
        <v>0</v>
      </c>
      <c r="N409" s="224"/>
      <c r="O409" s="224"/>
      <c r="P409" s="224"/>
      <c r="Q409" s="224"/>
      <c r="R409" s="224"/>
      <c r="S409" s="224"/>
      <c r="T409" s="224"/>
      <c r="U409" s="224"/>
      <c r="V409" s="224"/>
      <c r="W409" s="224"/>
      <c r="X409" s="224"/>
      <c r="Y409" s="224"/>
      <c r="Z409" s="225"/>
      <c r="AA409" s="231"/>
      <c r="AC409" s="75" t="str">
        <f t="shared" si="76"/>
        <v>00</v>
      </c>
      <c r="AG409" s="75">
        <f t="shared" si="79"/>
        <v>0</v>
      </c>
      <c r="AH409" s="75">
        <f t="shared" si="75"/>
        <v>0</v>
      </c>
    </row>
    <row r="410" spans="1:34" ht="13.5" x14ac:dyDescent="0.2">
      <c r="A410" s="74"/>
      <c r="B410" s="221">
        <v>94</v>
      </c>
      <c r="C410" s="229"/>
      <c r="D410" s="224">
        <v>0</v>
      </c>
      <c r="E410" s="224">
        <v>0</v>
      </c>
      <c r="F410" s="224">
        <v>0</v>
      </c>
      <c r="G410" s="224">
        <v>0</v>
      </c>
      <c r="H410" s="224"/>
      <c r="I410" s="224"/>
      <c r="J410" s="224">
        <v>0</v>
      </c>
      <c r="K410" s="224">
        <v>0</v>
      </c>
      <c r="L410" s="224">
        <v>0</v>
      </c>
      <c r="M410" s="224">
        <v>0</v>
      </c>
      <c r="N410" s="224"/>
      <c r="O410" s="224"/>
      <c r="P410" s="224"/>
      <c r="Q410" s="224"/>
      <c r="R410" s="224"/>
      <c r="S410" s="224"/>
      <c r="T410" s="224"/>
      <c r="U410" s="224"/>
      <c r="V410" s="224"/>
      <c r="W410" s="224"/>
      <c r="X410" s="224"/>
      <c r="Y410" s="224"/>
      <c r="Z410" s="225"/>
      <c r="AA410" s="231"/>
      <c r="AC410" s="75" t="str">
        <f t="shared" si="76"/>
        <v>00</v>
      </c>
      <c r="AG410" s="75">
        <f t="shared" si="79"/>
        <v>0</v>
      </c>
      <c r="AH410" s="75">
        <f t="shared" si="75"/>
        <v>0</v>
      </c>
    </row>
    <row r="411" spans="1:34" ht="13.5" x14ac:dyDescent="0.2">
      <c r="A411" s="74"/>
      <c r="B411" s="221">
        <v>95</v>
      </c>
      <c r="C411" s="229"/>
      <c r="D411" s="224">
        <v>0</v>
      </c>
      <c r="E411" s="224">
        <v>0</v>
      </c>
      <c r="F411" s="224">
        <v>0</v>
      </c>
      <c r="G411" s="224">
        <v>0</v>
      </c>
      <c r="H411" s="224"/>
      <c r="I411" s="224"/>
      <c r="J411" s="224">
        <v>0</v>
      </c>
      <c r="K411" s="224">
        <v>0</v>
      </c>
      <c r="L411" s="224">
        <v>0</v>
      </c>
      <c r="M411" s="224">
        <v>0</v>
      </c>
      <c r="N411" s="224"/>
      <c r="O411" s="224"/>
      <c r="P411" s="224"/>
      <c r="Q411" s="224"/>
      <c r="R411" s="224"/>
      <c r="S411" s="224"/>
      <c r="T411" s="224"/>
      <c r="U411" s="224"/>
      <c r="V411" s="224"/>
      <c r="W411" s="224"/>
      <c r="X411" s="224"/>
      <c r="Y411" s="224"/>
      <c r="Z411" s="225"/>
      <c r="AA411" s="231"/>
      <c r="AC411" s="75" t="str">
        <f t="shared" si="76"/>
        <v>00</v>
      </c>
      <c r="AG411" s="75">
        <f t="shared" si="79"/>
        <v>0</v>
      </c>
      <c r="AH411" s="75">
        <f t="shared" si="75"/>
        <v>0</v>
      </c>
    </row>
    <row r="412" spans="1:34" ht="13.5" x14ac:dyDescent="0.2">
      <c r="A412" s="74"/>
      <c r="B412" s="221">
        <v>96</v>
      </c>
      <c r="C412" s="229"/>
      <c r="D412" s="224">
        <v>0</v>
      </c>
      <c r="E412" s="224">
        <v>0</v>
      </c>
      <c r="F412" s="224">
        <v>0</v>
      </c>
      <c r="G412" s="224">
        <v>0</v>
      </c>
      <c r="H412" s="224"/>
      <c r="I412" s="224"/>
      <c r="J412" s="224">
        <v>0</v>
      </c>
      <c r="K412" s="224">
        <v>0</v>
      </c>
      <c r="L412" s="224">
        <v>0</v>
      </c>
      <c r="M412" s="224">
        <v>0</v>
      </c>
      <c r="N412" s="224"/>
      <c r="O412" s="224"/>
      <c r="P412" s="224"/>
      <c r="Q412" s="224"/>
      <c r="R412" s="224"/>
      <c r="S412" s="224"/>
      <c r="T412" s="224"/>
      <c r="U412" s="224"/>
      <c r="V412" s="224"/>
      <c r="W412" s="224"/>
      <c r="X412" s="224"/>
      <c r="Y412" s="224"/>
      <c r="Z412" s="225"/>
      <c r="AA412" s="231"/>
      <c r="AC412" s="75" t="str">
        <f t="shared" si="76"/>
        <v>00</v>
      </c>
      <c r="AG412" s="75">
        <f>SUM(AH412:AH415)</f>
        <v>0</v>
      </c>
      <c r="AH412" s="75">
        <f t="shared" si="75"/>
        <v>0</v>
      </c>
    </row>
    <row r="413" spans="1:34" ht="13.5" x14ac:dyDescent="0.2">
      <c r="A413" s="74"/>
      <c r="B413" s="221">
        <v>97</v>
      </c>
      <c r="C413" s="229"/>
      <c r="D413" s="224">
        <v>0</v>
      </c>
      <c r="E413" s="224">
        <v>0</v>
      </c>
      <c r="F413" s="224">
        <v>0</v>
      </c>
      <c r="G413" s="224">
        <v>0</v>
      </c>
      <c r="H413" s="224"/>
      <c r="I413" s="224"/>
      <c r="J413" s="224">
        <v>0</v>
      </c>
      <c r="K413" s="224">
        <v>0</v>
      </c>
      <c r="L413" s="224">
        <v>0</v>
      </c>
      <c r="M413" s="224">
        <v>0</v>
      </c>
      <c r="N413" s="224"/>
      <c r="O413" s="224"/>
      <c r="P413" s="224"/>
      <c r="Q413" s="224"/>
      <c r="R413" s="224"/>
      <c r="S413" s="224"/>
      <c r="T413" s="224"/>
      <c r="U413" s="224"/>
      <c r="V413" s="224"/>
      <c r="W413" s="224"/>
      <c r="X413" s="224"/>
      <c r="Y413" s="224"/>
      <c r="Z413" s="225"/>
      <c r="AA413" s="231"/>
      <c r="AC413" s="75" t="str">
        <f t="shared" si="76"/>
        <v>00</v>
      </c>
      <c r="AH413" s="75">
        <f t="shared" si="75"/>
        <v>0</v>
      </c>
    </row>
    <row r="414" spans="1:34" ht="13.5" x14ac:dyDescent="0.2">
      <c r="A414" s="74"/>
      <c r="B414" s="221">
        <v>98</v>
      </c>
      <c r="C414" s="229"/>
      <c r="D414" s="224">
        <v>0</v>
      </c>
      <c r="E414" s="224">
        <v>0</v>
      </c>
      <c r="F414" s="224">
        <v>0</v>
      </c>
      <c r="G414" s="224">
        <v>0</v>
      </c>
      <c r="H414" s="224"/>
      <c r="I414" s="224"/>
      <c r="J414" s="224">
        <v>0</v>
      </c>
      <c r="K414" s="224">
        <v>0</v>
      </c>
      <c r="L414" s="224">
        <v>0</v>
      </c>
      <c r="M414" s="224">
        <v>0</v>
      </c>
      <c r="N414" s="224"/>
      <c r="O414" s="224"/>
      <c r="P414" s="224"/>
      <c r="Q414" s="224"/>
      <c r="R414" s="224"/>
      <c r="S414" s="224"/>
      <c r="T414" s="224"/>
      <c r="U414" s="224"/>
      <c r="V414" s="224"/>
      <c r="W414" s="224"/>
      <c r="X414" s="224"/>
      <c r="Y414" s="224"/>
      <c r="Z414" s="225"/>
      <c r="AA414" s="231"/>
      <c r="AC414" s="75" t="str">
        <f t="shared" si="76"/>
        <v>00</v>
      </c>
      <c r="AH414" s="75">
        <f t="shared" si="75"/>
        <v>0</v>
      </c>
    </row>
    <row r="415" spans="1:34" ht="14.25" thickBot="1" x14ac:dyDescent="0.25">
      <c r="A415" s="74"/>
      <c r="B415" s="232">
        <v>99</v>
      </c>
      <c r="C415" s="239"/>
      <c r="D415" s="240">
        <v>0</v>
      </c>
      <c r="E415" s="240">
        <v>0</v>
      </c>
      <c r="F415" s="240">
        <v>0</v>
      </c>
      <c r="G415" s="240">
        <v>0</v>
      </c>
      <c r="H415" s="240"/>
      <c r="I415" s="240"/>
      <c r="J415" s="240">
        <v>0</v>
      </c>
      <c r="K415" s="240">
        <v>0</v>
      </c>
      <c r="L415" s="240">
        <v>0</v>
      </c>
      <c r="M415" s="240">
        <v>0</v>
      </c>
      <c r="N415" s="234"/>
      <c r="O415" s="234"/>
      <c r="P415" s="234"/>
      <c r="Q415" s="234"/>
      <c r="R415" s="234"/>
      <c r="S415" s="234"/>
      <c r="T415" s="234"/>
      <c r="U415" s="234"/>
      <c r="V415" s="234"/>
      <c r="W415" s="234"/>
      <c r="X415" s="234"/>
      <c r="Y415" s="234"/>
      <c r="Z415" s="235"/>
      <c r="AA415" s="236"/>
      <c r="AC415" s="75" t="str">
        <f t="shared" si="76"/>
        <v>00</v>
      </c>
      <c r="AH415" s="75">
        <f t="shared" si="75"/>
        <v>0</v>
      </c>
    </row>
    <row r="416" spans="1:34" x14ac:dyDescent="0.2">
      <c r="B416" s="75"/>
      <c r="C416" s="177"/>
      <c r="D416" s="177"/>
      <c r="E416" s="177"/>
      <c r="F416" s="177"/>
      <c r="G416" s="177"/>
      <c r="H416" s="177"/>
    </row>
    <row r="417" spans="2:8" x14ac:dyDescent="0.2">
      <c r="B417" s="75"/>
      <c r="C417" s="177"/>
      <c r="D417" s="177"/>
      <c r="E417" s="177"/>
      <c r="F417" s="177"/>
      <c r="G417" s="177"/>
      <c r="H417" s="177"/>
    </row>
    <row r="418" spans="2:8" x14ac:dyDescent="0.2">
      <c r="B418" s="75"/>
      <c r="C418" s="177"/>
      <c r="D418" s="177"/>
      <c r="E418" s="177"/>
      <c r="F418" s="177"/>
      <c r="G418" s="177"/>
      <c r="H418" s="177"/>
    </row>
    <row r="419" spans="2:8" x14ac:dyDescent="0.2">
      <c r="B419" s="75"/>
      <c r="C419" s="177"/>
      <c r="D419" s="177"/>
      <c r="E419" s="177"/>
      <c r="F419" s="177"/>
      <c r="G419" s="177"/>
      <c r="H419" s="177"/>
    </row>
    <row r="420" spans="2:8" x14ac:dyDescent="0.2">
      <c r="B420" s="75"/>
      <c r="C420" s="177"/>
      <c r="D420" s="177"/>
      <c r="E420" s="177"/>
      <c r="F420" s="177"/>
      <c r="G420" s="177"/>
      <c r="H420" s="177"/>
    </row>
    <row r="421" spans="2:8" x14ac:dyDescent="0.2">
      <c r="B421" s="75"/>
      <c r="C421" s="177"/>
      <c r="D421" s="177"/>
      <c r="E421" s="177"/>
      <c r="F421" s="177"/>
      <c r="G421" s="177"/>
      <c r="H421" s="177"/>
    </row>
    <row r="422" spans="2:8" x14ac:dyDescent="0.2">
      <c r="B422" s="75"/>
      <c r="C422" s="177"/>
      <c r="D422" s="177"/>
      <c r="E422" s="177"/>
      <c r="F422" s="177"/>
      <c r="G422" s="177"/>
      <c r="H422" s="177"/>
    </row>
    <row r="423" spans="2:8" x14ac:dyDescent="0.2">
      <c r="B423" s="75"/>
      <c r="C423" s="177"/>
      <c r="D423" s="177"/>
      <c r="E423" s="177"/>
      <c r="F423" s="177"/>
      <c r="G423" s="177"/>
      <c r="H423" s="177"/>
    </row>
    <row r="424" spans="2:8" x14ac:dyDescent="0.2">
      <c r="B424" s="75"/>
      <c r="C424" s="177"/>
      <c r="D424" s="177"/>
      <c r="E424" s="177"/>
      <c r="F424" s="177"/>
      <c r="G424" s="177"/>
      <c r="H424" s="177"/>
    </row>
    <row r="425" spans="2:8" x14ac:dyDescent="0.2">
      <c r="B425" s="75"/>
      <c r="C425" s="177"/>
      <c r="D425" s="177"/>
      <c r="E425" s="177"/>
      <c r="F425" s="177"/>
      <c r="G425" s="177"/>
      <c r="H425" s="177"/>
    </row>
    <row r="426" spans="2:8" x14ac:dyDescent="0.2">
      <c r="B426" s="75"/>
      <c r="C426" s="177"/>
      <c r="D426" s="177"/>
      <c r="E426" s="177"/>
      <c r="F426" s="177"/>
      <c r="G426" s="177"/>
      <c r="H426" s="177"/>
    </row>
    <row r="427" spans="2:8" x14ac:dyDescent="0.2">
      <c r="B427" s="75"/>
      <c r="C427" s="177"/>
      <c r="D427" s="177"/>
      <c r="E427" s="177"/>
      <c r="F427" s="177"/>
      <c r="G427" s="177"/>
      <c r="H427" s="177"/>
    </row>
    <row r="428" spans="2:8" x14ac:dyDescent="0.2">
      <c r="B428" s="75"/>
      <c r="C428" s="177"/>
      <c r="D428" s="177"/>
      <c r="E428" s="177"/>
      <c r="F428" s="177"/>
      <c r="G428" s="177"/>
      <c r="H428" s="177"/>
    </row>
    <row r="429" spans="2:8" x14ac:dyDescent="0.2">
      <c r="B429" s="75"/>
      <c r="C429" s="177"/>
      <c r="D429" s="177"/>
      <c r="E429" s="177"/>
      <c r="F429" s="177"/>
      <c r="G429" s="177"/>
      <c r="H429" s="177"/>
    </row>
    <row r="430" spans="2:8" x14ac:dyDescent="0.2">
      <c r="B430" s="75"/>
      <c r="C430" s="177"/>
      <c r="D430" s="177"/>
      <c r="E430" s="177"/>
      <c r="F430" s="177"/>
      <c r="G430" s="177"/>
      <c r="H430" s="177"/>
    </row>
    <row r="431" spans="2:8" x14ac:dyDescent="0.2">
      <c r="B431" s="75"/>
      <c r="C431" s="177"/>
      <c r="D431" s="177"/>
      <c r="E431" s="177"/>
      <c r="F431" s="177"/>
      <c r="G431" s="177"/>
      <c r="H431" s="177"/>
    </row>
    <row r="432" spans="2:8" x14ac:dyDescent="0.2">
      <c r="B432" s="75"/>
      <c r="C432" s="177"/>
      <c r="D432" s="177"/>
      <c r="E432" s="177"/>
      <c r="F432" s="177"/>
      <c r="G432" s="177"/>
      <c r="H432" s="177"/>
    </row>
    <row r="433" spans="2:8" x14ac:dyDescent="0.2">
      <c r="B433" s="75"/>
      <c r="C433" s="177"/>
      <c r="D433" s="177"/>
      <c r="E433" s="177"/>
      <c r="F433" s="177"/>
      <c r="G433" s="177"/>
      <c r="H433" s="177"/>
    </row>
    <row r="434" spans="2:8" x14ac:dyDescent="0.2">
      <c r="B434" s="75"/>
      <c r="C434" s="177"/>
      <c r="D434" s="177"/>
      <c r="E434" s="177"/>
      <c r="F434" s="177"/>
      <c r="G434" s="177"/>
      <c r="H434" s="177"/>
    </row>
    <row r="435" spans="2:8" x14ac:dyDescent="0.2">
      <c r="B435" s="75"/>
      <c r="C435" s="177"/>
      <c r="D435" s="177"/>
      <c r="E435" s="177"/>
      <c r="F435" s="177"/>
      <c r="G435" s="177"/>
      <c r="H435" s="177"/>
    </row>
    <row r="436" spans="2:8" x14ac:dyDescent="0.2">
      <c r="B436" s="75"/>
      <c r="C436" s="177"/>
      <c r="D436" s="177"/>
      <c r="E436" s="177"/>
      <c r="F436" s="177"/>
      <c r="G436" s="177"/>
      <c r="H436" s="177"/>
    </row>
    <row r="437" spans="2:8" x14ac:dyDescent="0.2">
      <c r="B437" s="75"/>
      <c r="C437" s="177"/>
      <c r="D437" s="177"/>
      <c r="E437" s="177"/>
      <c r="F437" s="177"/>
      <c r="G437" s="177"/>
      <c r="H437" s="177"/>
    </row>
    <row r="438" spans="2:8" x14ac:dyDescent="0.2">
      <c r="B438" s="75"/>
      <c r="C438" s="177"/>
      <c r="D438" s="177"/>
      <c r="E438" s="177"/>
      <c r="F438" s="177"/>
      <c r="G438" s="177"/>
      <c r="H438" s="177"/>
    </row>
    <row r="439" spans="2:8" x14ac:dyDescent="0.2">
      <c r="B439" s="75"/>
      <c r="C439" s="177"/>
      <c r="D439" s="177"/>
      <c r="E439" s="177"/>
      <c r="F439" s="177"/>
      <c r="G439" s="177"/>
      <c r="H439" s="177"/>
    </row>
    <row r="440" spans="2:8" x14ac:dyDescent="0.2">
      <c r="B440" s="75"/>
      <c r="C440" s="177"/>
      <c r="D440" s="177"/>
      <c r="E440" s="177"/>
      <c r="F440" s="177"/>
      <c r="G440" s="177"/>
      <c r="H440" s="177"/>
    </row>
    <row r="441" spans="2:8" x14ac:dyDescent="0.2">
      <c r="B441" s="75"/>
      <c r="C441" s="177"/>
      <c r="D441" s="177"/>
      <c r="E441" s="177"/>
      <c r="F441" s="177"/>
      <c r="G441" s="177"/>
      <c r="H441" s="177"/>
    </row>
    <row r="442" spans="2:8" x14ac:dyDescent="0.2">
      <c r="B442" s="75"/>
      <c r="C442" s="177"/>
      <c r="D442" s="177"/>
      <c r="E442" s="177"/>
      <c r="F442" s="177"/>
      <c r="G442" s="177"/>
      <c r="H442" s="177"/>
    </row>
    <row r="443" spans="2:8" x14ac:dyDescent="0.2">
      <c r="B443" s="75"/>
      <c r="C443" s="177"/>
      <c r="D443" s="177"/>
      <c r="E443" s="177"/>
      <c r="F443" s="177"/>
      <c r="G443" s="177"/>
      <c r="H443" s="177"/>
    </row>
    <row r="444" spans="2:8" x14ac:dyDescent="0.2">
      <c r="B444" s="75"/>
      <c r="C444" s="177"/>
      <c r="D444" s="177"/>
      <c r="E444" s="177"/>
      <c r="F444" s="177"/>
      <c r="G444" s="177"/>
      <c r="H444" s="177"/>
    </row>
    <row r="445" spans="2:8" x14ac:dyDescent="0.2">
      <c r="B445" s="75"/>
      <c r="C445" s="177"/>
      <c r="D445" s="177"/>
      <c r="E445" s="177"/>
      <c r="F445" s="177"/>
      <c r="G445" s="177"/>
      <c r="H445" s="177"/>
    </row>
    <row r="446" spans="2:8" x14ac:dyDescent="0.2">
      <c r="B446" s="75"/>
      <c r="C446" s="177"/>
      <c r="D446" s="177"/>
      <c r="E446" s="177"/>
      <c r="F446" s="177"/>
      <c r="G446" s="177"/>
      <c r="H446" s="177"/>
    </row>
    <row r="447" spans="2:8" x14ac:dyDescent="0.2">
      <c r="B447" s="75"/>
      <c r="C447" s="177"/>
      <c r="D447" s="177"/>
      <c r="E447" s="177"/>
      <c r="F447" s="177"/>
      <c r="G447" s="177"/>
      <c r="H447" s="177"/>
    </row>
    <row r="448" spans="2:8" x14ac:dyDescent="0.2">
      <c r="B448" s="75"/>
      <c r="C448" s="177"/>
      <c r="D448" s="177"/>
      <c r="E448" s="177"/>
      <c r="F448" s="177"/>
      <c r="G448" s="177"/>
      <c r="H448" s="177"/>
    </row>
    <row r="449" spans="2:8" x14ac:dyDescent="0.2">
      <c r="B449" s="75"/>
      <c r="C449" s="177"/>
      <c r="D449" s="177"/>
      <c r="E449" s="177"/>
      <c r="F449" s="177"/>
      <c r="G449" s="177"/>
      <c r="H449" s="177"/>
    </row>
    <row r="450" spans="2:8" x14ac:dyDescent="0.2">
      <c r="B450" s="75"/>
      <c r="C450" s="177"/>
      <c r="D450" s="177"/>
      <c r="E450" s="177"/>
      <c r="F450" s="177"/>
      <c r="G450" s="177"/>
      <c r="H450" s="177"/>
    </row>
    <row r="451" spans="2:8" x14ac:dyDescent="0.2">
      <c r="B451" s="75"/>
      <c r="C451" s="177"/>
      <c r="D451" s="177"/>
      <c r="E451" s="177"/>
      <c r="F451" s="177"/>
      <c r="G451" s="177"/>
      <c r="H451" s="177"/>
    </row>
    <row r="452" spans="2:8" x14ac:dyDescent="0.2">
      <c r="B452" s="75"/>
      <c r="C452" s="177"/>
      <c r="D452" s="177"/>
      <c r="E452" s="177"/>
      <c r="F452" s="177"/>
      <c r="G452" s="177"/>
      <c r="H452" s="177"/>
    </row>
    <row r="453" spans="2:8" x14ac:dyDescent="0.2">
      <c r="B453" s="75"/>
      <c r="C453" s="177"/>
      <c r="D453" s="177"/>
      <c r="E453" s="177"/>
      <c r="F453" s="177"/>
      <c r="G453" s="177"/>
      <c r="H453" s="177"/>
    </row>
    <row r="454" spans="2:8" x14ac:dyDescent="0.2">
      <c r="B454" s="75"/>
      <c r="C454" s="177"/>
      <c r="D454" s="177"/>
      <c r="E454" s="177"/>
      <c r="F454" s="177"/>
      <c r="G454" s="177"/>
      <c r="H454" s="177"/>
    </row>
    <row r="455" spans="2:8" x14ac:dyDescent="0.2">
      <c r="B455" s="75"/>
      <c r="C455" s="177"/>
      <c r="D455" s="177"/>
      <c r="E455" s="177"/>
      <c r="F455" s="177"/>
      <c r="G455" s="177"/>
      <c r="H455" s="177"/>
    </row>
    <row r="456" spans="2:8" x14ac:dyDescent="0.2">
      <c r="B456" s="75"/>
      <c r="C456" s="177"/>
      <c r="D456" s="177"/>
      <c r="E456" s="177"/>
      <c r="F456" s="177"/>
      <c r="G456" s="177"/>
      <c r="H456" s="177"/>
    </row>
    <row r="457" spans="2:8" x14ac:dyDescent="0.2">
      <c r="B457" s="75"/>
      <c r="C457" s="177"/>
      <c r="D457" s="177"/>
      <c r="E457" s="177"/>
      <c r="F457" s="177"/>
      <c r="G457" s="177"/>
      <c r="H457" s="177"/>
    </row>
    <row r="458" spans="2:8" x14ac:dyDescent="0.2">
      <c r="B458" s="75"/>
      <c r="C458" s="177"/>
      <c r="D458" s="177"/>
      <c r="E458" s="177"/>
      <c r="F458" s="177"/>
      <c r="G458" s="177"/>
      <c r="H458" s="177"/>
    </row>
    <row r="459" spans="2:8" x14ac:dyDescent="0.2">
      <c r="B459" s="75"/>
      <c r="C459" s="177"/>
      <c r="D459" s="177"/>
      <c r="E459" s="177"/>
      <c r="F459" s="177"/>
      <c r="G459" s="177"/>
      <c r="H459" s="177"/>
    </row>
    <row r="460" spans="2:8" x14ac:dyDescent="0.2">
      <c r="B460" s="75"/>
      <c r="C460" s="177"/>
      <c r="D460" s="177"/>
      <c r="E460" s="177"/>
      <c r="F460" s="177"/>
      <c r="G460" s="177"/>
      <c r="H460" s="177"/>
    </row>
    <row r="461" spans="2:8" x14ac:dyDescent="0.2">
      <c r="B461" s="75"/>
      <c r="C461" s="177"/>
      <c r="D461" s="177"/>
      <c r="E461" s="177"/>
      <c r="F461" s="177"/>
      <c r="G461" s="177"/>
      <c r="H461" s="177"/>
    </row>
    <row r="462" spans="2:8" x14ac:dyDescent="0.2">
      <c r="B462" s="75"/>
      <c r="C462" s="177"/>
      <c r="D462" s="177"/>
      <c r="E462" s="177"/>
      <c r="F462" s="177"/>
      <c r="G462" s="177"/>
      <c r="H462" s="177"/>
    </row>
    <row r="463" spans="2:8" x14ac:dyDescent="0.2">
      <c r="B463" s="75"/>
      <c r="C463" s="177"/>
      <c r="D463" s="177"/>
      <c r="E463" s="177"/>
      <c r="F463" s="177"/>
      <c r="G463" s="177"/>
      <c r="H463" s="177"/>
    </row>
    <row r="464" spans="2:8" x14ac:dyDescent="0.2">
      <c r="B464" s="75"/>
      <c r="C464" s="177"/>
      <c r="D464" s="177"/>
      <c r="E464" s="177"/>
      <c r="F464" s="177"/>
      <c r="G464" s="177"/>
      <c r="H464" s="177"/>
    </row>
    <row r="465" spans="2:8" x14ac:dyDescent="0.2">
      <c r="B465" s="75"/>
      <c r="C465" s="177"/>
      <c r="D465" s="177"/>
      <c r="E465" s="177"/>
      <c r="F465" s="177"/>
      <c r="G465" s="177"/>
      <c r="H465" s="177"/>
    </row>
    <row r="466" spans="2:8" x14ac:dyDescent="0.2">
      <c r="B466" s="75"/>
      <c r="C466" s="177"/>
      <c r="D466" s="177"/>
      <c r="E466" s="177"/>
      <c r="F466" s="177"/>
      <c r="G466" s="177"/>
      <c r="H466" s="177"/>
    </row>
    <row r="467" spans="2:8" x14ac:dyDescent="0.2">
      <c r="B467" s="75"/>
      <c r="C467" s="177"/>
      <c r="D467" s="177"/>
      <c r="E467" s="177"/>
      <c r="F467" s="177"/>
      <c r="G467" s="177"/>
      <c r="H467" s="177"/>
    </row>
    <row r="468" spans="2:8" x14ac:dyDescent="0.2">
      <c r="B468" s="75"/>
      <c r="C468" s="177"/>
      <c r="D468" s="177"/>
      <c r="E468" s="177"/>
      <c r="F468" s="177"/>
      <c r="G468" s="177"/>
      <c r="H468" s="177"/>
    </row>
    <row r="469" spans="2:8" x14ac:dyDescent="0.2">
      <c r="B469" s="75"/>
      <c r="C469" s="177"/>
      <c r="D469" s="177"/>
      <c r="E469" s="177"/>
      <c r="F469" s="177"/>
      <c r="G469" s="177"/>
      <c r="H469" s="177"/>
    </row>
    <row r="470" spans="2:8" x14ac:dyDescent="0.2">
      <c r="B470" s="75"/>
      <c r="C470" s="177"/>
      <c r="D470" s="177"/>
      <c r="E470" s="177"/>
      <c r="F470" s="177"/>
      <c r="G470" s="177"/>
      <c r="H470" s="177"/>
    </row>
    <row r="471" spans="2:8" x14ac:dyDescent="0.2">
      <c r="B471" s="75"/>
      <c r="C471" s="177"/>
      <c r="D471" s="177"/>
      <c r="E471" s="177"/>
      <c r="F471" s="177"/>
      <c r="G471" s="177"/>
      <c r="H471" s="177"/>
    </row>
    <row r="472" spans="2:8" x14ac:dyDescent="0.2">
      <c r="B472" s="75"/>
      <c r="C472" s="177"/>
      <c r="D472" s="177"/>
      <c r="E472" s="177"/>
      <c r="F472" s="177"/>
      <c r="G472" s="177"/>
      <c r="H472" s="177"/>
    </row>
    <row r="473" spans="2:8" x14ac:dyDescent="0.2">
      <c r="B473" s="75"/>
      <c r="C473" s="177"/>
      <c r="D473" s="177"/>
      <c r="E473" s="177"/>
      <c r="F473" s="177"/>
      <c r="G473" s="177"/>
      <c r="H473" s="177"/>
    </row>
    <row r="474" spans="2:8" x14ac:dyDescent="0.2">
      <c r="B474" s="75"/>
      <c r="C474" s="177"/>
      <c r="D474" s="177"/>
      <c r="E474" s="177"/>
      <c r="F474" s="177"/>
      <c r="G474" s="177"/>
      <c r="H474" s="177"/>
    </row>
    <row r="475" spans="2:8" x14ac:dyDescent="0.2">
      <c r="B475" s="75"/>
      <c r="C475" s="177"/>
      <c r="D475" s="177"/>
      <c r="E475" s="177"/>
      <c r="F475" s="177"/>
      <c r="G475" s="177"/>
      <c r="H475" s="177"/>
    </row>
    <row r="476" spans="2:8" x14ac:dyDescent="0.2">
      <c r="B476" s="75"/>
      <c r="C476" s="177"/>
      <c r="D476" s="177"/>
      <c r="E476" s="177"/>
      <c r="F476" s="177"/>
      <c r="G476" s="177"/>
      <c r="H476" s="177"/>
    </row>
    <row r="477" spans="2:8" x14ac:dyDescent="0.2">
      <c r="B477" s="75"/>
      <c r="C477" s="177"/>
      <c r="D477" s="177"/>
      <c r="E477" s="177"/>
      <c r="F477" s="177"/>
      <c r="G477" s="177"/>
      <c r="H477" s="177"/>
    </row>
    <row r="478" spans="2:8" x14ac:dyDescent="0.2">
      <c r="B478" s="75"/>
      <c r="C478" s="177"/>
      <c r="D478" s="177"/>
      <c r="E478" s="177"/>
      <c r="F478" s="177"/>
      <c r="G478" s="177"/>
      <c r="H478" s="177"/>
    </row>
    <row r="479" spans="2:8" x14ac:dyDescent="0.2">
      <c r="B479" s="75"/>
      <c r="C479" s="177"/>
      <c r="D479" s="177"/>
      <c r="E479" s="177"/>
      <c r="F479" s="177"/>
      <c r="G479" s="177"/>
      <c r="H479" s="177"/>
    </row>
    <row r="480" spans="2:8" x14ac:dyDescent="0.2">
      <c r="B480" s="75"/>
      <c r="C480" s="177"/>
      <c r="D480" s="177"/>
      <c r="E480" s="177"/>
      <c r="F480" s="177"/>
      <c r="G480" s="177"/>
      <c r="H480" s="177"/>
    </row>
    <row r="481" spans="2:8" x14ac:dyDescent="0.2">
      <c r="B481" s="75"/>
      <c r="C481" s="177"/>
      <c r="D481" s="177"/>
      <c r="E481" s="177"/>
      <c r="F481" s="177"/>
      <c r="G481" s="177"/>
      <c r="H481" s="177"/>
    </row>
    <row r="482" spans="2:8" x14ac:dyDescent="0.2">
      <c r="B482" s="75"/>
      <c r="C482" s="177"/>
      <c r="D482" s="177"/>
      <c r="E482" s="177"/>
      <c r="F482" s="177"/>
      <c r="G482" s="177"/>
      <c r="H482" s="177"/>
    </row>
    <row r="483" spans="2:8" x14ac:dyDescent="0.2">
      <c r="B483" s="75"/>
      <c r="C483" s="177"/>
      <c r="D483" s="177"/>
      <c r="E483" s="177"/>
      <c r="F483" s="177"/>
      <c r="G483" s="177"/>
      <c r="H483" s="177"/>
    </row>
    <row r="484" spans="2:8" x14ac:dyDescent="0.2">
      <c r="B484" s="75"/>
      <c r="C484" s="177"/>
      <c r="D484" s="177"/>
      <c r="E484" s="177"/>
      <c r="F484" s="177"/>
      <c r="G484" s="177"/>
      <c r="H484" s="177"/>
    </row>
    <row r="485" spans="2:8" x14ac:dyDescent="0.2">
      <c r="B485" s="75"/>
      <c r="C485" s="177"/>
      <c r="D485" s="177"/>
      <c r="E485" s="177"/>
      <c r="F485" s="177"/>
      <c r="G485" s="177"/>
      <c r="H485" s="177"/>
    </row>
    <row r="486" spans="2:8" x14ac:dyDescent="0.2">
      <c r="B486" s="75"/>
      <c r="C486" s="177"/>
      <c r="D486" s="177"/>
      <c r="E486" s="177"/>
      <c r="F486" s="177"/>
      <c r="G486" s="177"/>
      <c r="H486" s="177"/>
    </row>
    <row r="487" spans="2:8" x14ac:dyDescent="0.2">
      <c r="B487" s="75"/>
      <c r="C487" s="177"/>
      <c r="D487" s="177"/>
      <c r="E487" s="177"/>
      <c r="F487" s="177"/>
      <c r="G487" s="177"/>
      <c r="H487" s="177"/>
    </row>
    <row r="488" spans="2:8" x14ac:dyDescent="0.2">
      <c r="B488" s="75"/>
      <c r="C488" s="177"/>
      <c r="D488" s="177"/>
      <c r="E488" s="177"/>
      <c r="F488" s="177"/>
      <c r="G488" s="177"/>
      <c r="H488" s="177"/>
    </row>
    <row r="489" spans="2:8" x14ac:dyDescent="0.2">
      <c r="B489" s="75"/>
      <c r="C489" s="177"/>
      <c r="D489" s="177"/>
      <c r="E489" s="177"/>
      <c r="F489" s="177"/>
      <c r="G489" s="177"/>
      <c r="H489" s="177"/>
    </row>
    <row r="490" spans="2:8" x14ac:dyDescent="0.2">
      <c r="B490" s="75"/>
      <c r="C490" s="177"/>
      <c r="D490" s="177"/>
      <c r="E490" s="177"/>
      <c r="F490" s="177"/>
      <c r="G490" s="177"/>
      <c r="H490" s="177"/>
    </row>
    <row r="491" spans="2:8" x14ac:dyDescent="0.2">
      <c r="B491" s="75"/>
      <c r="C491" s="177"/>
      <c r="D491" s="177"/>
      <c r="E491" s="177"/>
      <c r="F491" s="177"/>
      <c r="G491" s="177"/>
      <c r="H491" s="177"/>
    </row>
    <row r="492" spans="2:8" x14ac:dyDescent="0.2">
      <c r="B492" s="75"/>
      <c r="C492" s="177"/>
      <c r="D492" s="177"/>
      <c r="E492" s="177"/>
      <c r="F492" s="177"/>
      <c r="G492" s="177"/>
      <c r="H492" s="177"/>
    </row>
    <row r="493" spans="2:8" x14ac:dyDescent="0.2">
      <c r="B493" s="75"/>
      <c r="C493" s="177"/>
      <c r="D493" s="177"/>
      <c r="E493" s="177"/>
      <c r="F493" s="177"/>
      <c r="G493" s="177"/>
      <c r="H493" s="177"/>
    </row>
    <row r="494" spans="2:8" x14ac:dyDescent="0.2">
      <c r="B494" s="75"/>
      <c r="C494" s="177"/>
      <c r="D494" s="177"/>
      <c r="E494" s="177"/>
      <c r="F494" s="177"/>
      <c r="G494" s="177"/>
      <c r="H494" s="177"/>
    </row>
    <row r="495" spans="2:8" x14ac:dyDescent="0.2">
      <c r="B495" s="75"/>
      <c r="C495" s="177"/>
      <c r="D495" s="177"/>
      <c r="E495" s="177"/>
      <c r="F495" s="177"/>
      <c r="G495" s="177"/>
      <c r="H495" s="177"/>
    </row>
    <row r="496" spans="2:8" x14ac:dyDescent="0.2">
      <c r="B496" s="75"/>
      <c r="C496" s="177"/>
      <c r="D496" s="177"/>
      <c r="E496" s="177"/>
      <c r="F496" s="177"/>
      <c r="G496" s="177"/>
      <c r="H496" s="177"/>
    </row>
    <row r="497" spans="2:8" x14ac:dyDescent="0.2">
      <c r="B497" s="75"/>
      <c r="C497" s="177"/>
      <c r="D497" s="177"/>
      <c r="E497" s="177"/>
      <c r="F497" s="177"/>
      <c r="G497" s="177"/>
      <c r="H497" s="177"/>
    </row>
    <row r="498" spans="2:8" x14ac:dyDescent="0.2">
      <c r="B498" s="75"/>
      <c r="C498" s="177"/>
      <c r="D498" s="177"/>
      <c r="E498" s="177"/>
      <c r="F498" s="177"/>
      <c r="G498" s="177"/>
      <c r="H498" s="177"/>
    </row>
    <row r="499" spans="2:8" x14ac:dyDescent="0.2">
      <c r="B499" s="75"/>
      <c r="C499" s="177"/>
      <c r="D499" s="177"/>
      <c r="E499" s="177"/>
      <c r="F499" s="177"/>
      <c r="G499" s="177"/>
      <c r="H499" s="177"/>
    </row>
    <row r="500" spans="2:8" x14ac:dyDescent="0.2">
      <c r="B500" s="75"/>
      <c r="C500" s="177"/>
      <c r="D500" s="177"/>
      <c r="E500" s="177"/>
      <c r="F500" s="177"/>
      <c r="G500" s="177"/>
      <c r="H500" s="177"/>
    </row>
    <row r="501" spans="2:8" x14ac:dyDescent="0.2">
      <c r="B501" s="75"/>
      <c r="C501" s="177"/>
      <c r="D501" s="177"/>
      <c r="E501" s="177"/>
      <c r="F501" s="177"/>
      <c r="G501" s="177"/>
      <c r="H501" s="177"/>
    </row>
    <row r="502" spans="2:8" x14ac:dyDescent="0.2">
      <c r="B502" s="75"/>
      <c r="C502" s="177"/>
      <c r="D502" s="177"/>
      <c r="E502" s="177"/>
      <c r="F502" s="177"/>
      <c r="G502" s="177"/>
      <c r="H502" s="177"/>
    </row>
    <row r="503" spans="2:8" x14ac:dyDescent="0.2">
      <c r="B503" s="75"/>
      <c r="C503" s="177"/>
      <c r="D503" s="177"/>
      <c r="E503" s="177"/>
      <c r="F503" s="177"/>
      <c r="G503" s="177"/>
      <c r="H503" s="177"/>
    </row>
    <row r="504" spans="2:8" x14ac:dyDescent="0.2">
      <c r="B504" s="75"/>
      <c r="C504" s="177"/>
      <c r="D504" s="177"/>
      <c r="E504" s="177"/>
      <c r="F504" s="177"/>
      <c r="G504" s="177"/>
      <c r="H504" s="177"/>
    </row>
    <row r="505" spans="2:8" x14ac:dyDescent="0.2">
      <c r="B505" s="75"/>
      <c r="C505" s="177"/>
      <c r="D505" s="177"/>
      <c r="E505" s="177"/>
      <c r="F505" s="177"/>
      <c r="G505" s="177"/>
      <c r="H505" s="177"/>
    </row>
    <row r="506" spans="2:8" x14ac:dyDescent="0.2">
      <c r="B506" s="75"/>
      <c r="C506" s="177"/>
      <c r="D506" s="177"/>
      <c r="E506" s="177"/>
      <c r="F506" s="177"/>
      <c r="G506" s="177"/>
      <c r="H506" s="177"/>
    </row>
    <row r="507" spans="2:8" x14ac:dyDescent="0.2">
      <c r="B507" s="75"/>
      <c r="C507" s="177"/>
      <c r="D507" s="177"/>
      <c r="E507" s="177"/>
      <c r="F507" s="177"/>
      <c r="G507" s="177"/>
      <c r="H507" s="177"/>
    </row>
    <row r="508" spans="2:8" x14ac:dyDescent="0.2">
      <c r="B508" s="75"/>
      <c r="C508" s="177"/>
      <c r="D508" s="177"/>
      <c r="E508" s="177"/>
      <c r="F508" s="177"/>
      <c r="G508" s="177"/>
      <c r="H508" s="177"/>
    </row>
    <row r="509" spans="2:8" x14ac:dyDescent="0.2">
      <c r="B509" s="75"/>
      <c r="C509" s="177"/>
      <c r="D509" s="177"/>
      <c r="E509" s="177"/>
      <c r="F509" s="177"/>
      <c r="G509" s="177"/>
      <c r="H509" s="177"/>
    </row>
    <row r="510" spans="2:8" x14ac:dyDescent="0.2">
      <c r="B510" s="75"/>
      <c r="C510" s="177"/>
      <c r="D510" s="177"/>
      <c r="E510" s="177"/>
      <c r="F510" s="177"/>
      <c r="G510" s="177"/>
      <c r="H510" s="177"/>
    </row>
    <row r="511" spans="2:8" x14ac:dyDescent="0.2">
      <c r="B511" s="75"/>
      <c r="C511" s="177"/>
      <c r="D511" s="177"/>
      <c r="E511" s="177"/>
      <c r="F511" s="177"/>
      <c r="G511" s="177"/>
      <c r="H511" s="177"/>
    </row>
    <row r="512" spans="2:8" x14ac:dyDescent="0.2">
      <c r="B512" s="75"/>
      <c r="C512" s="177"/>
      <c r="D512" s="177"/>
      <c r="E512" s="177"/>
      <c r="F512" s="177"/>
      <c r="G512" s="177"/>
      <c r="H512" s="177"/>
    </row>
    <row r="513" spans="2:8" x14ac:dyDescent="0.2">
      <c r="B513" s="75"/>
      <c r="C513" s="177"/>
      <c r="D513" s="177"/>
      <c r="E513" s="177"/>
      <c r="F513" s="177"/>
      <c r="G513" s="177"/>
      <c r="H513" s="177"/>
    </row>
    <row r="514" spans="2:8" x14ac:dyDescent="0.2">
      <c r="B514" s="75"/>
      <c r="C514" s="177"/>
      <c r="D514" s="177"/>
      <c r="E514" s="177"/>
      <c r="F514" s="177"/>
      <c r="G514" s="177"/>
      <c r="H514" s="177"/>
    </row>
    <row r="515" spans="2:8" x14ac:dyDescent="0.2">
      <c r="B515" s="75"/>
      <c r="C515" s="177"/>
      <c r="D515" s="177"/>
      <c r="E515" s="177"/>
      <c r="F515" s="177"/>
      <c r="G515" s="177"/>
      <c r="H515" s="177"/>
    </row>
    <row r="516" spans="2:8" x14ac:dyDescent="0.2">
      <c r="B516" s="75"/>
      <c r="C516" s="177"/>
      <c r="D516" s="177"/>
      <c r="E516" s="177"/>
      <c r="F516" s="177"/>
      <c r="G516" s="177"/>
      <c r="H516" s="177"/>
    </row>
    <row r="517" spans="2:8" x14ac:dyDescent="0.2">
      <c r="B517" s="75"/>
      <c r="C517" s="177"/>
      <c r="D517" s="177"/>
      <c r="E517" s="177"/>
      <c r="F517" s="177"/>
      <c r="G517" s="177"/>
      <c r="H517" s="177"/>
    </row>
    <row r="518" spans="2:8" x14ac:dyDescent="0.2">
      <c r="B518" s="75"/>
      <c r="C518" s="177"/>
      <c r="D518" s="177"/>
      <c r="E518" s="177"/>
      <c r="F518" s="177"/>
      <c r="G518" s="177"/>
      <c r="H518" s="177"/>
    </row>
    <row r="519" spans="2:8" x14ac:dyDescent="0.2">
      <c r="B519" s="75"/>
      <c r="C519" s="177"/>
      <c r="D519" s="177"/>
      <c r="E519" s="177"/>
      <c r="F519" s="177"/>
      <c r="G519" s="177"/>
      <c r="H519" s="177"/>
    </row>
    <row r="520" spans="2:8" x14ac:dyDescent="0.2">
      <c r="B520" s="75"/>
      <c r="C520" s="177"/>
      <c r="D520" s="177"/>
      <c r="E520" s="177"/>
      <c r="F520" s="177"/>
      <c r="G520" s="177"/>
      <c r="H520" s="177"/>
    </row>
    <row r="521" spans="2:8" x14ac:dyDescent="0.2">
      <c r="B521" s="75"/>
      <c r="C521" s="177"/>
      <c r="D521" s="177"/>
      <c r="E521" s="177"/>
      <c r="F521" s="177"/>
      <c r="G521" s="177"/>
      <c r="H521" s="177"/>
    </row>
    <row r="522" spans="2:8" x14ac:dyDescent="0.2">
      <c r="B522" s="75"/>
      <c r="C522" s="177"/>
      <c r="D522" s="177"/>
      <c r="E522" s="177"/>
      <c r="F522" s="177"/>
      <c r="G522" s="177"/>
      <c r="H522" s="177"/>
    </row>
    <row r="523" spans="2:8" x14ac:dyDescent="0.2">
      <c r="B523" s="75"/>
      <c r="C523" s="177"/>
      <c r="D523" s="177"/>
      <c r="E523" s="177"/>
      <c r="F523" s="177"/>
      <c r="G523" s="177"/>
      <c r="H523" s="177"/>
    </row>
    <row r="524" spans="2:8" x14ac:dyDescent="0.2">
      <c r="B524" s="75"/>
      <c r="C524" s="177"/>
      <c r="D524" s="177"/>
      <c r="E524" s="177"/>
      <c r="F524" s="177"/>
      <c r="G524" s="177"/>
      <c r="H524" s="177"/>
    </row>
    <row r="525" spans="2:8" x14ac:dyDescent="0.2">
      <c r="B525" s="75"/>
      <c r="C525" s="177"/>
      <c r="D525" s="177"/>
      <c r="E525" s="177"/>
      <c r="F525" s="177"/>
      <c r="G525" s="177"/>
      <c r="H525" s="177"/>
    </row>
    <row r="526" spans="2:8" x14ac:dyDescent="0.2">
      <c r="B526" s="75"/>
      <c r="C526" s="177"/>
      <c r="D526" s="177"/>
      <c r="E526" s="177"/>
      <c r="F526" s="177"/>
      <c r="G526" s="177"/>
      <c r="H526" s="177"/>
    </row>
    <row r="527" spans="2:8" x14ac:dyDescent="0.2">
      <c r="B527" s="75"/>
      <c r="C527" s="177"/>
      <c r="D527" s="177"/>
      <c r="E527" s="177"/>
      <c r="F527" s="177"/>
      <c r="G527" s="177"/>
      <c r="H527" s="177"/>
    </row>
    <row r="528" spans="2:8" x14ac:dyDescent="0.2">
      <c r="B528" s="75"/>
      <c r="C528" s="177"/>
      <c r="D528" s="177"/>
      <c r="E528" s="177"/>
      <c r="F528" s="177"/>
      <c r="G528" s="177"/>
      <c r="H528" s="177"/>
    </row>
    <row r="529" spans="2:8" x14ac:dyDescent="0.2">
      <c r="B529" s="75"/>
      <c r="C529" s="177"/>
      <c r="D529" s="177"/>
      <c r="E529" s="177"/>
      <c r="F529" s="177"/>
      <c r="G529" s="177"/>
      <c r="H529" s="177"/>
    </row>
    <row r="530" spans="2:8" x14ac:dyDescent="0.2">
      <c r="B530" s="75"/>
      <c r="C530" s="177"/>
      <c r="D530" s="177"/>
      <c r="E530" s="177"/>
      <c r="F530" s="177"/>
      <c r="G530" s="177"/>
      <c r="H530" s="177"/>
    </row>
    <row r="531" spans="2:8" x14ac:dyDescent="0.2">
      <c r="B531" s="75"/>
      <c r="C531" s="177"/>
      <c r="D531" s="177"/>
      <c r="E531" s="177"/>
      <c r="F531" s="177"/>
      <c r="G531" s="177"/>
      <c r="H531" s="177"/>
    </row>
    <row r="532" spans="2:8" x14ac:dyDescent="0.2">
      <c r="B532" s="75"/>
      <c r="C532" s="177"/>
      <c r="D532" s="177"/>
      <c r="E532" s="177"/>
      <c r="F532" s="177"/>
      <c r="G532" s="177"/>
      <c r="H532" s="177"/>
    </row>
    <row r="533" spans="2:8" x14ac:dyDescent="0.2">
      <c r="B533" s="75"/>
      <c r="C533" s="177"/>
      <c r="D533" s="177"/>
      <c r="E533" s="177"/>
      <c r="F533" s="177"/>
      <c r="G533" s="177"/>
      <c r="H533" s="177"/>
    </row>
    <row r="534" spans="2:8" x14ac:dyDescent="0.2">
      <c r="B534" s="75"/>
      <c r="C534" s="177"/>
      <c r="D534" s="177"/>
      <c r="E534" s="177"/>
      <c r="F534" s="177"/>
      <c r="G534" s="177"/>
      <c r="H534" s="177"/>
    </row>
    <row r="535" spans="2:8" x14ac:dyDescent="0.2">
      <c r="B535" s="75"/>
      <c r="C535" s="177"/>
      <c r="D535" s="177"/>
      <c r="E535" s="177"/>
      <c r="F535" s="177"/>
      <c r="G535" s="177"/>
      <c r="H535" s="177"/>
    </row>
    <row r="536" spans="2:8" x14ac:dyDescent="0.2">
      <c r="B536" s="75"/>
      <c r="C536" s="177"/>
      <c r="D536" s="177"/>
      <c r="E536" s="177"/>
      <c r="F536" s="177"/>
      <c r="G536" s="177"/>
      <c r="H536" s="177"/>
    </row>
    <row r="537" spans="2:8" x14ac:dyDescent="0.2">
      <c r="B537" s="75"/>
      <c r="C537" s="177"/>
      <c r="D537" s="177"/>
      <c r="E537" s="177"/>
      <c r="F537" s="177"/>
      <c r="G537" s="177"/>
      <c r="H537" s="177"/>
    </row>
    <row r="538" spans="2:8" x14ac:dyDescent="0.2">
      <c r="B538" s="75"/>
      <c r="C538" s="177"/>
      <c r="D538" s="177"/>
      <c r="E538" s="177"/>
      <c r="F538" s="177"/>
      <c r="G538" s="177"/>
      <c r="H538" s="177"/>
    </row>
    <row r="539" spans="2:8" x14ac:dyDescent="0.2">
      <c r="B539" s="75"/>
      <c r="C539" s="177"/>
      <c r="D539" s="177"/>
      <c r="E539" s="177"/>
      <c r="F539" s="177"/>
      <c r="G539" s="177"/>
      <c r="H539" s="177"/>
    </row>
    <row r="540" spans="2:8" x14ac:dyDescent="0.2">
      <c r="B540" s="75"/>
      <c r="C540" s="177"/>
      <c r="D540" s="177"/>
      <c r="E540" s="177"/>
      <c r="F540" s="177"/>
      <c r="G540" s="177"/>
      <c r="H540" s="177"/>
    </row>
    <row r="541" spans="2:8" x14ac:dyDescent="0.2">
      <c r="B541" s="75"/>
      <c r="C541" s="177"/>
      <c r="D541" s="177"/>
      <c r="E541" s="177"/>
      <c r="F541" s="177"/>
      <c r="G541" s="177"/>
      <c r="H541" s="177"/>
    </row>
    <row r="542" spans="2:8" x14ac:dyDescent="0.2">
      <c r="B542" s="75"/>
      <c r="C542" s="177"/>
      <c r="D542" s="177"/>
      <c r="E542" s="177"/>
      <c r="F542" s="177"/>
      <c r="G542" s="177"/>
      <c r="H542" s="177"/>
    </row>
    <row r="543" spans="2:8" x14ac:dyDescent="0.2">
      <c r="B543" s="75"/>
      <c r="C543" s="177"/>
      <c r="D543" s="177"/>
      <c r="E543" s="177"/>
      <c r="F543" s="177"/>
      <c r="G543" s="177"/>
      <c r="H543" s="177"/>
    </row>
    <row r="544" spans="2:8" x14ac:dyDescent="0.2">
      <c r="B544" s="75"/>
      <c r="C544" s="177"/>
      <c r="D544" s="177"/>
      <c r="E544" s="177"/>
      <c r="F544" s="177"/>
      <c r="G544" s="177"/>
      <c r="H544" s="177"/>
    </row>
    <row r="545" spans="2:8" x14ac:dyDescent="0.2">
      <c r="B545" s="75"/>
      <c r="C545" s="177"/>
      <c r="D545" s="177"/>
      <c r="E545" s="177"/>
      <c r="F545" s="177"/>
      <c r="G545" s="177"/>
      <c r="H545" s="177"/>
    </row>
    <row r="546" spans="2:8" x14ac:dyDescent="0.2">
      <c r="B546" s="75"/>
      <c r="C546" s="177"/>
      <c r="D546" s="177"/>
      <c r="E546" s="177"/>
      <c r="F546" s="177"/>
      <c r="G546" s="177"/>
      <c r="H546" s="177"/>
    </row>
    <row r="547" spans="2:8" x14ac:dyDescent="0.2">
      <c r="B547" s="75"/>
      <c r="C547" s="177"/>
      <c r="D547" s="177"/>
      <c r="E547" s="177"/>
      <c r="F547" s="177"/>
      <c r="G547" s="177"/>
      <c r="H547" s="177"/>
    </row>
    <row r="548" spans="2:8" x14ac:dyDescent="0.2">
      <c r="B548" s="75"/>
      <c r="C548" s="177"/>
      <c r="D548" s="177"/>
      <c r="E548" s="177"/>
      <c r="F548" s="177"/>
      <c r="G548" s="177"/>
      <c r="H548" s="177"/>
    </row>
    <row r="549" spans="2:8" x14ac:dyDescent="0.2">
      <c r="B549" s="75"/>
      <c r="C549" s="177"/>
      <c r="D549" s="177"/>
      <c r="E549" s="177"/>
      <c r="F549" s="177"/>
      <c r="G549" s="177"/>
      <c r="H549" s="177"/>
    </row>
    <row r="550" spans="2:8" x14ac:dyDescent="0.2">
      <c r="B550" s="75"/>
      <c r="C550" s="177"/>
      <c r="D550" s="177"/>
      <c r="E550" s="177"/>
      <c r="F550" s="177"/>
      <c r="G550" s="177"/>
      <c r="H550" s="177"/>
    </row>
    <row r="551" spans="2:8" x14ac:dyDescent="0.2">
      <c r="B551" s="75"/>
      <c r="C551" s="177"/>
      <c r="D551" s="177"/>
      <c r="E551" s="177"/>
      <c r="F551" s="177"/>
      <c r="G551" s="177"/>
      <c r="H551" s="177"/>
    </row>
    <row r="552" spans="2:8" x14ac:dyDescent="0.2">
      <c r="B552" s="75"/>
      <c r="C552" s="177"/>
      <c r="D552" s="177"/>
      <c r="E552" s="177"/>
      <c r="F552" s="177"/>
      <c r="G552" s="177"/>
      <c r="H552" s="177"/>
    </row>
    <row r="553" spans="2:8" x14ac:dyDescent="0.2">
      <c r="B553" s="75"/>
      <c r="C553" s="177"/>
      <c r="D553" s="177"/>
      <c r="E553" s="177"/>
      <c r="F553" s="177"/>
      <c r="G553" s="177"/>
      <c r="H553" s="177"/>
    </row>
    <row r="554" spans="2:8" x14ac:dyDescent="0.2">
      <c r="B554" s="75"/>
      <c r="C554" s="177"/>
      <c r="D554" s="177"/>
      <c r="E554" s="177"/>
      <c r="F554" s="177"/>
      <c r="G554" s="177"/>
      <c r="H554" s="177"/>
    </row>
    <row r="555" spans="2:8" x14ac:dyDescent="0.2">
      <c r="B555" s="75"/>
      <c r="C555" s="177"/>
      <c r="D555" s="177"/>
      <c r="E555" s="177"/>
      <c r="F555" s="177"/>
      <c r="G555" s="177"/>
      <c r="H555" s="177"/>
    </row>
    <row r="556" spans="2:8" x14ac:dyDescent="0.2">
      <c r="B556" s="75"/>
      <c r="C556" s="177"/>
      <c r="D556" s="177"/>
      <c r="E556" s="177"/>
      <c r="F556" s="177"/>
      <c r="G556" s="177"/>
      <c r="H556" s="177"/>
    </row>
    <row r="557" spans="2:8" x14ac:dyDescent="0.2">
      <c r="B557" s="75"/>
      <c r="C557" s="177"/>
      <c r="D557" s="177"/>
      <c r="E557" s="177"/>
      <c r="F557" s="177"/>
      <c r="G557" s="177"/>
      <c r="H557" s="177"/>
    </row>
    <row r="558" spans="2:8" x14ac:dyDescent="0.2">
      <c r="B558" s="75"/>
      <c r="C558" s="177"/>
      <c r="D558" s="177"/>
      <c r="E558" s="177"/>
      <c r="F558" s="177"/>
      <c r="G558" s="177"/>
      <c r="H558" s="177"/>
    </row>
    <row r="559" spans="2:8" x14ac:dyDescent="0.2">
      <c r="B559" s="75"/>
      <c r="C559" s="177"/>
      <c r="D559" s="177"/>
      <c r="E559" s="177"/>
      <c r="F559" s="177"/>
      <c r="G559" s="177"/>
      <c r="H559" s="177"/>
    </row>
    <row r="560" spans="2:8" x14ac:dyDescent="0.2">
      <c r="B560" s="75"/>
      <c r="C560" s="177"/>
      <c r="D560" s="177"/>
      <c r="E560" s="177"/>
      <c r="F560" s="177"/>
      <c r="G560" s="177"/>
      <c r="H560" s="177"/>
    </row>
    <row r="561" spans="2:8" x14ac:dyDescent="0.2">
      <c r="B561" s="75"/>
      <c r="C561" s="177"/>
      <c r="D561" s="177"/>
      <c r="E561" s="177"/>
      <c r="F561" s="177"/>
      <c r="G561" s="177"/>
      <c r="H561" s="177"/>
    </row>
    <row r="562" spans="2:8" x14ac:dyDescent="0.2">
      <c r="B562" s="75"/>
      <c r="C562" s="177"/>
      <c r="D562" s="177"/>
      <c r="E562" s="177"/>
      <c r="F562" s="177"/>
      <c r="G562" s="177"/>
      <c r="H562" s="177"/>
    </row>
    <row r="563" spans="2:8" x14ac:dyDescent="0.2">
      <c r="B563" s="75"/>
      <c r="C563" s="177"/>
      <c r="D563" s="177"/>
      <c r="E563" s="177"/>
      <c r="F563" s="177"/>
      <c r="G563" s="177"/>
      <c r="H563" s="177"/>
    </row>
    <row r="564" spans="2:8" x14ac:dyDescent="0.2">
      <c r="B564" s="75"/>
      <c r="C564" s="177"/>
      <c r="D564" s="177"/>
      <c r="E564" s="177"/>
      <c r="F564" s="177"/>
      <c r="G564" s="177"/>
      <c r="H564" s="177"/>
    </row>
    <row r="565" spans="2:8" x14ac:dyDescent="0.2">
      <c r="B565" s="75"/>
      <c r="C565" s="177"/>
      <c r="D565" s="177"/>
      <c r="E565" s="177"/>
      <c r="F565" s="177"/>
      <c r="G565" s="177"/>
      <c r="H565" s="177"/>
    </row>
    <row r="566" spans="2:8" x14ac:dyDescent="0.2">
      <c r="B566" s="75"/>
      <c r="C566" s="177"/>
      <c r="D566" s="177"/>
      <c r="E566" s="177"/>
      <c r="F566" s="177"/>
      <c r="G566" s="177"/>
      <c r="H566" s="177"/>
    </row>
    <row r="567" spans="2:8" x14ac:dyDescent="0.2">
      <c r="B567" s="75"/>
      <c r="C567" s="177"/>
      <c r="D567" s="177"/>
      <c r="E567" s="177"/>
      <c r="F567" s="177"/>
      <c r="G567" s="177"/>
      <c r="H567" s="177"/>
    </row>
    <row r="568" spans="2:8" x14ac:dyDescent="0.2">
      <c r="B568" s="75"/>
      <c r="C568" s="177"/>
      <c r="D568" s="177"/>
      <c r="E568" s="177"/>
      <c r="F568" s="177"/>
      <c r="G568" s="177"/>
      <c r="H568" s="177"/>
    </row>
    <row r="569" spans="2:8" x14ac:dyDescent="0.2">
      <c r="B569" s="75"/>
      <c r="C569" s="177"/>
      <c r="D569" s="177"/>
      <c r="E569" s="177"/>
      <c r="F569" s="177"/>
      <c r="G569" s="177"/>
      <c r="H569" s="177"/>
    </row>
    <row r="570" spans="2:8" x14ac:dyDescent="0.2">
      <c r="B570" s="75"/>
      <c r="C570" s="177"/>
      <c r="D570" s="177"/>
      <c r="E570" s="177"/>
      <c r="F570" s="177"/>
      <c r="G570" s="177"/>
      <c r="H570" s="177"/>
    </row>
    <row r="571" spans="2:8" x14ac:dyDescent="0.2">
      <c r="B571" s="75"/>
      <c r="C571" s="177"/>
      <c r="D571" s="177"/>
      <c r="E571" s="177"/>
      <c r="F571" s="177"/>
      <c r="G571" s="177"/>
      <c r="H571" s="177"/>
    </row>
    <row r="572" spans="2:8" x14ac:dyDescent="0.2">
      <c r="B572" s="75"/>
      <c r="C572" s="177"/>
      <c r="D572" s="177"/>
      <c r="E572" s="177"/>
      <c r="F572" s="177"/>
      <c r="G572" s="177"/>
      <c r="H572" s="177"/>
    </row>
    <row r="573" spans="2:8" x14ac:dyDescent="0.2">
      <c r="B573" s="75"/>
      <c r="C573" s="177"/>
      <c r="D573" s="177"/>
      <c r="E573" s="177"/>
      <c r="F573" s="177"/>
      <c r="G573" s="177"/>
      <c r="H573" s="177"/>
    </row>
    <row r="574" spans="2:8" x14ac:dyDescent="0.2">
      <c r="B574" s="75"/>
      <c r="C574" s="177"/>
      <c r="D574" s="177"/>
      <c r="E574" s="177"/>
      <c r="F574" s="177"/>
      <c r="G574" s="177"/>
      <c r="H574" s="177"/>
    </row>
    <row r="575" spans="2:8" x14ac:dyDescent="0.2">
      <c r="B575" s="75"/>
      <c r="C575" s="177"/>
      <c r="D575" s="177"/>
      <c r="E575" s="177"/>
      <c r="F575" s="177"/>
      <c r="G575" s="177"/>
      <c r="H575" s="177"/>
    </row>
    <row r="576" spans="2:8" x14ac:dyDescent="0.2">
      <c r="B576" s="75"/>
      <c r="C576" s="177"/>
      <c r="D576" s="177"/>
      <c r="E576" s="177"/>
      <c r="F576" s="177"/>
      <c r="G576" s="177"/>
      <c r="H576" s="177"/>
    </row>
    <row r="577" spans="2:8" x14ac:dyDescent="0.2">
      <c r="B577" s="75"/>
      <c r="C577" s="177"/>
      <c r="D577" s="177"/>
      <c r="E577" s="177"/>
      <c r="F577" s="177"/>
      <c r="G577" s="177"/>
      <c r="H577" s="177"/>
    </row>
    <row r="578" spans="2:8" x14ac:dyDescent="0.2">
      <c r="B578" s="75"/>
      <c r="C578" s="177"/>
      <c r="D578" s="177"/>
      <c r="E578" s="177"/>
      <c r="F578" s="177"/>
      <c r="G578" s="177"/>
      <c r="H578" s="177"/>
    </row>
    <row r="579" spans="2:8" x14ac:dyDescent="0.2">
      <c r="B579" s="75"/>
      <c r="C579" s="177"/>
      <c r="D579" s="177"/>
      <c r="E579" s="177"/>
      <c r="F579" s="177"/>
      <c r="G579" s="177"/>
      <c r="H579" s="177"/>
    </row>
    <row r="580" spans="2:8" x14ac:dyDescent="0.2">
      <c r="B580" s="75"/>
      <c r="C580" s="177"/>
      <c r="D580" s="177"/>
      <c r="E580" s="177"/>
      <c r="F580" s="177"/>
      <c r="G580" s="177"/>
      <c r="H580" s="177"/>
    </row>
    <row r="581" spans="2:8" x14ac:dyDescent="0.2">
      <c r="B581" s="75"/>
      <c r="C581" s="177"/>
      <c r="D581" s="177"/>
      <c r="E581" s="177"/>
      <c r="F581" s="177"/>
      <c r="G581" s="177"/>
      <c r="H581" s="177"/>
    </row>
    <row r="582" spans="2:8" x14ac:dyDescent="0.2">
      <c r="B582" s="75"/>
      <c r="C582" s="177"/>
      <c r="D582" s="177"/>
      <c r="E582" s="177"/>
      <c r="F582" s="177"/>
      <c r="G582" s="177"/>
      <c r="H582" s="177"/>
    </row>
    <row r="583" spans="2:8" x14ac:dyDescent="0.2">
      <c r="B583" s="75"/>
      <c r="C583" s="177"/>
      <c r="D583" s="177"/>
      <c r="E583" s="177"/>
      <c r="F583" s="177"/>
      <c r="G583" s="177"/>
      <c r="H583" s="177"/>
    </row>
    <row r="584" spans="2:8" x14ac:dyDescent="0.2">
      <c r="B584" s="75"/>
      <c r="C584" s="177"/>
      <c r="D584" s="177"/>
      <c r="E584" s="177"/>
      <c r="F584" s="177"/>
      <c r="G584" s="177"/>
      <c r="H584" s="177"/>
    </row>
    <row r="585" spans="2:8" x14ac:dyDescent="0.2">
      <c r="B585" s="75"/>
      <c r="C585" s="177"/>
      <c r="D585" s="177"/>
      <c r="E585" s="177"/>
      <c r="F585" s="177"/>
      <c r="G585" s="177"/>
      <c r="H585" s="177"/>
    </row>
    <row r="586" spans="2:8" x14ac:dyDescent="0.2">
      <c r="B586" s="75"/>
      <c r="C586" s="177"/>
      <c r="D586" s="177"/>
      <c r="E586" s="177"/>
      <c r="F586" s="177"/>
      <c r="G586" s="177"/>
      <c r="H586" s="177"/>
    </row>
    <row r="587" spans="2:8" x14ac:dyDescent="0.2">
      <c r="B587" s="75"/>
      <c r="C587" s="177"/>
      <c r="D587" s="177"/>
      <c r="E587" s="177"/>
      <c r="F587" s="177"/>
      <c r="G587" s="177"/>
      <c r="H587" s="177"/>
    </row>
    <row r="588" spans="2:8" x14ac:dyDescent="0.2">
      <c r="B588" s="75"/>
      <c r="C588" s="177"/>
      <c r="D588" s="177"/>
      <c r="E588" s="177"/>
      <c r="F588" s="177"/>
      <c r="G588" s="177"/>
      <c r="H588" s="177"/>
    </row>
    <row r="589" spans="2:8" x14ac:dyDescent="0.2">
      <c r="B589" s="75"/>
      <c r="C589" s="177"/>
      <c r="D589" s="177"/>
      <c r="E589" s="177"/>
      <c r="F589" s="177"/>
      <c r="G589" s="177"/>
      <c r="H589" s="177"/>
    </row>
    <row r="590" spans="2:8" x14ac:dyDescent="0.2">
      <c r="B590" s="75"/>
      <c r="C590" s="177"/>
      <c r="D590" s="177"/>
      <c r="E590" s="177"/>
      <c r="F590" s="177"/>
      <c r="G590" s="177"/>
      <c r="H590" s="177"/>
    </row>
    <row r="591" spans="2:8" x14ac:dyDescent="0.2">
      <c r="B591" s="75"/>
      <c r="C591" s="177"/>
      <c r="D591" s="177"/>
      <c r="E591" s="177"/>
      <c r="F591" s="177"/>
      <c r="G591" s="177"/>
      <c r="H591" s="177"/>
    </row>
    <row r="592" spans="2:8" x14ac:dyDescent="0.2">
      <c r="B592" s="75"/>
      <c r="C592" s="177"/>
      <c r="D592" s="177"/>
      <c r="E592" s="177"/>
      <c r="F592" s="177"/>
      <c r="G592" s="177"/>
      <c r="H592" s="177"/>
    </row>
    <row r="593" spans="2:8" x14ac:dyDescent="0.2">
      <c r="B593" s="75"/>
      <c r="C593" s="177"/>
      <c r="D593" s="177"/>
      <c r="E593" s="177"/>
      <c r="F593" s="177"/>
      <c r="G593" s="177"/>
      <c r="H593" s="177"/>
    </row>
    <row r="594" spans="2:8" x14ac:dyDescent="0.2">
      <c r="B594" s="75"/>
      <c r="C594" s="177"/>
      <c r="D594" s="177"/>
      <c r="E594" s="177"/>
      <c r="F594" s="177"/>
      <c r="G594" s="177"/>
      <c r="H594" s="177"/>
    </row>
    <row r="595" spans="2:8" x14ac:dyDescent="0.2">
      <c r="B595" s="75"/>
      <c r="C595" s="177"/>
      <c r="D595" s="177"/>
      <c r="E595" s="177"/>
      <c r="F595" s="177"/>
      <c r="G595" s="177"/>
      <c r="H595" s="177"/>
    </row>
    <row r="596" spans="2:8" x14ac:dyDescent="0.2">
      <c r="B596" s="75"/>
      <c r="C596" s="177"/>
      <c r="D596" s="177"/>
      <c r="E596" s="177"/>
      <c r="F596" s="177"/>
      <c r="G596" s="177"/>
      <c r="H596" s="177"/>
    </row>
    <row r="597" spans="2:8" x14ac:dyDescent="0.2">
      <c r="B597" s="75"/>
      <c r="C597" s="177"/>
      <c r="D597" s="177"/>
      <c r="E597" s="177"/>
      <c r="F597" s="177"/>
      <c r="G597" s="177"/>
      <c r="H597" s="177"/>
    </row>
    <row r="598" spans="2:8" x14ac:dyDescent="0.2">
      <c r="B598" s="75"/>
      <c r="C598" s="177"/>
      <c r="D598" s="177"/>
      <c r="E598" s="177"/>
      <c r="F598" s="177"/>
      <c r="G598" s="177"/>
      <c r="H598" s="177"/>
    </row>
    <row r="599" spans="2:8" x14ac:dyDescent="0.2">
      <c r="B599" s="75"/>
      <c r="C599" s="177"/>
      <c r="D599" s="177"/>
      <c r="E599" s="177"/>
      <c r="F599" s="177"/>
      <c r="G599" s="177"/>
      <c r="H599" s="177"/>
    </row>
    <row r="600" spans="2:8" x14ac:dyDescent="0.2">
      <c r="B600" s="75"/>
      <c r="C600" s="177"/>
      <c r="D600" s="177"/>
      <c r="E600" s="177"/>
      <c r="F600" s="177"/>
      <c r="G600" s="177"/>
      <c r="H600" s="177"/>
    </row>
    <row r="601" spans="2:8" x14ac:dyDescent="0.2">
      <c r="B601" s="75"/>
      <c r="C601" s="177"/>
      <c r="D601" s="177"/>
      <c r="E601" s="177"/>
      <c r="F601" s="177"/>
      <c r="G601" s="177"/>
      <c r="H601" s="177"/>
    </row>
    <row r="602" spans="2:8" x14ac:dyDescent="0.2">
      <c r="B602" s="75"/>
      <c r="C602" s="177"/>
      <c r="D602" s="177"/>
      <c r="E602" s="177"/>
      <c r="F602" s="177"/>
      <c r="G602" s="177"/>
      <c r="H602" s="177"/>
    </row>
    <row r="603" spans="2:8" x14ac:dyDescent="0.2">
      <c r="B603" s="75"/>
      <c r="C603" s="177"/>
      <c r="D603" s="177"/>
      <c r="E603" s="177"/>
      <c r="F603" s="177"/>
      <c r="G603" s="177"/>
      <c r="H603" s="177"/>
    </row>
    <row r="604" spans="2:8" x14ac:dyDescent="0.2">
      <c r="B604" s="75"/>
      <c r="C604" s="177"/>
      <c r="D604" s="177"/>
      <c r="E604" s="177"/>
      <c r="F604" s="177"/>
      <c r="G604" s="177"/>
      <c r="H604" s="177"/>
    </row>
    <row r="605" spans="2:8" x14ac:dyDescent="0.2">
      <c r="B605" s="75"/>
      <c r="C605" s="177"/>
      <c r="D605" s="177"/>
      <c r="E605" s="177"/>
      <c r="F605" s="177"/>
      <c r="G605" s="177"/>
      <c r="H605" s="177"/>
    </row>
    <row r="606" spans="2:8" x14ac:dyDescent="0.2">
      <c r="B606" s="75"/>
      <c r="C606" s="177"/>
      <c r="D606" s="177"/>
      <c r="E606" s="177"/>
      <c r="F606" s="177"/>
      <c r="G606" s="177"/>
      <c r="H606" s="177"/>
    </row>
    <row r="607" spans="2:8" x14ac:dyDescent="0.2">
      <c r="B607" s="75"/>
      <c r="C607" s="177"/>
      <c r="D607" s="177"/>
      <c r="E607" s="177"/>
      <c r="F607" s="177"/>
      <c r="G607" s="177"/>
      <c r="H607" s="177"/>
    </row>
    <row r="608" spans="2:8" x14ac:dyDescent="0.2">
      <c r="B608" s="75"/>
      <c r="C608" s="177"/>
      <c r="D608" s="177"/>
      <c r="E608" s="177"/>
      <c r="F608" s="177"/>
      <c r="G608" s="177"/>
      <c r="H608" s="177"/>
    </row>
    <row r="609" spans="2:8" x14ac:dyDescent="0.2">
      <c r="B609" s="75"/>
      <c r="C609" s="177"/>
      <c r="D609" s="177"/>
      <c r="E609" s="177"/>
      <c r="F609" s="177"/>
      <c r="G609" s="177"/>
      <c r="H609" s="177"/>
    </row>
    <row r="610" spans="2:8" x14ac:dyDescent="0.2">
      <c r="B610" s="75"/>
      <c r="C610" s="177"/>
      <c r="D610" s="177"/>
      <c r="E610" s="177"/>
      <c r="F610" s="177"/>
      <c r="G610" s="177"/>
      <c r="H610" s="177"/>
    </row>
    <row r="611" spans="2:8" x14ac:dyDescent="0.2">
      <c r="B611" s="75"/>
      <c r="C611" s="177"/>
      <c r="D611" s="177"/>
      <c r="E611" s="177"/>
      <c r="F611" s="177"/>
      <c r="G611" s="177"/>
      <c r="H611" s="177"/>
    </row>
    <row r="612" spans="2:8" x14ac:dyDescent="0.2">
      <c r="B612" s="75"/>
      <c r="C612" s="177"/>
      <c r="D612" s="177"/>
      <c r="E612" s="177"/>
      <c r="F612" s="177"/>
      <c r="G612" s="177"/>
      <c r="H612" s="177"/>
    </row>
    <row r="613" spans="2:8" x14ac:dyDescent="0.2">
      <c r="B613" s="75"/>
      <c r="C613" s="177"/>
      <c r="D613" s="177"/>
      <c r="E613" s="177"/>
      <c r="F613" s="177"/>
      <c r="G613" s="177"/>
      <c r="H613" s="177"/>
    </row>
    <row r="614" spans="2:8" x14ac:dyDescent="0.2">
      <c r="B614" s="75"/>
      <c r="C614" s="177"/>
      <c r="D614" s="177"/>
      <c r="E614" s="177"/>
      <c r="F614" s="177"/>
      <c r="G614" s="177"/>
      <c r="H614" s="177"/>
    </row>
    <row r="615" spans="2:8" x14ac:dyDescent="0.2">
      <c r="B615" s="75"/>
      <c r="C615" s="177"/>
      <c r="D615" s="177"/>
      <c r="E615" s="177"/>
      <c r="F615" s="177"/>
      <c r="G615" s="177"/>
      <c r="H615" s="177"/>
    </row>
    <row r="616" spans="2:8" x14ac:dyDescent="0.2">
      <c r="B616" s="75"/>
      <c r="C616" s="177"/>
      <c r="D616" s="177"/>
      <c r="E616" s="177"/>
      <c r="F616" s="177"/>
      <c r="G616" s="177"/>
      <c r="H616" s="177"/>
    </row>
    <row r="617" spans="2:8" x14ac:dyDescent="0.2">
      <c r="B617" s="75"/>
      <c r="C617" s="177"/>
      <c r="D617" s="177"/>
      <c r="E617" s="177"/>
      <c r="F617" s="177"/>
      <c r="G617" s="177"/>
      <c r="H617" s="177"/>
    </row>
    <row r="618" spans="2:8" x14ac:dyDescent="0.2">
      <c r="B618" s="75"/>
      <c r="C618" s="177"/>
      <c r="D618" s="177"/>
      <c r="E618" s="177"/>
      <c r="F618" s="177"/>
      <c r="G618" s="177"/>
      <c r="H618" s="177"/>
    </row>
    <row r="619" spans="2:8" x14ac:dyDescent="0.2">
      <c r="B619" s="75"/>
      <c r="C619" s="177"/>
      <c r="D619" s="177"/>
      <c r="E619" s="177"/>
      <c r="F619" s="177"/>
      <c r="G619" s="177"/>
      <c r="H619" s="177"/>
    </row>
    <row r="620" spans="2:8" x14ac:dyDescent="0.2">
      <c r="B620" s="75"/>
      <c r="C620" s="177"/>
      <c r="D620" s="177"/>
      <c r="E620" s="177"/>
      <c r="F620" s="177"/>
      <c r="G620" s="177"/>
      <c r="H620" s="177"/>
    </row>
    <row r="621" spans="2:8" x14ac:dyDescent="0.2">
      <c r="B621" s="75"/>
      <c r="C621" s="177"/>
      <c r="D621" s="177"/>
      <c r="E621" s="177"/>
      <c r="F621" s="177"/>
      <c r="G621" s="177"/>
      <c r="H621" s="177"/>
    </row>
    <row r="622" spans="2:8" x14ac:dyDescent="0.2">
      <c r="B622" s="75"/>
      <c r="C622" s="177"/>
      <c r="D622" s="177"/>
      <c r="E622" s="177"/>
      <c r="F622" s="177"/>
      <c r="G622" s="177"/>
      <c r="H622" s="177"/>
    </row>
  </sheetData>
  <sheetProtection selectLockedCells="1" autoFilter="0" selectUnlockedCells="1"/>
  <mergeCells count="7">
    <mergeCell ref="AC314:AH314"/>
    <mergeCell ref="AI2:AN2"/>
    <mergeCell ref="AX2:BC2"/>
    <mergeCell ref="AR2:AU2"/>
    <mergeCell ref="AC2:AH2"/>
    <mergeCell ref="AC210:AH210"/>
    <mergeCell ref="AC106:AH106"/>
  </mergeCells>
  <phoneticPr fontId="17" type="noConversion"/>
  <conditionalFormatting sqref="C1:W415">
    <cfRule type="cellIs" dxfId="3" priority="1" stopIfTrue="1" operator="equal">
      <formula>"@"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3"/>
  <sheetViews>
    <sheetView workbookViewId="0">
      <selection activeCell="B4" sqref="B4"/>
    </sheetView>
  </sheetViews>
  <sheetFormatPr defaultColWidth="9.140625" defaultRowHeight="12.75" x14ac:dyDescent="0.2"/>
  <cols>
    <col min="1" max="1" width="9.140625" style="75"/>
    <col min="2" max="6" width="9.140625" style="246"/>
    <col min="7" max="7" width="9.140625" style="246" customWidth="1"/>
    <col min="8" max="8" width="9.140625" style="246" hidden="1" customWidth="1"/>
    <col min="9" max="9" width="12.140625" style="246" hidden="1" customWidth="1"/>
    <col min="10" max="10" width="9.140625" style="246" hidden="1" customWidth="1"/>
    <col min="11" max="11" width="38.28515625" style="75" hidden="1" customWidth="1"/>
    <col min="12" max="12" width="38.5703125" style="75" hidden="1" customWidth="1"/>
    <col min="13" max="13" width="9.140625" style="75" hidden="1" customWidth="1"/>
    <col min="14" max="14" width="9.28515625" style="75" hidden="1" customWidth="1"/>
    <col min="15" max="16" width="9.140625" style="75" hidden="1" customWidth="1"/>
    <col min="17" max="17" width="0" style="75" hidden="1" customWidth="1"/>
    <col min="18" max="16384" width="9.140625" style="75"/>
  </cols>
  <sheetData>
    <row r="1" spans="1:16" ht="14.25" x14ac:dyDescent="0.2">
      <c r="A1" s="74"/>
      <c r="B1" s="497"/>
      <c r="C1" s="497"/>
      <c r="D1" s="497"/>
      <c r="E1" s="497"/>
      <c r="F1" s="497"/>
      <c r="G1" s="497"/>
      <c r="H1" s="497"/>
      <c r="I1" s="497"/>
      <c r="J1" s="242"/>
      <c r="K1" s="83"/>
      <c r="L1" s="83"/>
      <c r="M1" s="83"/>
      <c r="N1" s="83"/>
      <c r="O1" s="83"/>
      <c r="P1" s="83"/>
    </row>
    <row r="2" spans="1:16" ht="16.5" thickBot="1" x14ac:dyDescent="0.25">
      <c r="A2" s="74"/>
      <c r="B2" s="81" t="s">
        <v>6458</v>
      </c>
      <c r="C2" s="243"/>
      <c r="D2" s="243"/>
      <c r="E2" s="215"/>
      <c r="F2" s="244"/>
      <c r="G2" s="244"/>
      <c r="H2" s="244"/>
      <c r="I2" s="245"/>
    </row>
    <row r="3" spans="1:16" ht="25.5" x14ac:dyDescent="0.2">
      <c r="A3" s="74"/>
      <c r="B3" s="216" t="s">
        <v>6438</v>
      </c>
      <c r="C3" s="217" t="s">
        <v>6451</v>
      </c>
      <c r="D3" s="219" t="s">
        <v>6456</v>
      </c>
      <c r="E3" s="247" t="s">
        <v>6459</v>
      </c>
      <c r="F3" s="248" t="s">
        <v>6586</v>
      </c>
      <c r="G3" s="244"/>
      <c r="H3" s="242"/>
      <c r="I3" s="249" t="s">
        <v>6461</v>
      </c>
      <c r="J3" s="250" t="s">
        <v>6460</v>
      </c>
      <c r="K3" s="83"/>
      <c r="L3" s="83" t="s">
        <v>9801</v>
      </c>
      <c r="M3" s="83" t="s">
        <v>9797</v>
      </c>
      <c r="N3" s="83"/>
      <c r="O3" s="83"/>
      <c r="P3" s="83"/>
    </row>
    <row r="4" spans="1:16" ht="14.25" x14ac:dyDescent="0.2">
      <c r="A4" s="74"/>
      <c r="B4" s="221">
        <v>0</v>
      </c>
      <c r="C4" s="222">
        <f>VLOOKUP(IF(OR(Input!N8="",LEN(Input!N8)=1),"90",LEFT(Input!N8,1)),Input!P$8:Q$45,2,FALSE)</f>
        <v>12</v>
      </c>
      <c r="D4" s="251">
        <f>VLOOKUP(IF(Input!N8="","90",RIGHT(Input!N8,1)),Input!P$8:Q$45,2,FALSE)</f>
        <v>2</v>
      </c>
      <c r="E4" s="224" t="str">
        <f>IF(Input!N8="","",Input!N8)</f>
        <v>B2</v>
      </c>
      <c r="F4" s="252" t="s">
        <v>6587</v>
      </c>
      <c r="G4" s="244"/>
      <c r="H4" s="242" t="str">
        <f>IF(LEN(DEC2HEX(D4))&gt;1,DEC2HEX(D4),"0"&amp;DEC2HEX(D4))&amp;IF(LEN(DEC2HEX(C4))&gt;1,DEC2HEX(C4),"0"&amp;DEC2HEX(C4))</f>
        <v>020C</v>
      </c>
      <c r="I4" s="253">
        <v>0</v>
      </c>
      <c r="J4" s="254">
        <v>0</v>
      </c>
      <c r="K4" s="83" t="str">
        <f>CONCATENATE(H4,H5,H6,H7,H8,H9)</f>
        <v>020C010C110A0B0A010A020A</v>
      </c>
      <c r="L4" s="255" t="str">
        <f>K4</f>
        <v>020C010C110A0B0A010A020A</v>
      </c>
      <c r="M4" s="255">
        <f>N4</f>
        <v>98</v>
      </c>
      <c r="N4" s="83">
        <f>SUM(D4:D9)+SUM(C4:C9)</f>
        <v>98</v>
      </c>
      <c r="O4" s="83">
        <f>8*P4</f>
        <v>0</v>
      </c>
      <c r="P4" s="83">
        <v>0</v>
      </c>
    </row>
    <row r="5" spans="1:16" ht="14.25" x14ac:dyDescent="0.2">
      <c r="A5" s="74"/>
      <c r="B5" s="221">
        <v>1</v>
      </c>
      <c r="C5" s="222">
        <f>VLOOKUP(IF(OR(Input!N9="",LEN(Input!N9)=1),"90",LEFT(Input!N9,1)),Input!P$8:Q$45,2,FALSE)</f>
        <v>12</v>
      </c>
      <c r="D5" s="251">
        <f>VLOOKUP(IF(Input!N9="","90",RIGHT(Input!N9,1)),Input!P$8:Q$45,2,FALSE)</f>
        <v>1</v>
      </c>
      <c r="E5" s="224" t="str">
        <f>IF(Input!N9="","",Input!N9)</f>
        <v>B1</v>
      </c>
      <c r="F5" s="252" t="s">
        <v>6587</v>
      </c>
      <c r="G5" s="244"/>
      <c r="H5" s="242" t="str">
        <f t="shared" ref="H5:H68" si="0">IF(LEN(DEC2HEX(D5))&gt;1,DEC2HEX(D5),"0"&amp;DEC2HEX(D5))&amp;IF(LEN(DEC2HEX(C5))&gt;1,DEC2HEX(C5),"0"&amp;DEC2HEX(C5))</f>
        <v>010C</v>
      </c>
      <c r="I5" s="256">
        <v>1</v>
      </c>
      <c r="J5" s="257">
        <v>1</v>
      </c>
      <c r="K5" s="83" t="str">
        <f>CONCATENATE(H10,H11,H12,H13,H14,H15,H16,H17)</f>
        <v>030A040A050A060A070A080A090A0001</v>
      </c>
      <c r="L5" s="255" t="str">
        <f ca="1">OFFSET($K$5:$K$103,0+O4,0,1,1)</f>
        <v>030A040A050A060A070A080A090A0001</v>
      </c>
      <c r="M5" s="255">
        <f ca="1">OFFSET($N$5:$N$103,0+O4,0,1,1)</f>
        <v>113</v>
      </c>
      <c r="N5" s="83">
        <f>SUM(D10:D17)+SUM(C10:C17)</f>
        <v>113</v>
      </c>
      <c r="O5" s="83">
        <f t="shared" ref="O5:O15" si="1">8*P5</f>
        <v>8</v>
      </c>
      <c r="P5" s="83">
        <v>1</v>
      </c>
    </row>
    <row r="6" spans="1:16" ht="14.25" x14ac:dyDescent="0.2">
      <c r="A6" s="74"/>
      <c r="B6" s="221">
        <v>2</v>
      </c>
      <c r="C6" s="222">
        <f>VLOOKUP(IF(OR(Input!N10="",LEN(Input!N10)=1),"90",LEFT(Input!N10,1)),Input!P$8:Q$45,2,FALSE)</f>
        <v>10</v>
      </c>
      <c r="D6" s="251">
        <f>VLOOKUP(IF(Input!N10="","90",RIGHT(Input!N10,1)),Input!P$8:Q$45,2,FALSE)</f>
        <v>17</v>
      </c>
      <c r="E6" s="224" t="str">
        <f>IF(Input!N10="","",Input!N10)</f>
        <v>G</v>
      </c>
      <c r="F6" s="252" t="s">
        <v>6587</v>
      </c>
      <c r="G6" s="244"/>
      <c r="H6" s="242" t="str">
        <f t="shared" si="0"/>
        <v>110A</v>
      </c>
      <c r="I6" s="256">
        <v>2</v>
      </c>
      <c r="J6" s="257">
        <v>2</v>
      </c>
      <c r="K6" s="83" t="str">
        <f t="shared" ref="K6:K69" si="2">CONCATENATE(H11,H12,H13,H14,H15,H16,H17,H18)</f>
        <v>040A050A060A070A080A090A00010101</v>
      </c>
      <c r="L6" s="255" t="str">
        <f t="shared" ref="L6:L16" ca="1" si="3">OFFSET($K$5:$K$103,0+O5,0,1,1)</f>
        <v>01010201030104010501060107010801</v>
      </c>
      <c r="M6" s="255">
        <f t="shared" ref="M6:M16" ca="1" si="4">OFFSET($N$5:$N$103,0+O5,0,1,1)</f>
        <v>44</v>
      </c>
      <c r="N6" s="83">
        <f t="shared" ref="N6:N69" si="5">SUM(D11:D18)+SUM(C11:C18)</f>
        <v>102</v>
      </c>
      <c r="O6" s="83">
        <f t="shared" si="1"/>
        <v>16</v>
      </c>
      <c r="P6" s="83">
        <v>2</v>
      </c>
    </row>
    <row r="7" spans="1:16" ht="14.25" x14ac:dyDescent="0.2">
      <c r="A7" s="74"/>
      <c r="B7" s="221">
        <v>3</v>
      </c>
      <c r="C7" s="222">
        <f>VLOOKUP(IF(OR(Input!N11="",LEN(Input!N11)=1),"90",LEFT(Input!N11,1)),Input!P$8:Q$45,2,FALSE)</f>
        <v>10</v>
      </c>
      <c r="D7" s="251">
        <f>VLOOKUP(IF(Input!N11="","90",RIGHT(Input!N11,1)),Input!P$8:Q$45,2,FALSE)</f>
        <v>11</v>
      </c>
      <c r="E7" s="224" t="str">
        <f>IF(Input!N11="","",Input!N11)</f>
        <v>A</v>
      </c>
      <c r="F7" s="252" t="s">
        <v>6587</v>
      </c>
      <c r="G7" s="244"/>
      <c r="H7" s="242" t="str">
        <f t="shared" si="0"/>
        <v>0B0A</v>
      </c>
      <c r="I7" s="256">
        <v>3</v>
      </c>
      <c r="J7" s="257">
        <v>3</v>
      </c>
      <c r="K7" s="83" t="str">
        <f t="shared" si="2"/>
        <v>050A060A070A080A090A000101010201</v>
      </c>
      <c r="L7" s="255" t="str">
        <f t="shared" ca="1" si="3"/>
        <v>09010002010202020302040205020602</v>
      </c>
      <c r="M7" s="255">
        <f t="shared" ca="1" si="4"/>
        <v>45</v>
      </c>
      <c r="N7" s="83">
        <f t="shared" si="5"/>
        <v>91</v>
      </c>
      <c r="O7" s="83">
        <f t="shared" si="1"/>
        <v>24</v>
      </c>
      <c r="P7" s="83">
        <v>3</v>
      </c>
    </row>
    <row r="8" spans="1:16" ht="14.25" x14ac:dyDescent="0.2">
      <c r="A8" s="74"/>
      <c r="B8" s="221">
        <v>4</v>
      </c>
      <c r="C8" s="222">
        <f>VLOOKUP(IF(OR(Input!N12="",LEN(Input!N12)=1),"90",LEFT(Input!N12,1)),Input!P$8:Q$45,2,FALSE)</f>
        <v>10</v>
      </c>
      <c r="D8" s="251">
        <f>VLOOKUP(IF(Input!N12="","90",RIGHT(Input!N12,1)),Input!P$8:Q$45,2,FALSE)</f>
        <v>1</v>
      </c>
      <c r="E8" s="224">
        <f>IF(Input!N12="","",Input!N12)</f>
        <v>1</v>
      </c>
      <c r="F8" s="252" t="s">
        <v>6587</v>
      </c>
      <c r="G8" s="244"/>
      <c r="H8" s="242" t="str">
        <f t="shared" si="0"/>
        <v>010A</v>
      </c>
      <c r="I8" s="256">
        <v>4</v>
      </c>
      <c r="J8" s="257">
        <v>4</v>
      </c>
      <c r="K8" s="83" t="str">
        <f t="shared" si="2"/>
        <v>060A070A080A090A0001010102010301</v>
      </c>
      <c r="L8" s="255" t="str">
        <f t="shared" ca="1" si="3"/>
        <v>0702080209020A0A0A0A0A0A0A0A0A0A</v>
      </c>
      <c r="M8" s="255">
        <f t="shared" ca="1" si="4"/>
        <v>130</v>
      </c>
      <c r="N8" s="83">
        <f t="shared" si="5"/>
        <v>80</v>
      </c>
      <c r="O8" s="83">
        <f t="shared" si="1"/>
        <v>32</v>
      </c>
      <c r="P8" s="83">
        <v>4</v>
      </c>
    </row>
    <row r="9" spans="1:16" ht="14.25" x14ac:dyDescent="0.2">
      <c r="A9" s="74"/>
      <c r="B9" s="221">
        <v>5</v>
      </c>
      <c r="C9" s="222">
        <f>VLOOKUP(IF(OR(Input!N13="",LEN(Input!N13)=1),"90",LEFT(Input!N13,1)),Input!P$8:Q$45,2,FALSE)</f>
        <v>10</v>
      </c>
      <c r="D9" s="251">
        <f>VLOOKUP(IF(Input!N13="","90",RIGHT(Input!N13,1)),Input!P$8:Q$45,2,FALSE)</f>
        <v>2</v>
      </c>
      <c r="E9" s="224">
        <f>IF(Input!N13="","",Input!N13)</f>
        <v>2</v>
      </c>
      <c r="F9" s="252" t="s">
        <v>6587</v>
      </c>
      <c r="G9" s="244"/>
      <c r="H9" s="242" t="str">
        <f t="shared" si="0"/>
        <v>020A</v>
      </c>
      <c r="I9" s="256">
        <v>5</v>
      </c>
      <c r="J9" s="257">
        <v>5</v>
      </c>
      <c r="K9" s="83" t="str">
        <f t="shared" si="2"/>
        <v>070A080A090A00010101020103010401</v>
      </c>
      <c r="L9" s="255" t="str">
        <f t="shared" ca="1" si="3"/>
        <v>0A0A0A0A0A0A0A0A0A0A0A0A0A0A0A0A</v>
      </c>
      <c r="M9" s="255">
        <f t="shared" ca="1" si="4"/>
        <v>160</v>
      </c>
      <c r="N9" s="83">
        <f t="shared" si="5"/>
        <v>69</v>
      </c>
      <c r="O9" s="83">
        <f t="shared" si="1"/>
        <v>40</v>
      </c>
      <c r="P9" s="83">
        <v>5</v>
      </c>
    </row>
    <row r="10" spans="1:16" ht="14.25" x14ac:dyDescent="0.2">
      <c r="A10" s="74"/>
      <c r="B10" s="221">
        <v>6</v>
      </c>
      <c r="C10" s="222">
        <f>VLOOKUP(IF(OR(Input!N14="",LEN(Input!N14)=1),"90",LEFT(Input!N14,1)),Input!P$8:Q$45,2,FALSE)</f>
        <v>10</v>
      </c>
      <c r="D10" s="251">
        <f>VLOOKUP(IF(Input!N14="","90",RIGHT(Input!N14,1)),Input!P$8:Q$45,2,FALSE)</f>
        <v>3</v>
      </c>
      <c r="E10" s="224">
        <f>IF(Input!N14="","",Input!N14)</f>
        <v>3</v>
      </c>
      <c r="F10" s="252" t="s">
        <v>6587</v>
      </c>
      <c r="G10" s="244"/>
      <c r="H10" s="242" t="str">
        <f t="shared" si="0"/>
        <v>030A</v>
      </c>
      <c r="I10" s="256">
        <v>6</v>
      </c>
      <c r="J10" s="257">
        <v>6</v>
      </c>
      <c r="K10" s="83" t="str">
        <f t="shared" si="2"/>
        <v>080A090A000101010201030104010501</v>
      </c>
      <c r="L10" s="255" t="str">
        <f t="shared" ca="1" si="3"/>
        <v>0A0A0A0A0A0A0A0A0A0A0A0A0A0A0A0A</v>
      </c>
      <c r="M10" s="255">
        <f t="shared" ca="1" si="4"/>
        <v>160</v>
      </c>
      <c r="N10" s="83">
        <f t="shared" si="5"/>
        <v>58</v>
      </c>
      <c r="O10" s="83">
        <f t="shared" si="1"/>
        <v>48</v>
      </c>
      <c r="P10" s="83">
        <v>6</v>
      </c>
    </row>
    <row r="11" spans="1:16" ht="14.25" x14ac:dyDescent="0.2">
      <c r="A11" s="74"/>
      <c r="B11" s="221">
        <v>7</v>
      </c>
      <c r="C11" s="222">
        <f>VLOOKUP(IF(OR(Input!N15="",LEN(Input!N15)=1),"90",LEFT(Input!N15,1)),Input!P$8:Q$45,2,FALSE)</f>
        <v>10</v>
      </c>
      <c r="D11" s="251">
        <f>VLOOKUP(IF(Input!N15="","90",RIGHT(Input!N15,1)),Input!P$8:Q$45,2,FALSE)</f>
        <v>4</v>
      </c>
      <c r="E11" s="224">
        <f>IF(Input!N15="","",Input!N15)</f>
        <v>4</v>
      </c>
      <c r="F11" s="252" t="s">
        <v>6587</v>
      </c>
      <c r="G11" s="244"/>
      <c r="H11" s="242" t="str">
        <f t="shared" si="0"/>
        <v>040A</v>
      </c>
      <c r="I11" s="256">
        <v>7</v>
      </c>
      <c r="J11" s="257">
        <v>7</v>
      </c>
      <c r="K11" s="83" t="str">
        <f t="shared" si="2"/>
        <v>090A0001010102010301040105010601</v>
      </c>
      <c r="L11" s="255" t="str">
        <f t="shared" ca="1" si="3"/>
        <v>0A0A0A0A0A0A0A0A0A0A0A0A0A0A0A0A</v>
      </c>
      <c r="M11" s="255">
        <f t="shared" ca="1" si="4"/>
        <v>160</v>
      </c>
      <c r="N11" s="83">
        <f t="shared" si="5"/>
        <v>47</v>
      </c>
      <c r="O11" s="83">
        <f t="shared" si="1"/>
        <v>56</v>
      </c>
      <c r="P11" s="83">
        <v>7</v>
      </c>
    </row>
    <row r="12" spans="1:16" ht="14.25" x14ac:dyDescent="0.2">
      <c r="A12" s="74"/>
      <c r="B12" s="221">
        <v>8</v>
      </c>
      <c r="C12" s="222">
        <f>VLOOKUP(IF(OR(Input!N16="",LEN(Input!N16)=1),"90",LEFT(Input!N16,1)),Input!P$8:Q$45,2,FALSE)</f>
        <v>10</v>
      </c>
      <c r="D12" s="251">
        <f>VLOOKUP(IF(Input!N16="","90",RIGHT(Input!N16,1)),Input!P$8:Q$45,2,FALSE)</f>
        <v>5</v>
      </c>
      <c r="E12" s="224">
        <f>IF(Input!N16="","",Input!N16)</f>
        <v>5</v>
      </c>
      <c r="F12" s="252" t="s">
        <v>6587</v>
      </c>
      <c r="G12" s="244"/>
      <c r="H12" s="242" t="str">
        <f t="shared" si="0"/>
        <v>050A</v>
      </c>
      <c r="I12" s="256">
        <v>8</v>
      </c>
      <c r="J12" s="257">
        <v>8</v>
      </c>
      <c r="K12" s="83" t="str">
        <f t="shared" si="2"/>
        <v>00010101020103010401050106010701</v>
      </c>
      <c r="L12" s="255" t="str">
        <f t="shared" ca="1" si="3"/>
        <v>0A0A0A0A0A0A0A0A0A0A0A0A0A0A0A0A</v>
      </c>
      <c r="M12" s="255">
        <f t="shared" ca="1" si="4"/>
        <v>160</v>
      </c>
      <c r="N12" s="83">
        <f t="shared" si="5"/>
        <v>36</v>
      </c>
      <c r="O12" s="83">
        <f t="shared" si="1"/>
        <v>64</v>
      </c>
      <c r="P12" s="83">
        <v>8</v>
      </c>
    </row>
    <row r="13" spans="1:16" ht="14.25" x14ac:dyDescent="0.2">
      <c r="A13" s="74"/>
      <c r="B13" s="221">
        <v>9</v>
      </c>
      <c r="C13" s="222">
        <f>VLOOKUP(IF(OR(Input!N17="",LEN(Input!N17)=1),"90",LEFT(Input!N17,1)),Input!P$8:Q$45,2,FALSE)</f>
        <v>10</v>
      </c>
      <c r="D13" s="251">
        <f>VLOOKUP(IF(Input!N17="","90",RIGHT(Input!N17,1)),Input!P$8:Q$45,2,FALSE)</f>
        <v>6</v>
      </c>
      <c r="E13" s="224">
        <f>IF(Input!N17="","",Input!N17)</f>
        <v>6</v>
      </c>
      <c r="F13" s="252" t="s">
        <v>6587</v>
      </c>
      <c r="G13" s="244"/>
      <c r="H13" s="242" t="str">
        <f t="shared" si="0"/>
        <v>060A</v>
      </c>
      <c r="I13" s="256">
        <v>9</v>
      </c>
      <c r="J13" s="257">
        <v>9</v>
      </c>
      <c r="K13" s="83" t="str">
        <f t="shared" si="2"/>
        <v>01010201030104010501060107010801</v>
      </c>
      <c r="L13" s="255" t="str">
        <f t="shared" ca="1" si="3"/>
        <v>0A0A0A0A0A0A0A0A0A0A0A0A0A0A0A0A</v>
      </c>
      <c r="M13" s="255">
        <f t="shared" ca="1" si="4"/>
        <v>160</v>
      </c>
      <c r="N13" s="83">
        <f t="shared" si="5"/>
        <v>44</v>
      </c>
      <c r="O13" s="83">
        <f t="shared" si="1"/>
        <v>72</v>
      </c>
      <c r="P13" s="83">
        <v>9</v>
      </c>
    </row>
    <row r="14" spans="1:16" ht="14.25" x14ac:dyDescent="0.2">
      <c r="A14" s="74"/>
      <c r="B14" s="221">
        <v>10</v>
      </c>
      <c r="C14" s="222">
        <f>VLOOKUP(IF(OR(Input!N18="",LEN(Input!N18)=1),"90",LEFT(Input!N18,1)),Input!P$8:Q$45,2,FALSE)</f>
        <v>10</v>
      </c>
      <c r="D14" s="251">
        <f>VLOOKUP(IF(Input!N18="","90",RIGHT(Input!N18,1)),Input!P$8:Q$45,2,FALSE)</f>
        <v>7</v>
      </c>
      <c r="E14" s="224">
        <f>IF(Input!N18="","",Input!N18)</f>
        <v>7</v>
      </c>
      <c r="F14" s="252" t="s">
        <v>6587</v>
      </c>
      <c r="G14" s="244"/>
      <c r="H14" s="242" t="str">
        <f t="shared" si="0"/>
        <v>070A</v>
      </c>
      <c r="I14" s="256" t="s">
        <v>6462</v>
      </c>
      <c r="J14" s="257">
        <v>10</v>
      </c>
      <c r="K14" s="83" t="str">
        <f t="shared" si="2"/>
        <v>02010301040105010601070108010901</v>
      </c>
      <c r="L14" s="255" t="str">
        <f t="shared" ca="1" si="3"/>
        <v>0A0A0A0A0A0A0A0A0A0A0A0A0A0A0A0A</v>
      </c>
      <c r="M14" s="255">
        <f t="shared" ca="1" si="4"/>
        <v>160</v>
      </c>
      <c r="N14" s="83">
        <f t="shared" si="5"/>
        <v>52</v>
      </c>
      <c r="O14" s="83">
        <f t="shared" si="1"/>
        <v>80</v>
      </c>
      <c r="P14" s="83">
        <v>10</v>
      </c>
    </row>
    <row r="15" spans="1:16" ht="14.25" x14ac:dyDescent="0.2">
      <c r="A15" s="74"/>
      <c r="B15" s="221">
        <v>11</v>
      </c>
      <c r="C15" s="222">
        <f>VLOOKUP(IF(OR(Input!N19="",LEN(Input!N19)=1),"90",LEFT(Input!N19,1)),Input!P$8:Q$45,2,FALSE)</f>
        <v>10</v>
      </c>
      <c r="D15" s="251">
        <f>VLOOKUP(IF(Input!N19="","90",RIGHT(Input!N19,1)),Input!P$8:Q$45,2,FALSE)</f>
        <v>8</v>
      </c>
      <c r="E15" s="224">
        <f>IF(Input!N19="","",Input!N19)</f>
        <v>8</v>
      </c>
      <c r="F15" s="252" t="s">
        <v>6587</v>
      </c>
      <c r="G15" s="244"/>
      <c r="H15" s="242" t="str">
        <f t="shared" si="0"/>
        <v>080A</v>
      </c>
      <c r="I15" s="256" t="s">
        <v>6463</v>
      </c>
      <c r="J15" s="257">
        <v>11</v>
      </c>
      <c r="K15" s="83" t="str">
        <f t="shared" si="2"/>
        <v>03010401050106010701080109010002</v>
      </c>
      <c r="L15" s="255" t="str">
        <f t="shared" ca="1" si="3"/>
        <v>0A0A0A0A0A0A0A0A0A0A0A0A0A0A0A0A</v>
      </c>
      <c r="M15" s="255">
        <f t="shared" ca="1" si="4"/>
        <v>160</v>
      </c>
      <c r="N15" s="83">
        <f t="shared" si="5"/>
        <v>51</v>
      </c>
      <c r="O15" s="83">
        <f t="shared" si="1"/>
        <v>88</v>
      </c>
      <c r="P15" s="83">
        <v>11</v>
      </c>
    </row>
    <row r="16" spans="1:16" ht="14.25" x14ac:dyDescent="0.2">
      <c r="A16" s="74"/>
      <c r="B16" s="221">
        <v>12</v>
      </c>
      <c r="C16" s="222">
        <f>VLOOKUP(IF(OR(Input!N20="",LEN(Input!N20)=1),"90",LEFT(Input!N20,1)),Input!P$8:Q$45,2,FALSE)</f>
        <v>10</v>
      </c>
      <c r="D16" s="251">
        <f>VLOOKUP(IF(Input!N20="","90",RIGHT(Input!N20,1)),Input!P$8:Q$45,2,FALSE)</f>
        <v>9</v>
      </c>
      <c r="E16" s="224">
        <f>IF(Input!N20="","",Input!N20)</f>
        <v>9</v>
      </c>
      <c r="F16" s="252" t="s">
        <v>6587</v>
      </c>
      <c r="G16" s="244"/>
      <c r="H16" s="242" t="str">
        <f t="shared" si="0"/>
        <v>090A</v>
      </c>
      <c r="I16" s="256" t="s">
        <v>6464</v>
      </c>
      <c r="J16" s="257">
        <v>12</v>
      </c>
      <c r="K16" s="83" t="str">
        <f t="shared" si="2"/>
        <v>04010501060107010801090100020102</v>
      </c>
      <c r="L16" s="255" t="str">
        <f t="shared" ca="1" si="3"/>
        <v>0A0A0A0A0A0A0A0A0A0A0A0A</v>
      </c>
      <c r="M16" s="255">
        <f t="shared" ca="1" si="4"/>
        <v>120</v>
      </c>
      <c r="N16" s="83">
        <f t="shared" si="5"/>
        <v>50</v>
      </c>
      <c r="O16" s="83"/>
      <c r="P16" s="83"/>
    </row>
    <row r="17" spans="1:16" ht="14.25" x14ac:dyDescent="0.2">
      <c r="A17" s="74"/>
      <c r="B17" s="221">
        <v>13</v>
      </c>
      <c r="C17" s="222">
        <f>VLOOKUP(IF(OR(Input!N21="",LEN(Input!N21)=1),"90",LEFT(Input!N21,1)),Input!P$8:Q$45,2,FALSE)</f>
        <v>1</v>
      </c>
      <c r="D17" s="251">
        <f>VLOOKUP(IF(Input!N21="","90",RIGHT(Input!N21,1)),Input!P$8:Q$45,2,FALSE)</f>
        <v>0</v>
      </c>
      <c r="E17" s="224">
        <f>IF(Input!N21="","",Input!N21)</f>
        <v>10</v>
      </c>
      <c r="F17" s="252" t="s">
        <v>6587</v>
      </c>
      <c r="G17" s="244"/>
      <c r="H17" s="242" t="str">
        <f t="shared" si="0"/>
        <v>0001</v>
      </c>
      <c r="I17" s="256" t="s">
        <v>6465</v>
      </c>
      <c r="J17" s="257">
        <v>13</v>
      </c>
      <c r="K17" s="83" t="str">
        <f t="shared" si="2"/>
        <v>05010601070108010901000201020202</v>
      </c>
      <c r="L17" s="83"/>
      <c r="M17" s="83"/>
      <c r="N17" s="83">
        <f t="shared" si="5"/>
        <v>49</v>
      </c>
      <c r="O17" s="83"/>
      <c r="P17" s="83"/>
    </row>
    <row r="18" spans="1:16" ht="14.25" x14ac:dyDescent="0.2">
      <c r="A18" s="74"/>
      <c r="B18" s="221">
        <v>14</v>
      </c>
      <c r="C18" s="222">
        <f>VLOOKUP(IF(OR(Input!N22="",LEN(Input!N22)=1),"90",LEFT(Input!N22,1)),Input!P$8:Q$45,2,FALSE)</f>
        <v>1</v>
      </c>
      <c r="D18" s="251">
        <f>VLOOKUP(IF(Input!N22="","90",RIGHT(Input!N22,1)),Input!P$8:Q$45,2,FALSE)</f>
        <v>1</v>
      </c>
      <c r="E18" s="224">
        <f>IF(Input!N22="","",Input!N22)</f>
        <v>11</v>
      </c>
      <c r="F18" s="252" t="s">
        <v>6587</v>
      </c>
      <c r="G18" s="244"/>
      <c r="H18" s="242" t="str">
        <f t="shared" si="0"/>
        <v>0101</v>
      </c>
      <c r="I18" s="256" t="s">
        <v>6466</v>
      </c>
      <c r="J18" s="257">
        <v>14</v>
      </c>
      <c r="K18" s="83" t="str">
        <f t="shared" si="2"/>
        <v>06010701080109010002010202020302</v>
      </c>
      <c r="L18" s="83"/>
      <c r="M18" s="83"/>
      <c r="N18" s="83">
        <f t="shared" si="5"/>
        <v>48</v>
      </c>
      <c r="O18" s="83"/>
      <c r="P18" s="83"/>
    </row>
    <row r="19" spans="1:16" ht="14.25" x14ac:dyDescent="0.2">
      <c r="A19" s="74"/>
      <c r="B19" s="221">
        <v>15</v>
      </c>
      <c r="C19" s="222">
        <f>VLOOKUP(IF(OR(Input!N23="",LEN(Input!N23)=1),"90",LEFT(Input!N23,1)),Input!P$8:Q$45,2,FALSE)</f>
        <v>1</v>
      </c>
      <c r="D19" s="251">
        <f>VLOOKUP(IF(Input!N23="","90",RIGHT(Input!N23,1)),Input!P$8:Q$45,2,FALSE)</f>
        <v>2</v>
      </c>
      <c r="E19" s="224">
        <f>IF(Input!N23="","",Input!N23)</f>
        <v>12</v>
      </c>
      <c r="F19" s="252" t="s">
        <v>6587</v>
      </c>
      <c r="G19" s="244"/>
      <c r="H19" s="242" t="str">
        <f t="shared" si="0"/>
        <v>0201</v>
      </c>
      <c r="I19" s="256" t="s">
        <v>6467</v>
      </c>
      <c r="J19" s="257">
        <v>15</v>
      </c>
      <c r="K19" s="83" t="str">
        <f t="shared" si="2"/>
        <v>07010801090100020102020203020402</v>
      </c>
      <c r="L19" s="83"/>
      <c r="M19" s="83"/>
      <c r="N19" s="83">
        <f t="shared" si="5"/>
        <v>47</v>
      </c>
      <c r="O19" s="83"/>
      <c r="P19" s="83"/>
    </row>
    <row r="20" spans="1:16" ht="14.25" x14ac:dyDescent="0.2">
      <c r="A20" s="74"/>
      <c r="B20" s="221">
        <v>16</v>
      </c>
      <c r="C20" s="222">
        <f>VLOOKUP(IF(OR(Input!N24="",LEN(Input!N24)=1),"90",LEFT(Input!N24,1)),Input!P$8:Q$45,2,FALSE)</f>
        <v>1</v>
      </c>
      <c r="D20" s="251">
        <f>VLOOKUP(IF(Input!N24="","90",RIGHT(Input!N24,1)),Input!P$8:Q$45,2,FALSE)</f>
        <v>3</v>
      </c>
      <c r="E20" s="224">
        <f>IF(Input!N24="","",Input!N24)</f>
        <v>13</v>
      </c>
      <c r="F20" s="252" t="s">
        <v>6587</v>
      </c>
      <c r="G20" s="244"/>
      <c r="H20" s="242" t="str">
        <f t="shared" si="0"/>
        <v>0301</v>
      </c>
      <c r="I20" s="256" t="s">
        <v>6468</v>
      </c>
      <c r="J20" s="257">
        <v>16</v>
      </c>
      <c r="K20" s="83" t="str">
        <f t="shared" si="2"/>
        <v>08010901000201020202030204020502</v>
      </c>
      <c r="L20" s="83"/>
      <c r="M20" s="83"/>
      <c r="N20" s="83">
        <f t="shared" si="5"/>
        <v>46</v>
      </c>
      <c r="O20" s="83"/>
      <c r="P20" s="83"/>
    </row>
    <row r="21" spans="1:16" ht="14.25" x14ac:dyDescent="0.2">
      <c r="A21" s="74"/>
      <c r="B21" s="221">
        <v>17</v>
      </c>
      <c r="C21" s="222">
        <f>VLOOKUP(IF(OR(Input!N25="",LEN(Input!N25)=1),"90",LEFT(Input!N25,1)),Input!P$8:Q$45,2,FALSE)</f>
        <v>1</v>
      </c>
      <c r="D21" s="251">
        <f>VLOOKUP(IF(Input!N25="","90",RIGHT(Input!N25,1)),Input!P$8:Q$45,2,FALSE)</f>
        <v>4</v>
      </c>
      <c r="E21" s="224">
        <f>IF(Input!N25="","",Input!N25)</f>
        <v>14</v>
      </c>
      <c r="F21" s="252" t="s">
        <v>6587</v>
      </c>
      <c r="G21" s="244"/>
      <c r="H21" s="242" t="str">
        <f t="shared" si="0"/>
        <v>0401</v>
      </c>
      <c r="I21" s="256" t="s">
        <v>6469</v>
      </c>
      <c r="J21" s="257">
        <v>17</v>
      </c>
      <c r="K21" s="83" t="str">
        <f t="shared" si="2"/>
        <v>09010002010202020302040205020602</v>
      </c>
      <c r="L21" s="83"/>
      <c r="M21" s="83"/>
      <c r="N21" s="83">
        <f t="shared" si="5"/>
        <v>45</v>
      </c>
      <c r="O21" s="83"/>
      <c r="P21" s="83"/>
    </row>
    <row r="22" spans="1:16" ht="14.25" x14ac:dyDescent="0.2">
      <c r="A22" s="74"/>
      <c r="B22" s="221">
        <v>18</v>
      </c>
      <c r="C22" s="222">
        <f>VLOOKUP(IF(OR(Input!N26="",LEN(Input!N26)=1),"90",LEFT(Input!N26,1)),Input!P$8:Q$45,2,FALSE)</f>
        <v>1</v>
      </c>
      <c r="D22" s="251">
        <f>VLOOKUP(IF(Input!N26="","90",RIGHT(Input!N26,1)),Input!P$8:Q$45,2,FALSE)</f>
        <v>5</v>
      </c>
      <c r="E22" s="224">
        <f>IF(Input!N26="","",Input!N26)</f>
        <v>15</v>
      </c>
      <c r="F22" s="252" t="s">
        <v>6587</v>
      </c>
      <c r="G22" s="244"/>
      <c r="H22" s="242" t="str">
        <f t="shared" si="0"/>
        <v>0501</v>
      </c>
      <c r="I22" s="256" t="s">
        <v>6470</v>
      </c>
      <c r="J22" s="257">
        <v>18</v>
      </c>
      <c r="K22" s="83" t="str">
        <f t="shared" si="2"/>
        <v>00020102020203020402050206020702</v>
      </c>
      <c r="L22" s="83"/>
      <c r="M22" s="83"/>
      <c r="N22" s="83">
        <f t="shared" si="5"/>
        <v>44</v>
      </c>
      <c r="O22" s="83"/>
      <c r="P22" s="83"/>
    </row>
    <row r="23" spans="1:16" ht="14.25" x14ac:dyDescent="0.2">
      <c r="A23" s="74"/>
      <c r="B23" s="221">
        <v>19</v>
      </c>
      <c r="C23" s="222">
        <f>VLOOKUP(IF(OR(Input!N27="",LEN(Input!N27)=1),"90",LEFT(Input!N27,1)),Input!P$8:Q$45,2,FALSE)</f>
        <v>1</v>
      </c>
      <c r="D23" s="251">
        <f>VLOOKUP(IF(Input!N27="","90",RIGHT(Input!N27,1)),Input!P$8:Q$45,2,FALSE)</f>
        <v>6</v>
      </c>
      <c r="E23" s="224">
        <f>IF(Input!N27="","",Input!N27)</f>
        <v>16</v>
      </c>
      <c r="F23" s="252" t="s">
        <v>6587</v>
      </c>
      <c r="G23" s="244"/>
      <c r="H23" s="242" t="str">
        <f t="shared" si="0"/>
        <v>0601</v>
      </c>
      <c r="I23" s="256" t="s">
        <v>6471</v>
      </c>
      <c r="J23" s="257">
        <v>19</v>
      </c>
      <c r="K23" s="83" t="str">
        <f t="shared" si="2"/>
        <v>01020202030204020502060207020802</v>
      </c>
      <c r="L23" s="83"/>
      <c r="M23" s="83"/>
      <c r="N23" s="83">
        <f t="shared" si="5"/>
        <v>52</v>
      </c>
      <c r="O23" s="83"/>
      <c r="P23" s="83"/>
    </row>
    <row r="24" spans="1:16" ht="14.25" x14ac:dyDescent="0.2">
      <c r="A24" s="74"/>
      <c r="B24" s="221">
        <v>20</v>
      </c>
      <c r="C24" s="222">
        <f>VLOOKUP(IF(OR(Input!N28="",LEN(Input!N28)=1),"90",LEFT(Input!N28,1)),Input!P$8:Q$45,2,FALSE)</f>
        <v>1</v>
      </c>
      <c r="D24" s="251">
        <f>VLOOKUP(IF(Input!N28="","90",RIGHT(Input!N28,1)),Input!P$8:Q$45,2,FALSE)</f>
        <v>7</v>
      </c>
      <c r="E24" s="224">
        <f>IF(Input!N28="","",Input!N28)</f>
        <v>17</v>
      </c>
      <c r="F24" s="252" t="s">
        <v>6587</v>
      </c>
      <c r="G24" s="244"/>
      <c r="H24" s="242" t="str">
        <f t="shared" si="0"/>
        <v>0701</v>
      </c>
      <c r="I24" s="256" t="s">
        <v>6469</v>
      </c>
      <c r="J24" s="257">
        <v>20</v>
      </c>
      <c r="K24" s="83" t="str">
        <f t="shared" si="2"/>
        <v>02020302040205020602070208020902</v>
      </c>
      <c r="L24" s="83"/>
      <c r="M24" s="83"/>
      <c r="N24" s="83">
        <f t="shared" si="5"/>
        <v>60</v>
      </c>
      <c r="O24" s="83"/>
      <c r="P24" s="83"/>
    </row>
    <row r="25" spans="1:16" ht="14.25" x14ac:dyDescent="0.2">
      <c r="A25" s="74"/>
      <c r="B25" s="221">
        <v>21</v>
      </c>
      <c r="C25" s="222">
        <f>VLOOKUP(IF(OR(Input!N29="",LEN(Input!N29)=1),"90",LEFT(Input!N29,1)),Input!P$8:Q$45,2,FALSE)</f>
        <v>1</v>
      </c>
      <c r="D25" s="251">
        <f>VLOOKUP(IF(Input!N29="","90",RIGHT(Input!N29,1)),Input!P$8:Q$45,2,FALSE)</f>
        <v>8</v>
      </c>
      <c r="E25" s="224">
        <f>IF(Input!N29="","",Input!N29)</f>
        <v>18</v>
      </c>
      <c r="F25" s="252" t="s">
        <v>6587</v>
      </c>
      <c r="G25" s="244"/>
      <c r="H25" s="242" t="str">
        <f t="shared" si="0"/>
        <v>0801</v>
      </c>
      <c r="I25" s="256" t="s">
        <v>6472</v>
      </c>
      <c r="J25" s="257">
        <v>21</v>
      </c>
      <c r="K25" s="83" t="str">
        <f t="shared" si="2"/>
        <v>03020402050206020702080209020A0A</v>
      </c>
      <c r="L25" s="83"/>
      <c r="M25" s="83"/>
      <c r="N25" s="83">
        <f t="shared" si="5"/>
        <v>76</v>
      </c>
      <c r="O25" s="83"/>
      <c r="P25" s="83"/>
    </row>
    <row r="26" spans="1:16" ht="14.25" x14ac:dyDescent="0.2">
      <c r="A26" s="74"/>
      <c r="B26" s="221">
        <v>22</v>
      </c>
      <c r="C26" s="222">
        <f>VLOOKUP(IF(OR(Input!N30="",LEN(Input!N30)=1),"90",LEFT(Input!N30,1)),Input!P$8:Q$45,2,FALSE)</f>
        <v>1</v>
      </c>
      <c r="D26" s="251">
        <f>VLOOKUP(IF(Input!N30="","90",RIGHT(Input!N30,1)),Input!P$8:Q$45,2,FALSE)</f>
        <v>9</v>
      </c>
      <c r="E26" s="224">
        <f>IF(Input!N30="","",Input!N30)</f>
        <v>19</v>
      </c>
      <c r="F26" s="252" t="s">
        <v>6587</v>
      </c>
      <c r="G26" s="244"/>
      <c r="H26" s="242" t="str">
        <f t="shared" si="0"/>
        <v>0901</v>
      </c>
      <c r="I26" s="256" t="s">
        <v>6473</v>
      </c>
      <c r="J26" s="257">
        <v>22</v>
      </c>
      <c r="K26" s="83" t="str">
        <f t="shared" si="2"/>
        <v>0402050206020702080209020A0A0A0A</v>
      </c>
      <c r="L26" s="83"/>
      <c r="M26" s="83"/>
      <c r="N26" s="83">
        <f t="shared" si="5"/>
        <v>91</v>
      </c>
      <c r="O26" s="83"/>
      <c r="P26" s="83"/>
    </row>
    <row r="27" spans="1:16" ht="14.25" x14ac:dyDescent="0.2">
      <c r="A27" s="74"/>
      <c r="B27" s="221">
        <v>23</v>
      </c>
      <c r="C27" s="222">
        <f>VLOOKUP(IF(OR(Input!N31="",LEN(Input!N31)=1),"90",LEFT(Input!N31,1)),Input!P$8:Q$45,2,FALSE)</f>
        <v>2</v>
      </c>
      <c r="D27" s="251">
        <f>VLOOKUP(IF(Input!N31="","90",RIGHT(Input!N31,1)),Input!P$8:Q$45,2,FALSE)</f>
        <v>0</v>
      </c>
      <c r="E27" s="224">
        <f>IF(Input!N31="","",Input!N31)</f>
        <v>20</v>
      </c>
      <c r="F27" s="252" t="s">
        <v>6587</v>
      </c>
      <c r="G27" s="244"/>
      <c r="H27" s="242" t="str">
        <f t="shared" si="0"/>
        <v>0002</v>
      </c>
      <c r="I27" s="256" t="s">
        <v>6474</v>
      </c>
      <c r="J27" s="257">
        <v>23</v>
      </c>
      <c r="K27" s="83" t="str">
        <f t="shared" si="2"/>
        <v>050206020702080209020A0A0A0A0A0A</v>
      </c>
      <c r="L27" s="83"/>
      <c r="M27" s="83"/>
      <c r="N27" s="83">
        <f t="shared" si="5"/>
        <v>105</v>
      </c>
      <c r="O27" s="83"/>
      <c r="P27" s="83"/>
    </row>
    <row r="28" spans="1:16" ht="14.25" x14ac:dyDescent="0.2">
      <c r="A28" s="74"/>
      <c r="B28" s="221">
        <v>24</v>
      </c>
      <c r="C28" s="222">
        <f>VLOOKUP(IF(OR(Input!N32="",LEN(Input!N32)=1),"90",LEFT(Input!N32,1)),Input!P$8:Q$45,2,FALSE)</f>
        <v>2</v>
      </c>
      <c r="D28" s="251">
        <f>VLOOKUP(IF(Input!N32="","90",RIGHT(Input!N32,1)),Input!P$8:Q$45,2,FALSE)</f>
        <v>1</v>
      </c>
      <c r="E28" s="224">
        <f>IF(Input!N32="","",Input!N32)</f>
        <v>21</v>
      </c>
      <c r="F28" s="252" t="s">
        <v>6587</v>
      </c>
      <c r="G28" s="244"/>
      <c r="H28" s="242" t="str">
        <f t="shared" si="0"/>
        <v>0102</v>
      </c>
      <c r="I28" s="256" t="s">
        <v>6475</v>
      </c>
      <c r="J28" s="257">
        <v>24</v>
      </c>
      <c r="K28" s="83" t="str">
        <f t="shared" si="2"/>
        <v>06020702080209020A0A0A0A0A0A0A0A</v>
      </c>
      <c r="L28" s="83"/>
      <c r="M28" s="83"/>
      <c r="N28" s="83">
        <f t="shared" si="5"/>
        <v>118</v>
      </c>
      <c r="O28" s="83"/>
      <c r="P28" s="83"/>
    </row>
    <row r="29" spans="1:16" ht="14.25" x14ac:dyDescent="0.2">
      <c r="A29" s="74"/>
      <c r="B29" s="221">
        <v>25</v>
      </c>
      <c r="C29" s="222">
        <f>VLOOKUP(IF(OR(Input!N33="",LEN(Input!N33)=1),"90",LEFT(Input!N33,1)),Input!P$8:Q$45,2,FALSE)</f>
        <v>2</v>
      </c>
      <c r="D29" s="251">
        <f>VLOOKUP(IF(Input!N33="","90",RIGHT(Input!N33,1)),Input!P$8:Q$45,2,FALSE)</f>
        <v>2</v>
      </c>
      <c r="E29" s="224">
        <f>IF(Input!N33="","",Input!N33)</f>
        <v>22</v>
      </c>
      <c r="F29" s="252" t="s">
        <v>6587</v>
      </c>
      <c r="G29" s="244"/>
      <c r="H29" s="242" t="str">
        <f t="shared" si="0"/>
        <v>0202</v>
      </c>
      <c r="I29" s="256" t="s">
        <v>6476</v>
      </c>
      <c r="J29" s="257">
        <v>25</v>
      </c>
      <c r="K29" s="83" t="str">
        <f t="shared" si="2"/>
        <v>0702080209020A0A0A0A0A0A0A0A0A0A</v>
      </c>
      <c r="L29" s="83"/>
      <c r="M29" s="83"/>
      <c r="N29" s="83">
        <f t="shared" si="5"/>
        <v>130</v>
      </c>
      <c r="O29" s="83"/>
      <c r="P29" s="83"/>
    </row>
    <row r="30" spans="1:16" ht="14.25" x14ac:dyDescent="0.2">
      <c r="A30" s="74"/>
      <c r="B30" s="221">
        <v>26</v>
      </c>
      <c r="C30" s="222">
        <f>VLOOKUP(IF(OR(Input!N34="",LEN(Input!N34)=1),"90",LEFT(Input!N34,1)),Input!P$8:Q$45,2,FALSE)</f>
        <v>2</v>
      </c>
      <c r="D30" s="251">
        <f>VLOOKUP(IF(Input!N34="","90",RIGHT(Input!N34,1)),Input!P$8:Q$45,2,FALSE)</f>
        <v>3</v>
      </c>
      <c r="E30" s="224">
        <f>IF(Input!N34="","",Input!N34)</f>
        <v>23</v>
      </c>
      <c r="F30" s="252" t="s">
        <v>6587</v>
      </c>
      <c r="G30" s="244"/>
      <c r="H30" s="242" t="str">
        <f t="shared" si="0"/>
        <v>0302</v>
      </c>
      <c r="I30" s="256" t="s">
        <v>6477</v>
      </c>
      <c r="J30" s="257">
        <v>26</v>
      </c>
      <c r="K30" s="83" t="str">
        <f t="shared" si="2"/>
        <v>080209020A0A0A0A0A0A0A0A0A0A0A0A</v>
      </c>
      <c r="L30" s="83"/>
      <c r="M30" s="83"/>
      <c r="N30" s="83">
        <f t="shared" si="5"/>
        <v>141</v>
      </c>
      <c r="O30" s="83"/>
      <c r="P30" s="83"/>
    </row>
    <row r="31" spans="1:16" ht="14.25" x14ac:dyDescent="0.2">
      <c r="A31" s="74"/>
      <c r="B31" s="221">
        <v>27</v>
      </c>
      <c r="C31" s="222">
        <f>VLOOKUP(IF(OR(Input!N35="",LEN(Input!N35)=1),"90",LEFT(Input!N35,1)),Input!P$8:Q$45,2,FALSE)</f>
        <v>2</v>
      </c>
      <c r="D31" s="251">
        <f>VLOOKUP(IF(Input!N35="","90",RIGHT(Input!N35,1)),Input!P$8:Q$45,2,FALSE)</f>
        <v>4</v>
      </c>
      <c r="E31" s="224">
        <f>IF(Input!N35="","",Input!N35)</f>
        <v>24</v>
      </c>
      <c r="F31" s="252" t="s">
        <v>6587</v>
      </c>
      <c r="G31" s="244"/>
      <c r="H31" s="242" t="str">
        <f t="shared" si="0"/>
        <v>0402</v>
      </c>
      <c r="I31" s="256" t="s">
        <v>6478</v>
      </c>
      <c r="J31" s="257">
        <v>27</v>
      </c>
      <c r="K31" s="83" t="str">
        <f t="shared" si="2"/>
        <v>09020A0A0A0A0A0A0A0A0A0A0A0A0A0A</v>
      </c>
      <c r="L31" s="83"/>
      <c r="M31" s="83"/>
      <c r="N31" s="83">
        <f t="shared" si="5"/>
        <v>151</v>
      </c>
      <c r="O31" s="83"/>
      <c r="P31" s="83"/>
    </row>
    <row r="32" spans="1:16" ht="14.25" x14ac:dyDescent="0.2">
      <c r="A32" s="74"/>
      <c r="B32" s="221">
        <v>28</v>
      </c>
      <c r="C32" s="222">
        <f>VLOOKUP(IF(OR(Input!N36="",LEN(Input!N36)=1),"90",LEFT(Input!N36,1)),Input!P$8:Q$45,2,FALSE)</f>
        <v>2</v>
      </c>
      <c r="D32" s="251">
        <f>VLOOKUP(IF(Input!N36="","90",RIGHT(Input!N36,1)),Input!P$8:Q$45,2,FALSE)</f>
        <v>5</v>
      </c>
      <c r="E32" s="224">
        <f>IF(Input!N36="","",Input!N36)</f>
        <v>25</v>
      </c>
      <c r="F32" s="252" t="s">
        <v>6587</v>
      </c>
      <c r="G32" s="244"/>
      <c r="H32" s="242" t="str">
        <f t="shared" si="0"/>
        <v>0502</v>
      </c>
      <c r="I32" s="256" t="s">
        <v>6479</v>
      </c>
      <c r="J32" s="257">
        <v>28</v>
      </c>
      <c r="K32" s="83" t="str">
        <f t="shared" si="2"/>
        <v>0A0A0A0A0A0A0A0A0A0A0A0A0A0A0A0A</v>
      </c>
      <c r="L32" s="83"/>
      <c r="M32" s="83"/>
      <c r="N32" s="83">
        <f t="shared" si="5"/>
        <v>160</v>
      </c>
      <c r="O32" s="83"/>
      <c r="P32" s="83"/>
    </row>
    <row r="33" spans="1:16" ht="14.25" x14ac:dyDescent="0.2">
      <c r="A33" s="74"/>
      <c r="B33" s="221">
        <v>29</v>
      </c>
      <c r="C33" s="222">
        <f>VLOOKUP(IF(OR(Input!N37="",LEN(Input!N37)=1),"90",LEFT(Input!N37,1)),Input!P$8:Q$45,2,FALSE)</f>
        <v>2</v>
      </c>
      <c r="D33" s="251">
        <f>VLOOKUP(IF(Input!N37="","90",RIGHT(Input!N37,1)),Input!P$8:Q$45,2,FALSE)</f>
        <v>6</v>
      </c>
      <c r="E33" s="224">
        <f>IF(Input!N37="","",Input!N37)</f>
        <v>26</v>
      </c>
      <c r="F33" s="252" t="s">
        <v>6587</v>
      </c>
      <c r="G33" s="244"/>
      <c r="H33" s="242" t="str">
        <f t="shared" si="0"/>
        <v>0602</v>
      </c>
      <c r="I33" s="256" t="s">
        <v>6480</v>
      </c>
      <c r="J33" s="257">
        <v>29</v>
      </c>
      <c r="K33" s="83" t="str">
        <f t="shared" si="2"/>
        <v>0A0A0A0A0A0A0A0A0A0A0A0A0A0A0A0A</v>
      </c>
      <c r="L33" s="83"/>
      <c r="M33" s="83"/>
      <c r="N33" s="83">
        <f t="shared" si="5"/>
        <v>160</v>
      </c>
      <c r="O33" s="83"/>
      <c r="P33" s="83"/>
    </row>
    <row r="34" spans="1:16" ht="14.25" x14ac:dyDescent="0.2">
      <c r="A34" s="74"/>
      <c r="B34" s="221">
        <v>30</v>
      </c>
      <c r="C34" s="222">
        <f>VLOOKUP(IF(OR(Input!N38="",LEN(Input!N38)=1),"90",LEFT(Input!N38,1)),Input!P$8:Q$45,2,FALSE)</f>
        <v>2</v>
      </c>
      <c r="D34" s="251">
        <f>VLOOKUP(IF(Input!N38="","90",RIGHT(Input!N38,1)),Input!P$8:Q$45,2,FALSE)</f>
        <v>7</v>
      </c>
      <c r="E34" s="224">
        <f>IF(Input!N38="","",Input!N38)</f>
        <v>27</v>
      </c>
      <c r="F34" s="252" t="s">
        <v>6587</v>
      </c>
      <c r="G34" s="244"/>
      <c r="H34" s="242" t="str">
        <f t="shared" si="0"/>
        <v>0702</v>
      </c>
      <c r="I34" s="256" t="s">
        <v>6481</v>
      </c>
      <c r="J34" s="257">
        <v>30</v>
      </c>
      <c r="K34" s="83" t="str">
        <f t="shared" si="2"/>
        <v>0A0A0A0A0A0A0A0A0A0A0A0A0A0A0A0A</v>
      </c>
      <c r="L34" s="83"/>
      <c r="M34" s="83"/>
      <c r="N34" s="83">
        <f t="shared" si="5"/>
        <v>160</v>
      </c>
      <c r="O34" s="83"/>
      <c r="P34" s="83"/>
    </row>
    <row r="35" spans="1:16" ht="14.25" x14ac:dyDescent="0.2">
      <c r="A35" s="74"/>
      <c r="B35" s="221">
        <v>31</v>
      </c>
      <c r="C35" s="222">
        <f>VLOOKUP(IF(OR(Input!N39="",LEN(Input!N39)=1),"90",LEFT(Input!N39,1)),Input!P$8:Q$45,2,FALSE)</f>
        <v>2</v>
      </c>
      <c r="D35" s="251">
        <f>VLOOKUP(IF(Input!N39="","90",RIGHT(Input!N39,1)),Input!P$8:Q$45,2,FALSE)</f>
        <v>8</v>
      </c>
      <c r="E35" s="224">
        <f>IF(Input!N39="","",Input!N39)</f>
        <v>28</v>
      </c>
      <c r="F35" s="252" t="s">
        <v>6587</v>
      </c>
      <c r="G35" s="244"/>
      <c r="H35" s="242" t="str">
        <f t="shared" si="0"/>
        <v>0802</v>
      </c>
      <c r="I35" s="256" t="s">
        <v>6482</v>
      </c>
      <c r="J35" s="257">
        <v>31</v>
      </c>
      <c r="K35" s="83" t="str">
        <f t="shared" si="2"/>
        <v>0A0A0A0A0A0A0A0A0A0A0A0A0A0A0A0A</v>
      </c>
      <c r="L35" s="83"/>
      <c r="M35" s="83"/>
      <c r="N35" s="83">
        <f t="shared" si="5"/>
        <v>160</v>
      </c>
      <c r="O35" s="83"/>
      <c r="P35" s="83"/>
    </row>
    <row r="36" spans="1:16" ht="14.25" x14ac:dyDescent="0.2">
      <c r="A36" s="74"/>
      <c r="B36" s="221">
        <v>32</v>
      </c>
      <c r="C36" s="222">
        <f>VLOOKUP(IF(OR(Input!N40="",LEN(Input!N40)=1),"90",LEFT(Input!N40,1)),Input!P$8:Q$45,2,FALSE)</f>
        <v>2</v>
      </c>
      <c r="D36" s="251">
        <f>VLOOKUP(IF(Input!N40="","90",RIGHT(Input!N40,1)),Input!P$8:Q$45,2,FALSE)</f>
        <v>9</v>
      </c>
      <c r="E36" s="224">
        <f>IF(Input!N40="","",Input!N40)</f>
        <v>29</v>
      </c>
      <c r="F36" s="252" t="s">
        <v>6587</v>
      </c>
      <c r="G36" s="244"/>
      <c r="H36" s="242" t="str">
        <f t="shared" si="0"/>
        <v>0902</v>
      </c>
      <c r="I36" s="256" t="s">
        <v>6483</v>
      </c>
      <c r="J36" s="257">
        <v>32</v>
      </c>
      <c r="K36" s="83" t="str">
        <f t="shared" si="2"/>
        <v>0A0A0A0A0A0A0A0A0A0A0A0A0A0A0A0A</v>
      </c>
      <c r="L36" s="83"/>
      <c r="M36" s="83"/>
      <c r="N36" s="83">
        <f t="shared" si="5"/>
        <v>160</v>
      </c>
      <c r="O36" s="83"/>
      <c r="P36" s="83"/>
    </row>
    <row r="37" spans="1:16" ht="14.25" x14ac:dyDescent="0.2">
      <c r="A37" s="74"/>
      <c r="B37" s="221">
        <v>33</v>
      </c>
      <c r="C37" s="222">
        <f>VLOOKUP(IF(OR(Input!N41="",LEN(Input!N41)=1),"90",LEFT(Input!N41,1)),Input!P$8:Q$45,2,FALSE)</f>
        <v>10</v>
      </c>
      <c r="D37" s="251">
        <f>VLOOKUP(IF(Input!N41="","90",RIGHT(Input!N41,1)),Input!P$8:Q$45,2,FALSE)</f>
        <v>10</v>
      </c>
      <c r="E37" s="224" t="str">
        <f>IF(Input!N41="","",Input!N41)</f>
        <v/>
      </c>
      <c r="F37" s="252" t="s">
        <v>6587</v>
      </c>
      <c r="G37" s="244"/>
      <c r="H37" s="242" t="str">
        <f t="shared" si="0"/>
        <v>0A0A</v>
      </c>
      <c r="I37" s="256" t="s">
        <v>6484</v>
      </c>
      <c r="J37" s="257">
        <v>33</v>
      </c>
      <c r="K37" s="83" t="str">
        <f t="shared" si="2"/>
        <v>0A0A0A0A0A0A0A0A0A0A0A0A0A0A0A0A</v>
      </c>
      <c r="L37" s="83"/>
      <c r="M37" s="83"/>
      <c r="N37" s="83">
        <f t="shared" si="5"/>
        <v>160</v>
      </c>
      <c r="O37" s="83"/>
      <c r="P37" s="83"/>
    </row>
    <row r="38" spans="1:16" ht="14.25" x14ac:dyDescent="0.2">
      <c r="A38" s="74"/>
      <c r="B38" s="221">
        <v>34</v>
      </c>
      <c r="C38" s="222">
        <f>VLOOKUP(IF(OR(Input!N42="",LEN(Input!N42)=1),"90",LEFT(Input!N42,1)),Input!P$8:Q$45,2,FALSE)</f>
        <v>10</v>
      </c>
      <c r="D38" s="251">
        <f>VLOOKUP(IF(Input!N42="","90",RIGHT(Input!N42,1)),Input!P$8:Q$45,2,FALSE)</f>
        <v>10</v>
      </c>
      <c r="E38" s="224" t="str">
        <f>IF(Input!N42="","",Input!N42)</f>
        <v/>
      </c>
      <c r="F38" s="252" t="s">
        <v>6587</v>
      </c>
      <c r="G38" s="244"/>
      <c r="H38" s="242" t="str">
        <f t="shared" si="0"/>
        <v>0A0A</v>
      </c>
      <c r="I38" s="256" t="s">
        <v>6485</v>
      </c>
      <c r="J38" s="257">
        <v>34</v>
      </c>
      <c r="K38" s="83" t="str">
        <f t="shared" si="2"/>
        <v>0A0A0A0A0A0A0A0A0A0A0A0A0A0A0A0A</v>
      </c>
      <c r="L38" s="83"/>
      <c r="M38" s="83"/>
      <c r="N38" s="83">
        <f t="shared" si="5"/>
        <v>160</v>
      </c>
      <c r="O38" s="83"/>
      <c r="P38" s="83"/>
    </row>
    <row r="39" spans="1:16" ht="14.25" x14ac:dyDescent="0.2">
      <c r="A39" s="74"/>
      <c r="B39" s="221">
        <v>35</v>
      </c>
      <c r="C39" s="222">
        <f>VLOOKUP(IF(OR(Input!N43="",LEN(Input!N43)=1),"90",LEFT(Input!N43,1)),Input!P$8:Q$45,2,FALSE)</f>
        <v>10</v>
      </c>
      <c r="D39" s="251">
        <f>VLOOKUP(IF(Input!N43="","90",RIGHT(Input!N43,1)),Input!P$8:Q$45,2,FALSE)</f>
        <v>10</v>
      </c>
      <c r="E39" s="224" t="str">
        <f>IF(Input!N43="","",Input!N43)</f>
        <v/>
      </c>
      <c r="F39" s="252" t="s">
        <v>6587</v>
      </c>
      <c r="G39" s="244"/>
      <c r="H39" s="242" t="str">
        <f t="shared" si="0"/>
        <v>0A0A</v>
      </c>
      <c r="I39" s="256" t="s">
        <v>6486</v>
      </c>
      <c r="J39" s="257">
        <v>35</v>
      </c>
      <c r="K39" s="83" t="str">
        <f t="shared" si="2"/>
        <v>0A0A0A0A0A0A0A0A0A0A0A0A0A0A0A0A</v>
      </c>
      <c r="L39" s="83"/>
      <c r="M39" s="83"/>
      <c r="N39" s="83">
        <f t="shared" si="5"/>
        <v>160</v>
      </c>
      <c r="O39" s="83"/>
      <c r="P39" s="83"/>
    </row>
    <row r="40" spans="1:16" ht="14.25" x14ac:dyDescent="0.2">
      <c r="A40" s="74"/>
      <c r="B40" s="221">
        <v>36</v>
      </c>
      <c r="C40" s="222">
        <f>VLOOKUP(IF(OR(Input!N44="",LEN(Input!N44)=1),"90",LEFT(Input!N44,1)),Input!P$8:Q$45,2,FALSE)</f>
        <v>10</v>
      </c>
      <c r="D40" s="251">
        <f>VLOOKUP(IF(Input!N44="","90",RIGHT(Input!N44,1)),Input!P$8:Q$45,2,FALSE)</f>
        <v>10</v>
      </c>
      <c r="E40" s="224" t="str">
        <f>IF(Input!N44="","",Input!N44)</f>
        <v/>
      </c>
      <c r="F40" s="252" t="s">
        <v>6587</v>
      </c>
      <c r="G40" s="244"/>
      <c r="H40" s="242" t="str">
        <f t="shared" si="0"/>
        <v>0A0A</v>
      </c>
      <c r="I40" s="256" t="s">
        <v>6487</v>
      </c>
      <c r="J40" s="257">
        <v>36</v>
      </c>
      <c r="K40" s="83" t="str">
        <f t="shared" si="2"/>
        <v>0A0A0A0A0A0A0A0A0A0A0A0A0A0A0A0A</v>
      </c>
      <c r="L40" s="83"/>
      <c r="M40" s="83"/>
      <c r="N40" s="83">
        <f t="shared" si="5"/>
        <v>160</v>
      </c>
      <c r="O40" s="83"/>
      <c r="P40" s="83"/>
    </row>
    <row r="41" spans="1:16" ht="14.25" x14ac:dyDescent="0.2">
      <c r="A41" s="74"/>
      <c r="B41" s="221">
        <v>37</v>
      </c>
      <c r="C41" s="222">
        <f>VLOOKUP(IF(OR(Input!N45="",LEN(Input!N45)=1),"90",LEFT(Input!N45,1)),Input!P$8:Q$45,2,FALSE)</f>
        <v>10</v>
      </c>
      <c r="D41" s="251">
        <f>VLOOKUP(IF(Input!N45="","90",RIGHT(Input!N45,1)),Input!P$8:Q$45,2,FALSE)</f>
        <v>10</v>
      </c>
      <c r="E41" s="224" t="str">
        <f>IF(Input!N45="","",Input!N45)</f>
        <v/>
      </c>
      <c r="F41" s="252" t="s">
        <v>6587</v>
      </c>
      <c r="G41" s="244"/>
      <c r="H41" s="242" t="str">
        <f t="shared" si="0"/>
        <v>0A0A</v>
      </c>
      <c r="I41" s="256" t="s">
        <v>6488</v>
      </c>
      <c r="J41" s="257">
        <v>37</v>
      </c>
      <c r="K41" s="83" t="str">
        <f t="shared" si="2"/>
        <v>0A0A0A0A0A0A0A0A0A0A0A0A0A0A0A0A</v>
      </c>
      <c r="L41" s="83"/>
      <c r="M41" s="83"/>
      <c r="N41" s="83">
        <f t="shared" si="5"/>
        <v>160</v>
      </c>
      <c r="O41" s="83"/>
      <c r="P41" s="83"/>
    </row>
    <row r="42" spans="1:16" ht="14.25" x14ac:dyDescent="0.2">
      <c r="A42" s="74"/>
      <c r="B42" s="221">
        <v>38</v>
      </c>
      <c r="C42" s="222">
        <f>VLOOKUP(IF(OR(Input!N46="",LEN(Input!N46)=1),"90",LEFT(Input!N46,1)),Input!P$8:Q$45,2,FALSE)</f>
        <v>10</v>
      </c>
      <c r="D42" s="251">
        <f>VLOOKUP(IF(Input!N46="","90",RIGHT(Input!N46,1)),Input!P$8:Q$45,2,FALSE)</f>
        <v>10</v>
      </c>
      <c r="E42" s="224" t="str">
        <f>IF(Input!N46="","",Input!N46)</f>
        <v/>
      </c>
      <c r="F42" s="252" t="s">
        <v>6587</v>
      </c>
      <c r="G42" s="244"/>
      <c r="H42" s="242" t="str">
        <f t="shared" si="0"/>
        <v>0A0A</v>
      </c>
      <c r="I42" s="256" t="s">
        <v>6489</v>
      </c>
      <c r="J42" s="257">
        <v>38</v>
      </c>
      <c r="K42" s="83" t="str">
        <f t="shared" si="2"/>
        <v>0A0A0A0A0A0A0A0A0A0A0A0A0A0A0A0A</v>
      </c>
      <c r="L42" s="83"/>
      <c r="M42" s="83"/>
      <c r="N42" s="83">
        <f t="shared" si="5"/>
        <v>160</v>
      </c>
      <c r="O42" s="83"/>
      <c r="P42" s="83"/>
    </row>
    <row r="43" spans="1:16" ht="14.25" x14ac:dyDescent="0.2">
      <c r="A43" s="74"/>
      <c r="B43" s="221">
        <v>39</v>
      </c>
      <c r="C43" s="222">
        <f>VLOOKUP(IF(OR(Input!N47="",LEN(Input!N47)=1),"90",LEFT(Input!N47,1)),Input!P$8:Q$45,2,FALSE)</f>
        <v>10</v>
      </c>
      <c r="D43" s="251">
        <f>VLOOKUP(IF(Input!N47="","90",RIGHT(Input!N47,1)),Input!P$8:Q$45,2,FALSE)</f>
        <v>10</v>
      </c>
      <c r="E43" s="224" t="str">
        <f>IF(Input!N47="","",Input!N47)</f>
        <v/>
      </c>
      <c r="F43" s="252" t="s">
        <v>6587</v>
      </c>
      <c r="G43" s="244"/>
      <c r="H43" s="242" t="str">
        <f t="shared" si="0"/>
        <v>0A0A</v>
      </c>
      <c r="I43" s="256" t="s">
        <v>6490</v>
      </c>
      <c r="J43" s="257">
        <v>39</v>
      </c>
      <c r="K43" s="83" t="str">
        <f t="shared" si="2"/>
        <v>0A0A0A0A0A0A0A0A0A0A0A0A0A0A0A0A</v>
      </c>
      <c r="L43" s="83"/>
      <c r="M43" s="83"/>
      <c r="N43" s="83">
        <f t="shared" si="5"/>
        <v>160</v>
      </c>
      <c r="O43" s="83"/>
      <c r="P43" s="83"/>
    </row>
    <row r="44" spans="1:16" ht="15" thickBot="1" x14ac:dyDescent="0.25">
      <c r="A44" s="74"/>
      <c r="B44" s="221">
        <v>40</v>
      </c>
      <c r="C44" s="222">
        <f>VLOOKUP(IF(OR(Input!N48="",LEN(Input!N48)=1),"90",LEFT(Input!N48,1)),Input!P$8:Q$45,2,FALSE)</f>
        <v>10</v>
      </c>
      <c r="D44" s="251">
        <f>VLOOKUP(IF(Input!N48="","90",RIGHT(Input!N48,1)),Input!P$8:Q$45,2,FALSE)</f>
        <v>10</v>
      </c>
      <c r="E44" s="224" t="str">
        <f>IF(Input!N48="","",Input!N48)</f>
        <v/>
      </c>
      <c r="F44" s="252" t="s">
        <v>6587</v>
      </c>
      <c r="G44" s="244"/>
      <c r="H44" s="242" t="str">
        <f t="shared" si="0"/>
        <v>0A0A</v>
      </c>
      <c r="I44" s="258">
        <v>12</v>
      </c>
      <c r="J44" s="259">
        <v>40</v>
      </c>
      <c r="K44" s="83" t="str">
        <f t="shared" si="2"/>
        <v>0A0A0A0A0A0A0A0A0A0A0A0A0A0A0A0A</v>
      </c>
      <c r="L44" s="83"/>
      <c r="M44" s="83"/>
      <c r="N44" s="83">
        <f t="shared" si="5"/>
        <v>160</v>
      </c>
      <c r="O44" s="83"/>
      <c r="P44" s="83"/>
    </row>
    <row r="45" spans="1:16" ht="14.25" x14ac:dyDescent="0.2">
      <c r="A45" s="74"/>
      <c r="B45" s="221">
        <v>41</v>
      </c>
      <c r="C45" s="222">
        <f>VLOOKUP(IF(OR(Input!N49="",LEN(Input!N49)=1),"90",LEFT(Input!N49,1)),Input!P$8:Q$45,2,FALSE)</f>
        <v>10</v>
      </c>
      <c r="D45" s="251">
        <f>VLOOKUP(IF(Input!N49="","90",RIGHT(Input!N49,1)),Input!P$8:Q$45,2,FALSE)</f>
        <v>10</v>
      </c>
      <c r="E45" s="224" t="str">
        <f>IF(Input!N49="","",Input!N49)</f>
        <v/>
      </c>
      <c r="F45" s="252" t="s">
        <v>6587</v>
      </c>
      <c r="G45" s="244"/>
      <c r="H45" s="242" t="str">
        <f t="shared" si="0"/>
        <v>0A0A</v>
      </c>
      <c r="I45" s="260"/>
      <c r="J45" s="242"/>
      <c r="K45" s="83" t="str">
        <f t="shared" si="2"/>
        <v>0A0A0A0A0A0A0A0A0A0A0A0A0A0A0A0A</v>
      </c>
      <c r="L45" s="83"/>
      <c r="M45" s="83"/>
      <c r="N45" s="83">
        <f t="shared" si="5"/>
        <v>160</v>
      </c>
      <c r="O45" s="83"/>
      <c r="P45" s="83"/>
    </row>
    <row r="46" spans="1:16" ht="14.25" x14ac:dyDescent="0.2">
      <c r="A46" s="74"/>
      <c r="B46" s="221">
        <v>42</v>
      </c>
      <c r="C46" s="222">
        <f>VLOOKUP(IF(OR(Input!N50="",LEN(Input!N50)=1),"90",LEFT(Input!N50,1)),Input!P$8:Q$45,2,FALSE)</f>
        <v>10</v>
      </c>
      <c r="D46" s="251">
        <f>VLOOKUP(IF(Input!N50="","90",RIGHT(Input!N50,1)),Input!P$8:Q$45,2,FALSE)</f>
        <v>10</v>
      </c>
      <c r="E46" s="224" t="str">
        <f>IF(Input!N50="","",Input!N50)</f>
        <v/>
      </c>
      <c r="F46" s="252" t="s">
        <v>6587</v>
      </c>
      <c r="G46" s="244"/>
      <c r="H46" s="242" t="str">
        <f t="shared" si="0"/>
        <v>0A0A</v>
      </c>
      <c r="I46" s="260"/>
      <c r="J46" s="242"/>
      <c r="K46" s="83" t="str">
        <f t="shared" si="2"/>
        <v>0A0A0A0A0A0A0A0A0A0A0A0A0A0A0A0A</v>
      </c>
      <c r="L46" s="83"/>
      <c r="M46" s="83"/>
      <c r="N46" s="83">
        <f t="shared" si="5"/>
        <v>160</v>
      </c>
      <c r="O46" s="83"/>
      <c r="P46" s="83"/>
    </row>
    <row r="47" spans="1:16" ht="14.25" x14ac:dyDescent="0.2">
      <c r="A47" s="74"/>
      <c r="B47" s="221">
        <v>43</v>
      </c>
      <c r="C47" s="222">
        <f>VLOOKUP(IF(OR(Input!N51="",LEN(Input!N51)=1),"90",LEFT(Input!N51,1)),Input!P$8:Q$45,2,FALSE)</f>
        <v>10</v>
      </c>
      <c r="D47" s="251">
        <f>VLOOKUP(IF(Input!N51="","90",RIGHT(Input!N51,1)),Input!P$8:Q$45,2,FALSE)</f>
        <v>10</v>
      </c>
      <c r="E47" s="224" t="str">
        <f>IF(Input!N51="","",Input!N51)</f>
        <v/>
      </c>
      <c r="F47" s="252" t="s">
        <v>6587</v>
      </c>
      <c r="G47" s="244"/>
      <c r="H47" s="242" t="str">
        <f t="shared" si="0"/>
        <v>0A0A</v>
      </c>
      <c r="I47" s="260"/>
      <c r="J47" s="242"/>
      <c r="K47" s="83" t="str">
        <f t="shared" si="2"/>
        <v>0A0A0A0A0A0A0A0A0A0A0A0A0A0A0A0A</v>
      </c>
      <c r="L47" s="83"/>
      <c r="M47" s="83"/>
      <c r="N47" s="83">
        <f t="shared" si="5"/>
        <v>160</v>
      </c>
      <c r="O47" s="83"/>
      <c r="P47" s="83"/>
    </row>
    <row r="48" spans="1:16" ht="14.25" x14ac:dyDescent="0.2">
      <c r="A48" s="74"/>
      <c r="B48" s="221">
        <v>44</v>
      </c>
      <c r="C48" s="222">
        <f>VLOOKUP(IF(OR(Input!N52="",LEN(Input!N52)=1),"90",LEFT(Input!N52,1)),Input!P$8:Q$45,2,FALSE)</f>
        <v>10</v>
      </c>
      <c r="D48" s="251">
        <f>VLOOKUP(IF(Input!N52="","90",RIGHT(Input!N52,1)),Input!P$8:Q$45,2,FALSE)</f>
        <v>10</v>
      </c>
      <c r="E48" s="224" t="str">
        <f>IF(Input!N52="","",Input!N52)</f>
        <v/>
      </c>
      <c r="F48" s="252" t="s">
        <v>6587</v>
      </c>
      <c r="G48" s="244"/>
      <c r="H48" s="242" t="str">
        <f t="shared" si="0"/>
        <v>0A0A</v>
      </c>
      <c r="I48" s="260"/>
      <c r="J48" s="242"/>
      <c r="K48" s="83" t="str">
        <f t="shared" si="2"/>
        <v>0A0A0A0A0A0A0A0A0A0A0A0A0A0A0A0A</v>
      </c>
      <c r="L48" s="83"/>
      <c r="M48" s="83"/>
      <c r="N48" s="83">
        <f t="shared" si="5"/>
        <v>160</v>
      </c>
      <c r="O48" s="83"/>
      <c r="P48" s="83"/>
    </row>
    <row r="49" spans="1:16" ht="14.25" x14ac:dyDescent="0.2">
      <c r="A49" s="74"/>
      <c r="B49" s="221">
        <v>45</v>
      </c>
      <c r="C49" s="222">
        <f>VLOOKUP(IF(OR(Input!N53="",LEN(Input!N53)=1),"90",LEFT(Input!N53,1)),Input!P$8:Q$45,2,FALSE)</f>
        <v>10</v>
      </c>
      <c r="D49" s="251">
        <f>VLOOKUP(IF(Input!N53="","90",RIGHT(Input!N53,1)),Input!P$8:Q$45,2,FALSE)</f>
        <v>10</v>
      </c>
      <c r="E49" s="224" t="str">
        <f>IF(Input!N53="","",Input!N53)</f>
        <v/>
      </c>
      <c r="F49" s="252" t="s">
        <v>6587</v>
      </c>
      <c r="G49" s="244"/>
      <c r="H49" s="242" t="str">
        <f t="shared" si="0"/>
        <v>0A0A</v>
      </c>
      <c r="I49" s="260"/>
      <c r="J49" s="242"/>
      <c r="K49" s="83" t="str">
        <f t="shared" si="2"/>
        <v>0A0A0A0A0A0A0A0A0A0A0A0A0A0A0A0A</v>
      </c>
      <c r="L49" s="83"/>
      <c r="M49" s="83"/>
      <c r="N49" s="83">
        <f t="shared" si="5"/>
        <v>160</v>
      </c>
      <c r="O49" s="83"/>
      <c r="P49" s="83"/>
    </row>
    <row r="50" spans="1:16" ht="14.25" x14ac:dyDescent="0.2">
      <c r="A50" s="74"/>
      <c r="B50" s="221">
        <v>46</v>
      </c>
      <c r="C50" s="222">
        <f>VLOOKUP(IF(OR(Input!N54="",LEN(Input!N54)=1),"90",LEFT(Input!N54,1)),Input!P$8:Q$45,2,FALSE)</f>
        <v>10</v>
      </c>
      <c r="D50" s="251">
        <f>VLOOKUP(IF(Input!N54="","90",RIGHT(Input!N54,1)),Input!P$8:Q$45,2,FALSE)</f>
        <v>10</v>
      </c>
      <c r="E50" s="224" t="str">
        <f>IF(Input!N54="","",Input!N54)</f>
        <v/>
      </c>
      <c r="F50" s="252" t="s">
        <v>6587</v>
      </c>
      <c r="G50" s="244"/>
      <c r="H50" s="242" t="str">
        <f t="shared" si="0"/>
        <v>0A0A</v>
      </c>
      <c r="I50" s="260"/>
      <c r="J50" s="242"/>
      <c r="K50" s="83" t="str">
        <f t="shared" si="2"/>
        <v>0A0A0A0A0A0A0A0A0A0A0A0A0A0A0A0A</v>
      </c>
      <c r="L50" s="83"/>
      <c r="M50" s="83"/>
      <c r="N50" s="83">
        <f t="shared" si="5"/>
        <v>160</v>
      </c>
      <c r="O50" s="83"/>
      <c r="P50" s="83"/>
    </row>
    <row r="51" spans="1:16" ht="14.25" x14ac:dyDescent="0.2">
      <c r="A51" s="74"/>
      <c r="B51" s="221">
        <v>47</v>
      </c>
      <c r="C51" s="222">
        <f>VLOOKUP(IF(OR(Input!N55="",LEN(Input!N55)=1),"90",LEFT(Input!N55,1)),Input!P$8:Q$45,2,FALSE)</f>
        <v>10</v>
      </c>
      <c r="D51" s="251">
        <f>VLOOKUP(IF(Input!N55="","90",RIGHT(Input!N55,1)),Input!P$8:Q$45,2,FALSE)</f>
        <v>10</v>
      </c>
      <c r="E51" s="224" t="str">
        <f>IF(Input!N55="","",Input!N55)</f>
        <v/>
      </c>
      <c r="F51" s="252" t="s">
        <v>6587</v>
      </c>
      <c r="G51" s="244"/>
      <c r="H51" s="242" t="str">
        <f t="shared" si="0"/>
        <v>0A0A</v>
      </c>
      <c r="I51" s="260"/>
      <c r="J51" s="242"/>
      <c r="K51" s="83" t="str">
        <f t="shared" si="2"/>
        <v>0A0A0A0A0A0A0A0A0A0A0A0A0A0A0A0A</v>
      </c>
      <c r="L51" s="83"/>
      <c r="M51" s="83"/>
      <c r="N51" s="83">
        <f t="shared" si="5"/>
        <v>160</v>
      </c>
      <c r="O51" s="83"/>
      <c r="P51" s="83"/>
    </row>
    <row r="52" spans="1:16" ht="14.25" x14ac:dyDescent="0.2">
      <c r="A52" s="74"/>
      <c r="B52" s="221">
        <v>48</v>
      </c>
      <c r="C52" s="222">
        <f>VLOOKUP(IF(OR(Input!N56="",LEN(Input!N56)=1),"90",LEFT(Input!N56,1)),Input!P$8:Q$45,2,FALSE)</f>
        <v>10</v>
      </c>
      <c r="D52" s="251">
        <f>VLOOKUP(IF(Input!N56="","90",RIGHT(Input!N56,1)),Input!P$8:Q$45,2,FALSE)</f>
        <v>10</v>
      </c>
      <c r="E52" s="224" t="str">
        <f>IF(Input!N56="","",Input!N56)</f>
        <v/>
      </c>
      <c r="F52" s="252" t="s">
        <v>6587</v>
      </c>
      <c r="G52" s="244"/>
      <c r="H52" s="242" t="str">
        <f t="shared" si="0"/>
        <v>0A0A</v>
      </c>
      <c r="I52" s="260"/>
      <c r="J52" s="242"/>
      <c r="K52" s="83" t="str">
        <f t="shared" si="2"/>
        <v>0A0A0A0A0A0A0A0A0A0A0A0A0A0A0A0A</v>
      </c>
      <c r="L52" s="83"/>
      <c r="M52" s="83"/>
      <c r="N52" s="83">
        <f t="shared" si="5"/>
        <v>160</v>
      </c>
      <c r="O52" s="83"/>
      <c r="P52" s="83"/>
    </row>
    <row r="53" spans="1:16" ht="14.25" x14ac:dyDescent="0.2">
      <c r="A53" s="74"/>
      <c r="B53" s="221">
        <v>49</v>
      </c>
      <c r="C53" s="222">
        <f>VLOOKUP(IF(OR(Input!N57="",LEN(Input!N57)=1),"90",LEFT(Input!N57,1)),Input!P$8:Q$45,2,FALSE)</f>
        <v>10</v>
      </c>
      <c r="D53" s="251">
        <f>VLOOKUP(IF(Input!N57="","90",RIGHT(Input!N57,1)),Input!P$8:Q$45,2,FALSE)</f>
        <v>10</v>
      </c>
      <c r="E53" s="224" t="str">
        <f>IF(Input!N57="","",Input!N57)</f>
        <v/>
      </c>
      <c r="F53" s="252" t="s">
        <v>6587</v>
      </c>
      <c r="G53" s="244"/>
      <c r="H53" s="242" t="str">
        <f t="shared" si="0"/>
        <v>0A0A</v>
      </c>
      <c r="I53" s="260"/>
      <c r="J53" s="242"/>
      <c r="K53" s="83" t="str">
        <f t="shared" si="2"/>
        <v>0A0A0A0A0A0A0A0A0A0A0A0A0A0A0A0A</v>
      </c>
      <c r="L53" s="83"/>
      <c r="M53" s="83"/>
      <c r="N53" s="83">
        <f t="shared" si="5"/>
        <v>160</v>
      </c>
      <c r="O53" s="83"/>
      <c r="P53" s="83"/>
    </row>
    <row r="54" spans="1:16" ht="14.25" x14ac:dyDescent="0.2">
      <c r="A54" s="74"/>
      <c r="B54" s="221">
        <v>50</v>
      </c>
      <c r="C54" s="222">
        <f>VLOOKUP(IF(OR(Input!N58="",LEN(Input!N58)=1),"90",LEFT(Input!N58,1)),Input!P$8:Q$45,2,FALSE)</f>
        <v>10</v>
      </c>
      <c r="D54" s="251">
        <f>VLOOKUP(IF(Input!N58="","90",RIGHT(Input!N58,1)),Input!P$8:Q$45,2,FALSE)</f>
        <v>10</v>
      </c>
      <c r="E54" s="224" t="str">
        <f>IF(Input!N58="","",Input!N58)</f>
        <v/>
      </c>
      <c r="F54" s="252" t="s">
        <v>6587</v>
      </c>
      <c r="G54" s="244"/>
      <c r="H54" s="242" t="str">
        <f t="shared" si="0"/>
        <v>0A0A</v>
      </c>
      <c r="I54" s="260"/>
      <c r="J54" s="242"/>
      <c r="K54" s="83" t="str">
        <f t="shared" si="2"/>
        <v>0A0A0A0A0A0A0A0A0A0A0A0A0A0A0A0A</v>
      </c>
      <c r="L54" s="83"/>
      <c r="M54" s="83"/>
      <c r="N54" s="83">
        <f t="shared" si="5"/>
        <v>160</v>
      </c>
      <c r="O54" s="83"/>
      <c r="P54" s="83"/>
    </row>
    <row r="55" spans="1:16" ht="14.25" x14ac:dyDescent="0.2">
      <c r="A55" s="74"/>
      <c r="B55" s="221">
        <v>51</v>
      </c>
      <c r="C55" s="222">
        <f>VLOOKUP(IF(OR(Input!N59="",LEN(Input!N59)=1),"90",LEFT(Input!N59,1)),Input!P$8:Q$45,2,FALSE)</f>
        <v>10</v>
      </c>
      <c r="D55" s="251">
        <f>VLOOKUP(IF(Input!N59="","90",RIGHT(Input!N59,1)),Input!P$8:Q$45,2,FALSE)</f>
        <v>10</v>
      </c>
      <c r="E55" s="224" t="str">
        <f>IF(Input!N59="","",Input!N59)</f>
        <v/>
      </c>
      <c r="F55" s="252" t="s">
        <v>6587</v>
      </c>
      <c r="G55" s="244"/>
      <c r="H55" s="242" t="str">
        <f t="shared" si="0"/>
        <v>0A0A</v>
      </c>
      <c r="I55" s="260"/>
      <c r="J55" s="242"/>
      <c r="K55" s="83" t="str">
        <f t="shared" si="2"/>
        <v>0A0A0A0A0A0A0A0A0A0A0A0A0A0A0A0A</v>
      </c>
      <c r="L55" s="83"/>
      <c r="M55" s="83"/>
      <c r="N55" s="83">
        <f t="shared" si="5"/>
        <v>160</v>
      </c>
      <c r="O55" s="83"/>
      <c r="P55" s="83"/>
    </row>
    <row r="56" spans="1:16" ht="14.25" x14ac:dyDescent="0.2">
      <c r="A56" s="74"/>
      <c r="B56" s="221">
        <v>52</v>
      </c>
      <c r="C56" s="222">
        <f>VLOOKUP(IF(OR(Input!N60="",LEN(Input!N60)=1),"90",LEFT(Input!N60,1)),Input!P$8:Q$45,2,FALSE)</f>
        <v>10</v>
      </c>
      <c r="D56" s="251">
        <f>VLOOKUP(IF(Input!N60="","90",RIGHT(Input!N60,1)),Input!P$8:Q$45,2,FALSE)</f>
        <v>10</v>
      </c>
      <c r="E56" s="224" t="str">
        <f>IF(Input!N60="","",Input!N60)</f>
        <v/>
      </c>
      <c r="F56" s="252" t="s">
        <v>6587</v>
      </c>
      <c r="G56" s="244"/>
      <c r="H56" s="242" t="str">
        <f t="shared" si="0"/>
        <v>0A0A</v>
      </c>
      <c r="I56" s="260"/>
      <c r="J56" s="242"/>
      <c r="K56" s="83" t="str">
        <f t="shared" si="2"/>
        <v>0A0A0A0A0A0A0A0A0A0A0A0A0A0A0A0A</v>
      </c>
      <c r="L56" s="83"/>
      <c r="M56" s="83"/>
      <c r="N56" s="83">
        <f t="shared" si="5"/>
        <v>160</v>
      </c>
      <c r="O56" s="83"/>
      <c r="P56" s="83"/>
    </row>
    <row r="57" spans="1:16" ht="14.25" x14ac:dyDescent="0.2">
      <c r="A57" s="74"/>
      <c r="B57" s="221">
        <v>53</v>
      </c>
      <c r="C57" s="222">
        <f>VLOOKUP(IF(OR(Input!N61="",LEN(Input!N61)=1),"90",LEFT(Input!N61,1)),Input!P$8:Q$45,2,FALSE)</f>
        <v>10</v>
      </c>
      <c r="D57" s="251">
        <f>VLOOKUP(IF(Input!N61="","90",RIGHT(Input!N61,1)),Input!P$8:Q$45,2,FALSE)</f>
        <v>10</v>
      </c>
      <c r="E57" s="224" t="str">
        <f>IF(Input!N61="","",Input!N61)</f>
        <v/>
      </c>
      <c r="F57" s="252" t="s">
        <v>6587</v>
      </c>
      <c r="G57" s="244"/>
      <c r="H57" s="242" t="str">
        <f t="shared" si="0"/>
        <v>0A0A</v>
      </c>
      <c r="I57" s="260"/>
      <c r="J57" s="242"/>
      <c r="K57" s="83" t="str">
        <f t="shared" si="2"/>
        <v>0A0A0A0A0A0A0A0A0A0A0A0A0A0A0A0A</v>
      </c>
      <c r="L57" s="83"/>
      <c r="M57" s="83"/>
      <c r="N57" s="83">
        <f t="shared" si="5"/>
        <v>160</v>
      </c>
      <c r="O57" s="83"/>
      <c r="P57" s="83"/>
    </row>
    <row r="58" spans="1:16" ht="14.25" x14ac:dyDescent="0.2">
      <c r="A58" s="74"/>
      <c r="B58" s="221">
        <v>54</v>
      </c>
      <c r="C58" s="222">
        <f>VLOOKUP(IF(OR(Input!N62="",LEN(Input!N62)=1),"90",LEFT(Input!N62,1)),Input!P$8:Q$45,2,FALSE)</f>
        <v>10</v>
      </c>
      <c r="D58" s="251">
        <f>VLOOKUP(IF(Input!N62="","90",RIGHT(Input!N62,1)),Input!P$8:Q$45,2,FALSE)</f>
        <v>10</v>
      </c>
      <c r="E58" s="224" t="str">
        <f>IF(Input!N62="","",Input!N62)</f>
        <v/>
      </c>
      <c r="F58" s="252" t="s">
        <v>6587</v>
      </c>
      <c r="G58" s="244"/>
      <c r="H58" s="242" t="str">
        <f t="shared" si="0"/>
        <v>0A0A</v>
      </c>
      <c r="I58" s="260"/>
      <c r="J58" s="242"/>
      <c r="K58" s="83" t="str">
        <f t="shared" si="2"/>
        <v>0A0A0A0A0A0A0A0A0A0A0A0A0A0A0A0A</v>
      </c>
      <c r="L58" s="83"/>
      <c r="M58" s="83"/>
      <c r="N58" s="83">
        <f t="shared" si="5"/>
        <v>160</v>
      </c>
      <c r="O58" s="83"/>
      <c r="P58" s="83"/>
    </row>
    <row r="59" spans="1:16" ht="14.25" x14ac:dyDescent="0.2">
      <c r="A59" s="74"/>
      <c r="B59" s="221">
        <v>55</v>
      </c>
      <c r="C59" s="222">
        <f>VLOOKUP(IF(OR(Input!N63="",LEN(Input!N63)=1),"90",LEFT(Input!N63,1)),Input!P$8:Q$45,2,FALSE)</f>
        <v>10</v>
      </c>
      <c r="D59" s="251">
        <f>VLOOKUP(IF(Input!N63="","90",RIGHT(Input!N63,1)),Input!P$8:Q$45,2,FALSE)</f>
        <v>10</v>
      </c>
      <c r="E59" s="224" t="str">
        <f>IF(Input!N63="","",Input!N63)</f>
        <v/>
      </c>
      <c r="F59" s="252" t="s">
        <v>6587</v>
      </c>
      <c r="G59" s="244"/>
      <c r="H59" s="242" t="str">
        <f t="shared" si="0"/>
        <v>0A0A</v>
      </c>
      <c r="I59" s="260"/>
      <c r="J59" s="242"/>
      <c r="K59" s="83" t="str">
        <f t="shared" si="2"/>
        <v>0A0A0A0A0A0A0A0A0A0A0A0A0A0A0A0A</v>
      </c>
      <c r="L59" s="83"/>
      <c r="M59" s="83"/>
      <c r="N59" s="83">
        <f t="shared" si="5"/>
        <v>160</v>
      </c>
      <c r="O59" s="83"/>
      <c r="P59" s="83"/>
    </row>
    <row r="60" spans="1:16" ht="14.25" x14ac:dyDescent="0.2">
      <c r="A60" s="74"/>
      <c r="B60" s="221">
        <v>56</v>
      </c>
      <c r="C60" s="222">
        <f>VLOOKUP(IF(OR(Input!N64="",LEN(Input!N64)=1),"90",LEFT(Input!N64,1)),Input!P$8:Q$45,2,FALSE)</f>
        <v>10</v>
      </c>
      <c r="D60" s="251">
        <f>VLOOKUP(IF(Input!N64="","90",RIGHT(Input!N64,1)),Input!P$8:Q$45,2,FALSE)</f>
        <v>10</v>
      </c>
      <c r="E60" s="224" t="str">
        <f>IF(Input!N64="","",Input!N64)</f>
        <v/>
      </c>
      <c r="F60" s="252" t="s">
        <v>6587</v>
      </c>
      <c r="G60" s="244"/>
      <c r="H60" s="242" t="str">
        <f t="shared" si="0"/>
        <v>0A0A</v>
      </c>
      <c r="I60" s="260"/>
      <c r="J60" s="242"/>
      <c r="K60" s="83" t="str">
        <f t="shared" si="2"/>
        <v>0A0A0A0A0A0A0A0A0A0A0A0A0A0A0A0A</v>
      </c>
      <c r="L60" s="83"/>
      <c r="M60" s="83"/>
      <c r="N60" s="83">
        <f t="shared" si="5"/>
        <v>160</v>
      </c>
      <c r="O60" s="83"/>
      <c r="P60" s="83"/>
    </row>
    <row r="61" spans="1:16" ht="14.25" x14ac:dyDescent="0.2">
      <c r="A61" s="74"/>
      <c r="B61" s="221">
        <v>57</v>
      </c>
      <c r="C61" s="222">
        <f>VLOOKUP(IF(OR(Input!N65="",LEN(Input!N65)=1),"90",LEFT(Input!N65,1)),Input!P$8:Q$45,2,FALSE)</f>
        <v>10</v>
      </c>
      <c r="D61" s="251">
        <f>VLOOKUP(IF(Input!N65="","90",RIGHT(Input!N65,1)),Input!P$8:Q$45,2,FALSE)</f>
        <v>10</v>
      </c>
      <c r="E61" s="224" t="str">
        <f>IF(Input!N65="","",Input!N65)</f>
        <v/>
      </c>
      <c r="F61" s="252" t="s">
        <v>6587</v>
      </c>
      <c r="G61" s="244"/>
      <c r="H61" s="242" t="str">
        <f t="shared" si="0"/>
        <v>0A0A</v>
      </c>
      <c r="I61" s="260"/>
      <c r="J61" s="242"/>
      <c r="K61" s="83" t="str">
        <f t="shared" si="2"/>
        <v>0A0A0A0A0A0A0A0A0A0A0A0A0A0A0A0A</v>
      </c>
      <c r="L61" s="83"/>
      <c r="M61" s="83"/>
      <c r="N61" s="83">
        <f t="shared" si="5"/>
        <v>160</v>
      </c>
      <c r="O61" s="83"/>
      <c r="P61" s="83"/>
    </row>
    <row r="62" spans="1:16" ht="14.25" x14ac:dyDescent="0.2">
      <c r="A62" s="74"/>
      <c r="B62" s="221">
        <v>58</v>
      </c>
      <c r="C62" s="222">
        <f>VLOOKUP(IF(OR(Input!N66="",LEN(Input!N66)=1),"90",LEFT(Input!N66,1)),Input!P$8:Q$45,2,FALSE)</f>
        <v>10</v>
      </c>
      <c r="D62" s="251">
        <f>VLOOKUP(IF(Input!N66="","90",RIGHT(Input!N66,1)),Input!P$8:Q$45,2,FALSE)</f>
        <v>10</v>
      </c>
      <c r="E62" s="224" t="str">
        <f>IF(Input!N66="","",Input!N66)</f>
        <v/>
      </c>
      <c r="F62" s="252" t="s">
        <v>6587</v>
      </c>
      <c r="G62" s="244"/>
      <c r="H62" s="242" t="str">
        <f t="shared" si="0"/>
        <v>0A0A</v>
      </c>
      <c r="I62" s="260"/>
      <c r="J62" s="242"/>
      <c r="K62" s="83" t="str">
        <f t="shared" si="2"/>
        <v>0A0A0A0A0A0A0A0A0A0A0A0A0A0A0A0A</v>
      </c>
      <c r="L62" s="83"/>
      <c r="M62" s="83"/>
      <c r="N62" s="83">
        <f t="shared" si="5"/>
        <v>160</v>
      </c>
      <c r="O62" s="83"/>
      <c r="P62" s="83"/>
    </row>
    <row r="63" spans="1:16" ht="14.25" x14ac:dyDescent="0.2">
      <c r="A63" s="74"/>
      <c r="B63" s="221">
        <v>59</v>
      </c>
      <c r="C63" s="222">
        <f>VLOOKUP(IF(OR(Input!N67="",LEN(Input!N67)=1),"90",LEFT(Input!N67,1)),Input!P$8:Q$45,2,FALSE)</f>
        <v>10</v>
      </c>
      <c r="D63" s="251">
        <f>VLOOKUP(IF(Input!N67="","90",RIGHT(Input!N67,1)),Input!P$8:Q$45,2,FALSE)</f>
        <v>10</v>
      </c>
      <c r="E63" s="224" t="str">
        <f>IF(Input!N67="","",Input!N67)</f>
        <v/>
      </c>
      <c r="F63" s="252" t="s">
        <v>6587</v>
      </c>
      <c r="G63" s="244"/>
      <c r="H63" s="242" t="str">
        <f t="shared" si="0"/>
        <v>0A0A</v>
      </c>
      <c r="I63" s="260"/>
      <c r="J63" s="242"/>
      <c r="K63" s="83" t="str">
        <f t="shared" si="2"/>
        <v>0A0A0A0A0A0A0A0A0A0A0A0A0A0A0A0A</v>
      </c>
      <c r="L63" s="83"/>
      <c r="M63" s="83"/>
      <c r="N63" s="83">
        <f t="shared" si="5"/>
        <v>160</v>
      </c>
      <c r="O63" s="83"/>
      <c r="P63" s="83"/>
    </row>
    <row r="64" spans="1:16" ht="14.25" x14ac:dyDescent="0.2">
      <c r="A64" s="74"/>
      <c r="B64" s="221">
        <v>60</v>
      </c>
      <c r="C64" s="229">
        <v>10</v>
      </c>
      <c r="D64" s="225">
        <v>10</v>
      </c>
      <c r="E64" s="261"/>
      <c r="F64" s="252"/>
      <c r="G64" s="244"/>
      <c r="H64" s="242" t="str">
        <f t="shared" si="0"/>
        <v>0A0A</v>
      </c>
      <c r="I64" s="260"/>
      <c r="J64" s="242"/>
      <c r="K64" s="83" t="str">
        <f t="shared" si="2"/>
        <v>0A0A0A0A0A0A0A0A0A0A0A0A0A0A0A0A</v>
      </c>
      <c r="L64" s="83"/>
      <c r="M64" s="83"/>
      <c r="N64" s="83">
        <f t="shared" si="5"/>
        <v>160</v>
      </c>
      <c r="O64" s="83"/>
      <c r="P64" s="83"/>
    </row>
    <row r="65" spans="1:16" ht="14.25" x14ac:dyDescent="0.2">
      <c r="A65" s="74"/>
      <c r="B65" s="221">
        <v>61</v>
      </c>
      <c r="C65" s="229">
        <v>10</v>
      </c>
      <c r="D65" s="225">
        <v>10</v>
      </c>
      <c r="E65" s="261"/>
      <c r="F65" s="252"/>
      <c r="G65" s="244"/>
      <c r="H65" s="242" t="str">
        <f t="shared" si="0"/>
        <v>0A0A</v>
      </c>
      <c r="I65" s="260"/>
      <c r="J65" s="242"/>
      <c r="K65" s="83" t="str">
        <f t="shared" si="2"/>
        <v>0A0A0A0A0A0A0A0A0A0A0A0A0A0A0A0A</v>
      </c>
      <c r="L65" s="83"/>
      <c r="M65" s="83"/>
      <c r="N65" s="83">
        <f t="shared" si="5"/>
        <v>160</v>
      </c>
      <c r="O65" s="83"/>
      <c r="P65" s="83"/>
    </row>
    <row r="66" spans="1:16" ht="14.25" x14ac:dyDescent="0.2">
      <c r="A66" s="74"/>
      <c r="B66" s="221">
        <v>62</v>
      </c>
      <c r="C66" s="229">
        <v>10</v>
      </c>
      <c r="D66" s="225">
        <v>10</v>
      </c>
      <c r="E66" s="262"/>
      <c r="F66" s="252"/>
      <c r="G66" s="244"/>
      <c r="H66" s="242" t="str">
        <f t="shared" si="0"/>
        <v>0A0A</v>
      </c>
      <c r="I66" s="260"/>
      <c r="J66" s="242"/>
      <c r="K66" s="83" t="str">
        <f t="shared" si="2"/>
        <v>0A0A0A0A0A0A0A0A0A0A0A0A0A0A0A0A</v>
      </c>
      <c r="L66" s="83"/>
      <c r="M66" s="83"/>
      <c r="N66" s="83">
        <f t="shared" si="5"/>
        <v>160</v>
      </c>
      <c r="O66" s="83"/>
      <c r="P66" s="83"/>
    </row>
    <row r="67" spans="1:16" ht="14.25" x14ac:dyDescent="0.2">
      <c r="A67" s="74"/>
      <c r="B67" s="221">
        <v>63</v>
      </c>
      <c r="C67" s="229">
        <v>10</v>
      </c>
      <c r="D67" s="225">
        <v>10</v>
      </c>
      <c r="E67" s="262"/>
      <c r="F67" s="252"/>
      <c r="G67" s="244"/>
      <c r="H67" s="242" t="str">
        <f t="shared" si="0"/>
        <v>0A0A</v>
      </c>
      <c r="I67" s="260"/>
      <c r="J67" s="242"/>
      <c r="K67" s="83" t="str">
        <f t="shared" si="2"/>
        <v>0A0A0A0A0A0A0A0A0A0A0A0A0A0A0A0A</v>
      </c>
      <c r="L67" s="83"/>
      <c r="M67" s="83"/>
      <c r="N67" s="83">
        <f t="shared" si="5"/>
        <v>160</v>
      </c>
      <c r="O67" s="83"/>
      <c r="P67" s="83"/>
    </row>
    <row r="68" spans="1:16" ht="14.25" x14ac:dyDescent="0.2">
      <c r="A68" s="74"/>
      <c r="B68" s="221">
        <v>64</v>
      </c>
      <c r="C68" s="229">
        <v>10</v>
      </c>
      <c r="D68" s="225">
        <v>10</v>
      </c>
      <c r="E68" s="262"/>
      <c r="F68" s="252"/>
      <c r="G68" s="244"/>
      <c r="H68" s="242" t="str">
        <f t="shared" si="0"/>
        <v>0A0A</v>
      </c>
      <c r="I68" s="260"/>
      <c r="J68" s="242"/>
      <c r="K68" s="83" t="str">
        <f t="shared" si="2"/>
        <v>0A0A0A0A0A0A0A0A0A0A0A0A0A0A0A0A</v>
      </c>
      <c r="L68" s="83"/>
      <c r="M68" s="83"/>
      <c r="N68" s="83">
        <f t="shared" si="5"/>
        <v>160</v>
      </c>
      <c r="O68" s="83"/>
      <c r="P68" s="83"/>
    </row>
    <row r="69" spans="1:16" ht="14.25" x14ac:dyDescent="0.2">
      <c r="A69" s="74"/>
      <c r="B69" s="221">
        <v>65</v>
      </c>
      <c r="C69" s="229">
        <v>10</v>
      </c>
      <c r="D69" s="225">
        <v>10</v>
      </c>
      <c r="E69" s="262"/>
      <c r="F69" s="252"/>
      <c r="G69" s="244"/>
      <c r="H69" s="242" t="str">
        <f t="shared" ref="H69:H103" si="6">IF(LEN(DEC2HEX(D69))&gt;1,DEC2HEX(D69),"0"&amp;DEC2HEX(D69))&amp;IF(LEN(DEC2HEX(C69))&gt;1,DEC2HEX(C69),"0"&amp;DEC2HEX(C69))</f>
        <v>0A0A</v>
      </c>
      <c r="I69" s="260"/>
      <c r="J69" s="242"/>
      <c r="K69" s="83" t="str">
        <f t="shared" si="2"/>
        <v>0A0A0A0A0A0A0A0A0A0A0A0A0A0A0A0A</v>
      </c>
      <c r="L69" s="83"/>
      <c r="M69" s="83"/>
      <c r="N69" s="83">
        <f t="shared" si="5"/>
        <v>160</v>
      </c>
      <c r="O69" s="83"/>
      <c r="P69" s="83"/>
    </row>
    <row r="70" spans="1:16" ht="14.25" x14ac:dyDescent="0.2">
      <c r="A70" s="74"/>
      <c r="B70" s="221">
        <v>66</v>
      </c>
      <c r="C70" s="229">
        <v>10</v>
      </c>
      <c r="D70" s="225">
        <v>10</v>
      </c>
      <c r="E70" s="262"/>
      <c r="F70" s="252"/>
      <c r="G70" s="244"/>
      <c r="H70" s="242" t="str">
        <f t="shared" si="6"/>
        <v>0A0A</v>
      </c>
      <c r="I70" s="260"/>
      <c r="J70" s="242"/>
      <c r="K70" s="83" t="str">
        <f t="shared" ref="K70:K92" si="7">CONCATENATE(H75,H76,H77,H78,H79,H80,H81,H82)</f>
        <v>0A0A0A0A0A0A0A0A0A0A0A0A0A0A0A0A</v>
      </c>
      <c r="L70" s="83"/>
      <c r="M70" s="83"/>
      <c r="N70" s="83">
        <f t="shared" ref="N70:N92" si="8">SUM(D75:D82)+SUM(C75:C82)</f>
        <v>160</v>
      </c>
      <c r="O70" s="83"/>
      <c r="P70" s="83"/>
    </row>
    <row r="71" spans="1:16" ht="14.25" x14ac:dyDescent="0.2">
      <c r="A71" s="74"/>
      <c r="B71" s="221">
        <v>67</v>
      </c>
      <c r="C71" s="229">
        <v>10</v>
      </c>
      <c r="D71" s="225">
        <v>10</v>
      </c>
      <c r="E71" s="262"/>
      <c r="F71" s="252"/>
      <c r="G71" s="244"/>
      <c r="H71" s="242" t="str">
        <f t="shared" si="6"/>
        <v>0A0A</v>
      </c>
      <c r="I71" s="260"/>
      <c r="J71" s="242"/>
      <c r="K71" s="83" t="str">
        <f t="shared" si="7"/>
        <v>0A0A0A0A0A0A0A0A0A0A0A0A0A0A0A0A</v>
      </c>
      <c r="L71" s="83"/>
      <c r="M71" s="83"/>
      <c r="N71" s="83">
        <f t="shared" si="8"/>
        <v>160</v>
      </c>
      <c r="O71" s="83"/>
      <c r="P71" s="83"/>
    </row>
    <row r="72" spans="1:16" ht="14.25" x14ac:dyDescent="0.2">
      <c r="A72" s="74"/>
      <c r="B72" s="221">
        <v>68</v>
      </c>
      <c r="C72" s="229">
        <v>10</v>
      </c>
      <c r="D72" s="225">
        <v>10</v>
      </c>
      <c r="E72" s="262"/>
      <c r="F72" s="252"/>
      <c r="G72" s="244"/>
      <c r="H72" s="242" t="str">
        <f t="shared" si="6"/>
        <v>0A0A</v>
      </c>
      <c r="I72" s="260"/>
      <c r="J72" s="242"/>
      <c r="K72" s="83" t="str">
        <f t="shared" si="7"/>
        <v>0A0A0A0A0A0A0A0A0A0A0A0A0A0A0A0A</v>
      </c>
      <c r="L72" s="83"/>
      <c r="M72" s="83"/>
      <c r="N72" s="83">
        <f t="shared" si="8"/>
        <v>160</v>
      </c>
      <c r="O72" s="83"/>
      <c r="P72" s="83"/>
    </row>
    <row r="73" spans="1:16" ht="14.25" x14ac:dyDescent="0.2">
      <c r="A73" s="74"/>
      <c r="B73" s="221">
        <v>69</v>
      </c>
      <c r="C73" s="229">
        <v>10</v>
      </c>
      <c r="D73" s="225">
        <v>10</v>
      </c>
      <c r="E73" s="262"/>
      <c r="F73" s="252"/>
      <c r="G73" s="244"/>
      <c r="H73" s="242" t="str">
        <f t="shared" si="6"/>
        <v>0A0A</v>
      </c>
      <c r="I73" s="260"/>
      <c r="J73" s="242"/>
      <c r="K73" s="83" t="str">
        <f t="shared" si="7"/>
        <v>0A0A0A0A0A0A0A0A0A0A0A0A0A0A0A0A</v>
      </c>
      <c r="L73" s="83"/>
      <c r="M73" s="83"/>
      <c r="N73" s="83">
        <f t="shared" si="8"/>
        <v>160</v>
      </c>
      <c r="O73" s="83"/>
      <c r="P73" s="83"/>
    </row>
    <row r="74" spans="1:16" ht="14.25" x14ac:dyDescent="0.2">
      <c r="A74" s="74"/>
      <c r="B74" s="221">
        <v>70</v>
      </c>
      <c r="C74" s="229">
        <v>10</v>
      </c>
      <c r="D74" s="225">
        <v>10</v>
      </c>
      <c r="E74" s="262"/>
      <c r="F74" s="252"/>
      <c r="G74" s="244"/>
      <c r="H74" s="242" t="str">
        <f t="shared" si="6"/>
        <v>0A0A</v>
      </c>
      <c r="I74" s="260"/>
      <c r="J74" s="242"/>
      <c r="K74" s="83" t="str">
        <f t="shared" si="7"/>
        <v>0A0A0A0A0A0A0A0A0A0A0A0A0A0A0A0A</v>
      </c>
      <c r="L74" s="83"/>
      <c r="M74" s="83"/>
      <c r="N74" s="83">
        <f t="shared" si="8"/>
        <v>160</v>
      </c>
      <c r="O74" s="83"/>
      <c r="P74" s="83"/>
    </row>
    <row r="75" spans="1:16" ht="14.25" x14ac:dyDescent="0.2">
      <c r="A75" s="74"/>
      <c r="B75" s="221">
        <v>71</v>
      </c>
      <c r="C75" s="229">
        <v>10</v>
      </c>
      <c r="D75" s="225">
        <v>10</v>
      </c>
      <c r="E75" s="262"/>
      <c r="F75" s="252"/>
      <c r="G75" s="244"/>
      <c r="H75" s="242" t="str">
        <f t="shared" si="6"/>
        <v>0A0A</v>
      </c>
      <c r="I75" s="260"/>
      <c r="J75" s="242"/>
      <c r="K75" s="83" t="str">
        <f t="shared" si="7"/>
        <v>0A0A0A0A0A0A0A0A0A0A0A0A0A0A0A0A</v>
      </c>
      <c r="L75" s="83"/>
      <c r="M75" s="83"/>
      <c r="N75" s="83">
        <f t="shared" si="8"/>
        <v>160</v>
      </c>
      <c r="O75" s="83"/>
      <c r="P75" s="83"/>
    </row>
    <row r="76" spans="1:16" ht="14.25" x14ac:dyDescent="0.2">
      <c r="A76" s="74"/>
      <c r="B76" s="221">
        <v>72</v>
      </c>
      <c r="C76" s="229">
        <v>10</v>
      </c>
      <c r="D76" s="225">
        <v>10</v>
      </c>
      <c r="E76" s="262"/>
      <c r="F76" s="252"/>
      <c r="G76" s="244"/>
      <c r="H76" s="242" t="str">
        <f t="shared" si="6"/>
        <v>0A0A</v>
      </c>
      <c r="I76" s="260"/>
      <c r="J76" s="242"/>
      <c r="K76" s="83" t="str">
        <f t="shared" si="7"/>
        <v>0A0A0A0A0A0A0A0A0A0A0A0A0A0A0A0A</v>
      </c>
      <c r="L76" s="83"/>
      <c r="M76" s="83"/>
      <c r="N76" s="83">
        <f t="shared" si="8"/>
        <v>160</v>
      </c>
      <c r="O76" s="83"/>
      <c r="P76" s="83"/>
    </row>
    <row r="77" spans="1:16" ht="14.25" x14ac:dyDescent="0.2">
      <c r="A77" s="74"/>
      <c r="B77" s="221">
        <v>73</v>
      </c>
      <c r="C77" s="229">
        <v>10</v>
      </c>
      <c r="D77" s="225">
        <v>10</v>
      </c>
      <c r="E77" s="262"/>
      <c r="F77" s="252"/>
      <c r="G77" s="244"/>
      <c r="H77" s="242" t="str">
        <f t="shared" si="6"/>
        <v>0A0A</v>
      </c>
      <c r="I77" s="260"/>
      <c r="J77" s="242"/>
      <c r="K77" s="83" t="str">
        <f t="shared" si="7"/>
        <v>0A0A0A0A0A0A0A0A0A0A0A0A0A0A0A0A</v>
      </c>
      <c r="L77" s="83"/>
      <c r="M77" s="83"/>
      <c r="N77" s="83">
        <f t="shared" si="8"/>
        <v>160</v>
      </c>
      <c r="O77" s="83"/>
      <c r="P77" s="83"/>
    </row>
    <row r="78" spans="1:16" ht="14.25" x14ac:dyDescent="0.2">
      <c r="A78" s="74"/>
      <c r="B78" s="221">
        <v>74</v>
      </c>
      <c r="C78" s="229">
        <v>10</v>
      </c>
      <c r="D78" s="225">
        <v>10</v>
      </c>
      <c r="E78" s="262"/>
      <c r="F78" s="252"/>
      <c r="G78" s="244"/>
      <c r="H78" s="242" t="str">
        <f t="shared" si="6"/>
        <v>0A0A</v>
      </c>
      <c r="I78" s="260"/>
      <c r="J78" s="242"/>
      <c r="K78" s="83" t="str">
        <f t="shared" si="7"/>
        <v>0A0A0A0A0A0A0A0A0A0A0A0A0A0A0A0A</v>
      </c>
      <c r="L78" s="83"/>
      <c r="M78" s="83"/>
      <c r="N78" s="83">
        <f t="shared" si="8"/>
        <v>160</v>
      </c>
      <c r="O78" s="83"/>
      <c r="P78" s="83"/>
    </row>
    <row r="79" spans="1:16" ht="14.25" x14ac:dyDescent="0.2">
      <c r="A79" s="74"/>
      <c r="B79" s="221">
        <v>75</v>
      </c>
      <c r="C79" s="229">
        <v>10</v>
      </c>
      <c r="D79" s="225">
        <v>10</v>
      </c>
      <c r="E79" s="262"/>
      <c r="F79" s="252"/>
      <c r="G79" s="244"/>
      <c r="H79" s="242" t="str">
        <f t="shared" si="6"/>
        <v>0A0A</v>
      </c>
      <c r="I79" s="260"/>
      <c r="J79" s="242"/>
      <c r="K79" s="83" t="str">
        <f t="shared" si="7"/>
        <v>0A0A0A0A0A0A0A0A0A0A0A0A0A0A0A0A</v>
      </c>
      <c r="L79" s="83"/>
      <c r="M79" s="83"/>
      <c r="N79" s="83">
        <f t="shared" si="8"/>
        <v>160</v>
      </c>
      <c r="O79" s="83"/>
      <c r="P79" s="83"/>
    </row>
    <row r="80" spans="1:16" ht="14.25" x14ac:dyDescent="0.2">
      <c r="A80" s="74"/>
      <c r="B80" s="221">
        <v>76</v>
      </c>
      <c r="C80" s="229">
        <v>10</v>
      </c>
      <c r="D80" s="225">
        <v>10</v>
      </c>
      <c r="E80" s="262"/>
      <c r="F80" s="252"/>
      <c r="G80" s="244"/>
      <c r="H80" s="242" t="str">
        <f t="shared" si="6"/>
        <v>0A0A</v>
      </c>
      <c r="I80" s="260"/>
      <c r="J80" s="242"/>
      <c r="K80" s="83" t="str">
        <f t="shared" si="7"/>
        <v>0A0A0A0A0A0A0A0A0A0A0A0A0A0A0A0A</v>
      </c>
      <c r="L80" s="83"/>
      <c r="M80" s="83"/>
      <c r="N80" s="83">
        <f t="shared" si="8"/>
        <v>160</v>
      </c>
      <c r="O80" s="83"/>
      <c r="P80" s="83"/>
    </row>
    <row r="81" spans="1:16" ht="14.25" x14ac:dyDescent="0.2">
      <c r="A81" s="74"/>
      <c r="B81" s="221">
        <v>77</v>
      </c>
      <c r="C81" s="229">
        <v>10</v>
      </c>
      <c r="D81" s="225">
        <v>10</v>
      </c>
      <c r="E81" s="262"/>
      <c r="F81" s="252"/>
      <c r="G81" s="244"/>
      <c r="H81" s="242" t="str">
        <f t="shared" si="6"/>
        <v>0A0A</v>
      </c>
      <c r="I81" s="260"/>
      <c r="J81" s="242"/>
      <c r="K81" s="83" t="str">
        <f t="shared" si="7"/>
        <v>0A0A0A0A0A0A0A0A0A0A0A0A0A0A0A0A</v>
      </c>
      <c r="L81" s="83"/>
      <c r="M81" s="83"/>
      <c r="N81" s="83">
        <f t="shared" si="8"/>
        <v>160</v>
      </c>
      <c r="O81" s="83"/>
      <c r="P81" s="83"/>
    </row>
    <row r="82" spans="1:16" ht="14.25" x14ac:dyDescent="0.2">
      <c r="A82" s="74"/>
      <c r="B82" s="221">
        <v>78</v>
      </c>
      <c r="C82" s="229">
        <v>10</v>
      </c>
      <c r="D82" s="225">
        <v>10</v>
      </c>
      <c r="E82" s="262"/>
      <c r="F82" s="252"/>
      <c r="G82" s="244"/>
      <c r="H82" s="242" t="str">
        <f t="shared" si="6"/>
        <v>0A0A</v>
      </c>
      <c r="I82" s="260"/>
      <c r="J82" s="242"/>
      <c r="K82" s="83" t="str">
        <f t="shared" si="7"/>
        <v>0A0A0A0A0A0A0A0A0A0A0A0A0A0A0A0A</v>
      </c>
      <c r="L82" s="83"/>
      <c r="M82" s="83"/>
      <c r="N82" s="83">
        <f t="shared" si="8"/>
        <v>160</v>
      </c>
      <c r="O82" s="83"/>
      <c r="P82" s="83"/>
    </row>
    <row r="83" spans="1:16" ht="14.25" x14ac:dyDescent="0.2">
      <c r="A83" s="74"/>
      <c r="B83" s="221">
        <v>79</v>
      </c>
      <c r="C83" s="229">
        <v>10</v>
      </c>
      <c r="D83" s="225">
        <v>10</v>
      </c>
      <c r="E83" s="262"/>
      <c r="F83" s="252"/>
      <c r="G83" s="244"/>
      <c r="H83" s="242" t="str">
        <f t="shared" si="6"/>
        <v>0A0A</v>
      </c>
      <c r="I83" s="260"/>
      <c r="J83" s="242"/>
      <c r="K83" s="83" t="str">
        <f t="shared" si="7"/>
        <v>0A0A0A0A0A0A0A0A0A0A0A0A0A0A0A0A</v>
      </c>
      <c r="L83" s="83"/>
      <c r="M83" s="83"/>
      <c r="N83" s="83">
        <f t="shared" si="8"/>
        <v>160</v>
      </c>
      <c r="O83" s="83"/>
      <c r="P83" s="83"/>
    </row>
    <row r="84" spans="1:16" ht="14.25" x14ac:dyDescent="0.2">
      <c r="A84" s="74"/>
      <c r="B84" s="221">
        <v>80</v>
      </c>
      <c r="C84" s="229">
        <v>10</v>
      </c>
      <c r="D84" s="225">
        <v>10</v>
      </c>
      <c r="E84" s="262"/>
      <c r="F84" s="252"/>
      <c r="G84" s="244"/>
      <c r="H84" s="242" t="str">
        <f t="shared" si="6"/>
        <v>0A0A</v>
      </c>
      <c r="I84" s="260"/>
      <c r="J84" s="242"/>
      <c r="K84" s="83" t="str">
        <f t="shared" si="7"/>
        <v>0A0A0A0A0A0A0A0A0A0A0A0A0A0A0A0A</v>
      </c>
      <c r="L84" s="83"/>
      <c r="M84" s="83"/>
      <c r="N84" s="83">
        <f t="shared" si="8"/>
        <v>160</v>
      </c>
      <c r="O84" s="83"/>
      <c r="P84" s="83"/>
    </row>
    <row r="85" spans="1:16" ht="14.25" x14ac:dyDescent="0.2">
      <c r="A85" s="74"/>
      <c r="B85" s="221">
        <v>81</v>
      </c>
      <c r="C85" s="229">
        <v>10</v>
      </c>
      <c r="D85" s="225">
        <v>10</v>
      </c>
      <c r="E85" s="262"/>
      <c r="F85" s="252"/>
      <c r="G85" s="244"/>
      <c r="H85" s="242" t="str">
        <f t="shared" si="6"/>
        <v>0A0A</v>
      </c>
      <c r="I85" s="260"/>
      <c r="J85" s="242"/>
      <c r="K85" s="83" t="str">
        <f t="shared" si="7"/>
        <v>0A0A0A0A0A0A0A0A0A0A0A0A0A0A0A0A</v>
      </c>
      <c r="L85" s="83"/>
      <c r="M85" s="83"/>
      <c r="N85" s="83">
        <f t="shared" si="8"/>
        <v>160</v>
      </c>
      <c r="O85" s="83"/>
      <c r="P85" s="83"/>
    </row>
    <row r="86" spans="1:16" ht="14.25" x14ac:dyDescent="0.2">
      <c r="A86" s="74"/>
      <c r="B86" s="221">
        <v>82</v>
      </c>
      <c r="C86" s="229">
        <v>10</v>
      </c>
      <c r="D86" s="225">
        <v>10</v>
      </c>
      <c r="E86" s="262"/>
      <c r="F86" s="252"/>
      <c r="G86" s="244"/>
      <c r="H86" s="242" t="str">
        <f t="shared" si="6"/>
        <v>0A0A</v>
      </c>
      <c r="I86" s="260"/>
      <c r="J86" s="242"/>
      <c r="K86" s="83" t="str">
        <f t="shared" si="7"/>
        <v>0A0A0A0A0A0A0A0A0A0A0A0A0A0A0A0A</v>
      </c>
      <c r="L86" s="83"/>
      <c r="M86" s="83"/>
      <c r="N86" s="83">
        <f t="shared" si="8"/>
        <v>160</v>
      </c>
      <c r="O86" s="83"/>
      <c r="P86" s="83"/>
    </row>
    <row r="87" spans="1:16" ht="14.25" x14ac:dyDescent="0.2">
      <c r="A87" s="74"/>
      <c r="B87" s="221">
        <v>83</v>
      </c>
      <c r="C87" s="229">
        <v>10</v>
      </c>
      <c r="D87" s="225">
        <v>10</v>
      </c>
      <c r="E87" s="262"/>
      <c r="F87" s="252"/>
      <c r="G87" s="244"/>
      <c r="H87" s="242" t="str">
        <f t="shared" si="6"/>
        <v>0A0A</v>
      </c>
      <c r="I87" s="260"/>
      <c r="J87" s="242"/>
      <c r="K87" s="83" t="str">
        <f t="shared" si="7"/>
        <v>0A0A0A0A0A0A0A0A0A0A0A0A0A0A0A0A</v>
      </c>
      <c r="L87" s="83"/>
      <c r="M87" s="83"/>
      <c r="N87" s="83">
        <f t="shared" si="8"/>
        <v>160</v>
      </c>
      <c r="O87" s="83"/>
      <c r="P87" s="83"/>
    </row>
    <row r="88" spans="1:16" ht="14.25" x14ac:dyDescent="0.2">
      <c r="A88" s="74"/>
      <c r="B88" s="221">
        <v>84</v>
      </c>
      <c r="C88" s="229">
        <v>10</v>
      </c>
      <c r="D88" s="225">
        <v>10</v>
      </c>
      <c r="E88" s="262"/>
      <c r="F88" s="252"/>
      <c r="G88" s="244"/>
      <c r="H88" s="242" t="str">
        <f t="shared" si="6"/>
        <v>0A0A</v>
      </c>
      <c r="I88" s="260"/>
      <c r="J88" s="242"/>
      <c r="K88" s="83" t="str">
        <f t="shared" si="7"/>
        <v>0A0A0A0A0A0A0A0A0A0A0A0A0A0A0A0A</v>
      </c>
      <c r="L88" s="83"/>
      <c r="M88" s="83"/>
      <c r="N88" s="83">
        <f t="shared" si="8"/>
        <v>160</v>
      </c>
      <c r="O88" s="83"/>
      <c r="P88" s="83"/>
    </row>
    <row r="89" spans="1:16" ht="14.25" x14ac:dyDescent="0.2">
      <c r="A89" s="74"/>
      <c r="B89" s="221">
        <v>85</v>
      </c>
      <c r="C89" s="229">
        <v>10</v>
      </c>
      <c r="D89" s="225">
        <v>10</v>
      </c>
      <c r="E89" s="262"/>
      <c r="F89" s="252"/>
      <c r="G89" s="244"/>
      <c r="H89" s="242" t="str">
        <f t="shared" si="6"/>
        <v>0A0A</v>
      </c>
      <c r="I89" s="260"/>
      <c r="J89" s="242"/>
      <c r="K89" s="83" t="str">
        <f t="shared" si="7"/>
        <v>0A0A0A0A0A0A0A0A0A0A0A0A0A0A0A0A</v>
      </c>
      <c r="L89" s="83"/>
      <c r="M89" s="83"/>
      <c r="N89" s="83">
        <f t="shared" si="8"/>
        <v>160</v>
      </c>
      <c r="O89" s="83"/>
      <c r="P89" s="83"/>
    </row>
    <row r="90" spans="1:16" ht="14.25" x14ac:dyDescent="0.2">
      <c r="A90" s="74"/>
      <c r="B90" s="221">
        <v>86</v>
      </c>
      <c r="C90" s="229">
        <v>10</v>
      </c>
      <c r="D90" s="225">
        <v>10</v>
      </c>
      <c r="E90" s="262"/>
      <c r="F90" s="252"/>
      <c r="G90" s="244"/>
      <c r="H90" s="242" t="str">
        <f t="shared" si="6"/>
        <v>0A0A</v>
      </c>
      <c r="I90" s="260"/>
      <c r="J90" s="242"/>
      <c r="K90" s="83" t="str">
        <f t="shared" si="7"/>
        <v>0A0A0A0A0A0A0A0A0A0A0A0A0A0A0A0A</v>
      </c>
      <c r="L90" s="83"/>
      <c r="M90" s="83"/>
      <c r="N90" s="83">
        <f t="shared" si="8"/>
        <v>160</v>
      </c>
      <c r="O90" s="83"/>
      <c r="P90" s="83"/>
    </row>
    <row r="91" spans="1:16" ht="14.25" x14ac:dyDescent="0.2">
      <c r="A91" s="74"/>
      <c r="B91" s="221">
        <v>87</v>
      </c>
      <c r="C91" s="229">
        <v>10</v>
      </c>
      <c r="D91" s="225">
        <v>10</v>
      </c>
      <c r="E91" s="262"/>
      <c r="F91" s="252"/>
      <c r="G91" s="244"/>
      <c r="H91" s="242" t="str">
        <f t="shared" si="6"/>
        <v>0A0A</v>
      </c>
      <c r="I91" s="260"/>
      <c r="J91" s="242"/>
      <c r="K91" s="83" t="str">
        <f t="shared" si="7"/>
        <v>0A0A0A0A0A0A0A0A0A0A0A0A0A0A0A0A</v>
      </c>
      <c r="L91" s="83"/>
      <c r="M91" s="83"/>
      <c r="N91" s="83">
        <f t="shared" si="8"/>
        <v>160</v>
      </c>
      <c r="O91" s="83"/>
      <c r="P91" s="83"/>
    </row>
    <row r="92" spans="1:16" ht="14.25" x14ac:dyDescent="0.2">
      <c r="A92" s="74"/>
      <c r="B92" s="221">
        <v>88</v>
      </c>
      <c r="C92" s="229">
        <v>10</v>
      </c>
      <c r="D92" s="225">
        <v>10</v>
      </c>
      <c r="E92" s="262"/>
      <c r="F92" s="252"/>
      <c r="G92" s="244"/>
      <c r="H92" s="242" t="str">
        <f t="shared" si="6"/>
        <v>0A0A</v>
      </c>
      <c r="I92" s="260"/>
      <c r="J92" s="242"/>
      <c r="K92" s="83" t="str">
        <f t="shared" si="7"/>
        <v>0A0A0A0A0A0A0A0A0A0A0A0A0A0A</v>
      </c>
      <c r="L92" s="83"/>
      <c r="M92" s="83"/>
      <c r="N92" s="83">
        <f t="shared" si="8"/>
        <v>140</v>
      </c>
      <c r="O92" s="83"/>
      <c r="P92" s="83"/>
    </row>
    <row r="93" spans="1:16" ht="14.25" x14ac:dyDescent="0.2">
      <c r="A93" s="74"/>
      <c r="B93" s="221">
        <v>89</v>
      </c>
      <c r="C93" s="229">
        <v>10</v>
      </c>
      <c r="D93" s="225">
        <v>10</v>
      </c>
      <c r="E93" s="262"/>
      <c r="F93" s="252"/>
      <c r="G93" s="244"/>
      <c r="H93" s="242" t="str">
        <f t="shared" si="6"/>
        <v>0A0A</v>
      </c>
      <c r="I93" s="260"/>
      <c r="J93" s="242"/>
      <c r="K93" s="83" t="str">
        <f>CONCATENATE(H98,H99,H100,H101,H102,H103)</f>
        <v>0A0A0A0A0A0A0A0A0A0A0A0A</v>
      </c>
      <c r="L93" s="83"/>
      <c r="M93" s="83"/>
      <c r="N93" s="83">
        <f>SUM(D98:D103)+SUM(C98:C103)</f>
        <v>120</v>
      </c>
      <c r="O93" s="83"/>
      <c r="P93" s="83"/>
    </row>
    <row r="94" spans="1:16" ht="14.25" x14ac:dyDescent="0.2">
      <c r="A94" s="74"/>
      <c r="B94" s="221">
        <v>90</v>
      </c>
      <c r="C94" s="229">
        <v>10</v>
      </c>
      <c r="D94" s="225">
        <v>10</v>
      </c>
      <c r="E94" s="262"/>
      <c r="F94" s="252"/>
      <c r="G94" s="244"/>
      <c r="H94" s="242" t="str">
        <f t="shared" si="6"/>
        <v>0A0A</v>
      </c>
      <c r="I94" s="260"/>
      <c r="J94" s="242"/>
      <c r="K94" s="83"/>
      <c r="L94" s="83"/>
      <c r="M94" s="83"/>
      <c r="N94" s="83"/>
      <c r="O94" s="83"/>
      <c r="P94" s="83"/>
    </row>
    <row r="95" spans="1:16" ht="14.25" x14ac:dyDescent="0.2">
      <c r="A95" s="74"/>
      <c r="B95" s="221">
        <v>91</v>
      </c>
      <c r="C95" s="229">
        <v>10</v>
      </c>
      <c r="D95" s="225">
        <v>10</v>
      </c>
      <c r="E95" s="262"/>
      <c r="F95" s="252"/>
      <c r="G95" s="244"/>
      <c r="H95" s="242" t="str">
        <f t="shared" si="6"/>
        <v>0A0A</v>
      </c>
      <c r="I95" s="260"/>
      <c r="J95" s="242"/>
      <c r="K95" s="83"/>
      <c r="L95" s="83"/>
      <c r="M95" s="83"/>
      <c r="N95" s="83"/>
      <c r="O95" s="83"/>
      <c r="P95" s="83"/>
    </row>
    <row r="96" spans="1:16" ht="14.25" x14ac:dyDescent="0.2">
      <c r="A96" s="74"/>
      <c r="B96" s="221">
        <v>92</v>
      </c>
      <c r="C96" s="229">
        <v>10</v>
      </c>
      <c r="D96" s="225">
        <v>10</v>
      </c>
      <c r="E96" s="262"/>
      <c r="F96" s="252"/>
      <c r="G96" s="244"/>
      <c r="H96" s="242" t="str">
        <f t="shared" si="6"/>
        <v>0A0A</v>
      </c>
      <c r="I96" s="260"/>
      <c r="J96" s="242"/>
      <c r="K96" s="83"/>
      <c r="L96" s="83"/>
      <c r="M96" s="83"/>
      <c r="N96" s="83"/>
      <c r="O96" s="83"/>
      <c r="P96" s="83"/>
    </row>
    <row r="97" spans="1:16" ht="14.25" x14ac:dyDescent="0.2">
      <c r="A97" s="74"/>
      <c r="B97" s="221">
        <v>93</v>
      </c>
      <c r="C97" s="229">
        <v>10</v>
      </c>
      <c r="D97" s="225">
        <v>10</v>
      </c>
      <c r="E97" s="262"/>
      <c r="F97" s="252"/>
      <c r="G97" s="244"/>
      <c r="H97" s="242" t="str">
        <f t="shared" si="6"/>
        <v>0A0A</v>
      </c>
      <c r="I97" s="260"/>
      <c r="J97" s="242"/>
      <c r="K97" s="83"/>
      <c r="L97" s="83"/>
      <c r="M97" s="83"/>
      <c r="N97" s="83"/>
      <c r="O97" s="83"/>
      <c r="P97" s="83"/>
    </row>
    <row r="98" spans="1:16" ht="14.25" x14ac:dyDescent="0.2">
      <c r="A98" s="74"/>
      <c r="B98" s="221">
        <v>94</v>
      </c>
      <c r="C98" s="229">
        <v>10</v>
      </c>
      <c r="D98" s="225">
        <v>10</v>
      </c>
      <c r="E98" s="262"/>
      <c r="F98" s="252"/>
      <c r="G98" s="244"/>
      <c r="H98" s="242" t="str">
        <f t="shared" si="6"/>
        <v>0A0A</v>
      </c>
      <c r="I98" s="260"/>
      <c r="J98" s="242"/>
      <c r="K98" s="83"/>
      <c r="L98" s="83"/>
      <c r="M98" s="83"/>
      <c r="N98" s="83"/>
      <c r="O98" s="83"/>
      <c r="P98" s="83"/>
    </row>
    <row r="99" spans="1:16" ht="14.25" x14ac:dyDescent="0.2">
      <c r="A99" s="74"/>
      <c r="B99" s="221">
        <v>95</v>
      </c>
      <c r="C99" s="229">
        <v>10</v>
      </c>
      <c r="D99" s="225">
        <v>10</v>
      </c>
      <c r="E99" s="262"/>
      <c r="F99" s="252"/>
      <c r="G99" s="244"/>
      <c r="H99" s="242" t="str">
        <f t="shared" si="6"/>
        <v>0A0A</v>
      </c>
      <c r="I99" s="260"/>
      <c r="J99" s="242"/>
      <c r="K99" s="83"/>
      <c r="L99" s="83"/>
      <c r="M99" s="83"/>
      <c r="N99" s="83"/>
      <c r="O99" s="83"/>
      <c r="P99" s="83"/>
    </row>
    <row r="100" spans="1:16" ht="14.25" x14ac:dyDescent="0.2">
      <c r="A100" s="74"/>
      <c r="B100" s="221">
        <v>96</v>
      </c>
      <c r="C100" s="229">
        <v>10</v>
      </c>
      <c r="D100" s="225">
        <v>10</v>
      </c>
      <c r="E100" s="262"/>
      <c r="F100" s="252"/>
      <c r="G100" s="244"/>
      <c r="H100" s="242" t="str">
        <f t="shared" si="6"/>
        <v>0A0A</v>
      </c>
      <c r="I100" s="260"/>
      <c r="J100" s="242"/>
      <c r="K100" s="83"/>
      <c r="L100" s="83"/>
      <c r="M100" s="83"/>
      <c r="N100" s="83"/>
      <c r="O100" s="83"/>
      <c r="P100" s="83"/>
    </row>
    <row r="101" spans="1:16" ht="14.25" x14ac:dyDescent="0.2">
      <c r="A101" s="74"/>
      <c r="B101" s="221">
        <v>97</v>
      </c>
      <c r="C101" s="229">
        <v>10</v>
      </c>
      <c r="D101" s="225">
        <v>10</v>
      </c>
      <c r="E101" s="262"/>
      <c r="F101" s="252"/>
      <c r="G101" s="244"/>
      <c r="H101" s="242" t="str">
        <f t="shared" si="6"/>
        <v>0A0A</v>
      </c>
      <c r="I101" s="260"/>
      <c r="J101" s="242"/>
      <c r="K101" s="83"/>
      <c r="L101" s="83"/>
      <c r="M101" s="83"/>
      <c r="N101" s="83"/>
      <c r="O101" s="83"/>
      <c r="P101" s="83"/>
    </row>
    <row r="102" spans="1:16" ht="14.25" x14ac:dyDescent="0.2">
      <c r="A102" s="74"/>
      <c r="B102" s="221">
        <v>98</v>
      </c>
      <c r="C102" s="229">
        <v>10</v>
      </c>
      <c r="D102" s="225">
        <v>10</v>
      </c>
      <c r="E102" s="262"/>
      <c r="F102" s="252"/>
      <c r="G102" s="244"/>
      <c r="H102" s="242" t="str">
        <f t="shared" si="6"/>
        <v>0A0A</v>
      </c>
      <c r="I102" s="260"/>
      <c r="J102" s="242"/>
      <c r="K102" s="83"/>
      <c r="L102" s="83"/>
      <c r="M102" s="83"/>
      <c r="N102" s="83"/>
      <c r="O102" s="83"/>
      <c r="P102" s="83"/>
    </row>
    <row r="103" spans="1:16" ht="15" thickBot="1" x14ac:dyDescent="0.25">
      <c r="A103" s="74"/>
      <c r="B103" s="232">
        <v>99</v>
      </c>
      <c r="C103" s="233">
        <v>10</v>
      </c>
      <c r="D103" s="235">
        <v>10</v>
      </c>
      <c r="E103" s="263"/>
      <c r="F103" s="264"/>
      <c r="G103" s="244"/>
      <c r="H103" s="242" t="str">
        <f t="shared" si="6"/>
        <v>0A0A</v>
      </c>
      <c r="I103" s="260"/>
      <c r="J103" s="242"/>
      <c r="K103" s="83"/>
      <c r="L103" s="83"/>
      <c r="M103" s="83"/>
      <c r="N103" s="83"/>
      <c r="O103" s="83"/>
      <c r="P103" s="83"/>
    </row>
  </sheetData>
  <sheetProtection selectLockedCells="1" autoFilter="0" selectUnlockedCells="1"/>
  <mergeCells count="1">
    <mergeCell ref="B1:I1"/>
  </mergeCells>
  <phoneticPr fontId="17" type="noConversion"/>
  <conditionalFormatting sqref="E4:E63 C2:D103">
    <cfRule type="cellIs" dxfId="2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C65"/>
  <sheetViews>
    <sheetView topLeftCell="A7" zoomScale="145" zoomScaleNormal="145" workbookViewId="0">
      <selection activeCell="K10" sqref="K10"/>
    </sheetView>
  </sheetViews>
  <sheetFormatPr defaultColWidth="9.140625" defaultRowHeight="12.75" x14ac:dyDescent="0.2"/>
  <cols>
    <col min="1" max="1" width="4.5703125" style="75" customWidth="1"/>
    <col min="2" max="16384" width="9.140625" style="75"/>
  </cols>
  <sheetData>
    <row r="2" spans="1:3" ht="15.75" x14ac:dyDescent="0.25">
      <c r="A2" s="305" t="s">
        <v>10386</v>
      </c>
      <c r="B2" s="306" t="s">
        <v>10387</v>
      </c>
      <c r="C2" s="306"/>
    </row>
    <row r="3" spans="1:3" x14ac:dyDescent="0.2">
      <c r="B3" s="75" t="s">
        <v>10374</v>
      </c>
    </row>
    <row r="4" spans="1:3" ht="15.75" x14ac:dyDescent="0.25">
      <c r="A4" s="307" t="s">
        <v>10388</v>
      </c>
      <c r="B4" s="306" t="s">
        <v>10389</v>
      </c>
    </row>
    <row r="5" spans="1:3" x14ac:dyDescent="0.2">
      <c r="B5" s="75" t="s">
        <v>10376</v>
      </c>
    </row>
    <row r="6" spans="1:3" x14ac:dyDescent="0.2">
      <c r="C6" s="75" t="s">
        <v>10378</v>
      </c>
    </row>
    <row r="7" spans="1:3" x14ac:dyDescent="0.2">
      <c r="B7" s="75" t="s">
        <v>10375</v>
      </c>
    </row>
    <row r="8" spans="1:3" x14ac:dyDescent="0.2">
      <c r="C8" s="75" t="s">
        <v>10379</v>
      </c>
    </row>
    <row r="9" spans="1:3" x14ac:dyDescent="0.2">
      <c r="B9" s="75" t="s">
        <v>10377</v>
      </c>
    </row>
    <row r="10" spans="1:3" x14ac:dyDescent="0.2">
      <c r="C10" s="75" t="s">
        <v>11313</v>
      </c>
    </row>
    <row r="11" spans="1:3" x14ac:dyDescent="0.2">
      <c r="B11" s="75" t="s">
        <v>11314</v>
      </c>
    </row>
    <row r="12" spans="1:3" x14ac:dyDescent="0.2">
      <c r="C12" s="75" t="s">
        <v>11315</v>
      </c>
    </row>
    <row r="13" spans="1:3" x14ac:dyDescent="0.2">
      <c r="B13" s="75" t="s">
        <v>11316</v>
      </c>
    </row>
    <row r="14" spans="1:3" x14ac:dyDescent="0.2">
      <c r="C14" s="75" t="s">
        <v>11318</v>
      </c>
    </row>
    <row r="15" spans="1:3" x14ac:dyDescent="0.2">
      <c r="B15" s="75" t="s">
        <v>11317</v>
      </c>
    </row>
    <row r="16" spans="1:3" x14ac:dyDescent="0.2">
      <c r="B16" s="75">
        <v>6.1</v>
      </c>
      <c r="C16" s="75" t="s">
        <v>11319</v>
      </c>
    </row>
    <row r="17" spans="2:3" x14ac:dyDescent="0.2">
      <c r="B17" s="75">
        <v>6.2</v>
      </c>
      <c r="C17" s="75" t="s">
        <v>10392</v>
      </c>
    </row>
    <row r="18" spans="2:3" x14ac:dyDescent="0.2">
      <c r="B18" s="75" t="s">
        <v>11320</v>
      </c>
    </row>
    <row r="19" spans="2:3" x14ac:dyDescent="0.2">
      <c r="B19" s="75">
        <v>7.1</v>
      </c>
      <c r="C19" s="75" t="s">
        <v>10380</v>
      </c>
    </row>
    <row r="20" spans="2:3" x14ac:dyDescent="0.2">
      <c r="B20" s="75">
        <v>7.2</v>
      </c>
      <c r="C20" s="75" t="s">
        <v>10381</v>
      </c>
    </row>
    <row r="39" spans="2:3" x14ac:dyDescent="0.2">
      <c r="B39" s="75">
        <v>7.3</v>
      </c>
      <c r="C39" s="75" t="s">
        <v>11321</v>
      </c>
    </row>
    <row r="58" spans="1:3" x14ac:dyDescent="0.2">
      <c r="B58" s="75">
        <v>7.4</v>
      </c>
      <c r="C58" s="75" t="s">
        <v>10382</v>
      </c>
    </row>
    <row r="59" spans="1:3" x14ac:dyDescent="0.2">
      <c r="B59" s="75">
        <v>7.5</v>
      </c>
      <c r="C59" s="75" t="s">
        <v>10383</v>
      </c>
    </row>
    <row r="60" spans="1:3" x14ac:dyDescent="0.2">
      <c r="B60" s="75">
        <v>7.6</v>
      </c>
      <c r="C60" s="75" t="s">
        <v>10384</v>
      </c>
    </row>
    <row r="62" spans="1:3" x14ac:dyDescent="0.2">
      <c r="C62" s="308" t="s">
        <v>10394</v>
      </c>
    </row>
    <row r="63" spans="1:3" ht="15.75" x14ac:dyDescent="0.25">
      <c r="A63" s="307" t="s">
        <v>10390</v>
      </c>
      <c r="B63" s="306" t="s">
        <v>10391</v>
      </c>
    </row>
    <row r="64" spans="1:3" x14ac:dyDescent="0.2">
      <c r="B64" s="75">
        <v>3.1</v>
      </c>
      <c r="C64" s="75" t="s">
        <v>10385</v>
      </c>
    </row>
    <row r="65" spans="2:3" x14ac:dyDescent="0.2">
      <c r="B65" s="75">
        <v>3.2</v>
      </c>
      <c r="C65" s="75" t="s">
        <v>11322</v>
      </c>
    </row>
  </sheetData>
  <sheetProtection selectLockedCells="1" autoFilter="0" selectUnlockedCells="1"/>
  <phoneticPr fontId="7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L22"/>
  <sheetViews>
    <sheetView topLeftCell="A10" workbookViewId="0">
      <selection activeCell="G24" sqref="G24"/>
    </sheetView>
  </sheetViews>
  <sheetFormatPr defaultColWidth="9.140625" defaultRowHeight="12.75" x14ac:dyDescent="0.2"/>
  <cols>
    <col min="1" max="4" width="9.140625" style="75"/>
    <col min="5" max="5" width="17.42578125" style="75" customWidth="1"/>
    <col min="6" max="6" width="18.5703125" style="75" customWidth="1"/>
    <col min="7" max="7" width="93.42578125" style="75" customWidth="1"/>
    <col min="8" max="16384" width="9.140625" style="75"/>
  </cols>
  <sheetData>
    <row r="1" spans="1:12" ht="13.5" x14ac:dyDescent="0.2">
      <c r="A1" s="74"/>
      <c r="B1" s="74"/>
      <c r="C1" s="74"/>
      <c r="D1" s="74"/>
      <c r="E1" s="74"/>
      <c r="F1" s="74"/>
      <c r="G1" s="74"/>
    </row>
    <row r="2" spans="1:12" ht="103.5" customHeight="1" x14ac:dyDescent="0.2">
      <c r="A2" s="76"/>
      <c r="B2" s="76"/>
      <c r="C2" s="500" t="s">
        <v>10411</v>
      </c>
      <c r="D2" s="500"/>
      <c r="E2" s="500"/>
      <c r="F2" s="500"/>
      <c r="G2" s="500"/>
    </row>
    <row r="3" spans="1:12" ht="15.75" x14ac:dyDescent="0.2">
      <c r="A3" s="76"/>
      <c r="B3" s="76"/>
      <c r="C3" s="77" t="s">
        <v>76</v>
      </c>
      <c r="D3" s="78"/>
      <c r="E3" s="78"/>
      <c r="F3" s="78"/>
      <c r="G3" s="79" t="s">
        <v>10409</v>
      </c>
      <c r="I3" s="78"/>
      <c r="J3" s="78"/>
      <c r="K3" s="78"/>
      <c r="L3" s="78"/>
    </row>
    <row r="4" spans="1:12" ht="15" x14ac:dyDescent="0.2">
      <c r="A4" s="76"/>
      <c r="B4" s="76"/>
      <c r="C4" s="77"/>
      <c r="D4" s="78"/>
      <c r="E4" s="78"/>
      <c r="F4" s="78"/>
      <c r="G4" s="80"/>
      <c r="H4" s="78"/>
      <c r="I4" s="78"/>
      <c r="J4" s="78"/>
      <c r="K4" s="78"/>
      <c r="L4" s="78"/>
    </row>
    <row r="5" spans="1:12" ht="15.75" x14ac:dyDescent="0.2">
      <c r="A5" s="76"/>
      <c r="B5" s="76"/>
      <c r="C5" s="77" t="s">
        <v>10396</v>
      </c>
      <c r="D5" s="78"/>
      <c r="E5" s="78"/>
      <c r="G5" s="79" t="s">
        <v>10408</v>
      </c>
      <c r="H5" s="78"/>
      <c r="I5" s="78"/>
      <c r="J5" s="78"/>
      <c r="K5" s="78"/>
      <c r="L5" s="78"/>
    </row>
    <row r="6" spans="1:12" ht="13.5" x14ac:dyDescent="0.2">
      <c r="A6" s="74"/>
      <c r="B6" s="74"/>
      <c r="H6" s="78"/>
      <c r="I6" s="78"/>
      <c r="J6" s="78"/>
      <c r="K6" s="78"/>
      <c r="L6" s="78"/>
    </row>
    <row r="7" spans="1:12" ht="14.25" thickBot="1" x14ac:dyDescent="0.25">
      <c r="A7" s="74"/>
      <c r="B7" s="503" t="s">
        <v>10366</v>
      </c>
      <c r="C7" s="503"/>
      <c r="D7" s="503"/>
      <c r="E7" s="503"/>
      <c r="F7" s="503"/>
      <c r="G7" s="503"/>
    </row>
    <row r="8" spans="1:12" ht="15.75" thickBot="1" x14ac:dyDescent="0.25">
      <c r="A8" s="74"/>
      <c r="B8" s="300" t="s">
        <v>10368</v>
      </c>
      <c r="C8" s="501" t="s">
        <v>10369</v>
      </c>
      <c r="D8" s="502"/>
      <c r="E8" s="82" t="s">
        <v>10367</v>
      </c>
      <c r="F8" s="82" t="s">
        <v>75</v>
      </c>
      <c r="G8" s="265" t="s">
        <v>10370</v>
      </c>
    </row>
    <row r="9" spans="1:12" ht="17.25" thickBot="1" x14ac:dyDescent="0.25">
      <c r="A9" s="74"/>
      <c r="B9" s="303" t="s">
        <v>10371</v>
      </c>
      <c r="C9" s="498">
        <v>41103</v>
      </c>
      <c r="D9" s="499"/>
      <c r="E9" s="304" t="s">
        <v>10372</v>
      </c>
      <c r="F9" s="302" t="s">
        <v>10365</v>
      </c>
      <c r="G9" s="301" t="s">
        <v>10373</v>
      </c>
    </row>
    <row r="10" spans="1:12" ht="50.25" thickBot="1" x14ac:dyDescent="0.25">
      <c r="A10" s="74"/>
      <c r="B10" s="303" t="s">
        <v>10395</v>
      </c>
      <c r="C10" s="498">
        <v>41128</v>
      </c>
      <c r="D10" s="499"/>
      <c r="E10" s="304" t="s">
        <v>10372</v>
      </c>
      <c r="F10" s="309" t="s">
        <v>10365</v>
      </c>
      <c r="G10" s="301" t="s">
        <v>10398</v>
      </c>
    </row>
    <row r="11" spans="1:12" ht="17.25" thickBot="1" x14ac:dyDescent="0.25">
      <c r="A11" s="74"/>
      <c r="B11" s="303" t="s">
        <v>10397</v>
      </c>
      <c r="C11" s="498">
        <v>41128</v>
      </c>
      <c r="D11" s="499"/>
      <c r="E11" s="304" t="s">
        <v>10372</v>
      </c>
      <c r="F11" s="310" t="s">
        <v>10365</v>
      </c>
      <c r="G11" s="301" t="s">
        <v>10399</v>
      </c>
    </row>
    <row r="12" spans="1:12" ht="34.5" customHeight="1" thickBot="1" x14ac:dyDescent="0.25">
      <c r="A12" s="74"/>
      <c r="B12" s="303" t="s">
        <v>10400</v>
      </c>
      <c r="C12" s="498">
        <v>42698</v>
      </c>
      <c r="D12" s="499"/>
      <c r="E12" s="304" t="s">
        <v>10401</v>
      </c>
      <c r="F12" s="304" t="s">
        <v>11249</v>
      </c>
      <c r="G12" s="301" t="s">
        <v>10402</v>
      </c>
    </row>
    <row r="13" spans="1:12" ht="198.75" thickBot="1" x14ac:dyDescent="0.25">
      <c r="A13" s="74"/>
      <c r="B13" s="423" t="s">
        <v>10412</v>
      </c>
      <c r="C13" s="504">
        <v>42713</v>
      </c>
      <c r="D13" s="505"/>
      <c r="E13" s="424" t="s">
        <v>10372</v>
      </c>
      <c r="F13" s="424" t="s">
        <v>11250</v>
      </c>
      <c r="G13" s="425" t="s">
        <v>11312</v>
      </c>
    </row>
    <row r="14" spans="1:12" ht="33.75" thickBot="1" x14ac:dyDescent="0.25">
      <c r="A14" s="74"/>
      <c r="B14" s="303" t="s">
        <v>11325</v>
      </c>
      <c r="C14" s="498">
        <v>42745</v>
      </c>
      <c r="D14" s="499"/>
      <c r="E14" s="424" t="s">
        <v>10372</v>
      </c>
      <c r="F14" s="424" t="s">
        <v>11250</v>
      </c>
      <c r="G14" s="301" t="s">
        <v>11326</v>
      </c>
    </row>
    <row r="15" spans="1:12" ht="17.25" thickBot="1" x14ac:dyDescent="0.25">
      <c r="A15" s="74"/>
      <c r="B15" s="303"/>
      <c r="C15" s="498"/>
      <c r="D15" s="499"/>
      <c r="E15" s="304"/>
      <c r="F15" s="304"/>
      <c r="G15" s="301"/>
    </row>
    <row r="16" spans="1:12" ht="17.25" thickBot="1" x14ac:dyDescent="0.25">
      <c r="A16" s="74"/>
      <c r="B16" s="303"/>
      <c r="C16" s="498"/>
      <c r="D16" s="499"/>
      <c r="E16" s="304"/>
      <c r="F16" s="304"/>
      <c r="G16" s="301"/>
    </row>
    <row r="17" spans="1:7" ht="17.25" thickBot="1" x14ac:dyDescent="0.25">
      <c r="A17" s="74"/>
      <c r="B17" s="303"/>
      <c r="C17" s="498"/>
      <c r="D17" s="499"/>
      <c r="E17" s="304"/>
      <c r="F17" s="304"/>
      <c r="G17" s="301"/>
    </row>
    <row r="18" spans="1:7" ht="17.25" thickBot="1" x14ac:dyDescent="0.25">
      <c r="A18" s="74"/>
      <c r="B18" s="303"/>
      <c r="C18" s="498"/>
      <c r="D18" s="499"/>
      <c r="E18" s="304"/>
      <c r="F18" s="304"/>
      <c r="G18" s="301"/>
    </row>
    <row r="19" spans="1:7" ht="17.25" thickBot="1" x14ac:dyDescent="0.25">
      <c r="A19" s="74"/>
      <c r="B19" s="303"/>
      <c r="C19" s="498"/>
      <c r="D19" s="499"/>
      <c r="E19" s="304"/>
      <c r="F19" s="304"/>
      <c r="G19" s="301"/>
    </row>
    <row r="20" spans="1:7" ht="17.25" thickBot="1" x14ac:dyDescent="0.25">
      <c r="A20" s="74"/>
      <c r="B20" s="303"/>
      <c r="C20" s="498"/>
      <c r="D20" s="499"/>
      <c r="E20" s="304"/>
      <c r="F20" s="304"/>
      <c r="G20" s="301"/>
    </row>
    <row r="21" spans="1:7" ht="17.25" thickBot="1" x14ac:dyDescent="0.25">
      <c r="A21" s="74"/>
      <c r="B21" s="303"/>
      <c r="C21" s="498"/>
      <c r="D21" s="499"/>
      <c r="E21" s="304"/>
      <c r="F21" s="304"/>
      <c r="G21" s="301"/>
    </row>
    <row r="22" spans="1:7" ht="17.25" thickBot="1" x14ac:dyDescent="0.25">
      <c r="A22" s="74"/>
      <c r="B22" s="303"/>
      <c r="C22" s="498"/>
      <c r="D22" s="499"/>
      <c r="E22" s="304"/>
      <c r="F22" s="304"/>
      <c r="G22" s="301"/>
    </row>
  </sheetData>
  <sheetProtection selectLockedCells="1" autoFilter="0" selectUnlockedCells="1"/>
  <mergeCells count="17">
    <mergeCell ref="C14:D14"/>
    <mergeCell ref="C15:D15"/>
    <mergeCell ref="C16:D16"/>
    <mergeCell ref="C11:D11"/>
    <mergeCell ref="C12:D12"/>
    <mergeCell ref="C13:D13"/>
    <mergeCell ref="C2:G2"/>
    <mergeCell ref="C8:D8"/>
    <mergeCell ref="C9:D9"/>
    <mergeCell ref="C10:D10"/>
    <mergeCell ref="B7:G7"/>
    <mergeCell ref="C22:D22"/>
    <mergeCell ref="C17:D17"/>
    <mergeCell ref="C18:D18"/>
    <mergeCell ref="C19:D19"/>
    <mergeCell ref="C20:D20"/>
    <mergeCell ref="C21:D21"/>
  </mergeCells>
  <phoneticPr fontId="17" type="noConversion"/>
  <conditionalFormatting sqref="I3:K6 H4:H6">
    <cfRule type="cellIs" dxfId="1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H2049"/>
  <sheetViews>
    <sheetView tabSelected="1" topLeftCell="A1384" zoomScale="115" zoomScaleNormal="115" workbookViewId="0">
      <selection activeCell="B1434" sqref="B1434"/>
    </sheetView>
  </sheetViews>
  <sheetFormatPr defaultColWidth="21.7109375" defaultRowHeight="12.75" x14ac:dyDescent="0.2"/>
  <cols>
    <col min="1" max="1" width="48.42578125" customWidth="1"/>
    <col min="2" max="2" width="59.5703125" style="32" customWidth="1"/>
  </cols>
  <sheetData>
    <row r="1" spans="1:8" ht="12" customHeight="1" x14ac:dyDescent="0.2">
      <c r="A1" s="53" t="s">
        <v>7741</v>
      </c>
      <c r="B1" s="64" t="s">
        <v>11241</v>
      </c>
    </row>
    <row r="2" spans="1:8" s="83" customFormat="1" x14ac:dyDescent="0.2">
      <c r="A2" t="s">
        <v>7742</v>
      </c>
      <c r="B2" s="84" t="str">
        <f>A2</f>
        <v>:1000000000000000000000000000000000000000F0</v>
      </c>
      <c r="G2" s="83" t="s">
        <v>10739</v>
      </c>
      <c r="H2" s="83">
        <f>IF(B2&lt;&gt;G2,1," ")</f>
        <v>1</v>
      </c>
    </row>
    <row r="3" spans="1:8" s="83" customFormat="1" x14ac:dyDescent="0.2">
      <c r="A3" t="s">
        <v>7743</v>
      </c>
      <c r="B3" s="84" t="str">
        <f t="shared" ref="B3:B25" si="0">A3</f>
        <v>:1000100000000000000000000000000000000000E0</v>
      </c>
      <c r="G3" s="83" t="s">
        <v>10740</v>
      </c>
      <c r="H3" s="83">
        <f t="shared" ref="H3:H66" si="1">IF(B3&lt;&gt;G3,1," ")</f>
        <v>1</v>
      </c>
    </row>
    <row r="4" spans="1:8" s="83" customFormat="1" x14ac:dyDescent="0.2">
      <c r="A4" t="s">
        <v>7744</v>
      </c>
      <c r="B4" s="84" t="str">
        <f t="shared" si="0"/>
        <v>:1000200000000000000000000000000000000000D0</v>
      </c>
      <c r="G4" s="83" t="s">
        <v>7744</v>
      </c>
      <c r="H4" s="83" t="str">
        <f t="shared" si="1"/>
        <v xml:space="preserve"> </v>
      </c>
    </row>
    <row r="5" spans="1:8" s="83" customFormat="1" x14ac:dyDescent="0.2">
      <c r="A5" t="s">
        <v>7745</v>
      </c>
      <c r="B5" s="84" t="str">
        <f t="shared" si="0"/>
        <v>:1000300000000000000000000000000000000000C0</v>
      </c>
      <c r="G5" s="83" t="s">
        <v>10741</v>
      </c>
      <c r="H5" s="83">
        <f t="shared" si="1"/>
        <v>1</v>
      </c>
    </row>
    <row r="6" spans="1:8" s="83" customFormat="1" x14ac:dyDescent="0.2">
      <c r="A6" t="s">
        <v>7746</v>
      </c>
      <c r="B6" s="84" t="str">
        <f t="shared" si="0"/>
        <v>:1000400000000000000000000000000000000000B0</v>
      </c>
      <c r="G6" s="83" t="s">
        <v>7746</v>
      </c>
      <c r="H6" s="83" t="str">
        <f t="shared" si="1"/>
        <v xml:space="preserve"> </v>
      </c>
    </row>
    <row r="7" spans="1:8" s="83" customFormat="1" x14ac:dyDescent="0.2">
      <c r="A7" t="s">
        <v>7747</v>
      </c>
      <c r="B7" s="84" t="str">
        <f t="shared" si="0"/>
        <v>:1000500000000000000000000000000000000000A0</v>
      </c>
      <c r="G7" s="83" t="s">
        <v>10742</v>
      </c>
      <c r="H7" s="83">
        <f t="shared" si="1"/>
        <v>1</v>
      </c>
    </row>
    <row r="8" spans="1:8" s="83" customFormat="1" x14ac:dyDescent="0.2">
      <c r="A8" t="s">
        <v>7748</v>
      </c>
      <c r="B8" s="84" t="str">
        <f t="shared" si="0"/>
        <v>:100060000000000000000000000000000000000090</v>
      </c>
      <c r="G8" s="83" t="s">
        <v>7748</v>
      </c>
      <c r="H8" s="83" t="str">
        <f t="shared" si="1"/>
        <v xml:space="preserve"> </v>
      </c>
    </row>
    <row r="9" spans="1:8" s="83" customFormat="1" x14ac:dyDescent="0.2">
      <c r="A9" t="s">
        <v>7749</v>
      </c>
      <c r="B9" s="84" t="str">
        <f t="shared" si="0"/>
        <v>:100070000000000000000000000000000000000080</v>
      </c>
      <c r="G9" s="83" t="s">
        <v>7749</v>
      </c>
      <c r="H9" s="83" t="str">
        <f t="shared" si="1"/>
        <v xml:space="preserve"> </v>
      </c>
    </row>
    <row r="10" spans="1:8" s="83" customFormat="1" x14ac:dyDescent="0.2">
      <c r="A10" t="s">
        <v>7750</v>
      </c>
      <c r="B10" s="84" t="str">
        <f t="shared" si="0"/>
        <v>:10008000324B000033302D4F4B542D32303037314E</v>
      </c>
      <c r="G10" s="83" t="s">
        <v>7750</v>
      </c>
      <c r="H10" s="83" t="str">
        <f t="shared" si="1"/>
        <v xml:space="preserve"> </v>
      </c>
    </row>
    <row r="11" spans="1:8" s="83" customFormat="1" x14ac:dyDescent="0.2">
      <c r="A11" t="s">
        <v>7751</v>
      </c>
      <c r="B11" s="84" t="str">
        <f t="shared" si="0"/>
        <v>:10009000303A31363A35332E303045453D474141CF</v>
      </c>
      <c r="G11" s="83" t="s">
        <v>7751</v>
      </c>
      <c r="H11" s="83" t="str">
        <f t="shared" si="1"/>
        <v xml:space="preserve"> </v>
      </c>
    </row>
    <row r="12" spans="1:8" s="83" customFormat="1" x14ac:dyDescent="0.2">
      <c r="A12" t="s">
        <v>7752</v>
      </c>
      <c r="B12" s="84" t="str">
        <f t="shared" si="0"/>
        <v>:1000A0003330373834414141202000000000000047</v>
      </c>
      <c r="G12" s="83" t="s">
        <v>10743</v>
      </c>
      <c r="H12" s="83">
        <f t="shared" si="1"/>
        <v>1</v>
      </c>
    </row>
    <row r="13" spans="1:8" s="83" customFormat="1" x14ac:dyDescent="0.2">
      <c r="A13" t="s">
        <v>7753</v>
      </c>
      <c r="B13" s="84" t="str">
        <f t="shared" si="0"/>
        <v>:1000B0000000000000000000000000000000000040</v>
      </c>
      <c r="G13" s="83" t="s">
        <v>10744</v>
      </c>
      <c r="H13" s="83">
        <f t="shared" si="1"/>
        <v>1</v>
      </c>
    </row>
    <row r="14" spans="1:8" s="83" customFormat="1" x14ac:dyDescent="0.2">
      <c r="A14" t="s">
        <v>7754</v>
      </c>
      <c r="B14" s="84" t="str">
        <f t="shared" si="0"/>
        <v>:1000C0000000000000000000000000000000000030</v>
      </c>
      <c r="G14" s="83" t="s">
        <v>10745</v>
      </c>
      <c r="H14" s="83">
        <f t="shared" si="1"/>
        <v>1</v>
      </c>
    </row>
    <row r="15" spans="1:8" s="83" customFormat="1" x14ac:dyDescent="0.2">
      <c r="A15" t="s">
        <v>7755</v>
      </c>
      <c r="B15" s="84" t="str">
        <f t="shared" si="0"/>
        <v>:1000D0000000000000000000000000000000000020</v>
      </c>
      <c r="G15" s="83" t="s">
        <v>7755</v>
      </c>
      <c r="H15" s="83" t="str">
        <f t="shared" si="1"/>
        <v xml:space="preserve"> </v>
      </c>
    </row>
    <row r="16" spans="1:8" s="83" customFormat="1" x14ac:dyDescent="0.2">
      <c r="A16" t="s">
        <v>7756</v>
      </c>
      <c r="B16" s="84" t="str">
        <f t="shared" si="0"/>
        <v>:1000E0000000000000000000000000000000000010</v>
      </c>
      <c r="G16" s="83" t="s">
        <v>7756</v>
      </c>
      <c r="H16" s="83" t="str">
        <f t="shared" si="1"/>
        <v xml:space="preserve"> </v>
      </c>
    </row>
    <row r="17" spans="1:8" s="83" customFormat="1" x14ac:dyDescent="0.2">
      <c r="A17" t="s">
        <v>7757</v>
      </c>
      <c r="B17" s="84" t="str">
        <f t="shared" si="0"/>
        <v>:1000F0000000000000000000000000000000000000</v>
      </c>
      <c r="G17" s="83" t="s">
        <v>7757</v>
      </c>
      <c r="H17" s="83" t="str">
        <f t="shared" si="1"/>
        <v xml:space="preserve"> </v>
      </c>
    </row>
    <row r="18" spans="1:8" s="83" customFormat="1" x14ac:dyDescent="0.2">
      <c r="A18" t="s">
        <v>7758</v>
      </c>
      <c r="B18" s="84" t="str">
        <f t="shared" si="0"/>
        <v>:1001000000000000000000000000000000000000EF</v>
      </c>
      <c r="G18" s="83" t="s">
        <v>7758</v>
      </c>
      <c r="H18" s="83" t="str">
        <f t="shared" si="1"/>
        <v xml:space="preserve"> </v>
      </c>
    </row>
    <row r="19" spans="1:8" s="83" customFormat="1" x14ac:dyDescent="0.2">
      <c r="A19" t="s">
        <v>7759</v>
      </c>
      <c r="B19" s="84" t="str">
        <f t="shared" si="0"/>
        <v>:1001100000000000000000000000000000000000DF</v>
      </c>
      <c r="G19" s="83" t="s">
        <v>7759</v>
      </c>
      <c r="H19" s="83" t="str">
        <f t="shared" si="1"/>
        <v xml:space="preserve"> </v>
      </c>
    </row>
    <row r="20" spans="1:8" s="83" customFormat="1" x14ac:dyDescent="0.2">
      <c r="A20" t="s">
        <v>7760</v>
      </c>
      <c r="B20" s="84" t="str">
        <f t="shared" si="0"/>
        <v>:1001200000000000000000000000000000000000CF</v>
      </c>
      <c r="G20" s="83" t="s">
        <v>7760</v>
      </c>
      <c r="H20" s="83" t="str">
        <f t="shared" si="1"/>
        <v xml:space="preserve"> </v>
      </c>
    </row>
    <row r="21" spans="1:8" s="83" customFormat="1" x14ac:dyDescent="0.2">
      <c r="A21" t="s">
        <v>7761</v>
      </c>
      <c r="B21" s="84" t="str">
        <f t="shared" si="0"/>
        <v>:1001300000000000000000000000000000000000BF</v>
      </c>
      <c r="G21" s="83" t="s">
        <v>7761</v>
      </c>
      <c r="H21" s="83" t="str">
        <f t="shared" si="1"/>
        <v xml:space="preserve"> </v>
      </c>
    </row>
    <row r="22" spans="1:8" s="83" customFormat="1" x14ac:dyDescent="0.2">
      <c r="A22" t="s">
        <v>7762</v>
      </c>
      <c r="B22" s="84" t="str">
        <f t="shared" si="0"/>
        <v>:1001400000000000000000000000000000000000AF</v>
      </c>
      <c r="G22" s="83" t="s">
        <v>7762</v>
      </c>
      <c r="H22" s="83" t="str">
        <f t="shared" si="1"/>
        <v xml:space="preserve"> </v>
      </c>
    </row>
    <row r="23" spans="1:8" s="83" customFormat="1" x14ac:dyDescent="0.2">
      <c r="A23" t="s">
        <v>7763</v>
      </c>
      <c r="B23" s="84" t="str">
        <f t="shared" si="0"/>
        <v>:10015000000000000000000000000000000000009F</v>
      </c>
      <c r="G23" s="83" t="s">
        <v>7763</v>
      </c>
      <c r="H23" s="83" t="str">
        <f t="shared" si="1"/>
        <v xml:space="preserve"> </v>
      </c>
    </row>
    <row r="24" spans="1:8" s="83" customFormat="1" x14ac:dyDescent="0.2">
      <c r="A24" t="s">
        <v>7764</v>
      </c>
      <c r="B24" s="84" t="str">
        <f t="shared" si="0"/>
        <v>:10016000000000000000000000000000000000008F</v>
      </c>
      <c r="G24" s="83" t="s">
        <v>7764</v>
      </c>
      <c r="H24" s="83" t="str">
        <f t="shared" si="1"/>
        <v xml:space="preserve"> </v>
      </c>
    </row>
    <row r="25" spans="1:8" s="83" customFormat="1" x14ac:dyDescent="0.2">
      <c r="A25" t="s">
        <v>7765</v>
      </c>
      <c r="B25" s="84" t="str">
        <f t="shared" si="0"/>
        <v>:10017000000000000000000000000000000000007F</v>
      </c>
      <c r="G25" s="83" t="s">
        <v>7765</v>
      </c>
      <c r="H25" s="83" t="str">
        <f t="shared" si="1"/>
        <v xml:space="preserve"> </v>
      </c>
    </row>
    <row r="26" spans="1:8" s="83" customFormat="1" x14ac:dyDescent="0.2">
      <c r="A26" s="54" t="s">
        <v>9783</v>
      </c>
      <c r="B26" s="84" t="str">
        <f ca="1">LEFT(A26,9)&amp;'Install (2)'!L2&amp;C26</f>
        <v>:100180001428283C14200200FF000D020000000289</v>
      </c>
      <c r="C26" s="83" t="str">
        <f ca="1">RIGHT(DEC2HEX(65535-(HEX2DEC(MID(A26,2,2))+HEX2DEC(MID(A26,4,2))+HEX2DEC(MID(A26,6,2))+HEX2DEC(MID(A26,8,2))+'Install (2)'!M2)+1),2)</f>
        <v>89</v>
      </c>
      <c r="G26" s="83" t="s">
        <v>11202</v>
      </c>
      <c r="H26" s="83">
        <f t="shared" ca="1" si="1"/>
        <v>1</v>
      </c>
    </row>
    <row r="27" spans="1:8" s="83" customFormat="1" x14ac:dyDescent="0.2">
      <c r="A27" s="54" t="s">
        <v>7766</v>
      </c>
      <c r="B27" s="84" t="str">
        <f ca="1">LEFT(A27,9)&amp;'Install (2)'!L3&amp;C27</f>
        <v>:10019000010064FF0132FFFF000000000000FF14B7</v>
      </c>
      <c r="C27" s="83" t="str">
        <f ca="1">RIGHT(DEC2HEX(65535-(HEX2DEC(MID(A27,2,2))+HEX2DEC(MID(A27,4,2))+HEX2DEC(MID(A27,6,2))+HEX2DEC(MID(A27,8,2))+'Install (2)'!M3)+1),2)</f>
        <v>B7</v>
      </c>
      <c r="G27" s="83" t="s">
        <v>11203</v>
      </c>
      <c r="H27" s="83" t="str">
        <f t="shared" ca="1" si="1"/>
        <v xml:space="preserve"> </v>
      </c>
    </row>
    <row r="28" spans="1:8" s="83" customFormat="1" x14ac:dyDescent="0.2">
      <c r="A28" s="54" t="s">
        <v>7767</v>
      </c>
      <c r="B28" s="84" t="str">
        <f ca="1">LEFT(A28,9)&amp;'Install (2)'!L4&amp;C28</f>
        <v>:1001A00000000014000000FFFFFF011414140300FE</v>
      </c>
      <c r="C28" s="83" t="str">
        <f ca="1">RIGHT(DEC2HEX(65535-(HEX2DEC(MID(A28,2,2))+HEX2DEC(MID(A28,4,2))+HEX2DEC(MID(A28,6,2))+HEX2DEC(MID(A28,8,2))+'Install (2)'!M4)+1),2)</f>
        <v>FE</v>
      </c>
      <c r="G28" s="83" t="s">
        <v>11204</v>
      </c>
      <c r="H28" s="83" t="str">
        <f t="shared" ca="1" si="1"/>
        <v xml:space="preserve"> </v>
      </c>
    </row>
    <row r="29" spans="1:8" s="83" customFormat="1" x14ac:dyDescent="0.2">
      <c r="A29" s="54" t="s">
        <v>7768</v>
      </c>
      <c r="B29" s="84" t="str">
        <f ca="1">LEFT(A29,9)&amp;'Install (2)'!L5&amp;C29</f>
        <v>:1001B00028FF2802780000FF000011000000000066</v>
      </c>
      <c r="C29" s="83" t="str">
        <f ca="1">RIGHT(DEC2HEX(65535-(HEX2DEC(MID(A29,2,2))+HEX2DEC(MID(A29,4,2))+HEX2DEC(MID(A29,6,2))+HEX2DEC(MID(A29,8,2))+'Install (2)'!M5)+1),2)</f>
        <v>66</v>
      </c>
      <c r="G29" s="83" t="s">
        <v>11205</v>
      </c>
      <c r="H29" s="83">
        <f t="shared" ca="1" si="1"/>
        <v>1</v>
      </c>
    </row>
    <row r="30" spans="1:8" s="83" customFormat="1" x14ac:dyDescent="0.2">
      <c r="A30" s="54" t="s">
        <v>7769</v>
      </c>
      <c r="B30" s="84" t="str">
        <f ca="1">LEFT(A30,9)&amp;'Install (2)'!L6&amp;C30</f>
        <v>:1001C00000000D14000000000A0000000100000003</v>
      </c>
      <c r="C30" s="83" t="str">
        <f ca="1">RIGHT(DEC2HEX(65535-(HEX2DEC(MID(A30,2,2))+HEX2DEC(MID(A30,4,2))+HEX2DEC(MID(A30,6,2))+HEX2DEC(MID(A30,8,2))+'Install (2)'!M6)+1),2)</f>
        <v>03</v>
      </c>
      <c r="G30" s="83" t="s">
        <v>10746</v>
      </c>
      <c r="H30" s="83" t="str">
        <f t="shared" ca="1" si="1"/>
        <v xml:space="preserve"> </v>
      </c>
    </row>
    <row r="31" spans="1:8" s="83" customFormat="1" x14ac:dyDescent="0.2">
      <c r="A31" s="54" t="s">
        <v>7770</v>
      </c>
      <c r="B31" s="84" t="str">
        <f ca="1">LEFT(A31,9)&amp;'Install (2)'!L7&amp;C31</f>
        <v>:1001D000001400003C010100000000FFFFFFFFFFD2</v>
      </c>
      <c r="C31" s="83" t="str">
        <f ca="1">RIGHT(DEC2HEX(65535-(HEX2DEC(MID(A31,2,2))+HEX2DEC(MID(A31,4,2))+HEX2DEC(MID(A31,6,2))+HEX2DEC(MID(A31,8,2))+'Install (2)'!M7)+1),2)</f>
        <v>D2</v>
      </c>
      <c r="G31" s="83" t="s">
        <v>11206</v>
      </c>
      <c r="H31" s="83">
        <f t="shared" ca="1" si="1"/>
        <v>1</v>
      </c>
    </row>
    <row r="32" spans="1:8" s="83" customFormat="1" x14ac:dyDescent="0.2">
      <c r="A32" s="54" t="s">
        <v>7771</v>
      </c>
      <c r="B32" s="84" t="str">
        <f ca="1">LEFT(A32,9)&amp;'Install (2)'!L8&amp;C32</f>
        <v>:1001E000FFFFFF00010000070000FF00FF0000000C</v>
      </c>
      <c r="C32" s="83" t="str">
        <f ca="1">RIGHT(DEC2HEX(65535-(HEX2DEC(MID(A32,2,2))+HEX2DEC(MID(A32,4,2))+HEX2DEC(MID(A32,6,2))+HEX2DEC(MID(A32,8,2))+'Install (2)'!M8)+1),2)</f>
        <v>0C</v>
      </c>
      <c r="G32" s="83" t="s">
        <v>7771</v>
      </c>
      <c r="H32" s="83" t="str">
        <f t="shared" ca="1" si="1"/>
        <v xml:space="preserve"> </v>
      </c>
    </row>
    <row r="33" spans="1:8" s="83" customFormat="1" x14ac:dyDescent="0.2">
      <c r="A33" s="54" t="s">
        <v>7772</v>
      </c>
      <c r="B33" s="84" t="str">
        <f ca="1">LEFT(A33,9)&amp;'Install (2)'!L9&amp;C33</f>
        <v>:1001F00000000000000000000000000000000200FD</v>
      </c>
      <c r="C33" s="83" t="str">
        <f ca="1">RIGHT(DEC2HEX(65535-(HEX2DEC(MID(A33,2,2))+HEX2DEC(MID(A33,4,2))+HEX2DEC(MID(A33,6,2))+HEX2DEC(MID(A33,8,2))+'Install (2)'!M9)+1),2)</f>
        <v>FD</v>
      </c>
      <c r="G33" s="83" t="s">
        <v>10747</v>
      </c>
      <c r="H33" s="83">
        <f t="shared" ca="1" si="1"/>
        <v>1</v>
      </c>
    </row>
    <row r="34" spans="1:8" s="83" customFormat="1" x14ac:dyDescent="0.2">
      <c r="A34" s="54" t="s">
        <v>7773</v>
      </c>
      <c r="B34" s="84" t="str">
        <f ca="1">LEFT(A34,9)&amp;'Install (2)'!L10&amp;C34</f>
        <v>:100200000000021414141405000000000003000094</v>
      </c>
      <c r="C34" s="83" t="str">
        <f ca="1">RIGHT(DEC2HEX(65535-(HEX2DEC(MID(A34,2,2))+HEX2DEC(MID(A34,4,2))+HEX2DEC(MID(A34,6,2))+HEX2DEC(MID(A34,8,2))+'Install (2)'!M10)+1),2)</f>
        <v>94</v>
      </c>
      <c r="G34" s="83" t="s">
        <v>11207</v>
      </c>
      <c r="H34" s="83" t="str">
        <f t="shared" ca="1" si="1"/>
        <v xml:space="preserve"> </v>
      </c>
    </row>
    <row r="35" spans="1:8" s="83" customFormat="1" x14ac:dyDescent="0.2">
      <c r="A35" s="54" t="s">
        <v>7774</v>
      </c>
      <c r="B35" s="84" t="str">
        <f ca="1">LEFT(A35,9)&amp;'Install (2)'!L11&amp;C35</f>
        <v>:1002100000000000000400000000000000000000DA</v>
      </c>
      <c r="C35" s="83" t="str">
        <f ca="1">RIGHT(DEC2HEX(65535-(HEX2DEC(MID(A35,2,2))+HEX2DEC(MID(A35,4,2))+HEX2DEC(MID(A35,6,2))+HEX2DEC(MID(A35,8,2))+'Install (2)'!M11)+1),2)</f>
        <v>DA</v>
      </c>
      <c r="G35" s="83" t="s">
        <v>11208</v>
      </c>
      <c r="H35" s="83" t="str">
        <f t="shared" ca="1" si="1"/>
        <v xml:space="preserve"> </v>
      </c>
    </row>
    <row r="36" spans="1:8" s="83" customFormat="1" x14ac:dyDescent="0.2">
      <c r="A36" s="54" t="s">
        <v>7775</v>
      </c>
      <c r="B36" s="84" t="str">
        <f ca="1">LEFT(A36,9)&amp;'Install (2)'!L12&amp;C36</f>
        <v>:10022000000000000000000000000400000D001E9F</v>
      </c>
      <c r="C36" s="83" t="str">
        <f ca="1">RIGHT(DEC2HEX(65535-(HEX2DEC(MID(A36,2,2))+HEX2DEC(MID(A36,4,2))+HEX2DEC(MID(A36,6,2))+HEX2DEC(MID(A36,8,2))+'Install (2)'!M12)+1),2)</f>
        <v>9F</v>
      </c>
      <c r="G36" s="83" t="s">
        <v>10748</v>
      </c>
      <c r="H36" s="83" t="str">
        <f t="shared" ca="1" si="1"/>
        <v xml:space="preserve"> </v>
      </c>
    </row>
    <row r="37" spans="1:8" s="83" customFormat="1" x14ac:dyDescent="0.2">
      <c r="A37" s="54" t="s">
        <v>7776</v>
      </c>
      <c r="B37" s="84" t="str">
        <f ca="1">LEFT(A37,9)&amp;'Install (2)'!L13&amp;C37</f>
        <v>:100230000A3C000000000000000000000001000176</v>
      </c>
      <c r="C37" s="83" t="str">
        <f ca="1">RIGHT(DEC2HEX(65535-(HEX2DEC(MID(A37,2,2))+HEX2DEC(MID(A37,4,2))+HEX2DEC(MID(A37,6,2))+HEX2DEC(MID(A37,8,2))+'Install (2)'!M13)+1),2)</f>
        <v>76</v>
      </c>
      <c r="G37" s="83" t="s">
        <v>10749</v>
      </c>
      <c r="H37" s="83" t="str">
        <f t="shared" ca="1" si="1"/>
        <v xml:space="preserve"> </v>
      </c>
    </row>
    <row r="38" spans="1:8" s="83" customFormat="1" x14ac:dyDescent="0.2">
      <c r="A38" s="54" t="s">
        <v>7777</v>
      </c>
      <c r="B38" s="84" t="str">
        <f ca="1">LEFT(A38,9)&amp;'Install (2)'!L14&amp;C38</f>
        <v>:10024000000000000001000000000000000A0000A3</v>
      </c>
      <c r="C38" s="83" t="str">
        <f ca="1">RIGHT(DEC2HEX(65535-(HEX2DEC(MID(A38,2,2))+HEX2DEC(MID(A38,4,2))+HEX2DEC(MID(A38,6,2))+HEX2DEC(MID(A38,8,2))+'Install (2)'!M14)+1),2)</f>
        <v>A3</v>
      </c>
      <c r="G38" s="83" t="s">
        <v>11209</v>
      </c>
      <c r="H38" s="83">
        <f t="shared" ca="1" si="1"/>
        <v>1</v>
      </c>
    </row>
    <row r="39" spans="1:8" s="83" customFormat="1" x14ac:dyDescent="0.2">
      <c r="A39" s="54" t="s">
        <v>7778</v>
      </c>
      <c r="B39" s="84" t="str">
        <f ca="1">LEFT(A39,9)&amp;'Install (2)'!L15&amp;C39</f>
        <v>:1002500000000000000000320D000000000000005F</v>
      </c>
      <c r="C39" s="83" t="str">
        <f ca="1">RIGHT(DEC2HEX(65535-(HEX2DEC(MID(A39,2,2))+HEX2DEC(MID(A39,4,2))+HEX2DEC(MID(A39,6,2))+HEX2DEC(MID(A39,8,2))+'Install (2)'!M15)+1),2)</f>
        <v>5F</v>
      </c>
      <c r="G39" s="83" t="s">
        <v>10750</v>
      </c>
      <c r="H39" s="83">
        <f t="shared" ca="1" si="1"/>
        <v>1</v>
      </c>
    </row>
    <row r="40" spans="1:8" s="83" customFormat="1" x14ac:dyDescent="0.2">
      <c r="A40" s="54" t="s">
        <v>7779</v>
      </c>
      <c r="B40" s="84" t="str">
        <f ca="1">LEFT(A40,9)&amp;'Install (2)'!L16&amp;C40</f>
        <v>:1002600000000000000000000000501EFF0001FF21</v>
      </c>
      <c r="C40" s="83" t="str">
        <f ca="1">RIGHT(DEC2HEX(65535-(HEX2DEC(MID(A40,2,2))+HEX2DEC(MID(A40,4,2))+HEX2DEC(MID(A40,6,2))+HEX2DEC(MID(A40,8,2))+'Install (2)'!M16)+1),2)</f>
        <v>21</v>
      </c>
      <c r="G40" s="83" t="s">
        <v>10751</v>
      </c>
      <c r="H40" s="83" t="str">
        <f t="shared" ca="1" si="1"/>
        <v xml:space="preserve"> </v>
      </c>
    </row>
    <row r="41" spans="1:8" s="83" customFormat="1" x14ac:dyDescent="0.2">
      <c r="A41" s="54" t="s">
        <v>7780</v>
      </c>
      <c r="B41" s="84" t="str">
        <f ca="1">LEFT(A41,9)&amp;'Install (2)'!L17&amp;C41</f>
        <v>:100270000000461EFF01000000000000000000FF1B</v>
      </c>
      <c r="C41" s="83" t="str">
        <f ca="1">RIGHT(DEC2HEX(65535-(HEX2DEC(MID(A41,2,2))+HEX2DEC(MID(A41,4,2))+HEX2DEC(MID(A41,6,2))+HEX2DEC(MID(A41,8,2))+'Install (2)'!M17)+1),2)</f>
        <v>1B</v>
      </c>
      <c r="G41" s="83" t="s">
        <v>10752</v>
      </c>
      <c r="H41" s="83" t="str">
        <f t="shared" ca="1" si="1"/>
        <v xml:space="preserve"> </v>
      </c>
    </row>
    <row r="42" spans="1:8" s="83" customFormat="1" x14ac:dyDescent="0.2">
      <c r="A42" s="54" t="s">
        <v>7781</v>
      </c>
      <c r="B42" s="84" t="str">
        <f ca="1">LEFT(A42,9)&amp;'Install (2)'!L18&amp;C42</f>
        <v>:10028000FFFF00000000000000000000000001006F</v>
      </c>
      <c r="C42" s="83" t="str">
        <f ca="1">RIGHT(DEC2HEX(65535-(HEX2DEC(MID(A42,2,2))+HEX2DEC(MID(A42,4,2))+HEX2DEC(MID(A42,6,2))+HEX2DEC(MID(A42,8,2))+'Install (2)'!M18)+1),2)</f>
        <v>6F</v>
      </c>
      <c r="G42" s="83" t="s">
        <v>7781</v>
      </c>
      <c r="H42" s="83" t="str">
        <f t="shared" ca="1" si="1"/>
        <v xml:space="preserve"> </v>
      </c>
    </row>
    <row r="43" spans="1:8" s="83" customFormat="1" x14ac:dyDescent="0.2">
      <c r="A43" s="54" t="s">
        <v>7782</v>
      </c>
      <c r="B43" s="84" t="str">
        <f ca="1">LEFT(A43,9)&amp;'Install (2)'!L19&amp;C43</f>
        <v>:1002900000FF0000FFFFFFFFFFFFFFFF3C0000012A</v>
      </c>
      <c r="C43" s="83" t="str">
        <f ca="1">RIGHT(DEC2HEX(65535-(HEX2DEC(MID(A43,2,2))+HEX2DEC(MID(A43,4,2))+HEX2DEC(MID(A43,6,2))+HEX2DEC(MID(A43,8,2))+'Install (2)'!M19)+1),2)</f>
        <v>2A</v>
      </c>
      <c r="G43" s="83" t="s">
        <v>11243</v>
      </c>
      <c r="H43" s="83">
        <f t="shared" ca="1" si="1"/>
        <v>1</v>
      </c>
    </row>
    <row r="44" spans="1:8" s="83" customFormat="1" x14ac:dyDescent="0.2">
      <c r="A44" s="54" t="s">
        <v>7783</v>
      </c>
      <c r="B44" s="84" t="str">
        <f ca="1">LEFT(A44,9)&amp;'Install (2)'!L20&amp;C44</f>
        <v>:1002A0006432506E0A0000000000000000000000F0</v>
      </c>
      <c r="C44" s="83" t="str">
        <f ca="1">RIGHT(DEC2HEX(65535-(HEX2DEC(MID(A44,2,2))+HEX2DEC(MID(A44,4,2))+HEX2DEC(MID(A44,6,2))+HEX2DEC(MID(A44,8,2))+'Install (2)'!M20)+1),2)</f>
        <v>F0</v>
      </c>
      <c r="G44" s="83" t="s">
        <v>10753</v>
      </c>
      <c r="H44" s="83" t="str">
        <f t="shared" ca="1" si="1"/>
        <v xml:space="preserve"> </v>
      </c>
    </row>
    <row r="45" spans="1:8" s="83" customFormat="1" x14ac:dyDescent="0.2">
      <c r="A45" s="54" t="s">
        <v>7784</v>
      </c>
      <c r="B45" s="84" t="str">
        <f ca="1">LEFT(A45,9)&amp;'Install (2)'!L21&amp;C45</f>
        <v>:1002B0000000000A000000FF00000100003C0000F8</v>
      </c>
      <c r="C45" s="83" t="str">
        <f ca="1">RIGHT(DEC2HEX(65535-(HEX2DEC(MID(A45,2,2))+HEX2DEC(MID(A45,4,2))+HEX2DEC(MID(A45,6,2))+HEX2DEC(MID(A45,8,2))+'Install (2)'!M21)+1),2)</f>
        <v>F8</v>
      </c>
      <c r="G45" s="83" t="s">
        <v>10754</v>
      </c>
      <c r="H45" s="83" t="str">
        <f t="shared" ca="1" si="1"/>
        <v xml:space="preserve"> </v>
      </c>
    </row>
    <row r="46" spans="1:8" s="83" customFormat="1" x14ac:dyDescent="0.2">
      <c r="A46" s="54" t="s">
        <v>7785</v>
      </c>
      <c r="B46" s="84" t="str">
        <f ca="1">LEFT(A46,9)&amp;'Install (2)'!L22&amp;C46</f>
        <v>:1002C000000000000000000000000A2A00000000FA</v>
      </c>
      <c r="C46" s="83" t="str">
        <f ca="1">RIGHT(DEC2HEX(65535-(HEX2DEC(MID(A46,2,2))+HEX2DEC(MID(A46,4,2))+HEX2DEC(MID(A46,6,2))+HEX2DEC(MID(A46,8,2))+'Install (2)'!M22)+1),2)</f>
        <v>FA</v>
      </c>
      <c r="G46" s="83" t="s">
        <v>10755</v>
      </c>
      <c r="H46" s="83">
        <f t="shared" ca="1" si="1"/>
        <v>1</v>
      </c>
    </row>
    <row r="47" spans="1:8" s="83" customFormat="1" x14ac:dyDescent="0.2">
      <c r="A47" s="54" t="s">
        <v>7786</v>
      </c>
      <c r="B47" s="84" t="str">
        <f ca="1">LEFT(A47,9)&amp;'Install (2)'!L23&amp;C47</f>
        <v>:1002D0000000010C00000000000000000000000011</v>
      </c>
      <c r="C47" s="83" t="str">
        <f ca="1">RIGHT(DEC2HEX(65535-(HEX2DEC(MID(A47,2,2))+HEX2DEC(MID(A47,4,2))+HEX2DEC(MID(A47,6,2))+HEX2DEC(MID(A47,8,2))+'Install (2)'!M23)+1),2)</f>
        <v>11</v>
      </c>
      <c r="G47" s="83" t="s">
        <v>11244</v>
      </c>
      <c r="H47" s="83">
        <f t="shared" ca="1" si="1"/>
        <v>1</v>
      </c>
    </row>
    <row r="48" spans="1:8" s="83" customFormat="1" x14ac:dyDescent="0.2">
      <c r="A48" s="54" t="s">
        <v>7787</v>
      </c>
      <c r="B48" s="84" t="str">
        <f ca="1">LEFT(A48,9)&amp;'Install (2)'!L24&amp;C48</f>
        <v>:1002E000000000000000000000000000000000000E</v>
      </c>
      <c r="C48" s="83" t="str">
        <f ca="1">RIGHT(DEC2HEX(65535-(HEX2DEC(MID(A48,2,2))+HEX2DEC(MID(A48,4,2))+HEX2DEC(MID(A48,6,2))+HEX2DEC(MID(A48,8,2))+'Install (2)'!M24)+1),2)</f>
        <v>0E</v>
      </c>
      <c r="G48" s="83" t="s">
        <v>7787</v>
      </c>
      <c r="H48" s="83" t="str">
        <f t="shared" ca="1" si="1"/>
        <v xml:space="preserve"> </v>
      </c>
    </row>
    <row r="49" spans="1:8" s="83" customFormat="1" x14ac:dyDescent="0.2">
      <c r="A49" s="54" t="s">
        <v>7788</v>
      </c>
      <c r="B49" s="84" t="str">
        <f ca="1">LEFT(A49,9)&amp;'Install (2)'!L25&amp;C49</f>
        <v>:1002F00000000000000000000000000000000000FE</v>
      </c>
      <c r="C49" s="83" t="str">
        <f ca="1">RIGHT(DEC2HEX(65535-(HEX2DEC(MID(A49,2,2))+HEX2DEC(MID(A49,4,2))+HEX2DEC(MID(A49,6,2))+HEX2DEC(MID(A49,8,2))+'Install (2)'!M25)+1),2)</f>
        <v>FE</v>
      </c>
      <c r="G49" s="83" t="s">
        <v>7788</v>
      </c>
      <c r="H49" s="83" t="str">
        <f t="shared" ca="1" si="1"/>
        <v xml:space="preserve"> </v>
      </c>
    </row>
    <row r="50" spans="1:8" s="83" customFormat="1" x14ac:dyDescent="0.2">
      <c r="A50" s="54" t="s">
        <v>7789</v>
      </c>
      <c r="B50" s="84" t="str">
        <f ca="1">LEFT(A50,9)&amp;'Install (2)'!L26&amp;C50</f>
        <v>:1003000000000000000000000000000000000000ED</v>
      </c>
      <c r="C50" s="83" t="str">
        <f ca="1">RIGHT(DEC2HEX(65535-(HEX2DEC(MID(A50,2,2))+HEX2DEC(MID(A50,4,2))+HEX2DEC(MID(A50,6,2))+HEX2DEC(MID(A50,8,2))+'Install (2)'!M26)+1),2)</f>
        <v>ED</v>
      </c>
      <c r="G50" s="83" t="s">
        <v>7789</v>
      </c>
      <c r="H50" s="83" t="str">
        <f t="shared" ca="1" si="1"/>
        <v xml:space="preserve"> </v>
      </c>
    </row>
    <row r="51" spans="1:8" s="83" customFormat="1" x14ac:dyDescent="0.2">
      <c r="A51" s="54" t="s">
        <v>7790</v>
      </c>
      <c r="B51" s="84" t="str">
        <f ca="1">LEFT(A51,9)&amp;'Install (2)'!L27&amp;C51</f>
        <v>:1003100000000000000000000000000000000000DD</v>
      </c>
      <c r="C51" s="83" t="str">
        <f ca="1">RIGHT(DEC2HEX(65535-(HEX2DEC(MID(A51,2,2))+HEX2DEC(MID(A51,4,2))+HEX2DEC(MID(A51,6,2))+HEX2DEC(MID(A51,8,2))+'Install (2)'!M27)+1),2)</f>
        <v>DD</v>
      </c>
      <c r="G51" s="83" t="s">
        <v>7790</v>
      </c>
      <c r="H51" s="83" t="str">
        <f t="shared" ca="1" si="1"/>
        <v xml:space="preserve"> </v>
      </c>
    </row>
    <row r="52" spans="1:8" s="83" customFormat="1" x14ac:dyDescent="0.2">
      <c r="A52" s="54" t="s">
        <v>7791</v>
      </c>
      <c r="B52" s="84" t="str">
        <f ca="1">LEFT(A52,9)&amp;'Install (2)'!L28&amp;C52</f>
        <v>:1003200000000000000000000000000000000000CD</v>
      </c>
      <c r="C52" s="83" t="str">
        <f ca="1">RIGHT(DEC2HEX(65535-(HEX2DEC(MID(A52,2,2))+HEX2DEC(MID(A52,4,2))+HEX2DEC(MID(A52,6,2))+HEX2DEC(MID(A52,8,2))+'Install (2)'!M28)+1),2)</f>
        <v>CD</v>
      </c>
      <c r="G52" s="83" t="s">
        <v>7791</v>
      </c>
      <c r="H52" s="83" t="str">
        <f t="shared" ca="1" si="1"/>
        <v xml:space="preserve"> </v>
      </c>
    </row>
    <row r="53" spans="1:8" s="83" customFormat="1" x14ac:dyDescent="0.2">
      <c r="A53" s="54" t="s">
        <v>7792</v>
      </c>
      <c r="B53" s="84" t="str">
        <f ca="1">LEFT(A53,9)&amp;'Install (2)'!L29&amp;C53</f>
        <v>:1003300000000000000000000000010000000000BC</v>
      </c>
      <c r="C53" s="83" t="str">
        <f ca="1">RIGHT(DEC2HEX(65535-(HEX2DEC(MID(A53,2,2))+HEX2DEC(MID(A53,4,2))+HEX2DEC(MID(A53,6,2))+HEX2DEC(MID(A53,8,2))+'Install (2)'!M29)+1),2)</f>
        <v>BC</v>
      </c>
      <c r="G53" s="83" t="s">
        <v>11210</v>
      </c>
      <c r="H53" s="83" t="str">
        <f t="shared" ca="1" si="1"/>
        <v xml:space="preserve"> </v>
      </c>
    </row>
    <row r="54" spans="1:8" s="83" customFormat="1" x14ac:dyDescent="0.2">
      <c r="A54" s="54" t="s">
        <v>7793</v>
      </c>
      <c r="B54" s="84" t="str">
        <f ca="1">LEFT(A54,9)&amp;'Install (2)'!L30&amp;C54</f>
        <v>:1003400000001E000F00000000B4000000000000CC</v>
      </c>
      <c r="C54" s="83" t="str">
        <f ca="1">RIGHT(DEC2HEX(65535-(HEX2DEC(MID(A54,2,2))+HEX2DEC(MID(A54,4,2))+HEX2DEC(MID(A54,6,2))+HEX2DEC(MID(A54,8,2))+'Install (2)'!M30)+1),2)</f>
        <v>CC</v>
      </c>
      <c r="G54" s="83" t="s">
        <v>11228</v>
      </c>
      <c r="H54" s="83" t="str">
        <f t="shared" ca="1" si="1"/>
        <v xml:space="preserve"> </v>
      </c>
    </row>
    <row r="55" spans="1:8" s="83" customFormat="1" x14ac:dyDescent="0.2">
      <c r="A55" s="54" t="s">
        <v>7794</v>
      </c>
      <c r="B55" s="84" t="str">
        <f ca="1">LEFT(A55,9)&amp;'Install (2)'!L31&amp;C55</f>
        <v>:1003500000000000000000000A000300FFFFFFFF94</v>
      </c>
      <c r="C55" s="83" t="str">
        <f ca="1">RIGHT(DEC2HEX(65535-(HEX2DEC(MID(A55,2,2))+HEX2DEC(MID(A55,4,2))+HEX2DEC(MID(A55,6,2))+HEX2DEC(MID(A55,8,2))+'Install (2)'!M31)+1),2)</f>
        <v>94</v>
      </c>
      <c r="G55" s="83" t="s">
        <v>11229</v>
      </c>
      <c r="H55" s="83" t="str">
        <f t="shared" ca="1" si="1"/>
        <v xml:space="preserve"> </v>
      </c>
    </row>
    <row r="56" spans="1:8" s="83" customFormat="1" x14ac:dyDescent="0.2">
      <c r="A56" s="54" t="s">
        <v>7795</v>
      </c>
      <c r="B56" s="84" t="str">
        <f ca="1">LEFT(A56,9)&amp;'Install (2)'!L32&amp;C56</f>
        <v>:10036000000000000000000000000000001E00FF70</v>
      </c>
      <c r="C56" s="83" t="str">
        <f ca="1">RIGHT(DEC2HEX(65535-(HEX2DEC(MID(A56,2,2))+HEX2DEC(MID(A56,4,2))+HEX2DEC(MID(A56,6,2))+HEX2DEC(MID(A56,8,2))+'Install (2)'!M32)+1),2)</f>
        <v>70</v>
      </c>
      <c r="G56" s="83" t="s">
        <v>11211</v>
      </c>
      <c r="H56" s="83" t="str">
        <f t="shared" ca="1" si="1"/>
        <v xml:space="preserve"> </v>
      </c>
    </row>
    <row r="57" spans="1:8" s="83" customFormat="1" x14ac:dyDescent="0.2">
      <c r="A57" s="54" t="s">
        <v>7796</v>
      </c>
      <c r="B57" s="84" t="str">
        <f ca="1">LEFT(A57,9)&amp;'Install (2)'!L33&amp;C57</f>
        <v>:1003700000FF000000020500000000000000000077</v>
      </c>
      <c r="C57" s="83" t="str">
        <f ca="1">RIGHT(DEC2HEX(65535-(HEX2DEC(MID(A57,2,2))+HEX2DEC(MID(A57,4,2))+HEX2DEC(MID(A57,6,2))+HEX2DEC(MID(A57,8,2))+'Install (2)'!M33)+1),2)</f>
        <v>77</v>
      </c>
      <c r="G57" s="83" t="s">
        <v>11238</v>
      </c>
      <c r="H57" s="83" t="str">
        <f t="shared" ca="1" si="1"/>
        <v xml:space="preserve"> </v>
      </c>
    </row>
    <row r="58" spans="1:8" s="83" customFormat="1" x14ac:dyDescent="0.2">
      <c r="A58" s="54" t="s">
        <v>7797</v>
      </c>
      <c r="B58" s="84" t="str">
        <f ca="1">LEFT(A58,9)&amp;'Install (2)'!L34&amp;C58</f>
        <v>:10038000000100000000000000000000000000006C</v>
      </c>
      <c r="C58" s="83" t="str">
        <f ca="1">RIGHT(DEC2HEX(65535-(HEX2DEC(MID(A58,2,2))+HEX2DEC(MID(A58,4,2))+HEX2DEC(MID(A58,6,2))+HEX2DEC(MID(A58,8,2))+'Install (2)'!M34)+1),2)</f>
        <v>6C</v>
      </c>
      <c r="G58" s="83" t="s">
        <v>7797</v>
      </c>
      <c r="H58" s="83">
        <f t="shared" ca="1" si="1"/>
        <v>1</v>
      </c>
    </row>
    <row r="59" spans="1:8" s="83" customFormat="1" x14ac:dyDescent="0.2">
      <c r="A59" s="54" t="s">
        <v>7798</v>
      </c>
      <c r="B59" s="84" t="str">
        <f ca="1">LEFT(A59,9)&amp;'Install (2)'!L35&amp;C59</f>
        <v>:10039000000000000000000000000000000000005D</v>
      </c>
      <c r="C59" s="83" t="str">
        <f ca="1">RIGHT(DEC2HEX(65535-(HEX2DEC(MID(A59,2,2))+HEX2DEC(MID(A59,4,2))+HEX2DEC(MID(A59,6,2))+HEX2DEC(MID(A59,8,2))+'Install (2)'!M35)+1),2)</f>
        <v>5D</v>
      </c>
      <c r="G59" s="83" t="s">
        <v>7798</v>
      </c>
      <c r="H59" s="83" t="str">
        <f t="shared" ca="1" si="1"/>
        <v xml:space="preserve"> </v>
      </c>
    </row>
    <row r="60" spans="1:8" s="83" customFormat="1" x14ac:dyDescent="0.2">
      <c r="A60" s="54" t="s">
        <v>7799</v>
      </c>
      <c r="B60" s="84" t="str">
        <f ca="1">LEFT(A60,9)&amp;'Install (2)'!L36&amp;C60</f>
        <v>:1003A000000000000000000000000000000000004D</v>
      </c>
      <c r="C60" s="83" t="str">
        <f ca="1">RIGHT(DEC2HEX(65535-(HEX2DEC(MID(A60,2,2))+HEX2DEC(MID(A60,4,2))+HEX2DEC(MID(A60,6,2))+HEX2DEC(MID(A60,8,2))+'Install (2)'!M36)+1),2)</f>
        <v>4D</v>
      </c>
      <c r="G60" s="83" t="s">
        <v>7799</v>
      </c>
      <c r="H60" s="83" t="str">
        <f t="shared" ca="1" si="1"/>
        <v xml:space="preserve"> </v>
      </c>
    </row>
    <row r="61" spans="1:8" s="83" customFormat="1" x14ac:dyDescent="0.2">
      <c r="A61" s="54" t="s">
        <v>7800</v>
      </c>
      <c r="B61" s="84" t="str">
        <f ca="1">LEFT(A61,9)&amp;'Install (2)'!L37&amp;C61</f>
        <v>:1003B0000008000000000000000000000000000035</v>
      </c>
      <c r="C61" s="83" t="str">
        <f ca="1">RIGHT(DEC2HEX(65535-(HEX2DEC(MID(A61,2,2))+HEX2DEC(MID(A61,4,2))+HEX2DEC(MID(A61,6,2))+HEX2DEC(MID(A61,8,2))+'Install (2)'!M37)+1),2)</f>
        <v>35</v>
      </c>
      <c r="G61" s="83" t="s">
        <v>11212</v>
      </c>
      <c r="H61" s="83" t="str">
        <f t="shared" ca="1" si="1"/>
        <v xml:space="preserve"> </v>
      </c>
    </row>
    <row r="62" spans="1:8" s="83" customFormat="1" x14ac:dyDescent="0.2">
      <c r="A62" s="54" t="s">
        <v>7801</v>
      </c>
      <c r="B62" s="84" t="str">
        <f ca="1">LEFT(A62,9)&amp;'Install (2)'!L38&amp;C62</f>
        <v>:1003C000000000000000000000000000000000002D</v>
      </c>
      <c r="C62" s="83" t="str">
        <f ca="1">RIGHT(DEC2HEX(65535-(HEX2DEC(MID(A62,2,2))+HEX2DEC(MID(A62,4,2))+HEX2DEC(MID(A62,6,2))+HEX2DEC(MID(A62,8,2))+'Install (2)'!M38)+1),2)</f>
        <v>2D</v>
      </c>
      <c r="G62" s="83" t="s">
        <v>7801</v>
      </c>
      <c r="H62" s="83" t="str">
        <f t="shared" ca="1" si="1"/>
        <v xml:space="preserve"> </v>
      </c>
    </row>
    <row r="63" spans="1:8" s="83" customFormat="1" x14ac:dyDescent="0.2">
      <c r="A63" s="54" t="s">
        <v>7802</v>
      </c>
      <c r="B63" s="84" t="str">
        <f ca="1">LEFT(A63,9)&amp;'Install (2)'!L39&amp;C63</f>
        <v>:1003D00000000000000000000100000002050520F0</v>
      </c>
      <c r="C63" s="83" t="str">
        <f ca="1">RIGHT(DEC2HEX(65535-(HEX2DEC(MID(A63,2,2))+HEX2DEC(MID(A63,4,2))+HEX2DEC(MID(A63,6,2))+HEX2DEC(MID(A63,8,2))+'Install (2)'!M39)+1),2)</f>
        <v>F0</v>
      </c>
      <c r="G63" s="83" t="s">
        <v>11230</v>
      </c>
      <c r="H63" s="83" t="str">
        <f t="shared" ca="1" si="1"/>
        <v xml:space="preserve"> </v>
      </c>
    </row>
    <row r="64" spans="1:8" s="83" customFormat="1" x14ac:dyDescent="0.2">
      <c r="A64" s="54" t="s">
        <v>7803</v>
      </c>
      <c r="B64" s="84" t="str">
        <f ca="1">LEFT(A64,9)&amp;'Install (2)'!L40&amp;C64</f>
        <v>:1003E0000020000A000A14000000000A0005010FA6</v>
      </c>
      <c r="C64" s="83" t="str">
        <f ca="1">RIGHT(DEC2HEX(65535-(HEX2DEC(MID(A64,2,2))+HEX2DEC(MID(A64,4,2))+HEX2DEC(MID(A64,6,2))+HEX2DEC(MID(A64,8,2))+'Install (2)'!M40)+1),2)</f>
        <v>A6</v>
      </c>
      <c r="G64" s="83" t="s">
        <v>11239</v>
      </c>
      <c r="H64" s="83" t="str">
        <f t="shared" ca="1" si="1"/>
        <v xml:space="preserve"> </v>
      </c>
    </row>
    <row r="65" spans="1:8" s="83" customFormat="1" x14ac:dyDescent="0.2">
      <c r="A65" s="54" t="s">
        <v>7804</v>
      </c>
      <c r="B65" s="84" t="str">
        <f ca="1">LEFT(A65,9)&amp;'Install (2)'!L41&amp;C65</f>
        <v>:1003F0001E0F0002000C0C00000000000003FFFFB5</v>
      </c>
      <c r="C65" s="83" t="str">
        <f ca="1">RIGHT(DEC2HEX(65535-(HEX2DEC(MID(A65,2,2))+HEX2DEC(MID(A65,4,2))+HEX2DEC(MID(A65,6,2))+HEX2DEC(MID(A65,8,2))+'Install (2)'!M41)+1),2)</f>
        <v>B5</v>
      </c>
      <c r="G65" s="83" t="s">
        <v>11231</v>
      </c>
      <c r="H65" s="83">
        <f t="shared" ca="1" si="1"/>
        <v>1</v>
      </c>
    </row>
    <row r="66" spans="1:8" s="83" customFormat="1" x14ac:dyDescent="0.2">
      <c r="A66" s="54" t="s">
        <v>7805</v>
      </c>
      <c r="B66" s="84" t="str">
        <f ca="1">LEFT(A66,9)&amp;'Install (2)'!L42&amp;C66</f>
        <v>:1004000000000000000000000000000000000000EC</v>
      </c>
      <c r="C66" s="83" t="str">
        <f ca="1">RIGHT(DEC2HEX(65535-(HEX2DEC(MID(A66,2,2))+HEX2DEC(MID(A66,4,2))+HEX2DEC(MID(A66,6,2))+HEX2DEC(MID(A66,8,2))+'Install (2)'!M42)+1),2)</f>
        <v>EC</v>
      </c>
      <c r="G66" s="83" t="s">
        <v>7805</v>
      </c>
      <c r="H66" s="83" t="str">
        <f t="shared" ca="1" si="1"/>
        <v xml:space="preserve"> </v>
      </c>
    </row>
    <row r="67" spans="1:8" s="83" customFormat="1" x14ac:dyDescent="0.2">
      <c r="A67" s="54" t="s">
        <v>7806</v>
      </c>
      <c r="B67" s="84" t="str">
        <f ca="1">LEFT(A67,9)&amp;'Install (2)'!L43&amp;C67</f>
        <v>:1004100000000000000000000000000000000000DC</v>
      </c>
      <c r="C67" s="83" t="str">
        <f ca="1">RIGHT(DEC2HEX(65535-(HEX2DEC(MID(A67,2,2))+HEX2DEC(MID(A67,4,2))+HEX2DEC(MID(A67,6,2))+HEX2DEC(MID(A67,8,2))+'Install (2)'!M43)+1),2)</f>
        <v>DC</v>
      </c>
      <c r="G67" s="83" t="s">
        <v>7806</v>
      </c>
      <c r="H67" s="83" t="str">
        <f t="shared" ref="H67:H130" ca="1" si="2">IF(B67&lt;&gt;G67,1," ")</f>
        <v xml:space="preserve"> </v>
      </c>
    </row>
    <row r="68" spans="1:8" s="83" customFormat="1" x14ac:dyDescent="0.2">
      <c r="A68" s="54" t="s">
        <v>7807</v>
      </c>
      <c r="B68" s="84" t="str">
        <f ca="1">LEFT(A68,9)&amp;'Install (2)'!L44&amp;C68</f>
        <v>:1004200000000000000000000000000000000000CC</v>
      </c>
      <c r="C68" s="83" t="str">
        <f ca="1">RIGHT(DEC2HEX(65535-(HEX2DEC(MID(A68,2,2))+HEX2DEC(MID(A68,4,2))+HEX2DEC(MID(A68,6,2))+HEX2DEC(MID(A68,8,2))+'Install (2)'!M44)+1),2)</f>
        <v>CC</v>
      </c>
      <c r="G68" s="83" t="s">
        <v>7807</v>
      </c>
      <c r="H68" s="83" t="str">
        <f t="shared" ca="1" si="2"/>
        <v xml:space="preserve"> </v>
      </c>
    </row>
    <row r="69" spans="1:8" s="83" customFormat="1" x14ac:dyDescent="0.2">
      <c r="A69" s="54" t="s">
        <v>7808</v>
      </c>
      <c r="B69" s="84" t="str">
        <f ca="1">LEFT(A69,9)&amp;'Install (2)'!L45&amp;C69</f>
        <v>:1004300000000000000000000000000000000000BC</v>
      </c>
      <c r="C69" s="83" t="str">
        <f ca="1">RIGHT(DEC2HEX(65535-(HEX2DEC(MID(A69,2,2))+HEX2DEC(MID(A69,4,2))+HEX2DEC(MID(A69,6,2))+HEX2DEC(MID(A69,8,2))+'Install (2)'!M45)+1),2)</f>
        <v>BC</v>
      </c>
      <c r="G69" s="83" t="s">
        <v>7808</v>
      </c>
      <c r="H69" s="83" t="str">
        <f t="shared" ca="1" si="2"/>
        <v xml:space="preserve"> </v>
      </c>
    </row>
    <row r="70" spans="1:8" s="83" customFormat="1" x14ac:dyDescent="0.2">
      <c r="A70" s="54" t="s">
        <v>7809</v>
      </c>
      <c r="B70" s="84" t="str">
        <f ca="1">LEFT(A70,9)&amp;'Install (2)'!L46&amp;C70</f>
        <v>:1004400000000000000000000000000000000000AC</v>
      </c>
      <c r="C70" s="83" t="str">
        <f ca="1">RIGHT(DEC2HEX(65535-(HEX2DEC(MID(A70,2,2))+HEX2DEC(MID(A70,4,2))+HEX2DEC(MID(A70,6,2))+HEX2DEC(MID(A70,8,2))+'Install (2)'!M46)+1),2)</f>
        <v>AC</v>
      </c>
      <c r="G70" s="83" t="s">
        <v>7809</v>
      </c>
      <c r="H70" s="83" t="str">
        <f t="shared" ca="1" si="2"/>
        <v xml:space="preserve"> </v>
      </c>
    </row>
    <row r="71" spans="1:8" s="83" customFormat="1" x14ac:dyDescent="0.2">
      <c r="A71" s="54" t="s">
        <v>7810</v>
      </c>
      <c r="B71" s="84" t="str">
        <f ca="1">LEFT(A71,9)&amp;'Install (2)'!L47&amp;C71</f>
        <v>:10045000000000000000000000000000000000009C</v>
      </c>
      <c r="C71" s="83" t="str">
        <f ca="1">RIGHT(DEC2HEX(65535-(HEX2DEC(MID(A71,2,2))+HEX2DEC(MID(A71,4,2))+HEX2DEC(MID(A71,6,2))+HEX2DEC(MID(A71,8,2))+'Install (2)'!M47)+1),2)</f>
        <v>9C</v>
      </c>
      <c r="G71" s="83" t="s">
        <v>7810</v>
      </c>
      <c r="H71" s="83" t="str">
        <f t="shared" ca="1" si="2"/>
        <v xml:space="preserve"> </v>
      </c>
    </row>
    <row r="72" spans="1:8" s="83" customFormat="1" x14ac:dyDescent="0.2">
      <c r="A72" s="54" t="s">
        <v>7811</v>
      </c>
      <c r="B72" s="84" t="str">
        <f ca="1">LEFT(A72,9)&amp;'Install (2)'!L48&amp;C72</f>
        <v>:10046000000000000000000000000000000000008C</v>
      </c>
      <c r="C72" s="83" t="str">
        <f ca="1">RIGHT(DEC2HEX(65535-(HEX2DEC(MID(A72,2,2))+HEX2DEC(MID(A72,4,2))+HEX2DEC(MID(A72,6,2))+HEX2DEC(MID(A72,8,2))+'Install (2)'!M48)+1),2)</f>
        <v>8C</v>
      </c>
      <c r="G72" s="83" t="s">
        <v>7811</v>
      </c>
      <c r="H72" s="83" t="str">
        <f t="shared" ca="1" si="2"/>
        <v xml:space="preserve"> </v>
      </c>
    </row>
    <row r="73" spans="1:8" s="83" customFormat="1" x14ac:dyDescent="0.2">
      <c r="A73" s="54" t="s">
        <v>7812</v>
      </c>
      <c r="B73" s="84" t="str">
        <f ca="1">LEFT(A73,9)&amp;'Install (2)'!L49&amp;C73</f>
        <v>:10047000000000000000000000000000FF00012458</v>
      </c>
      <c r="C73" s="83" t="str">
        <f ca="1">RIGHT(DEC2HEX(65535-(HEX2DEC(MID(A73,2,2))+HEX2DEC(MID(A73,4,2))+HEX2DEC(MID(A73,6,2))+HEX2DEC(MID(A73,8,2))+'Install (2)'!M49)+1),2)</f>
        <v>58</v>
      </c>
      <c r="G73" s="83" t="s">
        <v>11232</v>
      </c>
      <c r="H73" s="83" t="str">
        <f t="shared" ca="1" si="2"/>
        <v xml:space="preserve"> </v>
      </c>
    </row>
    <row r="74" spans="1:8" s="83" customFormat="1" x14ac:dyDescent="0.2">
      <c r="A74" s="54" t="s">
        <v>7813</v>
      </c>
      <c r="B74" s="84" t="str">
        <f ca="1">LEFT(A74,9)&amp;'Install (2)'!L50&amp;C74</f>
        <v>:100480000C03050000000005000000000000000053</v>
      </c>
      <c r="C74" s="83" t="str">
        <f ca="1">RIGHT(DEC2HEX(65535-(HEX2DEC(MID(A74,2,2))+HEX2DEC(MID(A74,4,2))+HEX2DEC(MID(A74,6,2))+HEX2DEC(MID(A74,8,2))+'Install (2)'!M50)+1),2)</f>
        <v>53</v>
      </c>
      <c r="G74" s="83" t="s">
        <v>11233</v>
      </c>
      <c r="H74" s="83" t="str">
        <f t="shared" ca="1" si="2"/>
        <v xml:space="preserve"> </v>
      </c>
    </row>
    <row r="75" spans="1:8" s="83" customFormat="1" x14ac:dyDescent="0.2">
      <c r="A75" s="54" t="s">
        <v>7814</v>
      </c>
      <c r="B75" s="84" t="str">
        <f ca="1">LEFT(A75,9)&amp;'Install (2)'!L51&amp;C75</f>
        <v>:10049000000000000000000000000000000000005C</v>
      </c>
      <c r="C75" s="83" t="str">
        <f ca="1">RIGHT(DEC2HEX(65535-(HEX2DEC(MID(A75,2,2))+HEX2DEC(MID(A75,4,2))+HEX2DEC(MID(A75,6,2))+HEX2DEC(MID(A75,8,2))+'Install (2)'!M51)+1),2)</f>
        <v>5C</v>
      </c>
      <c r="G75" s="83" t="s">
        <v>7814</v>
      </c>
      <c r="H75" s="83" t="str">
        <f t="shared" ca="1" si="2"/>
        <v xml:space="preserve"> </v>
      </c>
    </row>
    <row r="76" spans="1:8" s="83" customFormat="1" x14ac:dyDescent="0.2">
      <c r="A76" s="54" t="s">
        <v>7815</v>
      </c>
      <c r="B76" s="84" t="str">
        <f ca="1">LEFT(A76,9)&amp;'Install (2)'!L52&amp;C76</f>
        <v>:1004A000000000000100000000000000000000004B</v>
      </c>
      <c r="C76" s="83" t="str">
        <f ca="1">RIGHT(DEC2HEX(65535-(HEX2DEC(MID(A76,2,2))+HEX2DEC(MID(A76,4,2))+HEX2DEC(MID(A76,6,2))+HEX2DEC(MID(A76,8,2))+'Install (2)'!M52)+1),2)</f>
        <v>4B</v>
      </c>
      <c r="G76" s="83" t="s">
        <v>11213</v>
      </c>
      <c r="H76" s="83" t="str">
        <f t="shared" ca="1" si="2"/>
        <v xml:space="preserve"> </v>
      </c>
    </row>
    <row r="77" spans="1:8" s="83" customFormat="1" x14ac:dyDescent="0.2">
      <c r="A77" t="s">
        <v>7816</v>
      </c>
      <c r="B77" s="84" t="str">
        <f t="shared" ref="B77:B118" si="3">A77</f>
        <v>:1004B000000000000000000000000000000000003C</v>
      </c>
      <c r="G77" s="83" t="s">
        <v>7816</v>
      </c>
      <c r="H77" s="83" t="str">
        <f t="shared" si="2"/>
        <v xml:space="preserve"> </v>
      </c>
    </row>
    <row r="78" spans="1:8" s="83" customFormat="1" x14ac:dyDescent="0.2">
      <c r="A78" t="s">
        <v>7817</v>
      </c>
      <c r="B78" s="84" t="str">
        <f t="shared" si="3"/>
        <v>:1004C000000000000000000000000000000000002C</v>
      </c>
      <c r="G78" s="83" t="s">
        <v>7817</v>
      </c>
      <c r="H78" s="83" t="str">
        <f t="shared" si="2"/>
        <v xml:space="preserve"> </v>
      </c>
    </row>
    <row r="79" spans="1:8" s="83" customFormat="1" x14ac:dyDescent="0.2">
      <c r="A79" t="s">
        <v>7818</v>
      </c>
      <c r="B79" s="84" t="str">
        <f t="shared" si="3"/>
        <v>:1004D000000000000000000000000000000000001C</v>
      </c>
      <c r="G79" s="83" t="s">
        <v>7818</v>
      </c>
      <c r="H79" s="83" t="str">
        <f t="shared" si="2"/>
        <v xml:space="preserve"> </v>
      </c>
    </row>
    <row r="80" spans="1:8" s="83" customFormat="1" x14ac:dyDescent="0.2">
      <c r="A80" t="s">
        <v>7819</v>
      </c>
      <c r="B80" s="84" t="str">
        <f t="shared" si="3"/>
        <v>:1004E000000000000000000000000000000000000C</v>
      </c>
      <c r="G80" s="83" t="s">
        <v>7819</v>
      </c>
      <c r="H80" s="83" t="str">
        <f t="shared" si="2"/>
        <v xml:space="preserve"> </v>
      </c>
    </row>
    <row r="81" spans="1:8" s="83" customFormat="1" x14ac:dyDescent="0.2">
      <c r="A81" t="s">
        <v>7820</v>
      </c>
      <c r="B81" s="84" t="str">
        <f t="shared" si="3"/>
        <v>:1004F00000000000000000000000000000000000FC</v>
      </c>
      <c r="G81" s="83" t="s">
        <v>7820</v>
      </c>
      <c r="H81" s="83" t="str">
        <f t="shared" si="2"/>
        <v xml:space="preserve"> </v>
      </c>
    </row>
    <row r="82" spans="1:8" s="83" customFormat="1" x14ac:dyDescent="0.2">
      <c r="A82" t="s">
        <v>7821</v>
      </c>
      <c r="B82" s="84" t="str">
        <f t="shared" si="3"/>
        <v>:1005000000000000000000000000000000000000EB</v>
      </c>
      <c r="G82" s="83" t="s">
        <v>7821</v>
      </c>
      <c r="H82" s="83" t="str">
        <f t="shared" si="2"/>
        <v xml:space="preserve"> </v>
      </c>
    </row>
    <row r="83" spans="1:8" s="83" customFormat="1" x14ac:dyDescent="0.2">
      <c r="A83" t="s">
        <v>7822</v>
      </c>
      <c r="B83" s="84" t="str">
        <f t="shared" si="3"/>
        <v>:1005100000000000000000000000000000000000DB</v>
      </c>
      <c r="G83" s="83" t="s">
        <v>7822</v>
      </c>
      <c r="H83" s="83" t="str">
        <f t="shared" si="2"/>
        <v xml:space="preserve"> </v>
      </c>
    </row>
    <row r="84" spans="1:8" s="83" customFormat="1" x14ac:dyDescent="0.2">
      <c r="A84" t="s">
        <v>7823</v>
      </c>
      <c r="B84" s="84" t="str">
        <f t="shared" si="3"/>
        <v>:1005200000000000000000000000000000000000CB</v>
      </c>
      <c r="G84" s="83" t="s">
        <v>7823</v>
      </c>
      <c r="H84" s="83" t="str">
        <f t="shared" si="2"/>
        <v xml:space="preserve"> </v>
      </c>
    </row>
    <row r="85" spans="1:8" s="83" customFormat="1" x14ac:dyDescent="0.2">
      <c r="A85" t="s">
        <v>7824</v>
      </c>
      <c r="B85" s="84" t="str">
        <f t="shared" si="3"/>
        <v>:1005300000000000000000000000000000000000BB</v>
      </c>
      <c r="G85" s="83" t="s">
        <v>7824</v>
      </c>
      <c r="H85" s="83" t="str">
        <f t="shared" si="2"/>
        <v xml:space="preserve"> </v>
      </c>
    </row>
    <row r="86" spans="1:8" s="83" customFormat="1" x14ac:dyDescent="0.2">
      <c r="A86" t="s">
        <v>7825</v>
      </c>
      <c r="B86" s="84" t="str">
        <f t="shared" si="3"/>
        <v>:1005400000000000000000000000000000000000AB</v>
      </c>
      <c r="G86" s="83" t="s">
        <v>7825</v>
      </c>
      <c r="H86" s="83" t="str">
        <f t="shared" si="2"/>
        <v xml:space="preserve"> </v>
      </c>
    </row>
    <row r="87" spans="1:8" s="83" customFormat="1" x14ac:dyDescent="0.2">
      <c r="A87" t="s">
        <v>7826</v>
      </c>
      <c r="B87" s="84" t="str">
        <f t="shared" si="3"/>
        <v>:10055000000000000000000000000000000000009B</v>
      </c>
      <c r="G87" s="83" t="s">
        <v>7826</v>
      </c>
      <c r="H87" s="83" t="str">
        <f t="shared" si="2"/>
        <v xml:space="preserve"> </v>
      </c>
    </row>
    <row r="88" spans="1:8" s="83" customFormat="1" x14ac:dyDescent="0.2">
      <c r="A88" t="s">
        <v>7827</v>
      </c>
      <c r="B88" s="84" t="str">
        <f t="shared" si="3"/>
        <v>:10056000000000000000000000000000000000008B</v>
      </c>
      <c r="G88" s="83" t="s">
        <v>7827</v>
      </c>
      <c r="H88" s="83" t="str">
        <f t="shared" si="2"/>
        <v xml:space="preserve"> </v>
      </c>
    </row>
    <row r="89" spans="1:8" s="83" customFormat="1" x14ac:dyDescent="0.2">
      <c r="A89" t="s">
        <v>7828</v>
      </c>
      <c r="B89" s="84" t="str">
        <f t="shared" si="3"/>
        <v>:10057000000000000000000000000000000000007B</v>
      </c>
      <c r="G89" s="83" t="s">
        <v>7828</v>
      </c>
      <c r="H89" s="83" t="str">
        <f t="shared" si="2"/>
        <v xml:space="preserve"> </v>
      </c>
    </row>
    <row r="90" spans="1:8" s="83" customFormat="1" x14ac:dyDescent="0.2">
      <c r="A90" t="s">
        <v>7829</v>
      </c>
      <c r="B90" s="84" t="str">
        <f t="shared" si="3"/>
        <v>:10058000000000000000000000000000000000006B</v>
      </c>
      <c r="G90" s="83" t="s">
        <v>7829</v>
      </c>
      <c r="H90" s="83" t="str">
        <f t="shared" si="2"/>
        <v xml:space="preserve"> </v>
      </c>
    </row>
    <row r="91" spans="1:8" s="83" customFormat="1" x14ac:dyDescent="0.2">
      <c r="A91" t="s">
        <v>7830</v>
      </c>
      <c r="B91" s="84" t="str">
        <f t="shared" si="3"/>
        <v>:10059000000000000000000000000000000000005B</v>
      </c>
      <c r="G91" s="83" t="s">
        <v>7830</v>
      </c>
      <c r="H91" s="83" t="str">
        <f t="shared" si="2"/>
        <v xml:space="preserve"> </v>
      </c>
    </row>
    <row r="92" spans="1:8" s="83" customFormat="1" x14ac:dyDescent="0.2">
      <c r="A92" t="s">
        <v>7831</v>
      </c>
      <c r="B92" s="84" t="str">
        <f t="shared" si="3"/>
        <v>:1005A000000000000000000000000000000000004B</v>
      </c>
      <c r="G92" s="83" t="s">
        <v>7831</v>
      </c>
      <c r="H92" s="83" t="str">
        <f t="shared" si="2"/>
        <v xml:space="preserve"> </v>
      </c>
    </row>
    <row r="93" spans="1:8" s="83" customFormat="1" x14ac:dyDescent="0.2">
      <c r="A93" t="s">
        <v>7832</v>
      </c>
      <c r="B93" s="84" t="str">
        <f t="shared" si="3"/>
        <v>:1005B000000000000000000000000000000000003B</v>
      </c>
      <c r="G93" s="83" t="s">
        <v>7832</v>
      </c>
      <c r="H93" s="83" t="str">
        <f t="shared" si="2"/>
        <v xml:space="preserve"> </v>
      </c>
    </row>
    <row r="94" spans="1:8" s="83" customFormat="1" x14ac:dyDescent="0.2">
      <c r="A94" t="s">
        <v>7833</v>
      </c>
      <c r="B94" s="84" t="str">
        <f t="shared" si="3"/>
        <v>:1005C000000000000000000000000000000000002B</v>
      </c>
      <c r="G94" s="83" t="s">
        <v>7833</v>
      </c>
      <c r="H94" s="83" t="str">
        <f t="shared" si="2"/>
        <v xml:space="preserve"> </v>
      </c>
    </row>
    <row r="95" spans="1:8" s="83" customFormat="1" x14ac:dyDescent="0.2">
      <c r="A95" t="s">
        <v>7834</v>
      </c>
      <c r="B95" s="84" t="str">
        <f t="shared" si="3"/>
        <v>:1005D000000000000000000000000000000000001B</v>
      </c>
      <c r="G95" s="83" t="s">
        <v>7834</v>
      </c>
      <c r="H95" s="83" t="str">
        <f t="shared" si="2"/>
        <v xml:space="preserve"> </v>
      </c>
    </row>
    <row r="96" spans="1:8" s="83" customFormat="1" x14ac:dyDescent="0.2">
      <c r="A96" t="s">
        <v>7835</v>
      </c>
      <c r="B96" s="84" t="str">
        <f t="shared" si="3"/>
        <v>:1005E000000000000000000000000000000000000B</v>
      </c>
      <c r="G96" s="83" t="s">
        <v>7835</v>
      </c>
      <c r="H96" s="83" t="str">
        <f t="shared" si="2"/>
        <v xml:space="preserve"> </v>
      </c>
    </row>
    <row r="97" spans="1:8" s="83" customFormat="1" x14ac:dyDescent="0.2">
      <c r="A97" t="s">
        <v>7836</v>
      </c>
      <c r="B97" s="84" t="str">
        <f t="shared" si="3"/>
        <v>:1005F00000000000000000000000000000000000FB</v>
      </c>
      <c r="G97" s="83" t="s">
        <v>7836</v>
      </c>
      <c r="H97" s="83" t="str">
        <f t="shared" si="2"/>
        <v xml:space="preserve"> </v>
      </c>
    </row>
    <row r="98" spans="1:8" s="83" customFormat="1" x14ac:dyDescent="0.2">
      <c r="A98" t="s">
        <v>7837</v>
      </c>
      <c r="B98" s="84" t="str">
        <f t="shared" si="3"/>
        <v>:1006000000000000000000000000000000000000EA</v>
      </c>
      <c r="G98" s="83" t="s">
        <v>7837</v>
      </c>
      <c r="H98" s="83" t="str">
        <f t="shared" si="2"/>
        <v xml:space="preserve"> </v>
      </c>
    </row>
    <row r="99" spans="1:8" s="83" customFormat="1" x14ac:dyDescent="0.2">
      <c r="A99" t="s">
        <v>7838</v>
      </c>
      <c r="B99" s="84" t="str">
        <f t="shared" si="3"/>
        <v>:1006100000000000000000000000000000000000DA</v>
      </c>
      <c r="G99" s="83" t="s">
        <v>7838</v>
      </c>
      <c r="H99" s="83" t="str">
        <f t="shared" si="2"/>
        <v xml:space="preserve"> </v>
      </c>
    </row>
    <row r="100" spans="1:8" s="83" customFormat="1" x14ac:dyDescent="0.2">
      <c r="A100" t="s">
        <v>7839</v>
      </c>
      <c r="B100" s="84" t="str">
        <f t="shared" si="3"/>
        <v>:1006200000000000000000000000000000000000CA</v>
      </c>
      <c r="G100" s="83" t="s">
        <v>7839</v>
      </c>
      <c r="H100" s="83" t="str">
        <f t="shared" si="2"/>
        <v xml:space="preserve"> </v>
      </c>
    </row>
    <row r="101" spans="1:8" s="83" customFormat="1" x14ac:dyDescent="0.2">
      <c r="A101" t="s">
        <v>7840</v>
      </c>
      <c r="B101" s="84" t="str">
        <f t="shared" si="3"/>
        <v>:1006300000000000000000000000000000000000BA</v>
      </c>
      <c r="G101" s="83" t="s">
        <v>7840</v>
      </c>
      <c r="H101" s="83" t="str">
        <f t="shared" si="2"/>
        <v xml:space="preserve"> </v>
      </c>
    </row>
    <row r="102" spans="1:8" s="83" customFormat="1" x14ac:dyDescent="0.2">
      <c r="A102" t="s">
        <v>7841</v>
      </c>
      <c r="B102" s="84" t="str">
        <f t="shared" si="3"/>
        <v>:1006400000000000000000000000000000000000AA</v>
      </c>
      <c r="G102" s="83" t="s">
        <v>7841</v>
      </c>
      <c r="H102" s="83" t="str">
        <f t="shared" si="2"/>
        <v xml:space="preserve"> </v>
      </c>
    </row>
    <row r="103" spans="1:8" s="83" customFormat="1" x14ac:dyDescent="0.2">
      <c r="A103" t="s">
        <v>7842</v>
      </c>
      <c r="B103" s="84" t="str">
        <f t="shared" si="3"/>
        <v>:10065000000000000000000000000000000000009A</v>
      </c>
      <c r="G103" s="83" t="s">
        <v>7842</v>
      </c>
      <c r="H103" s="83" t="str">
        <f t="shared" si="2"/>
        <v xml:space="preserve"> </v>
      </c>
    </row>
    <row r="104" spans="1:8" s="83" customFormat="1" x14ac:dyDescent="0.2">
      <c r="A104" t="s">
        <v>7843</v>
      </c>
      <c r="B104" s="84" t="str">
        <f t="shared" si="3"/>
        <v>:10066000000000000000000000000000000000008A</v>
      </c>
      <c r="G104" s="83" t="s">
        <v>7843</v>
      </c>
      <c r="H104" s="83" t="str">
        <f t="shared" si="2"/>
        <v xml:space="preserve"> </v>
      </c>
    </row>
    <row r="105" spans="1:8" s="83" customFormat="1" x14ac:dyDescent="0.2">
      <c r="A105" t="s">
        <v>7844</v>
      </c>
      <c r="B105" s="84" t="str">
        <f t="shared" si="3"/>
        <v>:10067000000000000000000000000000000000007A</v>
      </c>
      <c r="G105" s="83" t="s">
        <v>7844</v>
      </c>
      <c r="H105" s="83" t="str">
        <f t="shared" si="2"/>
        <v xml:space="preserve"> </v>
      </c>
    </row>
    <row r="106" spans="1:8" s="83" customFormat="1" x14ac:dyDescent="0.2">
      <c r="A106" t="s">
        <v>7845</v>
      </c>
      <c r="B106" s="84" t="str">
        <f t="shared" si="3"/>
        <v>:10068000000000000000000000000000000000006A</v>
      </c>
      <c r="G106" s="83" t="s">
        <v>7845</v>
      </c>
      <c r="H106" s="83" t="str">
        <f t="shared" si="2"/>
        <v xml:space="preserve"> </v>
      </c>
    </row>
    <row r="107" spans="1:8" s="83" customFormat="1" x14ac:dyDescent="0.2">
      <c r="A107" t="s">
        <v>7846</v>
      </c>
      <c r="B107" s="84" t="str">
        <f t="shared" si="3"/>
        <v>:10069000000000000000000000000000000000005A</v>
      </c>
      <c r="G107" s="83" t="s">
        <v>7846</v>
      </c>
      <c r="H107" s="83" t="str">
        <f t="shared" si="2"/>
        <v xml:space="preserve"> </v>
      </c>
    </row>
    <row r="108" spans="1:8" s="83" customFormat="1" x14ac:dyDescent="0.2">
      <c r="A108" t="s">
        <v>7847</v>
      </c>
      <c r="B108" s="84" t="str">
        <f t="shared" si="3"/>
        <v>:1006A000000000000000000000000000000000004A</v>
      </c>
      <c r="G108" s="83" t="s">
        <v>7847</v>
      </c>
      <c r="H108" s="83" t="str">
        <f t="shared" si="2"/>
        <v xml:space="preserve"> </v>
      </c>
    </row>
    <row r="109" spans="1:8" s="83" customFormat="1" x14ac:dyDescent="0.2">
      <c r="A109" t="s">
        <v>7848</v>
      </c>
      <c r="B109" s="84" t="str">
        <f t="shared" si="3"/>
        <v>:1006B000000000000000000000000000000000003A</v>
      </c>
      <c r="G109" s="83" t="s">
        <v>7848</v>
      </c>
      <c r="H109" s="83" t="str">
        <f t="shared" si="2"/>
        <v xml:space="preserve"> </v>
      </c>
    </row>
    <row r="110" spans="1:8" s="83" customFormat="1" x14ac:dyDescent="0.2">
      <c r="A110" t="s">
        <v>7849</v>
      </c>
      <c r="B110" s="84" t="str">
        <f t="shared" si="3"/>
        <v>:1006C000000000000000000000000000000000002A</v>
      </c>
      <c r="G110" s="83" t="s">
        <v>7849</v>
      </c>
      <c r="H110" s="83" t="str">
        <f t="shared" si="2"/>
        <v xml:space="preserve"> </v>
      </c>
    </row>
    <row r="111" spans="1:8" s="83" customFormat="1" x14ac:dyDescent="0.2">
      <c r="A111" t="s">
        <v>7850</v>
      </c>
      <c r="B111" s="84" t="str">
        <f t="shared" si="3"/>
        <v>:1006D000000000000000000000000000000000001A</v>
      </c>
      <c r="G111" s="83" t="s">
        <v>7850</v>
      </c>
      <c r="H111" s="83" t="str">
        <f t="shared" si="2"/>
        <v xml:space="preserve"> </v>
      </c>
    </row>
    <row r="112" spans="1:8" s="83" customFormat="1" x14ac:dyDescent="0.2">
      <c r="A112" t="s">
        <v>7851</v>
      </c>
      <c r="B112" s="84" t="str">
        <f t="shared" si="3"/>
        <v>:1006E000000000000000000000000000000000000A</v>
      </c>
      <c r="G112" s="83" t="s">
        <v>7851</v>
      </c>
      <c r="H112" s="83" t="str">
        <f t="shared" si="2"/>
        <v xml:space="preserve"> </v>
      </c>
    </row>
    <row r="113" spans="1:8" s="83" customFormat="1" x14ac:dyDescent="0.2">
      <c r="A113" t="s">
        <v>7852</v>
      </c>
      <c r="B113" s="84" t="str">
        <f t="shared" si="3"/>
        <v>:1006F00000000000000000000000000000000000FA</v>
      </c>
      <c r="G113" s="83" t="s">
        <v>7852</v>
      </c>
      <c r="H113" s="83" t="str">
        <f t="shared" si="2"/>
        <v xml:space="preserve"> </v>
      </c>
    </row>
    <row r="114" spans="1:8" s="83" customFormat="1" x14ac:dyDescent="0.2">
      <c r="A114" t="s">
        <v>7853</v>
      </c>
      <c r="B114" s="84" t="str">
        <f t="shared" si="3"/>
        <v>:1007000000000000000000000000000000000000E9</v>
      </c>
      <c r="G114" s="83" t="s">
        <v>7853</v>
      </c>
      <c r="H114" s="83" t="str">
        <f t="shared" si="2"/>
        <v xml:space="preserve"> </v>
      </c>
    </row>
    <row r="115" spans="1:8" s="83" customFormat="1" x14ac:dyDescent="0.2">
      <c r="A115" t="s">
        <v>7854</v>
      </c>
      <c r="B115" s="84" t="str">
        <f t="shared" si="3"/>
        <v>:1007100000000000000000000000000000000000D9</v>
      </c>
      <c r="G115" s="83" t="s">
        <v>7854</v>
      </c>
      <c r="H115" s="83" t="str">
        <f t="shared" si="2"/>
        <v xml:space="preserve"> </v>
      </c>
    </row>
    <row r="116" spans="1:8" s="83" customFormat="1" x14ac:dyDescent="0.2">
      <c r="A116" t="s">
        <v>7855</v>
      </c>
      <c r="B116" s="84" t="str">
        <f t="shared" si="3"/>
        <v>:1007200000000000000000000000000000000000C9</v>
      </c>
      <c r="G116" s="83" t="s">
        <v>7855</v>
      </c>
      <c r="H116" s="83" t="str">
        <f t="shared" si="2"/>
        <v xml:space="preserve"> </v>
      </c>
    </row>
    <row r="117" spans="1:8" s="83" customFormat="1" x14ac:dyDescent="0.2">
      <c r="A117" t="s">
        <v>7856</v>
      </c>
      <c r="B117" s="84" t="str">
        <f t="shared" si="3"/>
        <v>:1007300000000000000000000000000000000000B9</v>
      </c>
      <c r="G117" s="83" t="s">
        <v>7856</v>
      </c>
      <c r="H117" s="83" t="str">
        <f t="shared" si="2"/>
        <v xml:space="preserve"> </v>
      </c>
    </row>
    <row r="118" spans="1:8" s="83" customFormat="1" x14ac:dyDescent="0.2">
      <c r="A118" t="s">
        <v>7857</v>
      </c>
      <c r="B118" s="84" t="str">
        <f t="shared" si="3"/>
        <v>:1007400000000000000000000000000000000000A9</v>
      </c>
      <c r="G118" s="83" t="s">
        <v>7857</v>
      </c>
      <c r="H118" s="83" t="str">
        <f t="shared" si="2"/>
        <v xml:space="preserve"> </v>
      </c>
    </row>
    <row r="119" spans="1:8" s="83" customFormat="1" x14ac:dyDescent="0.2">
      <c r="A119" t="s">
        <v>7858</v>
      </c>
      <c r="B119" s="84" t="str">
        <f t="shared" ref="B119:B153" si="4">A119</f>
        <v>:100750000000000000000000000000000000000099</v>
      </c>
      <c r="G119" s="83" t="s">
        <v>7858</v>
      </c>
      <c r="H119" s="83" t="str">
        <f t="shared" si="2"/>
        <v xml:space="preserve"> </v>
      </c>
    </row>
    <row r="120" spans="1:8" s="83" customFormat="1" x14ac:dyDescent="0.2">
      <c r="A120" t="s">
        <v>7859</v>
      </c>
      <c r="B120" s="84" t="str">
        <f t="shared" si="4"/>
        <v>:100760000000000000000000000000000000000089</v>
      </c>
      <c r="G120" s="83" t="s">
        <v>7859</v>
      </c>
      <c r="H120" s="83" t="str">
        <f t="shared" si="2"/>
        <v xml:space="preserve"> </v>
      </c>
    </row>
    <row r="121" spans="1:8" s="83" customFormat="1" x14ac:dyDescent="0.2">
      <c r="A121" t="s">
        <v>7860</v>
      </c>
      <c r="B121" s="84" t="str">
        <f t="shared" si="4"/>
        <v>:100770000000000000000000000000000000000079</v>
      </c>
      <c r="G121" s="83" t="s">
        <v>7860</v>
      </c>
      <c r="H121" s="83" t="str">
        <f t="shared" si="2"/>
        <v xml:space="preserve"> </v>
      </c>
    </row>
    <row r="122" spans="1:8" s="83" customFormat="1" x14ac:dyDescent="0.2">
      <c r="A122" t="s">
        <v>7861</v>
      </c>
      <c r="B122" s="84" t="str">
        <f t="shared" si="4"/>
        <v>:100780000000000000000000000000000000000069</v>
      </c>
      <c r="G122" s="83" t="s">
        <v>7861</v>
      </c>
      <c r="H122" s="83" t="str">
        <f t="shared" si="2"/>
        <v xml:space="preserve"> </v>
      </c>
    </row>
    <row r="123" spans="1:8" s="83" customFormat="1" x14ac:dyDescent="0.2">
      <c r="A123" t="s">
        <v>7862</v>
      </c>
      <c r="B123" s="84" t="str">
        <f t="shared" si="4"/>
        <v>:100790000000000000000000000000000000000059</v>
      </c>
      <c r="G123" s="83" t="s">
        <v>7862</v>
      </c>
      <c r="H123" s="83" t="str">
        <f t="shared" si="2"/>
        <v xml:space="preserve"> </v>
      </c>
    </row>
    <row r="124" spans="1:8" s="83" customFormat="1" x14ac:dyDescent="0.2">
      <c r="A124" t="s">
        <v>7863</v>
      </c>
      <c r="B124" s="84" t="str">
        <f t="shared" si="4"/>
        <v>:1007A0000000000000000000000000000000000049</v>
      </c>
      <c r="G124" s="83" t="s">
        <v>7863</v>
      </c>
      <c r="H124" s="83" t="str">
        <f t="shared" si="2"/>
        <v xml:space="preserve"> </v>
      </c>
    </row>
    <row r="125" spans="1:8" s="83" customFormat="1" x14ac:dyDescent="0.2">
      <c r="A125" t="s">
        <v>7864</v>
      </c>
      <c r="B125" s="84" t="str">
        <f t="shared" si="4"/>
        <v>:1007B0000000000000000000000000000000000039</v>
      </c>
      <c r="G125" s="83" t="s">
        <v>7864</v>
      </c>
      <c r="H125" s="83" t="str">
        <f t="shared" si="2"/>
        <v xml:space="preserve"> </v>
      </c>
    </row>
    <row r="126" spans="1:8" s="83" customFormat="1" x14ac:dyDescent="0.2">
      <c r="A126" t="s">
        <v>7865</v>
      </c>
      <c r="B126" s="84" t="str">
        <f t="shared" si="4"/>
        <v>:1007C0000000000000000000000000000000000029</v>
      </c>
      <c r="G126" s="83" t="s">
        <v>7865</v>
      </c>
      <c r="H126" s="83" t="str">
        <f t="shared" si="2"/>
        <v xml:space="preserve"> </v>
      </c>
    </row>
    <row r="127" spans="1:8" s="83" customFormat="1" x14ac:dyDescent="0.2">
      <c r="A127" t="s">
        <v>7866</v>
      </c>
      <c r="B127" s="84" t="str">
        <f t="shared" si="4"/>
        <v>:1007D0000000000000000000000000000000000019</v>
      </c>
      <c r="G127" s="83" t="s">
        <v>7866</v>
      </c>
      <c r="H127" s="83" t="str">
        <f t="shared" si="2"/>
        <v xml:space="preserve"> </v>
      </c>
    </row>
    <row r="128" spans="1:8" s="83" customFormat="1" x14ac:dyDescent="0.2">
      <c r="A128" t="s">
        <v>7867</v>
      </c>
      <c r="B128" s="84" t="str">
        <f t="shared" si="4"/>
        <v>:1007E0000000000000000000000000000000000009</v>
      </c>
      <c r="G128" s="83" t="s">
        <v>7867</v>
      </c>
      <c r="H128" s="83" t="str">
        <f t="shared" si="2"/>
        <v xml:space="preserve"> </v>
      </c>
    </row>
    <row r="129" spans="1:8" s="83" customFormat="1" x14ac:dyDescent="0.2">
      <c r="A129" t="s">
        <v>7868</v>
      </c>
      <c r="B129" s="84" t="str">
        <f t="shared" si="4"/>
        <v>:1007F00000000000000000000000000000000000F9</v>
      </c>
      <c r="G129" s="83" t="s">
        <v>7868</v>
      </c>
      <c r="H129" s="83" t="str">
        <f t="shared" si="2"/>
        <v xml:space="preserve"> </v>
      </c>
    </row>
    <row r="130" spans="1:8" s="83" customFormat="1" x14ac:dyDescent="0.2">
      <c r="A130" t="s">
        <v>7869</v>
      </c>
      <c r="B130" s="84" t="str">
        <f t="shared" si="4"/>
        <v>:1008000000000000000000000000000000000000E8</v>
      </c>
      <c r="G130" s="83" t="s">
        <v>7869</v>
      </c>
      <c r="H130" s="83" t="str">
        <f t="shared" si="2"/>
        <v xml:space="preserve"> </v>
      </c>
    </row>
    <row r="131" spans="1:8" s="83" customFormat="1" x14ac:dyDescent="0.2">
      <c r="A131" t="s">
        <v>7870</v>
      </c>
      <c r="B131" s="84" t="str">
        <f t="shared" si="4"/>
        <v>:1008100000000000000000000000000000000000D8</v>
      </c>
      <c r="G131" s="83" t="s">
        <v>7870</v>
      </c>
      <c r="H131" s="83" t="str">
        <f t="shared" ref="H131:H194" si="5">IF(B131&lt;&gt;G131,1," ")</f>
        <v xml:space="preserve"> </v>
      </c>
    </row>
    <row r="132" spans="1:8" s="83" customFormat="1" x14ac:dyDescent="0.2">
      <c r="A132" t="s">
        <v>7871</v>
      </c>
      <c r="B132" s="84" t="str">
        <f t="shared" si="4"/>
        <v>:1008200000000000000000000000000000000000C8</v>
      </c>
      <c r="G132" s="83" t="s">
        <v>7871</v>
      </c>
      <c r="H132" s="83" t="str">
        <f t="shared" si="5"/>
        <v xml:space="preserve"> </v>
      </c>
    </row>
    <row r="133" spans="1:8" s="83" customFormat="1" x14ac:dyDescent="0.2">
      <c r="A133" t="s">
        <v>7872</v>
      </c>
      <c r="B133" s="84" t="str">
        <f t="shared" si="4"/>
        <v>:1008300000000000000000000000000000000000B8</v>
      </c>
      <c r="G133" s="83" t="s">
        <v>7872</v>
      </c>
      <c r="H133" s="83" t="str">
        <f t="shared" si="5"/>
        <v xml:space="preserve"> </v>
      </c>
    </row>
    <row r="134" spans="1:8" s="83" customFormat="1" x14ac:dyDescent="0.2">
      <c r="A134" t="s">
        <v>7873</v>
      </c>
      <c r="B134" s="84" t="str">
        <f t="shared" si="4"/>
        <v>:1008400000000000000000000000000000000000A8</v>
      </c>
      <c r="G134" s="83" t="s">
        <v>7873</v>
      </c>
      <c r="H134" s="83" t="str">
        <f t="shared" si="5"/>
        <v xml:space="preserve"> </v>
      </c>
    </row>
    <row r="135" spans="1:8" s="83" customFormat="1" x14ac:dyDescent="0.2">
      <c r="A135" t="s">
        <v>7874</v>
      </c>
      <c r="B135" s="84" t="str">
        <f t="shared" si="4"/>
        <v>:100850000000000000000000000000000000000098</v>
      </c>
      <c r="G135" s="83" t="s">
        <v>7874</v>
      </c>
      <c r="H135" s="83" t="str">
        <f t="shared" si="5"/>
        <v xml:space="preserve"> </v>
      </c>
    </row>
    <row r="136" spans="1:8" s="83" customFormat="1" x14ac:dyDescent="0.2">
      <c r="A136" t="s">
        <v>7875</v>
      </c>
      <c r="B136" s="84" t="str">
        <f t="shared" si="4"/>
        <v>:100860000000000000000000000000000000000088</v>
      </c>
      <c r="G136" s="83" t="s">
        <v>7875</v>
      </c>
      <c r="H136" s="83" t="str">
        <f t="shared" si="5"/>
        <v xml:space="preserve"> </v>
      </c>
    </row>
    <row r="137" spans="1:8" s="83" customFormat="1" x14ac:dyDescent="0.2">
      <c r="A137" t="s">
        <v>7876</v>
      </c>
      <c r="B137" s="84" t="str">
        <f t="shared" si="4"/>
        <v>:100870000000000000000000000000000000000078</v>
      </c>
      <c r="G137" s="83" t="s">
        <v>7876</v>
      </c>
      <c r="H137" s="83" t="str">
        <f t="shared" si="5"/>
        <v xml:space="preserve"> </v>
      </c>
    </row>
    <row r="138" spans="1:8" s="83" customFormat="1" x14ac:dyDescent="0.2">
      <c r="A138" t="s">
        <v>7877</v>
      </c>
      <c r="B138" s="84" t="str">
        <f t="shared" si="4"/>
        <v>:100880000000000000000000000000000000000068</v>
      </c>
      <c r="G138" s="83" t="s">
        <v>7877</v>
      </c>
      <c r="H138" s="83" t="str">
        <f t="shared" si="5"/>
        <v xml:space="preserve"> </v>
      </c>
    </row>
    <row r="139" spans="1:8" s="83" customFormat="1" x14ac:dyDescent="0.2">
      <c r="A139" t="s">
        <v>7878</v>
      </c>
      <c r="B139" s="84" t="str">
        <f t="shared" si="4"/>
        <v>:100890000000000000000000000000000000000058</v>
      </c>
      <c r="G139" s="83" t="s">
        <v>7878</v>
      </c>
      <c r="H139" s="83" t="str">
        <f t="shared" si="5"/>
        <v xml:space="preserve"> </v>
      </c>
    </row>
    <row r="140" spans="1:8" s="83" customFormat="1" x14ac:dyDescent="0.2">
      <c r="A140" t="s">
        <v>7879</v>
      </c>
      <c r="B140" s="84" t="str">
        <f t="shared" si="4"/>
        <v>:1008A0000000000000000000000000000000000048</v>
      </c>
      <c r="G140" s="83" t="s">
        <v>7879</v>
      </c>
      <c r="H140" s="83" t="str">
        <f t="shared" si="5"/>
        <v xml:space="preserve"> </v>
      </c>
    </row>
    <row r="141" spans="1:8" s="83" customFormat="1" x14ac:dyDescent="0.2">
      <c r="A141" t="s">
        <v>7880</v>
      </c>
      <c r="B141" s="84" t="str">
        <f t="shared" si="4"/>
        <v>:1008B0000000000000000000000000000000000038</v>
      </c>
      <c r="G141" s="83" t="s">
        <v>7880</v>
      </c>
      <c r="H141" s="83" t="str">
        <f t="shared" si="5"/>
        <v xml:space="preserve"> </v>
      </c>
    </row>
    <row r="142" spans="1:8" s="83" customFormat="1" x14ac:dyDescent="0.2">
      <c r="A142" t="s">
        <v>7881</v>
      </c>
      <c r="B142" s="84" t="str">
        <f t="shared" si="4"/>
        <v>:1008C0000000000000000000000000000000000028</v>
      </c>
      <c r="G142" s="83" t="s">
        <v>7881</v>
      </c>
      <c r="H142" s="83" t="str">
        <f t="shared" si="5"/>
        <v xml:space="preserve"> </v>
      </c>
    </row>
    <row r="143" spans="1:8" s="83" customFormat="1" x14ac:dyDescent="0.2">
      <c r="A143" t="s">
        <v>7882</v>
      </c>
      <c r="B143" s="84" t="str">
        <f t="shared" si="4"/>
        <v>:1008D0000000000000000000000000000000000018</v>
      </c>
      <c r="G143" s="83" t="s">
        <v>7882</v>
      </c>
      <c r="H143" s="83" t="str">
        <f t="shared" si="5"/>
        <v xml:space="preserve"> </v>
      </c>
    </row>
    <row r="144" spans="1:8" s="83" customFormat="1" x14ac:dyDescent="0.2">
      <c r="A144" t="s">
        <v>7883</v>
      </c>
      <c r="B144" s="84" t="str">
        <f t="shared" si="4"/>
        <v>:1008E0000000000000000000000000000000000008</v>
      </c>
      <c r="G144" s="83" t="s">
        <v>7883</v>
      </c>
      <c r="H144" s="83" t="str">
        <f t="shared" si="5"/>
        <v xml:space="preserve"> </v>
      </c>
    </row>
    <row r="145" spans="1:8" s="83" customFormat="1" x14ac:dyDescent="0.2">
      <c r="A145" t="s">
        <v>7884</v>
      </c>
      <c r="B145" s="84" t="str">
        <f t="shared" si="4"/>
        <v>:1008F00000000000000000000000000000000000F8</v>
      </c>
      <c r="G145" s="83" t="s">
        <v>7884</v>
      </c>
      <c r="H145" s="83" t="str">
        <f t="shared" si="5"/>
        <v xml:space="preserve"> </v>
      </c>
    </row>
    <row r="146" spans="1:8" s="83" customFormat="1" x14ac:dyDescent="0.2">
      <c r="A146" t="s">
        <v>7885</v>
      </c>
      <c r="B146" s="84" t="str">
        <f t="shared" si="4"/>
        <v>:1009000000000000000000000000000000000000E7</v>
      </c>
      <c r="G146" s="83" t="s">
        <v>7885</v>
      </c>
      <c r="H146" s="83" t="str">
        <f t="shared" si="5"/>
        <v xml:space="preserve"> </v>
      </c>
    </row>
    <row r="147" spans="1:8" s="83" customFormat="1" x14ac:dyDescent="0.2">
      <c r="A147" t="s">
        <v>7886</v>
      </c>
      <c r="B147" s="84" t="str">
        <f t="shared" si="4"/>
        <v>:1009100000000000000000000000000000000000D7</v>
      </c>
      <c r="G147" s="83" t="s">
        <v>7886</v>
      </c>
      <c r="H147" s="83" t="str">
        <f t="shared" si="5"/>
        <v xml:space="preserve"> </v>
      </c>
    </row>
    <row r="148" spans="1:8" s="83" customFormat="1" x14ac:dyDescent="0.2">
      <c r="A148" t="s">
        <v>7887</v>
      </c>
      <c r="B148" s="84" t="str">
        <f t="shared" si="4"/>
        <v>:1009200000000000000000000000000000000000C7</v>
      </c>
      <c r="G148" s="83" t="s">
        <v>7887</v>
      </c>
      <c r="H148" s="83" t="str">
        <f t="shared" si="5"/>
        <v xml:space="preserve"> </v>
      </c>
    </row>
    <row r="149" spans="1:8" s="83" customFormat="1" x14ac:dyDescent="0.2">
      <c r="A149" t="s">
        <v>7888</v>
      </c>
      <c r="B149" s="84" t="str">
        <f t="shared" si="4"/>
        <v>:1009300000000000000000000000000000000000B7</v>
      </c>
      <c r="G149" s="83" t="s">
        <v>7888</v>
      </c>
      <c r="H149" s="83" t="str">
        <f t="shared" si="5"/>
        <v xml:space="preserve"> </v>
      </c>
    </row>
    <row r="150" spans="1:8" s="83" customFormat="1" x14ac:dyDescent="0.2">
      <c r="A150" t="s">
        <v>7889</v>
      </c>
      <c r="B150" s="84" t="str">
        <f t="shared" si="4"/>
        <v>:1009400000000000000000000000000000000000A7</v>
      </c>
      <c r="G150" s="83" t="s">
        <v>7889</v>
      </c>
      <c r="H150" s="83" t="str">
        <f t="shared" si="5"/>
        <v xml:space="preserve"> </v>
      </c>
    </row>
    <row r="151" spans="1:8" s="83" customFormat="1" x14ac:dyDescent="0.2">
      <c r="A151" t="s">
        <v>7890</v>
      </c>
      <c r="B151" s="84" t="str">
        <f t="shared" si="4"/>
        <v>:100950000000000000000000000000000000000097</v>
      </c>
      <c r="G151" s="83" t="s">
        <v>7890</v>
      </c>
      <c r="H151" s="83" t="str">
        <f t="shared" si="5"/>
        <v xml:space="preserve"> </v>
      </c>
    </row>
    <row r="152" spans="1:8" s="83" customFormat="1" x14ac:dyDescent="0.2">
      <c r="A152" t="s">
        <v>7891</v>
      </c>
      <c r="B152" s="84" t="str">
        <f t="shared" si="4"/>
        <v>:100960000000000000000000000000000000000087</v>
      </c>
      <c r="G152" s="83" t="s">
        <v>7891</v>
      </c>
      <c r="H152" s="83" t="str">
        <f t="shared" si="5"/>
        <v xml:space="preserve"> </v>
      </c>
    </row>
    <row r="153" spans="1:8" s="83" customFormat="1" x14ac:dyDescent="0.2">
      <c r="A153" t="s">
        <v>7892</v>
      </c>
      <c r="B153" s="84" t="str">
        <f t="shared" si="4"/>
        <v>:100970000000000000000000000000000000000077</v>
      </c>
      <c r="G153" s="83" t="s">
        <v>7892</v>
      </c>
      <c r="H153" s="83" t="str">
        <f t="shared" si="5"/>
        <v xml:space="preserve"> </v>
      </c>
    </row>
    <row r="154" spans="1:8" s="83" customFormat="1" x14ac:dyDescent="0.2">
      <c r="A154" s="54" t="s">
        <v>7893</v>
      </c>
      <c r="B154" s="84" t="str">
        <f ca="1">LEFT(A154,9)&amp;'IO RSL'!U3&amp;C154</f>
        <v>:10098000085D0408000008080409000000000001D8</v>
      </c>
      <c r="C154" s="83" t="str">
        <f ca="1">IF(LEN(RIGHT(DEC2HEX(255-(HEX2DEC(MID(A154,2,2))+HEX2DEC(MID(A154,4,2))+HEX2DEC(MID(A154,6,2))+HEX2DEC(MID(A154,8,2))+'IO RSL'!V3)+1),2))&gt;1,RIGHT(DEC2HEX(255-(HEX2DEC(MID(A154,2,2))+HEX2DEC(MID(A154,4,2))+HEX2DEC(MID(A154,6,2))+HEX2DEC(MID(A154,8,2))+'IO RSL'!V3)+1),2),"0"&amp;RIGHT(DEC2HEX(255-(HEX2DEC(MID(A154,2,2))+HEX2DEC(MID(A154,4,2))+HEX2DEC(MID(A154,6,2))+HEX2DEC(MID(A154,8,2))+'IO RSL'!V3)+1),2))</f>
        <v>D8</v>
      </c>
      <c r="G154" s="83" t="s">
        <v>10756</v>
      </c>
      <c r="H154" s="83">
        <f t="shared" ca="1" si="5"/>
        <v>1</v>
      </c>
    </row>
    <row r="155" spans="1:8" s="83" customFormat="1" x14ac:dyDescent="0.2">
      <c r="A155" s="54" t="s">
        <v>7894</v>
      </c>
      <c r="B155" s="84" t="str">
        <f ca="1">LEFT(A155,9)&amp;'IO RSL'!U4&amp;C155</f>
        <v>:1009900000000000042E042E0000000000000000F3</v>
      </c>
      <c r="C155" s="83" t="str">
        <f ca="1">IF(LEN(RIGHT(DEC2HEX(255-(HEX2DEC(MID(A155,2,2))+HEX2DEC(MID(A155,4,2))+HEX2DEC(MID(A155,6,2))+HEX2DEC(MID(A155,8,2))+'IO RSL'!V4)+1),2))&gt;1,RIGHT(DEC2HEX(255-(HEX2DEC(MID(A155,2,2))+HEX2DEC(MID(A155,4,2))+HEX2DEC(MID(A155,6,2))+HEX2DEC(MID(A155,8,2))+'IO RSL'!V4)+1),2),"0"&amp;RIGHT(DEC2HEX(255-(HEX2DEC(MID(A155,2,2))+HEX2DEC(MID(A155,4,2))+HEX2DEC(MID(A155,6,2))+HEX2DEC(MID(A155,8,2))+'IO RSL'!V4)+1),2))</f>
        <v>F3</v>
      </c>
      <c r="G155" s="83" t="s">
        <v>10757</v>
      </c>
      <c r="H155" s="83" t="str">
        <f t="shared" ca="1" si="5"/>
        <v xml:space="preserve"> </v>
      </c>
    </row>
    <row r="156" spans="1:8" s="83" customFormat="1" x14ac:dyDescent="0.2">
      <c r="A156" s="54" t="s">
        <v>7895</v>
      </c>
      <c r="B156" s="84" t="str">
        <f ca="1">LEFT(A156,9)&amp;'IO RSL'!U5&amp;C156</f>
        <v>:1009A000082E000100010001040A040B040C040DD0</v>
      </c>
      <c r="C156" s="83" t="str">
        <f ca="1">IF(LEN(RIGHT(DEC2HEX(255-(HEX2DEC(MID(A156,2,2))+HEX2DEC(MID(A156,4,2))+HEX2DEC(MID(A156,6,2))+HEX2DEC(MID(A156,8,2))+'IO RSL'!V5)+1),2))&gt;1,RIGHT(DEC2HEX(255-(HEX2DEC(MID(A156,2,2))+HEX2DEC(MID(A156,4,2))+HEX2DEC(MID(A156,6,2))+HEX2DEC(MID(A156,8,2))+'IO RSL'!V5)+1),2),"0"&amp;RIGHT(DEC2HEX(255-(HEX2DEC(MID(A156,2,2))+HEX2DEC(MID(A156,4,2))+HEX2DEC(MID(A156,6,2))+HEX2DEC(MID(A156,8,2))+'IO RSL'!V5)+1),2))</f>
        <v>D0</v>
      </c>
      <c r="G156" s="83" t="s">
        <v>10758</v>
      </c>
      <c r="H156" s="83" t="str">
        <f t="shared" ca="1" si="5"/>
        <v xml:space="preserve"> </v>
      </c>
    </row>
    <row r="157" spans="1:8" s="83" customFormat="1" x14ac:dyDescent="0.2">
      <c r="A157" s="54" t="s">
        <v>7896</v>
      </c>
      <c r="B157" s="84" t="str">
        <f ca="1">LEFT(A157,9)&amp;'IO RSL'!U6&amp;C157</f>
        <v>:1009B00004090000040F0000000000000000000017</v>
      </c>
      <c r="C157" s="83" t="str">
        <f ca="1">IF(LEN(RIGHT(DEC2HEX(255-(HEX2DEC(MID(A157,2,2))+HEX2DEC(MID(A157,4,2))+HEX2DEC(MID(A157,6,2))+HEX2DEC(MID(A157,8,2))+'IO RSL'!V6)+1),2))&gt;1,RIGHT(DEC2HEX(255-(HEX2DEC(MID(A157,2,2))+HEX2DEC(MID(A157,4,2))+HEX2DEC(MID(A157,6,2))+HEX2DEC(MID(A157,8,2))+'IO RSL'!V6)+1),2),"0"&amp;RIGHT(DEC2HEX(255-(HEX2DEC(MID(A157,2,2))+HEX2DEC(MID(A157,4,2))+HEX2DEC(MID(A157,6,2))+HEX2DEC(MID(A157,8,2))+'IO RSL'!V6)+1),2))</f>
        <v>17</v>
      </c>
      <c r="G157" s="83" t="s">
        <v>10759</v>
      </c>
      <c r="H157" s="83" t="str">
        <f t="shared" ca="1" si="5"/>
        <v xml:space="preserve"> </v>
      </c>
    </row>
    <row r="158" spans="1:8" s="83" customFormat="1" x14ac:dyDescent="0.2">
      <c r="A158" s="54" t="s">
        <v>7897</v>
      </c>
      <c r="B158" s="84" t="str">
        <f ca="1">LEFT(A158,9)&amp;'IO RSL'!U7&amp;C158</f>
        <v>:1009C00001080109010A010B010C010D010E010FC3</v>
      </c>
      <c r="C158" s="83" t="str">
        <f ca="1">IF(LEN(RIGHT(DEC2HEX(255-(HEX2DEC(MID(A158,2,2))+HEX2DEC(MID(A158,4,2))+HEX2DEC(MID(A158,6,2))+HEX2DEC(MID(A158,8,2))+'IO RSL'!V7)+1),2))&gt;1,RIGHT(DEC2HEX(255-(HEX2DEC(MID(A158,2,2))+HEX2DEC(MID(A158,4,2))+HEX2DEC(MID(A158,6,2))+HEX2DEC(MID(A158,8,2))+'IO RSL'!V7)+1),2),"0"&amp;RIGHT(DEC2HEX(255-(HEX2DEC(MID(A158,2,2))+HEX2DEC(MID(A158,4,2))+HEX2DEC(MID(A158,6,2))+HEX2DEC(MID(A158,8,2))+'IO RSL'!V7)+1),2))</f>
        <v>C3</v>
      </c>
      <c r="G158" s="83" t="s">
        <v>10760</v>
      </c>
      <c r="H158" s="83" t="str">
        <f t="shared" ca="1" si="5"/>
        <v xml:space="preserve"> </v>
      </c>
    </row>
    <row r="159" spans="1:8" s="83" customFormat="1" x14ac:dyDescent="0.2">
      <c r="A159" s="54" t="s">
        <v>7898</v>
      </c>
      <c r="B159" s="84" t="str">
        <f ca="1">LEFT(A159,9)&amp;'IO RSL'!U8&amp;C159</f>
        <v>:1009D00002080209020A020B020C020D020E020FAB</v>
      </c>
      <c r="C159" s="83" t="str">
        <f ca="1">IF(LEN(RIGHT(DEC2HEX(255-(HEX2DEC(MID(A159,2,2))+HEX2DEC(MID(A159,4,2))+HEX2DEC(MID(A159,6,2))+HEX2DEC(MID(A159,8,2))+'IO RSL'!V8)+1),2))&gt;1,RIGHT(DEC2HEX(255-(HEX2DEC(MID(A159,2,2))+HEX2DEC(MID(A159,4,2))+HEX2DEC(MID(A159,6,2))+HEX2DEC(MID(A159,8,2))+'IO RSL'!V8)+1),2),"0"&amp;RIGHT(DEC2HEX(255-(HEX2DEC(MID(A159,2,2))+HEX2DEC(MID(A159,4,2))+HEX2DEC(MID(A159,6,2))+HEX2DEC(MID(A159,8,2))+'IO RSL'!V8)+1),2))</f>
        <v>AB</v>
      </c>
      <c r="G159" s="83" t="s">
        <v>10761</v>
      </c>
      <c r="H159" s="83" t="str">
        <f t="shared" ca="1" si="5"/>
        <v xml:space="preserve"> </v>
      </c>
    </row>
    <row r="160" spans="1:8" s="83" customFormat="1" x14ac:dyDescent="0.2">
      <c r="A160" s="54" t="s">
        <v>7899</v>
      </c>
      <c r="B160" s="84" t="str">
        <f ca="1">LEFT(A160,9)&amp;'IO RSL'!U9&amp;C160</f>
        <v>:1009E0000110021004100810011102110411081165</v>
      </c>
      <c r="C160" s="83" t="str">
        <f ca="1">IF(LEN(RIGHT(DEC2HEX(255-(HEX2DEC(MID(A160,2,2))+HEX2DEC(MID(A160,4,2))+HEX2DEC(MID(A160,6,2))+HEX2DEC(MID(A160,8,2))+'IO RSL'!V9)+1),2))&gt;1,RIGHT(DEC2HEX(255-(HEX2DEC(MID(A160,2,2))+HEX2DEC(MID(A160,4,2))+HEX2DEC(MID(A160,6,2))+HEX2DEC(MID(A160,8,2))+'IO RSL'!V9)+1),2),"0"&amp;RIGHT(DEC2HEX(255-(HEX2DEC(MID(A160,2,2))+HEX2DEC(MID(A160,4,2))+HEX2DEC(MID(A160,6,2))+HEX2DEC(MID(A160,8,2))+'IO RSL'!V9)+1),2))</f>
        <v>65</v>
      </c>
      <c r="G160" s="83" t="s">
        <v>10762</v>
      </c>
      <c r="H160" s="83" t="str">
        <f t="shared" ca="1" si="5"/>
        <v xml:space="preserve"> </v>
      </c>
    </row>
    <row r="161" spans="1:8" s="83" customFormat="1" x14ac:dyDescent="0.2">
      <c r="A161" s="54" t="s">
        <v>7900</v>
      </c>
      <c r="B161" s="84" t="str">
        <f ca="1">LEFT(A161,9)&amp;'IO RSL'!U10&amp;C161</f>
        <v>:1009F0000112021204120812011302130413081345</v>
      </c>
      <c r="C161" s="83" t="str">
        <f ca="1">IF(LEN(RIGHT(DEC2HEX(255-(HEX2DEC(MID(A161,2,2))+HEX2DEC(MID(A161,4,2))+HEX2DEC(MID(A161,6,2))+HEX2DEC(MID(A161,8,2))+'IO RSL'!V10)+1),2))&gt;1,RIGHT(DEC2HEX(255-(HEX2DEC(MID(A161,2,2))+HEX2DEC(MID(A161,4,2))+HEX2DEC(MID(A161,6,2))+HEX2DEC(MID(A161,8,2))+'IO RSL'!V10)+1),2),"0"&amp;RIGHT(DEC2HEX(255-(HEX2DEC(MID(A161,2,2))+HEX2DEC(MID(A161,4,2))+HEX2DEC(MID(A161,6,2))+HEX2DEC(MID(A161,8,2))+'IO RSL'!V10)+1),2))</f>
        <v>45</v>
      </c>
      <c r="G161" s="83" t="s">
        <v>10763</v>
      </c>
      <c r="H161" s="83" t="str">
        <f t="shared" ca="1" si="5"/>
        <v xml:space="preserve"> </v>
      </c>
    </row>
    <row r="162" spans="1:8" s="83" customFormat="1" x14ac:dyDescent="0.2">
      <c r="A162" s="54" t="s">
        <v>7901</v>
      </c>
      <c r="B162" s="84" t="str">
        <f ca="1">LEFT(A162,9)&amp;'IO RSL'!U11&amp;C162</f>
        <v>:100A0000020402050206020702080209020A020B9A</v>
      </c>
      <c r="C162" s="83" t="str">
        <f ca="1">IF(LEN(RIGHT(DEC2HEX(255-(HEX2DEC(MID(A162,2,2))+HEX2DEC(MID(A162,4,2))+HEX2DEC(MID(A162,6,2))+HEX2DEC(MID(A162,8,2))+'IO RSL'!V11)+1),2))&gt;1,RIGHT(DEC2HEX(255-(HEX2DEC(MID(A162,2,2))+HEX2DEC(MID(A162,4,2))+HEX2DEC(MID(A162,6,2))+HEX2DEC(MID(A162,8,2))+'IO RSL'!V11)+1),2),"0"&amp;RIGHT(DEC2HEX(255-(HEX2DEC(MID(A162,2,2))+HEX2DEC(MID(A162,4,2))+HEX2DEC(MID(A162,6,2))+HEX2DEC(MID(A162,8,2))+'IO RSL'!V11)+1),2))</f>
        <v>9A</v>
      </c>
      <c r="G162" s="83" t="s">
        <v>10764</v>
      </c>
      <c r="H162" s="83" t="str">
        <f t="shared" ca="1" si="5"/>
        <v xml:space="preserve"> </v>
      </c>
    </row>
    <row r="163" spans="1:8" s="83" customFormat="1" x14ac:dyDescent="0.2">
      <c r="A163" s="54" t="s">
        <v>7902</v>
      </c>
      <c r="B163" s="84" t="str">
        <f ca="1">LEFT(A163,9)&amp;'IO RSL'!U12&amp;C163</f>
        <v>:100A1000020C020D020E020F02100211021202134A</v>
      </c>
      <c r="C163" s="83" t="str">
        <f ca="1">IF(LEN(RIGHT(DEC2HEX(255-(HEX2DEC(MID(A163,2,2))+HEX2DEC(MID(A163,4,2))+HEX2DEC(MID(A163,6,2))+HEX2DEC(MID(A163,8,2))+'IO RSL'!V12)+1),2))&gt;1,RIGHT(DEC2HEX(255-(HEX2DEC(MID(A163,2,2))+HEX2DEC(MID(A163,4,2))+HEX2DEC(MID(A163,6,2))+HEX2DEC(MID(A163,8,2))+'IO RSL'!V12)+1),2),"0"&amp;RIGHT(DEC2HEX(255-(HEX2DEC(MID(A163,2,2))+HEX2DEC(MID(A163,4,2))+HEX2DEC(MID(A163,6,2))+HEX2DEC(MID(A163,8,2))+'IO RSL'!V12)+1),2))</f>
        <v>4A</v>
      </c>
      <c r="G163" s="83" t="s">
        <v>10765</v>
      </c>
      <c r="H163" s="83" t="str">
        <f t="shared" ca="1" si="5"/>
        <v xml:space="preserve"> </v>
      </c>
    </row>
    <row r="164" spans="1:8" s="83" customFormat="1" x14ac:dyDescent="0.2">
      <c r="A164" s="54" t="s">
        <v>7903</v>
      </c>
      <c r="B164" s="84" t="str">
        <f ca="1">LEFT(A164,9)&amp;'IO RSL'!U13&amp;C164</f>
        <v>:100A2000021402150216021702180219021A021BFA</v>
      </c>
      <c r="C164" s="83" t="str">
        <f ca="1">IF(LEN(RIGHT(DEC2HEX(255-(HEX2DEC(MID(A164,2,2))+HEX2DEC(MID(A164,4,2))+HEX2DEC(MID(A164,6,2))+HEX2DEC(MID(A164,8,2))+'IO RSL'!V13)+1),2))&gt;1,RIGHT(DEC2HEX(255-(HEX2DEC(MID(A164,2,2))+HEX2DEC(MID(A164,4,2))+HEX2DEC(MID(A164,6,2))+HEX2DEC(MID(A164,8,2))+'IO RSL'!V13)+1),2),"0"&amp;RIGHT(DEC2HEX(255-(HEX2DEC(MID(A164,2,2))+HEX2DEC(MID(A164,4,2))+HEX2DEC(MID(A164,6,2))+HEX2DEC(MID(A164,8,2))+'IO RSL'!V13)+1),2))</f>
        <v>FA</v>
      </c>
      <c r="G164" s="83" t="s">
        <v>10766</v>
      </c>
      <c r="H164" s="83" t="str">
        <f t="shared" ca="1" si="5"/>
        <v xml:space="preserve"> </v>
      </c>
    </row>
    <row r="165" spans="1:8" s="83" customFormat="1" x14ac:dyDescent="0.2">
      <c r="A165" s="54" t="s">
        <v>7904</v>
      </c>
      <c r="B165" s="84" t="str">
        <f ca="1">LEFT(A165,9)&amp;'IO RSL'!U14&amp;C165</f>
        <v>:100A3000021C021D021E021F0220022102220223AA</v>
      </c>
      <c r="C165" s="83" t="str">
        <f ca="1">IF(LEN(RIGHT(DEC2HEX(255-(HEX2DEC(MID(A165,2,2))+HEX2DEC(MID(A165,4,2))+HEX2DEC(MID(A165,6,2))+HEX2DEC(MID(A165,8,2))+'IO RSL'!V14)+1),2))&gt;1,RIGHT(DEC2HEX(255-(HEX2DEC(MID(A165,2,2))+HEX2DEC(MID(A165,4,2))+HEX2DEC(MID(A165,6,2))+HEX2DEC(MID(A165,8,2))+'IO RSL'!V14)+1),2),"0"&amp;RIGHT(DEC2HEX(255-(HEX2DEC(MID(A165,2,2))+HEX2DEC(MID(A165,4,2))+HEX2DEC(MID(A165,6,2))+HEX2DEC(MID(A165,8,2))+'IO RSL'!V14)+1),2))</f>
        <v>AA</v>
      </c>
      <c r="G165" s="83" t="s">
        <v>10767</v>
      </c>
      <c r="H165" s="83" t="str">
        <f t="shared" ca="1" si="5"/>
        <v xml:space="preserve"> </v>
      </c>
    </row>
    <row r="166" spans="1:8" s="83" customFormat="1" x14ac:dyDescent="0.2">
      <c r="A166" s="54" t="s">
        <v>7905</v>
      </c>
      <c r="B166" s="84" t="str">
        <f ca="1">LEFT(A166,9)&amp;'IO RSL'!U15&amp;C166</f>
        <v>:100A4000000001050106010701080109010A010B67</v>
      </c>
      <c r="C166" s="83" t="str">
        <f ca="1">IF(LEN(RIGHT(DEC2HEX(255-(HEX2DEC(MID(A166,2,2))+HEX2DEC(MID(A166,4,2))+HEX2DEC(MID(A166,6,2))+HEX2DEC(MID(A166,8,2))+'IO RSL'!V15)+1),2))&gt;1,RIGHT(DEC2HEX(255-(HEX2DEC(MID(A166,2,2))+HEX2DEC(MID(A166,4,2))+HEX2DEC(MID(A166,6,2))+HEX2DEC(MID(A166,8,2))+'IO RSL'!V15)+1),2),"0"&amp;RIGHT(DEC2HEX(255-(HEX2DEC(MID(A166,2,2))+HEX2DEC(MID(A166,4,2))+HEX2DEC(MID(A166,6,2))+HEX2DEC(MID(A166,8,2))+'IO RSL'!V15)+1),2))</f>
        <v>67</v>
      </c>
      <c r="G166" s="83" t="s">
        <v>10768</v>
      </c>
      <c r="H166" s="83" t="str">
        <f t="shared" ca="1" si="5"/>
        <v xml:space="preserve"> </v>
      </c>
    </row>
    <row r="167" spans="1:8" s="83" customFormat="1" x14ac:dyDescent="0.2">
      <c r="A167" s="54" t="s">
        <v>7906</v>
      </c>
      <c r="B167" s="84" t="str">
        <f ca="1">LEFT(A167,9)&amp;'IO RSL'!U16&amp;C167</f>
        <v>:100A5000010C010D010E010F011001110112011312</v>
      </c>
      <c r="C167" s="83" t="str">
        <f ca="1">IF(LEN(RIGHT(DEC2HEX(255-(HEX2DEC(MID(A167,2,2))+HEX2DEC(MID(A167,4,2))+HEX2DEC(MID(A167,6,2))+HEX2DEC(MID(A167,8,2))+'IO RSL'!V16)+1),2))&gt;1,RIGHT(DEC2HEX(255-(HEX2DEC(MID(A167,2,2))+HEX2DEC(MID(A167,4,2))+HEX2DEC(MID(A167,6,2))+HEX2DEC(MID(A167,8,2))+'IO RSL'!V16)+1),2),"0"&amp;RIGHT(DEC2HEX(255-(HEX2DEC(MID(A167,2,2))+HEX2DEC(MID(A167,4,2))+HEX2DEC(MID(A167,6,2))+HEX2DEC(MID(A167,8,2))+'IO RSL'!V16)+1),2))</f>
        <v>12</v>
      </c>
      <c r="G167" s="83" t="s">
        <v>10769</v>
      </c>
      <c r="H167" s="83" t="str">
        <f t="shared" ca="1" si="5"/>
        <v xml:space="preserve"> </v>
      </c>
    </row>
    <row r="168" spans="1:8" s="83" customFormat="1" x14ac:dyDescent="0.2">
      <c r="A168" s="54" t="s">
        <v>7907</v>
      </c>
      <c r="B168" s="84" t="str">
        <f ca="1">LEFT(A168,9)&amp;'IO RSL'!U17&amp;C168</f>
        <v>:100A6000011401150116011701180119011A011BC2</v>
      </c>
      <c r="C168" s="83" t="str">
        <f ca="1">IF(LEN(RIGHT(DEC2HEX(255-(HEX2DEC(MID(A168,2,2))+HEX2DEC(MID(A168,4,2))+HEX2DEC(MID(A168,6,2))+HEX2DEC(MID(A168,8,2))+'IO RSL'!V17)+1),2))&gt;1,RIGHT(DEC2HEX(255-(HEX2DEC(MID(A168,2,2))+HEX2DEC(MID(A168,4,2))+HEX2DEC(MID(A168,6,2))+HEX2DEC(MID(A168,8,2))+'IO RSL'!V17)+1),2),"0"&amp;RIGHT(DEC2HEX(255-(HEX2DEC(MID(A168,2,2))+HEX2DEC(MID(A168,4,2))+HEX2DEC(MID(A168,6,2))+HEX2DEC(MID(A168,8,2))+'IO RSL'!V17)+1),2))</f>
        <v>C2</v>
      </c>
      <c r="G168" s="83" t="s">
        <v>10770</v>
      </c>
      <c r="H168" s="83" t="str">
        <f t="shared" ca="1" si="5"/>
        <v xml:space="preserve"> </v>
      </c>
    </row>
    <row r="169" spans="1:8" s="83" customFormat="1" x14ac:dyDescent="0.2">
      <c r="A169" s="54" t="s">
        <v>7908</v>
      </c>
      <c r="B169" s="84" t="str">
        <f ca="1">LEFT(A169,9)&amp;'IO RSL'!U18&amp;C169</f>
        <v>:100A7000011C011D011E011F012001210122012372</v>
      </c>
      <c r="C169" s="83" t="str">
        <f ca="1">IF(LEN(RIGHT(DEC2HEX(255-(HEX2DEC(MID(A169,2,2))+HEX2DEC(MID(A169,4,2))+HEX2DEC(MID(A169,6,2))+HEX2DEC(MID(A169,8,2))+'IO RSL'!V18)+1),2))&gt;1,RIGHT(DEC2HEX(255-(HEX2DEC(MID(A169,2,2))+HEX2DEC(MID(A169,4,2))+HEX2DEC(MID(A169,6,2))+HEX2DEC(MID(A169,8,2))+'IO RSL'!V18)+1),2),"0"&amp;RIGHT(DEC2HEX(255-(HEX2DEC(MID(A169,2,2))+HEX2DEC(MID(A169,4,2))+HEX2DEC(MID(A169,6,2))+HEX2DEC(MID(A169,8,2))+'IO RSL'!V18)+1),2))</f>
        <v>72</v>
      </c>
      <c r="G169" s="83" t="s">
        <v>10771</v>
      </c>
      <c r="H169" s="83" t="str">
        <f t="shared" ca="1" si="5"/>
        <v xml:space="preserve"> </v>
      </c>
    </row>
    <row r="170" spans="1:8" s="83" customFormat="1" x14ac:dyDescent="0.2">
      <c r="A170" s="54" t="s">
        <v>7909</v>
      </c>
      <c r="B170" s="84" t="str">
        <f ca="1">LEFT(A170,9)&amp;'IO RSL'!U19&amp;C170</f>
        <v>:100A8000040404050406040704080409040A040B0A</v>
      </c>
      <c r="C170" s="83" t="str">
        <f ca="1">IF(LEN(RIGHT(DEC2HEX(255-(HEX2DEC(MID(A170,2,2))+HEX2DEC(MID(A170,4,2))+HEX2DEC(MID(A170,6,2))+HEX2DEC(MID(A170,8,2))+'IO RSL'!V19)+1),2))&gt;1,RIGHT(DEC2HEX(255-(HEX2DEC(MID(A170,2,2))+HEX2DEC(MID(A170,4,2))+HEX2DEC(MID(A170,6,2))+HEX2DEC(MID(A170,8,2))+'IO RSL'!V19)+1),2),"0"&amp;RIGHT(DEC2HEX(255-(HEX2DEC(MID(A170,2,2))+HEX2DEC(MID(A170,4,2))+HEX2DEC(MID(A170,6,2))+HEX2DEC(MID(A170,8,2))+'IO RSL'!V19)+1),2))</f>
        <v>0A</v>
      </c>
      <c r="G170" s="83" t="s">
        <v>10772</v>
      </c>
      <c r="H170" s="83" t="str">
        <f t="shared" ca="1" si="5"/>
        <v xml:space="preserve"> </v>
      </c>
    </row>
    <row r="171" spans="1:8" s="83" customFormat="1" x14ac:dyDescent="0.2">
      <c r="A171" s="54" t="s">
        <v>7910</v>
      </c>
      <c r="B171" s="84" t="str">
        <f ca="1">LEFT(A171,9)&amp;'IO RSL'!U20&amp;C171</f>
        <v>:100A9000040C040D040E040F0410041104120413BA</v>
      </c>
      <c r="C171" s="83" t="str">
        <f ca="1">IF(LEN(RIGHT(DEC2HEX(255-(HEX2DEC(MID(A171,2,2))+HEX2DEC(MID(A171,4,2))+HEX2DEC(MID(A171,6,2))+HEX2DEC(MID(A171,8,2))+'IO RSL'!V20)+1),2))&gt;1,RIGHT(DEC2HEX(255-(HEX2DEC(MID(A171,2,2))+HEX2DEC(MID(A171,4,2))+HEX2DEC(MID(A171,6,2))+HEX2DEC(MID(A171,8,2))+'IO RSL'!V20)+1),2),"0"&amp;RIGHT(DEC2HEX(255-(HEX2DEC(MID(A171,2,2))+HEX2DEC(MID(A171,4,2))+HEX2DEC(MID(A171,6,2))+HEX2DEC(MID(A171,8,2))+'IO RSL'!V20)+1),2))</f>
        <v>BA</v>
      </c>
      <c r="G171" s="83" t="s">
        <v>10773</v>
      </c>
      <c r="H171" s="83" t="str">
        <f t="shared" ca="1" si="5"/>
        <v xml:space="preserve"> </v>
      </c>
    </row>
    <row r="172" spans="1:8" s="83" customFormat="1" x14ac:dyDescent="0.2">
      <c r="A172" s="54" t="s">
        <v>7911</v>
      </c>
      <c r="B172" s="84" t="str">
        <f ca="1">LEFT(A172,9)&amp;'IO RSL'!U21&amp;C172</f>
        <v>:100AA0000414041504160417041804190419041B6B</v>
      </c>
      <c r="C172" s="83" t="str">
        <f ca="1">IF(LEN(RIGHT(DEC2HEX(255-(HEX2DEC(MID(A172,2,2))+HEX2DEC(MID(A172,4,2))+HEX2DEC(MID(A172,6,2))+HEX2DEC(MID(A172,8,2))+'IO RSL'!V21)+1),2))&gt;1,RIGHT(DEC2HEX(255-(HEX2DEC(MID(A172,2,2))+HEX2DEC(MID(A172,4,2))+HEX2DEC(MID(A172,6,2))+HEX2DEC(MID(A172,8,2))+'IO RSL'!V21)+1),2),"0"&amp;RIGHT(DEC2HEX(255-(HEX2DEC(MID(A172,2,2))+HEX2DEC(MID(A172,4,2))+HEX2DEC(MID(A172,6,2))+HEX2DEC(MID(A172,8,2))+'IO RSL'!V21)+1),2))</f>
        <v>6B</v>
      </c>
      <c r="G172" s="83" t="s">
        <v>10774</v>
      </c>
      <c r="H172" s="83" t="str">
        <f t="shared" ca="1" si="5"/>
        <v xml:space="preserve"> </v>
      </c>
    </row>
    <row r="173" spans="1:8" s="83" customFormat="1" x14ac:dyDescent="0.2">
      <c r="A173" s="54" t="s">
        <v>7912</v>
      </c>
      <c r="B173" s="84" t="str">
        <f ca="1">LEFT(A173,9)&amp;'IO RSL'!U22&amp;C173</f>
        <v>:100AB000041C041D041E041F04200421042204231A</v>
      </c>
      <c r="C173" s="83" t="str">
        <f ca="1">IF(LEN(RIGHT(DEC2HEX(255-(HEX2DEC(MID(A173,2,2))+HEX2DEC(MID(A173,4,2))+HEX2DEC(MID(A173,6,2))+HEX2DEC(MID(A173,8,2))+'IO RSL'!V22)+1),2))&gt;1,RIGHT(DEC2HEX(255-(HEX2DEC(MID(A173,2,2))+HEX2DEC(MID(A173,4,2))+HEX2DEC(MID(A173,6,2))+HEX2DEC(MID(A173,8,2))+'IO RSL'!V22)+1),2),"0"&amp;RIGHT(DEC2HEX(255-(HEX2DEC(MID(A173,2,2))+HEX2DEC(MID(A173,4,2))+HEX2DEC(MID(A173,6,2))+HEX2DEC(MID(A173,8,2))+'IO RSL'!V22)+1),2))</f>
        <v>1A</v>
      </c>
      <c r="G173" s="83" t="s">
        <v>10775</v>
      </c>
      <c r="H173" s="83" t="str">
        <f t="shared" ca="1" si="5"/>
        <v xml:space="preserve"> </v>
      </c>
    </row>
    <row r="174" spans="1:8" s="83" customFormat="1" x14ac:dyDescent="0.2">
      <c r="A174" s="54" t="s">
        <v>7913</v>
      </c>
      <c r="B174" s="84" t="str">
        <f ca="1">LEFT(A174,9)&amp;'IO RSL'!U23&amp;C174</f>
        <v>:100AC000000008050806080708080809080A080BB6</v>
      </c>
      <c r="C174" s="83" t="str">
        <f ca="1">IF(LEN(RIGHT(DEC2HEX(255-(HEX2DEC(MID(A174,2,2))+HEX2DEC(MID(A174,4,2))+HEX2DEC(MID(A174,6,2))+HEX2DEC(MID(A174,8,2))+'IO RSL'!V23)+1),2))&gt;1,RIGHT(DEC2HEX(255-(HEX2DEC(MID(A174,2,2))+HEX2DEC(MID(A174,4,2))+HEX2DEC(MID(A174,6,2))+HEX2DEC(MID(A174,8,2))+'IO RSL'!V23)+1),2),"0"&amp;RIGHT(DEC2HEX(255-(HEX2DEC(MID(A174,2,2))+HEX2DEC(MID(A174,4,2))+HEX2DEC(MID(A174,6,2))+HEX2DEC(MID(A174,8,2))+'IO RSL'!V23)+1),2))</f>
        <v>B6</v>
      </c>
      <c r="G174" s="83" t="s">
        <v>10776</v>
      </c>
      <c r="H174" s="83" t="str">
        <f t="shared" ca="1" si="5"/>
        <v xml:space="preserve"> </v>
      </c>
    </row>
    <row r="175" spans="1:8" s="83" customFormat="1" x14ac:dyDescent="0.2">
      <c r="A175" s="54" t="s">
        <v>7914</v>
      </c>
      <c r="B175" s="84" t="str">
        <f ca="1">LEFT(A175,9)&amp;'IO RSL'!U24&amp;C175</f>
        <v>:100AD000080C080D080E080F08100811081208135A</v>
      </c>
      <c r="C175" s="83" t="str">
        <f ca="1">IF(LEN(RIGHT(DEC2HEX(255-(HEX2DEC(MID(A175,2,2))+HEX2DEC(MID(A175,4,2))+HEX2DEC(MID(A175,6,2))+HEX2DEC(MID(A175,8,2))+'IO RSL'!V24)+1),2))&gt;1,RIGHT(DEC2HEX(255-(HEX2DEC(MID(A175,2,2))+HEX2DEC(MID(A175,4,2))+HEX2DEC(MID(A175,6,2))+HEX2DEC(MID(A175,8,2))+'IO RSL'!V24)+1),2),"0"&amp;RIGHT(DEC2HEX(255-(HEX2DEC(MID(A175,2,2))+HEX2DEC(MID(A175,4,2))+HEX2DEC(MID(A175,6,2))+HEX2DEC(MID(A175,8,2))+'IO RSL'!V24)+1),2))</f>
        <v>5A</v>
      </c>
      <c r="G175" s="83" t="s">
        <v>10777</v>
      </c>
      <c r="H175" s="83" t="str">
        <f t="shared" ca="1" si="5"/>
        <v xml:space="preserve"> </v>
      </c>
    </row>
    <row r="176" spans="1:8" s="83" customFormat="1" x14ac:dyDescent="0.2">
      <c r="A176" s="54" t="s">
        <v>7915</v>
      </c>
      <c r="B176" s="84" t="str">
        <f ca="1">LEFT(A176,9)&amp;'IO RSL'!U25&amp;C176</f>
        <v>:100AE000081408150816081708180819081A081B0A</v>
      </c>
      <c r="C176" s="83" t="str">
        <f ca="1">IF(LEN(RIGHT(DEC2HEX(255-(HEX2DEC(MID(A176,2,2))+HEX2DEC(MID(A176,4,2))+HEX2DEC(MID(A176,6,2))+HEX2DEC(MID(A176,8,2))+'IO RSL'!V25)+1),2))&gt;1,RIGHT(DEC2HEX(255-(HEX2DEC(MID(A176,2,2))+HEX2DEC(MID(A176,4,2))+HEX2DEC(MID(A176,6,2))+HEX2DEC(MID(A176,8,2))+'IO RSL'!V25)+1),2),"0"&amp;RIGHT(DEC2HEX(255-(HEX2DEC(MID(A176,2,2))+HEX2DEC(MID(A176,4,2))+HEX2DEC(MID(A176,6,2))+HEX2DEC(MID(A176,8,2))+'IO RSL'!V25)+1),2))</f>
        <v>0A</v>
      </c>
      <c r="G176" s="83" t="s">
        <v>10778</v>
      </c>
      <c r="H176" s="83" t="str">
        <f t="shared" ca="1" si="5"/>
        <v xml:space="preserve"> </v>
      </c>
    </row>
    <row r="177" spans="1:8" s="83" customFormat="1" x14ac:dyDescent="0.2">
      <c r="A177" s="54" t="s">
        <v>7916</v>
      </c>
      <c r="B177" s="84" t="str">
        <f ca="1">LEFT(A177,9)&amp;'IO RSL'!U26&amp;C177</f>
        <v>:100AF000081C081D081E081F0820082108220823BA</v>
      </c>
      <c r="C177" s="83" t="str">
        <f ca="1">IF(LEN(RIGHT(DEC2HEX(255-(HEX2DEC(MID(A177,2,2))+HEX2DEC(MID(A177,4,2))+HEX2DEC(MID(A177,6,2))+HEX2DEC(MID(A177,8,2))+'IO RSL'!V26)+1),2))&gt;1,RIGHT(DEC2HEX(255-(HEX2DEC(MID(A177,2,2))+HEX2DEC(MID(A177,4,2))+HEX2DEC(MID(A177,6,2))+HEX2DEC(MID(A177,8,2))+'IO RSL'!V26)+1),2),"0"&amp;RIGHT(DEC2HEX(255-(HEX2DEC(MID(A177,2,2))+HEX2DEC(MID(A177,4,2))+HEX2DEC(MID(A177,6,2))+HEX2DEC(MID(A177,8,2))+'IO RSL'!V26)+1),2))</f>
        <v>BA</v>
      </c>
      <c r="G177" s="83" t="s">
        <v>10779</v>
      </c>
      <c r="H177" s="83" t="str">
        <f t="shared" ca="1" si="5"/>
        <v xml:space="preserve"> </v>
      </c>
    </row>
    <row r="178" spans="1:8" s="83" customFormat="1" x14ac:dyDescent="0.2">
      <c r="A178" s="54" t="s">
        <v>7917</v>
      </c>
      <c r="B178" s="84" t="str">
        <f ca="1">LEFT(A178,9)&amp;'IO RSL'!U27&amp;C178</f>
        <v>:100B000000000000000000000000000000000000E5</v>
      </c>
      <c r="C178" s="83" t="str">
        <f ca="1">IF(LEN(RIGHT(DEC2HEX(255-(HEX2DEC(MID(A178,2,2))+HEX2DEC(MID(A178,4,2))+HEX2DEC(MID(A178,6,2))+HEX2DEC(MID(A178,8,2))+'IO RSL'!V27)+1),2))&gt;1,RIGHT(DEC2HEX(255-(HEX2DEC(MID(A178,2,2))+HEX2DEC(MID(A178,4,2))+HEX2DEC(MID(A178,6,2))+HEX2DEC(MID(A178,8,2))+'IO RSL'!V27)+1),2),"0"&amp;RIGHT(DEC2HEX(255-(HEX2DEC(MID(A178,2,2))+HEX2DEC(MID(A178,4,2))+HEX2DEC(MID(A178,6,2))+HEX2DEC(MID(A178,8,2))+'IO RSL'!V27)+1),2))</f>
        <v>E5</v>
      </c>
      <c r="G178" s="83" t="s">
        <v>10780</v>
      </c>
      <c r="H178" s="83" t="str">
        <f t="shared" ca="1" si="5"/>
        <v xml:space="preserve"> </v>
      </c>
    </row>
    <row r="179" spans="1:8" s="83" customFormat="1" x14ac:dyDescent="0.2">
      <c r="A179" s="54" t="s">
        <v>7918</v>
      </c>
      <c r="B179" s="84" t="str">
        <f ca="1">LEFT(A179,9)&amp;'IO RSL'!U28&amp;C179</f>
        <v>:100B100000000000000000000000000000000000D5</v>
      </c>
      <c r="C179" s="83" t="str">
        <f ca="1">IF(LEN(RIGHT(DEC2HEX(255-(HEX2DEC(MID(A179,2,2))+HEX2DEC(MID(A179,4,2))+HEX2DEC(MID(A179,6,2))+HEX2DEC(MID(A179,8,2))+'IO RSL'!V28)+1),2))&gt;1,RIGHT(DEC2HEX(255-(HEX2DEC(MID(A179,2,2))+HEX2DEC(MID(A179,4,2))+HEX2DEC(MID(A179,6,2))+HEX2DEC(MID(A179,8,2))+'IO RSL'!V28)+1),2),"0"&amp;RIGHT(DEC2HEX(255-(HEX2DEC(MID(A179,2,2))+HEX2DEC(MID(A179,4,2))+HEX2DEC(MID(A179,6,2))+HEX2DEC(MID(A179,8,2))+'IO RSL'!V28)+1),2))</f>
        <v>D5</v>
      </c>
      <c r="G179" s="83" t="s">
        <v>10781</v>
      </c>
      <c r="H179" s="83" t="str">
        <f t="shared" ca="1" si="5"/>
        <v xml:space="preserve"> </v>
      </c>
    </row>
    <row r="180" spans="1:8" s="83" customFormat="1" x14ac:dyDescent="0.2">
      <c r="A180" s="54" t="s">
        <v>7919</v>
      </c>
      <c r="B180" s="84" t="str">
        <f ca="1">LEFT(A180,9)&amp;'IO RSL'!U29&amp;C180</f>
        <v>:100B200000000000000000000000000000000000C5</v>
      </c>
      <c r="C180" s="83" t="str">
        <f ca="1">IF(LEN(RIGHT(DEC2HEX(255-(HEX2DEC(MID(A180,2,2))+HEX2DEC(MID(A180,4,2))+HEX2DEC(MID(A180,6,2))+HEX2DEC(MID(A180,8,2))+'IO RSL'!V29)+1),2))&gt;1,RIGHT(DEC2HEX(255-(HEX2DEC(MID(A180,2,2))+HEX2DEC(MID(A180,4,2))+HEX2DEC(MID(A180,6,2))+HEX2DEC(MID(A180,8,2))+'IO RSL'!V29)+1),2),"0"&amp;RIGHT(DEC2HEX(255-(HEX2DEC(MID(A180,2,2))+HEX2DEC(MID(A180,4,2))+HEX2DEC(MID(A180,6,2))+HEX2DEC(MID(A180,8,2))+'IO RSL'!V29)+1),2))</f>
        <v>C5</v>
      </c>
      <c r="G180" s="83" t="s">
        <v>7919</v>
      </c>
      <c r="H180" s="83" t="str">
        <f t="shared" ca="1" si="5"/>
        <v xml:space="preserve"> </v>
      </c>
    </row>
    <row r="181" spans="1:8" s="83" customFormat="1" x14ac:dyDescent="0.2">
      <c r="A181" s="54" t="s">
        <v>7920</v>
      </c>
      <c r="B181" s="84" t="str">
        <f ca="1">LEFT(A181,9)&amp;'IO RSL'!U30&amp;C181</f>
        <v>:100B300000000000000000000000000000000000B5</v>
      </c>
      <c r="C181" s="83" t="str">
        <f ca="1">IF(LEN(RIGHT(DEC2HEX(255-(HEX2DEC(MID(A181,2,2))+HEX2DEC(MID(A181,4,2))+HEX2DEC(MID(A181,6,2))+HEX2DEC(MID(A181,8,2))+'IO RSL'!V30)+1),2))&gt;1,RIGHT(DEC2HEX(255-(HEX2DEC(MID(A181,2,2))+HEX2DEC(MID(A181,4,2))+HEX2DEC(MID(A181,6,2))+HEX2DEC(MID(A181,8,2))+'IO RSL'!V30)+1),2),"0"&amp;RIGHT(DEC2HEX(255-(HEX2DEC(MID(A181,2,2))+HEX2DEC(MID(A181,4,2))+HEX2DEC(MID(A181,6,2))+HEX2DEC(MID(A181,8,2))+'IO RSL'!V30)+1),2))</f>
        <v>B5</v>
      </c>
      <c r="G181" s="83" t="s">
        <v>7920</v>
      </c>
      <c r="H181" s="83" t="str">
        <f t="shared" ca="1" si="5"/>
        <v xml:space="preserve"> </v>
      </c>
    </row>
    <row r="182" spans="1:8" s="83" customFormat="1" x14ac:dyDescent="0.2">
      <c r="A182" s="54" t="s">
        <v>7921</v>
      </c>
      <c r="B182" s="84" t="str">
        <f ca="1">LEFT(A182,9)&amp;'IO RSL'!U31&amp;C182</f>
        <v>:100B4000000100010001000100010001000100019D</v>
      </c>
      <c r="C182" s="83" t="str">
        <f ca="1">IF(LEN(RIGHT(DEC2HEX(255-(HEX2DEC(MID(A182,2,2))+HEX2DEC(MID(A182,4,2))+HEX2DEC(MID(A182,6,2))+HEX2DEC(MID(A182,8,2))+'IO RSL'!V31)+1),2))&gt;1,RIGHT(DEC2HEX(255-(HEX2DEC(MID(A182,2,2))+HEX2DEC(MID(A182,4,2))+HEX2DEC(MID(A182,6,2))+HEX2DEC(MID(A182,8,2))+'IO RSL'!V31)+1),2),"0"&amp;RIGHT(DEC2HEX(255-(HEX2DEC(MID(A182,2,2))+HEX2DEC(MID(A182,4,2))+HEX2DEC(MID(A182,6,2))+HEX2DEC(MID(A182,8,2))+'IO RSL'!V31)+1),2))</f>
        <v>9D</v>
      </c>
      <c r="G182" s="83" t="s">
        <v>7921</v>
      </c>
      <c r="H182" s="83" t="str">
        <f t="shared" ca="1" si="5"/>
        <v xml:space="preserve"> </v>
      </c>
    </row>
    <row r="183" spans="1:8" s="83" customFormat="1" x14ac:dyDescent="0.2">
      <c r="A183" s="54" t="s">
        <v>7922</v>
      </c>
      <c r="B183" s="84" t="str">
        <f ca="1">LEFT(A183,9)&amp;'IO RSL'!U32&amp;C183</f>
        <v>:100B5000000100010001000100010001000100018D</v>
      </c>
      <c r="C183" s="83" t="str">
        <f ca="1">IF(LEN(RIGHT(DEC2HEX(255-(HEX2DEC(MID(A183,2,2))+HEX2DEC(MID(A183,4,2))+HEX2DEC(MID(A183,6,2))+HEX2DEC(MID(A183,8,2))+'IO RSL'!V32)+1),2))&gt;1,RIGHT(DEC2HEX(255-(HEX2DEC(MID(A183,2,2))+HEX2DEC(MID(A183,4,2))+HEX2DEC(MID(A183,6,2))+HEX2DEC(MID(A183,8,2))+'IO RSL'!V32)+1),2),"0"&amp;RIGHT(DEC2HEX(255-(HEX2DEC(MID(A183,2,2))+HEX2DEC(MID(A183,4,2))+HEX2DEC(MID(A183,6,2))+HEX2DEC(MID(A183,8,2))+'IO RSL'!V32)+1),2))</f>
        <v>8D</v>
      </c>
      <c r="G183" s="83" t="s">
        <v>7922</v>
      </c>
      <c r="H183" s="83" t="str">
        <f t="shared" ca="1" si="5"/>
        <v xml:space="preserve"> </v>
      </c>
    </row>
    <row r="184" spans="1:8" s="83" customFormat="1" x14ac:dyDescent="0.2">
      <c r="A184" s="54" t="s">
        <v>7923</v>
      </c>
      <c r="B184" s="84" t="str">
        <f ca="1">LEFT(A184,9)&amp;'IO RSL'!U33&amp;C184</f>
        <v>:100B6000000100010001000100010001000100017D</v>
      </c>
      <c r="C184" s="83" t="str">
        <f ca="1">IF(LEN(RIGHT(DEC2HEX(255-(HEX2DEC(MID(A184,2,2))+HEX2DEC(MID(A184,4,2))+HEX2DEC(MID(A184,6,2))+HEX2DEC(MID(A184,8,2))+'IO RSL'!V33)+1),2))&gt;1,RIGHT(DEC2HEX(255-(HEX2DEC(MID(A184,2,2))+HEX2DEC(MID(A184,4,2))+HEX2DEC(MID(A184,6,2))+HEX2DEC(MID(A184,8,2))+'IO RSL'!V33)+1),2),"0"&amp;RIGHT(DEC2HEX(255-(HEX2DEC(MID(A184,2,2))+HEX2DEC(MID(A184,4,2))+HEX2DEC(MID(A184,6,2))+HEX2DEC(MID(A184,8,2))+'IO RSL'!V33)+1),2))</f>
        <v>7D</v>
      </c>
      <c r="G184" s="83" t="s">
        <v>7923</v>
      </c>
      <c r="H184" s="83" t="str">
        <f t="shared" ca="1" si="5"/>
        <v xml:space="preserve"> </v>
      </c>
    </row>
    <row r="185" spans="1:8" s="83" customFormat="1" x14ac:dyDescent="0.2">
      <c r="A185" s="54" t="s">
        <v>7924</v>
      </c>
      <c r="B185" s="84" t="str">
        <f ca="1">LEFT(A185,9)&amp;'IO RSL'!U34&amp;C185</f>
        <v>:100B7000000100010001000100010001000100016D</v>
      </c>
      <c r="C185" s="83" t="str">
        <f ca="1">IF(LEN(RIGHT(DEC2HEX(255-(HEX2DEC(MID(A185,2,2))+HEX2DEC(MID(A185,4,2))+HEX2DEC(MID(A185,6,2))+HEX2DEC(MID(A185,8,2))+'IO RSL'!V34)+1),2))&gt;1,RIGHT(DEC2HEX(255-(HEX2DEC(MID(A185,2,2))+HEX2DEC(MID(A185,4,2))+HEX2DEC(MID(A185,6,2))+HEX2DEC(MID(A185,8,2))+'IO RSL'!V34)+1),2),"0"&amp;RIGHT(DEC2HEX(255-(HEX2DEC(MID(A185,2,2))+HEX2DEC(MID(A185,4,2))+HEX2DEC(MID(A185,6,2))+HEX2DEC(MID(A185,8,2))+'IO RSL'!V34)+1),2))</f>
        <v>6D</v>
      </c>
      <c r="G185" s="83" t="s">
        <v>7924</v>
      </c>
      <c r="H185" s="83" t="str">
        <f t="shared" ca="1" si="5"/>
        <v xml:space="preserve"> </v>
      </c>
    </row>
    <row r="186" spans="1:8" s="83" customFormat="1" x14ac:dyDescent="0.2">
      <c r="A186" s="54" t="s">
        <v>7925</v>
      </c>
      <c r="B186" s="84" t="str">
        <f ca="1">LEFT(A186,9)&amp;'IO RSL'!U35&amp;C186</f>
        <v>:100B80000000000000000000000000000000000065</v>
      </c>
      <c r="C186" s="83" t="str">
        <f ca="1">IF(LEN(RIGHT(DEC2HEX(255-(HEX2DEC(MID(A186,2,2))+HEX2DEC(MID(A186,4,2))+HEX2DEC(MID(A186,6,2))+HEX2DEC(MID(A186,8,2))+'IO RSL'!V35)+1),2))&gt;1,RIGHT(DEC2HEX(255-(HEX2DEC(MID(A186,2,2))+HEX2DEC(MID(A186,4,2))+HEX2DEC(MID(A186,6,2))+HEX2DEC(MID(A186,8,2))+'IO RSL'!V35)+1),2),"0"&amp;RIGHT(DEC2HEX(255-(HEX2DEC(MID(A186,2,2))+HEX2DEC(MID(A186,4,2))+HEX2DEC(MID(A186,6,2))+HEX2DEC(MID(A186,8,2))+'IO RSL'!V35)+1),2))</f>
        <v>65</v>
      </c>
      <c r="G186" s="83" t="s">
        <v>7925</v>
      </c>
      <c r="H186" s="83" t="str">
        <f t="shared" ca="1" si="5"/>
        <v xml:space="preserve"> </v>
      </c>
    </row>
    <row r="187" spans="1:8" s="83" customFormat="1" x14ac:dyDescent="0.2">
      <c r="A187" s="54" t="s">
        <v>7926</v>
      </c>
      <c r="B187" s="84" t="str">
        <f ca="1">LEFT(A187,9)&amp;'IO RSL'!U36&amp;C187</f>
        <v>:100B90000000000000000000000000000000000055</v>
      </c>
      <c r="C187" s="83" t="str">
        <f ca="1">IF(LEN(RIGHT(DEC2HEX(255-(HEX2DEC(MID(A187,2,2))+HEX2DEC(MID(A187,4,2))+HEX2DEC(MID(A187,6,2))+HEX2DEC(MID(A187,8,2))+'IO RSL'!V36)+1),2))&gt;1,RIGHT(DEC2HEX(255-(HEX2DEC(MID(A187,2,2))+HEX2DEC(MID(A187,4,2))+HEX2DEC(MID(A187,6,2))+HEX2DEC(MID(A187,8,2))+'IO RSL'!V36)+1),2),"0"&amp;RIGHT(DEC2HEX(255-(HEX2DEC(MID(A187,2,2))+HEX2DEC(MID(A187,4,2))+HEX2DEC(MID(A187,6,2))+HEX2DEC(MID(A187,8,2))+'IO RSL'!V36)+1),2))</f>
        <v>55</v>
      </c>
      <c r="G187" s="83" t="s">
        <v>7926</v>
      </c>
      <c r="H187" s="83" t="str">
        <f t="shared" ca="1" si="5"/>
        <v xml:space="preserve"> </v>
      </c>
    </row>
    <row r="188" spans="1:8" s="83" customFormat="1" x14ac:dyDescent="0.2">
      <c r="A188" s="54" t="s">
        <v>7927</v>
      </c>
      <c r="B188" s="84" t="str">
        <f ca="1">LEFT(A188,9)&amp;'IO RSL'!U37&amp;C188</f>
        <v>:100BA0000000000000000000000000000000000045</v>
      </c>
      <c r="C188" s="83" t="str">
        <f ca="1">IF(LEN(RIGHT(DEC2HEX(255-(HEX2DEC(MID(A188,2,2))+HEX2DEC(MID(A188,4,2))+HEX2DEC(MID(A188,6,2))+HEX2DEC(MID(A188,8,2))+'IO RSL'!V37)+1),2))&gt;1,RIGHT(DEC2HEX(255-(HEX2DEC(MID(A188,2,2))+HEX2DEC(MID(A188,4,2))+HEX2DEC(MID(A188,6,2))+HEX2DEC(MID(A188,8,2))+'IO RSL'!V37)+1),2),"0"&amp;RIGHT(DEC2HEX(255-(HEX2DEC(MID(A188,2,2))+HEX2DEC(MID(A188,4,2))+HEX2DEC(MID(A188,6,2))+HEX2DEC(MID(A188,8,2))+'IO RSL'!V37)+1),2))</f>
        <v>45</v>
      </c>
      <c r="G188" s="83" t="s">
        <v>7927</v>
      </c>
      <c r="H188" s="83" t="str">
        <f t="shared" ca="1" si="5"/>
        <v xml:space="preserve"> </v>
      </c>
    </row>
    <row r="189" spans="1:8" s="83" customFormat="1" x14ac:dyDescent="0.2">
      <c r="A189" s="54" t="s">
        <v>7928</v>
      </c>
      <c r="B189" s="84" t="str">
        <f ca="1">LEFT(A189,9)&amp;'IO RSL'!U38&amp;C189</f>
        <v>:100BB0000000000000000000000000000000000035</v>
      </c>
      <c r="C189" s="83" t="str">
        <f ca="1">IF(LEN(RIGHT(DEC2HEX(255-(HEX2DEC(MID(A189,2,2))+HEX2DEC(MID(A189,4,2))+HEX2DEC(MID(A189,6,2))+HEX2DEC(MID(A189,8,2))+'IO RSL'!V38)+1),2))&gt;1,RIGHT(DEC2HEX(255-(HEX2DEC(MID(A189,2,2))+HEX2DEC(MID(A189,4,2))+HEX2DEC(MID(A189,6,2))+HEX2DEC(MID(A189,8,2))+'IO RSL'!V38)+1),2),"0"&amp;RIGHT(DEC2HEX(255-(HEX2DEC(MID(A189,2,2))+HEX2DEC(MID(A189,4,2))+HEX2DEC(MID(A189,6,2))+HEX2DEC(MID(A189,8,2))+'IO RSL'!V38)+1),2))</f>
        <v>35</v>
      </c>
      <c r="G189" s="83" t="s">
        <v>7928</v>
      </c>
      <c r="H189" s="83" t="str">
        <f t="shared" ca="1" si="5"/>
        <v xml:space="preserve"> </v>
      </c>
    </row>
    <row r="190" spans="1:8" s="83" customFormat="1" x14ac:dyDescent="0.2">
      <c r="A190" s="54" t="s">
        <v>7929</v>
      </c>
      <c r="B190" s="84" t="str">
        <f ca="1">LEFT(A190,9)&amp;'IO RSL'!U39&amp;C190</f>
        <v>:100BC0000000000000000000000000000000000025</v>
      </c>
      <c r="C190" s="83" t="str">
        <f ca="1">IF(LEN(RIGHT(DEC2HEX(255-(HEX2DEC(MID(A190,2,2))+HEX2DEC(MID(A190,4,2))+HEX2DEC(MID(A190,6,2))+HEX2DEC(MID(A190,8,2))+'IO RSL'!V39)+1),2))&gt;1,RIGHT(DEC2HEX(255-(HEX2DEC(MID(A190,2,2))+HEX2DEC(MID(A190,4,2))+HEX2DEC(MID(A190,6,2))+HEX2DEC(MID(A190,8,2))+'IO RSL'!V39)+1),2),"0"&amp;RIGHT(DEC2HEX(255-(HEX2DEC(MID(A190,2,2))+HEX2DEC(MID(A190,4,2))+HEX2DEC(MID(A190,6,2))+HEX2DEC(MID(A190,8,2))+'IO RSL'!V39)+1),2))</f>
        <v>25</v>
      </c>
      <c r="G190" s="83" t="s">
        <v>10782</v>
      </c>
      <c r="H190" s="83" t="str">
        <f t="shared" ca="1" si="5"/>
        <v xml:space="preserve"> </v>
      </c>
    </row>
    <row r="191" spans="1:8" s="83" customFormat="1" x14ac:dyDescent="0.2">
      <c r="A191" s="54" t="s">
        <v>7930</v>
      </c>
      <c r="B191" s="84" t="str">
        <f ca="1">LEFT(A191,9)&amp;'IO RSL'!U40&amp;C191</f>
        <v>:100BD0000000000000000000000000000000000015</v>
      </c>
      <c r="C191" s="83" t="str">
        <f ca="1">IF(LEN(RIGHT(DEC2HEX(255-(HEX2DEC(MID(A191,2,2))+HEX2DEC(MID(A191,4,2))+HEX2DEC(MID(A191,6,2))+HEX2DEC(MID(A191,8,2))+'IO RSL'!V40)+1),2))&gt;1,RIGHT(DEC2HEX(255-(HEX2DEC(MID(A191,2,2))+HEX2DEC(MID(A191,4,2))+HEX2DEC(MID(A191,6,2))+HEX2DEC(MID(A191,8,2))+'IO RSL'!V40)+1),2),"0"&amp;RIGHT(DEC2HEX(255-(HEX2DEC(MID(A191,2,2))+HEX2DEC(MID(A191,4,2))+HEX2DEC(MID(A191,6,2))+HEX2DEC(MID(A191,8,2))+'IO RSL'!V40)+1),2))</f>
        <v>15</v>
      </c>
      <c r="G191" s="83" t="s">
        <v>10783</v>
      </c>
      <c r="H191" s="83" t="str">
        <f t="shared" ca="1" si="5"/>
        <v xml:space="preserve"> </v>
      </c>
    </row>
    <row r="192" spans="1:8" s="83" customFormat="1" x14ac:dyDescent="0.2">
      <c r="A192" s="54" t="s">
        <v>7931</v>
      </c>
      <c r="B192" s="84" t="str">
        <f ca="1">LEFT(A192,9)&amp;'IO RSL'!U41&amp;C192</f>
        <v>:100BE0000000000000000000000000000000000005</v>
      </c>
      <c r="C192" s="83" t="str">
        <f ca="1">IF(LEN(RIGHT(DEC2HEX(255-(HEX2DEC(MID(A192,2,2))+HEX2DEC(MID(A192,4,2))+HEX2DEC(MID(A192,6,2))+HEX2DEC(MID(A192,8,2))+'IO RSL'!V41)+1),2))&gt;1,RIGHT(DEC2HEX(255-(HEX2DEC(MID(A192,2,2))+HEX2DEC(MID(A192,4,2))+HEX2DEC(MID(A192,6,2))+HEX2DEC(MID(A192,8,2))+'IO RSL'!V41)+1),2),"0"&amp;RIGHT(DEC2HEX(255-(HEX2DEC(MID(A192,2,2))+HEX2DEC(MID(A192,4,2))+HEX2DEC(MID(A192,6,2))+HEX2DEC(MID(A192,8,2))+'IO RSL'!V41)+1),2))</f>
        <v>05</v>
      </c>
      <c r="G192" s="83" t="s">
        <v>7931</v>
      </c>
      <c r="H192" s="83" t="str">
        <f t="shared" ca="1" si="5"/>
        <v xml:space="preserve"> </v>
      </c>
    </row>
    <row r="193" spans="1:8" s="83" customFormat="1" x14ac:dyDescent="0.2">
      <c r="A193" s="54" t="s">
        <v>7932</v>
      </c>
      <c r="B193" s="84" t="str">
        <f ca="1">LEFT(A193,9)&amp;'IO RSL'!U42&amp;C193</f>
        <v>:100BF00000000000000000000000000000000000F5</v>
      </c>
      <c r="C193" s="83" t="str">
        <f ca="1">IF(LEN(RIGHT(DEC2HEX(255-(HEX2DEC(MID(A193,2,2))+HEX2DEC(MID(A193,4,2))+HEX2DEC(MID(A193,6,2))+HEX2DEC(MID(A193,8,2))+'IO RSL'!V42)+1),2))&gt;1,RIGHT(DEC2HEX(255-(HEX2DEC(MID(A193,2,2))+HEX2DEC(MID(A193,4,2))+HEX2DEC(MID(A193,6,2))+HEX2DEC(MID(A193,8,2))+'IO RSL'!V42)+1),2),"0"&amp;RIGHT(DEC2HEX(255-(HEX2DEC(MID(A193,2,2))+HEX2DEC(MID(A193,4,2))+HEX2DEC(MID(A193,6,2))+HEX2DEC(MID(A193,8,2))+'IO RSL'!V42)+1),2))</f>
        <v>F5</v>
      </c>
      <c r="G193" s="83" t="s">
        <v>7932</v>
      </c>
      <c r="H193" s="83" t="str">
        <f t="shared" ca="1" si="5"/>
        <v xml:space="preserve"> </v>
      </c>
    </row>
    <row r="194" spans="1:8" s="83" customFormat="1" x14ac:dyDescent="0.2">
      <c r="A194" s="54" t="s">
        <v>7933</v>
      </c>
      <c r="B194" s="84" t="str">
        <f ca="1">LEFT(A194,9)&amp;'IO RSL'!U43&amp;C194</f>
        <v>:100C000000000000000000000000000000000000E4</v>
      </c>
      <c r="C194" s="83" t="str">
        <f ca="1">IF(LEN(RIGHT(DEC2HEX(255-(HEX2DEC(MID(A194,2,2))+HEX2DEC(MID(A194,4,2))+HEX2DEC(MID(A194,6,2))+HEX2DEC(MID(A194,8,2))+'IO RSL'!V43)+1),2))&gt;1,RIGHT(DEC2HEX(255-(HEX2DEC(MID(A194,2,2))+HEX2DEC(MID(A194,4,2))+HEX2DEC(MID(A194,6,2))+HEX2DEC(MID(A194,8,2))+'IO RSL'!V43)+1),2),"0"&amp;RIGHT(DEC2HEX(255-(HEX2DEC(MID(A194,2,2))+HEX2DEC(MID(A194,4,2))+HEX2DEC(MID(A194,6,2))+HEX2DEC(MID(A194,8,2))+'IO RSL'!V43)+1),2))</f>
        <v>E4</v>
      </c>
      <c r="G194" s="83" t="s">
        <v>7933</v>
      </c>
      <c r="H194" s="83" t="str">
        <f t="shared" ca="1" si="5"/>
        <v xml:space="preserve"> </v>
      </c>
    </row>
    <row r="195" spans="1:8" s="83" customFormat="1" x14ac:dyDescent="0.2">
      <c r="A195" s="54" t="s">
        <v>7934</v>
      </c>
      <c r="B195" s="84" t="str">
        <f ca="1">LEFT(A195,9)&amp;'IO RSL'!U44&amp;C195</f>
        <v>:100C100000000000000000000000000000000000D4</v>
      </c>
      <c r="C195" s="83" t="str">
        <f ca="1">IF(LEN(RIGHT(DEC2HEX(255-(HEX2DEC(MID(A195,2,2))+HEX2DEC(MID(A195,4,2))+HEX2DEC(MID(A195,6,2))+HEX2DEC(MID(A195,8,2))+'IO RSL'!V44)+1),2))&gt;1,RIGHT(DEC2HEX(255-(HEX2DEC(MID(A195,2,2))+HEX2DEC(MID(A195,4,2))+HEX2DEC(MID(A195,6,2))+HEX2DEC(MID(A195,8,2))+'IO RSL'!V44)+1),2),"0"&amp;RIGHT(DEC2HEX(255-(HEX2DEC(MID(A195,2,2))+HEX2DEC(MID(A195,4,2))+HEX2DEC(MID(A195,6,2))+HEX2DEC(MID(A195,8,2))+'IO RSL'!V44)+1),2))</f>
        <v>D4</v>
      </c>
      <c r="G195" s="83" t="s">
        <v>7934</v>
      </c>
      <c r="H195" s="83" t="str">
        <f t="shared" ref="H195:H258" ca="1" si="6">IF(B195&lt;&gt;G195,1," ")</f>
        <v xml:space="preserve"> </v>
      </c>
    </row>
    <row r="196" spans="1:8" s="83" customFormat="1" x14ac:dyDescent="0.2">
      <c r="A196" s="54" t="s">
        <v>7935</v>
      </c>
      <c r="B196" s="84" t="str">
        <f ca="1">LEFT(A196,9)&amp;'IO RSL'!U45&amp;C196</f>
        <v>:100C200000000000000000000000000000000000C4</v>
      </c>
      <c r="C196" s="83" t="str">
        <f ca="1">IF(LEN(RIGHT(DEC2HEX(255-(HEX2DEC(MID(A196,2,2))+HEX2DEC(MID(A196,4,2))+HEX2DEC(MID(A196,6,2))+HEX2DEC(MID(A196,8,2))+'IO RSL'!V45)+1),2))&gt;1,RIGHT(DEC2HEX(255-(HEX2DEC(MID(A196,2,2))+HEX2DEC(MID(A196,4,2))+HEX2DEC(MID(A196,6,2))+HEX2DEC(MID(A196,8,2))+'IO RSL'!V45)+1),2),"0"&amp;RIGHT(DEC2HEX(255-(HEX2DEC(MID(A196,2,2))+HEX2DEC(MID(A196,4,2))+HEX2DEC(MID(A196,6,2))+HEX2DEC(MID(A196,8,2))+'IO RSL'!V45)+1),2))</f>
        <v>C4</v>
      </c>
      <c r="G196" s="83" t="s">
        <v>7935</v>
      </c>
      <c r="H196" s="83" t="str">
        <f t="shared" ca="1" si="6"/>
        <v xml:space="preserve"> </v>
      </c>
    </row>
    <row r="197" spans="1:8" s="83" customFormat="1" x14ac:dyDescent="0.2">
      <c r="A197" s="54" t="s">
        <v>7936</v>
      </c>
      <c r="B197" s="84" t="str">
        <f ca="1">LEFT(A197,9)&amp;'IO RSL'!U46&amp;C197</f>
        <v>:100C300000000000000000000000000000000000B4</v>
      </c>
      <c r="C197" s="83" t="str">
        <f ca="1">IF(LEN(RIGHT(DEC2HEX(255-(HEX2DEC(MID(A197,2,2))+HEX2DEC(MID(A197,4,2))+HEX2DEC(MID(A197,6,2))+HEX2DEC(MID(A197,8,2))+'IO RSL'!V46)+1),2))&gt;1,RIGHT(DEC2HEX(255-(HEX2DEC(MID(A197,2,2))+HEX2DEC(MID(A197,4,2))+HEX2DEC(MID(A197,6,2))+HEX2DEC(MID(A197,8,2))+'IO RSL'!V46)+1),2),"0"&amp;RIGHT(DEC2HEX(255-(HEX2DEC(MID(A197,2,2))+HEX2DEC(MID(A197,4,2))+HEX2DEC(MID(A197,6,2))+HEX2DEC(MID(A197,8,2))+'IO RSL'!V46)+1),2))</f>
        <v>B4</v>
      </c>
      <c r="G197" s="83" t="s">
        <v>7936</v>
      </c>
      <c r="H197" s="83" t="str">
        <f t="shared" ca="1" si="6"/>
        <v xml:space="preserve"> </v>
      </c>
    </row>
    <row r="198" spans="1:8" s="83" customFormat="1" x14ac:dyDescent="0.2">
      <c r="A198" s="54" t="s">
        <v>7937</v>
      </c>
      <c r="B198" s="84" t="str">
        <f ca="1">LEFT(A198,9)&amp;'IO RSL'!U47&amp;C198</f>
        <v>:100C400000000000000000000000000000000000A4</v>
      </c>
      <c r="C198" s="83" t="str">
        <f ca="1">IF(LEN(RIGHT(DEC2HEX(255-(HEX2DEC(MID(A198,2,2))+HEX2DEC(MID(A198,4,2))+HEX2DEC(MID(A198,6,2))+HEX2DEC(MID(A198,8,2))+'IO RSL'!V47)+1),2))&gt;1,RIGHT(DEC2HEX(255-(HEX2DEC(MID(A198,2,2))+HEX2DEC(MID(A198,4,2))+HEX2DEC(MID(A198,6,2))+HEX2DEC(MID(A198,8,2))+'IO RSL'!V47)+1),2),"0"&amp;RIGHT(DEC2HEX(255-(HEX2DEC(MID(A198,2,2))+HEX2DEC(MID(A198,4,2))+HEX2DEC(MID(A198,6,2))+HEX2DEC(MID(A198,8,2))+'IO RSL'!V47)+1),2))</f>
        <v>A4</v>
      </c>
      <c r="G198" s="83" t="s">
        <v>7937</v>
      </c>
      <c r="H198" s="83" t="str">
        <f t="shared" ca="1" si="6"/>
        <v xml:space="preserve"> </v>
      </c>
    </row>
    <row r="199" spans="1:8" s="83" customFormat="1" x14ac:dyDescent="0.2">
      <c r="A199" s="54" t="s">
        <v>7938</v>
      </c>
      <c r="B199" s="84" t="str">
        <f ca="1">LEFT(A199,9)&amp;'IO RSL'!U48&amp;C199</f>
        <v>:100C50000000000000000000000000000000000094</v>
      </c>
      <c r="C199" s="83" t="str">
        <f ca="1">IF(LEN(RIGHT(DEC2HEX(255-(HEX2DEC(MID(A199,2,2))+HEX2DEC(MID(A199,4,2))+HEX2DEC(MID(A199,6,2))+HEX2DEC(MID(A199,8,2))+'IO RSL'!V48)+1),2))&gt;1,RIGHT(DEC2HEX(255-(HEX2DEC(MID(A199,2,2))+HEX2DEC(MID(A199,4,2))+HEX2DEC(MID(A199,6,2))+HEX2DEC(MID(A199,8,2))+'IO RSL'!V48)+1),2),"0"&amp;RIGHT(DEC2HEX(255-(HEX2DEC(MID(A199,2,2))+HEX2DEC(MID(A199,4,2))+HEX2DEC(MID(A199,6,2))+HEX2DEC(MID(A199,8,2))+'IO RSL'!V48)+1),2))</f>
        <v>94</v>
      </c>
      <c r="G199" s="83" t="s">
        <v>7938</v>
      </c>
      <c r="H199" s="83" t="str">
        <f t="shared" ca="1" si="6"/>
        <v xml:space="preserve"> </v>
      </c>
    </row>
    <row r="200" spans="1:8" s="83" customFormat="1" x14ac:dyDescent="0.2">
      <c r="A200" s="54" t="s">
        <v>7939</v>
      </c>
      <c r="B200" s="84" t="str">
        <f ca="1">LEFT(A200,9)&amp;'IO RSL'!U49&amp;C200</f>
        <v>:100C60000000000000000000000000000000000084</v>
      </c>
      <c r="C200" s="83" t="str">
        <f ca="1">IF(LEN(RIGHT(DEC2HEX(255-(HEX2DEC(MID(A200,2,2))+HEX2DEC(MID(A200,4,2))+HEX2DEC(MID(A200,6,2))+HEX2DEC(MID(A200,8,2))+'IO RSL'!V49)+1),2))&gt;1,RIGHT(DEC2HEX(255-(HEX2DEC(MID(A200,2,2))+HEX2DEC(MID(A200,4,2))+HEX2DEC(MID(A200,6,2))+HEX2DEC(MID(A200,8,2))+'IO RSL'!V49)+1),2),"0"&amp;RIGHT(DEC2HEX(255-(HEX2DEC(MID(A200,2,2))+HEX2DEC(MID(A200,4,2))+HEX2DEC(MID(A200,6,2))+HEX2DEC(MID(A200,8,2))+'IO RSL'!V49)+1),2))</f>
        <v>84</v>
      </c>
      <c r="G200" s="83" t="s">
        <v>7939</v>
      </c>
      <c r="H200" s="83" t="str">
        <f t="shared" ca="1" si="6"/>
        <v xml:space="preserve"> </v>
      </c>
    </row>
    <row r="201" spans="1:8" s="83" customFormat="1" x14ac:dyDescent="0.2">
      <c r="A201" s="54" t="s">
        <v>7940</v>
      </c>
      <c r="B201" s="84" t="str">
        <f ca="1">LEFT(A201,9)&amp;'IO RSL'!U50&amp;C201</f>
        <v>:100C70000000000000000000000000000000000074</v>
      </c>
      <c r="C201" s="83" t="str">
        <f ca="1">IF(LEN(RIGHT(DEC2HEX(255-(HEX2DEC(MID(A201,2,2))+HEX2DEC(MID(A201,4,2))+HEX2DEC(MID(A201,6,2))+HEX2DEC(MID(A201,8,2))+'IO RSL'!V50)+1),2))&gt;1,RIGHT(DEC2HEX(255-(HEX2DEC(MID(A201,2,2))+HEX2DEC(MID(A201,4,2))+HEX2DEC(MID(A201,6,2))+HEX2DEC(MID(A201,8,2))+'IO RSL'!V50)+1),2),"0"&amp;RIGHT(DEC2HEX(255-(HEX2DEC(MID(A201,2,2))+HEX2DEC(MID(A201,4,2))+HEX2DEC(MID(A201,6,2))+HEX2DEC(MID(A201,8,2))+'IO RSL'!V50)+1),2))</f>
        <v>74</v>
      </c>
      <c r="G201" s="83" t="s">
        <v>7940</v>
      </c>
      <c r="H201" s="83" t="str">
        <f t="shared" ca="1" si="6"/>
        <v xml:space="preserve"> </v>
      </c>
    </row>
    <row r="202" spans="1:8" s="83" customFormat="1" x14ac:dyDescent="0.2">
      <c r="A202" s="54" t="s">
        <v>7941</v>
      </c>
      <c r="B202" s="84" t="str">
        <f ca="1">LEFT(A202,9)&amp;'IO RSL'!U51&amp;C202</f>
        <v>:100C80000000000000000000000000000000000064</v>
      </c>
      <c r="C202" s="83" t="str">
        <f ca="1">IF(LEN(RIGHT(DEC2HEX(255-(HEX2DEC(MID(A202,2,2))+HEX2DEC(MID(A202,4,2))+HEX2DEC(MID(A202,6,2))+HEX2DEC(MID(A202,8,2))+'IO RSL'!V51)+1),2))&gt;1,RIGHT(DEC2HEX(255-(HEX2DEC(MID(A202,2,2))+HEX2DEC(MID(A202,4,2))+HEX2DEC(MID(A202,6,2))+HEX2DEC(MID(A202,8,2))+'IO RSL'!V51)+1),2),"0"&amp;RIGHT(DEC2HEX(255-(HEX2DEC(MID(A202,2,2))+HEX2DEC(MID(A202,4,2))+HEX2DEC(MID(A202,6,2))+HEX2DEC(MID(A202,8,2))+'IO RSL'!V51)+1),2))</f>
        <v>64</v>
      </c>
      <c r="G202" s="83" t="s">
        <v>7941</v>
      </c>
      <c r="H202" s="83" t="str">
        <f t="shared" ca="1" si="6"/>
        <v xml:space="preserve"> </v>
      </c>
    </row>
    <row r="203" spans="1:8" s="83" customFormat="1" x14ac:dyDescent="0.2">
      <c r="A203" s="54" t="s">
        <v>7942</v>
      </c>
      <c r="B203" s="84" t="str">
        <f ca="1">LEFT(A203,9)&amp;'IO RSL'!U52&amp;C203</f>
        <v>:100C90000000000000000000000000000000000054</v>
      </c>
      <c r="C203" s="83" t="str">
        <f ca="1">IF(LEN(RIGHT(DEC2HEX(255-(HEX2DEC(MID(A203,2,2))+HEX2DEC(MID(A203,4,2))+HEX2DEC(MID(A203,6,2))+HEX2DEC(MID(A203,8,2))+'IO RSL'!V52)+1),2))&gt;1,RIGHT(DEC2HEX(255-(HEX2DEC(MID(A203,2,2))+HEX2DEC(MID(A203,4,2))+HEX2DEC(MID(A203,6,2))+HEX2DEC(MID(A203,8,2))+'IO RSL'!V52)+1),2),"0"&amp;RIGHT(DEC2HEX(255-(HEX2DEC(MID(A203,2,2))+HEX2DEC(MID(A203,4,2))+HEX2DEC(MID(A203,6,2))+HEX2DEC(MID(A203,8,2))+'IO RSL'!V52)+1),2))</f>
        <v>54</v>
      </c>
      <c r="G203" s="83" t="s">
        <v>7942</v>
      </c>
      <c r="H203" s="83" t="str">
        <f t="shared" ca="1" si="6"/>
        <v xml:space="preserve"> </v>
      </c>
    </row>
    <row r="204" spans="1:8" s="83" customFormat="1" x14ac:dyDescent="0.2">
      <c r="A204" s="54" t="s">
        <v>7943</v>
      </c>
      <c r="B204" s="84" t="str">
        <f ca="1">LEFT(A204,9)&amp;'IO RSL'!U53&amp;C204</f>
        <v>:100CA0000000000000000000000000000000000044</v>
      </c>
      <c r="C204" s="83" t="str">
        <f ca="1">IF(LEN(RIGHT(DEC2HEX(255-(HEX2DEC(MID(A204,2,2))+HEX2DEC(MID(A204,4,2))+HEX2DEC(MID(A204,6,2))+HEX2DEC(MID(A204,8,2))+'IO RSL'!V53)+1),2))&gt;1,RIGHT(DEC2HEX(255-(HEX2DEC(MID(A204,2,2))+HEX2DEC(MID(A204,4,2))+HEX2DEC(MID(A204,6,2))+HEX2DEC(MID(A204,8,2))+'IO RSL'!V53)+1),2),"0"&amp;RIGHT(DEC2HEX(255-(HEX2DEC(MID(A204,2,2))+HEX2DEC(MID(A204,4,2))+HEX2DEC(MID(A204,6,2))+HEX2DEC(MID(A204,8,2))+'IO RSL'!V53)+1),2))</f>
        <v>44</v>
      </c>
      <c r="G204" s="83" t="s">
        <v>7943</v>
      </c>
      <c r="H204" s="83" t="str">
        <f t="shared" ca="1" si="6"/>
        <v xml:space="preserve"> </v>
      </c>
    </row>
    <row r="205" spans="1:8" s="83" customFormat="1" x14ac:dyDescent="0.2">
      <c r="A205" s="54" t="s">
        <v>7944</v>
      </c>
      <c r="B205" s="84" t="str">
        <f ca="1">LEFT(A205,9)&amp;'IO RSL'!U54&amp;C205</f>
        <v>:100CB0000000000000000000000000000000000034</v>
      </c>
      <c r="C205" s="83" t="str">
        <f ca="1">IF(LEN(RIGHT(DEC2HEX(255-(HEX2DEC(MID(A205,2,2))+HEX2DEC(MID(A205,4,2))+HEX2DEC(MID(A205,6,2))+HEX2DEC(MID(A205,8,2))+'IO RSL'!V54)+1),2))&gt;1,RIGHT(DEC2HEX(255-(HEX2DEC(MID(A205,2,2))+HEX2DEC(MID(A205,4,2))+HEX2DEC(MID(A205,6,2))+HEX2DEC(MID(A205,8,2))+'IO RSL'!V54)+1),2),"0"&amp;RIGHT(DEC2HEX(255-(HEX2DEC(MID(A205,2,2))+HEX2DEC(MID(A205,4,2))+HEX2DEC(MID(A205,6,2))+HEX2DEC(MID(A205,8,2))+'IO RSL'!V54)+1),2))</f>
        <v>34</v>
      </c>
      <c r="G205" s="83" t="s">
        <v>7944</v>
      </c>
      <c r="H205" s="83" t="str">
        <f t="shared" ca="1" si="6"/>
        <v xml:space="preserve"> </v>
      </c>
    </row>
    <row r="206" spans="1:8" s="83" customFormat="1" x14ac:dyDescent="0.2">
      <c r="A206" s="54" t="s">
        <v>7945</v>
      </c>
      <c r="B206" s="84" t="str">
        <f ca="1">LEFT(A206,9)&amp;'IO RSL'!U55&amp;C206</f>
        <v>:100CC0000000000000000000000000000000000024</v>
      </c>
      <c r="C206" s="83" t="str">
        <f ca="1">IF(LEN(RIGHT(DEC2HEX(255-(HEX2DEC(MID(A206,2,2))+HEX2DEC(MID(A206,4,2))+HEX2DEC(MID(A206,6,2))+HEX2DEC(MID(A206,8,2))+'IO RSL'!V55)+1),2))&gt;1,RIGHT(DEC2HEX(255-(HEX2DEC(MID(A206,2,2))+HEX2DEC(MID(A206,4,2))+HEX2DEC(MID(A206,6,2))+HEX2DEC(MID(A206,8,2))+'IO RSL'!V55)+1),2),"0"&amp;RIGHT(DEC2HEX(255-(HEX2DEC(MID(A206,2,2))+HEX2DEC(MID(A206,4,2))+HEX2DEC(MID(A206,6,2))+HEX2DEC(MID(A206,8,2))+'IO RSL'!V55)+1),2))</f>
        <v>24</v>
      </c>
      <c r="G206" s="83" t="s">
        <v>7945</v>
      </c>
      <c r="H206" s="83" t="str">
        <f t="shared" ca="1" si="6"/>
        <v xml:space="preserve"> </v>
      </c>
    </row>
    <row r="207" spans="1:8" s="83" customFormat="1" x14ac:dyDescent="0.2">
      <c r="A207" s="54" t="s">
        <v>7946</v>
      </c>
      <c r="B207" s="84" t="str">
        <f ca="1">LEFT(A207,9)&amp;'IO RSL'!U56&amp;C207</f>
        <v>:100CD0000000000000000000000000000000000014</v>
      </c>
      <c r="C207" s="83" t="str">
        <f ca="1">IF(LEN(RIGHT(DEC2HEX(255-(HEX2DEC(MID(A207,2,2))+HEX2DEC(MID(A207,4,2))+HEX2DEC(MID(A207,6,2))+HEX2DEC(MID(A207,8,2))+'IO RSL'!V56)+1),2))&gt;1,RIGHT(DEC2HEX(255-(HEX2DEC(MID(A207,2,2))+HEX2DEC(MID(A207,4,2))+HEX2DEC(MID(A207,6,2))+HEX2DEC(MID(A207,8,2))+'IO RSL'!V56)+1),2),"0"&amp;RIGHT(DEC2HEX(255-(HEX2DEC(MID(A207,2,2))+HEX2DEC(MID(A207,4,2))+HEX2DEC(MID(A207,6,2))+HEX2DEC(MID(A207,8,2))+'IO RSL'!V56)+1),2))</f>
        <v>14</v>
      </c>
      <c r="G207" s="83" t="s">
        <v>7946</v>
      </c>
      <c r="H207" s="83" t="str">
        <f t="shared" ca="1" si="6"/>
        <v xml:space="preserve"> </v>
      </c>
    </row>
    <row r="208" spans="1:8" s="83" customFormat="1" x14ac:dyDescent="0.2">
      <c r="A208" s="54" t="s">
        <v>7947</v>
      </c>
      <c r="B208" s="84" t="str">
        <f ca="1">LEFT(A208,9)&amp;'IO RSL'!U57&amp;C208</f>
        <v>:100CE0000000000000000000000000000000000004</v>
      </c>
      <c r="C208" s="83" t="str">
        <f ca="1">IF(LEN(RIGHT(DEC2HEX(255-(HEX2DEC(MID(A208,2,2))+HEX2DEC(MID(A208,4,2))+HEX2DEC(MID(A208,6,2))+HEX2DEC(MID(A208,8,2))+'IO RSL'!V57)+1),2))&gt;1,RIGHT(DEC2HEX(255-(HEX2DEC(MID(A208,2,2))+HEX2DEC(MID(A208,4,2))+HEX2DEC(MID(A208,6,2))+HEX2DEC(MID(A208,8,2))+'IO RSL'!V57)+1),2),"0"&amp;RIGHT(DEC2HEX(255-(HEX2DEC(MID(A208,2,2))+HEX2DEC(MID(A208,4,2))+HEX2DEC(MID(A208,6,2))+HEX2DEC(MID(A208,8,2))+'IO RSL'!V57)+1),2))</f>
        <v>04</v>
      </c>
      <c r="G208" s="83" t="s">
        <v>7947</v>
      </c>
      <c r="H208" s="83" t="str">
        <f t="shared" ca="1" si="6"/>
        <v xml:space="preserve"> </v>
      </c>
    </row>
    <row r="209" spans="1:8" s="83" customFormat="1" x14ac:dyDescent="0.2">
      <c r="A209" s="54" t="s">
        <v>7948</v>
      </c>
      <c r="B209" s="84" t="str">
        <f ca="1">LEFT(A209,9)&amp;'IO RSL'!U58&amp;C209</f>
        <v>:100CF00000000000000000000000000000000000F4</v>
      </c>
      <c r="C209" s="83" t="str">
        <f ca="1">IF(LEN(RIGHT(DEC2HEX(255-(HEX2DEC(MID(A209,2,2))+HEX2DEC(MID(A209,4,2))+HEX2DEC(MID(A209,6,2))+HEX2DEC(MID(A209,8,2))+'IO RSL'!V58)+1),2))&gt;1,RIGHT(DEC2HEX(255-(HEX2DEC(MID(A209,2,2))+HEX2DEC(MID(A209,4,2))+HEX2DEC(MID(A209,6,2))+HEX2DEC(MID(A209,8,2))+'IO RSL'!V58)+1),2),"0"&amp;RIGHT(DEC2HEX(255-(HEX2DEC(MID(A209,2,2))+HEX2DEC(MID(A209,4,2))+HEX2DEC(MID(A209,6,2))+HEX2DEC(MID(A209,8,2))+'IO RSL'!V58)+1),2))</f>
        <v>F4</v>
      </c>
      <c r="G209" s="83" t="s">
        <v>7948</v>
      </c>
      <c r="H209" s="83" t="str">
        <f t="shared" ca="1" si="6"/>
        <v xml:space="preserve"> </v>
      </c>
    </row>
    <row r="210" spans="1:8" s="83" customFormat="1" x14ac:dyDescent="0.2">
      <c r="A210" s="54" t="s">
        <v>7949</v>
      </c>
      <c r="B210" s="84" t="str">
        <f ca="1">LEFT(A210,9)&amp;'IO RSL'!U59&amp;C210</f>
        <v>:100D000000000000000000000000000000000000E3</v>
      </c>
      <c r="C210" s="83" t="str">
        <f ca="1">IF(LEN(RIGHT(DEC2HEX(255-(HEX2DEC(MID(A210,2,2))+HEX2DEC(MID(A210,4,2))+HEX2DEC(MID(A210,6,2))+HEX2DEC(MID(A210,8,2))+'IO RSL'!V59)+1),2))&gt;1,RIGHT(DEC2HEX(255-(HEX2DEC(MID(A210,2,2))+HEX2DEC(MID(A210,4,2))+HEX2DEC(MID(A210,6,2))+HEX2DEC(MID(A210,8,2))+'IO RSL'!V59)+1),2),"0"&amp;RIGHT(DEC2HEX(255-(HEX2DEC(MID(A210,2,2))+HEX2DEC(MID(A210,4,2))+HEX2DEC(MID(A210,6,2))+HEX2DEC(MID(A210,8,2))+'IO RSL'!V59)+1),2))</f>
        <v>E3</v>
      </c>
      <c r="G210" s="83" t="s">
        <v>7949</v>
      </c>
      <c r="H210" s="83" t="str">
        <f t="shared" ca="1" si="6"/>
        <v xml:space="preserve"> </v>
      </c>
    </row>
    <row r="211" spans="1:8" s="83" customFormat="1" x14ac:dyDescent="0.2">
      <c r="A211" s="54" t="s">
        <v>7950</v>
      </c>
      <c r="B211" s="84" t="str">
        <f ca="1">LEFT(A211,9)&amp;'IO RSL'!U60&amp;C211</f>
        <v>:100D100000000000000000000000000000000000D3</v>
      </c>
      <c r="C211" s="83" t="str">
        <f ca="1">IF(LEN(RIGHT(DEC2HEX(255-(HEX2DEC(MID(A211,2,2))+HEX2DEC(MID(A211,4,2))+HEX2DEC(MID(A211,6,2))+HEX2DEC(MID(A211,8,2))+'IO RSL'!V60)+1),2))&gt;1,RIGHT(DEC2HEX(255-(HEX2DEC(MID(A211,2,2))+HEX2DEC(MID(A211,4,2))+HEX2DEC(MID(A211,6,2))+HEX2DEC(MID(A211,8,2))+'IO RSL'!V60)+1),2),"0"&amp;RIGHT(DEC2HEX(255-(HEX2DEC(MID(A211,2,2))+HEX2DEC(MID(A211,4,2))+HEX2DEC(MID(A211,6,2))+HEX2DEC(MID(A211,8,2))+'IO RSL'!V60)+1),2))</f>
        <v>D3</v>
      </c>
      <c r="G211" s="83" t="s">
        <v>7950</v>
      </c>
      <c r="H211" s="83" t="str">
        <f t="shared" ca="1" si="6"/>
        <v xml:space="preserve"> </v>
      </c>
    </row>
    <row r="212" spans="1:8" s="83" customFormat="1" x14ac:dyDescent="0.2">
      <c r="A212" s="54" t="s">
        <v>7951</v>
      </c>
      <c r="B212" s="84" t="str">
        <f ca="1">LEFT(A212,9)&amp;'IO RSL'!U61&amp;C212</f>
        <v>:100D200000000000000000000000000000000000C3</v>
      </c>
      <c r="C212" s="83" t="str">
        <f ca="1">IF(LEN(RIGHT(DEC2HEX(255-(HEX2DEC(MID(A212,2,2))+HEX2DEC(MID(A212,4,2))+HEX2DEC(MID(A212,6,2))+HEX2DEC(MID(A212,8,2))+'IO RSL'!V61)+1),2))&gt;1,RIGHT(DEC2HEX(255-(HEX2DEC(MID(A212,2,2))+HEX2DEC(MID(A212,4,2))+HEX2DEC(MID(A212,6,2))+HEX2DEC(MID(A212,8,2))+'IO RSL'!V61)+1),2),"0"&amp;RIGHT(DEC2HEX(255-(HEX2DEC(MID(A212,2,2))+HEX2DEC(MID(A212,4,2))+HEX2DEC(MID(A212,6,2))+HEX2DEC(MID(A212,8,2))+'IO RSL'!V61)+1),2))</f>
        <v>C3</v>
      </c>
      <c r="G212" s="83" t="s">
        <v>7951</v>
      </c>
      <c r="H212" s="83" t="str">
        <f t="shared" ca="1" si="6"/>
        <v xml:space="preserve"> </v>
      </c>
    </row>
    <row r="213" spans="1:8" s="83" customFormat="1" x14ac:dyDescent="0.2">
      <c r="A213" s="54" t="s">
        <v>7952</v>
      </c>
      <c r="B213" s="84" t="str">
        <f ca="1">LEFT(A213,9)&amp;'IO RSL'!U62&amp;C213</f>
        <v>:100D300000000000000000000000000000000000B3</v>
      </c>
      <c r="C213" s="83" t="str">
        <f ca="1">IF(LEN(RIGHT(DEC2HEX(255-(HEX2DEC(MID(A213,2,2))+HEX2DEC(MID(A213,4,2))+HEX2DEC(MID(A213,6,2))+HEX2DEC(MID(A213,8,2))+'IO RSL'!V62)+1),2))&gt;1,RIGHT(DEC2HEX(255-(HEX2DEC(MID(A213,2,2))+HEX2DEC(MID(A213,4,2))+HEX2DEC(MID(A213,6,2))+HEX2DEC(MID(A213,8,2))+'IO RSL'!V62)+1),2),"0"&amp;RIGHT(DEC2HEX(255-(HEX2DEC(MID(A213,2,2))+HEX2DEC(MID(A213,4,2))+HEX2DEC(MID(A213,6,2))+HEX2DEC(MID(A213,8,2))+'IO RSL'!V62)+1),2))</f>
        <v>B3</v>
      </c>
      <c r="G213" s="83" t="s">
        <v>7952</v>
      </c>
      <c r="H213" s="83" t="str">
        <f t="shared" ca="1" si="6"/>
        <v xml:space="preserve"> </v>
      </c>
    </row>
    <row r="214" spans="1:8" s="83" customFormat="1" x14ac:dyDescent="0.2">
      <c r="A214" s="54" t="s">
        <v>7953</v>
      </c>
      <c r="B214" s="84" t="str">
        <f ca="1">LEFT(A214,9)&amp;'IO RSL'!U63&amp;C214</f>
        <v>:100D4000000100010001000100010001000100019B</v>
      </c>
      <c r="C214" s="83" t="str">
        <f ca="1">IF(LEN(RIGHT(DEC2HEX(255-(HEX2DEC(MID(A214,2,2))+HEX2DEC(MID(A214,4,2))+HEX2DEC(MID(A214,6,2))+HEX2DEC(MID(A214,8,2))+'IO RSL'!V63)+1),2))&gt;1,RIGHT(DEC2HEX(255-(HEX2DEC(MID(A214,2,2))+HEX2DEC(MID(A214,4,2))+HEX2DEC(MID(A214,6,2))+HEX2DEC(MID(A214,8,2))+'IO RSL'!V63)+1),2),"0"&amp;RIGHT(DEC2HEX(255-(HEX2DEC(MID(A214,2,2))+HEX2DEC(MID(A214,4,2))+HEX2DEC(MID(A214,6,2))+HEX2DEC(MID(A214,8,2))+'IO RSL'!V63)+1),2))</f>
        <v>9B</v>
      </c>
      <c r="G214" s="83" t="s">
        <v>7953</v>
      </c>
      <c r="H214" s="83" t="str">
        <f t="shared" ca="1" si="6"/>
        <v xml:space="preserve"> </v>
      </c>
    </row>
    <row r="215" spans="1:8" s="83" customFormat="1" x14ac:dyDescent="0.2">
      <c r="A215" s="54" t="s">
        <v>7954</v>
      </c>
      <c r="B215" s="84" t="str">
        <f ca="1">LEFT(A215,9)&amp;'IO RSL'!U64&amp;C215</f>
        <v>:100D5000000100010001000100010001000100018B</v>
      </c>
      <c r="C215" s="83" t="str">
        <f ca="1">IF(LEN(RIGHT(DEC2HEX(255-(HEX2DEC(MID(A215,2,2))+HEX2DEC(MID(A215,4,2))+HEX2DEC(MID(A215,6,2))+HEX2DEC(MID(A215,8,2))+'IO RSL'!V64)+1),2))&gt;1,RIGHT(DEC2HEX(255-(HEX2DEC(MID(A215,2,2))+HEX2DEC(MID(A215,4,2))+HEX2DEC(MID(A215,6,2))+HEX2DEC(MID(A215,8,2))+'IO RSL'!V64)+1),2),"0"&amp;RIGHT(DEC2HEX(255-(HEX2DEC(MID(A215,2,2))+HEX2DEC(MID(A215,4,2))+HEX2DEC(MID(A215,6,2))+HEX2DEC(MID(A215,8,2))+'IO RSL'!V64)+1),2))</f>
        <v>8B</v>
      </c>
      <c r="G215" s="83" t="s">
        <v>7954</v>
      </c>
      <c r="H215" s="83" t="str">
        <f t="shared" ca="1" si="6"/>
        <v xml:space="preserve"> </v>
      </c>
    </row>
    <row r="216" spans="1:8" s="83" customFormat="1" x14ac:dyDescent="0.2">
      <c r="A216" s="54" t="s">
        <v>7955</v>
      </c>
      <c r="B216" s="84" t="str">
        <f ca="1">LEFT(A216,9)&amp;'IO RSL'!U65&amp;C216</f>
        <v>:100D6000000100010001000100010001000100017B</v>
      </c>
      <c r="C216" s="83" t="str">
        <f ca="1">IF(LEN(RIGHT(DEC2HEX(255-(HEX2DEC(MID(A216,2,2))+HEX2DEC(MID(A216,4,2))+HEX2DEC(MID(A216,6,2))+HEX2DEC(MID(A216,8,2))+'IO RSL'!V65)+1),2))&gt;1,RIGHT(DEC2HEX(255-(HEX2DEC(MID(A216,2,2))+HEX2DEC(MID(A216,4,2))+HEX2DEC(MID(A216,6,2))+HEX2DEC(MID(A216,8,2))+'IO RSL'!V65)+1),2),"0"&amp;RIGHT(DEC2HEX(255-(HEX2DEC(MID(A216,2,2))+HEX2DEC(MID(A216,4,2))+HEX2DEC(MID(A216,6,2))+HEX2DEC(MID(A216,8,2))+'IO RSL'!V65)+1),2))</f>
        <v>7B</v>
      </c>
      <c r="G216" s="83" t="s">
        <v>7955</v>
      </c>
      <c r="H216" s="83" t="str">
        <f t="shared" ca="1" si="6"/>
        <v xml:space="preserve"> </v>
      </c>
    </row>
    <row r="217" spans="1:8" s="83" customFormat="1" x14ac:dyDescent="0.2">
      <c r="A217" s="54" t="s">
        <v>7956</v>
      </c>
      <c r="B217" s="84" t="str">
        <f ca="1">LEFT(A217,9)&amp;'IO RSL'!U66&amp;C217</f>
        <v>:100D7000000100010001000100010001000100016B</v>
      </c>
      <c r="C217" s="83" t="str">
        <f ca="1">IF(LEN(RIGHT(DEC2HEX(255-(HEX2DEC(MID(A217,2,2))+HEX2DEC(MID(A217,4,2))+HEX2DEC(MID(A217,6,2))+HEX2DEC(MID(A217,8,2))+'IO RSL'!V66)+1),2))&gt;1,RIGHT(DEC2HEX(255-(HEX2DEC(MID(A217,2,2))+HEX2DEC(MID(A217,4,2))+HEX2DEC(MID(A217,6,2))+HEX2DEC(MID(A217,8,2))+'IO RSL'!V66)+1),2),"0"&amp;RIGHT(DEC2HEX(255-(HEX2DEC(MID(A217,2,2))+HEX2DEC(MID(A217,4,2))+HEX2DEC(MID(A217,6,2))+HEX2DEC(MID(A217,8,2))+'IO RSL'!V66)+1),2))</f>
        <v>6B</v>
      </c>
      <c r="G217" s="83" t="s">
        <v>7956</v>
      </c>
      <c r="H217" s="83" t="str">
        <f t="shared" ca="1" si="6"/>
        <v xml:space="preserve"> </v>
      </c>
    </row>
    <row r="218" spans="1:8" s="83" customFormat="1" x14ac:dyDescent="0.2">
      <c r="A218" s="54" t="s">
        <v>7957</v>
      </c>
      <c r="B218" s="84" t="str">
        <f ca="1">LEFT(A218,9)&amp;'IO RSL'!U67&amp;C218</f>
        <v>:100D80000000000000000000000000000000000063</v>
      </c>
      <c r="C218" s="83" t="str">
        <f ca="1">IF(LEN(RIGHT(DEC2HEX(255-(HEX2DEC(MID(A218,2,2))+HEX2DEC(MID(A218,4,2))+HEX2DEC(MID(A218,6,2))+HEX2DEC(MID(A218,8,2))+'IO RSL'!V67)+1),2))&gt;1,RIGHT(DEC2HEX(255-(HEX2DEC(MID(A218,2,2))+HEX2DEC(MID(A218,4,2))+HEX2DEC(MID(A218,6,2))+HEX2DEC(MID(A218,8,2))+'IO RSL'!V67)+1),2),"0"&amp;RIGHT(DEC2HEX(255-(HEX2DEC(MID(A218,2,2))+HEX2DEC(MID(A218,4,2))+HEX2DEC(MID(A218,6,2))+HEX2DEC(MID(A218,8,2))+'IO RSL'!V67)+1),2))</f>
        <v>63</v>
      </c>
      <c r="G218" s="83" t="s">
        <v>7957</v>
      </c>
      <c r="H218" s="83" t="str">
        <f t="shared" ca="1" si="6"/>
        <v xml:space="preserve"> </v>
      </c>
    </row>
    <row r="219" spans="1:8" s="83" customFormat="1" x14ac:dyDescent="0.2">
      <c r="A219" s="54" t="s">
        <v>7958</v>
      </c>
      <c r="B219" s="84" t="str">
        <f ca="1">LEFT(A219,9)&amp;'IO RSL'!U68&amp;C219</f>
        <v>:100D90000000000000000000000000000000000053</v>
      </c>
      <c r="C219" s="83" t="str">
        <f ca="1">IF(LEN(RIGHT(DEC2HEX(255-(HEX2DEC(MID(A219,2,2))+HEX2DEC(MID(A219,4,2))+HEX2DEC(MID(A219,6,2))+HEX2DEC(MID(A219,8,2))+'IO RSL'!V68)+1),2))&gt;1,RIGHT(DEC2HEX(255-(HEX2DEC(MID(A219,2,2))+HEX2DEC(MID(A219,4,2))+HEX2DEC(MID(A219,6,2))+HEX2DEC(MID(A219,8,2))+'IO RSL'!V68)+1),2),"0"&amp;RIGHT(DEC2HEX(255-(HEX2DEC(MID(A219,2,2))+HEX2DEC(MID(A219,4,2))+HEX2DEC(MID(A219,6,2))+HEX2DEC(MID(A219,8,2))+'IO RSL'!V68)+1),2))</f>
        <v>53</v>
      </c>
      <c r="G219" s="83" t="s">
        <v>7958</v>
      </c>
      <c r="H219" s="83" t="str">
        <f t="shared" ca="1" si="6"/>
        <v xml:space="preserve"> </v>
      </c>
    </row>
    <row r="220" spans="1:8" s="83" customFormat="1" x14ac:dyDescent="0.2">
      <c r="A220" s="54" t="s">
        <v>7959</v>
      </c>
      <c r="B220" s="84" t="str">
        <f ca="1">LEFT(A220,9)&amp;'IO RSL'!U69&amp;C220</f>
        <v>:100DA0000000000000000000000000000000000043</v>
      </c>
      <c r="C220" s="83" t="str">
        <f ca="1">IF(LEN(RIGHT(DEC2HEX(255-(HEX2DEC(MID(A220,2,2))+HEX2DEC(MID(A220,4,2))+HEX2DEC(MID(A220,6,2))+HEX2DEC(MID(A220,8,2))+'IO RSL'!V69)+1),2))&gt;1,RIGHT(DEC2HEX(255-(HEX2DEC(MID(A220,2,2))+HEX2DEC(MID(A220,4,2))+HEX2DEC(MID(A220,6,2))+HEX2DEC(MID(A220,8,2))+'IO RSL'!V69)+1),2),"0"&amp;RIGHT(DEC2HEX(255-(HEX2DEC(MID(A220,2,2))+HEX2DEC(MID(A220,4,2))+HEX2DEC(MID(A220,6,2))+HEX2DEC(MID(A220,8,2))+'IO RSL'!V69)+1),2))</f>
        <v>43</v>
      </c>
      <c r="G220" s="83" t="s">
        <v>7959</v>
      </c>
      <c r="H220" s="83" t="str">
        <f t="shared" ca="1" si="6"/>
        <v xml:space="preserve"> </v>
      </c>
    </row>
    <row r="221" spans="1:8" s="83" customFormat="1" x14ac:dyDescent="0.2">
      <c r="A221" s="54" t="s">
        <v>7960</v>
      </c>
      <c r="B221" s="84" t="str">
        <f ca="1">LEFT(A221,9)&amp;'IO RSL'!U70&amp;C221</f>
        <v>:100DB0000000000000000000000000000000000033</v>
      </c>
      <c r="C221" s="83" t="str">
        <f ca="1">IF(LEN(RIGHT(DEC2HEX(255-(HEX2DEC(MID(A221,2,2))+HEX2DEC(MID(A221,4,2))+HEX2DEC(MID(A221,6,2))+HEX2DEC(MID(A221,8,2))+'IO RSL'!V70)+1),2))&gt;1,RIGHT(DEC2HEX(255-(HEX2DEC(MID(A221,2,2))+HEX2DEC(MID(A221,4,2))+HEX2DEC(MID(A221,6,2))+HEX2DEC(MID(A221,8,2))+'IO RSL'!V70)+1),2),"0"&amp;RIGHT(DEC2HEX(255-(HEX2DEC(MID(A221,2,2))+HEX2DEC(MID(A221,4,2))+HEX2DEC(MID(A221,6,2))+HEX2DEC(MID(A221,8,2))+'IO RSL'!V70)+1),2))</f>
        <v>33</v>
      </c>
      <c r="G221" s="83" t="s">
        <v>7960</v>
      </c>
      <c r="H221" s="83" t="str">
        <f t="shared" ca="1" si="6"/>
        <v xml:space="preserve"> </v>
      </c>
    </row>
    <row r="222" spans="1:8" s="83" customFormat="1" x14ac:dyDescent="0.2">
      <c r="A222" s="54" t="s">
        <v>7961</v>
      </c>
      <c r="B222" s="84" t="str">
        <f ca="1">LEFT(A222,9)&amp;'IO RSL'!U71&amp;C222</f>
        <v>:100DC0000405011B0000021B040B04380838000056</v>
      </c>
      <c r="C222" s="83" t="str">
        <f ca="1">IF(LEN(RIGHT(DEC2HEX(255-(HEX2DEC(MID(A222,2,2))+HEX2DEC(MID(A222,4,2))+HEX2DEC(MID(A222,6,2))+HEX2DEC(MID(A222,8,2))+'IO RSL'!V71)+1),2))&gt;1,RIGHT(DEC2HEX(255-(HEX2DEC(MID(A222,2,2))+HEX2DEC(MID(A222,4,2))+HEX2DEC(MID(A222,6,2))+HEX2DEC(MID(A222,8,2))+'IO RSL'!V71)+1),2),"0"&amp;RIGHT(DEC2HEX(255-(HEX2DEC(MID(A222,2,2))+HEX2DEC(MID(A222,4,2))+HEX2DEC(MID(A222,6,2))+HEX2DEC(MID(A222,8,2))+'IO RSL'!V71)+1),2))</f>
        <v>56</v>
      </c>
      <c r="G222" s="83" t="s">
        <v>10784</v>
      </c>
      <c r="H222" s="83" t="str">
        <f t="shared" ca="1" si="6"/>
        <v xml:space="preserve"> </v>
      </c>
    </row>
    <row r="223" spans="1:8" s="83" customFormat="1" x14ac:dyDescent="0.2">
      <c r="A223" s="54" t="s">
        <v>7962</v>
      </c>
      <c r="B223" s="84" t="str">
        <f ca="1">LEFT(A223,9)&amp;'IO RSL'!U72&amp;C223</f>
        <v>:100DD0000000000000000000000000000000000013</v>
      </c>
      <c r="C223" s="83" t="str">
        <f ca="1">IF(LEN(RIGHT(DEC2HEX(255-(HEX2DEC(MID(A223,2,2))+HEX2DEC(MID(A223,4,2))+HEX2DEC(MID(A223,6,2))+HEX2DEC(MID(A223,8,2))+'IO RSL'!V72)+1),2))&gt;1,RIGHT(DEC2HEX(255-(HEX2DEC(MID(A223,2,2))+HEX2DEC(MID(A223,4,2))+HEX2DEC(MID(A223,6,2))+HEX2DEC(MID(A223,8,2))+'IO RSL'!V72)+1),2),"0"&amp;RIGHT(DEC2HEX(255-(HEX2DEC(MID(A223,2,2))+HEX2DEC(MID(A223,4,2))+HEX2DEC(MID(A223,6,2))+HEX2DEC(MID(A223,8,2))+'IO RSL'!V72)+1),2))</f>
        <v>13</v>
      </c>
      <c r="G223" s="83" t="s">
        <v>7962</v>
      </c>
      <c r="H223" s="83" t="str">
        <f t="shared" ca="1" si="6"/>
        <v xml:space="preserve"> </v>
      </c>
    </row>
    <row r="224" spans="1:8" s="83" customFormat="1" x14ac:dyDescent="0.2">
      <c r="A224" s="54" t="s">
        <v>7963</v>
      </c>
      <c r="B224" s="84" t="str">
        <f ca="1">LEFT(A224,9)&amp;'IO RSL'!U73&amp;C224</f>
        <v>:100DE0000000000000000000000000000000000003</v>
      </c>
      <c r="C224" s="83" t="str">
        <f ca="1">IF(LEN(RIGHT(DEC2HEX(255-(HEX2DEC(MID(A224,2,2))+HEX2DEC(MID(A224,4,2))+HEX2DEC(MID(A224,6,2))+HEX2DEC(MID(A224,8,2))+'IO RSL'!V73)+1),2))&gt;1,RIGHT(DEC2HEX(255-(HEX2DEC(MID(A224,2,2))+HEX2DEC(MID(A224,4,2))+HEX2DEC(MID(A224,6,2))+HEX2DEC(MID(A224,8,2))+'IO RSL'!V73)+1),2),"0"&amp;RIGHT(DEC2HEX(255-(HEX2DEC(MID(A224,2,2))+HEX2DEC(MID(A224,4,2))+HEX2DEC(MID(A224,6,2))+HEX2DEC(MID(A224,8,2))+'IO RSL'!V73)+1),2))</f>
        <v>03</v>
      </c>
      <c r="G224" s="83" t="s">
        <v>10785</v>
      </c>
      <c r="H224" s="83" t="str">
        <f t="shared" ca="1" si="6"/>
        <v xml:space="preserve"> </v>
      </c>
    </row>
    <row r="225" spans="1:8" s="83" customFormat="1" x14ac:dyDescent="0.2">
      <c r="A225" s="54" t="s">
        <v>7964</v>
      </c>
      <c r="B225" s="84" t="str">
        <f ca="1">LEFT(A225,9)&amp;'IO RSL'!U74&amp;C225</f>
        <v>:100DF00000000000000000000000000000000000F3</v>
      </c>
      <c r="C225" s="83" t="str">
        <f ca="1">IF(LEN(RIGHT(DEC2HEX(255-(HEX2DEC(MID(A225,2,2))+HEX2DEC(MID(A225,4,2))+HEX2DEC(MID(A225,6,2))+HEX2DEC(MID(A225,8,2))+'IO RSL'!V74)+1),2))&gt;1,RIGHT(DEC2HEX(255-(HEX2DEC(MID(A225,2,2))+HEX2DEC(MID(A225,4,2))+HEX2DEC(MID(A225,6,2))+HEX2DEC(MID(A225,8,2))+'IO RSL'!V74)+1),2),"0"&amp;RIGHT(DEC2HEX(255-(HEX2DEC(MID(A225,2,2))+HEX2DEC(MID(A225,4,2))+HEX2DEC(MID(A225,6,2))+HEX2DEC(MID(A225,8,2))+'IO RSL'!V74)+1),2))</f>
        <v>F3</v>
      </c>
      <c r="G225" s="83" t="s">
        <v>7964</v>
      </c>
      <c r="H225" s="83" t="str">
        <f t="shared" ca="1" si="6"/>
        <v xml:space="preserve"> </v>
      </c>
    </row>
    <row r="226" spans="1:8" s="83" customFormat="1" x14ac:dyDescent="0.2">
      <c r="A226" s="54" t="s">
        <v>7965</v>
      </c>
      <c r="B226" s="84" t="str">
        <f ca="1">LEFT(A226,9)&amp;'IO RSL'!U75&amp;C226</f>
        <v>:100E0000011B021B00000000080C080D0000000080</v>
      </c>
      <c r="C226" s="83" t="str">
        <f ca="1">IF(LEN(RIGHT(DEC2HEX(255-(HEX2DEC(MID(A226,2,2))+HEX2DEC(MID(A226,4,2))+HEX2DEC(MID(A226,6,2))+HEX2DEC(MID(A226,8,2))+'IO RSL'!V75)+1),2))&gt;1,RIGHT(DEC2HEX(255-(HEX2DEC(MID(A226,2,2))+HEX2DEC(MID(A226,4,2))+HEX2DEC(MID(A226,6,2))+HEX2DEC(MID(A226,8,2))+'IO RSL'!V75)+1),2),"0"&amp;RIGHT(DEC2HEX(255-(HEX2DEC(MID(A226,2,2))+HEX2DEC(MID(A226,4,2))+HEX2DEC(MID(A226,6,2))+HEX2DEC(MID(A226,8,2))+'IO RSL'!V75)+1),2))</f>
        <v>80</v>
      </c>
      <c r="G226" s="83" t="s">
        <v>10786</v>
      </c>
      <c r="H226" s="83" t="str">
        <f t="shared" ca="1" si="6"/>
        <v xml:space="preserve"> </v>
      </c>
    </row>
    <row r="227" spans="1:8" s="83" customFormat="1" x14ac:dyDescent="0.2">
      <c r="A227" s="54" t="s">
        <v>7966</v>
      </c>
      <c r="B227" s="84" t="str">
        <f ca="1">LEFT(A227,9)&amp;'IO RSL'!U76&amp;C227</f>
        <v>:100E10000000000000000000000000000809080AAF</v>
      </c>
      <c r="C227" s="83" t="str">
        <f ca="1">IF(LEN(RIGHT(DEC2HEX(255-(HEX2DEC(MID(A227,2,2))+HEX2DEC(MID(A227,4,2))+HEX2DEC(MID(A227,6,2))+HEX2DEC(MID(A227,8,2))+'IO RSL'!V76)+1),2))&gt;1,RIGHT(DEC2HEX(255-(HEX2DEC(MID(A227,2,2))+HEX2DEC(MID(A227,4,2))+HEX2DEC(MID(A227,6,2))+HEX2DEC(MID(A227,8,2))+'IO RSL'!V76)+1),2),"0"&amp;RIGHT(DEC2HEX(255-(HEX2DEC(MID(A227,2,2))+HEX2DEC(MID(A227,4,2))+HEX2DEC(MID(A227,6,2))+HEX2DEC(MID(A227,8,2))+'IO RSL'!V76)+1),2))</f>
        <v>AF</v>
      </c>
      <c r="G227" s="83" t="s">
        <v>10787</v>
      </c>
      <c r="H227" s="83" t="str">
        <f t="shared" ca="1" si="6"/>
        <v xml:space="preserve"> </v>
      </c>
    </row>
    <row r="228" spans="1:8" s="83" customFormat="1" x14ac:dyDescent="0.2">
      <c r="A228" s="54" t="s">
        <v>7967</v>
      </c>
      <c r="B228" s="84" t="str">
        <f ca="1">LEFT(A228,9)&amp;'IO RSL'!U77&amp;C228</f>
        <v>:100E200000000000080B00000000000000000000AF</v>
      </c>
      <c r="C228" s="83" t="str">
        <f ca="1">IF(LEN(RIGHT(DEC2HEX(255-(HEX2DEC(MID(A228,2,2))+HEX2DEC(MID(A228,4,2))+HEX2DEC(MID(A228,6,2))+HEX2DEC(MID(A228,8,2))+'IO RSL'!V77)+1),2))&gt;1,RIGHT(DEC2HEX(255-(HEX2DEC(MID(A228,2,2))+HEX2DEC(MID(A228,4,2))+HEX2DEC(MID(A228,6,2))+HEX2DEC(MID(A228,8,2))+'IO RSL'!V77)+1),2),"0"&amp;RIGHT(DEC2HEX(255-(HEX2DEC(MID(A228,2,2))+HEX2DEC(MID(A228,4,2))+HEX2DEC(MID(A228,6,2))+HEX2DEC(MID(A228,8,2))+'IO RSL'!V77)+1),2))</f>
        <v>AF</v>
      </c>
      <c r="G228" s="83" t="s">
        <v>10788</v>
      </c>
      <c r="H228" s="83" t="str">
        <f t="shared" ca="1" si="6"/>
        <v xml:space="preserve"> </v>
      </c>
    </row>
    <row r="229" spans="1:8" s="83" customFormat="1" x14ac:dyDescent="0.2">
      <c r="A229" s="54" t="s">
        <v>7968</v>
      </c>
      <c r="B229" s="84" t="str">
        <f ca="1">LEFT(A229,9)&amp;'IO RSL'!U78&amp;C229</f>
        <v>:100E3000000000000000000000000105D01050205DEF</v>
      </c>
      <c r="C229" s="83" t="str">
        <f ca="1">IF(LEN(RIGHT(DEC2HEX(255-(HEX2DEC(MID(A229,2,2))+HEX2DEC(MID(A229,4,2))+HEX2DEC(MID(A229,6,2))+HEX2DEC(MID(A229,8,2))+'IO RSL'!V78)+1),2))&gt;1,RIGHT(DEC2HEX(255-(HEX2DEC(MID(A229,2,2))+HEX2DEC(MID(A229,4,2))+HEX2DEC(MID(A229,6,2))+HEX2DEC(MID(A229,8,2))+'IO RSL'!V78)+1),2),"0"&amp;RIGHT(DEC2HEX(255-(HEX2DEC(MID(A229,2,2))+HEX2DEC(MID(A229,4,2))+HEX2DEC(MID(A229,6,2))+HEX2DEC(MID(A229,8,2))+'IO RSL'!V78)+1),2))</f>
        <v>EF</v>
      </c>
      <c r="G229" s="83" t="s">
        <v>10789</v>
      </c>
      <c r="H229" s="83">
        <f t="shared" ca="1" si="6"/>
        <v>1</v>
      </c>
    </row>
    <row r="230" spans="1:8" s="83" customFormat="1" x14ac:dyDescent="0.2">
      <c r="A230" s="54" t="s">
        <v>7969</v>
      </c>
      <c r="B230" s="84" t="str">
        <f ca="1">LEFT(A230,9)&amp;'IO RSL'!U79&amp;C230</f>
        <v>:100E40000205000000010001000100010000000097</v>
      </c>
      <c r="C230" s="83" t="str">
        <f ca="1">IF(LEN(RIGHT(DEC2HEX(255-(HEX2DEC(MID(A230,2,2))+HEX2DEC(MID(A230,4,2))+HEX2DEC(MID(A230,6,2))+HEX2DEC(MID(A230,8,2))+'IO RSL'!V79)+1),2))&gt;1,RIGHT(DEC2HEX(255-(HEX2DEC(MID(A230,2,2))+HEX2DEC(MID(A230,4,2))+HEX2DEC(MID(A230,6,2))+HEX2DEC(MID(A230,8,2))+'IO RSL'!V79)+1),2),"0"&amp;RIGHT(DEC2HEX(255-(HEX2DEC(MID(A230,2,2))+HEX2DEC(MID(A230,4,2))+HEX2DEC(MID(A230,6,2))+HEX2DEC(MID(A230,8,2))+'IO RSL'!V79)+1),2))</f>
        <v>97</v>
      </c>
      <c r="G230" s="83" t="s">
        <v>10790</v>
      </c>
      <c r="H230" s="83" t="str">
        <f t="shared" ca="1" si="6"/>
        <v xml:space="preserve"> </v>
      </c>
    </row>
    <row r="231" spans="1:8" s="83" customFormat="1" x14ac:dyDescent="0.2">
      <c r="A231" s="54" t="s">
        <v>7970</v>
      </c>
      <c r="B231" s="84" t="str">
        <f ca="1">LEFT(A231,9)&amp;'IO RSL'!U80&amp;C231</f>
        <v>:100E50000000000000000000080F0000000000007B</v>
      </c>
      <c r="C231" s="83" t="str">
        <f ca="1">IF(LEN(RIGHT(DEC2HEX(255-(HEX2DEC(MID(A231,2,2))+HEX2DEC(MID(A231,4,2))+HEX2DEC(MID(A231,6,2))+HEX2DEC(MID(A231,8,2))+'IO RSL'!V80)+1),2))&gt;1,RIGHT(DEC2HEX(255-(HEX2DEC(MID(A231,2,2))+HEX2DEC(MID(A231,4,2))+HEX2DEC(MID(A231,6,2))+HEX2DEC(MID(A231,8,2))+'IO RSL'!V80)+1),2),"0"&amp;RIGHT(DEC2HEX(255-(HEX2DEC(MID(A231,2,2))+HEX2DEC(MID(A231,4,2))+HEX2DEC(MID(A231,6,2))+HEX2DEC(MID(A231,8,2))+'IO RSL'!V80)+1),2))</f>
        <v>7B</v>
      </c>
      <c r="G231" s="83" t="s">
        <v>10791</v>
      </c>
      <c r="H231" s="83" t="str">
        <f t="shared" ca="1" si="6"/>
        <v xml:space="preserve"> </v>
      </c>
    </row>
    <row r="232" spans="1:8" s="83" customFormat="1" x14ac:dyDescent="0.2">
      <c r="A232" s="54" t="s">
        <v>7971</v>
      </c>
      <c r="B232" s="84" t="str">
        <f ca="1">LEFT(A232,9)&amp;'IO RSL'!U81&amp;C232</f>
        <v>:100E60009001000100000000081B000000000000CD</v>
      </c>
      <c r="C232" s="83" t="str">
        <f ca="1">IF(LEN(RIGHT(DEC2HEX(255-(HEX2DEC(MID(A232,2,2))+HEX2DEC(MID(A232,4,2))+HEX2DEC(MID(A232,6,2))+HEX2DEC(MID(A232,8,2))+'IO RSL'!V81)+1),2))&gt;1,RIGHT(DEC2HEX(255-(HEX2DEC(MID(A232,2,2))+HEX2DEC(MID(A232,4,2))+HEX2DEC(MID(A232,6,2))+HEX2DEC(MID(A232,8,2))+'IO RSL'!V81)+1),2),"0"&amp;RIGHT(DEC2HEX(255-(HEX2DEC(MID(A232,2,2))+HEX2DEC(MID(A232,4,2))+HEX2DEC(MID(A232,6,2))+HEX2DEC(MID(A232,8,2))+'IO RSL'!V81)+1),2))</f>
        <v>CD</v>
      </c>
      <c r="G232" s="83" t="s">
        <v>10792</v>
      </c>
      <c r="H232" s="83" t="str">
        <f t="shared" ca="1" si="6"/>
        <v xml:space="preserve"> </v>
      </c>
    </row>
    <row r="233" spans="1:8" s="83" customFormat="1" x14ac:dyDescent="0.2">
      <c r="A233" s="54" t="s">
        <v>7972</v>
      </c>
      <c r="B233" s="84" t="str">
        <f ca="1">LEFT(A233,9)&amp;'IO RSL'!U82&amp;C233</f>
        <v>:100E70000000000000000000000000000000000072</v>
      </c>
      <c r="C233" s="83" t="str">
        <f ca="1">IF(LEN(RIGHT(DEC2HEX(255-(HEX2DEC(MID(A233,2,2))+HEX2DEC(MID(A233,4,2))+HEX2DEC(MID(A233,6,2))+HEX2DEC(MID(A233,8,2))+'IO RSL'!V82)+1),2))&gt;1,RIGHT(DEC2HEX(255-(HEX2DEC(MID(A233,2,2))+HEX2DEC(MID(A233,4,2))+HEX2DEC(MID(A233,6,2))+HEX2DEC(MID(A233,8,2))+'IO RSL'!V82)+1),2),"0"&amp;RIGHT(DEC2HEX(255-(HEX2DEC(MID(A233,2,2))+HEX2DEC(MID(A233,4,2))+HEX2DEC(MID(A233,6,2))+HEX2DEC(MID(A233,8,2))+'IO RSL'!V82)+1),2))</f>
        <v>72</v>
      </c>
      <c r="G233" s="83" t="s">
        <v>7972</v>
      </c>
      <c r="H233" s="83" t="str">
        <f t="shared" ca="1" si="6"/>
        <v xml:space="preserve"> </v>
      </c>
    </row>
    <row r="234" spans="1:8" s="83" customFormat="1" x14ac:dyDescent="0.2">
      <c r="A234" s="54" t="s">
        <v>7973</v>
      </c>
      <c r="B234" s="84" t="str">
        <f ca="1">LEFT(A234,9)&amp;'IO RSL'!U83&amp;C234</f>
        <v>:100E80000000000000000000000000000000000062</v>
      </c>
      <c r="C234" s="83" t="str">
        <f ca="1">IF(LEN(RIGHT(DEC2HEX(255-(HEX2DEC(MID(A234,2,2))+HEX2DEC(MID(A234,4,2))+HEX2DEC(MID(A234,6,2))+HEX2DEC(MID(A234,8,2))+'IO RSL'!V83)+1),2))&gt;1,RIGHT(DEC2HEX(255-(HEX2DEC(MID(A234,2,2))+HEX2DEC(MID(A234,4,2))+HEX2DEC(MID(A234,6,2))+HEX2DEC(MID(A234,8,2))+'IO RSL'!V83)+1),2),"0"&amp;RIGHT(DEC2HEX(255-(HEX2DEC(MID(A234,2,2))+HEX2DEC(MID(A234,4,2))+HEX2DEC(MID(A234,6,2))+HEX2DEC(MID(A234,8,2))+'IO RSL'!V83)+1),2))</f>
        <v>62</v>
      </c>
      <c r="G234" s="83" t="s">
        <v>7973</v>
      </c>
      <c r="H234" s="83" t="str">
        <f t="shared" ca="1" si="6"/>
        <v xml:space="preserve"> </v>
      </c>
    </row>
    <row r="235" spans="1:8" s="83" customFormat="1" x14ac:dyDescent="0.2">
      <c r="A235" s="54" t="s">
        <v>7974</v>
      </c>
      <c r="B235" s="84" t="str">
        <f ca="1">LEFT(A235,9)&amp;'IO RSL'!U84&amp;C235</f>
        <v>:100E90000000000000000000000000000000000052</v>
      </c>
      <c r="C235" s="83" t="str">
        <f ca="1">IF(LEN(RIGHT(DEC2HEX(255-(HEX2DEC(MID(A235,2,2))+HEX2DEC(MID(A235,4,2))+HEX2DEC(MID(A235,6,2))+HEX2DEC(MID(A235,8,2))+'IO RSL'!V84)+1),2))&gt;1,RIGHT(DEC2HEX(255-(HEX2DEC(MID(A235,2,2))+HEX2DEC(MID(A235,4,2))+HEX2DEC(MID(A235,6,2))+HEX2DEC(MID(A235,8,2))+'IO RSL'!V84)+1),2),"0"&amp;RIGHT(DEC2HEX(255-(HEX2DEC(MID(A235,2,2))+HEX2DEC(MID(A235,4,2))+HEX2DEC(MID(A235,6,2))+HEX2DEC(MID(A235,8,2))+'IO RSL'!V84)+1),2))</f>
        <v>52</v>
      </c>
      <c r="G235" s="83" t="s">
        <v>7974</v>
      </c>
      <c r="H235" s="83" t="str">
        <f t="shared" ca="1" si="6"/>
        <v xml:space="preserve"> </v>
      </c>
    </row>
    <row r="236" spans="1:8" s="83" customFormat="1" x14ac:dyDescent="0.2">
      <c r="A236" s="54" t="s">
        <v>7975</v>
      </c>
      <c r="B236" s="84" t="str">
        <f ca="1">LEFT(A236,9)&amp;'IO RSL'!U85&amp;C236</f>
        <v>:100EA0000000000000000000000000000000000042</v>
      </c>
      <c r="C236" s="83" t="str">
        <f ca="1">IF(LEN(RIGHT(DEC2HEX(255-(HEX2DEC(MID(A236,2,2))+HEX2DEC(MID(A236,4,2))+HEX2DEC(MID(A236,6,2))+HEX2DEC(MID(A236,8,2))+'IO RSL'!V85)+1),2))&gt;1,RIGHT(DEC2HEX(255-(HEX2DEC(MID(A236,2,2))+HEX2DEC(MID(A236,4,2))+HEX2DEC(MID(A236,6,2))+HEX2DEC(MID(A236,8,2))+'IO RSL'!V85)+1),2),"0"&amp;RIGHT(DEC2HEX(255-(HEX2DEC(MID(A236,2,2))+HEX2DEC(MID(A236,4,2))+HEX2DEC(MID(A236,6,2))+HEX2DEC(MID(A236,8,2))+'IO RSL'!V85)+1),2))</f>
        <v>42</v>
      </c>
      <c r="G236" s="83" t="s">
        <v>7975</v>
      </c>
      <c r="H236" s="83" t="str">
        <f t="shared" ca="1" si="6"/>
        <v xml:space="preserve"> </v>
      </c>
    </row>
    <row r="237" spans="1:8" s="83" customFormat="1" x14ac:dyDescent="0.2">
      <c r="A237" s="54" t="s">
        <v>7976</v>
      </c>
      <c r="B237" s="84" t="str">
        <f ca="1">LEFT(A237,9)&amp;'IO RSL'!U86&amp;C237</f>
        <v>:100EB0000000000000000000000000000000040E20</v>
      </c>
      <c r="C237" s="83" t="str">
        <f ca="1">IF(LEN(RIGHT(DEC2HEX(255-(HEX2DEC(MID(A237,2,2))+HEX2DEC(MID(A237,4,2))+HEX2DEC(MID(A237,6,2))+HEX2DEC(MID(A237,8,2))+'IO RSL'!V86)+1),2))&gt;1,RIGHT(DEC2HEX(255-(HEX2DEC(MID(A237,2,2))+HEX2DEC(MID(A237,4,2))+HEX2DEC(MID(A237,6,2))+HEX2DEC(MID(A237,8,2))+'IO RSL'!V86)+1),2),"0"&amp;RIGHT(DEC2HEX(255-(HEX2DEC(MID(A237,2,2))+HEX2DEC(MID(A237,4,2))+HEX2DEC(MID(A237,6,2))+HEX2DEC(MID(A237,8,2))+'IO RSL'!V86)+1),2))</f>
        <v>20</v>
      </c>
      <c r="G237" s="83" t="s">
        <v>10793</v>
      </c>
      <c r="H237" s="83" t="str">
        <f t="shared" ca="1" si="6"/>
        <v xml:space="preserve"> </v>
      </c>
    </row>
    <row r="238" spans="1:8" s="83" customFormat="1" x14ac:dyDescent="0.2">
      <c r="A238" s="54" t="s">
        <v>7977</v>
      </c>
      <c r="B238" s="84" t="str">
        <f ca="1">LEFT(A238,9)&amp;'IO RSL'!U87&amp;C238</f>
        <v>:100EC0000000000000000000000000000000000022</v>
      </c>
      <c r="C238" s="83" t="str">
        <f ca="1">IF(LEN(RIGHT(DEC2HEX(255-(HEX2DEC(MID(A238,2,2))+HEX2DEC(MID(A238,4,2))+HEX2DEC(MID(A238,6,2))+HEX2DEC(MID(A238,8,2))+'IO RSL'!V87)+1),2))&gt;1,RIGHT(DEC2HEX(255-(HEX2DEC(MID(A238,2,2))+HEX2DEC(MID(A238,4,2))+HEX2DEC(MID(A238,6,2))+HEX2DEC(MID(A238,8,2))+'IO RSL'!V87)+1),2),"0"&amp;RIGHT(DEC2HEX(255-(HEX2DEC(MID(A238,2,2))+HEX2DEC(MID(A238,4,2))+HEX2DEC(MID(A238,6,2))+HEX2DEC(MID(A238,8,2))+'IO RSL'!V87)+1),2))</f>
        <v>22</v>
      </c>
      <c r="G238" s="83" t="s">
        <v>7977</v>
      </c>
      <c r="H238" s="83" t="str">
        <f t="shared" ca="1" si="6"/>
        <v xml:space="preserve"> </v>
      </c>
    </row>
    <row r="239" spans="1:8" s="83" customFormat="1" x14ac:dyDescent="0.2">
      <c r="A239" s="54" t="s">
        <v>7978</v>
      </c>
      <c r="B239" s="84" t="str">
        <f ca="1">LEFT(A239,9)&amp;'IO RSL'!U88&amp;C239</f>
        <v>:100ED0000000000000000000000000000000000012</v>
      </c>
      <c r="C239" s="83" t="str">
        <f ca="1">IF(LEN(RIGHT(DEC2HEX(255-(HEX2DEC(MID(A239,2,2))+HEX2DEC(MID(A239,4,2))+HEX2DEC(MID(A239,6,2))+HEX2DEC(MID(A239,8,2))+'IO RSL'!V88)+1),2))&gt;1,RIGHT(DEC2HEX(255-(HEX2DEC(MID(A239,2,2))+HEX2DEC(MID(A239,4,2))+HEX2DEC(MID(A239,6,2))+HEX2DEC(MID(A239,8,2))+'IO RSL'!V88)+1),2),"0"&amp;RIGHT(DEC2HEX(255-(HEX2DEC(MID(A239,2,2))+HEX2DEC(MID(A239,4,2))+HEX2DEC(MID(A239,6,2))+HEX2DEC(MID(A239,8,2))+'IO RSL'!V88)+1),2))</f>
        <v>12</v>
      </c>
      <c r="G239" s="83" t="s">
        <v>7978</v>
      </c>
      <c r="H239" s="83" t="str">
        <f t="shared" ca="1" si="6"/>
        <v xml:space="preserve"> </v>
      </c>
    </row>
    <row r="240" spans="1:8" s="83" customFormat="1" x14ac:dyDescent="0.2">
      <c r="A240" s="54" t="s">
        <v>7979</v>
      </c>
      <c r="B240" s="84" t="str">
        <f ca="1">LEFT(A240,9)&amp;'IO RSL'!U89&amp;C240</f>
        <v>:100EE0000000000000008106000000000000100011F</v>
      </c>
      <c r="C240" s="83" t="str">
        <f ca="1">IF(LEN(RIGHT(DEC2HEX(255-(HEX2DEC(MID(A240,2,2))+HEX2DEC(MID(A240,4,2))+HEX2DEC(MID(A240,6,2))+HEX2DEC(MID(A240,8,2))+'IO RSL'!V89)+1),2))&gt;1,RIGHT(DEC2HEX(255-(HEX2DEC(MID(A240,2,2))+HEX2DEC(MID(A240,4,2))+HEX2DEC(MID(A240,6,2))+HEX2DEC(MID(A240,8,2))+'IO RSL'!V89)+1),2),"0"&amp;RIGHT(DEC2HEX(255-(HEX2DEC(MID(A240,2,2))+HEX2DEC(MID(A240,4,2))+HEX2DEC(MID(A240,6,2))+HEX2DEC(MID(A240,8,2))+'IO RSL'!V89)+1),2))</f>
        <v>1F</v>
      </c>
      <c r="G240" s="83" t="s">
        <v>10794</v>
      </c>
      <c r="H240" s="83">
        <f t="shared" ca="1" si="6"/>
        <v>1</v>
      </c>
    </row>
    <row r="241" spans="1:8" s="83" customFormat="1" x14ac:dyDescent="0.2">
      <c r="A241" s="54" t="s">
        <v>7980</v>
      </c>
      <c r="B241" s="84" t="str">
        <f ca="1">LEFT(A241,9)&amp;'IO RSL'!U90&amp;C241</f>
        <v>:100EF00000000000000000000000000000000000F2</v>
      </c>
      <c r="C241" s="83" t="str">
        <f ca="1">IF(LEN(RIGHT(DEC2HEX(255-(HEX2DEC(MID(A241,2,2))+HEX2DEC(MID(A241,4,2))+HEX2DEC(MID(A241,6,2))+HEX2DEC(MID(A241,8,2))+'IO RSL'!V90)+1),2))&gt;1,RIGHT(DEC2HEX(255-(HEX2DEC(MID(A241,2,2))+HEX2DEC(MID(A241,4,2))+HEX2DEC(MID(A241,6,2))+HEX2DEC(MID(A241,8,2))+'IO RSL'!V90)+1),2),"0"&amp;RIGHT(DEC2HEX(255-(HEX2DEC(MID(A241,2,2))+HEX2DEC(MID(A241,4,2))+HEX2DEC(MID(A241,6,2))+HEX2DEC(MID(A241,8,2))+'IO RSL'!V90)+1),2))</f>
        <v>F2</v>
      </c>
      <c r="G241" s="83" t="s">
        <v>10795</v>
      </c>
      <c r="H241" s="83" t="str">
        <f t="shared" ca="1" si="6"/>
        <v xml:space="preserve"> </v>
      </c>
    </row>
    <row r="242" spans="1:8" s="83" customFormat="1" x14ac:dyDescent="0.2">
      <c r="A242" s="54" t="s">
        <v>7981</v>
      </c>
      <c r="B242" s="84" t="str">
        <f ca="1">LEFT(A242,9)&amp;'IO RSL'!U91&amp;C242</f>
        <v>:100F000000000000000000000000000000000000E1</v>
      </c>
      <c r="C242" s="83" t="str">
        <f ca="1">IF(LEN(RIGHT(DEC2HEX(255-(HEX2DEC(MID(A242,2,2))+HEX2DEC(MID(A242,4,2))+HEX2DEC(MID(A242,6,2))+HEX2DEC(MID(A242,8,2))+'IO RSL'!V91)+1),2))&gt;1,RIGHT(DEC2HEX(255-(HEX2DEC(MID(A242,2,2))+HEX2DEC(MID(A242,4,2))+HEX2DEC(MID(A242,6,2))+HEX2DEC(MID(A242,8,2))+'IO RSL'!V91)+1),2),"0"&amp;RIGHT(DEC2HEX(255-(HEX2DEC(MID(A242,2,2))+HEX2DEC(MID(A242,4,2))+HEX2DEC(MID(A242,6,2))+HEX2DEC(MID(A242,8,2))+'IO RSL'!V91)+1),2))</f>
        <v>E1</v>
      </c>
      <c r="G242" s="83" t="s">
        <v>10796</v>
      </c>
      <c r="H242" s="83" t="str">
        <f t="shared" ca="1" si="6"/>
        <v xml:space="preserve"> </v>
      </c>
    </row>
    <row r="243" spans="1:8" s="83" customFormat="1" x14ac:dyDescent="0.2">
      <c r="A243" s="54" t="s">
        <v>7982</v>
      </c>
      <c r="B243" s="84" t="str">
        <f ca="1">LEFT(A243,9)&amp;'IO RSL'!U92&amp;C243</f>
        <v>:100F100000000000000000000000000000000000D1</v>
      </c>
      <c r="C243" s="83" t="str">
        <f ca="1">IF(LEN(RIGHT(DEC2HEX(255-(HEX2DEC(MID(A243,2,2))+HEX2DEC(MID(A243,4,2))+HEX2DEC(MID(A243,6,2))+HEX2DEC(MID(A243,8,2))+'IO RSL'!V92)+1),2))&gt;1,RIGHT(DEC2HEX(255-(HEX2DEC(MID(A243,2,2))+HEX2DEC(MID(A243,4,2))+HEX2DEC(MID(A243,6,2))+HEX2DEC(MID(A243,8,2))+'IO RSL'!V92)+1),2),"0"&amp;RIGHT(DEC2HEX(255-(HEX2DEC(MID(A243,2,2))+HEX2DEC(MID(A243,4,2))+HEX2DEC(MID(A243,6,2))+HEX2DEC(MID(A243,8,2))+'IO RSL'!V92)+1),2))</f>
        <v>D1</v>
      </c>
      <c r="G243" s="83" t="s">
        <v>10797</v>
      </c>
      <c r="H243" s="83" t="str">
        <f t="shared" ca="1" si="6"/>
        <v xml:space="preserve"> </v>
      </c>
    </row>
    <row r="244" spans="1:8" s="83" customFormat="1" x14ac:dyDescent="0.2">
      <c r="A244" s="54" t="s">
        <v>7983</v>
      </c>
      <c r="B244" s="84" t="str">
        <f ca="1">LEFT(A244,9)&amp;'IO RSL'!U93&amp;C244</f>
        <v>:100F200000000000000000000000000000000000C1</v>
      </c>
      <c r="C244" s="83" t="str">
        <f ca="1">IF(LEN(RIGHT(DEC2HEX(255-(HEX2DEC(MID(A244,2,2))+HEX2DEC(MID(A244,4,2))+HEX2DEC(MID(A244,6,2))+HEX2DEC(MID(A244,8,2))+'IO RSL'!V93)+1),2))&gt;1,RIGHT(DEC2HEX(255-(HEX2DEC(MID(A244,2,2))+HEX2DEC(MID(A244,4,2))+HEX2DEC(MID(A244,6,2))+HEX2DEC(MID(A244,8,2))+'IO RSL'!V93)+1),2),"0"&amp;RIGHT(DEC2HEX(255-(HEX2DEC(MID(A244,2,2))+HEX2DEC(MID(A244,4,2))+HEX2DEC(MID(A244,6,2))+HEX2DEC(MID(A244,8,2))+'IO RSL'!V93)+1),2))</f>
        <v>C1</v>
      </c>
      <c r="G244" s="83" t="s">
        <v>10798</v>
      </c>
      <c r="H244" s="83" t="str">
        <f t="shared" ca="1" si="6"/>
        <v xml:space="preserve"> </v>
      </c>
    </row>
    <row r="245" spans="1:8" s="83" customFormat="1" x14ac:dyDescent="0.2">
      <c r="A245" s="54" t="s">
        <v>7984</v>
      </c>
      <c r="B245" s="84" t="str">
        <f ca="1">LEFT(A245,9)&amp;'IO RSL'!U94&amp;C245</f>
        <v>:100F300000000000000000000000000000000000B1</v>
      </c>
      <c r="C245" s="83" t="str">
        <f ca="1">IF(LEN(RIGHT(DEC2HEX(255-(HEX2DEC(MID(A245,2,2))+HEX2DEC(MID(A245,4,2))+HEX2DEC(MID(A245,6,2))+HEX2DEC(MID(A245,8,2))+'IO RSL'!V94)+1),2))&gt;1,RIGHT(DEC2HEX(255-(HEX2DEC(MID(A245,2,2))+HEX2DEC(MID(A245,4,2))+HEX2DEC(MID(A245,6,2))+HEX2DEC(MID(A245,8,2))+'IO RSL'!V94)+1),2),"0"&amp;RIGHT(DEC2HEX(255-(HEX2DEC(MID(A245,2,2))+HEX2DEC(MID(A245,4,2))+HEX2DEC(MID(A245,6,2))+HEX2DEC(MID(A245,8,2))+'IO RSL'!V94)+1),2))</f>
        <v>B1</v>
      </c>
      <c r="G245" s="83" t="s">
        <v>7984</v>
      </c>
      <c r="H245" s="83" t="str">
        <f t="shared" ca="1" si="6"/>
        <v xml:space="preserve"> </v>
      </c>
    </row>
    <row r="246" spans="1:8" s="83" customFormat="1" x14ac:dyDescent="0.2">
      <c r="A246" s="54" t="s">
        <v>7985</v>
      </c>
      <c r="B246" s="84" t="str">
        <f ca="1">LEFT(A246,9)&amp;'IO RSL'!U95&amp;C246</f>
        <v>:100F400000000000000000000000000000000000A1</v>
      </c>
      <c r="C246" s="83" t="str">
        <f ca="1">IF(LEN(RIGHT(DEC2HEX(255-(HEX2DEC(MID(A246,2,2))+HEX2DEC(MID(A246,4,2))+HEX2DEC(MID(A246,6,2))+HEX2DEC(MID(A246,8,2))+'IO RSL'!V95)+1),2))&gt;1,RIGHT(DEC2HEX(255-(HEX2DEC(MID(A246,2,2))+HEX2DEC(MID(A246,4,2))+HEX2DEC(MID(A246,6,2))+HEX2DEC(MID(A246,8,2))+'IO RSL'!V95)+1),2),"0"&amp;RIGHT(DEC2HEX(255-(HEX2DEC(MID(A246,2,2))+HEX2DEC(MID(A246,4,2))+HEX2DEC(MID(A246,6,2))+HEX2DEC(MID(A246,8,2))+'IO RSL'!V95)+1),2))</f>
        <v>A1</v>
      </c>
      <c r="G246" s="83" t="s">
        <v>7985</v>
      </c>
      <c r="H246" s="83" t="str">
        <f t="shared" ca="1" si="6"/>
        <v xml:space="preserve"> </v>
      </c>
    </row>
    <row r="247" spans="1:8" s="83" customFormat="1" x14ac:dyDescent="0.2">
      <c r="A247" s="54" t="s">
        <v>7986</v>
      </c>
      <c r="B247" s="84" t="str">
        <f ca="1">LEFT(A247,9)&amp;'IO RSL'!U96&amp;C247</f>
        <v>:100F5000000000000001080F081B00000000000056</v>
      </c>
      <c r="C247" s="83" t="str">
        <f ca="1">IF(LEN(RIGHT(DEC2HEX(255-(HEX2DEC(MID(A247,2,2))+HEX2DEC(MID(A247,4,2))+HEX2DEC(MID(A247,6,2))+HEX2DEC(MID(A247,8,2))+'IO RSL'!V96)+1),2))&gt;1,RIGHT(DEC2HEX(255-(HEX2DEC(MID(A247,2,2))+HEX2DEC(MID(A247,4,2))+HEX2DEC(MID(A247,6,2))+HEX2DEC(MID(A247,8,2))+'IO RSL'!V96)+1),2),"0"&amp;RIGHT(DEC2HEX(255-(HEX2DEC(MID(A247,2,2))+HEX2DEC(MID(A247,4,2))+HEX2DEC(MID(A247,6,2))+HEX2DEC(MID(A247,8,2))+'IO RSL'!V96)+1),2))</f>
        <v>56</v>
      </c>
      <c r="G247" s="83" t="s">
        <v>10799</v>
      </c>
      <c r="H247" s="83" t="str">
        <f t="shared" ca="1" si="6"/>
        <v xml:space="preserve"> </v>
      </c>
    </row>
    <row r="248" spans="1:8" s="83" customFormat="1" x14ac:dyDescent="0.2">
      <c r="A248" s="54" t="s">
        <v>7987</v>
      </c>
      <c r="B248" s="84" t="str">
        <f ca="1">LEFT(A248,9)&amp;'IO RSL'!U97&amp;C248</f>
        <v>:100F60000000000000000000000000000000000081</v>
      </c>
      <c r="C248" s="83" t="str">
        <f ca="1">IF(LEN(RIGHT(DEC2HEX(255-(HEX2DEC(MID(A248,2,2))+HEX2DEC(MID(A248,4,2))+HEX2DEC(MID(A248,6,2))+HEX2DEC(MID(A248,8,2))+'IO RSL'!V97)+1),2))&gt;1,RIGHT(DEC2HEX(255-(HEX2DEC(MID(A248,2,2))+HEX2DEC(MID(A248,4,2))+HEX2DEC(MID(A248,6,2))+HEX2DEC(MID(A248,8,2))+'IO RSL'!V97)+1),2),"0"&amp;RIGHT(DEC2HEX(255-(HEX2DEC(MID(A248,2,2))+HEX2DEC(MID(A248,4,2))+HEX2DEC(MID(A248,6,2))+HEX2DEC(MID(A248,8,2))+'IO RSL'!V97)+1),2))</f>
        <v>81</v>
      </c>
      <c r="G248" s="83" t="s">
        <v>7987</v>
      </c>
      <c r="H248" s="83" t="str">
        <f t="shared" ca="1" si="6"/>
        <v xml:space="preserve"> </v>
      </c>
    </row>
    <row r="249" spans="1:8" s="83" customFormat="1" x14ac:dyDescent="0.2">
      <c r="A249" s="54" t="s">
        <v>7988</v>
      </c>
      <c r="B249" s="84" t="str">
        <f ca="1">LEFT(A249,9)&amp;'IO RSL'!U98&amp;C249</f>
        <v>:100F70000000000000000000000000000000000071</v>
      </c>
      <c r="C249" s="83" t="str">
        <f ca="1">IF(LEN(RIGHT(DEC2HEX(255-(HEX2DEC(MID(A249,2,2))+HEX2DEC(MID(A249,4,2))+HEX2DEC(MID(A249,6,2))+HEX2DEC(MID(A249,8,2))+'IO RSL'!V98)+1),2))&gt;1,RIGHT(DEC2HEX(255-(HEX2DEC(MID(A249,2,2))+HEX2DEC(MID(A249,4,2))+HEX2DEC(MID(A249,6,2))+HEX2DEC(MID(A249,8,2))+'IO RSL'!V98)+1),2),"0"&amp;RIGHT(DEC2HEX(255-(HEX2DEC(MID(A249,2,2))+HEX2DEC(MID(A249,4,2))+HEX2DEC(MID(A249,6,2))+HEX2DEC(MID(A249,8,2))+'IO RSL'!V98)+1),2))</f>
        <v>71</v>
      </c>
      <c r="G249" s="83" t="s">
        <v>7988</v>
      </c>
      <c r="H249" s="83" t="str">
        <f t="shared" ca="1" si="6"/>
        <v xml:space="preserve"> </v>
      </c>
    </row>
    <row r="250" spans="1:8" s="83" customFormat="1" x14ac:dyDescent="0.2">
      <c r="A250" s="54" t="s">
        <v>7989</v>
      </c>
      <c r="B250" s="84" t="str">
        <f ca="1">LEFT(A250,9)&amp;'IO RSL'!U99&amp;C250</f>
        <v>:100F800000000000000000009001000000000001CF</v>
      </c>
      <c r="C250" s="83" t="str">
        <f ca="1">IF(LEN(RIGHT(DEC2HEX(255-(HEX2DEC(MID(A250,2,2))+HEX2DEC(MID(A250,4,2))+HEX2DEC(MID(A250,6,2))+HEX2DEC(MID(A250,8,2))+'IO RSL'!V99)+1),2))&gt;1,RIGHT(DEC2HEX(255-(HEX2DEC(MID(A250,2,2))+HEX2DEC(MID(A250,4,2))+HEX2DEC(MID(A250,6,2))+HEX2DEC(MID(A250,8,2))+'IO RSL'!V99)+1),2),"0"&amp;RIGHT(DEC2HEX(255-(HEX2DEC(MID(A250,2,2))+HEX2DEC(MID(A250,4,2))+HEX2DEC(MID(A250,6,2))+HEX2DEC(MID(A250,8,2))+'IO RSL'!V99)+1),2))</f>
        <v>CF</v>
      </c>
      <c r="G250" s="83" t="s">
        <v>10800</v>
      </c>
      <c r="H250" s="83" t="str">
        <f t="shared" ca="1" si="6"/>
        <v xml:space="preserve"> </v>
      </c>
    </row>
    <row r="251" spans="1:8" s="83" customFormat="1" x14ac:dyDescent="0.2">
      <c r="A251" s="54" t="s">
        <v>7990</v>
      </c>
      <c r="B251" s="84" t="str">
        <f ca="1">LEFT(A251,9)&amp;'IO RSL'!U100&amp;C251</f>
        <v>:100F90000000000000000000000000000000940FAE</v>
      </c>
      <c r="C251" s="83" t="str">
        <f ca="1">IF(LEN(RIGHT(DEC2HEX(255-(HEX2DEC(MID(A251,2,2))+HEX2DEC(MID(A251,4,2))+HEX2DEC(MID(A251,6,2))+HEX2DEC(MID(A251,8,2))+'IO RSL'!V100)+1),2))&gt;1,RIGHT(DEC2HEX(255-(HEX2DEC(MID(A251,2,2))+HEX2DEC(MID(A251,4,2))+HEX2DEC(MID(A251,6,2))+HEX2DEC(MID(A251,8,2))+'IO RSL'!V100)+1),2),"0"&amp;RIGHT(DEC2HEX(255-(HEX2DEC(MID(A251,2,2))+HEX2DEC(MID(A251,4,2))+HEX2DEC(MID(A251,6,2))+HEX2DEC(MID(A251,8,2))+'IO RSL'!V100)+1),2))</f>
        <v>AE</v>
      </c>
      <c r="G251" s="83" t="s">
        <v>10801</v>
      </c>
      <c r="H251" s="83" t="str">
        <f t="shared" ca="1" si="6"/>
        <v xml:space="preserve"> </v>
      </c>
    </row>
    <row r="252" spans="1:8" s="83" customFormat="1" x14ac:dyDescent="0.2">
      <c r="A252" s="54" t="s">
        <v>7991</v>
      </c>
      <c r="B252" s="84" t="str">
        <f ca="1">LEFT(A252,9)&amp;'IO RSL'!U101&amp;C252</f>
        <v>:100FA0000001000000000000000000000000000040</v>
      </c>
      <c r="C252" s="83" t="str">
        <f ca="1">IF(LEN(RIGHT(DEC2HEX(255-(HEX2DEC(MID(A252,2,2))+HEX2DEC(MID(A252,4,2))+HEX2DEC(MID(A252,6,2))+HEX2DEC(MID(A252,8,2))+'IO RSL'!V101)+1),2))&gt;1,RIGHT(DEC2HEX(255-(HEX2DEC(MID(A252,2,2))+HEX2DEC(MID(A252,4,2))+HEX2DEC(MID(A252,6,2))+HEX2DEC(MID(A252,8,2))+'IO RSL'!V101)+1),2),"0"&amp;RIGHT(DEC2HEX(255-(HEX2DEC(MID(A252,2,2))+HEX2DEC(MID(A252,4,2))+HEX2DEC(MID(A252,6,2))+HEX2DEC(MID(A252,8,2))+'IO RSL'!V101)+1),2))</f>
        <v>40</v>
      </c>
      <c r="G252" s="83" t="s">
        <v>7991</v>
      </c>
      <c r="H252" s="83" t="str">
        <f t="shared" ca="1" si="6"/>
        <v xml:space="preserve"> </v>
      </c>
    </row>
    <row r="253" spans="1:8" s="83" customFormat="1" x14ac:dyDescent="0.2">
      <c r="A253" s="54" t="s">
        <v>7992</v>
      </c>
      <c r="B253" s="84" t="str">
        <f ca="1">LEFT(A253,9)&amp;'IO RSL'!U102&amp;C253</f>
        <v>:100FB0000000000000000000000000000000000031</v>
      </c>
      <c r="C253" s="83" t="str">
        <f ca="1">IF(LEN(RIGHT(DEC2HEX(255-(HEX2DEC(MID(A253,2,2))+HEX2DEC(MID(A253,4,2))+HEX2DEC(MID(A253,6,2))+HEX2DEC(MID(A253,8,2))+'IO RSL'!V102)+1),2))&gt;1,RIGHT(DEC2HEX(255-(HEX2DEC(MID(A253,2,2))+HEX2DEC(MID(A253,4,2))+HEX2DEC(MID(A253,6,2))+HEX2DEC(MID(A253,8,2))+'IO RSL'!V102)+1),2),"0"&amp;RIGHT(DEC2HEX(255-(HEX2DEC(MID(A253,2,2))+HEX2DEC(MID(A253,4,2))+HEX2DEC(MID(A253,6,2))+HEX2DEC(MID(A253,8,2))+'IO RSL'!V102)+1),2))</f>
        <v>31</v>
      </c>
      <c r="G253" s="83" t="s">
        <v>7992</v>
      </c>
      <c r="H253" s="83" t="str">
        <f t="shared" ca="1" si="6"/>
        <v xml:space="preserve"> </v>
      </c>
    </row>
    <row r="254" spans="1:8" s="83" customFormat="1" x14ac:dyDescent="0.2">
      <c r="A254" s="54" t="s">
        <v>7993</v>
      </c>
      <c r="B254" s="84" t="str">
        <f ca="1">LEFT(A254,9)&amp;'IO RSL'!U103&amp;C254</f>
        <v>:100FC0000000000000000000000004060000000017</v>
      </c>
      <c r="C254" s="83" t="str">
        <f ca="1">IF(LEN(RIGHT(DEC2HEX(255-(HEX2DEC(MID(A254,2,2))+HEX2DEC(MID(A254,4,2))+HEX2DEC(MID(A254,6,2))+HEX2DEC(MID(A254,8,2))+'IO RSL'!V103)+1),2))&gt;1,RIGHT(DEC2HEX(255-(HEX2DEC(MID(A254,2,2))+HEX2DEC(MID(A254,4,2))+HEX2DEC(MID(A254,6,2))+HEX2DEC(MID(A254,8,2))+'IO RSL'!V103)+1),2),"0"&amp;RIGHT(DEC2HEX(255-(HEX2DEC(MID(A254,2,2))+HEX2DEC(MID(A254,4,2))+HEX2DEC(MID(A254,6,2))+HEX2DEC(MID(A254,8,2))+'IO RSL'!V103)+1),2))</f>
        <v>17</v>
      </c>
      <c r="G254" s="83" t="s">
        <v>10802</v>
      </c>
      <c r="H254" s="83" t="str">
        <f t="shared" ca="1" si="6"/>
        <v xml:space="preserve"> </v>
      </c>
    </row>
    <row r="255" spans="1:8" s="83" customFormat="1" x14ac:dyDescent="0.2">
      <c r="A255" s="54" t="s">
        <v>7994</v>
      </c>
      <c r="B255" s="84" t="str">
        <f ca="1">LEFT(A255,9)&amp;'IO RSL'!U104&amp;C255</f>
        <v>:100FD0000000000000000000000000000404040500</v>
      </c>
      <c r="C255" s="83" t="str">
        <f ca="1">IF(LEN(RIGHT(DEC2HEX(255-(HEX2DEC(MID(A255,2,2))+HEX2DEC(MID(A255,4,2))+HEX2DEC(MID(A255,6,2))+HEX2DEC(MID(A255,8,2))+'IO RSL'!V104)+1),2))&gt;1,RIGHT(DEC2HEX(255-(HEX2DEC(MID(A255,2,2))+HEX2DEC(MID(A255,4,2))+HEX2DEC(MID(A255,6,2))+HEX2DEC(MID(A255,8,2))+'IO RSL'!V104)+1),2),"0"&amp;RIGHT(DEC2HEX(255-(HEX2DEC(MID(A255,2,2))+HEX2DEC(MID(A255,4,2))+HEX2DEC(MID(A255,6,2))+HEX2DEC(MID(A255,8,2))+'IO RSL'!V104)+1),2))</f>
        <v>00</v>
      </c>
      <c r="G255" s="83" t="s">
        <v>10803</v>
      </c>
      <c r="H255" s="83" t="str">
        <f t="shared" ca="1" si="6"/>
        <v xml:space="preserve"> </v>
      </c>
    </row>
    <row r="256" spans="1:8" s="83" customFormat="1" x14ac:dyDescent="0.2">
      <c r="A256" s="54" t="s">
        <v>7995</v>
      </c>
      <c r="B256" s="84" t="str">
        <f ca="1">LEFT(A256,9)&amp;'IO RSL'!U105&amp;C256</f>
        <v>:100FE0000406040704080409040A040B040C040D95</v>
      </c>
      <c r="C256" s="83" t="str">
        <f ca="1">IF(LEN(RIGHT(DEC2HEX(255-(HEX2DEC(MID(A256,2,2))+HEX2DEC(MID(A256,4,2))+HEX2DEC(MID(A256,6,2))+HEX2DEC(MID(A256,8,2))+'IO RSL'!V105)+1),2))&gt;1,RIGHT(DEC2HEX(255-(HEX2DEC(MID(A256,2,2))+HEX2DEC(MID(A256,4,2))+HEX2DEC(MID(A256,6,2))+HEX2DEC(MID(A256,8,2))+'IO RSL'!V105)+1),2),"0"&amp;RIGHT(DEC2HEX(255-(HEX2DEC(MID(A256,2,2))+HEX2DEC(MID(A256,4,2))+HEX2DEC(MID(A256,6,2))+HEX2DEC(MID(A256,8,2))+'IO RSL'!V105)+1),2))</f>
        <v>95</v>
      </c>
      <c r="G256" s="83" t="s">
        <v>10804</v>
      </c>
      <c r="H256" s="83" t="str">
        <f t="shared" ca="1" si="6"/>
        <v xml:space="preserve"> </v>
      </c>
    </row>
    <row r="257" spans="1:8" s="83" customFormat="1" x14ac:dyDescent="0.2">
      <c r="A257" s="54" t="s">
        <v>7996</v>
      </c>
      <c r="B257" s="84" t="str">
        <f ca="1">LEFT(A257,9)&amp;'IO RSL'!U106&amp;C257</f>
        <v>:100FF000040E040F04100411041204130414041545</v>
      </c>
      <c r="C257" s="83" t="str">
        <f ca="1">IF(LEN(RIGHT(DEC2HEX(255-(HEX2DEC(MID(A257,2,2))+HEX2DEC(MID(A257,4,2))+HEX2DEC(MID(A257,6,2))+HEX2DEC(MID(A257,8,2))+'IO RSL'!V106)+1),2))&gt;1,RIGHT(DEC2HEX(255-(HEX2DEC(MID(A257,2,2))+HEX2DEC(MID(A257,4,2))+HEX2DEC(MID(A257,6,2))+HEX2DEC(MID(A257,8,2))+'IO RSL'!V106)+1),2),"0"&amp;RIGHT(DEC2HEX(255-(HEX2DEC(MID(A257,2,2))+HEX2DEC(MID(A257,4,2))+HEX2DEC(MID(A257,6,2))+HEX2DEC(MID(A257,8,2))+'IO RSL'!V106)+1),2))</f>
        <v>45</v>
      </c>
      <c r="G257" s="83" t="s">
        <v>10805</v>
      </c>
      <c r="H257" s="83" t="str">
        <f t="shared" ca="1" si="6"/>
        <v xml:space="preserve"> </v>
      </c>
    </row>
    <row r="258" spans="1:8" s="83" customFormat="1" x14ac:dyDescent="0.2">
      <c r="A258" s="54" t="s">
        <v>7997</v>
      </c>
      <c r="B258" s="84" t="str">
        <f ca="1">LEFT(A258,9)&amp;'IO RSL'!U107&amp;C258</f>
        <v>:101000000416041704180419041A041B041C041DF4</v>
      </c>
      <c r="C258" s="83" t="str">
        <f ca="1">IF(LEN(RIGHT(DEC2HEX(255-(HEX2DEC(MID(A258,2,2))+HEX2DEC(MID(A258,4,2))+HEX2DEC(MID(A258,6,2))+HEX2DEC(MID(A258,8,2))+'IO RSL'!V107)+1),2))&gt;1,RIGHT(DEC2HEX(255-(HEX2DEC(MID(A258,2,2))+HEX2DEC(MID(A258,4,2))+HEX2DEC(MID(A258,6,2))+HEX2DEC(MID(A258,8,2))+'IO RSL'!V107)+1),2),"0"&amp;RIGHT(DEC2HEX(255-(HEX2DEC(MID(A258,2,2))+HEX2DEC(MID(A258,4,2))+HEX2DEC(MID(A258,6,2))+HEX2DEC(MID(A258,8,2))+'IO RSL'!V107)+1),2))</f>
        <v>F4</v>
      </c>
      <c r="G258" s="83" t="s">
        <v>10806</v>
      </c>
      <c r="H258" s="83" t="str">
        <f t="shared" ca="1" si="6"/>
        <v xml:space="preserve"> </v>
      </c>
    </row>
    <row r="259" spans="1:8" s="83" customFormat="1" x14ac:dyDescent="0.2">
      <c r="A259" s="54" t="s">
        <v>7998</v>
      </c>
      <c r="B259" s="84" t="str">
        <f ca="1">LEFT(A259,9)&amp;'IO RSL'!U108&amp;C259</f>
        <v>:10101000041E041F042004210422042300000805E8</v>
      </c>
      <c r="C259" s="83" t="str">
        <f ca="1">IF(LEN(RIGHT(DEC2HEX(255-(HEX2DEC(MID(A259,2,2))+HEX2DEC(MID(A259,4,2))+HEX2DEC(MID(A259,6,2))+HEX2DEC(MID(A259,8,2))+'IO RSL'!V108)+1),2))&gt;1,RIGHT(DEC2HEX(255-(HEX2DEC(MID(A259,2,2))+HEX2DEC(MID(A259,4,2))+HEX2DEC(MID(A259,6,2))+HEX2DEC(MID(A259,8,2))+'IO RSL'!V108)+1),2),"0"&amp;RIGHT(DEC2HEX(255-(HEX2DEC(MID(A259,2,2))+HEX2DEC(MID(A259,4,2))+HEX2DEC(MID(A259,6,2))+HEX2DEC(MID(A259,8,2))+'IO RSL'!V108)+1),2))</f>
        <v>E8</v>
      </c>
      <c r="G259" s="83" t="s">
        <v>10807</v>
      </c>
      <c r="H259" s="83" t="str">
        <f t="shared" ref="H259:H322" ca="1" si="7">IF(B259&lt;&gt;G259,1," ")</f>
        <v xml:space="preserve"> </v>
      </c>
    </row>
    <row r="260" spans="1:8" s="83" customFormat="1" x14ac:dyDescent="0.2">
      <c r="A260" s="54" t="s">
        <v>7999</v>
      </c>
      <c r="B260" s="84" t="str">
        <f ca="1">LEFT(A260,9)&amp;'IO RSL'!U109&amp;C260</f>
        <v>:101020000806080708080809080A080B080C080D34</v>
      </c>
      <c r="C260" s="83" t="str">
        <f ca="1">IF(LEN(RIGHT(DEC2HEX(255-(HEX2DEC(MID(A260,2,2))+HEX2DEC(MID(A260,4,2))+HEX2DEC(MID(A260,6,2))+HEX2DEC(MID(A260,8,2))+'IO RSL'!V109)+1),2))&gt;1,RIGHT(DEC2HEX(255-(HEX2DEC(MID(A260,2,2))+HEX2DEC(MID(A260,4,2))+HEX2DEC(MID(A260,6,2))+HEX2DEC(MID(A260,8,2))+'IO RSL'!V109)+1),2),"0"&amp;RIGHT(DEC2HEX(255-(HEX2DEC(MID(A260,2,2))+HEX2DEC(MID(A260,4,2))+HEX2DEC(MID(A260,6,2))+HEX2DEC(MID(A260,8,2))+'IO RSL'!V109)+1),2))</f>
        <v>34</v>
      </c>
      <c r="G260" s="83" t="s">
        <v>10808</v>
      </c>
      <c r="H260" s="83" t="str">
        <f t="shared" ca="1" si="7"/>
        <v xml:space="preserve"> </v>
      </c>
    </row>
    <row r="261" spans="1:8" s="83" customFormat="1" x14ac:dyDescent="0.2">
      <c r="A261" s="54" t="s">
        <v>8000</v>
      </c>
      <c r="B261" s="84" t="str">
        <f ca="1">LEFT(A261,9)&amp;'IO RSL'!U110&amp;C261</f>
        <v>:10103000080E080F081008110812081308140815E4</v>
      </c>
      <c r="C261" s="83" t="str">
        <f ca="1">IF(LEN(RIGHT(DEC2HEX(255-(HEX2DEC(MID(A261,2,2))+HEX2DEC(MID(A261,4,2))+HEX2DEC(MID(A261,6,2))+HEX2DEC(MID(A261,8,2))+'IO RSL'!V110)+1),2))&gt;1,RIGHT(DEC2HEX(255-(HEX2DEC(MID(A261,2,2))+HEX2DEC(MID(A261,4,2))+HEX2DEC(MID(A261,6,2))+HEX2DEC(MID(A261,8,2))+'IO RSL'!V110)+1),2),"0"&amp;RIGHT(DEC2HEX(255-(HEX2DEC(MID(A261,2,2))+HEX2DEC(MID(A261,4,2))+HEX2DEC(MID(A261,6,2))+HEX2DEC(MID(A261,8,2))+'IO RSL'!V110)+1),2))</f>
        <v>E4</v>
      </c>
      <c r="G261" s="83" t="s">
        <v>10809</v>
      </c>
      <c r="H261" s="83" t="str">
        <f t="shared" ca="1" si="7"/>
        <v xml:space="preserve"> </v>
      </c>
    </row>
    <row r="262" spans="1:8" s="83" customFormat="1" x14ac:dyDescent="0.2">
      <c r="A262" s="54" t="s">
        <v>8001</v>
      </c>
      <c r="B262" s="84" t="str">
        <f ca="1">LEFT(A262,9)&amp;'IO RSL'!U111&amp;C262</f>
        <v>:101040000816081708180819081A081B081C081D94</v>
      </c>
      <c r="C262" s="83" t="str">
        <f ca="1">IF(LEN(RIGHT(DEC2HEX(255-(HEX2DEC(MID(A262,2,2))+HEX2DEC(MID(A262,4,2))+HEX2DEC(MID(A262,6,2))+HEX2DEC(MID(A262,8,2))+'IO RSL'!V111)+1),2))&gt;1,RIGHT(DEC2HEX(255-(HEX2DEC(MID(A262,2,2))+HEX2DEC(MID(A262,4,2))+HEX2DEC(MID(A262,6,2))+HEX2DEC(MID(A262,8,2))+'IO RSL'!V111)+1),2),"0"&amp;RIGHT(DEC2HEX(255-(HEX2DEC(MID(A262,2,2))+HEX2DEC(MID(A262,4,2))+HEX2DEC(MID(A262,6,2))+HEX2DEC(MID(A262,8,2))+'IO RSL'!V111)+1),2))</f>
        <v>94</v>
      </c>
      <c r="G262" s="83" t="s">
        <v>10810</v>
      </c>
      <c r="H262" s="83" t="str">
        <f t="shared" ca="1" si="7"/>
        <v xml:space="preserve"> </v>
      </c>
    </row>
    <row r="263" spans="1:8" s="83" customFormat="1" x14ac:dyDescent="0.2">
      <c r="A263" s="54" t="s">
        <v>8002</v>
      </c>
      <c r="B263" s="84" t="str">
        <f ca="1">LEFT(A263,9)&amp;'IO RSL'!U112&amp;C263</f>
        <v>:10105000081E081F0820082108220823000000009D</v>
      </c>
      <c r="C263" s="83" t="str">
        <f ca="1">IF(LEN(RIGHT(DEC2HEX(255-(HEX2DEC(MID(A263,2,2))+HEX2DEC(MID(A263,4,2))+HEX2DEC(MID(A263,6,2))+HEX2DEC(MID(A263,8,2))+'IO RSL'!V112)+1),2))&gt;1,RIGHT(DEC2HEX(255-(HEX2DEC(MID(A263,2,2))+HEX2DEC(MID(A263,4,2))+HEX2DEC(MID(A263,6,2))+HEX2DEC(MID(A263,8,2))+'IO RSL'!V112)+1),2),"0"&amp;RIGHT(DEC2HEX(255-(HEX2DEC(MID(A263,2,2))+HEX2DEC(MID(A263,4,2))+HEX2DEC(MID(A263,6,2))+HEX2DEC(MID(A263,8,2))+'IO RSL'!V112)+1),2))</f>
        <v>9D</v>
      </c>
      <c r="G263" s="83" t="s">
        <v>10811</v>
      </c>
      <c r="H263" s="83" t="str">
        <f t="shared" ca="1" si="7"/>
        <v xml:space="preserve"> </v>
      </c>
    </row>
    <row r="264" spans="1:8" s="83" customFormat="1" x14ac:dyDescent="0.2">
      <c r="A264" s="54" t="s">
        <v>8003</v>
      </c>
      <c r="B264" s="84" t="str">
        <f ca="1">LEFT(A264,9)&amp;'IO RSL'!U113&amp;C264</f>
        <v>:101060000000000000000000000000000000000080</v>
      </c>
      <c r="C264" s="83" t="str">
        <f ca="1">IF(LEN(RIGHT(DEC2HEX(255-(HEX2DEC(MID(A264,2,2))+HEX2DEC(MID(A264,4,2))+HEX2DEC(MID(A264,6,2))+HEX2DEC(MID(A264,8,2))+'IO RSL'!V113)+1),2))&gt;1,RIGHT(DEC2HEX(255-(HEX2DEC(MID(A264,2,2))+HEX2DEC(MID(A264,4,2))+HEX2DEC(MID(A264,6,2))+HEX2DEC(MID(A264,8,2))+'IO RSL'!V113)+1),2),"0"&amp;RIGHT(DEC2HEX(255-(HEX2DEC(MID(A264,2,2))+HEX2DEC(MID(A264,4,2))+HEX2DEC(MID(A264,6,2))+HEX2DEC(MID(A264,8,2))+'IO RSL'!V113)+1),2))</f>
        <v>80</v>
      </c>
      <c r="G264" s="83" t="s">
        <v>8003</v>
      </c>
      <c r="H264" s="83" t="str">
        <f t="shared" ca="1" si="7"/>
        <v xml:space="preserve"> </v>
      </c>
    </row>
    <row r="265" spans="1:8" s="83" customFormat="1" x14ac:dyDescent="0.2">
      <c r="A265" s="54" t="s">
        <v>8004</v>
      </c>
      <c r="B265" s="84" t="str">
        <f ca="1">LEFT(A265,9)&amp;'IO RSL'!U114&amp;C265</f>
        <v>:101070000000000000000000000000000000000070</v>
      </c>
      <c r="C265" s="83" t="str">
        <f ca="1">IF(LEN(RIGHT(DEC2HEX(255-(HEX2DEC(MID(A265,2,2))+HEX2DEC(MID(A265,4,2))+HEX2DEC(MID(A265,6,2))+HEX2DEC(MID(A265,8,2))+'IO RSL'!V114)+1),2))&gt;1,RIGHT(DEC2HEX(255-(HEX2DEC(MID(A265,2,2))+HEX2DEC(MID(A265,4,2))+HEX2DEC(MID(A265,6,2))+HEX2DEC(MID(A265,8,2))+'IO RSL'!V114)+1),2),"0"&amp;RIGHT(DEC2HEX(255-(HEX2DEC(MID(A265,2,2))+HEX2DEC(MID(A265,4,2))+HEX2DEC(MID(A265,6,2))+HEX2DEC(MID(A265,8,2))+'IO RSL'!V114)+1),2))</f>
        <v>70</v>
      </c>
      <c r="G265" s="83" t="s">
        <v>8004</v>
      </c>
      <c r="H265" s="83" t="str">
        <f t="shared" ca="1" si="7"/>
        <v xml:space="preserve"> </v>
      </c>
    </row>
    <row r="266" spans="1:8" s="83" customFormat="1" x14ac:dyDescent="0.2">
      <c r="A266" s="54" t="s">
        <v>8005</v>
      </c>
      <c r="B266" s="84" t="str">
        <f ca="1">LEFT(A266,9)&amp;'IO RSL'!U115&amp;C266</f>
        <v>:101080000000000000000000000000000000000060</v>
      </c>
      <c r="C266" s="83" t="str">
        <f ca="1">IF(LEN(RIGHT(DEC2HEX(255-(HEX2DEC(MID(A266,2,2))+HEX2DEC(MID(A266,4,2))+HEX2DEC(MID(A266,6,2))+HEX2DEC(MID(A266,8,2))+'IO RSL'!V115)+1),2))&gt;1,RIGHT(DEC2HEX(255-(HEX2DEC(MID(A266,2,2))+HEX2DEC(MID(A266,4,2))+HEX2DEC(MID(A266,6,2))+HEX2DEC(MID(A266,8,2))+'IO RSL'!V115)+1),2),"0"&amp;RIGHT(DEC2HEX(255-(HEX2DEC(MID(A266,2,2))+HEX2DEC(MID(A266,4,2))+HEX2DEC(MID(A266,6,2))+HEX2DEC(MID(A266,8,2))+'IO RSL'!V115)+1),2))</f>
        <v>60</v>
      </c>
      <c r="G266" s="83" t="s">
        <v>8005</v>
      </c>
      <c r="H266" s="83" t="str">
        <f t="shared" ca="1" si="7"/>
        <v xml:space="preserve"> </v>
      </c>
    </row>
    <row r="267" spans="1:8" s="83" customFormat="1" x14ac:dyDescent="0.2">
      <c r="A267" s="54" t="s">
        <v>8006</v>
      </c>
      <c r="B267" s="84" t="str">
        <f ca="1">LEFT(A267,9)&amp;'IO RSL'!U116&amp;C267</f>
        <v>:101090000000000000000000000000000000000050</v>
      </c>
      <c r="C267" s="83" t="str">
        <f ca="1">IF(LEN(RIGHT(DEC2HEX(255-(HEX2DEC(MID(A267,2,2))+HEX2DEC(MID(A267,4,2))+HEX2DEC(MID(A267,6,2))+HEX2DEC(MID(A267,8,2))+'IO RSL'!V116)+1),2))&gt;1,RIGHT(DEC2HEX(255-(HEX2DEC(MID(A267,2,2))+HEX2DEC(MID(A267,4,2))+HEX2DEC(MID(A267,6,2))+HEX2DEC(MID(A267,8,2))+'IO RSL'!V116)+1),2),"0"&amp;RIGHT(DEC2HEX(255-(HEX2DEC(MID(A267,2,2))+HEX2DEC(MID(A267,4,2))+HEX2DEC(MID(A267,6,2))+HEX2DEC(MID(A267,8,2))+'IO RSL'!V116)+1),2))</f>
        <v>50</v>
      </c>
      <c r="G267" s="83" t="s">
        <v>8006</v>
      </c>
      <c r="H267" s="83" t="str">
        <f t="shared" ca="1" si="7"/>
        <v xml:space="preserve"> </v>
      </c>
    </row>
    <row r="268" spans="1:8" s="83" customFormat="1" x14ac:dyDescent="0.2">
      <c r="A268" s="54" t="s">
        <v>8007</v>
      </c>
      <c r="B268" s="84" t="str">
        <f ca="1">LEFT(A268,9)&amp;'IO RSL'!U117&amp;C268</f>
        <v>:1010A0000000000000000000000000000000000040</v>
      </c>
      <c r="C268" s="83" t="str">
        <f ca="1">IF(LEN(RIGHT(DEC2HEX(255-(HEX2DEC(MID(A268,2,2))+HEX2DEC(MID(A268,4,2))+HEX2DEC(MID(A268,6,2))+HEX2DEC(MID(A268,8,2))+'IO RSL'!V117)+1),2))&gt;1,RIGHT(DEC2HEX(255-(HEX2DEC(MID(A268,2,2))+HEX2DEC(MID(A268,4,2))+HEX2DEC(MID(A268,6,2))+HEX2DEC(MID(A268,8,2))+'IO RSL'!V117)+1),2),"0"&amp;RIGHT(DEC2HEX(255-(HEX2DEC(MID(A268,2,2))+HEX2DEC(MID(A268,4,2))+HEX2DEC(MID(A268,6,2))+HEX2DEC(MID(A268,8,2))+'IO RSL'!V117)+1),2))</f>
        <v>40</v>
      </c>
      <c r="G268" s="83" t="s">
        <v>8007</v>
      </c>
      <c r="H268" s="83" t="str">
        <f t="shared" ca="1" si="7"/>
        <v xml:space="preserve"> </v>
      </c>
    </row>
    <row r="269" spans="1:8" s="83" customFormat="1" x14ac:dyDescent="0.2">
      <c r="A269" s="54" t="s">
        <v>8008</v>
      </c>
      <c r="B269" s="84" t="str">
        <f ca="1">LEFT(A269,9)&amp;'IO RSL'!U118&amp;C269</f>
        <v>:1010B0000000000000000000000000000000000030</v>
      </c>
      <c r="C269" s="83" t="str">
        <f ca="1">IF(LEN(RIGHT(DEC2HEX(255-(HEX2DEC(MID(A269,2,2))+HEX2DEC(MID(A269,4,2))+HEX2DEC(MID(A269,6,2))+HEX2DEC(MID(A269,8,2))+'IO RSL'!V118)+1),2))&gt;1,RIGHT(DEC2HEX(255-(HEX2DEC(MID(A269,2,2))+HEX2DEC(MID(A269,4,2))+HEX2DEC(MID(A269,6,2))+HEX2DEC(MID(A269,8,2))+'IO RSL'!V118)+1),2),"0"&amp;RIGHT(DEC2HEX(255-(HEX2DEC(MID(A269,2,2))+HEX2DEC(MID(A269,4,2))+HEX2DEC(MID(A269,6,2))+HEX2DEC(MID(A269,8,2))+'IO RSL'!V118)+1),2))</f>
        <v>30</v>
      </c>
      <c r="G269" s="83" t="s">
        <v>8008</v>
      </c>
      <c r="H269" s="83" t="str">
        <f t="shared" ca="1" si="7"/>
        <v xml:space="preserve"> </v>
      </c>
    </row>
    <row r="270" spans="1:8" s="83" customFormat="1" x14ac:dyDescent="0.2">
      <c r="A270" s="54" t="s">
        <v>8009</v>
      </c>
      <c r="B270" s="84" t="str">
        <f ca="1">LEFT(A270,9)&amp;'IO RSL'!U119&amp;C270</f>
        <v>:1010C0000000000000000000000000000000000020</v>
      </c>
      <c r="C270" s="83" t="str">
        <f ca="1">IF(LEN(RIGHT(DEC2HEX(255-(HEX2DEC(MID(A270,2,2))+HEX2DEC(MID(A270,4,2))+HEX2DEC(MID(A270,6,2))+HEX2DEC(MID(A270,8,2))+'IO RSL'!V119)+1),2))&gt;1,RIGHT(DEC2HEX(255-(HEX2DEC(MID(A270,2,2))+HEX2DEC(MID(A270,4,2))+HEX2DEC(MID(A270,6,2))+HEX2DEC(MID(A270,8,2))+'IO RSL'!V119)+1),2),"0"&amp;RIGHT(DEC2HEX(255-(HEX2DEC(MID(A270,2,2))+HEX2DEC(MID(A270,4,2))+HEX2DEC(MID(A270,6,2))+HEX2DEC(MID(A270,8,2))+'IO RSL'!V119)+1),2))</f>
        <v>20</v>
      </c>
      <c r="G270" s="83" t="s">
        <v>8009</v>
      </c>
      <c r="H270" s="83" t="str">
        <f t="shared" ca="1" si="7"/>
        <v xml:space="preserve"> </v>
      </c>
    </row>
    <row r="271" spans="1:8" s="83" customFormat="1" x14ac:dyDescent="0.2">
      <c r="A271" s="54" t="s">
        <v>8010</v>
      </c>
      <c r="B271" s="84" t="str">
        <f ca="1">LEFT(A271,9)&amp;'IO RSL'!U120&amp;C271</f>
        <v>:1010D0000000000000000000000000000000000010</v>
      </c>
      <c r="C271" s="83" t="str">
        <f ca="1">IF(LEN(RIGHT(DEC2HEX(255-(HEX2DEC(MID(A271,2,2))+HEX2DEC(MID(A271,4,2))+HEX2DEC(MID(A271,6,2))+HEX2DEC(MID(A271,8,2))+'IO RSL'!V120)+1),2))&gt;1,RIGHT(DEC2HEX(255-(HEX2DEC(MID(A271,2,2))+HEX2DEC(MID(A271,4,2))+HEX2DEC(MID(A271,6,2))+HEX2DEC(MID(A271,8,2))+'IO RSL'!V120)+1),2),"0"&amp;RIGHT(DEC2HEX(255-(HEX2DEC(MID(A271,2,2))+HEX2DEC(MID(A271,4,2))+HEX2DEC(MID(A271,6,2))+HEX2DEC(MID(A271,8,2))+'IO RSL'!V120)+1),2))</f>
        <v>10</v>
      </c>
      <c r="G271" s="83" t="s">
        <v>8010</v>
      </c>
      <c r="H271" s="83" t="str">
        <f t="shared" ca="1" si="7"/>
        <v xml:space="preserve"> </v>
      </c>
    </row>
    <row r="272" spans="1:8" s="83" customFormat="1" x14ac:dyDescent="0.2">
      <c r="A272" s="54" t="s">
        <v>8011</v>
      </c>
      <c r="B272" s="84" t="str">
        <f ca="1">LEFT(A272,9)&amp;'IO RSL'!U121&amp;C272</f>
        <v>:1010E0000000000000000000000000000000000000</v>
      </c>
      <c r="C272" s="83" t="str">
        <f ca="1">IF(LEN(RIGHT(DEC2HEX(255-(HEX2DEC(MID(A272,2,2))+HEX2DEC(MID(A272,4,2))+HEX2DEC(MID(A272,6,2))+HEX2DEC(MID(A272,8,2))+'IO RSL'!V121)+1),2))&gt;1,RIGHT(DEC2HEX(255-(HEX2DEC(MID(A272,2,2))+HEX2DEC(MID(A272,4,2))+HEX2DEC(MID(A272,6,2))+HEX2DEC(MID(A272,8,2))+'IO RSL'!V121)+1),2),"0"&amp;RIGHT(DEC2HEX(255-(HEX2DEC(MID(A272,2,2))+HEX2DEC(MID(A272,4,2))+HEX2DEC(MID(A272,6,2))+HEX2DEC(MID(A272,8,2))+'IO RSL'!V121)+1),2))</f>
        <v>00</v>
      </c>
      <c r="G272" s="83" t="s">
        <v>8011</v>
      </c>
      <c r="H272" s="83" t="str">
        <f t="shared" ca="1" si="7"/>
        <v xml:space="preserve"> </v>
      </c>
    </row>
    <row r="273" spans="1:8" s="83" customFormat="1" x14ac:dyDescent="0.2">
      <c r="A273" s="54" t="s">
        <v>8012</v>
      </c>
      <c r="B273" s="84" t="str">
        <f ca="1">LEFT(A273,9)&amp;'IO RSL'!U122&amp;C273</f>
        <v>:1010F00000000000000000000000000000000000F0</v>
      </c>
      <c r="C273" s="83" t="str">
        <f ca="1">IF(LEN(RIGHT(DEC2HEX(255-(HEX2DEC(MID(A273,2,2))+HEX2DEC(MID(A273,4,2))+HEX2DEC(MID(A273,6,2))+HEX2DEC(MID(A273,8,2))+'IO RSL'!V122)+1),2))&gt;1,RIGHT(DEC2HEX(255-(HEX2DEC(MID(A273,2,2))+HEX2DEC(MID(A273,4,2))+HEX2DEC(MID(A273,6,2))+HEX2DEC(MID(A273,8,2))+'IO RSL'!V122)+1),2),"0"&amp;RIGHT(DEC2HEX(255-(HEX2DEC(MID(A273,2,2))+HEX2DEC(MID(A273,4,2))+HEX2DEC(MID(A273,6,2))+HEX2DEC(MID(A273,8,2))+'IO RSL'!V122)+1),2))</f>
        <v>F0</v>
      </c>
      <c r="G273" s="83" t="s">
        <v>8012</v>
      </c>
      <c r="H273" s="83" t="str">
        <f t="shared" ca="1" si="7"/>
        <v xml:space="preserve"> </v>
      </c>
    </row>
    <row r="274" spans="1:8" s="83" customFormat="1" x14ac:dyDescent="0.2">
      <c r="A274" s="54" t="s">
        <v>8013</v>
      </c>
      <c r="B274" s="84" t="str">
        <f ca="1">LEFT(A274,9)&amp;'IO RSL'!U123&amp;C274</f>
        <v>:1011000000000000000000000000000000000000DF</v>
      </c>
      <c r="C274" s="83" t="str">
        <f ca="1">IF(LEN(RIGHT(DEC2HEX(255-(HEX2DEC(MID(A274,2,2))+HEX2DEC(MID(A274,4,2))+HEX2DEC(MID(A274,6,2))+HEX2DEC(MID(A274,8,2))+'IO RSL'!V123)+1),2))&gt;1,RIGHT(DEC2HEX(255-(HEX2DEC(MID(A274,2,2))+HEX2DEC(MID(A274,4,2))+HEX2DEC(MID(A274,6,2))+HEX2DEC(MID(A274,8,2))+'IO RSL'!V123)+1),2),"0"&amp;RIGHT(DEC2HEX(255-(HEX2DEC(MID(A274,2,2))+HEX2DEC(MID(A274,4,2))+HEX2DEC(MID(A274,6,2))+HEX2DEC(MID(A274,8,2))+'IO RSL'!V123)+1),2))</f>
        <v>DF</v>
      </c>
      <c r="G274" s="83" t="s">
        <v>8013</v>
      </c>
      <c r="H274" s="83" t="str">
        <f t="shared" ca="1" si="7"/>
        <v xml:space="preserve"> </v>
      </c>
    </row>
    <row r="275" spans="1:8" s="83" customFormat="1" x14ac:dyDescent="0.2">
      <c r="A275" s="54" t="s">
        <v>8014</v>
      </c>
      <c r="B275" s="84" t="str">
        <f ca="1">LEFT(A275,9)&amp;'IO RSL'!U124&amp;C275</f>
        <v>:1011100000000000000000000000000000000000CF</v>
      </c>
      <c r="C275" s="83" t="str">
        <f ca="1">IF(LEN(RIGHT(DEC2HEX(255-(HEX2DEC(MID(A275,2,2))+HEX2DEC(MID(A275,4,2))+HEX2DEC(MID(A275,6,2))+HEX2DEC(MID(A275,8,2))+'IO RSL'!V124)+1),2))&gt;1,RIGHT(DEC2HEX(255-(HEX2DEC(MID(A275,2,2))+HEX2DEC(MID(A275,4,2))+HEX2DEC(MID(A275,6,2))+HEX2DEC(MID(A275,8,2))+'IO RSL'!V124)+1),2),"0"&amp;RIGHT(DEC2HEX(255-(HEX2DEC(MID(A275,2,2))+HEX2DEC(MID(A275,4,2))+HEX2DEC(MID(A275,6,2))+HEX2DEC(MID(A275,8,2))+'IO RSL'!V124)+1),2))</f>
        <v>CF</v>
      </c>
      <c r="G275" s="83" t="s">
        <v>8014</v>
      </c>
      <c r="H275" s="83" t="str">
        <f t="shared" ca="1" si="7"/>
        <v xml:space="preserve"> </v>
      </c>
    </row>
    <row r="276" spans="1:8" s="83" customFormat="1" x14ac:dyDescent="0.2">
      <c r="A276" s="54" t="s">
        <v>8015</v>
      </c>
      <c r="B276" s="84" t="str">
        <f ca="1">LEFT(A276,9)&amp;'IO RSL'!U125&amp;C276</f>
        <v>:1011200000000000000000000000000000000000BF</v>
      </c>
      <c r="C276" s="83" t="str">
        <f ca="1">IF(LEN(RIGHT(DEC2HEX(255-(HEX2DEC(MID(A276,2,2))+HEX2DEC(MID(A276,4,2))+HEX2DEC(MID(A276,6,2))+HEX2DEC(MID(A276,8,2))+'IO RSL'!V125)+1),2))&gt;1,RIGHT(DEC2HEX(255-(HEX2DEC(MID(A276,2,2))+HEX2DEC(MID(A276,4,2))+HEX2DEC(MID(A276,6,2))+HEX2DEC(MID(A276,8,2))+'IO RSL'!V125)+1),2),"0"&amp;RIGHT(DEC2HEX(255-(HEX2DEC(MID(A276,2,2))+HEX2DEC(MID(A276,4,2))+HEX2DEC(MID(A276,6,2))+HEX2DEC(MID(A276,8,2))+'IO RSL'!V125)+1),2))</f>
        <v>BF</v>
      </c>
      <c r="G276" s="83" t="s">
        <v>8015</v>
      </c>
      <c r="H276" s="83" t="str">
        <f t="shared" ca="1" si="7"/>
        <v xml:space="preserve"> </v>
      </c>
    </row>
    <row r="277" spans="1:8" s="83" customFormat="1" x14ac:dyDescent="0.2">
      <c r="A277" s="54" t="s">
        <v>8016</v>
      </c>
      <c r="B277" s="84" t="str">
        <f ca="1">LEFT(A277,9)&amp;'IO RSL'!U126&amp;C277</f>
        <v>:1011300000000000000000000000000000000805D4A</v>
      </c>
      <c r="C277" s="83" t="str">
        <f ca="1">IF(LEN(RIGHT(DEC2HEX(255-(HEX2DEC(MID(A277,2,2))+HEX2DEC(MID(A277,4,2))+HEX2DEC(MID(A277,6,2))+HEX2DEC(MID(A277,8,2))+'IO RSL'!V126)+1),2))&gt;1,RIGHT(DEC2HEX(255-(HEX2DEC(MID(A277,2,2))+HEX2DEC(MID(A277,4,2))+HEX2DEC(MID(A277,6,2))+HEX2DEC(MID(A277,8,2))+'IO RSL'!V126)+1),2),"0"&amp;RIGHT(DEC2HEX(255-(HEX2DEC(MID(A277,2,2))+HEX2DEC(MID(A277,4,2))+HEX2DEC(MID(A277,6,2))+HEX2DEC(MID(A277,8,2))+'IO RSL'!V126)+1),2))</f>
        <v>4A</v>
      </c>
      <c r="G277" s="83" t="s">
        <v>10812</v>
      </c>
      <c r="H277" s="83">
        <f t="shared" ca="1" si="7"/>
        <v>1</v>
      </c>
    </row>
    <row r="278" spans="1:8" s="83" customFormat="1" x14ac:dyDescent="0.2">
      <c r="A278" s="54" t="s">
        <v>8017</v>
      </c>
      <c r="B278" s="84" t="str">
        <f ca="1">LEFT(A278,9)&amp;'IO RSL'!U127&amp;C278</f>
        <v>:101140000405D0205D040502050105000000000409BC</v>
      </c>
      <c r="C278" s="83" t="str">
        <f ca="1">IF(LEN(RIGHT(DEC2HEX(255-(HEX2DEC(MID(A278,2,2))+HEX2DEC(MID(A278,4,2))+HEX2DEC(MID(A278,6,2))+HEX2DEC(MID(A278,8,2))+'IO RSL'!V127)+1),2))&gt;1,RIGHT(DEC2HEX(255-(HEX2DEC(MID(A278,2,2))+HEX2DEC(MID(A278,4,2))+HEX2DEC(MID(A278,6,2))+HEX2DEC(MID(A278,8,2))+'IO RSL'!V127)+1),2),"0"&amp;RIGHT(DEC2HEX(255-(HEX2DEC(MID(A278,2,2))+HEX2DEC(MID(A278,4,2))+HEX2DEC(MID(A278,6,2))+HEX2DEC(MID(A278,8,2))+'IO RSL'!V127)+1),2))</f>
        <v>BC</v>
      </c>
      <c r="G278" s="83" t="s">
        <v>10813</v>
      </c>
      <c r="H278" s="83">
        <f t="shared" ca="1" si="7"/>
        <v>1</v>
      </c>
    </row>
    <row r="279" spans="1:8" s="83" customFormat="1" x14ac:dyDescent="0.2">
      <c r="A279" s="54" t="s">
        <v>8018</v>
      </c>
      <c r="B279" s="84" t="str">
        <f ca="1">LEFT(A279,9)&amp;'IO RSL'!U128&amp;C279</f>
        <v>:10115000000100000000000000000000000000008E</v>
      </c>
      <c r="C279" s="83" t="str">
        <f ca="1">IF(LEN(RIGHT(DEC2HEX(255-(HEX2DEC(MID(A279,2,2))+HEX2DEC(MID(A279,4,2))+HEX2DEC(MID(A279,6,2))+HEX2DEC(MID(A279,8,2))+'IO RSL'!V128)+1),2))&gt;1,RIGHT(DEC2HEX(255-(HEX2DEC(MID(A279,2,2))+HEX2DEC(MID(A279,4,2))+HEX2DEC(MID(A279,6,2))+HEX2DEC(MID(A279,8,2))+'IO RSL'!V128)+1),2),"0"&amp;RIGHT(DEC2HEX(255-(HEX2DEC(MID(A279,2,2))+HEX2DEC(MID(A279,4,2))+HEX2DEC(MID(A279,6,2))+HEX2DEC(MID(A279,8,2))+'IO RSL'!V128)+1),2))</f>
        <v>8E</v>
      </c>
      <c r="G279" s="83" t="s">
        <v>10814</v>
      </c>
      <c r="H279" s="83" t="str">
        <f t="shared" ca="1" si="7"/>
        <v xml:space="preserve"> </v>
      </c>
    </row>
    <row r="280" spans="1:8" s="83" customFormat="1" x14ac:dyDescent="0.2">
      <c r="A280" s="54" t="s">
        <v>8019</v>
      </c>
      <c r="B280" s="84" t="str">
        <f ca="1">LEFT(A280,9)&amp;'IO RSL'!U129&amp;C280</f>
        <v>:10116000012D022D00000000000000000000000022</v>
      </c>
      <c r="C280" s="83" t="str">
        <f ca="1">IF(LEN(RIGHT(DEC2HEX(255-(HEX2DEC(MID(A280,2,2))+HEX2DEC(MID(A280,4,2))+HEX2DEC(MID(A280,6,2))+HEX2DEC(MID(A280,8,2))+'IO RSL'!V129)+1),2))&gt;1,RIGHT(DEC2HEX(255-(HEX2DEC(MID(A280,2,2))+HEX2DEC(MID(A280,4,2))+HEX2DEC(MID(A280,6,2))+HEX2DEC(MID(A280,8,2))+'IO RSL'!V129)+1),2),"0"&amp;RIGHT(DEC2HEX(255-(HEX2DEC(MID(A280,2,2))+HEX2DEC(MID(A280,4,2))+HEX2DEC(MID(A280,6,2))+HEX2DEC(MID(A280,8,2))+'IO RSL'!V129)+1),2))</f>
        <v>22</v>
      </c>
      <c r="G280" s="83" t="s">
        <v>8019</v>
      </c>
      <c r="H280" s="83">
        <f t="shared" ca="1" si="7"/>
        <v>1</v>
      </c>
    </row>
    <row r="281" spans="1:8" s="83" customFormat="1" x14ac:dyDescent="0.2">
      <c r="A281" s="54" t="s">
        <v>8020</v>
      </c>
      <c r="B281" s="84" t="str">
        <f ca="1">LEFT(A281,9)&amp;'IO RSL'!U130&amp;C281</f>
        <v>:10117000000000000000000000000000000000006F</v>
      </c>
      <c r="C281" s="83" t="str">
        <f ca="1">IF(LEN(RIGHT(DEC2HEX(255-(HEX2DEC(MID(A281,2,2))+HEX2DEC(MID(A281,4,2))+HEX2DEC(MID(A281,6,2))+HEX2DEC(MID(A281,8,2))+'IO RSL'!V130)+1),2))&gt;1,RIGHT(DEC2HEX(255-(HEX2DEC(MID(A281,2,2))+HEX2DEC(MID(A281,4,2))+HEX2DEC(MID(A281,6,2))+HEX2DEC(MID(A281,8,2))+'IO RSL'!V130)+1),2),"0"&amp;RIGHT(DEC2HEX(255-(HEX2DEC(MID(A281,2,2))+HEX2DEC(MID(A281,4,2))+HEX2DEC(MID(A281,6,2))+HEX2DEC(MID(A281,8,2))+'IO RSL'!V130)+1),2))</f>
        <v>6F</v>
      </c>
      <c r="G281" s="83" t="s">
        <v>8020</v>
      </c>
      <c r="H281" s="83" t="str">
        <f t="shared" ca="1" si="7"/>
        <v xml:space="preserve"> </v>
      </c>
    </row>
    <row r="282" spans="1:8" s="83" customFormat="1" x14ac:dyDescent="0.2">
      <c r="A282" s="54" t="s">
        <v>8021</v>
      </c>
      <c r="B282" s="84" t="str">
        <f ca="1">LEFT(A282,9)&amp;'IO RSL'!U131&amp;C282</f>
        <v>:10118000000000000000000000000000000000005F</v>
      </c>
      <c r="C282" s="83" t="str">
        <f ca="1">IF(LEN(RIGHT(DEC2HEX(255-(HEX2DEC(MID(A282,2,2))+HEX2DEC(MID(A282,4,2))+HEX2DEC(MID(A282,6,2))+HEX2DEC(MID(A282,8,2))+'IO RSL'!V131)+1),2))&gt;1,RIGHT(DEC2HEX(255-(HEX2DEC(MID(A282,2,2))+HEX2DEC(MID(A282,4,2))+HEX2DEC(MID(A282,6,2))+HEX2DEC(MID(A282,8,2))+'IO RSL'!V131)+1),2),"0"&amp;RIGHT(DEC2HEX(255-(HEX2DEC(MID(A282,2,2))+HEX2DEC(MID(A282,4,2))+HEX2DEC(MID(A282,6,2))+HEX2DEC(MID(A282,8,2))+'IO RSL'!V131)+1),2))</f>
        <v>5F</v>
      </c>
      <c r="G282" s="83" t="s">
        <v>8021</v>
      </c>
      <c r="H282" s="83" t="str">
        <f t="shared" ca="1" si="7"/>
        <v xml:space="preserve"> </v>
      </c>
    </row>
    <row r="283" spans="1:8" s="83" customFormat="1" x14ac:dyDescent="0.2">
      <c r="A283" s="54" t="s">
        <v>8022</v>
      </c>
      <c r="B283" s="84" t="str">
        <f ca="1">LEFT(A283,9)&amp;'IO RSL'!U132&amp;C283</f>
        <v>:10119000000000000000000000000000000000004F</v>
      </c>
      <c r="C283" s="83" t="str">
        <f ca="1">IF(LEN(RIGHT(DEC2HEX(255-(HEX2DEC(MID(A283,2,2))+HEX2DEC(MID(A283,4,2))+HEX2DEC(MID(A283,6,2))+HEX2DEC(MID(A283,8,2))+'IO RSL'!V132)+1),2))&gt;1,RIGHT(DEC2HEX(255-(HEX2DEC(MID(A283,2,2))+HEX2DEC(MID(A283,4,2))+HEX2DEC(MID(A283,6,2))+HEX2DEC(MID(A283,8,2))+'IO RSL'!V132)+1),2),"0"&amp;RIGHT(DEC2HEX(255-(HEX2DEC(MID(A283,2,2))+HEX2DEC(MID(A283,4,2))+HEX2DEC(MID(A283,6,2))+HEX2DEC(MID(A283,8,2))+'IO RSL'!V132)+1),2))</f>
        <v>4F</v>
      </c>
      <c r="G283" s="83" t="s">
        <v>8022</v>
      </c>
      <c r="H283" s="83" t="str">
        <f t="shared" ca="1" si="7"/>
        <v xml:space="preserve"> </v>
      </c>
    </row>
    <row r="284" spans="1:8" s="83" customFormat="1" x14ac:dyDescent="0.2">
      <c r="A284" s="54" t="s">
        <v>8023</v>
      </c>
      <c r="B284" s="84" t="str">
        <f ca="1">LEFT(A284,9)&amp;'IO RSL'!U133&amp;C284</f>
        <v>:1011A000000000000000000000000000000000003F</v>
      </c>
      <c r="C284" s="83" t="str">
        <f ca="1">IF(LEN(RIGHT(DEC2HEX(255-(HEX2DEC(MID(A284,2,2))+HEX2DEC(MID(A284,4,2))+HEX2DEC(MID(A284,6,2))+HEX2DEC(MID(A284,8,2))+'IO RSL'!V133)+1),2))&gt;1,RIGHT(DEC2HEX(255-(HEX2DEC(MID(A284,2,2))+HEX2DEC(MID(A284,4,2))+HEX2DEC(MID(A284,6,2))+HEX2DEC(MID(A284,8,2))+'IO RSL'!V133)+1),2),"0"&amp;RIGHT(DEC2HEX(255-(HEX2DEC(MID(A284,2,2))+HEX2DEC(MID(A284,4,2))+HEX2DEC(MID(A284,6,2))+HEX2DEC(MID(A284,8,2))+'IO RSL'!V133)+1),2))</f>
        <v>3F</v>
      </c>
      <c r="G284" s="83" t="s">
        <v>8023</v>
      </c>
      <c r="H284" s="83" t="str">
        <f t="shared" ca="1" si="7"/>
        <v xml:space="preserve"> </v>
      </c>
    </row>
    <row r="285" spans="1:8" s="83" customFormat="1" x14ac:dyDescent="0.2">
      <c r="A285" s="54" t="s">
        <v>8024</v>
      </c>
      <c r="B285" s="84" t="str">
        <f ca="1">LEFT(A285,9)&amp;'IO RSL'!U134&amp;C285</f>
        <v>:1011B000000000000000000000000000000000002F</v>
      </c>
      <c r="C285" s="83" t="str">
        <f ca="1">IF(LEN(RIGHT(DEC2HEX(255-(HEX2DEC(MID(A285,2,2))+HEX2DEC(MID(A285,4,2))+HEX2DEC(MID(A285,6,2))+HEX2DEC(MID(A285,8,2))+'IO RSL'!V134)+1),2))&gt;1,RIGHT(DEC2HEX(255-(HEX2DEC(MID(A285,2,2))+HEX2DEC(MID(A285,4,2))+HEX2DEC(MID(A285,6,2))+HEX2DEC(MID(A285,8,2))+'IO RSL'!V134)+1),2),"0"&amp;RIGHT(DEC2HEX(255-(HEX2DEC(MID(A285,2,2))+HEX2DEC(MID(A285,4,2))+HEX2DEC(MID(A285,6,2))+HEX2DEC(MID(A285,8,2))+'IO RSL'!V134)+1),2))</f>
        <v>2F</v>
      </c>
      <c r="G285" s="83" t="s">
        <v>8024</v>
      </c>
      <c r="H285" s="83" t="str">
        <f t="shared" ca="1" si="7"/>
        <v xml:space="preserve"> </v>
      </c>
    </row>
    <row r="286" spans="1:8" s="83" customFormat="1" x14ac:dyDescent="0.2">
      <c r="A286" s="54" t="s">
        <v>8025</v>
      </c>
      <c r="B286" s="84" t="str">
        <f ca="1">LEFT(A286,9)&amp;'IO RSL'!U135&amp;C286</f>
        <v>:1011C000000000000000000000000000000000001F</v>
      </c>
      <c r="C286" s="83" t="str">
        <f ca="1">IF(LEN(RIGHT(DEC2HEX(255-(HEX2DEC(MID(A286,2,2))+HEX2DEC(MID(A286,4,2))+HEX2DEC(MID(A286,6,2))+HEX2DEC(MID(A286,8,2))+'IO RSL'!V135)+1),2))&gt;1,RIGHT(DEC2HEX(255-(HEX2DEC(MID(A286,2,2))+HEX2DEC(MID(A286,4,2))+HEX2DEC(MID(A286,6,2))+HEX2DEC(MID(A286,8,2))+'IO RSL'!V135)+1),2),"0"&amp;RIGHT(DEC2HEX(255-(HEX2DEC(MID(A286,2,2))+HEX2DEC(MID(A286,4,2))+HEX2DEC(MID(A286,6,2))+HEX2DEC(MID(A286,8,2))+'IO RSL'!V135)+1),2))</f>
        <v>1F</v>
      </c>
      <c r="G286" s="83" t="s">
        <v>8025</v>
      </c>
      <c r="H286" s="83" t="str">
        <f t="shared" ca="1" si="7"/>
        <v xml:space="preserve"> </v>
      </c>
    </row>
    <row r="287" spans="1:8" s="83" customFormat="1" x14ac:dyDescent="0.2">
      <c r="A287" s="54" t="s">
        <v>8026</v>
      </c>
      <c r="B287" s="84" t="str">
        <f ca="1">LEFT(A287,9)&amp;'IO RSL'!U136&amp;C287</f>
        <v>:1011D000000000000000000000000000000000000F</v>
      </c>
      <c r="C287" s="83" t="str">
        <f ca="1">IF(LEN(RIGHT(DEC2HEX(255-(HEX2DEC(MID(A287,2,2))+HEX2DEC(MID(A287,4,2))+HEX2DEC(MID(A287,6,2))+HEX2DEC(MID(A287,8,2))+'IO RSL'!V136)+1),2))&gt;1,RIGHT(DEC2HEX(255-(HEX2DEC(MID(A287,2,2))+HEX2DEC(MID(A287,4,2))+HEX2DEC(MID(A287,6,2))+HEX2DEC(MID(A287,8,2))+'IO RSL'!V136)+1),2),"0"&amp;RIGHT(DEC2HEX(255-(HEX2DEC(MID(A287,2,2))+HEX2DEC(MID(A287,4,2))+HEX2DEC(MID(A287,6,2))+HEX2DEC(MID(A287,8,2))+'IO RSL'!V136)+1),2))</f>
        <v>0F</v>
      </c>
      <c r="G287" s="83" t="s">
        <v>8026</v>
      </c>
      <c r="H287" s="83" t="str">
        <f t="shared" ca="1" si="7"/>
        <v xml:space="preserve"> </v>
      </c>
    </row>
    <row r="288" spans="1:8" s="83" customFormat="1" x14ac:dyDescent="0.2">
      <c r="A288" s="54" t="s">
        <v>8027</v>
      </c>
      <c r="B288" s="84" t="str">
        <f ca="1">LEFT(A288,9)&amp;'IO RSL'!U137&amp;C288</f>
        <v>:1011E00000000000000000000000000000000000FF</v>
      </c>
      <c r="C288" s="83" t="str">
        <f ca="1">IF(LEN(RIGHT(DEC2HEX(255-(HEX2DEC(MID(A288,2,2))+HEX2DEC(MID(A288,4,2))+HEX2DEC(MID(A288,6,2))+HEX2DEC(MID(A288,8,2))+'IO RSL'!V137)+1),2))&gt;1,RIGHT(DEC2HEX(255-(HEX2DEC(MID(A288,2,2))+HEX2DEC(MID(A288,4,2))+HEX2DEC(MID(A288,6,2))+HEX2DEC(MID(A288,8,2))+'IO RSL'!V137)+1),2),"0"&amp;RIGHT(DEC2HEX(255-(HEX2DEC(MID(A288,2,2))+HEX2DEC(MID(A288,4,2))+HEX2DEC(MID(A288,6,2))+HEX2DEC(MID(A288,8,2))+'IO RSL'!V137)+1),2))</f>
        <v>FF</v>
      </c>
      <c r="G288" s="83" t="s">
        <v>8027</v>
      </c>
      <c r="H288" s="83" t="str">
        <f t="shared" ca="1" si="7"/>
        <v xml:space="preserve"> </v>
      </c>
    </row>
    <row r="289" spans="1:8" s="83" customFormat="1" x14ac:dyDescent="0.2">
      <c r="A289" s="54" t="s">
        <v>8028</v>
      </c>
      <c r="B289" s="84" t="str">
        <f ca="1">LEFT(A289,9)&amp;'IO RSL'!U138&amp;C289</f>
        <v>:1011F00000000000000000000000000000000000EF</v>
      </c>
      <c r="C289" s="83" t="str">
        <f ca="1">IF(LEN(RIGHT(DEC2HEX(255-(HEX2DEC(MID(A289,2,2))+HEX2DEC(MID(A289,4,2))+HEX2DEC(MID(A289,6,2))+HEX2DEC(MID(A289,8,2))+'IO RSL'!V138)+1),2))&gt;1,RIGHT(DEC2HEX(255-(HEX2DEC(MID(A289,2,2))+HEX2DEC(MID(A289,4,2))+HEX2DEC(MID(A289,6,2))+HEX2DEC(MID(A289,8,2))+'IO RSL'!V138)+1),2),"0"&amp;RIGHT(DEC2HEX(255-(HEX2DEC(MID(A289,2,2))+HEX2DEC(MID(A289,4,2))+HEX2DEC(MID(A289,6,2))+HEX2DEC(MID(A289,8,2))+'IO RSL'!V138)+1),2))</f>
        <v>EF</v>
      </c>
      <c r="G289" s="83" t="s">
        <v>8028</v>
      </c>
      <c r="H289" s="83" t="str">
        <f t="shared" ca="1" si="7"/>
        <v xml:space="preserve"> </v>
      </c>
    </row>
    <row r="290" spans="1:8" s="83" customFormat="1" x14ac:dyDescent="0.2">
      <c r="A290" s="54" t="s">
        <v>8029</v>
      </c>
      <c r="B290" s="84" t="str">
        <f ca="1">LEFT(A290,9)&amp;'IO RSL'!U139&amp;C290</f>
        <v>:1012000000000000000000000000000000000000DE</v>
      </c>
      <c r="C290" s="83" t="str">
        <f ca="1">IF(LEN(RIGHT(DEC2HEX(255-(HEX2DEC(MID(A290,2,2))+HEX2DEC(MID(A290,4,2))+HEX2DEC(MID(A290,6,2))+HEX2DEC(MID(A290,8,2))+'IO RSL'!V139)+1),2))&gt;1,RIGHT(DEC2HEX(255-(HEX2DEC(MID(A290,2,2))+HEX2DEC(MID(A290,4,2))+HEX2DEC(MID(A290,6,2))+HEX2DEC(MID(A290,8,2))+'IO RSL'!V139)+1),2),"0"&amp;RIGHT(DEC2HEX(255-(HEX2DEC(MID(A290,2,2))+HEX2DEC(MID(A290,4,2))+HEX2DEC(MID(A290,6,2))+HEX2DEC(MID(A290,8,2))+'IO RSL'!V139)+1),2))</f>
        <v>DE</v>
      </c>
      <c r="G290" s="83" t="s">
        <v>8029</v>
      </c>
      <c r="H290" s="83" t="str">
        <f t="shared" ca="1" si="7"/>
        <v xml:space="preserve"> </v>
      </c>
    </row>
    <row r="291" spans="1:8" s="83" customFormat="1" x14ac:dyDescent="0.2">
      <c r="A291" s="54" t="s">
        <v>8030</v>
      </c>
      <c r="B291" s="84" t="str">
        <f ca="1">LEFT(A291,9)&amp;'IO RSL'!U140&amp;C291</f>
        <v>:1012100000000000000000000000000000000000CE</v>
      </c>
      <c r="C291" s="83" t="str">
        <f ca="1">IF(LEN(RIGHT(DEC2HEX(255-(HEX2DEC(MID(A291,2,2))+HEX2DEC(MID(A291,4,2))+HEX2DEC(MID(A291,6,2))+HEX2DEC(MID(A291,8,2))+'IO RSL'!V140)+1),2))&gt;1,RIGHT(DEC2HEX(255-(HEX2DEC(MID(A291,2,2))+HEX2DEC(MID(A291,4,2))+HEX2DEC(MID(A291,6,2))+HEX2DEC(MID(A291,8,2))+'IO RSL'!V140)+1),2),"0"&amp;RIGHT(DEC2HEX(255-(HEX2DEC(MID(A291,2,2))+HEX2DEC(MID(A291,4,2))+HEX2DEC(MID(A291,6,2))+HEX2DEC(MID(A291,8,2))+'IO RSL'!V140)+1),2))</f>
        <v>CE</v>
      </c>
      <c r="G291" s="83" t="s">
        <v>8030</v>
      </c>
      <c r="H291" s="83" t="str">
        <f t="shared" ca="1" si="7"/>
        <v xml:space="preserve"> </v>
      </c>
    </row>
    <row r="292" spans="1:8" s="83" customFormat="1" x14ac:dyDescent="0.2">
      <c r="A292" s="54" t="s">
        <v>8031</v>
      </c>
      <c r="B292" s="84" t="str">
        <f ca="1">LEFT(A292,9)&amp;'IO RSL'!U141&amp;C292</f>
        <v>:1012200000000000000000000000000000000000BE</v>
      </c>
      <c r="C292" s="83" t="str">
        <f ca="1">IF(LEN(RIGHT(DEC2HEX(255-(HEX2DEC(MID(A292,2,2))+HEX2DEC(MID(A292,4,2))+HEX2DEC(MID(A292,6,2))+HEX2DEC(MID(A292,8,2))+'IO RSL'!V141)+1),2))&gt;1,RIGHT(DEC2HEX(255-(HEX2DEC(MID(A292,2,2))+HEX2DEC(MID(A292,4,2))+HEX2DEC(MID(A292,6,2))+HEX2DEC(MID(A292,8,2))+'IO RSL'!V141)+1),2),"0"&amp;RIGHT(DEC2HEX(255-(HEX2DEC(MID(A292,2,2))+HEX2DEC(MID(A292,4,2))+HEX2DEC(MID(A292,6,2))+HEX2DEC(MID(A292,8,2))+'IO RSL'!V141)+1),2))</f>
        <v>BE</v>
      </c>
      <c r="G292" s="83" t="s">
        <v>8031</v>
      </c>
      <c r="H292" s="83" t="str">
        <f t="shared" ca="1" si="7"/>
        <v xml:space="preserve"> </v>
      </c>
    </row>
    <row r="293" spans="1:8" s="83" customFormat="1" x14ac:dyDescent="0.2">
      <c r="A293" s="54" t="s">
        <v>8032</v>
      </c>
      <c r="B293" s="84" t="str">
        <f ca="1">LEFT(A293,9)&amp;'IO RSL'!U142&amp;C293</f>
        <v>:1012300000000000000000000000000000000000AE</v>
      </c>
      <c r="C293" s="83" t="str">
        <f ca="1">IF(LEN(RIGHT(DEC2HEX(255-(HEX2DEC(MID(A293,2,2))+HEX2DEC(MID(A293,4,2))+HEX2DEC(MID(A293,6,2))+HEX2DEC(MID(A293,8,2))+'IO RSL'!V142)+1),2))&gt;1,RIGHT(DEC2HEX(255-(HEX2DEC(MID(A293,2,2))+HEX2DEC(MID(A293,4,2))+HEX2DEC(MID(A293,6,2))+HEX2DEC(MID(A293,8,2))+'IO RSL'!V142)+1),2),"0"&amp;RIGHT(DEC2HEX(255-(HEX2DEC(MID(A293,2,2))+HEX2DEC(MID(A293,4,2))+HEX2DEC(MID(A293,6,2))+HEX2DEC(MID(A293,8,2))+'IO RSL'!V142)+1),2))</f>
        <v>AE</v>
      </c>
      <c r="G293" s="83" t="s">
        <v>8032</v>
      </c>
      <c r="H293" s="83" t="str">
        <f t="shared" ca="1" si="7"/>
        <v xml:space="preserve"> </v>
      </c>
    </row>
    <row r="294" spans="1:8" s="83" customFormat="1" x14ac:dyDescent="0.2">
      <c r="A294" s="54" t="s">
        <v>8033</v>
      </c>
      <c r="B294" s="84" t="str">
        <f ca="1">LEFT(A294,9)&amp;'IO RSL'!U143&amp;C294</f>
        <v>:10124000000000000000000000000000000000009E</v>
      </c>
      <c r="C294" s="83" t="str">
        <f ca="1">IF(LEN(RIGHT(DEC2HEX(255-(HEX2DEC(MID(A294,2,2))+HEX2DEC(MID(A294,4,2))+HEX2DEC(MID(A294,6,2))+HEX2DEC(MID(A294,8,2))+'IO RSL'!V143)+1),2))&gt;1,RIGHT(DEC2HEX(255-(HEX2DEC(MID(A294,2,2))+HEX2DEC(MID(A294,4,2))+HEX2DEC(MID(A294,6,2))+HEX2DEC(MID(A294,8,2))+'IO RSL'!V143)+1),2),"0"&amp;RIGHT(DEC2HEX(255-(HEX2DEC(MID(A294,2,2))+HEX2DEC(MID(A294,4,2))+HEX2DEC(MID(A294,6,2))+HEX2DEC(MID(A294,8,2))+'IO RSL'!V143)+1),2))</f>
        <v>9E</v>
      </c>
      <c r="G294" s="83" t="s">
        <v>8033</v>
      </c>
      <c r="H294" s="83" t="str">
        <f t="shared" ca="1" si="7"/>
        <v xml:space="preserve"> </v>
      </c>
    </row>
    <row r="295" spans="1:8" s="83" customFormat="1" x14ac:dyDescent="0.2">
      <c r="A295" s="54" t="s">
        <v>8034</v>
      </c>
      <c r="B295" s="84" t="str">
        <f ca="1">LEFT(A295,9)&amp;'IO RSL'!U144&amp;C295</f>
        <v>:10125000000000000000000000000000000000008E</v>
      </c>
      <c r="C295" s="83" t="str">
        <f ca="1">IF(LEN(RIGHT(DEC2HEX(255-(HEX2DEC(MID(A295,2,2))+HEX2DEC(MID(A295,4,2))+HEX2DEC(MID(A295,6,2))+HEX2DEC(MID(A295,8,2))+'IO RSL'!V144)+1),2))&gt;1,RIGHT(DEC2HEX(255-(HEX2DEC(MID(A295,2,2))+HEX2DEC(MID(A295,4,2))+HEX2DEC(MID(A295,6,2))+HEX2DEC(MID(A295,8,2))+'IO RSL'!V144)+1),2),"0"&amp;RIGHT(DEC2HEX(255-(HEX2DEC(MID(A295,2,2))+HEX2DEC(MID(A295,4,2))+HEX2DEC(MID(A295,6,2))+HEX2DEC(MID(A295,8,2))+'IO RSL'!V144)+1),2))</f>
        <v>8E</v>
      </c>
      <c r="G295" s="83" t="s">
        <v>8034</v>
      </c>
      <c r="H295" s="83" t="str">
        <f t="shared" ca="1" si="7"/>
        <v xml:space="preserve"> </v>
      </c>
    </row>
    <row r="296" spans="1:8" s="83" customFormat="1" x14ac:dyDescent="0.2">
      <c r="A296" s="54" t="s">
        <v>8035</v>
      </c>
      <c r="B296" s="84" t="str">
        <f ca="1">LEFT(A296,9)&amp;'IO RSL'!U145&amp;C296</f>
        <v>:10126000000000000000000000000000000000007E</v>
      </c>
      <c r="C296" s="83" t="str">
        <f ca="1">IF(LEN(RIGHT(DEC2HEX(255-(HEX2DEC(MID(A296,2,2))+HEX2DEC(MID(A296,4,2))+HEX2DEC(MID(A296,6,2))+HEX2DEC(MID(A296,8,2))+'IO RSL'!V145)+1),2))&gt;1,RIGHT(DEC2HEX(255-(HEX2DEC(MID(A296,2,2))+HEX2DEC(MID(A296,4,2))+HEX2DEC(MID(A296,6,2))+HEX2DEC(MID(A296,8,2))+'IO RSL'!V145)+1),2),"0"&amp;RIGHT(DEC2HEX(255-(HEX2DEC(MID(A296,2,2))+HEX2DEC(MID(A296,4,2))+HEX2DEC(MID(A296,6,2))+HEX2DEC(MID(A296,8,2))+'IO RSL'!V145)+1),2))</f>
        <v>7E</v>
      </c>
      <c r="G296" s="83" t="s">
        <v>8035</v>
      </c>
      <c r="H296" s="83" t="str">
        <f t="shared" ca="1" si="7"/>
        <v xml:space="preserve"> </v>
      </c>
    </row>
    <row r="297" spans="1:8" s="83" customFormat="1" x14ac:dyDescent="0.2">
      <c r="A297" s="54" t="s">
        <v>8036</v>
      </c>
      <c r="B297" s="84" t="str">
        <f ca="1">LEFT(A297,9)&amp;'IO RSL'!U146&amp;C297</f>
        <v>:10127000000000000000000000000000000000006E</v>
      </c>
      <c r="C297" s="83" t="str">
        <f ca="1">IF(LEN(RIGHT(DEC2HEX(255-(HEX2DEC(MID(A297,2,2))+HEX2DEC(MID(A297,4,2))+HEX2DEC(MID(A297,6,2))+HEX2DEC(MID(A297,8,2))+'IO RSL'!V146)+1),2))&gt;1,RIGHT(DEC2HEX(255-(HEX2DEC(MID(A297,2,2))+HEX2DEC(MID(A297,4,2))+HEX2DEC(MID(A297,6,2))+HEX2DEC(MID(A297,8,2))+'IO RSL'!V146)+1),2),"0"&amp;RIGHT(DEC2HEX(255-(HEX2DEC(MID(A297,2,2))+HEX2DEC(MID(A297,4,2))+HEX2DEC(MID(A297,6,2))+HEX2DEC(MID(A297,8,2))+'IO RSL'!V146)+1),2))</f>
        <v>6E</v>
      </c>
      <c r="G297" s="83" t="s">
        <v>8036</v>
      </c>
      <c r="H297" s="83" t="str">
        <f t="shared" ca="1" si="7"/>
        <v xml:space="preserve"> </v>
      </c>
    </row>
    <row r="298" spans="1:8" s="83" customFormat="1" x14ac:dyDescent="0.2">
      <c r="A298" s="54" t="s">
        <v>8037</v>
      </c>
      <c r="B298" s="84" t="str">
        <f ca="1">LEFT(A298,9)&amp;'IO RSL'!U147&amp;C298</f>
        <v>:10128000000000000000000000000000000000005E</v>
      </c>
      <c r="C298" s="83" t="str">
        <f ca="1">IF(LEN(RIGHT(DEC2HEX(255-(HEX2DEC(MID(A298,2,2))+HEX2DEC(MID(A298,4,2))+HEX2DEC(MID(A298,6,2))+HEX2DEC(MID(A298,8,2))+'IO RSL'!V147)+1),2))&gt;1,RIGHT(DEC2HEX(255-(HEX2DEC(MID(A298,2,2))+HEX2DEC(MID(A298,4,2))+HEX2DEC(MID(A298,6,2))+HEX2DEC(MID(A298,8,2))+'IO RSL'!V147)+1),2),"0"&amp;RIGHT(DEC2HEX(255-(HEX2DEC(MID(A298,2,2))+HEX2DEC(MID(A298,4,2))+HEX2DEC(MID(A298,6,2))+HEX2DEC(MID(A298,8,2))+'IO RSL'!V147)+1),2))</f>
        <v>5E</v>
      </c>
      <c r="G298" s="83" t="s">
        <v>8037</v>
      </c>
      <c r="H298" s="83" t="str">
        <f t="shared" ca="1" si="7"/>
        <v xml:space="preserve"> </v>
      </c>
    </row>
    <row r="299" spans="1:8" s="83" customFormat="1" x14ac:dyDescent="0.2">
      <c r="A299" s="54" t="s">
        <v>8038</v>
      </c>
      <c r="B299" s="84" t="str">
        <f ca="1">LEFT(A299,9)&amp;'IO RSL'!U148&amp;C299</f>
        <v>:10129000000000000000000000000000000000004E</v>
      </c>
      <c r="C299" s="83" t="str">
        <f ca="1">IF(LEN(RIGHT(DEC2HEX(255-(HEX2DEC(MID(A299,2,2))+HEX2DEC(MID(A299,4,2))+HEX2DEC(MID(A299,6,2))+HEX2DEC(MID(A299,8,2))+'IO RSL'!V148)+1),2))&gt;1,RIGHT(DEC2HEX(255-(HEX2DEC(MID(A299,2,2))+HEX2DEC(MID(A299,4,2))+HEX2DEC(MID(A299,6,2))+HEX2DEC(MID(A299,8,2))+'IO RSL'!V148)+1),2),"0"&amp;RIGHT(DEC2HEX(255-(HEX2DEC(MID(A299,2,2))+HEX2DEC(MID(A299,4,2))+HEX2DEC(MID(A299,6,2))+HEX2DEC(MID(A299,8,2))+'IO RSL'!V148)+1),2))</f>
        <v>4E</v>
      </c>
      <c r="G299" s="83" t="s">
        <v>8038</v>
      </c>
      <c r="H299" s="83" t="str">
        <f t="shared" ca="1" si="7"/>
        <v xml:space="preserve"> </v>
      </c>
    </row>
    <row r="300" spans="1:8" s="83" customFormat="1" x14ac:dyDescent="0.2">
      <c r="A300" s="54" t="s">
        <v>8039</v>
      </c>
      <c r="B300" s="84" t="str">
        <f ca="1">LEFT(A300,9)&amp;'IO RSL'!U149&amp;C300</f>
        <v>:1012A000000000000000000000000000000000003E</v>
      </c>
      <c r="C300" s="83" t="str">
        <f ca="1">IF(LEN(RIGHT(DEC2HEX(255-(HEX2DEC(MID(A300,2,2))+HEX2DEC(MID(A300,4,2))+HEX2DEC(MID(A300,6,2))+HEX2DEC(MID(A300,8,2))+'IO RSL'!V149)+1),2))&gt;1,RIGHT(DEC2HEX(255-(HEX2DEC(MID(A300,2,2))+HEX2DEC(MID(A300,4,2))+HEX2DEC(MID(A300,6,2))+HEX2DEC(MID(A300,8,2))+'IO RSL'!V149)+1),2),"0"&amp;RIGHT(DEC2HEX(255-(HEX2DEC(MID(A300,2,2))+HEX2DEC(MID(A300,4,2))+HEX2DEC(MID(A300,6,2))+HEX2DEC(MID(A300,8,2))+'IO RSL'!V149)+1),2))</f>
        <v>3E</v>
      </c>
      <c r="G300" s="83" t="s">
        <v>8039</v>
      </c>
      <c r="H300" s="83" t="str">
        <f t="shared" ca="1" si="7"/>
        <v xml:space="preserve"> </v>
      </c>
    </row>
    <row r="301" spans="1:8" s="83" customFormat="1" x14ac:dyDescent="0.2">
      <c r="A301" s="54" t="s">
        <v>8040</v>
      </c>
      <c r="B301" s="84" t="str">
        <f ca="1">LEFT(A301,9)&amp;'IO RSL'!U150&amp;C301</f>
        <v>:1012B000000000000000000000000000000000002E</v>
      </c>
      <c r="C301" s="83" t="str">
        <f ca="1">IF(LEN(RIGHT(DEC2HEX(255-(HEX2DEC(MID(A301,2,2))+HEX2DEC(MID(A301,4,2))+HEX2DEC(MID(A301,6,2))+HEX2DEC(MID(A301,8,2))+'IO RSL'!V150)+1),2))&gt;1,RIGHT(DEC2HEX(255-(HEX2DEC(MID(A301,2,2))+HEX2DEC(MID(A301,4,2))+HEX2DEC(MID(A301,6,2))+HEX2DEC(MID(A301,8,2))+'IO RSL'!V150)+1),2),"0"&amp;RIGHT(DEC2HEX(255-(HEX2DEC(MID(A301,2,2))+HEX2DEC(MID(A301,4,2))+HEX2DEC(MID(A301,6,2))+HEX2DEC(MID(A301,8,2))+'IO RSL'!V150)+1),2))</f>
        <v>2E</v>
      </c>
      <c r="G301" s="83" t="s">
        <v>8040</v>
      </c>
      <c r="H301" s="83" t="str">
        <f t="shared" ca="1" si="7"/>
        <v xml:space="preserve"> </v>
      </c>
    </row>
    <row r="302" spans="1:8" s="83" customFormat="1" x14ac:dyDescent="0.2">
      <c r="A302" s="54" t="s">
        <v>8041</v>
      </c>
      <c r="B302" s="84" t="str">
        <f ca="1">LEFT(A302,9)&amp;'IO RSL'!U151&amp;C302</f>
        <v>:1012C000000000000000000000000000000000001E</v>
      </c>
      <c r="C302" s="83" t="str">
        <f ca="1">IF(LEN(RIGHT(DEC2HEX(255-(HEX2DEC(MID(A302,2,2))+HEX2DEC(MID(A302,4,2))+HEX2DEC(MID(A302,6,2))+HEX2DEC(MID(A302,8,2))+'IO RSL'!V151)+1),2))&gt;1,RIGHT(DEC2HEX(255-(HEX2DEC(MID(A302,2,2))+HEX2DEC(MID(A302,4,2))+HEX2DEC(MID(A302,6,2))+HEX2DEC(MID(A302,8,2))+'IO RSL'!V151)+1),2),"0"&amp;RIGHT(DEC2HEX(255-(HEX2DEC(MID(A302,2,2))+HEX2DEC(MID(A302,4,2))+HEX2DEC(MID(A302,6,2))+HEX2DEC(MID(A302,8,2))+'IO RSL'!V151)+1),2))</f>
        <v>1E</v>
      </c>
      <c r="G302" s="83" t="s">
        <v>8041</v>
      </c>
      <c r="H302" s="83" t="str">
        <f t="shared" ca="1" si="7"/>
        <v xml:space="preserve"> </v>
      </c>
    </row>
    <row r="303" spans="1:8" s="83" customFormat="1" x14ac:dyDescent="0.2">
      <c r="A303" s="54" t="s">
        <v>8042</v>
      </c>
      <c r="B303" s="84" t="str">
        <f ca="1">LEFT(A303,9)&amp;'IO RSL'!U152&amp;C303</f>
        <v>:1012D000000000000000000000000000000000000E</v>
      </c>
      <c r="C303" s="83" t="str">
        <f ca="1">IF(LEN(RIGHT(DEC2HEX(255-(HEX2DEC(MID(A303,2,2))+HEX2DEC(MID(A303,4,2))+HEX2DEC(MID(A303,6,2))+HEX2DEC(MID(A303,8,2))+'IO RSL'!V152)+1),2))&gt;1,RIGHT(DEC2HEX(255-(HEX2DEC(MID(A303,2,2))+HEX2DEC(MID(A303,4,2))+HEX2DEC(MID(A303,6,2))+HEX2DEC(MID(A303,8,2))+'IO RSL'!V152)+1),2),"0"&amp;RIGHT(DEC2HEX(255-(HEX2DEC(MID(A303,2,2))+HEX2DEC(MID(A303,4,2))+HEX2DEC(MID(A303,6,2))+HEX2DEC(MID(A303,8,2))+'IO RSL'!V152)+1),2))</f>
        <v>0E</v>
      </c>
      <c r="G303" s="83" t="s">
        <v>8042</v>
      </c>
      <c r="H303" s="83" t="str">
        <f t="shared" ca="1" si="7"/>
        <v xml:space="preserve"> </v>
      </c>
    </row>
    <row r="304" spans="1:8" s="83" customFormat="1" x14ac:dyDescent="0.2">
      <c r="A304" s="54" t="s">
        <v>8043</v>
      </c>
      <c r="B304" s="84" t="str">
        <f ca="1">LEFT(A304,9)&amp;'IO RSL'!U153&amp;C304</f>
        <v>:1012E00000000000000000000000000000000000FE</v>
      </c>
      <c r="C304" s="83" t="str">
        <f ca="1">IF(LEN(RIGHT(DEC2HEX(255-(HEX2DEC(MID(A304,2,2))+HEX2DEC(MID(A304,4,2))+HEX2DEC(MID(A304,6,2))+HEX2DEC(MID(A304,8,2))+'IO RSL'!V153)+1),2))&gt;1,RIGHT(DEC2HEX(255-(HEX2DEC(MID(A304,2,2))+HEX2DEC(MID(A304,4,2))+HEX2DEC(MID(A304,6,2))+HEX2DEC(MID(A304,8,2))+'IO RSL'!V153)+1),2),"0"&amp;RIGHT(DEC2HEX(255-(HEX2DEC(MID(A304,2,2))+HEX2DEC(MID(A304,4,2))+HEX2DEC(MID(A304,6,2))+HEX2DEC(MID(A304,8,2))+'IO RSL'!V153)+1),2))</f>
        <v>FE</v>
      </c>
      <c r="G304" s="83" t="s">
        <v>8043</v>
      </c>
      <c r="H304" s="83" t="str">
        <f t="shared" ca="1" si="7"/>
        <v xml:space="preserve"> </v>
      </c>
    </row>
    <row r="305" spans="1:8" s="83" customFormat="1" x14ac:dyDescent="0.2">
      <c r="A305" s="54" t="s">
        <v>8044</v>
      </c>
      <c r="B305" s="84" t="str">
        <f ca="1">LEFT(A305,9)&amp;'IO RSL'!U154&amp;C305</f>
        <v>:1012F00000000000000000000000000000000000EE</v>
      </c>
      <c r="C305" s="83" t="str">
        <f ca="1">IF(LEN(RIGHT(DEC2HEX(255-(HEX2DEC(MID(A305,2,2))+HEX2DEC(MID(A305,4,2))+HEX2DEC(MID(A305,6,2))+HEX2DEC(MID(A305,8,2))+'IO RSL'!V154)+1),2))&gt;1,RIGHT(DEC2HEX(255-(HEX2DEC(MID(A305,2,2))+HEX2DEC(MID(A305,4,2))+HEX2DEC(MID(A305,6,2))+HEX2DEC(MID(A305,8,2))+'IO RSL'!V154)+1),2),"0"&amp;RIGHT(DEC2HEX(255-(HEX2DEC(MID(A305,2,2))+HEX2DEC(MID(A305,4,2))+HEX2DEC(MID(A305,6,2))+HEX2DEC(MID(A305,8,2))+'IO RSL'!V154)+1),2))</f>
        <v>EE</v>
      </c>
      <c r="G305" s="83" t="s">
        <v>8044</v>
      </c>
      <c r="H305" s="83" t="str">
        <f t="shared" ca="1" si="7"/>
        <v xml:space="preserve"> </v>
      </c>
    </row>
    <row r="306" spans="1:8" s="83" customFormat="1" x14ac:dyDescent="0.2">
      <c r="A306" s="54" t="s">
        <v>8045</v>
      </c>
      <c r="B306" s="84" t="str">
        <f ca="1">LEFT(A306,9)&amp;'IO RSL'!U155&amp;C306</f>
        <v>:1013000000000000000000000000000000000000DD</v>
      </c>
      <c r="C306" s="83" t="str">
        <f ca="1">IF(LEN(RIGHT(DEC2HEX(255-(HEX2DEC(MID(A306,2,2))+HEX2DEC(MID(A306,4,2))+HEX2DEC(MID(A306,6,2))+HEX2DEC(MID(A306,8,2))+'IO RSL'!V155)+1),2))&gt;1,RIGHT(DEC2HEX(255-(HEX2DEC(MID(A306,2,2))+HEX2DEC(MID(A306,4,2))+HEX2DEC(MID(A306,6,2))+HEX2DEC(MID(A306,8,2))+'IO RSL'!V155)+1),2),"0"&amp;RIGHT(DEC2HEX(255-(HEX2DEC(MID(A306,2,2))+HEX2DEC(MID(A306,4,2))+HEX2DEC(MID(A306,6,2))+HEX2DEC(MID(A306,8,2))+'IO RSL'!V155)+1),2))</f>
        <v>DD</v>
      </c>
      <c r="G306" s="83" t="s">
        <v>8045</v>
      </c>
      <c r="H306" s="83" t="str">
        <f t="shared" ca="1" si="7"/>
        <v xml:space="preserve"> </v>
      </c>
    </row>
    <row r="307" spans="1:8" s="83" customFormat="1" x14ac:dyDescent="0.2">
      <c r="A307" s="54" t="s">
        <v>8046</v>
      </c>
      <c r="B307" s="84" t="str">
        <f ca="1">LEFT(A307,9)&amp;'IO RSL'!U156&amp;C307</f>
        <v>:1013100000000000000000000000000000000000CD</v>
      </c>
      <c r="C307" s="83" t="str">
        <f ca="1">IF(LEN(RIGHT(DEC2HEX(255-(HEX2DEC(MID(A307,2,2))+HEX2DEC(MID(A307,4,2))+HEX2DEC(MID(A307,6,2))+HEX2DEC(MID(A307,8,2))+'IO RSL'!V156)+1),2))&gt;1,RIGHT(DEC2HEX(255-(HEX2DEC(MID(A307,2,2))+HEX2DEC(MID(A307,4,2))+HEX2DEC(MID(A307,6,2))+HEX2DEC(MID(A307,8,2))+'IO RSL'!V156)+1),2),"0"&amp;RIGHT(DEC2HEX(255-(HEX2DEC(MID(A307,2,2))+HEX2DEC(MID(A307,4,2))+HEX2DEC(MID(A307,6,2))+HEX2DEC(MID(A307,8,2))+'IO RSL'!V156)+1),2))</f>
        <v>CD</v>
      </c>
      <c r="G307" s="83" t="s">
        <v>8046</v>
      </c>
      <c r="H307" s="83" t="str">
        <f t="shared" ca="1" si="7"/>
        <v xml:space="preserve"> </v>
      </c>
    </row>
    <row r="308" spans="1:8" s="83" customFormat="1" x14ac:dyDescent="0.2">
      <c r="A308" s="54" t="s">
        <v>8047</v>
      </c>
      <c r="B308" s="84" t="str">
        <f ca="1">LEFT(A308,9)&amp;'IO RSL'!U157&amp;C308</f>
        <v>:1013200000000000000000000000000000000000BD</v>
      </c>
      <c r="C308" s="83" t="str">
        <f ca="1">IF(LEN(RIGHT(DEC2HEX(255-(HEX2DEC(MID(A308,2,2))+HEX2DEC(MID(A308,4,2))+HEX2DEC(MID(A308,6,2))+HEX2DEC(MID(A308,8,2))+'IO RSL'!V157)+1),2))&gt;1,RIGHT(DEC2HEX(255-(HEX2DEC(MID(A308,2,2))+HEX2DEC(MID(A308,4,2))+HEX2DEC(MID(A308,6,2))+HEX2DEC(MID(A308,8,2))+'IO RSL'!V157)+1),2),"0"&amp;RIGHT(DEC2HEX(255-(HEX2DEC(MID(A308,2,2))+HEX2DEC(MID(A308,4,2))+HEX2DEC(MID(A308,6,2))+HEX2DEC(MID(A308,8,2))+'IO RSL'!V157)+1),2))</f>
        <v>BD</v>
      </c>
      <c r="G308" s="83" t="s">
        <v>8047</v>
      </c>
      <c r="H308" s="83" t="str">
        <f t="shared" ca="1" si="7"/>
        <v xml:space="preserve"> </v>
      </c>
    </row>
    <row r="309" spans="1:8" s="83" customFormat="1" x14ac:dyDescent="0.2">
      <c r="A309" s="54" t="s">
        <v>8048</v>
      </c>
      <c r="B309" s="84" t="str">
        <f ca="1">LEFT(A309,9)&amp;'IO RSL'!U158&amp;C309</f>
        <v>:1013300000000000000000000000000000000000AD</v>
      </c>
      <c r="C309" s="83" t="str">
        <f ca="1">IF(LEN(RIGHT(DEC2HEX(255-(HEX2DEC(MID(A309,2,2))+HEX2DEC(MID(A309,4,2))+HEX2DEC(MID(A309,6,2))+HEX2DEC(MID(A309,8,2))+'IO RSL'!V158)+1),2))&gt;1,RIGHT(DEC2HEX(255-(HEX2DEC(MID(A309,2,2))+HEX2DEC(MID(A309,4,2))+HEX2DEC(MID(A309,6,2))+HEX2DEC(MID(A309,8,2))+'IO RSL'!V158)+1),2),"0"&amp;RIGHT(DEC2HEX(255-(HEX2DEC(MID(A309,2,2))+HEX2DEC(MID(A309,4,2))+HEX2DEC(MID(A309,6,2))+HEX2DEC(MID(A309,8,2))+'IO RSL'!V158)+1),2))</f>
        <v>AD</v>
      </c>
      <c r="G309" s="83" t="s">
        <v>8048</v>
      </c>
      <c r="H309" s="83" t="str">
        <f t="shared" ca="1" si="7"/>
        <v xml:space="preserve"> </v>
      </c>
    </row>
    <row r="310" spans="1:8" s="83" customFormat="1" x14ac:dyDescent="0.2">
      <c r="A310" s="54" t="s">
        <v>8049</v>
      </c>
      <c r="B310" s="84" t="str">
        <f ca="1">LEFT(A310,9)&amp;'IO RSL'!U159&amp;C310</f>
        <v>:10134000000000000000000000000000000000009D</v>
      </c>
      <c r="C310" s="83" t="str">
        <f ca="1">IF(LEN(RIGHT(DEC2HEX(255-(HEX2DEC(MID(A310,2,2))+HEX2DEC(MID(A310,4,2))+HEX2DEC(MID(A310,6,2))+HEX2DEC(MID(A310,8,2))+'IO RSL'!V159)+1),2))&gt;1,RIGHT(DEC2HEX(255-(HEX2DEC(MID(A310,2,2))+HEX2DEC(MID(A310,4,2))+HEX2DEC(MID(A310,6,2))+HEX2DEC(MID(A310,8,2))+'IO RSL'!V159)+1),2),"0"&amp;RIGHT(DEC2HEX(255-(HEX2DEC(MID(A310,2,2))+HEX2DEC(MID(A310,4,2))+HEX2DEC(MID(A310,6,2))+HEX2DEC(MID(A310,8,2))+'IO RSL'!V159)+1),2))</f>
        <v>9D</v>
      </c>
      <c r="G310" s="83" t="s">
        <v>8049</v>
      </c>
      <c r="H310" s="83" t="str">
        <f t="shared" ca="1" si="7"/>
        <v xml:space="preserve"> </v>
      </c>
    </row>
    <row r="311" spans="1:8" s="83" customFormat="1" x14ac:dyDescent="0.2">
      <c r="A311" s="54" t="s">
        <v>8050</v>
      </c>
      <c r="B311" s="84" t="str">
        <f ca="1">LEFT(A311,9)&amp;'IO RSL'!U160&amp;C311</f>
        <v>:10135000000000000000000000000000000000008D</v>
      </c>
      <c r="C311" s="83" t="str">
        <f ca="1">IF(LEN(RIGHT(DEC2HEX(255-(HEX2DEC(MID(A311,2,2))+HEX2DEC(MID(A311,4,2))+HEX2DEC(MID(A311,6,2))+HEX2DEC(MID(A311,8,2))+'IO RSL'!V160)+1),2))&gt;1,RIGHT(DEC2HEX(255-(HEX2DEC(MID(A311,2,2))+HEX2DEC(MID(A311,4,2))+HEX2DEC(MID(A311,6,2))+HEX2DEC(MID(A311,8,2))+'IO RSL'!V160)+1),2),"0"&amp;RIGHT(DEC2HEX(255-(HEX2DEC(MID(A311,2,2))+HEX2DEC(MID(A311,4,2))+HEX2DEC(MID(A311,6,2))+HEX2DEC(MID(A311,8,2))+'IO RSL'!V160)+1),2))</f>
        <v>8D</v>
      </c>
      <c r="F311" s="84"/>
      <c r="G311" s="83" t="s">
        <v>11245</v>
      </c>
      <c r="H311" s="83">
        <f t="shared" ca="1" si="7"/>
        <v>1</v>
      </c>
    </row>
    <row r="312" spans="1:8" s="83" customFormat="1" x14ac:dyDescent="0.2">
      <c r="A312" s="54" t="s">
        <v>8051</v>
      </c>
      <c r="B312" s="84" t="str">
        <f ca="1">LEFT(A312,9)&amp;'IO RSL'!U161&amp;C312</f>
        <v>:10136000000000000000000000000000000000007D</v>
      </c>
      <c r="C312" s="83" t="str">
        <f ca="1">IF(LEN(RIGHT(DEC2HEX(255-(HEX2DEC(MID(A312,2,2))+HEX2DEC(MID(A312,4,2))+HEX2DEC(MID(A312,6,2))+HEX2DEC(MID(A312,8,2))+'IO RSL'!V161)+1),2))&gt;1,RIGHT(DEC2HEX(255-(HEX2DEC(MID(A312,2,2))+HEX2DEC(MID(A312,4,2))+HEX2DEC(MID(A312,6,2))+HEX2DEC(MID(A312,8,2))+'IO RSL'!V161)+1),2),"0"&amp;RIGHT(DEC2HEX(255-(HEX2DEC(MID(A312,2,2))+HEX2DEC(MID(A312,4,2))+HEX2DEC(MID(A312,6,2))+HEX2DEC(MID(A312,8,2))+'IO RSL'!V161)+1),2))</f>
        <v>7D</v>
      </c>
      <c r="F312" s="84"/>
      <c r="G312" s="83" t="s">
        <v>11246</v>
      </c>
      <c r="H312" s="83">
        <f t="shared" ca="1" si="7"/>
        <v>1</v>
      </c>
    </row>
    <row r="313" spans="1:8" s="83" customFormat="1" x14ac:dyDescent="0.2">
      <c r="A313" s="54" t="s">
        <v>8052</v>
      </c>
      <c r="B313" s="84" t="str">
        <f ca="1">LEFT(A313,9)&amp;'IO RSL'!U162&amp;C313</f>
        <v>:10137000000000000000000000000000000000006D</v>
      </c>
      <c r="C313" s="83" t="str">
        <f ca="1">IF(LEN(RIGHT(DEC2HEX(255-(HEX2DEC(MID(A313,2,2))+HEX2DEC(MID(A313,4,2))+HEX2DEC(MID(A313,6,2))+HEX2DEC(MID(A313,8,2))+'IO RSL'!V162)+1),2))&gt;1,RIGHT(DEC2HEX(255-(HEX2DEC(MID(A313,2,2))+HEX2DEC(MID(A313,4,2))+HEX2DEC(MID(A313,6,2))+HEX2DEC(MID(A313,8,2))+'IO RSL'!V162)+1),2),"0"&amp;RIGHT(DEC2HEX(255-(HEX2DEC(MID(A313,2,2))+HEX2DEC(MID(A313,4,2))+HEX2DEC(MID(A313,6,2))+HEX2DEC(MID(A313,8,2))+'IO RSL'!V162)+1),2))</f>
        <v>6D</v>
      </c>
      <c r="G313" s="83" t="s">
        <v>8052</v>
      </c>
      <c r="H313" s="83" t="str">
        <f t="shared" ca="1" si="7"/>
        <v xml:space="preserve"> </v>
      </c>
    </row>
    <row r="314" spans="1:8" s="83" customFormat="1" x14ac:dyDescent="0.2">
      <c r="A314" s="54" t="s">
        <v>8053</v>
      </c>
      <c r="B314" s="84" t="str">
        <f ca="1">LEFT(A314,9)&amp;'IO RSL'!U163&amp;C314</f>
        <v>:10138000000000000000000000000000000000005D</v>
      </c>
      <c r="C314" s="83" t="str">
        <f ca="1">IF(LEN(RIGHT(DEC2HEX(255-(HEX2DEC(MID(A314,2,2))+HEX2DEC(MID(A314,4,2))+HEX2DEC(MID(A314,6,2))+HEX2DEC(MID(A314,8,2))+'IO RSL'!V163)+1),2))&gt;1,RIGHT(DEC2HEX(255-(HEX2DEC(MID(A314,2,2))+HEX2DEC(MID(A314,4,2))+HEX2DEC(MID(A314,6,2))+HEX2DEC(MID(A314,8,2))+'IO RSL'!V163)+1),2),"0"&amp;RIGHT(DEC2HEX(255-(HEX2DEC(MID(A314,2,2))+HEX2DEC(MID(A314,4,2))+HEX2DEC(MID(A314,6,2))+HEX2DEC(MID(A314,8,2))+'IO RSL'!V163)+1),2))</f>
        <v>5D</v>
      </c>
      <c r="G314" s="83" t="s">
        <v>8053</v>
      </c>
      <c r="H314" s="83" t="str">
        <f t="shared" ca="1" si="7"/>
        <v xml:space="preserve"> </v>
      </c>
    </row>
    <row r="315" spans="1:8" s="83" customFormat="1" x14ac:dyDescent="0.2">
      <c r="A315" s="54" t="s">
        <v>8054</v>
      </c>
      <c r="B315" s="84" t="str">
        <f ca="1">LEFT(A315,9)&amp;'IO RSL'!U164&amp;C315</f>
        <v>:10139000000000000000000000000000000000004D</v>
      </c>
      <c r="C315" s="83" t="str">
        <f ca="1">IF(LEN(RIGHT(DEC2HEX(255-(HEX2DEC(MID(A315,2,2))+HEX2DEC(MID(A315,4,2))+HEX2DEC(MID(A315,6,2))+HEX2DEC(MID(A315,8,2))+'IO RSL'!V164)+1),2))&gt;1,RIGHT(DEC2HEX(255-(HEX2DEC(MID(A315,2,2))+HEX2DEC(MID(A315,4,2))+HEX2DEC(MID(A315,6,2))+HEX2DEC(MID(A315,8,2))+'IO RSL'!V164)+1),2),"0"&amp;RIGHT(DEC2HEX(255-(HEX2DEC(MID(A315,2,2))+HEX2DEC(MID(A315,4,2))+HEX2DEC(MID(A315,6,2))+HEX2DEC(MID(A315,8,2))+'IO RSL'!V164)+1),2))</f>
        <v>4D</v>
      </c>
      <c r="G315" s="83" t="s">
        <v>8054</v>
      </c>
      <c r="H315" s="83" t="str">
        <f t="shared" ca="1" si="7"/>
        <v xml:space="preserve"> </v>
      </c>
    </row>
    <row r="316" spans="1:8" s="83" customFormat="1" x14ac:dyDescent="0.2">
      <c r="A316" s="54" t="s">
        <v>8055</v>
      </c>
      <c r="B316" s="84" t="str">
        <f ca="1">LEFT(A316,9)&amp;'IO RSL'!U165&amp;C316</f>
        <v>:1013A000000000000000000000000000000000003D</v>
      </c>
      <c r="C316" s="83" t="str">
        <f ca="1">IF(LEN(RIGHT(DEC2HEX(255-(HEX2DEC(MID(A316,2,2))+HEX2DEC(MID(A316,4,2))+HEX2DEC(MID(A316,6,2))+HEX2DEC(MID(A316,8,2))+'IO RSL'!V165)+1),2))&gt;1,RIGHT(DEC2HEX(255-(HEX2DEC(MID(A316,2,2))+HEX2DEC(MID(A316,4,2))+HEX2DEC(MID(A316,6,2))+HEX2DEC(MID(A316,8,2))+'IO RSL'!V165)+1),2),"0"&amp;RIGHT(DEC2HEX(255-(HEX2DEC(MID(A316,2,2))+HEX2DEC(MID(A316,4,2))+HEX2DEC(MID(A316,6,2))+HEX2DEC(MID(A316,8,2))+'IO RSL'!V165)+1),2))</f>
        <v>3D</v>
      </c>
      <c r="G316" s="83" t="s">
        <v>8055</v>
      </c>
      <c r="H316" s="83" t="str">
        <f t="shared" ca="1" si="7"/>
        <v xml:space="preserve"> </v>
      </c>
    </row>
    <row r="317" spans="1:8" s="83" customFormat="1" x14ac:dyDescent="0.2">
      <c r="A317" s="54" t="s">
        <v>8056</v>
      </c>
      <c r="B317" s="84" t="str">
        <f ca="1">LEFT(A317,9)&amp;'IO RSL'!U166&amp;C317</f>
        <v>:1013B000000000000000000000000000000000002D</v>
      </c>
      <c r="C317" s="83" t="str">
        <f ca="1">IF(LEN(RIGHT(DEC2HEX(255-(HEX2DEC(MID(A317,2,2))+HEX2DEC(MID(A317,4,2))+HEX2DEC(MID(A317,6,2))+HEX2DEC(MID(A317,8,2))+'IO RSL'!V166)+1),2))&gt;1,RIGHT(DEC2HEX(255-(HEX2DEC(MID(A317,2,2))+HEX2DEC(MID(A317,4,2))+HEX2DEC(MID(A317,6,2))+HEX2DEC(MID(A317,8,2))+'IO RSL'!V166)+1),2),"0"&amp;RIGHT(DEC2HEX(255-(HEX2DEC(MID(A317,2,2))+HEX2DEC(MID(A317,4,2))+HEX2DEC(MID(A317,6,2))+HEX2DEC(MID(A317,8,2))+'IO RSL'!V166)+1),2))</f>
        <v>2D</v>
      </c>
      <c r="G317" s="83" t="s">
        <v>8056</v>
      </c>
      <c r="H317" s="83" t="str">
        <f t="shared" ca="1" si="7"/>
        <v xml:space="preserve"> </v>
      </c>
    </row>
    <row r="318" spans="1:8" s="83" customFormat="1" x14ac:dyDescent="0.2">
      <c r="A318" s="54" t="s">
        <v>8057</v>
      </c>
      <c r="B318" s="84" t="str">
        <f ca="1">LEFT(A318,9)&amp;'IO RSL'!U167&amp;C318</f>
        <v>:1013C000000000000000000000000000000000001D</v>
      </c>
      <c r="C318" s="83" t="str">
        <f ca="1">IF(LEN(RIGHT(DEC2HEX(255-(HEX2DEC(MID(A318,2,2))+HEX2DEC(MID(A318,4,2))+HEX2DEC(MID(A318,6,2))+HEX2DEC(MID(A318,8,2))+'IO RSL'!V167)+1),2))&gt;1,RIGHT(DEC2HEX(255-(HEX2DEC(MID(A318,2,2))+HEX2DEC(MID(A318,4,2))+HEX2DEC(MID(A318,6,2))+HEX2DEC(MID(A318,8,2))+'IO RSL'!V167)+1),2),"0"&amp;RIGHT(DEC2HEX(255-(HEX2DEC(MID(A318,2,2))+HEX2DEC(MID(A318,4,2))+HEX2DEC(MID(A318,6,2))+HEX2DEC(MID(A318,8,2))+'IO RSL'!V167)+1),2))</f>
        <v>1D</v>
      </c>
      <c r="G318" s="83" t="s">
        <v>8057</v>
      </c>
      <c r="H318" s="83" t="str">
        <f t="shared" ca="1" si="7"/>
        <v xml:space="preserve"> </v>
      </c>
    </row>
    <row r="319" spans="1:8" s="83" customFormat="1" x14ac:dyDescent="0.2">
      <c r="A319" s="54" t="s">
        <v>8058</v>
      </c>
      <c r="B319" s="84" t="str">
        <f ca="1">LEFT(A319,9)&amp;'IO RSL'!U168&amp;C319</f>
        <v>:1013D000000000000000000000000000000000000D</v>
      </c>
      <c r="C319" s="83" t="str">
        <f ca="1">IF(LEN(RIGHT(DEC2HEX(255-(HEX2DEC(MID(A319,2,2))+HEX2DEC(MID(A319,4,2))+HEX2DEC(MID(A319,6,2))+HEX2DEC(MID(A319,8,2))+'IO RSL'!V168)+1),2))&gt;1,RIGHT(DEC2HEX(255-(HEX2DEC(MID(A319,2,2))+HEX2DEC(MID(A319,4,2))+HEX2DEC(MID(A319,6,2))+HEX2DEC(MID(A319,8,2))+'IO RSL'!V168)+1),2),"0"&amp;RIGHT(DEC2HEX(255-(HEX2DEC(MID(A319,2,2))+HEX2DEC(MID(A319,4,2))+HEX2DEC(MID(A319,6,2))+HEX2DEC(MID(A319,8,2))+'IO RSL'!V168)+1),2))</f>
        <v>0D</v>
      </c>
      <c r="G319" s="83" t="s">
        <v>8058</v>
      </c>
      <c r="H319" s="83" t="str">
        <f t="shared" ca="1" si="7"/>
        <v xml:space="preserve"> </v>
      </c>
    </row>
    <row r="320" spans="1:8" s="83" customFormat="1" x14ac:dyDescent="0.2">
      <c r="A320" s="54" t="s">
        <v>8059</v>
      </c>
      <c r="B320" s="84" t="str">
        <f ca="1">LEFT(A320,9)&amp;'IO RSL'!U169&amp;C320</f>
        <v>:1013E00000000000000000000000000000000000FD</v>
      </c>
      <c r="C320" s="83" t="str">
        <f ca="1">IF(LEN(RIGHT(DEC2HEX(255-(HEX2DEC(MID(A320,2,2))+HEX2DEC(MID(A320,4,2))+HEX2DEC(MID(A320,6,2))+HEX2DEC(MID(A320,8,2))+'IO RSL'!V169)+1),2))&gt;1,RIGHT(DEC2HEX(255-(HEX2DEC(MID(A320,2,2))+HEX2DEC(MID(A320,4,2))+HEX2DEC(MID(A320,6,2))+HEX2DEC(MID(A320,8,2))+'IO RSL'!V169)+1),2),"0"&amp;RIGHT(DEC2HEX(255-(HEX2DEC(MID(A320,2,2))+HEX2DEC(MID(A320,4,2))+HEX2DEC(MID(A320,6,2))+HEX2DEC(MID(A320,8,2))+'IO RSL'!V169)+1),2))</f>
        <v>FD</v>
      </c>
      <c r="G320" s="83" t="s">
        <v>8059</v>
      </c>
      <c r="H320" s="83" t="str">
        <f t="shared" ca="1" si="7"/>
        <v xml:space="preserve"> </v>
      </c>
    </row>
    <row r="321" spans="1:8" s="83" customFormat="1" x14ac:dyDescent="0.2">
      <c r="A321" s="54" t="s">
        <v>8060</v>
      </c>
      <c r="B321" s="84" t="str">
        <f ca="1">LEFT(A321,9)&amp;'IO RSL'!U170&amp;C321</f>
        <v>:1013F00000000000000000000000000000000000ED</v>
      </c>
      <c r="C321" s="83" t="str">
        <f ca="1">IF(LEN(RIGHT(DEC2HEX(255-(HEX2DEC(MID(A321,2,2))+HEX2DEC(MID(A321,4,2))+HEX2DEC(MID(A321,6,2))+HEX2DEC(MID(A321,8,2))+'IO RSL'!V170)+1),2))&gt;1,RIGHT(DEC2HEX(255-(HEX2DEC(MID(A321,2,2))+HEX2DEC(MID(A321,4,2))+HEX2DEC(MID(A321,6,2))+HEX2DEC(MID(A321,8,2))+'IO RSL'!V170)+1),2),"0"&amp;RIGHT(DEC2HEX(255-(HEX2DEC(MID(A321,2,2))+HEX2DEC(MID(A321,4,2))+HEX2DEC(MID(A321,6,2))+HEX2DEC(MID(A321,8,2))+'IO RSL'!V170)+1),2))</f>
        <v>ED</v>
      </c>
      <c r="G321" s="83" t="s">
        <v>8060</v>
      </c>
      <c r="H321" s="83" t="str">
        <f t="shared" ca="1" si="7"/>
        <v xml:space="preserve"> </v>
      </c>
    </row>
    <row r="322" spans="1:8" s="83" customFormat="1" x14ac:dyDescent="0.2">
      <c r="A322" s="54" t="s">
        <v>8061</v>
      </c>
      <c r="B322" s="84" t="str">
        <f ca="1">LEFT(A322,9)&amp;'IO RSL'!U171&amp;C322</f>
        <v>:1014000000000000000000000000000000000000DC</v>
      </c>
      <c r="C322" s="83" t="str">
        <f ca="1">IF(LEN(RIGHT(DEC2HEX(255-(HEX2DEC(MID(A322,2,2))+HEX2DEC(MID(A322,4,2))+HEX2DEC(MID(A322,6,2))+HEX2DEC(MID(A322,8,2))+'IO RSL'!V171)+1),2))&gt;1,RIGHT(DEC2HEX(255-(HEX2DEC(MID(A322,2,2))+HEX2DEC(MID(A322,4,2))+HEX2DEC(MID(A322,6,2))+HEX2DEC(MID(A322,8,2))+'IO RSL'!V171)+1),2),"0"&amp;RIGHT(DEC2HEX(255-(HEX2DEC(MID(A322,2,2))+HEX2DEC(MID(A322,4,2))+HEX2DEC(MID(A322,6,2))+HEX2DEC(MID(A322,8,2))+'IO RSL'!V171)+1),2))</f>
        <v>DC</v>
      </c>
      <c r="G322" s="83" t="s">
        <v>8061</v>
      </c>
      <c r="H322" s="83" t="str">
        <f t="shared" ca="1" si="7"/>
        <v xml:space="preserve"> </v>
      </c>
    </row>
    <row r="323" spans="1:8" s="83" customFormat="1" x14ac:dyDescent="0.2">
      <c r="A323" s="54" t="s">
        <v>8062</v>
      </c>
      <c r="B323" s="84" t="str">
        <f ca="1">LEFT(A323,9)&amp;'IO RSL'!U172&amp;C323</f>
        <v>:1014100000000000000000000000000000000000CC</v>
      </c>
      <c r="C323" s="83" t="str">
        <f ca="1">IF(LEN(RIGHT(DEC2HEX(255-(HEX2DEC(MID(A323,2,2))+HEX2DEC(MID(A323,4,2))+HEX2DEC(MID(A323,6,2))+HEX2DEC(MID(A323,8,2))+'IO RSL'!V172)+1),2))&gt;1,RIGHT(DEC2HEX(255-(HEX2DEC(MID(A323,2,2))+HEX2DEC(MID(A323,4,2))+HEX2DEC(MID(A323,6,2))+HEX2DEC(MID(A323,8,2))+'IO RSL'!V172)+1),2),"0"&amp;RIGHT(DEC2HEX(255-(HEX2DEC(MID(A323,2,2))+HEX2DEC(MID(A323,4,2))+HEX2DEC(MID(A323,6,2))+HEX2DEC(MID(A323,8,2))+'IO RSL'!V172)+1),2))</f>
        <v>CC</v>
      </c>
      <c r="G323" s="83" t="s">
        <v>8062</v>
      </c>
      <c r="H323" s="83" t="str">
        <f t="shared" ref="H323:H386" ca="1" si="8">IF(B323&lt;&gt;G323,1," ")</f>
        <v xml:space="preserve"> </v>
      </c>
    </row>
    <row r="324" spans="1:8" s="83" customFormat="1" x14ac:dyDescent="0.2">
      <c r="A324" s="54" t="s">
        <v>8063</v>
      </c>
      <c r="B324" s="84" t="str">
        <f ca="1">LEFT(A324,9)&amp;'IO RSL'!U173&amp;C324</f>
        <v>:1014200000000000000000000000000000000000BC</v>
      </c>
      <c r="C324" s="83" t="str">
        <f ca="1">IF(LEN(RIGHT(DEC2HEX(255-(HEX2DEC(MID(A324,2,2))+HEX2DEC(MID(A324,4,2))+HEX2DEC(MID(A324,6,2))+HEX2DEC(MID(A324,8,2))+'IO RSL'!V173)+1),2))&gt;1,RIGHT(DEC2HEX(255-(HEX2DEC(MID(A324,2,2))+HEX2DEC(MID(A324,4,2))+HEX2DEC(MID(A324,6,2))+HEX2DEC(MID(A324,8,2))+'IO RSL'!V173)+1),2),"0"&amp;RIGHT(DEC2HEX(255-(HEX2DEC(MID(A324,2,2))+HEX2DEC(MID(A324,4,2))+HEX2DEC(MID(A324,6,2))+HEX2DEC(MID(A324,8,2))+'IO RSL'!V173)+1),2))</f>
        <v>BC</v>
      </c>
      <c r="G324" s="83" t="s">
        <v>8063</v>
      </c>
      <c r="H324" s="83" t="str">
        <f t="shared" ca="1" si="8"/>
        <v xml:space="preserve"> </v>
      </c>
    </row>
    <row r="325" spans="1:8" s="83" customFormat="1" x14ac:dyDescent="0.2">
      <c r="A325" s="54" t="s">
        <v>8064</v>
      </c>
      <c r="B325" s="84" t="str">
        <f ca="1">LEFT(A325,9)&amp;'IO RSL'!U174&amp;C325</f>
        <v>:1014300000000000000000000000000000000000AC</v>
      </c>
      <c r="C325" s="83" t="str">
        <f ca="1">IF(LEN(RIGHT(DEC2HEX(255-(HEX2DEC(MID(A325,2,2))+HEX2DEC(MID(A325,4,2))+HEX2DEC(MID(A325,6,2))+HEX2DEC(MID(A325,8,2))+'IO RSL'!V174)+1),2))&gt;1,RIGHT(DEC2HEX(255-(HEX2DEC(MID(A325,2,2))+HEX2DEC(MID(A325,4,2))+HEX2DEC(MID(A325,6,2))+HEX2DEC(MID(A325,8,2))+'IO RSL'!V174)+1),2),"0"&amp;RIGHT(DEC2HEX(255-(HEX2DEC(MID(A325,2,2))+HEX2DEC(MID(A325,4,2))+HEX2DEC(MID(A325,6,2))+HEX2DEC(MID(A325,8,2))+'IO RSL'!V174)+1),2))</f>
        <v>AC</v>
      </c>
      <c r="G325" s="83" t="s">
        <v>8064</v>
      </c>
      <c r="H325" s="83" t="str">
        <f t="shared" ca="1" si="8"/>
        <v xml:space="preserve"> </v>
      </c>
    </row>
    <row r="326" spans="1:8" s="83" customFormat="1" x14ac:dyDescent="0.2">
      <c r="A326" s="54" t="s">
        <v>8065</v>
      </c>
      <c r="B326" s="84" t="str">
        <f ca="1">LEFT(A326,9)&amp;'IO RSL'!U175&amp;C326</f>
        <v>:10144000000000000000000000000000000000009C</v>
      </c>
      <c r="C326" s="83" t="str">
        <f ca="1">IF(LEN(RIGHT(DEC2HEX(255-(HEX2DEC(MID(A326,2,2))+HEX2DEC(MID(A326,4,2))+HEX2DEC(MID(A326,6,2))+HEX2DEC(MID(A326,8,2))+'IO RSL'!V175)+1),2))&gt;1,RIGHT(DEC2HEX(255-(HEX2DEC(MID(A326,2,2))+HEX2DEC(MID(A326,4,2))+HEX2DEC(MID(A326,6,2))+HEX2DEC(MID(A326,8,2))+'IO RSL'!V175)+1),2),"0"&amp;RIGHT(DEC2HEX(255-(HEX2DEC(MID(A326,2,2))+HEX2DEC(MID(A326,4,2))+HEX2DEC(MID(A326,6,2))+HEX2DEC(MID(A326,8,2))+'IO RSL'!V175)+1),2))</f>
        <v>9C</v>
      </c>
      <c r="G326" s="83" t="s">
        <v>8065</v>
      </c>
      <c r="H326" s="83" t="str">
        <f t="shared" ca="1" si="8"/>
        <v xml:space="preserve"> </v>
      </c>
    </row>
    <row r="327" spans="1:8" s="83" customFormat="1" x14ac:dyDescent="0.2">
      <c r="A327" s="54" t="s">
        <v>8066</v>
      </c>
      <c r="B327" s="84" t="str">
        <f ca="1">LEFT(A327,9)&amp;'IO RSL'!U176&amp;C327</f>
        <v>:10145000000000000000000000000000000000008C</v>
      </c>
      <c r="C327" s="83" t="str">
        <f ca="1">IF(LEN(RIGHT(DEC2HEX(255-(HEX2DEC(MID(A327,2,2))+HEX2DEC(MID(A327,4,2))+HEX2DEC(MID(A327,6,2))+HEX2DEC(MID(A327,8,2))+'IO RSL'!V176)+1),2))&gt;1,RIGHT(DEC2HEX(255-(HEX2DEC(MID(A327,2,2))+HEX2DEC(MID(A327,4,2))+HEX2DEC(MID(A327,6,2))+HEX2DEC(MID(A327,8,2))+'IO RSL'!V176)+1),2),"0"&amp;RIGHT(DEC2HEX(255-(HEX2DEC(MID(A327,2,2))+HEX2DEC(MID(A327,4,2))+HEX2DEC(MID(A327,6,2))+HEX2DEC(MID(A327,8,2))+'IO RSL'!V176)+1),2))</f>
        <v>8C</v>
      </c>
      <c r="G327" s="83" t="s">
        <v>8066</v>
      </c>
      <c r="H327" s="83" t="str">
        <f t="shared" ca="1" si="8"/>
        <v xml:space="preserve"> </v>
      </c>
    </row>
    <row r="328" spans="1:8" s="83" customFormat="1" x14ac:dyDescent="0.2">
      <c r="A328" s="54" t="s">
        <v>8067</v>
      </c>
      <c r="B328" s="84" t="str">
        <f ca="1">LEFT(A328,9)&amp;'IO RSL'!U177&amp;C328</f>
        <v>:10146000000000000000000000000000000000007C</v>
      </c>
      <c r="C328" s="83" t="str">
        <f ca="1">IF(LEN(RIGHT(DEC2HEX(255-(HEX2DEC(MID(A328,2,2))+HEX2DEC(MID(A328,4,2))+HEX2DEC(MID(A328,6,2))+HEX2DEC(MID(A328,8,2))+'IO RSL'!V177)+1),2))&gt;1,RIGHT(DEC2HEX(255-(HEX2DEC(MID(A328,2,2))+HEX2DEC(MID(A328,4,2))+HEX2DEC(MID(A328,6,2))+HEX2DEC(MID(A328,8,2))+'IO RSL'!V177)+1),2),"0"&amp;RIGHT(DEC2HEX(255-(HEX2DEC(MID(A328,2,2))+HEX2DEC(MID(A328,4,2))+HEX2DEC(MID(A328,6,2))+HEX2DEC(MID(A328,8,2))+'IO RSL'!V177)+1),2))</f>
        <v>7C</v>
      </c>
      <c r="G328" s="83" t="s">
        <v>8067</v>
      </c>
      <c r="H328" s="83" t="str">
        <f t="shared" ca="1" si="8"/>
        <v xml:space="preserve"> </v>
      </c>
    </row>
    <row r="329" spans="1:8" s="83" customFormat="1" x14ac:dyDescent="0.2">
      <c r="A329" s="54" t="s">
        <v>8068</v>
      </c>
      <c r="B329" s="84" t="str">
        <f ca="1">LEFT(A329,9)&amp;'IO RSL'!U178&amp;C329</f>
        <v>:10147000000000000000000000000000000000006C</v>
      </c>
      <c r="C329" s="83" t="str">
        <f ca="1">IF(LEN(RIGHT(DEC2HEX(255-(HEX2DEC(MID(A329,2,2))+HEX2DEC(MID(A329,4,2))+HEX2DEC(MID(A329,6,2))+HEX2DEC(MID(A329,8,2))+'IO RSL'!V178)+1),2))&gt;1,RIGHT(DEC2HEX(255-(HEX2DEC(MID(A329,2,2))+HEX2DEC(MID(A329,4,2))+HEX2DEC(MID(A329,6,2))+HEX2DEC(MID(A329,8,2))+'IO RSL'!V178)+1),2),"0"&amp;RIGHT(DEC2HEX(255-(HEX2DEC(MID(A329,2,2))+HEX2DEC(MID(A329,4,2))+HEX2DEC(MID(A329,6,2))+HEX2DEC(MID(A329,8,2))+'IO RSL'!V178)+1),2))</f>
        <v>6C</v>
      </c>
      <c r="G329" s="83" t="s">
        <v>8068</v>
      </c>
      <c r="H329" s="83" t="str">
        <f t="shared" ca="1" si="8"/>
        <v xml:space="preserve"> </v>
      </c>
    </row>
    <row r="330" spans="1:8" s="83" customFormat="1" x14ac:dyDescent="0.2">
      <c r="A330" s="54" t="s">
        <v>8069</v>
      </c>
      <c r="B330" s="84" t="str">
        <f ca="1">LEFT(A330,9)&amp;'IO RSL'!U179&amp;C330</f>
        <v>:10148000000000000000000000000000000000005C</v>
      </c>
      <c r="C330" s="83" t="str">
        <f ca="1">IF(LEN(RIGHT(DEC2HEX(255-(HEX2DEC(MID(A330,2,2))+HEX2DEC(MID(A330,4,2))+HEX2DEC(MID(A330,6,2))+HEX2DEC(MID(A330,8,2))+'IO RSL'!V179)+1),2))&gt;1,RIGHT(DEC2HEX(255-(HEX2DEC(MID(A330,2,2))+HEX2DEC(MID(A330,4,2))+HEX2DEC(MID(A330,6,2))+HEX2DEC(MID(A330,8,2))+'IO RSL'!V179)+1),2),"0"&amp;RIGHT(DEC2HEX(255-(HEX2DEC(MID(A330,2,2))+HEX2DEC(MID(A330,4,2))+HEX2DEC(MID(A330,6,2))+HEX2DEC(MID(A330,8,2))+'IO RSL'!V179)+1),2))</f>
        <v>5C</v>
      </c>
      <c r="G330" s="83" t="s">
        <v>8069</v>
      </c>
      <c r="H330" s="83" t="str">
        <f t="shared" ca="1" si="8"/>
        <v xml:space="preserve"> </v>
      </c>
    </row>
    <row r="331" spans="1:8" s="83" customFormat="1" x14ac:dyDescent="0.2">
      <c r="A331" s="54" t="s">
        <v>8070</v>
      </c>
      <c r="B331" s="84" t="str">
        <f ca="1">LEFT(A331,9)&amp;'IO RSL'!U180&amp;C331</f>
        <v>:10149000000000000000000000000000000000004C</v>
      </c>
      <c r="C331" s="83" t="str">
        <f ca="1">IF(LEN(RIGHT(DEC2HEX(255-(HEX2DEC(MID(A331,2,2))+HEX2DEC(MID(A331,4,2))+HEX2DEC(MID(A331,6,2))+HEX2DEC(MID(A331,8,2))+'IO RSL'!V180)+1),2))&gt;1,RIGHT(DEC2HEX(255-(HEX2DEC(MID(A331,2,2))+HEX2DEC(MID(A331,4,2))+HEX2DEC(MID(A331,6,2))+HEX2DEC(MID(A331,8,2))+'IO RSL'!V180)+1),2),"0"&amp;RIGHT(DEC2HEX(255-(HEX2DEC(MID(A331,2,2))+HEX2DEC(MID(A331,4,2))+HEX2DEC(MID(A331,6,2))+HEX2DEC(MID(A331,8,2))+'IO RSL'!V180)+1),2))</f>
        <v>4C</v>
      </c>
      <c r="G331" s="83" t="s">
        <v>8070</v>
      </c>
      <c r="H331" s="83" t="str">
        <f t="shared" ca="1" si="8"/>
        <v xml:space="preserve"> </v>
      </c>
    </row>
    <row r="332" spans="1:8" s="83" customFormat="1" x14ac:dyDescent="0.2">
      <c r="A332" s="54" t="s">
        <v>8071</v>
      </c>
      <c r="B332" s="84" t="str">
        <f ca="1">LEFT(A332,9)&amp;'IO RSL'!U181&amp;C332</f>
        <v>:1014A000000000000000000000000000000000003C</v>
      </c>
      <c r="C332" s="83" t="str">
        <f ca="1">IF(LEN(RIGHT(DEC2HEX(255-(HEX2DEC(MID(A332,2,2))+HEX2DEC(MID(A332,4,2))+HEX2DEC(MID(A332,6,2))+HEX2DEC(MID(A332,8,2))+'IO RSL'!V181)+1),2))&gt;1,RIGHT(DEC2HEX(255-(HEX2DEC(MID(A332,2,2))+HEX2DEC(MID(A332,4,2))+HEX2DEC(MID(A332,6,2))+HEX2DEC(MID(A332,8,2))+'IO RSL'!V181)+1),2),"0"&amp;RIGHT(DEC2HEX(255-(HEX2DEC(MID(A332,2,2))+HEX2DEC(MID(A332,4,2))+HEX2DEC(MID(A332,6,2))+HEX2DEC(MID(A332,8,2))+'IO RSL'!V181)+1),2))</f>
        <v>3C</v>
      </c>
      <c r="G332" s="83" t="s">
        <v>8071</v>
      </c>
      <c r="H332" s="83" t="str">
        <f t="shared" ca="1" si="8"/>
        <v xml:space="preserve"> </v>
      </c>
    </row>
    <row r="333" spans="1:8" s="83" customFormat="1" x14ac:dyDescent="0.2">
      <c r="A333" s="54" t="s">
        <v>8072</v>
      </c>
      <c r="B333" s="84" t="str">
        <f ca="1">LEFT(A333,9)&amp;'IO RSL'!U182&amp;C333</f>
        <v>:1014B000000000000000000000000000000000002C</v>
      </c>
      <c r="C333" s="83" t="str">
        <f ca="1">IF(LEN(RIGHT(DEC2HEX(255-(HEX2DEC(MID(A333,2,2))+HEX2DEC(MID(A333,4,2))+HEX2DEC(MID(A333,6,2))+HEX2DEC(MID(A333,8,2))+'IO RSL'!V182)+1),2))&gt;1,RIGHT(DEC2HEX(255-(HEX2DEC(MID(A333,2,2))+HEX2DEC(MID(A333,4,2))+HEX2DEC(MID(A333,6,2))+HEX2DEC(MID(A333,8,2))+'IO RSL'!V182)+1),2),"0"&amp;RIGHT(DEC2HEX(255-(HEX2DEC(MID(A333,2,2))+HEX2DEC(MID(A333,4,2))+HEX2DEC(MID(A333,6,2))+HEX2DEC(MID(A333,8,2))+'IO RSL'!V182)+1),2))</f>
        <v>2C</v>
      </c>
      <c r="G333" s="83" t="s">
        <v>8072</v>
      </c>
      <c r="H333" s="83" t="str">
        <f t="shared" ca="1" si="8"/>
        <v xml:space="preserve"> </v>
      </c>
    </row>
    <row r="334" spans="1:8" s="83" customFormat="1" x14ac:dyDescent="0.2">
      <c r="A334" s="54" t="s">
        <v>8073</v>
      </c>
      <c r="B334" s="84" t="str">
        <f ca="1">LEFT(A334,9)&amp;'IO RSL'!U183&amp;C334</f>
        <v>:1014C000000000000000000000000000000000001C</v>
      </c>
      <c r="C334" s="83" t="str">
        <f ca="1">IF(LEN(RIGHT(DEC2HEX(255-(HEX2DEC(MID(A334,2,2))+HEX2DEC(MID(A334,4,2))+HEX2DEC(MID(A334,6,2))+HEX2DEC(MID(A334,8,2))+'IO RSL'!V183)+1),2))&gt;1,RIGHT(DEC2HEX(255-(HEX2DEC(MID(A334,2,2))+HEX2DEC(MID(A334,4,2))+HEX2DEC(MID(A334,6,2))+HEX2DEC(MID(A334,8,2))+'IO RSL'!V183)+1),2),"0"&amp;RIGHT(DEC2HEX(255-(HEX2DEC(MID(A334,2,2))+HEX2DEC(MID(A334,4,2))+HEX2DEC(MID(A334,6,2))+HEX2DEC(MID(A334,8,2))+'IO RSL'!V183)+1),2))</f>
        <v>1C</v>
      </c>
      <c r="G334" s="83" t="s">
        <v>8073</v>
      </c>
      <c r="H334" s="83" t="str">
        <f t="shared" ca="1" si="8"/>
        <v xml:space="preserve"> </v>
      </c>
    </row>
    <row r="335" spans="1:8" s="83" customFormat="1" x14ac:dyDescent="0.2">
      <c r="A335" s="54" t="s">
        <v>8074</v>
      </c>
      <c r="B335" s="84" t="str">
        <f ca="1">LEFT(A335,9)&amp;'IO RSL'!U184&amp;C335</f>
        <v>:1014D000000000000000000000000000000000000C</v>
      </c>
      <c r="C335" s="83" t="str">
        <f ca="1">IF(LEN(RIGHT(DEC2HEX(255-(HEX2DEC(MID(A335,2,2))+HEX2DEC(MID(A335,4,2))+HEX2DEC(MID(A335,6,2))+HEX2DEC(MID(A335,8,2))+'IO RSL'!V184)+1),2))&gt;1,RIGHT(DEC2HEX(255-(HEX2DEC(MID(A335,2,2))+HEX2DEC(MID(A335,4,2))+HEX2DEC(MID(A335,6,2))+HEX2DEC(MID(A335,8,2))+'IO RSL'!V184)+1),2),"0"&amp;RIGHT(DEC2HEX(255-(HEX2DEC(MID(A335,2,2))+HEX2DEC(MID(A335,4,2))+HEX2DEC(MID(A335,6,2))+HEX2DEC(MID(A335,8,2))+'IO RSL'!V184)+1),2))</f>
        <v>0C</v>
      </c>
      <c r="G335" s="83" t="s">
        <v>8074</v>
      </c>
      <c r="H335" s="83" t="str">
        <f t="shared" ca="1" si="8"/>
        <v xml:space="preserve"> </v>
      </c>
    </row>
    <row r="336" spans="1:8" s="83" customFormat="1" x14ac:dyDescent="0.2">
      <c r="A336" s="54" t="s">
        <v>8075</v>
      </c>
      <c r="B336" s="84" t="str">
        <f ca="1">LEFT(A336,9)&amp;'IO RSL'!U185&amp;C336</f>
        <v>:1014E00000000000000000000000000000000000FC</v>
      </c>
      <c r="C336" s="83" t="str">
        <f ca="1">IF(LEN(RIGHT(DEC2HEX(255-(HEX2DEC(MID(A336,2,2))+HEX2DEC(MID(A336,4,2))+HEX2DEC(MID(A336,6,2))+HEX2DEC(MID(A336,8,2))+'IO RSL'!V185)+1),2))&gt;1,RIGHT(DEC2HEX(255-(HEX2DEC(MID(A336,2,2))+HEX2DEC(MID(A336,4,2))+HEX2DEC(MID(A336,6,2))+HEX2DEC(MID(A336,8,2))+'IO RSL'!V185)+1),2),"0"&amp;RIGHT(DEC2HEX(255-(HEX2DEC(MID(A336,2,2))+HEX2DEC(MID(A336,4,2))+HEX2DEC(MID(A336,6,2))+HEX2DEC(MID(A336,8,2))+'IO RSL'!V185)+1),2))</f>
        <v>FC</v>
      </c>
      <c r="G336" s="83" t="s">
        <v>8075</v>
      </c>
      <c r="H336" s="83" t="str">
        <f t="shared" ca="1" si="8"/>
        <v xml:space="preserve"> </v>
      </c>
    </row>
    <row r="337" spans="1:8" s="83" customFormat="1" x14ac:dyDescent="0.2">
      <c r="A337" s="54" t="s">
        <v>8076</v>
      </c>
      <c r="B337" s="84" t="str">
        <f ca="1">LEFT(A337,9)&amp;'IO RSL'!U186&amp;C337</f>
        <v>:1014F00000000000000000000000000000000000EC</v>
      </c>
      <c r="C337" s="83" t="str">
        <f ca="1">IF(LEN(RIGHT(DEC2HEX(255-(HEX2DEC(MID(A337,2,2))+HEX2DEC(MID(A337,4,2))+HEX2DEC(MID(A337,6,2))+HEX2DEC(MID(A337,8,2))+'IO RSL'!V186)+1),2))&gt;1,RIGHT(DEC2HEX(255-(HEX2DEC(MID(A337,2,2))+HEX2DEC(MID(A337,4,2))+HEX2DEC(MID(A337,6,2))+HEX2DEC(MID(A337,8,2))+'IO RSL'!V186)+1),2),"0"&amp;RIGHT(DEC2HEX(255-(HEX2DEC(MID(A337,2,2))+HEX2DEC(MID(A337,4,2))+HEX2DEC(MID(A337,6,2))+HEX2DEC(MID(A337,8,2))+'IO RSL'!V186)+1),2))</f>
        <v>EC</v>
      </c>
      <c r="G337" s="83" t="s">
        <v>8076</v>
      </c>
      <c r="H337" s="83" t="str">
        <f t="shared" ca="1" si="8"/>
        <v xml:space="preserve"> </v>
      </c>
    </row>
    <row r="338" spans="1:8" s="83" customFormat="1" x14ac:dyDescent="0.2">
      <c r="A338" s="54" t="s">
        <v>8077</v>
      </c>
      <c r="B338" s="84" t="str">
        <f ca="1">LEFT(A338,9)&amp;'IO RSL'!U187&amp;C338</f>
        <v>:1015000000000000000000000000000000000000DB</v>
      </c>
      <c r="C338" s="83" t="str">
        <f ca="1">IF(LEN(RIGHT(DEC2HEX(255-(HEX2DEC(MID(A338,2,2))+HEX2DEC(MID(A338,4,2))+HEX2DEC(MID(A338,6,2))+HEX2DEC(MID(A338,8,2))+'IO RSL'!V187)+1),2))&gt;1,RIGHT(DEC2HEX(255-(HEX2DEC(MID(A338,2,2))+HEX2DEC(MID(A338,4,2))+HEX2DEC(MID(A338,6,2))+HEX2DEC(MID(A338,8,2))+'IO RSL'!V187)+1),2),"0"&amp;RIGHT(DEC2HEX(255-(HEX2DEC(MID(A338,2,2))+HEX2DEC(MID(A338,4,2))+HEX2DEC(MID(A338,6,2))+HEX2DEC(MID(A338,8,2))+'IO RSL'!V187)+1),2))</f>
        <v>DB</v>
      </c>
      <c r="G338" s="83" t="s">
        <v>8077</v>
      </c>
      <c r="H338" s="83" t="str">
        <f t="shared" ca="1" si="8"/>
        <v xml:space="preserve"> </v>
      </c>
    </row>
    <row r="339" spans="1:8" s="83" customFormat="1" x14ac:dyDescent="0.2">
      <c r="A339" s="54" t="s">
        <v>8078</v>
      </c>
      <c r="B339" s="84" t="str">
        <f ca="1">LEFT(A339,9)&amp;'IO RSL'!U188&amp;C339</f>
        <v>:1015100000000000000000000000000000000000CB</v>
      </c>
      <c r="C339" s="83" t="str">
        <f ca="1">IF(LEN(RIGHT(DEC2HEX(255-(HEX2DEC(MID(A339,2,2))+HEX2DEC(MID(A339,4,2))+HEX2DEC(MID(A339,6,2))+HEX2DEC(MID(A339,8,2))+'IO RSL'!V188)+1),2))&gt;1,RIGHT(DEC2HEX(255-(HEX2DEC(MID(A339,2,2))+HEX2DEC(MID(A339,4,2))+HEX2DEC(MID(A339,6,2))+HEX2DEC(MID(A339,8,2))+'IO RSL'!V188)+1),2),"0"&amp;RIGHT(DEC2HEX(255-(HEX2DEC(MID(A339,2,2))+HEX2DEC(MID(A339,4,2))+HEX2DEC(MID(A339,6,2))+HEX2DEC(MID(A339,8,2))+'IO RSL'!V188)+1),2))</f>
        <v>CB</v>
      </c>
      <c r="G339" s="83" t="s">
        <v>8078</v>
      </c>
      <c r="H339" s="83" t="str">
        <f t="shared" ca="1" si="8"/>
        <v xml:space="preserve"> </v>
      </c>
    </row>
    <row r="340" spans="1:8" s="83" customFormat="1" x14ac:dyDescent="0.2">
      <c r="A340" s="54" t="s">
        <v>8079</v>
      </c>
      <c r="B340" s="84" t="str">
        <f ca="1">LEFT(A340,9)&amp;'IO RSL'!U189&amp;C340</f>
        <v>:1015200000000000000000000000000000000000BB</v>
      </c>
      <c r="C340" s="83" t="str">
        <f ca="1">IF(LEN(RIGHT(DEC2HEX(255-(HEX2DEC(MID(A340,2,2))+HEX2DEC(MID(A340,4,2))+HEX2DEC(MID(A340,6,2))+HEX2DEC(MID(A340,8,2))+'IO RSL'!V189)+1),2))&gt;1,RIGHT(DEC2HEX(255-(HEX2DEC(MID(A340,2,2))+HEX2DEC(MID(A340,4,2))+HEX2DEC(MID(A340,6,2))+HEX2DEC(MID(A340,8,2))+'IO RSL'!V189)+1),2),"0"&amp;RIGHT(DEC2HEX(255-(HEX2DEC(MID(A340,2,2))+HEX2DEC(MID(A340,4,2))+HEX2DEC(MID(A340,6,2))+HEX2DEC(MID(A340,8,2))+'IO RSL'!V189)+1),2))</f>
        <v>BB</v>
      </c>
      <c r="G340" s="83" t="s">
        <v>8079</v>
      </c>
      <c r="H340" s="83" t="str">
        <f t="shared" ca="1" si="8"/>
        <v xml:space="preserve"> </v>
      </c>
    </row>
    <row r="341" spans="1:8" s="83" customFormat="1" x14ac:dyDescent="0.2">
      <c r="A341" s="54" t="s">
        <v>8080</v>
      </c>
      <c r="B341" s="84" t="str">
        <f ca="1">LEFT(A341,9)&amp;'IO RSL'!U190&amp;C341</f>
        <v>:1015300000000000000000000000000000000000AB</v>
      </c>
      <c r="C341" s="83" t="str">
        <f ca="1">IF(LEN(RIGHT(DEC2HEX(255-(HEX2DEC(MID(A341,2,2))+HEX2DEC(MID(A341,4,2))+HEX2DEC(MID(A341,6,2))+HEX2DEC(MID(A341,8,2))+'IO RSL'!V190)+1),2))&gt;1,RIGHT(DEC2HEX(255-(HEX2DEC(MID(A341,2,2))+HEX2DEC(MID(A341,4,2))+HEX2DEC(MID(A341,6,2))+HEX2DEC(MID(A341,8,2))+'IO RSL'!V190)+1),2),"0"&amp;RIGHT(DEC2HEX(255-(HEX2DEC(MID(A341,2,2))+HEX2DEC(MID(A341,4,2))+HEX2DEC(MID(A341,6,2))+HEX2DEC(MID(A341,8,2))+'IO RSL'!V190)+1),2))</f>
        <v>AB</v>
      </c>
      <c r="G341" s="83" t="s">
        <v>8080</v>
      </c>
      <c r="H341" s="83" t="str">
        <f t="shared" ca="1" si="8"/>
        <v xml:space="preserve"> </v>
      </c>
    </row>
    <row r="342" spans="1:8" s="83" customFormat="1" x14ac:dyDescent="0.2">
      <c r="A342" s="54" t="s">
        <v>8081</v>
      </c>
      <c r="B342" s="84" t="str">
        <f ca="1">LEFT(A342,9)&amp;'IO RSL'!U191&amp;C342</f>
        <v>:10154000000000000000000000000000000000009B</v>
      </c>
      <c r="C342" s="83" t="str">
        <f ca="1">IF(LEN(RIGHT(DEC2HEX(255-(HEX2DEC(MID(A342,2,2))+HEX2DEC(MID(A342,4,2))+HEX2DEC(MID(A342,6,2))+HEX2DEC(MID(A342,8,2))+'IO RSL'!V191)+1),2))&gt;1,RIGHT(DEC2HEX(255-(HEX2DEC(MID(A342,2,2))+HEX2DEC(MID(A342,4,2))+HEX2DEC(MID(A342,6,2))+HEX2DEC(MID(A342,8,2))+'IO RSL'!V191)+1),2),"0"&amp;RIGHT(DEC2HEX(255-(HEX2DEC(MID(A342,2,2))+HEX2DEC(MID(A342,4,2))+HEX2DEC(MID(A342,6,2))+HEX2DEC(MID(A342,8,2))+'IO RSL'!V191)+1),2))</f>
        <v>9B</v>
      </c>
      <c r="G342" s="83" t="s">
        <v>8081</v>
      </c>
      <c r="H342" s="83" t="str">
        <f t="shared" ca="1" si="8"/>
        <v xml:space="preserve"> </v>
      </c>
    </row>
    <row r="343" spans="1:8" s="83" customFormat="1" x14ac:dyDescent="0.2">
      <c r="A343" s="54" t="s">
        <v>8082</v>
      </c>
      <c r="B343" s="84" t="str">
        <f ca="1">LEFT(A343,9)&amp;'IO RSL'!U192&amp;C343</f>
        <v>:10155000000000000000000000000000000000008B</v>
      </c>
      <c r="C343" s="83" t="str">
        <f ca="1">IF(LEN(RIGHT(DEC2HEX(255-(HEX2DEC(MID(A343,2,2))+HEX2DEC(MID(A343,4,2))+HEX2DEC(MID(A343,6,2))+HEX2DEC(MID(A343,8,2))+'IO RSL'!V192)+1),2))&gt;1,RIGHT(DEC2HEX(255-(HEX2DEC(MID(A343,2,2))+HEX2DEC(MID(A343,4,2))+HEX2DEC(MID(A343,6,2))+HEX2DEC(MID(A343,8,2))+'IO RSL'!V192)+1),2),"0"&amp;RIGHT(DEC2HEX(255-(HEX2DEC(MID(A343,2,2))+HEX2DEC(MID(A343,4,2))+HEX2DEC(MID(A343,6,2))+HEX2DEC(MID(A343,8,2))+'IO RSL'!V192)+1),2))</f>
        <v>8B</v>
      </c>
      <c r="G343" s="83" t="s">
        <v>8082</v>
      </c>
      <c r="H343" s="83" t="str">
        <f t="shared" ca="1" si="8"/>
        <v xml:space="preserve"> </v>
      </c>
    </row>
    <row r="344" spans="1:8" s="83" customFormat="1" x14ac:dyDescent="0.2">
      <c r="A344" s="54" t="s">
        <v>8083</v>
      </c>
      <c r="B344" s="84" t="str">
        <f ca="1">LEFT(A344,9)&amp;'IO RSL'!U193&amp;C344</f>
        <v>:10156000000000000000000000000000000000007B</v>
      </c>
      <c r="C344" s="83" t="str">
        <f ca="1">IF(LEN(RIGHT(DEC2HEX(255-(HEX2DEC(MID(A344,2,2))+HEX2DEC(MID(A344,4,2))+HEX2DEC(MID(A344,6,2))+HEX2DEC(MID(A344,8,2))+'IO RSL'!V193)+1),2))&gt;1,RIGHT(DEC2HEX(255-(HEX2DEC(MID(A344,2,2))+HEX2DEC(MID(A344,4,2))+HEX2DEC(MID(A344,6,2))+HEX2DEC(MID(A344,8,2))+'IO RSL'!V193)+1),2),"0"&amp;RIGHT(DEC2HEX(255-(HEX2DEC(MID(A344,2,2))+HEX2DEC(MID(A344,4,2))+HEX2DEC(MID(A344,6,2))+HEX2DEC(MID(A344,8,2))+'IO RSL'!V193)+1),2))</f>
        <v>7B</v>
      </c>
      <c r="G344" s="83" t="s">
        <v>8083</v>
      </c>
      <c r="H344" s="83" t="str">
        <f t="shared" ca="1" si="8"/>
        <v xml:space="preserve"> </v>
      </c>
    </row>
    <row r="345" spans="1:8" s="83" customFormat="1" x14ac:dyDescent="0.2">
      <c r="A345" s="54" t="s">
        <v>8084</v>
      </c>
      <c r="B345" s="84" t="str">
        <f ca="1">LEFT(A345,9)&amp;'IO RSL'!U194&amp;C345</f>
        <v>:10157000000000000000000000000000000000006B</v>
      </c>
      <c r="C345" s="83" t="str">
        <f ca="1">IF(LEN(RIGHT(DEC2HEX(255-(HEX2DEC(MID(A345,2,2))+HEX2DEC(MID(A345,4,2))+HEX2DEC(MID(A345,6,2))+HEX2DEC(MID(A345,8,2))+'IO RSL'!V194)+1),2))&gt;1,RIGHT(DEC2HEX(255-(HEX2DEC(MID(A345,2,2))+HEX2DEC(MID(A345,4,2))+HEX2DEC(MID(A345,6,2))+HEX2DEC(MID(A345,8,2))+'IO RSL'!V194)+1),2),"0"&amp;RIGHT(DEC2HEX(255-(HEX2DEC(MID(A345,2,2))+HEX2DEC(MID(A345,4,2))+HEX2DEC(MID(A345,6,2))+HEX2DEC(MID(A345,8,2))+'IO RSL'!V194)+1),2))</f>
        <v>6B</v>
      </c>
      <c r="G345" s="83" t="s">
        <v>8084</v>
      </c>
      <c r="H345" s="83" t="str">
        <f t="shared" ca="1" si="8"/>
        <v xml:space="preserve"> </v>
      </c>
    </row>
    <row r="346" spans="1:8" s="83" customFormat="1" x14ac:dyDescent="0.2">
      <c r="A346" s="54" t="s">
        <v>8085</v>
      </c>
      <c r="B346" s="84" t="str">
        <f ca="1">LEFT(A346,9)&amp;'IO RSL'!U195&amp;C346</f>
        <v>:10158000000000000000000000000000000000005B</v>
      </c>
      <c r="C346" s="83" t="str">
        <f ca="1">IF(LEN(RIGHT(DEC2HEX(255-(HEX2DEC(MID(A346,2,2))+HEX2DEC(MID(A346,4,2))+HEX2DEC(MID(A346,6,2))+HEX2DEC(MID(A346,8,2))+'IO RSL'!V195)+1),2))&gt;1,RIGHT(DEC2HEX(255-(HEX2DEC(MID(A346,2,2))+HEX2DEC(MID(A346,4,2))+HEX2DEC(MID(A346,6,2))+HEX2DEC(MID(A346,8,2))+'IO RSL'!V195)+1),2),"0"&amp;RIGHT(DEC2HEX(255-(HEX2DEC(MID(A346,2,2))+HEX2DEC(MID(A346,4,2))+HEX2DEC(MID(A346,6,2))+HEX2DEC(MID(A346,8,2))+'IO RSL'!V195)+1),2))</f>
        <v>5B</v>
      </c>
      <c r="G346" s="83" t="s">
        <v>8085</v>
      </c>
      <c r="H346" s="83" t="str">
        <f t="shared" ca="1" si="8"/>
        <v xml:space="preserve"> </v>
      </c>
    </row>
    <row r="347" spans="1:8" s="83" customFormat="1" x14ac:dyDescent="0.2">
      <c r="A347" s="54" t="s">
        <v>8086</v>
      </c>
      <c r="B347" s="84" t="str">
        <f ca="1">LEFT(A347,9)&amp;'IO RSL'!U196&amp;C347</f>
        <v>:10159000000000000000000000000000000000004B</v>
      </c>
      <c r="C347" s="83" t="str">
        <f ca="1">IF(LEN(RIGHT(DEC2HEX(255-(HEX2DEC(MID(A347,2,2))+HEX2DEC(MID(A347,4,2))+HEX2DEC(MID(A347,6,2))+HEX2DEC(MID(A347,8,2))+'IO RSL'!V196)+1),2))&gt;1,RIGHT(DEC2HEX(255-(HEX2DEC(MID(A347,2,2))+HEX2DEC(MID(A347,4,2))+HEX2DEC(MID(A347,6,2))+HEX2DEC(MID(A347,8,2))+'IO RSL'!V196)+1),2),"0"&amp;RIGHT(DEC2HEX(255-(HEX2DEC(MID(A347,2,2))+HEX2DEC(MID(A347,4,2))+HEX2DEC(MID(A347,6,2))+HEX2DEC(MID(A347,8,2))+'IO RSL'!V196)+1),2))</f>
        <v>4B</v>
      </c>
      <c r="G347" s="83" t="s">
        <v>8086</v>
      </c>
      <c r="H347" s="83" t="str">
        <f t="shared" ca="1" si="8"/>
        <v xml:space="preserve"> </v>
      </c>
    </row>
    <row r="348" spans="1:8" s="83" customFormat="1" x14ac:dyDescent="0.2">
      <c r="A348" s="54" t="s">
        <v>8087</v>
      </c>
      <c r="B348" s="84" t="str">
        <f ca="1">LEFT(A348,9)&amp;'IO RSL'!U197&amp;C348</f>
        <v>:1015A000000000000000000000000000000000003B</v>
      </c>
      <c r="C348" s="83" t="str">
        <f ca="1">IF(LEN(RIGHT(DEC2HEX(255-(HEX2DEC(MID(A348,2,2))+HEX2DEC(MID(A348,4,2))+HEX2DEC(MID(A348,6,2))+HEX2DEC(MID(A348,8,2))+'IO RSL'!V197)+1),2))&gt;1,RIGHT(DEC2HEX(255-(HEX2DEC(MID(A348,2,2))+HEX2DEC(MID(A348,4,2))+HEX2DEC(MID(A348,6,2))+HEX2DEC(MID(A348,8,2))+'IO RSL'!V197)+1),2),"0"&amp;RIGHT(DEC2HEX(255-(HEX2DEC(MID(A348,2,2))+HEX2DEC(MID(A348,4,2))+HEX2DEC(MID(A348,6,2))+HEX2DEC(MID(A348,8,2))+'IO RSL'!V197)+1),2))</f>
        <v>3B</v>
      </c>
      <c r="G348" s="83" t="s">
        <v>8087</v>
      </c>
      <c r="H348" s="83" t="str">
        <f t="shared" ca="1" si="8"/>
        <v xml:space="preserve"> </v>
      </c>
    </row>
    <row r="349" spans="1:8" s="83" customFormat="1" x14ac:dyDescent="0.2">
      <c r="A349" s="54" t="s">
        <v>8088</v>
      </c>
      <c r="B349" s="84" t="str">
        <f ca="1">LEFT(A349,9)&amp;'IO RSL'!U198&amp;C349</f>
        <v>:1015B000000000000000000000000000000000002B</v>
      </c>
      <c r="C349" s="83" t="str">
        <f ca="1">IF(LEN(RIGHT(DEC2HEX(255-(HEX2DEC(MID(A349,2,2))+HEX2DEC(MID(A349,4,2))+HEX2DEC(MID(A349,6,2))+HEX2DEC(MID(A349,8,2))+'IO RSL'!V198)+1),2))&gt;1,RIGHT(DEC2HEX(255-(HEX2DEC(MID(A349,2,2))+HEX2DEC(MID(A349,4,2))+HEX2DEC(MID(A349,6,2))+HEX2DEC(MID(A349,8,2))+'IO RSL'!V198)+1),2),"0"&amp;RIGHT(DEC2HEX(255-(HEX2DEC(MID(A349,2,2))+HEX2DEC(MID(A349,4,2))+HEX2DEC(MID(A349,6,2))+HEX2DEC(MID(A349,8,2))+'IO RSL'!V198)+1),2))</f>
        <v>2B</v>
      </c>
      <c r="G349" s="83" t="s">
        <v>8088</v>
      </c>
      <c r="H349" s="83" t="str">
        <f t="shared" ca="1" si="8"/>
        <v xml:space="preserve"> </v>
      </c>
    </row>
    <row r="350" spans="1:8" s="83" customFormat="1" x14ac:dyDescent="0.2">
      <c r="A350" s="54" t="s">
        <v>8089</v>
      </c>
      <c r="B350" s="84" t="str">
        <f ca="1">LEFT(A350,9)&amp;'IO RSL'!U199&amp;C350</f>
        <v>:1015C000000000000000000000000000000000001B</v>
      </c>
      <c r="C350" s="83" t="str">
        <f ca="1">IF(LEN(RIGHT(DEC2HEX(255-(HEX2DEC(MID(A350,2,2))+HEX2DEC(MID(A350,4,2))+HEX2DEC(MID(A350,6,2))+HEX2DEC(MID(A350,8,2))+'IO RSL'!V199)+1),2))&gt;1,RIGHT(DEC2HEX(255-(HEX2DEC(MID(A350,2,2))+HEX2DEC(MID(A350,4,2))+HEX2DEC(MID(A350,6,2))+HEX2DEC(MID(A350,8,2))+'IO RSL'!V199)+1),2),"0"&amp;RIGHT(DEC2HEX(255-(HEX2DEC(MID(A350,2,2))+HEX2DEC(MID(A350,4,2))+HEX2DEC(MID(A350,6,2))+HEX2DEC(MID(A350,8,2))+'IO RSL'!V199)+1),2))</f>
        <v>1B</v>
      </c>
      <c r="G350" s="83" t="s">
        <v>8089</v>
      </c>
      <c r="H350" s="83" t="str">
        <f t="shared" ca="1" si="8"/>
        <v xml:space="preserve"> </v>
      </c>
    </row>
    <row r="351" spans="1:8" s="83" customFormat="1" x14ac:dyDescent="0.2">
      <c r="A351" s="54" t="s">
        <v>8090</v>
      </c>
      <c r="B351" s="84" t="str">
        <f ca="1">LEFT(A351,9)&amp;'IO RSL'!U200&amp;C351</f>
        <v>:1015D000000000000000000000000000000000000B</v>
      </c>
      <c r="C351" s="83" t="str">
        <f ca="1">IF(LEN(RIGHT(DEC2HEX(255-(HEX2DEC(MID(A351,2,2))+HEX2DEC(MID(A351,4,2))+HEX2DEC(MID(A351,6,2))+HEX2DEC(MID(A351,8,2))+'IO RSL'!V200)+1),2))&gt;1,RIGHT(DEC2HEX(255-(HEX2DEC(MID(A351,2,2))+HEX2DEC(MID(A351,4,2))+HEX2DEC(MID(A351,6,2))+HEX2DEC(MID(A351,8,2))+'IO RSL'!V200)+1),2),"0"&amp;RIGHT(DEC2HEX(255-(HEX2DEC(MID(A351,2,2))+HEX2DEC(MID(A351,4,2))+HEX2DEC(MID(A351,6,2))+HEX2DEC(MID(A351,8,2))+'IO RSL'!V200)+1),2))</f>
        <v>0B</v>
      </c>
      <c r="G351" s="83" t="s">
        <v>8090</v>
      </c>
      <c r="H351" s="83" t="str">
        <f t="shared" ca="1" si="8"/>
        <v xml:space="preserve"> </v>
      </c>
    </row>
    <row r="352" spans="1:8" s="83" customFormat="1" x14ac:dyDescent="0.2">
      <c r="A352" s="54" t="s">
        <v>8091</v>
      </c>
      <c r="B352" s="84" t="str">
        <f ca="1">LEFT(A352,9)&amp;'IO RSL'!U201&amp;C352</f>
        <v>:1015E00000000000000000000000000000000000FB</v>
      </c>
      <c r="C352" s="83" t="str">
        <f ca="1">IF(LEN(RIGHT(DEC2HEX(255-(HEX2DEC(MID(A352,2,2))+HEX2DEC(MID(A352,4,2))+HEX2DEC(MID(A352,6,2))+HEX2DEC(MID(A352,8,2))+'IO RSL'!V201)+1),2))&gt;1,RIGHT(DEC2HEX(255-(HEX2DEC(MID(A352,2,2))+HEX2DEC(MID(A352,4,2))+HEX2DEC(MID(A352,6,2))+HEX2DEC(MID(A352,8,2))+'IO RSL'!V201)+1),2),"0"&amp;RIGHT(DEC2HEX(255-(HEX2DEC(MID(A352,2,2))+HEX2DEC(MID(A352,4,2))+HEX2DEC(MID(A352,6,2))+HEX2DEC(MID(A352,8,2))+'IO RSL'!V201)+1),2))</f>
        <v>FB</v>
      </c>
      <c r="G352" s="83" t="s">
        <v>8091</v>
      </c>
      <c r="H352" s="83" t="str">
        <f t="shared" ca="1" si="8"/>
        <v xml:space="preserve"> </v>
      </c>
    </row>
    <row r="353" spans="1:8" s="83" customFormat="1" x14ac:dyDescent="0.2">
      <c r="A353" s="54" t="s">
        <v>8092</v>
      </c>
      <c r="B353" s="84" t="str">
        <f ca="1">LEFT(A353,9)&amp;'IO RSL'!U202&amp;C353</f>
        <v>:1015F00000000000000000000000000000000000EB</v>
      </c>
      <c r="C353" s="83" t="str">
        <f ca="1">IF(LEN(RIGHT(DEC2HEX(255-(HEX2DEC(MID(A353,2,2))+HEX2DEC(MID(A353,4,2))+HEX2DEC(MID(A353,6,2))+HEX2DEC(MID(A353,8,2))+'IO RSL'!V202)+1),2))&gt;1,RIGHT(DEC2HEX(255-(HEX2DEC(MID(A353,2,2))+HEX2DEC(MID(A353,4,2))+HEX2DEC(MID(A353,6,2))+HEX2DEC(MID(A353,8,2))+'IO RSL'!V202)+1),2),"0"&amp;RIGHT(DEC2HEX(255-(HEX2DEC(MID(A353,2,2))+HEX2DEC(MID(A353,4,2))+HEX2DEC(MID(A353,6,2))+HEX2DEC(MID(A353,8,2))+'IO RSL'!V202)+1),2))</f>
        <v>EB</v>
      </c>
      <c r="G353" s="83" t="s">
        <v>8092</v>
      </c>
      <c r="H353" s="83" t="str">
        <f t="shared" ca="1" si="8"/>
        <v xml:space="preserve"> </v>
      </c>
    </row>
    <row r="354" spans="1:8" s="83" customFormat="1" x14ac:dyDescent="0.2">
      <c r="A354" s="54" t="s">
        <v>8093</v>
      </c>
      <c r="B354" s="84" t="str">
        <f ca="1">LEFT(A354,9)&amp;'IO RSL'!U203&amp;C354</f>
        <v>:1016000000000000000000000000000000000000DA</v>
      </c>
      <c r="C354" s="83" t="str">
        <f ca="1">IF(LEN(RIGHT(DEC2HEX(255-(HEX2DEC(MID(A354,2,2))+HEX2DEC(MID(A354,4,2))+HEX2DEC(MID(A354,6,2))+HEX2DEC(MID(A354,8,2))+'IO RSL'!V203)+1),2))&gt;1,RIGHT(DEC2HEX(255-(HEX2DEC(MID(A354,2,2))+HEX2DEC(MID(A354,4,2))+HEX2DEC(MID(A354,6,2))+HEX2DEC(MID(A354,8,2))+'IO RSL'!V203)+1),2),"0"&amp;RIGHT(DEC2HEX(255-(HEX2DEC(MID(A354,2,2))+HEX2DEC(MID(A354,4,2))+HEX2DEC(MID(A354,6,2))+HEX2DEC(MID(A354,8,2))+'IO RSL'!V203)+1),2))</f>
        <v>DA</v>
      </c>
      <c r="G354" s="83" t="s">
        <v>8093</v>
      </c>
      <c r="H354" s="83" t="str">
        <f t="shared" ca="1" si="8"/>
        <v xml:space="preserve"> </v>
      </c>
    </row>
    <row r="355" spans="1:8" s="83" customFormat="1" x14ac:dyDescent="0.2">
      <c r="A355" s="54" t="s">
        <v>8094</v>
      </c>
      <c r="B355" s="84" t="str">
        <f ca="1">LEFT(A355,9)&amp;'IO RSL'!U204&amp;C355</f>
        <v>:1016100000000000000000000000000000000000CA</v>
      </c>
      <c r="C355" s="83" t="str">
        <f ca="1">IF(LEN(RIGHT(DEC2HEX(255-(HEX2DEC(MID(A355,2,2))+HEX2DEC(MID(A355,4,2))+HEX2DEC(MID(A355,6,2))+HEX2DEC(MID(A355,8,2))+'IO RSL'!V204)+1),2))&gt;1,RIGHT(DEC2HEX(255-(HEX2DEC(MID(A355,2,2))+HEX2DEC(MID(A355,4,2))+HEX2DEC(MID(A355,6,2))+HEX2DEC(MID(A355,8,2))+'IO RSL'!V204)+1),2),"0"&amp;RIGHT(DEC2HEX(255-(HEX2DEC(MID(A355,2,2))+HEX2DEC(MID(A355,4,2))+HEX2DEC(MID(A355,6,2))+HEX2DEC(MID(A355,8,2))+'IO RSL'!V204)+1),2))</f>
        <v>CA</v>
      </c>
      <c r="G355" s="83" t="s">
        <v>8094</v>
      </c>
      <c r="H355" s="83" t="str">
        <f t="shared" ca="1" si="8"/>
        <v xml:space="preserve"> </v>
      </c>
    </row>
    <row r="356" spans="1:8" s="83" customFormat="1" x14ac:dyDescent="0.2">
      <c r="A356" s="54" t="s">
        <v>8095</v>
      </c>
      <c r="B356" s="84" t="str">
        <f ca="1">LEFT(A356,9)&amp;'IO RSL'!U205&amp;C356</f>
        <v>:1016200000000000000000000000000000000000BA</v>
      </c>
      <c r="C356" s="83" t="str">
        <f ca="1">IF(LEN(RIGHT(DEC2HEX(255-(HEX2DEC(MID(A356,2,2))+HEX2DEC(MID(A356,4,2))+HEX2DEC(MID(A356,6,2))+HEX2DEC(MID(A356,8,2))+'IO RSL'!V205)+1),2))&gt;1,RIGHT(DEC2HEX(255-(HEX2DEC(MID(A356,2,2))+HEX2DEC(MID(A356,4,2))+HEX2DEC(MID(A356,6,2))+HEX2DEC(MID(A356,8,2))+'IO RSL'!V205)+1),2),"0"&amp;RIGHT(DEC2HEX(255-(HEX2DEC(MID(A356,2,2))+HEX2DEC(MID(A356,4,2))+HEX2DEC(MID(A356,6,2))+HEX2DEC(MID(A356,8,2))+'IO RSL'!V205)+1),2))</f>
        <v>BA</v>
      </c>
      <c r="G356" s="83" t="s">
        <v>8095</v>
      </c>
      <c r="H356" s="83" t="str">
        <f t="shared" ca="1" si="8"/>
        <v xml:space="preserve"> </v>
      </c>
    </row>
    <row r="357" spans="1:8" s="83" customFormat="1" x14ac:dyDescent="0.2">
      <c r="A357" s="54" t="s">
        <v>8096</v>
      </c>
      <c r="B357" s="84" t="str">
        <f ca="1">LEFT(A357,9)&amp;'IO RSL'!U206&amp;C357</f>
        <v>:1016300000000000000000000000000000000000AA</v>
      </c>
      <c r="C357" s="83" t="str">
        <f ca="1">IF(LEN(RIGHT(DEC2HEX(255-(HEX2DEC(MID(A357,2,2))+HEX2DEC(MID(A357,4,2))+HEX2DEC(MID(A357,6,2))+HEX2DEC(MID(A357,8,2))+'IO RSL'!V206)+1),2))&gt;1,RIGHT(DEC2HEX(255-(HEX2DEC(MID(A357,2,2))+HEX2DEC(MID(A357,4,2))+HEX2DEC(MID(A357,6,2))+HEX2DEC(MID(A357,8,2))+'IO RSL'!V206)+1),2),"0"&amp;RIGHT(DEC2HEX(255-(HEX2DEC(MID(A357,2,2))+HEX2DEC(MID(A357,4,2))+HEX2DEC(MID(A357,6,2))+HEX2DEC(MID(A357,8,2))+'IO RSL'!V206)+1),2))</f>
        <v>AA</v>
      </c>
      <c r="G357" s="83" t="s">
        <v>8096</v>
      </c>
      <c r="H357" s="83" t="str">
        <f t="shared" ca="1" si="8"/>
        <v xml:space="preserve"> </v>
      </c>
    </row>
    <row r="358" spans="1:8" s="83" customFormat="1" x14ac:dyDescent="0.2">
      <c r="A358" s="54" t="s">
        <v>8097</v>
      </c>
      <c r="B358" s="84" t="str">
        <f ca="1">LEFT(A358,9)&amp;'IO RSL'!U207&amp;C358</f>
        <v>:10164000000000000000000000000000000000009A</v>
      </c>
      <c r="C358" s="83" t="str">
        <f ca="1">IF(LEN(RIGHT(DEC2HEX(255-(HEX2DEC(MID(A358,2,2))+HEX2DEC(MID(A358,4,2))+HEX2DEC(MID(A358,6,2))+HEX2DEC(MID(A358,8,2))+'IO RSL'!V207)+1),2))&gt;1,RIGHT(DEC2HEX(255-(HEX2DEC(MID(A358,2,2))+HEX2DEC(MID(A358,4,2))+HEX2DEC(MID(A358,6,2))+HEX2DEC(MID(A358,8,2))+'IO RSL'!V207)+1),2),"0"&amp;RIGHT(DEC2HEX(255-(HEX2DEC(MID(A358,2,2))+HEX2DEC(MID(A358,4,2))+HEX2DEC(MID(A358,6,2))+HEX2DEC(MID(A358,8,2))+'IO RSL'!V207)+1),2))</f>
        <v>9A</v>
      </c>
      <c r="G358" s="83" t="s">
        <v>8097</v>
      </c>
      <c r="H358" s="83" t="str">
        <f t="shared" ca="1" si="8"/>
        <v xml:space="preserve"> </v>
      </c>
    </row>
    <row r="359" spans="1:8" s="83" customFormat="1" x14ac:dyDescent="0.2">
      <c r="A359" s="54" t="s">
        <v>8098</v>
      </c>
      <c r="B359" s="84" t="str">
        <f ca="1">LEFT(A359,9)&amp;'IO RSL'!U208&amp;C359</f>
        <v>:10165000000000000000000000000000000000008A</v>
      </c>
      <c r="C359" s="83" t="str">
        <f ca="1">IF(LEN(RIGHT(DEC2HEX(255-(HEX2DEC(MID(A359,2,2))+HEX2DEC(MID(A359,4,2))+HEX2DEC(MID(A359,6,2))+HEX2DEC(MID(A359,8,2))+'IO RSL'!V208)+1),2))&gt;1,RIGHT(DEC2HEX(255-(HEX2DEC(MID(A359,2,2))+HEX2DEC(MID(A359,4,2))+HEX2DEC(MID(A359,6,2))+HEX2DEC(MID(A359,8,2))+'IO RSL'!V208)+1),2),"0"&amp;RIGHT(DEC2HEX(255-(HEX2DEC(MID(A359,2,2))+HEX2DEC(MID(A359,4,2))+HEX2DEC(MID(A359,6,2))+HEX2DEC(MID(A359,8,2))+'IO RSL'!V208)+1),2))</f>
        <v>8A</v>
      </c>
      <c r="G359" s="83" t="s">
        <v>8098</v>
      </c>
      <c r="H359" s="83" t="str">
        <f t="shared" ca="1" si="8"/>
        <v xml:space="preserve"> </v>
      </c>
    </row>
    <row r="360" spans="1:8" s="83" customFormat="1" x14ac:dyDescent="0.2">
      <c r="A360" s="54" t="s">
        <v>8099</v>
      </c>
      <c r="B360" s="84" t="str">
        <f ca="1">LEFT(A360,9)&amp;'IO RSL'!U209&amp;C360</f>
        <v>:10166000000000000000000000000000000000007A</v>
      </c>
      <c r="C360" s="83" t="str">
        <f ca="1">IF(LEN(RIGHT(DEC2HEX(255-(HEX2DEC(MID(A360,2,2))+HEX2DEC(MID(A360,4,2))+HEX2DEC(MID(A360,6,2))+HEX2DEC(MID(A360,8,2))+'IO RSL'!V209)+1),2))&gt;1,RIGHT(DEC2HEX(255-(HEX2DEC(MID(A360,2,2))+HEX2DEC(MID(A360,4,2))+HEX2DEC(MID(A360,6,2))+HEX2DEC(MID(A360,8,2))+'IO RSL'!V209)+1),2),"0"&amp;RIGHT(DEC2HEX(255-(HEX2DEC(MID(A360,2,2))+HEX2DEC(MID(A360,4,2))+HEX2DEC(MID(A360,6,2))+HEX2DEC(MID(A360,8,2))+'IO RSL'!V209)+1),2))</f>
        <v>7A</v>
      </c>
      <c r="G360" s="83" t="s">
        <v>8099</v>
      </c>
      <c r="H360" s="83" t="str">
        <f t="shared" ca="1" si="8"/>
        <v xml:space="preserve"> </v>
      </c>
    </row>
    <row r="361" spans="1:8" s="83" customFormat="1" x14ac:dyDescent="0.2">
      <c r="A361" s="54" t="s">
        <v>8100</v>
      </c>
      <c r="B361" s="84" t="str">
        <f ca="1">LEFT(A361,9)&amp;'IO RSL'!U210&amp;C361</f>
        <v>:10167000000000000000000000000000000000006A</v>
      </c>
      <c r="C361" s="83" t="str">
        <f ca="1">IF(LEN(RIGHT(DEC2HEX(255-(HEX2DEC(MID(A361,2,2))+HEX2DEC(MID(A361,4,2))+HEX2DEC(MID(A361,6,2))+HEX2DEC(MID(A361,8,2))+'IO RSL'!V210)+1),2))&gt;1,RIGHT(DEC2HEX(255-(HEX2DEC(MID(A361,2,2))+HEX2DEC(MID(A361,4,2))+HEX2DEC(MID(A361,6,2))+HEX2DEC(MID(A361,8,2))+'IO RSL'!V210)+1),2),"0"&amp;RIGHT(DEC2HEX(255-(HEX2DEC(MID(A361,2,2))+HEX2DEC(MID(A361,4,2))+HEX2DEC(MID(A361,6,2))+HEX2DEC(MID(A361,8,2))+'IO RSL'!V210)+1),2))</f>
        <v>6A</v>
      </c>
      <c r="G361" s="83" t="s">
        <v>8100</v>
      </c>
      <c r="H361" s="83" t="str">
        <f t="shared" ca="1" si="8"/>
        <v xml:space="preserve"> </v>
      </c>
    </row>
    <row r="362" spans="1:8" s="83" customFormat="1" x14ac:dyDescent="0.2">
      <c r="A362" s="54" t="s">
        <v>8101</v>
      </c>
      <c r="B362" s="84" t="str">
        <f ca="1">LEFT(A362,9)&amp;'IO RSL'!U211&amp;C362</f>
        <v>:10168000000000000000000000000000000000005A</v>
      </c>
      <c r="C362" s="83" t="str">
        <f ca="1">IF(LEN(RIGHT(DEC2HEX(255-(HEX2DEC(MID(A362,2,2))+HEX2DEC(MID(A362,4,2))+HEX2DEC(MID(A362,6,2))+HEX2DEC(MID(A362,8,2))+'IO RSL'!V211)+1),2))&gt;1,RIGHT(DEC2HEX(255-(HEX2DEC(MID(A362,2,2))+HEX2DEC(MID(A362,4,2))+HEX2DEC(MID(A362,6,2))+HEX2DEC(MID(A362,8,2))+'IO RSL'!V211)+1),2),"0"&amp;RIGHT(DEC2HEX(255-(HEX2DEC(MID(A362,2,2))+HEX2DEC(MID(A362,4,2))+HEX2DEC(MID(A362,6,2))+HEX2DEC(MID(A362,8,2))+'IO RSL'!V211)+1),2))</f>
        <v>5A</v>
      </c>
      <c r="G362" s="83" t="s">
        <v>8101</v>
      </c>
      <c r="H362" s="83" t="str">
        <f t="shared" ca="1" si="8"/>
        <v xml:space="preserve"> </v>
      </c>
    </row>
    <row r="363" spans="1:8" s="83" customFormat="1" x14ac:dyDescent="0.2">
      <c r="A363" s="54" t="s">
        <v>8102</v>
      </c>
      <c r="B363" s="84" t="str">
        <f ca="1">LEFT(A363,9)&amp;'IO RSL'!U212&amp;C363</f>
        <v>:10169000000000000000000000000000000000004A</v>
      </c>
      <c r="C363" s="83" t="str">
        <f ca="1">IF(LEN(RIGHT(DEC2HEX(255-(HEX2DEC(MID(A363,2,2))+HEX2DEC(MID(A363,4,2))+HEX2DEC(MID(A363,6,2))+HEX2DEC(MID(A363,8,2))+'IO RSL'!V212)+1),2))&gt;1,RIGHT(DEC2HEX(255-(HEX2DEC(MID(A363,2,2))+HEX2DEC(MID(A363,4,2))+HEX2DEC(MID(A363,6,2))+HEX2DEC(MID(A363,8,2))+'IO RSL'!V212)+1),2),"0"&amp;RIGHT(DEC2HEX(255-(HEX2DEC(MID(A363,2,2))+HEX2DEC(MID(A363,4,2))+HEX2DEC(MID(A363,6,2))+HEX2DEC(MID(A363,8,2))+'IO RSL'!V212)+1),2))</f>
        <v>4A</v>
      </c>
      <c r="G363" s="83" t="s">
        <v>8102</v>
      </c>
      <c r="H363" s="83" t="str">
        <f t="shared" ca="1" si="8"/>
        <v xml:space="preserve"> </v>
      </c>
    </row>
    <row r="364" spans="1:8" s="83" customFormat="1" x14ac:dyDescent="0.2">
      <c r="A364" s="54" t="s">
        <v>8103</v>
      </c>
      <c r="B364" s="84" t="str">
        <f ca="1">LEFT(A364,9)&amp;'IO RSL'!U213&amp;C364</f>
        <v>:1016A000000000000000000000000000000000003A</v>
      </c>
      <c r="C364" s="83" t="str">
        <f ca="1">IF(LEN(RIGHT(DEC2HEX(255-(HEX2DEC(MID(A364,2,2))+HEX2DEC(MID(A364,4,2))+HEX2DEC(MID(A364,6,2))+HEX2DEC(MID(A364,8,2))+'IO RSL'!V213)+1),2))&gt;1,RIGHT(DEC2HEX(255-(HEX2DEC(MID(A364,2,2))+HEX2DEC(MID(A364,4,2))+HEX2DEC(MID(A364,6,2))+HEX2DEC(MID(A364,8,2))+'IO RSL'!V213)+1),2),"0"&amp;RIGHT(DEC2HEX(255-(HEX2DEC(MID(A364,2,2))+HEX2DEC(MID(A364,4,2))+HEX2DEC(MID(A364,6,2))+HEX2DEC(MID(A364,8,2))+'IO RSL'!V213)+1),2))</f>
        <v>3A</v>
      </c>
      <c r="G364" s="83" t="s">
        <v>8103</v>
      </c>
      <c r="H364" s="83" t="str">
        <f t="shared" ca="1" si="8"/>
        <v xml:space="preserve"> </v>
      </c>
    </row>
    <row r="365" spans="1:8" s="83" customFormat="1" x14ac:dyDescent="0.2">
      <c r="A365" s="54" t="s">
        <v>8104</v>
      </c>
      <c r="B365" s="84" t="str">
        <f ca="1">LEFT(A365,9)&amp;'IO RSL'!U214&amp;C365</f>
        <v>:1016B000000000000000000000000000000000002A</v>
      </c>
      <c r="C365" s="83" t="str">
        <f ca="1">IF(LEN(RIGHT(DEC2HEX(255-(HEX2DEC(MID(A365,2,2))+HEX2DEC(MID(A365,4,2))+HEX2DEC(MID(A365,6,2))+HEX2DEC(MID(A365,8,2))+'IO RSL'!V214)+1),2))&gt;1,RIGHT(DEC2HEX(255-(HEX2DEC(MID(A365,2,2))+HEX2DEC(MID(A365,4,2))+HEX2DEC(MID(A365,6,2))+HEX2DEC(MID(A365,8,2))+'IO RSL'!V214)+1),2),"0"&amp;RIGHT(DEC2HEX(255-(HEX2DEC(MID(A365,2,2))+HEX2DEC(MID(A365,4,2))+HEX2DEC(MID(A365,6,2))+HEX2DEC(MID(A365,8,2))+'IO RSL'!V214)+1),2))</f>
        <v>2A</v>
      </c>
      <c r="G365" s="83" t="s">
        <v>8104</v>
      </c>
      <c r="H365" s="83" t="str">
        <f t="shared" ca="1" si="8"/>
        <v xml:space="preserve"> </v>
      </c>
    </row>
    <row r="366" spans="1:8" s="83" customFormat="1" x14ac:dyDescent="0.2">
      <c r="A366" s="54" t="s">
        <v>8105</v>
      </c>
      <c r="B366" s="84" t="str">
        <f ca="1">LEFT(A366,9)&amp;'IO RSL'!U215&amp;C366</f>
        <v>:1016C000000000000000000000000000000000001A</v>
      </c>
      <c r="C366" s="83" t="str">
        <f ca="1">IF(LEN(RIGHT(DEC2HEX(255-(HEX2DEC(MID(A366,2,2))+HEX2DEC(MID(A366,4,2))+HEX2DEC(MID(A366,6,2))+HEX2DEC(MID(A366,8,2))+'IO RSL'!V215)+1),2))&gt;1,RIGHT(DEC2HEX(255-(HEX2DEC(MID(A366,2,2))+HEX2DEC(MID(A366,4,2))+HEX2DEC(MID(A366,6,2))+HEX2DEC(MID(A366,8,2))+'IO RSL'!V215)+1),2),"0"&amp;RIGHT(DEC2HEX(255-(HEX2DEC(MID(A366,2,2))+HEX2DEC(MID(A366,4,2))+HEX2DEC(MID(A366,6,2))+HEX2DEC(MID(A366,8,2))+'IO RSL'!V215)+1),2))</f>
        <v>1A</v>
      </c>
      <c r="G366" s="83" t="s">
        <v>8105</v>
      </c>
      <c r="H366" s="83" t="str">
        <f t="shared" ca="1" si="8"/>
        <v xml:space="preserve"> </v>
      </c>
    </row>
    <row r="367" spans="1:8" s="83" customFormat="1" x14ac:dyDescent="0.2">
      <c r="A367" s="54" t="s">
        <v>8106</v>
      </c>
      <c r="B367" s="84" t="str">
        <f ca="1">LEFT(A367,9)&amp;'IO RSL'!U216&amp;C367</f>
        <v>:1016D000000000000000000000000000000000000A</v>
      </c>
      <c r="C367" s="83" t="str">
        <f ca="1">IF(LEN(RIGHT(DEC2HEX(255-(HEX2DEC(MID(A367,2,2))+HEX2DEC(MID(A367,4,2))+HEX2DEC(MID(A367,6,2))+HEX2DEC(MID(A367,8,2))+'IO RSL'!V216)+1),2))&gt;1,RIGHT(DEC2HEX(255-(HEX2DEC(MID(A367,2,2))+HEX2DEC(MID(A367,4,2))+HEX2DEC(MID(A367,6,2))+HEX2DEC(MID(A367,8,2))+'IO RSL'!V216)+1),2),"0"&amp;RIGHT(DEC2HEX(255-(HEX2DEC(MID(A367,2,2))+HEX2DEC(MID(A367,4,2))+HEX2DEC(MID(A367,6,2))+HEX2DEC(MID(A367,8,2))+'IO RSL'!V216)+1),2))</f>
        <v>0A</v>
      </c>
      <c r="G367" s="83" t="s">
        <v>8106</v>
      </c>
      <c r="H367" s="83" t="str">
        <f t="shared" ca="1" si="8"/>
        <v xml:space="preserve"> </v>
      </c>
    </row>
    <row r="368" spans="1:8" s="83" customFormat="1" x14ac:dyDescent="0.2">
      <c r="A368" s="54" t="s">
        <v>8107</v>
      </c>
      <c r="B368" s="84" t="str">
        <f ca="1">LEFT(A368,9)&amp;'IO RSL'!U217&amp;C368</f>
        <v>:1016E00000000000000000000000000000000000FA</v>
      </c>
      <c r="C368" s="83" t="str">
        <f ca="1">IF(LEN(RIGHT(DEC2HEX(255-(HEX2DEC(MID(A368,2,2))+HEX2DEC(MID(A368,4,2))+HEX2DEC(MID(A368,6,2))+HEX2DEC(MID(A368,8,2))+'IO RSL'!V217)+1),2))&gt;1,RIGHT(DEC2HEX(255-(HEX2DEC(MID(A368,2,2))+HEX2DEC(MID(A368,4,2))+HEX2DEC(MID(A368,6,2))+HEX2DEC(MID(A368,8,2))+'IO RSL'!V217)+1),2),"0"&amp;RIGHT(DEC2HEX(255-(HEX2DEC(MID(A368,2,2))+HEX2DEC(MID(A368,4,2))+HEX2DEC(MID(A368,6,2))+HEX2DEC(MID(A368,8,2))+'IO RSL'!V217)+1),2))</f>
        <v>FA</v>
      </c>
      <c r="G368" s="83" t="s">
        <v>8107</v>
      </c>
      <c r="H368" s="83" t="str">
        <f t="shared" ca="1" si="8"/>
        <v xml:space="preserve"> </v>
      </c>
    </row>
    <row r="369" spans="1:8" s="83" customFormat="1" x14ac:dyDescent="0.2">
      <c r="A369" s="54" t="s">
        <v>8108</v>
      </c>
      <c r="B369" s="84" t="str">
        <f ca="1">LEFT(A369,9)&amp;'IO RSL'!U218&amp;C369</f>
        <v>:1016F00000000000000000000000000000000000EA</v>
      </c>
      <c r="C369" s="83" t="str">
        <f ca="1">IF(LEN(RIGHT(DEC2HEX(255-(HEX2DEC(MID(A369,2,2))+HEX2DEC(MID(A369,4,2))+HEX2DEC(MID(A369,6,2))+HEX2DEC(MID(A369,8,2))+'IO RSL'!V218)+1),2))&gt;1,RIGHT(DEC2HEX(255-(HEX2DEC(MID(A369,2,2))+HEX2DEC(MID(A369,4,2))+HEX2DEC(MID(A369,6,2))+HEX2DEC(MID(A369,8,2))+'IO RSL'!V218)+1),2),"0"&amp;RIGHT(DEC2HEX(255-(HEX2DEC(MID(A369,2,2))+HEX2DEC(MID(A369,4,2))+HEX2DEC(MID(A369,6,2))+HEX2DEC(MID(A369,8,2))+'IO RSL'!V218)+1),2))</f>
        <v>EA</v>
      </c>
      <c r="G369" s="83" t="s">
        <v>8108</v>
      </c>
      <c r="H369" s="83" t="str">
        <f t="shared" ca="1" si="8"/>
        <v xml:space="preserve"> </v>
      </c>
    </row>
    <row r="370" spans="1:8" s="83" customFormat="1" x14ac:dyDescent="0.2">
      <c r="A370" s="54" t="s">
        <v>8109</v>
      </c>
      <c r="B370" s="84" t="str">
        <f ca="1">LEFT(A370,9)&amp;'IO RSL'!U219&amp;C370</f>
        <v>:1017000000000000000000000000000000000000D9</v>
      </c>
      <c r="C370" s="83" t="str">
        <f ca="1">IF(LEN(RIGHT(DEC2HEX(255-(HEX2DEC(MID(A370,2,2))+HEX2DEC(MID(A370,4,2))+HEX2DEC(MID(A370,6,2))+HEX2DEC(MID(A370,8,2))+'IO RSL'!V219)+1),2))&gt;1,RIGHT(DEC2HEX(255-(HEX2DEC(MID(A370,2,2))+HEX2DEC(MID(A370,4,2))+HEX2DEC(MID(A370,6,2))+HEX2DEC(MID(A370,8,2))+'IO RSL'!V219)+1),2),"0"&amp;RIGHT(DEC2HEX(255-(HEX2DEC(MID(A370,2,2))+HEX2DEC(MID(A370,4,2))+HEX2DEC(MID(A370,6,2))+HEX2DEC(MID(A370,8,2))+'IO RSL'!V219)+1),2))</f>
        <v>D9</v>
      </c>
      <c r="G370" s="83" t="s">
        <v>8109</v>
      </c>
      <c r="H370" s="83" t="str">
        <f t="shared" ca="1" si="8"/>
        <v xml:space="preserve"> </v>
      </c>
    </row>
    <row r="371" spans="1:8" s="83" customFormat="1" x14ac:dyDescent="0.2">
      <c r="A371" s="54" t="s">
        <v>8110</v>
      </c>
      <c r="B371" s="84" t="str">
        <f ca="1">LEFT(A371,9)&amp;'IO RSL'!U220&amp;C371</f>
        <v>:1017100000000000000000000000000000000000C9</v>
      </c>
      <c r="C371" s="83" t="str">
        <f ca="1">IF(LEN(RIGHT(DEC2HEX(255-(HEX2DEC(MID(A371,2,2))+HEX2DEC(MID(A371,4,2))+HEX2DEC(MID(A371,6,2))+HEX2DEC(MID(A371,8,2))+'IO RSL'!V220)+1),2))&gt;1,RIGHT(DEC2HEX(255-(HEX2DEC(MID(A371,2,2))+HEX2DEC(MID(A371,4,2))+HEX2DEC(MID(A371,6,2))+HEX2DEC(MID(A371,8,2))+'IO RSL'!V220)+1),2),"0"&amp;RIGHT(DEC2HEX(255-(HEX2DEC(MID(A371,2,2))+HEX2DEC(MID(A371,4,2))+HEX2DEC(MID(A371,6,2))+HEX2DEC(MID(A371,8,2))+'IO RSL'!V220)+1),2))</f>
        <v>C9</v>
      </c>
      <c r="G371" s="83" t="s">
        <v>8110</v>
      </c>
      <c r="H371" s="83" t="str">
        <f t="shared" ca="1" si="8"/>
        <v xml:space="preserve"> </v>
      </c>
    </row>
    <row r="372" spans="1:8" s="83" customFormat="1" x14ac:dyDescent="0.2">
      <c r="A372" s="54" t="s">
        <v>8111</v>
      </c>
      <c r="B372" s="84" t="str">
        <f ca="1">LEFT(A372,9)&amp;'IO RSL'!U221&amp;C372</f>
        <v>:1017200000000000000000000000000000000000B9</v>
      </c>
      <c r="C372" s="83" t="str">
        <f ca="1">IF(LEN(RIGHT(DEC2HEX(255-(HEX2DEC(MID(A372,2,2))+HEX2DEC(MID(A372,4,2))+HEX2DEC(MID(A372,6,2))+HEX2DEC(MID(A372,8,2))+'IO RSL'!V221)+1),2))&gt;1,RIGHT(DEC2HEX(255-(HEX2DEC(MID(A372,2,2))+HEX2DEC(MID(A372,4,2))+HEX2DEC(MID(A372,6,2))+HEX2DEC(MID(A372,8,2))+'IO RSL'!V221)+1),2),"0"&amp;RIGHT(DEC2HEX(255-(HEX2DEC(MID(A372,2,2))+HEX2DEC(MID(A372,4,2))+HEX2DEC(MID(A372,6,2))+HEX2DEC(MID(A372,8,2))+'IO RSL'!V221)+1),2))</f>
        <v>B9</v>
      </c>
      <c r="G372" s="83" t="s">
        <v>8111</v>
      </c>
      <c r="H372" s="83" t="str">
        <f t="shared" ca="1" si="8"/>
        <v xml:space="preserve"> </v>
      </c>
    </row>
    <row r="373" spans="1:8" s="83" customFormat="1" x14ac:dyDescent="0.2">
      <c r="A373" s="54" t="s">
        <v>8112</v>
      </c>
      <c r="B373" s="84" t="str">
        <f ca="1">LEFT(A373,9)&amp;'IO RSL'!U222&amp;C373</f>
        <v>:1017300000000000000000000000000000000000A9</v>
      </c>
      <c r="C373" s="83" t="str">
        <f ca="1">IF(LEN(RIGHT(DEC2HEX(255-(HEX2DEC(MID(A373,2,2))+HEX2DEC(MID(A373,4,2))+HEX2DEC(MID(A373,6,2))+HEX2DEC(MID(A373,8,2))+'IO RSL'!V222)+1),2))&gt;1,RIGHT(DEC2HEX(255-(HEX2DEC(MID(A373,2,2))+HEX2DEC(MID(A373,4,2))+HEX2DEC(MID(A373,6,2))+HEX2DEC(MID(A373,8,2))+'IO RSL'!V222)+1),2),"0"&amp;RIGHT(DEC2HEX(255-(HEX2DEC(MID(A373,2,2))+HEX2DEC(MID(A373,4,2))+HEX2DEC(MID(A373,6,2))+HEX2DEC(MID(A373,8,2))+'IO RSL'!V222)+1),2))</f>
        <v>A9</v>
      </c>
      <c r="G373" s="83" t="s">
        <v>8112</v>
      </c>
      <c r="H373" s="83" t="str">
        <f t="shared" ca="1" si="8"/>
        <v xml:space="preserve"> </v>
      </c>
    </row>
    <row r="374" spans="1:8" s="83" customFormat="1" x14ac:dyDescent="0.2">
      <c r="A374" s="54" t="s">
        <v>8113</v>
      </c>
      <c r="B374" s="84" t="str">
        <f ca="1">LEFT(A374,9)&amp;'IO RSL'!U223&amp;C374</f>
        <v>:101740000000000000000000000000000000000099</v>
      </c>
      <c r="C374" s="83" t="str">
        <f ca="1">IF(LEN(RIGHT(DEC2HEX(255-(HEX2DEC(MID(A374,2,2))+HEX2DEC(MID(A374,4,2))+HEX2DEC(MID(A374,6,2))+HEX2DEC(MID(A374,8,2))+'IO RSL'!V223)+1),2))&gt;1,RIGHT(DEC2HEX(255-(HEX2DEC(MID(A374,2,2))+HEX2DEC(MID(A374,4,2))+HEX2DEC(MID(A374,6,2))+HEX2DEC(MID(A374,8,2))+'IO RSL'!V223)+1),2),"0"&amp;RIGHT(DEC2HEX(255-(HEX2DEC(MID(A374,2,2))+HEX2DEC(MID(A374,4,2))+HEX2DEC(MID(A374,6,2))+HEX2DEC(MID(A374,8,2))+'IO RSL'!V223)+1),2))</f>
        <v>99</v>
      </c>
      <c r="G374" s="83" t="s">
        <v>8113</v>
      </c>
      <c r="H374" s="83" t="str">
        <f t="shared" ca="1" si="8"/>
        <v xml:space="preserve"> </v>
      </c>
    </row>
    <row r="375" spans="1:8" s="83" customFormat="1" x14ac:dyDescent="0.2">
      <c r="A375" s="54" t="s">
        <v>8114</v>
      </c>
      <c r="B375" s="84" t="str">
        <f ca="1">LEFT(A375,9)&amp;'IO RSL'!U224&amp;C375</f>
        <v>:101750000000000000000000000000000000000089</v>
      </c>
      <c r="C375" s="83" t="str">
        <f ca="1">IF(LEN(RIGHT(DEC2HEX(255-(HEX2DEC(MID(A375,2,2))+HEX2DEC(MID(A375,4,2))+HEX2DEC(MID(A375,6,2))+HEX2DEC(MID(A375,8,2))+'IO RSL'!V224)+1),2))&gt;1,RIGHT(DEC2HEX(255-(HEX2DEC(MID(A375,2,2))+HEX2DEC(MID(A375,4,2))+HEX2DEC(MID(A375,6,2))+HEX2DEC(MID(A375,8,2))+'IO RSL'!V224)+1),2),"0"&amp;RIGHT(DEC2HEX(255-(HEX2DEC(MID(A375,2,2))+HEX2DEC(MID(A375,4,2))+HEX2DEC(MID(A375,6,2))+HEX2DEC(MID(A375,8,2))+'IO RSL'!V224)+1),2))</f>
        <v>89</v>
      </c>
      <c r="G375" s="83" t="s">
        <v>8114</v>
      </c>
      <c r="H375" s="83" t="str">
        <f t="shared" ca="1" si="8"/>
        <v xml:space="preserve"> </v>
      </c>
    </row>
    <row r="376" spans="1:8" s="83" customFormat="1" x14ac:dyDescent="0.2">
      <c r="A376" s="54" t="s">
        <v>8115</v>
      </c>
      <c r="B376" s="84" t="str">
        <f ca="1">LEFT(A376,9)&amp;'IO RSL'!U225&amp;C376</f>
        <v>:101760000000000000000000000000000000000079</v>
      </c>
      <c r="C376" s="83" t="str">
        <f ca="1">IF(LEN(RIGHT(DEC2HEX(255-(HEX2DEC(MID(A376,2,2))+HEX2DEC(MID(A376,4,2))+HEX2DEC(MID(A376,6,2))+HEX2DEC(MID(A376,8,2))+'IO RSL'!V225)+1),2))&gt;1,RIGHT(DEC2HEX(255-(HEX2DEC(MID(A376,2,2))+HEX2DEC(MID(A376,4,2))+HEX2DEC(MID(A376,6,2))+HEX2DEC(MID(A376,8,2))+'IO RSL'!V225)+1),2),"0"&amp;RIGHT(DEC2HEX(255-(HEX2DEC(MID(A376,2,2))+HEX2DEC(MID(A376,4,2))+HEX2DEC(MID(A376,6,2))+HEX2DEC(MID(A376,8,2))+'IO RSL'!V225)+1),2))</f>
        <v>79</v>
      </c>
      <c r="G376" s="83" t="s">
        <v>8115</v>
      </c>
      <c r="H376" s="83" t="str">
        <f t="shared" ca="1" si="8"/>
        <v xml:space="preserve"> </v>
      </c>
    </row>
    <row r="377" spans="1:8" s="83" customFormat="1" x14ac:dyDescent="0.2">
      <c r="A377" s="54" t="s">
        <v>8116</v>
      </c>
      <c r="B377" s="84" t="str">
        <f ca="1">LEFT(A377,9)&amp;'IO RSL'!U226&amp;C377</f>
        <v>:101770000000000000000000000000000000000069</v>
      </c>
      <c r="C377" s="83" t="str">
        <f ca="1">IF(LEN(RIGHT(DEC2HEX(255-(HEX2DEC(MID(A377,2,2))+HEX2DEC(MID(A377,4,2))+HEX2DEC(MID(A377,6,2))+HEX2DEC(MID(A377,8,2))+'IO RSL'!V226)+1),2))&gt;1,RIGHT(DEC2HEX(255-(HEX2DEC(MID(A377,2,2))+HEX2DEC(MID(A377,4,2))+HEX2DEC(MID(A377,6,2))+HEX2DEC(MID(A377,8,2))+'IO RSL'!V226)+1),2),"0"&amp;RIGHT(DEC2HEX(255-(HEX2DEC(MID(A377,2,2))+HEX2DEC(MID(A377,4,2))+HEX2DEC(MID(A377,6,2))+HEX2DEC(MID(A377,8,2))+'IO RSL'!V226)+1),2))</f>
        <v>69</v>
      </c>
      <c r="G377" s="83" t="s">
        <v>8116</v>
      </c>
      <c r="H377" s="83" t="str">
        <f t="shared" ca="1" si="8"/>
        <v xml:space="preserve"> </v>
      </c>
    </row>
    <row r="378" spans="1:8" s="83" customFormat="1" x14ac:dyDescent="0.2">
      <c r="A378" s="54" t="s">
        <v>8117</v>
      </c>
      <c r="B378" s="84" t="str">
        <f ca="1">LEFT(A378,9)&amp;'IO RSL'!U227&amp;C378</f>
        <v>:101780000000000000000000000000000000000059</v>
      </c>
      <c r="C378" s="83" t="str">
        <f ca="1">IF(LEN(RIGHT(DEC2HEX(255-(HEX2DEC(MID(A378,2,2))+HEX2DEC(MID(A378,4,2))+HEX2DEC(MID(A378,6,2))+HEX2DEC(MID(A378,8,2))+'IO RSL'!V227)+1),2))&gt;1,RIGHT(DEC2HEX(255-(HEX2DEC(MID(A378,2,2))+HEX2DEC(MID(A378,4,2))+HEX2DEC(MID(A378,6,2))+HEX2DEC(MID(A378,8,2))+'IO RSL'!V227)+1),2),"0"&amp;RIGHT(DEC2HEX(255-(HEX2DEC(MID(A378,2,2))+HEX2DEC(MID(A378,4,2))+HEX2DEC(MID(A378,6,2))+HEX2DEC(MID(A378,8,2))+'IO RSL'!V227)+1),2))</f>
        <v>59</v>
      </c>
      <c r="G378" s="83" t="s">
        <v>8117</v>
      </c>
      <c r="H378" s="83" t="str">
        <f t="shared" ca="1" si="8"/>
        <v xml:space="preserve"> </v>
      </c>
    </row>
    <row r="379" spans="1:8" s="83" customFormat="1" x14ac:dyDescent="0.2">
      <c r="A379" s="54" t="s">
        <v>8118</v>
      </c>
      <c r="B379" s="84" t="str">
        <f ca="1">LEFT(A379,9)&amp;'IO RSL'!U228&amp;C379</f>
        <v>:101790000000000000000000000000000000000049</v>
      </c>
      <c r="C379" s="83" t="str">
        <f ca="1">IF(LEN(RIGHT(DEC2HEX(255-(HEX2DEC(MID(A379,2,2))+HEX2DEC(MID(A379,4,2))+HEX2DEC(MID(A379,6,2))+HEX2DEC(MID(A379,8,2))+'IO RSL'!V228)+1),2))&gt;1,RIGHT(DEC2HEX(255-(HEX2DEC(MID(A379,2,2))+HEX2DEC(MID(A379,4,2))+HEX2DEC(MID(A379,6,2))+HEX2DEC(MID(A379,8,2))+'IO RSL'!V228)+1),2),"0"&amp;RIGHT(DEC2HEX(255-(HEX2DEC(MID(A379,2,2))+HEX2DEC(MID(A379,4,2))+HEX2DEC(MID(A379,6,2))+HEX2DEC(MID(A379,8,2))+'IO RSL'!V228)+1),2))</f>
        <v>49</v>
      </c>
      <c r="G379" s="83" t="s">
        <v>8118</v>
      </c>
      <c r="H379" s="83" t="str">
        <f t="shared" ca="1" si="8"/>
        <v xml:space="preserve"> </v>
      </c>
    </row>
    <row r="380" spans="1:8" s="83" customFormat="1" x14ac:dyDescent="0.2">
      <c r="A380" s="54" t="s">
        <v>8119</v>
      </c>
      <c r="B380" s="84" t="str">
        <f ca="1">LEFT(A380,9)&amp;'IO RSL'!U229&amp;C380</f>
        <v>:1017A0000000000000000000000000000000000039</v>
      </c>
      <c r="C380" s="83" t="str">
        <f ca="1">IF(LEN(RIGHT(DEC2HEX(255-(HEX2DEC(MID(A380,2,2))+HEX2DEC(MID(A380,4,2))+HEX2DEC(MID(A380,6,2))+HEX2DEC(MID(A380,8,2))+'IO RSL'!V229)+1),2))&gt;1,RIGHT(DEC2HEX(255-(HEX2DEC(MID(A380,2,2))+HEX2DEC(MID(A380,4,2))+HEX2DEC(MID(A380,6,2))+HEX2DEC(MID(A380,8,2))+'IO RSL'!V229)+1),2),"0"&amp;RIGHT(DEC2HEX(255-(HEX2DEC(MID(A380,2,2))+HEX2DEC(MID(A380,4,2))+HEX2DEC(MID(A380,6,2))+HEX2DEC(MID(A380,8,2))+'IO RSL'!V229)+1),2))</f>
        <v>39</v>
      </c>
      <c r="G380" s="83" t="s">
        <v>8119</v>
      </c>
      <c r="H380" s="83" t="str">
        <f t="shared" ca="1" si="8"/>
        <v xml:space="preserve"> </v>
      </c>
    </row>
    <row r="381" spans="1:8" s="83" customFormat="1" x14ac:dyDescent="0.2">
      <c r="A381" s="54" t="s">
        <v>8120</v>
      </c>
      <c r="B381" s="84" t="str">
        <f ca="1">LEFT(A381,9)&amp;'IO RSL'!U230&amp;C381</f>
        <v>:1017B0000000000000000000000000000000000029</v>
      </c>
      <c r="C381" s="83" t="str">
        <f ca="1">IF(LEN(RIGHT(DEC2HEX(255-(HEX2DEC(MID(A381,2,2))+HEX2DEC(MID(A381,4,2))+HEX2DEC(MID(A381,6,2))+HEX2DEC(MID(A381,8,2))+'IO RSL'!V230)+1),2))&gt;1,RIGHT(DEC2HEX(255-(HEX2DEC(MID(A381,2,2))+HEX2DEC(MID(A381,4,2))+HEX2DEC(MID(A381,6,2))+HEX2DEC(MID(A381,8,2))+'IO RSL'!V230)+1),2),"0"&amp;RIGHT(DEC2HEX(255-(HEX2DEC(MID(A381,2,2))+HEX2DEC(MID(A381,4,2))+HEX2DEC(MID(A381,6,2))+HEX2DEC(MID(A381,8,2))+'IO RSL'!V230)+1),2))</f>
        <v>29</v>
      </c>
      <c r="G381" s="83" t="s">
        <v>8120</v>
      </c>
      <c r="H381" s="83" t="str">
        <f t="shared" ca="1" si="8"/>
        <v xml:space="preserve"> </v>
      </c>
    </row>
    <row r="382" spans="1:8" s="83" customFormat="1" x14ac:dyDescent="0.2">
      <c r="A382" s="54" t="s">
        <v>8121</v>
      </c>
      <c r="B382" s="84" t="str">
        <f ca="1">LEFT(A382,9)&amp;'IO RSL'!U231&amp;C382</f>
        <v>:1017C0000000000000000000000000000000000019</v>
      </c>
      <c r="C382" s="83" t="str">
        <f ca="1">IF(LEN(RIGHT(DEC2HEX(255-(HEX2DEC(MID(A382,2,2))+HEX2DEC(MID(A382,4,2))+HEX2DEC(MID(A382,6,2))+HEX2DEC(MID(A382,8,2))+'IO RSL'!V231)+1),2))&gt;1,RIGHT(DEC2HEX(255-(HEX2DEC(MID(A382,2,2))+HEX2DEC(MID(A382,4,2))+HEX2DEC(MID(A382,6,2))+HEX2DEC(MID(A382,8,2))+'IO RSL'!V231)+1),2),"0"&amp;RIGHT(DEC2HEX(255-(HEX2DEC(MID(A382,2,2))+HEX2DEC(MID(A382,4,2))+HEX2DEC(MID(A382,6,2))+HEX2DEC(MID(A382,8,2))+'IO RSL'!V231)+1),2))</f>
        <v>19</v>
      </c>
      <c r="G382" s="83" t="s">
        <v>8121</v>
      </c>
      <c r="H382" s="83" t="str">
        <f t="shared" ca="1" si="8"/>
        <v xml:space="preserve"> </v>
      </c>
    </row>
    <row r="383" spans="1:8" s="83" customFormat="1" x14ac:dyDescent="0.2">
      <c r="A383" s="54" t="s">
        <v>8122</v>
      </c>
      <c r="B383" s="84" t="str">
        <f ca="1">LEFT(A383,9)&amp;'IO RSL'!U232&amp;C383</f>
        <v>:1017D0000000000000000000000000000000000009</v>
      </c>
      <c r="C383" s="83" t="str">
        <f ca="1">IF(LEN(RIGHT(DEC2HEX(255-(HEX2DEC(MID(A383,2,2))+HEX2DEC(MID(A383,4,2))+HEX2DEC(MID(A383,6,2))+HEX2DEC(MID(A383,8,2))+'IO RSL'!V232)+1),2))&gt;1,RIGHT(DEC2HEX(255-(HEX2DEC(MID(A383,2,2))+HEX2DEC(MID(A383,4,2))+HEX2DEC(MID(A383,6,2))+HEX2DEC(MID(A383,8,2))+'IO RSL'!V232)+1),2),"0"&amp;RIGHT(DEC2HEX(255-(HEX2DEC(MID(A383,2,2))+HEX2DEC(MID(A383,4,2))+HEX2DEC(MID(A383,6,2))+HEX2DEC(MID(A383,8,2))+'IO RSL'!V232)+1),2))</f>
        <v>09</v>
      </c>
      <c r="G383" s="83" t="s">
        <v>8122</v>
      </c>
      <c r="H383" s="83" t="str">
        <f t="shared" ca="1" si="8"/>
        <v xml:space="preserve"> </v>
      </c>
    </row>
    <row r="384" spans="1:8" s="83" customFormat="1" x14ac:dyDescent="0.2">
      <c r="A384" s="54" t="s">
        <v>8123</v>
      </c>
      <c r="B384" s="84" t="str">
        <f ca="1">LEFT(A384,9)&amp;'IO RSL'!U233&amp;C384</f>
        <v>:1017E00000000000000000000000000000000000F9</v>
      </c>
      <c r="C384" s="83" t="str">
        <f ca="1">IF(LEN(RIGHT(DEC2HEX(255-(HEX2DEC(MID(A384,2,2))+HEX2DEC(MID(A384,4,2))+HEX2DEC(MID(A384,6,2))+HEX2DEC(MID(A384,8,2))+'IO RSL'!V233)+1),2))&gt;1,RIGHT(DEC2HEX(255-(HEX2DEC(MID(A384,2,2))+HEX2DEC(MID(A384,4,2))+HEX2DEC(MID(A384,6,2))+HEX2DEC(MID(A384,8,2))+'IO RSL'!V233)+1),2),"0"&amp;RIGHT(DEC2HEX(255-(HEX2DEC(MID(A384,2,2))+HEX2DEC(MID(A384,4,2))+HEX2DEC(MID(A384,6,2))+HEX2DEC(MID(A384,8,2))+'IO RSL'!V233)+1),2))</f>
        <v>F9</v>
      </c>
      <c r="G384" s="83" t="s">
        <v>8123</v>
      </c>
      <c r="H384" s="83" t="str">
        <f t="shared" ca="1" si="8"/>
        <v xml:space="preserve"> </v>
      </c>
    </row>
    <row r="385" spans="1:8" s="83" customFormat="1" x14ac:dyDescent="0.2">
      <c r="A385" s="54" t="s">
        <v>8124</v>
      </c>
      <c r="B385" s="84" t="str">
        <f ca="1">LEFT(A385,9)&amp;'IO RSL'!U234&amp;C385</f>
        <v>:1017F00000000000000000000000000000000000E9</v>
      </c>
      <c r="C385" s="83" t="str">
        <f ca="1">IF(LEN(RIGHT(DEC2HEX(255-(HEX2DEC(MID(A385,2,2))+HEX2DEC(MID(A385,4,2))+HEX2DEC(MID(A385,6,2))+HEX2DEC(MID(A385,8,2))+'IO RSL'!V234)+1),2))&gt;1,RIGHT(DEC2HEX(255-(HEX2DEC(MID(A385,2,2))+HEX2DEC(MID(A385,4,2))+HEX2DEC(MID(A385,6,2))+HEX2DEC(MID(A385,8,2))+'IO RSL'!V234)+1),2),"0"&amp;RIGHT(DEC2HEX(255-(HEX2DEC(MID(A385,2,2))+HEX2DEC(MID(A385,4,2))+HEX2DEC(MID(A385,6,2))+HEX2DEC(MID(A385,8,2))+'IO RSL'!V234)+1),2))</f>
        <v>E9</v>
      </c>
      <c r="G385" s="83" t="s">
        <v>8124</v>
      </c>
      <c r="H385" s="83" t="str">
        <f t="shared" ca="1" si="8"/>
        <v xml:space="preserve"> </v>
      </c>
    </row>
    <row r="386" spans="1:8" s="83" customFormat="1" x14ac:dyDescent="0.2">
      <c r="A386" s="54" t="s">
        <v>8125</v>
      </c>
      <c r="B386" s="84" t="str">
        <f ca="1">LEFT(A386,9)&amp;'IO RSL'!U235&amp;C386</f>
        <v>:1018000000000000000000000000000000000000D8</v>
      </c>
      <c r="C386" s="83" t="str">
        <f ca="1">IF(LEN(RIGHT(DEC2HEX(255-(HEX2DEC(MID(A386,2,2))+HEX2DEC(MID(A386,4,2))+HEX2DEC(MID(A386,6,2))+HEX2DEC(MID(A386,8,2))+'IO RSL'!V235)+1),2))&gt;1,RIGHT(DEC2HEX(255-(HEX2DEC(MID(A386,2,2))+HEX2DEC(MID(A386,4,2))+HEX2DEC(MID(A386,6,2))+HEX2DEC(MID(A386,8,2))+'IO RSL'!V235)+1),2),"0"&amp;RIGHT(DEC2HEX(255-(HEX2DEC(MID(A386,2,2))+HEX2DEC(MID(A386,4,2))+HEX2DEC(MID(A386,6,2))+HEX2DEC(MID(A386,8,2))+'IO RSL'!V235)+1),2))</f>
        <v>D8</v>
      </c>
      <c r="G386" s="83" t="s">
        <v>8125</v>
      </c>
      <c r="H386" s="83" t="str">
        <f t="shared" ca="1" si="8"/>
        <v xml:space="preserve"> </v>
      </c>
    </row>
    <row r="387" spans="1:8" s="83" customFormat="1" x14ac:dyDescent="0.2">
      <c r="A387" s="54" t="s">
        <v>8126</v>
      </c>
      <c r="B387" s="84" t="str">
        <f ca="1">LEFT(A387,9)&amp;'IO RSL'!U236&amp;C387</f>
        <v>:1018100000000000000000000000000000000000C8</v>
      </c>
      <c r="C387" s="83" t="str">
        <f ca="1">IF(LEN(RIGHT(DEC2HEX(255-(HEX2DEC(MID(A387,2,2))+HEX2DEC(MID(A387,4,2))+HEX2DEC(MID(A387,6,2))+HEX2DEC(MID(A387,8,2))+'IO RSL'!V236)+1),2))&gt;1,RIGHT(DEC2HEX(255-(HEX2DEC(MID(A387,2,2))+HEX2DEC(MID(A387,4,2))+HEX2DEC(MID(A387,6,2))+HEX2DEC(MID(A387,8,2))+'IO RSL'!V236)+1),2),"0"&amp;RIGHT(DEC2HEX(255-(HEX2DEC(MID(A387,2,2))+HEX2DEC(MID(A387,4,2))+HEX2DEC(MID(A387,6,2))+HEX2DEC(MID(A387,8,2))+'IO RSL'!V236)+1),2))</f>
        <v>C8</v>
      </c>
      <c r="G387" s="83" t="s">
        <v>8126</v>
      </c>
      <c r="H387" s="83" t="str">
        <f t="shared" ref="H387:H450" ca="1" si="9">IF(B387&lt;&gt;G387,1," ")</f>
        <v xml:space="preserve"> </v>
      </c>
    </row>
    <row r="388" spans="1:8" s="83" customFormat="1" x14ac:dyDescent="0.2">
      <c r="A388" s="54" t="s">
        <v>8127</v>
      </c>
      <c r="B388" s="84" t="str">
        <f ca="1">LEFT(A388,9)&amp;'IO RSL'!U237&amp;C388</f>
        <v>:1018200000000000000000000000000000000000B8</v>
      </c>
      <c r="C388" s="83" t="str">
        <f ca="1">IF(LEN(RIGHT(DEC2HEX(255-(HEX2DEC(MID(A388,2,2))+HEX2DEC(MID(A388,4,2))+HEX2DEC(MID(A388,6,2))+HEX2DEC(MID(A388,8,2))+'IO RSL'!V237)+1),2))&gt;1,RIGHT(DEC2HEX(255-(HEX2DEC(MID(A388,2,2))+HEX2DEC(MID(A388,4,2))+HEX2DEC(MID(A388,6,2))+HEX2DEC(MID(A388,8,2))+'IO RSL'!V237)+1),2),"0"&amp;RIGHT(DEC2HEX(255-(HEX2DEC(MID(A388,2,2))+HEX2DEC(MID(A388,4,2))+HEX2DEC(MID(A388,6,2))+HEX2DEC(MID(A388,8,2))+'IO RSL'!V237)+1),2))</f>
        <v>B8</v>
      </c>
      <c r="G388" s="83" t="s">
        <v>8127</v>
      </c>
      <c r="H388" s="83" t="str">
        <f t="shared" ca="1" si="9"/>
        <v xml:space="preserve"> </v>
      </c>
    </row>
    <row r="389" spans="1:8" s="83" customFormat="1" x14ac:dyDescent="0.2">
      <c r="A389" s="54" t="s">
        <v>8128</v>
      </c>
      <c r="B389" s="84" t="str">
        <f ca="1">LEFT(A389,9)&amp;'IO RSL'!U238&amp;C389</f>
        <v>:1018300000000000000000000000000000000000A8</v>
      </c>
      <c r="C389" s="83" t="str">
        <f ca="1">IF(LEN(RIGHT(DEC2HEX(255-(HEX2DEC(MID(A389,2,2))+HEX2DEC(MID(A389,4,2))+HEX2DEC(MID(A389,6,2))+HEX2DEC(MID(A389,8,2))+'IO RSL'!V238)+1),2))&gt;1,RIGHT(DEC2HEX(255-(HEX2DEC(MID(A389,2,2))+HEX2DEC(MID(A389,4,2))+HEX2DEC(MID(A389,6,2))+HEX2DEC(MID(A389,8,2))+'IO RSL'!V238)+1),2),"0"&amp;RIGHT(DEC2HEX(255-(HEX2DEC(MID(A389,2,2))+HEX2DEC(MID(A389,4,2))+HEX2DEC(MID(A389,6,2))+HEX2DEC(MID(A389,8,2))+'IO RSL'!V238)+1),2))</f>
        <v>A8</v>
      </c>
      <c r="G389" s="83" t="s">
        <v>8128</v>
      </c>
      <c r="H389" s="83" t="str">
        <f t="shared" ca="1" si="9"/>
        <v xml:space="preserve"> </v>
      </c>
    </row>
    <row r="390" spans="1:8" s="83" customFormat="1" x14ac:dyDescent="0.2">
      <c r="A390" s="54" t="s">
        <v>8129</v>
      </c>
      <c r="B390" s="84" t="str">
        <f ca="1">LEFT(A390,9)&amp;'IO RSL'!U239&amp;C390</f>
        <v>:101840000000000000000000000000000000000098</v>
      </c>
      <c r="C390" s="83" t="str">
        <f ca="1">IF(LEN(RIGHT(DEC2HEX(255-(HEX2DEC(MID(A390,2,2))+HEX2DEC(MID(A390,4,2))+HEX2DEC(MID(A390,6,2))+HEX2DEC(MID(A390,8,2))+'IO RSL'!V239)+1),2))&gt;1,RIGHT(DEC2HEX(255-(HEX2DEC(MID(A390,2,2))+HEX2DEC(MID(A390,4,2))+HEX2DEC(MID(A390,6,2))+HEX2DEC(MID(A390,8,2))+'IO RSL'!V239)+1),2),"0"&amp;RIGHT(DEC2HEX(255-(HEX2DEC(MID(A390,2,2))+HEX2DEC(MID(A390,4,2))+HEX2DEC(MID(A390,6,2))+HEX2DEC(MID(A390,8,2))+'IO RSL'!V239)+1),2))</f>
        <v>98</v>
      </c>
      <c r="G390" s="83" t="s">
        <v>8129</v>
      </c>
      <c r="H390" s="83" t="str">
        <f t="shared" ca="1" si="9"/>
        <v xml:space="preserve"> </v>
      </c>
    </row>
    <row r="391" spans="1:8" s="83" customFormat="1" x14ac:dyDescent="0.2">
      <c r="A391" s="54" t="s">
        <v>8130</v>
      </c>
      <c r="B391" s="84" t="str">
        <f ca="1">LEFT(A391,9)&amp;'IO RSL'!U240&amp;C391</f>
        <v>:101850000000000000000000000000000000000088</v>
      </c>
      <c r="C391" s="83" t="str">
        <f ca="1">IF(LEN(RIGHT(DEC2HEX(255-(HEX2DEC(MID(A391,2,2))+HEX2DEC(MID(A391,4,2))+HEX2DEC(MID(A391,6,2))+HEX2DEC(MID(A391,8,2))+'IO RSL'!V240)+1),2))&gt;1,RIGHT(DEC2HEX(255-(HEX2DEC(MID(A391,2,2))+HEX2DEC(MID(A391,4,2))+HEX2DEC(MID(A391,6,2))+HEX2DEC(MID(A391,8,2))+'IO RSL'!V240)+1),2),"0"&amp;RIGHT(DEC2HEX(255-(HEX2DEC(MID(A391,2,2))+HEX2DEC(MID(A391,4,2))+HEX2DEC(MID(A391,6,2))+HEX2DEC(MID(A391,8,2))+'IO RSL'!V240)+1),2))</f>
        <v>88</v>
      </c>
      <c r="G391" s="83" t="s">
        <v>8130</v>
      </c>
      <c r="H391" s="83" t="str">
        <f t="shared" ca="1" si="9"/>
        <v xml:space="preserve"> </v>
      </c>
    </row>
    <row r="392" spans="1:8" s="83" customFormat="1" x14ac:dyDescent="0.2">
      <c r="A392" s="54" t="s">
        <v>8131</v>
      </c>
      <c r="B392" s="84" t="str">
        <f ca="1">LEFT(A392,9)&amp;'IO RSL'!U241&amp;C392</f>
        <v>:101860000000000000000000000000000000000078</v>
      </c>
      <c r="C392" s="83" t="str">
        <f ca="1">IF(LEN(RIGHT(DEC2HEX(255-(HEX2DEC(MID(A392,2,2))+HEX2DEC(MID(A392,4,2))+HEX2DEC(MID(A392,6,2))+HEX2DEC(MID(A392,8,2))+'IO RSL'!V241)+1),2))&gt;1,RIGHT(DEC2HEX(255-(HEX2DEC(MID(A392,2,2))+HEX2DEC(MID(A392,4,2))+HEX2DEC(MID(A392,6,2))+HEX2DEC(MID(A392,8,2))+'IO RSL'!V241)+1),2),"0"&amp;RIGHT(DEC2HEX(255-(HEX2DEC(MID(A392,2,2))+HEX2DEC(MID(A392,4,2))+HEX2DEC(MID(A392,6,2))+HEX2DEC(MID(A392,8,2))+'IO RSL'!V241)+1),2))</f>
        <v>78</v>
      </c>
      <c r="G392" s="83" t="s">
        <v>8131</v>
      </c>
      <c r="H392" s="83" t="str">
        <f t="shared" ca="1" si="9"/>
        <v xml:space="preserve"> </v>
      </c>
    </row>
    <row r="393" spans="1:8" s="83" customFormat="1" x14ac:dyDescent="0.2">
      <c r="A393" s="54" t="s">
        <v>8132</v>
      </c>
      <c r="B393" s="84" t="str">
        <f ca="1">LEFT(A393,9)&amp;'IO RSL'!U242&amp;C393</f>
        <v>:101870000000000000000000000000000000000068</v>
      </c>
      <c r="C393" s="83" t="str">
        <f ca="1">IF(LEN(RIGHT(DEC2HEX(255-(HEX2DEC(MID(A393,2,2))+HEX2DEC(MID(A393,4,2))+HEX2DEC(MID(A393,6,2))+HEX2DEC(MID(A393,8,2))+'IO RSL'!V242)+1),2))&gt;1,RIGHT(DEC2HEX(255-(HEX2DEC(MID(A393,2,2))+HEX2DEC(MID(A393,4,2))+HEX2DEC(MID(A393,6,2))+HEX2DEC(MID(A393,8,2))+'IO RSL'!V242)+1),2),"0"&amp;RIGHT(DEC2HEX(255-(HEX2DEC(MID(A393,2,2))+HEX2DEC(MID(A393,4,2))+HEX2DEC(MID(A393,6,2))+HEX2DEC(MID(A393,8,2))+'IO RSL'!V242)+1),2))</f>
        <v>68</v>
      </c>
      <c r="G393" s="83" t="s">
        <v>8132</v>
      </c>
      <c r="H393" s="83" t="str">
        <f t="shared" ca="1" si="9"/>
        <v xml:space="preserve"> </v>
      </c>
    </row>
    <row r="394" spans="1:8" s="83" customFormat="1" x14ac:dyDescent="0.2">
      <c r="A394" s="54" t="s">
        <v>8133</v>
      </c>
      <c r="B394" s="84" t="str">
        <f ca="1">LEFT(A394,9)&amp;'IO RSL'!U243&amp;C394</f>
        <v>:101880000000000000000000000000000000000058</v>
      </c>
      <c r="C394" s="83" t="str">
        <f ca="1">IF(LEN(RIGHT(DEC2HEX(255-(HEX2DEC(MID(A394,2,2))+HEX2DEC(MID(A394,4,2))+HEX2DEC(MID(A394,6,2))+HEX2DEC(MID(A394,8,2))+'IO RSL'!V243)+1),2))&gt;1,RIGHT(DEC2HEX(255-(HEX2DEC(MID(A394,2,2))+HEX2DEC(MID(A394,4,2))+HEX2DEC(MID(A394,6,2))+HEX2DEC(MID(A394,8,2))+'IO RSL'!V243)+1),2),"0"&amp;RIGHT(DEC2HEX(255-(HEX2DEC(MID(A394,2,2))+HEX2DEC(MID(A394,4,2))+HEX2DEC(MID(A394,6,2))+HEX2DEC(MID(A394,8,2))+'IO RSL'!V243)+1),2))</f>
        <v>58</v>
      </c>
      <c r="G394" s="83" t="s">
        <v>8133</v>
      </c>
      <c r="H394" s="83" t="str">
        <f t="shared" ca="1" si="9"/>
        <v xml:space="preserve"> </v>
      </c>
    </row>
    <row r="395" spans="1:8" s="83" customFormat="1" x14ac:dyDescent="0.2">
      <c r="A395" s="54" t="s">
        <v>8134</v>
      </c>
      <c r="B395" s="84" t="str">
        <f ca="1">LEFT(A395,9)&amp;'IO RSL'!U244&amp;C395</f>
        <v>:101890000000000000000000000000000000000048</v>
      </c>
      <c r="C395" s="83" t="str">
        <f ca="1">IF(LEN(RIGHT(DEC2HEX(255-(HEX2DEC(MID(A395,2,2))+HEX2DEC(MID(A395,4,2))+HEX2DEC(MID(A395,6,2))+HEX2DEC(MID(A395,8,2))+'IO RSL'!V244)+1),2))&gt;1,RIGHT(DEC2HEX(255-(HEX2DEC(MID(A395,2,2))+HEX2DEC(MID(A395,4,2))+HEX2DEC(MID(A395,6,2))+HEX2DEC(MID(A395,8,2))+'IO RSL'!V244)+1),2),"0"&amp;RIGHT(DEC2HEX(255-(HEX2DEC(MID(A395,2,2))+HEX2DEC(MID(A395,4,2))+HEX2DEC(MID(A395,6,2))+HEX2DEC(MID(A395,8,2))+'IO RSL'!V244)+1),2))</f>
        <v>48</v>
      </c>
      <c r="G395" s="83" t="s">
        <v>8134</v>
      </c>
      <c r="H395" s="83" t="str">
        <f t="shared" ca="1" si="9"/>
        <v xml:space="preserve"> </v>
      </c>
    </row>
    <row r="396" spans="1:8" s="83" customFormat="1" x14ac:dyDescent="0.2">
      <c r="A396" s="54" t="s">
        <v>8135</v>
      </c>
      <c r="B396" s="84" t="str">
        <f ca="1">LEFT(A396,9)&amp;'IO RSL'!U245&amp;C396</f>
        <v>:1018A0000000000000000000000000000000000038</v>
      </c>
      <c r="C396" s="83" t="str">
        <f ca="1">IF(LEN(RIGHT(DEC2HEX(255-(HEX2DEC(MID(A396,2,2))+HEX2DEC(MID(A396,4,2))+HEX2DEC(MID(A396,6,2))+HEX2DEC(MID(A396,8,2))+'IO RSL'!V245)+1),2))&gt;1,RIGHT(DEC2HEX(255-(HEX2DEC(MID(A396,2,2))+HEX2DEC(MID(A396,4,2))+HEX2DEC(MID(A396,6,2))+HEX2DEC(MID(A396,8,2))+'IO RSL'!V245)+1),2),"0"&amp;RIGHT(DEC2HEX(255-(HEX2DEC(MID(A396,2,2))+HEX2DEC(MID(A396,4,2))+HEX2DEC(MID(A396,6,2))+HEX2DEC(MID(A396,8,2))+'IO RSL'!V245)+1),2))</f>
        <v>38</v>
      </c>
      <c r="G396" s="83" t="s">
        <v>8135</v>
      </c>
      <c r="H396" s="83" t="str">
        <f t="shared" ca="1" si="9"/>
        <v xml:space="preserve"> </v>
      </c>
    </row>
    <row r="397" spans="1:8" s="83" customFormat="1" x14ac:dyDescent="0.2">
      <c r="A397" s="54" t="s">
        <v>8136</v>
      </c>
      <c r="B397" s="84" t="str">
        <f ca="1">LEFT(A397,9)&amp;'IO RSL'!U246&amp;C397</f>
        <v>:1018B0000000000000000000000000000000000028</v>
      </c>
      <c r="C397" s="83" t="str">
        <f ca="1">IF(LEN(RIGHT(DEC2HEX(255-(HEX2DEC(MID(A397,2,2))+HEX2DEC(MID(A397,4,2))+HEX2DEC(MID(A397,6,2))+HEX2DEC(MID(A397,8,2))+'IO RSL'!V246)+1),2))&gt;1,RIGHT(DEC2HEX(255-(HEX2DEC(MID(A397,2,2))+HEX2DEC(MID(A397,4,2))+HEX2DEC(MID(A397,6,2))+HEX2DEC(MID(A397,8,2))+'IO RSL'!V246)+1),2),"0"&amp;RIGHT(DEC2HEX(255-(HEX2DEC(MID(A397,2,2))+HEX2DEC(MID(A397,4,2))+HEX2DEC(MID(A397,6,2))+HEX2DEC(MID(A397,8,2))+'IO RSL'!V246)+1),2))</f>
        <v>28</v>
      </c>
      <c r="G397" s="83" t="s">
        <v>8136</v>
      </c>
      <c r="H397" s="83" t="str">
        <f t="shared" ca="1" si="9"/>
        <v xml:space="preserve"> </v>
      </c>
    </row>
    <row r="398" spans="1:8" s="83" customFormat="1" x14ac:dyDescent="0.2">
      <c r="A398" s="54" t="s">
        <v>8137</v>
      </c>
      <c r="B398" s="84" t="str">
        <f ca="1">LEFT(A398,9)&amp;'IO RSL'!U247&amp;C398</f>
        <v>:1018C0000000000000000000000000000000000018</v>
      </c>
      <c r="C398" s="83" t="str">
        <f ca="1">IF(LEN(RIGHT(DEC2HEX(255-(HEX2DEC(MID(A398,2,2))+HEX2DEC(MID(A398,4,2))+HEX2DEC(MID(A398,6,2))+HEX2DEC(MID(A398,8,2))+'IO RSL'!V247)+1),2))&gt;1,RIGHT(DEC2HEX(255-(HEX2DEC(MID(A398,2,2))+HEX2DEC(MID(A398,4,2))+HEX2DEC(MID(A398,6,2))+HEX2DEC(MID(A398,8,2))+'IO RSL'!V247)+1),2),"0"&amp;RIGHT(DEC2HEX(255-(HEX2DEC(MID(A398,2,2))+HEX2DEC(MID(A398,4,2))+HEX2DEC(MID(A398,6,2))+HEX2DEC(MID(A398,8,2))+'IO RSL'!V247)+1),2))</f>
        <v>18</v>
      </c>
      <c r="G398" s="83" t="s">
        <v>8137</v>
      </c>
      <c r="H398" s="83" t="str">
        <f t="shared" ca="1" si="9"/>
        <v xml:space="preserve"> </v>
      </c>
    </row>
    <row r="399" spans="1:8" s="83" customFormat="1" x14ac:dyDescent="0.2">
      <c r="A399" s="54" t="s">
        <v>8138</v>
      </c>
      <c r="B399" s="84" t="str">
        <f ca="1">LEFT(A399,9)&amp;'IO RSL'!U248&amp;C399</f>
        <v>:1018D0000000000000000000000000000000000008</v>
      </c>
      <c r="C399" s="83" t="str">
        <f ca="1">IF(LEN(RIGHT(DEC2HEX(255-(HEX2DEC(MID(A399,2,2))+HEX2DEC(MID(A399,4,2))+HEX2DEC(MID(A399,6,2))+HEX2DEC(MID(A399,8,2))+'IO RSL'!V248)+1),2))&gt;1,RIGHT(DEC2HEX(255-(HEX2DEC(MID(A399,2,2))+HEX2DEC(MID(A399,4,2))+HEX2DEC(MID(A399,6,2))+HEX2DEC(MID(A399,8,2))+'IO RSL'!V248)+1),2),"0"&amp;RIGHT(DEC2HEX(255-(HEX2DEC(MID(A399,2,2))+HEX2DEC(MID(A399,4,2))+HEX2DEC(MID(A399,6,2))+HEX2DEC(MID(A399,8,2))+'IO RSL'!V248)+1),2))</f>
        <v>08</v>
      </c>
      <c r="G399" s="83" t="s">
        <v>8138</v>
      </c>
      <c r="H399" s="83" t="str">
        <f t="shared" ca="1" si="9"/>
        <v xml:space="preserve"> </v>
      </c>
    </row>
    <row r="400" spans="1:8" s="83" customFormat="1" x14ac:dyDescent="0.2">
      <c r="A400" s="54" t="s">
        <v>8139</v>
      </c>
      <c r="B400" s="84" t="str">
        <f ca="1">LEFT(A400,9)&amp;'IO RSL'!U249&amp;C400</f>
        <v>:1018E00000000000000000000000000000000000F8</v>
      </c>
      <c r="C400" s="83" t="str">
        <f ca="1">IF(LEN(RIGHT(DEC2HEX(255-(HEX2DEC(MID(A400,2,2))+HEX2DEC(MID(A400,4,2))+HEX2DEC(MID(A400,6,2))+HEX2DEC(MID(A400,8,2))+'IO RSL'!V249)+1),2))&gt;1,RIGHT(DEC2HEX(255-(HEX2DEC(MID(A400,2,2))+HEX2DEC(MID(A400,4,2))+HEX2DEC(MID(A400,6,2))+HEX2DEC(MID(A400,8,2))+'IO RSL'!V249)+1),2),"0"&amp;RIGHT(DEC2HEX(255-(HEX2DEC(MID(A400,2,2))+HEX2DEC(MID(A400,4,2))+HEX2DEC(MID(A400,6,2))+HEX2DEC(MID(A400,8,2))+'IO RSL'!V249)+1),2))</f>
        <v>F8</v>
      </c>
      <c r="G400" s="83" t="s">
        <v>8139</v>
      </c>
      <c r="H400" s="83" t="str">
        <f t="shared" ca="1" si="9"/>
        <v xml:space="preserve"> </v>
      </c>
    </row>
    <row r="401" spans="1:8" s="83" customFormat="1" x14ac:dyDescent="0.2">
      <c r="A401" s="54" t="s">
        <v>8140</v>
      </c>
      <c r="B401" s="84" t="str">
        <f ca="1">LEFT(A401,9)&amp;'IO RSL'!U250&amp;C401</f>
        <v>:1018F00000000000000000000000000000000000E8</v>
      </c>
      <c r="C401" s="83" t="str">
        <f ca="1">IF(LEN(RIGHT(DEC2HEX(255-(HEX2DEC(MID(A401,2,2))+HEX2DEC(MID(A401,4,2))+HEX2DEC(MID(A401,6,2))+HEX2DEC(MID(A401,8,2))+'IO RSL'!V250)+1),2))&gt;1,RIGHT(DEC2HEX(255-(HEX2DEC(MID(A401,2,2))+HEX2DEC(MID(A401,4,2))+HEX2DEC(MID(A401,6,2))+HEX2DEC(MID(A401,8,2))+'IO RSL'!V250)+1),2),"0"&amp;RIGHT(DEC2HEX(255-(HEX2DEC(MID(A401,2,2))+HEX2DEC(MID(A401,4,2))+HEX2DEC(MID(A401,6,2))+HEX2DEC(MID(A401,8,2))+'IO RSL'!V250)+1),2))</f>
        <v>E8</v>
      </c>
      <c r="G401" s="83" t="s">
        <v>8140</v>
      </c>
      <c r="H401" s="83" t="str">
        <f t="shared" ca="1" si="9"/>
        <v xml:space="preserve"> </v>
      </c>
    </row>
    <row r="402" spans="1:8" s="83" customFormat="1" x14ac:dyDescent="0.2">
      <c r="A402" s="54" t="s">
        <v>8141</v>
      </c>
      <c r="B402" s="84" t="str">
        <f ca="1">LEFT(A402,9)&amp;'IO RSL'!U251&amp;C402</f>
        <v>:1019000000000000000000000000000000000000D7</v>
      </c>
      <c r="C402" s="83" t="str">
        <f ca="1">IF(LEN(RIGHT(DEC2HEX(255-(HEX2DEC(MID(A402,2,2))+HEX2DEC(MID(A402,4,2))+HEX2DEC(MID(A402,6,2))+HEX2DEC(MID(A402,8,2))+'IO RSL'!V251)+1),2))&gt;1,RIGHT(DEC2HEX(255-(HEX2DEC(MID(A402,2,2))+HEX2DEC(MID(A402,4,2))+HEX2DEC(MID(A402,6,2))+HEX2DEC(MID(A402,8,2))+'IO RSL'!V251)+1),2),"0"&amp;RIGHT(DEC2HEX(255-(HEX2DEC(MID(A402,2,2))+HEX2DEC(MID(A402,4,2))+HEX2DEC(MID(A402,6,2))+HEX2DEC(MID(A402,8,2))+'IO RSL'!V251)+1),2))</f>
        <v>D7</v>
      </c>
      <c r="G402" s="83" t="s">
        <v>8141</v>
      </c>
      <c r="H402" s="83" t="str">
        <f t="shared" ca="1" si="9"/>
        <v xml:space="preserve"> </v>
      </c>
    </row>
    <row r="403" spans="1:8" s="83" customFormat="1" x14ac:dyDescent="0.2">
      <c r="A403" s="54" t="s">
        <v>8142</v>
      </c>
      <c r="B403" s="84" t="str">
        <f ca="1">LEFT(A403,9)&amp;'IO RSL'!U252&amp;C403</f>
        <v>:1019100000000000000000000000000000000000C7</v>
      </c>
      <c r="C403" s="83" t="str">
        <f ca="1">IF(LEN(RIGHT(DEC2HEX(255-(HEX2DEC(MID(A403,2,2))+HEX2DEC(MID(A403,4,2))+HEX2DEC(MID(A403,6,2))+HEX2DEC(MID(A403,8,2))+'IO RSL'!V252)+1),2))&gt;1,RIGHT(DEC2HEX(255-(HEX2DEC(MID(A403,2,2))+HEX2DEC(MID(A403,4,2))+HEX2DEC(MID(A403,6,2))+HEX2DEC(MID(A403,8,2))+'IO RSL'!V252)+1),2),"0"&amp;RIGHT(DEC2HEX(255-(HEX2DEC(MID(A403,2,2))+HEX2DEC(MID(A403,4,2))+HEX2DEC(MID(A403,6,2))+HEX2DEC(MID(A403,8,2))+'IO RSL'!V252)+1),2))</f>
        <v>C7</v>
      </c>
      <c r="G403" s="83" t="s">
        <v>8142</v>
      </c>
      <c r="H403" s="83" t="str">
        <f t="shared" ca="1" si="9"/>
        <v xml:space="preserve"> </v>
      </c>
    </row>
    <row r="404" spans="1:8" s="83" customFormat="1" x14ac:dyDescent="0.2">
      <c r="A404" s="54" t="s">
        <v>8143</v>
      </c>
      <c r="B404" s="84" t="str">
        <f ca="1">LEFT(A404,9)&amp;'IO RSL'!U253&amp;C404</f>
        <v>:1019200000000000000000000000000000000000B7</v>
      </c>
      <c r="C404" s="83" t="str">
        <f ca="1">IF(LEN(RIGHT(DEC2HEX(255-(HEX2DEC(MID(A404,2,2))+HEX2DEC(MID(A404,4,2))+HEX2DEC(MID(A404,6,2))+HEX2DEC(MID(A404,8,2))+'IO RSL'!V253)+1),2))&gt;1,RIGHT(DEC2HEX(255-(HEX2DEC(MID(A404,2,2))+HEX2DEC(MID(A404,4,2))+HEX2DEC(MID(A404,6,2))+HEX2DEC(MID(A404,8,2))+'IO RSL'!V253)+1),2),"0"&amp;RIGHT(DEC2HEX(255-(HEX2DEC(MID(A404,2,2))+HEX2DEC(MID(A404,4,2))+HEX2DEC(MID(A404,6,2))+HEX2DEC(MID(A404,8,2))+'IO RSL'!V253)+1),2))</f>
        <v>B7</v>
      </c>
      <c r="G404" s="83" t="s">
        <v>8143</v>
      </c>
      <c r="H404" s="83" t="str">
        <f t="shared" ca="1" si="9"/>
        <v xml:space="preserve"> </v>
      </c>
    </row>
    <row r="405" spans="1:8" s="83" customFormat="1" x14ac:dyDescent="0.2">
      <c r="A405" s="54" t="s">
        <v>8144</v>
      </c>
      <c r="B405" s="84" t="str">
        <f ca="1">LEFT(A405,9)&amp;'IO RSL'!U254&amp;C405</f>
        <v>:1019300000000000000000000000000000000000A7</v>
      </c>
      <c r="C405" s="83" t="str">
        <f ca="1">IF(LEN(RIGHT(DEC2HEX(255-(HEX2DEC(MID(A405,2,2))+HEX2DEC(MID(A405,4,2))+HEX2DEC(MID(A405,6,2))+HEX2DEC(MID(A405,8,2))+'IO RSL'!V254)+1),2))&gt;1,RIGHT(DEC2HEX(255-(HEX2DEC(MID(A405,2,2))+HEX2DEC(MID(A405,4,2))+HEX2DEC(MID(A405,6,2))+HEX2DEC(MID(A405,8,2))+'IO RSL'!V254)+1),2),"0"&amp;RIGHT(DEC2HEX(255-(HEX2DEC(MID(A405,2,2))+HEX2DEC(MID(A405,4,2))+HEX2DEC(MID(A405,6,2))+HEX2DEC(MID(A405,8,2))+'IO RSL'!V254)+1),2))</f>
        <v>A7</v>
      </c>
      <c r="G405" s="83" t="s">
        <v>8144</v>
      </c>
      <c r="H405" s="83" t="str">
        <f t="shared" ca="1" si="9"/>
        <v xml:space="preserve"> </v>
      </c>
    </row>
    <row r="406" spans="1:8" s="83" customFormat="1" x14ac:dyDescent="0.2">
      <c r="A406" s="54" t="s">
        <v>8145</v>
      </c>
      <c r="B406" s="84" t="str">
        <f ca="1">LEFT(A406,9)&amp;'IO RSL'!U255&amp;C406</f>
        <v>:101940000000000000000000000000000000000097</v>
      </c>
      <c r="C406" s="83" t="str">
        <f ca="1">IF(LEN(RIGHT(DEC2HEX(255-(HEX2DEC(MID(A406,2,2))+HEX2DEC(MID(A406,4,2))+HEX2DEC(MID(A406,6,2))+HEX2DEC(MID(A406,8,2))+'IO RSL'!V255)+1),2))&gt;1,RIGHT(DEC2HEX(255-(HEX2DEC(MID(A406,2,2))+HEX2DEC(MID(A406,4,2))+HEX2DEC(MID(A406,6,2))+HEX2DEC(MID(A406,8,2))+'IO RSL'!V255)+1),2),"0"&amp;RIGHT(DEC2HEX(255-(HEX2DEC(MID(A406,2,2))+HEX2DEC(MID(A406,4,2))+HEX2DEC(MID(A406,6,2))+HEX2DEC(MID(A406,8,2))+'IO RSL'!V255)+1),2))</f>
        <v>97</v>
      </c>
      <c r="G406" s="83" t="s">
        <v>8145</v>
      </c>
      <c r="H406" s="83" t="str">
        <f t="shared" ca="1" si="9"/>
        <v xml:space="preserve"> </v>
      </c>
    </row>
    <row r="407" spans="1:8" s="83" customFormat="1" x14ac:dyDescent="0.2">
      <c r="A407" s="54" t="s">
        <v>8146</v>
      </c>
      <c r="B407" s="84" t="str">
        <f ca="1">LEFT(A407,9)&amp;'IO RSL'!U256&amp;C407</f>
        <v>:101950000000000000000000000000000000000087</v>
      </c>
      <c r="C407" s="83" t="str">
        <f ca="1">IF(LEN(RIGHT(DEC2HEX(255-(HEX2DEC(MID(A407,2,2))+HEX2DEC(MID(A407,4,2))+HEX2DEC(MID(A407,6,2))+HEX2DEC(MID(A407,8,2))+'IO RSL'!V256)+1),2))&gt;1,RIGHT(DEC2HEX(255-(HEX2DEC(MID(A407,2,2))+HEX2DEC(MID(A407,4,2))+HEX2DEC(MID(A407,6,2))+HEX2DEC(MID(A407,8,2))+'IO RSL'!V256)+1),2),"0"&amp;RIGHT(DEC2HEX(255-(HEX2DEC(MID(A407,2,2))+HEX2DEC(MID(A407,4,2))+HEX2DEC(MID(A407,6,2))+HEX2DEC(MID(A407,8,2))+'IO RSL'!V256)+1),2))</f>
        <v>87</v>
      </c>
      <c r="G407" s="83" t="s">
        <v>8146</v>
      </c>
      <c r="H407" s="83" t="str">
        <f t="shared" ca="1" si="9"/>
        <v xml:space="preserve"> </v>
      </c>
    </row>
    <row r="408" spans="1:8" s="83" customFormat="1" x14ac:dyDescent="0.2">
      <c r="A408" s="54" t="s">
        <v>8147</v>
      </c>
      <c r="B408" s="84" t="str">
        <f ca="1">LEFT(A408,9)&amp;'IO RSL'!U257&amp;C408</f>
        <v>:101960000000000000000000000000000000000077</v>
      </c>
      <c r="C408" s="83" t="str">
        <f ca="1">IF(LEN(RIGHT(DEC2HEX(255-(HEX2DEC(MID(A408,2,2))+HEX2DEC(MID(A408,4,2))+HEX2DEC(MID(A408,6,2))+HEX2DEC(MID(A408,8,2))+'IO RSL'!V257)+1),2))&gt;1,RIGHT(DEC2HEX(255-(HEX2DEC(MID(A408,2,2))+HEX2DEC(MID(A408,4,2))+HEX2DEC(MID(A408,6,2))+HEX2DEC(MID(A408,8,2))+'IO RSL'!V257)+1),2),"0"&amp;RIGHT(DEC2HEX(255-(HEX2DEC(MID(A408,2,2))+HEX2DEC(MID(A408,4,2))+HEX2DEC(MID(A408,6,2))+HEX2DEC(MID(A408,8,2))+'IO RSL'!V257)+1),2))</f>
        <v>77</v>
      </c>
      <c r="G408" s="83" t="s">
        <v>8147</v>
      </c>
      <c r="H408" s="83" t="str">
        <f t="shared" ca="1" si="9"/>
        <v xml:space="preserve"> </v>
      </c>
    </row>
    <row r="409" spans="1:8" s="83" customFormat="1" x14ac:dyDescent="0.2">
      <c r="A409" s="54" t="s">
        <v>8148</v>
      </c>
      <c r="B409" s="84" t="str">
        <f ca="1">LEFT(A409,9)&amp;'IO RSL'!U258&amp;C409</f>
        <v>:101970000000000000000000000000000000000067</v>
      </c>
      <c r="C409" s="83" t="str">
        <f ca="1">IF(LEN(RIGHT(DEC2HEX(255-(HEX2DEC(MID(A409,2,2))+HEX2DEC(MID(A409,4,2))+HEX2DEC(MID(A409,6,2))+HEX2DEC(MID(A409,8,2))+'IO RSL'!V258)+1),2))&gt;1,RIGHT(DEC2HEX(255-(HEX2DEC(MID(A409,2,2))+HEX2DEC(MID(A409,4,2))+HEX2DEC(MID(A409,6,2))+HEX2DEC(MID(A409,8,2))+'IO RSL'!V258)+1),2),"0"&amp;RIGHT(DEC2HEX(255-(HEX2DEC(MID(A409,2,2))+HEX2DEC(MID(A409,4,2))+HEX2DEC(MID(A409,6,2))+HEX2DEC(MID(A409,8,2))+'IO RSL'!V258)+1),2))</f>
        <v>67</v>
      </c>
      <c r="G409" s="83" t="s">
        <v>8148</v>
      </c>
      <c r="H409" s="83" t="str">
        <f t="shared" ca="1" si="9"/>
        <v xml:space="preserve"> </v>
      </c>
    </row>
    <row r="410" spans="1:8" s="83" customFormat="1" x14ac:dyDescent="0.2">
      <c r="A410" s="54" t="s">
        <v>8149</v>
      </c>
      <c r="B410" s="84" t="str">
        <f ca="1">LEFT(A410,9)&amp;'IO RSL'!U259&amp;C410</f>
        <v>:101980000000000000000000000000000000000057</v>
      </c>
      <c r="C410" s="83" t="str">
        <f ca="1">IF(LEN(RIGHT(DEC2HEX(255-(HEX2DEC(MID(A410,2,2))+HEX2DEC(MID(A410,4,2))+HEX2DEC(MID(A410,6,2))+HEX2DEC(MID(A410,8,2))+'IO RSL'!V259)+1),2))&gt;1,RIGHT(DEC2HEX(255-(HEX2DEC(MID(A410,2,2))+HEX2DEC(MID(A410,4,2))+HEX2DEC(MID(A410,6,2))+HEX2DEC(MID(A410,8,2))+'IO RSL'!V259)+1),2),"0"&amp;RIGHT(DEC2HEX(255-(HEX2DEC(MID(A410,2,2))+HEX2DEC(MID(A410,4,2))+HEX2DEC(MID(A410,6,2))+HEX2DEC(MID(A410,8,2))+'IO RSL'!V259)+1),2))</f>
        <v>57</v>
      </c>
      <c r="G410" s="83" t="s">
        <v>8149</v>
      </c>
      <c r="H410" s="83" t="str">
        <f t="shared" ca="1" si="9"/>
        <v xml:space="preserve"> </v>
      </c>
    </row>
    <row r="411" spans="1:8" s="83" customFormat="1" x14ac:dyDescent="0.2">
      <c r="A411" s="54" t="s">
        <v>8150</v>
      </c>
      <c r="B411" s="84" t="str">
        <f ca="1">LEFT(A411,9)&amp;'IO RSL'!U260&amp;C411</f>
        <v>:101990000000000000000000000000000000000047</v>
      </c>
      <c r="C411" s="83" t="str">
        <f ca="1">IF(LEN(RIGHT(DEC2HEX(255-(HEX2DEC(MID(A411,2,2))+HEX2DEC(MID(A411,4,2))+HEX2DEC(MID(A411,6,2))+HEX2DEC(MID(A411,8,2))+'IO RSL'!V260)+1),2))&gt;1,RIGHT(DEC2HEX(255-(HEX2DEC(MID(A411,2,2))+HEX2DEC(MID(A411,4,2))+HEX2DEC(MID(A411,6,2))+HEX2DEC(MID(A411,8,2))+'IO RSL'!V260)+1),2),"0"&amp;RIGHT(DEC2HEX(255-(HEX2DEC(MID(A411,2,2))+HEX2DEC(MID(A411,4,2))+HEX2DEC(MID(A411,6,2))+HEX2DEC(MID(A411,8,2))+'IO RSL'!V260)+1),2))</f>
        <v>47</v>
      </c>
      <c r="G411" s="83" t="s">
        <v>8150</v>
      </c>
      <c r="H411" s="83" t="str">
        <f t="shared" ca="1" si="9"/>
        <v xml:space="preserve"> </v>
      </c>
    </row>
    <row r="412" spans="1:8" s="83" customFormat="1" x14ac:dyDescent="0.2">
      <c r="A412" s="54" t="s">
        <v>8151</v>
      </c>
      <c r="B412" s="84" t="str">
        <f ca="1">LEFT(A412,9)&amp;'IO RSL'!U261&amp;C412</f>
        <v>:1019A0000000000000000000000000000000000037</v>
      </c>
      <c r="C412" s="83" t="str">
        <f ca="1">IF(LEN(RIGHT(DEC2HEX(255-(HEX2DEC(MID(A412,2,2))+HEX2DEC(MID(A412,4,2))+HEX2DEC(MID(A412,6,2))+HEX2DEC(MID(A412,8,2))+'IO RSL'!V261)+1),2))&gt;1,RIGHT(DEC2HEX(255-(HEX2DEC(MID(A412,2,2))+HEX2DEC(MID(A412,4,2))+HEX2DEC(MID(A412,6,2))+HEX2DEC(MID(A412,8,2))+'IO RSL'!V261)+1),2),"0"&amp;RIGHT(DEC2HEX(255-(HEX2DEC(MID(A412,2,2))+HEX2DEC(MID(A412,4,2))+HEX2DEC(MID(A412,6,2))+HEX2DEC(MID(A412,8,2))+'IO RSL'!V261)+1),2))</f>
        <v>37</v>
      </c>
      <c r="G412" s="83" t="s">
        <v>8151</v>
      </c>
      <c r="H412" s="83" t="str">
        <f t="shared" ca="1" si="9"/>
        <v xml:space="preserve"> </v>
      </c>
    </row>
    <row r="413" spans="1:8" s="83" customFormat="1" x14ac:dyDescent="0.2">
      <c r="A413" s="54" t="s">
        <v>8152</v>
      </c>
      <c r="B413" s="84" t="str">
        <f ca="1">LEFT(A413,9)&amp;'IO RSL'!U262&amp;C413</f>
        <v>:1019B0000000000000000000000000000000000027</v>
      </c>
      <c r="C413" s="83" t="str">
        <f ca="1">IF(LEN(RIGHT(DEC2HEX(255-(HEX2DEC(MID(A413,2,2))+HEX2DEC(MID(A413,4,2))+HEX2DEC(MID(A413,6,2))+HEX2DEC(MID(A413,8,2))+'IO RSL'!V262)+1),2))&gt;1,RIGHT(DEC2HEX(255-(HEX2DEC(MID(A413,2,2))+HEX2DEC(MID(A413,4,2))+HEX2DEC(MID(A413,6,2))+HEX2DEC(MID(A413,8,2))+'IO RSL'!V262)+1),2),"0"&amp;RIGHT(DEC2HEX(255-(HEX2DEC(MID(A413,2,2))+HEX2DEC(MID(A413,4,2))+HEX2DEC(MID(A413,6,2))+HEX2DEC(MID(A413,8,2))+'IO RSL'!V262)+1),2))</f>
        <v>27</v>
      </c>
      <c r="G413" s="83" t="s">
        <v>8152</v>
      </c>
      <c r="H413" s="83" t="str">
        <f t="shared" ca="1" si="9"/>
        <v xml:space="preserve"> </v>
      </c>
    </row>
    <row r="414" spans="1:8" s="83" customFormat="1" x14ac:dyDescent="0.2">
      <c r="A414" s="54" t="s">
        <v>8153</v>
      </c>
      <c r="B414" s="84" t="str">
        <f ca="1">LEFT(A414,9)&amp;'IO RSL'!U263&amp;C414</f>
        <v>:1019C0000000000000000000000000000000000017</v>
      </c>
      <c r="C414" s="83" t="str">
        <f ca="1">IF(LEN(RIGHT(DEC2HEX(255-(HEX2DEC(MID(A414,2,2))+HEX2DEC(MID(A414,4,2))+HEX2DEC(MID(A414,6,2))+HEX2DEC(MID(A414,8,2))+'IO RSL'!V263)+1),2))&gt;1,RIGHT(DEC2HEX(255-(HEX2DEC(MID(A414,2,2))+HEX2DEC(MID(A414,4,2))+HEX2DEC(MID(A414,6,2))+HEX2DEC(MID(A414,8,2))+'IO RSL'!V263)+1),2),"0"&amp;RIGHT(DEC2HEX(255-(HEX2DEC(MID(A414,2,2))+HEX2DEC(MID(A414,4,2))+HEX2DEC(MID(A414,6,2))+HEX2DEC(MID(A414,8,2))+'IO RSL'!V263)+1),2))</f>
        <v>17</v>
      </c>
      <c r="G414" s="83" t="s">
        <v>8153</v>
      </c>
      <c r="H414" s="83" t="str">
        <f t="shared" ca="1" si="9"/>
        <v xml:space="preserve"> </v>
      </c>
    </row>
    <row r="415" spans="1:8" s="83" customFormat="1" x14ac:dyDescent="0.2">
      <c r="A415" s="54" t="s">
        <v>8154</v>
      </c>
      <c r="B415" s="84" t="str">
        <f ca="1">LEFT(A415,9)&amp;'IO RSL'!U264&amp;C415</f>
        <v>:1019D0000000000000000000000000000000000007</v>
      </c>
      <c r="C415" s="83" t="str">
        <f ca="1">IF(LEN(RIGHT(DEC2HEX(255-(HEX2DEC(MID(A415,2,2))+HEX2DEC(MID(A415,4,2))+HEX2DEC(MID(A415,6,2))+HEX2DEC(MID(A415,8,2))+'IO RSL'!V264)+1),2))&gt;1,RIGHT(DEC2HEX(255-(HEX2DEC(MID(A415,2,2))+HEX2DEC(MID(A415,4,2))+HEX2DEC(MID(A415,6,2))+HEX2DEC(MID(A415,8,2))+'IO RSL'!V264)+1),2),"0"&amp;RIGHT(DEC2HEX(255-(HEX2DEC(MID(A415,2,2))+HEX2DEC(MID(A415,4,2))+HEX2DEC(MID(A415,6,2))+HEX2DEC(MID(A415,8,2))+'IO RSL'!V264)+1),2))</f>
        <v>07</v>
      </c>
      <c r="G415" s="83" t="s">
        <v>8154</v>
      </c>
      <c r="H415" s="83" t="str">
        <f t="shared" ca="1" si="9"/>
        <v xml:space="preserve"> </v>
      </c>
    </row>
    <row r="416" spans="1:8" s="83" customFormat="1" x14ac:dyDescent="0.2">
      <c r="A416" s="54" t="s">
        <v>8155</v>
      </c>
      <c r="B416" s="84" t="str">
        <f ca="1">LEFT(A416,9)&amp;'IO RSL'!U265&amp;C416</f>
        <v>:1019E00000000000000000000000000000000000F7</v>
      </c>
      <c r="C416" s="83" t="str">
        <f ca="1">IF(LEN(RIGHT(DEC2HEX(255-(HEX2DEC(MID(A416,2,2))+HEX2DEC(MID(A416,4,2))+HEX2DEC(MID(A416,6,2))+HEX2DEC(MID(A416,8,2))+'IO RSL'!V265)+1),2))&gt;1,RIGHT(DEC2HEX(255-(HEX2DEC(MID(A416,2,2))+HEX2DEC(MID(A416,4,2))+HEX2DEC(MID(A416,6,2))+HEX2DEC(MID(A416,8,2))+'IO RSL'!V265)+1),2),"0"&amp;RIGHT(DEC2HEX(255-(HEX2DEC(MID(A416,2,2))+HEX2DEC(MID(A416,4,2))+HEX2DEC(MID(A416,6,2))+HEX2DEC(MID(A416,8,2))+'IO RSL'!V265)+1),2))</f>
        <v>F7</v>
      </c>
      <c r="G416" s="83" t="s">
        <v>8155</v>
      </c>
      <c r="H416" s="83" t="str">
        <f t="shared" ca="1" si="9"/>
        <v xml:space="preserve"> </v>
      </c>
    </row>
    <row r="417" spans="1:8" s="83" customFormat="1" x14ac:dyDescent="0.2">
      <c r="A417" s="54" t="s">
        <v>8156</v>
      </c>
      <c r="B417" s="84" t="str">
        <f ca="1">LEFT(A417,9)&amp;'IO RSL'!U266&amp;C417</f>
        <v>:1019F00000000000000000000000000000000000E7</v>
      </c>
      <c r="C417" s="83" t="str">
        <f ca="1">IF(LEN(RIGHT(DEC2HEX(255-(HEX2DEC(MID(A417,2,2))+HEX2DEC(MID(A417,4,2))+HEX2DEC(MID(A417,6,2))+HEX2DEC(MID(A417,8,2))+'IO RSL'!V266)+1),2))&gt;1,RIGHT(DEC2HEX(255-(HEX2DEC(MID(A417,2,2))+HEX2DEC(MID(A417,4,2))+HEX2DEC(MID(A417,6,2))+HEX2DEC(MID(A417,8,2))+'IO RSL'!V266)+1),2),"0"&amp;RIGHT(DEC2HEX(255-(HEX2DEC(MID(A417,2,2))+HEX2DEC(MID(A417,4,2))+HEX2DEC(MID(A417,6,2))+HEX2DEC(MID(A417,8,2))+'IO RSL'!V266)+1),2))</f>
        <v>E7</v>
      </c>
      <c r="G417" s="83" t="s">
        <v>8156</v>
      </c>
      <c r="H417" s="83" t="str">
        <f t="shared" ca="1" si="9"/>
        <v xml:space="preserve"> </v>
      </c>
    </row>
    <row r="418" spans="1:8" s="83" customFormat="1" x14ac:dyDescent="0.2">
      <c r="A418" s="54" t="s">
        <v>8157</v>
      </c>
      <c r="B418" s="84" t="str">
        <f ca="1">LEFT(A418,9)&amp;'IO RSL'!U267&amp;C418</f>
        <v>:101A000000000000000000000000000000000000D6</v>
      </c>
      <c r="C418" s="83" t="str">
        <f ca="1">IF(LEN(RIGHT(DEC2HEX(255-(HEX2DEC(MID(A418,2,2))+HEX2DEC(MID(A418,4,2))+HEX2DEC(MID(A418,6,2))+HEX2DEC(MID(A418,8,2))+'IO RSL'!V267)+1),2))&gt;1,RIGHT(DEC2HEX(255-(HEX2DEC(MID(A418,2,2))+HEX2DEC(MID(A418,4,2))+HEX2DEC(MID(A418,6,2))+HEX2DEC(MID(A418,8,2))+'IO RSL'!V267)+1),2),"0"&amp;RIGHT(DEC2HEX(255-(HEX2DEC(MID(A418,2,2))+HEX2DEC(MID(A418,4,2))+HEX2DEC(MID(A418,6,2))+HEX2DEC(MID(A418,8,2))+'IO RSL'!V267)+1),2))</f>
        <v>D6</v>
      </c>
      <c r="G418" s="83" t="s">
        <v>8157</v>
      </c>
      <c r="H418" s="83" t="str">
        <f t="shared" ca="1" si="9"/>
        <v xml:space="preserve"> </v>
      </c>
    </row>
    <row r="419" spans="1:8" s="83" customFormat="1" x14ac:dyDescent="0.2">
      <c r="A419" s="54" t="s">
        <v>8158</v>
      </c>
      <c r="B419" s="84" t="str">
        <f ca="1">LEFT(A419,9)&amp;'IO RSL'!U268&amp;C419</f>
        <v>:101A100000000000000000000000000000000000C6</v>
      </c>
      <c r="C419" s="83" t="str">
        <f ca="1">IF(LEN(RIGHT(DEC2HEX(255-(HEX2DEC(MID(A419,2,2))+HEX2DEC(MID(A419,4,2))+HEX2DEC(MID(A419,6,2))+HEX2DEC(MID(A419,8,2))+'IO RSL'!V268)+1),2))&gt;1,RIGHT(DEC2HEX(255-(HEX2DEC(MID(A419,2,2))+HEX2DEC(MID(A419,4,2))+HEX2DEC(MID(A419,6,2))+HEX2DEC(MID(A419,8,2))+'IO RSL'!V268)+1),2),"0"&amp;RIGHT(DEC2HEX(255-(HEX2DEC(MID(A419,2,2))+HEX2DEC(MID(A419,4,2))+HEX2DEC(MID(A419,6,2))+HEX2DEC(MID(A419,8,2))+'IO RSL'!V268)+1),2))</f>
        <v>C6</v>
      </c>
      <c r="G419" s="83" t="s">
        <v>8158</v>
      </c>
      <c r="H419" s="83" t="str">
        <f t="shared" ca="1" si="9"/>
        <v xml:space="preserve"> </v>
      </c>
    </row>
    <row r="420" spans="1:8" s="83" customFormat="1" x14ac:dyDescent="0.2">
      <c r="A420" s="54" t="s">
        <v>8159</v>
      </c>
      <c r="B420" s="84" t="str">
        <f ca="1">LEFT(A420,9)&amp;'IO RSL'!U269&amp;C420</f>
        <v>:101A200000000000000000000000000000000000B6</v>
      </c>
      <c r="C420" s="83" t="str">
        <f ca="1">IF(LEN(RIGHT(DEC2HEX(255-(HEX2DEC(MID(A420,2,2))+HEX2DEC(MID(A420,4,2))+HEX2DEC(MID(A420,6,2))+HEX2DEC(MID(A420,8,2))+'IO RSL'!V269)+1),2))&gt;1,RIGHT(DEC2HEX(255-(HEX2DEC(MID(A420,2,2))+HEX2DEC(MID(A420,4,2))+HEX2DEC(MID(A420,6,2))+HEX2DEC(MID(A420,8,2))+'IO RSL'!V269)+1),2),"0"&amp;RIGHT(DEC2HEX(255-(HEX2DEC(MID(A420,2,2))+HEX2DEC(MID(A420,4,2))+HEX2DEC(MID(A420,6,2))+HEX2DEC(MID(A420,8,2))+'IO RSL'!V269)+1),2))</f>
        <v>B6</v>
      </c>
      <c r="G420" s="83" t="s">
        <v>8159</v>
      </c>
      <c r="H420" s="83" t="str">
        <f t="shared" ca="1" si="9"/>
        <v xml:space="preserve"> </v>
      </c>
    </row>
    <row r="421" spans="1:8" s="83" customFormat="1" x14ac:dyDescent="0.2">
      <c r="A421" s="54" t="s">
        <v>8160</v>
      </c>
      <c r="B421" s="84" t="str">
        <f ca="1">LEFT(A421,9)&amp;'IO RSL'!U270&amp;C421</f>
        <v>:101A300000000000000000000000000000000000A6</v>
      </c>
      <c r="C421" s="83" t="str">
        <f ca="1">IF(LEN(RIGHT(DEC2HEX(255-(HEX2DEC(MID(A421,2,2))+HEX2DEC(MID(A421,4,2))+HEX2DEC(MID(A421,6,2))+HEX2DEC(MID(A421,8,2))+'IO RSL'!V270)+1),2))&gt;1,RIGHT(DEC2HEX(255-(HEX2DEC(MID(A421,2,2))+HEX2DEC(MID(A421,4,2))+HEX2DEC(MID(A421,6,2))+HEX2DEC(MID(A421,8,2))+'IO RSL'!V270)+1),2),"0"&amp;RIGHT(DEC2HEX(255-(HEX2DEC(MID(A421,2,2))+HEX2DEC(MID(A421,4,2))+HEX2DEC(MID(A421,6,2))+HEX2DEC(MID(A421,8,2))+'IO RSL'!V270)+1),2))</f>
        <v>A6</v>
      </c>
      <c r="G421" s="83" t="s">
        <v>8160</v>
      </c>
      <c r="H421" s="83" t="str">
        <f t="shared" ca="1" si="9"/>
        <v xml:space="preserve"> </v>
      </c>
    </row>
    <row r="422" spans="1:8" s="83" customFormat="1" x14ac:dyDescent="0.2">
      <c r="A422" s="54" t="s">
        <v>8161</v>
      </c>
      <c r="B422" s="84" t="str">
        <f ca="1">LEFT(A422,9)&amp;'IO RSL'!U271&amp;C422</f>
        <v>:101A40000000000000000000000000000000000096</v>
      </c>
      <c r="C422" s="83" t="str">
        <f ca="1">IF(LEN(RIGHT(DEC2HEX(255-(HEX2DEC(MID(A422,2,2))+HEX2DEC(MID(A422,4,2))+HEX2DEC(MID(A422,6,2))+HEX2DEC(MID(A422,8,2))+'IO RSL'!V271)+1),2))&gt;1,RIGHT(DEC2HEX(255-(HEX2DEC(MID(A422,2,2))+HEX2DEC(MID(A422,4,2))+HEX2DEC(MID(A422,6,2))+HEX2DEC(MID(A422,8,2))+'IO RSL'!V271)+1),2),"0"&amp;RIGHT(DEC2HEX(255-(HEX2DEC(MID(A422,2,2))+HEX2DEC(MID(A422,4,2))+HEX2DEC(MID(A422,6,2))+HEX2DEC(MID(A422,8,2))+'IO RSL'!V271)+1),2))</f>
        <v>96</v>
      </c>
      <c r="G422" s="83" t="s">
        <v>8161</v>
      </c>
      <c r="H422" s="83" t="str">
        <f t="shared" ca="1" si="9"/>
        <v xml:space="preserve"> </v>
      </c>
    </row>
    <row r="423" spans="1:8" s="83" customFormat="1" x14ac:dyDescent="0.2">
      <c r="A423" s="54" t="s">
        <v>8162</v>
      </c>
      <c r="B423" s="84" t="str">
        <f ca="1">LEFT(A423,9)&amp;'IO RSL'!U272&amp;C423</f>
        <v>:101A50000000000000000000000000000000000086</v>
      </c>
      <c r="C423" s="83" t="str">
        <f ca="1">IF(LEN(RIGHT(DEC2HEX(255-(HEX2DEC(MID(A423,2,2))+HEX2DEC(MID(A423,4,2))+HEX2DEC(MID(A423,6,2))+HEX2DEC(MID(A423,8,2))+'IO RSL'!V272)+1),2))&gt;1,RIGHT(DEC2HEX(255-(HEX2DEC(MID(A423,2,2))+HEX2DEC(MID(A423,4,2))+HEX2DEC(MID(A423,6,2))+HEX2DEC(MID(A423,8,2))+'IO RSL'!V272)+1),2),"0"&amp;RIGHT(DEC2HEX(255-(HEX2DEC(MID(A423,2,2))+HEX2DEC(MID(A423,4,2))+HEX2DEC(MID(A423,6,2))+HEX2DEC(MID(A423,8,2))+'IO RSL'!V272)+1),2))</f>
        <v>86</v>
      </c>
      <c r="G423" s="83" t="s">
        <v>8162</v>
      </c>
      <c r="H423" s="83" t="str">
        <f t="shared" ca="1" si="9"/>
        <v xml:space="preserve"> </v>
      </c>
    </row>
    <row r="424" spans="1:8" s="83" customFormat="1" x14ac:dyDescent="0.2">
      <c r="A424" s="54" t="s">
        <v>8163</v>
      </c>
      <c r="B424" s="84" t="str">
        <f ca="1">LEFT(A424,9)&amp;'IO RSL'!U273&amp;C424</f>
        <v>:101A60000000000000000000000000000000000076</v>
      </c>
      <c r="C424" s="83" t="str">
        <f ca="1">IF(LEN(RIGHT(DEC2HEX(255-(HEX2DEC(MID(A424,2,2))+HEX2DEC(MID(A424,4,2))+HEX2DEC(MID(A424,6,2))+HEX2DEC(MID(A424,8,2))+'IO RSL'!V273)+1),2))&gt;1,RIGHT(DEC2HEX(255-(HEX2DEC(MID(A424,2,2))+HEX2DEC(MID(A424,4,2))+HEX2DEC(MID(A424,6,2))+HEX2DEC(MID(A424,8,2))+'IO RSL'!V273)+1),2),"0"&amp;RIGHT(DEC2HEX(255-(HEX2DEC(MID(A424,2,2))+HEX2DEC(MID(A424,4,2))+HEX2DEC(MID(A424,6,2))+HEX2DEC(MID(A424,8,2))+'IO RSL'!V273)+1),2))</f>
        <v>76</v>
      </c>
      <c r="G424" s="83" t="s">
        <v>8163</v>
      </c>
      <c r="H424" s="83" t="str">
        <f t="shared" ca="1" si="9"/>
        <v xml:space="preserve"> </v>
      </c>
    </row>
    <row r="425" spans="1:8" s="83" customFormat="1" x14ac:dyDescent="0.2">
      <c r="A425" s="54" t="s">
        <v>8164</v>
      </c>
      <c r="B425" s="84" t="str">
        <f ca="1">LEFT(A425,9)&amp;'IO RSL'!U274&amp;C425</f>
        <v>:101A70000000000000000000000000000000000066</v>
      </c>
      <c r="C425" s="83" t="str">
        <f ca="1">IF(LEN(RIGHT(DEC2HEX(255-(HEX2DEC(MID(A425,2,2))+HEX2DEC(MID(A425,4,2))+HEX2DEC(MID(A425,6,2))+HEX2DEC(MID(A425,8,2))+'IO RSL'!V274)+1),2))&gt;1,RIGHT(DEC2HEX(255-(HEX2DEC(MID(A425,2,2))+HEX2DEC(MID(A425,4,2))+HEX2DEC(MID(A425,6,2))+HEX2DEC(MID(A425,8,2))+'IO RSL'!V274)+1),2),"0"&amp;RIGHT(DEC2HEX(255-(HEX2DEC(MID(A425,2,2))+HEX2DEC(MID(A425,4,2))+HEX2DEC(MID(A425,6,2))+HEX2DEC(MID(A425,8,2))+'IO RSL'!V274)+1),2))</f>
        <v>66</v>
      </c>
      <c r="G425" s="83" t="s">
        <v>8164</v>
      </c>
      <c r="H425" s="83" t="str">
        <f t="shared" ca="1" si="9"/>
        <v xml:space="preserve"> </v>
      </c>
    </row>
    <row r="426" spans="1:8" s="83" customFormat="1" x14ac:dyDescent="0.2">
      <c r="A426" s="54" t="s">
        <v>8165</v>
      </c>
      <c r="B426" s="84" t="str">
        <f ca="1">LEFT(A426,9)&amp;'IO RSL'!U275&amp;C426</f>
        <v>:101A80000000000000000000000000000000000056</v>
      </c>
      <c r="C426" s="83" t="str">
        <f ca="1">IF(LEN(RIGHT(DEC2HEX(255-(HEX2DEC(MID(A426,2,2))+HEX2DEC(MID(A426,4,2))+HEX2DEC(MID(A426,6,2))+HEX2DEC(MID(A426,8,2))+'IO RSL'!V275)+1),2))&gt;1,RIGHT(DEC2HEX(255-(HEX2DEC(MID(A426,2,2))+HEX2DEC(MID(A426,4,2))+HEX2DEC(MID(A426,6,2))+HEX2DEC(MID(A426,8,2))+'IO RSL'!V275)+1),2),"0"&amp;RIGHT(DEC2HEX(255-(HEX2DEC(MID(A426,2,2))+HEX2DEC(MID(A426,4,2))+HEX2DEC(MID(A426,6,2))+HEX2DEC(MID(A426,8,2))+'IO RSL'!V275)+1),2))</f>
        <v>56</v>
      </c>
      <c r="G426" s="83" t="s">
        <v>8165</v>
      </c>
      <c r="H426" s="83" t="str">
        <f t="shared" ca="1" si="9"/>
        <v xml:space="preserve"> </v>
      </c>
    </row>
    <row r="427" spans="1:8" s="83" customFormat="1" x14ac:dyDescent="0.2">
      <c r="A427" s="54" t="s">
        <v>8166</v>
      </c>
      <c r="B427" s="84" t="str">
        <f ca="1">LEFT(A427,9)&amp;'IO RSL'!U276&amp;C427</f>
        <v>:101A90000000000000000000000000000000000046</v>
      </c>
      <c r="C427" s="83" t="str">
        <f ca="1">IF(LEN(RIGHT(DEC2HEX(255-(HEX2DEC(MID(A427,2,2))+HEX2DEC(MID(A427,4,2))+HEX2DEC(MID(A427,6,2))+HEX2DEC(MID(A427,8,2))+'IO RSL'!V276)+1),2))&gt;1,RIGHT(DEC2HEX(255-(HEX2DEC(MID(A427,2,2))+HEX2DEC(MID(A427,4,2))+HEX2DEC(MID(A427,6,2))+HEX2DEC(MID(A427,8,2))+'IO RSL'!V276)+1),2),"0"&amp;RIGHT(DEC2HEX(255-(HEX2DEC(MID(A427,2,2))+HEX2DEC(MID(A427,4,2))+HEX2DEC(MID(A427,6,2))+HEX2DEC(MID(A427,8,2))+'IO RSL'!V276)+1),2))</f>
        <v>46</v>
      </c>
      <c r="G427" s="83" t="s">
        <v>8166</v>
      </c>
      <c r="H427" s="83" t="str">
        <f t="shared" ca="1" si="9"/>
        <v xml:space="preserve"> </v>
      </c>
    </row>
    <row r="428" spans="1:8" s="83" customFormat="1" x14ac:dyDescent="0.2">
      <c r="A428" s="54" t="s">
        <v>8167</v>
      </c>
      <c r="B428" s="84" t="str">
        <f ca="1">LEFT(A428,9)&amp;'IO RSL'!U277&amp;C428</f>
        <v>:101AA0000000000000000000000000000000000036</v>
      </c>
      <c r="C428" s="83" t="str">
        <f ca="1">IF(LEN(RIGHT(DEC2HEX(255-(HEX2DEC(MID(A428,2,2))+HEX2DEC(MID(A428,4,2))+HEX2DEC(MID(A428,6,2))+HEX2DEC(MID(A428,8,2))+'IO RSL'!V277)+1),2))&gt;1,RIGHT(DEC2HEX(255-(HEX2DEC(MID(A428,2,2))+HEX2DEC(MID(A428,4,2))+HEX2DEC(MID(A428,6,2))+HEX2DEC(MID(A428,8,2))+'IO RSL'!V277)+1),2),"0"&amp;RIGHT(DEC2HEX(255-(HEX2DEC(MID(A428,2,2))+HEX2DEC(MID(A428,4,2))+HEX2DEC(MID(A428,6,2))+HEX2DEC(MID(A428,8,2))+'IO RSL'!V277)+1),2))</f>
        <v>36</v>
      </c>
      <c r="G428" s="83" t="s">
        <v>8167</v>
      </c>
      <c r="H428" s="83" t="str">
        <f t="shared" ca="1" si="9"/>
        <v xml:space="preserve"> </v>
      </c>
    </row>
    <row r="429" spans="1:8" s="83" customFormat="1" x14ac:dyDescent="0.2">
      <c r="A429" s="54" t="s">
        <v>8168</v>
      </c>
      <c r="B429" s="84" t="str">
        <f ca="1">LEFT(A429,9)&amp;'IO RSL'!U278&amp;C429</f>
        <v>:101AB0000000000000000000000000000000000026</v>
      </c>
      <c r="C429" s="83" t="str">
        <f ca="1">IF(LEN(RIGHT(DEC2HEX(255-(HEX2DEC(MID(A429,2,2))+HEX2DEC(MID(A429,4,2))+HEX2DEC(MID(A429,6,2))+HEX2DEC(MID(A429,8,2))+'IO RSL'!V278)+1),2))&gt;1,RIGHT(DEC2HEX(255-(HEX2DEC(MID(A429,2,2))+HEX2DEC(MID(A429,4,2))+HEX2DEC(MID(A429,6,2))+HEX2DEC(MID(A429,8,2))+'IO RSL'!V278)+1),2),"0"&amp;RIGHT(DEC2HEX(255-(HEX2DEC(MID(A429,2,2))+HEX2DEC(MID(A429,4,2))+HEX2DEC(MID(A429,6,2))+HEX2DEC(MID(A429,8,2))+'IO RSL'!V278)+1),2))</f>
        <v>26</v>
      </c>
      <c r="G429" s="83" t="s">
        <v>8168</v>
      </c>
      <c r="H429" s="83" t="str">
        <f t="shared" ca="1" si="9"/>
        <v xml:space="preserve"> </v>
      </c>
    </row>
    <row r="430" spans="1:8" s="83" customFormat="1" x14ac:dyDescent="0.2">
      <c r="A430" s="54" t="s">
        <v>8169</v>
      </c>
      <c r="B430" s="84" t="str">
        <f ca="1">LEFT(A430,9)&amp;'IO RSL'!U279&amp;C430</f>
        <v>:101AC0000000000000000000000000000000000016</v>
      </c>
      <c r="C430" s="83" t="str">
        <f ca="1">IF(LEN(RIGHT(DEC2HEX(255-(HEX2DEC(MID(A430,2,2))+HEX2DEC(MID(A430,4,2))+HEX2DEC(MID(A430,6,2))+HEX2DEC(MID(A430,8,2))+'IO RSL'!V279)+1),2))&gt;1,RIGHT(DEC2HEX(255-(HEX2DEC(MID(A430,2,2))+HEX2DEC(MID(A430,4,2))+HEX2DEC(MID(A430,6,2))+HEX2DEC(MID(A430,8,2))+'IO RSL'!V279)+1),2),"0"&amp;RIGHT(DEC2HEX(255-(HEX2DEC(MID(A430,2,2))+HEX2DEC(MID(A430,4,2))+HEX2DEC(MID(A430,6,2))+HEX2DEC(MID(A430,8,2))+'IO RSL'!V279)+1),2))</f>
        <v>16</v>
      </c>
      <c r="G430" s="83" t="s">
        <v>8169</v>
      </c>
      <c r="H430" s="83" t="str">
        <f t="shared" ca="1" si="9"/>
        <v xml:space="preserve"> </v>
      </c>
    </row>
    <row r="431" spans="1:8" s="83" customFormat="1" x14ac:dyDescent="0.2">
      <c r="A431" s="54" t="s">
        <v>8170</v>
      </c>
      <c r="B431" s="84" t="str">
        <f ca="1">LEFT(A431,9)&amp;'IO RSL'!U280&amp;C431</f>
        <v>:101AD0000000000000000000000000000000000006</v>
      </c>
      <c r="C431" s="83" t="str">
        <f ca="1">IF(LEN(RIGHT(DEC2HEX(255-(HEX2DEC(MID(A431,2,2))+HEX2DEC(MID(A431,4,2))+HEX2DEC(MID(A431,6,2))+HEX2DEC(MID(A431,8,2))+'IO RSL'!V280)+1),2))&gt;1,RIGHT(DEC2HEX(255-(HEX2DEC(MID(A431,2,2))+HEX2DEC(MID(A431,4,2))+HEX2DEC(MID(A431,6,2))+HEX2DEC(MID(A431,8,2))+'IO RSL'!V280)+1),2),"0"&amp;RIGHT(DEC2HEX(255-(HEX2DEC(MID(A431,2,2))+HEX2DEC(MID(A431,4,2))+HEX2DEC(MID(A431,6,2))+HEX2DEC(MID(A431,8,2))+'IO RSL'!V280)+1),2))</f>
        <v>06</v>
      </c>
      <c r="G431" s="83" t="s">
        <v>8170</v>
      </c>
      <c r="H431" s="83" t="str">
        <f t="shared" ca="1" si="9"/>
        <v xml:space="preserve"> </v>
      </c>
    </row>
    <row r="432" spans="1:8" s="83" customFormat="1" x14ac:dyDescent="0.2">
      <c r="A432" s="54" t="s">
        <v>8171</v>
      </c>
      <c r="B432" s="84" t="str">
        <f ca="1">LEFT(A432,9)&amp;'IO RSL'!U281&amp;C432</f>
        <v>:101AE00000000000000000000000000000000000F6</v>
      </c>
      <c r="C432" s="83" t="str">
        <f ca="1">IF(LEN(RIGHT(DEC2HEX(255-(HEX2DEC(MID(A432,2,2))+HEX2DEC(MID(A432,4,2))+HEX2DEC(MID(A432,6,2))+HEX2DEC(MID(A432,8,2))+'IO RSL'!V281)+1),2))&gt;1,RIGHT(DEC2HEX(255-(HEX2DEC(MID(A432,2,2))+HEX2DEC(MID(A432,4,2))+HEX2DEC(MID(A432,6,2))+HEX2DEC(MID(A432,8,2))+'IO RSL'!V281)+1),2),"0"&amp;RIGHT(DEC2HEX(255-(HEX2DEC(MID(A432,2,2))+HEX2DEC(MID(A432,4,2))+HEX2DEC(MID(A432,6,2))+HEX2DEC(MID(A432,8,2))+'IO RSL'!V281)+1),2))</f>
        <v>F6</v>
      </c>
      <c r="G432" s="83" t="s">
        <v>8171</v>
      </c>
      <c r="H432" s="83" t="str">
        <f t="shared" ca="1" si="9"/>
        <v xml:space="preserve"> </v>
      </c>
    </row>
    <row r="433" spans="1:8" s="83" customFormat="1" x14ac:dyDescent="0.2">
      <c r="A433" s="54" t="s">
        <v>8172</v>
      </c>
      <c r="B433" s="84" t="str">
        <f ca="1">LEFT(A433,9)&amp;'IO RSL'!U282&amp;C433</f>
        <v>:101AF00000000000000000000000000000000000E6</v>
      </c>
      <c r="C433" s="83" t="str">
        <f ca="1">IF(LEN(RIGHT(DEC2HEX(255-(HEX2DEC(MID(A433,2,2))+HEX2DEC(MID(A433,4,2))+HEX2DEC(MID(A433,6,2))+HEX2DEC(MID(A433,8,2))+'IO RSL'!V282)+1),2))&gt;1,RIGHT(DEC2HEX(255-(HEX2DEC(MID(A433,2,2))+HEX2DEC(MID(A433,4,2))+HEX2DEC(MID(A433,6,2))+HEX2DEC(MID(A433,8,2))+'IO RSL'!V282)+1),2),"0"&amp;RIGHT(DEC2HEX(255-(HEX2DEC(MID(A433,2,2))+HEX2DEC(MID(A433,4,2))+HEX2DEC(MID(A433,6,2))+HEX2DEC(MID(A433,8,2))+'IO RSL'!V282)+1),2))</f>
        <v>E6</v>
      </c>
      <c r="G433" s="83" t="s">
        <v>8172</v>
      </c>
      <c r="H433" s="83" t="str">
        <f t="shared" ca="1" si="9"/>
        <v xml:space="preserve"> </v>
      </c>
    </row>
    <row r="434" spans="1:8" s="83" customFormat="1" x14ac:dyDescent="0.2">
      <c r="A434" s="54" t="s">
        <v>8173</v>
      </c>
      <c r="B434" s="84" t="str">
        <f ca="1">LEFT(A434,9)&amp;'IO RSL'!U283&amp;C434</f>
        <v>:101B000000000000000000000000000000000000D5</v>
      </c>
      <c r="C434" s="83" t="str">
        <f ca="1">IF(LEN(RIGHT(DEC2HEX(255-(HEX2DEC(MID(A434,2,2))+HEX2DEC(MID(A434,4,2))+HEX2DEC(MID(A434,6,2))+HEX2DEC(MID(A434,8,2))+'IO RSL'!V283)+1),2))&gt;1,RIGHT(DEC2HEX(255-(HEX2DEC(MID(A434,2,2))+HEX2DEC(MID(A434,4,2))+HEX2DEC(MID(A434,6,2))+HEX2DEC(MID(A434,8,2))+'IO RSL'!V283)+1),2),"0"&amp;RIGHT(DEC2HEX(255-(HEX2DEC(MID(A434,2,2))+HEX2DEC(MID(A434,4,2))+HEX2DEC(MID(A434,6,2))+HEX2DEC(MID(A434,8,2))+'IO RSL'!V283)+1),2))</f>
        <v>D5</v>
      </c>
      <c r="G434" s="83" t="s">
        <v>8173</v>
      </c>
      <c r="H434" s="83" t="str">
        <f t="shared" ca="1" si="9"/>
        <v xml:space="preserve"> </v>
      </c>
    </row>
    <row r="435" spans="1:8" s="83" customFormat="1" x14ac:dyDescent="0.2">
      <c r="A435" s="54" t="s">
        <v>8174</v>
      </c>
      <c r="B435" s="84" t="str">
        <f ca="1">LEFT(A435,9)&amp;'IO RSL'!U284&amp;C435</f>
        <v>:101B100000000000000000000000000000000000C5</v>
      </c>
      <c r="C435" s="83" t="str">
        <f ca="1">IF(LEN(RIGHT(DEC2HEX(255-(HEX2DEC(MID(A435,2,2))+HEX2DEC(MID(A435,4,2))+HEX2DEC(MID(A435,6,2))+HEX2DEC(MID(A435,8,2))+'IO RSL'!V284)+1),2))&gt;1,RIGHT(DEC2HEX(255-(HEX2DEC(MID(A435,2,2))+HEX2DEC(MID(A435,4,2))+HEX2DEC(MID(A435,6,2))+HEX2DEC(MID(A435,8,2))+'IO RSL'!V284)+1),2),"0"&amp;RIGHT(DEC2HEX(255-(HEX2DEC(MID(A435,2,2))+HEX2DEC(MID(A435,4,2))+HEX2DEC(MID(A435,6,2))+HEX2DEC(MID(A435,8,2))+'IO RSL'!V284)+1),2))</f>
        <v>C5</v>
      </c>
      <c r="G435" s="83" t="s">
        <v>8174</v>
      </c>
      <c r="H435" s="83" t="str">
        <f t="shared" ca="1" si="9"/>
        <v xml:space="preserve"> </v>
      </c>
    </row>
    <row r="436" spans="1:8" s="83" customFormat="1" x14ac:dyDescent="0.2">
      <c r="A436" s="54" t="s">
        <v>8175</v>
      </c>
      <c r="B436" s="84" t="str">
        <f ca="1">LEFT(A436,9)&amp;'IO RSL'!U285&amp;C436</f>
        <v>:101B200000000000000000000000000000000000B5</v>
      </c>
      <c r="C436" s="83" t="str">
        <f ca="1">IF(LEN(RIGHT(DEC2HEX(255-(HEX2DEC(MID(A436,2,2))+HEX2DEC(MID(A436,4,2))+HEX2DEC(MID(A436,6,2))+HEX2DEC(MID(A436,8,2))+'IO RSL'!V285)+1),2))&gt;1,RIGHT(DEC2HEX(255-(HEX2DEC(MID(A436,2,2))+HEX2DEC(MID(A436,4,2))+HEX2DEC(MID(A436,6,2))+HEX2DEC(MID(A436,8,2))+'IO RSL'!V285)+1),2),"0"&amp;RIGHT(DEC2HEX(255-(HEX2DEC(MID(A436,2,2))+HEX2DEC(MID(A436,4,2))+HEX2DEC(MID(A436,6,2))+HEX2DEC(MID(A436,8,2))+'IO RSL'!V285)+1),2))</f>
        <v>B5</v>
      </c>
      <c r="G436" s="83" t="s">
        <v>8175</v>
      </c>
      <c r="H436" s="83" t="str">
        <f t="shared" ca="1" si="9"/>
        <v xml:space="preserve"> </v>
      </c>
    </row>
    <row r="437" spans="1:8" s="83" customFormat="1" x14ac:dyDescent="0.2">
      <c r="A437" s="54" t="s">
        <v>8176</v>
      </c>
      <c r="B437" s="84" t="str">
        <f ca="1">LEFT(A437,9)&amp;'IO RSL'!U286&amp;C437</f>
        <v>:101B300000000000000000000000000000000000A5</v>
      </c>
      <c r="C437" s="83" t="str">
        <f ca="1">IF(LEN(RIGHT(DEC2HEX(255-(HEX2DEC(MID(A437,2,2))+HEX2DEC(MID(A437,4,2))+HEX2DEC(MID(A437,6,2))+HEX2DEC(MID(A437,8,2))+'IO RSL'!V286)+1),2))&gt;1,RIGHT(DEC2HEX(255-(HEX2DEC(MID(A437,2,2))+HEX2DEC(MID(A437,4,2))+HEX2DEC(MID(A437,6,2))+HEX2DEC(MID(A437,8,2))+'IO RSL'!V286)+1),2),"0"&amp;RIGHT(DEC2HEX(255-(HEX2DEC(MID(A437,2,2))+HEX2DEC(MID(A437,4,2))+HEX2DEC(MID(A437,6,2))+HEX2DEC(MID(A437,8,2))+'IO RSL'!V286)+1),2))</f>
        <v>A5</v>
      </c>
      <c r="G437" s="83" t="s">
        <v>8176</v>
      </c>
      <c r="H437" s="83" t="str">
        <f t="shared" ca="1" si="9"/>
        <v xml:space="preserve"> </v>
      </c>
    </row>
    <row r="438" spans="1:8" s="83" customFormat="1" x14ac:dyDescent="0.2">
      <c r="A438" s="54" t="s">
        <v>8177</v>
      </c>
      <c r="B438" s="84" t="str">
        <f ca="1">LEFT(A438,9)&amp;'IO RSL'!U287&amp;C438</f>
        <v>:101B40000000000000000000000000000000000095</v>
      </c>
      <c r="C438" s="83" t="str">
        <f ca="1">IF(LEN(RIGHT(DEC2HEX(255-(HEX2DEC(MID(A438,2,2))+HEX2DEC(MID(A438,4,2))+HEX2DEC(MID(A438,6,2))+HEX2DEC(MID(A438,8,2))+'IO RSL'!V287)+1),2))&gt;1,RIGHT(DEC2HEX(255-(HEX2DEC(MID(A438,2,2))+HEX2DEC(MID(A438,4,2))+HEX2DEC(MID(A438,6,2))+HEX2DEC(MID(A438,8,2))+'IO RSL'!V287)+1),2),"0"&amp;RIGHT(DEC2HEX(255-(HEX2DEC(MID(A438,2,2))+HEX2DEC(MID(A438,4,2))+HEX2DEC(MID(A438,6,2))+HEX2DEC(MID(A438,8,2))+'IO RSL'!V287)+1),2))</f>
        <v>95</v>
      </c>
      <c r="G438" s="83" t="s">
        <v>8177</v>
      </c>
      <c r="H438" s="83" t="str">
        <f t="shared" ca="1" si="9"/>
        <v xml:space="preserve"> </v>
      </c>
    </row>
    <row r="439" spans="1:8" s="83" customFormat="1" x14ac:dyDescent="0.2">
      <c r="A439" s="54" t="s">
        <v>8178</v>
      </c>
      <c r="B439" s="84" t="str">
        <f ca="1">LEFT(A439,9)&amp;'IO RSL'!U288&amp;C439</f>
        <v>:101B50000000000000000000000000000000000085</v>
      </c>
      <c r="C439" s="83" t="str">
        <f ca="1">IF(LEN(RIGHT(DEC2HEX(255-(HEX2DEC(MID(A439,2,2))+HEX2DEC(MID(A439,4,2))+HEX2DEC(MID(A439,6,2))+HEX2DEC(MID(A439,8,2))+'IO RSL'!V288)+1),2))&gt;1,RIGHT(DEC2HEX(255-(HEX2DEC(MID(A439,2,2))+HEX2DEC(MID(A439,4,2))+HEX2DEC(MID(A439,6,2))+HEX2DEC(MID(A439,8,2))+'IO RSL'!V288)+1),2),"0"&amp;RIGHT(DEC2HEX(255-(HEX2DEC(MID(A439,2,2))+HEX2DEC(MID(A439,4,2))+HEX2DEC(MID(A439,6,2))+HEX2DEC(MID(A439,8,2))+'IO RSL'!V288)+1),2))</f>
        <v>85</v>
      </c>
      <c r="G439" s="83" t="s">
        <v>8178</v>
      </c>
      <c r="H439" s="83" t="str">
        <f t="shared" ca="1" si="9"/>
        <v xml:space="preserve"> </v>
      </c>
    </row>
    <row r="440" spans="1:8" s="83" customFormat="1" x14ac:dyDescent="0.2">
      <c r="A440" s="54" t="s">
        <v>8179</v>
      </c>
      <c r="B440" s="84" t="str">
        <f ca="1">LEFT(A440,9)&amp;'IO RSL'!U289&amp;C440</f>
        <v>:101B60000000000000000000000000000000000075</v>
      </c>
      <c r="C440" s="83" t="str">
        <f ca="1">IF(LEN(RIGHT(DEC2HEX(255-(HEX2DEC(MID(A440,2,2))+HEX2DEC(MID(A440,4,2))+HEX2DEC(MID(A440,6,2))+HEX2DEC(MID(A440,8,2))+'IO RSL'!V289)+1),2))&gt;1,RIGHT(DEC2HEX(255-(HEX2DEC(MID(A440,2,2))+HEX2DEC(MID(A440,4,2))+HEX2DEC(MID(A440,6,2))+HEX2DEC(MID(A440,8,2))+'IO RSL'!V289)+1),2),"0"&amp;RIGHT(DEC2HEX(255-(HEX2DEC(MID(A440,2,2))+HEX2DEC(MID(A440,4,2))+HEX2DEC(MID(A440,6,2))+HEX2DEC(MID(A440,8,2))+'IO RSL'!V289)+1),2))</f>
        <v>75</v>
      </c>
      <c r="G440" s="83" t="s">
        <v>8179</v>
      </c>
      <c r="H440" s="83" t="str">
        <f t="shared" ca="1" si="9"/>
        <v xml:space="preserve"> </v>
      </c>
    </row>
    <row r="441" spans="1:8" s="83" customFormat="1" x14ac:dyDescent="0.2">
      <c r="A441" s="54" t="s">
        <v>8180</v>
      </c>
      <c r="B441" s="84" t="str">
        <f ca="1">LEFT(A441,9)&amp;'IO RSL'!U290&amp;C441</f>
        <v>:101B70000000000000000000000000000000000065</v>
      </c>
      <c r="C441" s="83" t="str">
        <f ca="1">IF(LEN(RIGHT(DEC2HEX(255-(HEX2DEC(MID(A441,2,2))+HEX2DEC(MID(A441,4,2))+HEX2DEC(MID(A441,6,2))+HEX2DEC(MID(A441,8,2))+'IO RSL'!V290)+1),2))&gt;1,RIGHT(DEC2HEX(255-(HEX2DEC(MID(A441,2,2))+HEX2DEC(MID(A441,4,2))+HEX2DEC(MID(A441,6,2))+HEX2DEC(MID(A441,8,2))+'IO RSL'!V290)+1),2),"0"&amp;RIGHT(DEC2HEX(255-(HEX2DEC(MID(A441,2,2))+HEX2DEC(MID(A441,4,2))+HEX2DEC(MID(A441,6,2))+HEX2DEC(MID(A441,8,2))+'IO RSL'!V290)+1),2))</f>
        <v>65</v>
      </c>
      <c r="G441" s="83" t="s">
        <v>8180</v>
      </c>
      <c r="H441" s="83" t="str">
        <f t="shared" ca="1" si="9"/>
        <v xml:space="preserve"> </v>
      </c>
    </row>
    <row r="442" spans="1:8" s="83" customFormat="1" x14ac:dyDescent="0.2">
      <c r="A442" s="54" t="s">
        <v>8181</v>
      </c>
      <c r="B442" s="84" t="str">
        <f ca="1">LEFT(A442,9)&amp;'IO RSL'!U291&amp;C442</f>
        <v>:101B80000000000000000000000000000000000055</v>
      </c>
      <c r="C442" s="83" t="str">
        <f ca="1">IF(LEN(RIGHT(DEC2HEX(255-(HEX2DEC(MID(A442,2,2))+HEX2DEC(MID(A442,4,2))+HEX2DEC(MID(A442,6,2))+HEX2DEC(MID(A442,8,2))+'IO RSL'!V291)+1),2))&gt;1,RIGHT(DEC2HEX(255-(HEX2DEC(MID(A442,2,2))+HEX2DEC(MID(A442,4,2))+HEX2DEC(MID(A442,6,2))+HEX2DEC(MID(A442,8,2))+'IO RSL'!V291)+1),2),"0"&amp;RIGHT(DEC2HEX(255-(HEX2DEC(MID(A442,2,2))+HEX2DEC(MID(A442,4,2))+HEX2DEC(MID(A442,6,2))+HEX2DEC(MID(A442,8,2))+'IO RSL'!V291)+1),2))</f>
        <v>55</v>
      </c>
      <c r="G442" s="83" t="s">
        <v>8181</v>
      </c>
      <c r="H442" s="83" t="str">
        <f t="shared" ca="1" si="9"/>
        <v xml:space="preserve"> </v>
      </c>
    </row>
    <row r="443" spans="1:8" s="83" customFormat="1" x14ac:dyDescent="0.2">
      <c r="A443" s="54" t="s">
        <v>8182</v>
      </c>
      <c r="B443" s="84" t="str">
        <f ca="1">LEFT(A443,9)&amp;'IO RSL'!U292&amp;C443</f>
        <v>:101B90000000000000000000000000000000000045</v>
      </c>
      <c r="C443" s="83" t="str">
        <f ca="1">IF(LEN(RIGHT(DEC2HEX(255-(HEX2DEC(MID(A443,2,2))+HEX2DEC(MID(A443,4,2))+HEX2DEC(MID(A443,6,2))+HEX2DEC(MID(A443,8,2))+'IO RSL'!V292)+1),2))&gt;1,RIGHT(DEC2HEX(255-(HEX2DEC(MID(A443,2,2))+HEX2DEC(MID(A443,4,2))+HEX2DEC(MID(A443,6,2))+HEX2DEC(MID(A443,8,2))+'IO RSL'!V292)+1),2),"0"&amp;RIGHT(DEC2HEX(255-(HEX2DEC(MID(A443,2,2))+HEX2DEC(MID(A443,4,2))+HEX2DEC(MID(A443,6,2))+HEX2DEC(MID(A443,8,2))+'IO RSL'!V292)+1),2))</f>
        <v>45</v>
      </c>
      <c r="G443" s="83" t="s">
        <v>8182</v>
      </c>
      <c r="H443" s="83" t="str">
        <f t="shared" ca="1" si="9"/>
        <v xml:space="preserve"> </v>
      </c>
    </row>
    <row r="444" spans="1:8" s="83" customFormat="1" x14ac:dyDescent="0.2">
      <c r="A444" s="54" t="s">
        <v>8183</v>
      </c>
      <c r="B444" s="84" t="str">
        <f ca="1">LEFT(A444,9)&amp;'IO RSL'!U293&amp;C444</f>
        <v>:101BA0000000000000000000000000000000000035</v>
      </c>
      <c r="C444" s="83" t="str">
        <f ca="1">IF(LEN(RIGHT(DEC2HEX(255-(HEX2DEC(MID(A444,2,2))+HEX2DEC(MID(A444,4,2))+HEX2DEC(MID(A444,6,2))+HEX2DEC(MID(A444,8,2))+'IO RSL'!V293)+1),2))&gt;1,RIGHT(DEC2HEX(255-(HEX2DEC(MID(A444,2,2))+HEX2DEC(MID(A444,4,2))+HEX2DEC(MID(A444,6,2))+HEX2DEC(MID(A444,8,2))+'IO RSL'!V293)+1),2),"0"&amp;RIGHT(DEC2HEX(255-(HEX2DEC(MID(A444,2,2))+HEX2DEC(MID(A444,4,2))+HEX2DEC(MID(A444,6,2))+HEX2DEC(MID(A444,8,2))+'IO RSL'!V293)+1),2))</f>
        <v>35</v>
      </c>
      <c r="G444" s="83" t="s">
        <v>8183</v>
      </c>
      <c r="H444" s="83" t="str">
        <f t="shared" ca="1" si="9"/>
        <v xml:space="preserve"> </v>
      </c>
    </row>
    <row r="445" spans="1:8" s="83" customFormat="1" x14ac:dyDescent="0.2">
      <c r="A445" s="54" t="s">
        <v>8184</v>
      </c>
      <c r="B445" s="84" t="str">
        <f ca="1">LEFT(A445,9)&amp;'IO RSL'!U294&amp;C445</f>
        <v>:101BB0000000000000000000000000000000000025</v>
      </c>
      <c r="C445" s="83" t="str">
        <f ca="1">IF(LEN(RIGHT(DEC2HEX(255-(HEX2DEC(MID(A445,2,2))+HEX2DEC(MID(A445,4,2))+HEX2DEC(MID(A445,6,2))+HEX2DEC(MID(A445,8,2))+'IO RSL'!V294)+1),2))&gt;1,RIGHT(DEC2HEX(255-(HEX2DEC(MID(A445,2,2))+HEX2DEC(MID(A445,4,2))+HEX2DEC(MID(A445,6,2))+HEX2DEC(MID(A445,8,2))+'IO RSL'!V294)+1),2),"0"&amp;RIGHT(DEC2HEX(255-(HEX2DEC(MID(A445,2,2))+HEX2DEC(MID(A445,4,2))+HEX2DEC(MID(A445,6,2))+HEX2DEC(MID(A445,8,2))+'IO RSL'!V294)+1),2))</f>
        <v>25</v>
      </c>
      <c r="G445" s="83" t="s">
        <v>8184</v>
      </c>
      <c r="H445" s="83" t="str">
        <f t="shared" ca="1" si="9"/>
        <v xml:space="preserve"> </v>
      </c>
    </row>
    <row r="446" spans="1:8" s="83" customFormat="1" x14ac:dyDescent="0.2">
      <c r="A446" s="54" t="s">
        <v>8185</v>
      </c>
      <c r="B446" s="84" t="str">
        <f ca="1">LEFT(A446,9)&amp;'IO RSL'!U295&amp;C446</f>
        <v>:101BC0000000000000000000000000000000000015</v>
      </c>
      <c r="C446" s="83" t="str">
        <f ca="1">IF(LEN(RIGHT(DEC2HEX(255-(HEX2DEC(MID(A446,2,2))+HEX2DEC(MID(A446,4,2))+HEX2DEC(MID(A446,6,2))+HEX2DEC(MID(A446,8,2))+'IO RSL'!V295)+1),2))&gt;1,RIGHT(DEC2HEX(255-(HEX2DEC(MID(A446,2,2))+HEX2DEC(MID(A446,4,2))+HEX2DEC(MID(A446,6,2))+HEX2DEC(MID(A446,8,2))+'IO RSL'!V295)+1),2),"0"&amp;RIGHT(DEC2HEX(255-(HEX2DEC(MID(A446,2,2))+HEX2DEC(MID(A446,4,2))+HEX2DEC(MID(A446,6,2))+HEX2DEC(MID(A446,8,2))+'IO RSL'!V295)+1),2))</f>
        <v>15</v>
      </c>
      <c r="G446" s="83" t="s">
        <v>8185</v>
      </c>
      <c r="H446" s="83" t="str">
        <f t="shared" ca="1" si="9"/>
        <v xml:space="preserve"> </v>
      </c>
    </row>
    <row r="447" spans="1:8" s="83" customFormat="1" x14ac:dyDescent="0.2">
      <c r="A447" s="54" t="s">
        <v>8186</v>
      </c>
      <c r="B447" s="84" t="str">
        <f ca="1">LEFT(A447,9)&amp;'IO RSL'!U296&amp;C447</f>
        <v>:101BD0000000000000000000000000000000000005</v>
      </c>
      <c r="C447" s="83" t="str">
        <f ca="1">IF(LEN(RIGHT(DEC2HEX(255-(HEX2DEC(MID(A447,2,2))+HEX2DEC(MID(A447,4,2))+HEX2DEC(MID(A447,6,2))+HEX2DEC(MID(A447,8,2))+'IO RSL'!V296)+1),2))&gt;1,RIGHT(DEC2HEX(255-(HEX2DEC(MID(A447,2,2))+HEX2DEC(MID(A447,4,2))+HEX2DEC(MID(A447,6,2))+HEX2DEC(MID(A447,8,2))+'IO RSL'!V296)+1),2),"0"&amp;RIGHT(DEC2HEX(255-(HEX2DEC(MID(A447,2,2))+HEX2DEC(MID(A447,4,2))+HEX2DEC(MID(A447,6,2))+HEX2DEC(MID(A447,8,2))+'IO RSL'!V296)+1),2))</f>
        <v>05</v>
      </c>
      <c r="G447" s="83" t="s">
        <v>8186</v>
      </c>
      <c r="H447" s="83" t="str">
        <f t="shared" ca="1" si="9"/>
        <v xml:space="preserve"> </v>
      </c>
    </row>
    <row r="448" spans="1:8" s="83" customFormat="1" x14ac:dyDescent="0.2">
      <c r="A448" s="54" t="s">
        <v>8187</v>
      </c>
      <c r="B448" s="84" t="str">
        <f ca="1">LEFT(A448,9)&amp;'IO RSL'!U297&amp;C448</f>
        <v>:101BE00000000000000000000000000000000000F5</v>
      </c>
      <c r="C448" s="83" t="str">
        <f ca="1">IF(LEN(RIGHT(DEC2HEX(255-(HEX2DEC(MID(A448,2,2))+HEX2DEC(MID(A448,4,2))+HEX2DEC(MID(A448,6,2))+HEX2DEC(MID(A448,8,2))+'IO RSL'!V297)+1),2))&gt;1,RIGHT(DEC2HEX(255-(HEX2DEC(MID(A448,2,2))+HEX2DEC(MID(A448,4,2))+HEX2DEC(MID(A448,6,2))+HEX2DEC(MID(A448,8,2))+'IO RSL'!V297)+1),2),"0"&amp;RIGHT(DEC2HEX(255-(HEX2DEC(MID(A448,2,2))+HEX2DEC(MID(A448,4,2))+HEX2DEC(MID(A448,6,2))+HEX2DEC(MID(A448,8,2))+'IO RSL'!V297)+1),2))</f>
        <v>F5</v>
      </c>
      <c r="G448" s="83" t="s">
        <v>8187</v>
      </c>
      <c r="H448" s="83" t="str">
        <f t="shared" ca="1" si="9"/>
        <v xml:space="preserve"> </v>
      </c>
    </row>
    <row r="449" spans="1:8" s="83" customFormat="1" x14ac:dyDescent="0.2">
      <c r="A449" s="54" t="s">
        <v>8188</v>
      </c>
      <c r="B449" s="84" t="str">
        <f ca="1">LEFT(A449,9)&amp;'IO RSL'!U298&amp;C449</f>
        <v>:101BF00000000000000000000000000000000000E5</v>
      </c>
      <c r="C449" s="83" t="str">
        <f ca="1">IF(LEN(RIGHT(DEC2HEX(255-(HEX2DEC(MID(A449,2,2))+HEX2DEC(MID(A449,4,2))+HEX2DEC(MID(A449,6,2))+HEX2DEC(MID(A449,8,2))+'IO RSL'!V298)+1),2))&gt;1,RIGHT(DEC2HEX(255-(HEX2DEC(MID(A449,2,2))+HEX2DEC(MID(A449,4,2))+HEX2DEC(MID(A449,6,2))+HEX2DEC(MID(A449,8,2))+'IO RSL'!V298)+1),2),"0"&amp;RIGHT(DEC2HEX(255-(HEX2DEC(MID(A449,2,2))+HEX2DEC(MID(A449,4,2))+HEX2DEC(MID(A449,6,2))+HEX2DEC(MID(A449,8,2))+'IO RSL'!V298)+1),2))</f>
        <v>E5</v>
      </c>
      <c r="G449" s="83" t="s">
        <v>8188</v>
      </c>
      <c r="H449" s="83" t="str">
        <f t="shared" ca="1" si="9"/>
        <v xml:space="preserve"> </v>
      </c>
    </row>
    <row r="450" spans="1:8" s="83" customFormat="1" x14ac:dyDescent="0.2">
      <c r="A450" s="54" t="s">
        <v>8189</v>
      </c>
      <c r="B450" s="84" t="str">
        <f ca="1">LEFT(A450,9)&amp;'IO RSL'!U299&amp;C450</f>
        <v>:101C000000000000000000000000000000000000D4</v>
      </c>
      <c r="C450" s="83" t="str">
        <f ca="1">IF(LEN(RIGHT(DEC2HEX(255-(HEX2DEC(MID(A450,2,2))+HEX2DEC(MID(A450,4,2))+HEX2DEC(MID(A450,6,2))+HEX2DEC(MID(A450,8,2))+'IO RSL'!V299)+1),2))&gt;1,RIGHT(DEC2HEX(255-(HEX2DEC(MID(A450,2,2))+HEX2DEC(MID(A450,4,2))+HEX2DEC(MID(A450,6,2))+HEX2DEC(MID(A450,8,2))+'IO RSL'!V299)+1),2),"0"&amp;RIGHT(DEC2HEX(255-(HEX2DEC(MID(A450,2,2))+HEX2DEC(MID(A450,4,2))+HEX2DEC(MID(A450,6,2))+HEX2DEC(MID(A450,8,2))+'IO RSL'!V299)+1),2))</f>
        <v>D4</v>
      </c>
      <c r="G450" s="83" t="s">
        <v>8189</v>
      </c>
      <c r="H450" s="83" t="str">
        <f t="shared" ca="1" si="9"/>
        <v xml:space="preserve"> </v>
      </c>
    </row>
    <row r="451" spans="1:8" s="83" customFormat="1" x14ac:dyDescent="0.2">
      <c r="A451" s="54" t="s">
        <v>8190</v>
      </c>
      <c r="B451" s="84" t="str">
        <f ca="1">LEFT(A451,9)&amp;'IO RSL'!U300&amp;C451</f>
        <v>:101C100000000000000000000000000000000000C4</v>
      </c>
      <c r="C451" s="83" t="str">
        <f ca="1">IF(LEN(RIGHT(DEC2HEX(255-(HEX2DEC(MID(A451,2,2))+HEX2DEC(MID(A451,4,2))+HEX2DEC(MID(A451,6,2))+HEX2DEC(MID(A451,8,2))+'IO RSL'!V300)+1),2))&gt;1,RIGHT(DEC2HEX(255-(HEX2DEC(MID(A451,2,2))+HEX2DEC(MID(A451,4,2))+HEX2DEC(MID(A451,6,2))+HEX2DEC(MID(A451,8,2))+'IO RSL'!V300)+1),2),"0"&amp;RIGHT(DEC2HEX(255-(HEX2DEC(MID(A451,2,2))+HEX2DEC(MID(A451,4,2))+HEX2DEC(MID(A451,6,2))+HEX2DEC(MID(A451,8,2))+'IO RSL'!V300)+1),2))</f>
        <v>C4</v>
      </c>
      <c r="G451" s="83" t="s">
        <v>8190</v>
      </c>
      <c r="H451" s="83" t="str">
        <f t="shared" ref="H451:H514" ca="1" si="10">IF(B451&lt;&gt;G451,1," ")</f>
        <v xml:space="preserve"> </v>
      </c>
    </row>
    <row r="452" spans="1:8" s="83" customFormat="1" x14ac:dyDescent="0.2">
      <c r="A452" s="54" t="s">
        <v>8191</v>
      </c>
      <c r="B452" s="84" t="str">
        <f ca="1">LEFT(A452,9)&amp;'IO RSL'!U301&amp;C452</f>
        <v>:101C200000000000000000000000000000000000B4</v>
      </c>
      <c r="C452" s="83" t="str">
        <f ca="1">IF(LEN(RIGHT(DEC2HEX(255-(HEX2DEC(MID(A452,2,2))+HEX2DEC(MID(A452,4,2))+HEX2DEC(MID(A452,6,2))+HEX2DEC(MID(A452,8,2))+'IO RSL'!V301)+1),2))&gt;1,RIGHT(DEC2HEX(255-(HEX2DEC(MID(A452,2,2))+HEX2DEC(MID(A452,4,2))+HEX2DEC(MID(A452,6,2))+HEX2DEC(MID(A452,8,2))+'IO RSL'!V301)+1),2),"0"&amp;RIGHT(DEC2HEX(255-(HEX2DEC(MID(A452,2,2))+HEX2DEC(MID(A452,4,2))+HEX2DEC(MID(A452,6,2))+HEX2DEC(MID(A452,8,2))+'IO RSL'!V301)+1),2))</f>
        <v>B4</v>
      </c>
      <c r="G452" s="83" t="s">
        <v>8191</v>
      </c>
      <c r="H452" s="83" t="str">
        <f t="shared" ca="1" si="10"/>
        <v xml:space="preserve"> </v>
      </c>
    </row>
    <row r="453" spans="1:8" s="83" customFormat="1" x14ac:dyDescent="0.2">
      <c r="A453" s="54" t="s">
        <v>8192</v>
      </c>
      <c r="B453" s="84" t="str">
        <f ca="1">LEFT(A453,9)&amp;'IO RSL'!U302&amp;C453</f>
        <v>:101C300000000000000000000000000000000000A4</v>
      </c>
      <c r="C453" s="83" t="str">
        <f ca="1">IF(LEN(RIGHT(DEC2HEX(255-(HEX2DEC(MID(A453,2,2))+HEX2DEC(MID(A453,4,2))+HEX2DEC(MID(A453,6,2))+HEX2DEC(MID(A453,8,2))+'IO RSL'!V302)+1),2))&gt;1,RIGHT(DEC2HEX(255-(HEX2DEC(MID(A453,2,2))+HEX2DEC(MID(A453,4,2))+HEX2DEC(MID(A453,6,2))+HEX2DEC(MID(A453,8,2))+'IO RSL'!V302)+1),2),"0"&amp;RIGHT(DEC2HEX(255-(HEX2DEC(MID(A453,2,2))+HEX2DEC(MID(A453,4,2))+HEX2DEC(MID(A453,6,2))+HEX2DEC(MID(A453,8,2))+'IO RSL'!V302)+1),2))</f>
        <v>A4</v>
      </c>
      <c r="G453" s="83" t="s">
        <v>8192</v>
      </c>
      <c r="H453" s="83" t="str">
        <f t="shared" ca="1" si="10"/>
        <v xml:space="preserve"> </v>
      </c>
    </row>
    <row r="454" spans="1:8" s="83" customFormat="1" x14ac:dyDescent="0.2">
      <c r="A454" s="54" t="s">
        <v>8193</v>
      </c>
      <c r="B454" s="84" t="str">
        <f ca="1">LEFT(A454,9)&amp;'IO RSL'!U303&amp;C454</f>
        <v>:101C40000000000000000000000000000000000094</v>
      </c>
      <c r="C454" s="83" t="str">
        <f ca="1">IF(LEN(RIGHT(DEC2HEX(255-(HEX2DEC(MID(A454,2,2))+HEX2DEC(MID(A454,4,2))+HEX2DEC(MID(A454,6,2))+HEX2DEC(MID(A454,8,2))+'IO RSL'!V303)+1),2))&gt;1,RIGHT(DEC2HEX(255-(HEX2DEC(MID(A454,2,2))+HEX2DEC(MID(A454,4,2))+HEX2DEC(MID(A454,6,2))+HEX2DEC(MID(A454,8,2))+'IO RSL'!V303)+1),2),"0"&amp;RIGHT(DEC2HEX(255-(HEX2DEC(MID(A454,2,2))+HEX2DEC(MID(A454,4,2))+HEX2DEC(MID(A454,6,2))+HEX2DEC(MID(A454,8,2))+'IO RSL'!V303)+1),2))</f>
        <v>94</v>
      </c>
      <c r="G454" s="83" t="s">
        <v>8193</v>
      </c>
      <c r="H454" s="83" t="str">
        <f t="shared" ca="1" si="10"/>
        <v xml:space="preserve"> </v>
      </c>
    </row>
    <row r="455" spans="1:8" s="83" customFormat="1" x14ac:dyDescent="0.2">
      <c r="A455" s="54" t="s">
        <v>8194</v>
      </c>
      <c r="B455" s="84" t="str">
        <f ca="1">LEFT(A455,9)&amp;'IO RSL'!U304&amp;C455</f>
        <v>:101C50000000000000000000000000000000000084</v>
      </c>
      <c r="C455" s="83" t="str">
        <f ca="1">IF(LEN(RIGHT(DEC2HEX(255-(HEX2DEC(MID(A455,2,2))+HEX2DEC(MID(A455,4,2))+HEX2DEC(MID(A455,6,2))+HEX2DEC(MID(A455,8,2))+'IO RSL'!V304)+1),2))&gt;1,RIGHT(DEC2HEX(255-(HEX2DEC(MID(A455,2,2))+HEX2DEC(MID(A455,4,2))+HEX2DEC(MID(A455,6,2))+HEX2DEC(MID(A455,8,2))+'IO RSL'!V304)+1),2),"0"&amp;RIGHT(DEC2HEX(255-(HEX2DEC(MID(A455,2,2))+HEX2DEC(MID(A455,4,2))+HEX2DEC(MID(A455,6,2))+HEX2DEC(MID(A455,8,2))+'IO RSL'!V304)+1),2))</f>
        <v>84</v>
      </c>
      <c r="G455" s="83" t="s">
        <v>8194</v>
      </c>
      <c r="H455" s="83" t="str">
        <f t="shared" ca="1" si="10"/>
        <v xml:space="preserve"> </v>
      </c>
    </row>
    <row r="456" spans="1:8" s="83" customFormat="1" x14ac:dyDescent="0.2">
      <c r="A456" s="54" t="s">
        <v>8195</v>
      </c>
      <c r="B456" s="84" t="str">
        <f ca="1">LEFT(A456,9)&amp;'IO RSL'!U305&amp;C456</f>
        <v>:101C60000000000000000000000000000000000074</v>
      </c>
      <c r="C456" s="83" t="str">
        <f ca="1">IF(LEN(RIGHT(DEC2HEX(255-(HEX2DEC(MID(A456,2,2))+HEX2DEC(MID(A456,4,2))+HEX2DEC(MID(A456,6,2))+HEX2DEC(MID(A456,8,2))+'IO RSL'!V305)+1),2))&gt;1,RIGHT(DEC2HEX(255-(HEX2DEC(MID(A456,2,2))+HEX2DEC(MID(A456,4,2))+HEX2DEC(MID(A456,6,2))+HEX2DEC(MID(A456,8,2))+'IO RSL'!V305)+1),2),"0"&amp;RIGHT(DEC2HEX(255-(HEX2DEC(MID(A456,2,2))+HEX2DEC(MID(A456,4,2))+HEX2DEC(MID(A456,6,2))+HEX2DEC(MID(A456,8,2))+'IO RSL'!V305)+1),2))</f>
        <v>74</v>
      </c>
      <c r="G456" s="83" t="s">
        <v>8195</v>
      </c>
      <c r="H456" s="83" t="str">
        <f t="shared" ca="1" si="10"/>
        <v xml:space="preserve"> </v>
      </c>
    </row>
    <row r="457" spans="1:8" s="83" customFormat="1" x14ac:dyDescent="0.2">
      <c r="A457" s="54" t="s">
        <v>8196</v>
      </c>
      <c r="B457" s="84" t="str">
        <f ca="1">LEFT(A457,9)&amp;'IO RSL'!U306&amp;C457</f>
        <v>:101C70000000000000000000000000000000000064</v>
      </c>
      <c r="C457" s="83" t="str">
        <f ca="1">IF(LEN(RIGHT(DEC2HEX(255-(HEX2DEC(MID(A457,2,2))+HEX2DEC(MID(A457,4,2))+HEX2DEC(MID(A457,6,2))+HEX2DEC(MID(A457,8,2))+'IO RSL'!V306)+1),2))&gt;1,RIGHT(DEC2HEX(255-(HEX2DEC(MID(A457,2,2))+HEX2DEC(MID(A457,4,2))+HEX2DEC(MID(A457,6,2))+HEX2DEC(MID(A457,8,2))+'IO RSL'!V306)+1),2),"0"&amp;RIGHT(DEC2HEX(255-(HEX2DEC(MID(A457,2,2))+HEX2DEC(MID(A457,4,2))+HEX2DEC(MID(A457,6,2))+HEX2DEC(MID(A457,8,2))+'IO RSL'!V306)+1),2))</f>
        <v>64</v>
      </c>
      <c r="G457" s="83" t="s">
        <v>8196</v>
      </c>
      <c r="H457" s="83" t="str">
        <f t="shared" ca="1" si="10"/>
        <v xml:space="preserve"> </v>
      </c>
    </row>
    <row r="458" spans="1:8" s="83" customFormat="1" x14ac:dyDescent="0.2">
      <c r="A458" s="54" t="s">
        <v>8197</v>
      </c>
      <c r="B458" s="84" t="str">
        <f ca="1">LEFT(A458,9)&amp;'IO RSL'!U307&amp;C458</f>
        <v>:101C80000000000000000000000000000000000054</v>
      </c>
      <c r="C458" s="83" t="str">
        <f ca="1">IF(LEN(RIGHT(DEC2HEX(255-(HEX2DEC(MID(A458,2,2))+HEX2DEC(MID(A458,4,2))+HEX2DEC(MID(A458,6,2))+HEX2DEC(MID(A458,8,2))+'IO RSL'!V307)+1),2))&gt;1,RIGHT(DEC2HEX(255-(HEX2DEC(MID(A458,2,2))+HEX2DEC(MID(A458,4,2))+HEX2DEC(MID(A458,6,2))+HEX2DEC(MID(A458,8,2))+'IO RSL'!V307)+1),2),"0"&amp;RIGHT(DEC2HEX(255-(HEX2DEC(MID(A458,2,2))+HEX2DEC(MID(A458,4,2))+HEX2DEC(MID(A458,6,2))+HEX2DEC(MID(A458,8,2))+'IO RSL'!V307)+1),2))</f>
        <v>54</v>
      </c>
      <c r="G458" s="83" t="s">
        <v>8197</v>
      </c>
      <c r="H458" s="83" t="str">
        <f t="shared" ca="1" si="10"/>
        <v xml:space="preserve"> </v>
      </c>
    </row>
    <row r="459" spans="1:8" s="83" customFormat="1" x14ac:dyDescent="0.2">
      <c r="A459" s="54" t="s">
        <v>8198</v>
      </c>
      <c r="B459" s="84" t="str">
        <f ca="1">LEFT(A459,9)&amp;'IO RSL'!U308&amp;C459</f>
        <v>:101C90000000000000000000000000000000000044</v>
      </c>
      <c r="C459" s="83" t="str">
        <f ca="1">IF(LEN(RIGHT(DEC2HEX(255-(HEX2DEC(MID(A459,2,2))+HEX2DEC(MID(A459,4,2))+HEX2DEC(MID(A459,6,2))+HEX2DEC(MID(A459,8,2))+'IO RSL'!V308)+1),2))&gt;1,RIGHT(DEC2HEX(255-(HEX2DEC(MID(A459,2,2))+HEX2DEC(MID(A459,4,2))+HEX2DEC(MID(A459,6,2))+HEX2DEC(MID(A459,8,2))+'IO RSL'!V308)+1),2),"0"&amp;RIGHT(DEC2HEX(255-(HEX2DEC(MID(A459,2,2))+HEX2DEC(MID(A459,4,2))+HEX2DEC(MID(A459,6,2))+HEX2DEC(MID(A459,8,2))+'IO RSL'!V308)+1),2))</f>
        <v>44</v>
      </c>
      <c r="G459" s="83" t="s">
        <v>8198</v>
      </c>
      <c r="H459" s="83" t="str">
        <f t="shared" ca="1" si="10"/>
        <v xml:space="preserve"> </v>
      </c>
    </row>
    <row r="460" spans="1:8" s="83" customFormat="1" x14ac:dyDescent="0.2">
      <c r="A460" s="54" t="s">
        <v>8199</v>
      </c>
      <c r="B460" s="84" t="str">
        <f ca="1">LEFT(A460,9)&amp;'IO RSL'!U309&amp;C460</f>
        <v>:101CA0000000000000000000000000000000000034</v>
      </c>
      <c r="C460" s="83" t="str">
        <f ca="1">IF(LEN(RIGHT(DEC2HEX(255-(HEX2DEC(MID(A460,2,2))+HEX2DEC(MID(A460,4,2))+HEX2DEC(MID(A460,6,2))+HEX2DEC(MID(A460,8,2))+'IO RSL'!V309)+1),2))&gt;1,RIGHT(DEC2HEX(255-(HEX2DEC(MID(A460,2,2))+HEX2DEC(MID(A460,4,2))+HEX2DEC(MID(A460,6,2))+HEX2DEC(MID(A460,8,2))+'IO RSL'!V309)+1),2),"0"&amp;RIGHT(DEC2HEX(255-(HEX2DEC(MID(A460,2,2))+HEX2DEC(MID(A460,4,2))+HEX2DEC(MID(A460,6,2))+HEX2DEC(MID(A460,8,2))+'IO RSL'!V309)+1),2))</f>
        <v>34</v>
      </c>
      <c r="G460" s="83" t="s">
        <v>8199</v>
      </c>
      <c r="H460" s="83" t="str">
        <f t="shared" ca="1" si="10"/>
        <v xml:space="preserve"> </v>
      </c>
    </row>
    <row r="461" spans="1:8" s="83" customFormat="1" x14ac:dyDescent="0.2">
      <c r="A461" s="54" t="s">
        <v>8200</v>
      </c>
      <c r="B461" s="84" t="str">
        <f ca="1">LEFT(A461,9)&amp;'IO RSL'!U310&amp;C461</f>
        <v>:101CB0000000000000000000000000000000000024</v>
      </c>
      <c r="C461" s="83" t="str">
        <f ca="1">IF(LEN(RIGHT(DEC2HEX(255-(HEX2DEC(MID(A461,2,2))+HEX2DEC(MID(A461,4,2))+HEX2DEC(MID(A461,6,2))+HEX2DEC(MID(A461,8,2))+'IO RSL'!V310)+1),2))&gt;1,RIGHT(DEC2HEX(255-(HEX2DEC(MID(A461,2,2))+HEX2DEC(MID(A461,4,2))+HEX2DEC(MID(A461,6,2))+HEX2DEC(MID(A461,8,2))+'IO RSL'!V310)+1),2),"0"&amp;RIGHT(DEC2HEX(255-(HEX2DEC(MID(A461,2,2))+HEX2DEC(MID(A461,4,2))+HEX2DEC(MID(A461,6,2))+HEX2DEC(MID(A461,8,2))+'IO RSL'!V310)+1),2))</f>
        <v>24</v>
      </c>
      <c r="G461" s="83" t="s">
        <v>8200</v>
      </c>
      <c r="H461" s="83" t="str">
        <f t="shared" ca="1" si="10"/>
        <v xml:space="preserve"> </v>
      </c>
    </row>
    <row r="462" spans="1:8" s="83" customFormat="1" x14ac:dyDescent="0.2">
      <c r="A462" s="54" t="s">
        <v>8201</v>
      </c>
      <c r="B462" s="84" t="str">
        <f ca="1">LEFT(A462,9)&amp;'IO RSL'!U311&amp;C462</f>
        <v>:101CC0000000000000000000000000000000000014</v>
      </c>
      <c r="C462" s="83" t="str">
        <f ca="1">IF(LEN(RIGHT(DEC2HEX(255-(HEX2DEC(MID(A462,2,2))+HEX2DEC(MID(A462,4,2))+HEX2DEC(MID(A462,6,2))+HEX2DEC(MID(A462,8,2))+'IO RSL'!V311)+1),2))&gt;1,RIGHT(DEC2HEX(255-(HEX2DEC(MID(A462,2,2))+HEX2DEC(MID(A462,4,2))+HEX2DEC(MID(A462,6,2))+HEX2DEC(MID(A462,8,2))+'IO RSL'!V311)+1),2),"0"&amp;RIGHT(DEC2HEX(255-(HEX2DEC(MID(A462,2,2))+HEX2DEC(MID(A462,4,2))+HEX2DEC(MID(A462,6,2))+HEX2DEC(MID(A462,8,2))+'IO RSL'!V311)+1),2))</f>
        <v>14</v>
      </c>
      <c r="G462" s="83" t="s">
        <v>8201</v>
      </c>
      <c r="H462" s="83" t="str">
        <f t="shared" ca="1" si="10"/>
        <v xml:space="preserve"> </v>
      </c>
    </row>
    <row r="463" spans="1:8" s="83" customFormat="1" x14ac:dyDescent="0.2">
      <c r="A463" s="54" t="s">
        <v>8202</v>
      </c>
      <c r="B463" s="84" t="str">
        <f ca="1">LEFT(A463,9)&amp;'IO RSL'!U312&amp;C463</f>
        <v>:101CD0000000000000000000000000000000000004</v>
      </c>
      <c r="C463" s="83" t="str">
        <f ca="1">IF(LEN(RIGHT(DEC2HEX(255-(HEX2DEC(MID(A463,2,2))+HEX2DEC(MID(A463,4,2))+HEX2DEC(MID(A463,6,2))+HEX2DEC(MID(A463,8,2))+'IO RSL'!V312)+1),2))&gt;1,RIGHT(DEC2HEX(255-(HEX2DEC(MID(A463,2,2))+HEX2DEC(MID(A463,4,2))+HEX2DEC(MID(A463,6,2))+HEX2DEC(MID(A463,8,2))+'IO RSL'!V312)+1),2),"0"&amp;RIGHT(DEC2HEX(255-(HEX2DEC(MID(A463,2,2))+HEX2DEC(MID(A463,4,2))+HEX2DEC(MID(A463,6,2))+HEX2DEC(MID(A463,8,2))+'IO RSL'!V312)+1),2))</f>
        <v>04</v>
      </c>
      <c r="G463" s="83" t="s">
        <v>8202</v>
      </c>
      <c r="H463" s="83" t="str">
        <f t="shared" ca="1" si="10"/>
        <v xml:space="preserve"> </v>
      </c>
    </row>
    <row r="464" spans="1:8" s="83" customFormat="1" x14ac:dyDescent="0.2">
      <c r="A464" s="54" t="s">
        <v>8203</v>
      </c>
      <c r="B464" s="84" t="str">
        <f ca="1">LEFT(A464,9)&amp;'IO RSL'!U313&amp;C464</f>
        <v>:101CE00000000000000000000000000000000000F4</v>
      </c>
      <c r="C464" s="83" t="str">
        <f ca="1">IF(LEN(RIGHT(DEC2HEX(255-(HEX2DEC(MID(A464,2,2))+HEX2DEC(MID(A464,4,2))+HEX2DEC(MID(A464,6,2))+HEX2DEC(MID(A464,8,2))+'IO RSL'!V313)+1),2))&gt;1,RIGHT(DEC2HEX(255-(HEX2DEC(MID(A464,2,2))+HEX2DEC(MID(A464,4,2))+HEX2DEC(MID(A464,6,2))+HEX2DEC(MID(A464,8,2))+'IO RSL'!V313)+1),2),"0"&amp;RIGHT(DEC2HEX(255-(HEX2DEC(MID(A464,2,2))+HEX2DEC(MID(A464,4,2))+HEX2DEC(MID(A464,6,2))+HEX2DEC(MID(A464,8,2))+'IO RSL'!V313)+1),2))</f>
        <v>F4</v>
      </c>
      <c r="G464" s="83" t="s">
        <v>8203</v>
      </c>
      <c r="H464" s="83" t="str">
        <f t="shared" ca="1" si="10"/>
        <v xml:space="preserve"> </v>
      </c>
    </row>
    <row r="465" spans="1:8" s="83" customFormat="1" x14ac:dyDescent="0.2">
      <c r="A465" s="54" t="s">
        <v>8204</v>
      </c>
      <c r="B465" s="84" t="str">
        <f ca="1">LEFT(A465,9)&amp;'IO RSL'!U314&amp;C465</f>
        <v>:101CF00000000000000000000000000000000000E4</v>
      </c>
      <c r="C465" s="83" t="str">
        <f ca="1">IF(LEN(RIGHT(DEC2HEX(255-(HEX2DEC(MID(A465,2,2))+HEX2DEC(MID(A465,4,2))+HEX2DEC(MID(A465,6,2))+HEX2DEC(MID(A465,8,2))+'IO RSL'!V314)+1),2))&gt;1,RIGHT(DEC2HEX(255-(HEX2DEC(MID(A465,2,2))+HEX2DEC(MID(A465,4,2))+HEX2DEC(MID(A465,6,2))+HEX2DEC(MID(A465,8,2))+'IO RSL'!V314)+1),2),"0"&amp;RIGHT(DEC2HEX(255-(HEX2DEC(MID(A465,2,2))+HEX2DEC(MID(A465,4,2))+HEX2DEC(MID(A465,6,2))+HEX2DEC(MID(A465,8,2))+'IO RSL'!V314)+1),2))</f>
        <v>E4</v>
      </c>
      <c r="G465" s="83" t="s">
        <v>8204</v>
      </c>
      <c r="H465" s="83" t="str">
        <f t="shared" ca="1" si="10"/>
        <v xml:space="preserve"> </v>
      </c>
    </row>
    <row r="466" spans="1:8" s="83" customFormat="1" x14ac:dyDescent="0.2">
      <c r="A466" s="54" t="s">
        <v>8205</v>
      </c>
      <c r="B466" s="84" t="str">
        <f ca="1">LEFT(A466,9)&amp;'IO RSL'!U315&amp;C466</f>
        <v>:101D000000000000000000000000000000000000D3</v>
      </c>
      <c r="C466" s="83" t="str">
        <f ca="1">IF(LEN(RIGHT(DEC2HEX(255-(HEX2DEC(MID(A466,2,2))+HEX2DEC(MID(A466,4,2))+HEX2DEC(MID(A466,6,2))+HEX2DEC(MID(A466,8,2))+'IO RSL'!V315)+1),2))&gt;1,RIGHT(DEC2HEX(255-(HEX2DEC(MID(A466,2,2))+HEX2DEC(MID(A466,4,2))+HEX2DEC(MID(A466,6,2))+HEX2DEC(MID(A466,8,2))+'IO RSL'!V315)+1),2),"0"&amp;RIGHT(DEC2HEX(255-(HEX2DEC(MID(A466,2,2))+HEX2DEC(MID(A466,4,2))+HEX2DEC(MID(A466,6,2))+HEX2DEC(MID(A466,8,2))+'IO RSL'!V315)+1),2))</f>
        <v>D3</v>
      </c>
      <c r="G466" s="83" t="s">
        <v>8205</v>
      </c>
      <c r="H466" s="83" t="str">
        <f t="shared" ca="1" si="10"/>
        <v xml:space="preserve"> </v>
      </c>
    </row>
    <row r="467" spans="1:8" s="83" customFormat="1" x14ac:dyDescent="0.2">
      <c r="A467" s="54" t="s">
        <v>8206</v>
      </c>
      <c r="B467" s="84" t="str">
        <f ca="1">LEFT(A467,9)&amp;'IO RSL'!U316&amp;C467</f>
        <v>:101D100000000000000000000000000000000000C3</v>
      </c>
      <c r="C467" s="83" t="str">
        <f ca="1">IF(LEN(RIGHT(DEC2HEX(255-(HEX2DEC(MID(A467,2,2))+HEX2DEC(MID(A467,4,2))+HEX2DEC(MID(A467,6,2))+HEX2DEC(MID(A467,8,2))+'IO RSL'!V316)+1),2))&gt;1,RIGHT(DEC2HEX(255-(HEX2DEC(MID(A467,2,2))+HEX2DEC(MID(A467,4,2))+HEX2DEC(MID(A467,6,2))+HEX2DEC(MID(A467,8,2))+'IO RSL'!V316)+1),2),"0"&amp;RIGHT(DEC2HEX(255-(HEX2DEC(MID(A467,2,2))+HEX2DEC(MID(A467,4,2))+HEX2DEC(MID(A467,6,2))+HEX2DEC(MID(A467,8,2))+'IO RSL'!V316)+1),2))</f>
        <v>C3</v>
      </c>
      <c r="G467" s="83" t="s">
        <v>8206</v>
      </c>
      <c r="H467" s="83" t="str">
        <f t="shared" ca="1" si="10"/>
        <v xml:space="preserve"> </v>
      </c>
    </row>
    <row r="468" spans="1:8" s="83" customFormat="1" x14ac:dyDescent="0.2">
      <c r="A468" s="54" t="s">
        <v>8207</v>
      </c>
      <c r="B468" s="84" t="str">
        <f ca="1">LEFT(A468,9)&amp;'IO RSL'!U317&amp;C468</f>
        <v>:101D200000000000000000000000000000000000B3</v>
      </c>
      <c r="C468" s="83" t="str">
        <f ca="1">IF(LEN(RIGHT(DEC2HEX(255-(HEX2DEC(MID(A468,2,2))+HEX2DEC(MID(A468,4,2))+HEX2DEC(MID(A468,6,2))+HEX2DEC(MID(A468,8,2))+'IO RSL'!V317)+1),2))&gt;1,RIGHT(DEC2HEX(255-(HEX2DEC(MID(A468,2,2))+HEX2DEC(MID(A468,4,2))+HEX2DEC(MID(A468,6,2))+HEX2DEC(MID(A468,8,2))+'IO RSL'!V317)+1),2),"0"&amp;RIGHT(DEC2HEX(255-(HEX2DEC(MID(A468,2,2))+HEX2DEC(MID(A468,4,2))+HEX2DEC(MID(A468,6,2))+HEX2DEC(MID(A468,8,2))+'IO RSL'!V317)+1),2))</f>
        <v>B3</v>
      </c>
      <c r="G468" s="83" t="s">
        <v>8207</v>
      </c>
      <c r="H468" s="83" t="str">
        <f t="shared" ca="1" si="10"/>
        <v xml:space="preserve"> </v>
      </c>
    </row>
    <row r="469" spans="1:8" s="83" customFormat="1" x14ac:dyDescent="0.2">
      <c r="A469" s="54" t="s">
        <v>8208</v>
      </c>
      <c r="B469" s="84" t="str">
        <f ca="1">LEFT(A469,9)&amp;'IO RSL'!U318&amp;C469</f>
        <v>:101D300000000000000000000000000000000000A3</v>
      </c>
      <c r="C469" s="83" t="str">
        <f ca="1">IF(LEN(RIGHT(DEC2HEX(255-(HEX2DEC(MID(A469,2,2))+HEX2DEC(MID(A469,4,2))+HEX2DEC(MID(A469,6,2))+HEX2DEC(MID(A469,8,2))+'IO RSL'!V318)+1),2))&gt;1,RIGHT(DEC2HEX(255-(HEX2DEC(MID(A469,2,2))+HEX2DEC(MID(A469,4,2))+HEX2DEC(MID(A469,6,2))+HEX2DEC(MID(A469,8,2))+'IO RSL'!V318)+1),2),"0"&amp;RIGHT(DEC2HEX(255-(HEX2DEC(MID(A469,2,2))+HEX2DEC(MID(A469,4,2))+HEX2DEC(MID(A469,6,2))+HEX2DEC(MID(A469,8,2))+'IO RSL'!V318)+1),2))</f>
        <v>A3</v>
      </c>
      <c r="G469" s="83" t="s">
        <v>8208</v>
      </c>
      <c r="H469" s="83" t="str">
        <f t="shared" ca="1" si="10"/>
        <v xml:space="preserve"> </v>
      </c>
    </row>
    <row r="470" spans="1:8" s="83" customFormat="1" x14ac:dyDescent="0.2">
      <c r="A470" s="54" t="s">
        <v>8209</v>
      </c>
      <c r="B470" s="84" t="str">
        <f ca="1">LEFT(A470,9)&amp;'IO RSL'!U319&amp;C470</f>
        <v>:101D40000000000000000000000000000000000093</v>
      </c>
      <c r="C470" s="83" t="str">
        <f ca="1">IF(LEN(RIGHT(DEC2HEX(255-(HEX2DEC(MID(A470,2,2))+HEX2DEC(MID(A470,4,2))+HEX2DEC(MID(A470,6,2))+HEX2DEC(MID(A470,8,2))+'IO RSL'!V319)+1),2))&gt;1,RIGHT(DEC2HEX(255-(HEX2DEC(MID(A470,2,2))+HEX2DEC(MID(A470,4,2))+HEX2DEC(MID(A470,6,2))+HEX2DEC(MID(A470,8,2))+'IO RSL'!V319)+1),2),"0"&amp;RIGHT(DEC2HEX(255-(HEX2DEC(MID(A470,2,2))+HEX2DEC(MID(A470,4,2))+HEX2DEC(MID(A470,6,2))+HEX2DEC(MID(A470,8,2))+'IO RSL'!V319)+1),2))</f>
        <v>93</v>
      </c>
      <c r="G470" s="83" t="s">
        <v>8209</v>
      </c>
      <c r="H470" s="83" t="str">
        <f t="shared" ca="1" si="10"/>
        <v xml:space="preserve"> </v>
      </c>
    </row>
    <row r="471" spans="1:8" s="83" customFormat="1" x14ac:dyDescent="0.2">
      <c r="A471" s="54" t="s">
        <v>8210</v>
      </c>
      <c r="B471" s="84" t="str">
        <f ca="1">LEFT(A471,9)&amp;'IO RSL'!U320&amp;C471</f>
        <v>:101D50000000000000000000000000000000000083</v>
      </c>
      <c r="C471" s="83" t="str">
        <f ca="1">IF(LEN(RIGHT(DEC2HEX(255-(HEX2DEC(MID(A471,2,2))+HEX2DEC(MID(A471,4,2))+HEX2DEC(MID(A471,6,2))+HEX2DEC(MID(A471,8,2))+'IO RSL'!V320)+1),2))&gt;1,RIGHT(DEC2HEX(255-(HEX2DEC(MID(A471,2,2))+HEX2DEC(MID(A471,4,2))+HEX2DEC(MID(A471,6,2))+HEX2DEC(MID(A471,8,2))+'IO RSL'!V320)+1),2),"0"&amp;RIGHT(DEC2HEX(255-(HEX2DEC(MID(A471,2,2))+HEX2DEC(MID(A471,4,2))+HEX2DEC(MID(A471,6,2))+HEX2DEC(MID(A471,8,2))+'IO RSL'!V320)+1),2))</f>
        <v>83</v>
      </c>
      <c r="G471" s="83" t="s">
        <v>8210</v>
      </c>
      <c r="H471" s="83" t="str">
        <f t="shared" ca="1" si="10"/>
        <v xml:space="preserve"> </v>
      </c>
    </row>
    <row r="472" spans="1:8" s="83" customFormat="1" x14ac:dyDescent="0.2">
      <c r="A472" s="54" t="s">
        <v>8211</v>
      </c>
      <c r="B472" s="84" t="str">
        <f ca="1">LEFT(A472,9)&amp;'IO RSL'!U321&amp;C472</f>
        <v>:101D60000000000000000000000000000000000073</v>
      </c>
      <c r="C472" s="83" t="str">
        <f ca="1">IF(LEN(RIGHT(DEC2HEX(255-(HEX2DEC(MID(A472,2,2))+HEX2DEC(MID(A472,4,2))+HEX2DEC(MID(A472,6,2))+HEX2DEC(MID(A472,8,2))+'IO RSL'!V321)+1),2))&gt;1,RIGHT(DEC2HEX(255-(HEX2DEC(MID(A472,2,2))+HEX2DEC(MID(A472,4,2))+HEX2DEC(MID(A472,6,2))+HEX2DEC(MID(A472,8,2))+'IO RSL'!V321)+1),2),"0"&amp;RIGHT(DEC2HEX(255-(HEX2DEC(MID(A472,2,2))+HEX2DEC(MID(A472,4,2))+HEX2DEC(MID(A472,6,2))+HEX2DEC(MID(A472,8,2))+'IO RSL'!V321)+1),2))</f>
        <v>73</v>
      </c>
      <c r="G472" s="83" t="s">
        <v>8211</v>
      </c>
      <c r="H472" s="83" t="str">
        <f t="shared" ca="1" si="10"/>
        <v xml:space="preserve"> </v>
      </c>
    </row>
    <row r="473" spans="1:8" s="83" customFormat="1" x14ac:dyDescent="0.2">
      <c r="A473" s="54" t="s">
        <v>8212</v>
      </c>
      <c r="B473" s="84" t="str">
        <f ca="1">LEFT(A473,9)&amp;'IO RSL'!U322&amp;C473</f>
        <v>:101D70000000000000000000000000000000000063</v>
      </c>
      <c r="C473" s="83" t="str">
        <f ca="1">IF(LEN(RIGHT(DEC2HEX(255-(HEX2DEC(MID(A473,2,2))+HEX2DEC(MID(A473,4,2))+HEX2DEC(MID(A473,6,2))+HEX2DEC(MID(A473,8,2))+'IO RSL'!V322)+1),2))&gt;1,RIGHT(DEC2HEX(255-(HEX2DEC(MID(A473,2,2))+HEX2DEC(MID(A473,4,2))+HEX2DEC(MID(A473,6,2))+HEX2DEC(MID(A473,8,2))+'IO RSL'!V322)+1),2),"0"&amp;RIGHT(DEC2HEX(255-(HEX2DEC(MID(A473,2,2))+HEX2DEC(MID(A473,4,2))+HEX2DEC(MID(A473,6,2))+HEX2DEC(MID(A473,8,2))+'IO RSL'!V322)+1),2))</f>
        <v>63</v>
      </c>
      <c r="G473" s="83" t="s">
        <v>8212</v>
      </c>
      <c r="H473" s="83" t="str">
        <f t="shared" ca="1" si="10"/>
        <v xml:space="preserve"> </v>
      </c>
    </row>
    <row r="474" spans="1:8" s="83" customFormat="1" x14ac:dyDescent="0.2">
      <c r="A474" s="54" t="s">
        <v>8213</v>
      </c>
      <c r="B474" s="84" t="str">
        <f ca="1">LEFT(A474,9)&amp;'IO RSL'!U323&amp;C474</f>
        <v>:101D80000000000000000000000000000000000053</v>
      </c>
      <c r="C474" s="83" t="str">
        <f ca="1">IF(LEN(RIGHT(DEC2HEX(255-(HEX2DEC(MID(A474,2,2))+HEX2DEC(MID(A474,4,2))+HEX2DEC(MID(A474,6,2))+HEX2DEC(MID(A474,8,2))+'IO RSL'!V323)+1),2))&gt;1,RIGHT(DEC2HEX(255-(HEX2DEC(MID(A474,2,2))+HEX2DEC(MID(A474,4,2))+HEX2DEC(MID(A474,6,2))+HEX2DEC(MID(A474,8,2))+'IO RSL'!V323)+1),2),"0"&amp;RIGHT(DEC2HEX(255-(HEX2DEC(MID(A474,2,2))+HEX2DEC(MID(A474,4,2))+HEX2DEC(MID(A474,6,2))+HEX2DEC(MID(A474,8,2))+'IO RSL'!V323)+1),2))</f>
        <v>53</v>
      </c>
      <c r="G474" s="83" t="s">
        <v>8213</v>
      </c>
      <c r="H474" s="83" t="str">
        <f t="shared" ca="1" si="10"/>
        <v xml:space="preserve"> </v>
      </c>
    </row>
    <row r="475" spans="1:8" s="83" customFormat="1" x14ac:dyDescent="0.2">
      <c r="A475" s="54" t="s">
        <v>8214</v>
      </c>
      <c r="B475" s="84" t="str">
        <f ca="1">LEFT(A475,9)&amp;'IO RSL'!U324&amp;C475</f>
        <v>:101D90000000000000000000000000000000000043</v>
      </c>
      <c r="C475" s="83" t="str">
        <f ca="1">IF(LEN(RIGHT(DEC2HEX(255-(HEX2DEC(MID(A475,2,2))+HEX2DEC(MID(A475,4,2))+HEX2DEC(MID(A475,6,2))+HEX2DEC(MID(A475,8,2))+'IO RSL'!V324)+1),2))&gt;1,RIGHT(DEC2HEX(255-(HEX2DEC(MID(A475,2,2))+HEX2DEC(MID(A475,4,2))+HEX2DEC(MID(A475,6,2))+HEX2DEC(MID(A475,8,2))+'IO RSL'!V324)+1),2),"0"&amp;RIGHT(DEC2HEX(255-(HEX2DEC(MID(A475,2,2))+HEX2DEC(MID(A475,4,2))+HEX2DEC(MID(A475,6,2))+HEX2DEC(MID(A475,8,2))+'IO RSL'!V324)+1),2))</f>
        <v>43</v>
      </c>
      <c r="G475" s="83" t="s">
        <v>8214</v>
      </c>
      <c r="H475" s="83" t="str">
        <f t="shared" ca="1" si="10"/>
        <v xml:space="preserve"> </v>
      </c>
    </row>
    <row r="476" spans="1:8" s="83" customFormat="1" x14ac:dyDescent="0.2">
      <c r="A476" s="54" t="s">
        <v>8215</v>
      </c>
      <c r="B476" s="84" t="str">
        <f ca="1">LEFT(A476,9)&amp;'IO RSL'!U325&amp;C476</f>
        <v>:101DA0000000000000000000000000000000000033</v>
      </c>
      <c r="C476" s="83" t="str">
        <f ca="1">IF(LEN(RIGHT(DEC2HEX(255-(HEX2DEC(MID(A476,2,2))+HEX2DEC(MID(A476,4,2))+HEX2DEC(MID(A476,6,2))+HEX2DEC(MID(A476,8,2))+'IO RSL'!V325)+1),2))&gt;1,RIGHT(DEC2HEX(255-(HEX2DEC(MID(A476,2,2))+HEX2DEC(MID(A476,4,2))+HEX2DEC(MID(A476,6,2))+HEX2DEC(MID(A476,8,2))+'IO RSL'!V325)+1),2),"0"&amp;RIGHT(DEC2HEX(255-(HEX2DEC(MID(A476,2,2))+HEX2DEC(MID(A476,4,2))+HEX2DEC(MID(A476,6,2))+HEX2DEC(MID(A476,8,2))+'IO RSL'!V325)+1),2))</f>
        <v>33</v>
      </c>
      <c r="G476" s="83" t="s">
        <v>8215</v>
      </c>
      <c r="H476" s="83" t="str">
        <f t="shared" ca="1" si="10"/>
        <v xml:space="preserve"> </v>
      </c>
    </row>
    <row r="477" spans="1:8" s="83" customFormat="1" x14ac:dyDescent="0.2">
      <c r="A477" s="54" t="s">
        <v>8216</v>
      </c>
      <c r="B477" s="84" t="str">
        <f ca="1">LEFT(A477,9)&amp;'IO RSL'!U326&amp;C477</f>
        <v>:101DB0000000000000000000000000000000000023</v>
      </c>
      <c r="C477" s="83" t="str">
        <f ca="1">IF(LEN(RIGHT(DEC2HEX(255-(HEX2DEC(MID(A477,2,2))+HEX2DEC(MID(A477,4,2))+HEX2DEC(MID(A477,6,2))+HEX2DEC(MID(A477,8,2))+'IO RSL'!V326)+1),2))&gt;1,RIGHT(DEC2HEX(255-(HEX2DEC(MID(A477,2,2))+HEX2DEC(MID(A477,4,2))+HEX2DEC(MID(A477,6,2))+HEX2DEC(MID(A477,8,2))+'IO RSL'!V326)+1),2),"0"&amp;RIGHT(DEC2HEX(255-(HEX2DEC(MID(A477,2,2))+HEX2DEC(MID(A477,4,2))+HEX2DEC(MID(A477,6,2))+HEX2DEC(MID(A477,8,2))+'IO RSL'!V326)+1),2))</f>
        <v>23</v>
      </c>
      <c r="G477" s="83" t="s">
        <v>8216</v>
      </c>
      <c r="H477" s="83" t="str">
        <f t="shared" ca="1" si="10"/>
        <v xml:space="preserve"> </v>
      </c>
    </row>
    <row r="478" spans="1:8" s="83" customFormat="1" x14ac:dyDescent="0.2">
      <c r="A478" s="54" t="s">
        <v>8217</v>
      </c>
      <c r="B478" s="84" t="str">
        <f ca="1">LEFT(A478,9)&amp;'IO RSL'!U327&amp;C478</f>
        <v>:101DC0000000000000000000000000000000000013</v>
      </c>
      <c r="C478" s="83" t="str">
        <f ca="1">IF(LEN(RIGHT(DEC2HEX(255-(HEX2DEC(MID(A478,2,2))+HEX2DEC(MID(A478,4,2))+HEX2DEC(MID(A478,6,2))+HEX2DEC(MID(A478,8,2))+'IO RSL'!V327)+1),2))&gt;1,RIGHT(DEC2HEX(255-(HEX2DEC(MID(A478,2,2))+HEX2DEC(MID(A478,4,2))+HEX2DEC(MID(A478,6,2))+HEX2DEC(MID(A478,8,2))+'IO RSL'!V327)+1),2),"0"&amp;RIGHT(DEC2HEX(255-(HEX2DEC(MID(A478,2,2))+HEX2DEC(MID(A478,4,2))+HEX2DEC(MID(A478,6,2))+HEX2DEC(MID(A478,8,2))+'IO RSL'!V327)+1),2))</f>
        <v>13</v>
      </c>
      <c r="G478" s="83" t="s">
        <v>8217</v>
      </c>
      <c r="H478" s="83" t="str">
        <f t="shared" ca="1" si="10"/>
        <v xml:space="preserve"> </v>
      </c>
    </row>
    <row r="479" spans="1:8" s="83" customFormat="1" x14ac:dyDescent="0.2">
      <c r="A479" s="54" t="s">
        <v>8218</v>
      </c>
      <c r="B479" s="84" t="str">
        <f ca="1">LEFT(A479,9)&amp;'IO RSL'!U328&amp;C479</f>
        <v>:101DD0000000000000000000000000000000000003</v>
      </c>
      <c r="C479" s="83" t="str">
        <f ca="1">IF(LEN(RIGHT(DEC2HEX(255-(HEX2DEC(MID(A479,2,2))+HEX2DEC(MID(A479,4,2))+HEX2DEC(MID(A479,6,2))+HEX2DEC(MID(A479,8,2))+'IO RSL'!V328)+1),2))&gt;1,RIGHT(DEC2HEX(255-(HEX2DEC(MID(A479,2,2))+HEX2DEC(MID(A479,4,2))+HEX2DEC(MID(A479,6,2))+HEX2DEC(MID(A479,8,2))+'IO RSL'!V328)+1),2),"0"&amp;RIGHT(DEC2HEX(255-(HEX2DEC(MID(A479,2,2))+HEX2DEC(MID(A479,4,2))+HEX2DEC(MID(A479,6,2))+HEX2DEC(MID(A479,8,2))+'IO RSL'!V328)+1),2))</f>
        <v>03</v>
      </c>
      <c r="G479" s="83" t="s">
        <v>8218</v>
      </c>
      <c r="H479" s="83" t="str">
        <f t="shared" ca="1" si="10"/>
        <v xml:space="preserve"> </v>
      </c>
    </row>
    <row r="480" spans="1:8" s="83" customFormat="1" x14ac:dyDescent="0.2">
      <c r="A480" s="54" t="s">
        <v>8219</v>
      </c>
      <c r="B480" s="84" t="str">
        <f ca="1">LEFT(A480,9)&amp;'IO RSL'!U329&amp;C480</f>
        <v>:101DE00000000000000000000000000000000000F3</v>
      </c>
      <c r="C480" s="83" t="str">
        <f ca="1">IF(LEN(RIGHT(DEC2HEX(255-(HEX2DEC(MID(A480,2,2))+HEX2DEC(MID(A480,4,2))+HEX2DEC(MID(A480,6,2))+HEX2DEC(MID(A480,8,2))+'IO RSL'!V329)+1),2))&gt;1,RIGHT(DEC2HEX(255-(HEX2DEC(MID(A480,2,2))+HEX2DEC(MID(A480,4,2))+HEX2DEC(MID(A480,6,2))+HEX2DEC(MID(A480,8,2))+'IO RSL'!V329)+1),2),"0"&amp;RIGHT(DEC2HEX(255-(HEX2DEC(MID(A480,2,2))+HEX2DEC(MID(A480,4,2))+HEX2DEC(MID(A480,6,2))+HEX2DEC(MID(A480,8,2))+'IO RSL'!V329)+1),2))</f>
        <v>F3</v>
      </c>
      <c r="G480" s="83" t="s">
        <v>8219</v>
      </c>
      <c r="H480" s="83" t="str">
        <f t="shared" ca="1" si="10"/>
        <v xml:space="preserve"> </v>
      </c>
    </row>
    <row r="481" spans="1:8" s="83" customFormat="1" x14ac:dyDescent="0.2">
      <c r="A481" s="54" t="s">
        <v>8220</v>
      </c>
      <c r="B481" s="84" t="str">
        <f ca="1">LEFT(A481,9)&amp;'IO RSL'!U330&amp;C481</f>
        <v>:101DF00000000000000000000000000000000000E3</v>
      </c>
      <c r="C481" s="83" t="str">
        <f ca="1">IF(LEN(RIGHT(DEC2HEX(255-(HEX2DEC(MID(A481,2,2))+HEX2DEC(MID(A481,4,2))+HEX2DEC(MID(A481,6,2))+HEX2DEC(MID(A481,8,2))+'IO RSL'!V330)+1),2))&gt;1,RIGHT(DEC2HEX(255-(HEX2DEC(MID(A481,2,2))+HEX2DEC(MID(A481,4,2))+HEX2DEC(MID(A481,6,2))+HEX2DEC(MID(A481,8,2))+'IO RSL'!V330)+1),2),"0"&amp;RIGHT(DEC2HEX(255-(HEX2DEC(MID(A481,2,2))+HEX2DEC(MID(A481,4,2))+HEX2DEC(MID(A481,6,2))+HEX2DEC(MID(A481,8,2))+'IO RSL'!V330)+1),2))</f>
        <v>E3</v>
      </c>
      <c r="G481" s="83" t="s">
        <v>8220</v>
      </c>
      <c r="H481" s="83" t="str">
        <f t="shared" ca="1" si="10"/>
        <v xml:space="preserve"> </v>
      </c>
    </row>
    <row r="482" spans="1:8" s="83" customFormat="1" x14ac:dyDescent="0.2">
      <c r="A482" s="54" t="s">
        <v>8221</v>
      </c>
      <c r="B482" s="84" t="str">
        <f ca="1">LEFT(A482,9)&amp;'IO RSL'!U331&amp;C482</f>
        <v>:101E000000000000000000000000000000000000D2</v>
      </c>
      <c r="C482" s="83" t="str">
        <f ca="1">IF(LEN(RIGHT(DEC2HEX(255-(HEX2DEC(MID(A482,2,2))+HEX2DEC(MID(A482,4,2))+HEX2DEC(MID(A482,6,2))+HEX2DEC(MID(A482,8,2))+'IO RSL'!V331)+1),2))&gt;1,RIGHT(DEC2HEX(255-(HEX2DEC(MID(A482,2,2))+HEX2DEC(MID(A482,4,2))+HEX2DEC(MID(A482,6,2))+HEX2DEC(MID(A482,8,2))+'IO RSL'!V331)+1),2),"0"&amp;RIGHT(DEC2HEX(255-(HEX2DEC(MID(A482,2,2))+HEX2DEC(MID(A482,4,2))+HEX2DEC(MID(A482,6,2))+HEX2DEC(MID(A482,8,2))+'IO RSL'!V331)+1),2))</f>
        <v>D2</v>
      </c>
      <c r="G482" s="83" t="s">
        <v>8221</v>
      </c>
      <c r="H482" s="83" t="str">
        <f t="shared" ca="1" si="10"/>
        <v xml:space="preserve"> </v>
      </c>
    </row>
    <row r="483" spans="1:8" s="83" customFormat="1" x14ac:dyDescent="0.2">
      <c r="A483" s="54" t="s">
        <v>8222</v>
      </c>
      <c r="B483" s="84" t="str">
        <f ca="1">LEFT(A483,9)&amp;'IO RSL'!U332&amp;C483</f>
        <v>:101E100000000000000000000000000000000000C2</v>
      </c>
      <c r="C483" s="83" t="str">
        <f ca="1">IF(LEN(RIGHT(DEC2HEX(255-(HEX2DEC(MID(A483,2,2))+HEX2DEC(MID(A483,4,2))+HEX2DEC(MID(A483,6,2))+HEX2DEC(MID(A483,8,2))+'IO RSL'!V332)+1),2))&gt;1,RIGHT(DEC2HEX(255-(HEX2DEC(MID(A483,2,2))+HEX2DEC(MID(A483,4,2))+HEX2DEC(MID(A483,6,2))+HEX2DEC(MID(A483,8,2))+'IO RSL'!V332)+1),2),"0"&amp;RIGHT(DEC2HEX(255-(HEX2DEC(MID(A483,2,2))+HEX2DEC(MID(A483,4,2))+HEX2DEC(MID(A483,6,2))+HEX2DEC(MID(A483,8,2))+'IO RSL'!V332)+1),2))</f>
        <v>C2</v>
      </c>
      <c r="G483" s="83" t="s">
        <v>8222</v>
      </c>
      <c r="H483" s="83" t="str">
        <f t="shared" ca="1" si="10"/>
        <v xml:space="preserve"> </v>
      </c>
    </row>
    <row r="484" spans="1:8" s="83" customFormat="1" x14ac:dyDescent="0.2">
      <c r="A484" s="54" t="s">
        <v>8223</v>
      </c>
      <c r="B484" s="84" t="str">
        <f ca="1">LEFT(A484,9)&amp;'IO RSL'!U333&amp;C484</f>
        <v>:101E200000000000000000000000000000000000B2</v>
      </c>
      <c r="C484" s="83" t="str">
        <f ca="1">IF(LEN(RIGHT(DEC2HEX(255-(HEX2DEC(MID(A484,2,2))+HEX2DEC(MID(A484,4,2))+HEX2DEC(MID(A484,6,2))+HEX2DEC(MID(A484,8,2))+'IO RSL'!V333)+1),2))&gt;1,RIGHT(DEC2HEX(255-(HEX2DEC(MID(A484,2,2))+HEX2DEC(MID(A484,4,2))+HEX2DEC(MID(A484,6,2))+HEX2DEC(MID(A484,8,2))+'IO RSL'!V333)+1),2),"0"&amp;RIGHT(DEC2HEX(255-(HEX2DEC(MID(A484,2,2))+HEX2DEC(MID(A484,4,2))+HEX2DEC(MID(A484,6,2))+HEX2DEC(MID(A484,8,2))+'IO RSL'!V333)+1),2))</f>
        <v>B2</v>
      </c>
      <c r="G484" s="83" t="s">
        <v>8223</v>
      </c>
      <c r="H484" s="83" t="str">
        <f t="shared" ca="1" si="10"/>
        <v xml:space="preserve"> </v>
      </c>
    </row>
    <row r="485" spans="1:8" s="83" customFormat="1" x14ac:dyDescent="0.2">
      <c r="A485" s="54" t="s">
        <v>8224</v>
      </c>
      <c r="B485" s="84" t="str">
        <f ca="1">LEFT(A485,9)&amp;'IO RSL'!U334&amp;C485</f>
        <v>:101E300000000000000000000000000000000000A2</v>
      </c>
      <c r="C485" s="83" t="str">
        <f ca="1">IF(LEN(RIGHT(DEC2HEX(255-(HEX2DEC(MID(A485,2,2))+HEX2DEC(MID(A485,4,2))+HEX2DEC(MID(A485,6,2))+HEX2DEC(MID(A485,8,2))+'IO RSL'!V334)+1),2))&gt;1,RIGHT(DEC2HEX(255-(HEX2DEC(MID(A485,2,2))+HEX2DEC(MID(A485,4,2))+HEX2DEC(MID(A485,6,2))+HEX2DEC(MID(A485,8,2))+'IO RSL'!V334)+1),2),"0"&amp;RIGHT(DEC2HEX(255-(HEX2DEC(MID(A485,2,2))+HEX2DEC(MID(A485,4,2))+HEX2DEC(MID(A485,6,2))+HEX2DEC(MID(A485,8,2))+'IO RSL'!V334)+1),2))</f>
        <v>A2</v>
      </c>
      <c r="G485" s="83" t="s">
        <v>8224</v>
      </c>
      <c r="H485" s="83" t="str">
        <f t="shared" ca="1" si="10"/>
        <v xml:space="preserve"> </v>
      </c>
    </row>
    <row r="486" spans="1:8" s="83" customFormat="1" x14ac:dyDescent="0.2">
      <c r="A486" s="54" t="s">
        <v>8225</v>
      </c>
      <c r="B486" s="84" t="str">
        <f ca="1">LEFT(A486,9)&amp;'IO RSL'!U335&amp;C486</f>
        <v>:101E40000000000000000000000000000000000092</v>
      </c>
      <c r="C486" s="83" t="str">
        <f ca="1">IF(LEN(RIGHT(DEC2HEX(255-(HEX2DEC(MID(A486,2,2))+HEX2DEC(MID(A486,4,2))+HEX2DEC(MID(A486,6,2))+HEX2DEC(MID(A486,8,2))+'IO RSL'!V335)+1),2))&gt;1,RIGHT(DEC2HEX(255-(HEX2DEC(MID(A486,2,2))+HEX2DEC(MID(A486,4,2))+HEX2DEC(MID(A486,6,2))+HEX2DEC(MID(A486,8,2))+'IO RSL'!V335)+1),2),"0"&amp;RIGHT(DEC2HEX(255-(HEX2DEC(MID(A486,2,2))+HEX2DEC(MID(A486,4,2))+HEX2DEC(MID(A486,6,2))+HEX2DEC(MID(A486,8,2))+'IO RSL'!V335)+1),2))</f>
        <v>92</v>
      </c>
      <c r="G486" s="83" t="s">
        <v>8225</v>
      </c>
      <c r="H486" s="83" t="str">
        <f t="shared" ca="1" si="10"/>
        <v xml:space="preserve"> </v>
      </c>
    </row>
    <row r="487" spans="1:8" s="83" customFormat="1" x14ac:dyDescent="0.2">
      <c r="A487" s="54" t="s">
        <v>8226</v>
      </c>
      <c r="B487" s="84" t="str">
        <f ca="1">LEFT(A487,9)&amp;'IO RSL'!U336&amp;C487</f>
        <v>:101E50000000000000000000000000000000000082</v>
      </c>
      <c r="C487" s="83" t="str">
        <f ca="1">IF(LEN(RIGHT(DEC2HEX(255-(HEX2DEC(MID(A487,2,2))+HEX2DEC(MID(A487,4,2))+HEX2DEC(MID(A487,6,2))+HEX2DEC(MID(A487,8,2))+'IO RSL'!V336)+1),2))&gt;1,RIGHT(DEC2HEX(255-(HEX2DEC(MID(A487,2,2))+HEX2DEC(MID(A487,4,2))+HEX2DEC(MID(A487,6,2))+HEX2DEC(MID(A487,8,2))+'IO RSL'!V336)+1),2),"0"&amp;RIGHT(DEC2HEX(255-(HEX2DEC(MID(A487,2,2))+HEX2DEC(MID(A487,4,2))+HEX2DEC(MID(A487,6,2))+HEX2DEC(MID(A487,8,2))+'IO RSL'!V336)+1),2))</f>
        <v>82</v>
      </c>
      <c r="G487" s="83" t="s">
        <v>8226</v>
      </c>
      <c r="H487" s="83" t="str">
        <f t="shared" ca="1" si="10"/>
        <v xml:space="preserve"> </v>
      </c>
    </row>
    <row r="488" spans="1:8" s="83" customFormat="1" x14ac:dyDescent="0.2">
      <c r="A488" s="54" t="s">
        <v>8227</v>
      </c>
      <c r="B488" s="84" t="str">
        <f ca="1">LEFT(A488,9)&amp;'IO RSL'!U337&amp;C488</f>
        <v>:101E60000000000000000000000000000000000072</v>
      </c>
      <c r="C488" s="83" t="str">
        <f ca="1">IF(LEN(RIGHT(DEC2HEX(255-(HEX2DEC(MID(A488,2,2))+HEX2DEC(MID(A488,4,2))+HEX2DEC(MID(A488,6,2))+HEX2DEC(MID(A488,8,2))+'IO RSL'!V337)+1),2))&gt;1,RIGHT(DEC2HEX(255-(HEX2DEC(MID(A488,2,2))+HEX2DEC(MID(A488,4,2))+HEX2DEC(MID(A488,6,2))+HEX2DEC(MID(A488,8,2))+'IO RSL'!V337)+1),2),"0"&amp;RIGHT(DEC2HEX(255-(HEX2DEC(MID(A488,2,2))+HEX2DEC(MID(A488,4,2))+HEX2DEC(MID(A488,6,2))+HEX2DEC(MID(A488,8,2))+'IO RSL'!V337)+1),2))</f>
        <v>72</v>
      </c>
      <c r="G488" s="83" t="s">
        <v>8227</v>
      </c>
      <c r="H488" s="83" t="str">
        <f t="shared" ca="1" si="10"/>
        <v xml:space="preserve"> </v>
      </c>
    </row>
    <row r="489" spans="1:8" s="83" customFormat="1" x14ac:dyDescent="0.2">
      <c r="A489" s="54" t="s">
        <v>8228</v>
      </c>
      <c r="B489" s="84" t="str">
        <f ca="1">LEFT(A489,9)&amp;'IO RSL'!U338&amp;C489</f>
        <v>:101E70000000000000000000000000000000000062</v>
      </c>
      <c r="C489" s="83" t="str">
        <f ca="1">IF(LEN(RIGHT(DEC2HEX(255-(HEX2DEC(MID(A489,2,2))+HEX2DEC(MID(A489,4,2))+HEX2DEC(MID(A489,6,2))+HEX2DEC(MID(A489,8,2))+'IO RSL'!V338)+1),2))&gt;1,RIGHT(DEC2HEX(255-(HEX2DEC(MID(A489,2,2))+HEX2DEC(MID(A489,4,2))+HEX2DEC(MID(A489,6,2))+HEX2DEC(MID(A489,8,2))+'IO RSL'!V338)+1),2),"0"&amp;RIGHT(DEC2HEX(255-(HEX2DEC(MID(A489,2,2))+HEX2DEC(MID(A489,4,2))+HEX2DEC(MID(A489,6,2))+HEX2DEC(MID(A489,8,2))+'IO RSL'!V338)+1),2))</f>
        <v>62</v>
      </c>
      <c r="G489" s="83" t="s">
        <v>8228</v>
      </c>
      <c r="H489" s="83" t="str">
        <f t="shared" ca="1" si="10"/>
        <v xml:space="preserve"> </v>
      </c>
    </row>
    <row r="490" spans="1:8" s="83" customFormat="1" x14ac:dyDescent="0.2">
      <c r="A490" s="54" t="s">
        <v>8229</v>
      </c>
      <c r="B490" s="84" t="str">
        <f ca="1">LEFT(A490,9)&amp;'IO RSL'!U339&amp;C490</f>
        <v>:101E80000000000000000000000000000000000052</v>
      </c>
      <c r="C490" s="83" t="str">
        <f ca="1">IF(LEN(RIGHT(DEC2HEX(255-(HEX2DEC(MID(A490,2,2))+HEX2DEC(MID(A490,4,2))+HEX2DEC(MID(A490,6,2))+HEX2DEC(MID(A490,8,2))+'IO RSL'!V339)+1),2))&gt;1,RIGHT(DEC2HEX(255-(HEX2DEC(MID(A490,2,2))+HEX2DEC(MID(A490,4,2))+HEX2DEC(MID(A490,6,2))+HEX2DEC(MID(A490,8,2))+'IO RSL'!V339)+1),2),"0"&amp;RIGHT(DEC2HEX(255-(HEX2DEC(MID(A490,2,2))+HEX2DEC(MID(A490,4,2))+HEX2DEC(MID(A490,6,2))+HEX2DEC(MID(A490,8,2))+'IO RSL'!V339)+1),2))</f>
        <v>52</v>
      </c>
      <c r="G490" s="83" t="s">
        <v>8229</v>
      </c>
      <c r="H490" s="83" t="str">
        <f t="shared" ca="1" si="10"/>
        <v xml:space="preserve"> </v>
      </c>
    </row>
    <row r="491" spans="1:8" s="83" customFormat="1" x14ac:dyDescent="0.2">
      <c r="A491" s="54" t="s">
        <v>8230</v>
      </c>
      <c r="B491" s="84" t="str">
        <f ca="1">LEFT(A491,9)&amp;'IO RSL'!U340&amp;C491</f>
        <v>:101E90000000000000000000000000000000000042</v>
      </c>
      <c r="C491" s="83" t="str">
        <f ca="1">IF(LEN(RIGHT(DEC2HEX(255-(HEX2DEC(MID(A491,2,2))+HEX2DEC(MID(A491,4,2))+HEX2DEC(MID(A491,6,2))+HEX2DEC(MID(A491,8,2))+'IO RSL'!V340)+1),2))&gt;1,RIGHT(DEC2HEX(255-(HEX2DEC(MID(A491,2,2))+HEX2DEC(MID(A491,4,2))+HEX2DEC(MID(A491,6,2))+HEX2DEC(MID(A491,8,2))+'IO RSL'!V340)+1),2),"0"&amp;RIGHT(DEC2HEX(255-(HEX2DEC(MID(A491,2,2))+HEX2DEC(MID(A491,4,2))+HEX2DEC(MID(A491,6,2))+HEX2DEC(MID(A491,8,2))+'IO RSL'!V340)+1),2))</f>
        <v>42</v>
      </c>
      <c r="G491" s="83" t="s">
        <v>8230</v>
      </c>
      <c r="H491" s="83" t="str">
        <f t="shared" ca="1" si="10"/>
        <v xml:space="preserve"> </v>
      </c>
    </row>
    <row r="492" spans="1:8" s="83" customFormat="1" x14ac:dyDescent="0.2">
      <c r="A492" s="54" t="s">
        <v>8231</v>
      </c>
      <c r="B492" s="84" t="str">
        <f ca="1">LEFT(A492,9)&amp;'IO RSL'!U341&amp;C492</f>
        <v>:101EA0000000000000000000000000000000000032</v>
      </c>
      <c r="C492" s="83" t="str">
        <f ca="1">IF(LEN(RIGHT(DEC2HEX(255-(HEX2DEC(MID(A492,2,2))+HEX2DEC(MID(A492,4,2))+HEX2DEC(MID(A492,6,2))+HEX2DEC(MID(A492,8,2))+'IO RSL'!V341)+1),2))&gt;1,RIGHT(DEC2HEX(255-(HEX2DEC(MID(A492,2,2))+HEX2DEC(MID(A492,4,2))+HEX2DEC(MID(A492,6,2))+HEX2DEC(MID(A492,8,2))+'IO RSL'!V341)+1),2),"0"&amp;RIGHT(DEC2HEX(255-(HEX2DEC(MID(A492,2,2))+HEX2DEC(MID(A492,4,2))+HEX2DEC(MID(A492,6,2))+HEX2DEC(MID(A492,8,2))+'IO RSL'!V341)+1),2))</f>
        <v>32</v>
      </c>
      <c r="G492" s="83" t="s">
        <v>8231</v>
      </c>
      <c r="H492" s="83" t="str">
        <f t="shared" ca="1" si="10"/>
        <v xml:space="preserve"> </v>
      </c>
    </row>
    <row r="493" spans="1:8" s="83" customFormat="1" x14ac:dyDescent="0.2">
      <c r="A493" s="54" t="s">
        <v>8232</v>
      </c>
      <c r="B493" s="84" t="str">
        <f ca="1">LEFT(A493,9)&amp;'IO RSL'!U342&amp;C493</f>
        <v>:101EB0000000000000000000000000000000000022</v>
      </c>
      <c r="C493" s="83" t="str">
        <f ca="1">IF(LEN(RIGHT(DEC2HEX(255-(HEX2DEC(MID(A493,2,2))+HEX2DEC(MID(A493,4,2))+HEX2DEC(MID(A493,6,2))+HEX2DEC(MID(A493,8,2))+'IO RSL'!V342)+1),2))&gt;1,RIGHT(DEC2HEX(255-(HEX2DEC(MID(A493,2,2))+HEX2DEC(MID(A493,4,2))+HEX2DEC(MID(A493,6,2))+HEX2DEC(MID(A493,8,2))+'IO RSL'!V342)+1),2),"0"&amp;RIGHT(DEC2HEX(255-(HEX2DEC(MID(A493,2,2))+HEX2DEC(MID(A493,4,2))+HEX2DEC(MID(A493,6,2))+HEX2DEC(MID(A493,8,2))+'IO RSL'!V342)+1),2))</f>
        <v>22</v>
      </c>
      <c r="G493" s="83" t="s">
        <v>8232</v>
      </c>
      <c r="H493" s="83" t="str">
        <f t="shared" ca="1" si="10"/>
        <v xml:space="preserve"> </v>
      </c>
    </row>
    <row r="494" spans="1:8" s="83" customFormat="1" x14ac:dyDescent="0.2">
      <c r="A494" s="54" t="s">
        <v>8233</v>
      </c>
      <c r="B494" s="84" t="str">
        <f ca="1">LEFT(A494,9)&amp;'IO RSL'!U343&amp;C494</f>
        <v>:101EC0000000000000000000000000000000000012</v>
      </c>
      <c r="C494" s="83" t="str">
        <f ca="1">IF(LEN(RIGHT(DEC2HEX(255-(HEX2DEC(MID(A494,2,2))+HEX2DEC(MID(A494,4,2))+HEX2DEC(MID(A494,6,2))+HEX2DEC(MID(A494,8,2))+'IO RSL'!V343)+1),2))&gt;1,RIGHT(DEC2HEX(255-(HEX2DEC(MID(A494,2,2))+HEX2DEC(MID(A494,4,2))+HEX2DEC(MID(A494,6,2))+HEX2DEC(MID(A494,8,2))+'IO RSL'!V343)+1),2),"0"&amp;RIGHT(DEC2HEX(255-(HEX2DEC(MID(A494,2,2))+HEX2DEC(MID(A494,4,2))+HEX2DEC(MID(A494,6,2))+HEX2DEC(MID(A494,8,2))+'IO RSL'!V343)+1),2))</f>
        <v>12</v>
      </c>
      <c r="G494" s="83" t="s">
        <v>8233</v>
      </c>
      <c r="H494" s="83" t="str">
        <f t="shared" ca="1" si="10"/>
        <v xml:space="preserve"> </v>
      </c>
    </row>
    <row r="495" spans="1:8" s="83" customFormat="1" x14ac:dyDescent="0.2">
      <c r="A495" s="54" t="s">
        <v>8234</v>
      </c>
      <c r="B495" s="84" t="str">
        <f ca="1">LEFT(A495,9)&amp;'IO RSL'!U344&amp;C495</f>
        <v>:101ED0000000000000000000000000000000000002</v>
      </c>
      <c r="C495" s="83" t="str">
        <f ca="1">IF(LEN(RIGHT(DEC2HEX(255-(HEX2DEC(MID(A495,2,2))+HEX2DEC(MID(A495,4,2))+HEX2DEC(MID(A495,6,2))+HEX2DEC(MID(A495,8,2))+'IO RSL'!V344)+1),2))&gt;1,RIGHT(DEC2HEX(255-(HEX2DEC(MID(A495,2,2))+HEX2DEC(MID(A495,4,2))+HEX2DEC(MID(A495,6,2))+HEX2DEC(MID(A495,8,2))+'IO RSL'!V344)+1),2),"0"&amp;RIGHT(DEC2HEX(255-(HEX2DEC(MID(A495,2,2))+HEX2DEC(MID(A495,4,2))+HEX2DEC(MID(A495,6,2))+HEX2DEC(MID(A495,8,2))+'IO RSL'!V344)+1),2))</f>
        <v>02</v>
      </c>
      <c r="G495" s="83" t="s">
        <v>8234</v>
      </c>
      <c r="H495" s="83" t="str">
        <f t="shared" ca="1" si="10"/>
        <v xml:space="preserve"> </v>
      </c>
    </row>
    <row r="496" spans="1:8" s="83" customFormat="1" x14ac:dyDescent="0.2">
      <c r="A496" s="54" t="s">
        <v>8235</v>
      </c>
      <c r="B496" s="84" t="str">
        <f ca="1">LEFT(A496,9)&amp;'IO RSL'!U345&amp;C496</f>
        <v>:101EE00000000000000000000000000000000000F2</v>
      </c>
      <c r="C496" s="83" t="str">
        <f ca="1">IF(LEN(RIGHT(DEC2HEX(255-(HEX2DEC(MID(A496,2,2))+HEX2DEC(MID(A496,4,2))+HEX2DEC(MID(A496,6,2))+HEX2DEC(MID(A496,8,2))+'IO RSL'!V345)+1),2))&gt;1,RIGHT(DEC2HEX(255-(HEX2DEC(MID(A496,2,2))+HEX2DEC(MID(A496,4,2))+HEX2DEC(MID(A496,6,2))+HEX2DEC(MID(A496,8,2))+'IO RSL'!V345)+1),2),"0"&amp;RIGHT(DEC2HEX(255-(HEX2DEC(MID(A496,2,2))+HEX2DEC(MID(A496,4,2))+HEX2DEC(MID(A496,6,2))+HEX2DEC(MID(A496,8,2))+'IO RSL'!V345)+1),2))</f>
        <v>F2</v>
      </c>
      <c r="G496" s="83" t="s">
        <v>8235</v>
      </c>
      <c r="H496" s="83" t="str">
        <f t="shared" ca="1" si="10"/>
        <v xml:space="preserve"> </v>
      </c>
    </row>
    <row r="497" spans="1:8" s="83" customFormat="1" x14ac:dyDescent="0.2">
      <c r="A497" s="54" t="s">
        <v>8236</v>
      </c>
      <c r="B497" s="84" t="str">
        <f ca="1">LEFT(A497,9)&amp;'IO RSL'!U346&amp;C497</f>
        <v>:101EF00000000000000000000000000000000000E2</v>
      </c>
      <c r="C497" s="83" t="str">
        <f ca="1">IF(LEN(RIGHT(DEC2HEX(255-(HEX2DEC(MID(A497,2,2))+HEX2DEC(MID(A497,4,2))+HEX2DEC(MID(A497,6,2))+HEX2DEC(MID(A497,8,2))+'IO RSL'!V346)+1),2))&gt;1,RIGHT(DEC2HEX(255-(HEX2DEC(MID(A497,2,2))+HEX2DEC(MID(A497,4,2))+HEX2DEC(MID(A497,6,2))+HEX2DEC(MID(A497,8,2))+'IO RSL'!V346)+1),2),"0"&amp;RIGHT(DEC2HEX(255-(HEX2DEC(MID(A497,2,2))+HEX2DEC(MID(A497,4,2))+HEX2DEC(MID(A497,6,2))+HEX2DEC(MID(A497,8,2))+'IO RSL'!V346)+1),2))</f>
        <v>E2</v>
      </c>
      <c r="G497" s="83" t="s">
        <v>8236</v>
      </c>
      <c r="H497" s="83" t="str">
        <f t="shared" ca="1" si="10"/>
        <v xml:space="preserve"> </v>
      </c>
    </row>
    <row r="498" spans="1:8" s="83" customFormat="1" x14ac:dyDescent="0.2">
      <c r="A498" s="54" t="s">
        <v>8237</v>
      </c>
      <c r="B498" s="84" t="str">
        <f ca="1">LEFT(A498,9)&amp;'IO RSL'!U347&amp;C498</f>
        <v>:101F000000000000000000000000000000000000D1</v>
      </c>
      <c r="C498" s="83" t="str">
        <f ca="1">IF(LEN(RIGHT(DEC2HEX(255-(HEX2DEC(MID(A498,2,2))+HEX2DEC(MID(A498,4,2))+HEX2DEC(MID(A498,6,2))+HEX2DEC(MID(A498,8,2))+'IO RSL'!V347)+1),2))&gt;1,RIGHT(DEC2HEX(255-(HEX2DEC(MID(A498,2,2))+HEX2DEC(MID(A498,4,2))+HEX2DEC(MID(A498,6,2))+HEX2DEC(MID(A498,8,2))+'IO RSL'!V347)+1),2),"0"&amp;RIGHT(DEC2HEX(255-(HEX2DEC(MID(A498,2,2))+HEX2DEC(MID(A498,4,2))+HEX2DEC(MID(A498,6,2))+HEX2DEC(MID(A498,8,2))+'IO RSL'!V347)+1),2))</f>
        <v>D1</v>
      </c>
      <c r="G498" s="83" t="s">
        <v>8237</v>
      </c>
      <c r="H498" s="83" t="str">
        <f t="shared" ca="1" si="10"/>
        <v xml:space="preserve"> </v>
      </c>
    </row>
    <row r="499" spans="1:8" s="83" customFormat="1" x14ac:dyDescent="0.2">
      <c r="A499" s="54" t="s">
        <v>8238</v>
      </c>
      <c r="B499" s="84" t="str">
        <f ca="1">LEFT(A499,9)&amp;'IO RSL'!U348&amp;C499</f>
        <v>:101F100000000000000000000000000000000000C1</v>
      </c>
      <c r="C499" s="83" t="str">
        <f ca="1">IF(LEN(RIGHT(DEC2HEX(255-(HEX2DEC(MID(A499,2,2))+HEX2DEC(MID(A499,4,2))+HEX2DEC(MID(A499,6,2))+HEX2DEC(MID(A499,8,2))+'IO RSL'!V348)+1),2))&gt;1,RIGHT(DEC2HEX(255-(HEX2DEC(MID(A499,2,2))+HEX2DEC(MID(A499,4,2))+HEX2DEC(MID(A499,6,2))+HEX2DEC(MID(A499,8,2))+'IO RSL'!V348)+1),2),"0"&amp;RIGHT(DEC2HEX(255-(HEX2DEC(MID(A499,2,2))+HEX2DEC(MID(A499,4,2))+HEX2DEC(MID(A499,6,2))+HEX2DEC(MID(A499,8,2))+'IO RSL'!V348)+1),2))</f>
        <v>C1</v>
      </c>
      <c r="G499" s="83" t="s">
        <v>8238</v>
      </c>
      <c r="H499" s="83" t="str">
        <f t="shared" ca="1" si="10"/>
        <v xml:space="preserve"> </v>
      </c>
    </row>
    <row r="500" spans="1:8" s="83" customFormat="1" x14ac:dyDescent="0.2">
      <c r="A500" s="54" t="s">
        <v>8239</v>
      </c>
      <c r="B500" s="84" t="str">
        <f ca="1">LEFT(A500,9)&amp;'IO RSL'!U349&amp;C500</f>
        <v>:101F200000000000000000000000000000000000B1</v>
      </c>
      <c r="C500" s="83" t="str">
        <f ca="1">IF(LEN(RIGHT(DEC2HEX(255-(HEX2DEC(MID(A500,2,2))+HEX2DEC(MID(A500,4,2))+HEX2DEC(MID(A500,6,2))+HEX2DEC(MID(A500,8,2))+'IO RSL'!V349)+1),2))&gt;1,RIGHT(DEC2HEX(255-(HEX2DEC(MID(A500,2,2))+HEX2DEC(MID(A500,4,2))+HEX2DEC(MID(A500,6,2))+HEX2DEC(MID(A500,8,2))+'IO RSL'!V349)+1),2),"0"&amp;RIGHT(DEC2HEX(255-(HEX2DEC(MID(A500,2,2))+HEX2DEC(MID(A500,4,2))+HEX2DEC(MID(A500,6,2))+HEX2DEC(MID(A500,8,2))+'IO RSL'!V349)+1),2))</f>
        <v>B1</v>
      </c>
      <c r="G500" s="83" t="s">
        <v>8239</v>
      </c>
      <c r="H500" s="83" t="str">
        <f t="shared" ca="1" si="10"/>
        <v xml:space="preserve"> </v>
      </c>
    </row>
    <row r="501" spans="1:8" s="83" customFormat="1" x14ac:dyDescent="0.2">
      <c r="A501" s="54" t="s">
        <v>8240</v>
      </c>
      <c r="B501" s="84" t="str">
        <f ca="1">LEFT(A501,9)&amp;'IO RSL'!U350&amp;C501</f>
        <v>:101F300000000000000000000000000000000000A1</v>
      </c>
      <c r="C501" s="83" t="str">
        <f ca="1">IF(LEN(RIGHT(DEC2HEX(255-(HEX2DEC(MID(A501,2,2))+HEX2DEC(MID(A501,4,2))+HEX2DEC(MID(A501,6,2))+HEX2DEC(MID(A501,8,2))+'IO RSL'!V350)+1),2))&gt;1,RIGHT(DEC2HEX(255-(HEX2DEC(MID(A501,2,2))+HEX2DEC(MID(A501,4,2))+HEX2DEC(MID(A501,6,2))+HEX2DEC(MID(A501,8,2))+'IO RSL'!V350)+1),2),"0"&amp;RIGHT(DEC2HEX(255-(HEX2DEC(MID(A501,2,2))+HEX2DEC(MID(A501,4,2))+HEX2DEC(MID(A501,6,2))+HEX2DEC(MID(A501,8,2))+'IO RSL'!V350)+1),2))</f>
        <v>A1</v>
      </c>
      <c r="G501" s="83" t="s">
        <v>8240</v>
      </c>
      <c r="H501" s="83" t="str">
        <f t="shared" ca="1" si="10"/>
        <v xml:space="preserve"> </v>
      </c>
    </row>
    <row r="502" spans="1:8" s="83" customFormat="1" x14ac:dyDescent="0.2">
      <c r="A502" s="54" t="s">
        <v>8241</v>
      </c>
      <c r="B502" s="84" t="str">
        <f ca="1">LEFT(A502,9)&amp;'IO RSL'!U351&amp;C502</f>
        <v>:101F40000000000000000000000000000000000091</v>
      </c>
      <c r="C502" s="83" t="str">
        <f ca="1">IF(LEN(RIGHT(DEC2HEX(255-(HEX2DEC(MID(A502,2,2))+HEX2DEC(MID(A502,4,2))+HEX2DEC(MID(A502,6,2))+HEX2DEC(MID(A502,8,2))+'IO RSL'!V351)+1),2))&gt;1,RIGHT(DEC2HEX(255-(HEX2DEC(MID(A502,2,2))+HEX2DEC(MID(A502,4,2))+HEX2DEC(MID(A502,6,2))+HEX2DEC(MID(A502,8,2))+'IO RSL'!V351)+1),2),"0"&amp;RIGHT(DEC2HEX(255-(HEX2DEC(MID(A502,2,2))+HEX2DEC(MID(A502,4,2))+HEX2DEC(MID(A502,6,2))+HEX2DEC(MID(A502,8,2))+'IO RSL'!V351)+1),2))</f>
        <v>91</v>
      </c>
      <c r="G502" s="83" t="s">
        <v>8241</v>
      </c>
      <c r="H502" s="83" t="str">
        <f t="shared" ca="1" si="10"/>
        <v xml:space="preserve"> </v>
      </c>
    </row>
    <row r="503" spans="1:8" s="83" customFormat="1" x14ac:dyDescent="0.2">
      <c r="A503" s="54" t="s">
        <v>8242</v>
      </c>
      <c r="B503" s="84" t="str">
        <f ca="1">LEFT(A503,9)&amp;'IO RSL'!U352&amp;C503</f>
        <v>:101F50000000000000000000000000000000000081</v>
      </c>
      <c r="C503" s="83" t="str">
        <f ca="1">IF(LEN(RIGHT(DEC2HEX(255-(HEX2DEC(MID(A503,2,2))+HEX2DEC(MID(A503,4,2))+HEX2DEC(MID(A503,6,2))+HEX2DEC(MID(A503,8,2))+'IO RSL'!V352)+1),2))&gt;1,RIGHT(DEC2HEX(255-(HEX2DEC(MID(A503,2,2))+HEX2DEC(MID(A503,4,2))+HEX2DEC(MID(A503,6,2))+HEX2DEC(MID(A503,8,2))+'IO RSL'!V352)+1),2),"0"&amp;RIGHT(DEC2HEX(255-(HEX2DEC(MID(A503,2,2))+HEX2DEC(MID(A503,4,2))+HEX2DEC(MID(A503,6,2))+HEX2DEC(MID(A503,8,2))+'IO RSL'!V352)+1),2))</f>
        <v>81</v>
      </c>
      <c r="G503" s="83" t="s">
        <v>8242</v>
      </c>
      <c r="H503" s="83" t="str">
        <f t="shared" ca="1" si="10"/>
        <v xml:space="preserve"> </v>
      </c>
    </row>
    <row r="504" spans="1:8" s="83" customFormat="1" x14ac:dyDescent="0.2">
      <c r="A504" s="54" t="s">
        <v>8243</v>
      </c>
      <c r="B504" s="84" t="str">
        <f ca="1">LEFT(A504,9)&amp;'IO RSL'!U353&amp;C504</f>
        <v>:101F60000000000000000000000000000000000071</v>
      </c>
      <c r="C504" s="83" t="str">
        <f ca="1">IF(LEN(RIGHT(DEC2HEX(255-(HEX2DEC(MID(A504,2,2))+HEX2DEC(MID(A504,4,2))+HEX2DEC(MID(A504,6,2))+HEX2DEC(MID(A504,8,2))+'IO RSL'!V353)+1),2))&gt;1,RIGHT(DEC2HEX(255-(HEX2DEC(MID(A504,2,2))+HEX2DEC(MID(A504,4,2))+HEX2DEC(MID(A504,6,2))+HEX2DEC(MID(A504,8,2))+'IO RSL'!V353)+1),2),"0"&amp;RIGHT(DEC2HEX(255-(HEX2DEC(MID(A504,2,2))+HEX2DEC(MID(A504,4,2))+HEX2DEC(MID(A504,6,2))+HEX2DEC(MID(A504,8,2))+'IO RSL'!V353)+1),2))</f>
        <v>71</v>
      </c>
      <c r="G504" s="83" t="s">
        <v>8243</v>
      </c>
      <c r="H504" s="83" t="str">
        <f t="shared" ca="1" si="10"/>
        <v xml:space="preserve"> </v>
      </c>
    </row>
    <row r="505" spans="1:8" s="83" customFormat="1" x14ac:dyDescent="0.2">
      <c r="A505" s="54" t="s">
        <v>8244</v>
      </c>
      <c r="B505" s="84" t="str">
        <f ca="1">LEFT(A505,9)&amp;'IO RSL'!U354&amp;C505</f>
        <v>:101F70000000000000000000000000000000000061</v>
      </c>
      <c r="C505" s="83" t="str">
        <f ca="1">IF(LEN(RIGHT(DEC2HEX(255-(HEX2DEC(MID(A505,2,2))+HEX2DEC(MID(A505,4,2))+HEX2DEC(MID(A505,6,2))+HEX2DEC(MID(A505,8,2))+'IO RSL'!V354)+1),2))&gt;1,RIGHT(DEC2HEX(255-(HEX2DEC(MID(A505,2,2))+HEX2DEC(MID(A505,4,2))+HEX2DEC(MID(A505,6,2))+HEX2DEC(MID(A505,8,2))+'IO RSL'!V354)+1),2),"0"&amp;RIGHT(DEC2HEX(255-(HEX2DEC(MID(A505,2,2))+HEX2DEC(MID(A505,4,2))+HEX2DEC(MID(A505,6,2))+HEX2DEC(MID(A505,8,2))+'IO RSL'!V354)+1),2))</f>
        <v>61</v>
      </c>
      <c r="G505" s="83" t="s">
        <v>8244</v>
      </c>
      <c r="H505" s="83" t="str">
        <f t="shared" ca="1" si="10"/>
        <v xml:space="preserve"> </v>
      </c>
    </row>
    <row r="506" spans="1:8" s="83" customFormat="1" x14ac:dyDescent="0.2">
      <c r="A506" s="54" t="s">
        <v>8245</v>
      </c>
      <c r="B506" s="84" t="str">
        <f ca="1">LEFT(A506,9)&amp;'IO RSL'!U355&amp;C506</f>
        <v>:101F80000000000000000000000000000000000051</v>
      </c>
      <c r="C506" s="83" t="str">
        <f ca="1">IF(LEN(RIGHT(DEC2HEX(255-(HEX2DEC(MID(A506,2,2))+HEX2DEC(MID(A506,4,2))+HEX2DEC(MID(A506,6,2))+HEX2DEC(MID(A506,8,2))+'IO RSL'!V355)+1),2))&gt;1,RIGHT(DEC2HEX(255-(HEX2DEC(MID(A506,2,2))+HEX2DEC(MID(A506,4,2))+HEX2DEC(MID(A506,6,2))+HEX2DEC(MID(A506,8,2))+'IO RSL'!V355)+1),2),"0"&amp;RIGHT(DEC2HEX(255-(HEX2DEC(MID(A506,2,2))+HEX2DEC(MID(A506,4,2))+HEX2DEC(MID(A506,6,2))+HEX2DEC(MID(A506,8,2))+'IO RSL'!V355)+1),2))</f>
        <v>51</v>
      </c>
      <c r="G506" s="83" t="s">
        <v>8245</v>
      </c>
      <c r="H506" s="83" t="str">
        <f t="shared" ca="1" si="10"/>
        <v xml:space="preserve"> </v>
      </c>
    </row>
    <row r="507" spans="1:8" s="83" customFormat="1" x14ac:dyDescent="0.2">
      <c r="A507" s="54" t="s">
        <v>8246</v>
      </c>
      <c r="B507" s="84" t="str">
        <f ca="1">LEFT(A507,9)&amp;'IO RSL'!U356&amp;C507</f>
        <v>:101F90000000000000000000000000000000000041</v>
      </c>
      <c r="C507" s="83" t="str">
        <f ca="1">IF(LEN(RIGHT(DEC2HEX(255-(HEX2DEC(MID(A507,2,2))+HEX2DEC(MID(A507,4,2))+HEX2DEC(MID(A507,6,2))+HEX2DEC(MID(A507,8,2))+'IO RSL'!V356)+1),2))&gt;1,RIGHT(DEC2HEX(255-(HEX2DEC(MID(A507,2,2))+HEX2DEC(MID(A507,4,2))+HEX2DEC(MID(A507,6,2))+HEX2DEC(MID(A507,8,2))+'IO RSL'!V356)+1),2),"0"&amp;RIGHT(DEC2HEX(255-(HEX2DEC(MID(A507,2,2))+HEX2DEC(MID(A507,4,2))+HEX2DEC(MID(A507,6,2))+HEX2DEC(MID(A507,8,2))+'IO RSL'!V356)+1),2))</f>
        <v>41</v>
      </c>
      <c r="G507" s="83" t="s">
        <v>8246</v>
      </c>
      <c r="H507" s="83" t="str">
        <f t="shared" ca="1" si="10"/>
        <v xml:space="preserve"> </v>
      </c>
    </row>
    <row r="508" spans="1:8" s="83" customFormat="1" x14ac:dyDescent="0.2">
      <c r="A508" s="54" t="s">
        <v>8247</v>
      </c>
      <c r="B508" s="84" t="str">
        <f ca="1">LEFT(A508,9)&amp;'IO RSL'!U357&amp;C508</f>
        <v>:101FA0000000000000000000000000000000000031</v>
      </c>
      <c r="C508" s="83" t="str">
        <f ca="1">IF(LEN(RIGHT(DEC2HEX(255-(HEX2DEC(MID(A508,2,2))+HEX2DEC(MID(A508,4,2))+HEX2DEC(MID(A508,6,2))+HEX2DEC(MID(A508,8,2))+'IO RSL'!V357)+1),2))&gt;1,RIGHT(DEC2HEX(255-(HEX2DEC(MID(A508,2,2))+HEX2DEC(MID(A508,4,2))+HEX2DEC(MID(A508,6,2))+HEX2DEC(MID(A508,8,2))+'IO RSL'!V357)+1),2),"0"&amp;RIGHT(DEC2HEX(255-(HEX2DEC(MID(A508,2,2))+HEX2DEC(MID(A508,4,2))+HEX2DEC(MID(A508,6,2))+HEX2DEC(MID(A508,8,2))+'IO RSL'!V357)+1),2))</f>
        <v>31</v>
      </c>
      <c r="G508" s="83" t="s">
        <v>8247</v>
      </c>
      <c r="H508" s="83" t="str">
        <f t="shared" ca="1" si="10"/>
        <v xml:space="preserve"> </v>
      </c>
    </row>
    <row r="509" spans="1:8" s="83" customFormat="1" x14ac:dyDescent="0.2">
      <c r="A509" s="54" t="s">
        <v>8248</v>
      </c>
      <c r="B509" s="84" t="str">
        <f ca="1">LEFT(A509,9)&amp;'IO RSL'!U358&amp;C509</f>
        <v>:101FB0000000000000000000000000000000000021</v>
      </c>
      <c r="C509" s="83" t="str">
        <f ca="1">IF(LEN(RIGHT(DEC2HEX(255-(HEX2DEC(MID(A509,2,2))+HEX2DEC(MID(A509,4,2))+HEX2DEC(MID(A509,6,2))+HEX2DEC(MID(A509,8,2))+'IO RSL'!V358)+1),2))&gt;1,RIGHT(DEC2HEX(255-(HEX2DEC(MID(A509,2,2))+HEX2DEC(MID(A509,4,2))+HEX2DEC(MID(A509,6,2))+HEX2DEC(MID(A509,8,2))+'IO RSL'!V358)+1),2),"0"&amp;RIGHT(DEC2HEX(255-(HEX2DEC(MID(A509,2,2))+HEX2DEC(MID(A509,4,2))+HEX2DEC(MID(A509,6,2))+HEX2DEC(MID(A509,8,2))+'IO RSL'!V358)+1),2))</f>
        <v>21</v>
      </c>
      <c r="G509" s="83" t="s">
        <v>8248</v>
      </c>
      <c r="H509" s="83" t="str">
        <f t="shared" ca="1" si="10"/>
        <v xml:space="preserve"> </v>
      </c>
    </row>
    <row r="510" spans="1:8" s="83" customFormat="1" x14ac:dyDescent="0.2">
      <c r="A510" s="54" t="s">
        <v>8249</v>
      </c>
      <c r="B510" s="84" t="str">
        <f ca="1">LEFT(A510,9)&amp;'IO RSL'!U359&amp;C510</f>
        <v>:101FC0000000000000000000000000000000000011</v>
      </c>
      <c r="C510" s="83" t="str">
        <f ca="1">IF(LEN(RIGHT(DEC2HEX(255-(HEX2DEC(MID(A510,2,2))+HEX2DEC(MID(A510,4,2))+HEX2DEC(MID(A510,6,2))+HEX2DEC(MID(A510,8,2))+'IO RSL'!V359)+1),2))&gt;1,RIGHT(DEC2HEX(255-(HEX2DEC(MID(A510,2,2))+HEX2DEC(MID(A510,4,2))+HEX2DEC(MID(A510,6,2))+HEX2DEC(MID(A510,8,2))+'IO RSL'!V359)+1),2),"0"&amp;RIGHT(DEC2HEX(255-(HEX2DEC(MID(A510,2,2))+HEX2DEC(MID(A510,4,2))+HEX2DEC(MID(A510,6,2))+HEX2DEC(MID(A510,8,2))+'IO RSL'!V359)+1),2))</f>
        <v>11</v>
      </c>
      <c r="G510" s="83" t="s">
        <v>8249</v>
      </c>
      <c r="H510" s="83" t="str">
        <f t="shared" ca="1" si="10"/>
        <v xml:space="preserve"> </v>
      </c>
    </row>
    <row r="511" spans="1:8" s="83" customFormat="1" x14ac:dyDescent="0.2">
      <c r="A511" s="54" t="s">
        <v>8250</v>
      </c>
      <c r="B511" s="84" t="str">
        <f ca="1">LEFT(A511,9)&amp;'IO RSL'!U360&amp;C511</f>
        <v>:101FD0000000000000000000000000000000000001</v>
      </c>
      <c r="C511" s="83" t="str">
        <f ca="1">IF(LEN(RIGHT(DEC2HEX(255-(HEX2DEC(MID(A511,2,2))+HEX2DEC(MID(A511,4,2))+HEX2DEC(MID(A511,6,2))+HEX2DEC(MID(A511,8,2))+'IO RSL'!V360)+1),2))&gt;1,RIGHT(DEC2HEX(255-(HEX2DEC(MID(A511,2,2))+HEX2DEC(MID(A511,4,2))+HEX2DEC(MID(A511,6,2))+HEX2DEC(MID(A511,8,2))+'IO RSL'!V360)+1),2),"0"&amp;RIGHT(DEC2HEX(255-(HEX2DEC(MID(A511,2,2))+HEX2DEC(MID(A511,4,2))+HEX2DEC(MID(A511,6,2))+HEX2DEC(MID(A511,8,2))+'IO RSL'!V360)+1),2))</f>
        <v>01</v>
      </c>
      <c r="G511" s="83" t="s">
        <v>8250</v>
      </c>
      <c r="H511" s="83" t="str">
        <f t="shared" ca="1" si="10"/>
        <v xml:space="preserve"> </v>
      </c>
    </row>
    <row r="512" spans="1:8" s="83" customFormat="1" x14ac:dyDescent="0.2">
      <c r="A512" s="54" t="s">
        <v>8251</v>
      </c>
      <c r="B512" s="84" t="str">
        <f ca="1">LEFT(A512,9)&amp;'IO RSL'!U361&amp;C512</f>
        <v>:101FE00000000000000000000000000000000000F1</v>
      </c>
      <c r="C512" s="83" t="str">
        <f ca="1">IF(LEN(RIGHT(DEC2HEX(255-(HEX2DEC(MID(A512,2,2))+HEX2DEC(MID(A512,4,2))+HEX2DEC(MID(A512,6,2))+HEX2DEC(MID(A512,8,2))+'IO RSL'!V361)+1),2))&gt;1,RIGHT(DEC2HEX(255-(HEX2DEC(MID(A512,2,2))+HEX2DEC(MID(A512,4,2))+HEX2DEC(MID(A512,6,2))+HEX2DEC(MID(A512,8,2))+'IO RSL'!V361)+1),2),"0"&amp;RIGHT(DEC2HEX(255-(HEX2DEC(MID(A512,2,2))+HEX2DEC(MID(A512,4,2))+HEX2DEC(MID(A512,6,2))+HEX2DEC(MID(A512,8,2))+'IO RSL'!V361)+1),2))</f>
        <v>F1</v>
      </c>
      <c r="G512" s="83" t="s">
        <v>8251</v>
      </c>
      <c r="H512" s="83" t="str">
        <f t="shared" ca="1" si="10"/>
        <v xml:space="preserve"> </v>
      </c>
    </row>
    <row r="513" spans="1:8" s="83" customFormat="1" x14ac:dyDescent="0.2">
      <c r="A513" s="54" t="s">
        <v>8252</v>
      </c>
      <c r="B513" s="84" t="str">
        <f ca="1">LEFT(A513,9)&amp;'IO RSL'!U362&amp;C513</f>
        <v>:101FF00000000000000000000000000000000000E1</v>
      </c>
      <c r="C513" s="83" t="str">
        <f ca="1">IF(LEN(RIGHT(DEC2HEX(255-(HEX2DEC(MID(A513,2,2))+HEX2DEC(MID(A513,4,2))+HEX2DEC(MID(A513,6,2))+HEX2DEC(MID(A513,8,2))+'IO RSL'!V362)+1),2))&gt;1,RIGHT(DEC2HEX(255-(HEX2DEC(MID(A513,2,2))+HEX2DEC(MID(A513,4,2))+HEX2DEC(MID(A513,6,2))+HEX2DEC(MID(A513,8,2))+'IO RSL'!V362)+1),2),"0"&amp;RIGHT(DEC2HEX(255-(HEX2DEC(MID(A513,2,2))+HEX2DEC(MID(A513,4,2))+HEX2DEC(MID(A513,6,2))+HEX2DEC(MID(A513,8,2))+'IO RSL'!V362)+1),2))</f>
        <v>E1</v>
      </c>
      <c r="G513" s="83" t="s">
        <v>8252</v>
      </c>
      <c r="H513" s="83" t="str">
        <f t="shared" ca="1" si="10"/>
        <v xml:space="preserve"> </v>
      </c>
    </row>
    <row r="514" spans="1:8" s="83" customFormat="1" x14ac:dyDescent="0.2">
      <c r="A514" s="54" t="s">
        <v>8253</v>
      </c>
      <c r="B514" s="84" t="str">
        <f ca="1">LEFT(A514,9)&amp;'IO RSL'!U363&amp;C514</f>
        <v>:1020000000000000000000000000000000000000D0</v>
      </c>
      <c r="C514" s="83" t="str">
        <f ca="1">IF(LEN(RIGHT(DEC2HEX(255-(HEX2DEC(MID(A514,2,2))+HEX2DEC(MID(A514,4,2))+HEX2DEC(MID(A514,6,2))+HEX2DEC(MID(A514,8,2))+'IO RSL'!V363)+1),2))&gt;1,RIGHT(DEC2HEX(255-(HEX2DEC(MID(A514,2,2))+HEX2DEC(MID(A514,4,2))+HEX2DEC(MID(A514,6,2))+HEX2DEC(MID(A514,8,2))+'IO RSL'!V363)+1),2),"0"&amp;RIGHT(DEC2HEX(255-(HEX2DEC(MID(A514,2,2))+HEX2DEC(MID(A514,4,2))+HEX2DEC(MID(A514,6,2))+HEX2DEC(MID(A514,8,2))+'IO RSL'!V363)+1),2))</f>
        <v>D0</v>
      </c>
      <c r="G514" s="83" t="s">
        <v>8253</v>
      </c>
      <c r="H514" s="83" t="str">
        <f t="shared" ca="1" si="10"/>
        <v xml:space="preserve"> </v>
      </c>
    </row>
    <row r="515" spans="1:8" s="83" customFormat="1" x14ac:dyDescent="0.2">
      <c r="A515" s="54" t="s">
        <v>8254</v>
      </c>
      <c r="B515" s="84" t="str">
        <f ca="1">LEFT(A515,9)&amp;'IO RSL'!U364&amp;C515</f>
        <v>:1020100000000000000000000000000000000000C0</v>
      </c>
      <c r="C515" s="83" t="str">
        <f ca="1">IF(LEN(RIGHT(DEC2HEX(255-(HEX2DEC(MID(A515,2,2))+HEX2DEC(MID(A515,4,2))+HEX2DEC(MID(A515,6,2))+HEX2DEC(MID(A515,8,2))+'IO RSL'!V364)+1),2))&gt;1,RIGHT(DEC2HEX(255-(HEX2DEC(MID(A515,2,2))+HEX2DEC(MID(A515,4,2))+HEX2DEC(MID(A515,6,2))+HEX2DEC(MID(A515,8,2))+'IO RSL'!V364)+1),2),"0"&amp;RIGHT(DEC2HEX(255-(HEX2DEC(MID(A515,2,2))+HEX2DEC(MID(A515,4,2))+HEX2DEC(MID(A515,6,2))+HEX2DEC(MID(A515,8,2))+'IO RSL'!V364)+1),2))</f>
        <v>C0</v>
      </c>
      <c r="G515" s="83" t="s">
        <v>8254</v>
      </c>
      <c r="H515" s="83" t="str">
        <f t="shared" ref="H515:H578" ca="1" si="11">IF(B515&lt;&gt;G515,1," ")</f>
        <v xml:space="preserve"> </v>
      </c>
    </row>
    <row r="516" spans="1:8" s="83" customFormat="1" x14ac:dyDescent="0.2">
      <c r="A516" s="54" t="s">
        <v>8255</v>
      </c>
      <c r="B516" s="84" t="str">
        <f ca="1">LEFT(A516,9)&amp;'IO RSL'!U365&amp;C516</f>
        <v>:1020200000000000000000000000000000000000B0</v>
      </c>
      <c r="C516" s="83" t="str">
        <f ca="1">IF(LEN(RIGHT(DEC2HEX(255-(HEX2DEC(MID(A516,2,2))+HEX2DEC(MID(A516,4,2))+HEX2DEC(MID(A516,6,2))+HEX2DEC(MID(A516,8,2))+'IO RSL'!V365)+1),2))&gt;1,RIGHT(DEC2HEX(255-(HEX2DEC(MID(A516,2,2))+HEX2DEC(MID(A516,4,2))+HEX2DEC(MID(A516,6,2))+HEX2DEC(MID(A516,8,2))+'IO RSL'!V365)+1),2),"0"&amp;RIGHT(DEC2HEX(255-(HEX2DEC(MID(A516,2,2))+HEX2DEC(MID(A516,4,2))+HEX2DEC(MID(A516,6,2))+HEX2DEC(MID(A516,8,2))+'IO RSL'!V365)+1),2))</f>
        <v>B0</v>
      </c>
      <c r="G516" s="83" t="s">
        <v>8255</v>
      </c>
      <c r="H516" s="83" t="str">
        <f t="shared" ca="1" si="11"/>
        <v xml:space="preserve"> </v>
      </c>
    </row>
    <row r="517" spans="1:8" s="83" customFormat="1" x14ac:dyDescent="0.2">
      <c r="A517" s="54" t="s">
        <v>8256</v>
      </c>
      <c r="B517" s="84" t="str">
        <f ca="1">LEFT(A517,9)&amp;'IO RSL'!U366&amp;C517</f>
        <v>:1020300000000000000000000000000000000000A0</v>
      </c>
      <c r="C517" s="83" t="str">
        <f ca="1">IF(LEN(RIGHT(DEC2HEX(255-(HEX2DEC(MID(A517,2,2))+HEX2DEC(MID(A517,4,2))+HEX2DEC(MID(A517,6,2))+HEX2DEC(MID(A517,8,2))+'IO RSL'!V366)+1),2))&gt;1,RIGHT(DEC2HEX(255-(HEX2DEC(MID(A517,2,2))+HEX2DEC(MID(A517,4,2))+HEX2DEC(MID(A517,6,2))+HEX2DEC(MID(A517,8,2))+'IO RSL'!V366)+1),2),"0"&amp;RIGHT(DEC2HEX(255-(HEX2DEC(MID(A517,2,2))+HEX2DEC(MID(A517,4,2))+HEX2DEC(MID(A517,6,2))+HEX2DEC(MID(A517,8,2))+'IO RSL'!V366)+1),2))</f>
        <v>A0</v>
      </c>
      <c r="G517" s="83" t="s">
        <v>8256</v>
      </c>
      <c r="H517" s="83" t="str">
        <f t="shared" ca="1" si="11"/>
        <v xml:space="preserve"> </v>
      </c>
    </row>
    <row r="518" spans="1:8" s="83" customFormat="1" x14ac:dyDescent="0.2">
      <c r="A518" s="54" t="s">
        <v>8257</v>
      </c>
      <c r="B518" s="84" t="str">
        <f ca="1">LEFT(A518,9)&amp;'IO RSL'!U367&amp;C518</f>
        <v>:102040000000000000000000000000000000000090</v>
      </c>
      <c r="C518" s="83" t="str">
        <f ca="1">IF(LEN(RIGHT(DEC2HEX(255-(HEX2DEC(MID(A518,2,2))+HEX2DEC(MID(A518,4,2))+HEX2DEC(MID(A518,6,2))+HEX2DEC(MID(A518,8,2))+'IO RSL'!V367)+1),2))&gt;1,RIGHT(DEC2HEX(255-(HEX2DEC(MID(A518,2,2))+HEX2DEC(MID(A518,4,2))+HEX2DEC(MID(A518,6,2))+HEX2DEC(MID(A518,8,2))+'IO RSL'!V367)+1),2),"0"&amp;RIGHT(DEC2HEX(255-(HEX2DEC(MID(A518,2,2))+HEX2DEC(MID(A518,4,2))+HEX2DEC(MID(A518,6,2))+HEX2DEC(MID(A518,8,2))+'IO RSL'!V367)+1),2))</f>
        <v>90</v>
      </c>
      <c r="G518" s="83" t="s">
        <v>8257</v>
      </c>
      <c r="H518" s="83" t="str">
        <f t="shared" ca="1" si="11"/>
        <v xml:space="preserve"> </v>
      </c>
    </row>
    <row r="519" spans="1:8" s="83" customFormat="1" x14ac:dyDescent="0.2">
      <c r="A519" s="54" t="s">
        <v>8258</v>
      </c>
      <c r="B519" s="84" t="str">
        <f ca="1">LEFT(A519,9)&amp;'IO RSL'!U368&amp;C519</f>
        <v>:102050000000000000000000000000000000000080</v>
      </c>
      <c r="C519" s="83" t="str">
        <f ca="1">IF(LEN(RIGHT(DEC2HEX(255-(HEX2DEC(MID(A519,2,2))+HEX2DEC(MID(A519,4,2))+HEX2DEC(MID(A519,6,2))+HEX2DEC(MID(A519,8,2))+'IO RSL'!V368)+1),2))&gt;1,RIGHT(DEC2HEX(255-(HEX2DEC(MID(A519,2,2))+HEX2DEC(MID(A519,4,2))+HEX2DEC(MID(A519,6,2))+HEX2DEC(MID(A519,8,2))+'IO RSL'!V368)+1),2),"0"&amp;RIGHT(DEC2HEX(255-(HEX2DEC(MID(A519,2,2))+HEX2DEC(MID(A519,4,2))+HEX2DEC(MID(A519,6,2))+HEX2DEC(MID(A519,8,2))+'IO RSL'!V368)+1),2))</f>
        <v>80</v>
      </c>
      <c r="G519" s="83" t="s">
        <v>8258</v>
      </c>
      <c r="H519" s="83" t="str">
        <f t="shared" ca="1" si="11"/>
        <v xml:space="preserve"> </v>
      </c>
    </row>
    <row r="520" spans="1:8" s="83" customFormat="1" x14ac:dyDescent="0.2">
      <c r="A520" s="54" t="s">
        <v>8259</v>
      </c>
      <c r="B520" s="84" t="str">
        <f ca="1">LEFT(A520,9)&amp;'IO RSL'!U369&amp;C520</f>
        <v>:102060000000000000000000000000000000000070</v>
      </c>
      <c r="C520" s="83" t="str">
        <f ca="1">IF(LEN(RIGHT(DEC2HEX(255-(HEX2DEC(MID(A520,2,2))+HEX2DEC(MID(A520,4,2))+HEX2DEC(MID(A520,6,2))+HEX2DEC(MID(A520,8,2))+'IO RSL'!V369)+1),2))&gt;1,RIGHT(DEC2HEX(255-(HEX2DEC(MID(A520,2,2))+HEX2DEC(MID(A520,4,2))+HEX2DEC(MID(A520,6,2))+HEX2DEC(MID(A520,8,2))+'IO RSL'!V369)+1),2),"0"&amp;RIGHT(DEC2HEX(255-(HEX2DEC(MID(A520,2,2))+HEX2DEC(MID(A520,4,2))+HEX2DEC(MID(A520,6,2))+HEX2DEC(MID(A520,8,2))+'IO RSL'!V369)+1),2))</f>
        <v>70</v>
      </c>
      <c r="G520" s="83" t="s">
        <v>8259</v>
      </c>
      <c r="H520" s="83" t="str">
        <f t="shared" ca="1" si="11"/>
        <v xml:space="preserve"> </v>
      </c>
    </row>
    <row r="521" spans="1:8" s="83" customFormat="1" x14ac:dyDescent="0.2">
      <c r="A521" s="54" t="s">
        <v>8260</v>
      </c>
      <c r="B521" s="84" t="str">
        <f ca="1">LEFT(A521,9)&amp;'IO RSL'!U370&amp;C521</f>
        <v>:102070000000000000000000000000000000000060</v>
      </c>
      <c r="C521" s="83" t="str">
        <f ca="1">IF(LEN(RIGHT(DEC2HEX(255-(HEX2DEC(MID(A521,2,2))+HEX2DEC(MID(A521,4,2))+HEX2DEC(MID(A521,6,2))+HEX2DEC(MID(A521,8,2))+'IO RSL'!V370)+1),2))&gt;1,RIGHT(DEC2HEX(255-(HEX2DEC(MID(A521,2,2))+HEX2DEC(MID(A521,4,2))+HEX2DEC(MID(A521,6,2))+HEX2DEC(MID(A521,8,2))+'IO RSL'!V370)+1),2),"0"&amp;RIGHT(DEC2HEX(255-(HEX2DEC(MID(A521,2,2))+HEX2DEC(MID(A521,4,2))+HEX2DEC(MID(A521,6,2))+HEX2DEC(MID(A521,8,2))+'IO RSL'!V370)+1),2))</f>
        <v>60</v>
      </c>
      <c r="G521" s="83" t="s">
        <v>8260</v>
      </c>
      <c r="H521" s="83" t="str">
        <f t="shared" ca="1" si="11"/>
        <v xml:space="preserve"> </v>
      </c>
    </row>
    <row r="522" spans="1:8" s="83" customFormat="1" x14ac:dyDescent="0.2">
      <c r="A522" s="54" t="s">
        <v>8261</v>
      </c>
      <c r="B522" s="84" t="str">
        <f ca="1">LEFT(A522,9)&amp;'IO RSL'!U371&amp;C522</f>
        <v>:102080000000000000000000000000000000000050</v>
      </c>
      <c r="C522" s="83" t="str">
        <f ca="1">IF(LEN(RIGHT(DEC2HEX(255-(HEX2DEC(MID(A522,2,2))+HEX2DEC(MID(A522,4,2))+HEX2DEC(MID(A522,6,2))+HEX2DEC(MID(A522,8,2))+'IO RSL'!V371)+1),2))&gt;1,RIGHT(DEC2HEX(255-(HEX2DEC(MID(A522,2,2))+HEX2DEC(MID(A522,4,2))+HEX2DEC(MID(A522,6,2))+HEX2DEC(MID(A522,8,2))+'IO RSL'!V371)+1),2),"0"&amp;RIGHT(DEC2HEX(255-(HEX2DEC(MID(A522,2,2))+HEX2DEC(MID(A522,4,2))+HEX2DEC(MID(A522,6,2))+HEX2DEC(MID(A522,8,2))+'IO RSL'!V371)+1),2))</f>
        <v>50</v>
      </c>
      <c r="G522" s="83" t="s">
        <v>8261</v>
      </c>
      <c r="H522" s="83" t="str">
        <f t="shared" ca="1" si="11"/>
        <v xml:space="preserve"> </v>
      </c>
    </row>
    <row r="523" spans="1:8" s="83" customFormat="1" x14ac:dyDescent="0.2">
      <c r="A523" s="54" t="s">
        <v>8262</v>
      </c>
      <c r="B523" s="84" t="str">
        <f ca="1">LEFT(A523,9)&amp;'IO RSL'!U372&amp;C523</f>
        <v>:102090000000000000000000000000000000000040</v>
      </c>
      <c r="C523" s="83" t="str">
        <f ca="1">IF(LEN(RIGHT(DEC2HEX(255-(HEX2DEC(MID(A523,2,2))+HEX2DEC(MID(A523,4,2))+HEX2DEC(MID(A523,6,2))+HEX2DEC(MID(A523,8,2))+'IO RSL'!V372)+1),2))&gt;1,RIGHT(DEC2HEX(255-(HEX2DEC(MID(A523,2,2))+HEX2DEC(MID(A523,4,2))+HEX2DEC(MID(A523,6,2))+HEX2DEC(MID(A523,8,2))+'IO RSL'!V372)+1),2),"0"&amp;RIGHT(DEC2HEX(255-(HEX2DEC(MID(A523,2,2))+HEX2DEC(MID(A523,4,2))+HEX2DEC(MID(A523,6,2))+HEX2DEC(MID(A523,8,2))+'IO RSL'!V372)+1),2))</f>
        <v>40</v>
      </c>
      <c r="G523" s="83" t="s">
        <v>8262</v>
      </c>
      <c r="H523" s="83" t="str">
        <f t="shared" ca="1" si="11"/>
        <v xml:space="preserve"> </v>
      </c>
    </row>
    <row r="524" spans="1:8" s="83" customFormat="1" x14ac:dyDescent="0.2">
      <c r="A524" s="54" t="s">
        <v>8263</v>
      </c>
      <c r="B524" s="84" t="str">
        <f ca="1">LEFT(A524,9)&amp;'IO RSL'!U373&amp;C524</f>
        <v>:1020A0000000000000000000000000000000000030</v>
      </c>
      <c r="C524" s="83" t="str">
        <f ca="1">IF(LEN(RIGHT(DEC2HEX(255-(HEX2DEC(MID(A524,2,2))+HEX2DEC(MID(A524,4,2))+HEX2DEC(MID(A524,6,2))+HEX2DEC(MID(A524,8,2))+'IO RSL'!V373)+1),2))&gt;1,RIGHT(DEC2HEX(255-(HEX2DEC(MID(A524,2,2))+HEX2DEC(MID(A524,4,2))+HEX2DEC(MID(A524,6,2))+HEX2DEC(MID(A524,8,2))+'IO RSL'!V373)+1),2),"0"&amp;RIGHT(DEC2HEX(255-(HEX2DEC(MID(A524,2,2))+HEX2DEC(MID(A524,4,2))+HEX2DEC(MID(A524,6,2))+HEX2DEC(MID(A524,8,2))+'IO RSL'!V373)+1),2))</f>
        <v>30</v>
      </c>
      <c r="G524" s="83" t="s">
        <v>8263</v>
      </c>
      <c r="H524" s="83" t="str">
        <f t="shared" ca="1" si="11"/>
        <v xml:space="preserve"> </v>
      </c>
    </row>
    <row r="525" spans="1:8" s="83" customFormat="1" x14ac:dyDescent="0.2">
      <c r="A525" s="54" t="s">
        <v>8264</v>
      </c>
      <c r="B525" s="84" t="str">
        <f ca="1">LEFT(A525,9)&amp;'IO RSL'!U374&amp;C525</f>
        <v>:1020B0000000000000000000000000000000000020</v>
      </c>
      <c r="C525" s="83" t="str">
        <f ca="1">IF(LEN(RIGHT(DEC2HEX(255-(HEX2DEC(MID(A525,2,2))+HEX2DEC(MID(A525,4,2))+HEX2DEC(MID(A525,6,2))+HEX2DEC(MID(A525,8,2))+'IO RSL'!V374)+1),2))&gt;1,RIGHT(DEC2HEX(255-(HEX2DEC(MID(A525,2,2))+HEX2DEC(MID(A525,4,2))+HEX2DEC(MID(A525,6,2))+HEX2DEC(MID(A525,8,2))+'IO RSL'!V374)+1),2),"0"&amp;RIGHT(DEC2HEX(255-(HEX2DEC(MID(A525,2,2))+HEX2DEC(MID(A525,4,2))+HEX2DEC(MID(A525,6,2))+HEX2DEC(MID(A525,8,2))+'IO RSL'!V374)+1),2))</f>
        <v>20</v>
      </c>
      <c r="G525" s="83" t="s">
        <v>8264</v>
      </c>
      <c r="H525" s="83" t="str">
        <f t="shared" ca="1" si="11"/>
        <v xml:space="preserve"> </v>
      </c>
    </row>
    <row r="526" spans="1:8" s="83" customFormat="1" x14ac:dyDescent="0.2">
      <c r="A526" s="54" t="s">
        <v>8265</v>
      </c>
      <c r="B526" s="84" t="str">
        <f ca="1">LEFT(A526,9)&amp;'IO RSL'!U375&amp;C526</f>
        <v>:1020C0000000000000000000000000000000000010</v>
      </c>
      <c r="C526" s="83" t="str">
        <f ca="1">IF(LEN(RIGHT(DEC2HEX(255-(HEX2DEC(MID(A526,2,2))+HEX2DEC(MID(A526,4,2))+HEX2DEC(MID(A526,6,2))+HEX2DEC(MID(A526,8,2))+'IO RSL'!V375)+1),2))&gt;1,RIGHT(DEC2HEX(255-(HEX2DEC(MID(A526,2,2))+HEX2DEC(MID(A526,4,2))+HEX2DEC(MID(A526,6,2))+HEX2DEC(MID(A526,8,2))+'IO RSL'!V375)+1),2),"0"&amp;RIGHT(DEC2HEX(255-(HEX2DEC(MID(A526,2,2))+HEX2DEC(MID(A526,4,2))+HEX2DEC(MID(A526,6,2))+HEX2DEC(MID(A526,8,2))+'IO RSL'!V375)+1),2))</f>
        <v>10</v>
      </c>
      <c r="G526" s="83" t="s">
        <v>8265</v>
      </c>
      <c r="H526" s="83" t="str">
        <f t="shared" ca="1" si="11"/>
        <v xml:space="preserve"> </v>
      </c>
    </row>
    <row r="527" spans="1:8" s="83" customFormat="1" x14ac:dyDescent="0.2">
      <c r="A527" s="54" t="s">
        <v>8266</v>
      </c>
      <c r="B527" s="84" t="str">
        <f ca="1">LEFT(A527,9)&amp;'IO RSL'!U376&amp;C527</f>
        <v>:1020D0000000000000000000000000000000000000</v>
      </c>
      <c r="C527" s="83" t="str">
        <f ca="1">IF(LEN(RIGHT(DEC2HEX(255-(HEX2DEC(MID(A527,2,2))+HEX2DEC(MID(A527,4,2))+HEX2DEC(MID(A527,6,2))+HEX2DEC(MID(A527,8,2))+'IO RSL'!V376)+1),2))&gt;1,RIGHT(DEC2HEX(255-(HEX2DEC(MID(A527,2,2))+HEX2DEC(MID(A527,4,2))+HEX2DEC(MID(A527,6,2))+HEX2DEC(MID(A527,8,2))+'IO RSL'!V376)+1),2),"0"&amp;RIGHT(DEC2HEX(255-(HEX2DEC(MID(A527,2,2))+HEX2DEC(MID(A527,4,2))+HEX2DEC(MID(A527,6,2))+HEX2DEC(MID(A527,8,2))+'IO RSL'!V376)+1),2))</f>
        <v>00</v>
      </c>
      <c r="G527" s="83" t="s">
        <v>8266</v>
      </c>
      <c r="H527" s="83" t="str">
        <f t="shared" ca="1" si="11"/>
        <v xml:space="preserve"> </v>
      </c>
    </row>
    <row r="528" spans="1:8" s="83" customFormat="1" x14ac:dyDescent="0.2">
      <c r="A528" s="54" t="s">
        <v>8267</v>
      </c>
      <c r="B528" s="84" t="str">
        <f ca="1">LEFT(A528,9)&amp;'IO RSL'!U377&amp;C528</f>
        <v>:1020E00000000000000000000000000000000000F0</v>
      </c>
      <c r="C528" s="83" t="str">
        <f ca="1">IF(LEN(RIGHT(DEC2HEX(255-(HEX2DEC(MID(A528,2,2))+HEX2DEC(MID(A528,4,2))+HEX2DEC(MID(A528,6,2))+HEX2DEC(MID(A528,8,2))+'IO RSL'!V377)+1),2))&gt;1,RIGHT(DEC2HEX(255-(HEX2DEC(MID(A528,2,2))+HEX2DEC(MID(A528,4,2))+HEX2DEC(MID(A528,6,2))+HEX2DEC(MID(A528,8,2))+'IO RSL'!V377)+1),2),"0"&amp;RIGHT(DEC2HEX(255-(HEX2DEC(MID(A528,2,2))+HEX2DEC(MID(A528,4,2))+HEX2DEC(MID(A528,6,2))+HEX2DEC(MID(A528,8,2))+'IO RSL'!V377)+1),2))</f>
        <v>F0</v>
      </c>
      <c r="G528" s="83" t="s">
        <v>8267</v>
      </c>
      <c r="H528" s="83" t="str">
        <f t="shared" ca="1" si="11"/>
        <v xml:space="preserve"> </v>
      </c>
    </row>
    <row r="529" spans="1:8" s="83" customFormat="1" x14ac:dyDescent="0.2">
      <c r="A529" s="54" t="s">
        <v>8268</v>
      </c>
      <c r="B529" s="84" t="str">
        <f ca="1">LEFT(A529,9)&amp;'IO RSL'!U378&amp;C529</f>
        <v>:1020F00001080109010A010B010C010D010E010F7C</v>
      </c>
      <c r="C529" s="83" t="str">
        <f ca="1">IF(LEN(RIGHT(DEC2HEX(255-(HEX2DEC(MID(A529,2,2))+HEX2DEC(MID(A529,4,2))+HEX2DEC(MID(A529,6,2))+HEX2DEC(MID(A529,8,2))+'IO RSL'!V378)+1),2))&gt;1,RIGHT(DEC2HEX(255-(HEX2DEC(MID(A529,2,2))+HEX2DEC(MID(A529,4,2))+HEX2DEC(MID(A529,6,2))+HEX2DEC(MID(A529,8,2))+'IO RSL'!V378)+1),2),"0"&amp;RIGHT(DEC2HEX(255-(HEX2DEC(MID(A529,2,2))+HEX2DEC(MID(A529,4,2))+HEX2DEC(MID(A529,6,2))+HEX2DEC(MID(A529,8,2))+'IO RSL'!V378)+1),2))</f>
        <v>7C</v>
      </c>
      <c r="G529" s="83" t="s">
        <v>10815</v>
      </c>
      <c r="H529" s="83" t="str">
        <f t="shared" ca="1" si="11"/>
        <v xml:space="preserve"> </v>
      </c>
    </row>
    <row r="530" spans="1:8" s="83" customFormat="1" x14ac:dyDescent="0.2">
      <c r="A530" s="54" t="s">
        <v>8269</v>
      </c>
      <c r="B530" s="84" t="str">
        <f ca="1">LEFT(A530,9)&amp;'IO RSL'!U379&amp;C530</f>
        <v>:1021000002080209020A020B020C020D020E020F63</v>
      </c>
      <c r="C530" s="83" t="str">
        <f ca="1">IF(LEN(RIGHT(DEC2HEX(255-(HEX2DEC(MID(A530,2,2))+HEX2DEC(MID(A530,4,2))+HEX2DEC(MID(A530,6,2))+HEX2DEC(MID(A530,8,2))+'IO RSL'!V379)+1),2))&gt;1,RIGHT(DEC2HEX(255-(HEX2DEC(MID(A530,2,2))+HEX2DEC(MID(A530,4,2))+HEX2DEC(MID(A530,6,2))+HEX2DEC(MID(A530,8,2))+'IO RSL'!V379)+1),2),"0"&amp;RIGHT(DEC2HEX(255-(HEX2DEC(MID(A530,2,2))+HEX2DEC(MID(A530,4,2))+HEX2DEC(MID(A530,6,2))+HEX2DEC(MID(A530,8,2))+'IO RSL'!V379)+1),2))</f>
        <v>63</v>
      </c>
      <c r="G530" s="83" t="s">
        <v>10816</v>
      </c>
      <c r="H530" s="83" t="str">
        <f t="shared" ca="1" si="11"/>
        <v xml:space="preserve"> </v>
      </c>
    </row>
    <row r="531" spans="1:8" s="83" customFormat="1" x14ac:dyDescent="0.2">
      <c r="A531" s="54" t="s">
        <v>8270</v>
      </c>
      <c r="B531" s="84" t="str">
        <f ca="1">LEFT(A531,9)&amp;'IO RSL'!U380&amp;C531</f>
        <v>:10211000011002100410081001110211041108111D</v>
      </c>
      <c r="C531" s="83" t="str">
        <f ca="1">IF(LEN(RIGHT(DEC2HEX(255-(HEX2DEC(MID(A531,2,2))+HEX2DEC(MID(A531,4,2))+HEX2DEC(MID(A531,6,2))+HEX2DEC(MID(A531,8,2))+'IO RSL'!V380)+1),2))&gt;1,RIGHT(DEC2HEX(255-(HEX2DEC(MID(A531,2,2))+HEX2DEC(MID(A531,4,2))+HEX2DEC(MID(A531,6,2))+HEX2DEC(MID(A531,8,2))+'IO RSL'!V380)+1),2),"0"&amp;RIGHT(DEC2HEX(255-(HEX2DEC(MID(A531,2,2))+HEX2DEC(MID(A531,4,2))+HEX2DEC(MID(A531,6,2))+HEX2DEC(MID(A531,8,2))+'IO RSL'!V380)+1),2))</f>
        <v>1D</v>
      </c>
      <c r="G531" s="83" t="s">
        <v>10817</v>
      </c>
      <c r="H531" s="83" t="str">
        <f t="shared" ca="1" si="11"/>
        <v xml:space="preserve"> </v>
      </c>
    </row>
    <row r="532" spans="1:8" s="83" customFormat="1" x14ac:dyDescent="0.2">
      <c r="A532" s="54" t="s">
        <v>8271</v>
      </c>
      <c r="B532" s="84" t="str">
        <f ca="1">LEFT(A532,9)&amp;'IO RSL'!U381&amp;C532</f>
        <v>:1021200001120212041208120113021304130813FD</v>
      </c>
      <c r="C532" s="83" t="str">
        <f ca="1">IF(LEN(RIGHT(DEC2HEX(255-(HEX2DEC(MID(A532,2,2))+HEX2DEC(MID(A532,4,2))+HEX2DEC(MID(A532,6,2))+HEX2DEC(MID(A532,8,2))+'IO RSL'!V381)+1),2))&gt;1,RIGHT(DEC2HEX(255-(HEX2DEC(MID(A532,2,2))+HEX2DEC(MID(A532,4,2))+HEX2DEC(MID(A532,6,2))+HEX2DEC(MID(A532,8,2))+'IO RSL'!V381)+1),2),"0"&amp;RIGHT(DEC2HEX(255-(HEX2DEC(MID(A532,2,2))+HEX2DEC(MID(A532,4,2))+HEX2DEC(MID(A532,6,2))+HEX2DEC(MID(A532,8,2))+'IO RSL'!V381)+1),2))</f>
        <v>FD</v>
      </c>
      <c r="G532" s="83" t="s">
        <v>10818</v>
      </c>
      <c r="H532" s="83" t="str">
        <f t="shared" ca="1" si="11"/>
        <v xml:space="preserve"> </v>
      </c>
    </row>
    <row r="533" spans="1:8" s="83" customFormat="1" x14ac:dyDescent="0.2">
      <c r="A533" s="54" t="s">
        <v>8272</v>
      </c>
      <c r="B533" s="84" t="str">
        <f ca="1">LEFT(A533,9)&amp;'IO RSL'!U382&amp;C533</f>
        <v>:1021300001140214041408140115021504150815DD</v>
      </c>
      <c r="C533" s="83" t="str">
        <f ca="1">IF(LEN(RIGHT(DEC2HEX(255-(HEX2DEC(MID(A533,2,2))+HEX2DEC(MID(A533,4,2))+HEX2DEC(MID(A533,6,2))+HEX2DEC(MID(A533,8,2))+'IO RSL'!V382)+1),2))&gt;1,RIGHT(DEC2HEX(255-(HEX2DEC(MID(A533,2,2))+HEX2DEC(MID(A533,4,2))+HEX2DEC(MID(A533,6,2))+HEX2DEC(MID(A533,8,2))+'IO RSL'!V382)+1),2),"0"&amp;RIGHT(DEC2HEX(255-(HEX2DEC(MID(A533,2,2))+HEX2DEC(MID(A533,4,2))+HEX2DEC(MID(A533,6,2))+HEX2DEC(MID(A533,8,2))+'IO RSL'!V382)+1),2))</f>
        <v>DD</v>
      </c>
      <c r="G533" s="83" t="s">
        <v>10819</v>
      </c>
      <c r="H533" s="83" t="str">
        <f t="shared" ca="1" si="11"/>
        <v xml:space="preserve"> </v>
      </c>
    </row>
    <row r="534" spans="1:8" s="83" customFormat="1" x14ac:dyDescent="0.2">
      <c r="A534" s="54" t="s">
        <v>8273</v>
      </c>
      <c r="B534" s="84" t="str">
        <f ca="1">LEFT(A534,9)&amp;'IO RSL'!U383&amp;C534</f>
        <v>:1021400001160216041608160117021704170817BD</v>
      </c>
      <c r="C534" s="83" t="str">
        <f ca="1">IF(LEN(RIGHT(DEC2HEX(255-(HEX2DEC(MID(A534,2,2))+HEX2DEC(MID(A534,4,2))+HEX2DEC(MID(A534,6,2))+HEX2DEC(MID(A534,8,2))+'IO RSL'!V383)+1),2))&gt;1,RIGHT(DEC2HEX(255-(HEX2DEC(MID(A534,2,2))+HEX2DEC(MID(A534,4,2))+HEX2DEC(MID(A534,6,2))+HEX2DEC(MID(A534,8,2))+'IO RSL'!V383)+1),2),"0"&amp;RIGHT(DEC2HEX(255-(HEX2DEC(MID(A534,2,2))+HEX2DEC(MID(A534,4,2))+HEX2DEC(MID(A534,6,2))+HEX2DEC(MID(A534,8,2))+'IO RSL'!V383)+1),2))</f>
        <v>BD</v>
      </c>
      <c r="G534" s="83" t="s">
        <v>10820</v>
      </c>
      <c r="H534" s="83" t="str">
        <f t="shared" ca="1" si="11"/>
        <v xml:space="preserve"> </v>
      </c>
    </row>
    <row r="535" spans="1:8" s="83" customFormat="1" x14ac:dyDescent="0.2">
      <c r="A535" s="54" t="s">
        <v>8274</v>
      </c>
      <c r="B535" s="84" t="str">
        <f ca="1">LEFT(A535,9)&amp;'IO RSL'!U384&amp;C535</f>
        <v>:10215000011802180418081801190219041908199D</v>
      </c>
      <c r="C535" s="83" t="str">
        <f ca="1">IF(LEN(RIGHT(DEC2HEX(255-(HEX2DEC(MID(A535,2,2))+HEX2DEC(MID(A535,4,2))+HEX2DEC(MID(A535,6,2))+HEX2DEC(MID(A535,8,2))+'IO RSL'!V384)+1),2))&gt;1,RIGHT(DEC2HEX(255-(HEX2DEC(MID(A535,2,2))+HEX2DEC(MID(A535,4,2))+HEX2DEC(MID(A535,6,2))+HEX2DEC(MID(A535,8,2))+'IO RSL'!V384)+1),2),"0"&amp;RIGHT(DEC2HEX(255-(HEX2DEC(MID(A535,2,2))+HEX2DEC(MID(A535,4,2))+HEX2DEC(MID(A535,6,2))+HEX2DEC(MID(A535,8,2))+'IO RSL'!V384)+1),2))</f>
        <v>9D</v>
      </c>
      <c r="G535" s="83" t="s">
        <v>10821</v>
      </c>
      <c r="H535" s="83" t="str">
        <f t="shared" ca="1" si="11"/>
        <v xml:space="preserve"> </v>
      </c>
    </row>
    <row r="536" spans="1:8" s="83" customFormat="1" x14ac:dyDescent="0.2">
      <c r="A536" s="54" t="s">
        <v>8275</v>
      </c>
      <c r="B536" s="84" t="str">
        <f ca="1">LEFT(A536,9)&amp;'IO RSL'!U385&amp;C536</f>
        <v>:10216000011A021A041A081A0000000000000000F8</v>
      </c>
      <c r="C536" s="83" t="str">
        <f ca="1">IF(LEN(RIGHT(DEC2HEX(255-(HEX2DEC(MID(A536,2,2))+HEX2DEC(MID(A536,4,2))+HEX2DEC(MID(A536,6,2))+HEX2DEC(MID(A536,8,2))+'IO RSL'!V385)+1),2))&gt;1,RIGHT(DEC2HEX(255-(HEX2DEC(MID(A536,2,2))+HEX2DEC(MID(A536,4,2))+HEX2DEC(MID(A536,6,2))+HEX2DEC(MID(A536,8,2))+'IO RSL'!V385)+1),2),"0"&amp;RIGHT(DEC2HEX(255-(HEX2DEC(MID(A536,2,2))+HEX2DEC(MID(A536,4,2))+HEX2DEC(MID(A536,6,2))+HEX2DEC(MID(A536,8,2))+'IO RSL'!V385)+1),2))</f>
        <v>F8</v>
      </c>
      <c r="G536" s="83" t="s">
        <v>10822</v>
      </c>
      <c r="H536" s="83" t="str">
        <f t="shared" ca="1" si="11"/>
        <v xml:space="preserve"> </v>
      </c>
    </row>
    <row r="537" spans="1:8" s="83" customFormat="1" x14ac:dyDescent="0.2">
      <c r="A537" s="54" t="s">
        <v>8276</v>
      </c>
      <c r="B537" s="84" t="str">
        <f ca="1">LEFT(A537,9)&amp;'IO RSL'!U386&amp;C537</f>
        <v>:10217000000000000000000000000000000000005F</v>
      </c>
      <c r="C537" s="83" t="str">
        <f ca="1">IF(LEN(RIGHT(DEC2HEX(255-(HEX2DEC(MID(A537,2,2))+HEX2DEC(MID(A537,4,2))+HEX2DEC(MID(A537,6,2))+HEX2DEC(MID(A537,8,2))+'IO RSL'!V386)+1),2))&gt;1,RIGHT(DEC2HEX(255-(HEX2DEC(MID(A537,2,2))+HEX2DEC(MID(A537,4,2))+HEX2DEC(MID(A537,6,2))+HEX2DEC(MID(A537,8,2))+'IO RSL'!V386)+1),2),"0"&amp;RIGHT(DEC2HEX(255-(HEX2DEC(MID(A537,2,2))+HEX2DEC(MID(A537,4,2))+HEX2DEC(MID(A537,6,2))+HEX2DEC(MID(A537,8,2))+'IO RSL'!V386)+1),2))</f>
        <v>5F</v>
      </c>
      <c r="G537" s="83" t="s">
        <v>8276</v>
      </c>
      <c r="H537" s="83" t="str">
        <f t="shared" ca="1" si="11"/>
        <v xml:space="preserve"> </v>
      </c>
    </row>
    <row r="538" spans="1:8" s="83" customFormat="1" x14ac:dyDescent="0.2">
      <c r="A538" s="54" t="s">
        <v>8277</v>
      </c>
      <c r="B538" s="84" t="str">
        <f ca="1">LEFT(A538,9)&amp;'IO RSL'!U387&amp;C538</f>
        <v>:10218000000000000000000000000000000000004F</v>
      </c>
      <c r="C538" s="83" t="str">
        <f ca="1">IF(LEN(RIGHT(DEC2HEX(255-(HEX2DEC(MID(A538,2,2))+HEX2DEC(MID(A538,4,2))+HEX2DEC(MID(A538,6,2))+HEX2DEC(MID(A538,8,2))+'IO RSL'!V387)+1),2))&gt;1,RIGHT(DEC2HEX(255-(HEX2DEC(MID(A538,2,2))+HEX2DEC(MID(A538,4,2))+HEX2DEC(MID(A538,6,2))+HEX2DEC(MID(A538,8,2))+'IO RSL'!V387)+1),2),"0"&amp;RIGHT(DEC2HEX(255-(HEX2DEC(MID(A538,2,2))+HEX2DEC(MID(A538,4,2))+HEX2DEC(MID(A538,6,2))+HEX2DEC(MID(A538,8,2))+'IO RSL'!V387)+1),2))</f>
        <v>4F</v>
      </c>
      <c r="G538" s="83" t="s">
        <v>8277</v>
      </c>
      <c r="H538" s="83" t="str">
        <f t="shared" ca="1" si="11"/>
        <v xml:space="preserve"> </v>
      </c>
    </row>
    <row r="539" spans="1:8" s="83" customFormat="1" x14ac:dyDescent="0.2">
      <c r="A539" s="54" t="s">
        <v>8278</v>
      </c>
      <c r="B539" s="84" t="str">
        <f ca="1">LEFT(A539,9)&amp;'IO RSL'!U388&amp;C539</f>
        <v>:10219000000000000000000000000000000000003F</v>
      </c>
      <c r="C539" s="83" t="str">
        <f ca="1">IF(LEN(RIGHT(DEC2HEX(255-(HEX2DEC(MID(A539,2,2))+HEX2DEC(MID(A539,4,2))+HEX2DEC(MID(A539,6,2))+HEX2DEC(MID(A539,8,2))+'IO RSL'!V388)+1),2))&gt;1,RIGHT(DEC2HEX(255-(HEX2DEC(MID(A539,2,2))+HEX2DEC(MID(A539,4,2))+HEX2DEC(MID(A539,6,2))+HEX2DEC(MID(A539,8,2))+'IO RSL'!V388)+1),2),"0"&amp;RIGHT(DEC2HEX(255-(HEX2DEC(MID(A539,2,2))+HEX2DEC(MID(A539,4,2))+HEX2DEC(MID(A539,6,2))+HEX2DEC(MID(A539,8,2))+'IO RSL'!V388)+1),2))</f>
        <v>3F</v>
      </c>
      <c r="G539" s="83" t="s">
        <v>8278</v>
      </c>
      <c r="H539" s="83" t="str">
        <f t="shared" ca="1" si="11"/>
        <v xml:space="preserve"> </v>
      </c>
    </row>
    <row r="540" spans="1:8" s="83" customFormat="1" x14ac:dyDescent="0.2">
      <c r="A540" s="54" t="s">
        <v>8279</v>
      </c>
      <c r="B540" s="84" t="str">
        <f ca="1">LEFT(A540,9)&amp;'IO RSL'!U389&amp;C540</f>
        <v>:1021A000000000000000000000000000000000002F</v>
      </c>
      <c r="C540" s="83" t="str">
        <f ca="1">IF(LEN(RIGHT(DEC2HEX(255-(HEX2DEC(MID(A540,2,2))+HEX2DEC(MID(A540,4,2))+HEX2DEC(MID(A540,6,2))+HEX2DEC(MID(A540,8,2))+'IO RSL'!V389)+1),2))&gt;1,RIGHT(DEC2HEX(255-(HEX2DEC(MID(A540,2,2))+HEX2DEC(MID(A540,4,2))+HEX2DEC(MID(A540,6,2))+HEX2DEC(MID(A540,8,2))+'IO RSL'!V389)+1),2),"0"&amp;RIGHT(DEC2HEX(255-(HEX2DEC(MID(A540,2,2))+HEX2DEC(MID(A540,4,2))+HEX2DEC(MID(A540,6,2))+HEX2DEC(MID(A540,8,2))+'IO RSL'!V389)+1),2))</f>
        <v>2F</v>
      </c>
      <c r="G540" s="83" t="s">
        <v>8279</v>
      </c>
      <c r="H540" s="83" t="str">
        <f t="shared" ca="1" si="11"/>
        <v xml:space="preserve"> </v>
      </c>
    </row>
    <row r="541" spans="1:8" s="83" customFormat="1" x14ac:dyDescent="0.2">
      <c r="A541" s="54" t="s">
        <v>8280</v>
      </c>
      <c r="B541" s="84" t="str">
        <f ca="1">LEFT(A541,9)&amp;'IO RSL'!U390&amp;C541</f>
        <v>:1021B000000000000000000000000000000000001F</v>
      </c>
      <c r="C541" s="83" t="str">
        <f ca="1">IF(LEN(RIGHT(DEC2HEX(255-(HEX2DEC(MID(A541,2,2))+HEX2DEC(MID(A541,4,2))+HEX2DEC(MID(A541,6,2))+HEX2DEC(MID(A541,8,2))+'IO RSL'!V390)+1),2))&gt;1,RIGHT(DEC2HEX(255-(HEX2DEC(MID(A541,2,2))+HEX2DEC(MID(A541,4,2))+HEX2DEC(MID(A541,6,2))+HEX2DEC(MID(A541,8,2))+'IO RSL'!V390)+1),2),"0"&amp;RIGHT(DEC2HEX(255-(HEX2DEC(MID(A541,2,2))+HEX2DEC(MID(A541,4,2))+HEX2DEC(MID(A541,6,2))+HEX2DEC(MID(A541,8,2))+'IO RSL'!V390)+1),2))</f>
        <v>1F</v>
      </c>
      <c r="G541" s="83" t="s">
        <v>8280</v>
      </c>
      <c r="H541" s="83" t="str">
        <f t="shared" ca="1" si="11"/>
        <v xml:space="preserve"> </v>
      </c>
    </row>
    <row r="542" spans="1:8" s="83" customFormat="1" x14ac:dyDescent="0.2">
      <c r="A542" s="54" t="s">
        <v>8281</v>
      </c>
      <c r="B542" s="84" t="str">
        <f ca="1">LEFT(A542,9)&amp;'IO RSL'!U391&amp;C542</f>
        <v>:1021C000000000000000000000000000000000000F</v>
      </c>
      <c r="C542" s="83" t="str">
        <f ca="1">IF(LEN(RIGHT(DEC2HEX(255-(HEX2DEC(MID(A542,2,2))+HEX2DEC(MID(A542,4,2))+HEX2DEC(MID(A542,6,2))+HEX2DEC(MID(A542,8,2))+'IO RSL'!V391)+1),2))&gt;1,RIGHT(DEC2HEX(255-(HEX2DEC(MID(A542,2,2))+HEX2DEC(MID(A542,4,2))+HEX2DEC(MID(A542,6,2))+HEX2DEC(MID(A542,8,2))+'IO RSL'!V391)+1),2),"0"&amp;RIGHT(DEC2HEX(255-(HEX2DEC(MID(A542,2,2))+HEX2DEC(MID(A542,4,2))+HEX2DEC(MID(A542,6,2))+HEX2DEC(MID(A542,8,2))+'IO RSL'!V391)+1),2))</f>
        <v>0F</v>
      </c>
      <c r="G542" s="83" t="s">
        <v>8281</v>
      </c>
      <c r="H542" s="83" t="str">
        <f t="shared" ca="1" si="11"/>
        <v xml:space="preserve"> </v>
      </c>
    </row>
    <row r="543" spans="1:8" s="83" customFormat="1" x14ac:dyDescent="0.2">
      <c r="A543" s="54" t="s">
        <v>8282</v>
      </c>
      <c r="B543" s="84" t="str">
        <f ca="1">LEFT(A543,9)&amp;'IO RSL'!U392&amp;C543</f>
        <v>:1021D00000000000000000000000000000000000FF</v>
      </c>
      <c r="C543" s="83" t="str">
        <f ca="1">IF(LEN(RIGHT(DEC2HEX(255-(HEX2DEC(MID(A543,2,2))+HEX2DEC(MID(A543,4,2))+HEX2DEC(MID(A543,6,2))+HEX2DEC(MID(A543,8,2))+'IO RSL'!V392)+1),2))&gt;1,RIGHT(DEC2HEX(255-(HEX2DEC(MID(A543,2,2))+HEX2DEC(MID(A543,4,2))+HEX2DEC(MID(A543,6,2))+HEX2DEC(MID(A543,8,2))+'IO RSL'!V392)+1),2),"0"&amp;RIGHT(DEC2HEX(255-(HEX2DEC(MID(A543,2,2))+HEX2DEC(MID(A543,4,2))+HEX2DEC(MID(A543,6,2))+HEX2DEC(MID(A543,8,2))+'IO RSL'!V392)+1),2))</f>
        <v>FF</v>
      </c>
      <c r="G543" s="83" t="s">
        <v>8282</v>
      </c>
      <c r="H543" s="83" t="str">
        <f t="shared" ca="1" si="11"/>
        <v xml:space="preserve"> </v>
      </c>
    </row>
    <row r="544" spans="1:8" s="83" customFormat="1" x14ac:dyDescent="0.2">
      <c r="A544" s="54" t="s">
        <v>8283</v>
      </c>
      <c r="B544" s="84" t="str">
        <f ca="1">LEFT(A544,9)&amp;'IO RSL'!U393&amp;C544</f>
        <v>:1021E00000000000000000000000000000000000EF</v>
      </c>
      <c r="C544" s="83" t="str">
        <f ca="1">IF(LEN(RIGHT(DEC2HEX(255-(HEX2DEC(MID(A544,2,2))+HEX2DEC(MID(A544,4,2))+HEX2DEC(MID(A544,6,2))+HEX2DEC(MID(A544,8,2))+'IO RSL'!V393)+1),2))&gt;1,RIGHT(DEC2HEX(255-(HEX2DEC(MID(A544,2,2))+HEX2DEC(MID(A544,4,2))+HEX2DEC(MID(A544,6,2))+HEX2DEC(MID(A544,8,2))+'IO RSL'!V393)+1),2),"0"&amp;RIGHT(DEC2HEX(255-(HEX2DEC(MID(A544,2,2))+HEX2DEC(MID(A544,4,2))+HEX2DEC(MID(A544,6,2))+HEX2DEC(MID(A544,8,2))+'IO RSL'!V393)+1),2))</f>
        <v>EF</v>
      </c>
      <c r="G544" s="83" t="s">
        <v>8283</v>
      </c>
      <c r="H544" s="83" t="str">
        <f t="shared" ca="1" si="11"/>
        <v xml:space="preserve"> </v>
      </c>
    </row>
    <row r="545" spans="1:8" s="83" customFormat="1" x14ac:dyDescent="0.2">
      <c r="A545" s="54" t="s">
        <v>8284</v>
      </c>
      <c r="B545" s="84" t="str">
        <f ca="1">LEFT(A545,9)&amp;'IO RSL'!U394&amp;C545</f>
        <v>:1021F00000000000000000000000000000000000DF</v>
      </c>
      <c r="C545" s="83" t="str">
        <f ca="1">IF(LEN(RIGHT(DEC2HEX(255-(HEX2DEC(MID(A545,2,2))+HEX2DEC(MID(A545,4,2))+HEX2DEC(MID(A545,6,2))+HEX2DEC(MID(A545,8,2))+'IO RSL'!V394)+1),2))&gt;1,RIGHT(DEC2HEX(255-(HEX2DEC(MID(A545,2,2))+HEX2DEC(MID(A545,4,2))+HEX2DEC(MID(A545,6,2))+HEX2DEC(MID(A545,8,2))+'IO RSL'!V394)+1),2),"0"&amp;RIGHT(DEC2HEX(255-(HEX2DEC(MID(A545,2,2))+HEX2DEC(MID(A545,4,2))+HEX2DEC(MID(A545,6,2))+HEX2DEC(MID(A545,8,2))+'IO RSL'!V394)+1),2))</f>
        <v>DF</v>
      </c>
      <c r="G545" s="83" t="s">
        <v>8284</v>
      </c>
      <c r="H545" s="83" t="str">
        <f t="shared" ca="1" si="11"/>
        <v xml:space="preserve"> </v>
      </c>
    </row>
    <row r="546" spans="1:8" s="83" customFormat="1" x14ac:dyDescent="0.2">
      <c r="A546" s="54" t="s">
        <v>8285</v>
      </c>
      <c r="B546" s="84" t="str">
        <f ca="1">LEFT(A546,9)&amp;'IO RSL'!U395&amp;C546</f>
        <v>:1022000000000000000000000000000000000000CE</v>
      </c>
      <c r="C546" s="83" t="str">
        <f ca="1">IF(LEN(RIGHT(DEC2HEX(255-(HEX2DEC(MID(A546,2,2))+HEX2DEC(MID(A546,4,2))+HEX2DEC(MID(A546,6,2))+HEX2DEC(MID(A546,8,2))+'IO RSL'!V395)+1),2))&gt;1,RIGHT(DEC2HEX(255-(HEX2DEC(MID(A546,2,2))+HEX2DEC(MID(A546,4,2))+HEX2DEC(MID(A546,6,2))+HEX2DEC(MID(A546,8,2))+'IO RSL'!V395)+1),2),"0"&amp;RIGHT(DEC2HEX(255-(HEX2DEC(MID(A546,2,2))+HEX2DEC(MID(A546,4,2))+HEX2DEC(MID(A546,6,2))+HEX2DEC(MID(A546,8,2))+'IO RSL'!V395)+1),2))</f>
        <v>CE</v>
      </c>
      <c r="G546" s="83" t="s">
        <v>8285</v>
      </c>
      <c r="H546" s="83" t="str">
        <f t="shared" ca="1" si="11"/>
        <v xml:space="preserve"> </v>
      </c>
    </row>
    <row r="547" spans="1:8" s="83" customFormat="1" x14ac:dyDescent="0.2">
      <c r="A547" s="54" t="s">
        <v>8286</v>
      </c>
      <c r="B547" s="84" t="str">
        <f ca="1">LEFT(A547,9)&amp;'IO RSL'!U396&amp;C547</f>
        <v>:1022100000000000000000000000000000000000BE</v>
      </c>
      <c r="C547" s="83" t="str">
        <f ca="1">IF(LEN(RIGHT(DEC2HEX(255-(HEX2DEC(MID(A547,2,2))+HEX2DEC(MID(A547,4,2))+HEX2DEC(MID(A547,6,2))+HEX2DEC(MID(A547,8,2))+'IO RSL'!V396)+1),2))&gt;1,RIGHT(DEC2HEX(255-(HEX2DEC(MID(A547,2,2))+HEX2DEC(MID(A547,4,2))+HEX2DEC(MID(A547,6,2))+HEX2DEC(MID(A547,8,2))+'IO RSL'!V396)+1),2),"0"&amp;RIGHT(DEC2HEX(255-(HEX2DEC(MID(A547,2,2))+HEX2DEC(MID(A547,4,2))+HEX2DEC(MID(A547,6,2))+HEX2DEC(MID(A547,8,2))+'IO RSL'!V396)+1),2))</f>
        <v>BE</v>
      </c>
      <c r="G547" s="83" t="s">
        <v>8286</v>
      </c>
      <c r="H547" s="83" t="str">
        <f t="shared" ca="1" si="11"/>
        <v xml:space="preserve"> </v>
      </c>
    </row>
    <row r="548" spans="1:8" s="83" customFormat="1" x14ac:dyDescent="0.2">
      <c r="A548" s="54" t="s">
        <v>8287</v>
      </c>
      <c r="B548" s="84" t="str">
        <f ca="1">LEFT(A548,9)&amp;'IO RSL'!U397&amp;C548</f>
        <v>:1022200000000000000000000000000000000000AE</v>
      </c>
      <c r="C548" s="83" t="str">
        <f ca="1">IF(LEN(RIGHT(DEC2HEX(255-(HEX2DEC(MID(A548,2,2))+HEX2DEC(MID(A548,4,2))+HEX2DEC(MID(A548,6,2))+HEX2DEC(MID(A548,8,2))+'IO RSL'!V397)+1),2))&gt;1,RIGHT(DEC2HEX(255-(HEX2DEC(MID(A548,2,2))+HEX2DEC(MID(A548,4,2))+HEX2DEC(MID(A548,6,2))+HEX2DEC(MID(A548,8,2))+'IO RSL'!V397)+1),2),"0"&amp;RIGHT(DEC2HEX(255-(HEX2DEC(MID(A548,2,2))+HEX2DEC(MID(A548,4,2))+HEX2DEC(MID(A548,6,2))+HEX2DEC(MID(A548,8,2))+'IO RSL'!V397)+1),2))</f>
        <v>AE</v>
      </c>
      <c r="G548" s="83" t="s">
        <v>8287</v>
      </c>
      <c r="H548" s="83" t="str">
        <f t="shared" ca="1" si="11"/>
        <v xml:space="preserve"> </v>
      </c>
    </row>
    <row r="549" spans="1:8" s="83" customFormat="1" x14ac:dyDescent="0.2">
      <c r="A549" s="54" t="s">
        <v>8288</v>
      </c>
      <c r="B549" s="84" t="str">
        <f ca="1">LEFT(A549,9)&amp;'IO RSL'!U398&amp;C549</f>
        <v>:10223000000000000000000000000000000000009E</v>
      </c>
      <c r="C549" s="83" t="str">
        <f ca="1">IF(LEN(RIGHT(DEC2HEX(255-(HEX2DEC(MID(A549,2,2))+HEX2DEC(MID(A549,4,2))+HEX2DEC(MID(A549,6,2))+HEX2DEC(MID(A549,8,2))+'IO RSL'!V398)+1),2))&gt;1,RIGHT(DEC2HEX(255-(HEX2DEC(MID(A549,2,2))+HEX2DEC(MID(A549,4,2))+HEX2DEC(MID(A549,6,2))+HEX2DEC(MID(A549,8,2))+'IO RSL'!V398)+1),2),"0"&amp;RIGHT(DEC2HEX(255-(HEX2DEC(MID(A549,2,2))+HEX2DEC(MID(A549,4,2))+HEX2DEC(MID(A549,6,2))+HEX2DEC(MID(A549,8,2))+'IO RSL'!V398)+1),2))</f>
        <v>9E</v>
      </c>
      <c r="G549" s="83" t="s">
        <v>8288</v>
      </c>
      <c r="H549" s="83" t="str">
        <f t="shared" ca="1" si="11"/>
        <v xml:space="preserve"> </v>
      </c>
    </row>
    <row r="550" spans="1:8" s="83" customFormat="1" x14ac:dyDescent="0.2">
      <c r="A550" s="54" t="s">
        <v>8289</v>
      </c>
      <c r="B550" s="84" t="str">
        <f ca="1">LEFT(A550,9)&amp;'IO RSL'!U399&amp;C550</f>
        <v>:10224000000000000000000000000000000000008E</v>
      </c>
      <c r="C550" s="83" t="str">
        <f ca="1">IF(LEN(RIGHT(DEC2HEX(255-(HEX2DEC(MID(A550,2,2))+HEX2DEC(MID(A550,4,2))+HEX2DEC(MID(A550,6,2))+HEX2DEC(MID(A550,8,2))+'IO RSL'!V399)+1),2))&gt;1,RIGHT(DEC2HEX(255-(HEX2DEC(MID(A550,2,2))+HEX2DEC(MID(A550,4,2))+HEX2DEC(MID(A550,6,2))+HEX2DEC(MID(A550,8,2))+'IO RSL'!V399)+1),2),"0"&amp;RIGHT(DEC2HEX(255-(HEX2DEC(MID(A550,2,2))+HEX2DEC(MID(A550,4,2))+HEX2DEC(MID(A550,6,2))+HEX2DEC(MID(A550,8,2))+'IO RSL'!V399)+1),2))</f>
        <v>8E</v>
      </c>
      <c r="G550" s="83" t="s">
        <v>8289</v>
      </c>
      <c r="H550" s="83" t="str">
        <f t="shared" ca="1" si="11"/>
        <v xml:space="preserve"> </v>
      </c>
    </row>
    <row r="551" spans="1:8" s="83" customFormat="1" x14ac:dyDescent="0.2">
      <c r="A551" s="54" t="s">
        <v>8290</v>
      </c>
      <c r="B551" s="84" t="str">
        <f ca="1">LEFT(A551,9)&amp;'IO RSL'!U400&amp;C551</f>
        <v>:10225000000000000000000000000000000000007E</v>
      </c>
      <c r="C551" s="83" t="str">
        <f ca="1">IF(LEN(RIGHT(DEC2HEX(255-(HEX2DEC(MID(A551,2,2))+HEX2DEC(MID(A551,4,2))+HEX2DEC(MID(A551,6,2))+HEX2DEC(MID(A551,8,2))+'IO RSL'!V400)+1),2))&gt;1,RIGHT(DEC2HEX(255-(HEX2DEC(MID(A551,2,2))+HEX2DEC(MID(A551,4,2))+HEX2DEC(MID(A551,6,2))+HEX2DEC(MID(A551,8,2))+'IO RSL'!V400)+1),2),"0"&amp;RIGHT(DEC2HEX(255-(HEX2DEC(MID(A551,2,2))+HEX2DEC(MID(A551,4,2))+HEX2DEC(MID(A551,6,2))+HEX2DEC(MID(A551,8,2))+'IO RSL'!V400)+1),2))</f>
        <v>7E</v>
      </c>
      <c r="G551" s="83" t="s">
        <v>8290</v>
      </c>
      <c r="H551" s="83" t="str">
        <f t="shared" ca="1" si="11"/>
        <v xml:space="preserve"> </v>
      </c>
    </row>
    <row r="552" spans="1:8" s="83" customFormat="1" x14ac:dyDescent="0.2">
      <c r="A552" s="54" t="s">
        <v>8291</v>
      </c>
      <c r="B552" s="84" t="str">
        <f ca="1">LEFT(A552,9)&amp;'IO RSL'!U401&amp;C552</f>
        <v>:10226000000000000000000000000000000000006E</v>
      </c>
      <c r="C552" s="83" t="str">
        <f ca="1">IF(LEN(RIGHT(DEC2HEX(255-(HEX2DEC(MID(A552,2,2))+HEX2DEC(MID(A552,4,2))+HEX2DEC(MID(A552,6,2))+HEX2DEC(MID(A552,8,2))+'IO RSL'!V401)+1),2))&gt;1,RIGHT(DEC2HEX(255-(HEX2DEC(MID(A552,2,2))+HEX2DEC(MID(A552,4,2))+HEX2DEC(MID(A552,6,2))+HEX2DEC(MID(A552,8,2))+'IO RSL'!V401)+1),2),"0"&amp;RIGHT(DEC2HEX(255-(HEX2DEC(MID(A552,2,2))+HEX2DEC(MID(A552,4,2))+HEX2DEC(MID(A552,6,2))+HEX2DEC(MID(A552,8,2))+'IO RSL'!V401)+1),2))</f>
        <v>6E</v>
      </c>
      <c r="G552" s="83" t="s">
        <v>8291</v>
      </c>
      <c r="H552" s="83" t="str">
        <f t="shared" ca="1" si="11"/>
        <v xml:space="preserve"> </v>
      </c>
    </row>
    <row r="553" spans="1:8" s="83" customFormat="1" x14ac:dyDescent="0.2">
      <c r="A553" s="54" t="s">
        <v>8292</v>
      </c>
      <c r="B553" s="84" t="str">
        <f ca="1">LEFT(A553,9)&amp;'IO RSL'!U402&amp;C553</f>
        <v>:10227000000000000000000000000000000000005E</v>
      </c>
      <c r="C553" s="83" t="str">
        <f ca="1">IF(LEN(RIGHT(DEC2HEX(255-(HEX2DEC(MID(A553,2,2))+HEX2DEC(MID(A553,4,2))+HEX2DEC(MID(A553,6,2))+HEX2DEC(MID(A553,8,2))+'IO RSL'!V402)+1),2))&gt;1,RIGHT(DEC2HEX(255-(HEX2DEC(MID(A553,2,2))+HEX2DEC(MID(A553,4,2))+HEX2DEC(MID(A553,6,2))+HEX2DEC(MID(A553,8,2))+'IO RSL'!V402)+1),2),"0"&amp;RIGHT(DEC2HEX(255-(HEX2DEC(MID(A553,2,2))+HEX2DEC(MID(A553,4,2))+HEX2DEC(MID(A553,6,2))+HEX2DEC(MID(A553,8,2))+'IO RSL'!V402)+1),2))</f>
        <v>5E</v>
      </c>
      <c r="G553" s="83" t="s">
        <v>8292</v>
      </c>
      <c r="H553" s="83" t="str">
        <f t="shared" ca="1" si="11"/>
        <v xml:space="preserve"> </v>
      </c>
    </row>
    <row r="554" spans="1:8" s="83" customFormat="1" x14ac:dyDescent="0.2">
      <c r="A554" s="54" t="s">
        <v>8293</v>
      </c>
      <c r="B554" s="84" t="str">
        <f ca="1">LEFT(A554,9)&amp;'IO RSL'!U403&amp;C554</f>
        <v>:10228000020402050206020702080209020A020B02</v>
      </c>
      <c r="C554" s="83" t="str">
        <f ca="1">IF(LEN(RIGHT(DEC2HEX(255-(HEX2DEC(MID(A554,2,2))+HEX2DEC(MID(A554,4,2))+HEX2DEC(MID(A554,6,2))+HEX2DEC(MID(A554,8,2))+'IO RSL'!V403)+1),2))&gt;1,RIGHT(DEC2HEX(255-(HEX2DEC(MID(A554,2,2))+HEX2DEC(MID(A554,4,2))+HEX2DEC(MID(A554,6,2))+HEX2DEC(MID(A554,8,2))+'IO RSL'!V403)+1),2),"0"&amp;RIGHT(DEC2HEX(255-(HEX2DEC(MID(A554,2,2))+HEX2DEC(MID(A554,4,2))+HEX2DEC(MID(A554,6,2))+HEX2DEC(MID(A554,8,2))+'IO RSL'!V403)+1),2))</f>
        <v>02</v>
      </c>
      <c r="G554" s="83" t="s">
        <v>10823</v>
      </c>
      <c r="H554" s="83" t="str">
        <f t="shared" ca="1" si="11"/>
        <v xml:space="preserve"> </v>
      </c>
    </row>
    <row r="555" spans="1:8" s="83" customFormat="1" x14ac:dyDescent="0.2">
      <c r="A555" s="54" t="s">
        <v>8294</v>
      </c>
      <c r="B555" s="84" t="str">
        <f ca="1">LEFT(A555,9)&amp;'IO RSL'!U404&amp;C555</f>
        <v>:10229000020C020D020E020F0210021102120213B2</v>
      </c>
      <c r="C555" s="83" t="str">
        <f ca="1">IF(LEN(RIGHT(DEC2HEX(255-(HEX2DEC(MID(A555,2,2))+HEX2DEC(MID(A555,4,2))+HEX2DEC(MID(A555,6,2))+HEX2DEC(MID(A555,8,2))+'IO RSL'!V404)+1),2))&gt;1,RIGHT(DEC2HEX(255-(HEX2DEC(MID(A555,2,2))+HEX2DEC(MID(A555,4,2))+HEX2DEC(MID(A555,6,2))+HEX2DEC(MID(A555,8,2))+'IO RSL'!V404)+1),2),"0"&amp;RIGHT(DEC2HEX(255-(HEX2DEC(MID(A555,2,2))+HEX2DEC(MID(A555,4,2))+HEX2DEC(MID(A555,6,2))+HEX2DEC(MID(A555,8,2))+'IO RSL'!V404)+1),2))</f>
        <v>B2</v>
      </c>
      <c r="G555" s="83" t="s">
        <v>10824</v>
      </c>
      <c r="H555" s="83" t="str">
        <f t="shared" ca="1" si="11"/>
        <v xml:space="preserve"> </v>
      </c>
    </row>
    <row r="556" spans="1:8" s="83" customFormat="1" x14ac:dyDescent="0.2">
      <c r="A556" s="54" t="s">
        <v>8295</v>
      </c>
      <c r="B556" s="84" t="str">
        <f ca="1">LEFT(A556,9)&amp;'IO RSL'!U405&amp;C556</f>
        <v>:1022A000021402150216021702180219021A021B62</v>
      </c>
      <c r="C556" s="83" t="str">
        <f ca="1">IF(LEN(RIGHT(DEC2HEX(255-(HEX2DEC(MID(A556,2,2))+HEX2DEC(MID(A556,4,2))+HEX2DEC(MID(A556,6,2))+HEX2DEC(MID(A556,8,2))+'IO RSL'!V405)+1),2))&gt;1,RIGHT(DEC2HEX(255-(HEX2DEC(MID(A556,2,2))+HEX2DEC(MID(A556,4,2))+HEX2DEC(MID(A556,6,2))+HEX2DEC(MID(A556,8,2))+'IO RSL'!V405)+1),2),"0"&amp;RIGHT(DEC2HEX(255-(HEX2DEC(MID(A556,2,2))+HEX2DEC(MID(A556,4,2))+HEX2DEC(MID(A556,6,2))+HEX2DEC(MID(A556,8,2))+'IO RSL'!V405)+1),2))</f>
        <v>62</v>
      </c>
      <c r="G556" s="83" t="s">
        <v>10825</v>
      </c>
      <c r="H556" s="83" t="str">
        <f t="shared" ca="1" si="11"/>
        <v xml:space="preserve"> </v>
      </c>
    </row>
    <row r="557" spans="1:8" s="83" customFormat="1" x14ac:dyDescent="0.2">
      <c r="A557" s="54" t="s">
        <v>8296</v>
      </c>
      <c r="B557" s="84" t="str">
        <f ca="1">LEFT(A557,9)&amp;'IO RSL'!U406&amp;C557</f>
        <v>:1022B000021C021D021E021F022002210222022312</v>
      </c>
      <c r="C557" s="83" t="str">
        <f ca="1">IF(LEN(RIGHT(DEC2HEX(255-(HEX2DEC(MID(A557,2,2))+HEX2DEC(MID(A557,4,2))+HEX2DEC(MID(A557,6,2))+HEX2DEC(MID(A557,8,2))+'IO RSL'!V406)+1),2))&gt;1,RIGHT(DEC2HEX(255-(HEX2DEC(MID(A557,2,2))+HEX2DEC(MID(A557,4,2))+HEX2DEC(MID(A557,6,2))+HEX2DEC(MID(A557,8,2))+'IO RSL'!V406)+1),2),"0"&amp;RIGHT(DEC2HEX(255-(HEX2DEC(MID(A557,2,2))+HEX2DEC(MID(A557,4,2))+HEX2DEC(MID(A557,6,2))+HEX2DEC(MID(A557,8,2))+'IO RSL'!V406)+1),2))</f>
        <v>12</v>
      </c>
      <c r="G557" s="83" t="s">
        <v>10826</v>
      </c>
      <c r="H557" s="83" t="str">
        <f t="shared" ca="1" si="11"/>
        <v xml:space="preserve"> </v>
      </c>
    </row>
    <row r="558" spans="1:8" s="83" customFormat="1" x14ac:dyDescent="0.2">
      <c r="A558" s="54" t="s">
        <v>8297</v>
      </c>
      <c r="B558" s="84" t="str">
        <f ca="1">LEFT(A558,9)&amp;'IO RSL'!U407&amp;C558</f>
        <v>:1022C000022402250226022702280229022A022BC2</v>
      </c>
      <c r="C558" s="83" t="str">
        <f ca="1">IF(LEN(RIGHT(DEC2HEX(255-(HEX2DEC(MID(A558,2,2))+HEX2DEC(MID(A558,4,2))+HEX2DEC(MID(A558,6,2))+HEX2DEC(MID(A558,8,2))+'IO RSL'!V407)+1),2))&gt;1,RIGHT(DEC2HEX(255-(HEX2DEC(MID(A558,2,2))+HEX2DEC(MID(A558,4,2))+HEX2DEC(MID(A558,6,2))+HEX2DEC(MID(A558,8,2))+'IO RSL'!V407)+1),2),"0"&amp;RIGHT(DEC2HEX(255-(HEX2DEC(MID(A558,2,2))+HEX2DEC(MID(A558,4,2))+HEX2DEC(MID(A558,6,2))+HEX2DEC(MID(A558,8,2))+'IO RSL'!V407)+1),2))</f>
        <v>C2</v>
      </c>
      <c r="G558" s="83" t="s">
        <v>10827</v>
      </c>
      <c r="H558" s="83" t="str">
        <f t="shared" ca="1" si="11"/>
        <v xml:space="preserve"> </v>
      </c>
    </row>
    <row r="559" spans="1:8" s="83" customFormat="1" x14ac:dyDescent="0.2">
      <c r="A559" s="54" t="s">
        <v>8298</v>
      </c>
      <c r="B559" s="84" t="str">
        <f ca="1">LEFT(A559,9)&amp;'IO RSL'!U408&amp;C559</f>
        <v>:1022D000022C022D022E022F023002310232023372</v>
      </c>
      <c r="C559" s="83" t="str">
        <f ca="1">IF(LEN(RIGHT(DEC2HEX(255-(HEX2DEC(MID(A559,2,2))+HEX2DEC(MID(A559,4,2))+HEX2DEC(MID(A559,6,2))+HEX2DEC(MID(A559,8,2))+'IO RSL'!V408)+1),2))&gt;1,RIGHT(DEC2HEX(255-(HEX2DEC(MID(A559,2,2))+HEX2DEC(MID(A559,4,2))+HEX2DEC(MID(A559,6,2))+HEX2DEC(MID(A559,8,2))+'IO RSL'!V408)+1),2),"0"&amp;RIGHT(DEC2HEX(255-(HEX2DEC(MID(A559,2,2))+HEX2DEC(MID(A559,4,2))+HEX2DEC(MID(A559,6,2))+HEX2DEC(MID(A559,8,2))+'IO RSL'!V408)+1),2))</f>
        <v>72</v>
      </c>
      <c r="G559" s="83" t="s">
        <v>10828</v>
      </c>
      <c r="H559" s="83" t="str">
        <f t="shared" ca="1" si="11"/>
        <v xml:space="preserve"> </v>
      </c>
    </row>
    <row r="560" spans="1:8" s="83" customFormat="1" x14ac:dyDescent="0.2">
      <c r="A560" s="54" t="s">
        <v>8299</v>
      </c>
      <c r="B560" s="84" t="str">
        <f ca="1">LEFT(A560,9)&amp;'IO RSL'!U409&amp;C560</f>
        <v>:1022E000023402350236023702380239023A023B22</v>
      </c>
      <c r="C560" s="83" t="str">
        <f ca="1">IF(LEN(RIGHT(DEC2HEX(255-(HEX2DEC(MID(A560,2,2))+HEX2DEC(MID(A560,4,2))+HEX2DEC(MID(A560,6,2))+HEX2DEC(MID(A560,8,2))+'IO RSL'!V409)+1),2))&gt;1,RIGHT(DEC2HEX(255-(HEX2DEC(MID(A560,2,2))+HEX2DEC(MID(A560,4,2))+HEX2DEC(MID(A560,6,2))+HEX2DEC(MID(A560,8,2))+'IO RSL'!V409)+1),2),"0"&amp;RIGHT(DEC2HEX(255-(HEX2DEC(MID(A560,2,2))+HEX2DEC(MID(A560,4,2))+HEX2DEC(MID(A560,6,2))+HEX2DEC(MID(A560,8,2))+'IO RSL'!V409)+1),2))</f>
        <v>22</v>
      </c>
      <c r="G560" s="83" t="s">
        <v>10829</v>
      </c>
      <c r="H560" s="83" t="str">
        <f t="shared" ca="1" si="11"/>
        <v xml:space="preserve"> </v>
      </c>
    </row>
    <row r="561" spans="1:8" s="83" customFormat="1" x14ac:dyDescent="0.2">
      <c r="A561" s="54" t="s">
        <v>8300</v>
      </c>
      <c r="B561" s="84" t="str">
        <f ca="1">LEFT(A561,9)&amp;'IO RSL'!U410&amp;C561</f>
        <v>:1022F00000000000000000000000000000000000DE</v>
      </c>
      <c r="C561" s="83" t="str">
        <f ca="1">IF(LEN(RIGHT(DEC2HEX(255-(HEX2DEC(MID(A561,2,2))+HEX2DEC(MID(A561,4,2))+HEX2DEC(MID(A561,6,2))+HEX2DEC(MID(A561,8,2))+'IO RSL'!V410)+1),2))&gt;1,RIGHT(DEC2HEX(255-(HEX2DEC(MID(A561,2,2))+HEX2DEC(MID(A561,4,2))+HEX2DEC(MID(A561,6,2))+HEX2DEC(MID(A561,8,2))+'IO RSL'!V410)+1),2),"0"&amp;RIGHT(DEC2HEX(255-(HEX2DEC(MID(A561,2,2))+HEX2DEC(MID(A561,4,2))+HEX2DEC(MID(A561,6,2))+HEX2DEC(MID(A561,8,2))+'IO RSL'!V410)+1),2))</f>
        <v>DE</v>
      </c>
      <c r="G561" s="83" t="s">
        <v>8300</v>
      </c>
      <c r="H561" s="83" t="str">
        <f t="shared" ca="1" si="11"/>
        <v xml:space="preserve"> </v>
      </c>
    </row>
    <row r="562" spans="1:8" s="83" customFormat="1" x14ac:dyDescent="0.2">
      <c r="A562" s="54" t="s">
        <v>8301</v>
      </c>
      <c r="B562" s="84" t="str">
        <f ca="1">LEFT(A562,9)&amp;'IO RSL'!U411&amp;C562</f>
        <v>:1023000000000000000000000000000000000000CD</v>
      </c>
      <c r="C562" s="83" t="str">
        <f ca="1">IF(LEN(RIGHT(DEC2HEX(255-(HEX2DEC(MID(A562,2,2))+HEX2DEC(MID(A562,4,2))+HEX2DEC(MID(A562,6,2))+HEX2DEC(MID(A562,8,2))+'IO RSL'!V411)+1),2))&gt;1,RIGHT(DEC2HEX(255-(HEX2DEC(MID(A562,2,2))+HEX2DEC(MID(A562,4,2))+HEX2DEC(MID(A562,6,2))+HEX2DEC(MID(A562,8,2))+'IO RSL'!V411)+1),2),"0"&amp;RIGHT(DEC2HEX(255-(HEX2DEC(MID(A562,2,2))+HEX2DEC(MID(A562,4,2))+HEX2DEC(MID(A562,6,2))+HEX2DEC(MID(A562,8,2))+'IO RSL'!V411)+1),2))</f>
        <v>CD</v>
      </c>
      <c r="G562" s="83" t="s">
        <v>8301</v>
      </c>
      <c r="H562" s="83" t="str">
        <f t="shared" ca="1" si="11"/>
        <v xml:space="preserve"> </v>
      </c>
    </row>
    <row r="563" spans="1:8" s="83" customFormat="1" x14ac:dyDescent="0.2">
      <c r="A563" s="54" t="s">
        <v>8302</v>
      </c>
      <c r="B563" s="84" t="str">
        <f ca="1">LEFT(A563,9)&amp;'IO RSL'!U412&amp;C563</f>
        <v>:1023100000000000000000000000000000000000BD</v>
      </c>
      <c r="C563" s="83" t="str">
        <f ca="1">IF(LEN(RIGHT(DEC2HEX(255-(HEX2DEC(MID(A563,2,2))+HEX2DEC(MID(A563,4,2))+HEX2DEC(MID(A563,6,2))+HEX2DEC(MID(A563,8,2))+'IO RSL'!V412)+1),2))&gt;1,RIGHT(DEC2HEX(255-(HEX2DEC(MID(A563,2,2))+HEX2DEC(MID(A563,4,2))+HEX2DEC(MID(A563,6,2))+HEX2DEC(MID(A563,8,2))+'IO RSL'!V412)+1),2),"0"&amp;RIGHT(DEC2HEX(255-(HEX2DEC(MID(A563,2,2))+HEX2DEC(MID(A563,4,2))+HEX2DEC(MID(A563,6,2))+HEX2DEC(MID(A563,8,2))+'IO RSL'!V412)+1),2))</f>
        <v>BD</v>
      </c>
      <c r="G563" s="83" t="s">
        <v>8302</v>
      </c>
      <c r="H563" s="83" t="str">
        <f t="shared" ca="1" si="11"/>
        <v xml:space="preserve"> </v>
      </c>
    </row>
    <row r="564" spans="1:8" s="83" customFormat="1" x14ac:dyDescent="0.2">
      <c r="A564" s="54" t="s">
        <v>8303</v>
      </c>
      <c r="B564" s="84" t="str">
        <f ca="1">LEFT(A564,9)&amp;'IO RSL'!U413&amp;C564</f>
        <v>:1023200000000000000000000000000000000000AD</v>
      </c>
      <c r="C564" s="83" t="str">
        <f ca="1">IF(LEN(RIGHT(DEC2HEX(255-(HEX2DEC(MID(A564,2,2))+HEX2DEC(MID(A564,4,2))+HEX2DEC(MID(A564,6,2))+HEX2DEC(MID(A564,8,2))+'IO RSL'!V413)+1),2))&gt;1,RIGHT(DEC2HEX(255-(HEX2DEC(MID(A564,2,2))+HEX2DEC(MID(A564,4,2))+HEX2DEC(MID(A564,6,2))+HEX2DEC(MID(A564,8,2))+'IO RSL'!V413)+1),2),"0"&amp;RIGHT(DEC2HEX(255-(HEX2DEC(MID(A564,2,2))+HEX2DEC(MID(A564,4,2))+HEX2DEC(MID(A564,6,2))+HEX2DEC(MID(A564,8,2))+'IO RSL'!V413)+1),2))</f>
        <v>AD</v>
      </c>
      <c r="G564" s="83" t="s">
        <v>8303</v>
      </c>
      <c r="H564" s="83" t="str">
        <f t="shared" ca="1" si="11"/>
        <v xml:space="preserve"> </v>
      </c>
    </row>
    <row r="565" spans="1:8" s="83" customFormat="1" x14ac:dyDescent="0.2">
      <c r="A565" s="54" t="s">
        <v>8304</v>
      </c>
      <c r="B565" s="84" t="str">
        <f ca="1">LEFT(A565,9)&amp;'IO RSL'!U414&amp;C565</f>
        <v>:10233000000000000000000000000000000000009D</v>
      </c>
      <c r="C565" s="83" t="str">
        <f ca="1">IF(LEN(RIGHT(DEC2HEX(255-(HEX2DEC(MID(A565,2,2))+HEX2DEC(MID(A565,4,2))+HEX2DEC(MID(A565,6,2))+HEX2DEC(MID(A565,8,2))+'IO RSL'!V414)+1),2))&gt;1,RIGHT(DEC2HEX(255-(HEX2DEC(MID(A565,2,2))+HEX2DEC(MID(A565,4,2))+HEX2DEC(MID(A565,6,2))+HEX2DEC(MID(A565,8,2))+'IO RSL'!V414)+1),2),"0"&amp;RIGHT(DEC2HEX(255-(HEX2DEC(MID(A565,2,2))+HEX2DEC(MID(A565,4,2))+HEX2DEC(MID(A565,6,2))+HEX2DEC(MID(A565,8,2))+'IO RSL'!V414)+1),2))</f>
        <v>9D</v>
      </c>
      <c r="G565" s="83" t="s">
        <v>8304</v>
      </c>
      <c r="H565" s="83" t="str">
        <f t="shared" ca="1" si="11"/>
        <v xml:space="preserve"> </v>
      </c>
    </row>
    <row r="566" spans="1:8" s="83" customFormat="1" x14ac:dyDescent="0.2">
      <c r="A566" s="54" t="s">
        <v>8305</v>
      </c>
      <c r="B566" s="84" t="str">
        <f ca="1">LEFT(A566,9)&amp;'IO RSL'!U415&amp;C566</f>
        <v>:102340000000000000000000000001050106010778</v>
      </c>
      <c r="C566" s="83" t="str">
        <f ca="1">IF(LEN(RIGHT(DEC2HEX(255-(HEX2DEC(MID(A566,2,2))+HEX2DEC(MID(A566,4,2))+HEX2DEC(MID(A566,6,2))+HEX2DEC(MID(A566,8,2))+'IO RSL'!V415)+1),2))&gt;1,RIGHT(DEC2HEX(255-(HEX2DEC(MID(A566,2,2))+HEX2DEC(MID(A566,4,2))+HEX2DEC(MID(A566,6,2))+HEX2DEC(MID(A566,8,2))+'IO RSL'!V415)+1),2),"0"&amp;RIGHT(DEC2HEX(255-(HEX2DEC(MID(A566,2,2))+HEX2DEC(MID(A566,4,2))+HEX2DEC(MID(A566,6,2))+HEX2DEC(MID(A566,8,2))+'IO RSL'!V415)+1),2))</f>
        <v>78</v>
      </c>
      <c r="G566" s="83" t="s">
        <v>10830</v>
      </c>
      <c r="H566" s="83" t="str">
        <f t="shared" ca="1" si="11"/>
        <v xml:space="preserve"> </v>
      </c>
    </row>
    <row r="567" spans="1:8" s="83" customFormat="1" x14ac:dyDescent="0.2">
      <c r="A567" s="54" t="s">
        <v>8306</v>
      </c>
      <c r="B567" s="84" t="str">
        <f ca="1">LEFT(A567,9)&amp;'IO RSL'!U416&amp;C567</f>
        <v>:1023500001080109010A010B010C010D010E010F19</v>
      </c>
      <c r="C567" s="83" t="str">
        <f ca="1">IF(LEN(RIGHT(DEC2HEX(255-(HEX2DEC(MID(A567,2,2))+HEX2DEC(MID(A567,4,2))+HEX2DEC(MID(A567,6,2))+HEX2DEC(MID(A567,8,2))+'IO RSL'!V416)+1),2))&gt;1,RIGHT(DEC2HEX(255-(HEX2DEC(MID(A567,2,2))+HEX2DEC(MID(A567,4,2))+HEX2DEC(MID(A567,6,2))+HEX2DEC(MID(A567,8,2))+'IO RSL'!V416)+1),2),"0"&amp;RIGHT(DEC2HEX(255-(HEX2DEC(MID(A567,2,2))+HEX2DEC(MID(A567,4,2))+HEX2DEC(MID(A567,6,2))+HEX2DEC(MID(A567,8,2))+'IO RSL'!V416)+1),2))</f>
        <v>19</v>
      </c>
      <c r="G567" s="83" t="s">
        <v>10831</v>
      </c>
      <c r="H567" s="83" t="str">
        <f t="shared" ca="1" si="11"/>
        <v xml:space="preserve"> </v>
      </c>
    </row>
    <row r="568" spans="1:8" s="83" customFormat="1" x14ac:dyDescent="0.2">
      <c r="A568" s="54" t="s">
        <v>8307</v>
      </c>
      <c r="B568" s="84" t="str">
        <f ca="1">LEFT(A568,9)&amp;'IO RSL'!U417&amp;C568</f>
        <v>:1023600001100111011201130114011501160117C9</v>
      </c>
      <c r="C568" s="83" t="str">
        <f ca="1">IF(LEN(RIGHT(DEC2HEX(255-(HEX2DEC(MID(A568,2,2))+HEX2DEC(MID(A568,4,2))+HEX2DEC(MID(A568,6,2))+HEX2DEC(MID(A568,8,2))+'IO RSL'!V417)+1),2))&gt;1,RIGHT(DEC2HEX(255-(HEX2DEC(MID(A568,2,2))+HEX2DEC(MID(A568,4,2))+HEX2DEC(MID(A568,6,2))+HEX2DEC(MID(A568,8,2))+'IO RSL'!V417)+1),2),"0"&amp;RIGHT(DEC2HEX(255-(HEX2DEC(MID(A568,2,2))+HEX2DEC(MID(A568,4,2))+HEX2DEC(MID(A568,6,2))+HEX2DEC(MID(A568,8,2))+'IO RSL'!V417)+1),2))</f>
        <v>C9</v>
      </c>
      <c r="G568" s="83" t="s">
        <v>10832</v>
      </c>
      <c r="H568" s="83" t="str">
        <f t="shared" ca="1" si="11"/>
        <v xml:space="preserve"> </v>
      </c>
    </row>
    <row r="569" spans="1:8" s="83" customFormat="1" x14ac:dyDescent="0.2">
      <c r="A569" s="54" t="s">
        <v>8308</v>
      </c>
      <c r="B569" s="84" t="str">
        <f ca="1">LEFT(A569,9)&amp;'IO RSL'!U418&amp;C569</f>
        <v>:1023700001180119011A011B011C011D011E011F79</v>
      </c>
      <c r="C569" s="83" t="str">
        <f ca="1">IF(LEN(RIGHT(DEC2HEX(255-(HEX2DEC(MID(A569,2,2))+HEX2DEC(MID(A569,4,2))+HEX2DEC(MID(A569,6,2))+HEX2DEC(MID(A569,8,2))+'IO RSL'!V418)+1),2))&gt;1,RIGHT(DEC2HEX(255-(HEX2DEC(MID(A569,2,2))+HEX2DEC(MID(A569,4,2))+HEX2DEC(MID(A569,6,2))+HEX2DEC(MID(A569,8,2))+'IO RSL'!V418)+1),2),"0"&amp;RIGHT(DEC2HEX(255-(HEX2DEC(MID(A569,2,2))+HEX2DEC(MID(A569,4,2))+HEX2DEC(MID(A569,6,2))+HEX2DEC(MID(A569,8,2))+'IO RSL'!V418)+1),2))</f>
        <v>79</v>
      </c>
      <c r="G569" s="83" t="s">
        <v>10833</v>
      </c>
      <c r="H569" s="83" t="str">
        <f t="shared" ca="1" si="11"/>
        <v xml:space="preserve"> </v>
      </c>
    </row>
    <row r="570" spans="1:8" s="83" customFormat="1" x14ac:dyDescent="0.2">
      <c r="A570" s="54" t="s">
        <v>8309</v>
      </c>
      <c r="B570" s="84" t="str">
        <f ca="1">LEFT(A570,9)&amp;'IO RSL'!U419&amp;C570</f>
        <v>:102380000120012101220123012401250126012729</v>
      </c>
      <c r="C570" s="83" t="str">
        <f ca="1">IF(LEN(RIGHT(DEC2HEX(255-(HEX2DEC(MID(A570,2,2))+HEX2DEC(MID(A570,4,2))+HEX2DEC(MID(A570,6,2))+HEX2DEC(MID(A570,8,2))+'IO RSL'!V419)+1),2))&gt;1,RIGHT(DEC2HEX(255-(HEX2DEC(MID(A570,2,2))+HEX2DEC(MID(A570,4,2))+HEX2DEC(MID(A570,6,2))+HEX2DEC(MID(A570,8,2))+'IO RSL'!V419)+1),2),"0"&amp;RIGHT(DEC2HEX(255-(HEX2DEC(MID(A570,2,2))+HEX2DEC(MID(A570,4,2))+HEX2DEC(MID(A570,6,2))+HEX2DEC(MID(A570,8,2))+'IO RSL'!V419)+1),2))</f>
        <v>29</v>
      </c>
      <c r="G570" s="83" t="s">
        <v>10834</v>
      </c>
      <c r="H570" s="83" t="str">
        <f t="shared" ca="1" si="11"/>
        <v xml:space="preserve"> </v>
      </c>
    </row>
    <row r="571" spans="1:8" s="83" customFormat="1" x14ac:dyDescent="0.2">
      <c r="A571" s="54" t="s">
        <v>8310</v>
      </c>
      <c r="B571" s="84" t="str">
        <f ca="1">LEFT(A571,9)&amp;'IO RSL'!U420&amp;C571</f>
        <v>:1023900001280129012A012B012C012D012E012FD9</v>
      </c>
      <c r="C571" s="83" t="str">
        <f ca="1">IF(LEN(RIGHT(DEC2HEX(255-(HEX2DEC(MID(A571,2,2))+HEX2DEC(MID(A571,4,2))+HEX2DEC(MID(A571,6,2))+HEX2DEC(MID(A571,8,2))+'IO RSL'!V420)+1),2))&gt;1,RIGHT(DEC2HEX(255-(HEX2DEC(MID(A571,2,2))+HEX2DEC(MID(A571,4,2))+HEX2DEC(MID(A571,6,2))+HEX2DEC(MID(A571,8,2))+'IO RSL'!V420)+1),2),"0"&amp;RIGHT(DEC2HEX(255-(HEX2DEC(MID(A571,2,2))+HEX2DEC(MID(A571,4,2))+HEX2DEC(MID(A571,6,2))+HEX2DEC(MID(A571,8,2))+'IO RSL'!V420)+1),2))</f>
        <v>D9</v>
      </c>
      <c r="G571" s="83" t="s">
        <v>10835</v>
      </c>
      <c r="H571" s="83" t="str">
        <f t="shared" ca="1" si="11"/>
        <v xml:space="preserve"> </v>
      </c>
    </row>
    <row r="572" spans="1:8" s="83" customFormat="1" x14ac:dyDescent="0.2">
      <c r="A572" s="54" t="s">
        <v>8311</v>
      </c>
      <c r="B572" s="84" t="str">
        <f ca="1">LEFT(A572,9)&amp;'IO RSL'!U421&amp;C572</f>
        <v>:1023A0000130013101320133013401350136013789</v>
      </c>
      <c r="C572" s="83" t="str">
        <f ca="1">IF(LEN(RIGHT(DEC2HEX(255-(HEX2DEC(MID(A572,2,2))+HEX2DEC(MID(A572,4,2))+HEX2DEC(MID(A572,6,2))+HEX2DEC(MID(A572,8,2))+'IO RSL'!V421)+1),2))&gt;1,RIGHT(DEC2HEX(255-(HEX2DEC(MID(A572,2,2))+HEX2DEC(MID(A572,4,2))+HEX2DEC(MID(A572,6,2))+HEX2DEC(MID(A572,8,2))+'IO RSL'!V421)+1),2),"0"&amp;RIGHT(DEC2HEX(255-(HEX2DEC(MID(A572,2,2))+HEX2DEC(MID(A572,4,2))+HEX2DEC(MID(A572,6,2))+HEX2DEC(MID(A572,8,2))+'IO RSL'!V421)+1),2))</f>
        <v>89</v>
      </c>
      <c r="G572" s="83" t="s">
        <v>10836</v>
      </c>
      <c r="H572" s="83" t="str">
        <f t="shared" ca="1" si="11"/>
        <v xml:space="preserve"> </v>
      </c>
    </row>
    <row r="573" spans="1:8" s="83" customFormat="1" x14ac:dyDescent="0.2">
      <c r="A573" s="54" t="s">
        <v>8312</v>
      </c>
      <c r="B573" s="84" t="str">
        <f ca="1">LEFT(A573,9)&amp;'IO RSL'!U422&amp;C573</f>
        <v>:1023B00001380139013A013B000000000000000033</v>
      </c>
      <c r="C573" s="83" t="str">
        <f ca="1">IF(LEN(RIGHT(DEC2HEX(255-(HEX2DEC(MID(A573,2,2))+HEX2DEC(MID(A573,4,2))+HEX2DEC(MID(A573,6,2))+HEX2DEC(MID(A573,8,2))+'IO RSL'!V422)+1),2))&gt;1,RIGHT(DEC2HEX(255-(HEX2DEC(MID(A573,2,2))+HEX2DEC(MID(A573,4,2))+HEX2DEC(MID(A573,6,2))+HEX2DEC(MID(A573,8,2))+'IO RSL'!V422)+1),2),"0"&amp;RIGHT(DEC2HEX(255-(HEX2DEC(MID(A573,2,2))+HEX2DEC(MID(A573,4,2))+HEX2DEC(MID(A573,6,2))+HEX2DEC(MID(A573,8,2))+'IO RSL'!V422)+1),2))</f>
        <v>33</v>
      </c>
      <c r="G573" s="83" t="s">
        <v>10837</v>
      </c>
      <c r="H573" s="83" t="str">
        <f t="shared" ca="1" si="11"/>
        <v xml:space="preserve"> </v>
      </c>
    </row>
    <row r="574" spans="1:8" s="83" customFormat="1" x14ac:dyDescent="0.2">
      <c r="A574" s="54" t="s">
        <v>8313</v>
      </c>
      <c r="B574" s="84" t="str">
        <f ca="1">LEFT(A574,9)&amp;'IO RSL'!U423&amp;C574</f>
        <v>:1023C000000000000000000000000000000000000D</v>
      </c>
      <c r="C574" s="83" t="str">
        <f ca="1">IF(LEN(RIGHT(DEC2HEX(255-(HEX2DEC(MID(A574,2,2))+HEX2DEC(MID(A574,4,2))+HEX2DEC(MID(A574,6,2))+HEX2DEC(MID(A574,8,2))+'IO RSL'!V423)+1),2))&gt;1,RIGHT(DEC2HEX(255-(HEX2DEC(MID(A574,2,2))+HEX2DEC(MID(A574,4,2))+HEX2DEC(MID(A574,6,2))+HEX2DEC(MID(A574,8,2))+'IO RSL'!V423)+1),2),"0"&amp;RIGHT(DEC2HEX(255-(HEX2DEC(MID(A574,2,2))+HEX2DEC(MID(A574,4,2))+HEX2DEC(MID(A574,6,2))+HEX2DEC(MID(A574,8,2))+'IO RSL'!V423)+1),2))</f>
        <v>0D</v>
      </c>
      <c r="G574" s="83" t="s">
        <v>8313</v>
      </c>
      <c r="H574" s="83" t="str">
        <f t="shared" ca="1" si="11"/>
        <v xml:space="preserve"> </v>
      </c>
    </row>
    <row r="575" spans="1:8" s="83" customFormat="1" x14ac:dyDescent="0.2">
      <c r="A575" s="54" t="s">
        <v>8314</v>
      </c>
      <c r="B575" s="84" t="str">
        <f ca="1">LEFT(A575,9)&amp;'IO RSL'!U424&amp;C575</f>
        <v>:1023D00000000000000000000000000000000000FD</v>
      </c>
      <c r="C575" s="83" t="str">
        <f ca="1">IF(LEN(RIGHT(DEC2HEX(255-(HEX2DEC(MID(A575,2,2))+HEX2DEC(MID(A575,4,2))+HEX2DEC(MID(A575,6,2))+HEX2DEC(MID(A575,8,2))+'IO RSL'!V424)+1),2))&gt;1,RIGHT(DEC2HEX(255-(HEX2DEC(MID(A575,2,2))+HEX2DEC(MID(A575,4,2))+HEX2DEC(MID(A575,6,2))+HEX2DEC(MID(A575,8,2))+'IO RSL'!V424)+1),2),"0"&amp;RIGHT(DEC2HEX(255-(HEX2DEC(MID(A575,2,2))+HEX2DEC(MID(A575,4,2))+HEX2DEC(MID(A575,6,2))+HEX2DEC(MID(A575,8,2))+'IO RSL'!V424)+1),2))</f>
        <v>FD</v>
      </c>
      <c r="G575" s="83" t="s">
        <v>8314</v>
      </c>
      <c r="H575" s="83" t="str">
        <f t="shared" ca="1" si="11"/>
        <v xml:space="preserve"> </v>
      </c>
    </row>
    <row r="576" spans="1:8" s="83" customFormat="1" x14ac:dyDescent="0.2">
      <c r="A576" s="54" t="s">
        <v>8315</v>
      </c>
      <c r="B576" s="84" t="str">
        <f ca="1">LEFT(A576,9)&amp;'IO RSL'!U425&amp;C576</f>
        <v>:1023E00000000000000000000000000000000000ED</v>
      </c>
      <c r="C576" s="83" t="str">
        <f ca="1">IF(LEN(RIGHT(DEC2HEX(255-(HEX2DEC(MID(A576,2,2))+HEX2DEC(MID(A576,4,2))+HEX2DEC(MID(A576,6,2))+HEX2DEC(MID(A576,8,2))+'IO RSL'!V425)+1),2))&gt;1,RIGHT(DEC2HEX(255-(HEX2DEC(MID(A576,2,2))+HEX2DEC(MID(A576,4,2))+HEX2DEC(MID(A576,6,2))+HEX2DEC(MID(A576,8,2))+'IO RSL'!V425)+1),2),"0"&amp;RIGHT(DEC2HEX(255-(HEX2DEC(MID(A576,2,2))+HEX2DEC(MID(A576,4,2))+HEX2DEC(MID(A576,6,2))+HEX2DEC(MID(A576,8,2))+'IO RSL'!V425)+1),2))</f>
        <v>ED</v>
      </c>
      <c r="G576" s="83" t="s">
        <v>8315</v>
      </c>
      <c r="H576" s="83" t="str">
        <f t="shared" ca="1" si="11"/>
        <v xml:space="preserve"> </v>
      </c>
    </row>
    <row r="577" spans="1:8" s="83" customFormat="1" x14ac:dyDescent="0.2">
      <c r="A577" s="54" t="s">
        <v>8316</v>
      </c>
      <c r="B577" s="84" t="str">
        <f ca="1">LEFT(A577,9)&amp;'IO RSL'!U426&amp;C577</f>
        <v>:1023F00000000000000000000000000000000000DD</v>
      </c>
      <c r="C577" s="83" t="str">
        <f ca="1">IF(LEN(RIGHT(DEC2HEX(255-(HEX2DEC(MID(A577,2,2))+HEX2DEC(MID(A577,4,2))+HEX2DEC(MID(A577,6,2))+HEX2DEC(MID(A577,8,2))+'IO RSL'!V426)+1),2))&gt;1,RIGHT(DEC2HEX(255-(HEX2DEC(MID(A577,2,2))+HEX2DEC(MID(A577,4,2))+HEX2DEC(MID(A577,6,2))+HEX2DEC(MID(A577,8,2))+'IO RSL'!V426)+1),2),"0"&amp;RIGHT(DEC2HEX(255-(HEX2DEC(MID(A577,2,2))+HEX2DEC(MID(A577,4,2))+HEX2DEC(MID(A577,6,2))+HEX2DEC(MID(A577,8,2))+'IO RSL'!V426)+1),2))</f>
        <v>DD</v>
      </c>
      <c r="G577" s="83" t="s">
        <v>8316</v>
      </c>
      <c r="H577" s="83" t="str">
        <f t="shared" ca="1" si="11"/>
        <v xml:space="preserve"> </v>
      </c>
    </row>
    <row r="578" spans="1:8" s="83" customFormat="1" x14ac:dyDescent="0.2">
      <c r="A578" s="54" t="s">
        <v>8317</v>
      </c>
      <c r="B578" s="84" t="str">
        <f ca="1">LEFT(A578,9)&amp;'IO RSL'!U427&amp;C578</f>
        <v>:1024000000000000000000000000000000000000CC</v>
      </c>
      <c r="C578" s="83" t="str">
        <f ca="1">IF(LEN(RIGHT(DEC2HEX(255-(HEX2DEC(MID(A578,2,2))+HEX2DEC(MID(A578,4,2))+HEX2DEC(MID(A578,6,2))+HEX2DEC(MID(A578,8,2))+'IO RSL'!V427)+1),2))&gt;1,RIGHT(DEC2HEX(255-(HEX2DEC(MID(A578,2,2))+HEX2DEC(MID(A578,4,2))+HEX2DEC(MID(A578,6,2))+HEX2DEC(MID(A578,8,2))+'IO RSL'!V427)+1),2),"0"&amp;RIGHT(DEC2HEX(255-(HEX2DEC(MID(A578,2,2))+HEX2DEC(MID(A578,4,2))+HEX2DEC(MID(A578,6,2))+HEX2DEC(MID(A578,8,2))+'IO RSL'!V427)+1),2))</f>
        <v>CC</v>
      </c>
      <c r="G578" s="83" t="s">
        <v>8317</v>
      </c>
      <c r="H578" s="83" t="str">
        <f t="shared" ca="1" si="11"/>
        <v xml:space="preserve"> </v>
      </c>
    </row>
    <row r="579" spans="1:8" s="83" customFormat="1" x14ac:dyDescent="0.2">
      <c r="A579" s="54" t="s">
        <v>8318</v>
      </c>
      <c r="B579" s="84" t="str">
        <f ca="1">LEFT(A579,9)&amp;'IO RSL'!U428&amp;C579</f>
        <v>:1024100000000000000000000000000000000000BC</v>
      </c>
      <c r="C579" s="83" t="str">
        <f ca="1">IF(LEN(RIGHT(DEC2HEX(255-(HEX2DEC(MID(A579,2,2))+HEX2DEC(MID(A579,4,2))+HEX2DEC(MID(A579,6,2))+HEX2DEC(MID(A579,8,2))+'IO RSL'!V428)+1),2))&gt;1,RIGHT(DEC2HEX(255-(HEX2DEC(MID(A579,2,2))+HEX2DEC(MID(A579,4,2))+HEX2DEC(MID(A579,6,2))+HEX2DEC(MID(A579,8,2))+'IO RSL'!V428)+1),2),"0"&amp;RIGHT(DEC2HEX(255-(HEX2DEC(MID(A579,2,2))+HEX2DEC(MID(A579,4,2))+HEX2DEC(MID(A579,6,2))+HEX2DEC(MID(A579,8,2))+'IO RSL'!V428)+1),2))</f>
        <v>BC</v>
      </c>
      <c r="G579" s="83" t="s">
        <v>8318</v>
      </c>
      <c r="H579" s="83" t="str">
        <f t="shared" ref="H579:H642" ca="1" si="12">IF(B579&lt;&gt;G579,1," ")</f>
        <v xml:space="preserve"> </v>
      </c>
    </row>
    <row r="580" spans="1:8" s="83" customFormat="1" x14ac:dyDescent="0.2">
      <c r="A580" s="54" t="s">
        <v>8319</v>
      </c>
      <c r="B580" s="84" t="str">
        <f ca="1">LEFT(A580,9)&amp;'IO RSL'!U429&amp;C580</f>
        <v>:1024200000000000000000000000000000000000AC</v>
      </c>
      <c r="C580" s="83" t="str">
        <f ca="1">IF(LEN(RIGHT(DEC2HEX(255-(HEX2DEC(MID(A580,2,2))+HEX2DEC(MID(A580,4,2))+HEX2DEC(MID(A580,6,2))+HEX2DEC(MID(A580,8,2))+'IO RSL'!V429)+1),2))&gt;1,RIGHT(DEC2HEX(255-(HEX2DEC(MID(A580,2,2))+HEX2DEC(MID(A580,4,2))+HEX2DEC(MID(A580,6,2))+HEX2DEC(MID(A580,8,2))+'IO RSL'!V429)+1),2),"0"&amp;RIGHT(DEC2HEX(255-(HEX2DEC(MID(A580,2,2))+HEX2DEC(MID(A580,4,2))+HEX2DEC(MID(A580,6,2))+HEX2DEC(MID(A580,8,2))+'IO RSL'!V429)+1),2))</f>
        <v>AC</v>
      </c>
      <c r="G580" s="83" t="s">
        <v>8319</v>
      </c>
      <c r="H580" s="83" t="str">
        <f t="shared" ca="1" si="12"/>
        <v xml:space="preserve"> </v>
      </c>
    </row>
    <row r="581" spans="1:8" s="83" customFormat="1" x14ac:dyDescent="0.2">
      <c r="A581" s="54" t="s">
        <v>8320</v>
      </c>
      <c r="B581" s="84" t="str">
        <f ca="1">LEFT(A581,9)&amp;'IO RSL'!U430&amp;C581</f>
        <v>:10243000000000000000000000000000000000009C</v>
      </c>
      <c r="C581" s="83" t="str">
        <f ca="1">IF(LEN(RIGHT(DEC2HEX(255-(HEX2DEC(MID(A581,2,2))+HEX2DEC(MID(A581,4,2))+HEX2DEC(MID(A581,6,2))+HEX2DEC(MID(A581,8,2))+'IO RSL'!V430)+1),2))&gt;1,RIGHT(DEC2HEX(255-(HEX2DEC(MID(A581,2,2))+HEX2DEC(MID(A581,4,2))+HEX2DEC(MID(A581,6,2))+HEX2DEC(MID(A581,8,2))+'IO RSL'!V430)+1),2),"0"&amp;RIGHT(DEC2HEX(255-(HEX2DEC(MID(A581,2,2))+HEX2DEC(MID(A581,4,2))+HEX2DEC(MID(A581,6,2))+HEX2DEC(MID(A581,8,2))+'IO RSL'!V430)+1),2))</f>
        <v>9C</v>
      </c>
      <c r="G581" s="83" t="s">
        <v>8320</v>
      </c>
      <c r="H581" s="83" t="str">
        <f t="shared" ca="1" si="12"/>
        <v xml:space="preserve"> </v>
      </c>
    </row>
    <row r="582" spans="1:8" s="83" customFormat="1" x14ac:dyDescent="0.2">
      <c r="A582" s="54" t="s">
        <v>8321</v>
      </c>
      <c r="B582" s="84" t="str">
        <f ca="1">LEFT(A582,9)&amp;'IO RSL'!U431&amp;C582</f>
        <v>:10244000000000000000000000000000000000008C</v>
      </c>
      <c r="C582" s="83" t="str">
        <f ca="1">IF(LEN(RIGHT(DEC2HEX(255-(HEX2DEC(MID(A582,2,2))+HEX2DEC(MID(A582,4,2))+HEX2DEC(MID(A582,6,2))+HEX2DEC(MID(A582,8,2))+'IO RSL'!V431)+1),2))&gt;1,RIGHT(DEC2HEX(255-(HEX2DEC(MID(A582,2,2))+HEX2DEC(MID(A582,4,2))+HEX2DEC(MID(A582,6,2))+HEX2DEC(MID(A582,8,2))+'IO RSL'!V431)+1),2),"0"&amp;RIGHT(DEC2HEX(255-(HEX2DEC(MID(A582,2,2))+HEX2DEC(MID(A582,4,2))+HEX2DEC(MID(A582,6,2))+HEX2DEC(MID(A582,8,2))+'IO RSL'!V431)+1),2))</f>
        <v>8C</v>
      </c>
      <c r="G582" s="83" t="s">
        <v>8321</v>
      </c>
      <c r="H582" s="83" t="str">
        <f t="shared" ca="1" si="12"/>
        <v xml:space="preserve"> </v>
      </c>
    </row>
    <row r="583" spans="1:8" s="83" customFormat="1" x14ac:dyDescent="0.2">
      <c r="A583" s="54" t="s">
        <v>8322</v>
      </c>
      <c r="B583" s="84" t="str">
        <f ca="1">LEFT(A583,9)&amp;'IO RSL'!U432&amp;C583</f>
        <v>:10245000000000000000000000000000000000007C</v>
      </c>
      <c r="C583" s="83" t="str">
        <f ca="1">IF(LEN(RIGHT(DEC2HEX(255-(HEX2DEC(MID(A583,2,2))+HEX2DEC(MID(A583,4,2))+HEX2DEC(MID(A583,6,2))+HEX2DEC(MID(A583,8,2))+'IO RSL'!V432)+1),2))&gt;1,RIGHT(DEC2HEX(255-(HEX2DEC(MID(A583,2,2))+HEX2DEC(MID(A583,4,2))+HEX2DEC(MID(A583,6,2))+HEX2DEC(MID(A583,8,2))+'IO RSL'!V432)+1),2),"0"&amp;RIGHT(DEC2HEX(255-(HEX2DEC(MID(A583,2,2))+HEX2DEC(MID(A583,4,2))+HEX2DEC(MID(A583,6,2))+HEX2DEC(MID(A583,8,2))+'IO RSL'!V432)+1),2))</f>
        <v>7C</v>
      </c>
      <c r="G583" s="83" t="s">
        <v>8322</v>
      </c>
      <c r="H583" s="83" t="str">
        <f t="shared" ca="1" si="12"/>
        <v xml:space="preserve"> </v>
      </c>
    </row>
    <row r="584" spans="1:8" s="83" customFormat="1" x14ac:dyDescent="0.2">
      <c r="A584" s="54" t="s">
        <v>8323</v>
      </c>
      <c r="B584" s="84" t="str">
        <f ca="1">LEFT(A584,9)&amp;'IO RSL'!U433&amp;C584</f>
        <v>:10246000000000000000000000000000000000006C</v>
      </c>
      <c r="C584" s="83" t="str">
        <f ca="1">IF(LEN(RIGHT(DEC2HEX(255-(HEX2DEC(MID(A584,2,2))+HEX2DEC(MID(A584,4,2))+HEX2DEC(MID(A584,6,2))+HEX2DEC(MID(A584,8,2))+'IO RSL'!V433)+1),2))&gt;1,RIGHT(DEC2HEX(255-(HEX2DEC(MID(A584,2,2))+HEX2DEC(MID(A584,4,2))+HEX2DEC(MID(A584,6,2))+HEX2DEC(MID(A584,8,2))+'IO RSL'!V433)+1),2),"0"&amp;RIGHT(DEC2HEX(255-(HEX2DEC(MID(A584,2,2))+HEX2DEC(MID(A584,4,2))+HEX2DEC(MID(A584,6,2))+HEX2DEC(MID(A584,8,2))+'IO RSL'!V433)+1),2))</f>
        <v>6C</v>
      </c>
      <c r="G584" s="83" t="s">
        <v>8323</v>
      </c>
      <c r="H584" s="83" t="str">
        <f t="shared" ca="1" si="12"/>
        <v xml:space="preserve"> </v>
      </c>
    </row>
    <row r="585" spans="1:8" s="83" customFormat="1" x14ac:dyDescent="0.2">
      <c r="A585" s="54" t="s">
        <v>8324</v>
      </c>
      <c r="B585" s="84" t="str">
        <f ca="1">LEFT(A585,9)&amp;'IO RSL'!U434&amp;C585</f>
        <v>:10247000000000000000000000000000000000005C</v>
      </c>
      <c r="C585" s="83" t="str">
        <f ca="1">IF(LEN(RIGHT(DEC2HEX(255-(HEX2DEC(MID(A585,2,2))+HEX2DEC(MID(A585,4,2))+HEX2DEC(MID(A585,6,2))+HEX2DEC(MID(A585,8,2))+'IO RSL'!V434)+1),2))&gt;1,RIGHT(DEC2HEX(255-(HEX2DEC(MID(A585,2,2))+HEX2DEC(MID(A585,4,2))+HEX2DEC(MID(A585,6,2))+HEX2DEC(MID(A585,8,2))+'IO RSL'!V434)+1),2),"0"&amp;RIGHT(DEC2HEX(255-(HEX2DEC(MID(A585,2,2))+HEX2DEC(MID(A585,4,2))+HEX2DEC(MID(A585,6,2))+HEX2DEC(MID(A585,8,2))+'IO RSL'!V434)+1),2))</f>
        <v>5C</v>
      </c>
      <c r="G585" s="83" t="s">
        <v>8324</v>
      </c>
      <c r="H585" s="83" t="str">
        <f t="shared" ca="1" si="12"/>
        <v xml:space="preserve"> </v>
      </c>
    </row>
    <row r="586" spans="1:8" s="83" customFormat="1" x14ac:dyDescent="0.2">
      <c r="A586" s="54" t="s">
        <v>8325</v>
      </c>
      <c r="B586" s="84" t="str">
        <f ca="1">LEFT(A586,9)&amp;'IO RSL'!U435&amp;C586</f>
        <v>:10248000000000000000000000000000000000004C</v>
      </c>
      <c r="C586" s="83" t="str">
        <f ca="1">IF(LEN(RIGHT(DEC2HEX(255-(HEX2DEC(MID(A586,2,2))+HEX2DEC(MID(A586,4,2))+HEX2DEC(MID(A586,6,2))+HEX2DEC(MID(A586,8,2))+'IO RSL'!V435)+1),2))&gt;1,RIGHT(DEC2HEX(255-(HEX2DEC(MID(A586,2,2))+HEX2DEC(MID(A586,4,2))+HEX2DEC(MID(A586,6,2))+HEX2DEC(MID(A586,8,2))+'IO RSL'!V435)+1),2),"0"&amp;RIGHT(DEC2HEX(255-(HEX2DEC(MID(A586,2,2))+HEX2DEC(MID(A586,4,2))+HEX2DEC(MID(A586,6,2))+HEX2DEC(MID(A586,8,2))+'IO RSL'!V435)+1),2))</f>
        <v>4C</v>
      </c>
      <c r="G586" s="83" t="s">
        <v>8325</v>
      </c>
      <c r="H586" s="83" t="str">
        <f t="shared" ca="1" si="12"/>
        <v xml:space="preserve"> </v>
      </c>
    </row>
    <row r="587" spans="1:8" s="83" customFormat="1" x14ac:dyDescent="0.2">
      <c r="A587" s="54" t="s">
        <v>8326</v>
      </c>
      <c r="B587" s="84" t="str">
        <f ca="1">LEFT(A587,9)&amp;'IO RSL'!U436&amp;C587</f>
        <v>:10249000000000000000000000000000000000003C</v>
      </c>
      <c r="C587" s="83" t="str">
        <f ca="1">IF(LEN(RIGHT(DEC2HEX(255-(HEX2DEC(MID(A587,2,2))+HEX2DEC(MID(A587,4,2))+HEX2DEC(MID(A587,6,2))+HEX2DEC(MID(A587,8,2))+'IO RSL'!V436)+1),2))&gt;1,RIGHT(DEC2HEX(255-(HEX2DEC(MID(A587,2,2))+HEX2DEC(MID(A587,4,2))+HEX2DEC(MID(A587,6,2))+HEX2DEC(MID(A587,8,2))+'IO RSL'!V436)+1),2),"0"&amp;RIGHT(DEC2HEX(255-(HEX2DEC(MID(A587,2,2))+HEX2DEC(MID(A587,4,2))+HEX2DEC(MID(A587,6,2))+HEX2DEC(MID(A587,8,2))+'IO RSL'!V436)+1),2))</f>
        <v>3C</v>
      </c>
      <c r="G587" s="83" t="s">
        <v>8326</v>
      </c>
      <c r="H587" s="83" t="str">
        <f t="shared" ca="1" si="12"/>
        <v xml:space="preserve"> </v>
      </c>
    </row>
    <row r="588" spans="1:8" s="83" customFormat="1" x14ac:dyDescent="0.2">
      <c r="A588" s="54" t="s">
        <v>8327</v>
      </c>
      <c r="B588" s="84" t="str">
        <f ca="1">LEFT(A588,9)&amp;'IO RSL'!U437&amp;C588</f>
        <v>:1024A000000000000000000000000000000000002C</v>
      </c>
      <c r="C588" s="83" t="str">
        <f ca="1">IF(LEN(RIGHT(DEC2HEX(255-(HEX2DEC(MID(A588,2,2))+HEX2DEC(MID(A588,4,2))+HEX2DEC(MID(A588,6,2))+HEX2DEC(MID(A588,8,2))+'IO RSL'!V437)+1),2))&gt;1,RIGHT(DEC2HEX(255-(HEX2DEC(MID(A588,2,2))+HEX2DEC(MID(A588,4,2))+HEX2DEC(MID(A588,6,2))+HEX2DEC(MID(A588,8,2))+'IO RSL'!V437)+1),2),"0"&amp;RIGHT(DEC2HEX(255-(HEX2DEC(MID(A588,2,2))+HEX2DEC(MID(A588,4,2))+HEX2DEC(MID(A588,6,2))+HEX2DEC(MID(A588,8,2))+'IO RSL'!V437)+1),2))</f>
        <v>2C</v>
      </c>
      <c r="G588" s="83" t="s">
        <v>8327</v>
      </c>
      <c r="H588" s="83" t="str">
        <f t="shared" ca="1" si="12"/>
        <v xml:space="preserve"> </v>
      </c>
    </row>
    <row r="589" spans="1:8" s="83" customFormat="1" x14ac:dyDescent="0.2">
      <c r="A589" s="54" t="s">
        <v>8328</v>
      </c>
      <c r="B589" s="84" t="str">
        <f ca="1">LEFT(A589,9)&amp;'IO RSL'!U438&amp;C589</f>
        <v>:1024B000000000000000000000000000000000001C</v>
      </c>
      <c r="C589" s="83" t="str">
        <f ca="1">IF(LEN(RIGHT(DEC2HEX(255-(HEX2DEC(MID(A589,2,2))+HEX2DEC(MID(A589,4,2))+HEX2DEC(MID(A589,6,2))+HEX2DEC(MID(A589,8,2))+'IO RSL'!V438)+1),2))&gt;1,RIGHT(DEC2HEX(255-(HEX2DEC(MID(A589,2,2))+HEX2DEC(MID(A589,4,2))+HEX2DEC(MID(A589,6,2))+HEX2DEC(MID(A589,8,2))+'IO RSL'!V438)+1),2),"0"&amp;RIGHT(DEC2HEX(255-(HEX2DEC(MID(A589,2,2))+HEX2DEC(MID(A589,4,2))+HEX2DEC(MID(A589,6,2))+HEX2DEC(MID(A589,8,2))+'IO RSL'!V438)+1),2))</f>
        <v>1C</v>
      </c>
      <c r="G589" s="83" t="s">
        <v>8328</v>
      </c>
      <c r="H589" s="83" t="str">
        <f t="shared" ca="1" si="12"/>
        <v xml:space="preserve"> </v>
      </c>
    </row>
    <row r="590" spans="1:8" s="83" customFormat="1" x14ac:dyDescent="0.2">
      <c r="A590" s="54" t="s">
        <v>8329</v>
      </c>
      <c r="B590" s="84" t="str">
        <f ca="1">LEFT(A590,9)&amp;'IO RSL'!U439&amp;C590</f>
        <v>:1024C000000000000000000000000000000000000C</v>
      </c>
      <c r="C590" s="83" t="str">
        <f ca="1">IF(LEN(RIGHT(DEC2HEX(255-(HEX2DEC(MID(A590,2,2))+HEX2DEC(MID(A590,4,2))+HEX2DEC(MID(A590,6,2))+HEX2DEC(MID(A590,8,2))+'IO RSL'!V439)+1),2))&gt;1,RIGHT(DEC2HEX(255-(HEX2DEC(MID(A590,2,2))+HEX2DEC(MID(A590,4,2))+HEX2DEC(MID(A590,6,2))+HEX2DEC(MID(A590,8,2))+'IO RSL'!V439)+1),2),"0"&amp;RIGHT(DEC2HEX(255-(HEX2DEC(MID(A590,2,2))+HEX2DEC(MID(A590,4,2))+HEX2DEC(MID(A590,6,2))+HEX2DEC(MID(A590,8,2))+'IO RSL'!V439)+1),2))</f>
        <v>0C</v>
      </c>
      <c r="G590" s="83" t="s">
        <v>8329</v>
      </c>
      <c r="H590" s="83" t="str">
        <f t="shared" ca="1" si="12"/>
        <v xml:space="preserve"> </v>
      </c>
    </row>
    <row r="591" spans="1:8" s="83" customFormat="1" x14ac:dyDescent="0.2">
      <c r="A591" s="54" t="s">
        <v>8330</v>
      </c>
      <c r="B591" s="84" t="str">
        <f ca="1">LEFT(A591,9)&amp;'IO RSL'!U440&amp;C591</f>
        <v>:1024D00000000000000000000000000000000000FC</v>
      </c>
      <c r="C591" s="83" t="str">
        <f ca="1">IF(LEN(RIGHT(DEC2HEX(255-(HEX2DEC(MID(A591,2,2))+HEX2DEC(MID(A591,4,2))+HEX2DEC(MID(A591,6,2))+HEX2DEC(MID(A591,8,2))+'IO RSL'!V440)+1),2))&gt;1,RIGHT(DEC2HEX(255-(HEX2DEC(MID(A591,2,2))+HEX2DEC(MID(A591,4,2))+HEX2DEC(MID(A591,6,2))+HEX2DEC(MID(A591,8,2))+'IO RSL'!V440)+1),2),"0"&amp;RIGHT(DEC2HEX(255-(HEX2DEC(MID(A591,2,2))+HEX2DEC(MID(A591,4,2))+HEX2DEC(MID(A591,6,2))+HEX2DEC(MID(A591,8,2))+'IO RSL'!V440)+1),2))</f>
        <v>FC</v>
      </c>
      <c r="G591" s="83" t="s">
        <v>8330</v>
      </c>
      <c r="H591" s="83" t="str">
        <f t="shared" ca="1" si="12"/>
        <v xml:space="preserve"> </v>
      </c>
    </row>
    <row r="592" spans="1:8" s="83" customFormat="1" x14ac:dyDescent="0.2">
      <c r="A592" s="54" t="s">
        <v>8331</v>
      </c>
      <c r="B592" s="84" t="str">
        <f ca="1">LEFT(A592,9)&amp;'IO RSL'!U441&amp;C592</f>
        <v>:1024E00000000000000000000000000000000000EC</v>
      </c>
      <c r="C592" s="83" t="str">
        <f ca="1">IF(LEN(RIGHT(DEC2HEX(255-(HEX2DEC(MID(A592,2,2))+HEX2DEC(MID(A592,4,2))+HEX2DEC(MID(A592,6,2))+HEX2DEC(MID(A592,8,2))+'IO RSL'!V441)+1),2))&gt;1,RIGHT(DEC2HEX(255-(HEX2DEC(MID(A592,2,2))+HEX2DEC(MID(A592,4,2))+HEX2DEC(MID(A592,6,2))+HEX2DEC(MID(A592,8,2))+'IO RSL'!V441)+1),2),"0"&amp;RIGHT(DEC2HEX(255-(HEX2DEC(MID(A592,2,2))+HEX2DEC(MID(A592,4,2))+HEX2DEC(MID(A592,6,2))+HEX2DEC(MID(A592,8,2))+'IO RSL'!V441)+1),2))</f>
        <v>EC</v>
      </c>
      <c r="G592" s="83" t="s">
        <v>8331</v>
      </c>
      <c r="H592" s="83" t="str">
        <f t="shared" ca="1" si="12"/>
        <v xml:space="preserve"> </v>
      </c>
    </row>
    <row r="593" spans="1:8" s="83" customFormat="1" x14ac:dyDescent="0.2">
      <c r="A593" s="54" t="s">
        <v>8332</v>
      </c>
      <c r="B593" s="84" t="str">
        <f ca="1">LEFT(A593,9)&amp;'IO RSL'!U442&amp;C593</f>
        <v>:1024F00000000000000000000000000000000000DC</v>
      </c>
      <c r="C593" s="83" t="str">
        <f ca="1">IF(LEN(RIGHT(DEC2HEX(255-(HEX2DEC(MID(A593,2,2))+HEX2DEC(MID(A593,4,2))+HEX2DEC(MID(A593,6,2))+HEX2DEC(MID(A593,8,2))+'IO RSL'!V442)+1),2))&gt;1,RIGHT(DEC2HEX(255-(HEX2DEC(MID(A593,2,2))+HEX2DEC(MID(A593,4,2))+HEX2DEC(MID(A593,6,2))+HEX2DEC(MID(A593,8,2))+'IO RSL'!V442)+1),2),"0"&amp;RIGHT(DEC2HEX(255-(HEX2DEC(MID(A593,2,2))+HEX2DEC(MID(A593,4,2))+HEX2DEC(MID(A593,6,2))+HEX2DEC(MID(A593,8,2))+'IO RSL'!V442)+1),2))</f>
        <v>DC</v>
      </c>
      <c r="G593" s="83" t="s">
        <v>8332</v>
      </c>
      <c r="H593" s="83" t="str">
        <f t="shared" ca="1" si="12"/>
        <v xml:space="preserve"> </v>
      </c>
    </row>
    <row r="594" spans="1:8" s="83" customFormat="1" x14ac:dyDescent="0.2">
      <c r="A594" s="54" t="s">
        <v>8333</v>
      </c>
      <c r="B594" s="84" t="str">
        <f ca="1">LEFT(A594,9)&amp;'IO RSL'!U443&amp;C594</f>
        <v>:1025000000000000000000000000000000000000CB</v>
      </c>
      <c r="C594" s="83" t="str">
        <f ca="1">IF(LEN(RIGHT(DEC2HEX(255-(HEX2DEC(MID(A594,2,2))+HEX2DEC(MID(A594,4,2))+HEX2DEC(MID(A594,6,2))+HEX2DEC(MID(A594,8,2))+'IO RSL'!V443)+1),2))&gt;1,RIGHT(DEC2HEX(255-(HEX2DEC(MID(A594,2,2))+HEX2DEC(MID(A594,4,2))+HEX2DEC(MID(A594,6,2))+HEX2DEC(MID(A594,8,2))+'IO RSL'!V443)+1),2),"0"&amp;RIGHT(DEC2HEX(255-(HEX2DEC(MID(A594,2,2))+HEX2DEC(MID(A594,4,2))+HEX2DEC(MID(A594,6,2))+HEX2DEC(MID(A594,8,2))+'IO RSL'!V443)+1),2))</f>
        <v>CB</v>
      </c>
      <c r="G594" s="83" t="s">
        <v>8333</v>
      </c>
      <c r="H594" s="83" t="str">
        <f t="shared" ca="1" si="12"/>
        <v xml:space="preserve"> </v>
      </c>
    </row>
    <row r="595" spans="1:8" s="83" customFormat="1" x14ac:dyDescent="0.2">
      <c r="A595" s="54" t="s">
        <v>8334</v>
      </c>
      <c r="B595" s="84" t="str">
        <f ca="1">LEFT(A595,9)&amp;'IO RSL'!U444&amp;C595</f>
        <v>:1025100000000000000000000000000000000000BB</v>
      </c>
      <c r="C595" s="83" t="str">
        <f ca="1">IF(LEN(RIGHT(DEC2HEX(255-(HEX2DEC(MID(A595,2,2))+HEX2DEC(MID(A595,4,2))+HEX2DEC(MID(A595,6,2))+HEX2DEC(MID(A595,8,2))+'IO RSL'!V444)+1),2))&gt;1,RIGHT(DEC2HEX(255-(HEX2DEC(MID(A595,2,2))+HEX2DEC(MID(A595,4,2))+HEX2DEC(MID(A595,6,2))+HEX2DEC(MID(A595,8,2))+'IO RSL'!V444)+1),2),"0"&amp;RIGHT(DEC2HEX(255-(HEX2DEC(MID(A595,2,2))+HEX2DEC(MID(A595,4,2))+HEX2DEC(MID(A595,6,2))+HEX2DEC(MID(A595,8,2))+'IO RSL'!V444)+1),2))</f>
        <v>BB</v>
      </c>
      <c r="G595" s="83" t="s">
        <v>8334</v>
      </c>
      <c r="H595" s="83" t="str">
        <f t="shared" ca="1" si="12"/>
        <v xml:space="preserve"> </v>
      </c>
    </row>
    <row r="596" spans="1:8" s="83" customFormat="1" x14ac:dyDescent="0.2">
      <c r="A596" s="54" t="s">
        <v>8335</v>
      </c>
      <c r="B596" s="84" t="str">
        <f ca="1">LEFT(A596,9)&amp;'IO RSL'!U445&amp;C596</f>
        <v>:1025200000000000000000000000000000000000AB</v>
      </c>
      <c r="C596" s="83" t="str">
        <f ca="1">IF(LEN(RIGHT(DEC2HEX(255-(HEX2DEC(MID(A596,2,2))+HEX2DEC(MID(A596,4,2))+HEX2DEC(MID(A596,6,2))+HEX2DEC(MID(A596,8,2))+'IO RSL'!V445)+1),2))&gt;1,RIGHT(DEC2HEX(255-(HEX2DEC(MID(A596,2,2))+HEX2DEC(MID(A596,4,2))+HEX2DEC(MID(A596,6,2))+HEX2DEC(MID(A596,8,2))+'IO RSL'!V445)+1),2),"0"&amp;RIGHT(DEC2HEX(255-(HEX2DEC(MID(A596,2,2))+HEX2DEC(MID(A596,4,2))+HEX2DEC(MID(A596,6,2))+HEX2DEC(MID(A596,8,2))+'IO RSL'!V445)+1),2))</f>
        <v>AB</v>
      </c>
      <c r="G596" s="83" t="s">
        <v>8335</v>
      </c>
      <c r="H596" s="83" t="str">
        <f t="shared" ca="1" si="12"/>
        <v xml:space="preserve"> </v>
      </c>
    </row>
    <row r="597" spans="1:8" s="83" customFormat="1" x14ac:dyDescent="0.2">
      <c r="A597" s="54" t="s">
        <v>8336</v>
      </c>
      <c r="B597" s="84" t="str">
        <f ca="1">LEFT(A597,9)&amp;'IO RSL'!U446&amp;C597</f>
        <v>:10253000000000000000000000000000000000009B</v>
      </c>
      <c r="C597" s="83" t="str">
        <f ca="1">IF(LEN(RIGHT(DEC2HEX(255-(HEX2DEC(MID(A597,2,2))+HEX2DEC(MID(A597,4,2))+HEX2DEC(MID(A597,6,2))+HEX2DEC(MID(A597,8,2))+'IO RSL'!V446)+1),2))&gt;1,RIGHT(DEC2HEX(255-(HEX2DEC(MID(A597,2,2))+HEX2DEC(MID(A597,4,2))+HEX2DEC(MID(A597,6,2))+HEX2DEC(MID(A597,8,2))+'IO RSL'!V446)+1),2),"0"&amp;RIGHT(DEC2HEX(255-(HEX2DEC(MID(A597,2,2))+HEX2DEC(MID(A597,4,2))+HEX2DEC(MID(A597,6,2))+HEX2DEC(MID(A597,8,2))+'IO RSL'!V446)+1),2))</f>
        <v>9B</v>
      </c>
      <c r="G597" s="83" t="s">
        <v>8336</v>
      </c>
      <c r="H597" s="83" t="str">
        <f t="shared" ca="1" si="12"/>
        <v xml:space="preserve"> </v>
      </c>
    </row>
    <row r="598" spans="1:8" s="83" customFormat="1" x14ac:dyDescent="0.2">
      <c r="A598" s="54" t="s">
        <v>8337</v>
      </c>
      <c r="B598" s="84" t="str">
        <f ca="1">LEFT(A598,9)&amp;'IO RSL'!U447&amp;C598</f>
        <v>:10254000000000000000000000000000000000008B</v>
      </c>
      <c r="C598" s="83" t="str">
        <f ca="1">IF(LEN(RIGHT(DEC2HEX(255-(HEX2DEC(MID(A598,2,2))+HEX2DEC(MID(A598,4,2))+HEX2DEC(MID(A598,6,2))+HEX2DEC(MID(A598,8,2))+'IO RSL'!V447)+1),2))&gt;1,RIGHT(DEC2HEX(255-(HEX2DEC(MID(A598,2,2))+HEX2DEC(MID(A598,4,2))+HEX2DEC(MID(A598,6,2))+HEX2DEC(MID(A598,8,2))+'IO RSL'!V447)+1),2),"0"&amp;RIGHT(DEC2HEX(255-(HEX2DEC(MID(A598,2,2))+HEX2DEC(MID(A598,4,2))+HEX2DEC(MID(A598,6,2))+HEX2DEC(MID(A598,8,2))+'IO RSL'!V447)+1),2))</f>
        <v>8B</v>
      </c>
      <c r="G598" s="83" t="s">
        <v>8337</v>
      </c>
      <c r="H598" s="83" t="str">
        <f t="shared" ca="1" si="12"/>
        <v xml:space="preserve"> </v>
      </c>
    </row>
    <row r="599" spans="1:8" s="83" customFormat="1" x14ac:dyDescent="0.2">
      <c r="A599" s="54" t="s">
        <v>8338</v>
      </c>
      <c r="B599" s="84" t="str">
        <f ca="1">LEFT(A599,9)&amp;'IO RSL'!U448&amp;C599</f>
        <v>:10255000000000000000000000000000000000007B</v>
      </c>
      <c r="C599" s="83" t="str">
        <f ca="1">IF(LEN(RIGHT(DEC2HEX(255-(HEX2DEC(MID(A599,2,2))+HEX2DEC(MID(A599,4,2))+HEX2DEC(MID(A599,6,2))+HEX2DEC(MID(A599,8,2))+'IO RSL'!V448)+1),2))&gt;1,RIGHT(DEC2HEX(255-(HEX2DEC(MID(A599,2,2))+HEX2DEC(MID(A599,4,2))+HEX2DEC(MID(A599,6,2))+HEX2DEC(MID(A599,8,2))+'IO RSL'!V448)+1),2),"0"&amp;RIGHT(DEC2HEX(255-(HEX2DEC(MID(A599,2,2))+HEX2DEC(MID(A599,4,2))+HEX2DEC(MID(A599,6,2))+HEX2DEC(MID(A599,8,2))+'IO RSL'!V448)+1),2))</f>
        <v>7B</v>
      </c>
      <c r="G599" s="83" t="s">
        <v>8338</v>
      </c>
      <c r="H599" s="83" t="str">
        <f t="shared" ca="1" si="12"/>
        <v xml:space="preserve"> </v>
      </c>
    </row>
    <row r="600" spans="1:8" s="83" customFormat="1" x14ac:dyDescent="0.2">
      <c r="A600" s="54" t="s">
        <v>8339</v>
      </c>
      <c r="B600" s="84" t="str">
        <f ca="1">LEFT(A600,9)&amp;'IO RSL'!U449&amp;C600</f>
        <v>:10256000000000000000000000000000000000006B</v>
      </c>
      <c r="C600" s="83" t="str">
        <f ca="1">IF(LEN(RIGHT(DEC2HEX(255-(HEX2DEC(MID(A600,2,2))+HEX2DEC(MID(A600,4,2))+HEX2DEC(MID(A600,6,2))+HEX2DEC(MID(A600,8,2))+'IO RSL'!V449)+1),2))&gt;1,RIGHT(DEC2HEX(255-(HEX2DEC(MID(A600,2,2))+HEX2DEC(MID(A600,4,2))+HEX2DEC(MID(A600,6,2))+HEX2DEC(MID(A600,8,2))+'IO RSL'!V449)+1),2),"0"&amp;RIGHT(DEC2HEX(255-(HEX2DEC(MID(A600,2,2))+HEX2DEC(MID(A600,4,2))+HEX2DEC(MID(A600,6,2))+HEX2DEC(MID(A600,8,2))+'IO RSL'!V449)+1),2))</f>
        <v>6B</v>
      </c>
      <c r="G600" s="83" t="s">
        <v>8339</v>
      </c>
      <c r="H600" s="83" t="str">
        <f t="shared" ca="1" si="12"/>
        <v xml:space="preserve"> </v>
      </c>
    </row>
    <row r="601" spans="1:8" s="83" customFormat="1" x14ac:dyDescent="0.2">
      <c r="A601" s="54" t="s">
        <v>8340</v>
      </c>
      <c r="B601" s="84" t="str">
        <f ca="1">LEFT(A601,9)&amp;'IO RSL'!U450&amp;C601</f>
        <v>:10257000000000000000000000000000000000005B</v>
      </c>
      <c r="C601" s="83" t="str">
        <f ca="1">IF(LEN(RIGHT(DEC2HEX(255-(HEX2DEC(MID(A601,2,2))+HEX2DEC(MID(A601,4,2))+HEX2DEC(MID(A601,6,2))+HEX2DEC(MID(A601,8,2))+'IO RSL'!V450)+1),2))&gt;1,RIGHT(DEC2HEX(255-(HEX2DEC(MID(A601,2,2))+HEX2DEC(MID(A601,4,2))+HEX2DEC(MID(A601,6,2))+HEX2DEC(MID(A601,8,2))+'IO RSL'!V450)+1),2),"0"&amp;RIGHT(DEC2HEX(255-(HEX2DEC(MID(A601,2,2))+HEX2DEC(MID(A601,4,2))+HEX2DEC(MID(A601,6,2))+HEX2DEC(MID(A601,8,2))+'IO RSL'!V450)+1),2))</f>
        <v>5B</v>
      </c>
      <c r="G601" s="83" t="s">
        <v>8340</v>
      </c>
      <c r="H601" s="83" t="str">
        <f t="shared" ca="1" si="12"/>
        <v xml:space="preserve"> </v>
      </c>
    </row>
    <row r="602" spans="1:8" s="83" customFormat="1" x14ac:dyDescent="0.2">
      <c r="A602" s="54" t="s">
        <v>8341</v>
      </c>
      <c r="B602" s="84" t="str">
        <f ca="1">LEFT(A602,9)&amp;'IO RSL'!U451&amp;C602</f>
        <v>:10258000000000000000000000000000000000004B</v>
      </c>
      <c r="C602" s="83" t="str">
        <f ca="1">IF(LEN(RIGHT(DEC2HEX(255-(HEX2DEC(MID(A602,2,2))+HEX2DEC(MID(A602,4,2))+HEX2DEC(MID(A602,6,2))+HEX2DEC(MID(A602,8,2))+'IO RSL'!V451)+1),2))&gt;1,RIGHT(DEC2HEX(255-(HEX2DEC(MID(A602,2,2))+HEX2DEC(MID(A602,4,2))+HEX2DEC(MID(A602,6,2))+HEX2DEC(MID(A602,8,2))+'IO RSL'!V451)+1),2),"0"&amp;RIGHT(DEC2HEX(255-(HEX2DEC(MID(A602,2,2))+HEX2DEC(MID(A602,4,2))+HEX2DEC(MID(A602,6,2))+HEX2DEC(MID(A602,8,2))+'IO RSL'!V451)+1),2))</f>
        <v>4B</v>
      </c>
      <c r="G602" s="83" t="s">
        <v>8341</v>
      </c>
      <c r="H602" s="83" t="str">
        <f t="shared" ca="1" si="12"/>
        <v xml:space="preserve"> </v>
      </c>
    </row>
    <row r="603" spans="1:8" s="83" customFormat="1" x14ac:dyDescent="0.2">
      <c r="A603" s="54" t="s">
        <v>8342</v>
      </c>
      <c r="B603" s="84" t="str">
        <f ca="1">LEFT(A603,9)&amp;'IO RSL'!U452&amp;C603</f>
        <v>:10259000000000000000000000000000000000003B</v>
      </c>
      <c r="C603" s="83" t="str">
        <f ca="1">IF(LEN(RIGHT(DEC2HEX(255-(HEX2DEC(MID(A603,2,2))+HEX2DEC(MID(A603,4,2))+HEX2DEC(MID(A603,6,2))+HEX2DEC(MID(A603,8,2))+'IO RSL'!V452)+1),2))&gt;1,RIGHT(DEC2HEX(255-(HEX2DEC(MID(A603,2,2))+HEX2DEC(MID(A603,4,2))+HEX2DEC(MID(A603,6,2))+HEX2DEC(MID(A603,8,2))+'IO RSL'!V452)+1),2),"0"&amp;RIGHT(DEC2HEX(255-(HEX2DEC(MID(A603,2,2))+HEX2DEC(MID(A603,4,2))+HEX2DEC(MID(A603,6,2))+HEX2DEC(MID(A603,8,2))+'IO RSL'!V452)+1),2))</f>
        <v>3B</v>
      </c>
      <c r="G603" s="83" t="s">
        <v>8342</v>
      </c>
      <c r="H603" s="83" t="str">
        <f t="shared" ca="1" si="12"/>
        <v xml:space="preserve"> </v>
      </c>
    </row>
    <row r="604" spans="1:8" s="83" customFormat="1" x14ac:dyDescent="0.2">
      <c r="A604" s="54" t="s">
        <v>8343</v>
      </c>
      <c r="B604" s="84" t="str">
        <f ca="1">LEFT(A604,9)&amp;'IO RSL'!U453&amp;C604</f>
        <v>:1025A000000000000000000000000000000000002B</v>
      </c>
      <c r="C604" s="83" t="str">
        <f ca="1">IF(LEN(RIGHT(DEC2HEX(255-(HEX2DEC(MID(A604,2,2))+HEX2DEC(MID(A604,4,2))+HEX2DEC(MID(A604,6,2))+HEX2DEC(MID(A604,8,2))+'IO RSL'!V453)+1),2))&gt;1,RIGHT(DEC2HEX(255-(HEX2DEC(MID(A604,2,2))+HEX2DEC(MID(A604,4,2))+HEX2DEC(MID(A604,6,2))+HEX2DEC(MID(A604,8,2))+'IO RSL'!V453)+1),2),"0"&amp;RIGHT(DEC2HEX(255-(HEX2DEC(MID(A604,2,2))+HEX2DEC(MID(A604,4,2))+HEX2DEC(MID(A604,6,2))+HEX2DEC(MID(A604,8,2))+'IO RSL'!V453)+1),2))</f>
        <v>2B</v>
      </c>
      <c r="G604" s="83" t="s">
        <v>8343</v>
      </c>
      <c r="H604" s="83" t="str">
        <f t="shared" ca="1" si="12"/>
        <v xml:space="preserve"> </v>
      </c>
    </row>
    <row r="605" spans="1:8" s="83" customFormat="1" x14ac:dyDescent="0.2">
      <c r="A605" s="54" t="s">
        <v>8344</v>
      </c>
      <c r="B605" s="84" t="str">
        <f ca="1">LEFT(A605,9)&amp;'IO RSL'!U454&amp;C605</f>
        <v>:1025B000000000000000000000000000000000001B</v>
      </c>
      <c r="C605" s="83" t="str">
        <f ca="1">IF(LEN(RIGHT(DEC2HEX(255-(HEX2DEC(MID(A605,2,2))+HEX2DEC(MID(A605,4,2))+HEX2DEC(MID(A605,6,2))+HEX2DEC(MID(A605,8,2))+'IO RSL'!V454)+1),2))&gt;1,RIGHT(DEC2HEX(255-(HEX2DEC(MID(A605,2,2))+HEX2DEC(MID(A605,4,2))+HEX2DEC(MID(A605,6,2))+HEX2DEC(MID(A605,8,2))+'IO RSL'!V454)+1),2),"0"&amp;RIGHT(DEC2HEX(255-(HEX2DEC(MID(A605,2,2))+HEX2DEC(MID(A605,4,2))+HEX2DEC(MID(A605,6,2))+HEX2DEC(MID(A605,8,2))+'IO RSL'!V454)+1),2))</f>
        <v>1B</v>
      </c>
      <c r="G605" s="83" t="s">
        <v>8344</v>
      </c>
      <c r="H605" s="83" t="str">
        <f t="shared" ca="1" si="12"/>
        <v xml:space="preserve"> </v>
      </c>
    </row>
    <row r="606" spans="1:8" s="83" customFormat="1" x14ac:dyDescent="0.2">
      <c r="A606" s="54" t="s">
        <v>8345</v>
      </c>
      <c r="B606" s="84" t="str">
        <f ca="1">LEFT(A606,9)&amp;'IO RSL'!U455&amp;C606</f>
        <v>:1025C000000000000000000000000000000000000B</v>
      </c>
      <c r="C606" s="83" t="str">
        <f ca="1">IF(LEN(RIGHT(DEC2HEX(255-(HEX2DEC(MID(A606,2,2))+HEX2DEC(MID(A606,4,2))+HEX2DEC(MID(A606,6,2))+HEX2DEC(MID(A606,8,2))+'IO RSL'!V455)+1),2))&gt;1,RIGHT(DEC2HEX(255-(HEX2DEC(MID(A606,2,2))+HEX2DEC(MID(A606,4,2))+HEX2DEC(MID(A606,6,2))+HEX2DEC(MID(A606,8,2))+'IO RSL'!V455)+1),2),"0"&amp;RIGHT(DEC2HEX(255-(HEX2DEC(MID(A606,2,2))+HEX2DEC(MID(A606,4,2))+HEX2DEC(MID(A606,6,2))+HEX2DEC(MID(A606,8,2))+'IO RSL'!V455)+1),2))</f>
        <v>0B</v>
      </c>
      <c r="G606" s="83" t="s">
        <v>8345</v>
      </c>
      <c r="H606" s="83" t="str">
        <f t="shared" ca="1" si="12"/>
        <v xml:space="preserve"> </v>
      </c>
    </row>
    <row r="607" spans="1:8" s="83" customFormat="1" x14ac:dyDescent="0.2">
      <c r="A607" s="54" t="s">
        <v>8346</v>
      </c>
      <c r="B607" s="84" t="str">
        <f ca="1">LEFT(A607,9)&amp;'IO RSL'!U456&amp;C607</f>
        <v>:1025D00000000000000000000000000000000000FB</v>
      </c>
      <c r="C607" s="83" t="str">
        <f ca="1">IF(LEN(RIGHT(DEC2HEX(255-(HEX2DEC(MID(A607,2,2))+HEX2DEC(MID(A607,4,2))+HEX2DEC(MID(A607,6,2))+HEX2DEC(MID(A607,8,2))+'IO RSL'!V456)+1),2))&gt;1,RIGHT(DEC2HEX(255-(HEX2DEC(MID(A607,2,2))+HEX2DEC(MID(A607,4,2))+HEX2DEC(MID(A607,6,2))+HEX2DEC(MID(A607,8,2))+'IO RSL'!V456)+1),2),"0"&amp;RIGHT(DEC2HEX(255-(HEX2DEC(MID(A607,2,2))+HEX2DEC(MID(A607,4,2))+HEX2DEC(MID(A607,6,2))+HEX2DEC(MID(A607,8,2))+'IO RSL'!V456)+1),2))</f>
        <v>FB</v>
      </c>
      <c r="G607" s="83" t="s">
        <v>8346</v>
      </c>
      <c r="H607" s="83" t="str">
        <f t="shared" ca="1" si="12"/>
        <v xml:space="preserve"> </v>
      </c>
    </row>
    <row r="608" spans="1:8" s="83" customFormat="1" x14ac:dyDescent="0.2">
      <c r="A608" s="54" t="s">
        <v>8347</v>
      </c>
      <c r="B608" s="84" t="str">
        <f ca="1">LEFT(A608,9)&amp;'IO RSL'!U457&amp;C608</f>
        <v>:1025E00000000000000000000000000000000000EB</v>
      </c>
      <c r="C608" s="83" t="str">
        <f ca="1">IF(LEN(RIGHT(DEC2HEX(255-(HEX2DEC(MID(A608,2,2))+HEX2DEC(MID(A608,4,2))+HEX2DEC(MID(A608,6,2))+HEX2DEC(MID(A608,8,2))+'IO RSL'!V457)+1),2))&gt;1,RIGHT(DEC2HEX(255-(HEX2DEC(MID(A608,2,2))+HEX2DEC(MID(A608,4,2))+HEX2DEC(MID(A608,6,2))+HEX2DEC(MID(A608,8,2))+'IO RSL'!V457)+1),2),"0"&amp;RIGHT(DEC2HEX(255-(HEX2DEC(MID(A608,2,2))+HEX2DEC(MID(A608,4,2))+HEX2DEC(MID(A608,6,2))+HEX2DEC(MID(A608,8,2))+'IO RSL'!V457)+1),2))</f>
        <v>EB</v>
      </c>
      <c r="G608" s="83" t="s">
        <v>8347</v>
      </c>
      <c r="H608" s="83" t="str">
        <f t="shared" ca="1" si="12"/>
        <v xml:space="preserve"> </v>
      </c>
    </row>
    <row r="609" spans="1:8" s="83" customFormat="1" x14ac:dyDescent="0.2">
      <c r="A609" s="54" t="s">
        <v>8348</v>
      </c>
      <c r="B609" s="84" t="str">
        <f ca="1">LEFT(A609,9)&amp;'IO RSL'!U458&amp;C609</f>
        <v>:1025F00000000000000000000000000000000000DB</v>
      </c>
      <c r="C609" s="83" t="str">
        <f ca="1">IF(LEN(RIGHT(DEC2HEX(255-(HEX2DEC(MID(A609,2,2))+HEX2DEC(MID(A609,4,2))+HEX2DEC(MID(A609,6,2))+HEX2DEC(MID(A609,8,2))+'IO RSL'!V458)+1),2))&gt;1,RIGHT(DEC2HEX(255-(HEX2DEC(MID(A609,2,2))+HEX2DEC(MID(A609,4,2))+HEX2DEC(MID(A609,6,2))+HEX2DEC(MID(A609,8,2))+'IO RSL'!V458)+1),2),"0"&amp;RIGHT(DEC2HEX(255-(HEX2DEC(MID(A609,2,2))+HEX2DEC(MID(A609,4,2))+HEX2DEC(MID(A609,6,2))+HEX2DEC(MID(A609,8,2))+'IO RSL'!V458)+1),2))</f>
        <v>DB</v>
      </c>
      <c r="G609" s="83" t="s">
        <v>8348</v>
      </c>
      <c r="H609" s="83" t="str">
        <f t="shared" ca="1" si="12"/>
        <v xml:space="preserve"> </v>
      </c>
    </row>
    <row r="610" spans="1:8" s="83" customFormat="1" x14ac:dyDescent="0.2">
      <c r="A610" s="54" t="s">
        <v>8349</v>
      </c>
      <c r="B610" s="84" t="str">
        <f ca="1">LEFT(A610,9)&amp;'IO RSL'!U459&amp;C610</f>
        <v>:1026000000000000000000000000000000000000CA</v>
      </c>
      <c r="C610" s="83" t="str">
        <f ca="1">IF(LEN(RIGHT(DEC2HEX(255-(HEX2DEC(MID(A610,2,2))+HEX2DEC(MID(A610,4,2))+HEX2DEC(MID(A610,6,2))+HEX2DEC(MID(A610,8,2))+'IO RSL'!V459)+1),2))&gt;1,RIGHT(DEC2HEX(255-(HEX2DEC(MID(A610,2,2))+HEX2DEC(MID(A610,4,2))+HEX2DEC(MID(A610,6,2))+HEX2DEC(MID(A610,8,2))+'IO RSL'!V459)+1),2),"0"&amp;RIGHT(DEC2HEX(255-(HEX2DEC(MID(A610,2,2))+HEX2DEC(MID(A610,4,2))+HEX2DEC(MID(A610,6,2))+HEX2DEC(MID(A610,8,2))+'IO RSL'!V459)+1),2))</f>
        <v>CA</v>
      </c>
      <c r="G610" s="83" t="s">
        <v>8349</v>
      </c>
      <c r="H610" s="83" t="str">
        <f t="shared" ca="1" si="12"/>
        <v xml:space="preserve"> </v>
      </c>
    </row>
    <row r="611" spans="1:8" s="83" customFormat="1" x14ac:dyDescent="0.2">
      <c r="A611" s="54" t="s">
        <v>8350</v>
      </c>
      <c r="B611" s="84" t="str">
        <f ca="1">LEFT(A611,9)&amp;'IO RSL'!U460&amp;C611</f>
        <v>:1026100000000000000000000000000000000000BA</v>
      </c>
      <c r="C611" s="83" t="str">
        <f ca="1">IF(LEN(RIGHT(DEC2HEX(255-(HEX2DEC(MID(A611,2,2))+HEX2DEC(MID(A611,4,2))+HEX2DEC(MID(A611,6,2))+HEX2DEC(MID(A611,8,2))+'IO RSL'!V460)+1),2))&gt;1,RIGHT(DEC2HEX(255-(HEX2DEC(MID(A611,2,2))+HEX2DEC(MID(A611,4,2))+HEX2DEC(MID(A611,6,2))+HEX2DEC(MID(A611,8,2))+'IO RSL'!V460)+1),2),"0"&amp;RIGHT(DEC2HEX(255-(HEX2DEC(MID(A611,2,2))+HEX2DEC(MID(A611,4,2))+HEX2DEC(MID(A611,6,2))+HEX2DEC(MID(A611,8,2))+'IO RSL'!V460)+1),2))</f>
        <v>BA</v>
      </c>
      <c r="G611" s="83" t="s">
        <v>8350</v>
      </c>
      <c r="H611" s="83" t="str">
        <f t="shared" ca="1" si="12"/>
        <v xml:space="preserve"> </v>
      </c>
    </row>
    <row r="612" spans="1:8" s="83" customFormat="1" x14ac:dyDescent="0.2">
      <c r="A612" s="54" t="s">
        <v>8351</v>
      </c>
      <c r="B612" s="84" t="str">
        <f ca="1">LEFT(A612,9)&amp;'IO RSL'!U461&amp;C612</f>
        <v>:1026200000000000000000000000000000000000AA</v>
      </c>
      <c r="C612" s="83" t="str">
        <f ca="1">IF(LEN(RIGHT(DEC2HEX(255-(HEX2DEC(MID(A612,2,2))+HEX2DEC(MID(A612,4,2))+HEX2DEC(MID(A612,6,2))+HEX2DEC(MID(A612,8,2))+'IO RSL'!V461)+1),2))&gt;1,RIGHT(DEC2HEX(255-(HEX2DEC(MID(A612,2,2))+HEX2DEC(MID(A612,4,2))+HEX2DEC(MID(A612,6,2))+HEX2DEC(MID(A612,8,2))+'IO RSL'!V461)+1),2),"0"&amp;RIGHT(DEC2HEX(255-(HEX2DEC(MID(A612,2,2))+HEX2DEC(MID(A612,4,2))+HEX2DEC(MID(A612,6,2))+HEX2DEC(MID(A612,8,2))+'IO RSL'!V461)+1),2))</f>
        <v>AA</v>
      </c>
      <c r="G612" s="83" t="s">
        <v>8351</v>
      </c>
      <c r="H612" s="83" t="str">
        <f t="shared" ca="1" si="12"/>
        <v xml:space="preserve"> </v>
      </c>
    </row>
    <row r="613" spans="1:8" s="83" customFormat="1" x14ac:dyDescent="0.2">
      <c r="A613" s="54" t="s">
        <v>8352</v>
      </c>
      <c r="B613" s="84" t="str">
        <f ca="1">LEFT(A613,9)&amp;'IO RSL'!U462&amp;C613</f>
        <v>:10263000000000000000000000000000000000009A</v>
      </c>
      <c r="C613" s="83" t="str">
        <f ca="1">IF(LEN(RIGHT(DEC2HEX(255-(HEX2DEC(MID(A613,2,2))+HEX2DEC(MID(A613,4,2))+HEX2DEC(MID(A613,6,2))+HEX2DEC(MID(A613,8,2))+'IO RSL'!V462)+1),2))&gt;1,RIGHT(DEC2HEX(255-(HEX2DEC(MID(A613,2,2))+HEX2DEC(MID(A613,4,2))+HEX2DEC(MID(A613,6,2))+HEX2DEC(MID(A613,8,2))+'IO RSL'!V462)+1),2),"0"&amp;RIGHT(DEC2HEX(255-(HEX2DEC(MID(A613,2,2))+HEX2DEC(MID(A613,4,2))+HEX2DEC(MID(A613,6,2))+HEX2DEC(MID(A613,8,2))+'IO RSL'!V462)+1),2))</f>
        <v>9A</v>
      </c>
      <c r="G613" s="83" t="s">
        <v>8352</v>
      </c>
      <c r="H613" s="83" t="str">
        <f t="shared" ca="1" si="12"/>
        <v xml:space="preserve"> </v>
      </c>
    </row>
    <row r="614" spans="1:8" s="83" customFormat="1" x14ac:dyDescent="0.2">
      <c r="A614" s="54" t="s">
        <v>8353</v>
      </c>
      <c r="B614" s="84" t="str">
        <f ca="1">LEFT(A614,9)&amp;'IO RSL'!U463&amp;C614</f>
        <v>:10264000000000000000000000000000000000008A</v>
      </c>
      <c r="C614" s="83" t="str">
        <f ca="1">IF(LEN(RIGHT(DEC2HEX(255-(HEX2DEC(MID(A614,2,2))+HEX2DEC(MID(A614,4,2))+HEX2DEC(MID(A614,6,2))+HEX2DEC(MID(A614,8,2))+'IO RSL'!V463)+1),2))&gt;1,RIGHT(DEC2HEX(255-(HEX2DEC(MID(A614,2,2))+HEX2DEC(MID(A614,4,2))+HEX2DEC(MID(A614,6,2))+HEX2DEC(MID(A614,8,2))+'IO RSL'!V463)+1),2),"0"&amp;RIGHT(DEC2HEX(255-(HEX2DEC(MID(A614,2,2))+HEX2DEC(MID(A614,4,2))+HEX2DEC(MID(A614,6,2))+HEX2DEC(MID(A614,8,2))+'IO RSL'!V463)+1),2))</f>
        <v>8A</v>
      </c>
      <c r="G614" s="83" t="s">
        <v>8353</v>
      </c>
      <c r="H614" s="83" t="str">
        <f t="shared" ca="1" si="12"/>
        <v xml:space="preserve"> </v>
      </c>
    </row>
    <row r="615" spans="1:8" s="83" customFormat="1" x14ac:dyDescent="0.2">
      <c r="A615" s="54" t="s">
        <v>8354</v>
      </c>
      <c r="B615" s="84" t="str">
        <f ca="1">LEFT(A615,9)&amp;'IO RSL'!U464&amp;C615</f>
        <v>:10265000000000000000000000000000000000007A</v>
      </c>
      <c r="C615" s="83" t="str">
        <f ca="1">IF(LEN(RIGHT(DEC2HEX(255-(HEX2DEC(MID(A615,2,2))+HEX2DEC(MID(A615,4,2))+HEX2DEC(MID(A615,6,2))+HEX2DEC(MID(A615,8,2))+'IO RSL'!V464)+1),2))&gt;1,RIGHT(DEC2HEX(255-(HEX2DEC(MID(A615,2,2))+HEX2DEC(MID(A615,4,2))+HEX2DEC(MID(A615,6,2))+HEX2DEC(MID(A615,8,2))+'IO RSL'!V464)+1),2),"0"&amp;RIGHT(DEC2HEX(255-(HEX2DEC(MID(A615,2,2))+HEX2DEC(MID(A615,4,2))+HEX2DEC(MID(A615,6,2))+HEX2DEC(MID(A615,8,2))+'IO RSL'!V464)+1),2))</f>
        <v>7A</v>
      </c>
      <c r="G615" s="83" t="s">
        <v>8354</v>
      </c>
      <c r="H615" s="83" t="str">
        <f t="shared" ca="1" si="12"/>
        <v xml:space="preserve"> </v>
      </c>
    </row>
    <row r="616" spans="1:8" s="83" customFormat="1" x14ac:dyDescent="0.2">
      <c r="A616" s="54" t="s">
        <v>8355</v>
      </c>
      <c r="B616" s="84" t="str">
        <f ca="1">LEFT(A616,9)&amp;'IO RSL'!U465&amp;C616</f>
        <v>:10266000000000000000000000000000000000006A</v>
      </c>
      <c r="C616" s="83" t="str">
        <f ca="1">IF(LEN(RIGHT(DEC2HEX(255-(HEX2DEC(MID(A616,2,2))+HEX2DEC(MID(A616,4,2))+HEX2DEC(MID(A616,6,2))+HEX2DEC(MID(A616,8,2))+'IO RSL'!V465)+1),2))&gt;1,RIGHT(DEC2HEX(255-(HEX2DEC(MID(A616,2,2))+HEX2DEC(MID(A616,4,2))+HEX2DEC(MID(A616,6,2))+HEX2DEC(MID(A616,8,2))+'IO RSL'!V465)+1),2),"0"&amp;RIGHT(DEC2HEX(255-(HEX2DEC(MID(A616,2,2))+HEX2DEC(MID(A616,4,2))+HEX2DEC(MID(A616,6,2))+HEX2DEC(MID(A616,8,2))+'IO RSL'!V465)+1),2))</f>
        <v>6A</v>
      </c>
      <c r="G616" s="83" t="s">
        <v>8355</v>
      </c>
      <c r="H616" s="83" t="str">
        <f t="shared" ca="1" si="12"/>
        <v xml:space="preserve"> </v>
      </c>
    </row>
    <row r="617" spans="1:8" s="83" customFormat="1" x14ac:dyDescent="0.2">
      <c r="A617" s="54" t="s">
        <v>8356</v>
      </c>
      <c r="B617" s="84" t="str">
        <f ca="1">LEFT(A617,9)&amp;'IO RSL'!U466&amp;C617</f>
        <v>:10267000000000000000000000000000000000005A</v>
      </c>
      <c r="C617" s="83" t="str">
        <f ca="1">IF(LEN(RIGHT(DEC2HEX(255-(HEX2DEC(MID(A617,2,2))+HEX2DEC(MID(A617,4,2))+HEX2DEC(MID(A617,6,2))+HEX2DEC(MID(A617,8,2))+'IO RSL'!V466)+1),2))&gt;1,RIGHT(DEC2HEX(255-(HEX2DEC(MID(A617,2,2))+HEX2DEC(MID(A617,4,2))+HEX2DEC(MID(A617,6,2))+HEX2DEC(MID(A617,8,2))+'IO RSL'!V466)+1),2),"0"&amp;RIGHT(DEC2HEX(255-(HEX2DEC(MID(A617,2,2))+HEX2DEC(MID(A617,4,2))+HEX2DEC(MID(A617,6,2))+HEX2DEC(MID(A617,8,2))+'IO RSL'!V466)+1),2))</f>
        <v>5A</v>
      </c>
      <c r="G617" s="83" t="s">
        <v>8356</v>
      </c>
      <c r="H617" s="83" t="str">
        <f t="shared" ca="1" si="12"/>
        <v xml:space="preserve"> </v>
      </c>
    </row>
    <row r="618" spans="1:8" s="83" customFormat="1" x14ac:dyDescent="0.2">
      <c r="A618" s="54" t="s">
        <v>8357</v>
      </c>
      <c r="B618" s="84" t="str">
        <f ca="1">LEFT(A618,9)&amp;'IO RSL'!U467&amp;C618</f>
        <v>:10268000000000000000000000000000000000004A</v>
      </c>
      <c r="C618" s="83" t="str">
        <f ca="1">IF(LEN(RIGHT(DEC2HEX(255-(HEX2DEC(MID(A618,2,2))+HEX2DEC(MID(A618,4,2))+HEX2DEC(MID(A618,6,2))+HEX2DEC(MID(A618,8,2))+'IO RSL'!V467)+1),2))&gt;1,RIGHT(DEC2HEX(255-(HEX2DEC(MID(A618,2,2))+HEX2DEC(MID(A618,4,2))+HEX2DEC(MID(A618,6,2))+HEX2DEC(MID(A618,8,2))+'IO RSL'!V467)+1),2),"0"&amp;RIGHT(DEC2HEX(255-(HEX2DEC(MID(A618,2,2))+HEX2DEC(MID(A618,4,2))+HEX2DEC(MID(A618,6,2))+HEX2DEC(MID(A618,8,2))+'IO RSL'!V467)+1),2))</f>
        <v>4A</v>
      </c>
      <c r="G618" s="83" t="s">
        <v>8357</v>
      </c>
      <c r="H618" s="83" t="str">
        <f t="shared" ca="1" si="12"/>
        <v xml:space="preserve"> </v>
      </c>
    </row>
    <row r="619" spans="1:8" s="83" customFormat="1" x14ac:dyDescent="0.2">
      <c r="A619" s="54" t="s">
        <v>8358</v>
      </c>
      <c r="B619" s="84" t="str">
        <f ca="1">LEFT(A619,9)&amp;'IO RSL'!U468&amp;C619</f>
        <v>:10269000000000000000000000000000000000003A</v>
      </c>
      <c r="C619" s="83" t="str">
        <f ca="1">IF(LEN(RIGHT(DEC2HEX(255-(HEX2DEC(MID(A619,2,2))+HEX2DEC(MID(A619,4,2))+HEX2DEC(MID(A619,6,2))+HEX2DEC(MID(A619,8,2))+'IO RSL'!V468)+1),2))&gt;1,RIGHT(DEC2HEX(255-(HEX2DEC(MID(A619,2,2))+HEX2DEC(MID(A619,4,2))+HEX2DEC(MID(A619,6,2))+HEX2DEC(MID(A619,8,2))+'IO RSL'!V468)+1),2),"0"&amp;RIGHT(DEC2HEX(255-(HEX2DEC(MID(A619,2,2))+HEX2DEC(MID(A619,4,2))+HEX2DEC(MID(A619,6,2))+HEX2DEC(MID(A619,8,2))+'IO RSL'!V468)+1),2))</f>
        <v>3A</v>
      </c>
      <c r="G619" s="83" t="s">
        <v>8358</v>
      </c>
      <c r="H619" s="83" t="str">
        <f t="shared" ca="1" si="12"/>
        <v xml:space="preserve"> </v>
      </c>
    </row>
    <row r="620" spans="1:8" s="83" customFormat="1" x14ac:dyDescent="0.2">
      <c r="A620" s="54" t="s">
        <v>8359</v>
      </c>
      <c r="B620" s="84" t="str">
        <f ca="1">LEFT(A620,9)&amp;'IO RSL'!U469&amp;C620</f>
        <v>:1026A000000000000000000000000000000000002A</v>
      </c>
      <c r="C620" s="83" t="str">
        <f ca="1">IF(LEN(RIGHT(DEC2HEX(255-(HEX2DEC(MID(A620,2,2))+HEX2DEC(MID(A620,4,2))+HEX2DEC(MID(A620,6,2))+HEX2DEC(MID(A620,8,2))+'IO RSL'!V469)+1),2))&gt;1,RIGHT(DEC2HEX(255-(HEX2DEC(MID(A620,2,2))+HEX2DEC(MID(A620,4,2))+HEX2DEC(MID(A620,6,2))+HEX2DEC(MID(A620,8,2))+'IO RSL'!V469)+1),2),"0"&amp;RIGHT(DEC2HEX(255-(HEX2DEC(MID(A620,2,2))+HEX2DEC(MID(A620,4,2))+HEX2DEC(MID(A620,6,2))+HEX2DEC(MID(A620,8,2))+'IO RSL'!V469)+1),2))</f>
        <v>2A</v>
      </c>
      <c r="G620" s="83" t="s">
        <v>8359</v>
      </c>
      <c r="H620" s="83" t="str">
        <f t="shared" ca="1" si="12"/>
        <v xml:space="preserve"> </v>
      </c>
    </row>
    <row r="621" spans="1:8" s="83" customFormat="1" x14ac:dyDescent="0.2">
      <c r="A621" s="54" t="s">
        <v>8360</v>
      </c>
      <c r="B621" s="84" t="str">
        <f ca="1">LEFT(A621,9)&amp;'IO RSL'!U470&amp;C621</f>
        <v>:1026B000000000000000000000000000000000001A</v>
      </c>
      <c r="C621" s="83" t="str">
        <f ca="1">IF(LEN(RIGHT(DEC2HEX(255-(HEX2DEC(MID(A621,2,2))+HEX2DEC(MID(A621,4,2))+HEX2DEC(MID(A621,6,2))+HEX2DEC(MID(A621,8,2))+'IO RSL'!V470)+1),2))&gt;1,RIGHT(DEC2HEX(255-(HEX2DEC(MID(A621,2,2))+HEX2DEC(MID(A621,4,2))+HEX2DEC(MID(A621,6,2))+HEX2DEC(MID(A621,8,2))+'IO RSL'!V470)+1),2),"0"&amp;RIGHT(DEC2HEX(255-(HEX2DEC(MID(A621,2,2))+HEX2DEC(MID(A621,4,2))+HEX2DEC(MID(A621,6,2))+HEX2DEC(MID(A621,8,2))+'IO RSL'!V470)+1),2))</f>
        <v>1A</v>
      </c>
      <c r="G621" s="83" t="s">
        <v>8360</v>
      </c>
      <c r="H621" s="83" t="str">
        <f t="shared" ca="1" si="12"/>
        <v xml:space="preserve"> </v>
      </c>
    </row>
    <row r="622" spans="1:8" s="83" customFormat="1" x14ac:dyDescent="0.2">
      <c r="A622" s="54" t="s">
        <v>8361</v>
      </c>
      <c r="B622" s="84" t="str">
        <f ca="1">LEFT(A622,9)&amp;'IO RSL'!U471&amp;C622</f>
        <v>:1026C000000000000000000000000000000000000A</v>
      </c>
      <c r="C622" s="83" t="str">
        <f ca="1">IF(LEN(RIGHT(DEC2HEX(255-(HEX2DEC(MID(A622,2,2))+HEX2DEC(MID(A622,4,2))+HEX2DEC(MID(A622,6,2))+HEX2DEC(MID(A622,8,2))+'IO RSL'!V471)+1),2))&gt;1,RIGHT(DEC2HEX(255-(HEX2DEC(MID(A622,2,2))+HEX2DEC(MID(A622,4,2))+HEX2DEC(MID(A622,6,2))+HEX2DEC(MID(A622,8,2))+'IO RSL'!V471)+1),2),"0"&amp;RIGHT(DEC2HEX(255-(HEX2DEC(MID(A622,2,2))+HEX2DEC(MID(A622,4,2))+HEX2DEC(MID(A622,6,2))+HEX2DEC(MID(A622,8,2))+'IO RSL'!V471)+1),2))</f>
        <v>0A</v>
      </c>
      <c r="G622" s="83" t="s">
        <v>8361</v>
      </c>
      <c r="H622" s="83" t="str">
        <f t="shared" ca="1" si="12"/>
        <v xml:space="preserve"> </v>
      </c>
    </row>
    <row r="623" spans="1:8" s="83" customFormat="1" x14ac:dyDescent="0.2">
      <c r="A623" s="54" t="s">
        <v>8362</v>
      </c>
      <c r="B623" s="84" t="str">
        <f ca="1">LEFT(A623,9)&amp;'IO RSL'!U472&amp;C623</f>
        <v>:1026D00000000000000000000000000000000000FA</v>
      </c>
      <c r="C623" s="83" t="str">
        <f ca="1">IF(LEN(RIGHT(DEC2HEX(255-(HEX2DEC(MID(A623,2,2))+HEX2DEC(MID(A623,4,2))+HEX2DEC(MID(A623,6,2))+HEX2DEC(MID(A623,8,2))+'IO RSL'!V472)+1),2))&gt;1,RIGHT(DEC2HEX(255-(HEX2DEC(MID(A623,2,2))+HEX2DEC(MID(A623,4,2))+HEX2DEC(MID(A623,6,2))+HEX2DEC(MID(A623,8,2))+'IO RSL'!V472)+1),2),"0"&amp;RIGHT(DEC2HEX(255-(HEX2DEC(MID(A623,2,2))+HEX2DEC(MID(A623,4,2))+HEX2DEC(MID(A623,6,2))+HEX2DEC(MID(A623,8,2))+'IO RSL'!V472)+1),2))</f>
        <v>FA</v>
      </c>
      <c r="G623" s="83" t="s">
        <v>8362</v>
      </c>
      <c r="H623" s="83" t="str">
        <f t="shared" ca="1" si="12"/>
        <v xml:space="preserve"> </v>
      </c>
    </row>
    <row r="624" spans="1:8" s="83" customFormat="1" x14ac:dyDescent="0.2">
      <c r="A624" s="54" t="s">
        <v>8363</v>
      </c>
      <c r="B624" s="84" t="str">
        <f ca="1">LEFT(A624,9)&amp;'IO RSL'!U473&amp;C624</f>
        <v>:1026E00000000000000000000000000000000000EA</v>
      </c>
      <c r="C624" s="83" t="str">
        <f ca="1">IF(LEN(RIGHT(DEC2HEX(255-(HEX2DEC(MID(A624,2,2))+HEX2DEC(MID(A624,4,2))+HEX2DEC(MID(A624,6,2))+HEX2DEC(MID(A624,8,2))+'IO RSL'!V473)+1),2))&gt;1,RIGHT(DEC2HEX(255-(HEX2DEC(MID(A624,2,2))+HEX2DEC(MID(A624,4,2))+HEX2DEC(MID(A624,6,2))+HEX2DEC(MID(A624,8,2))+'IO RSL'!V473)+1),2),"0"&amp;RIGHT(DEC2HEX(255-(HEX2DEC(MID(A624,2,2))+HEX2DEC(MID(A624,4,2))+HEX2DEC(MID(A624,6,2))+HEX2DEC(MID(A624,8,2))+'IO RSL'!V473)+1),2))</f>
        <v>EA</v>
      </c>
      <c r="G624" s="83" t="s">
        <v>8363</v>
      </c>
      <c r="H624" s="83" t="str">
        <f t="shared" ca="1" si="12"/>
        <v xml:space="preserve"> </v>
      </c>
    </row>
    <row r="625" spans="1:8" s="83" customFormat="1" x14ac:dyDescent="0.2">
      <c r="A625" s="54" t="s">
        <v>8364</v>
      </c>
      <c r="B625" s="84" t="str">
        <f ca="1">LEFT(A625,9)&amp;'IO RSL'!U474&amp;C625</f>
        <v>:1026F00000000000000000000000000000000000DA</v>
      </c>
      <c r="C625" s="83" t="str">
        <f ca="1">IF(LEN(RIGHT(DEC2HEX(255-(HEX2DEC(MID(A625,2,2))+HEX2DEC(MID(A625,4,2))+HEX2DEC(MID(A625,6,2))+HEX2DEC(MID(A625,8,2))+'IO RSL'!V474)+1),2))&gt;1,RIGHT(DEC2HEX(255-(HEX2DEC(MID(A625,2,2))+HEX2DEC(MID(A625,4,2))+HEX2DEC(MID(A625,6,2))+HEX2DEC(MID(A625,8,2))+'IO RSL'!V474)+1),2),"0"&amp;RIGHT(DEC2HEX(255-(HEX2DEC(MID(A625,2,2))+HEX2DEC(MID(A625,4,2))+HEX2DEC(MID(A625,6,2))+HEX2DEC(MID(A625,8,2))+'IO RSL'!V474)+1),2))</f>
        <v>DA</v>
      </c>
      <c r="G625" s="83" t="s">
        <v>8364</v>
      </c>
      <c r="H625" s="83" t="str">
        <f t="shared" ca="1" si="12"/>
        <v xml:space="preserve"> </v>
      </c>
    </row>
    <row r="626" spans="1:8" s="83" customFormat="1" x14ac:dyDescent="0.2">
      <c r="A626" s="54" t="s">
        <v>8365</v>
      </c>
      <c r="B626" s="84" t="str">
        <f ca="1">LEFT(A626,9)&amp;'IO RSL'!U475&amp;C626</f>
        <v>:1027000000000000000000000000000000000000C9</v>
      </c>
      <c r="C626" s="83" t="str">
        <f ca="1">IF(LEN(RIGHT(DEC2HEX(255-(HEX2DEC(MID(A626,2,2))+HEX2DEC(MID(A626,4,2))+HEX2DEC(MID(A626,6,2))+HEX2DEC(MID(A626,8,2))+'IO RSL'!V475)+1),2))&gt;1,RIGHT(DEC2HEX(255-(HEX2DEC(MID(A626,2,2))+HEX2DEC(MID(A626,4,2))+HEX2DEC(MID(A626,6,2))+HEX2DEC(MID(A626,8,2))+'IO RSL'!V475)+1),2),"0"&amp;RIGHT(DEC2HEX(255-(HEX2DEC(MID(A626,2,2))+HEX2DEC(MID(A626,4,2))+HEX2DEC(MID(A626,6,2))+HEX2DEC(MID(A626,8,2))+'IO RSL'!V475)+1),2))</f>
        <v>C9</v>
      </c>
      <c r="G626" s="83" t="s">
        <v>8365</v>
      </c>
      <c r="H626" s="83" t="str">
        <f t="shared" ca="1" si="12"/>
        <v xml:space="preserve"> </v>
      </c>
    </row>
    <row r="627" spans="1:8" s="83" customFormat="1" x14ac:dyDescent="0.2">
      <c r="A627" s="54" t="s">
        <v>8366</v>
      </c>
      <c r="B627" s="84" t="str">
        <f ca="1">LEFT(A627,9)&amp;'IO RSL'!U476&amp;C627</f>
        <v>:1027100000000000000000000000000000000000B9</v>
      </c>
      <c r="C627" s="83" t="str">
        <f ca="1">IF(LEN(RIGHT(DEC2HEX(255-(HEX2DEC(MID(A627,2,2))+HEX2DEC(MID(A627,4,2))+HEX2DEC(MID(A627,6,2))+HEX2DEC(MID(A627,8,2))+'IO RSL'!V476)+1),2))&gt;1,RIGHT(DEC2HEX(255-(HEX2DEC(MID(A627,2,2))+HEX2DEC(MID(A627,4,2))+HEX2DEC(MID(A627,6,2))+HEX2DEC(MID(A627,8,2))+'IO RSL'!V476)+1),2),"0"&amp;RIGHT(DEC2HEX(255-(HEX2DEC(MID(A627,2,2))+HEX2DEC(MID(A627,4,2))+HEX2DEC(MID(A627,6,2))+HEX2DEC(MID(A627,8,2))+'IO RSL'!V476)+1),2))</f>
        <v>B9</v>
      </c>
      <c r="G627" s="83" t="s">
        <v>8366</v>
      </c>
      <c r="H627" s="83" t="str">
        <f t="shared" ca="1" si="12"/>
        <v xml:space="preserve"> </v>
      </c>
    </row>
    <row r="628" spans="1:8" s="83" customFormat="1" x14ac:dyDescent="0.2">
      <c r="A628" s="54" t="s">
        <v>8367</v>
      </c>
      <c r="B628" s="84" t="str">
        <f ca="1">LEFT(A628,9)&amp;'IO RSL'!U477&amp;C628</f>
        <v>:1027200000000000000000000000000000000000A9</v>
      </c>
      <c r="C628" s="83" t="str">
        <f ca="1">IF(LEN(RIGHT(DEC2HEX(255-(HEX2DEC(MID(A628,2,2))+HEX2DEC(MID(A628,4,2))+HEX2DEC(MID(A628,6,2))+HEX2DEC(MID(A628,8,2))+'IO RSL'!V477)+1),2))&gt;1,RIGHT(DEC2HEX(255-(HEX2DEC(MID(A628,2,2))+HEX2DEC(MID(A628,4,2))+HEX2DEC(MID(A628,6,2))+HEX2DEC(MID(A628,8,2))+'IO RSL'!V477)+1),2),"0"&amp;RIGHT(DEC2HEX(255-(HEX2DEC(MID(A628,2,2))+HEX2DEC(MID(A628,4,2))+HEX2DEC(MID(A628,6,2))+HEX2DEC(MID(A628,8,2))+'IO RSL'!V477)+1),2))</f>
        <v>A9</v>
      </c>
      <c r="G628" s="83" t="s">
        <v>8367</v>
      </c>
      <c r="H628" s="83" t="str">
        <f t="shared" ca="1" si="12"/>
        <v xml:space="preserve"> </v>
      </c>
    </row>
    <row r="629" spans="1:8" s="83" customFormat="1" x14ac:dyDescent="0.2">
      <c r="A629" s="54" t="s">
        <v>8368</v>
      </c>
      <c r="B629" s="84" t="str">
        <f ca="1">LEFT(A629,9)&amp;'IO RSL'!U478&amp;C629</f>
        <v>:102730000000000000000000000000000000000099</v>
      </c>
      <c r="C629" s="83" t="str">
        <f ca="1">IF(LEN(RIGHT(DEC2HEX(255-(HEX2DEC(MID(A629,2,2))+HEX2DEC(MID(A629,4,2))+HEX2DEC(MID(A629,6,2))+HEX2DEC(MID(A629,8,2))+'IO RSL'!V478)+1),2))&gt;1,RIGHT(DEC2HEX(255-(HEX2DEC(MID(A629,2,2))+HEX2DEC(MID(A629,4,2))+HEX2DEC(MID(A629,6,2))+HEX2DEC(MID(A629,8,2))+'IO RSL'!V478)+1),2),"0"&amp;RIGHT(DEC2HEX(255-(HEX2DEC(MID(A629,2,2))+HEX2DEC(MID(A629,4,2))+HEX2DEC(MID(A629,6,2))+HEX2DEC(MID(A629,8,2))+'IO RSL'!V478)+1),2))</f>
        <v>99</v>
      </c>
      <c r="G629" s="83" t="s">
        <v>8368</v>
      </c>
      <c r="H629" s="83" t="str">
        <f t="shared" ca="1" si="12"/>
        <v xml:space="preserve"> </v>
      </c>
    </row>
    <row r="630" spans="1:8" s="83" customFormat="1" x14ac:dyDescent="0.2">
      <c r="A630" s="54" t="s">
        <v>8369</v>
      </c>
      <c r="B630" s="84" t="str">
        <f ca="1">LEFT(A630,9)&amp;'IO RSL'!U479&amp;C630</f>
        <v>:102740000000000000000000000000000000000089</v>
      </c>
      <c r="C630" s="83" t="str">
        <f ca="1">IF(LEN(RIGHT(DEC2HEX(255-(HEX2DEC(MID(A630,2,2))+HEX2DEC(MID(A630,4,2))+HEX2DEC(MID(A630,6,2))+HEX2DEC(MID(A630,8,2))+'IO RSL'!V479)+1),2))&gt;1,RIGHT(DEC2HEX(255-(HEX2DEC(MID(A630,2,2))+HEX2DEC(MID(A630,4,2))+HEX2DEC(MID(A630,6,2))+HEX2DEC(MID(A630,8,2))+'IO RSL'!V479)+1),2),"0"&amp;RIGHT(DEC2HEX(255-(HEX2DEC(MID(A630,2,2))+HEX2DEC(MID(A630,4,2))+HEX2DEC(MID(A630,6,2))+HEX2DEC(MID(A630,8,2))+'IO RSL'!V479)+1),2))</f>
        <v>89</v>
      </c>
      <c r="G630" s="83" t="s">
        <v>8369</v>
      </c>
      <c r="H630" s="83" t="str">
        <f t="shared" ca="1" si="12"/>
        <v xml:space="preserve"> </v>
      </c>
    </row>
    <row r="631" spans="1:8" s="83" customFormat="1" x14ac:dyDescent="0.2">
      <c r="A631" s="54" t="s">
        <v>8370</v>
      </c>
      <c r="B631" s="84" t="str">
        <f ca="1">LEFT(A631,9)&amp;'IO RSL'!U480&amp;C631</f>
        <v>:102750000000000000000000000000000000000079</v>
      </c>
      <c r="C631" s="83" t="str">
        <f ca="1">IF(LEN(RIGHT(DEC2HEX(255-(HEX2DEC(MID(A631,2,2))+HEX2DEC(MID(A631,4,2))+HEX2DEC(MID(A631,6,2))+HEX2DEC(MID(A631,8,2))+'IO RSL'!V480)+1),2))&gt;1,RIGHT(DEC2HEX(255-(HEX2DEC(MID(A631,2,2))+HEX2DEC(MID(A631,4,2))+HEX2DEC(MID(A631,6,2))+HEX2DEC(MID(A631,8,2))+'IO RSL'!V480)+1),2),"0"&amp;RIGHT(DEC2HEX(255-(HEX2DEC(MID(A631,2,2))+HEX2DEC(MID(A631,4,2))+HEX2DEC(MID(A631,6,2))+HEX2DEC(MID(A631,8,2))+'IO RSL'!V480)+1),2))</f>
        <v>79</v>
      </c>
      <c r="G631" s="83" t="s">
        <v>8370</v>
      </c>
      <c r="H631" s="83" t="str">
        <f t="shared" ca="1" si="12"/>
        <v xml:space="preserve"> </v>
      </c>
    </row>
    <row r="632" spans="1:8" s="83" customFormat="1" x14ac:dyDescent="0.2">
      <c r="A632" s="54" t="s">
        <v>8371</v>
      </c>
      <c r="B632" s="84" t="str">
        <f ca="1">LEFT(A632,9)&amp;'IO RSL'!U481&amp;C632</f>
        <v>:102760000000000000000000000000000000000069</v>
      </c>
      <c r="C632" s="83" t="str">
        <f ca="1">IF(LEN(RIGHT(DEC2HEX(255-(HEX2DEC(MID(A632,2,2))+HEX2DEC(MID(A632,4,2))+HEX2DEC(MID(A632,6,2))+HEX2DEC(MID(A632,8,2))+'IO RSL'!V481)+1),2))&gt;1,RIGHT(DEC2HEX(255-(HEX2DEC(MID(A632,2,2))+HEX2DEC(MID(A632,4,2))+HEX2DEC(MID(A632,6,2))+HEX2DEC(MID(A632,8,2))+'IO RSL'!V481)+1),2),"0"&amp;RIGHT(DEC2HEX(255-(HEX2DEC(MID(A632,2,2))+HEX2DEC(MID(A632,4,2))+HEX2DEC(MID(A632,6,2))+HEX2DEC(MID(A632,8,2))+'IO RSL'!V481)+1),2))</f>
        <v>69</v>
      </c>
      <c r="G632" s="83" t="s">
        <v>8371</v>
      </c>
      <c r="H632" s="83" t="str">
        <f t="shared" ca="1" si="12"/>
        <v xml:space="preserve"> </v>
      </c>
    </row>
    <row r="633" spans="1:8" s="83" customFormat="1" x14ac:dyDescent="0.2">
      <c r="A633" s="54" t="s">
        <v>8372</v>
      </c>
      <c r="B633" s="84" t="str">
        <f ca="1">LEFT(A633,9)&amp;'IO RSL'!U482&amp;C633</f>
        <v>:102770000000000000000000000000000000000059</v>
      </c>
      <c r="C633" s="83" t="str">
        <f ca="1">IF(LEN(RIGHT(DEC2HEX(255-(HEX2DEC(MID(A633,2,2))+HEX2DEC(MID(A633,4,2))+HEX2DEC(MID(A633,6,2))+HEX2DEC(MID(A633,8,2))+'IO RSL'!V482)+1),2))&gt;1,RIGHT(DEC2HEX(255-(HEX2DEC(MID(A633,2,2))+HEX2DEC(MID(A633,4,2))+HEX2DEC(MID(A633,6,2))+HEX2DEC(MID(A633,8,2))+'IO RSL'!V482)+1),2),"0"&amp;RIGHT(DEC2HEX(255-(HEX2DEC(MID(A633,2,2))+HEX2DEC(MID(A633,4,2))+HEX2DEC(MID(A633,6,2))+HEX2DEC(MID(A633,8,2))+'IO RSL'!V482)+1),2))</f>
        <v>59</v>
      </c>
      <c r="G633" s="83" t="s">
        <v>8372</v>
      </c>
      <c r="H633" s="83" t="str">
        <f t="shared" ca="1" si="12"/>
        <v xml:space="preserve"> </v>
      </c>
    </row>
    <row r="634" spans="1:8" s="83" customFormat="1" x14ac:dyDescent="0.2">
      <c r="A634" s="54" t="s">
        <v>8373</v>
      </c>
      <c r="B634" s="84" t="str">
        <f ca="1">LEFT(A634,9)&amp;'IO RSL'!U483&amp;C634</f>
        <v>:102780000000000000000000000000000000000049</v>
      </c>
      <c r="C634" s="83" t="str">
        <f ca="1">IF(LEN(RIGHT(DEC2HEX(255-(HEX2DEC(MID(A634,2,2))+HEX2DEC(MID(A634,4,2))+HEX2DEC(MID(A634,6,2))+HEX2DEC(MID(A634,8,2))+'IO RSL'!V483)+1),2))&gt;1,RIGHT(DEC2HEX(255-(HEX2DEC(MID(A634,2,2))+HEX2DEC(MID(A634,4,2))+HEX2DEC(MID(A634,6,2))+HEX2DEC(MID(A634,8,2))+'IO RSL'!V483)+1),2),"0"&amp;RIGHT(DEC2HEX(255-(HEX2DEC(MID(A634,2,2))+HEX2DEC(MID(A634,4,2))+HEX2DEC(MID(A634,6,2))+HEX2DEC(MID(A634,8,2))+'IO RSL'!V483)+1),2))</f>
        <v>49</v>
      </c>
      <c r="G634" s="83" t="s">
        <v>8373</v>
      </c>
      <c r="H634" s="83" t="str">
        <f t="shared" ca="1" si="12"/>
        <v xml:space="preserve"> </v>
      </c>
    </row>
    <row r="635" spans="1:8" s="83" customFormat="1" x14ac:dyDescent="0.2">
      <c r="A635" s="54" t="s">
        <v>8374</v>
      </c>
      <c r="B635" s="84" t="str">
        <f ca="1">LEFT(A635,9)&amp;'IO RSL'!U484&amp;C635</f>
        <v>:102790000000000000000000000000000000000039</v>
      </c>
      <c r="C635" s="83" t="str">
        <f ca="1">IF(LEN(RIGHT(DEC2HEX(255-(HEX2DEC(MID(A635,2,2))+HEX2DEC(MID(A635,4,2))+HEX2DEC(MID(A635,6,2))+HEX2DEC(MID(A635,8,2))+'IO RSL'!V484)+1),2))&gt;1,RIGHT(DEC2HEX(255-(HEX2DEC(MID(A635,2,2))+HEX2DEC(MID(A635,4,2))+HEX2DEC(MID(A635,6,2))+HEX2DEC(MID(A635,8,2))+'IO RSL'!V484)+1),2),"0"&amp;RIGHT(DEC2HEX(255-(HEX2DEC(MID(A635,2,2))+HEX2DEC(MID(A635,4,2))+HEX2DEC(MID(A635,6,2))+HEX2DEC(MID(A635,8,2))+'IO RSL'!V484)+1),2))</f>
        <v>39</v>
      </c>
      <c r="G635" s="83" t="s">
        <v>8374</v>
      </c>
      <c r="H635" s="83" t="str">
        <f t="shared" ca="1" si="12"/>
        <v xml:space="preserve"> </v>
      </c>
    </row>
    <row r="636" spans="1:8" s="83" customFormat="1" x14ac:dyDescent="0.2">
      <c r="A636" s="54" t="s">
        <v>8375</v>
      </c>
      <c r="B636" s="84" t="str">
        <f ca="1">LEFT(A636,9)&amp;'IO RSL'!U485&amp;C636</f>
        <v>:1027A0000000000000000000000000000000000029</v>
      </c>
      <c r="C636" s="83" t="str">
        <f ca="1">IF(LEN(RIGHT(DEC2HEX(255-(HEX2DEC(MID(A636,2,2))+HEX2DEC(MID(A636,4,2))+HEX2DEC(MID(A636,6,2))+HEX2DEC(MID(A636,8,2))+'IO RSL'!V485)+1),2))&gt;1,RIGHT(DEC2HEX(255-(HEX2DEC(MID(A636,2,2))+HEX2DEC(MID(A636,4,2))+HEX2DEC(MID(A636,6,2))+HEX2DEC(MID(A636,8,2))+'IO RSL'!V485)+1),2),"0"&amp;RIGHT(DEC2HEX(255-(HEX2DEC(MID(A636,2,2))+HEX2DEC(MID(A636,4,2))+HEX2DEC(MID(A636,6,2))+HEX2DEC(MID(A636,8,2))+'IO RSL'!V485)+1),2))</f>
        <v>29</v>
      </c>
      <c r="G636" s="83" t="s">
        <v>8375</v>
      </c>
      <c r="H636" s="83" t="str">
        <f t="shared" ca="1" si="12"/>
        <v xml:space="preserve"> </v>
      </c>
    </row>
    <row r="637" spans="1:8" s="83" customFormat="1" x14ac:dyDescent="0.2">
      <c r="A637" s="54" t="s">
        <v>8376</v>
      </c>
      <c r="B637" s="84" t="str">
        <f ca="1">LEFT(A637,9)&amp;'IO RSL'!U486&amp;C637</f>
        <v>:1027B0000000000000000000000000000000000019</v>
      </c>
      <c r="C637" s="83" t="str">
        <f ca="1">IF(LEN(RIGHT(DEC2HEX(255-(HEX2DEC(MID(A637,2,2))+HEX2DEC(MID(A637,4,2))+HEX2DEC(MID(A637,6,2))+HEX2DEC(MID(A637,8,2))+'IO RSL'!V486)+1),2))&gt;1,RIGHT(DEC2HEX(255-(HEX2DEC(MID(A637,2,2))+HEX2DEC(MID(A637,4,2))+HEX2DEC(MID(A637,6,2))+HEX2DEC(MID(A637,8,2))+'IO RSL'!V486)+1),2),"0"&amp;RIGHT(DEC2HEX(255-(HEX2DEC(MID(A637,2,2))+HEX2DEC(MID(A637,4,2))+HEX2DEC(MID(A637,6,2))+HEX2DEC(MID(A637,8,2))+'IO RSL'!V486)+1),2))</f>
        <v>19</v>
      </c>
      <c r="G637" s="83" t="s">
        <v>8376</v>
      </c>
      <c r="H637" s="83" t="str">
        <f t="shared" ca="1" si="12"/>
        <v xml:space="preserve"> </v>
      </c>
    </row>
    <row r="638" spans="1:8" s="83" customFormat="1" x14ac:dyDescent="0.2">
      <c r="A638" s="54" t="s">
        <v>8377</v>
      </c>
      <c r="B638" s="84" t="str">
        <f ca="1">LEFT(A638,9)&amp;'IO RSL'!U487&amp;C638</f>
        <v>:1027C0000000000000000000000000000000000009</v>
      </c>
      <c r="C638" s="83" t="str">
        <f ca="1">IF(LEN(RIGHT(DEC2HEX(255-(HEX2DEC(MID(A638,2,2))+HEX2DEC(MID(A638,4,2))+HEX2DEC(MID(A638,6,2))+HEX2DEC(MID(A638,8,2))+'IO RSL'!V487)+1),2))&gt;1,RIGHT(DEC2HEX(255-(HEX2DEC(MID(A638,2,2))+HEX2DEC(MID(A638,4,2))+HEX2DEC(MID(A638,6,2))+HEX2DEC(MID(A638,8,2))+'IO RSL'!V487)+1),2),"0"&amp;RIGHT(DEC2HEX(255-(HEX2DEC(MID(A638,2,2))+HEX2DEC(MID(A638,4,2))+HEX2DEC(MID(A638,6,2))+HEX2DEC(MID(A638,8,2))+'IO RSL'!V487)+1),2))</f>
        <v>09</v>
      </c>
      <c r="G638" s="83" t="s">
        <v>8377</v>
      </c>
      <c r="H638" s="83" t="str">
        <f t="shared" ca="1" si="12"/>
        <v xml:space="preserve"> </v>
      </c>
    </row>
    <row r="639" spans="1:8" s="83" customFormat="1" x14ac:dyDescent="0.2">
      <c r="A639" s="54" t="s">
        <v>8378</v>
      </c>
      <c r="B639" s="84" t="str">
        <f ca="1">LEFT(A639,9)&amp;'IO RSL'!U488&amp;C639</f>
        <v>:1027D00000000000000000000000000000000000F9</v>
      </c>
      <c r="C639" s="83" t="str">
        <f ca="1">IF(LEN(RIGHT(DEC2HEX(255-(HEX2DEC(MID(A639,2,2))+HEX2DEC(MID(A639,4,2))+HEX2DEC(MID(A639,6,2))+HEX2DEC(MID(A639,8,2))+'IO RSL'!V488)+1),2))&gt;1,RIGHT(DEC2HEX(255-(HEX2DEC(MID(A639,2,2))+HEX2DEC(MID(A639,4,2))+HEX2DEC(MID(A639,6,2))+HEX2DEC(MID(A639,8,2))+'IO RSL'!V488)+1),2),"0"&amp;RIGHT(DEC2HEX(255-(HEX2DEC(MID(A639,2,2))+HEX2DEC(MID(A639,4,2))+HEX2DEC(MID(A639,6,2))+HEX2DEC(MID(A639,8,2))+'IO RSL'!V488)+1),2))</f>
        <v>F9</v>
      </c>
      <c r="G639" s="83" t="s">
        <v>8378</v>
      </c>
      <c r="H639" s="83" t="str">
        <f t="shared" ca="1" si="12"/>
        <v xml:space="preserve"> </v>
      </c>
    </row>
    <row r="640" spans="1:8" s="83" customFormat="1" x14ac:dyDescent="0.2">
      <c r="A640" s="54" t="s">
        <v>8379</v>
      </c>
      <c r="B640" s="84" t="str">
        <f ca="1">LEFT(A640,9)&amp;'IO RSL'!U489&amp;C640</f>
        <v>:1027E00000000000000000000000000000000000E9</v>
      </c>
      <c r="C640" s="83" t="str">
        <f ca="1">IF(LEN(RIGHT(DEC2HEX(255-(HEX2DEC(MID(A640,2,2))+HEX2DEC(MID(A640,4,2))+HEX2DEC(MID(A640,6,2))+HEX2DEC(MID(A640,8,2))+'IO RSL'!V489)+1),2))&gt;1,RIGHT(DEC2HEX(255-(HEX2DEC(MID(A640,2,2))+HEX2DEC(MID(A640,4,2))+HEX2DEC(MID(A640,6,2))+HEX2DEC(MID(A640,8,2))+'IO RSL'!V489)+1),2),"0"&amp;RIGHT(DEC2HEX(255-(HEX2DEC(MID(A640,2,2))+HEX2DEC(MID(A640,4,2))+HEX2DEC(MID(A640,6,2))+HEX2DEC(MID(A640,8,2))+'IO RSL'!V489)+1),2))</f>
        <v>E9</v>
      </c>
      <c r="G640" s="83" t="s">
        <v>8379</v>
      </c>
      <c r="H640" s="83" t="str">
        <f t="shared" ca="1" si="12"/>
        <v xml:space="preserve"> </v>
      </c>
    </row>
    <row r="641" spans="1:8" s="83" customFormat="1" x14ac:dyDescent="0.2">
      <c r="A641" s="54" t="s">
        <v>8380</v>
      </c>
      <c r="B641" s="84" t="str">
        <f ca="1">LEFT(A641,9)&amp;'IO RSL'!U490&amp;C641</f>
        <v>:1027F00000000000000000000000000000000000D9</v>
      </c>
      <c r="C641" s="83" t="str">
        <f ca="1">IF(LEN(RIGHT(DEC2HEX(255-(HEX2DEC(MID(A641,2,2))+HEX2DEC(MID(A641,4,2))+HEX2DEC(MID(A641,6,2))+HEX2DEC(MID(A641,8,2))+'IO RSL'!V490)+1),2))&gt;1,RIGHT(DEC2HEX(255-(HEX2DEC(MID(A641,2,2))+HEX2DEC(MID(A641,4,2))+HEX2DEC(MID(A641,6,2))+HEX2DEC(MID(A641,8,2))+'IO RSL'!V490)+1),2),"0"&amp;RIGHT(DEC2HEX(255-(HEX2DEC(MID(A641,2,2))+HEX2DEC(MID(A641,4,2))+HEX2DEC(MID(A641,6,2))+HEX2DEC(MID(A641,8,2))+'IO RSL'!V490)+1),2))</f>
        <v>D9</v>
      </c>
      <c r="G641" s="83" t="s">
        <v>8380</v>
      </c>
      <c r="H641" s="83" t="str">
        <f t="shared" ca="1" si="12"/>
        <v xml:space="preserve"> </v>
      </c>
    </row>
    <row r="642" spans="1:8" s="83" customFormat="1" x14ac:dyDescent="0.2">
      <c r="A642" s="54" t="s">
        <v>8381</v>
      </c>
      <c r="B642" s="84" t="str">
        <f ca="1">LEFT(A642,9)&amp;'IO RSL'!U491&amp;C642</f>
        <v>:1028000000000000000000000000000000000000C8</v>
      </c>
      <c r="C642" s="83" t="str">
        <f ca="1">IF(LEN(RIGHT(DEC2HEX(255-(HEX2DEC(MID(A642,2,2))+HEX2DEC(MID(A642,4,2))+HEX2DEC(MID(A642,6,2))+HEX2DEC(MID(A642,8,2))+'IO RSL'!V491)+1),2))&gt;1,RIGHT(DEC2HEX(255-(HEX2DEC(MID(A642,2,2))+HEX2DEC(MID(A642,4,2))+HEX2DEC(MID(A642,6,2))+HEX2DEC(MID(A642,8,2))+'IO RSL'!V491)+1),2),"0"&amp;RIGHT(DEC2HEX(255-(HEX2DEC(MID(A642,2,2))+HEX2DEC(MID(A642,4,2))+HEX2DEC(MID(A642,6,2))+HEX2DEC(MID(A642,8,2))+'IO RSL'!V491)+1),2))</f>
        <v>C8</v>
      </c>
      <c r="G642" s="83" t="s">
        <v>8381</v>
      </c>
      <c r="H642" s="83" t="str">
        <f t="shared" ca="1" si="12"/>
        <v xml:space="preserve"> </v>
      </c>
    </row>
    <row r="643" spans="1:8" s="83" customFormat="1" x14ac:dyDescent="0.2">
      <c r="A643" s="54" t="s">
        <v>8382</v>
      </c>
      <c r="B643" s="84" t="str">
        <f ca="1">LEFT(A643,9)&amp;'IO RSL'!U492&amp;C643</f>
        <v>:1028100000000000000000000000000000000000B8</v>
      </c>
      <c r="C643" s="83" t="str">
        <f ca="1">IF(LEN(RIGHT(DEC2HEX(255-(HEX2DEC(MID(A643,2,2))+HEX2DEC(MID(A643,4,2))+HEX2DEC(MID(A643,6,2))+HEX2DEC(MID(A643,8,2))+'IO RSL'!V492)+1),2))&gt;1,RIGHT(DEC2HEX(255-(HEX2DEC(MID(A643,2,2))+HEX2DEC(MID(A643,4,2))+HEX2DEC(MID(A643,6,2))+HEX2DEC(MID(A643,8,2))+'IO RSL'!V492)+1),2),"0"&amp;RIGHT(DEC2HEX(255-(HEX2DEC(MID(A643,2,2))+HEX2DEC(MID(A643,4,2))+HEX2DEC(MID(A643,6,2))+HEX2DEC(MID(A643,8,2))+'IO RSL'!V492)+1),2))</f>
        <v>B8</v>
      </c>
      <c r="G643" s="83" t="s">
        <v>8382</v>
      </c>
      <c r="H643" s="83" t="str">
        <f t="shared" ref="H643:H706" ca="1" si="13">IF(B643&lt;&gt;G643,1," ")</f>
        <v xml:space="preserve"> </v>
      </c>
    </row>
    <row r="644" spans="1:8" s="83" customFormat="1" x14ac:dyDescent="0.2">
      <c r="A644" s="54" t="s">
        <v>8383</v>
      </c>
      <c r="B644" s="84" t="str">
        <f ca="1">LEFT(A644,9)&amp;'IO RSL'!U493&amp;C644</f>
        <v>:1028200000000000000000000000000000000000A8</v>
      </c>
      <c r="C644" s="83" t="str">
        <f ca="1">IF(LEN(RIGHT(DEC2HEX(255-(HEX2DEC(MID(A644,2,2))+HEX2DEC(MID(A644,4,2))+HEX2DEC(MID(A644,6,2))+HEX2DEC(MID(A644,8,2))+'IO RSL'!V493)+1),2))&gt;1,RIGHT(DEC2HEX(255-(HEX2DEC(MID(A644,2,2))+HEX2DEC(MID(A644,4,2))+HEX2DEC(MID(A644,6,2))+HEX2DEC(MID(A644,8,2))+'IO RSL'!V493)+1),2),"0"&amp;RIGHT(DEC2HEX(255-(HEX2DEC(MID(A644,2,2))+HEX2DEC(MID(A644,4,2))+HEX2DEC(MID(A644,6,2))+HEX2DEC(MID(A644,8,2))+'IO RSL'!V493)+1),2))</f>
        <v>A8</v>
      </c>
      <c r="G644" s="83" t="s">
        <v>8383</v>
      </c>
      <c r="H644" s="83" t="str">
        <f t="shared" ca="1" si="13"/>
        <v xml:space="preserve"> </v>
      </c>
    </row>
    <row r="645" spans="1:8" s="83" customFormat="1" x14ac:dyDescent="0.2">
      <c r="A645" s="54" t="s">
        <v>8384</v>
      </c>
      <c r="B645" s="84" t="str">
        <f ca="1">LEFT(A645,9)&amp;'IO RSL'!U494&amp;C645</f>
        <v>:102830000000000000000000000000000000000098</v>
      </c>
      <c r="C645" s="83" t="str">
        <f ca="1">IF(LEN(RIGHT(DEC2HEX(255-(HEX2DEC(MID(A645,2,2))+HEX2DEC(MID(A645,4,2))+HEX2DEC(MID(A645,6,2))+HEX2DEC(MID(A645,8,2))+'IO RSL'!V494)+1),2))&gt;1,RIGHT(DEC2HEX(255-(HEX2DEC(MID(A645,2,2))+HEX2DEC(MID(A645,4,2))+HEX2DEC(MID(A645,6,2))+HEX2DEC(MID(A645,8,2))+'IO RSL'!V494)+1),2),"0"&amp;RIGHT(DEC2HEX(255-(HEX2DEC(MID(A645,2,2))+HEX2DEC(MID(A645,4,2))+HEX2DEC(MID(A645,6,2))+HEX2DEC(MID(A645,8,2))+'IO RSL'!V494)+1),2))</f>
        <v>98</v>
      </c>
      <c r="G645" s="83" t="s">
        <v>8384</v>
      </c>
      <c r="H645" s="83" t="str">
        <f t="shared" ca="1" si="13"/>
        <v xml:space="preserve"> </v>
      </c>
    </row>
    <row r="646" spans="1:8" s="83" customFormat="1" x14ac:dyDescent="0.2">
      <c r="A646" s="54" t="s">
        <v>8385</v>
      </c>
      <c r="B646" s="84" t="str">
        <f ca="1">LEFT(A646,9)&amp;'IO RSL'!U495&amp;C646</f>
        <v>:102840000000000000000000000000000000000088</v>
      </c>
      <c r="C646" s="83" t="str">
        <f ca="1">IF(LEN(RIGHT(DEC2HEX(255-(HEX2DEC(MID(A646,2,2))+HEX2DEC(MID(A646,4,2))+HEX2DEC(MID(A646,6,2))+HEX2DEC(MID(A646,8,2))+'IO RSL'!V495)+1),2))&gt;1,RIGHT(DEC2HEX(255-(HEX2DEC(MID(A646,2,2))+HEX2DEC(MID(A646,4,2))+HEX2DEC(MID(A646,6,2))+HEX2DEC(MID(A646,8,2))+'IO RSL'!V495)+1),2),"0"&amp;RIGHT(DEC2HEX(255-(HEX2DEC(MID(A646,2,2))+HEX2DEC(MID(A646,4,2))+HEX2DEC(MID(A646,6,2))+HEX2DEC(MID(A646,8,2))+'IO RSL'!V495)+1),2))</f>
        <v>88</v>
      </c>
      <c r="G646" s="83" t="s">
        <v>8385</v>
      </c>
      <c r="H646" s="83" t="str">
        <f t="shared" ca="1" si="13"/>
        <v xml:space="preserve"> </v>
      </c>
    </row>
    <row r="647" spans="1:8" s="83" customFormat="1" x14ac:dyDescent="0.2">
      <c r="A647" s="54" t="s">
        <v>8386</v>
      </c>
      <c r="B647" s="84" t="str">
        <f ca="1">LEFT(A647,9)&amp;'IO RSL'!U496&amp;C647</f>
        <v>:102850000000000000000000000000000000000078</v>
      </c>
      <c r="C647" s="83" t="str">
        <f ca="1">IF(LEN(RIGHT(DEC2HEX(255-(HEX2DEC(MID(A647,2,2))+HEX2DEC(MID(A647,4,2))+HEX2DEC(MID(A647,6,2))+HEX2DEC(MID(A647,8,2))+'IO RSL'!V496)+1),2))&gt;1,RIGHT(DEC2HEX(255-(HEX2DEC(MID(A647,2,2))+HEX2DEC(MID(A647,4,2))+HEX2DEC(MID(A647,6,2))+HEX2DEC(MID(A647,8,2))+'IO RSL'!V496)+1),2),"0"&amp;RIGHT(DEC2HEX(255-(HEX2DEC(MID(A647,2,2))+HEX2DEC(MID(A647,4,2))+HEX2DEC(MID(A647,6,2))+HEX2DEC(MID(A647,8,2))+'IO RSL'!V496)+1),2))</f>
        <v>78</v>
      </c>
      <c r="G647" s="83" t="s">
        <v>8386</v>
      </c>
      <c r="H647" s="83" t="str">
        <f t="shared" ca="1" si="13"/>
        <v xml:space="preserve"> </v>
      </c>
    </row>
    <row r="648" spans="1:8" s="83" customFormat="1" x14ac:dyDescent="0.2">
      <c r="A648" s="54" t="s">
        <v>8387</v>
      </c>
      <c r="B648" s="84" t="str">
        <f ca="1">LEFT(A648,9)&amp;'IO RSL'!U497&amp;C648</f>
        <v>:102860000000000000000000000000000000000068</v>
      </c>
      <c r="C648" s="83" t="str">
        <f ca="1">IF(LEN(RIGHT(DEC2HEX(255-(HEX2DEC(MID(A648,2,2))+HEX2DEC(MID(A648,4,2))+HEX2DEC(MID(A648,6,2))+HEX2DEC(MID(A648,8,2))+'IO RSL'!V497)+1),2))&gt;1,RIGHT(DEC2HEX(255-(HEX2DEC(MID(A648,2,2))+HEX2DEC(MID(A648,4,2))+HEX2DEC(MID(A648,6,2))+HEX2DEC(MID(A648,8,2))+'IO RSL'!V497)+1),2),"0"&amp;RIGHT(DEC2HEX(255-(HEX2DEC(MID(A648,2,2))+HEX2DEC(MID(A648,4,2))+HEX2DEC(MID(A648,6,2))+HEX2DEC(MID(A648,8,2))+'IO RSL'!V497)+1),2))</f>
        <v>68</v>
      </c>
      <c r="G648" s="83" t="s">
        <v>8387</v>
      </c>
      <c r="H648" s="83" t="str">
        <f t="shared" ca="1" si="13"/>
        <v xml:space="preserve"> </v>
      </c>
    </row>
    <row r="649" spans="1:8" s="83" customFormat="1" x14ac:dyDescent="0.2">
      <c r="A649" s="54" t="s">
        <v>8388</v>
      </c>
      <c r="B649" s="84" t="str">
        <f ca="1">LEFT(A649,9)&amp;'IO RSL'!U498&amp;C649</f>
        <v>:102870000000000000000000000000000000000058</v>
      </c>
      <c r="C649" s="83" t="str">
        <f ca="1">IF(LEN(RIGHT(DEC2HEX(255-(HEX2DEC(MID(A649,2,2))+HEX2DEC(MID(A649,4,2))+HEX2DEC(MID(A649,6,2))+HEX2DEC(MID(A649,8,2))+'IO RSL'!V498)+1),2))&gt;1,RIGHT(DEC2HEX(255-(HEX2DEC(MID(A649,2,2))+HEX2DEC(MID(A649,4,2))+HEX2DEC(MID(A649,6,2))+HEX2DEC(MID(A649,8,2))+'IO RSL'!V498)+1),2),"0"&amp;RIGHT(DEC2HEX(255-(HEX2DEC(MID(A649,2,2))+HEX2DEC(MID(A649,4,2))+HEX2DEC(MID(A649,6,2))+HEX2DEC(MID(A649,8,2))+'IO RSL'!V498)+1),2))</f>
        <v>58</v>
      </c>
      <c r="G649" s="83" t="s">
        <v>8388</v>
      </c>
      <c r="H649" s="83" t="str">
        <f t="shared" ca="1" si="13"/>
        <v xml:space="preserve"> </v>
      </c>
    </row>
    <row r="650" spans="1:8" s="83" customFormat="1" x14ac:dyDescent="0.2">
      <c r="A650" s="54" t="s">
        <v>8389</v>
      </c>
      <c r="B650" s="84" t="str">
        <f ca="1">LEFT(A650,9)&amp;'IO RSL'!U499&amp;C650</f>
        <v>:102880000000000000000000000000000000000048</v>
      </c>
      <c r="C650" s="83" t="str">
        <f ca="1">IF(LEN(RIGHT(DEC2HEX(255-(HEX2DEC(MID(A650,2,2))+HEX2DEC(MID(A650,4,2))+HEX2DEC(MID(A650,6,2))+HEX2DEC(MID(A650,8,2))+'IO RSL'!V499)+1),2))&gt;1,RIGHT(DEC2HEX(255-(HEX2DEC(MID(A650,2,2))+HEX2DEC(MID(A650,4,2))+HEX2DEC(MID(A650,6,2))+HEX2DEC(MID(A650,8,2))+'IO RSL'!V499)+1),2),"0"&amp;RIGHT(DEC2HEX(255-(HEX2DEC(MID(A650,2,2))+HEX2DEC(MID(A650,4,2))+HEX2DEC(MID(A650,6,2))+HEX2DEC(MID(A650,8,2))+'IO RSL'!V499)+1),2))</f>
        <v>48</v>
      </c>
      <c r="G650" s="83" t="s">
        <v>8389</v>
      </c>
      <c r="H650" s="83" t="str">
        <f t="shared" ca="1" si="13"/>
        <v xml:space="preserve"> </v>
      </c>
    </row>
    <row r="651" spans="1:8" s="83" customFormat="1" x14ac:dyDescent="0.2">
      <c r="A651" s="54" t="s">
        <v>8390</v>
      </c>
      <c r="B651" s="84" t="str">
        <f ca="1">LEFT(A651,9)&amp;'IO RSL'!U500&amp;C651</f>
        <v>:102890000000000000000000000000000000000038</v>
      </c>
      <c r="C651" s="83" t="str">
        <f ca="1">IF(LEN(RIGHT(DEC2HEX(255-(HEX2DEC(MID(A651,2,2))+HEX2DEC(MID(A651,4,2))+HEX2DEC(MID(A651,6,2))+HEX2DEC(MID(A651,8,2))+'IO RSL'!V500)+1),2))&gt;1,RIGHT(DEC2HEX(255-(HEX2DEC(MID(A651,2,2))+HEX2DEC(MID(A651,4,2))+HEX2DEC(MID(A651,6,2))+HEX2DEC(MID(A651,8,2))+'IO RSL'!V500)+1),2),"0"&amp;RIGHT(DEC2HEX(255-(HEX2DEC(MID(A651,2,2))+HEX2DEC(MID(A651,4,2))+HEX2DEC(MID(A651,6,2))+HEX2DEC(MID(A651,8,2))+'IO RSL'!V500)+1),2))</f>
        <v>38</v>
      </c>
      <c r="G651" s="83" t="s">
        <v>8390</v>
      </c>
      <c r="H651" s="83" t="str">
        <f t="shared" ca="1" si="13"/>
        <v xml:space="preserve"> </v>
      </c>
    </row>
    <row r="652" spans="1:8" s="83" customFormat="1" x14ac:dyDescent="0.2">
      <c r="A652" s="54" t="s">
        <v>8391</v>
      </c>
      <c r="B652" s="84" t="str">
        <f ca="1">LEFT(A652,9)&amp;'IO RSL'!U501&amp;C652</f>
        <v>:1028A0000000000000000000000000000000000028</v>
      </c>
      <c r="C652" s="83" t="str">
        <f ca="1">IF(LEN(RIGHT(DEC2HEX(255-(HEX2DEC(MID(A652,2,2))+HEX2DEC(MID(A652,4,2))+HEX2DEC(MID(A652,6,2))+HEX2DEC(MID(A652,8,2))+'IO RSL'!V501)+1),2))&gt;1,RIGHT(DEC2HEX(255-(HEX2DEC(MID(A652,2,2))+HEX2DEC(MID(A652,4,2))+HEX2DEC(MID(A652,6,2))+HEX2DEC(MID(A652,8,2))+'IO RSL'!V501)+1),2),"0"&amp;RIGHT(DEC2HEX(255-(HEX2DEC(MID(A652,2,2))+HEX2DEC(MID(A652,4,2))+HEX2DEC(MID(A652,6,2))+HEX2DEC(MID(A652,8,2))+'IO RSL'!V501)+1),2))</f>
        <v>28</v>
      </c>
      <c r="G652" s="83" t="s">
        <v>8391</v>
      </c>
      <c r="H652" s="83" t="str">
        <f t="shared" ca="1" si="13"/>
        <v xml:space="preserve"> </v>
      </c>
    </row>
    <row r="653" spans="1:8" s="83" customFormat="1" x14ac:dyDescent="0.2">
      <c r="A653" s="54" t="s">
        <v>8392</v>
      </c>
      <c r="B653" s="84" t="str">
        <f ca="1">LEFT(A653,9)&amp;'IO RSL'!U502&amp;C653</f>
        <v>:1028B0000000000000000000000000000000000018</v>
      </c>
      <c r="C653" s="83" t="str">
        <f ca="1">IF(LEN(RIGHT(DEC2HEX(255-(HEX2DEC(MID(A653,2,2))+HEX2DEC(MID(A653,4,2))+HEX2DEC(MID(A653,6,2))+HEX2DEC(MID(A653,8,2))+'IO RSL'!V502)+1),2))&gt;1,RIGHT(DEC2HEX(255-(HEX2DEC(MID(A653,2,2))+HEX2DEC(MID(A653,4,2))+HEX2DEC(MID(A653,6,2))+HEX2DEC(MID(A653,8,2))+'IO RSL'!V502)+1),2),"0"&amp;RIGHT(DEC2HEX(255-(HEX2DEC(MID(A653,2,2))+HEX2DEC(MID(A653,4,2))+HEX2DEC(MID(A653,6,2))+HEX2DEC(MID(A653,8,2))+'IO RSL'!V502)+1),2))</f>
        <v>18</v>
      </c>
      <c r="G653" s="83" t="s">
        <v>8392</v>
      </c>
      <c r="H653" s="83" t="str">
        <f t="shared" ca="1" si="13"/>
        <v xml:space="preserve"> </v>
      </c>
    </row>
    <row r="654" spans="1:8" s="83" customFormat="1" x14ac:dyDescent="0.2">
      <c r="A654" s="54" t="s">
        <v>8393</v>
      </c>
      <c r="B654" s="84" t="str">
        <f ca="1">LEFT(A654,9)&amp;'IO RSL'!U503&amp;C654</f>
        <v>:1028C000040404050406040704080409040A040BAC</v>
      </c>
      <c r="C654" s="83" t="str">
        <f ca="1">IF(LEN(RIGHT(DEC2HEX(255-(HEX2DEC(MID(A654,2,2))+HEX2DEC(MID(A654,4,2))+HEX2DEC(MID(A654,6,2))+HEX2DEC(MID(A654,8,2))+'IO RSL'!V503)+1),2))&gt;1,RIGHT(DEC2HEX(255-(HEX2DEC(MID(A654,2,2))+HEX2DEC(MID(A654,4,2))+HEX2DEC(MID(A654,6,2))+HEX2DEC(MID(A654,8,2))+'IO RSL'!V503)+1),2),"0"&amp;RIGHT(DEC2HEX(255-(HEX2DEC(MID(A654,2,2))+HEX2DEC(MID(A654,4,2))+HEX2DEC(MID(A654,6,2))+HEX2DEC(MID(A654,8,2))+'IO RSL'!V503)+1),2))</f>
        <v>AC</v>
      </c>
      <c r="G654" s="83" t="s">
        <v>10838</v>
      </c>
      <c r="H654" s="83" t="str">
        <f t="shared" ca="1" si="13"/>
        <v xml:space="preserve"> </v>
      </c>
    </row>
    <row r="655" spans="1:8" s="83" customFormat="1" x14ac:dyDescent="0.2">
      <c r="A655" s="54" t="s">
        <v>8394</v>
      </c>
      <c r="B655" s="84" t="str">
        <f ca="1">LEFT(A655,9)&amp;'IO RSL'!U504&amp;C655</f>
        <v>:1028D000040C040D040E040F04100411041204135C</v>
      </c>
      <c r="C655" s="83" t="str">
        <f ca="1">IF(LEN(RIGHT(DEC2HEX(255-(HEX2DEC(MID(A655,2,2))+HEX2DEC(MID(A655,4,2))+HEX2DEC(MID(A655,6,2))+HEX2DEC(MID(A655,8,2))+'IO RSL'!V504)+1),2))&gt;1,RIGHT(DEC2HEX(255-(HEX2DEC(MID(A655,2,2))+HEX2DEC(MID(A655,4,2))+HEX2DEC(MID(A655,6,2))+HEX2DEC(MID(A655,8,2))+'IO RSL'!V504)+1),2),"0"&amp;RIGHT(DEC2HEX(255-(HEX2DEC(MID(A655,2,2))+HEX2DEC(MID(A655,4,2))+HEX2DEC(MID(A655,6,2))+HEX2DEC(MID(A655,8,2))+'IO RSL'!V504)+1),2))</f>
        <v>5C</v>
      </c>
      <c r="G655" s="83" t="s">
        <v>10839</v>
      </c>
      <c r="H655" s="83" t="str">
        <f t="shared" ca="1" si="13"/>
        <v xml:space="preserve"> </v>
      </c>
    </row>
    <row r="656" spans="1:8" s="83" customFormat="1" x14ac:dyDescent="0.2">
      <c r="A656" s="54" t="s">
        <v>8395</v>
      </c>
      <c r="B656" s="84" t="str">
        <f ca="1">LEFT(A656,9)&amp;'IO RSL'!U505&amp;C656</f>
        <v>:1028E0000414041504160417041804190419041B0D</v>
      </c>
      <c r="C656" s="83" t="str">
        <f ca="1">IF(LEN(RIGHT(DEC2HEX(255-(HEX2DEC(MID(A656,2,2))+HEX2DEC(MID(A656,4,2))+HEX2DEC(MID(A656,6,2))+HEX2DEC(MID(A656,8,2))+'IO RSL'!V505)+1),2))&gt;1,RIGHT(DEC2HEX(255-(HEX2DEC(MID(A656,2,2))+HEX2DEC(MID(A656,4,2))+HEX2DEC(MID(A656,6,2))+HEX2DEC(MID(A656,8,2))+'IO RSL'!V505)+1),2),"0"&amp;RIGHT(DEC2HEX(255-(HEX2DEC(MID(A656,2,2))+HEX2DEC(MID(A656,4,2))+HEX2DEC(MID(A656,6,2))+HEX2DEC(MID(A656,8,2))+'IO RSL'!V505)+1),2))</f>
        <v>0D</v>
      </c>
      <c r="G656" s="83" t="s">
        <v>10840</v>
      </c>
      <c r="H656" s="83" t="str">
        <f t="shared" ca="1" si="13"/>
        <v xml:space="preserve"> </v>
      </c>
    </row>
    <row r="657" spans="1:8" s="83" customFormat="1" x14ac:dyDescent="0.2">
      <c r="A657" s="54" t="s">
        <v>8396</v>
      </c>
      <c r="B657" s="84" t="str">
        <f ca="1">LEFT(A657,9)&amp;'IO RSL'!U506&amp;C657</f>
        <v>:1028F000041C041D041E041F0420042104220423BC</v>
      </c>
      <c r="C657" s="83" t="str">
        <f ca="1">IF(LEN(RIGHT(DEC2HEX(255-(HEX2DEC(MID(A657,2,2))+HEX2DEC(MID(A657,4,2))+HEX2DEC(MID(A657,6,2))+HEX2DEC(MID(A657,8,2))+'IO RSL'!V506)+1),2))&gt;1,RIGHT(DEC2HEX(255-(HEX2DEC(MID(A657,2,2))+HEX2DEC(MID(A657,4,2))+HEX2DEC(MID(A657,6,2))+HEX2DEC(MID(A657,8,2))+'IO RSL'!V506)+1),2),"0"&amp;RIGHT(DEC2HEX(255-(HEX2DEC(MID(A657,2,2))+HEX2DEC(MID(A657,4,2))+HEX2DEC(MID(A657,6,2))+HEX2DEC(MID(A657,8,2))+'IO RSL'!V506)+1),2))</f>
        <v>BC</v>
      </c>
      <c r="G657" s="83" t="s">
        <v>10841</v>
      </c>
      <c r="H657" s="83" t="str">
        <f t="shared" ca="1" si="13"/>
        <v xml:space="preserve"> </v>
      </c>
    </row>
    <row r="658" spans="1:8" s="83" customFormat="1" x14ac:dyDescent="0.2">
      <c r="A658" s="54" t="s">
        <v>8397</v>
      </c>
      <c r="B658" s="84" t="str">
        <f ca="1">LEFT(A658,9)&amp;'IO RSL'!U507&amp;C658</f>
        <v>:10290000042404250426042704280429042A042B6B</v>
      </c>
      <c r="C658" s="83" t="str">
        <f ca="1">IF(LEN(RIGHT(DEC2HEX(255-(HEX2DEC(MID(A658,2,2))+HEX2DEC(MID(A658,4,2))+HEX2DEC(MID(A658,6,2))+HEX2DEC(MID(A658,8,2))+'IO RSL'!V507)+1),2))&gt;1,RIGHT(DEC2HEX(255-(HEX2DEC(MID(A658,2,2))+HEX2DEC(MID(A658,4,2))+HEX2DEC(MID(A658,6,2))+HEX2DEC(MID(A658,8,2))+'IO RSL'!V507)+1),2),"0"&amp;RIGHT(DEC2HEX(255-(HEX2DEC(MID(A658,2,2))+HEX2DEC(MID(A658,4,2))+HEX2DEC(MID(A658,6,2))+HEX2DEC(MID(A658,8,2))+'IO RSL'!V507)+1),2))</f>
        <v>6B</v>
      </c>
      <c r="G658" s="83" t="s">
        <v>10842</v>
      </c>
      <c r="H658" s="83" t="str">
        <f t="shared" ca="1" si="13"/>
        <v xml:space="preserve"> </v>
      </c>
    </row>
    <row r="659" spans="1:8" s="83" customFormat="1" x14ac:dyDescent="0.2">
      <c r="A659" s="54" t="s">
        <v>8398</v>
      </c>
      <c r="B659" s="84" t="str">
        <f ca="1">LEFT(A659,9)&amp;'IO RSL'!U508&amp;C659</f>
        <v>:10291000042C042D042E042F04300431043204331B</v>
      </c>
      <c r="C659" s="83" t="str">
        <f ca="1">IF(LEN(RIGHT(DEC2HEX(255-(HEX2DEC(MID(A659,2,2))+HEX2DEC(MID(A659,4,2))+HEX2DEC(MID(A659,6,2))+HEX2DEC(MID(A659,8,2))+'IO RSL'!V508)+1),2))&gt;1,RIGHT(DEC2HEX(255-(HEX2DEC(MID(A659,2,2))+HEX2DEC(MID(A659,4,2))+HEX2DEC(MID(A659,6,2))+HEX2DEC(MID(A659,8,2))+'IO RSL'!V508)+1),2),"0"&amp;RIGHT(DEC2HEX(255-(HEX2DEC(MID(A659,2,2))+HEX2DEC(MID(A659,4,2))+HEX2DEC(MID(A659,6,2))+HEX2DEC(MID(A659,8,2))+'IO RSL'!V508)+1),2))</f>
        <v>1B</v>
      </c>
      <c r="G659" s="83" t="s">
        <v>10843</v>
      </c>
      <c r="H659" s="83" t="str">
        <f t="shared" ca="1" si="13"/>
        <v xml:space="preserve"> </v>
      </c>
    </row>
    <row r="660" spans="1:8" s="83" customFormat="1" x14ac:dyDescent="0.2">
      <c r="A660" s="54" t="s">
        <v>8399</v>
      </c>
      <c r="B660" s="84" t="str">
        <f ca="1">LEFT(A660,9)&amp;'IO RSL'!U509&amp;C660</f>
        <v>:10292000043404350436043704380439043A00000A</v>
      </c>
      <c r="C660" s="83" t="str">
        <f ca="1">IF(LEN(RIGHT(DEC2HEX(255-(HEX2DEC(MID(A660,2,2))+HEX2DEC(MID(A660,4,2))+HEX2DEC(MID(A660,6,2))+HEX2DEC(MID(A660,8,2))+'IO RSL'!V509)+1),2))&gt;1,RIGHT(DEC2HEX(255-(HEX2DEC(MID(A660,2,2))+HEX2DEC(MID(A660,4,2))+HEX2DEC(MID(A660,6,2))+HEX2DEC(MID(A660,8,2))+'IO RSL'!V509)+1),2),"0"&amp;RIGHT(DEC2HEX(255-(HEX2DEC(MID(A660,2,2))+HEX2DEC(MID(A660,4,2))+HEX2DEC(MID(A660,6,2))+HEX2DEC(MID(A660,8,2))+'IO RSL'!V509)+1),2))</f>
        <v>0A</v>
      </c>
      <c r="G660" s="83" t="s">
        <v>10844</v>
      </c>
      <c r="H660" s="83" t="str">
        <f t="shared" ca="1" si="13"/>
        <v xml:space="preserve"> </v>
      </c>
    </row>
    <row r="661" spans="1:8" s="83" customFormat="1" x14ac:dyDescent="0.2">
      <c r="A661" s="54" t="s">
        <v>8400</v>
      </c>
      <c r="B661" s="84" t="str">
        <f ca="1">LEFT(A661,9)&amp;'IO RSL'!U510&amp;C661</f>
        <v>:102930000000000000000000000000000000000097</v>
      </c>
      <c r="C661" s="83" t="str">
        <f ca="1">IF(LEN(RIGHT(DEC2HEX(255-(HEX2DEC(MID(A661,2,2))+HEX2DEC(MID(A661,4,2))+HEX2DEC(MID(A661,6,2))+HEX2DEC(MID(A661,8,2))+'IO RSL'!V510)+1),2))&gt;1,RIGHT(DEC2HEX(255-(HEX2DEC(MID(A661,2,2))+HEX2DEC(MID(A661,4,2))+HEX2DEC(MID(A661,6,2))+HEX2DEC(MID(A661,8,2))+'IO RSL'!V510)+1),2),"0"&amp;RIGHT(DEC2HEX(255-(HEX2DEC(MID(A661,2,2))+HEX2DEC(MID(A661,4,2))+HEX2DEC(MID(A661,6,2))+HEX2DEC(MID(A661,8,2))+'IO RSL'!V510)+1),2))</f>
        <v>97</v>
      </c>
      <c r="G661" s="83" t="s">
        <v>8400</v>
      </c>
      <c r="H661" s="83" t="str">
        <f t="shared" ca="1" si="13"/>
        <v xml:space="preserve"> </v>
      </c>
    </row>
    <row r="662" spans="1:8" s="83" customFormat="1" x14ac:dyDescent="0.2">
      <c r="A662" s="54" t="s">
        <v>8401</v>
      </c>
      <c r="B662" s="84" t="str">
        <f ca="1">LEFT(A662,9)&amp;'IO RSL'!U511&amp;C662</f>
        <v>:102940000000000000000000000000000000000087</v>
      </c>
      <c r="C662" s="83" t="str">
        <f ca="1">IF(LEN(RIGHT(DEC2HEX(255-(HEX2DEC(MID(A662,2,2))+HEX2DEC(MID(A662,4,2))+HEX2DEC(MID(A662,6,2))+HEX2DEC(MID(A662,8,2))+'IO RSL'!V511)+1),2))&gt;1,RIGHT(DEC2HEX(255-(HEX2DEC(MID(A662,2,2))+HEX2DEC(MID(A662,4,2))+HEX2DEC(MID(A662,6,2))+HEX2DEC(MID(A662,8,2))+'IO RSL'!V511)+1),2),"0"&amp;RIGHT(DEC2HEX(255-(HEX2DEC(MID(A662,2,2))+HEX2DEC(MID(A662,4,2))+HEX2DEC(MID(A662,6,2))+HEX2DEC(MID(A662,8,2))+'IO RSL'!V511)+1),2))</f>
        <v>87</v>
      </c>
      <c r="G662" s="83" t="s">
        <v>8401</v>
      </c>
      <c r="H662" s="83" t="str">
        <f t="shared" ca="1" si="13"/>
        <v xml:space="preserve"> </v>
      </c>
    </row>
    <row r="663" spans="1:8" s="83" customFormat="1" x14ac:dyDescent="0.2">
      <c r="A663" s="54" t="s">
        <v>8402</v>
      </c>
      <c r="B663" s="84" t="str">
        <f ca="1">LEFT(A663,9)&amp;'IO RSL'!U512&amp;C663</f>
        <v>:102950000000000000000000000000000000000077</v>
      </c>
      <c r="C663" s="83" t="str">
        <f ca="1">IF(LEN(RIGHT(DEC2HEX(255-(HEX2DEC(MID(A663,2,2))+HEX2DEC(MID(A663,4,2))+HEX2DEC(MID(A663,6,2))+HEX2DEC(MID(A663,8,2))+'IO RSL'!V512)+1),2))&gt;1,RIGHT(DEC2HEX(255-(HEX2DEC(MID(A663,2,2))+HEX2DEC(MID(A663,4,2))+HEX2DEC(MID(A663,6,2))+HEX2DEC(MID(A663,8,2))+'IO RSL'!V512)+1),2),"0"&amp;RIGHT(DEC2HEX(255-(HEX2DEC(MID(A663,2,2))+HEX2DEC(MID(A663,4,2))+HEX2DEC(MID(A663,6,2))+HEX2DEC(MID(A663,8,2))+'IO RSL'!V512)+1),2))</f>
        <v>77</v>
      </c>
      <c r="G663" s="83" t="s">
        <v>8402</v>
      </c>
      <c r="H663" s="83" t="str">
        <f t="shared" ca="1" si="13"/>
        <v xml:space="preserve"> </v>
      </c>
    </row>
    <row r="664" spans="1:8" s="83" customFormat="1" x14ac:dyDescent="0.2">
      <c r="A664" s="54" t="s">
        <v>8403</v>
      </c>
      <c r="B664" s="84" t="str">
        <f ca="1">LEFT(A664,9)&amp;'IO RSL'!U513&amp;C664</f>
        <v>:102960000000000000000000000000000000000067</v>
      </c>
      <c r="C664" s="83" t="str">
        <f ca="1">IF(LEN(RIGHT(DEC2HEX(255-(HEX2DEC(MID(A664,2,2))+HEX2DEC(MID(A664,4,2))+HEX2DEC(MID(A664,6,2))+HEX2DEC(MID(A664,8,2))+'IO RSL'!V513)+1),2))&gt;1,RIGHT(DEC2HEX(255-(HEX2DEC(MID(A664,2,2))+HEX2DEC(MID(A664,4,2))+HEX2DEC(MID(A664,6,2))+HEX2DEC(MID(A664,8,2))+'IO RSL'!V513)+1),2),"0"&amp;RIGHT(DEC2HEX(255-(HEX2DEC(MID(A664,2,2))+HEX2DEC(MID(A664,4,2))+HEX2DEC(MID(A664,6,2))+HEX2DEC(MID(A664,8,2))+'IO RSL'!V513)+1),2))</f>
        <v>67</v>
      </c>
      <c r="G664" s="83" t="s">
        <v>8403</v>
      </c>
      <c r="H664" s="83" t="str">
        <f t="shared" ca="1" si="13"/>
        <v xml:space="preserve"> </v>
      </c>
    </row>
    <row r="665" spans="1:8" s="83" customFormat="1" x14ac:dyDescent="0.2">
      <c r="A665" s="54" t="s">
        <v>8404</v>
      </c>
      <c r="B665" s="84" t="str">
        <f ca="1">LEFT(A665,9)&amp;'IO RSL'!U514&amp;C665</f>
        <v>:102970000000000000000000000000000000000057</v>
      </c>
      <c r="C665" s="83" t="str">
        <f ca="1">IF(LEN(RIGHT(DEC2HEX(255-(HEX2DEC(MID(A665,2,2))+HEX2DEC(MID(A665,4,2))+HEX2DEC(MID(A665,6,2))+HEX2DEC(MID(A665,8,2))+'IO RSL'!V514)+1),2))&gt;1,RIGHT(DEC2HEX(255-(HEX2DEC(MID(A665,2,2))+HEX2DEC(MID(A665,4,2))+HEX2DEC(MID(A665,6,2))+HEX2DEC(MID(A665,8,2))+'IO RSL'!V514)+1),2),"0"&amp;RIGHT(DEC2HEX(255-(HEX2DEC(MID(A665,2,2))+HEX2DEC(MID(A665,4,2))+HEX2DEC(MID(A665,6,2))+HEX2DEC(MID(A665,8,2))+'IO RSL'!V514)+1),2))</f>
        <v>57</v>
      </c>
      <c r="G665" s="83" t="s">
        <v>8404</v>
      </c>
      <c r="H665" s="83" t="str">
        <f t="shared" ca="1" si="13"/>
        <v xml:space="preserve"> </v>
      </c>
    </row>
    <row r="666" spans="1:8" s="83" customFormat="1" x14ac:dyDescent="0.2">
      <c r="A666" s="54" t="s">
        <v>8405</v>
      </c>
      <c r="B666" s="84" t="str">
        <f ca="1">LEFT(A666,9)&amp;'IO RSL'!U515&amp;C666</f>
        <v>:10298000000000000000000000000805080608071D</v>
      </c>
      <c r="C666" s="83" t="str">
        <f ca="1">IF(LEN(RIGHT(DEC2HEX(255-(HEX2DEC(MID(A666,2,2))+HEX2DEC(MID(A666,4,2))+HEX2DEC(MID(A666,6,2))+HEX2DEC(MID(A666,8,2))+'IO RSL'!V515)+1),2))&gt;1,RIGHT(DEC2HEX(255-(HEX2DEC(MID(A666,2,2))+HEX2DEC(MID(A666,4,2))+HEX2DEC(MID(A666,6,2))+HEX2DEC(MID(A666,8,2))+'IO RSL'!V515)+1),2),"0"&amp;RIGHT(DEC2HEX(255-(HEX2DEC(MID(A666,2,2))+HEX2DEC(MID(A666,4,2))+HEX2DEC(MID(A666,6,2))+HEX2DEC(MID(A666,8,2))+'IO RSL'!V515)+1),2))</f>
        <v>1D</v>
      </c>
      <c r="G666" s="83" t="s">
        <v>10845</v>
      </c>
      <c r="H666" s="83" t="str">
        <f t="shared" ca="1" si="13"/>
        <v xml:space="preserve"> </v>
      </c>
    </row>
    <row r="667" spans="1:8" s="83" customFormat="1" x14ac:dyDescent="0.2">
      <c r="A667" s="54" t="s">
        <v>8406</v>
      </c>
      <c r="B667" s="84" t="str">
        <f ca="1">LEFT(A667,9)&amp;'IO RSL'!U516&amp;C667</f>
        <v>:1029900008080809080A080B080C080D080E080F9B</v>
      </c>
      <c r="C667" s="83" t="str">
        <f ca="1">IF(LEN(RIGHT(DEC2HEX(255-(HEX2DEC(MID(A667,2,2))+HEX2DEC(MID(A667,4,2))+HEX2DEC(MID(A667,6,2))+HEX2DEC(MID(A667,8,2))+'IO RSL'!V516)+1),2))&gt;1,RIGHT(DEC2HEX(255-(HEX2DEC(MID(A667,2,2))+HEX2DEC(MID(A667,4,2))+HEX2DEC(MID(A667,6,2))+HEX2DEC(MID(A667,8,2))+'IO RSL'!V516)+1),2),"0"&amp;RIGHT(DEC2HEX(255-(HEX2DEC(MID(A667,2,2))+HEX2DEC(MID(A667,4,2))+HEX2DEC(MID(A667,6,2))+HEX2DEC(MID(A667,8,2))+'IO RSL'!V516)+1),2))</f>
        <v>9B</v>
      </c>
      <c r="G667" s="83" t="s">
        <v>10846</v>
      </c>
      <c r="H667" s="83" t="str">
        <f t="shared" ca="1" si="13"/>
        <v xml:space="preserve"> </v>
      </c>
    </row>
    <row r="668" spans="1:8" s="83" customFormat="1" x14ac:dyDescent="0.2">
      <c r="A668" s="54" t="s">
        <v>8407</v>
      </c>
      <c r="B668" s="84" t="str">
        <f ca="1">LEFT(A668,9)&amp;'IO RSL'!U517&amp;C668</f>
        <v>:1029A000081008110812081308140815081608174B</v>
      </c>
      <c r="C668" s="83" t="str">
        <f ca="1">IF(LEN(RIGHT(DEC2HEX(255-(HEX2DEC(MID(A668,2,2))+HEX2DEC(MID(A668,4,2))+HEX2DEC(MID(A668,6,2))+HEX2DEC(MID(A668,8,2))+'IO RSL'!V517)+1),2))&gt;1,RIGHT(DEC2HEX(255-(HEX2DEC(MID(A668,2,2))+HEX2DEC(MID(A668,4,2))+HEX2DEC(MID(A668,6,2))+HEX2DEC(MID(A668,8,2))+'IO RSL'!V517)+1),2),"0"&amp;RIGHT(DEC2HEX(255-(HEX2DEC(MID(A668,2,2))+HEX2DEC(MID(A668,4,2))+HEX2DEC(MID(A668,6,2))+HEX2DEC(MID(A668,8,2))+'IO RSL'!V517)+1),2))</f>
        <v>4B</v>
      </c>
      <c r="G668" s="83" t="s">
        <v>10847</v>
      </c>
      <c r="H668" s="83" t="str">
        <f t="shared" ca="1" si="13"/>
        <v xml:space="preserve"> </v>
      </c>
    </row>
    <row r="669" spans="1:8" s="83" customFormat="1" x14ac:dyDescent="0.2">
      <c r="A669" s="54" t="s">
        <v>8408</v>
      </c>
      <c r="B669" s="84" t="str">
        <f ca="1">LEFT(A669,9)&amp;'IO RSL'!U518&amp;C669</f>
        <v>:1029B00008180819081A081B081C081D081E081FFB</v>
      </c>
      <c r="C669" s="83" t="str">
        <f ca="1">IF(LEN(RIGHT(DEC2HEX(255-(HEX2DEC(MID(A669,2,2))+HEX2DEC(MID(A669,4,2))+HEX2DEC(MID(A669,6,2))+HEX2DEC(MID(A669,8,2))+'IO RSL'!V518)+1),2))&gt;1,RIGHT(DEC2HEX(255-(HEX2DEC(MID(A669,2,2))+HEX2DEC(MID(A669,4,2))+HEX2DEC(MID(A669,6,2))+HEX2DEC(MID(A669,8,2))+'IO RSL'!V518)+1),2),"0"&amp;RIGHT(DEC2HEX(255-(HEX2DEC(MID(A669,2,2))+HEX2DEC(MID(A669,4,2))+HEX2DEC(MID(A669,6,2))+HEX2DEC(MID(A669,8,2))+'IO RSL'!V518)+1),2))</f>
        <v>FB</v>
      </c>
      <c r="G669" s="83" t="s">
        <v>10848</v>
      </c>
      <c r="H669" s="83" t="str">
        <f t="shared" ca="1" si="13"/>
        <v xml:space="preserve"> </v>
      </c>
    </row>
    <row r="670" spans="1:8" s="83" customFormat="1" x14ac:dyDescent="0.2">
      <c r="A670" s="54" t="s">
        <v>8409</v>
      </c>
      <c r="B670" s="84" t="str">
        <f ca="1">LEFT(A670,9)&amp;'IO RSL'!U519&amp;C670</f>
        <v>:1029C00008200821082208230824082508260827AB</v>
      </c>
      <c r="C670" s="83" t="str">
        <f ca="1">IF(LEN(RIGHT(DEC2HEX(255-(HEX2DEC(MID(A670,2,2))+HEX2DEC(MID(A670,4,2))+HEX2DEC(MID(A670,6,2))+HEX2DEC(MID(A670,8,2))+'IO RSL'!V519)+1),2))&gt;1,RIGHT(DEC2HEX(255-(HEX2DEC(MID(A670,2,2))+HEX2DEC(MID(A670,4,2))+HEX2DEC(MID(A670,6,2))+HEX2DEC(MID(A670,8,2))+'IO RSL'!V519)+1),2),"0"&amp;RIGHT(DEC2HEX(255-(HEX2DEC(MID(A670,2,2))+HEX2DEC(MID(A670,4,2))+HEX2DEC(MID(A670,6,2))+HEX2DEC(MID(A670,8,2))+'IO RSL'!V519)+1),2))</f>
        <v>AB</v>
      </c>
      <c r="G670" s="83" t="s">
        <v>10849</v>
      </c>
      <c r="H670" s="83" t="str">
        <f t="shared" ca="1" si="13"/>
        <v xml:space="preserve"> </v>
      </c>
    </row>
    <row r="671" spans="1:8" s="83" customFormat="1" x14ac:dyDescent="0.2">
      <c r="A671" s="54" t="s">
        <v>8410</v>
      </c>
      <c r="B671" s="84" t="str">
        <f ca="1">LEFT(A671,9)&amp;'IO RSL'!U520&amp;C671</f>
        <v>:1029D00008280829082A082B082C082D082E082F5B</v>
      </c>
      <c r="C671" s="83" t="str">
        <f ca="1">IF(LEN(RIGHT(DEC2HEX(255-(HEX2DEC(MID(A671,2,2))+HEX2DEC(MID(A671,4,2))+HEX2DEC(MID(A671,6,2))+HEX2DEC(MID(A671,8,2))+'IO RSL'!V520)+1),2))&gt;1,RIGHT(DEC2HEX(255-(HEX2DEC(MID(A671,2,2))+HEX2DEC(MID(A671,4,2))+HEX2DEC(MID(A671,6,2))+HEX2DEC(MID(A671,8,2))+'IO RSL'!V520)+1),2),"0"&amp;RIGHT(DEC2HEX(255-(HEX2DEC(MID(A671,2,2))+HEX2DEC(MID(A671,4,2))+HEX2DEC(MID(A671,6,2))+HEX2DEC(MID(A671,8,2))+'IO RSL'!V520)+1),2))</f>
        <v>5B</v>
      </c>
      <c r="G671" s="83" t="s">
        <v>10850</v>
      </c>
      <c r="H671" s="83" t="str">
        <f t="shared" ca="1" si="13"/>
        <v xml:space="preserve"> </v>
      </c>
    </row>
    <row r="672" spans="1:8" s="83" customFormat="1" x14ac:dyDescent="0.2">
      <c r="A672" s="54" t="s">
        <v>8411</v>
      </c>
      <c r="B672" s="84" t="str">
        <f ca="1">LEFT(A672,9)&amp;'IO RSL'!U521&amp;C672</f>
        <v>:1029E000083008310832083308340835083608370B</v>
      </c>
      <c r="C672" s="83" t="str">
        <f ca="1">IF(LEN(RIGHT(DEC2HEX(255-(HEX2DEC(MID(A672,2,2))+HEX2DEC(MID(A672,4,2))+HEX2DEC(MID(A672,6,2))+HEX2DEC(MID(A672,8,2))+'IO RSL'!V521)+1),2))&gt;1,RIGHT(DEC2HEX(255-(HEX2DEC(MID(A672,2,2))+HEX2DEC(MID(A672,4,2))+HEX2DEC(MID(A672,6,2))+HEX2DEC(MID(A672,8,2))+'IO RSL'!V521)+1),2),"0"&amp;RIGHT(DEC2HEX(255-(HEX2DEC(MID(A672,2,2))+HEX2DEC(MID(A672,4,2))+HEX2DEC(MID(A672,6,2))+HEX2DEC(MID(A672,8,2))+'IO RSL'!V521)+1),2))</f>
        <v>0B</v>
      </c>
      <c r="G672" s="83" t="s">
        <v>10851</v>
      </c>
      <c r="H672" s="83" t="str">
        <f t="shared" ca="1" si="13"/>
        <v xml:space="preserve"> </v>
      </c>
    </row>
    <row r="673" spans="1:8" s="83" customFormat="1" x14ac:dyDescent="0.2">
      <c r="A673" s="54" t="s">
        <v>8412</v>
      </c>
      <c r="B673" s="84" t="str">
        <f ca="1">LEFT(A673,9)&amp;'IO RSL'!U522&amp;C673</f>
        <v>:1029F00008380839083A083B0000000000000000D1</v>
      </c>
      <c r="C673" s="83" t="str">
        <f ca="1">IF(LEN(RIGHT(DEC2HEX(255-(HEX2DEC(MID(A673,2,2))+HEX2DEC(MID(A673,4,2))+HEX2DEC(MID(A673,6,2))+HEX2DEC(MID(A673,8,2))+'IO RSL'!V522)+1),2))&gt;1,RIGHT(DEC2HEX(255-(HEX2DEC(MID(A673,2,2))+HEX2DEC(MID(A673,4,2))+HEX2DEC(MID(A673,6,2))+HEX2DEC(MID(A673,8,2))+'IO RSL'!V522)+1),2),"0"&amp;RIGHT(DEC2HEX(255-(HEX2DEC(MID(A673,2,2))+HEX2DEC(MID(A673,4,2))+HEX2DEC(MID(A673,6,2))+HEX2DEC(MID(A673,8,2))+'IO RSL'!V522)+1),2))</f>
        <v>D1</v>
      </c>
      <c r="G673" s="83" t="s">
        <v>10852</v>
      </c>
      <c r="H673" s="83" t="str">
        <f t="shared" ca="1" si="13"/>
        <v xml:space="preserve"> </v>
      </c>
    </row>
    <row r="674" spans="1:8" s="83" customFormat="1" x14ac:dyDescent="0.2">
      <c r="A674" s="54" t="s">
        <v>8413</v>
      </c>
      <c r="B674" s="84" t="str">
        <f ca="1">LEFT(A674,9)&amp;'IO RSL'!U523&amp;C674</f>
        <v>:102A000000000000000000000000000000000000C6</v>
      </c>
      <c r="C674" s="83" t="str">
        <f ca="1">IF(LEN(RIGHT(DEC2HEX(255-(HEX2DEC(MID(A674,2,2))+HEX2DEC(MID(A674,4,2))+HEX2DEC(MID(A674,6,2))+HEX2DEC(MID(A674,8,2))+'IO RSL'!V523)+1),2))&gt;1,RIGHT(DEC2HEX(255-(HEX2DEC(MID(A674,2,2))+HEX2DEC(MID(A674,4,2))+HEX2DEC(MID(A674,6,2))+HEX2DEC(MID(A674,8,2))+'IO RSL'!V523)+1),2),"0"&amp;RIGHT(DEC2HEX(255-(HEX2DEC(MID(A674,2,2))+HEX2DEC(MID(A674,4,2))+HEX2DEC(MID(A674,6,2))+HEX2DEC(MID(A674,8,2))+'IO RSL'!V523)+1),2))</f>
        <v>C6</v>
      </c>
      <c r="G674" s="83" t="s">
        <v>8413</v>
      </c>
      <c r="H674" s="83" t="str">
        <f t="shared" ca="1" si="13"/>
        <v xml:space="preserve"> </v>
      </c>
    </row>
    <row r="675" spans="1:8" s="83" customFormat="1" x14ac:dyDescent="0.2">
      <c r="A675" s="54" t="s">
        <v>8414</v>
      </c>
      <c r="B675" s="84" t="str">
        <f ca="1">LEFT(A675,9)&amp;'IO RSL'!U524&amp;C675</f>
        <v>:102A100000000000000000000000000000000000B6</v>
      </c>
      <c r="C675" s="83" t="str">
        <f ca="1">IF(LEN(RIGHT(DEC2HEX(255-(HEX2DEC(MID(A675,2,2))+HEX2DEC(MID(A675,4,2))+HEX2DEC(MID(A675,6,2))+HEX2DEC(MID(A675,8,2))+'IO RSL'!V524)+1),2))&gt;1,RIGHT(DEC2HEX(255-(HEX2DEC(MID(A675,2,2))+HEX2DEC(MID(A675,4,2))+HEX2DEC(MID(A675,6,2))+HEX2DEC(MID(A675,8,2))+'IO RSL'!V524)+1),2),"0"&amp;RIGHT(DEC2HEX(255-(HEX2DEC(MID(A675,2,2))+HEX2DEC(MID(A675,4,2))+HEX2DEC(MID(A675,6,2))+HEX2DEC(MID(A675,8,2))+'IO RSL'!V524)+1),2))</f>
        <v>B6</v>
      </c>
      <c r="G675" s="83" t="s">
        <v>8414</v>
      </c>
      <c r="H675" s="83" t="str">
        <f t="shared" ca="1" si="13"/>
        <v xml:space="preserve"> </v>
      </c>
    </row>
    <row r="676" spans="1:8" s="83" customFormat="1" x14ac:dyDescent="0.2">
      <c r="A676" s="54" t="s">
        <v>8415</v>
      </c>
      <c r="B676" s="84" t="str">
        <f ca="1">LEFT(A676,9)&amp;'IO RSL'!U525&amp;C676</f>
        <v>:102A200000000000000000000000000000000000A6</v>
      </c>
      <c r="C676" s="83" t="str">
        <f ca="1">IF(LEN(RIGHT(DEC2HEX(255-(HEX2DEC(MID(A676,2,2))+HEX2DEC(MID(A676,4,2))+HEX2DEC(MID(A676,6,2))+HEX2DEC(MID(A676,8,2))+'IO RSL'!V525)+1),2))&gt;1,RIGHT(DEC2HEX(255-(HEX2DEC(MID(A676,2,2))+HEX2DEC(MID(A676,4,2))+HEX2DEC(MID(A676,6,2))+HEX2DEC(MID(A676,8,2))+'IO RSL'!V525)+1),2),"0"&amp;RIGHT(DEC2HEX(255-(HEX2DEC(MID(A676,2,2))+HEX2DEC(MID(A676,4,2))+HEX2DEC(MID(A676,6,2))+HEX2DEC(MID(A676,8,2))+'IO RSL'!V525)+1),2))</f>
        <v>A6</v>
      </c>
      <c r="G676" s="83" t="s">
        <v>8415</v>
      </c>
      <c r="H676" s="83" t="str">
        <f t="shared" ca="1" si="13"/>
        <v xml:space="preserve"> </v>
      </c>
    </row>
    <row r="677" spans="1:8" s="83" customFormat="1" x14ac:dyDescent="0.2">
      <c r="A677" s="54" t="s">
        <v>8416</v>
      </c>
      <c r="B677" s="84" t="str">
        <f ca="1">LEFT(A677,9)&amp;'IO RSL'!U526&amp;C677</f>
        <v>:102A30000000000000000000000000000000000096</v>
      </c>
      <c r="C677" s="83" t="str">
        <f ca="1">IF(LEN(RIGHT(DEC2HEX(255-(HEX2DEC(MID(A677,2,2))+HEX2DEC(MID(A677,4,2))+HEX2DEC(MID(A677,6,2))+HEX2DEC(MID(A677,8,2))+'IO RSL'!V526)+1),2))&gt;1,RIGHT(DEC2HEX(255-(HEX2DEC(MID(A677,2,2))+HEX2DEC(MID(A677,4,2))+HEX2DEC(MID(A677,6,2))+HEX2DEC(MID(A677,8,2))+'IO RSL'!V526)+1),2),"0"&amp;RIGHT(DEC2HEX(255-(HEX2DEC(MID(A677,2,2))+HEX2DEC(MID(A677,4,2))+HEX2DEC(MID(A677,6,2))+HEX2DEC(MID(A677,8,2))+'IO RSL'!V526)+1),2))</f>
        <v>96</v>
      </c>
      <c r="G677" s="83" t="s">
        <v>8416</v>
      </c>
      <c r="H677" s="83" t="str">
        <f t="shared" ca="1" si="13"/>
        <v xml:space="preserve"> </v>
      </c>
    </row>
    <row r="678" spans="1:8" s="83" customFormat="1" x14ac:dyDescent="0.2">
      <c r="A678" s="54" t="s">
        <v>8417</v>
      </c>
      <c r="B678" s="84" t="str">
        <f ca="1">LEFT(A678,9)&amp;'IO RSL'!U527&amp;C678</f>
        <v>:102A40000000000000000000000000000000000086</v>
      </c>
      <c r="C678" s="83" t="str">
        <f ca="1">IF(LEN(RIGHT(DEC2HEX(255-(HEX2DEC(MID(A678,2,2))+HEX2DEC(MID(A678,4,2))+HEX2DEC(MID(A678,6,2))+HEX2DEC(MID(A678,8,2))+'IO RSL'!V527)+1),2))&gt;1,RIGHT(DEC2HEX(255-(HEX2DEC(MID(A678,2,2))+HEX2DEC(MID(A678,4,2))+HEX2DEC(MID(A678,6,2))+HEX2DEC(MID(A678,8,2))+'IO RSL'!V527)+1),2),"0"&amp;RIGHT(DEC2HEX(255-(HEX2DEC(MID(A678,2,2))+HEX2DEC(MID(A678,4,2))+HEX2DEC(MID(A678,6,2))+HEX2DEC(MID(A678,8,2))+'IO RSL'!V527)+1),2))</f>
        <v>86</v>
      </c>
      <c r="G678" s="83" t="s">
        <v>8417</v>
      </c>
      <c r="H678" s="83" t="str">
        <f t="shared" ca="1" si="13"/>
        <v xml:space="preserve"> </v>
      </c>
    </row>
    <row r="679" spans="1:8" s="83" customFormat="1" x14ac:dyDescent="0.2">
      <c r="A679" s="54" t="s">
        <v>8418</v>
      </c>
      <c r="B679" s="84" t="str">
        <f ca="1">LEFT(A679,9)&amp;'IO RSL'!U528&amp;C679</f>
        <v>:102A5000040404050406040704080409040A040B1A</v>
      </c>
      <c r="C679" s="83" t="str">
        <f ca="1">IF(LEN(RIGHT(DEC2HEX(255-(HEX2DEC(MID(A679,2,2))+HEX2DEC(MID(A679,4,2))+HEX2DEC(MID(A679,6,2))+HEX2DEC(MID(A679,8,2))+'IO RSL'!V528)+1),2))&gt;1,RIGHT(DEC2HEX(255-(HEX2DEC(MID(A679,2,2))+HEX2DEC(MID(A679,4,2))+HEX2DEC(MID(A679,6,2))+HEX2DEC(MID(A679,8,2))+'IO RSL'!V528)+1),2),"0"&amp;RIGHT(DEC2HEX(255-(HEX2DEC(MID(A679,2,2))+HEX2DEC(MID(A679,4,2))+HEX2DEC(MID(A679,6,2))+HEX2DEC(MID(A679,8,2))+'IO RSL'!V528)+1),2))</f>
        <v>1A</v>
      </c>
      <c r="G679" s="83" t="s">
        <v>10853</v>
      </c>
      <c r="H679" s="83" t="str">
        <f t="shared" ca="1" si="13"/>
        <v xml:space="preserve"> </v>
      </c>
    </row>
    <row r="680" spans="1:8" s="83" customFormat="1" x14ac:dyDescent="0.2">
      <c r="A680" s="54" t="s">
        <v>8419</v>
      </c>
      <c r="B680" s="84" t="str">
        <f ca="1">LEFT(A680,9)&amp;'IO RSL'!U529&amp;C680</f>
        <v>:102A6000040C040D040E040F0410041104120413CA</v>
      </c>
      <c r="C680" s="83" t="str">
        <f ca="1">IF(LEN(RIGHT(DEC2HEX(255-(HEX2DEC(MID(A680,2,2))+HEX2DEC(MID(A680,4,2))+HEX2DEC(MID(A680,6,2))+HEX2DEC(MID(A680,8,2))+'IO RSL'!V529)+1),2))&gt;1,RIGHT(DEC2HEX(255-(HEX2DEC(MID(A680,2,2))+HEX2DEC(MID(A680,4,2))+HEX2DEC(MID(A680,6,2))+HEX2DEC(MID(A680,8,2))+'IO RSL'!V529)+1),2),"0"&amp;RIGHT(DEC2HEX(255-(HEX2DEC(MID(A680,2,2))+HEX2DEC(MID(A680,4,2))+HEX2DEC(MID(A680,6,2))+HEX2DEC(MID(A680,8,2))+'IO RSL'!V529)+1),2))</f>
        <v>CA</v>
      </c>
      <c r="G680" s="83" t="s">
        <v>10854</v>
      </c>
      <c r="H680" s="83" t="str">
        <f t="shared" ca="1" si="13"/>
        <v xml:space="preserve"> </v>
      </c>
    </row>
    <row r="681" spans="1:8" s="83" customFormat="1" x14ac:dyDescent="0.2">
      <c r="A681" s="54" t="s">
        <v>8420</v>
      </c>
      <c r="B681" s="84" t="str">
        <f ca="1">LEFT(A681,9)&amp;'IO RSL'!U530&amp;C681</f>
        <v>:102A7000041404150416041704180419041A041B7A</v>
      </c>
      <c r="C681" s="83" t="str">
        <f ca="1">IF(LEN(RIGHT(DEC2HEX(255-(HEX2DEC(MID(A681,2,2))+HEX2DEC(MID(A681,4,2))+HEX2DEC(MID(A681,6,2))+HEX2DEC(MID(A681,8,2))+'IO RSL'!V530)+1),2))&gt;1,RIGHT(DEC2HEX(255-(HEX2DEC(MID(A681,2,2))+HEX2DEC(MID(A681,4,2))+HEX2DEC(MID(A681,6,2))+HEX2DEC(MID(A681,8,2))+'IO RSL'!V530)+1),2),"0"&amp;RIGHT(DEC2HEX(255-(HEX2DEC(MID(A681,2,2))+HEX2DEC(MID(A681,4,2))+HEX2DEC(MID(A681,6,2))+HEX2DEC(MID(A681,8,2))+'IO RSL'!V530)+1),2))</f>
        <v>7A</v>
      </c>
      <c r="G681" s="83" t="s">
        <v>10855</v>
      </c>
      <c r="H681" s="83" t="str">
        <f t="shared" ca="1" si="13"/>
        <v xml:space="preserve"> </v>
      </c>
    </row>
    <row r="682" spans="1:8" s="83" customFormat="1" x14ac:dyDescent="0.2">
      <c r="A682" s="54" t="s">
        <v>8421</v>
      </c>
      <c r="B682" s="84" t="str">
        <f ca="1">LEFT(A682,9)&amp;'IO RSL'!U531&amp;C682</f>
        <v>:102A8000041C041D041E041F04200421042204232A</v>
      </c>
      <c r="C682" s="83" t="str">
        <f ca="1">IF(LEN(RIGHT(DEC2HEX(255-(HEX2DEC(MID(A682,2,2))+HEX2DEC(MID(A682,4,2))+HEX2DEC(MID(A682,6,2))+HEX2DEC(MID(A682,8,2))+'IO RSL'!V531)+1),2))&gt;1,RIGHT(DEC2HEX(255-(HEX2DEC(MID(A682,2,2))+HEX2DEC(MID(A682,4,2))+HEX2DEC(MID(A682,6,2))+HEX2DEC(MID(A682,8,2))+'IO RSL'!V531)+1),2),"0"&amp;RIGHT(DEC2HEX(255-(HEX2DEC(MID(A682,2,2))+HEX2DEC(MID(A682,4,2))+HEX2DEC(MID(A682,6,2))+HEX2DEC(MID(A682,8,2))+'IO RSL'!V531)+1),2))</f>
        <v>2A</v>
      </c>
      <c r="G682" s="83" t="s">
        <v>10856</v>
      </c>
      <c r="H682" s="83" t="str">
        <f t="shared" ca="1" si="13"/>
        <v xml:space="preserve"> </v>
      </c>
    </row>
    <row r="683" spans="1:8" s="83" customFormat="1" x14ac:dyDescent="0.2">
      <c r="A683" s="54" t="s">
        <v>8422</v>
      </c>
      <c r="B683" s="84" t="str">
        <f ca="1">LEFT(A683,9)&amp;'IO RSL'!U532&amp;C683</f>
        <v>:102A90000000000000000000000000000000000036</v>
      </c>
      <c r="C683" s="83" t="str">
        <f ca="1">IF(LEN(RIGHT(DEC2HEX(255-(HEX2DEC(MID(A683,2,2))+HEX2DEC(MID(A683,4,2))+HEX2DEC(MID(A683,6,2))+HEX2DEC(MID(A683,8,2))+'IO RSL'!V532)+1),2))&gt;1,RIGHT(DEC2HEX(255-(HEX2DEC(MID(A683,2,2))+HEX2DEC(MID(A683,4,2))+HEX2DEC(MID(A683,6,2))+HEX2DEC(MID(A683,8,2))+'IO RSL'!V532)+1),2),"0"&amp;RIGHT(DEC2HEX(255-(HEX2DEC(MID(A683,2,2))+HEX2DEC(MID(A683,4,2))+HEX2DEC(MID(A683,6,2))+HEX2DEC(MID(A683,8,2))+'IO RSL'!V532)+1),2))</f>
        <v>36</v>
      </c>
      <c r="G683" s="83" t="s">
        <v>8422</v>
      </c>
      <c r="H683" s="83" t="str">
        <f t="shared" ca="1" si="13"/>
        <v xml:space="preserve"> </v>
      </c>
    </row>
    <row r="684" spans="1:8" s="83" customFormat="1" x14ac:dyDescent="0.2">
      <c r="A684" s="54" t="s">
        <v>8423</v>
      </c>
      <c r="B684" s="84" t="str">
        <f ca="1">LEFT(A684,9)&amp;'IO RSL'!U533&amp;C684</f>
        <v>:102AA0000000000000000000000000000000000026</v>
      </c>
      <c r="C684" s="83" t="str">
        <f ca="1">IF(LEN(RIGHT(DEC2HEX(255-(HEX2DEC(MID(A684,2,2))+HEX2DEC(MID(A684,4,2))+HEX2DEC(MID(A684,6,2))+HEX2DEC(MID(A684,8,2))+'IO RSL'!V533)+1),2))&gt;1,RIGHT(DEC2HEX(255-(HEX2DEC(MID(A684,2,2))+HEX2DEC(MID(A684,4,2))+HEX2DEC(MID(A684,6,2))+HEX2DEC(MID(A684,8,2))+'IO RSL'!V533)+1),2),"0"&amp;RIGHT(DEC2HEX(255-(HEX2DEC(MID(A684,2,2))+HEX2DEC(MID(A684,4,2))+HEX2DEC(MID(A684,6,2))+HEX2DEC(MID(A684,8,2))+'IO RSL'!V533)+1),2))</f>
        <v>26</v>
      </c>
      <c r="G684" s="83" t="s">
        <v>8423</v>
      </c>
      <c r="H684" s="83" t="str">
        <f t="shared" ca="1" si="13"/>
        <v xml:space="preserve"> </v>
      </c>
    </row>
    <row r="685" spans="1:8" s="83" customFormat="1" x14ac:dyDescent="0.2">
      <c r="A685" s="54" t="s">
        <v>8424</v>
      </c>
      <c r="B685" s="84" t="str">
        <f ca="1">LEFT(A685,9)&amp;'IO RSL'!U534&amp;C685</f>
        <v>:102AB0000000000000000000000000000000000016</v>
      </c>
      <c r="C685" s="83" t="str">
        <f ca="1">IF(LEN(RIGHT(DEC2HEX(255-(HEX2DEC(MID(A685,2,2))+HEX2DEC(MID(A685,4,2))+HEX2DEC(MID(A685,6,2))+HEX2DEC(MID(A685,8,2))+'IO RSL'!V534)+1),2))&gt;1,RIGHT(DEC2HEX(255-(HEX2DEC(MID(A685,2,2))+HEX2DEC(MID(A685,4,2))+HEX2DEC(MID(A685,6,2))+HEX2DEC(MID(A685,8,2))+'IO RSL'!V534)+1),2),"0"&amp;RIGHT(DEC2HEX(255-(HEX2DEC(MID(A685,2,2))+HEX2DEC(MID(A685,4,2))+HEX2DEC(MID(A685,6,2))+HEX2DEC(MID(A685,8,2))+'IO RSL'!V534)+1),2))</f>
        <v>16</v>
      </c>
      <c r="G685" s="83" t="s">
        <v>8424</v>
      </c>
      <c r="H685" s="83" t="str">
        <f t="shared" ca="1" si="13"/>
        <v xml:space="preserve"> </v>
      </c>
    </row>
    <row r="686" spans="1:8" s="83" customFormat="1" x14ac:dyDescent="0.2">
      <c r="A686" s="54" t="s">
        <v>8425</v>
      </c>
      <c r="B686" s="84" t="str">
        <f ca="1">LEFT(A686,9)&amp;'IO RSL'!U535&amp;C686</f>
        <v>:102AC0000000000000000000000000000000000006</v>
      </c>
      <c r="C686" s="83" t="str">
        <f ca="1">IF(LEN(RIGHT(DEC2HEX(255-(HEX2DEC(MID(A686,2,2))+HEX2DEC(MID(A686,4,2))+HEX2DEC(MID(A686,6,2))+HEX2DEC(MID(A686,8,2))+'IO RSL'!V535)+1),2))&gt;1,RIGHT(DEC2HEX(255-(HEX2DEC(MID(A686,2,2))+HEX2DEC(MID(A686,4,2))+HEX2DEC(MID(A686,6,2))+HEX2DEC(MID(A686,8,2))+'IO RSL'!V535)+1),2),"0"&amp;RIGHT(DEC2HEX(255-(HEX2DEC(MID(A686,2,2))+HEX2DEC(MID(A686,4,2))+HEX2DEC(MID(A686,6,2))+HEX2DEC(MID(A686,8,2))+'IO RSL'!V535)+1),2))</f>
        <v>06</v>
      </c>
      <c r="G686" s="83" t="s">
        <v>8425</v>
      </c>
      <c r="H686" s="83" t="str">
        <f t="shared" ca="1" si="13"/>
        <v xml:space="preserve"> </v>
      </c>
    </row>
    <row r="687" spans="1:8" s="83" customFormat="1" x14ac:dyDescent="0.2">
      <c r="A687" s="54" t="s">
        <v>8426</v>
      </c>
      <c r="B687" s="84" t="str">
        <f ca="1">LEFT(A687,9)&amp;'IO RSL'!U536&amp;C687</f>
        <v>:102AD00000000000000000000000000000000000F6</v>
      </c>
      <c r="C687" s="83" t="str">
        <f ca="1">IF(LEN(RIGHT(DEC2HEX(255-(HEX2DEC(MID(A687,2,2))+HEX2DEC(MID(A687,4,2))+HEX2DEC(MID(A687,6,2))+HEX2DEC(MID(A687,8,2))+'IO RSL'!V536)+1),2))&gt;1,RIGHT(DEC2HEX(255-(HEX2DEC(MID(A687,2,2))+HEX2DEC(MID(A687,4,2))+HEX2DEC(MID(A687,6,2))+HEX2DEC(MID(A687,8,2))+'IO RSL'!V536)+1),2),"0"&amp;RIGHT(DEC2HEX(255-(HEX2DEC(MID(A687,2,2))+HEX2DEC(MID(A687,4,2))+HEX2DEC(MID(A687,6,2))+HEX2DEC(MID(A687,8,2))+'IO RSL'!V536)+1),2))</f>
        <v>F6</v>
      </c>
      <c r="G687" s="83" t="s">
        <v>8426</v>
      </c>
      <c r="H687" s="83" t="str">
        <f t="shared" ca="1" si="13"/>
        <v xml:space="preserve"> </v>
      </c>
    </row>
    <row r="688" spans="1:8" s="83" customFormat="1" x14ac:dyDescent="0.2">
      <c r="A688" s="54" t="s">
        <v>8427</v>
      </c>
      <c r="B688" s="84" t="str">
        <f ca="1">LEFT(A688,9)&amp;'IO RSL'!U537&amp;C688</f>
        <v>:102AE00000000000000000000000000000000000E6</v>
      </c>
      <c r="C688" s="83" t="str">
        <f ca="1">IF(LEN(RIGHT(DEC2HEX(255-(HEX2DEC(MID(A688,2,2))+HEX2DEC(MID(A688,4,2))+HEX2DEC(MID(A688,6,2))+HEX2DEC(MID(A688,8,2))+'IO RSL'!V537)+1),2))&gt;1,RIGHT(DEC2HEX(255-(HEX2DEC(MID(A688,2,2))+HEX2DEC(MID(A688,4,2))+HEX2DEC(MID(A688,6,2))+HEX2DEC(MID(A688,8,2))+'IO RSL'!V537)+1),2),"0"&amp;RIGHT(DEC2HEX(255-(HEX2DEC(MID(A688,2,2))+HEX2DEC(MID(A688,4,2))+HEX2DEC(MID(A688,6,2))+HEX2DEC(MID(A688,8,2))+'IO RSL'!V537)+1),2))</f>
        <v>E6</v>
      </c>
      <c r="G688" s="83" t="s">
        <v>8427</v>
      </c>
      <c r="H688" s="83" t="str">
        <f t="shared" ca="1" si="13"/>
        <v xml:space="preserve"> </v>
      </c>
    </row>
    <row r="689" spans="1:8" s="83" customFormat="1" x14ac:dyDescent="0.2">
      <c r="A689" s="54" t="s">
        <v>8428</v>
      </c>
      <c r="B689" s="84" t="str">
        <f ca="1">LEFT(A689,9)&amp;'IO RSL'!U538&amp;C689</f>
        <v>:102AF00000000000000000000000000000000000D6</v>
      </c>
      <c r="C689" s="83" t="str">
        <f ca="1">IF(LEN(RIGHT(DEC2HEX(255-(HEX2DEC(MID(A689,2,2))+HEX2DEC(MID(A689,4,2))+HEX2DEC(MID(A689,6,2))+HEX2DEC(MID(A689,8,2))+'IO RSL'!V538)+1),2))&gt;1,RIGHT(DEC2HEX(255-(HEX2DEC(MID(A689,2,2))+HEX2DEC(MID(A689,4,2))+HEX2DEC(MID(A689,6,2))+HEX2DEC(MID(A689,8,2))+'IO RSL'!V538)+1),2),"0"&amp;RIGHT(DEC2HEX(255-(HEX2DEC(MID(A689,2,2))+HEX2DEC(MID(A689,4,2))+HEX2DEC(MID(A689,6,2))+HEX2DEC(MID(A689,8,2))+'IO RSL'!V538)+1),2))</f>
        <v>D6</v>
      </c>
      <c r="G689" s="83" t="s">
        <v>8428</v>
      </c>
      <c r="H689" s="83" t="str">
        <f t="shared" ca="1" si="13"/>
        <v xml:space="preserve"> </v>
      </c>
    </row>
    <row r="690" spans="1:8" s="83" customFormat="1" x14ac:dyDescent="0.2">
      <c r="A690" s="54" t="s">
        <v>8429</v>
      </c>
      <c r="B690" s="84" t="str">
        <f ca="1">LEFT(A690,9)&amp;'IO RSL'!U539&amp;C690</f>
        <v>:102B000000000000000000000000000000000000C5</v>
      </c>
      <c r="C690" s="83" t="str">
        <f ca="1">IF(LEN(RIGHT(DEC2HEX(255-(HEX2DEC(MID(A690,2,2))+HEX2DEC(MID(A690,4,2))+HEX2DEC(MID(A690,6,2))+HEX2DEC(MID(A690,8,2))+'IO RSL'!V539)+1),2))&gt;1,RIGHT(DEC2HEX(255-(HEX2DEC(MID(A690,2,2))+HEX2DEC(MID(A690,4,2))+HEX2DEC(MID(A690,6,2))+HEX2DEC(MID(A690,8,2))+'IO RSL'!V539)+1),2),"0"&amp;RIGHT(DEC2HEX(255-(HEX2DEC(MID(A690,2,2))+HEX2DEC(MID(A690,4,2))+HEX2DEC(MID(A690,6,2))+HEX2DEC(MID(A690,8,2))+'IO RSL'!V539)+1),2))</f>
        <v>C5</v>
      </c>
      <c r="G690" s="83" t="s">
        <v>8429</v>
      </c>
      <c r="H690" s="83" t="str">
        <f t="shared" ca="1" si="13"/>
        <v xml:space="preserve"> </v>
      </c>
    </row>
    <row r="691" spans="1:8" s="83" customFormat="1" x14ac:dyDescent="0.2">
      <c r="A691" s="54" t="s">
        <v>8430</v>
      </c>
      <c r="B691" s="84" t="str">
        <f ca="1">LEFT(A691,9)&amp;'IO RSL'!U540&amp;C691</f>
        <v>:102B1000000000000000000000000805080608078B</v>
      </c>
      <c r="C691" s="83" t="str">
        <f ca="1">IF(LEN(RIGHT(DEC2HEX(255-(HEX2DEC(MID(A691,2,2))+HEX2DEC(MID(A691,4,2))+HEX2DEC(MID(A691,6,2))+HEX2DEC(MID(A691,8,2))+'IO RSL'!V540)+1),2))&gt;1,RIGHT(DEC2HEX(255-(HEX2DEC(MID(A691,2,2))+HEX2DEC(MID(A691,4,2))+HEX2DEC(MID(A691,6,2))+HEX2DEC(MID(A691,8,2))+'IO RSL'!V540)+1),2),"0"&amp;RIGHT(DEC2HEX(255-(HEX2DEC(MID(A691,2,2))+HEX2DEC(MID(A691,4,2))+HEX2DEC(MID(A691,6,2))+HEX2DEC(MID(A691,8,2))+'IO RSL'!V540)+1),2))</f>
        <v>8B</v>
      </c>
      <c r="G691" s="83" t="s">
        <v>10857</v>
      </c>
      <c r="H691" s="83" t="str">
        <f t="shared" ca="1" si="13"/>
        <v xml:space="preserve"> </v>
      </c>
    </row>
    <row r="692" spans="1:8" s="83" customFormat="1" x14ac:dyDescent="0.2">
      <c r="A692" s="54" t="s">
        <v>8431</v>
      </c>
      <c r="B692" s="84" t="str">
        <f ca="1">LEFT(A692,9)&amp;'IO RSL'!U541&amp;C692</f>
        <v>:102B200008080809080A080B080C080D080E080F09</v>
      </c>
      <c r="C692" s="83" t="str">
        <f ca="1">IF(LEN(RIGHT(DEC2HEX(255-(HEX2DEC(MID(A692,2,2))+HEX2DEC(MID(A692,4,2))+HEX2DEC(MID(A692,6,2))+HEX2DEC(MID(A692,8,2))+'IO RSL'!V541)+1),2))&gt;1,RIGHT(DEC2HEX(255-(HEX2DEC(MID(A692,2,2))+HEX2DEC(MID(A692,4,2))+HEX2DEC(MID(A692,6,2))+HEX2DEC(MID(A692,8,2))+'IO RSL'!V541)+1),2),"0"&amp;RIGHT(DEC2HEX(255-(HEX2DEC(MID(A692,2,2))+HEX2DEC(MID(A692,4,2))+HEX2DEC(MID(A692,6,2))+HEX2DEC(MID(A692,8,2))+'IO RSL'!V541)+1),2))</f>
        <v>09</v>
      </c>
      <c r="G692" s="83" t="s">
        <v>10858</v>
      </c>
      <c r="H692" s="83" t="str">
        <f t="shared" ca="1" si="13"/>
        <v xml:space="preserve"> </v>
      </c>
    </row>
    <row r="693" spans="1:8" s="83" customFormat="1" x14ac:dyDescent="0.2">
      <c r="A693" s="54" t="s">
        <v>8432</v>
      </c>
      <c r="B693" s="84" t="str">
        <f ca="1">LEFT(A693,9)&amp;'IO RSL'!U542&amp;C693</f>
        <v>:102B300008100811081208130814081508160817B9</v>
      </c>
      <c r="C693" s="83" t="str">
        <f ca="1">IF(LEN(RIGHT(DEC2HEX(255-(HEX2DEC(MID(A693,2,2))+HEX2DEC(MID(A693,4,2))+HEX2DEC(MID(A693,6,2))+HEX2DEC(MID(A693,8,2))+'IO RSL'!V542)+1),2))&gt;1,RIGHT(DEC2HEX(255-(HEX2DEC(MID(A693,2,2))+HEX2DEC(MID(A693,4,2))+HEX2DEC(MID(A693,6,2))+HEX2DEC(MID(A693,8,2))+'IO RSL'!V542)+1),2),"0"&amp;RIGHT(DEC2HEX(255-(HEX2DEC(MID(A693,2,2))+HEX2DEC(MID(A693,4,2))+HEX2DEC(MID(A693,6,2))+HEX2DEC(MID(A693,8,2))+'IO RSL'!V542)+1),2))</f>
        <v>B9</v>
      </c>
      <c r="G693" s="83" t="s">
        <v>10859</v>
      </c>
      <c r="H693" s="83" t="str">
        <f t="shared" ca="1" si="13"/>
        <v xml:space="preserve"> </v>
      </c>
    </row>
    <row r="694" spans="1:8" s="83" customFormat="1" x14ac:dyDescent="0.2">
      <c r="A694" s="54" t="s">
        <v>8433</v>
      </c>
      <c r="B694" s="84" t="str">
        <f ca="1">LEFT(A694,9)&amp;'IO RSL'!U543&amp;C694</f>
        <v>:102B400008180819081A081B081C081D081E081F69</v>
      </c>
      <c r="C694" s="83" t="str">
        <f ca="1">IF(LEN(RIGHT(DEC2HEX(255-(HEX2DEC(MID(A694,2,2))+HEX2DEC(MID(A694,4,2))+HEX2DEC(MID(A694,6,2))+HEX2DEC(MID(A694,8,2))+'IO RSL'!V543)+1),2))&gt;1,RIGHT(DEC2HEX(255-(HEX2DEC(MID(A694,2,2))+HEX2DEC(MID(A694,4,2))+HEX2DEC(MID(A694,6,2))+HEX2DEC(MID(A694,8,2))+'IO RSL'!V543)+1),2),"0"&amp;RIGHT(DEC2HEX(255-(HEX2DEC(MID(A694,2,2))+HEX2DEC(MID(A694,4,2))+HEX2DEC(MID(A694,6,2))+HEX2DEC(MID(A694,8,2))+'IO RSL'!V543)+1),2))</f>
        <v>69</v>
      </c>
      <c r="G694" s="83" t="s">
        <v>10860</v>
      </c>
      <c r="H694" s="83" t="str">
        <f t="shared" ca="1" si="13"/>
        <v xml:space="preserve"> </v>
      </c>
    </row>
    <row r="695" spans="1:8" s="83" customFormat="1" x14ac:dyDescent="0.2">
      <c r="A695" s="54" t="s">
        <v>8434</v>
      </c>
      <c r="B695" s="84" t="str">
        <f ca="1">LEFT(A695,9)&amp;'IO RSL'!U544&amp;C695</f>
        <v>:102B500008200821082208230000000000000000CF</v>
      </c>
      <c r="C695" s="83" t="str">
        <f ca="1">IF(LEN(RIGHT(DEC2HEX(255-(HEX2DEC(MID(A695,2,2))+HEX2DEC(MID(A695,4,2))+HEX2DEC(MID(A695,6,2))+HEX2DEC(MID(A695,8,2))+'IO RSL'!V544)+1),2))&gt;1,RIGHT(DEC2HEX(255-(HEX2DEC(MID(A695,2,2))+HEX2DEC(MID(A695,4,2))+HEX2DEC(MID(A695,6,2))+HEX2DEC(MID(A695,8,2))+'IO RSL'!V544)+1),2),"0"&amp;RIGHT(DEC2HEX(255-(HEX2DEC(MID(A695,2,2))+HEX2DEC(MID(A695,4,2))+HEX2DEC(MID(A695,6,2))+HEX2DEC(MID(A695,8,2))+'IO RSL'!V544)+1),2))</f>
        <v>CF</v>
      </c>
      <c r="G695" s="83" t="s">
        <v>10861</v>
      </c>
      <c r="H695" s="83" t="str">
        <f t="shared" ca="1" si="13"/>
        <v xml:space="preserve"> </v>
      </c>
    </row>
    <row r="696" spans="1:8" s="83" customFormat="1" x14ac:dyDescent="0.2">
      <c r="A696" s="54" t="s">
        <v>8435</v>
      </c>
      <c r="B696" s="84" t="str">
        <f ca="1">LEFT(A696,9)&amp;'IO RSL'!U545&amp;C696</f>
        <v>:102B60000000000000000000000000000000000065</v>
      </c>
      <c r="C696" s="83" t="str">
        <f ca="1">IF(LEN(RIGHT(DEC2HEX(255-(HEX2DEC(MID(A696,2,2))+HEX2DEC(MID(A696,4,2))+HEX2DEC(MID(A696,6,2))+HEX2DEC(MID(A696,8,2))+'IO RSL'!V545)+1),2))&gt;1,RIGHT(DEC2HEX(255-(HEX2DEC(MID(A696,2,2))+HEX2DEC(MID(A696,4,2))+HEX2DEC(MID(A696,6,2))+HEX2DEC(MID(A696,8,2))+'IO RSL'!V545)+1),2),"0"&amp;RIGHT(DEC2HEX(255-(HEX2DEC(MID(A696,2,2))+HEX2DEC(MID(A696,4,2))+HEX2DEC(MID(A696,6,2))+HEX2DEC(MID(A696,8,2))+'IO RSL'!V545)+1),2))</f>
        <v>65</v>
      </c>
      <c r="G696" s="83" t="s">
        <v>8435</v>
      </c>
      <c r="H696" s="83" t="str">
        <f t="shared" ca="1" si="13"/>
        <v xml:space="preserve"> </v>
      </c>
    </row>
    <row r="697" spans="1:8" s="83" customFormat="1" x14ac:dyDescent="0.2">
      <c r="A697" s="54" t="s">
        <v>8436</v>
      </c>
      <c r="B697" s="84" t="str">
        <f ca="1">LEFT(A697,9)&amp;'IO RSL'!U546&amp;C697</f>
        <v>:102B70000000000000000000000000000000000055</v>
      </c>
      <c r="C697" s="83" t="str">
        <f ca="1">IF(LEN(RIGHT(DEC2HEX(255-(HEX2DEC(MID(A697,2,2))+HEX2DEC(MID(A697,4,2))+HEX2DEC(MID(A697,6,2))+HEX2DEC(MID(A697,8,2))+'IO RSL'!V546)+1),2))&gt;1,RIGHT(DEC2HEX(255-(HEX2DEC(MID(A697,2,2))+HEX2DEC(MID(A697,4,2))+HEX2DEC(MID(A697,6,2))+HEX2DEC(MID(A697,8,2))+'IO RSL'!V546)+1),2),"0"&amp;RIGHT(DEC2HEX(255-(HEX2DEC(MID(A697,2,2))+HEX2DEC(MID(A697,4,2))+HEX2DEC(MID(A697,6,2))+HEX2DEC(MID(A697,8,2))+'IO RSL'!V546)+1),2))</f>
        <v>55</v>
      </c>
      <c r="G697" s="83" t="s">
        <v>8436</v>
      </c>
      <c r="H697" s="83" t="str">
        <f t="shared" ca="1" si="13"/>
        <v xml:space="preserve"> </v>
      </c>
    </row>
    <row r="698" spans="1:8" s="83" customFormat="1" x14ac:dyDescent="0.2">
      <c r="A698" s="54" t="s">
        <v>8437</v>
      </c>
      <c r="B698" s="84" t="str">
        <f ca="1">LEFT(A698,9)&amp;'IO RSL'!U547&amp;C698</f>
        <v>:102B80000000000000000000000000000000000045</v>
      </c>
      <c r="C698" s="83" t="str">
        <f ca="1">IF(LEN(RIGHT(DEC2HEX(255-(HEX2DEC(MID(A698,2,2))+HEX2DEC(MID(A698,4,2))+HEX2DEC(MID(A698,6,2))+HEX2DEC(MID(A698,8,2))+'IO RSL'!V547)+1),2))&gt;1,RIGHT(DEC2HEX(255-(HEX2DEC(MID(A698,2,2))+HEX2DEC(MID(A698,4,2))+HEX2DEC(MID(A698,6,2))+HEX2DEC(MID(A698,8,2))+'IO RSL'!V547)+1),2),"0"&amp;RIGHT(DEC2HEX(255-(HEX2DEC(MID(A698,2,2))+HEX2DEC(MID(A698,4,2))+HEX2DEC(MID(A698,6,2))+HEX2DEC(MID(A698,8,2))+'IO RSL'!V547)+1),2))</f>
        <v>45</v>
      </c>
      <c r="G698" s="83" t="s">
        <v>8437</v>
      </c>
      <c r="H698" s="83" t="str">
        <f t="shared" ca="1" si="13"/>
        <v xml:space="preserve"> </v>
      </c>
    </row>
    <row r="699" spans="1:8" s="83" customFormat="1" x14ac:dyDescent="0.2">
      <c r="A699" s="54" t="s">
        <v>8438</v>
      </c>
      <c r="B699" s="84" t="str">
        <f ca="1">LEFT(A699,9)&amp;'IO RSL'!U548&amp;C699</f>
        <v>:102B90000000000000000000000000000000000035</v>
      </c>
      <c r="C699" s="83" t="str">
        <f ca="1">IF(LEN(RIGHT(DEC2HEX(255-(HEX2DEC(MID(A699,2,2))+HEX2DEC(MID(A699,4,2))+HEX2DEC(MID(A699,6,2))+HEX2DEC(MID(A699,8,2))+'IO RSL'!V548)+1),2))&gt;1,RIGHT(DEC2HEX(255-(HEX2DEC(MID(A699,2,2))+HEX2DEC(MID(A699,4,2))+HEX2DEC(MID(A699,6,2))+HEX2DEC(MID(A699,8,2))+'IO RSL'!V548)+1),2),"0"&amp;RIGHT(DEC2HEX(255-(HEX2DEC(MID(A699,2,2))+HEX2DEC(MID(A699,4,2))+HEX2DEC(MID(A699,6,2))+HEX2DEC(MID(A699,8,2))+'IO RSL'!V548)+1),2))</f>
        <v>35</v>
      </c>
      <c r="G699" s="83" t="s">
        <v>8438</v>
      </c>
      <c r="H699" s="83" t="str">
        <f t="shared" ca="1" si="13"/>
        <v xml:space="preserve"> </v>
      </c>
    </row>
    <row r="700" spans="1:8" s="83" customFormat="1" x14ac:dyDescent="0.2">
      <c r="A700" s="54" t="s">
        <v>8439</v>
      </c>
      <c r="B700" s="84" t="str">
        <f ca="1">LEFT(A700,9)&amp;'IO RSL'!U549&amp;C700</f>
        <v>:102BA0000000000000000000000000000000000025</v>
      </c>
      <c r="C700" s="83" t="str">
        <f ca="1">IF(LEN(RIGHT(DEC2HEX(255-(HEX2DEC(MID(A700,2,2))+HEX2DEC(MID(A700,4,2))+HEX2DEC(MID(A700,6,2))+HEX2DEC(MID(A700,8,2))+'IO RSL'!V549)+1),2))&gt;1,RIGHT(DEC2HEX(255-(HEX2DEC(MID(A700,2,2))+HEX2DEC(MID(A700,4,2))+HEX2DEC(MID(A700,6,2))+HEX2DEC(MID(A700,8,2))+'IO RSL'!V549)+1),2),"0"&amp;RIGHT(DEC2HEX(255-(HEX2DEC(MID(A700,2,2))+HEX2DEC(MID(A700,4,2))+HEX2DEC(MID(A700,6,2))+HEX2DEC(MID(A700,8,2))+'IO RSL'!V549)+1),2))</f>
        <v>25</v>
      </c>
      <c r="G700" s="83" t="s">
        <v>8439</v>
      </c>
      <c r="H700" s="83" t="str">
        <f t="shared" ca="1" si="13"/>
        <v xml:space="preserve"> </v>
      </c>
    </row>
    <row r="701" spans="1:8" s="83" customFormat="1" x14ac:dyDescent="0.2">
      <c r="A701" s="54" t="s">
        <v>8440</v>
      </c>
      <c r="B701" s="84" t="str">
        <f ca="1">LEFT(A701,9)&amp;'IO RSL'!U550&amp;C701</f>
        <v>:102BB0000000000000000000000000000000000015</v>
      </c>
      <c r="C701" s="83" t="str">
        <f ca="1">IF(LEN(RIGHT(DEC2HEX(255-(HEX2DEC(MID(A701,2,2))+HEX2DEC(MID(A701,4,2))+HEX2DEC(MID(A701,6,2))+HEX2DEC(MID(A701,8,2))+'IO RSL'!V550)+1),2))&gt;1,RIGHT(DEC2HEX(255-(HEX2DEC(MID(A701,2,2))+HEX2DEC(MID(A701,4,2))+HEX2DEC(MID(A701,6,2))+HEX2DEC(MID(A701,8,2))+'IO RSL'!V550)+1),2),"0"&amp;RIGHT(DEC2HEX(255-(HEX2DEC(MID(A701,2,2))+HEX2DEC(MID(A701,4,2))+HEX2DEC(MID(A701,6,2))+HEX2DEC(MID(A701,8,2))+'IO RSL'!V550)+1),2))</f>
        <v>15</v>
      </c>
      <c r="G701" s="83" t="s">
        <v>8440</v>
      </c>
      <c r="H701" s="83" t="str">
        <f t="shared" ca="1" si="13"/>
        <v xml:space="preserve"> </v>
      </c>
    </row>
    <row r="702" spans="1:8" s="83" customFormat="1" x14ac:dyDescent="0.2">
      <c r="A702" s="54" t="s">
        <v>8441</v>
      </c>
      <c r="B702" s="84" t="str">
        <f ca="1">LEFT(A702,9)&amp;'IO RSL'!U551&amp;C702</f>
        <v>:102BC0000000000000000000000000000000000005</v>
      </c>
      <c r="C702" s="83" t="str">
        <f ca="1">IF(LEN(RIGHT(DEC2HEX(255-(HEX2DEC(MID(A702,2,2))+HEX2DEC(MID(A702,4,2))+HEX2DEC(MID(A702,6,2))+HEX2DEC(MID(A702,8,2))+'IO RSL'!V551)+1),2))&gt;1,RIGHT(DEC2HEX(255-(HEX2DEC(MID(A702,2,2))+HEX2DEC(MID(A702,4,2))+HEX2DEC(MID(A702,6,2))+HEX2DEC(MID(A702,8,2))+'IO RSL'!V551)+1),2),"0"&amp;RIGHT(DEC2HEX(255-(HEX2DEC(MID(A702,2,2))+HEX2DEC(MID(A702,4,2))+HEX2DEC(MID(A702,6,2))+HEX2DEC(MID(A702,8,2))+'IO RSL'!V551)+1),2))</f>
        <v>05</v>
      </c>
      <c r="G702" s="83" t="s">
        <v>8441</v>
      </c>
      <c r="H702" s="83" t="str">
        <f t="shared" ca="1" si="13"/>
        <v xml:space="preserve"> </v>
      </c>
    </row>
    <row r="703" spans="1:8" s="83" customFormat="1" x14ac:dyDescent="0.2">
      <c r="A703" s="54" t="s">
        <v>8442</v>
      </c>
      <c r="B703" s="84" t="str">
        <f ca="1">LEFT(A703,9)&amp;'IO RSL'!U552&amp;C703</f>
        <v>:102BD00000000000000000000000000000000000F5</v>
      </c>
      <c r="C703" s="83" t="str">
        <f ca="1">IF(LEN(RIGHT(DEC2HEX(255-(HEX2DEC(MID(A703,2,2))+HEX2DEC(MID(A703,4,2))+HEX2DEC(MID(A703,6,2))+HEX2DEC(MID(A703,8,2))+'IO RSL'!V552)+1),2))&gt;1,RIGHT(DEC2HEX(255-(HEX2DEC(MID(A703,2,2))+HEX2DEC(MID(A703,4,2))+HEX2DEC(MID(A703,6,2))+HEX2DEC(MID(A703,8,2))+'IO RSL'!V552)+1),2),"0"&amp;RIGHT(DEC2HEX(255-(HEX2DEC(MID(A703,2,2))+HEX2DEC(MID(A703,4,2))+HEX2DEC(MID(A703,6,2))+HEX2DEC(MID(A703,8,2))+'IO RSL'!V552)+1),2))</f>
        <v>F5</v>
      </c>
      <c r="G703" s="83" t="s">
        <v>8442</v>
      </c>
      <c r="H703" s="83" t="str">
        <f t="shared" ca="1" si="13"/>
        <v xml:space="preserve"> </v>
      </c>
    </row>
    <row r="704" spans="1:8" s="83" customFormat="1" x14ac:dyDescent="0.2">
      <c r="A704" s="54" t="s">
        <v>8443</v>
      </c>
      <c r="B704" s="84" t="str">
        <f ca="1">LEFT(A704,9)&amp;'IO RSL'!U553&amp;C704</f>
        <v>:102BE00000010001000100010001000100010001DD</v>
      </c>
      <c r="C704" s="83" t="str">
        <f ca="1">IF(LEN(RIGHT(DEC2HEX(255-(HEX2DEC(MID(A704,2,2))+HEX2DEC(MID(A704,4,2))+HEX2DEC(MID(A704,6,2))+HEX2DEC(MID(A704,8,2))+'IO RSL'!V553)+1),2))&gt;1,RIGHT(DEC2HEX(255-(HEX2DEC(MID(A704,2,2))+HEX2DEC(MID(A704,4,2))+HEX2DEC(MID(A704,6,2))+HEX2DEC(MID(A704,8,2))+'IO RSL'!V553)+1),2),"0"&amp;RIGHT(DEC2HEX(255-(HEX2DEC(MID(A704,2,2))+HEX2DEC(MID(A704,4,2))+HEX2DEC(MID(A704,6,2))+HEX2DEC(MID(A704,8,2))+'IO RSL'!V553)+1),2))</f>
        <v>DD</v>
      </c>
      <c r="G704" s="83" t="s">
        <v>8443</v>
      </c>
      <c r="H704" s="83" t="str">
        <f t="shared" ca="1" si="13"/>
        <v xml:space="preserve"> </v>
      </c>
    </row>
    <row r="705" spans="1:8" s="83" customFormat="1" x14ac:dyDescent="0.2">
      <c r="A705" s="54" t="s">
        <v>8444</v>
      </c>
      <c r="B705" s="84" t="str">
        <f ca="1">LEFT(A705,9)&amp;'IO RSL'!U554&amp;C705</f>
        <v>:102BF00000010001000100010001000100010001CD</v>
      </c>
      <c r="C705" s="83" t="str">
        <f ca="1">IF(LEN(RIGHT(DEC2HEX(255-(HEX2DEC(MID(A705,2,2))+HEX2DEC(MID(A705,4,2))+HEX2DEC(MID(A705,6,2))+HEX2DEC(MID(A705,8,2))+'IO RSL'!V554)+1),2))&gt;1,RIGHT(DEC2HEX(255-(HEX2DEC(MID(A705,2,2))+HEX2DEC(MID(A705,4,2))+HEX2DEC(MID(A705,6,2))+HEX2DEC(MID(A705,8,2))+'IO RSL'!V554)+1),2),"0"&amp;RIGHT(DEC2HEX(255-(HEX2DEC(MID(A705,2,2))+HEX2DEC(MID(A705,4,2))+HEX2DEC(MID(A705,6,2))+HEX2DEC(MID(A705,8,2))+'IO RSL'!V554)+1),2))</f>
        <v>CD</v>
      </c>
      <c r="G705" s="83" t="s">
        <v>8444</v>
      </c>
      <c r="H705" s="83" t="str">
        <f t="shared" ca="1" si="13"/>
        <v xml:space="preserve"> </v>
      </c>
    </row>
    <row r="706" spans="1:8" s="83" customFormat="1" x14ac:dyDescent="0.2">
      <c r="A706" s="54" t="s">
        <v>8445</v>
      </c>
      <c r="B706" s="84" t="str">
        <f ca="1">LEFT(A706,9)&amp;'IO RSL'!U555&amp;C706</f>
        <v>:102C000000010001000100010001000100010001BC</v>
      </c>
      <c r="C706" s="83" t="str">
        <f ca="1">IF(LEN(RIGHT(DEC2HEX(255-(HEX2DEC(MID(A706,2,2))+HEX2DEC(MID(A706,4,2))+HEX2DEC(MID(A706,6,2))+HEX2DEC(MID(A706,8,2))+'IO RSL'!V555)+1),2))&gt;1,RIGHT(DEC2HEX(255-(HEX2DEC(MID(A706,2,2))+HEX2DEC(MID(A706,4,2))+HEX2DEC(MID(A706,6,2))+HEX2DEC(MID(A706,8,2))+'IO RSL'!V555)+1),2),"0"&amp;RIGHT(DEC2HEX(255-(HEX2DEC(MID(A706,2,2))+HEX2DEC(MID(A706,4,2))+HEX2DEC(MID(A706,6,2))+HEX2DEC(MID(A706,8,2))+'IO RSL'!V555)+1),2))</f>
        <v>BC</v>
      </c>
      <c r="G706" s="83" t="s">
        <v>8445</v>
      </c>
      <c r="H706" s="83" t="str">
        <f t="shared" ca="1" si="13"/>
        <v xml:space="preserve"> </v>
      </c>
    </row>
    <row r="707" spans="1:8" s="83" customFormat="1" x14ac:dyDescent="0.2">
      <c r="A707" s="54" t="s">
        <v>8446</v>
      </c>
      <c r="B707" s="84" t="str">
        <f ca="1">LEFT(A707,9)&amp;'IO RSL'!U556&amp;C707</f>
        <v>:102C100000010001000100010001000100010001AC</v>
      </c>
      <c r="C707" s="83" t="str">
        <f ca="1">IF(LEN(RIGHT(DEC2HEX(255-(HEX2DEC(MID(A707,2,2))+HEX2DEC(MID(A707,4,2))+HEX2DEC(MID(A707,6,2))+HEX2DEC(MID(A707,8,2))+'IO RSL'!V556)+1),2))&gt;1,RIGHT(DEC2HEX(255-(HEX2DEC(MID(A707,2,2))+HEX2DEC(MID(A707,4,2))+HEX2DEC(MID(A707,6,2))+HEX2DEC(MID(A707,8,2))+'IO RSL'!V556)+1),2),"0"&amp;RIGHT(DEC2HEX(255-(HEX2DEC(MID(A707,2,2))+HEX2DEC(MID(A707,4,2))+HEX2DEC(MID(A707,6,2))+HEX2DEC(MID(A707,8,2))+'IO RSL'!V556)+1),2))</f>
        <v>AC</v>
      </c>
      <c r="G707" s="83" t="s">
        <v>8446</v>
      </c>
      <c r="H707" s="83" t="str">
        <f t="shared" ref="H707:H770" ca="1" si="14">IF(B707&lt;&gt;G707,1," ")</f>
        <v xml:space="preserve"> </v>
      </c>
    </row>
    <row r="708" spans="1:8" s="83" customFormat="1" x14ac:dyDescent="0.2">
      <c r="A708" s="54" t="s">
        <v>8447</v>
      </c>
      <c r="B708" s="84" t="str">
        <f ca="1">LEFT(A708,9)&amp;'IO RSL'!U557&amp;C708</f>
        <v>:102C2000000100010001000100010001000100019C</v>
      </c>
      <c r="C708" s="83" t="str">
        <f ca="1">IF(LEN(RIGHT(DEC2HEX(255-(HEX2DEC(MID(A708,2,2))+HEX2DEC(MID(A708,4,2))+HEX2DEC(MID(A708,6,2))+HEX2DEC(MID(A708,8,2))+'IO RSL'!V557)+1),2))&gt;1,RIGHT(DEC2HEX(255-(HEX2DEC(MID(A708,2,2))+HEX2DEC(MID(A708,4,2))+HEX2DEC(MID(A708,6,2))+HEX2DEC(MID(A708,8,2))+'IO RSL'!V557)+1),2),"0"&amp;RIGHT(DEC2HEX(255-(HEX2DEC(MID(A708,2,2))+HEX2DEC(MID(A708,4,2))+HEX2DEC(MID(A708,6,2))+HEX2DEC(MID(A708,8,2))+'IO RSL'!V557)+1),2))</f>
        <v>9C</v>
      </c>
      <c r="G708" s="83" t="s">
        <v>8447</v>
      </c>
      <c r="H708" s="83" t="str">
        <f t="shared" ca="1" si="14"/>
        <v xml:space="preserve"> </v>
      </c>
    </row>
    <row r="709" spans="1:8" s="83" customFormat="1" x14ac:dyDescent="0.2">
      <c r="A709" s="54" t="s">
        <v>8448</v>
      </c>
      <c r="B709" s="84" t="str">
        <f ca="1">LEFT(A709,9)&amp;'IO RSL'!U558&amp;C709</f>
        <v>:102C3000000100010001000100010001000100018C</v>
      </c>
      <c r="C709" s="83" t="str">
        <f ca="1">IF(LEN(RIGHT(DEC2HEX(255-(HEX2DEC(MID(A709,2,2))+HEX2DEC(MID(A709,4,2))+HEX2DEC(MID(A709,6,2))+HEX2DEC(MID(A709,8,2))+'IO RSL'!V558)+1),2))&gt;1,RIGHT(DEC2HEX(255-(HEX2DEC(MID(A709,2,2))+HEX2DEC(MID(A709,4,2))+HEX2DEC(MID(A709,6,2))+HEX2DEC(MID(A709,8,2))+'IO RSL'!V558)+1),2),"0"&amp;RIGHT(DEC2HEX(255-(HEX2DEC(MID(A709,2,2))+HEX2DEC(MID(A709,4,2))+HEX2DEC(MID(A709,6,2))+HEX2DEC(MID(A709,8,2))+'IO RSL'!V558)+1),2))</f>
        <v>8C</v>
      </c>
      <c r="G709" s="83" t="s">
        <v>8448</v>
      </c>
      <c r="H709" s="83" t="str">
        <f t="shared" ca="1" si="14"/>
        <v xml:space="preserve"> </v>
      </c>
    </row>
    <row r="710" spans="1:8" s="83" customFormat="1" x14ac:dyDescent="0.2">
      <c r="A710" s="54" t="s">
        <v>8449</v>
      </c>
      <c r="B710" s="84" t="str">
        <f ca="1">LEFT(A710,9)&amp;'IO RSL'!U559&amp;C710</f>
        <v>:102C4000000100010001000100010001000100017C</v>
      </c>
      <c r="C710" s="83" t="str">
        <f ca="1">IF(LEN(RIGHT(DEC2HEX(255-(HEX2DEC(MID(A710,2,2))+HEX2DEC(MID(A710,4,2))+HEX2DEC(MID(A710,6,2))+HEX2DEC(MID(A710,8,2))+'IO RSL'!V559)+1),2))&gt;1,RIGHT(DEC2HEX(255-(HEX2DEC(MID(A710,2,2))+HEX2DEC(MID(A710,4,2))+HEX2DEC(MID(A710,6,2))+HEX2DEC(MID(A710,8,2))+'IO RSL'!V559)+1),2),"0"&amp;RIGHT(DEC2HEX(255-(HEX2DEC(MID(A710,2,2))+HEX2DEC(MID(A710,4,2))+HEX2DEC(MID(A710,6,2))+HEX2DEC(MID(A710,8,2))+'IO RSL'!V559)+1),2))</f>
        <v>7C</v>
      </c>
      <c r="G710" s="83" t="s">
        <v>8449</v>
      </c>
      <c r="H710" s="83" t="str">
        <f t="shared" ca="1" si="14"/>
        <v xml:space="preserve"> </v>
      </c>
    </row>
    <row r="711" spans="1:8" s="83" customFormat="1" x14ac:dyDescent="0.2">
      <c r="A711" s="54" t="s">
        <v>8450</v>
      </c>
      <c r="B711" s="84" t="str">
        <f ca="1">LEFT(A711,9)&amp;'IO RSL'!U560&amp;C711</f>
        <v>:102C5000000100010001000100010001000100016C</v>
      </c>
      <c r="C711" s="83" t="str">
        <f ca="1">IF(LEN(RIGHT(DEC2HEX(255-(HEX2DEC(MID(A711,2,2))+HEX2DEC(MID(A711,4,2))+HEX2DEC(MID(A711,6,2))+HEX2DEC(MID(A711,8,2))+'IO RSL'!V560)+1),2))&gt;1,RIGHT(DEC2HEX(255-(HEX2DEC(MID(A711,2,2))+HEX2DEC(MID(A711,4,2))+HEX2DEC(MID(A711,6,2))+HEX2DEC(MID(A711,8,2))+'IO RSL'!V560)+1),2),"0"&amp;RIGHT(DEC2HEX(255-(HEX2DEC(MID(A711,2,2))+HEX2DEC(MID(A711,4,2))+HEX2DEC(MID(A711,6,2))+HEX2DEC(MID(A711,8,2))+'IO RSL'!V560)+1),2))</f>
        <v>6C</v>
      </c>
      <c r="G711" s="83" t="s">
        <v>8450</v>
      </c>
      <c r="H711" s="83" t="str">
        <f t="shared" ca="1" si="14"/>
        <v xml:space="preserve"> </v>
      </c>
    </row>
    <row r="712" spans="1:8" s="83" customFormat="1" x14ac:dyDescent="0.2">
      <c r="A712" s="54" t="s">
        <v>8451</v>
      </c>
      <c r="B712" s="84" t="str">
        <f ca="1">LEFT(A712,9)&amp;'IO RSL'!U561&amp;C712</f>
        <v>:102C6000000100010001000100010001000100015C</v>
      </c>
      <c r="C712" s="83" t="str">
        <f ca="1">IF(LEN(RIGHT(DEC2HEX(255-(HEX2DEC(MID(A712,2,2))+HEX2DEC(MID(A712,4,2))+HEX2DEC(MID(A712,6,2))+HEX2DEC(MID(A712,8,2))+'IO RSL'!V561)+1),2))&gt;1,RIGHT(DEC2HEX(255-(HEX2DEC(MID(A712,2,2))+HEX2DEC(MID(A712,4,2))+HEX2DEC(MID(A712,6,2))+HEX2DEC(MID(A712,8,2))+'IO RSL'!V561)+1),2),"0"&amp;RIGHT(DEC2HEX(255-(HEX2DEC(MID(A712,2,2))+HEX2DEC(MID(A712,4,2))+HEX2DEC(MID(A712,6,2))+HEX2DEC(MID(A712,8,2))+'IO RSL'!V561)+1),2))</f>
        <v>5C</v>
      </c>
      <c r="G712" s="83" t="s">
        <v>8451</v>
      </c>
      <c r="H712" s="83" t="str">
        <f t="shared" ca="1" si="14"/>
        <v xml:space="preserve"> </v>
      </c>
    </row>
    <row r="713" spans="1:8" s="83" customFormat="1" x14ac:dyDescent="0.2">
      <c r="A713" s="54" t="s">
        <v>8452</v>
      </c>
      <c r="B713" s="84" t="str">
        <f ca="1">LEFT(A713,9)&amp;'IO RSL'!U562&amp;C713</f>
        <v>:102C7000000100010001000100010001000100014C</v>
      </c>
      <c r="C713" s="83" t="str">
        <f ca="1">IF(LEN(RIGHT(DEC2HEX(255-(HEX2DEC(MID(A713,2,2))+HEX2DEC(MID(A713,4,2))+HEX2DEC(MID(A713,6,2))+HEX2DEC(MID(A713,8,2))+'IO RSL'!V562)+1),2))&gt;1,RIGHT(DEC2HEX(255-(HEX2DEC(MID(A713,2,2))+HEX2DEC(MID(A713,4,2))+HEX2DEC(MID(A713,6,2))+HEX2DEC(MID(A713,8,2))+'IO RSL'!V562)+1),2),"0"&amp;RIGHT(DEC2HEX(255-(HEX2DEC(MID(A713,2,2))+HEX2DEC(MID(A713,4,2))+HEX2DEC(MID(A713,6,2))+HEX2DEC(MID(A713,8,2))+'IO RSL'!V562)+1),2))</f>
        <v>4C</v>
      </c>
      <c r="G713" s="83" t="s">
        <v>8452</v>
      </c>
      <c r="H713" s="83" t="str">
        <f t="shared" ca="1" si="14"/>
        <v xml:space="preserve"> </v>
      </c>
    </row>
    <row r="714" spans="1:8" s="83" customFormat="1" x14ac:dyDescent="0.2">
      <c r="A714" s="54" t="s">
        <v>8453</v>
      </c>
      <c r="B714" s="84" t="str">
        <f ca="1">LEFT(A714,9)&amp;'IO RSL'!U563&amp;C714</f>
        <v>:102C8000000100010001000100010001000100013C</v>
      </c>
      <c r="C714" s="83" t="str">
        <f ca="1">IF(LEN(RIGHT(DEC2HEX(255-(HEX2DEC(MID(A714,2,2))+HEX2DEC(MID(A714,4,2))+HEX2DEC(MID(A714,6,2))+HEX2DEC(MID(A714,8,2))+'IO RSL'!V563)+1),2))&gt;1,RIGHT(DEC2HEX(255-(HEX2DEC(MID(A714,2,2))+HEX2DEC(MID(A714,4,2))+HEX2DEC(MID(A714,6,2))+HEX2DEC(MID(A714,8,2))+'IO RSL'!V563)+1),2),"0"&amp;RIGHT(DEC2HEX(255-(HEX2DEC(MID(A714,2,2))+HEX2DEC(MID(A714,4,2))+HEX2DEC(MID(A714,6,2))+HEX2DEC(MID(A714,8,2))+'IO RSL'!V563)+1),2))</f>
        <v>3C</v>
      </c>
      <c r="G714" s="83" t="s">
        <v>8453</v>
      </c>
      <c r="H714" s="83" t="str">
        <f t="shared" ca="1" si="14"/>
        <v xml:space="preserve"> </v>
      </c>
    </row>
    <row r="715" spans="1:8" s="83" customFormat="1" x14ac:dyDescent="0.2">
      <c r="A715" s="54" t="s">
        <v>8454</v>
      </c>
      <c r="B715" s="84" t="str">
        <f ca="1">LEFT(A715,9)&amp;'IO RSL'!U564&amp;C715</f>
        <v>:102C9000000100010001000100010001000100012C</v>
      </c>
      <c r="C715" s="83" t="str">
        <f ca="1">IF(LEN(RIGHT(DEC2HEX(255-(HEX2DEC(MID(A715,2,2))+HEX2DEC(MID(A715,4,2))+HEX2DEC(MID(A715,6,2))+HEX2DEC(MID(A715,8,2))+'IO RSL'!V564)+1),2))&gt;1,RIGHT(DEC2HEX(255-(HEX2DEC(MID(A715,2,2))+HEX2DEC(MID(A715,4,2))+HEX2DEC(MID(A715,6,2))+HEX2DEC(MID(A715,8,2))+'IO RSL'!V564)+1),2),"0"&amp;RIGHT(DEC2HEX(255-(HEX2DEC(MID(A715,2,2))+HEX2DEC(MID(A715,4,2))+HEX2DEC(MID(A715,6,2))+HEX2DEC(MID(A715,8,2))+'IO RSL'!V564)+1),2))</f>
        <v>2C</v>
      </c>
      <c r="G715" s="83" t="s">
        <v>8454</v>
      </c>
      <c r="H715" s="83" t="str">
        <f t="shared" ca="1" si="14"/>
        <v xml:space="preserve"> </v>
      </c>
    </row>
    <row r="716" spans="1:8" s="83" customFormat="1" x14ac:dyDescent="0.2">
      <c r="A716" s="54" t="s">
        <v>8455</v>
      </c>
      <c r="B716" s="84" t="str">
        <f ca="1">LEFT(A716,9)&amp;'IO RSL'!U565&amp;C716</f>
        <v>:102CA0000001000100010001000000000000000020</v>
      </c>
      <c r="C716" s="83" t="str">
        <f ca="1">IF(LEN(RIGHT(DEC2HEX(255-(HEX2DEC(MID(A716,2,2))+HEX2DEC(MID(A716,4,2))+HEX2DEC(MID(A716,6,2))+HEX2DEC(MID(A716,8,2))+'IO RSL'!V565)+1),2))&gt;1,RIGHT(DEC2HEX(255-(HEX2DEC(MID(A716,2,2))+HEX2DEC(MID(A716,4,2))+HEX2DEC(MID(A716,6,2))+HEX2DEC(MID(A716,8,2))+'IO RSL'!V565)+1),2),"0"&amp;RIGHT(DEC2HEX(255-(HEX2DEC(MID(A716,2,2))+HEX2DEC(MID(A716,4,2))+HEX2DEC(MID(A716,6,2))+HEX2DEC(MID(A716,8,2))+'IO RSL'!V565)+1),2))</f>
        <v>20</v>
      </c>
      <c r="G716" s="83" t="s">
        <v>8455</v>
      </c>
      <c r="H716" s="83" t="str">
        <f t="shared" ca="1" si="14"/>
        <v xml:space="preserve"> </v>
      </c>
    </row>
    <row r="717" spans="1:8" s="83" customFormat="1" x14ac:dyDescent="0.2">
      <c r="A717" s="54" t="s">
        <v>8456</v>
      </c>
      <c r="B717" s="84" t="str">
        <f ca="1">LEFT(A717,9)&amp;'IO RSL'!U566&amp;C717</f>
        <v>:102CB0000000000000000000000000000000000014</v>
      </c>
      <c r="C717" s="83" t="str">
        <f ca="1">IF(LEN(RIGHT(DEC2HEX(255-(HEX2DEC(MID(A717,2,2))+HEX2DEC(MID(A717,4,2))+HEX2DEC(MID(A717,6,2))+HEX2DEC(MID(A717,8,2))+'IO RSL'!V566)+1),2))&gt;1,RIGHT(DEC2HEX(255-(HEX2DEC(MID(A717,2,2))+HEX2DEC(MID(A717,4,2))+HEX2DEC(MID(A717,6,2))+HEX2DEC(MID(A717,8,2))+'IO RSL'!V566)+1),2),"0"&amp;RIGHT(DEC2HEX(255-(HEX2DEC(MID(A717,2,2))+HEX2DEC(MID(A717,4,2))+HEX2DEC(MID(A717,6,2))+HEX2DEC(MID(A717,8,2))+'IO RSL'!V566)+1),2))</f>
        <v>14</v>
      </c>
      <c r="G717" s="83" t="s">
        <v>8456</v>
      </c>
      <c r="H717" s="83" t="str">
        <f t="shared" ca="1" si="14"/>
        <v xml:space="preserve"> </v>
      </c>
    </row>
    <row r="718" spans="1:8" s="83" customFormat="1" x14ac:dyDescent="0.2">
      <c r="A718" s="54" t="s">
        <v>8457</v>
      </c>
      <c r="B718" s="84" t="str">
        <f ca="1">LEFT(A718,9)&amp;'IO RSL'!U567&amp;C718</f>
        <v>:102CC0000000000000000000000000000000000004</v>
      </c>
      <c r="C718" s="83" t="str">
        <f ca="1">IF(LEN(RIGHT(DEC2HEX(255-(HEX2DEC(MID(A718,2,2))+HEX2DEC(MID(A718,4,2))+HEX2DEC(MID(A718,6,2))+HEX2DEC(MID(A718,8,2))+'IO RSL'!V567)+1),2))&gt;1,RIGHT(DEC2HEX(255-(HEX2DEC(MID(A718,2,2))+HEX2DEC(MID(A718,4,2))+HEX2DEC(MID(A718,6,2))+HEX2DEC(MID(A718,8,2))+'IO RSL'!V567)+1),2),"0"&amp;RIGHT(DEC2HEX(255-(HEX2DEC(MID(A718,2,2))+HEX2DEC(MID(A718,4,2))+HEX2DEC(MID(A718,6,2))+HEX2DEC(MID(A718,8,2))+'IO RSL'!V567)+1),2))</f>
        <v>04</v>
      </c>
      <c r="G718" s="83" t="s">
        <v>8457</v>
      </c>
      <c r="H718" s="83" t="str">
        <f t="shared" ca="1" si="14"/>
        <v xml:space="preserve"> </v>
      </c>
    </row>
    <row r="719" spans="1:8" s="83" customFormat="1" x14ac:dyDescent="0.2">
      <c r="A719" s="54" t="s">
        <v>8458</v>
      </c>
      <c r="B719" s="84" t="str">
        <f ca="1">LEFT(A719,9)&amp;'IO RSL'!U568&amp;C719</f>
        <v>:102CD00000000000000000000000000000000000F4</v>
      </c>
      <c r="C719" s="83" t="str">
        <f ca="1">IF(LEN(RIGHT(DEC2HEX(255-(HEX2DEC(MID(A719,2,2))+HEX2DEC(MID(A719,4,2))+HEX2DEC(MID(A719,6,2))+HEX2DEC(MID(A719,8,2))+'IO RSL'!V568)+1),2))&gt;1,RIGHT(DEC2HEX(255-(HEX2DEC(MID(A719,2,2))+HEX2DEC(MID(A719,4,2))+HEX2DEC(MID(A719,6,2))+HEX2DEC(MID(A719,8,2))+'IO RSL'!V568)+1),2),"0"&amp;RIGHT(DEC2HEX(255-(HEX2DEC(MID(A719,2,2))+HEX2DEC(MID(A719,4,2))+HEX2DEC(MID(A719,6,2))+HEX2DEC(MID(A719,8,2))+'IO RSL'!V568)+1),2))</f>
        <v>F4</v>
      </c>
      <c r="G719" s="83" t="s">
        <v>8458</v>
      </c>
      <c r="H719" s="83" t="str">
        <f t="shared" ca="1" si="14"/>
        <v xml:space="preserve"> </v>
      </c>
    </row>
    <row r="720" spans="1:8" s="83" customFormat="1" x14ac:dyDescent="0.2">
      <c r="A720" s="54" t="s">
        <v>8459</v>
      </c>
      <c r="B720" s="84" t="str">
        <f ca="1">LEFT(A720,9)&amp;'IO RSL'!U569&amp;C720</f>
        <v>:102CE00000000000000000000000000000000000E4</v>
      </c>
      <c r="C720" s="83" t="str">
        <f ca="1">IF(LEN(RIGHT(DEC2HEX(255-(HEX2DEC(MID(A720,2,2))+HEX2DEC(MID(A720,4,2))+HEX2DEC(MID(A720,6,2))+HEX2DEC(MID(A720,8,2))+'IO RSL'!V569)+1),2))&gt;1,RIGHT(DEC2HEX(255-(HEX2DEC(MID(A720,2,2))+HEX2DEC(MID(A720,4,2))+HEX2DEC(MID(A720,6,2))+HEX2DEC(MID(A720,8,2))+'IO RSL'!V569)+1),2),"0"&amp;RIGHT(DEC2HEX(255-(HEX2DEC(MID(A720,2,2))+HEX2DEC(MID(A720,4,2))+HEX2DEC(MID(A720,6,2))+HEX2DEC(MID(A720,8,2))+'IO RSL'!V569)+1),2))</f>
        <v>E4</v>
      </c>
      <c r="G720" s="83" t="s">
        <v>8459</v>
      </c>
      <c r="H720" s="83" t="str">
        <f t="shared" ca="1" si="14"/>
        <v xml:space="preserve"> </v>
      </c>
    </row>
    <row r="721" spans="1:8" s="83" customFormat="1" x14ac:dyDescent="0.2">
      <c r="A721" s="54" t="s">
        <v>8460</v>
      </c>
      <c r="B721" s="84" t="str">
        <f ca="1">LEFT(A721,9)&amp;'IO RSL'!U570&amp;C721</f>
        <v>:102CF00000000000000000000000000000000000D4</v>
      </c>
      <c r="C721" s="83" t="str">
        <f ca="1">IF(LEN(RIGHT(DEC2HEX(255-(HEX2DEC(MID(A721,2,2))+HEX2DEC(MID(A721,4,2))+HEX2DEC(MID(A721,6,2))+HEX2DEC(MID(A721,8,2))+'IO RSL'!V570)+1),2))&gt;1,RIGHT(DEC2HEX(255-(HEX2DEC(MID(A721,2,2))+HEX2DEC(MID(A721,4,2))+HEX2DEC(MID(A721,6,2))+HEX2DEC(MID(A721,8,2))+'IO RSL'!V570)+1),2),"0"&amp;RIGHT(DEC2HEX(255-(HEX2DEC(MID(A721,2,2))+HEX2DEC(MID(A721,4,2))+HEX2DEC(MID(A721,6,2))+HEX2DEC(MID(A721,8,2))+'IO RSL'!V570)+1),2))</f>
        <v>D4</v>
      </c>
      <c r="G721" s="83" t="s">
        <v>8460</v>
      </c>
      <c r="H721" s="83" t="str">
        <f t="shared" ca="1" si="14"/>
        <v xml:space="preserve"> </v>
      </c>
    </row>
    <row r="722" spans="1:8" s="83" customFormat="1" x14ac:dyDescent="0.2">
      <c r="A722" s="54" t="s">
        <v>8461</v>
      </c>
      <c r="B722" s="84" t="str">
        <f ca="1">LEFT(A722,9)&amp;'IO RSL'!U571&amp;C722</f>
        <v>:102D000000000000000000000000000000000000C3</v>
      </c>
      <c r="C722" s="83" t="str">
        <f ca="1">IF(LEN(RIGHT(DEC2HEX(255-(HEX2DEC(MID(A722,2,2))+HEX2DEC(MID(A722,4,2))+HEX2DEC(MID(A722,6,2))+HEX2DEC(MID(A722,8,2))+'IO RSL'!V571)+1),2))&gt;1,RIGHT(DEC2HEX(255-(HEX2DEC(MID(A722,2,2))+HEX2DEC(MID(A722,4,2))+HEX2DEC(MID(A722,6,2))+HEX2DEC(MID(A722,8,2))+'IO RSL'!V571)+1),2),"0"&amp;RIGHT(DEC2HEX(255-(HEX2DEC(MID(A722,2,2))+HEX2DEC(MID(A722,4,2))+HEX2DEC(MID(A722,6,2))+HEX2DEC(MID(A722,8,2))+'IO RSL'!V571)+1),2))</f>
        <v>C3</v>
      </c>
      <c r="G722" s="83" t="s">
        <v>8461</v>
      </c>
      <c r="H722" s="83" t="str">
        <f t="shared" ca="1" si="14"/>
        <v xml:space="preserve"> </v>
      </c>
    </row>
    <row r="723" spans="1:8" s="83" customFormat="1" x14ac:dyDescent="0.2">
      <c r="A723" s="54" t="s">
        <v>8462</v>
      </c>
      <c r="B723" s="84" t="str">
        <f ca="1">LEFT(A723,9)&amp;'IO RSL'!U572&amp;C723</f>
        <v>:102D100000000000000000000000000000000000B3</v>
      </c>
      <c r="C723" s="83" t="str">
        <f ca="1">IF(LEN(RIGHT(DEC2HEX(255-(HEX2DEC(MID(A723,2,2))+HEX2DEC(MID(A723,4,2))+HEX2DEC(MID(A723,6,2))+HEX2DEC(MID(A723,8,2))+'IO RSL'!V572)+1),2))&gt;1,RIGHT(DEC2HEX(255-(HEX2DEC(MID(A723,2,2))+HEX2DEC(MID(A723,4,2))+HEX2DEC(MID(A723,6,2))+HEX2DEC(MID(A723,8,2))+'IO RSL'!V572)+1),2),"0"&amp;RIGHT(DEC2HEX(255-(HEX2DEC(MID(A723,2,2))+HEX2DEC(MID(A723,4,2))+HEX2DEC(MID(A723,6,2))+HEX2DEC(MID(A723,8,2))+'IO RSL'!V572)+1),2))</f>
        <v>B3</v>
      </c>
      <c r="G723" s="83" t="s">
        <v>8462</v>
      </c>
      <c r="H723" s="83" t="str">
        <f t="shared" ca="1" si="14"/>
        <v xml:space="preserve"> </v>
      </c>
    </row>
    <row r="724" spans="1:8" s="83" customFormat="1" x14ac:dyDescent="0.2">
      <c r="A724" s="54" t="s">
        <v>8463</v>
      </c>
      <c r="B724" s="84" t="str">
        <f ca="1">LEFT(A724,9)&amp;'IO RSL'!U573&amp;C724</f>
        <v>:102D200000000000000000000000000000000000A3</v>
      </c>
      <c r="C724" s="83" t="str">
        <f ca="1">IF(LEN(RIGHT(DEC2HEX(255-(HEX2DEC(MID(A724,2,2))+HEX2DEC(MID(A724,4,2))+HEX2DEC(MID(A724,6,2))+HEX2DEC(MID(A724,8,2))+'IO RSL'!V573)+1),2))&gt;1,RIGHT(DEC2HEX(255-(HEX2DEC(MID(A724,2,2))+HEX2DEC(MID(A724,4,2))+HEX2DEC(MID(A724,6,2))+HEX2DEC(MID(A724,8,2))+'IO RSL'!V573)+1),2),"0"&amp;RIGHT(DEC2HEX(255-(HEX2DEC(MID(A724,2,2))+HEX2DEC(MID(A724,4,2))+HEX2DEC(MID(A724,6,2))+HEX2DEC(MID(A724,8,2))+'IO RSL'!V573)+1),2))</f>
        <v>A3</v>
      </c>
      <c r="G724" s="83" t="s">
        <v>8463</v>
      </c>
      <c r="H724" s="83" t="str">
        <f t="shared" ca="1" si="14"/>
        <v xml:space="preserve"> </v>
      </c>
    </row>
    <row r="725" spans="1:8" s="83" customFormat="1" x14ac:dyDescent="0.2">
      <c r="A725" s="54" t="s">
        <v>8464</v>
      </c>
      <c r="B725" s="84" t="str">
        <f ca="1">LEFT(A725,9)&amp;'IO RSL'!U574&amp;C725</f>
        <v>:102D30000000000000000000000000000000000093</v>
      </c>
      <c r="C725" s="83" t="str">
        <f ca="1">IF(LEN(RIGHT(DEC2HEX(255-(HEX2DEC(MID(A725,2,2))+HEX2DEC(MID(A725,4,2))+HEX2DEC(MID(A725,6,2))+HEX2DEC(MID(A725,8,2))+'IO RSL'!V574)+1),2))&gt;1,RIGHT(DEC2HEX(255-(HEX2DEC(MID(A725,2,2))+HEX2DEC(MID(A725,4,2))+HEX2DEC(MID(A725,6,2))+HEX2DEC(MID(A725,8,2))+'IO RSL'!V574)+1),2),"0"&amp;RIGHT(DEC2HEX(255-(HEX2DEC(MID(A725,2,2))+HEX2DEC(MID(A725,4,2))+HEX2DEC(MID(A725,6,2))+HEX2DEC(MID(A725,8,2))+'IO RSL'!V574)+1),2))</f>
        <v>93</v>
      </c>
      <c r="G725" s="83" t="s">
        <v>8464</v>
      </c>
      <c r="H725" s="83" t="str">
        <f t="shared" ca="1" si="14"/>
        <v xml:space="preserve"> </v>
      </c>
    </row>
    <row r="726" spans="1:8" s="83" customFormat="1" x14ac:dyDescent="0.2">
      <c r="A726" s="54" t="s">
        <v>8465</v>
      </c>
      <c r="B726" s="84" t="str">
        <f ca="1">LEFT(A726,9)&amp;'IO RSL'!U575&amp;C726</f>
        <v>:102D40000000000000000000000000000000000083</v>
      </c>
      <c r="C726" s="83" t="str">
        <f ca="1">IF(LEN(RIGHT(DEC2HEX(255-(HEX2DEC(MID(A726,2,2))+HEX2DEC(MID(A726,4,2))+HEX2DEC(MID(A726,6,2))+HEX2DEC(MID(A726,8,2))+'IO RSL'!V575)+1),2))&gt;1,RIGHT(DEC2HEX(255-(HEX2DEC(MID(A726,2,2))+HEX2DEC(MID(A726,4,2))+HEX2DEC(MID(A726,6,2))+HEX2DEC(MID(A726,8,2))+'IO RSL'!V575)+1),2),"0"&amp;RIGHT(DEC2HEX(255-(HEX2DEC(MID(A726,2,2))+HEX2DEC(MID(A726,4,2))+HEX2DEC(MID(A726,6,2))+HEX2DEC(MID(A726,8,2))+'IO RSL'!V575)+1),2))</f>
        <v>83</v>
      </c>
      <c r="G726" s="83" t="s">
        <v>8465</v>
      </c>
      <c r="H726" s="83" t="str">
        <f t="shared" ca="1" si="14"/>
        <v xml:space="preserve"> </v>
      </c>
    </row>
    <row r="727" spans="1:8" s="83" customFormat="1" x14ac:dyDescent="0.2">
      <c r="A727" s="54" t="s">
        <v>8466</v>
      </c>
      <c r="B727" s="84" t="str">
        <f ca="1">LEFT(A727,9)&amp;'IO RSL'!U576&amp;C727</f>
        <v>:102D50000000000000000000000000000000000073</v>
      </c>
      <c r="C727" s="83" t="str">
        <f ca="1">IF(LEN(RIGHT(DEC2HEX(255-(HEX2DEC(MID(A727,2,2))+HEX2DEC(MID(A727,4,2))+HEX2DEC(MID(A727,6,2))+HEX2DEC(MID(A727,8,2))+'IO RSL'!V576)+1),2))&gt;1,RIGHT(DEC2HEX(255-(HEX2DEC(MID(A727,2,2))+HEX2DEC(MID(A727,4,2))+HEX2DEC(MID(A727,6,2))+HEX2DEC(MID(A727,8,2))+'IO RSL'!V576)+1),2),"0"&amp;RIGHT(DEC2HEX(255-(HEX2DEC(MID(A727,2,2))+HEX2DEC(MID(A727,4,2))+HEX2DEC(MID(A727,6,2))+HEX2DEC(MID(A727,8,2))+'IO RSL'!V576)+1),2))</f>
        <v>73</v>
      </c>
      <c r="G727" s="83" t="s">
        <v>8466</v>
      </c>
      <c r="H727" s="83" t="str">
        <f t="shared" ca="1" si="14"/>
        <v xml:space="preserve"> </v>
      </c>
    </row>
    <row r="728" spans="1:8" s="83" customFormat="1" x14ac:dyDescent="0.2">
      <c r="A728" s="54" t="s">
        <v>8467</v>
      </c>
      <c r="B728" s="84" t="str">
        <f ca="1">LEFT(A728,9)&amp;'IO RSL'!U577&amp;C728</f>
        <v>:102D60000000000000000000000000000000000063</v>
      </c>
      <c r="C728" s="83" t="str">
        <f ca="1">IF(LEN(RIGHT(DEC2HEX(255-(HEX2DEC(MID(A728,2,2))+HEX2DEC(MID(A728,4,2))+HEX2DEC(MID(A728,6,2))+HEX2DEC(MID(A728,8,2))+'IO RSL'!V577)+1),2))&gt;1,RIGHT(DEC2HEX(255-(HEX2DEC(MID(A728,2,2))+HEX2DEC(MID(A728,4,2))+HEX2DEC(MID(A728,6,2))+HEX2DEC(MID(A728,8,2))+'IO RSL'!V577)+1),2),"0"&amp;RIGHT(DEC2HEX(255-(HEX2DEC(MID(A728,2,2))+HEX2DEC(MID(A728,4,2))+HEX2DEC(MID(A728,6,2))+HEX2DEC(MID(A728,8,2))+'IO RSL'!V577)+1),2))</f>
        <v>63</v>
      </c>
      <c r="G728" s="83" t="s">
        <v>8467</v>
      </c>
      <c r="H728" s="83" t="str">
        <f t="shared" ca="1" si="14"/>
        <v xml:space="preserve"> </v>
      </c>
    </row>
    <row r="729" spans="1:8" s="83" customFormat="1" x14ac:dyDescent="0.2">
      <c r="A729" s="54" t="s">
        <v>8468</v>
      </c>
      <c r="B729" s="84" t="str">
        <f ca="1">LEFT(A729,9)&amp;'IO RSL'!U578&amp;C729</f>
        <v>:102D7000000100010001000100010001000100014B</v>
      </c>
      <c r="C729" s="83" t="str">
        <f ca="1">IF(LEN(RIGHT(DEC2HEX(255-(HEX2DEC(MID(A729,2,2))+HEX2DEC(MID(A729,4,2))+HEX2DEC(MID(A729,6,2))+HEX2DEC(MID(A729,8,2))+'IO RSL'!V578)+1),2))&gt;1,RIGHT(DEC2HEX(255-(HEX2DEC(MID(A729,2,2))+HEX2DEC(MID(A729,4,2))+HEX2DEC(MID(A729,6,2))+HEX2DEC(MID(A729,8,2))+'IO RSL'!V578)+1),2),"0"&amp;RIGHT(DEC2HEX(255-(HEX2DEC(MID(A729,2,2))+HEX2DEC(MID(A729,4,2))+HEX2DEC(MID(A729,6,2))+HEX2DEC(MID(A729,8,2))+'IO RSL'!V578)+1),2))</f>
        <v>4B</v>
      </c>
      <c r="G729" s="83" t="s">
        <v>10862</v>
      </c>
      <c r="H729" s="83" t="str">
        <f t="shared" ca="1" si="14"/>
        <v xml:space="preserve"> </v>
      </c>
    </row>
    <row r="730" spans="1:8" s="83" customFormat="1" x14ac:dyDescent="0.2">
      <c r="A730" s="54" t="s">
        <v>8469</v>
      </c>
      <c r="B730" s="84" t="str">
        <f ca="1">LEFT(A730,9)&amp;'IO RSL'!U579&amp;C730</f>
        <v>:102D8000000100010001000100010001000100013B</v>
      </c>
      <c r="C730" s="83" t="str">
        <f ca="1">IF(LEN(RIGHT(DEC2HEX(255-(HEX2DEC(MID(A730,2,2))+HEX2DEC(MID(A730,4,2))+HEX2DEC(MID(A730,6,2))+HEX2DEC(MID(A730,8,2))+'IO RSL'!V579)+1),2))&gt;1,RIGHT(DEC2HEX(255-(HEX2DEC(MID(A730,2,2))+HEX2DEC(MID(A730,4,2))+HEX2DEC(MID(A730,6,2))+HEX2DEC(MID(A730,8,2))+'IO RSL'!V579)+1),2),"0"&amp;RIGHT(DEC2HEX(255-(HEX2DEC(MID(A730,2,2))+HEX2DEC(MID(A730,4,2))+HEX2DEC(MID(A730,6,2))+HEX2DEC(MID(A730,8,2))+'IO RSL'!V579)+1),2))</f>
        <v>3B</v>
      </c>
      <c r="G730" s="83" t="s">
        <v>10863</v>
      </c>
      <c r="H730" s="83" t="str">
        <f t="shared" ca="1" si="14"/>
        <v xml:space="preserve"> </v>
      </c>
    </row>
    <row r="731" spans="1:8" s="83" customFormat="1" x14ac:dyDescent="0.2">
      <c r="A731" s="54" t="s">
        <v>8470</v>
      </c>
      <c r="B731" s="84" t="str">
        <f ca="1">LEFT(A731,9)&amp;'IO RSL'!U580&amp;C731</f>
        <v>:102D9000000100010001000100010001000100012B</v>
      </c>
      <c r="C731" s="83" t="str">
        <f ca="1">IF(LEN(RIGHT(DEC2HEX(255-(HEX2DEC(MID(A731,2,2))+HEX2DEC(MID(A731,4,2))+HEX2DEC(MID(A731,6,2))+HEX2DEC(MID(A731,8,2))+'IO RSL'!V580)+1),2))&gt;1,RIGHT(DEC2HEX(255-(HEX2DEC(MID(A731,2,2))+HEX2DEC(MID(A731,4,2))+HEX2DEC(MID(A731,6,2))+HEX2DEC(MID(A731,8,2))+'IO RSL'!V580)+1),2),"0"&amp;RIGHT(DEC2HEX(255-(HEX2DEC(MID(A731,2,2))+HEX2DEC(MID(A731,4,2))+HEX2DEC(MID(A731,6,2))+HEX2DEC(MID(A731,8,2))+'IO RSL'!V580)+1),2))</f>
        <v>2B</v>
      </c>
      <c r="G731" s="83" t="s">
        <v>10864</v>
      </c>
      <c r="H731" s="83" t="str">
        <f t="shared" ca="1" si="14"/>
        <v xml:space="preserve"> </v>
      </c>
    </row>
    <row r="732" spans="1:8" s="83" customFormat="1" x14ac:dyDescent="0.2">
      <c r="A732" s="54" t="s">
        <v>8471</v>
      </c>
      <c r="B732" s="84" t="str">
        <f ca="1">LEFT(A732,9)&amp;'IO RSL'!U581&amp;C732</f>
        <v>:102DA000000100010001000100010001000100011B</v>
      </c>
      <c r="C732" s="83" t="str">
        <f ca="1">IF(LEN(RIGHT(DEC2HEX(255-(HEX2DEC(MID(A732,2,2))+HEX2DEC(MID(A732,4,2))+HEX2DEC(MID(A732,6,2))+HEX2DEC(MID(A732,8,2))+'IO RSL'!V581)+1),2))&gt;1,RIGHT(DEC2HEX(255-(HEX2DEC(MID(A732,2,2))+HEX2DEC(MID(A732,4,2))+HEX2DEC(MID(A732,6,2))+HEX2DEC(MID(A732,8,2))+'IO RSL'!V581)+1),2),"0"&amp;RIGHT(DEC2HEX(255-(HEX2DEC(MID(A732,2,2))+HEX2DEC(MID(A732,4,2))+HEX2DEC(MID(A732,6,2))+HEX2DEC(MID(A732,8,2))+'IO RSL'!V581)+1),2))</f>
        <v>1B</v>
      </c>
      <c r="G732" s="83" t="s">
        <v>10865</v>
      </c>
      <c r="H732" s="83" t="str">
        <f t="shared" ca="1" si="14"/>
        <v xml:space="preserve"> </v>
      </c>
    </row>
    <row r="733" spans="1:8" s="83" customFormat="1" x14ac:dyDescent="0.2">
      <c r="A733" s="54" t="s">
        <v>8472</v>
      </c>
      <c r="B733" s="84" t="str">
        <f ca="1">LEFT(A733,9)&amp;'IO RSL'!U582&amp;C733</f>
        <v>:102DB000000100010001000100010001000100010B</v>
      </c>
      <c r="C733" s="83" t="str">
        <f ca="1">IF(LEN(RIGHT(DEC2HEX(255-(HEX2DEC(MID(A733,2,2))+HEX2DEC(MID(A733,4,2))+HEX2DEC(MID(A733,6,2))+HEX2DEC(MID(A733,8,2))+'IO RSL'!V582)+1),2))&gt;1,RIGHT(DEC2HEX(255-(HEX2DEC(MID(A733,2,2))+HEX2DEC(MID(A733,4,2))+HEX2DEC(MID(A733,6,2))+HEX2DEC(MID(A733,8,2))+'IO RSL'!V582)+1),2),"0"&amp;RIGHT(DEC2HEX(255-(HEX2DEC(MID(A733,2,2))+HEX2DEC(MID(A733,4,2))+HEX2DEC(MID(A733,6,2))+HEX2DEC(MID(A733,8,2))+'IO RSL'!V582)+1),2))</f>
        <v>0B</v>
      </c>
      <c r="G733" s="83" t="s">
        <v>10866</v>
      </c>
      <c r="H733" s="83" t="str">
        <f t="shared" ca="1" si="14"/>
        <v xml:space="preserve"> </v>
      </c>
    </row>
    <row r="734" spans="1:8" s="83" customFormat="1" x14ac:dyDescent="0.2">
      <c r="A734" s="54" t="s">
        <v>8473</v>
      </c>
      <c r="B734" s="84" t="str">
        <f ca="1">LEFT(A734,9)&amp;'IO RSL'!U583&amp;C734</f>
        <v>:102DC00000010001000100010001000100010001FB</v>
      </c>
      <c r="C734" s="83" t="str">
        <f ca="1">IF(LEN(RIGHT(DEC2HEX(255-(HEX2DEC(MID(A734,2,2))+HEX2DEC(MID(A734,4,2))+HEX2DEC(MID(A734,6,2))+HEX2DEC(MID(A734,8,2))+'IO RSL'!V583)+1),2))&gt;1,RIGHT(DEC2HEX(255-(HEX2DEC(MID(A734,2,2))+HEX2DEC(MID(A734,4,2))+HEX2DEC(MID(A734,6,2))+HEX2DEC(MID(A734,8,2))+'IO RSL'!V583)+1),2),"0"&amp;RIGHT(DEC2HEX(255-(HEX2DEC(MID(A734,2,2))+HEX2DEC(MID(A734,4,2))+HEX2DEC(MID(A734,6,2))+HEX2DEC(MID(A734,8,2))+'IO RSL'!V583)+1),2))</f>
        <v>FB</v>
      </c>
      <c r="G734" s="83" t="s">
        <v>10867</v>
      </c>
      <c r="H734" s="83" t="str">
        <f t="shared" ca="1" si="14"/>
        <v xml:space="preserve"> </v>
      </c>
    </row>
    <row r="735" spans="1:8" s="83" customFormat="1" x14ac:dyDescent="0.2">
      <c r="A735" s="54" t="s">
        <v>8474</v>
      </c>
      <c r="B735" s="84" t="str">
        <f ca="1">LEFT(A735,9)&amp;'IO RSL'!U584&amp;C735</f>
        <v>:102DD00000010001000100010001000100010001EB</v>
      </c>
      <c r="C735" s="83" t="str">
        <f ca="1">IF(LEN(RIGHT(DEC2HEX(255-(HEX2DEC(MID(A735,2,2))+HEX2DEC(MID(A735,4,2))+HEX2DEC(MID(A735,6,2))+HEX2DEC(MID(A735,8,2))+'IO RSL'!V584)+1),2))&gt;1,RIGHT(DEC2HEX(255-(HEX2DEC(MID(A735,2,2))+HEX2DEC(MID(A735,4,2))+HEX2DEC(MID(A735,6,2))+HEX2DEC(MID(A735,8,2))+'IO RSL'!V584)+1),2),"0"&amp;RIGHT(DEC2HEX(255-(HEX2DEC(MID(A735,2,2))+HEX2DEC(MID(A735,4,2))+HEX2DEC(MID(A735,6,2))+HEX2DEC(MID(A735,8,2))+'IO RSL'!V584)+1),2))</f>
        <v>EB</v>
      </c>
      <c r="G735" s="83" t="s">
        <v>10868</v>
      </c>
      <c r="H735" s="83" t="str">
        <f t="shared" ca="1" si="14"/>
        <v xml:space="preserve"> </v>
      </c>
    </row>
    <row r="736" spans="1:8" s="83" customFormat="1" x14ac:dyDescent="0.2">
      <c r="A736" s="54" t="s">
        <v>8475</v>
      </c>
      <c r="B736" s="84" t="str">
        <f ca="1">LEFT(A736,9)&amp;'IO RSL'!U585&amp;C736</f>
        <v>:102DE00000010001000100010001000100010001DB</v>
      </c>
      <c r="C736" s="83" t="str">
        <f ca="1">IF(LEN(RIGHT(DEC2HEX(255-(HEX2DEC(MID(A736,2,2))+HEX2DEC(MID(A736,4,2))+HEX2DEC(MID(A736,6,2))+HEX2DEC(MID(A736,8,2))+'IO RSL'!V585)+1),2))&gt;1,RIGHT(DEC2HEX(255-(HEX2DEC(MID(A736,2,2))+HEX2DEC(MID(A736,4,2))+HEX2DEC(MID(A736,6,2))+HEX2DEC(MID(A736,8,2))+'IO RSL'!V585)+1),2),"0"&amp;RIGHT(DEC2HEX(255-(HEX2DEC(MID(A736,2,2))+HEX2DEC(MID(A736,4,2))+HEX2DEC(MID(A736,6,2))+HEX2DEC(MID(A736,8,2))+'IO RSL'!V585)+1),2))</f>
        <v>DB</v>
      </c>
      <c r="G736" s="83" t="s">
        <v>10869</v>
      </c>
      <c r="H736" s="83" t="str">
        <f t="shared" ca="1" si="14"/>
        <v xml:space="preserve"> </v>
      </c>
    </row>
    <row r="737" spans="1:8" s="83" customFormat="1" x14ac:dyDescent="0.2">
      <c r="A737" s="54" t="s">
        <v>8476</v>
      </c>
      <c r="B737" s="84" t="str">
        <f ca="1">LEFT(A737,9)&amp;'IO RSL'!U586&amp;C737</f>
        <v>:102DF00000010001000100010001000100010001CB</v>
      </c>
      <c r="C737" s="83" t="str">
        <f ca="1">IF(LEN(RIGHT(DEC2HEX(255-(HEX2DEC(MID(A737,2,2))+HEX2DEC(MID(A737,4,2))+HEX2DEC(MID(A737,6,2))+HEX2DEC(MID(A737,8,2))+'IO RSL'!V586)+1),2))&gt;1,RIGHT(DEC2HEX(255-(HEX2DEC(MID(A737,2,2))+HEX2DEC(MID(A737,4,2))+HEX2DEC(MID(A737,6,2))+HEX2DEC(MID(A737,8,2))+'IO RSL'!V586)+1),2),"0"&amp;RIGHT(DEC2HEX(255-(HEX2DEC(MID(A737,2,2))+HEX2DEC(MID(A737,4,2))+HEX2DEC(MID(A737,6,2))+HEX2DEC(MID(A737,8,2))+'IO RSL'!V586)+1),2))</f>
        <v>CB</v>
      </c>
      <c r="G737" s="83" t="s">
        <v>10870</v>
      </c>
      <c r="H737" s="83" t="str">
        <f t="shared" ca="1" si="14"/>
        <v xml:space="preserve"> </v>
      </c>
    </row>
    <row r="738" spans="1:8" s="83" customFormat="1" x14ac:dyDescent="0.2">
      <c r="A738" s="54" t="s">
        <v>8477</v>
      </c>
      <c r="B738" s="84" t="str">
        <f ca="1">LEFT(A738,9)&amp;'IO RSL'!U587&amp;C738</f>
        <v>:102E000000010001000100010001000100010001BA</v>
      </c>
      <c r="C738" s="83" t="str">
        <f ca="1">IF(LEN(RIGHT(DEC2HEX(255-(HEX2DEC(MID(A738,2,2))+HEX2DEC(MID(A738,4,2))+HEX2DEC(MID(A738,6,2))+HEX2DEC(MID(A738,8,2))+'IO RSL'!V587)+1),2))&gt;1,RIGHT(DEC2HEX(255-(HEX2DEC(MID(A738,2,2))+HEX2DEC(MID(A738,4,2))+HEX2DEC(MID(A738,6,2))+HEX2DEC(MID(A738,8,2))+'IO RSL'!V587)+1),2),"0"&amp;RIGHT(DEC2HEX(255-(HEX2DEC(MID(A738,2,2))+HEX2DEC(MID(A738,4,2))+HEX2DEC(MID(A738,6,2))+HEX2DEC(MID(A738,8,2))+'IO RSL'!V587)+1),2))</f>
        <v>BA</v>
      </c>
      <c r="G738" s="83" t="s">
        <v>10871</v>
      </c>
      <c r="H738" s="83" t="str">
        <f t="shared" ca="1" si="14"/>
        <v xml:space="preserve"> </v>
      </c>
    </row>
    <row r="739" spans="1:8" s="83" customFormat="1" x14ac:dyDescent="0.2">
      <c r="A739" s="54" t="s">
        <v>8478</v>
      </c>
      <c r="B739" s="84" t="str">
        <f ca="1">LEFT(A739,9)&amp;'IO RSL'!U588&amp;C739</f>
        <v>:102E100000010001000100010001000100010001AA</v>
      </c>
      <c r="C739" s="83" t="str">
        <f ca="1">IF(LEN(RIGHT(DEC2HEX(255-(HEX2DEC(MID(A739,2,2))+HEX2DEC(MID(A739,4,2))+HEX2DEC(MID(A739,6,2))+HEX2DEC(MID(A739,8,2))+'IO RSL'!V588)+1),2))&gt;1,RIGHT(DEC2HEX(255-(HEX2DEC(MID(A739,2,2))+HEX2DEC(MID(A739,4,2))+HEX2DEC(MID(A739,6,2))+HEX2DEC(MID(A739,8,2))+'IO RSL'!V588)+1),2),"0"&amp;RIGHT(DEC2HEX(255-(HEX2DEC(MID(A739,2,2))+HEX2DEC(MID(A739,4,2))+HEX2DEC(MID(A739,6,2))+HEX2DEC(MID(A739,8,2))+'IO RSL'!V588)+1),2))</f>
        <v>AA</v>
      </c>
      <c r="G739" s="83" t="s">
        <v>10872</v>
      </c>
      <c r="H739" s="83" t="str">
        <f t="shared" ca="1" si="14"/>
        <v xml:space="preserve"> </v>
      </c>
    </row>
    <row r="740" spans="1:8" s="83" customFormat="1" x14ac:dyDescent="0.2">
      <c r="A740" s="54" t="s">
        <v>8479</v>
      </c>
      <c r="B740" s="84" t="str">
        <f ca="1">LEFT(A740,9)&amp;'IO RSL'!U589&amp;C740</f>
        <v>:102E2000000100010001000100010001000100019A</v>
      </c>
      <c r="C740" s="83" t="str">
        <f ca="1">IF(LEN(RIGHT(DEC2HEX(255-(HEX2DEC(MID(A740,2,2))+HEX2DEC(MID(A740,4,2))+HEX2DEC(MID(A740,6,2))+HEX2DEC(MID(A740,8,2))+'IO RSL'!V589)+1),2))&gt;1,RIGHT(DEC2HEX(255-(HEX2DEC(MID(A740,2,2))+HEX2DEC(MID(A740,4,2))+HEX2DEC(MID(A740,6,2))+HEX2DEC(MID(A740,8,2))+'IO RSL'!V589)+1),2),"0"&amp;RIGHT(DEC2HEX(255-(HEX2DEC(MID(A740,2,2))+HEX2DEC(MID(A740,4,2))+HEX2DEC(MID(A740,6,2))+HEX2DEC(MID(A740,8,2))+'IO RSL'!V589)+1),2))</f>
        <v>9A</v>
      </c>
      <c r="G740" s="83" t="s">
        <v>10873</v>
      </c>
      <c r="H740" s="83" t="str">
        <f t="shared" ca="1" si="14"/>
        <v xml:space="preserve"> </v>
      </c>
    </row>
    <row r="741" spans="1:8" s="83" customFormat="1" x14ac:dyDescent="0.2">
      <c r="A741" s="54" t="s">
        <v>8480</v>
      </c>
      <c r="B741" s="84" t="str">
        <f ca="1">LEFT(A741,9)&amp;'IO RSL'!U590&amp;C741</f>
        <v>:102E3000000100010001000100000000000000008E</v>
      </c>
      <c r="C741" s="83" t="str">
        <f ca="1">IF(LEN(RIGHT(DEC2HEX(255-(HEX2DEC(MID(A741,2,2))+HEX2DEC(MID(A741,4,2))+HEX2DEC(MID(A741,6,2))+HEX2DEC(MID(A741,8,2))+'IO RSL'!V590)+1),2))&gt;1,RIGHT(DEC2HEX(255-(HEX2DEC(MID(A741,2,2))+HEX2DEC(MID(A741,4,2))+HEX2DEC(MID(A741,6,2))+HEX2DEC(MID(A741,8,2))+'IO RSL'!V590)+1),2),"0"&amp;RIGHT(DEC2HEX(255-(HEX2DEC(MID(A741,2,2))+HEX2DEC(MID(A741,4,2))+HEX2DEC(MID(A741,6,2))+HEX2DEC(MID(A741,8,2))+'IO RSL'!V590)+1),2))</f>
        <v>8E</v>
      </c>
      <c r="G741" s="83" t="s">
        <v>10874</v>
      </c>
      <c r="H741" s="83" t="str">
        <f t="shared" ca="1" si="14"/>
        <v xml:space="preserve"> </v>
      </c>
    </row>
    <row r="742" spans="1:8" s="83" customFormat="1" x14ac:dyDescent="0.2">
      <c r="A742" s="54" t="s">
        <v>8481</v>
      </c>
      <c r="B742" s="84" t="str">
        <f ca="1">LEFT(A742,9)&amp;'IO RSL'!U591&amp;C742</f>
        <v>:102E40000000000000000000000000000000000082</v>
      </c>
      <c r="C742" s="83" t="str">
        <f ca="1">IF(LEN(RIGHT(DEC2HEX(255-(HEX2DEC(MID(A742,2,2))+HEX2DEC(MID(A742,4,2))+HEX2DEC(MID(A742,6,2))+HEX2DEC(MID(A742,8,2))+'IO RSL'!V591)+1),2))&gt;1,RIGHT(DEC2HEX(255-(HEX2DEC(MID(A742,2,2))+HEX2DEC(MID(A742,4,2))+HEX2DEC(MID(A742,6,2))+HEX2DEC(MID(A742,8,2))+'IO RSL'!V591)+1),2),"0"&amp;RIGHT(DEC2HEX(255-(HEX2DEC(MID(A742,2,2))+HEX2DEC(MID(A742,4,2))+HEX2DEC(MID(A742,6,2))+HEX2DEC(MID(A742,8,2))+'IO RSL'!V591)+1),2))</f>
        <v>82</v>
      </c>
      <c r="G742" s="83" t="s">
        <v>8481</v>
      </c>
      <c r="H742" s="83" t="str">
        <f t="shared" ca="1" si="14"/>
        <v xml:space="preserve"> </v>
      </c>
    </row>
    <row r="743" spans="1:8" s="83" customFormat="1" x14ac:dyDescent="0.2">
      <c r="A743" s="54" t="s">
        <v>8482</v>
      </c>
      <c r="B743" s="84" t="str">
        <f ca="1">LEFT(A743,9)&amp;'IO RSL'!U592&amp;C743</f>
        <v>:102E50000000000000000000000000000000000072</v>
      </c>
      <c r="C743" s="83" t="str">
        <f ca="1">IF(LEN(RIGHT(DEC2HEX(255-(HEX2DEC(MID(A743,2,2))+HEX2DEC(MID(A743,4,2))+HEX2DEC(MID(A743,6,2))+HEX2DEC(MID(A743,8,2))+'IO RSL'!V592)+1),2))&gt;1,RIGHT(DEC2HEX(255-(HEX2DEC(MID(A743,2,2))+HEX2DEC(MID(A743,4,2))+HEX2DEC(MID(A743,6,2))+HEX2DEC(MID(A743,8,2))+'IO RSL'!V592)+1),2),"0"&amp;RIGHT(DEC2HEX(255-(HEX2DEC(MID(A743,2,2))+HEX2DEC(MID(A743,4,2))+HEX2DEC(MID(A743,6,2))+HEX2DEC(MID(A743,8,2))+'IO RSL'!V592)+1),2))</f>
        <v>72</v>
      </c>
      <c r="G743" s="83" t="s">
        <v>8482</v>
      </c>
      <c r="H743" s="83" t="str">
        <f t="shared" ca="1" si="14"/>
        <v xml:space="preserve"> </v>
      </c>
    </row>
    <row r="744" spans="1:8" s="83" customFormat="1" x14ac:dyDescent="0.2">
      <c r="A744" s="54" t="s">
        <v>8483</v>
      </c>
      <c r="B744" s="84" t="str">
        <f ca="1">LEFT(A744,9)&amp;'IO RSL'!U593&amp;C744</f>
        <v>:102E60000000000000000000000000000000000062</v>
      </c>
      <c r="C744" s="83" t="str">
        <f ca="1">IF(LEN(RIGHT(DEC2HEX(255-(HEX2DEC(MID(A744,2,2))+HEX2DEC(MID(A744,4,2))+HEX2DEC(MID(A744,6,2))+HEX2DEC(MID(A744,8,2))+'IO RSL'!V593)+1),2))&gt;1,RIGHT(DEC2HEX(255-(HEX2DEC(MID(A744,2,2))+HEX2DEC(MID(A744,4,2))+HEX2DEC(MID(A744,6,2))+HEX2DEC(MID(A744,8,2))+'IO RSL'!V593)+1),2),"0"&amp;RIGHT(DEC2HEX(255-(HEX2DEC(MID(A744,2,2))+HEX2DEC(MID(A744,4,2))+HEX2DEC(MID(A744,6,2))+HEX2DEC(MID(A744,8,2))+'IO RSL'!V593)+1),2))</f>
        <v>62</v>
      </c>
      <c r="G744" s="83" t="s">
        <v>8483</v>
      </c>
      <c r="H744" s="83" t="str">
        <f t="shared" ca="1" si="14"/>
        <v xml:space="preserve"> </v>
      </c>
    </row>
    <row r="745" spans="1:8" s="83" customFormat="1" x14ac:dyDescent="0.2">
      <c r="A745" s="54" t="s">
        <v>8484</v>
      </c>
      <c r="B745" s="84" t="str">
        <f ca="1">LEFT(A745,9)&amp;'IO RSL'!U594&amp;C745</f>
        <v>:102E70000000000000000000000000000000000052</v>
      </c>
      <c r="C745" s="83" t="str">
        <f ca="1">IF(LEN(RIGHT(DEC2HEX(255-(HEX2DEC(MID(A745,2,2))+HEX2DEC(MID(A745,4,2))+HEX2DEC(MID(A745,6,2))+HEX2DEC(MID(A745,8,2))+'IO RSL'!V594)+1),2))&gt;1,RIGHT(DEC2HEX(255-(HEX2DEC(MID(A745,2,2))+HEX2DEC(MID(A745,4,2))+HEX2DEC(MID(A745,6,2))+HEX2DEC(MID(A745,8,2))+'IO RSL'!V594)+1),2),"0"&amp;RIGHT(DEC2HEX(255-(HEX2DEC(MID(A745,2,2))+HEX2DEC(MID(A745,4,2))+HEX2DEC(MID(A745,6,2))+HEX2DEC(MID(A745,8,2))+'IO RSL'!V594)+1),2))</f>
        <v>52</v>
      </c>
      <c r="G745" s="83" t="s">
        <v>8484</v>
      </c>
      <c r="H745" s="83" t="str">
        <f t="shared" ca="1" si="14"/>
        <v xml:space="preserve"> </v>
      </c>
    </row>
    <row r="746" spans="1:8" s="83" customFormat="1" x14ac:dyDescent="0.2">
      <c r="A746" s="54" t="s">
        <v>8485</v>
      </c>
      <c r="B746" s="84" t="str">
        <f ca="1">LEFT(A746,9)&amp;'IO RSL'!U595&amp;C746</f>
        <v>:102E80000000000000000000000000000000000042</v>
      </c>
      <c r="C746" s="83" t="str">
        <f ca="1">IF(LEN(RIGHT(DEC2HEX(255-(HEX2DEC(MID(A746,2,2))+HEX2DEC(MID(A746,4,2))+HEX2DEC(MID(A746,6,2))+HEX2DEC(MID(A746,8,2))+'IO RSL'!V595)+1),2))&gt;1,RIGHT(DEC2HEX(255-(HEX2DEC(MID(A746,2,2))+HEX2DEC(MID(A746,4,2))+HEX2DEC(MID(A746,6,2))+HEX2DEC(MID(A746,8,2))+'IO RSL'!V595)+1),2),"0"&amp;RIGHT(DEC2HEX(255-(HEX2DEC(MID(A746,2,2))+HEX2DEC(MID(A746,4,2))+HEX2DEC(MID(A746,6,2))+HEX2DEC(MID(A746,8,2))+'IO RSL'!V595)+1),2))</f>
        <v>42</v>
      </c>
      <c r="G746" s="83" t="s">
        <v>8485</v>
      </c>
      <c r="H746" s="83" t="str">
        <f t="shared" ca="1" si="14"/>
        <v xml:space="preserve"> </v>
      </c>
    </row>
    <row r="747" spans="1:8" s="83" customFormat="1" x14ac:dyDescent="0.2">
      <c r="A747" s="54" t="s">
        <v>8486</v>
      </c>
      <c r="B747" s="84" t="str">
        <f ca="1">LEFT(A747,9)&amp;'IO RSL'!U596&amp;C747</f>
        <v>:102E90000000000000000000000000000000000032</v>
      </c>
      <c r="C747" s="83" t="str">
        <f ca="1">IF(LEN(RIGHT(DEC2HEX(255-(HEX2DEC(MID(A747,2,2))+HEX2DEC(MID(A747,4,2))+HEX2DEC(MID(A747,6,2))+HEX2DEC(MID(A747,8,2))+'IO RSL'!V596)+1),2))&gt;1,RIGHT(DEC2HEX(255-(HEX2DEC(MID(A747,2,2))+HEX2DEC(MID(A747,4,2))+HEX2DEC(MID(A747,6,2))+HEX2DEC(MID(A747,8,2))+'IO RSL'!V596)+1),2),"0"&amp;RIGHT(DEC2HEX(255-(HEX2DEC(MID(A747,2,2))+HEX2DEC(MID(A747,4,2))+HEX2DEC(MID(A747,6,2))+HEX2DEC(MID(A747,8,2))+'IO RSL'!V596)+1),2))</f>
        <v>32</v>
      </c>
      <c r="G747" s="83" t="s">
        <v>8486</v>
      </c>
      <c r="H747" s="83" t="str">
        <f t="shared" ca="1" si="14"/>
        <v xml:space="preserve"> </v>
      </c>
    </row>
    <row r="748" spans="1:8" s="83" customFormat="1" x14ac:dyDescent="0.2">
      <c r="A748" s="54" t="s">
        <v>8487</v>
      </c>
      <c r="B748" s="84" t="str">
        <f ca="1">LEFT(A748,9)&amp;'IO RSL'!U597&amp;C748</f>
        <v>:102EA0000000000000000000000000000000000022</v>
      </c>
      <c r="C748" s="83" t="str">
        <f ca="1">IF(LEN(RIGHT(DEC2HEX(255-(HEX2DEC(MID(A748,2,2))+HEX2DEC(MID(A748,4,2))+HEX2DEC(MID(A748,6,2))+HEX2DEC(MID(A748,8,2))+'IO RSL'!V597)+1),2))&gt;1,RIGHT(DEC2HEX(255-(HEX2DEC(MID(A748,2,2))+HEX2DEC(MID(A748,4,2))+HEX2DEC(MID(A748,6,2))+HEX2DEC(MID(A748,8,2))+'IO RSL'!V597)+1),2),"0"&amp;RIGHT(DEC2HEX(255-(HEX2DEC(MID(A748,2,2))+HEX2DEC(MID(A748,4,2))+HEX2DEC(MID(A748,6,2))+HEX2DEC(MID(A748,8,2))+'IO RSL'!V597)+1),2))</f>
        <v>22</v>
      </c>
      <c r="G748" s="83" t="s">
        <v>8487</v>
      </c>
      <c r="H748" s="83" t="str">
        <f t="shared" ca="1" si="14"/>
        <v xml:space="preserve"> </v>
      </c>
    </row>
    <row r="749" spans="1:8" s="83" customFormat="1" x14ac:dyDescent="0.2">
      <c r="A749" s="54" t="s">
        <v>8488</v>
      </c>
      <c r="B749" s="84" t="str">
        <f ca="1">LEFT(A749,9)&amp;'IO RSL'!U598&amp;C749</f>
        <v>:102EB0000000000000000000000000000000000012</v>
      </c>
      <c r="C749" s="83" t="str">
        <f ca="1">IF(LEN(RIGHT(DEC2HEX(255-(HEX2DEC(MID(A749,2,2))+HEX2DEC(MID(A749,4,2))+HEX2DEC(MID(A749,6,2))+HEX2DEC(MID(A749,8,2))+'IO RSL'!V598)+1),2))&gt;1,RIGHT(DEC2HEX(255-(HEX2DEC(MID(A749,2,2))+HEX2DEC(MID(A749,4,2))+HEX2DEC(MID(A749,6,2))+HEX2DEC(MID(A749,8,2))+'IO RSL'!V598)+1),2),"0"&amp;RIGHT(DEC2HEX(255-(HEX2DEC(MID(A749,2,2))+HEX2DEC(MID(A749,4,2))+HEX2DEC(MID(A749,6,2))+HEX2DEC(MID(A749,8,2))+'IO RSL'!V598)+1),2))</f>
        <v>12</v>
      </c>
      <c r="G749" s="83" t="s">
        <v>8488</v>
      </c>
      <c r="H749" s="83" t="str">
        <f t="shared" ca="1" si="14"/>
        <v xml:space="preserve"> </v>
      </c>
    </row>
    <row r="750" spans="1:8" s="83" customFormat="1" x14ac:dyDescent="0.2">
      <c r="A750" s="54" t="s">
        <v>8489</v>
      </c>
      <c r="B750" s="84" t="str">
        <f ca="1">LEFT(A750,9)&amp;'IO RSL'!U599&amp;C750</f>
        <v>:102EC0000000000000000000000000000000000002</v>
      </c>
      <c r="C750" s="83" t="str">
        <f ca="1">IF(LEN(RIGHT(DEC2HEX(255-(HEX2DEC(MID(A750,2,2))+HEX2DEC(MID(A750,4,2))+HEX2DEC(MID(A750,6,2))+HEX2DEC(MID(A750,8,2))+'IO RSL'!V599)+1),2))&gt;1,RIGHT(DEC2HEX(255-(HEX2DEC(MID(A750,2,2))+HEX2DEC(MID(A750,4,2))+HEX2DEC(MID(A750,6,2))+HEX2DEC(MID(A750,8,2))+'IO RSL'!V599)+1),2),"0"&amp;RIGHT(DEC2HEX(255-(HEX2DEC(MID(A750,2,2))+HEX2DEC(MID(A750,4,2))+HEX2DEC(MID(A750,6,2))+HEX2DEC(MID(A750,8,2))+'IO RSL'!V599)+1),2))</f>
        <v>02</v>
      </c>
      <c r="G750" s="83" t="s">
        <v>8489</v>
      </c>
      <c r="H750" s="83" t="str">
        <f t="shared" ca="1" si="14"/>
        <v xml:space="preserve"> </v>
      </c>
    </row>
    <row r="751" spans="1:8" s="83" customFormat="1" x14ac:dyDescent="0.2">
      <c r="A751" s="54" t="s">
        <v>8490</v>
      </c>
      <c r="B751" s="84" t="str">
        <f ca="1">LEFT(A751,9)&amp;'IO RSL'!U600&amp;C751</f>
        <v>:102ED00000000000000000000000000000000000F2</v>
      </c>
      <c r="C751" s="83" t="str">
        <f ca="1">IF(LEN(RIGHT(DEC2HEX(255-(HEX2DEC(MID(A751,2,2))+HEX2DEC(MID(A751,4,2))+HEX2DEC(MID(A751,6,2))+HEX2DEC(MID(A751,8,2))+'IO RSL'!V600)+1),2))&gt;1,RIGHT(DEC2HEX(255-(HEX2DEC(MID(A751,2,2))+HEX2DEC(MID(A751,4,2))+HEX2DEC(MID(A751,6,2))+HEX2DEC(MID(A751,8,2))+'IO RSL'!V600)+1),2),"0"&amp;RIGHT(DEC2HEX(255-(HEX2DEC(MID(A751,2,2))+HEX2DEC(MID(A751,4,2))+HEX2DEC(MID(A751,6,2))+HEX2DEC(MID(A751,8,2))+'IO RSL'!V600)+1),2))</f>
        <v>F2</v>
      </c>
      <c r="G751" s="83" t="s">
        <v>8490</v>
      </c>
      <c r="H751" s="83" t="str">
        <f t="shared" ca="1" si="14"/>
        <v xml:space="preserve"> </v>
      </c>
    </row>
    <row r="752" spans="1:8" s="83" customFormat="1" x14ac:dyDescent="0.2">
      <c r="A752" s="54" t="s">
        <v>8491</v>
      </c>
      <c r="B752" s="84" t="str">
        <f ca="1">LEFT(A752,9)&amp;'IO RSL'!U601&amp;C752</f>
        <v>:102EE00000000000000000000000000000000000E2</v>
      </c>
      <c r="C752" s="83" t="str">
        <f ca="1">IF(LEN(RIGHT(DEC2HEX(255-(HEX2DEC(MID(A752,2,2))+HEX2DEC(MID(A752,4,2))+HEX2DEC(MID(A752,6,2))+HEX2DEC(MID(A752,8,2))+'IO RSL'!V601)+1),2))&gt;1,RIGHT(DEC2HEX(255-(HEX2DEC(MID(A752,2,2))+HEX2DEC(MID(A752,4,2))+HEX2DEC(MID(A752,6,2))+HEX2DEC(MID(A752,8,2))+'IO RSL'!V601)+1),2),"0"&amp;RIGHT(DEC2HEX(255-(HEX2DEC(MID(A752,2,2))+HEX2DEC(MID(A752,4,2))+HEX2DEC(MID(A752,6,2))+HEX2DEC(MID(A752,8,2))+'IO RSL'!V601)+1),2))</f>
        <v>E2</v>
      </c>
      <c r="G752" s="83" t="s">
        <v>8491</v>
      </c>
      <c r="H752" s="83" t="str">
        <f t="shared" ca="1" si="14"/>
        <v xml:space="preserve"> </v>
      </c>
    </row>
    <row r="753" spans="1:8" s="83" customFormat="1" x14ac:dyDescent="0.2">
      <c r="A753" s="54" t="s">
        <v>8492</v>
      </c>
      <c r="B753" s="84" t="str">
        <f ca="1">LEFT(A753,9)&amp;'IO RSL'!U602&amp;C753</f>
        <v>:102EF00000000000000000000000000000000000D2</v>
      </c>
      <c r="C753" s="83" t="str">
        <f ca="1">IF(LEN(RIGHT(DEC2HEX(255-(HEX2DEC(MID(A753,2,2))+HEX2DEC(MID(A753,4,2))+HEX2DEC(MID(A753,6,2))+HEX2DEC(MID(A753,8,2))+'IO RSL'!V602)+1),2))&gt;1,RIGHT(DEC2HEX(255-(HEX2DEC(MID(A753,2,2))+HEX2DEC(MID(A753,4,2))+HEX2DEC(MID(A753,6,2))+HEX2DEC(MID(A753,8,2))+'IO RSL'!V602)+1),2),"0"&amp;RIGHT(DEC2HEX(255-(HEX2DEC(MID(A753,2,2))+HEX2DEC(MID(A753,4,2))+HEX2DEC(MID(A753,6,2))+HEX2DEC(MID(A753,8,2))+'IO RSL'!V602)+1),2))</f>
        <v>D2</v>
      </c>
      <c r="G753" s="83" t="s">
        <v>8492</v>
      </c>
      <c r="H753" s="83" t="str">
        <f t="shared" ca="1" si="14"/>
        <v xml:space="preserve"> </v>
      </c>
    </row>
    <row r="754" spans="1:8" s="83" customFormat="1" x14ac:dyDescent="0.2">
      <c r="A754" s="54" t="s">
        <v>8493</v>
      </c>
      <c r="B754" s="84" t="str">
        <f ca="1">LEFT(A754,9)&amp;'IO RSL'!U603&amp;C754</f>
        <v>:102F000000000000000000000000000000000000C1</v>
      </c>
      <c r="C754" s="83" t="str">
        <f ca="1">IF(LEN(RIGHT(DEC2HEX(255-(HEX2DEC(MID(A754,2,2))+HEX2DEC(MID(A754,4,2))+HEX2DEC(MID(A754,6,2))+HEX2DEC(MID(A754,8,2))+'IO RSL'!V603)+1),2))&gt;1,RIGHT(DEC2HEX(255-(HEX2DEC(MID(A754,2,2))+HEX2DEC(MID(A754,4,2))+HEX2DEC(MID(A754,6,2))+HEX2DEC(MID(A754,8,2))+'IO RSL'!V603)+1),2),"0"&amp;RIGHT(DEC2HEX(255-(HEX2DEC(MID(A754,2,2))+HEX2DEC(MID(A754,4,2))+HEX2DEC(MID(A754,6,2))+HEX2DEC(MID(A754,8,2))+'IO RSL'!V603)+1),2))</f>
        <v>C1</v>
      </c>
      <c r="G754" s="83" t="s">
        <v>8493</v>
      </c>
      <c r="H754" s="83" t="str">
        <f t="shared" ca="1" si="14"/>
        <v xml:space="preserve"> </v>
      </c>
    </row>
    <row r="755" spans="1:8" s="83" customFormat="1" x14ac:dyDescent="0.2">
      <c r="A755" s="54" t="s">
        <v>8494</v>
      </c>
      <c r="B755" s="84" t="str">
        <f ca="1">LEFT(A755,9)&amp;'IO RSL'!U604&amp;C755</f>
        <v>:102F100000000000000000000000000000000000B1</v>
      </c>
      <c r="C755" s="83" t="str">
        <f ca="1">IF(LEN(RIGHT(DEC2HEX(255-(HEX2DEC(MID(A755,2,2))+HEX2DEC(MID(A755,4,2))+HEX2DEC(MID(A755,6,2))+HEX2DEC(MID(A755,8,2))+'IO RSL'!V604)+1),2))&gt;1,RIGHT(DEC2HEX(255-(HEX2DEC(MID(A755,2,2))+HEX2DEC(MID(A755,4,2))+HEX2DEC(MID(A755,6,2))+HEX2DEC(MID(A755,8,2))+'IO RSL'!V604)+1),2),"0"&amp;RIGHT(DEC2HEX(255-(HEX2DEC(MID(A755,2,2))+HEX2DEC(MID(A755,4,2))+HEX2DEC(MID(A755,6,2))+HEX2DEC(MID(A755,8,2))+'IO RSL'!V604)+1),2))</f>
        <v>B1</v>
      </c>
      <c r="G755" s="83" t="s">
        <v>8494</v>
      </c>
      <c r="H755" s="83" t="str">
        <f t="shared" ca="1" si="14"/>
        <v xml:space="preserve"> </v>
      </c>
    </row>
    <row r="756" spans="1:8" s="83" customFormat="1" x14ac:dyDescent="0.2">
      <c r="A756" s="54" t="s">
        <v>8495</v>
      </c>
      <c r="B756" s="84" t="str">
        <f ca="1">LEFT(A756,9)&amp;'IO RSL'!U605&amp;C756</f>
        <v>:102F200000000000000000000000000000000000A1</v>
      </c>
      <c r="C756" s="83" t="str">
        <f ca="1">IF(LEN(RIGHT(DEC2HEX(255-(HEX2DEC(MID(A756,2,2))+HEX2DEC(MID(A756,4,2))+HEX2DEC(MID(A756,6,2))+HEX2DEC(MID(A756,8,2))+'IO RSL'!V605)+1),2))&gt;1,RIGHT(DEC2HEX(255-(HEX2DEC(MID(A756,2,2))+HEX2DEC(MID(A756,4,2))+HEX2DEC(MID(A756,6,2))+HEX2DEC(MID(A756,8,2))+'IO RSL'!V605)+1),2),"0"&amp;RIGHT(DEC2HEX(255-(HEX2DEC(MID(A756,2,2))+HEX2DEC(MID(A756,4,2))+HEX2DEC(MID(A756,6,2))+HEX2DEC(MID(A756,8,2))+'IO RSL'!V605)+1),2))</f>
        <v>A1</v>
      </c>
      <c r="G756" s="83" t="s">
        <v>8495</v>
      </c>
      <c r="H756" s="83" t="str">
        <f t="shared" ca="1" si="14"/>
        <v xml:space="preserve"> </v>
      </c>
    </row>
    <row r="757" spans="1:8" s="83" customFormat="1" x14ac:dyDescent="0.2">
      <c r="A757" s="54" t="s">
        <v>8496</v>
      </c>
      <c r="B757" s="84" t="str">
        <f ca="1">LEFT(A757,9)&amp;'IO RSL'!U606&amp;C757</f>
        <v>:102F30000000000000000000000000000000000091</v>
      </c>
      <c r="C757" s="83" t="str">
        <f ca="1">IF(LEN(RIGHT(DEC2HEX(255-(HEX2DEC(MID(A757,2,2))+HEX2DEC(MID(A757,4,2))+HEX2DEC(MID(A757,6,2))+HEX2DEC(MID(A757,8,2))+'IO RSL'!V606)+1),2))&gt;1,RIGHT(DEC2HEX(255-(HEX2DEC(MID(A757,2,2))+HEX2DEC(MID(A757,4,2))+HEX2DEC(MID(A757,6,2))+HEX2DEC(MID(A757,8,2))+'IO RSL'!V606)+1),2),"0"&amp;RIGHT(DEC2HEX(255-(HEX2DEC(MID(A757,2,2))+HEX2DEC(MID(A757,4,2))+HEX2DEC(MID(A757,6,2))+HEX2DEC(MID(A757,8,2))+'IO RSL'!V606)+1),2))</f>
        <v>91</v>
      </c>
      <c r="G757" s="83" t="s">
        <v>8496</v>
      </c>
      <c r="H757" s="83" t="str">
        <f t="shared" ca="1" si="14"/>
        <v xml:space="preserve"> </v>
      </c>
    </row>
    <row r="758" spans="1:8" s="83" customFormat="1" x14ac:dyDescent="0.2">
      <c r="A758" s="54" t="s">
        <v>8497</v>
      </c>
      <c r="B758" s="84" t="str">
        <f ca="1">LEFT(A758,9)&amp;'IO RSL'!U607&amp;C758</f>
        <v>:102F40000000000000000000000000000000000081</v>
      </c>
      <c r="C758" s="83" t="str">
        <f ca="1">IF(LEN(RIGHT(DEC2HEX(255-(HEX2DEC(MID(A758,2,2))+HEX2DEC(MID(A758,4,2))+HEX2DEC(MID(A758,6,2))+HEX2DEC(MID(A758,8,2))+'IO RSL'!V607)+1),2))&gt;1,RIGHT(DEC2HEX(255-(HEX2DEC(MID(A758,2,2))+HEX2DEC(MID(A758,4,2))+HEX2DEC(MID(A758,6,2))+HEX2DEC(MID(A758,8,2))+'IO RSL'!V607)+1),2),"0"&amp;RIGHT(DEC2HEX(255-(HEX2DEC(MID(A758,2,2))+HEX2DEC(MID(A758,4,2))+HEX2DEC(MID(A758,6,2))+HEX2DEC(MID(A758,8,2))+'IO RSL'!V607)+1),2))</f>
        <v>81</v>
      </c>
      <c r="G758" s="83" t="s">
        <v>8497</v>
      </c>
      <c r="H758" s="83" t="str">
        <f t="shared" ca="1" si="14"/>
        <v xml:space="preserve"> </v>
      </c>
    </row>
    <row r="759" spans="1:8" s="83" customFormat="1" x14ac:dyDescent="0.2">
      <c r="A759" s="54" t="s">
        <v>8498</v>
      </c>
      <c r="B759" s="84" t="str">
        <f ca="1">LEFT(A759,9)&amp;'IO RSL'!U608&amp;C759</f>
        <v>:102F50000000000000000000000000000000000071</v>
      </c>
      <c r="C759" s="83" t="str">
        <f ca="1">IF(LEN(RIGHT(DEC2HEX(255-(HEX2DEC(MID(A759,2,2))+HEX2DEC(MID(A759,4,2))+HEX2DEC(MID(A759,6,2))+HEX2DEC(MID(A759,8,2))+'IO RSL'!V608)+1),2))&gt;1,RIGHT(DEC2HEX(255-(HEX2DEC(MID(A759,2,2))+HEX2DEC(MID(A759,4,2))+HEX2DEC(MID(A759,6,2))+HEX2DEC(MID(A759,8,2))+'IO RSL'!V608)+1),2),"0"&amp;RIGHT(DEC2HEX(255-(HEX2DEC(MID(A759,2,2))+HEX2DEC(MID(A759,4,2))+HEX2DEC(MID(A759,6,2))+HEX2DEC(MID(A759,8,2))+'IO RSL'!V608)+1),2))</f>
        <v>71</v>
      </c>
      <c r="G759" s="83" t="s">
        <v>8498</v>
      </c>
      <c r="H759" s="83" t="str">
        <f t="shared" ca="1" si="14"/>
        <v xml:space="preserve"> </v>
      </c>
    </row>
    <row r="760" spans="1:8" s="83" customFormat="1" x14ac:dyDescent="0.2">
      <c r="A760" s="54" t="s">
        <v>8499</v>
      </c>
      <c r="B760" s="84" t="str">
        <f ca="1">LEFT(A760,9)&amp;'IO RSL'!U609&amp;C760</f>
        <v>:102F60000000000000000000000000000000000061</v>
      </c>
      <c r="C760" s="83" t="str">
        <f ca="1">IF(LEN(RIGHT(DEC2HEX(255-(HEX2DEC(MID(A760,2,2))+HEX2DEC(MID(A760,4,2))+HEX2DEC(MID(A760,6,2))+HEX2DEC(MID(A760,8,2))+'IO RSL'!V609)+1),2))&gt;1,RIGHT(DEC2HEX(255-(HEX2DEC(MID(A760,2,2))+HEX2DEC(MID(A760,4,2))+HEX2DEC(MID(A760,6,2))+HEX2DEC(MID(A760,8,2))+'IO RSL'!V609)+1),2),"0"&amp;RIGHT(DEC2HEX(255-(HEX2DEC(MID(A760,2,2))+HEX2DEC(MID(A760,4,2))+HEX2DEC(MID(A760,6,2))+HEX2DEC(MID(A760,8,2))+'IO RSL'!V609)+1),2))</f>
        <v>61</v>
      </c>
      <c r="G760" s="83" t="s">
        <v>8499</v>
      </c>
      <c r="H760" s="83" t="str">
        <f t="shared" ca="1" si="14"/>
        <v xml:space="preserve"> </v>
      </c>
    </row>
    <row r="761" spans="1:8" s="83" customFormat="1" x14ac:dyDescent="0.2">
      <c r="A761" s="54" t="s">
        <v>8500</v>
      </c>
      <c r="B761" s="84" t="str">
        <f ca="1">LEFT(A761,9)&amp;'IO RSL'!U610&amp;C761</f>
        <v>:102F70000000000000000000000000000000000051</v>
      </c>
      <c r="C761" s="83" t="str">
        <f ca="1">IF(LEN(RIGHT(DEC2HEX(255-(HEX2DEC(MID(A761,2,2))+HEX2DEC(MID(A761,4,2))+HEX2DEC(MID(A761,6,2))+HEX2DEC(MID(A761,8,2))+'IO RSL'!V610)+1),2))&gt;1,RIGHT(DEC2HEX(255-(HEX2DEC(MID(A761,2,2))+HEX2DEC(MID(A761,4,2))+HEX2DEC(MID(A761,6,2))+HEX2DEC(MID(A761,8,2))+'IO RSL'!V610)+1),2),"0"&amp;RIGHT(DEC2HEX(255-(HEX2DEC(MID(A761,2,2))+HEX2DEC(MID(A761,4,2))+HEX2DEC(MID(A761,6,2))+HEX2DEC(MID(A761,8,2))+'IO RSL'!V610)+1),2))</f>
        <v>51</v>
      </c>
      <c r="G761" s="83" t="s">
        <v>8500</v>
      </c>
      <c r="H761" s="83" t="str">
        <f t="shared" ca="1" si="14"/>
        <v xml:space="preserve"> </v>
      </c>
    </row>
    <row r="762" spans="1:8" s="83" customFormat="1" x14ac:dyDescent="0.2">
      <c r="A762" s="54" t="s">
        <v>8501</v>
      </c>
      <c r="B762" s="84" t="str">
        <f ca="1">LEFT(A762,9)&amp;'IO RSL'!U611&amp;C762</f>
        <v>:102F80000000000000000000000000000000000041</v>
      </c>
      <c r="C762" s="83" t="str">
        <f ca="1">IF(LEN(RIGHT(DEC2HEX(255-(HEX2DEC(MID(A762,2,2))+HEX2DEC(MID(A762,4,2))+HEX2DEC(MID(A762,6,2))+HEX2DEC(MID(A762,8,2))+'IO RSL'!V611)+1),2))&gt;1,RIGHT(DEC2HEX(255-(HEX2DEC(MID(A762,2,2))+HEX2DEC(MID(A762,4,2))+HEX2DEC(MID(A762,6,2))+HEX2DEC(MID(A762,8,2))+'IO RSL'!V611)+1),2),"0"&amp;RIGHT(DEC2HEX(255-(HEX2DEC(MID(A762,2,2))+HEX2DEC(MID(A762,4,2))+HEX2DEC(MID(A762,6,2))+HEX2DEC(MID(A762,8,2))+'IO RSL'!V611)+1),2))</f>
        <v>41</v>
      </c>
      <c r="G762" s="83" t="s">
        <v>8501</v>
      </c>
      <c r="H762" s="83" t="str">
        <f t="shared" ca="1" si="14"/>
        <v xml:space="preserve"> </v>
      </c>
    </row>
    <row r="763" spans="1:8" s="83" customFormat="1" x14ac:dyDescent="0.2">
      <c r="A763" s="54" t="s">
        <v>8502</v>
      </c>
      <c r="B763" s="84" t="str">
        <f ca="1">LEFT(A763,9)&amp;'IO RSL'!U612&amp;C763</f>
        <v>:102F90000000000000000000000000000000000031</v>
      </c>
      <c r="C763" s="83" t="str">
        <f ca="1">IF(LEN(RIGHT(DEC2HEX(255-(HEX2DEC(MID(A763,2,2))+HEX2DEC(MID(A763,4,2))+HEX2DEC(MID(A763,6,2))+HEX2DEC(MID(A763,8,2))+'IO RSL'!V612)+1),2))&gt;1,RIGHT(DEC2HEX(255-(HEX2DEC(MID(A763,2,2))+HEX2DEC(MID(A763,4,2))+HEX2DEC(MID(A763,6,2))+HEX2DEC(MID(A763,8,2))+'IO RSL'!V612)+1),2),"0"&amp;RIGHT(DEC2HEX(255-(HEX2DEC(MID(A763,2,2))+HEX2DEC(MID(A763,4,2))+HEX2DEC(MID(A763,6,2))+HEX2DEC(MID(A763,8,2))+'IO RSL'!V612)+1),2))</f>
        <v>31</v>
      </c>
      <c r="G763" s="83" t="s">
        <v>8502</v>
      </c>
      <c r="H763" s="83" t="str">
        <f t="shared" ca="1" si="14"/>
        <v xml:space="preserve"> </v>
      </c>
    </row>
    <row r="764" spans="1:8" s="83" customFormat="1" x14ac:dyDescent="0.2">
      <c r="A764" s="54" t="s">
        <v>8503</v>
      </c>
      <c r="B764" s="84" t="str">
        <f ca="1">LEFT(A764,9)&amp;'IO RSL'!U613&amp;C764</f>
        <v>:102FA0000000000000000000000000000000000021</v>
      </c>
      <c r="C764" s="83" t="str">
        <f ca="1">IF(LEN(RIGHT(DEC2HEX(255-(HEX2DEC(MID(A764,2,2))+HEX2DEC(MID(A764,4,2))+HEX2DEC(MID(A764,6,2))+HEX2DEC(MID(A764,8,2))+'IO RSL'!V613)+1),2))&gt;1,RIGHT(DEC2HEX(255-(HEX2DEC(MID(A764,2,2))+HEX2DEC(MID(A764,4,2))+HEX2DEC(MID(A764,6,2))+HEX2DEC(MID(A764,8,2))+'IO RSL'!V613)+1),2),"0"&amp;RIGHT(DEC2HEX(255-(HEX2DEC(MID(A764,2,2))+HEX2DEC(MID(A764,4,2))+HEX2DEC(MID(A764,6,2))+HEX2DEC(MID(A764,8,2))+'IO RSL'!V613)+1),2))</f>
        <v>21</v>
      </c>
      <c r="G764" s="83" t="s">
        <v>8503</v>
      </c>
      <c r="H764" s="83" t="str">
        <f t="shared" ca="1" si="14"/>
        <v xml:space="preserve"> </v>
      </c>
    </row>
    <row r="765" spans="1:8" s="83" customFormat="1" x14ac:dyDescent="0.2">
      <c r="A765" s="54" t="s">
        <v>8504</v>
      </c>
      <c r="B765" s="84" t="str">
        <f ca="1">LEFT(A765,9)&amp;'IO RSL'!U614&amp;C765</f>
        <v>:102FB0000000000000000000000000000000000011</v>
      </c>
      <c r="C765" s="83" t="str">
        <f ca="1">IF(LEN(RIGHT(DEC2HEX(255-(HEX2DEC(MID(A765,2,2))+HEX2DEC(MID(A765,4,2))+HEX2DEC(MID(A765,6,2))+HEX2DEC(MID(A765,8,2))+'IO RSL'!V614)+1),2))&gt;1,RIGHT(DEC2HEX(255-(HEX2DEC(MID(A765,2,2))+HEX2DEC(MID(A765,4,2))+HEX2DEC(MID(A765,6,2))+HEX2DEC(MID(A765,8,2))+'IO RSL'!V614)+1),2),"0"&amp;RIGHT(DEC2HEX(255-(HEX2DEC(MID(A765,2,2))+HEX2DEC(MID(A765,4,2))+HEX2DEC(MID(A765,6,2))+HEX2DEC(MID(A765,8,2))+'IO RSL'!V614)+1),2))</f>
        <v>11</v>
      </c>
      <c r="G765" s="83" t="s">
        <v>8504</v>
      </c>
      <c r="H765" s="83" t="str">
        <f t="shared" ca="1" si="14"/>
        <v xml:space="preserve"> </v>
      </c>
    </row>
    <row r="766" spans="1:8" s="83" customFormat="1" x14ac:dyDescent="0.2">
      <c r="A766" s="54" t="s">
        <v>8505</v>
      </c>
      <c r="B766" s="84" t="str">
        <f ca="1">LEFT(A766,9)&amp;'IO RSL'!U615&amp;C766</f>
        <v>:102FC0000000000000000000000000000000000001</v>
      </c>
      <c r="C766" s="83" t="str">
        <f ca="1">IF(LEN(RIGHT(DEC2HEX(255-(HEX2DEC(MID(A766,2,2))+HEX2DEC(MID(A766,4,2))+HEX2DEC(MID(A766,6,2))+HEX2DEC(MID(A766,8,2))+'IO RSL'!V615)+1),2))&gt;1,RIGHT(DEC2HEX(255-(HEX2DEC(MID(A766,2,2))+HEX2DEC(MID(A766,4,2))+HEX2DEC(MID(A766,6,2))+HEX2DEC(MID(A766,8,2))+'IO RSL'!V615)+1),2),"0"&amp;RIGHT(DEC2HEX(255-(HEX2DEC(MID(A766,2,2))+HEX2DEC(MID(A766,4,2))+HEX2DEC(MID(A766,6,2))+HEX2DEC(MID(A766,8,2))+'IO RSL'!V615)+1),2))</f>
        <v>01</v>
      </c>
      <c r="G766" s="83" t="s">
        <v>8505</v>
      </c>
      <c r="H766" s="83" t="str">
        <f t="shared" ca="1" si="14"/>
        <v xml:space="preserve"> </v>
      </c>
    </row>
    <row r="767" spans="1:8" s="83" customFormat="1" x14ac:dyDescent="0.2">
      <c r="A767" s="54" t="s">
        <v>8506</v>
      </c>
      <c r="B767" s="84" t="str">
        <f ca="1">LEFT(A767,9)&amp;'IO RSL'!U616&amp;C767</f>
        <v>:102FD00000000000000000000000000000000000F1</v>
      </c>
      <c r="C767" s="83" t="str">
        <f ca="1">IF(LEN(RIGHT(DEC2HEX(255-(HEX2DEC(MID(A767,2,2))+HEX2DEC(MID(A767,4,2))+HEX2DEC(MID(A767,6,2))+HEX2DEC(MID(A767,8,2))+'IO RSL'!V616)+1),2))&gt;1,RIGHT(DEC2HEX(255-(HEX2DEC(MID(A767,2,2))+HEX2DEC(MID(A767,4,2))+HEX2DEC(MID(A767,6,2))+HEX2DEC(MID(A767,8,2))+'IO RSL'!V616)+1),2),"0"&amp;RIGHT(DEC2HEX(255-(HEX2DEC(MID(A767,2,2))+HEX2DEC(MID(A767,4,2))+HEX2DEC(MID(A767,6,2))+HEX2DEC(MID(A767,8,2))+'IO RSL'!V616)+1),2))</f>
        <v>F1</v>
      </c>
      <c r="G767" s="83" t="s">
        <v>8506</v>
      </c>
      <c r="H767" s="83" t="str">
        <f t="shared" ca="1" si="14"/>
        <v xml:space="preserve"> </v>
      </c>
    </row>
    <row r="768" spans="1:8" s="83" customFormat="1" x14ac:dyDescent="0.2">
      <c r="A768" s="54" t="s">
        <v>8507</v>
      </c>
      <c r="B768" s="84" t="str">
        <f ca="1">LEFT(A768,9)&amp;'IO RSL'!U617&amp;C768</f>
        <v>:102FE00000000000000000000000000000000000E1</v>
      </c>
      <c r="C768" s="83" t="str">
        <f ca="1">IF(LEN(RIGHT(DEC2HEX(255-(HEX2DEC(MID(A768,2,2))+HEX2DEC(MID(A768,4,2))+HEX2DEC(MID(A768,6,2))+HEX2DEC(MID(A768,8,2))+'IO RSL'!V617)+1),2))&gt;1,RIGHT(DEC2HEX(255-(HEX2DEC(MID(A768,2,2))+HEX2DEC(MID(A768,4,2))+HEX2DEC(MID(A768,6,2))+HEX2DEC(MID(A768,8,2))+'IO RSL'!V617)+1),2),"0"&amp;RIGHT(DEC2HEX(255-(HEX2DEC(MID(A768,2,2))+HEX2DEC(MID(A768,4,2))+HEX2DEC(MID(A768,6,2))+HEX2DEC(MID(A768,8,2))+'IO RSL'!V617)+1),2))</f>
        <v>E1</v>
      </c>
      <c r="G768" s="83" t="s">
        <v>8507</v>
      </c>
      <c r="H768" s="83" t="str">
        <f t="shared" ca="1" si="14"/>
        <v xml:space="preserve"> </v>
      </c>
    </row>
    <row r="769" spans="1:8" s="83" customFormat="1" x14ac:dyDescent="0.2">
      <c r="A769" s="54" t="s">
        <v>8508</v>
      </c>
      <c r="B769" s="84" t="str">
        <f ca="1">LEFT(A769,9)&amp;'IO RSL'!U618&amp;C769</f>
        <v>:102FF00000000000000000000000000000000000D1</v>
      </c>
      <c r="C769" s="83" t="str">
        <f ca="1">IF(LEN(RIGHT(DEC2HEX(255-(HEX2DEC(MID(A769,2,2))+HEX2DEC(MID(A769,4,2))+HEX2DEC(MID(A769,6,2))+HEX2DEC(MID(A769,8,2))+'IO RSL'!V618)+1),2))&gt;1,RIGHT(DEC2HEX(255-(HEX2DEC(MID(A769,2,2))+HEX2DEC(MID(A769,4,2))+HEX2DEC(MID(A769,6,2))+HEX2DEC(MID(A769,8,2))+'IO RSL'!V618)+1),2),"0"&amp;RIGHT(DEC2HEX(255-(HEX2DEC(MID(A769,2,2))+HEX2DEC(MID(A769,4,2))+HEX2DEC(MID(A769,6,2))+HEX2DEC(MID(A769,8,2))+'IO RSL'!V618)+1),2))</f>
        <v>D1</v>
      </c>
      <c r="G769" s="83" t="s">
        <v>8508</v>
      </c>
      <c r="H769" s="83" t="str">
        <f t="shared" ca="1" si="14"/>
        <v xml:space="preserve"> </v>
      </c>
    </row>
    <row r="770" spans="1:8" s="83" customFormat="1" x14ac:dyDescent="0.2">
      <c r="A770" s="54" t="s">
        <v>8509</v>
      </c>
      <c r="B770" s="84" t="str">
        <f ca="1">LEFT(A770,9)&amp;'IO RSL'!U619&amp;C770</f>
        <v>:1030000000000000000000000000000000000000C0</v>
      </c>
      <c r="C770" s="83" t="str">
        <f ca="1">IF(LEN(RIGHT(DEC2HEX(255-(HEX2DEC(MID(A770,2,2))+HEX2DEC(MID(A770,4,2))+HEX2DEC(MID(A770,6,2))+HEX2DEC(MID(A770,8,2))+'IO RSL'!V619)+1),2))&gt;1,RIGHT(DEC2HEX(255-(HEX2DEC(MID(A770,2,2))+HEX2DEC(MID(A770,4,2))+HEX2DEC(MID(A770,6,2))+HEX2DEC(MID(A770,8,2))+'IO RSL'!V619)+1),2),"0"&amp;RIGHT(DEC2HEX(255-(HEX2DEC(MID(A770,2,2))+HEX2DEC(MID(A770,4,2))+HEX2DEC(MID(A770,6,2))+HEX2DEC(MID(A770,8,2))+'IO RSL'!V619)+1),2))</f>
        <v>C0</v>
      </c>
      <c r="G770" s="83" t="s">
        <v>8509</v>
      </c>
      <c r="H770" s="83" t="str">
        <f t="shared" ca="1" si="14"/>
        <v xml:space="preserve"> </v>
      </c>
    </row>
    <row r="771" spans="1:8" s="83" customFormat="1" x14ac:dyDescent="0.2">
      <c r="A771" s="54" t="s">
        <v>8510</v>
      </c>
      <c r="B771" s="84" t="str">
        <f ca="1">LEFT(A771,9)&amp;'IO RSL'!U620&amp;C771</f>
        <v>:1030100000000000000000000000000000000000B0</v>
      </c>
      <c r="C771" s="83" t="str">
        <f ca="1">IF(LEN(RIGHT(DEC2HEX(255-(HEX2DEC(MID(A771,2,2))+HEX2DEC(MID(A771,4,2))+HEX2DEC(MID(A771,6,2))+HEX2DEC(MID(A771,8,2))+'IO RSL'!V620)+1),2))&gt;1,RIGHT(DEC2HEX(255-(HEX2DEC(MID(A771,2,2))+HEX2DEC(MID(A771,4,2))+HEX2DEC(MID(A771,6,2))+HEX2DEC(MID(A771,8,2))+'IO RSL'!V620)+1),2),"0"&amp;RIGHT(DEC2HEX(255-(HEX2DEC(MID(A771,2,2))+HEX2DEC(MID(A771,4,2))+HEX2DEC(MID(A771,6,2))+HEX2DEC(MID(A771,8,2))+'IO RSL'!V620)+1),2))</f>
        <v>B0</v>
      </c>
      <c r="G771" s="83" t="s">
        <v>8510</v>
      </c>
      <c r="H771" s="83" t="str">
        <f t="shared" ref="H771:H834" ca="1" si="15">IF(B771&lt;&gt;G771,1," ")</f>
        <v xml:space="preserve"> </v>
      </c>
    </row>
    <row r="772" spans="1:8" s="83" customFormat="1" x14ac:dyDescent="0.2">
      <c r="A772" s="54" t="s">
        <v>8511</v>
      </c>
      <c r="B772" s="84" t="str">
        <f ca="1">LEFT(A772,9)&amp;'IO RSL'!U621&amp;C772</f>
        <v>:1030200000000000000000000000000000000000A0</v>
      </c>
      <c r="C772" s="83" t="str">
        <f ca="1">IF(LEN(RIGHT(DEC2HEX(255-(HEX2DEC(MID(A772,2,2))+HEX2DEC(MID(A772,4,2))+HEX2DEC(MID(A772,6,2))+HEX2DEC(MID(A772,8,2))+'IO RSL'!V621)+1),2))&gt;1,RIGHT(DEC2HEX(255-(HEX2DEC(MID(A772,2,2))+HEX2DEC(MID(A772,4,2))+HEX2DEC(MID(A772,6,2))+HEX2DEC(MID(A772,8,2))+'IO RSL'!V621)+1),2),"0"&amp;RIGHT(DEC2HEX(255-(HEX2DEC(MID(A772,2,2))+HEX2DEC(MID(A772,4,2))+HEX2DEC(MID(A772,6,2))+HEX2DEC(MID(A772,8,2))+'IO RSL'!V621)+1),2))</f>
        <v>A0</v>
      </c>
      <c r="G772" s="83" t="s">
        <v>8511</v>
      </c>
      <c r="H772" s="83" t="str">
        <f t="shared" ca="1" si="15"/>
        <v xml:space="preserve"> </v>
      </c>
    </row>
    <row r="773" spans="1:8" s="83" customFormat="1" x14ac:dyDescent="0.2">
      <c r="A773" s="54" t="s">
        <v>8512</v>
      </c>
      <c r="B773" s="84" t="str">
        <f ca="1">LEFT(A773,9)&amp;'IO RSL'!U622&amp;C773</f>
        <v>:103030000000000000000000000000000000000090</v>
      </c>
      <c r="C773" s="83" t="str">
        <f ca="1">IF(LEN(RIGHT(DEC2HEX(255-(HEX2DEC(MID(A773,2,2))+HEX2DEC(MID(A773,4,2))+HEX2DEC(MID(A773,6,2))+HEX2DEC(MID(A773,8,2))+'IO RSL'!V622)+1),2))&gt;1,RIGHT(DEC2HEX(255-(HEX2DEC(MID(A773,2,2))+HEX2DEC(MID(A773,4,2))+HEX2DEC(MID(A773,6,2))+HEX2DEC(MID(A773,8,2))+'IO RSL'!V622)+1),2),"0"&amp;RIGHT(DEC2HEX(255-(HEX2DEC(MID(A773,2,2))+HEX2DEC(MID(A773,4,2))+HEX2DEC(MID(A773,6,2))+HEX2DEC(MID(A773,8,2))+'IO RSL'!V622)+1),2))</f>
        <v>90</v>
      </c>
      <c r="G773" s="83" t="s">
        <v>8512</v>
      </c>
      <c r="H773" s="83" t="str">
        <f t="shared" ca="1" si="15"/>
        <v xml:space="preserve"> </v>
      </c>
    </row>
    <row r="774" spans="1:8" s="83" customFormat="1" x14ac:dyDescent="0.2">
      <c r="A774" s="54" t="s">
        <v>8513</v>
      </c>
      <c r="B774" s="84" t="str">
        <f ca="1">LEFT(A774,9)&amp;'IO RSL'!U623&amp;C774</f>
        <v>:103040000000000000000000000000000000000080</v>
      </c>
      <c r="C774" s="83" t="str">
        <f ca="1">IF(LEN(RIGHT(DEC2HEX(255-(HEX2DEC(MID(A774,2,2))+HEX2DEC(MID(A774,4,2))+HEX2DEC(MID(A774,6,2))+HEX2DEC(MID(A774,8,2))+'IO RSL'!V623)+1),2))&gt;1,RIGHT(DEC2HEX(255-(HEX2DEC(MID(A774,2,2))+HEX2DEC(MID(A774,4,2))+HEX2DEC(MID(A774,6,2))+HEX2DEC(MID(A774,8,2))+'IO RSL'!V623)+1),2),"0"&amp;RIGHT(DEC2HEX(255-(HEX2DEC(MID(A774,2,2))+HEX2DEC(MID(A774,4,2))+HEX2DEC(MID(A774,6,2))+HEX2DEC(MID(A774,8,2))+'IO RSL'!V623)+1),2))</f>
        <v>80</v>
      </c>
      <c r="G774" s="83" t="s">
        <v>8513</v>
      </c>
      <c r="H774" s="83" t="str">
        <f t="shared" ca="1" si="15"/>
        <v xml:space="preserve"> </v>
      </c>
    </row>
    <row r="775" spans="1:8" s="83" customFormat="1" x14ac:dyDescent="0.2">
      <c r="A775" s="54" t="s">
        <v>8514</v>
      </c>
      <c r="B775" s="84" t="str">
        <f ca="1">LEFT(A775,9)&amp;'IO RSL'!U624&amp;C775</f>
        <v>:103050000000000000000000000000000000000070</v>
      </c>
      <c r="C775" s="83" t="str">
        <f ca="1">IF(LEN(RIGHT(DEC2HEX(255-(HEX2DEC(MID(A775,2,2))+HEX2DEC(MID(A775,4,2))+HEX2DEC(MID(A775,6,2))+HEX2DEC(MID(A775,8,2))+'IO RSL'!V624)+1),2))&gt;1,RIGHT(DEC2HEX(255-(HEX2DEC(MID(A775,2,2))+HEX2DEC(MID(A775,4,2))+HEX2DEC(MID(A775,6,2))+HEX2DEC(MID(A775,8,2))+'IO RSL'!V624)+1),2),"0"&amp;RIGHT(DEC2HEX(255-(HEX2DEC(MID(A775,2,2))+HEX2DEC(MID(A775,4,2))+HEX2DEC(MID(A775,6,2))+HEX2DEC(MID(A775,8,2))+'IO RSL'!V624)+1),2))</f>
        <v>70</v>
      </c>
      <c r="G775" s="83" t="s">
        <v>8514</v>
      </c>
      <c r="H775" s="83" t="str">
        <f t="shared" ca="1" si="15"/>
        <v xml:space="preserve"> </v>
      </c>
    </row>
    <row r="776" spans="1:8" s="83" customFormat="1" x14ac:dyDescent="0.2">
      <c r="A776" s="54" t="s">
        <v>8515</v>
      </c>
      <c r="B776" s="84" t="str">
        <f ca="1">LEFT(A776,9)&amp;'IO RSL'!U625&amp;C776</f>
        <v>:103060000000000000000000000000000000000060</v>
      </c>
      <c r="C776" s="83" t="str">
        <f ca="1">IF(LEN(RIGHT(DEC2HEX(255-(HEX2DEC(MID(A776,2,2))+HEX2DEC(MID(A776,4,2))+HEX2DEC(MID(A776,6,2))+HEX2DEC(MID(A776,8,2))+'IO RSL'!V625)+1),2))&gt;1,RIGHT(DEC2HEX(255-(HEX2DEC(MID(A776,2,2))+HEX2DEC(MID(A776,4,2))+HEX2DEC(MID(A776,6,2))+HEX2DEC(MID(A776,8,2))+'IO RSL'!V625)+1),2),"0"&amp;RIGHT(DEC2HEX(255-(HEX2DEC(MID(A776,2,2))+HEX2DEC(MID(A776,4,2))+HEX2DEC(MID(A776,6,2))+HEX2DEC(MID(A776,8,2))+'IO RSL'!V625)+1),2))</f>
        <v>60</v>
      </c>
      <c r="G776" s="83" t="s">
        <v>8515</v>
      </c>
      <c r="H776" s="83" t="str">
        <f t="shared" ca="1" si="15"/>
        <v xml:space="preserve"> </v>
      </c>
    </row>
    <row r="777" spans="1:8" s="83" customFormat="1" x14ac:dyDescent="0.2">
      <c r="A777" s="54" t="s">
        <v>8516</v>
      </c>
      <c r="B777" s="84" t="str">
        <f ca="1">LEFT(A777,9)&amp;'IO RSL'!U626&amp;C777</f>
        <v>:103070000000000000000000000000000000000050</v>
      </c>
      <c r="C777" s="83" t="str">
        <f ca="1">IF(LEN(RIGHT(DEC2HEX(255-(HEX2DEC(MID(A777,2,2))+HEX2DEC(MID(A777,4,2))+HEX2DEC(MID(A777,6,2))+HEX2DEC(MID(A777,8,2))+'IO RSL'!V626)+1),2))&gt;1,RIGHT(DEC2HEX(255-(HEX2DEC(MID(A777,2,2))+HEX2DEC(MID(A777,4,2))+HEX2DEC(MID(A777,6,2))+HEX2DEC(MID(A777,8,2))+'IO RSL'!V626)+1),2),"0"&amp;RIGHT(DEC2HEX(255-(HEX2DEC(MID(A777,2,2))+HEX2DEC(MID(A777,4,2))+HEX2DEC(MID(A777,6,2))+HEX2DEC(MID(A777,8,2))+'IO RSL'!V626)+1),2))</f>
        <v>50</v>
      </c>
      <c r="G777" s="83" t="s">
        <v>8516</v>
      </c>
      <c r="H777" s="83" t="str">
        <f t="shared" ca="1" si="15"/>
        <v xml:space="preserve"> </v>
      </c>
    </row>
    <row r="778" spans="1:8" s="83" customFormat="1" x14ac:dyDescent="0.2">
      <c r="A778" s="54" t="s">
        <v>8517</v>
      </c>
      <c r="B778" s="84" t="str">
        <f ca="1">LEFT(A778,9)&amp;'IO RSL'!U627&amp;C778</f>
        <v>:103080000000000000000000000000000000000040</v>
      </c>
      <c r="C778" s="83" t="str">
        <f ca="1">IF(LEN(RIGHT(DEC2HEX(255-(HEX2DEC(MID(A778,2,2))+HEX2DEC(MID(A778,4,2))+HEX2DEC(MID(A778,6,2))+HEX2DEC(MID(A778,8,2))+'IO RSL'!V627)+1),2))&gt;1,RIGHT(DEC2HEX(255-(HEX2DEC(MID(A778,2,2))+HEX2DEC(MID(A778,4,2))+HEX2DEC(MID(A778,6,2))+HEX2DEC(MID(A778,8,2))+'IO RSL'!V627)+1),2),"0"&amp;RIGHT(DEC2HEX(255-(HEX2DEC(MID(A778,2,2))+HEX2DEC(MID(A778,4,2))+HEX2DEC(MID(A778,6,2))+HEX2DEC(MID(A778,8,2))+'IO RSL'!V627)+1),2))</f>
        <v>40</v>
      </c>
      <c r="G778" s="83" t="s">
        <v>8517</v>
      </c>
      <c r="H778" s="83" t="str">
        <f t="shared" ca="1" si="15"/>
        <v xml:space="preserve"> </v>
      </c>
    </row>
    <row r="779" spans="1:8" s="83" customFormat="1" x14ac:dyDescent="0.2">
      <c r="A779" s="54" t="s">
        <v>8518</v>
      </c>
      <c r="B779" s="84" t="str">
        <f ca="1">LEFT(A779,9)&amp;'IO RSL'!U628&amp;C779</f>
        <v>:103090000000000000000000000000000000000030</v>
      </c>
      <c r="C779" s="83" t="str">
        <f ca="1">IF(LEN(RIGHT(DEC2HEX(255-(HEX2DEC(MID(A779,2,2))+HEX2DEC(MID(A779,4,2))+HEX2DEC(MID(A779,6,2))+HEX2DEC(MID(A779,8,2))+'IO RSL'!V628)+1),2))&gt;1,RIGHT(DEC2HEX(255-(HEX2DEC(MID(A779,2,2))+HEX2DEC(MID(A779,4,2))+HEX2DEC(MID(A779,6,2))+HEX2DEC(MID(A779,8,2))+'IO RSL'!V628)+1),2),"0"&amp;RIGHT(DEC2HEX(255-(HEX2DEC(MID(A779,2,2))+HEX2DEC(MID(A779,4,2))+HEX2DEC(MID(A779,6,2))+HEX2DEC(MID(A779,8,2))+'IO RSL'!V628)+1),2))</f>
        <v>30</v>
      </c>
      <c r="G779" s="83" t="s">
        <v>8518</v>
      </c>
      <c r="H779" s="83" t="str">
        <f t="shared" ca="1" si="15"/>
        <v xml:space="preserve"> </v>
      </c>
    </row>
    <row r="780" spans="1:8" s="83" customFormat="1" x14ac:dyDescent="0.2">
      <c r="A780" s="54" t="s">
        <v>8519</v>
      </c>
      <c r="B780" s="84" t="str">
        <f ca="1">LEFT(A780,9)&amp;'IO RSL'!U629&amp;C780</f>
        <v>:1030A0000000000000000000000000000000000020</v>
      </c>
      <c r="C780" s="83" t="str">
        <f ca="1">IF(LEN(RIGHT(DEC2HEX(255-(HEX2DEC(MID(A780,2,2))+HEX2DEC(MID(A780,4,2))+HEX2DEC(MID(A780,6,2))+HEX2DEC(MID(A780,8,2))+'IO RSL'!V629)+1),2))&gt;1,RIGHT(DEC2HEX(255-(HEX2DEC(MID(A780,2,2))+HEX2DEC(MID(A780,4,2))+HEX2DEC(MID(A780,6,2))+HEX2DEC(MID(A780,8,2))+'IO RSL'!V629)+1),2),"0"&amp;RIGHT(DEC2HEX(255-(HEX2DEC(MID(A780,2,2))+HEX2DEC(MID(A780,4,2))+HEX2DEC(MID(A780,6,2))+HEX2DEC(MID(A780,8,2))+'IO RSL'!V629)+1),2))</f>
        <v>20</v>
      </c>
      <c r="G780" s="83" t="s">
        <v>8519</v>
      </c>
      <c r="H780" s="83" t="str">
        <f t="shared" ca="1" si="15"/>
        <v xml:space="preserve"> </v>
      </c>
    </row>
    <row r="781" spans="1:8" s="83" customFormat="1" x14ac:dyDescent="0.2">
      <c r="A781" s="54" t="s">
        <v>8520</v>
      </c>
      <c r="B781" s="84" t="str">
        <f ca="1">LEFT(A781,9)&amp;'IO RSL'!U630&amp;C781</f>
        <v>:1030B0000000000000000000000000000000000010</v>
      </c>
      <c r="C781" s="83" t="str">
        <f ca="1">IF(LEN(RIGHT(DEC2HEX(255-(HEX2DEC(MID(A781,2,2))+HEX2DEC(MID(A781,4,2))+HEX2DEC(MID(A781,6,2))+HEX2DEC(MID(A781,8,2))+'IO RSL'!V630)+1),2))&gt;1,RIGHT(DEC2HEX(255-(HEX2DEC(MID(A781,2,2))+HEX2DEC(MID(A781,4,2))+HEX2DEC(MID(A781,6,2))+HEX2DEC(MID(A781,8,2))+'IO RSL'!V630)+1),2),"0"&amp;RIGHT(DEC2HEX(255-(HEX2DEC(MID(A781,2,2))+HEX2DEC(MID(A781,4,2))+HEX2DEC(MID(A781,6,2))+HEX2DEC(MID(A781,8,2))+'IO RSL'!V630)+1),2))</f>
        <v>10</v>
      </c>
      <c r="G781" s="83" t="s">
        <v>8520</v>
      </c>
      <c r="H781" s="83" t="str">
        <f t="shared" ca="1" si="15"/>
        <v xml:space="preserve"> </v>
      </c>
    </row>
    <row r="782" spans="1:8" s="83" customFormat="1" x14ac:dyDescent="0.2">
      <c r="A782" s="54" t="s">
        <v>8521</v>
      </c>
      <c r="B782" s="84" t="str">
        <f ca="1">LEFT(A782,9)&amp;'IO RSL'!U631&amp;C782</f>
        <v>:1030C0000000000000000000000000000000000000</v>
      </c>
      <c r="C782" s="83" t="str">
        <f ca="1">IF(LEN(RIGHT(DEC2HEX(255-(HEX2DEC(MID(A782,2,2))+HEX2DEC(MID(A782,4,2))+HEX2DEC(MID(A782,6,2))+HEX2DEC(MID(A782,8,2))+'IO RSL'!V631)+1),2))&gt;1,RIGHT(DEC2HEX(255-(HEX2DEC(MID(A782,2,2))+HEX2DEC(MID(A782,4,2))+HEX2DEC(MID(A782,6,2))+HEX2DEC(MID(A782,8,2))+'IO RSL'!V631)+1),2),"0"&amp;RIGHT(DEC2HEX(255-(HEX2DEC(MID(A782,2,2))+HEX2DEC(MID(A782,4,2))+HEX2DEC(MID(A782,6,2))+HEX2DEC(MID(A782,8,2))+'IO RSL'!V631)+1),2))</f>
        <v>00</v>
      </c>
      <c r="G782" s="83" t="s">
        <v>8521</v>
      </c>
      <c r="H782" s="83" t="str">
        <f t="shared" ca="1" si="15"/>
        <v xml:space="preserve"> </v>
      </c>
    </row>
    <row r="783" spans="1:8" s="83" customFormat="1" x14ac:dyDescent="0.2">
      <c r="A783" s="54" t="s">
        <v>8522</v>
      </c>
      <c r="B783" s="84" t="str">
        <f ca="1">LEFT(A783,9)&amp;'IO RSL'!U632&amp;C783</f>
        <v>:1030D00000000000000000000000000000000000F0</v>
      </c>
      <c r="C783" s="83" t="str">
        <f ca="1">IF(LEN(RIGHT(DEC2HEX(255-(HEX2DEC(MID(A783,2,2))+HEX2DEC(MID(A783,4,2))+HEX2DEC(MID(A783,6,2))+HEX2DEC(MID(A783,8,2))+'IO RSL'!V632)+1),2))&gt;1,RIGHT(DEC2HEX(255-(HEX2DEC(MID(A783,2,2))+HEX2DEC(MID(A783,4,2))+HEX2DEC(MID(A783,6,2))+HEX2DEC(MID(A783,8,2))+'IO RSL'!V632)+1),2),"0"&amp;RIGHT(DEC2HEX(255-(HEX2DEC(MID(A783,2,2))+HEX2DEC(MID(A783,4,2))+HEX2DEC(MID(A783,6,2))+HEX2DEC(MID(A783,8,2))+'IO RSL'!V632)+1),2))</f>
        <v>F0</v>
      </c>
      <c r="G783" s="83" t="s">
        <v>8522</v>
      </c>
      <c r="H783" s="83" t="str">
        <f t="shared" ca="1" si="15"/>
        <v xml:space="preserve"> </v>
      </c>
    </row>
    <row r="784" spans="1:8" s="83" customFormat="1" x14ac:dyDescent="0.2">
      <c r="A784" s="54" t="s">
        <v>8523</v>
      </c>
      <c r="B784" s="84" t="str">
        <f ca="1">LEFT(A784,9)&amp;'IO RSL'!U633&amp;C784</f>
        <v>:1030E00000000000000000000000000000000000E0</v>
      </c>
      <c r="C784" s="83" t="str">
        <f ca="1">IF(LEN(RIGHT(DEC2HEX(255-(HEX2DEC(MID(A784,2,2))+HEX2DEC(MID(A784,4,2))+HEX2DEC(MID(A784,6,2))+HEX2DEC(MID(A784,8,2))+'IO RSL'!V633)+1),2))&gt;1,RIGHT(DEC2HEX(255-(HEX2DEC(MID(A784,2,2))+HEX2DEC(MID(A784,4,2))+HEX2DEC(MID(A784,6,2))+HEX2DEC(MID(A784,8,2))+'IO RSL'!V633)+1),2),"0"&amp;RIGHT(DEC2HEX(255-(HEX2DEC(MID(A784,2,2))+HEX2DEC(MID(A784,4,2))+HEX2DEC(MID(A784,6,2))+HEX2DEC(MID(A784,8,2))+'IO RSL'!V633)+1),2))</f>
        <v>E0</v>
      </c>
      <c r="G784" s="83" t="s">
        <v>8523</v>
      </c>
      <c r="H784" s="83" t="str">
        <f t="shared" ca="1" si="15"/>
        <v xml:space="preserve"> </v>
      </c>
    </row>
    <row r="785" spans="1:8" s="83" customFormat="1" x14ac:dyDescent="0.2">
      <c r="A785" s="54" t="s">
        <v>8524</v>
      </c>
      <c r="B785" s="84" t="str">
        <f ca="1">LEFT(A785,9)&amp;'IO RSL'!U634&amp;C785</f>
        <v>:1030F00000000000000000000000000000000000D0</v>
      </c>
      <c r="C785" s="83" t="str">
        <f ca="1">IF(LEN(RIGHT(DEC2HEX(255-(HEX2DEC(MID(A785,2,2))+HEX2DEC(MID(A785,4,2))+HEX2DEC(MID(A785,6,2))+HEX2DEC(MID(A785,8,2))+'IO RSL'!V634)+1),2))&gt;1,RIGHT(DEC2HEX(255-(HEX2DEC(MID(A785,2,2))+HEX2DEC(MID(A785,4,2))+HEX2DEC(MID(A785,6,2))+HEX2DEC(MID(A785,8,2))+'IO RSL'!V634)+1),2),"0"&amp;RIGHT(DEC2HEX(255-(HEX2DEC(MID(A785,2,2))+HEX2DEC(MID(A785,4,2))+HEX2DEC(MID(A785,6,2))+HEX2DEC(MID(A785,8,2))+'IO RSL'!V634)+1),2))</f>
        <v>D0</v>
      </c>
      <c r="G785" s="83" t="s">
        <v>8524</v>
      </c>
      <c r="H785" s="83" t="str">
        <f t="shared" ca="1" si="15"/>
        <v xml:space="preserve"> </v>
      </c>
    </row>
    <row r="786" spans="1:8" s="83" customFormat="1" x14ac:dyDescent="0.2">
      <c r="A786" s="54" t="s">
        <v>8525</v>
      </c>
      <c r="B786" s="84" t="str">
        <f ca="1">LEFT(A786,9)&amp;'IO RSL'!U635&amp;C786</f>
        <v>:1031000000000000000000000000000000000000BF</v>
      </c>
      <c r="C786" s="83" t="str">
        <f ca="1">IF(LEN(RIGHT(DEC2HEX(255-(HEX2DEC(MID(A786,2,2))+HEX2DEC(MID(A786,4,2))+HEX2DEC(MID(A786,6,2))+HEX2DEC(MID(A786,8,2))+'IO RSL'!V635)+1),2))&gt;1,RIGHT(DEC2HEX(255-(HEX2DEC(MID(A786,2,2))+HEX2DEC(MID(A786,4,2))+HEX2DEC(MID(A786,6,2))+HEX2DEC(MID(A786,8,2))+'IO RSL'!V635)+1),2),"0"&amp;RIGHT(DEC2HEX(255-(HEX2DEC(MID(A786,2,2))+HEX2DEC(MID(A786,4,2))+HEX2DEC(MID(A786,6,2))+HEX2DEC(MID(A786,8,2))+'IO RSL'!V635)+1),2))</f>
        <v>BF</v>
      </c>
      <c r="G786" s="83" t="s">
        <v>8525</v>
      </c>
      <c r="H786" s="83" t="str">
        <f t="shared" ca="1" si="15"/>
        <v xml:space="preserve"> </v>
      </c>
    </row>
    <row r="787" spans="1:8" s="83" customFormat="1" x14ac:dyDescent="0.2">
      <c r="A787" s="54" t="s">
        <v>8526</v>
      </c>
      <c r="B787" s="84" t="str">
        <f ca="1">LEFT(A787,9)&amp;'IO RSL'!U636&amp;C787</f>
        <v>:1031100000000000000000000000000000000000AF</v>
      </c>
      <c r="C787" s="83" t="str">
        <f ca="1">IF(LEN(RIGHT(DEC2HEX(255-(HEX2DEC(MID(A787,2,2))+HEX2DEC(MID(A787,4,2))+HEX2DEC(MID(A787,6,2))+HEX2DEC(MID(A787,8,2))+'IO RSL'!V636)+1),2))&gt;1,RIGHT(DEC2HEX(255-(HEX2DEC(MID(A787,2,2))+HEX2DEC(MID(A787,4,2))+HEX2DEC(MID(A787,6,2))+HEX2DEC(MID(A787,8,2))+'IO RSL'!V636)+1),2),"0"&amp;RIGHT(DEC2HEX(255-(HEX2DEC(MID(A787,2,2))+HEX2DEC(MID(A787,4,2))+HEX2DEC(MID(A787,6,2))+HEX2DEC(MID(A787,8,2))+'IO RSL'!V636)+1),2))</f>
        <v>AF</v>
      </c>
      <c r="G787" s="83" t="s">
        <v>8526</v>
      </c>
      <c r="H787" s="83" t="str">
        <f t="shared" ca="1" si="15"/>
        <v xml:space="preserve"> </v>
      </c>
    </row>
    <row r="788" spans="1:8" s="83" customFormat="1" x14ac:dyDescent="0.2">
      <c r="A788" s="54" t="s">
        <v>8527</v>
      </c>
      <c r="B788" s="84" t="str">
        <f ca="1">LEFT(A788,9)&amp;'IO RSL'!U637&amp;C788</f>
        <v>:10312000000000000000000000000000000000009F</v>
      </c>
      <c r="C788" s="83" t="str">
        <f ca="1">IF(LEN(RIGHT(DEC2HEX(255-(HEX2DEC(MID(A788,2,2))+HEX2DEC(MID(A788,4,2))+HEX2DEC(MID(A788,6,2))+HEX2DEC(MID(A788,8,2))+'IO RSL'!V637)+1),2))&gt;1,RIGHT(DEC2HEX(255-(HEX2DEC(MID(A788,2,2))+HEX2DEC(MID(A788,4,2))+HEX2DEC(MID(A788,6,2))+HEX2DEC(MID(A788,8,2))+'IO RSL'!V637)+1),2),"0"&amp;RIGHT(DEC2HEX(255-(HEX2DEC(MID(A788,2,2))+HEX2DEC(MID(A788,4,2))+HEX2DEC(MID(A788,6,2))+HEX2DEC(MID(A788,8,2))+'IO RSL'!V637)+1),2))</f>
        <v>9F</v>
      </c>
      <c r="G788" s="83" t="s">
        <v>8527</v>
      </c>
      <c r="H788" s="83" t="str">
        <f t="shared" ca="1" si="15"/>
        <v xml:space="preserve"> </v>
      </c>
    </row>
    <row r="789" spans="1:8" s="83" customFormat="1" x14ac:dyDescent="0.2">
      <c r="A789" s="54" t="s">
        <v>8528</v>
      </c>
      <c r="B789" s="84" t="str">
        <f ca="1">LEFT(A789,9)&amp;'IO RSL'!U638&amp;C789</f>
        <v>:10313000000000000000000000000000000000008F</v>
      </c>
      <c r="C789" s="83" t="str">
        <f ca="1">IF(LEN(RIGHT(DEC2HEX(255-(HEX2DEC(MID(A789,2,2))+HEX2DEC(MID(A789,4,2))+HEX2DEC(MID(A789,6,2))+HEX2DEC(MID(A789,8,2))+'IO RSL'!V638)+1),2))&gt;1,RIGHT(DEC2HEX(255-(HEX2DEC(MID(A789,2,2))+HEX2DEC(MID(A789,4,2))+HEX2DEC(MID(A789,6,2))+HEX2DEC(MID(A789,8,2))+'IO RSL'!V638)+1),2),"0"&amp;RIGHT(DEC2HEX(255-(HEX2DEC(MID(A789,2,2))+HEX2DEC(MID(A789,4,2))+HEX2DEC(MID(A789,6,2))+HEX2DEC(MID(A789,8,2))+'IO RSL'!V638)+1),2))</f>
        <v>8F</v>
      </c>
      <c r="G789" s="83" t="s">
        <v>8528</v>
      </c>
      <c r="H789" s="83" t="str">
        <f t="shared" ca="1" si="15"/>
        <v xml:space="preserve"> </v>
      </c>
    </row>
    <row r="790" spans="1:8" s="83" customFormat="1" x14ac:dyDescent="0.2">
      <c r="A790" s="54" t="s">
        <v>8529</v>
      </c>
      <c r="B790" s="84" t="str">
        <f ca="1">LEFT(A790,9)&amp;'IO RSL'!U639&amp;C790</f>
        <v>:10314000000000000000000000000000000000007F</v>
      </c>
      <c r="C790" s="83" t="str">
        <f ca="1">IF(LEN(RIGHT(DEC2HEX(255-(HEX2DEC(MID(A790,2,2))+HEX2DEC(MID(A790,4,2))+HEX2DEC(MID(A790,6,2))+HEX2DEC(MID(A790,8,2))+'IO RSL'!V639)+1),2))&gt;1,RIGHT(DEC2HEX(255-(HEX2DEC(MID(A790,2,2))+HEX2DEC(MID(A790,4,2))+HEX2DEC(MID(A790,6,2))+HEX2DEC(MID(A790,8,2))+'IO RSL'!V639)+1),2),"0"&amp;RIGHT(DEC2HEX(255-(HEX2DEC(MID(A790,2,2))+HEX2DEC(MID(A790,4,2))+HEX2DEC(MID(A790,6,2))+HEX2DEC(MID(A790,8,2))+'IO RSL'!V639)+1),2))</f>
        <v>7F</v>
      </c>
      <c r="G790" s="83" t="s">
        <v>8529</v>
      </c>
      <c r="H790" s="83" t="str">
        <f t="shared" ca="1" si="15"/>
        <v xml:space="preserve"> </v>
      </c>
    </row>
    <row r="791" spans="1:8" s="83" customFormat="1" x14ac:dyDescent="0.2">
      <c r="A791" s="54" t="s">
        <v>8530</v>
      </c>
      <c r="B791" s="84" t="str">
        <f ca="1">LEFT(A791,9)&amp;'IO RSL'!U640&amp;C791</f>
        <v>:10315000000000000000000000000000000000006F</v>
      </c>
      <c r="C791" s="83" t="str">
        <f ca="1">IF(LEN(RIGHT(DEC2HEX(255-(HEX2DEC(MID(A791,2,2))+HEX2DEC(MID(A791,4,2))+HEX2DEC(MID(A791,6,2))+HEX2DEC(MID(A791,8,2))+'IO RSL'!V640)+1),2))&gt;1,RIGHT(DEC2HEX(255-(HEX2DEC(MID(A791,2,2))+HEX2DEC(MID(A791,4,2))+HEX2DEC(MID(A791,6,2))+HEX2DEC(MID(A791,8,2))+'IO RSL'!V640)+1),2),"0"&amp;RIGHT(DEC2HEX(255-(HEX2DEC(MID(A791,2,2))+HEX2DEC(MID(A791,4,2))+HEX2DEC(MID(A791,6,2))+HEX2DEC(MID(A791,8,2))+'IO RSL'!V640)+1),2))</f>
        <v>6F</v>
      </c>
      <c r="G791" s="83" t="s">
        <v>8530</v>
      </c>
      <c r="H791" s="83" t="str">
        <f t="shared" ca="1" si="15"/>
        <v xml:space="preserve"> </v>
      </c>
    </row>
    <row r="792" spans="1:8" s="83" customFormat="1" x14ac:dyDescent="0.2">
      <c r="A792" s="54" t="s">
        <v>8531</v>
      </c>
      <c r="B792" s="84" t="str">
        <f ca="1">LEFT(A792,9)&amp;'IO RSL'!U641&amp;C792</f>
        <v>:10316000000000000000000000000000000000005F</v>
      </c>
      <c r="C792" s="83" t="str">
        <f ca="1">IF(LEN(RIGHT(DEC2HEX(255-(HEX2DEC(MID(A792,2,2))+HEX2DEC(MID(A792,4,2))+HEX2DEC(MID(A792,6,2))+HEX2DEC(MID(A792,8,2))+'IO RSL'!V641)+1),2))&gt;1,RIGHT(DEC2HEX(255-(HEX2DEC(MID(A792,2,2))+HEX2DEC(MID(A792,4,2))+HEX2DEC(MID(A792,6,2))+HEX2DEC(MID(A792,8,2))+'IO RSL'!V641)+1),2),"0"&amp;RIGHT(DEC2HEX(255-(HEX2DEC(MID(A792,2,2))+HEX2DEC(MID(A792,4,2))+HEX2DEC(MID(A792,6,2))+HEX2DEC(MID(A792,8,2))+'IO RSL'!V641)+1),2))</f>
        <v>5F</v>
      </c>
      <c r="G792" s="83" t="s">
        <v>8531</v>
      </c>
      <c r="H792" s="83" t="str">
        <f t="shared" ca="1" si="15"/>
        <v xml:space="preserve"> </v>
      </c>
    </row>
    <row r="793" spans="1:8" s="83" customFormat="1" x14ac:dyDescent="0.2">
      <c r="A793" s="54" t="s">
        <v>8532</v>
      </c>
      <c r="B793" s="84" t="str">
        <f ca="1">LEFT(A793,9)&amp;'IO RSL'!U642&amp;C793</f>
        <v>:10317000000000000000000000000000000000004F</v>
      </c>
      <c r="C793" s="83" t="str">
        <f ca="1">IF(LEN(RIGHT(DEC2HEX(255-(HEX2DEC(MID(A793,2,2))+HEX2DEC(MID(A793,4,2))+HEX2DEC(MID(A793,6,2))+HEX2DEC(MID(A793,8,2))+'IO RSL'!V642)+1),2))&gt;1,RIGHT(DEC2HEX(255-(HEX2DEC(MID(A793,2,2))+HEX2DEC(MID(A793,4,2))+HEX2DEC(MID(A793,6,2))+HEX2DEC(MID(A793,8,2))+'IO RSL'!V642)+1),2),"0"&amp;RIGHT(DEC2HEX(255-(HEX2DEC(MID(A793,2,2))+HEX2DEC(MID(A793,4,2))+HEX2DEC(MID(A793,6,2))+HEX2DEC(MID(A793,8,2))+'IO RSL'!V642)+1),2))</f>
        <v>4F</v>
      </c>
      <c r="G793" s="83" t="s">
        <v>8532</v>
      </c>
      <c r="H793" s="83" t="str">
        <f t="shared" ca="1" si="15"/>
        <v xml:space="preserve"> </v>
      </c>
    </row>
    <row r="794" spans="1:8" s="83" customFormat="1" x14ac:dyDescent="0.2">
      <c r="A794" s="54" t="s">
        <v>8533</v>
      </c>
      <c r="B794" s="84" t="str">
        <f ca="1">LEFT(A794,9)&amp;'IO RSL'!U643&amp;C794</f>
        <v>:10318000000000000000000000000000000000003F</v>
      </c>
      <c r="C794" s="83" t="str">
        <f ca="1">IF(LEN(RIGHT(DEC2HEX(255-(HEX2DEC(MID(A794,2,2))+HEX2DEC(MID(A794,4,2))+HEX2DEC(MID(A794,6,2))+HEX2DEC(MID(A794,8,2))+'IO RSL'!V643)+1),2))&gt;1,RIGHT(DEC2HEX(255-(HEX2DEC(MID(A794,2,2))+HEX2DEC(MID(A794,4,2))+HEX2DEC(MID(A794,6,2))+HEX2DEC(MID(A794,8,2))+'IO RSL'!V643)+1),2),"0"&amp;RIGHT(DEC2HEX(255-(HEX2DEC(MID(A794,2,2))+HEX2DEC(MID(A794,4,2))+HEX2DEC(MID(A794,6,2))+HEX2DEC(MID(A794,8,2))+'IO RSL'!V643)+1),2))</f>
        <v>3F</v>
      </c>
      <c r="G794" s="83" t="s">
        <v>8533</v>
      </c>
      <c r="H794" s="83" t="str">
        <f t="shared" ca="1" si="15"/>
        <v xml:space="preserve"> </v>
      </c>
    </row>
    <row r="795" spans="1:8" s="83" customFormat="1" x14ac:dyDescent="0.2">
      <c r="A795" s="54" t="s">
        <v>8534</v>
      </c>
      <c r="B795" s="84" t="str">
        <f ca="1">LEFT(A795,9)&amp;'IO RSL'!U644&amp;C795</f>
        <v>:10319000000000000000000000000000000000002F</v>
      </c>
      <c r="C795" s="83" t="str">
        <f ca="1">IF(LEN(RIGHT(DEC2HEX(255-(HEX2DEC(MID(A795,2,2))+HEX2DEC(MID(A795,4,2))+HEX2DEC(MID(A795,6,2))+HEX2DEC(MID(A795,8,2))+'IO RSL'!V644)+1),2))&gt;1,RIGHT(DEC2HEX(255-(HEX2DEC(MID(A795,2,2))+HEX2DEC(MID(A795,4,2))+HEX2DEC(MID(A795,6,2))+HEX2DEC(MID(A795,8,2))+'IO RSL'!V644)+1),2),"0"&amp;RIGHT(DEC2HEX(255-(HEX2DEC(MID(A795,2,2))+HEX2DEC(MID(A795,4,2))+HEX2DEC(MID(A795,6,2))+HEX2DEC(MID(A795,8,2))+'IO RSL'!V644)+1),2))</f>
        <v>2F</v>
      </c>
      <c r="G795" s="83" t="s">
        <v>8534</v>
      </c>
      <c r="H795" s="83" t="str">
        <f t="shared" ca="1" si="15"/>
        <v xml:space="preserve"> </v>
      </c>
    </row>
    <row r="796" spans="1:8" s="83" customFormat="1" x14ac:dyDescent="0.2">
      <c r="A796" s="54" t="s">
        <v>8535</v>
      </c>
      <c r="B796" s="84" t="str">
        <f ca="1">LEFT(A796,9)&amp;'IO RSL'!U645&amp;C796</f>
        <v>:1031A000000000000000000000000000000000001F</v>
      </c>
      <c r="C796" s="83" t="str">
        <f ca="1">IF(LEN(RIGHT(DEC2HEX(255-(HEX2DEC(MID(A796,2,2))+HEX2DEC(MID(A796,4,2))+HEX2DEC(MID(A796,6,2))+HEX2DEC(MID(A796,8,2))+'IO RSL'!V645)+1),2))&gt;1,RIGHT(DEC2HEX(255-(HEX2DEC(MID(A796,2,2))+HEX2DEC(MID(A796,4,2))+HEX2DEC(MID(A796,6,2))+HEX2DEC(MID(A796,8,2))+'IO RSL'!V645)+1),2),"0"&amp;RIGHT(DEC2HEX(255-(HEX2DEC(MID(A796,2,2))+HEX2DEC(MID(A796,4,2))+HEX2DEC(MID(A796,6,2))+HEX2DEC(MID(A796,8,2))+'IO RSL'!V645)+1),2))</f>
        <v>1F</v>
      </c>
      <c r="G796" s="83" t="s">
        <v>8535</v>
      </c>
      <c r="H796" s="83" t="str">
        <f t="shared" ca="1" si="15"/>
        <v xml:space="preserve"> </v>
      </c>
    </row>
    <row r="797" spans="1:8" s="83" customFormat="1" x14ac:dyDescent="0.2">
      <c r="A797" s="54" t="s">
        <v>8536</v>
      </c>
      <c r="B797" s="84" t="str">
        <f ca="1">LEFT(A797,9)&amp;'IO RSL'!U646&amp;C797</f>
        <v>:1031B000000000000000000000000000000000000F</v>
      </c>
      <c r="C797" s="83" t="str">
        <f ca="1">IF(LEN(RIGHT(DEC2HEX(255-(HEX2DEC(MID(A797,2,2))+HEX2DEC(MID(A797,4,2))+HEX2DEC(MID(A797,6,2))+HEX2DEC(MID(A797,8,2))+'IO RSL'!V646)+1),2))&gt;1,RIGHT(DEC2HEX(255-(HEX2DEC(MID(A797,2,2))+HEX2DEC(MID(A797,4,2))+HEX2DEC(MID(A797,6,2))+HEX2DEC(MID(A797,8,2))+'IO RSL'!V646)+1),2),"0"&amp;RIGHT(DEC2HEX(255-(HEX2DEC(MID(A797,2,2))+HEX2DEC(MID(A797,4,2))+HEX2DEC(MID(A797,6,2))+HEX2DEC(MID(A797,8,2))+'IO RSL'!V646)+1),2))</f>
        <v>0F</v>
      </c>
      <c r="G797" s="83" t="s">
        <v>8536</v>
      </c>
      <c r="H797" s="83" t="str">
        <f t="shared" ca="1" si="15"/>
        <v xml:space="preserve"> </v>
      </c>
    </row>
    <row r="798" spans="1:8" s="83" customFormat="1" x14ac:dyDescent="0.2">
      <c r="A798" s="54" t="s">
        <v>8537</v>
      </c>
      <c r="B798" s="84" t="str">
        <f ca="1">LEFT(A798,9)&amp;'IO RSL'!U647&amp;C798</f>
        <v>:1031C00000000000000000000000000000000000FF</v>
      </c>
      <c r="C798" s="83" t="str">
        <f ca="1">IF(LEN(RIGHT(DEC2HEX(255-(HEX2DEC(MID(A798,2,2))+HEX2DEC(MID(A798,4,2))+HEX2DEC(MID(A798,6,2))+HEX2DEC(MID(A798,8,2))+'IO RSL'!V647)+1),2))&gt;1,RIGHT(DEC2HEX(255-(HEX2DEC(MID(A798,2,2))+HEX2DEC(MID(A798,4,2))+HEX2DEC(MID(A798,6,2))+HEX2DEC(MID(A798,8,2))+'IO RSL'!V647)+1),2),"0"&amp;RIGHT(DEC2HEX(255-(HEX2DEC(MID(A798,2,2))+HEX2DEC(MID(A798,4,2))+HEX2DEC(MID(A798,6,2))+HEX2DEC(MID(A798,8,2))+'IO RSL'!V647)+1),2))</f>
        <v>FF</v>
      </c>
      <c r="G798" s="83" t="s">
        <v>8537</v>
      </c>
      <c r="H798" s="83" t="str">
        <f t="shared" ca="1" si="15"/>
        <v xml:space="preserve"> </v>
      </c>
    </row>
    <row r="799" spans="1:8" s="83" customFormat="1" x14ac:dyDescent="0.2">
      <c r="A799" s="54" t="s">
        <v>8538</v>
      </c>
      <c r="B799" s="84" t="str">
        <f ca="1">LEFT(A799,9)&amp;'IO RSL'!U648&amp;C799</f>
        <v>:1031D00000000000000000000000000000000000EF</v>
      </c>
      <c r="C799" s="83" t="str">
        <f ca="1">IF(LEN(RIGHT(DEC2HEX(255-(HEX2DEC(MID(A799,2,2))+HEX2DEC(MID(A799,4,2))+HEX2DEC(MID(A799,6,2))+HEX2DEC(MID(A799,8,2))+'IO RSL'!V648)+1),2))&gt;1,RIGHT(DEC2HEX(255-(HEX2DEC(MID(A799,2,2))+HEX2DEC(MID(A799,4,2))+HEX2DEC(MID(A799,6,2))+HEX2DEC(MID(A799,8,2))+'IO RSL'!V648)+1),2),"0"&amp;RIGHT(DEC2HEX(255-(HEX2DEC(MID(A799,2,2))+HEX2DEC(MID(A799,4,2))+HEX2DEC(MID(A799,6,2))+HEX2DEC(MID(A799,8,2))+'IO RSL'!V648)+1),2))</f>
        <v>EF</v>
      </c>
      <c r="G799" s="83" t="s">
        <v>8538</v>
      </c>
      <c r="H799" s="83" t="str">
        <f t="shared" ca="1" si="15"/>
        <v xml:space="preserve"> </v>
      </c>
    </row>
    <row r="800" spans="1:8" s="83" customFormat="1" x14ac:dyDescent="0.2">
      <c r="A800" s="54" t="s">
        <v>8539</v>
      </c>
      <c r="B800" s="84" t="str">
        <f ca="1">LEFT(A800,9)&amp;'IO RSL'!U649&amp;C800</f>
        <v>:1031E00000000000000000000000000000000000DF</v>
      </c>
      <c r="C800" s="83" t="str">
        <f ca="1">IF(LEN(RIGHT(DEC2HEX(255-(HEX2DEC(MID(A800,2,2))+HEX2DEC(MID(A800,4,2))+HEX2DEC(MID(A800,6,2))+HEX2DEC(MID(A800,8,2))+'IO RSL'!V649)+1),2))&gt;1,RIGHT(DEC2HEX(255-(HEX2DEC(MID(A800,2,2))+HEX2DEC(MID(A800,4,2))+HEX2DEC(MID(A800,6,2))+HEX2DEC(MID(A800,8,2))+'IO RSL'!V649)+1),2),"0"&amp;RIGHT(DEC2HEX(255-(HEX2DEC(MID(A800,2,2))+HEX2DEC(MID(A800,4,2))+HEX2DEC(MID(A800,6,2))+HEX2DEC(MID(A800,8,2))+'IO RSL'!V649)+1),2))</f>
        <v>DF</v>
      </c>
      <c r="G800" s="83" t="s">
        <v>8539</v>
      </c>
      <c r="H800" s="83" t="str">
        <f t="shared" ca="1" si="15"/>
        <v xml:space="preserve"> </v>
      </c>
    </row>
    <row r="801" spans="1:8" s="83" customFormat="1" x14ac:dyDescent="0.2">
      <c r="A801" s="54" t="s">
        <v>8540</v>
      </c>
      <c r="B801" s="84" t="str">
        <f ca="1">LEFT(A801,9)&amp;'IO RSL'!U650&amp;C801</f>
        <v>:1031F00000000000000000000000000000000000CF</v>
      </c>
      <c r="C801" s="83" t="str">
        <f ca="1">IF(LEN(RIGHT(DEC2HEX(255-(HEX2DEC(MID(A801,2,2))+HEX2DEC(MID(A801,4,2))+HEX2DEC(MID(A801,6,2))+HEX2DEC(MID(A801,8,2))+'IO RSL'!V650)+1),2))&gt;1,RIGHT(DEC2HEX(255-(HEX2DEC(MID(A801,2,2))+HEX2DEC(MID(A801,4,2))+HEX2DEC(MID(A801,6,2))+HEX2DEC(MID(A801,8,2))+'IO RSL'!V650)+1),2),"0"&amp;RIGHT(DEC2HEX(255-(HEX2DEC(MID(A801,2,2))+HEX2DEC(MID(A801,4,2))+HEX2DEC(MID(A801,6,2))+HEX2DEC(MID(A801,8,2))+'IO RSL'!V650)+1),2))</f>
        <v>CF</v>
      </c>
      <c r="G801" s="83" t="s">
        <v>8540</v>
      </c>
      <c r="H801" s="83" t="str">
        <f t="shared" ca="1" si="15"/>
        <v xml:space="preserve"> </v>
      </c>
    </row>
    <row r="802" spans="1:8" s="83" customFormat="1" x14ac:dyDescent="0.2">
      <c r="A802" s="54" t="s">
        <v>8541</v>
      </c>
      <c r="B802" s="84" t="str">
        <f ca="1">LEFT(A802,9)&amp;'IO RSL'!U651&amp;C802</f>
        <v>:1032000000000000000000000000000000000000BE</v>
      </c>
      <c r="C802" s="83" t="str">
        <f ca="1">IF(LEN(RIGHT(DEC2HEX(255-(HEX2DEC(MID(A802,2,2))+HEX2DEC(MID(A802,4,2))+HEX2DEC(MID(A802,6,2))+HEX2DEC(MID(A802,8,2))+'IO RSL'!V651)+1),2))&gt;1,RIGHT(DEC2HEX(255-(HEX2DEC(MID(A802,2,2))+HEX2DEC(MID(A802,4,2))+HEX2DEC(MID(A802,6,2))+HEX2DEC(MID(A802,8,2))+'IO RSL'!V651)+1),2),"0"&amp;RIGHT(DEC2HEX(255-(HEX2DEC(MID(A802,2,2))+HEX2DEC(MID(A802,4,2))+HEX2DEC(MID(A802,6,2))+HEX2DEC(MID(A802,8,2))+'IO RSL'!V651)+1),2))</f>
        <v>BE</v>
      </c>
      <c r="G802" s="83" t="s">
        <v>8541</v>
      </c>
      <c r="H802" s="83" t="str">
        <f t="shared" ca="1" si="15"/>
        <v xml:space="preserve"> </v>
      </c>
    </row>
    <row r="803" spans="1:8" s="83" customFormat="1" x14ac:dyDescent="0.2">
      <c r="A803" s="54" t="s">
        <v>8542</v>
      </c>
      <c r="B803" s="84" t="str">
        <f ca="1">LEFT(A803,9)&amp;'IO RSL'!U652&amp;C803</f>
        <v>:1032100000000000000000000000000000000000AE</v>
      </c>
      <c r="C803" s="83" t="str">
        <f ca="1">IF(LEN(RIGHT(DEC2HEX(255-(HEX2DEC(MID(A803,2,2))+HEX2DEC(MID(A803,4,2))+HEX2DEC(MID(A803,6,2))+HEX2DEC(MID(A803,8,2))+'IO RSL'!V652)+1),2))&gt;1,RIGHT(DEC2HEX(255-(HEX2DEC(MID(A803,2,2))+HEX2DEC(MID(A803,4,2))+HEX2DEC(MID(A803,6,2))+HEX2DEC(MID(A803,8,2))+'IO RSL'!V652)+1),2),"0"&amp;RIGHT(DEC2HEX(255-(HEX2DEC(MID(A803,2,2))+HEX2DEC(MID(A803,4,2))+HEX2DEC(MID(A803,6,2))+HEX2DEC(MID(A803,8,2))+'IO RSL'!V652)+1),2))</f>
        <v>AE</v>
      </c>
      <c r="G803" s="83" t="s">
        <v>8542</v>
      </c>
      <c r="H803" s="83" t="str">
        <f t="shared" ca="1" si="15"/>
        <v xml:space="preserve"> </v>
      </c>
    </row>
    <row r="804" spans="1:8" s="83" customFormat="1" x14ac:dyDescent="0.2">
      <c r="A804" s="54" t="s">
        <v>8543</v>
      </c>
      <c r="B804" s="84" t="str">
        <f ca="1">LEFT(A804,9)&amp;'IO RSL'!U653&amp;C804</f>
        <v>:10322000000000000000000000000000000000009E</v>
      </c>
      <c r="C804" s="83" t="str">
        <f ca="1">IF(LEN(RIGHT(DEC2HEX(255-(HEX2DEC(MID(A804,2,2))+HEX2DEC(MID(A804,4,2))+HEX2DEC(MID(A804,6,2))+HEX2DEC(MID(A804,8,2))+'IO RSL'!V653)+1),2))&gt;1,RIGHT(DEC2HEX(255-(HEX2DEC(MID(A804,2,2))+HEX2DEC(MID(A804,4,2))+HEX2DEC(MID(A804,6,2))+HEX2DEC(MID(A804,8,2))+'IO RSL'!V653)+1),2),"0"&amp;RIGHT(DEC2HEX(255-(HEX2DEC(MID(A804,2,2))+HEX2DEC(MID(A804,4,2))+HEX2DEC(MID(A804,6,2))+HEX2DEC(MID(A804,8,2))+'IO RSL'!V653)+1),2))</f>
        <v>9E</v>
      </c>
      <c r="G804" s="83" t="s">
        <v>8543</v>
      </c>
      <c r="H804" s="83" t="str">
        <f t="shared" ca="1" si="15"/>
        <v xml:space="preserve"> </v>
      </c>
    </row>
    <row r="805" spans="1:8" s="83" customFormat="1" x14ac:dyDescent="0.2">
      <c r="A805" s="54" t="s">
        <v>8544</v>
      </c>
      <c r="B805" s="84" t="str">
        <f ca="1">LEFT(A805,9)&amp;'IO RSL'!U654&amp;C805</f>
        <v>:10323000000000000000000000000000000000008E</v>
      </c>
      <c r="C805" s="83" t="str">
        <f ca="1">IF(LEN(RIGHT(DEC2HEX(255-(HEX2DEC(MID(A805,2,2))+HEX2DEC(MID(A805,4,2))+HEX2DEC(MID(A805,6,2))+HEX2DEC(MID(A805,8,2))+'IO RSL'!V654)+1),2))&gt;1,RIGHT(DEC2HEX(255-(HEX2DEC(MID(A805,2,2))+HEX2DEC(MID(A805,4,2))+HEX2DEC(MID(A805,6,2))+HEX2DEC(MID(A805,8,2))+'IO RSL'!V654)+1),2),"0"&amp;RIGHT(DEC2HEX(255-(HEX2DEC(MID(A805,2,2))+HEX2DEC(MID(A805,4,2))+HEX2DEC(MID(A805,6,2))+HEX2DEC(MID(A805,8,2))+'IO RSL'!V654)+1),2))</f>
        <v>8E</v>
      </c>
      <c r="G805" s="83" t="s">
        <v>8544</v>
      </c>
      <c r="H805" s="83" t="str">
        <f t="shared" ca="1" si="15"/>
        <v xml:space="preserve"> </v>
      </c>
    </row>
    <row r="806" spans="1:8" s="83" customFormat="1" x14ac:dyDescent="0.2">
      <c r="A806" s="54" t="s">
        <v>8545</v>
      </c>
      <c r="B806" s="84" t="str">
        <f ca="1">LEFT(A806,9)&amp;'IO RSL'!U655&amp;C806</f>
        <v>:10324000000000000000000000000000000000007E</v>
      </c>
      <c r="C806" s="83" t="str">
        <f ca="1">IF(LEN(RIGHT(DEC2HEX(255-(HEX2DEC(MID(A806,2,2))+HEX2DEC(MID(A806,4,2))+HEX2DEC(MID(A806,6,2))+HEX2DEC(MID(A806,8,2))+'IO RSL'!V655)+1),2))&gt;1,RIGHT(DEC2HEX(255-(HEX2DEC(MID(A806,2,2))+HEX2DEC(MID(A806,4,2))+HEX2DEC(MID(A806,6,2))+HEX2DEC(MID(A806,8,2))+'IO RSL'!V655)+1),2),"0"&amp;RIGHT(DEC2HEX(255-(HEX2DEC(MID(A806,2,2))+HEX2DEC(MID(A806,4,2))+HEX2DEC(MID(A806,6,2))+HEX2DEC(MID(A806,8,2))+'IO RSL'!V655)+1),2))</f>
        <v>7E</v>
      </c>
      <c r="G806" s="83" t="s">
        <v>8545</v>
      </c>
      <c r="H806" s="83" t="str">
        <f t="shared" ca="1" si="15"/>
        <v xml:space="preserve"> </v>
      </c>
    </row>
    <row r="807" spans="1:8" s="83" customFormat="1" x14ac:dyDescent="0.2">
      <c r="A807" s="54" t="s">
        <v>8546</v>
      </c>
      <c r="B807" s="84" t="str">
        <f ca="1">LEFT(A807,9)&amp;'IO RSL'!U656&amp;C807</f>
        <v>:10325000000000000000000000000000000000006E</v>
      </c>
      <c r="C807" s="83" t="str">
        <f ca="1">IF(LEN(RIGHT(DEC2HEX(255-(HEX2DEC(MID(A807,2,2))+HEX2DEC(MID(A807,4,2))+HEX2DEC(MID(A807,6,2))+HEX2DEC(MID(A807,8,2))+'IO RSL'!V656)+1),2))&gt;1,RIGHT(DEC2HEX(255-(HEX2DEC(MID(A807,2,2))+HEX2DEC(MID(A807,4,2))+HEX2DEC(MID(A807,6,2))+HEX2DEC(MID(A807,8,2))+'IO RSL'!V656)+1),2),"0"&amp;RIGHT(DEC2HEX(255-(HEX2DEC(MID(A807,2,2))+HEX2DEC(MID(A807,4,2))+HEX2DEC(MID(A807,6,2))+HEX2DEC(MID(A807,8,2))+'IO RSL'!V656)+1),2))</f>
        <v>6E</v>
      </c>
      <c r="G807" s="83" t="s">
        <v>8546</v>
      </c>
      <c r="H807" s="83" t="str">
        <f t="shared" ca="1" si="15"/>
        <v xml:space="preserve"> </v>
      </c>
    </row>
    <row r="808" spans="1:8" s="83" customFormat="1" x14ac:dyDescent="0.2">
      <c r="A808" s="54" t="s">
        <v>8547</v>
      </c>
      <c r="B808" s="84" t="str">
        <f ca="1">LEFT(A808,9)&amp;'IO RSL'!U657&amp;C808</f>
        <v>:10326000000000000000000000000000000000005E</v>
      </c>
      <c r="C808" s="83" t="str">
        <f ca="1">IF(LEN(RIGHT(DEC2HEX(255-(HEX2DEC(MID(A808,2,2))+HEX2DEC(MID(A808,4,2))+HEX2DEC(MID(A808,6,2))+HEX2DEC(MID(A808,8,2))+'IO RSL'!V657)+1),2))&gt;1,RIGHT(DEC2HEX(255-(HEX2DEC(MID(A808,2,2))+HEX2DEC(MID(A808,4,2))+HEX2DEC(MID(A808,6,2))+HEX2DEC(MID(A808,8,2))+'IO RSL'!V657)+1),2),"0"&amp;RIGHT(DEC2HEX(255-(HEX2DEC(MID(A808,2,2))+HEX2DEC(MID(A808,4,2))+HEX2DEC(MID(A808,6,2))+HEX2DEC(MID(A808,8,2))+'IO RSL'!V657)+1),2))</f>
        <v>5E</v>
      </c>
      <c r="G808" s="83" t="s">
        <v>8547</v>
      </c>
      <c r="H808" s="83" t="str">
        <f t="shared" ca="1" si="15"/>
        <v xml:space="preserve"> </v>
      </c>
    </row>
    <row r="809" spans="1:8" s="83" customFormat="1" x14ac:dyDescent="0.2">
      <c r="A809" s="54" t="s">
        <v>8548</v>
      </c>
      <c r="B809" s="84" t="str">
        <f ca="1">LEFT(A809,9)&amp;'IO RSL'!U658&amp;C809</f>
        <v>:10327000000000000000000000000000000000004E</v>
      </c>
      <c r="C809" s="83" t="str">
        <f ca="1">IF(LEN(RIGHT(DEC2HEX(255-(HEX2DEC(MID(A809,2,2))+HEX2DEC(MID(A809,4,2))+HEX2DEC(MID(A809,6,2))+HEX2DEC(MID(A809,8,2))+'IO RSL'!V658)+1),2))&gt;1,RIGHT(DEC2HEX(255-(HEX2DEC(MID(A809,2,2))+HEX2DEC(MID(A809,4,2))+HEX2DEC(MID(A809,6,2))+HEX2DEC(MID(A809,8,2))+'IO RSL'!V658)+1),2),"0"&amp;RIGHT(DEC2HEX(255-(HEX2DEC(MID(A809,2,2))+HEX2DEC(MID(A809,4,2))+HEX2DEC(MID(A809,6,2))+HEX2DEC(MID(A809,8,2))+'IO RSL'!V658)+1),2))</f>
        <v>4E</v>
      </c>
      <c r="G809" s="83" t="s">
        <v>8548</v>
      </c>
      <c r="H809" s="83" t="str">
        <f t="shared" ca="1" si="15"/>
        <v xml:space="preserve"> </v>
      </c>
    </row>
    <row r="810" spans="1:8" s="83" customFormat="1" x14ac:dyDescent="0.2">
      <c r="A810" s="54" t="s">
        <v>8549</v>
      </c>
      <c r="B810" s="84" t="str">
        <f ca="1">LEFT(A810,9)&amp;'IO RSL'!U659&amp;C810</f>
        <v>:10328000000000000000000000000000000000003E</v>
      </c>
      <c r="C810" s="83" t="str">
        <f ca="1">IF(LEN(RIGHT(DEC2HEX(255-(HEX2DEC(MID(A810,2,2))+HEX2DEC(MID(A810,4,2))+HEX2DEC(MID(A810,6,2))+HEX2DEC(MID(A810,8,2))+'IO RSL'!V659)+1),2))&gt;1,RIGHT(DEC2HEX(255-(HEX2DEC(MID(A810,2,2))+HEX2DEC(MID(A810,4,2))+HEX2DEC(MID(A810,6,2))+HEX2DEC(MID(A810,8,2))+'IO RSL'!V659)+1),2),"0"&amp;RIGHT(DEC2HEX(255-(HEX2DEC(MID(A810,2,2))+HEX2DEC(MID(A810,4,2))+HEX2DEC(MID(A810,6,2))+HEX2DEC(MID(A810,8,2))+'IO RSL'!V659)+1),2))</f>
        <v>3E</v>
      </c>
      <c r="G810" s="83" t="s">
        <v>8549</v>
      </c>
      <c r="H810" s="83" t="str">
        <f t="shared" ca="1" si="15"/>
        <v xml:space="preserve"> </v>
      </c>
    </row>
    <row r="811" spans="1:8" s="83" customFormat="1" x14ac:dyDescent="0.2">
      <c r="A811" s="54" t="s">
        <v>8550</v>
      </c>
      <c r="B811" s="84" t="str">
        <f ca="1">LEFT(A811,9)&amp;'IO RSL'!U660&amp;C811</f>
        <v>:10329000000000000000000000000000000000002E</v>
      </c>
      <c r="C811" s="83" t="str">
        <f ca="1">IF(LEN(RIGHT(DEC2HEX(255-(HEX2DEC(MID(A811,2,2))+HEX2DEC(MID(A811,4,2))+HEX2DEC(MID(A811,6,2))+HEX2DEC(MID(A811,8,2))+'IO RSL'!V660)+1),2))&gt;1,RIGHT(DEC2HEX(255-(HEX2DEC(MID(A811,2,2))+HEX2DEC(MID(A811,4,2))+HEX2DEC(MID(A811,6,2))+HEX2DEC(MID(A811,8,2))+'IO RSL'!V660)+1),2),"0"&amp;RIGHT(DEC2HEX(255-(HEX2DEC(MID(A811,2,2))+HEX2DEC(MID(A811,4,2))+HEX2DEC(MID(A811,6,2))+HEX2DEC(MID(A811,8,2))+'IO RSL'!V660)+1),2))</f>
        <v>2E</v>
      </c>
      <c r="G811" s="83" t="s">
        <v>8550</v>
      </c>
      <c r="H811" s="83" t="str">
        <f t="shared" ca="1" si="15"/>
        <v xml:space="preserve"> </v>
      </c>
    </row>
    <row r="812" spans="1:8" s="83" customFormat="1" x14ac:dyDescent="0.2">
      <c r="A812" s="54" t="s">
        <v>8551</v>
      </c>
      <c r="B812" s="84" t="str">
        <f ca="1">LEFT(A812,9)&amp;'IO RSL'!U661&amp;C812</f>
        <v>:1032A000000000000000000000000000000000001E</v>
      </c>
      <c r="C812" s="83" t="str">
        <f ca="1">IF(LEN(RIGHT(DEC2HEX(255-(HEX2DEC(MID(A812,2,2))+HEX2DEC(MID(A812,4,2))+HEX2DEC(MID(A812,6,2))+HEX2DEC(MID(A812,8,2))+'IO RSL'!V661)+1),2))&gt;1,RIGHT(DEC2HEX(255-(HEX2DEC(MID(A812,2,2))+HEX2DEC(MID(A812,4,2))+HEX2DEC(MID(A812,6,2))+HEX2DEC(MID(A812,8,2))+'IO RSL'!V661)+1),2),"0"&amp;RIGHT(DEC2HEX(255-(HEX2DEC(MID(A812,2,2))+HEX2DEC(MID(A812,4,2))+HEX2DEC(MID(A812,6,2))+HEX2DEC(MID(A812,8,2))+'IO RSL'!V661)+1),2))</f>
        <v>1E</v>
      </c>
      <c r="G812" s="83" t="s">
        <v>8551</v>
      </c>
      <c r="H812" s="83" t="str">
        <f t="shared" ca="1" si="15"/>
        <v xml:space="preserve"> </v>
      </c>
    </row>
    <row r="813" spans="1:8" s="83" customFormat="1" x14ac:dyDescent="0.2">
      <c r="A813" s="54" t="s">
        <v>8552</v>
      </c>
      <c r="B813" s="84" t="str">
        <f ca="1">LEFT(A813,9)&amp;'IO RSL'!U662&amp;C813</f>
        <v>:1032B000000000000000000000000000000000000E</v>
      </c>
      <c r="C813" s="83" t="str">
        <f ca="1">IF(LEN(RIGHT(DEC2HEX(255-(HEX2DEC(MID(A813,2,2))+HEX2DEC(MID(A813,4,2))+HEX2DEC(MID(A813,6,2))+HEX2DEC(MID(A813,8,2))+'IO RSL'!V662)+1),2))&gt;1,RIGHT(DEC2HEX(255-(HEX2DEC(MID(A813,2,2))+HEX2DEC(MID(A813,4,2))+HEX2DEC(MID(A813,6,2))+HEX2DEC(MID(A813,8,2))+'IO RSL'!V662)+1),2),"0"&amp;RIGHT(DEC2HEX(255-(HEX2DEC(MID(A813,2,2))+HEX2DEC(MID(A813,4,2))+HEX2DEC(MID(A813,6,2))+HEX2DEC(MID(A813,8,2))+'IO RSL'!V662)+1),2))</f>
        <v>0E</v>
      </c>
      <c r="G813" s="83" t="s">
        <v>8552</v>
      </c>
      <c r="H813" s="83" t="str">
        <f t="shared" ca="1" si="15"/>
        <v xml:space="preserve"> </v>
      </c>
    </row>
    <row r="814" spans="1:8" s="83" customFormat="1" x14ac:dyDescent="0.2">
      <c r="A814" s="54" t="s">
        <v>8553</v>
      </c>
      <c r="B814" s="84" t="str">
        <f ca="1">LEFT(A814,9)&amp;'IO RSL'!U663&amp;C814</f>
        <v>:1032C00000000000000000000000000000000000FE</v>
      </c>
      <c r="C814" s="83" t="str">
        <f ca="1">IF(LEN(RIGHT(DEC2HEX(255-(HEX2DEC(MID(A814,2,2))+HEX2DEC(MID(A814,4,2))+HEX2DEC(MID(A814,6,2))+HEX2DEC(MID(A814,8,2))+'IO RSL'!V663)+1),2))&gt;1,RIGHT(DEC2HEX(255-(HEX2DEC(MID(A814,2,2))+HEX2DEC(MID(A814,4,2))+HEX2DEC(MID(A814,6,2))+HEX2DEC(MID(A814,8,2))+'IO RSL'!V663)+1),2),"0"&amp;RIGHT(DEC2HEX(255-(HEX2DEC(MID(A814,2,2))+HEX2DEC(MID(A814,4,2))+HEX2DEC(MID(A814,6,2))+HEX2DEC(MID(A814,8,2))+'IO RSL'!V663)+1),2))</f>
        <v>FE</v>
      </c>
      <c r="G814" s="83" t="s">
        <v>8553</v>
      </c>
      <c r="H814" s="83" t="str">
        <f t="shared" ca="1" si="15"/>
        <v xml:space="preserve"> </v>
      </c>
    </row>
    <row r="815" spans="1:8" s="83" customFormat="1" x14ac:dyDescent="0.2">
      <c r="A815" s="54" t="s">
        <v>8554</v>
      </c>
      <c r="B815" s="84" t="str">
        <f ca="1">LEFT(A815,9)&amp;'IO RSL'!U664&amp;C815</f>
        <v>:1032D00000000000000000000000000000000000EE</v>
      </c>
      <c r="C815" s="83" t="str">
        <f ca="1">IF(LEN(RIGHT(DEC2HEX(255-(HEX2DEC(MID(A815,2,2))+HEX2DEC(MID(A815,4,2))+HEX2DEC(MID(A815,6,2))+HEX2DEC(MID(A815,8,2))+'IO RSL'!V664)+1),2))&gt;1,RIGHT(DEC2HEX(255-(HEX2DEC(MID(A815,2,2))+HEX2DEC(MID(A815,4,2))+HEX2DEC(MID(A815,6,2))+HEX2DEC(MID(A815,8,2))+'IO RSL'!V664)+1),2),"0"&amp;RIGHT(DEC2HEX(255-(HEX2DEC(MID(A815,2,2))+HEX2DEC(MID(A815,4,2))+HEX2DEC(MID(A815,6,2))+HEX2DEC(MID(A815,8,2))+'IO RSL'!V664)+1),2))</f>
        <v>EE</v>
      </c>
      <c r="G815" s="83" t="s">
        <v>8554</v>
      </c>
      <c r="H815" s="83" t="str">
        <f t="shared" ca="1" si="15"/>
        <v xml:space="preserve"> </v>
      </c>
    </row>
    <row r="816" spans="1:8" s="83" customFormat="1" x14ac:dyDescent="0.2">
      <c r="A816" s="54" t="s">
        <v>8555</v>
      </c>
      <c r="B816" s="84" t="str">
        <f ca="1">LEFT(A816,9)&amp;'IO RSL'!U665&amp;C816</f>
        <v>:1032E00000000000000000000000000000000000DE</v>
      </c>
      <c r="C816" s="83" t="str">
        <f ca="1">IF(LEN(RIGHT(DEC2HEX(255-(HEX2DEC(MID(A816,2,2))+HEX2DEC(MID(A816,4,2))+HEX2DEC(MID(A816,6,2))+HEX2DEC(MID(A816,8,2))+'IO RSL'!V665)+1),2))&gt;1,RIGHT(DEC2HEX(255-(HEX2DEC(MID(A816,2,2))+HEX2DEC(MID(A816,4,2))+HEX2DEC(MID(A816,6,2))+HEX2DEC(MID(A816,8,2))+'IO RSL'!V665)+1),2),"0"&amp;RIGHT(DEC2HEX(255-(HEX2DEC(MID(A816,2,2))+HEX2DEC(MID(A816,4,2))+HEX2DEC(MID(A816,6,2))+HEX2DEC(MID(A816,8,2))+'IO RSL'!V665)+1),2))</f>
        <v>DE</v>
      </c>
      <c r="G816" s="83" t="s">
        <v>8555</v>
      </c>
      <c r="H816" s="83" t="str">
        <f t="shared" ca="1" si="15"/>
        <v xml:space="preserve"> </v>
      </c>
    </row>
    <row r="817" spans="1:8" s="83" customFormat="1" x14ac:dyDescent="0.2">
      <c r="A817" s="54" t="s">
        <v>8556</v>
      </c>
      <c r="B817" s="84" t="str">
        <f ca="1">LEFT(A817,9)&amp;'IO RSL'!U666&amp;C817</f>
        <v>:1032F00000000000000000000000000000000000CE</v>
      </c>
      <c r="C817" s="83" t="str">
        <f ca="1">IF(LEN(RIGHT(DEC2HEX(255-(HEX2DEC(MID(A817,2,2))+HEX2DEC(MID(A817,4,2))+HEX2DEC(MID(A817,6,2))+HEX2DEC(MID(A817,8,2))+'IO RSL'!V666)+1),2))&gt;1,RIGHT(DEC2HEX(255-(HEX2DEC(MID(A817,2,2))+HEX2DEC(MID(A817,4,2))+HEX2DEC(MID(A817,6,2))+HEX2DEC(MID(A817,8,2))+'IO RSL'!V666)+1),2),"0"&amp;RIGHT(DEC2HEX(255-(HEX2DEC(MID(A817,2,2))+HEX2DEC(MID(A817,4,2))+HEX2DEC(MID(A817,6,2))+HEX2DEC(MID(A817,8,2))+'IO RSL'!V666)+1),2))</f>
        <v>CE</v>
      </c>
      <c r="G817" s="83" t="s">
        <v>8556</v>
      </c>
      <c r="H817" s="83" t="str">
        <f t="shared" ca="1" si="15"/>
        <v xml:space="preserve"> </v>
      </c>
    </row>
    <row r="818" spans="1:8" s="83" customFormat="1" x14ac:dyDescent="0.2">
      <c r="A818" s="54" t="s">
        <v>8557</v>
      </c>
      <c r="B818" s="84" t="str">
        <f ca="1">LEFT(A818,9)&amp;'IO RSL'!U667&amp;C818</f>
        <v>:1033000000000000000000000000000000000000BD</v>
      </c>
      <c r="C818" s="83" t="str">
        <f ca="1">IF(LEN(RIGHT(DEC2HEX(255-(HEX2DEC(MID(A818,2,2))+HEX2DEC(MID(A818,4,2))+HEX2DEC(MID(A818,6,2))+HEX2DEC(MID(A818,8,2))+'IO RSL'!V667)+1),2))&gt;1,RIGHT(DEC2HEX(255-(HEX2DEC(MID(A818,2,2))+HEX2DEC(MID(A818,4,2))+HEX2DEC(MID(A818,6,2))+HEX2DEC(MID(A818,8,2))+'IO RSL'!V667)+1),2),"0"&amp;RIGHT(DEC2HEX(255-(HEX2DEC(MID(A818,2,2))+HEX2DEC(MID(A818,4,2))+HEX2DEC(MID(A818,6,2))+HEX2DEC(MID(A818,8,2))+'IO RSL'!V667)+1),2))</f>
        <v>BD</v>
      </c>
      <c r="G818" s="83" t="s">
        <v>8557</v>
      </c>
      <c r="H818" s="83" t="str">
        <f t="shared" ca="1" si="15"/>
        <v xml:space="preserve"> </v>
      </c>
    </row>
    <row r="819" spans="1:8" s="83" customFormat="1" x14ac:dyDescent="0.2">
      <c r="A819" s="54" t="s">
        <v>8558</v>
      </c>
      <c r="B819" s="84" t="str">
        <f ca="1">LEFT(A819,9)&amp;'IO RSL'!U668&amp;C819</f>
        <v>:1033100000000000000000000000000000000000AD</v>
      </c>
      <c r="C819" s="83" t="str">
        <f ca="1">IF(LEN(RIGHT(DEC2HEX(255-(HEX2DEC(MID(A819,2,2))+HEX2DEC(MID(A819,4,2))+HEX2DEC(MID(A819,6,2))+HEX2DEC(MID(A819,8,2))+'IO RSL'!V668)+1),2))&gt;1,RIGHT(DEC2HEX(255-(HEX2DEC(MID(A819,2,2))+HEX2DEC(MID(A819,4,2))+HEX2DEC(MID(A819,6,2))+HEX2DEC(MID(A819,8,2))+'IO RSL'!V668)+1),2),"0"&amp;RIGHT(DEC2HEX(255-(HEX2DEC(MID(A819,2,2))+HEX2DEC(MID(A819,4,2))+HEX2DEC(MID(A819,6,2))+HEX2DEC(MID(A819,8,2))+'IO RSL'!V668)+1),2))</f>
        <v>AD</v>
      </c>
      <c r="G819" s="83" t="s">
        <v>8558</v>
      </c>
      <c r="H819" s="83" t="str">
        <f t="shared" ca="1" si="15"/>
        <v xml:space="preserve"> </v>
      </c>
    </row>
    <row r="820" spans="1:8" s="83" customFormat="1" x14ac:dyDescent="0.2">
      <c r="A820" s="54" t="s">
        <v>8559</v>
      </c>
      <c r="B820" s="84" t="str">
        <f ca="1">LEFT(A820,9)&amp;'IO RSL'!U669&amp;C820</f>
        <v>:10332000000000000000000000000000000000009D</v>
      </c>
      <c r="C820" s="83" t="str">
        <f ca="1">IF(LEN(RIGHT(DEC2HEX(255-(HEX2DEC(MID(A820,2,2))+HEX2DEC(MID(A820,4,2))+HEX2DEC(MID(A820,6,2))+HEX2DEC(MID(A820,8,2))+'IO RSL'!V669)+1),2))&gt;1,RIGHT(DEC2HEX(255-(HEX2DEC(MID(A820,2,2))+HEX2DEC(MID(A820,4,2))+HEX2DEC(MID(A820,6,2))+HEX2DEC(MID(A820,8,2))+'IO RSL'!V669)+1),2),"0"&amp;RIGHT(DEC2HEX(255-(HEX2DEC(MID(A820,2,2))+HEX2DEC(MID(A820,4,2))+HEX2DEC(MID(A820,6,2))+HEX2DEC(MID(A820,8,2))+'IO RSL'!V669)+1),2))</f>
        <v>9D</v>
      </c>
      <c r="G820" s="83" t="s">
        <v>8559</v>
      </c>
      <c r="H820" s="83" t="str">
        <f t="shared" ca="1" si="15"/>
        <v xml:space="preserve"> </v>
      </c>
    </row>
    <row r="821" spans="1:8" s="83" customFormat="1" x14ac:dyDescent="0.2">
      <c r="A821" s="54" t="s">
        <v>8560</v>
      </c>
      <c r="B821" s="84" t="str">
        <f ca="1">LEFT(A821,9)&amp;'IO RSL'!U670&amp;C821</f>
        <v>:10333000000000000000000000000000000000008D</v>
      </c>
      <c r="C821" s="83" t="str">
        <f ca="1">IF(LEN(RIGHT(DEC2HEX(255-(HEX2DEC(MID(A821,2,2))+HEX2DEC(MID(A821,4,2))+HEX2DEC(MID(A821,6,2))+HEX2DEC(MID(A821,8,2))+'IO RSL'!V670)+1),2))&gt;1,RIGHT(DEC2HEX(255-(HEX2DEC(MID(A821,2,2))+HEX2DEC(MID(A821,4,2))+HEX2DEC(MID(A821,6,2))+HEX2DEC(MID(A821,8,2))+'IO RSL'!V670)+1),2),"0"&amp;RIGHT(DEC2HEX(255-(HEX2DEC(MID(A821,2,2))+HEX2DEC(MID(A821,4,2))+HEX2DEC(MID(A821,6,2))+HEX2DEC(MID(A821,8,2))+'IO RSL'!V670)+1),2))</f>
        <v>8D</v>
      </c>
      <c r="G821" s="83" t="s">
        <v>8560</v>
      </c>
      <c r="H821" s="83" t="str">
        <f t="shared" ca="1" si="15"/>
        <v xml:space="preserve"> </v>
      </c>
    </row>
    <row r="822" spans="1:8" s="83" customFormat="1" x14ac:dyDescent="0.2">
      <c r="A822" s="54" t="s">
        <v>8561</v>
      </c>
      <c r="B822" s="84" t="str">
        <f ca="1">LEFT(A822,9)&amp;'IO RSL'!U671&amp;C822</f>
        <v>:10334000000000000000000000000000000000007D</v>
      </c>
      <c r="C822" s="83" t="str">
        <f ca="1">IF(LEN(RIGHT(DEC2HEX(255-(HEX2DEC(MID(A822,2,2))+HEX2DEC(MID(A822,4,2))+HEX2DEC(MID(A822,6,2))+HEX2DEC(MID(A822,8,2))+'IO RSL'!V671)+1),2))&gt;1,RIGHT(DEC2HEX(255-(HEX2DEC(MID(A822,2,2))+HEX2DEC(MID(A822,4,2))+HEX2DEC(MID(A822,6,2))+HEX2DEC(MID(A822,8,2))+'IO RSL'!V671)+1),2),"0"&amp;RIGHT(DEC2HEX(255-(HEX2DEC(MID(A822,2,2))+HEX2DEC(MID(A822,4,2))+HEX2DEC(MID(A822,6,2))+HEX2DEC(MID(A822,8,2))+'IO RSL'!V671)+1),2))</f>
        <v>7D</v>
      </c>
      <c r="G822" s="83" t="s">
        <v>8561</v>
      </c>
      <c r="H822" s="83" t="str">
        <f t="shared" ca="1" si="15"/>
        <v xml:space="preserve"> </v>
      </c>
    </row>
    <row r="823" spans="1:8" s="83" customFormat="1" x14ac:dyDescent="0.2">
      <c r="A823" s="54" t="s">
        <v>8562</v>
      </c>
      <c r="B823" s="84" t="str">
        <f ca="1">LEFT(A823,9)&amp;'IO RSL'!U672&amp;C823</f>
        <v>:10335000000000000000000000000000000000006D</v>
      </c>
      <c r="C823" s="83" t="str">
        <f ca="1">IF(LEN(RIGHT(DEC2HEX(255-(HEX2DEC(MID(A823,2,2))+HEX2DEC(MID(A823,4,2))+HEX2DEC(MID(A823,6,2))+HEX2DEC(MID(A823,8,2))+'IO RSL'!V672)+1),2))&gt;1,RIGHT(DEC2HEX(255-(HEX2DEC(MID(A823,2,2))+HEX2DEC(MID(A823,4,2))+HEX2DEC(MID(A823,6,2))+HEX2DEC(MID(A823,8,2))+'IO RSL'!V672)+1),2),"0"&amp;RIGHT(DEC2HEX(255-(HEX2DEC(MID(A823,2,2))+HEX2DEC(MID(A823,4,2))+HEX2DEC(MID(A823,6,2))+HEX2DEC(MID(A823,8,2))+'IO RSL'!V672)+1),2))</f>
        <v>6D</v>
      </c>
      <c r="G823" s="83" t="s">
        <v>8562</v>
      </c>
      <c r="H823" s="83" t="str">
        <f t="shared" ca="1" si="15"/>
        <v xml:space="preserve"> </v>
      </c>
    </row>
    <row r="824" spans="1:8" s="83" customFormat="1" x14ac:dyDescent="0.2">
      <c r="A824" s="54" t="s">
        <v>8563</v>
      </c>
      <c r="B824" s="84" t="str">
        <f ca="1">LEFT(A824,9)&amp;'IO RSL'!U673&amp;C824</f>
        <v>:10336000000000000000000000000000000000005D</v>
      </c>
      <c r="C824" s="83" t="str">
        <f ca="1">IF(LEN(RIGHT(DEC2HEX(255-(HEX2DEC(MID(A824,2,2))+HEX2DEC(MID(A824,4,2))+HEX2DEC(MID(A824,6,2))+HEX2DEC(MID(A824,8,2))+'IO RSL'!V673)+1),2))&gt;1,RIGHT(DEC2HEX(255-(HEX2DEC(MID(A824,2,2))+HEX2DEC(MID(A824,4,2))+HEX2DEC(MID(A824,6,2))+HEX2DEC(MID(A824,8,2))+'IO RSL'!V673)+1),2),"0"&amp;RIGHT(DEC2HEX(255-(HEX2DEC(MID(A824,2,2))+HEX2DEC(MID(A824,4,2))+HEX2DEC(MID(A824,6,2))+HEX2DEC(MID(A824,8,2))+'IO RSL'!V673)+1),2))</f>
        <v>5D</v>
      </c>
      <c r="G824" s="83" t="s">
        <v>8563</v>
      </c>
      <c r="H824" s="83" t="str">
        <f t="shared" ca="1" si="15"/>
        <v xml:space="preserve"> </v>
      </c>
    </row>
    <row r="825" spans="1:8" s="83" customFormat="1" x14ac:dyDescent="0.2">
      <c r="A825" s="54" t="s">
        <v>8564</v>
      </c>
      <c r="B825" s="84" t="str">
        <f ca="1">LEFT(A825,9)&amp;'IO RSL'!U674&amp;C825</f>
        <v>:10337000000000000000000000000000000000004D</v>
      </c>
      <c r="C825" s="83" t="str">
        <f ca="1">IF(LEN(RIGHT(DEC2HEX(255-(HEX2DEC(MID(A825,2,2))+HEX2DEC(MID(A825,4,2))+HEX2DEC(MID(A825,6,2))+HEX2DEC(MID(A825,8,2))+'IO RSL'!V674)+1),2))&gt;1,RIGHT(DEC2HEX(255-(HEX2DEC(MID(A825,2,2))+HEX2DEC(MID(A825,4,2))+HEX2DEC(MID(A825,6,2))+HEX2DEC(MID(A825,8,2))+'IO RSL'!V674)+1),2),"0"&amp;RIGHT(DEC2HEX(255-(HEX2DEC(MID(A825,2,2))+HEX2DEC(MID(A825,4,2))+HEX2DEC(MID(A825,6,2))+HEX2DEC(MID(A825,8,2))+'IO RSL'!V674)+1),2))</f>
        <v>4D</v>
      </c>
      <c r="G825" s="83" t="s">
        <v>8564</v>
      </c>
      <c r="H825" s="83" t="str">
        <f t="shared" ca="1" si="15"/>
        <v xml:space="preserve"> </v>
      </c>
    </row>
    <row r="826" spans="1:8" s="83" customFormat="1" x14ac:dyDescent="0.2">
      <c r="A826" s="54" t="s">
        <v>8565</v>
      </c>
      <c r="B826" s="84" t="str">
        <f ca="1">LEFT(A826,9)&amp;'IO RSL'!U675&amp;C826</f>
        <v>:10338000000000000000000000000000000000003D</v>
      </c>
      <c r="C826" s="83" t="str">
        <f ca="1">IF(LEN(RIGHT(DEC2HEX(255-(HEX2DEC(MID(A826,2,2))+HEX2DEC(MID(A826,4,2))+HEX2DEC(MID(A826,6,2))+HEX2DEC(MID(A826,8,2))+'IO RSL'!V675)+1),2))&gt;1,RIGHT(DEC2HEX(255-(HEX2DEC(MID(A826,2,2))+HEX2DEC(MID(A826,4,2))+HEX2DEC(MID(A826,6,2))+HEX2DEC(MID(A826,8,2))+'IO RSL'!V675)+1),2),"0"&amp;RIGHT(DEC2HEX(255-(HEX2DEC(MID(A826,2,2))+HEX2DEC(MID(A826,4,2))+HEX2DEC(MID(A826,6,2))+HEX2DEC(MID(A826,8,2))+'IO RSL'!V675)+1),2))</f>
        <v>3D</v>
      </c>
      <c r="G826" s="83" t="s">
        <v>8565</v>
      </c>
      <c r="H826" s="83" t="str">
        <f t="shared" ca="1" si="15"/>
        <v xml:space="preserve"> </v>
      </c>
    </row>
    <row r="827" spans="1:8" s="83" customFormat="1" x14ac:dyDescent="0.2">
      <c r="A827" s="54" t="s">
        <v>8566</v>
      </c>
      <c r="B827" s="84" t="str">
        <f ca="1">LEFT(A827,9)&amp;'IO RSL'!U676&amp;C827</f>
        <v>:10339000000000000000000000000000000000002D</v>
      </c>
      <c r="C827" s="83" t="str">
        <f ca="1">IF(LEN(RIGHT(DEC2HEX(255-(HEX2DEC(MID(A827,2,2))+HEX2DEC(MID(A827,4,2))+HEX2DEC(MID(A827,6,2))+HEX2DEC(MID(A827,8,2))+'IO RSL'!V676)+1),2))&gt;1,RIGHT(DEC2HEX(255-(HEX2DEC(MID(A827,2,2))+HEX2DEC(MID(A827,4,2))+HEX2DEC(MID(A827,6,2))+HEX2DEC(MID(A827,8,2))+'IO RSL'!V676)+1),2),"0"&amp;RIGHT(DEC2HEX(255-(HEX2DEC(MID(A827,2,2))+HEX2DEC(MID(A827,4,2))+HEX2DEC(MID(A827,6,2))+HEX2DEC(MID(A827,8,2))+'IO RSL'!V676)+1),2))</f>
        <v>2D</v>
      </c>
      <c r="G827" s="83" t="s">
        <v>8566</v>
      </c>
      <c r="H827" s="83" t="str">
        <f t="shared" ca="1" si="15"/>
        <v xml:space="preserve"> </v>
      </c>
    </row>
    <row r="828" spans="1:8" s="83" customFormat="1" x14ac:dyDescent="0.2">
      <c r="A828" s="54" t="s">
        <v>8567</v>
      </c>
      <c r="B828" s="84" t="str">
        <f ca="1">LEFT(A828,9)&amp;'IO RSL'!U677&amp;C828</f>
        <v>:1033A000000000000000000000000000000000001D</v>
      </c>
      <c r="C828" s="83" t="str">
        <f ca="1">IF(LEN(RIGHT(DEC2HEX(255-(HEX2DEC(MID(A828,2,2))+HEX2DEC(MID(A828,4,2))+HEX2DEC(MID(A828,6,2))+HEX2DEC(MID(A828,8,2))+'IO RSL'!V677)+1),2))&gt;1,RIGHT(DEC2HEX(255-(HEX2DEC(MID(A828,2,2))+HEX2DEC(MID(A828,4,2))+HEX2DEC(MID(A828,6,2))+HEX2DEC(MID(A828,8,2))+'IO RSL'!V677)+1),2),"0"&amp;RIGHT(DEC2HEX(255-(HEX2DEC(MID(A828,2,2))+HEX2DEC(MID(A828,4,2))+HEX2DEC(MID(A828,6,2))+HEX2DEC(MID(A828,8,2))+'IO RSL'!V677)+1),2))</f>
        <v>1D</v>
      </c>
      <c r="G828" s="83" t="s">
        <v>8567</v>
      </c>
      <c r="H828" s="83" t="str">
        <f t="shared" ca="1" si="15"/>
        <v xml:space="preserve"> </v>
      </c>
    </row>
    <row r="829" spans="1:8" s="83" customFormat="1" x14ac:dyDescent="0.2">
      <c r="A829" s="54" t="s">
        <v>8568</v>
      </c>
      <c r="B829" s="84" t="str">
        <f ca="1">LEFT(A829,9)&amp;'IO RSL'!U678&amp;C829</f>
        <v>:1033B000000000000000000000000000000000000D</v>
      </c>
      <c r="C829" s="83" t="str">
        <f ca="1">IF(LEN(RIGHT(DEC2HEX(255-(HEX2DEC(MID(A829,2,2))+HEX2DEC(MID(A829,4,2))+HEX2DEC(MID(A829,6,2))+HEX2DEC(MID(A829,8,2))+'IO RSL'!V678)+1),2))&gt;1,RIGHT(DEC2HEX(255-(HEX2DEC(MID(A829,2,2))+HEX2DEC(MID(A829,4,2))+HEX2DEC(MID(A829,6,2))+HEX2DEC(MID(A829,8,2))+'IO RSL'!V678)+1),2),"0"&amp;RIGHT(DEC2HEX(255-(HEX2DEC(MID(A829,2,2))+HEX2DEC(MID(A829,4,2))+HEX2DEC(MID(A829,6,2))+HEX2DEC(MID(A829,8,2))+'IO RSL'!V678)+1),2))</f>
        <v>0D</v>
      </c>
      <c r="G829" s="83" t="s">
        <v>8568</v>
      </c>
      <c r="H829" s="83" t="str">
        <f t="shared" ca="1" si="15"/>
        <v xml:space="preserve"> </v>
      </c>
    </row>
    <row r="830" spans="1:8" s="83" customFormat="1" x14ac:dyDescent="0.2">
      <c r="A830" s="54" t="s">
        <v>8569</v>
      </c>
      <c r="B830" s="84" t="str">
        <f ca="1">LEFT(A830,9)&amp;'IO RSL'!U679&amp;C830</f>
        <v>:1033C00000000000000000000000000000000000FD</v>
      </c>
      <c r="C830" s="83" t="str">
        <f ca="1">IF(LEN(RIGHT(DEC2HEX(255-(HEX2DEC(MID(A830,2,2))+HEX2DEC(MID(A830,4,2))+HEX2DEC(MID(A830,6,2))+HEX2DEC(MID(A830,8,2))+'IO RSL'!V679)+1),2))&gt;1,RIGHT(DEC2HEX(255-(HEX2DEC(MID(A830,2,2))+HEX2DEC(MID(A830,4,2))+HEX2DEC(MID(A830,6,2))+HEX2DEC(MID(A830,8,2))+'IO RSL'!V679)+1),2),"0"&amp;RIGHT(DEC2HEX(255-(HEX2DEC(MID(A830,2,2))+HEX2DEC(MID(A830,4,2))+HEX2DEC(MID(A830,6,2))+HEX2DEC(MID(A830,8,2))+'IO RSL'!V679)+1),2))</f>
        <v>FD</v>
      </c>
      <c r="G830" s="83" t="s">
        <v>8569</v>
      </c>
      <c r="H830" s="83" t="str">
        <f t="shared" ca="1" si="15"/>
        <v xml:space="preserve"> </v>
      </c>
    </row>
    <row r="831" spans="1:8" s="83" customFormat="1" x14ac:dyDescent="0.2">
      <c r="A831" s="54" t="s">
        <v>8570</v>
      </c>
      <c r="B831" s="84" t="str">
        <f ca="1">LEFT(A831,9)&amp;'IO RSL'!U680&amp;C831</f>
        <v>:1033D00000000000000000000000000000000000ED</v>
      </c>
      <c r="C831" s="83" t="str">
        <f ca="1">IF(LEN(RIGHT(DEC2HEX(255-(HEX2DEC(MID(A831,2,2))+HEX2DEC(MID(A831,4,2))+HEX2DEC(MID(A831,6,2))+HEX2DEC(MID(A831,8,2))+'IO RSL'!V680)+1),2))&gt;1,RIGHT(DEC2HEX(255-(HEX2DEC(MID(A831,2,2))+HEX2DEC(MID(A831,4,2))+HEX2DEC(MID(A831,6,2))+HEX2DEC(MID(A831,8,2))+'IO RSL'!V680)+1),2),"0"&amp;RIGHT(DEC2HEX(255-(HEX2DEC(MID(A831,2,2))+HEX2DEC(MID(A831,4,2))+HEX2DEC(MID(A831,6,2))+HEX2DEC(MID(A831,8,2))+'IO RSL'!V680)+1),2))</f>
        <v>ED</v>
      </c>
      <c r="G831" s="83" t="s">
        <v>8570</v>
      </c>
      <c r="H831" s="83" t="str">
        <f t="shared" ca="1" si="15"/>
        <v xml:space="preserve"> </v>
      </c>
    </row>
    <row r="832" spans="1:8" s="83" customFormat="1" x14ac:dyDescent="0.2">
      <c r="A832" s="54" t="s">
        <v>8571</v>
      </c>
      <c r="B832" s="84" t="str">
        <f ca="1">LEFT(A832,9)&amp;'IO RSL'!U681&amp;C832</f>
        <v>:1033E00000000000000000000000000000000000DD</v>
      </c>
      <c r="C832" s="83" t="str">
        <f ca="1">IF(LEN(RIGHT(DEC2HEX(255-(HEX2DEC(MID(A832,2,2))+HEX2DEC(MID(A832,4,2))+HEX2DEC(MID(A832,6,2))+HEX2DEC(MID(A832,8,2))+'IO RSL'!V681)+1),2))&gt;1,RIGHT(DEC2HEX(255-(HEX2DEC(MID(A832,2,2))+HEX2DEC(MID(A832,4,2))+HEX2DEC(MID(A832,6,2))+HEX2DEC(MID(A832,8,2))+'IO RSL'!V681)+1),2),"0"&amp;RIGHT(DEC2HEX(255-(HEX2DEC(MID(A832,2,2))+HEX2DEC(MID(A832,4,2))+HEX2DEC(MID(A832,6,2))+HEX2DEC(MID(A832,8,2))+'IO RSL'!V681)+1),2))</f>
        <v>DD</v>
      </c>
      <c r="G832" s="83" t="s">
        <v>8571</v>
      </c>
      <c r="H832" s="83" t="str">
        <f t="shared" ca="1" si="15"/>
        <v xml:space="preserve"> </v>
      </c>
    </row>
    <row r="833" spans="1:8" s="83" customFormat="1" x14ac:dyDescent="0.2">
      <c r="A833" s="54" t="s">
        <v>8572</v>
      </c>
      <c r="B833" s="84" t="str">
        <f ca="1">LEFT(A833,9)&amp;'IO RSL'!U682&amp;C833</f>
        <v>:1033F00000000000000000000000000000000000CD</v>
      </c>
      <c r="C833" s="83" t="str">
        <f ca="1">IF(LEN(RIGHT(DEC2HEX(255-(HEX2DEC(MID(A833,2,2))+HEX2DEC(MID(A833,4,2))+HEX2DEC(MID(A833,6,2))+HEX2DEC(MID(A833,8,2))+'IO RSL'!V682)+1),2))&gt;1,RIGHT(DEC2HEX(255-(HEX2DEC(MID(A833,2,2))+HEX2DEC(MID(A833,4,2))+HEX2DEC(MID(A833,6,2))+HEX2DEC(MID(A833,8,2))+'IO RSL'!V682)+1),2),"0"&amp;RIGHT(DEC2HEX(255-(HEX2DEC(MID(A833,2,2))+HEX2DEC(MID(A833,4,2))+HEX2DEC(MID(A833,6,2))+HEX2DEC(MID(A833,8,2))+'IO RSL'!V682)+1),2))</f>
        <v>CD</v>
      </c>
      <c r="G833" s="83" t="s">
        <v>8572</v>
      </c>
      <c r="H833" s="83" t="str">
        <f t="shared" ca="1" si="15"/>
        <v xml:space="preserve"> </v>
      </c>
    </row>
    <row r="834" spans="1:8" s="83" customFormat="1" x14ac:dyDescent="0.2">
      <c r="A834" s="54" t="s">
        <v>8573</v>
      </c>
      <c r="B834" s="84" t="str">
        <f ca="1">LEFT(A834,9)&amp;'IO RSL'!U683&amp;C834</f>
        <v>:1034000000000000000000000000000000000000BC</v>
      </c>
      <c r="C834" s="83" t="str">
        <f ca="1">IF(LEN(RIGHT(DEC2HEX(255-(HEX2DEC(MID(A834,2,2))+HEX2DEC(MID(A834,4,2))+HEX2DEC(MID(A834,6,2))+HEX2DEC(MID(A834,8,2))+'IO RSL'!V683)+1),2))&gt;1,RIGHT(DEC2HEX(255-(HEX2DEC(MID(A834,2,2))+HEX2DEC(MID(A834,4,2))+HEX2DEC(MID(A834,6,2))+HEX2DEC(MID(A834,8,2))+'IO RSL'!V683)+1),2),"0"&amp;RIGHT(DEC2HEX(255-(HEX2DEC(MID(A834,2,2))+HEX2DEC(MID(A834,4,2))+HEX2DEC(MID(A834,6,2))+HEX2DEC(MID(A834,8,2))+'IO RSL'!V683)+1),2))</f>
        <v>BC</v>
      </c>
      <c r="G834" s="83" t="s">
        <v>8573</v>
      </c>
      <c r="H834" s="83" t="str">
        <f t="shared" ca="1" si="15"/>
        <v xml:space="preserve"> </v>
      </c>
    </row>
    <row r="835" spans="1:8" s="83" customFormat="1" x14ac:dyDescent="0.2">
      <c r="A835" s="54" t="s">
        <v>8574</v>
      </c>
      <c r="B835" s="84" t="str">
        <f ca="1">LEFT(A835,9)&amp;'IO RSL'!U684&amp;C835</f>
        <v>:1034100000000000000000000000000000000000AC</v>
      </c>
      <c r="C835" s="83" t="str">
        <f ca="1">IF(LEN(RIGHT(DEC2HEX(255-(HEX2DEC(MID(A835,2,2))+HEX2DEC(MID(A835,4,2))+HEX2DEC(MID(A835,6,2))+HEX2DEC(MID(A835,8,2))+'IO RSL'!V684)+1),2))&gt;1,RIGHT(DEC2HEX(255-(HEX2DEC(MID(A835,2,2))+HEX2DEC(MID(A835,4,2))+HEX2DEC(MID(A835,6,2))+HEX2DEC(MID(A835,8,2))+'IO RSL'!V684)+1),2),"0"&amp;RIGHT(DEC2HEX(255-(HEX2DEC(MID(A835,2,2))+HEX2DEC(MID(A835,4,2))+HEX2DEC(MID(A835,6,2))+HEX2DEC(MID(A835,8,2))+'IO RSL'!V684)+1),2))</f>
        <v>AC</v>
      </c>
      <c r="G835" s="83" t="s">
        <v>8574</v>
      </c>
      <c r="H835" s="83" t="str">
        <f t="shared" ref="H835:H898" ca="1" si="16">IF(B835&lt;&gt;G835,1," ")</f>
        <v xml:space="preserve"> </v>
      </c>
    </row>
    <row r="836" spans="1:8" s="83" customFormat="1" x14ac:dyDescent="0.2">
      <c r="A836" s="54" t="s">
        <v>8575</v>
      </c>
      <c r="B836" s="84" t="str">
        <f ca="1">LEFT(A836,9)&amp;'IO RSL'!U685&amp;C836</f>
        <v>:10342000000000000000000000000000000000009C</v>
      </c>
      <c r="C836" s="83" t="str">
        <f ca="1">IF(LEN(RIGHT(DEC2HEX(255-(HEX2DEC(MID(A836,2,2))+HEX2DEC(MID(A836,4,2))+HEX2DEC(MID(A836,6,2))+HEX2DEC(MID(A836,8,2))+'IO RSL'!V685)+1),2))&gt;1,RIGHT(DEC2HEX(255-(HEX2DEC(MID(A836,2,2))+HEX2DEC(MID(A836,4,2))+HEX2DEC(MID(A836,6,2))+HEX2DEC(MID(A836,8,2))+'IO RSL'!V685)+1),2),"0"&amp;RIGHT(DEC2HEX(255-(HEX2DEC(MID(A836,2,2))+HEX2DEC(MID(A836,4,2))+HEX2DEC(MID(A836,6,2))+HEX2DEC(MID(A836,8,2))+'IO RSL'!V685)+1),2))</f>
        <v>9C</v>
      </c>
      <c r="G836" s="83" t="s">
        <v>8575</v>
      </c>
      <c r="H836" s="83" t="str">
        <f t="shared" ca="1" si="16"/>
        <v xml:space="preserve"> </v>
      </c>
    </row>
    <row r="837" spans="1:8" s="83" customFormat="1" x14ac:dyDescent="0.2">
      <c r="A837" s="54" t="s">
        <v>8576</v>
      </c>
      <c r="B837" s="84" t="str">
        <f ca="1">LEFT(A837,9)&amp;'IO RSL'!U686&amp;C837</f>
        <v>:10343000000000000000000000000000000000008C</v>
      </c>
      <c r="C837" s="83" t="str">
        <f ca="1">IF(LEN(RIGHT(DEC2HEX(255-(HEX2DEC(MID(A837,2,2))+HEX2DEC(MID(A837,4,2))+HEX2DEC(MID(A837,6,2))+HEX2DEC(MID(A837,8,2))+'IO RSL'!V686)+1),2))&gt;1,RIGHT(DEC2HEX(255-(HEX2DEC(MID(A837,2,2))+HEX2DEC(MID(A837,4,2))+HEX2DEC(MID(A837,6,2))+HEX2DEC(MID(A837,8,2))+'IO RSL'!V686)+1),2),"0"&amp;RIGHT(DEC2HEX(255-(HEX2DEC(MID(A837,2,2))+HEX2DEC(MID(A837,4,2))+HEX2DEC(MID(A837,6,2))+HEX2DEC(MID(A837,8,2))+'IO RSL'!V686)+1),2))</f>
        <v>8C</v>
      </c>
      <c r="G837" s="83" t="s">
        <v>8576</v>
      </c>
      <c r="H837" s="83" t="str">
        <f t="shared" ca="1" si="16"/>
        <v xml:space="preserve"> </v>
      </c>
    </row>
    <row r="838" spans="1:8" s="83" customFormat="1" x14ac:dyDescent="0.2">
      <c r="A838" s="54" t="s">
        <v>8577</v>
      </c>
      <c r="B838" s="84" t="str">
        <f ca="1">LEFT(A838,9)&amp;'IO RSL'!U687&amp;C838</f>
        <v>:10344000000000000000000000000000000000007C</v>
      </c>
      <c r="C838" s="83" t="str">
        <f ca="1">IF(LEN(RIGHT(DEC2HEX(255-(HEX2DEC(MID(A838,2,2))+HEX2DEC(MID(A838,4,2))+HEX2DEC(MID(A838,6,2))+HEX2DEC(MID(A838,8,2))+'IO RSL'!V687)+1),2))&gt;1,RIGHT(DEC2HEX(255-(HEX2DEC(MID(A838,2,2))+HEX2DEC(MID(A838,4,2))+HEX2DEC(MID(A838,6,2))+HEX2DEC(MID(A838,8,2))+'IO RSL'!V687)+1),2),"0"&amp;RIGHT(DEC2HEX(255-(HEX2DEC(MID(A838,2,2))+HEX2DEC(MID(A838,4,2))+HEX2DEC(MID(A838,6,2))+HEX2DEC(MID(A838,8,2))+'IO RSL'!V687)+1),2))</f>
        <v>7C</v>
      </c>
      <c r="G838" s="83" t="s">
        <v>8577</v>
      </c>
      <c r="H838" s="83" t="str">
        <f t="shared" ca="1" si="16"/>
        <v xml:space="preserve"> </v>
      </c>
    </row>
    <row r="839" spans="1:8" s="83" customFormat="1" x14ac:dyDescent="0.2">
      <c r="A839" s="54" t="s">
        <v>8578</v>
      </c>
      <c r="B839" s="84" t="str">
        <f ca="1">LEFT(A839,9)&amp;'IO RSL'!U688&amp;C839</f>
        <v>:10345000000000000000000000000000000000006C</v>
      </c>
      <c r="C839" s="83" t="str">
        <f ca="1">IF(LEN(RIGHT(DEC2HEX(255-(HEX2DEC(MID(A839,2,2))+HEX2DEC(MID(A839,4,2))+HEX2DEC(MID(A839,6,2))+HEX2DEC(MID(A839,8,2))+'IO RSL'!V688)+1),2))&gt;1,RIGHT(DEC2HEX(255-(HEX2DEC(MID(A839,2,2))+HEX2DEC(MID(A839,4,2))+HEX2DEC(MID(A839,6,2))+HEX2DEC(MID(A839,8,2))+'IO RSL'!V688)+1),2),"0"&amp;RIGHT(DEC2HEX(255-(HEX2DEC(MID(A839,2,2))+HEX2DEC(MID(A839,4,2))+HEX2DEC(MID(A839,6,2))+HEX2DEC(MID(A839,8,2))+'IO RSL'!V688)+1),2))</f>
        <v>6C</v>
      </c>
      <c r="G839" s="83" t="s">
        <v>8578</v>
      </c>
      <c r="H839" s="83" t="str">
        <f t="shared" ca="1" si="16"/>
        <v xml:space="preserve"> </v>
      </c>
    </row>
    <row r="840" spans="1:8" s="83" customFormat="1" x14ac:dyDescent="0.2">
      <c r="A840" s="54" t="s">
        <v>8579</v>
      </c>
      <c r="B840" s="84" t="str">
        <f ca="1">LEFT(A840,9)&amp;'IO RSL'!U689&amp;C840</f>
        <v>:10346000000000000000000000000000000000005C</v>
      </c>
      <c r="C840" s="83" t="str">
        <f ca="1">IF(LEN(RIGHT(DEC2HEX(255-(HEX2DEC(MID(A840,2,2))+HEX2DEC(MID(A840,4,2))+HEX2DEC(MID(A840,6,2))+HEX2DEC(MID(A840,8,2))+'IO RSL'!V689)+1),2))&gt;1,RIGHT(DEC2HEX(255-(HEX2DEC(MID(A840,2,2))+HEX2DEC(MID(A840,4,2))+HEX2DEC(MID(A840,6,2))+HEX2DEC(MID(A840,8,2))+'IO RSL'!V689)+1),2),"0"&amp;RIGHT(DEC2HEX(255-(HEX2DEC(MID(A840,2,2))+HEX2DEC(MID(A840,4,2))+HEX2DEC(MID(A840,6,2))+HEX2DEC(MID(A840,8,2))+'IO RSL'!V689)+1),2))</f>
        <v>5C</v>
      </c>
      <c r="G840" s="83" t="s">
        <v>8579</v>
      </c>
      <c r="H840" s="83" t="str">
        <f t="shared" ca="1" si="16"/>
        <v xml:space="preserve"> </v>
      </c>
    </row>
    <row r="841" spans="1:8" s="83" customFormat="1" x14ac:dyDescent="0.2">
      <c r="A841" s="54" t="s">
        <v>8580</v>
      </c>
      <c r="B841" s="84" t="str">
        <f ca="1">LEFT(A841,9)&amp;'IO RSL'!U690&amp;C841</f>
        <v>:10347000000000000000000000000000000000004C</v>
      </c>
      <c r="C841" s="83" t="str">
        <f ca="1">IF(LEN(RIGHT(DEC2HEX(255-(HEX2DEC(MID(A841,2,2))+HEX2DEC(MID(A841,4,2))+HEX2DEC(MID(A841,6,2))+HEX2DEC(MID(A841,8,2))+'IO RSL'!V690)+1),2))&gt;1,RIGHT(DEC2HEX(255-(HEX2DEC(MID(A841,2,2))+HEX2DEC(MID(A841,4,2))+HEX2DEC(MID(A841,6,2))+HEX2DEC(MID(A841,8,2))+'IO RSL'!V690)+1),2),"0"&amp;RIGHT(DEC2HEX(255-(HEX2DEC(MID(A841,2,2))+HEX2DEC(MID(A841,4,2))+HEX2DEC(MID(A841,6,2))+HEX2DEC(MID(A841,8,2))+'IO RSL'!V690)+1),2))</f>
        <v>4C</v>
      </c>
      <c r="G841" s="83" t="s">
        <v>8580</v>
      </c>
      <c r="H841" s="83" t="str">
        <f t="shared" ca="1" si="16"/>
        <v xml:space="preserve"> </v>
      </c>
    </row>
    <row r="842" spans="1:8" s="83" customFormat="1" x14ac:dyDescent="0.2">
      <c r="A842" s="54" t="s">
        <v>8581</v>
      </c>
      <c r="B842" s="84" t="str">
        <f ca="1">LEFT(A842,9)&amp;'IO RSL'!U691&amp;C842</f>
        <v>:10348000000000000000000000000000000000003C</v>
      </c>
      <c r="C842" s="83" t="str">
        <f ca="1">IF(LEN(RIGHT(DEC2HEX(255-(HEX2DEC(MID(A842,2,2))+HEX2DEC(MID(A842,4,2))+HEX2DEC(MID(A842,6,2))+HEX2DEC(MID(A842,8,2))+'IO RSL'!V691)+1),2))&gt;1,RIGHT(DEC2HEX(255-(HEX2DEC(MID(A842,2,2))+HEX2DEC(MID(A842,4,2))+HEX2DEC(MID(A842,6,2))+HEX2DEC(MID(A842,8,2))+'IO RSL'!V691)+1),2),"0"&amp;RIGHT(DEC2HEX(255-(HEX2DEC(MID(A842,2,2))+HEX2DEC(MID(A842,4,2))+HEX2DEC(MID(A842,6,2))+HEX2DEC(MID(A842,8,2))+'IO RSL'!V691)+1),2))</f>
        <v>3C</v>
      </c>
      <c r="G842" s="83" t="s">
        <v>8581</v>
      </c>
      <c r="H842" s="83" t="str">
        <f t="shared" ca="1" si="16"/>
        <v xml:space="preserve"> </v>
      </c>
    </row>
    <row r="843" spans="1:8" s="83" customFormat="1" x14ac:dyDescent="0.2">
      <c r="A843" s="54" t="s">
        <v>8582</v>
      </c>
      <c r="B843" s="84" t="str">
        <f ca="1">LEFT(A843,9)&amp;'IO RSL'!U692&amp;C843</f>
        <v>:10349000000000000000000000000000000000002C</v>
      </c>
      <c r="C843" s="83" t="str">
        <f ca="1">IF(LEN(RIGHT(DEC2HEX(255-(HEX2DEC(MID(A843,2,2))+HEX2DEC(MID(A843,4,2))+HEX2DEC(MID(A843,6,2))+HEX2DEC(MID(A843,8,2))+'IO RSL'!V692)+1),2))&gt;1,RIGHT(DEC2HEX(255-(HEX2DEC(MID(A843,2,2))+HEX2DEC(MID(A843,4,2))+HEX2DEC(MID(A843,6,2))+HEX2DEC(MID(A843,8,2))+'IO RSL'!V692)+1),2),"0"&amp;RIGHT(DEC2HEX(255-(HEX2DEC(MID(A843,2,2))+HEX2DEC(MID(A843,4,2))+HEX2DEC(MID(A843,6,2))+HEX2DEC(MID(A843,8,2))+'IO RSL'!V692)+1),2))</f>
        <v>2C</v>
      </c>
      <c r="G843" s="83" t="s">
        <v>8582</v>
      </c>
      <c r="H843" s="83" t="str">
        <f t="shared" ca="1" si="16"/>
        <v xml:space="preserve"> </v>
      </c>
    </row>
    <row r="844" spans="1:8" s="83" customFormat="1" x14ac:dyDescent="0.2">
      <c r="A844" s="54" t="s">
        <v>8583</v>
      </c>
      <c r="B844" s="84" t="str">
        <f ca="1">LEFT(A844,9)&amp;'IO RSL'!U693&amp;C844</f>
        <v>:1034A000000000000000000000000000000000001C</v>
      </c>
      <c r="C844" s="83" t="str">
        <f ca="1">IF(LEN(RIGHT(DEC2HEX(255-(HEX2DEC(MID(A844,2,2))+HEX2DEC(MID(A844,4,2))+HEX2DEC(MID(A844,6,2))+HEX2DEC(MID(A844,8,2))+'IO RSL'!V693)+1),2))&gt;1,RIGHT(DEC2HEX(255-(HEX2DEC(MID(A844,2,2))+HEX2DEC(MID(A844,4,2))+HEX2DEC(MID(A844,6,2))+HEX2DEC(MID(A844,8,2))+'IO RSL'!V693)+1),2),"0"&amp;RIGHT(DEC2HEX(255-(HEX2DEC(MID(A844,2,2))+HEX2DEC(MID(A844,4,2))+HEX2DEC(MID(A844,6,2))+HEX2DEC(MID(A844,8,2))+'IO RSL'!V693)+1),2))</f>
        <v>1C</v>
      </c>
      <c r="G844" s="83" t="s">
        <v>8583</v>
      </c>
      <c r="H844" s="83" t="str">
        <f t="shared" ca="1" si="16"/>
        <v xml:space="preserve"> </v>
      </c>
    </row>
    <row r="845" spans="1:8" s="83" customFormat="1" x14ac:dyDescent="0.2">
      <c r="A845" s="54" t="s">
        <v>8584</v>
      </c>
      <c r="B845" s="84" t="str">
        <f ca="1">LEFT(A845,9)&amp;'IO RSL'!U694&amp;C845</f>
        <v>:1034B000000000000000000000000000000000000C</v>
      </c>
      <c r="C845" s="83" t="str">
        <f ca="1">IF(LEN(RIGHT(DEC2HEX(255-(HEX2DEC(MID(A845,2,2))+HEX2DEC(MID(A845,4,2))+HEX2DEC(MID(A845,6,2))+HEX2DEC(MID(A845,8,2))+'IO RSL'!V694)+1),2))&gt;1,RIGHT(DEC2HEX(255-(HEX2DEC(MID(A845,2,2))+HEX2DEC(MID(A845,4,2))+HEX2DEC(MID(A845,6,2))+HEX2DEC(MID(A845,8,2))+'IO RSL'!V694)+1),2),"0"&amp;RIGHT(DEC2HEX(255-(HEX2DEC(MID(A845,2,2))+HEX2DEC(MID(A845,4,2))+HEX2DEC(MID(A845,6,2))+HEX2DEC(MID(A845,8,2))+'IO RSL'!V694)+1),2))</f>
        <v>0C</v>
      </c>
      <c r="G845" s="83" t="s">
        <v>8584</v>
      </c>
      <c r="H845" s="83" t="str">
        <f t="shared" ca="1" si="16"/>
        <v xml:space="preserve"> </v>
      </c>
    </row>
    <row r="846" spans="1:8" s="83" customFormat="1" x14ac:dyDescent="0.2">
      <c r="A846" s="54" t="s">
        <v>8585</v>
      </c>
      <c r="B846" s="84" t="str">
        <f ca="1">LEFT(A846,9)&amp;'IO RSL'!U695&amp;C846</f>
        <v>:1034C00000000000000000000000000000000000FC</v>
      </c>
      <c r="C846" s="83" t="str">
        <f ca="1">IF(LEN(RIGHT(DEC2HEX(255-(HEX2DEC(MID(A846,2,2))+HEX2DEC(MID(A846,4,2))+HEX2DEC(MID(A846,6,2))+HEX2DEC(MID(A846,8,2))+'IO RSL'!V695)+1),2))&gt;1,RIGHT(DEC2HEX(255-(HEX2DEC(MID(A846,2,2))+HEX2DEC(MID(A846,4,2))+HEX2DEC(MID(A846,6,2))+HEX2DEC(MID(A846,8,2))+'IO RSL'!V695)+1),2),"0"&amp;RIGHT(DEC2HEX(255-(HEX2DEC(MID(A846,2,2))+HEX2DEC(MID(A846,4,2))+HEX2DEC(MID(A846,6,2))+HEX2DEC(MID(A846,8,2))+'IO RSL'!V695)+1),2))</f>
        <v>FC</v>
      </c>
      <c r="G846" s="83" t="s">
        <v>8585</v>
      </c>
      <c r="H846" s="83" t="str">
        <f t="shared" ca="1" si="16"/>
        <v xml:space="preserve"> </v>
      </c>
    </row>
    <row r="847" spans="1:8" s="83" customFormat="1" x14ac:dyDescent="0.2">
      <c r="A847" s="54" t="s">
        <v>8586</v>
      </c>
      <c r="B847" s="84" t="str">
        <f ca="1">LEFT(A847,9)&amp;'IO RSL'!U696&amp;C847</f>
        <v>:1034D00000000000000000000000000000000000EC</v>
      </c>
      <c r="C847" s="83" t="str">
        <f ca="1">IF(LEN(RIGHT(DEC2HEX(255-(HEX2DEC(MID(A847,2,2))+HEX2DEC(MID(A847,4,2))+HEX2DEC(MID(A847,6,2))+HEX2DEC(MID(A847,8,2))+'IO RSL'!V696)+1),2))&gt;1,RIGHT(DEC2HEX(255-(HEX2DEC(MID(A847,2,2))+HEX2DEC(MID(A847,4,2))+HEX2DEC(MID(A847,6,2))+HEX2DEC(MID(A847,8,2))+'IO RSL'!V696)+1),2),"0"&amp;RIGHT(DEC2HEX(255-(HEX2DEC(MID(A847,2,2))+HEX2DEC(MID(A847,4,2))+HEX2DEC(MID(A847,6,2))+HEX2DEC(MID(A847,8,2))+'IO RSL'!V696)+1),2))</f>
        <v>EC</v>
      </c>
      <c r="G847" s="83" t="s">
        <v>8586</v>
      </c>
      <c r="H847" s="83" t="str">
        <f t="shared" ca="1" si="16"/>
        <v xml:space="preserve"> </v>
      </c>
    </row>
    <row r="848" spans="1:8" s="83" customFormat="1" x14ac:dyDescent="0.2">
      <c r="A848" s="54" t="s">
        <v>8587</v>
      </c>
      <c r="B848" s="84" t="str">
        <f ca="1">LEFT(A848,9)&amp;'IO RSL'!U697&amp;C848</f>
        <v>:1034E00000000000000000000000000000000000DC</v>
      </c>
      <c r="C848" s="83" t="str">
        <f ca="1">IF(LEN(RIGHT(DEC2HEX(255-(HEX2DEC(MID(A848,2,2))+HEX2DEC(MID(A848,4,2))+HEX2DEC(MID(A848,6,2))+HEX2DEC(MID(A848,8,2))+'IO RSL'!V697)+1),2))&gt;1,RIGHT(DEC2HEX(255-(HEX2DEC(MID(A848,2,2))+HEX2DEC(MID(A848,4,2))+HEX2DEC(MID(A848,6,2))+HEX2DEC(MID(A848,8,2))+'IO RSL'!V697)+1),2),"0"&amp;RIGHT(DEC2HEX(255-(HEX2DEC(MID(A848,2,2))+HEX2DEC(MID(A848,4,2))+HEX2DEC(MID(A848,6,2))+HEX2DEC(MID(A848,8,2))+'IO RSL'!V697)+1),2))</f>
        <v>DC</v>
      </c>
      <c r="G848" s="83" t="s">
        <v>8587</v>
      </c>
      <c r="H848" s="83" t="str">
        <f t="shared" ca="1" si="16"/>
        <v xml:space="preserve"> </v>
      </c>
    </row>
    <row r="849" spans="1:8" s="83" customFormat="1" x14ac:dyDescent="0.2">
      <c r="A849" s="54" t="s">
        <v>8588</v>
      </c>
      <c r="B849" s="84" t="str">
        <f ca="1">LEFT(A849,9)&amp;'IO RSL'!U698&amp;C849</f>
        <v>:1034F00000000000000000000000000000000000CC</v>
      </c>
      <c r="C849" s="83" t="str">
        <f ca="1">IF(LEN(RIGHT(DEC2HEX(255-(HEX2DEC(MID(A849,2,2))+HEX2DEC(MID(A849,4,2))+HEX2DEC(MID(A849,6,2))+HEX2DEC(MID(A849,8,2))+'IO RSL'!V698)+1),2))&gt;1,RIGHT(DEC2HEX(255-(HEX2DEC(MID(A849,2,2))+HEX2DEC(MID(A849,4,2))+HEX2DEC(MID(A849,6,2))+HEX2DEC(MID(A849,8,2))+'IO RSL'!V698)+1),2),"0"&amp;RIGHT(DEC2HEX(255-(HEX2DEC(MID(A849,2,2))+HEX2DEC(MID(A849,4,2))+HEX2DEC(MID(A849,6,2))+HEX2DEC(MID(A849,8,2))+'IO RSL'!V698)+1),2))</f>
        <v>CC</v>
      </c>
      <c r="G849" s="83" t="s">
        <v>8588</v>
      </c>
      <c r="H849" s="83" t="str">
        <f t="shared" ca="1" si="16"/>
        <v xml:space="preserve"> </v>
      </c>
    </row>
    <row r="850" spans="1:8" s="83" customFormat="1" x14ac:dyDescent="0.2">
      <c r="A850" s="54" t="s">
        <v>8589</v>
      </c>
      <c r="B850" s="84" t="str">
        <f ca="1">LEFT(A850,9)&amp;'IO RSL'!U699&amp;C850</f>
        <v>:1035000000000000000000000000000000000000BB</v>
      </c>
      <c r="C850" s="83" t="str">
        <f ca="1">IF(LEN(RIGHT(DEC2HEX(255-(HEX2DEC(MID(A850,2,2))+HEX2DEC(MID(A850,4,2))+HEX2DEC(MID(A850,6,2))+HEX2DEC(MID(A850,8,2))+'IO RSL'!V699)+1),2))&gt;1,RIGHT(DEC2HEX(255-(HEX2DEC(MID(A850,2,2))+HEX2DEC(MID(A850,4,2))+HEX2DEC(MID(A850,6,2))+HEX2DEC(MID(A850,8,2))+'IO RSL'!V699)+1),2),"0"&amp;RIGHT(DEC2HEX(255-(HEX2DEC(MID(A850,2,2))+HEX2DEC(MID(A850,4,2))+HEX2DEC(MID(A850,6,2))+HEX2DEC(MID(A850,8,2))+'IO RSL'!V699)+1),2))</f>
        <v>BB</v>
      </c>
      <c r="G850" s="83" t="s">
        <v>8589</v>
      </c>
      <c r="H850" s="83" t="str">
        <f t="shared" ca="1" si="16"/>
        <v xml:space="preserve"> </v>
      </c>
    </row>
    <row r="851" spans="1:8" s="83" customFormat="1" x14ac:dyDescent="0.2">
      <c r="A851" s="54" t="s">
        <v>8590</v>
      </c>
      <c r="B851" s="84" t="str">
        <f ca="1">LEFT(A851,9)&amp;'IO RSL'!U700&amp;C851</f>
        <v>:1035100000000000000000000000000000000000AB</v>
      </c>
      <c r="C851" s="83" t="str">
        <f ca="1">IF(LEN(RIGHT(DEC2HEX(255-(HEX2DEC(MID(A851,2,2))+HEX2DEC(MID(A851,4,2))+HEX2DEC(MID(A851,6,2))+HEX2DEC(MID(A851,8,2))+'IO RSL'!V700)+1),2))&gt;1,RIGHT(DEC2HEX(255-(HEX2DEC(MID(A851,2,2))+HEX2DEC(MID(A851,4,2))+HEX2DEC(MID(A851,6,2))+HEX2DEC(MID(A851,8,2))+'IO RSL'!V700)+1),2),"0"&amp;RIGHT(DEC2HEX(255-(HEX2DEC(MID(A851,2,2))+HEX2DEC(MID(A851,4,2))+HEX2DEC(MID(A851,6,2))+HEX2DEC(MID(A851,8,2))+'IO RSL'!V700)+1),2))</f>
        <v>AB</v>
      </c>
      <c r="G851" s="83" t="s">
        <v>8590</v>
      </c>
      <c r="H851" s="83" t="str">
        <f t="shared" ca="1" si="16"/>
        <v xml:space="preserve"> </v>
      </c>
    </row>
    <row r="852" spans="1:8" s="83" customFormat="1" x14ac:dyDescent="0.2">
      <c r="A852" s="54" t="s">
        <v>8591</v>
      </c>
      <c r="B852" s="84" t="str">
        <f ca="1">LEFT(A852,9)&amp;'IO RSL'!U701&amp;C852</f>
        <v>:10352000000000000000000000000000000000009B</v>
      </c>
      <c r="C852" s="83" t="str">
        <f ca="1">IF(LEN(RIGHT(DEC2HEX(255-(HEX2DEC(MID(A852,2,2))+HEX2DEC(MID(A852,4,2))+HEX2DEC(MID(A852,6,2))+HEX2DEC(MID(A852,8,2))+'IO RSL'!V701)+1),2))&gt;1,RIGHT(DEC2HEX(255-(HEX2DEC(MID(A852,2,2))+HEX2DEC(MID(A852,4,2))+HEX2DEC(MID(A852,6,2))+HEX2DEC(MID(A852,8,2))+'IO RSL'!V701)+1),2),"0"&amp;RIGHT(DEC2HEX(255-(HEX2DEC(MID(A852,2,2))+HEX2DEC(MID(A852,4,2))+HEX2DEC(MID(A852,6,2))+HEX2DEC(MID(A852,8,2))+'IO RSL'!V701)+1),2))</f>
        <v>9B</v>
      </c>
      <c r="G852" s="83" t="s">
        <v>8591</v>
      </c>
      <c r="H852" s="83" t="str">
        <f t="shared" ca="1" si="16"/>
        <v xml:space="preserve"> </v>
      </c>
    </row>
    <row r="853" spans="1:8" s="83" customFormat="1" x14ac:dyDescent="0.2">
      <c r="A853" s="54" t="s">
        <v>8592</v>
      </c>
      <c r="B853" s="84" t="str">
        <f ca="1">LEFT(A853,9)&amp;'IO RSL'!U702&amp;C853</f>
        <v>:10353000000000000000000000000000000000008B</v>
      </c>
      <c r="C853" s="83" t="str">
        <f ca="1">IF(LEN(RIGHT(DEC2HEX(255-(HEX2DEC(MID(A853,2,2))+HEX2DEC(MID(A853,4,2))+HEX2DEC(MID(A853,6,2))+HEX2DEC(MID(A853,8,2))+'IO RSL'!V702)+1),2))&gt;1,RIGHT(DEC2HEX(255-(HEX2DEC(MID(A853,2,2))+HEX2DEC(MID(A853,4,2))+HEX2DEC(MID(A853,6,2))+HEX2DEC(MID(A853,8,2))+'IO RSL'!V702)+1),2),"0"&amp;RIGHT(DEC2HEX(255-(HEX2DEC(MID(A853,2,2))+HEX2DEC(MID(A853,4,2))+HEX2DEC(MID(A853,6,2))+HEX2DEC(MID(A853,8,2))+'IO RSL'!V702)+1),2))</f>
        <v>8B</v>
      </c>
      <c r="G853" s="83" t="s">
        <v>8592</v>
      </c>
      <c r="H853" s="83" t="str">
        <f t="shared" ca="1" si="16"/>
        <v xml:space="preserve"> </v>
      </c>
    </row>
    <row r="854" spans="1:8" s="83" customFormat="1" x14ac:dyDescent="0.2">
      <c r="A854" s="54" t="s">
        <v>8593</v>
      </c>
      <c r="B854" s="84" t="str">
        <f ca="1">LEFT(A854,9)&amp;'IO RSL'!U703&amp;C854</f>
        <v>:10354000000000000000000000000000000000007B</v>
      </c>
      <c r="C854" s="83" t="str">
        <f ca="1">IF(LEN(RIGHT(DEC2HEX(255-(HEX2DEC(MID(A854,2,2))+HEX2DEC(MID(A854,4,2))+HEX2DEC(MID(A854,6,2))+HEX2DEC(MID(A854,8,2))+'IO RSL'!V703)+1),2))&gt;1,RIGHT(DEC2HEX(255-(HEX2DEC(MID(A854,2,2))+HEX2DEC(MID(A854,4,2))+HEX2DEC(MID(A854,6,2))+HEX2DEC(MID(A854,8,2))+'IO RSL'!V703)+1),2),"0"&amp;RIGHT(DEC2HEX(255-(HEX2DEC(MID(A854,2,2))+HEX2DEC(MID(A854,4,2))+HEX2DEC(MID(A854,6,2))+HEX2DEC(MID(A854,8,2))+'IO RSL'!V703)+1),2))</f>
        <v>7B</v>
      </c>
      <c r="G854" s="83" t="s">
        <v>8593</v>
      </c>
      <c r="H854" s="83" t="str">
        <f t="shared" ca="1" si="16"/>
        <v xml:space="preserve"> </v>
      </c>
    </row>
    <row r="855" spans="1:8" s="83" customFormat="1" x14ac:dyDescent="0.2">
      <c r="A855" s="54" t="s">
        <v>8594</v>
      </c>
      <c r="B855" s="84" t="str">
        <f ca="1">LEFT(A855,9)&amp;'IO RSL'!U704&amp;C855</f>
        <v>:10355000000000000000000000000000000000006B</v>
      </c>
      <c r="C855" s="83" t="str">
        <f ca="1">IF(LEN(RIGHT(DEC2HEX(255-(HEX2DEC(MID(A855,2,2))+HEX2DEC(MID(A855,4,2))+HEX2DEC(MID(A855,6,2))+HEX2DEC(MID(A855,8,2))+'IO RSL'!V704)+1),2))&gt;1,RIGHT(DEC2HEX(255-(HEX2DEC(MID(A855,2,2))+HEX2DEC(MID(A855,4,2))+HEX2DEC(MID(A855,6,2))+HEX2DEC(MID(A855,8,2))+'IO RSL'!V704)+1),2),"0"&amp;RIGHT(DEC2HEX(255-(HEX2DEC(MID(A855,2,2))+HEX2DEC(MID(A855,4,2))+HEX2DEC(MID(A855,6,2))+HEX2DEC(MID(A855,8,2))+'IO RSL'!V704)+1),2))</f>
        <v>6B</v>
      </c>
      <c r="G855" s="83" t="s">
        <v>8594</v>
      </c>
      <c r="H855" s="83" t="str">
        <f t="shared" ca="1" si="16"/>
        <v xml:space="preserve"> </v>
      </c>
    </row>
    <row r="856" spans="1:8" s="83" customFormat="1" x14ac:dyDescent="0.2">
      <c r="A856" s="54" t="s">
        <v>8595</v>
      </c>
      <c r="B856" s="84" t="str">
        <f ca="1">LEFT(A856,9)&amp;'IO RSL'!U705&amp;C856</f>
        <v>:10356000000000000000000000000000000000005B</v>
      </c>
      <c r="C856" s="83" t="str">
        <f ca="1">IF(LEN(RIGHT(DEC2HEX(255-(HEX2DEC(MID(A856,2,2))+HEX2DEC(MID(A856,4,2))+HEX2DEC(MID(A856,6,2))+HEX2DEC(MID(A856,8,2))+'IO RSL'!V705)+1),2))&gt;1,RIGHT(DEC2HEX(255-(HEX2DEC(MID(A856,2,2))+HEX2DEC(MID(A856,4,2))+HEX2DEC(MID(A856,6,2))+HEX2DEC(MID(A856,8,2))+'IO RSL'!V705)+1),2),"0"&amp;RIGHT(DEC2HEX(255-(HEX2DEC(MID(A856,2,2))+HEX2DEC(MID(A856,4,2))+HEX2DEC(MID(A856,6,2))+HEX2DEC(MID(A856,8,2))+'IO RSL'!V705)+1),2))</f>
        <v>5B</v>
      </c>
      <c r="G856" s="83" t="s">
        <v>8595</v>
      </c>
      <c r="H856" s="83" t="str">
        <f t="shared" ca="1" si="16"/>
        <v xml:space="preserve"> </v>
      </c>
    </row>
    <row r="857" spans="1:8" s="83" customFormat="1" x14ac:dyDescent="0.2">
      <c r="A857" s="54" t="s">
        <v>8596</v>
      </c>
      <c r="B857" s="84" t="str">
        <f ca="1">LEFT(A857,9)&amp;'IO RSL'!U706&amp;C857</f>
        <v>:10357000000000000000000000000000000000004B</v>
      </c>
      <c r="C857" s="83" t="str">
        <f ca="1">IF(LEN(RIGHT(DEC2HEX(255-(HEX2DEC(MID(A857,2,2))+HEX2DEC(MID(A857,4,2))+HEX2DEC(MID(A857,6,2))+HEX2DEC(MID(A857,8,2))+'IO RSL'!V706)+1),2))&gt;1,RIGHT(DEC2HEX(255-(HEX2DEC(MID(A857,2,2))+HEX2DEC(MID(A857,4,2))+HEX2DEC(MID(A857,6,2))+HEX2DEC(MID(A857,8,2))+'IO RSL'!V706)+1),2),"0"&amp;RIGHT(DEC2HEX(255-(HEX2DEC(MID(A857,2,2))+HEX2DEC(MID(A857,4,2))+HEX2DEC(MID(A857,6,2))+HEX2DEC(MID(A857,8,2))+'IO RSL'!V706)+1),2))</f>
        <v>4B</v>
      </c>
      <c r="G857" s="83" t="s">
        <v>8596</v>
      </c>
      <c r="H857" s="83" t="str">
        <f t="shared" ca="1" si="16"/>
        <v xml:space="preserve"> </v>
      </c>
    </row>
    <row r="858" spans="1:8" s="83" customFormat="1" x14ac:dyDescent="0.2">
      <c r="A858" s="54" t="s">
        <v>8597</v>
      </c>
      <c r="B858" s="84" t="str">
        <f ca="1">LEFT(A858,9)&amp;'IO RSL'!U707&amp;C858</f>
        <v>:10358000000000000000000000000000000000003B</v>
      </c>
      <c r="C858" s="83" t="str">
        <f ca="1">IF(LEN(RIGHT(DEC2HEX(255-(HEX2DEC(MID(A858,2,2))+HEX2DEC(MID(A858,4,2))+HEX2DEC(MID(A858,6,2))+HEX2DEC(MID(A858,8,2))+'IO RSL'!V707)+1),2))&gt;1,RIGHT(DEC2HEX(255-(HEX2DEC(MID(A858,2,2))+HEX2DEC(MID(A858,4,2))+HEX2DEC(MID(A858,6,2))+HEX2DEC(MID(A858,8,2))+'IO RSL'!V707)+1),2),"0"&amp;RIGHT(DEC2HEX(255-(HEX2DEC(MID(A858,2,2))+HEX2DEC(MID(A858,4,2))+HEX2DEC(MID(A858,6,2))+HEX2DEC(MID(A858,8,2))+'IO RSL'!V707)+1),2))</f>
        <v>3B</v>
      </c>
      <c r="G858" s="83" t="s">
        <v>8597</v>
      </c>
      <c r="H858" s="83" t="str">
        <f t="shared" ca="1" si="16"/>
        <v xml:space="preserve"> </v>
      </c>
    </row>
    <row r="859" spans="1:8" s="83" customFormat="1" x14ac:dyDescent="0.2">
      <c r="A859" s="54" t="s">
        <v>8598</v>
      </c>
      <c r="B859" s="84" t="str">
        <f ca="1">LEFT(A859,9)&amp;'IO RSL'!U708&amp;C859</f>
        <v>:10359000000000000000000000000000000000002B</v>
      </c>
      <c r="C859" s="83" t="str">
        <f ca="1">IF(LEN(RIGHT(DEC2HEX(255-(HEX2DEC(MID(A859,2,2))+HEX2DEC(MID(A859,4,2))+HEX2DEC(MID(A859,6,2))+HEX2DEC(MID(A859,8,2))+'IO RSL'!V708)+1),2))&gt;1,RIGHT(DEC2HEX(255-(HEX2DEC(MID(A859,2,2))+HEX2DEC(MID(A859,4,2))+HEX2DEC(MID(A859,6,2))+HEX2DEC(MID(A859,8,2))+'IO RSL'!V708)+1),2),"0"&amp;RIGHT(DEC2HEX(255-(HEX2DEC(MID(A859,2,2))+HEX2DEC(MID(A859,4,2))+HEX2DEC(MID(A859,6,2))+HEX2DEC(MID(A859,8,2))+'IO RSL'!V708)+1),2))</f>
        <v>2B</v>
      </c>
      <c r="G859" s="83" t="s">
        <v>8598</v>
      </c>
      <c r="H859" s="83" t="str">
        <f t="shared" ca="1" si="16"/>
        <v xml:space="preserve"> </v>
      </c>
    </row>
    <row r="860" spans="1:8" s="83" customFormat="1" x14ac:dyDescent="0.2">
      <c r="A860" s="54" t="s">
        <v>8599</v>
      </c>
      <c r="B860" s="84" t="str">
        <f ca="1">LEFT(A860,9)&amp;'IO RSL'!U709&amp;C860</f>
        <v>:1035A000000000000000000000000000000000001B</v>
      </c>
      <c r="C860" s="83" t="str">
        <f ca="1">IF(LEN(RIGHT(DEC2HEX(255-(HEX2DEC(MID(A860,2,2))+HEX2DEC(MID(A860,4,2))+HEX2DEC(MID(A860,6,2))+HEX2DEC(MID(A860,8,2))+'IO RSL'!V709)+1),2))&gt;1,RIGHT(DEC2HEX(255-(HEX2DEC(MID(A860,2,2))+HEX2DEC(MID(A860,4,2))+HEX2DEC(MID(A860,6,2))+HEX2DEC(MID(A860,8,2))+'IO RSL'!V709)+1),2),"0"&amp;RIGHT(DEC2HEX(255-(HEX2DEC(MID(A860,2,2))+HEX2DEC(MID(A860,4,2))+HEX2DEC(MID(A860,6,2))+HEX2DEC(MID(A860,8,2))+'IO RSL'!V709)+1),2))</f>
        <v>1B</v>
      </c>
      <c r="G860" s="83" t="s">
        <v>8599</v>
      </c>
      <c r="H860" s="83" t="str">
        <f t="shared" ca="1" si="16"/>
        <v xml:space="preserve"> </v>
      </c>
    </row>
    <row r="861" spans="1:8" s="83" customFormat="1" x14ac:dyDescent="0.2">
      <c r="A861" s="54" t="s">
        <v>8600</v>
      </c>
      <c r="B861" s="84" t="str">
        <f ca="1">LEFT(A861,9)&amp;'IO RSL'!U710&amp;C861</f>
        <v>:1035B000000000000000000000000000000000000B</v>
      </c>
      <c r="C861" s="83" t="str">
        <f ca="1">IF(LEN(RIGHT(DEC2HEX(255-(HEX2DEC(MID(A861,2,2))+HEX2DEC(MID(A861,4,2))+HEX2DEC(MID(A861,6,2))+HEX2DEC(MID(A861,8,2))+'IO RSL'!V710)+1),2))&gt;1,RIGHT(DEC2HEX(255-(HEX2DEC(MID(A861,2,2))+HEX2DEC(MID(A861,4,2))+HEX2DEC(MID(A861,6,2))+HEX2DEC(MID(A861,8,2))+'IO RSL'!V710)+1),2),"0"&amp;RIGHT(DEC2HEX(255-(HEX2DEC(MID(A861,2,2))+HEX2DEC(MID(A861,4,2))+HEX2DEC(MID(A861,6,2))+HEX2DEC(MID(A861,8,2))+'IO RSL'!V710)+1),2))</f>
        <v>0B</v>
      </c>
      <c r="G861" s="83" t="s">
        <v>8600</v>
      </c>
      <c r="H861" s="83" t="str">
        <f t="shared" ca="1" si="16"/>
        <v xml:space="preserve"> </v>
      </c>
    </row>
    <row r="862" spans="1:8" s="83" customFormat="1" x14ac:dyDescent="0.2">
      <c r="A862" s="54" t="s">
        <v>8601</v>
      </c>
      <c r="B862" s="84" t="str">
        <f ca="1">LEFT(A862,9)&amp;'IO RSL'!U711&amp;C862</f>
        <v>:1035C00000000000000000000000000000000000FB</v>
      </c>
      <c r="C862" s="83" t="str">
        <f ca="1">IF(LEN(RIGHT(DEC2HEX(255-(HEX2DEC(MID(A862,2,2))+HEX2DEC(MID(A862,4,2))+HEX2DEC(MID(A862,6,2))+HEX2DEC(MID(A862,8,2))+'IO RSL'!V711)+1),2))&gt;1,RIGHT(DEC2HEX(255-(HEX2DEC(MID(A862,2,2))+HEX2DEC(MID(A862,4,2))+HEX2DEC(MID(A862,6,2))+HEX2DEC(MID(A862,8,2))+'IO RSL'!V711)+1),2),"0"&amp;RIGHT(DEC2HEX(255-(HEX2DEC(MID(A862,2,2))+HEX2DEC(MID(A862,4,2))+HEX2DEC(MID(A862,6,2))+HEX2DEC(MID(A862,8,2))+'IO RSL'!V711)+1),2))</f>
        <v>FB</v>
      </c>
      <c r="G862" s="83" t="s">
        <v>8601</v>
      </c>
      <c r="H862" s="83" t="str">
        <f t="shared" ca="1" si="16"/>
        <v xml:space="preserve"> </v>
      </c>
    </row>
    <row r="863" spans="1:8" s="83" customFormat="1" x14ac:dyDescent="0.2">
      <c r="A863" s="54" t="s">
        <v>8602</v>
      </c>
      <c r="B863" s="84" t="str">
        <f ca="1">LEFT(A863,9)&amp;'IO RSL'!U712&amp;C863</f>
        <v>:1035D00000000000000000000000000000000000EB</v>
      </c>
      <c r="C863" s="83" t="str">
        <f ca="1">IF(LEN(RIGHT(DEC2HEX(255-(HEX2DEC(MID(A863,2,2))+HEX2DEC(MID(A863,4,2))+HEX2DEC(MID(A863,6,2))+HEX2DEC(MID(A863,8,2))+'IO RSL'!V712)+1),2))&gt;1,RIGHT(DEC2HEX(255-(HEX2DEC(MID(A863,2,2))+HEX2DEC(MID(A863,4,2))+HEX2DEC(MID(A863,6,2))+HEX2DEC(MID(A863,8,2))+'IO RSL'!V712)+1),2),"0"&amp;RIGHT(DEC2HEX(255-(HEX2DEC(MID(A863,2,2))+HEX2DEC(MID(A863,4,2))+HEX2DEC(MID(A863,6,2))+HEX2DEC(MID(A863,8,2))+'IO RSL'!V712)+1),2))</f>
        <v>EB</v>
      </c>
      <c r="G863" s="83" t="s">
        <v>8602</v>
      </c>
      <c r="H863" s="83" t="str">
        <f t="shared" ca="1" si="16"/>
        <v xml:space="preserve"> </v>
      </c>
    </row>
    <row r="864" spans="1:8" s="83" customFormat="1" x14ac:dyDescent="0.2">
      <c r="A864" s="54" t="s">
        <v>8603</v>
      </c>
      <c r="B864" s="84" t="str">
        <f ca="1">LEFT(A864,9)&amp;'IO RSL'!U713&amp;C864</f>
        <v>:1035E00000000000000000000000000000000000DB</v>
      </c>
      <c r="C864" s="83" t="str">
        <f ca="1">IF(LEN(RIGHT(DEC2HEX(255-(HEX2DEC(MID(A864,2,2))+HEX2DEC(MID(A864,4,2))+HEX2DEC(MID(A864,6,2))+HEX2DEC(MID(A864,8,2))+'IO RSL'!V713)+1),2))&gt;1,RIGHT(DEC2HEX(255-(HEX2DEC(MID(A864,2,2))+HEX2DEC(MID(A864,4,2))+HEX2DEC(MID(A864,6,2))+HEX2DEC(MID(A864,8,2))+'IO RSL'!V713)+1),2),"0"&amp;RIGHT(DEC2HEX(255-(HEX2DEC(MID(A864,2,2))+HEX2DEC(MID(A864,4,2))+HEX2DEC(MID(A864,6,2))+HEX2DEC(MID(A864,8,2))+'IO RSL'!V713)+1),2))</f>
        <v>DB</v>
      </c>
      <c r="G864" s="83" t="s">
        <v>8603</v>
      </c>
      <c r="H864" s="83" t="str">
        <f t="shared" ca="1" si="16"/>
        <v xml:space="preserve"> </v>
      </c>
    </row>
    <row r="865" spans="1:8" s="83" customFormat="1" x14ac:dyDescent="0.2">
      <c r="A865" s="54" t="s">
        <v>8604</v>
      </c>
      <c r="B865" s="84" t="str">
        <f ca="1">LEFT(A865,9)&amp;'IO RSL'!U714&amp;C865</f>
        <v>:1035F00000000000000000000000000000000000CB</v>
      </c>
      <c r="C865" s="83" t="str">
        <f ca="1">IF(LEN(RIGHT(DEC2HEX(255-(HEX2DEC(MID(A865,2,2))+HEX2DEC(MID(A865,4,2))+HEX2DEC(MID(A865,6,2))+HEX2DEC(MID(A865,8,2))+'IO RSL'!V714)+1),2))&gt;1,RIGHT(DEC2HEX(255-(HEX2DEC(MID(A865,2,2))+HEX2DEC(MID(A865,4,2))+HEX2DEC(MID(A865,6,2))+HEX2DEC(MID(A865,8,2))+'IO RSL'!V714)+1),2),"0"&amp;RIGHT(DEC2HEX(255-(HEX2DEC(MID(A865,2,2))+HEX2DEC(MID(A865,4,2))+HEX2DEC(MID(A865,6,2))+HEX2DEC(MID(A865,8,2))+'IO RSL'!V714)+1),2))</f>
        <v>CB</v>
      </c>
      <c r="G865" s="83" t="s">
        <v>8604</v>
      </c>
      <c r="H865" s="83" t="str">
        <f t="shared" ca="1" si="16"/>
        <v xml:space="preserve"> </v>
      </c>
    </row>
    <row r="866" spans="1:8" s="83" customFormat="1" x14ac:dyDescent="0.2">
      <c r="A866" s="54" t="s">
        <v>8605</v>
      </c>
      <c r="B866" s="84" t="str">
        <f ca="1">LEFT(A866,9)&amp;'IO RSL'!U715&amp;C866</f>
        <v>:1036000000000000000000000000000000000000BA</v>
      </c>
      <c r="C866" s="83" t="str">
        <f ca="1">IF(LEN(RIGHT(DEC2HEX(255-(HEX2DEC(MID(A866,2,2))+HEX2DEC(MID(A866,4,2))+HEX2DEC(MID(A866,6,2))+HEX2DEC(MID(A866,8,2))+'IO RSL'!V715)+1),2))&gt;1,RIGHT(DEC2HEX(255-(HEX2DEC(MID(A866,2,2))+HEX2DEC(MID(A866,4,2))+HEX2DEC(MID(A866,6,2))+HEX2DEC(MID(A866,8,2))+'IO RSL'!V715)+1),2),"0"&amp;RIGHT(DEC2HEX(255-(HEX2DEC(MID(A866,2,2))+HEX2DEC(MID(A866,4,2))+HEX2DEC(MID(A866,6,2))+HEX2DEC(MID(A866,8,2))+'IO RSL'!V715)+1),2))</f>
        <v>BA</v>
      </c>
      <c r="G866" s="83" t="s">
        <v>8605</v>
      </c>
      <c r="H866" s="83" t="str">
        <f t="shared" ca="1" si="16"/>
        <v xml:space="preserve"> </v>
      </c>
    </row>
    <row r="867" spans="1:8" s="83" customFormat="1" x14ac:dyDescent="0.2">
      <c r="A867" s="54" t="s">
        <v>8606</v>
      </c>
      <c r="B867" s="84" t="str">
        <f ca="1">LEFT(A867,9)&amp;'IO RSL'!U716&amp;C867</f>
        <v>:1036100000000000000000000000000000000000AA</v>
      </c>
      <c r="C867" s="83" t="str">
        <f ca="1">IF(LEN(RIGHT(DEC2HEX(255-(HEX2DEC(MID(A867,2,2))+HEX2DEC(MID(A867,4,2))+HEX2DEC(MID(A867,6,2))+HEX2DEC(MID(A867,8,2))+'IO RSL'!V716)+1),2))&gt;1,RIGHT(DEC2HEX(255-(HEX2DEC(MID(A867,2,2))+HEX2DEC(MID(A867,4,2))+HEX2DEC(MID(A867,6,2))+HEX2DEC(MID(A867,8,2))+'IO RSL'!V716)+1),2),"0"&amp;RIGHT(DEC2HEX(255-(HEX2DEC(MID(A867,2,2))+HEX2DEC(MID(A867,4,2))+HEX2DEC(MID(A867,6,2))+HEX2DEC(MID(A867,8,2))+'IO RSL'!V716)+1),2))</f>
        <v>AA</v>
      </c>
      <c r="G867" s="83" t="s">
        <v>8606</v>
      </c>
      <c r="H867" s="83" t="str">
        <f t="shared" ca="1" si="16"/>
        <v xml:space="preserve"> </v>
      </c>
    </row>
    <row r="868" spans="1:8" s="83" customFormat="1" x14ac:dyDescent="0.2">
      <c r="A868" s="54" t="s">
        <v>8607</v>
      </c>
      <c r="B868" s="84" t="str">
        <f ca="1">LEFT(A868,9)&amp;'IO RSL'!U717&amp;C868</f>
        <v>:10362000000000000000000000000000000000009A</v>
      </c>
      <c r="C868" s="83" t="str">
        <f ca="1">IF(LEN(RIGHT(DEC2HEX(255-(HEX2DEC(MID(A868,2,2))+HEX2DEC(MID(A868,4,2))+HEX2DEC(MID(A868,6,2))+HEX2DEC(MID(A868,8,2))+'IO RSL'!V717)+1),2))&gt;1,RIGHT(DEC2HEX(255-(HEX2DEC(MID(A868,2,2))+HEX2DEC(MID(A868,4,2))+HEX2DEC(MID(A868,6,2))+HEX2DEC(MID(A868,8,2))+'IO RSL'!V717)+1),2),"0"&amp;RIGHT(DEC2HEX(255-(HEX2DEC(MID(A868,2,2))+HEX2DEC(MID(A868,4,2))+HEX2DEC(MID(A868,6,2))+HEX2DEC(MID(A868,8,2))+'IO RSL'!V717)+1),2))</f>
        <v>9A</v>
      </c>
      <c r="G868" s="83" t="s">
        <v>8607</v>
      </c>
      <c r="H868" s="83" t="str">
        <f t="shared" ca="1" si="16"/>
        <v xml:space="preserve"> </v>
      </c>
    </row>
    <row r="869" spans="1:8" s="83" customFormat="1" x14ac:dyDescent="0.2">
      <c r="A869" s="54" t="s">
        <v>8608</v>
      </c>
      <c r="B869" s="84" t="str">
        <f ca="1">LEFT(A869,9)&amp;'IO RSL'!U718&amp;C869</f>
        <v>:10363000000000000000000000000000000000008A</v>
      </c>
      <c r="C869" s="83" t="str">
        <f ca="1">IF(LEN(RIGHT(DEC2HEX(255-(HEX2DEC(MID(A869,2,2))+HEX2DEC(MID(A869,4,2))+HEX2DEC(MID(A869,6,2))+HEX2DEC(MID(A869,8,2))+'IO RSL'!V718)+1),2))&gt;1,RIGHT(DEC2HEX(255-(HEX2DEC(MID(A869,2,2))+HEX2DEC(MID(A869,4,2))+HEX2DEC(MID(A869,6,2))+HEX2DEC(MID(A869,8,2))+'IO RSL'!V718)+1),2),"0"&amp;RIGHT(DEC2HEX(255-(HEX2DEC(MID(A869,2,2))+HEX2DEC(MID(A869,4,2))+HEX2DEC(MID(A869,6,2))+HEX2DEC(MID(A869,8,2))+'IO RSL'!V718)+1),2))</f>
        <v>8A</v>
      </c>
      <c r="G869" s="83" t="s">
        <v>8608</v>
      </c>
      <c r="H869" s="83" t="str">
        <f t="shared" ca="1" si="16"/>
        <v xml:space="preserve"> </v>
      </c>
    </row>
    <row r="870" spans="1:8" s="83" customFormat="1" x14ac:dyDescent="0.2">
      <c r="A870" s="54" t="s">
        <v>8609</v>
      </c>
      <c r="B870" s="84" t="str">
        <f ca="1">LEFT(A870,9)&amp;'IO RSL'!U719&amp;C870</f>
        <v>:10364000000000000000000000000000000000007A</v>
      </c>
      <c r="C870" s="83" t="str">
        <f ca="1">IF(LEN(RIGHT(DEC2HEX(255-(HEX2DEC(MID(A870,2,2))+HEX2DEC(MID(A870,4,2))+HEX2DEC(MID(A870,6,2))+HEX2DEC(MID(A870,8,2))+'IO RSL'!V719)+1),2))&gt;1,RIGHT(DEC2HEX(255-(HEX2DEC(MID(A870,2,2))+HEX2DEC(MID(A870,4,2))+HEX2DEC(MID(A870,6,2))+HEX2DEC(MID(A870,8,2))+'IO RSL'!V719)+1),2),"0"&amp;RIGHT(DEC2HEX(255-(HEX2DEC(MID(A870,2,2))+HEX2DEC(MID(A870,4,2))+HEX2DEC(MID(A870,6,2))+HEX2DEC(MID(A870,8,2))+'IO RSL'!V719)+1),2))</f>
        <v>7A</v>
      </c>
      <c r="G870" s="83" t="s">
        <v>8609</v>
      </c>
      <c r="H870" s="83" t="str">
        <f t="shared" ca="1" si="16"/>
        <v xml:space="preserve"> </v>
      </c>
    </row>
    <row r="871" spans="1:8" s="83" customFormat="1" x14ac:dyDescent="0.2">
      <c r="A871" s="54" t="s">
        <v>8610</v>
      </c>
      <c r="B871" s="84" t="str">
        <f ca="1">LEFT(A871,9)&amp;'IO RSL'!U720&amp;C871</f>
        <v>:10365000000000000000000000000000000000006A</v>
      </c>
      <c r="C871" s="83" t="str">
        <f ca="1">IF(LEN(RIGHT(DEC2HEX(255-(HEX2DEC(MID(A871,2,2))+HEX2DEC(MID(A871,4,2))+HEX2DEC(MID(A871,6,2))+HEX2DEC(MID(A871,8,2))+'IO RSL'!V720)+1),2))&gt;1,RIGHT(DEC2HEX(255-(HEX2DEC(MID(A871,2,2))+HEX2DEC(MID(A871,4,2))+HEX2DEC(MID(A871,6,2))+HEX2DEC(MID(A871,8,2))+'IO RSL'!V720)+1),2),"0"&amp;RIGHT(DEC2HEX(255-(HEX2DEC(MID(A871,2,2))+HEX2DEC(MID(A871,4,2))+HEX2DEC(MID(A871,6,2))+HEX2DEC(MID(A871,8,2))+'IO RSL'!V720)+1),2))</f>
        <v>6A</v>
      </c>
      <c r="G871" s="83" t="s">
        <v>8610</v>
      </c>
      <c r="H871" s="83" t="str">
        <f t="shared" ca="1" si="16"/>
        <v xml:space="preserve"> </v>
      </c>
    </row>
    <row r="872" spans="1:8" s="83" customFormat="1" x14ac:dyDescent="0.2">
      <c r="A872" s="54" t="s">
        <v>8611</v>
      </c>
      <c r="B872" s="84" t="str">
        <f ca="1">LEFT(A872,9)&amp;'IO RSL'!U721&amp;C872</f>
        <v>:10366000000000000000000000000000000000005A</v>
      </c>
      <c r="C872" s="83" t="str">
        <f ca="1">IF(LEN(RIGHT(DEC2HEX(255-(HEX2DEC(MID(A872,2,2))+HEX2DEC(MID(A872,4,2))+HEX2DEC(MID(A872,6,2))+HEX2DEC(MID(A872,8,2))+'IO RSL'!V721)+1),2))&gt;1,RIGHT(DEC2HEX(255-(HEX2DEC(MID(A872,2,2))+HEX2DEC(MID(A872,4,2))+HEX2DEC(MID(A872,6,2))+HEX2DEC(MID(A872,8,2))+'IO RSL'!V721)+1),2),"0"&amp;RIGHT(DEC2HEX(255-(HEX2DEC(MID(A872,2,2))+HEX2DEC(MID(A872,4,2))+HEX2DEC(MID(A872,6,2))+HEX2DEC(MID(A872,8,2))+'IO RSL'!V721)+1),2))</f>
        <v>5A</v>
      </c>
      <c r="G872" s="83" t="s">
        <v>8611</v>
      </c>
      <c r="H872" s="83" t="str">
        <f t="shared" ca="1" si="16"/>
        <v xml:space="preserve"> </v>
      </c>
    </row>
    <row r="873" spans="1:8" s="83" customFormat="1" x14ac:dyDescent="0.2">
      <c r="A873" s="54" t="s">
        <v>8612</v>
      </c>
      <c r="B873" s="84" t="str">
        <f ca="1">LEFT(A873,9)&amp;'IO RSL'!U722&amp;C873</f>
        <v>:10367000000000000000000000000000000000004A</v>
      </c>
      <c r="C873" s="83" t="str">
        <f ca="1">IF(LEN(RIGHT(DEC2HEX(255-(HEX2DEC(MID(A873,2,2))+HEX2DEC(MID(A873,4,2))+HEX2DEC(MID(A873,6,2))+HEX2DEC(MID(A873,8,2))+'IO RSL'!V722)+1),2))&gt;1,RIGHT(DEC2HEX(255-(HEX2DEC(MID(A873,2,2))+HEX2DEC(MID(A873,4,2))+HEX2DEC(MID(A873,6,2))+HEX2DEC(MID(A873,8,2))+'IO RSL'!V722)+1),2),"0"&amp;RIGHT(DEC2HEX(255-(HEX2DEC(MID(A873,2,2))+HEX2DEC(MID(A873,4,2))+HEX2DEC(MID(A873,6,2))+HEX2DEC(MID(A873,8,2))+'IO RSL'!V722)+1),2))</f>
        <v>4A</v>
      </c>
      <c r="G873" s="83" t="s">
        <v>8612</v>
      </c>
      <c r="H873" s="83" t="str">
        <f t="shared" ca="1" si="16"/>
        <v xml:space="preserve"> </v>
      </c>
    </row>
    <row r="874" spans="1:8" s="83" customFormat="1" x14ac:dyDescent="0.2">
      <c r="A874" s="54" t="s">
        <v>8613</v>
      </c>
      <c r="B874" s="84" t="str">
        <f ca="1">LEFT(A874,9)&amp;'IO RSL'!U723&amp;C874</f>
        <v>:10368000000000000000000000000000000000003A</v>
      </c>
      <c r="C874" s="83" t="str">
        <f ca="1">IF(LEN(RIGHT(DEC2HEX(255-(HEX2DEC(MID(A874,2,2))+HEX2DEC(MID(A874,4,2))+HEX2DEC(MID(A874,6,2))+HEX2DEC(MID(A874,8,2))+'IO RSL'!V723)+1),2))&gt;1,RIGHT(DEC2HEX(255-(HEX2DEC(MID(A874,2,2))+HEX2DEC(MID(A874,4,2))+HEX2DEC(MID(A874,6,2))+HEX2DEC(MID(A874,8,2))+'IO RSL'!V723)+1),2),"0"&amp;RIGHT(DEC2HEX(255-(HEX2DEC(MID(A874,2,2))+HEX2DEC(MID(A874,4,2))+HEX2DEC(MID(A874,6,2))+HEX2DEC(MID(A874,8,2))+'IO RSL'!V723)+1),2))</f>
        <v>3A</v>
      </c>
      <c r="G874" s="83" t="s">
        <v>8613</v>
      </c>
      <c r="H874" s="83" t="str">
        <f t="shared" ca="1" si="16"/>
        <v xml:space="preserve"> </v>
      </c>
    </row>
    <row r="875" spans="1:8" s="83" customFormat="1" x14ac:dyDescent="0.2">
      <c r="A875" s="54" t="s">
        <v>8614</v>
      </c>
      <c r="B875" s="84" t="str">
        <f ca="1">LEFT(A875,9)&amp;'IO RSL'!U724&amp;C875</f>
        <v>:10369000000000000000000000000000000000002A</v>
      </c>
      <c r="C875" s="83" t="str">
        <f ca="1">IF(LEN(RIGHT(DEC2HEX(255-(HEX2DEC(MID(A875,2,2))+HEX2DEC(MID(A875,4,2))+HEX2DEC(MID(A875,6,2))+HEX2DEC(MID(A875,8,2))+'IO RSL'!V724)+1),2))&gt;1,RIGHT(DEC2HEX(255-(HEX2DEC(MID(A875,2,2))+HEX2DEC(MID(A875,4,2))+HEX2DEC(MID(A875,6,2))+HEX2DEC(MID(A875,8,2))+'IO RSL'!V724)+1),2),"0"&amp;RIGHT(DEC2HEX(255-(HEX2DEC(MID(A875,2,2))+HEX2DEC(MID(A875,4,2))+HEX2DEC(MID(A875,6,2))+HEX2DEC(MID(A875,8,2))+'IO RSL'!V724)+1),2))</f>
        <v>2A</v>
      </c>
      <c r="G875" s="83" t="s">
        <v>8614</v>
      </c>
      <c r="H875" s="83" t="str">
        <f t="shared" ca="1" si="16"/>
        <v xml:space="preserve"> </v>
      </c>
    </row>
    <row r="876" spans="1:8" s="83" customFormat="1" x14ac:dyDescent="0.2">
      <c r="A876" s="54" t="s">
        <v>8615</v>
      </c>
      <c r="B876" s="84" t="str">
        <f ca="1">LEFT(A876,9)&amp;'IO RSL'!U725&amp;C876</f>
        <v>:1036A000000000000000000000000000000000001A</v>
      </c>
      <c r="C876" s="83" t="str">
        <f ca="1">IF(LEN(RIGHT(DEC2HEX(255-(HEX2DEC(MID(A876,2,2))+HEX2DEC(MID(A876,4,2))+HEX2DEC(MID(A876,6,2))+HEX2DEC(MID(A876,8,2))+'IO RSL'!V725)+1),2))&gt;1,RIGHT(DEC2HEX(255-(HEX2DEC(MID(A876,2,2))+HEX2DEC(MID(A876,4,2))+HEX2DEC(MID(A876,6,2))+HEX2DEC(MID(A876,8,2))+'IO RSL'!V725)+1),2),"0"&amp;RIGHT(DEC2HEX(255-(HEX2DEC(MID(A876,2,2))+HEX2DEC(MID(A876,4,2))+HEX2DEC(MID(A876,6,2))+HEX2DEC(MID(A876,8,2))+'IO RSL'!V725)+1),2))</f>
        <v>1A</v>
      </c>
      <c r="G876" s="83" t="s">
        <v>8615</v>
      </c>
      <c r="H876" s="83" t="str">
        <f t="shared" ca="1" si="16"/>
        <v xml:space="preserve"> </v>
      </c>
    </row>
    <row r="877" spans="1:8" s="83" customFormat="1" x14ac:dyDescent="0.2">
      <c r="A877" s="54" t="s">
        <v>8616</v>
      </c>
      <c r="B877" s="84" t="str">
        <f ca="1">LEFT(A877,9)&amp;'IO RSL'!U726&amp;C877</f>
        <v>:1036B000000000000000000000000000000000000A</v>
      </c>
      <c r="C877" s="83" t="str">
        <f ca="1">IF(LEN(RIGHT(DEC2HEX(255-(HEX2DEC(MID(A877,2,2))+HEX2DEC(MID(A877,4,2))+HEX2DEC(MID(A877,6,2))+HEX2DEC(MID(A877,8,2))+'IO RSL'!V726)+1),2))&gt;1,RIGHT(DEC2HEX(255-(HEX2DEC(MID(A877,2,2))+HEX2DEC(MID(A877,4,2))+HEX2DEC(MID(A877,6,2))+HEX2DEC(MID(A877,8,2))+'IO RSL'!V726)+1),2),"0"&amp;RIGHT(DEC2HEX(255-(HEX2DEC(MID(A877,2,2))+HEX2DEC(MID(A877,4,2))+HEX2DEC(MID(A877,6,2))+HEX2DEC(MID(A877,8,2))+'IO RSL'!V726)+1),2))</f>
        <v>0A</v>
      </c>
      <c r="G877" s="83" t="s">
        <v>8616</v>
      </c>
      <c r="H877" s="83" t="str">
        <f t="shared" ca="1" si="16"/>
        <v xml:space="preserve"> </v>
      </c>
    </row>
    <row r="878" spans="1:8" s="83" customFormat="1" x14ac:dyDescent="0.2">
      <c r="A878" s="54" t="s">
        <v>8617</v>
      </c>
      <c r="B878" s="84" t="str">
        <f ca="1">LEFT(A878,9)&amp;'IO RSL'!U727&amp;C878</f>
        <v>:1036C00000000000000000000000000000000000FA</v>
      </c>
      <c r="C878" s="83" t="str">
        <f ca="1">IF(LEN(RIGHT(DEC2HEX(255-(HEX2DEC(MID(A878,2,2))+HEX2DEC(MID(A878,4,2))+HEX2DEC(MID(A878,6,2))+HEX2DEC(MID(A878,8,2))+'IO RSL'!V727)+1),2))&gt;1,RIGHT(DEC2HEX(255-(HEX2DEC(MID(A878,2,2))+HEX2DEC(MID(A878,4,2))+HEX2DEC(MID(A878,6,2))+HEX2DEC(MID(A878,8,2))+'IO RSL'!V727)+1),2),"0"&amp;RIGHT(DEC2HEX(255-(HEX2DEC(MID(A878,2,2))+HEX2DEC(MID(A878,4,2))+HEX2DEC(MID(A878,6,2))+HEX2DEC(MID(A878,8,2))+'IO RSL'!V727)+1),2))</f>
        <v>FA</v>
      </c>
      <c r="G878" s="83" t="s">
        <v>8617</v>
      </c>
      <c r="H878" s="83" t="str">
        <f t="shared" ca="1" si="16"/>
        <v xml:space="preserve"> </v>
      </c>
    </row>
    <row r="879" spans="1:8" s="83" customFormat="1" x14ac:dyDescent="0.2">
      <c r="A879" s="54" t="s">
        <v>8618</v>
      </c>
      <c r="B879" s="84" t="str">
        <f ca="1">LEFT(A879,9)&amp;'IO RSL'!U728&amp;C879</f>
        <v>:1036D00000000000000000000000000000000000EA</v>
      </c>
      <c r="C879" s="83" t="str">
        <f ca="1">IF(LEN(RIGHT(DEC2HEX(255-(HEX2DEC(MID(A879,2,2))+HEX2DEC(MID(A879,4,2))+HEX2DEC(MID(A879,6,2))+HEX2DEC(MID(A879,8,2))+'IO RSL'!V728)+1),2))&gt;1,RIGHT(DEC2HEX(255-(HEX2DEC(MID(A879,2,2))+HEX2DEC(MID(A879,4,2))+HEX2DEC(MID(A879,6,2))+HEX2DEC(MID(A879,8,2))+'IO RSL'!V728)+1),2),"0"&amp;RIGHT(DEC2HEX(255-(HEX2DEC(MID(A879,2,2))+HEX2DEC(MID(A879,4,2))+HEX2DEC(MID(A879,6,2))+HEX2DEC(MID(A879,8,2))+'IO RSL'!V728)+1),2))</f>
        <v>EA</v>
      </c>
      <c r="G879" s="83" t="s">
        <v>8618</v>
      </c>
      <c r="H879" s="83" t="str">
        <f t="shared" ca="1" si="16"/>
        <v xml:space="preserve"> </v>
      </c>
    </row>
    <row r="880" spans="1:8" s="83" customFormat="1" x14ac:dyDescent="0.2">
      <c r="A880" s="54" t="s">
        <v>8619</v>
      </c>
      <c r="B880" s="84" t="str">
        <f ca="1">LEFT(A880,9)&amp;'IO RSL'!U729&amp;C880</f>
        <v>:1036E00000000000000000000000000000000000DA</v>
      </c>
      <c r="C880" s="83" t="str">
        <f ca="1">IF(LEN(RIGHT(DEC2HEX(255-(HEX2DEC(MID(A880,2,2))+HEX2DEC(MID(A880,4,2))+HEX2DEC(MID(A880,6,2))+HEX2DEC(MID(A880,8,2))+'IO RSL'!V729)+1),2))&gt;1,RIGHT(DEC2HEX(255-(HEX2DEC(MID(A880,2,2))+HEX2DEC(MID(A880,4,2))+HEX2DEC(MID(A880,6,2))+HEX2DEC(MID(A880,8,2))+'IO RSL'!V729)+1),2),"0"&amp;RIGHT(DEC2HEX(255-(HEX2DEC(MID(A880,2,2))+HEX2DEC(MID(A880,4,2))+HEX2DEC(MID(A880,6,2))+HEX2DEC(MID(A880,8,2))+'IO RSL'!V729)+1),2))</f>
        <v>DA</v>
      </c>
      <c r="G880" s="83" t="s">
        <v>8619</v>
      </c>
      <c r="H880" s="83" t="str">
        <f t="shared" ca="1" si="16"/>
        <v xml:space="preserve"> </v>
      </c>
    </row>
    <row r="881" spans="1:8" s="83" customFormat="1" x14ac:dyDescent="0.2">
      <c r="A881" s="54" t="s">
        <v>8620</v>
      </c>
      <c r="B881" s="84" t="str">
        <f ca="1">LEFT(A881,9)&amp;'IO RSL'!U730&amp;C881</f>
        <v>:1036F00000000000000000000000000000000000CA</v>
      </c>
      <c r="C881" s="83" t="str">
        <f ca="1">IF(LEN(RIGHT(DEC2HEX(255-(HEX2DEC(MID(A881,2,2))+HEX2DEC(MID(A881,4,2))+HEX2DEC(MID(A881,6,2))+HEX2DEC(MID(A881,8,2))+'IO RSL'!V730)+1),2))&gt;1,RIGHT(DEC2HEX(255-(HEX2DEC(MID(A881,2,2))+HEX2DEC(MID(A881,4,2))+HEX2DEC(MID(A881,6,2))+HEX2DEC(MID(A881,8,2))+'IO RSL'!V730)+1),2),"0"&amp;RIGHT(DEC2HEX(255-(HEX2DEC(MID(A881,2,2))+HEX2DEC(MID(A881,4,2))+HEX2DEC(MID(A881,6,2))+HEX2DEC(MID(A881,8,2))+'IO RSL'!V730)+1),2))</f>
        <v>CA</v>
      </c>
      <c r="G881" s="83" t="s">
        <v>8620</v>
      </c>
      <c r="H881" s="83" t="str">
        <f t="shared" ca="1" si="16"/>
        <v xml:space="preserve"> </v>
      </c>
    </row>
    <row r="882" spans="1:8" s="83" customFormat="1" x14ac:dyDescent="0.2">
      <c r="A882" s="54" t="s">
        <v>8621</v>
      </c>
      <c r="B882" s="84" t="str">
        <f ca="1">LEFT(A882,9)&amp;'IO RSL'!U731&amp;C882</f>
        <v>:1037000000000000000000000000000000000000B9</v>
      </c>
      <c r="C882" s="83" t="str">
        <f ca="1">IF(LEN(RIGHT(DEC2HEX(255-(HEX2DEC(MID(A882,2,2))+HEX2DEC(MID(A882,4,2))+HEX2DEC(MID(A882,6,2))+HEX2DEC(MID(A882,8,2))+'IO RSL'!V731)+1),2))&gt;1,RIGHT(DEC2HEX(255-(HEX2DEC(MID(A882,2,2))+HEX2DEC(MID(A882,4,2))+HEX2DEC(MID(A882,6,2))+HEX2DEC(MID(A882,8,2))+'IO RSL'!V731)+1),2),"0"&amp;RIGHT(DEC2HEX(255-(HEX2DEC(MID(A882,2,2))+HEX2DEC(MID(A882,4,2))+HEX2DEC(MID(A882,6,2))+HEX2DEC(MID(A882,8,2))+'IO RSL'!V731)+1),2))</f>
        <v>B9</v>
      </c>
      <c r="G882" s="83" t="s">
        <v>8621</v>
      </c>
      <c r="H882" s="83" t="str">
        <f t="shared" ca="1" si="16"/>
        <v xml:space="preserve"> </v>
      </c>
    </row>
    <row r="883" spans="1:8" s="83" customFormat="1" x14ac:dyDescent="0.2">
      <c r="A883" s="54" t="s">
        <v>8622</v>
      </c>
      <c r="B883" s="84" t="str">
        <f ca="1">LEFT(A883,9)&amp;'IO RSL'!U732&amp;C883</f>
        <v>:1037100000000000000000000000000000000000A9</v>
      </c>
      <c r="C883" s="83" t="str">
        <f ca="1">IF(LEN(RIGHT(DEC2HEX(255-(HEX2DEC(MID(A883,2,2))+HEX2DEC(MID(A883,4,2))+HEX2DEC(MID(A883,6,2))+HEX2DEC(MID(A883,8,2))+'IO RSL'!V732)+1),2))&gt;1,RIGHT(DEC2HEX(255-(HEX2DEC(MID(A883,2,2))+HEX2DEC(MID(A883,4,2))+HEX2DEC(MID(A883,6,2))+HEX2DEC(MID(A883,8,2))+'IO RSL'!V732)+1),2),"0"&amp;RIGHT(DEC2HEX(255-(HEX2DEC(MID(A883,2,2))+HEX2DEC(MID(A883,4,2))+HEX2DEC(MID(A883,6,2))+HEX2DEC(MID(A883,8,2))+'IO RSL'!V732)+1),2))</f>
        <v>A9</v>
      </c>
      <c r="G883" s="83" t="s">
        <v>8622</v>
      </c>
      <c r="H883" s="83" t="str">
        <f t="shared" ca="1" si="16"/>
        <v xml:space="preserve"> </v>
      </c>
    </row>
    <row r="884" spans="1:8" s="83" customFormat="1" x14ac:dyDescent="0.2">
      <c r="A884" s="54" t="s">
        <v>8623</v>
      </c>
      <c r="B884" s="84" t="str">
        <f ca="1">LEFT(A884,9)&amp;'IO RSL'!U733&amp;C884</f>
        <v>:103720000000000000000000000000000000000099</v>
      </c>
      <c r="C884" s="83" t="str">
        <f ca="1">IF(LEN(RIGHT(DEC2HEX(255-(HEX2DEC(MID(A884,2,2))+HEX2DEC(MID(A884,4,2))+HEX2DEC(MID(A884,6,2))+HEX2DEC(MID(A884,8,2))+'IO RSL'!V733)+1),2))&gt;1,RIGHT(DEC2HEX(255-(HEX2DEC(MID(A884,2,2))+HEX2DEC(MID(A884,4,2))+HEX2DEC(MID(A884,6,2))+HEX2DEC(MID(A884,8,2))+'IO RSL'!V733)+1),2),"0"&amp;RIGHT(DEC2HEX(255-(HEX2DEC(MID(A884,2,2))+HEX2DEC(MID(A884,4,2))+HEX2DEC(MID(A884,6,2))+HEX2DEC(MID(A884,8,2))+'IO RSL'!V733)+1),2))</f>
        <v>99</v>
      </c>
      <c r="G884" s="83" t="s">
        <v>8623</v>
      </c>
      <c r="H884" s="83" t="str">
        <f t="shared" ca="1" si="16"/>
        <v xml:space="preserve"> </v>
      </c>
    </row>
    <row r="885" spans="1:8" s="83" customFormat="1" x14ac:dyDescent="0.2">
      <c r="A885" s="54" t="s">
        <v>8624</v>
      </c>
      <c r="B885" s="84" t="str">
        <f ca="1">LEFT(A885,9)&amp;'IO RSL'!U734&amp;C885</f>
        <v>:103730000000000000000000000000000000000089</v>
      </c>
      <c r="C885" s="83" t="str">
        <f ca="1">IF(LEN(RIGHT(DEC2HEX(255-(HEX2DEC(MID(A885,2,2))+HEX2DEC(MID(A885,4,2))+HEX2DEC(MID(A885,6,2))+HEX2DEC(MID(A885,8,2))+'IO RSL'!V734)+1),2))&gt;1,RIGHT(DEC2HEX(255-(HEX2DEC(MID(A885,2,2))+HEX2DEC(MID(A885,4,2))+HEX2DEC(MID(A885,6,2))+HEX2DEC(MID(A885,8,2))+'IO RSL'!V734)+1),2),"0"&amp;RIGHT(DEC2HEX(255-(HEX2DEC(MID(A885,2,2))+HEX2DEC(MID(A885,4,2))+HEX2DEC(MID(A885,6,2))+HEX2DEC(MID(A885,8,2))+'IO RSL'!V734)+1),2))</f>
        <v>89</v>
      </c>
      <c r="G885" s="83" t="s">
        <v>8624</v>
      </c>
      <c r="H885" s="83" t="str">
        <f t="shared" ca="1" si="16"/>
        <v xml:space="preserve"> </v>
      </c>
    </row>
    <row r="886" spans="1:8" s="83" customFormat="1" x14ac:dyDescent="0.2">
      <c r="A886" s="54" t="s">
        <v>8625</v>
      </c>
      <c r="B886" s="84" t="str">
        <f ca="1">LEFT(A886,9)&amp;'IO RSL'!U735&amp;C886</f>
        <v>:103740000000000000000000000000000000000079</v>
      </c>
      <c r="C886" s="83" t="str">
        <f ca="1">IF(LEN(RIGHT(DEC2HEX(255-(HEX2DEC(MID(A886,2,2))+HEX2DEC(MID(A886,4,2))+HEX2DEC(MID(A886,6,2))+HEX2DEC(MID(A886,8,2))+'IO RSL'!V735)+1),2))&gt;1,RIGHT(DEC2HEX(255-(HEX2DEC(MID(A886,2,2))+HEX2DEC(MID(A886,4,2))+HEX2DEC(MID(A886,6,2))+HEX2DEC(MID(A886,8,2))+'IO RSL'!V735)+1),2),"0"&amp;RIGHT(DEC2HEX(255-(HEX2DEC(MID(A886,2,2))+HEX2DEC(MID(A886,4,2))+HEX2DEC(MID(A886,6,2))+HEX2DEC(MID(A886,8,2))+'IO RSL'!V735)+1),2))</f>
        <v>79</v>
      </c>
      <c r="G886" s="83" t="s">
        <v>8625</v>
      </c>
      <c r="H886" s="83" t="str">
        <f t="shared" ca="1" si="16"/>
        <v xml:space="preserve"> </v>
      </c>
    </row>
    <row r="887" spans="1:8" s="83" customFormat="1" x14ac:dyDescent="0.2">
      <c r="A887" s="54" t="s">
        <v>8626</v>
      </c>
      <c r="B887" s="84" t="str">
        <f ca="1">LEFT(A887,9)&amp;'IO RSL'!U736&amp;C887</f>
        <v>:103750000000000000000000000000000000000069</v>
      </c>
      <c r="C887" s="83" t="str">
        <f ca="1">IF(LEN(RIGHT(DEC2HEX(255-(HEX2DEC(MID(A887,2,2))+HEX2DEC(MID(A887,4,2))+HEX2DEC(MID(A887,6,2))+HEX2DEC(MID(A887,8,2))+'IO RSL'!V736)+1),2))&gt;1,RIGHT(DEC2HEX(255-(HEX2DEC(MID(A887,2,2))+HEX2DEC(MID(A887,4,2))+HEX2DEC(MID(A887,6,2))+HEX2DEC(MID(A887,8,2))+'IO RSL'!V736)+1),2),"0"&amp;RIGHT(DEC2HEX(255-(HEX2DEC(MID(A887,2,2))+HEX2DEC(MID(A887,4,2))+HEX2DEC(MID(A887,6,2))+HEX2DEC(MID(A887,8,2))+'IO RSL'!V736)+1),2))</f>
        <v>69</v>
      </c>
      <c r="G887" s="83" t="s">
        <v>8626</v>
      </c>
      <c r="H887" s="83" t="str">
        <f t="shared" ca="1" si="16"/>
        <v xml:space="preserve"> </v>
      </c>
    </row>
    <row r="888" spans="1:8" s="83" customFormat="1" x14ac:dyDescent="0.2">
      <c r="A888" s="54" t="s">
        <v>8627</v>
      </c>
      <c r="B888" s="84" t="str">
        <f ca="1">LEFT(A888,9)&amp;'IO RSL'!U737&amp;C888</f>
        <v>:103760000000000000000000000000000000000059</v>
      </c>
      <c r="C888" s="83" t="str">
        <f ca="1">IF(LEN(RIGHT(DEC2HEX(255-(HEX2DEC(MID(A888,2,2))+HEX2DEC(MID(A888,4,2))+HEX2DEC(MID(A888,6,2))+HEX2DEC(MID(A888,8,2))+'IO RSL'!V737)+1),2))&gt;1,RIGHT(DEC2HEX(255-(HEX2DEC(MID(A888,2,2))+HEX2DEC(MID(A888,4,2))+HEX2DEC(MID(A888,6,2))+HEX2DEC(MID(A888,8,2))+'IO RSL'!V737)+1),2),"0"&amp;RIGHT(DEC2HEX(255-(HEX2DEC(MID(A888,2,2))+HEX2DEC(MID(A888,4,2))+HEX2DEC(MID(A888,6,2))+HEX2DEC(MID(A888,8,2))+'IO RSL'!V737)+1),2))</f>
        <v>59</v>
      </c>
      <c r="G888" s="83" t="s">
        <v>8627</v>
      </c>
      <c r="H888" s="83" t="str">
        <f t="shared" ca="1" si="16"/>
        <v xml:space="preserve"> </v>
      </c>
    </row>
    <row r="889" spans="1:8" s="83" customFormat="1" x14ac:dyDescent="0.2">
      <c r="A889" s="54" t="s">
        <v>8628</v>
      </c>
      <c r="B889" s="84" t="str">
        <f ca="1">LEFT(A889,9)&amp;'IO RSL'!U738&amp;C889</f>
        <v>:103770000000000000000000000000000000000049</v>
      </c>
      <c r="C889" s="83" t="str">
        <f ca="1">IF(LEN(RIGHT(DEC2HEX(255-(HEX2DEC(MID(A889,2,2))+HEX2DEC(MID(A889,4,2))+HEX2DEC(MID(A889,6,2))+HEX2DEC(MID(A889,8,2))+'IO RSL'!V738)+1),2))&gt;1,RIGHT(DEC2HEX(255-(HEX2DEC(MID(A889,2,2))+HEX2DEC(MID(A889,4,2))+HEX2DEC(MID(A889,6,2))+HEX2DEC(MID(A889,8,2))+'IO RSL'!V738)+1),2),"0"&amp;RIGHT(DEC2HEX(255-(HEX2DEC(MID(A889,2,2))+HEX2DEC(MID(A889,4,2))+HEX2DEC(MID(A889,6,2))+HEX2DEC(MID(A889,8,2))+'IO RSL'!V738)+1),2))</f>
        <v>49</v>
      </c>
      <c r="G889" s="83" t="s">
        <v>8628</v>
      </c>
      <c r="H889" s="83" t="str">
        <f t="shared" ca="1" si="16"/>
        <v xml:space="preserve"> </v>
      </c>
    </row>
    <row r="890" spans="1:8" s="83" customFormat="1" x14ac:dyDescent="0.2">
      <c r="A890" s="54" t="s">
        <v>8629</v>
      </c>
      <c r="B890" s="84" t="str">
        <f ca="1">LEFT(A890,9)&amp;'IO RSL'!U739&amp;C890</f>
        <v>:103780000000000000000000000000000000000039</v>
      </c>
      <c r="C890" s="83" t="str">
        <f ca="1">IF(LEN(RIGHT(DEC2HEX(255-(HEX2DEC(MID(A890,2,2))+HEX2DEC(MID(A890,4,2))+HEX2DEC(MID(A890,6,2))+HEX2DEC(MID(A890,8,2))+'IO RSL'!V739)+1),2))&gt;1,RIGHT(DEC2HEX(255-(HEX2DEC(MID(A890,2,2))+HEX2DEC(MID(A890,4,2))+HEX2DEC(MID(A890,6,2))+HEX2DEC(MID(A890,8,2))+'IO RSL'!V739)+1),2),"0"&amp;RIGHT(DEC2HEX(255-(HEX2DEC(MID(A890,2,2))+HEX2DEC(MID(A890,4,2))+HEX2DEC(MID(A890,6,2))+HEX2DEC(MID(A890,8,2))+'IO RSL'!V739)+1),2))</f>
        <v>39</v>
      </c>
      <c r="G890" s="83" t="s">
        <v>8629</v>
      </c>
      <c r="H890" s="83" t="str">
        <f t="shared" ca="1" si="16"/>
        <v xml:space="preserve"> </v>
      </c>
    </row>
    <row r="891" spans="1:8" s="83" customFormat="1" x14ac:dyDescent="0.2">
      <c r="A891" s="54" t="s">
        <v>8630</v>
      </c>
      <c r="B891" s="84" t="str">
        <f ca="1">LEFT(A891,9)&amp;'IO RSL'!U740&amp;C891</f>
        <v>:103790000000000000000000000000000000000029</v>
      </c>
      <c r="C891" s="83" t="str">
        <f ca="1">IF(LEN(RIGHT(DEC2HEX(255-(HEX2DEC(MID(A891,2,2))+HEX2DEC(MID(A891,4,2))+HEX2DEC(MID(A891,6,2))+HEX2DEC(MID(A891,8,2))+'IO RSL'!V740)+1),2))&gt;1,RIGHT(DEC2HEX(255-(HEX2DEC(MID(A891,2,2))+HEX2DEC(MID(A891,4,2))+HEX2DEC(MID(A891,6,2))+HEX2DEC(MID(A891,8,2))+'IO RSL'!V740)+1),2),"0"&amp;RIGHT(DEC2HEX(255-(HEX2DEC(MID(A891,2,2))+HEX2DEC(MID(A891,4,2))+HEX2DEC(MID(A891,6,2))+HEX2DEC(MID(A891,8,2))+'IO RSL'!V740)+1),2))</f>
        <v>29</v>
      </c>
      <c r="G891" s="83" t="s">
        <v>8630</v>
      </c>
      <c r="H891" s="83" t="str">
        <f t="shared" ca="1" si="16"/>
        <v xml:space="preserve"> </v>
      </c>
    </row>
    <row r="892" spans="1:8" s="83" customFormat="1" x14ac:dyDescent="0.2">
      <c r="A892" s="54" t="s">
        <v>8631</v>
      </c>
      <c r="B892" s="84" t="str">
        <f ca="1">LEFT(A892,9)&amp;'IO RSL'!U741&amp;C892</f>
        <v>:1037A0000000000000000000000000000000000019</v>
      </c>
      <c r="C892" s="83" t="str">
        <f ca="1">IF(LEN(RIGHT(DEC2HEX(255-(HEX2DEC(MID(A892,2,2))+HEX2DEC(MID(A892,4,2))+HEX2DEC(MID(A892,6,2))+HEX2DEC(MID(A892,8,2))+'IO RSL'!V741)+1),2))&gt;1,RIGHT(DEC2HEX(255-(HEX2DEC(MID(A892,2,2))+HEX2DEC(MID(A892,4,2))+HEX2DEC(MID(A892,6,2))+HEX2DEC(MID(A892,8,2))+'IO RSL'!V741)+1),2),"0"&amp;RIGHT(DEC2HEX(255-(HEX2DEC(MID(A892,2,2))+HEX2DEC(MID(A892,4,2))+HEX2DEC(MID(A892,6,2))+HEX2DEC(MID(A892,8,2))+'IO RSL'!V741)+1),2))</f>
        <v>19</v>
      </c>
      <c r="G892" s="83" t="s">
        <v>8631</v>
      </c>
      <c r="H892" s="83" t="str">
        <f t="shared" ca="1" si="16"/>
        <v xml:space="preserve"> </v>
      </c>
    </row>
    <row r="893" spans="1:8" s="83" customFormat="1" x14ac:dyDescent="0.2">
      <c r="A893" s="54" t="s">
        <v>8632</v>
      </c>
      <c r="B893" s="84" t="str">
        <f ca="1">LEFT(A893,9)&amp;'IO RSL'!U742&amp;C893</f>
        <v>:1037B0000000000000000000000000000000000009</v>
      </c>
      <c r="C893" s="83" t="str">
        <f ca="1">IF(LEN(RIGHT(DEC2HEX(255-(HEX2DEC(MID(A893,2,2))+HEX2DEC(MID(A893,4,2))+HEX2DEC(MID(A893,6,2))+HEX2DEC(MID(A893,8,2))+'IO RSL'!V742)+1),2))&gt;1,RIGHT(DEC2HEX(255-(HEX2DEC(MID(A893,2,2))+HEX2DEC(MID(A893,4,2))+HEX2DEC(MID(A893,6,2))+HEX2DEC(MID(A893,8,2))+'IO RSL'!V742)+1),2),"0"&amp;RIGHT(DEC2HEX(255-(HEX2DEC(MID(A893,2,2))+HEX2DEC(MID(A893,4,2))+HEX2DEC(MID(A893,6,2))+HEX2DEC(MID(A893,8,2))+'IO RSL'!V742)+1),2))</f>
        <v>09</v>
      </c>
      <c r="G893" s="83" t="s">
        <v>8632</v>
      </c>
      <c r="H893" s="83" t="str">
        <f t="shared" ca="1" si="16"/>
        <v xml:space="preserve"> </v>
      </c>
    </row>
    <row r="894" spans="1:8" s="83" customFormat="1" x14ac:dyDescent="0.2">
      <c r="A894" s="54" t="s">
        <v>8633</v>
      </c>
      <c r="B894" s="84" t="str">
        <f ca="1">LEFT(A894,9)&amp;'IO RSL'!U743&amp;C894</f>
        <v>:1037C00000000000000000000000000000000000F9</v>
      </c>
      <c r="C894" s="83" t="str">
        <f ca="1">IF(LEN(RIGHT(DEC2HEX(255-(HEX2DEC(MID(A894,2,2))+HEX2DEC(MID(A894,4,2))+HEX2DEC(MID(A894,6,2))+HEX2DEC(MID(A894,8,2))+'IO RSL'!V743)+1),2))&gt;1,RIGHT(DEC2HEX(255-(HEX2DEC(MID(A894,2,2))+HEX2DEC(MID(A894,4,2))+HEX2DEC(MID(A894,6,2))+HEX2DEC(MID(A894,8,2))+'IO RSL'!V743)+1),2),"0"&amp;RIGHT(DEC2HEX(255-(HEX2DEC(MID(A894,2,2))+HEX2DEC(MID(A894,4,2))+HEX2DEC(MID(A894,6,2))+HEX2DEC(MID(A894,8,2))+'IO RSL'!V743)+1),2))</f>
        <v>F9</v>
      </c>
      <c r="G894" s="83" t="s">
        <v>8633</v>
      </c>
      <c r="H894" s="83" t="str">
        <f t="shared" ca="1" si="16"/>
        <v xml:space="preserve"> </v>
      </c>
    </row>
    <row r="895" spans="1:8" s="83" customFormat="1" x14ac:dyDescent="0.2">
      <c r="A895" s="54" t="s">
        <v>8634</v>
      </c>
      <c r="B895" s="84" t="str">
        <f ca="1">LEFT(A895,9)&amp;'IO RSL'!U744&amp;C895</f>
        <v>:1037D00000000000000000000000000000000000E9</v>
      </c>
      <c r="C895" s="83" t="str">
        <f ca="1">IF(LEN(RIGHT(DEC2HEX(255-(HEX2DEC(MID(A895,2,2))+HEX2DEC(MID(A895,4,2))+HEX2DEC(MID(A895,6,2))+HEX2DEC(MID(A895,8,2))+'IO RSL'!V744)+1),2))&gt;1,RIGHT(DEC2HEX(255-(HEX2DEC(MID(A895,2,2))+HEX2DEC(MID(A895,4,2))+HEX2DEC(MID(A895,6,2))+HEX2DEC(MID(A895,8,2))+'IO RSL'!V744)+1),2),"0"&amp;RIGHT(DEC2HEX(255-(HEX2DEC(MID(A895,2,2))+HEX2DEC(MID(A895,4,2))+HEX2DEC(MID(A895,6,2))+HEX2DEC(MID(A895,8,2))+'IO RSL'!V744)+1),2))</f>
        <v>E9</v>
      </c>
      <c r="G895" s="83" t="s">
        <v>8634</v>
      </c>
      <c r="H895" s="83" t="str">
        <f t="shared" ca="1" si="16"/>
        <v xml:space="preserve"> </v>
      </c>
    </row>
    <row r="896" spans="1:8" s="83" customFormat="1" x14ac:dyDescent="0.2">
      <c r="A896" s="54" t="s">
        <v>8635</v>
      </c>
      <c r="B896" s="84" t="str">
        <f ca="1">LEFT(A896,9)&amp;'IO RSL'!U745&amp;C896</f>
        <v>:1037E00000000000000000000000000000000000D9</v>
      </c>
      <c r="C896" s="83" t="str">
        <f ca="1">IF(LEN(RIGHT(DEC2HEX(255-(HEX2DEC(MID(A896,2,2))+HEX2DEC(MID(A896,4,2))+HEX2DEC(MID(A896,6,2))+HEX2DEC(MID(A896,8,2))+'IO RSL'!V745)+1),2))&gt;1,RIGHT(DEC2HEX(255-(HEX2DEC(MID(A896,2,2))+HEX2DEC(MID(A896,4,2))+HEX2DEC(MID(A896,6,2))+HEX2DEC(MID(A896,8,2))+'IO RSL'!V745)+1),2),"0"&amp;RIGHT(DEC2HEX(255-(HEX2DEC(MID(A896,2,2))+HEX2DEC(MID(A896,4,2))+HEX2DEC(MID(A896,6,2))+HEX2DEC(MID(A896,8,2))+'IO RSL'!V745)+1),2))</f>
        <v>D9</v>
      </c>
      <c r="G896" s="83" t="s">
        <v>8635</v>
      </c>
      <c r="H896" s="83" t="str">
        <f t="shared" ca="1" si="16"/>
        <v xml:space="preserve"> </v>
      </c>
    </row>
    <row r="897" spans="1:8" s="83" customFormat="1" x14ac:dyDescent="0.2">
      <c r="A897" s="54" t="s">
        <v>8636</v>
      </c>
      <c r="B897" s="84" t="str">
        <f ca="1">LEFT(A897,9)&amp;'IO RSL'!U746&amp;C897</f>
        <v>:1037F00000000000000000000000000000000000C9</v>
      </c>
      <c r="C897" s="83" t="str">
        <f ca="1">IF(LEN(RIGHT(DEC2HEX(255-(HEX2DEC(MID(A897,2,2))+HEX2DEC(MID(A897,4,2))+HEX2DEC(MID(A897,6,2))+HEX2DEC(MID(A897,8,2))+'IO RSL'!V746)+1),2))&gt;1,RIGHT(DEC2HEX(255-(HEX2DEC(MID(A897,2,2))+HEX2DEC(MID(A897,4,2))+HEX2DEC(MID(A897,6,2))+HEX2DEC(MID(A897,8,2))+'IO RSL'!V746)+1),2),"0"&amp;RIGHT(DEC2HEX(255-(HEX2DEC(MID(A897,2,2))+HEX2DEC(MID(A897,4,2))+HEX2DEC(MID(A897,6,2))+HEX2DEC(MID(A897,8,2))+'IO RSL'!V746)+1),2))</f>
        <v>C9</v>
      </c>
      <c r="G897" s="83" t="s">
        <v>8636</v>
      </c>
      <c r="H897" s="83" t="str">
        <f t="shared" ca="1" si="16"/>
        <v xml:space="preserve"> </v>
      </c>
    </row>
    <row r="898" spans="1:8" s="83" customFormat="1" x14ac:dyDescent="0.2">
      <c r="A898" s="54" t="s">
        <v>8637</v>
      </c>
      <c r="B898" s="84" t="str">
        <f ca="1">LEFT(A898,9)&amp;'IO RSL'!U747&amp;C898</f>
        <v>:1038000000000000000000000000000000000000B8</v>
      </c>
      <c r="C898" s="83" t="str">
        <f ca="1">IF(LEN(RIGHT(DEC2HEX(255-(HEX2DEC(MID(A898,2,2))+HEX2DEC(MID(A898,4,2))+HEX2DEC(MID(A898,6,2))+HEX2DEC(MID(A898,8,2))+'IO RSL'!V747)+1),2))&gt;1,RIGHT(DEC2HEX(255-(HEX2DEC(MID(A898,2,2))+HEX2DEC(MID(A898,4,2))+HEX2DEC(MID(A898,6,2))+HEX2DEC(MID(A898,8,2))+'IO RSL'!V747)+1),2),"0"&amp;RIGHT(DEC2HEX(255-(HEX2DEC(MID(A898,2,2))+HEX2DEC(MID(A898,4,2))+HEX2DEC(MID(A898,6,2))+HEX2DEC(MID(A898,8,2))+'IO RSL'!V747)+1),2))</f>
        <v>B8</v>
      </c>
      <c r="G898" s="83" t="s">
        <v>8637</v>
      </c>
      <c r="H898" s="83" t="str">
        <f t="shared" ca="1" si="16"/>
        <v xml:space="preserve"> </v>
      </c>
    </row>
    <row r="899" spans="1:8" s="83" customFormat="1" x14ac:dyDescent="0.2">
      <c r="A899" s="54" t="s">
        <v>8638</v>
      </c>
      <c r="B899" s="84" t="str">
        <f ca="1">LEFT(A899,9)&amp;'IO RSL'!U748&amp;C899</f>
        <v>:1038100000000000000000000000000000000000A8</v>
      </c>
      <c r="C899" s="83" t="str">
        <f ca="1">IF(LEN(RIGHT(DEC2HEX(255-(HEX2DEC(MID(A899,2,2))+HEX2DEC(MID(A899,4,2))+HEX2DEC(MID(A899,6,2))+HEX2DEC(MID(A899,8,2))+'IO RSL'!V748)+1),2))&gt;1,RIGHT(DEC2HEX(255-(HEX2DEC(MID(A899,2,2))+HEX2DEC(MID(A899,4,2))+HEX2DEC(MID(A899,6,2))+HEX2DEC(MID(A899,8,2))+'IO RSL'!V748)+1),2),"0"&amp;RIGHT(DEC2HEX(255-(HEX2DEC(MID(A899,2,2))+HEX2DEC(MID(A899,4,2))+HEX2DEC(MID(A899,6,2))+HEX2DEC(MID(A899,8,2))+'IO RSL'!V748)+1),2))</f>
        <v>A8</v>
      </c>
      <c r="G899" s="83" t="s">
        <v>8638</v>
      </c>
      <c r="H899" s="83" t="str">
        <f t="shared" ref="H899:H962" ca="1" si="17">IF(B899&lt;&gt;G899,1," ")</f>
        <v xml:space="preserve"> </v>
      </c>
    </row>
    <row r="900" spans="1:8" s="83" customFormat="1" x14ac:dyDescent="0.2">
      <c r="A900" s="54" t="s">
        <v>8639</v>
      </c>
      <c r="B900" s="84" t="str">
        <f ca="1">LEFT(A900,9)&amp;'IO RSL'!U749&amp;C900</f>
        <v>:103820000000000000000000000000000000000098</v>
      </c>
      <c r="C900" s="83" t="str">
        <f ca="1">IF(LEN(RIGHT(DEC2HEX(255-(HEX2DEC(MID(A900,2,2))+HEX2DEC(MID(A900,4,2))+HEX2DEC(MID(A900,6,2))+HEX2DEC(MID(A900,8,2))+'IO RSL'!V749)+1),2))&gt;1,RIGHT(DEC2HEX(255-(HEX2DEC(MID(A900,2,2))+HEX2DEC(MID(A900,4,2))+HEX2DEC(MID(A900,6,2))+HEX2DEC(MID(A900,8,2))+'IO RSL'!V749)+1),2),"0"&amp;RIGHT(DEC2HEX(255-(HEX2DEC(MID(A900,2,2))+HEX2DEC(MID(A900,4,2))+HEX2DEC(MID(A900,6,2))+HEX2DEC(MID(A900,8,2))+'IO RSL'!V749)+1),2))</f>
        <v>98</v>
      </c>
      <c r="G900" s="83" t="s">
        <v>8639</v>
      </c>
      <c r="H900" s="83" t="str">
        <f t="shared" ca="1" si="17"/>
        <v xml:space="preserve"> </v>
      </c>
    </row>
    <row r="901" spans="1:8" s="83" customFormat="1" x14ac:dyDescent="0.2">
      <c r="A901" s="54" t="s">
        <v>8640</v>
      </c>
      <c r="B901" s="84" t="str">
        <f ca="1">LEFT(A901,9)&amp;'IO RSL'!U750&amp;C901</f>
        <v>:103830000000000000000000000000000000000088</v>
      </c>
      <c r="C901" s="83" t="str">
        <f ca="1">IF(LEN(RIGHT(DEC2HEX(255-(HEX2DEC(MID(A901,2,2))+HEX2DEC(MID(A901,4,2))+HEX2DEC(MID(A901,6,2))+HEX2DEC(MID(A901,8,2))+'IO RSL'!V750)+1),2))&gt;1,RIGHT(DEC2HEX(255-(HEX2DEC(MID(A901,2,2))+HEX2DEC(MID(A901,4,2))+HEX2DEC(MID(A901,6,2))+HEX2DEC(MID(A901,8,2))+'IO RSL'!V750)+1),2),"0"&amp;RIGHT(DEC2HEX(255-(HEX2DEC(MID(A901,2,2))+HEX2DEC(MID(A901,4,2))+HEX2DEC(MID(A901,6,2))+HEX2DEC(MID(A901,8,2))+'IO RSL'!V750)+1),2))</f>
        <v>88</v>
      </c>
      <c r="G901" s="83" t="s">
        <v>8640</v>
      </c>
      <c r="H901" s="83" t="str">
        <f t="shared" ca="1" si="17"/>
        <v xml:space="preserve"> </v>
      </c>
    </row>
    <row r="902" spans="1:8" s="83" customFormat="1" x14ac:dyDescent="0.2">
      <c r="A902" s="54" t="s">
        <v>8641</v>
      </c>
      <c r="B902" s="84" t="str">
        <f ca="1">LEFT(A902,9)&amp;'IO RSL'!U751&amp;C902</f>
        <v>:103840000000000000000000000000000000000078</v>
      </c>
      <c r="C902" s="83" t="str">
        <f ca="1">IF(LEN(RIGHT(DEC2HEX(255-(HEX2DEC(MID(A902,2,2))+HEX2DEC(MID(A902,4,2))+HEX2DEC(MID(A902,6,2))+HEX2DEC(MID(A902,8,2))+'IO RSL'!V751)+1),2))&gt;1,RIGHT(DEC2HEX(255-(HEX2DEC(MID(A902,2,2))+HEX2DEC(MID(A902,4,2))+HEX2DEC(MID(A902,6,2))+HEX2DEC(MID(A902,8,2))+'IO RSL'!V751)+1),2),"0"&amp;RIGHT(DEC2HEX(255-(HEX2DEC(MID(A902,2,2))+HEX2DEC(MID(A902,4,2))+HEX2DEC(MID(A902,6,2))+HEX2DEC(MID(A902,8,2))+'IO RSL'!V751)+1),2))</f>
        <v>78</v>
      </c>
      <c r="G902" s="83" t="s">
        <v>8641</v>
      </c>
      <c r="H902" s="83" t="str">
        <f t="shared" ca="1" si="17"/>
        <v xml:space="preserve"> </v>
      </c>
    </row>
    <row r="903" spans="1:8" s="83" customFormat="1" x14ac:dyDescent="0.2">
      <c r="A903" s="54" t="s">
        <v>8642</v>
      </c>
      <c r="B903" s="84" t="str">
        <f ca="1">LEFT(A903,9)&amp;'IO RSL'!U752&amp;C903</f>
        <v>:103850000000000000000000000000000000000068</v>
      </c>
      <c r="C903" s="83" t="str">
        <f ca="1">IF(LEN(RIGHT(DEC2HEX(255-(HEX2DEC(MID(A903,2,2))+HEX2DEC(MID(A903,4,2))+HEX2DEC(MID(A903,6,2))+HEX2DEC(MID(A903,8,2))+'IO RSL'!V752)+1),2))&gt;1,RIGHT(DEC2HEX(255-(HEX2DEC(MID(A903,2,2))+HEX2DEC(MID(A903,4,2))+HEX2DEC(MID(A903,6,2))+HEX2DEC(MID(A903,8,2))+'IO RSL'!V752)+1),2),"0"&amp;RIGHT(DEC2HEX(255-(HEX2DEC(MID(A903,2,2))+HEX2DEC(MID(A903,4,2))+HEX2DEC(MID(A903,6,2))+HEX2DEC(MID(A903,8,2))+'IO RSL'!V752)+1),2))</f>
        <v>68</v>
      </c>
      <c r="G903" s="83" t="s">
        <v>8642</v>
      </c>
      <c r="H903" s="83" t="str">
        <f t="shared" ca="1" si="17"/>
        <v xml:space="preserve"> </v>
      </c>
    </row>
    <row r="904" spans="1:8" s="83" customFormat="1" x14ac:dyDescent="0.2">
      <c r="A904" s="54" t="s">
        <v>8643</v>
      </c>
      <c r="B904" s="84" t="str">
        <f ca="1">LEFT(A904,9)&amp;'IO RSL'!U753&amp;C904</f>
        <v>:103860000000000000000000000000000000000058</v>
      </c>
      <c r="C904" s="83" t="str">
        <f ca="1">IF(LEN(RIGHT(DEC2HEX(255-(HEX2DEC(MID(A904,2,2))+HEX2DEC(MID(A904,4,2))+HEX2DEC(MID(A904,6,2))+HEX2DEC(MID(A904,8,2))+'IO RSL'!V753)+1),2))&gt;1,RIGHT(DEC2HEX(255-(HEX2DEC(MID(A904,2,2))+HEX2DEC(MID(A904,4,2))+HEX2DEC(MID(A904,6,2))+HEX2DEC(MID(A904,8,2))+'IO RSL'!V753)+1),2),"0"&amp;RIGHT(DEC2HEX(255-(HEX2DEC(MID(A904,2,2))+HEX2DEC(MID(A904,4,2))+HEX2DEC(MID(A904,6,2))+HEX2DEC(MID(A904,8,2))+'IO RSL'!V753)+1),2))</f>
        <v>58</v>
      </c>
      <c r="G904" s="83" t="s">
        <v>8643</v>
      </c>
      <c r="H904" s="83" t="str">
        <f t="shared" ca="1" si="17"/>
        <v xml:space="preserve"> </v>
      </c>
    </row>
    <row r="905" spans="1:8" s="83" customFormat="1" x14ac:dyDescent="0.2">
      <c r="A905" s="54" t="s">
        <v>8644</v>
      </c>
      <c r="B905" s="84" t="str">
        <f ca="1">LEFT(A905,9)&amp;'IO RSL'!U754&amp;C905</f>
        <v>:103870000000000000000000000000000000000048</v>
      </c>
      <c r="C905" s="83" t="str">
        <f ca="1">IF(LEN(RIGHT(DEC2HEX(255-(HEX2DEC(MID(A905,2,2))+HEX2DEC(MID(A905,4,2))+HEX2DEC(MID(A905,6,2))+HEX2DEC(MID(A905,8,2))+'IO RSL'!V754)+1),2))&gt;1,RIGHT(DEC2HEX(255-(HEX2DEC(MID(A905,2,2))+HEX2DEC(MID(A905,4,2))+HEX2DEC(MID(A905,6,2))+HEX2DEC(MID(A905,8,2))+'IO RSL'!V754)+1),2),"0"&amp;RIGHT(DEC2HEX(255-(HEX2DEC(MID(A905,2,2))+HEX2DEC(MID(A905,4,2))+HEX2DEC(MID(A905,6,2))+HEX2DEC(MID(A905,8,2))+'IO RSL'!V754)+1),2))</f>
        <v>48</v>
      </c>
      <c r="G905" s="83" t="s">
        <v>8644</v>
      </c>
      <c r="H905" s="83" t="str">
        <f t="shared" ca="1" si="17"/>
        <v xml:space="preserve"> </v>
      </c>
    </row>
    <row r="906" spans="1:8" s="83" customFormat="1" x14ac:dyDescent="0.2">
      <c r="A906" s="54" t="s">
        <v>8645</v>
      </c>
      <c r="B906" s="84" t="str">
        <f ca="1">LEFT(A906,9)&amp;'IO RSL'!U755&amp;C906</f>
        <v>:103880000000000000000000000000000000000038</v>
      </c>
      <c r="C906" s="83" t="str">
        <f ca="1">IF(LEN(RIGHT(DEC2HEX(255-(HEX2DEC(MID(A906,2,2))+HEX2DEC(MID(A906,4,2))+HEX2DEC(MID(A906,6,2))+HEX2DEC(MID(A906,8,2))+'IO RSL'!V755)+1),2))&gt;1,RIGHT(DEC2HEX(255-(HEX2DEC(MID(A906,2,2))+HEX2DEC(MID(A906,4,2))+HEX2DEC(MID(A906,6,2))+HEX2DEC(MID(A906,8,2))+'IO RSL'!V755)+1),2),"0"&amp;RIGHT(DEC2HEX(255-(HEX2DEC(MID(A906,2,2))+HEX2DEC(MID(A906,4,2))+HEX2DEC(MID(A906,6,2))+HEX2DEC(MID(A906,8,2))+'IO RSL'!V755)+1),2))</f>
        <v>38</v>
      </c>
      <c r="G906" s="83" t="s">
        <v>8645</v>
      </c>
      <c r="H906" s="83" t="str">
        <f t="shared" ca="1" si="17"/>
        <v xml:space="preserve"> </v>
      </c>
    </row>
    <row r="907" spans="1:8" s="83" customFormat="1" x14ac:dyDescent="0.2">
      <c r="A907" s="54" t="s">
        <v>8646</v>
      </c>
      <c r="B907" s="84" t="str">
        <f ca="1">LEFT(A907,9)&amp;'IO RSL'!U756&amp;C907</f>
        <v>:103890000000000000000000000000000000000028</v>
      </c>
      <c r="C907" s="83" t="str">
        <f ca="1">IF(LEN(RIGHT(DEC2HEX(255-(HEX2DEC(MID(A907,2,2))+HEX2DEC(MID(A907,4,2))+HEX2DEC(MID(A907,6,2))+HEX2DEC(MID(A907,8,2))+'IO RSL'!V756)+1),2))&gt;1,RIGHT(DEC2HEX(255-(HEX2DEC(MID(A907,2,2))+HEX2DEC(MID(A907,4,2))+HEX2DEC(MID(A907,6,2))+HEX2DEC(MID(A907,8,2))+'IO RSL'!V756)+1),2),"0"&amp;RIGHT(DEC2HEX(255-(HEX2DEC(MID(A907,2,2))+HEX2DEC(MID(A907,4,2))+HEX2DEC(MID(A907,6,2))+HEX2DEC(MID(A907,8,2))+'IO RSL'!V756)+1),2))</f>
        <v>28</v>
      </c>
      <c r="G907" s="83" t="s">
        <v>8646</v>
      </c>
      <c r="H907" s="83" t="str">
        <f t="shared" ca="1" si="17"/>
        <v xml:space="preserve"> </v>
      </c>
    </row>
    <row r="908" spans="1:8" s="83" customFormat="1" x14ac:dyDescent="0.2">
      <c r="A908" s="54" t="s">
        <v>8647</v>
      </c>
      <c r="B908" s="84" t="str">
        <f ca="1">LEFT(A908,9)&amp;'IO RSL'!U757&amp;C908</f>
        <v>:1038A0000000000000000000000000000000000018</v>
      </c>
      <c r="C908" s="83" t="str">
        <f ca="1">IF(LEN(RIGHT(DEC2HEX(255-(HEX2DEC(MID(A908,2,2))+HEX2DEC(MID(A908,4,2))+HEX2DEC(MID(A908,6,2))+HEX2DEC(MID(A908,8,2))+'IO RSL'!V757)+1),2))&gt;1,RIGHT(DEC2HEX(255-(HEX2DEC(MID(A908,2,2))+HEX2DEC(MID(A908,4,2))+HEX2DEC(MID(A908,6,2))+HEX2DEC(MID(A908,8,2))+'IO RSL'!V757)+1),2),"0"&amp;RIGHT(DEC2HEX(255-(HEX2DEC(MID(A908,2,2))+HEX2DEC(MID(A908,4,2))+HEX2DEC(MID(A908,6,2))+HEX2DEC(MID(A908,8,2))+'IO RSL'!V757)+1),2))</f>
        <v>18</v>
      </c>
      <c r="G908" s="83" t="s">
        <v>8647</v>
      </c>
      <c r="H908" s="83" t="str">
        <f t="shared" ca="1" si="17"/>
        <v xml:space="preserve"> </v>
      </c>
    </row>
    <row r="909" spans="1:8" s="83" customFormat="1" x14ac:dyDescent="0.2">
      <c r="A909" s="54" t="s">
        <v>8648</v>
      </c>
      <c r="B909" s="84" t="str">
        <f ca="1">LEFT(A909,9)&amp;'IO RSL'!U758&amp;C909</f>
        <v>:1038B0000000000000000000000000000000000008</v>
      </c>
      <c r="C909" s="83" t="str">
        <f ca="1">IF(LEN(RIGHT(DEC2HEX(255-(HEX2DEC(MID(A909,2,2))+HEX2DEC(MID(A909,4,2))+HEX2DEC(MID(A909,6,2))+HEX2DEC(MID(A909,8,2))+'IO RSL'!V758)+1),2))&gt;1,RIGHT(DEC2HEX(255-(HEX2DEC(MID(A909,2,2))+HEX2DEC(MID(A909,4,2))+HEX2DEC(MID(A909,6,2))+HEX2DEC(MID(A909,8,2))+'IO RSL'!V758)+1),2),"0"&amp;RIGHT(DEC2HEX(255-(HEX2DEC(MID(A909,2,2))+HEX2DEC(MID(A909,4,2))+HEX2DEC(MID(A909,6,2))+HEX2DEC(MID(A909,8,2))+'IO RSL'!V758)+1),2))</f>
        <v>08</v>
      </c>
      <c r="G909" s="83" t="s">
        <v>8648</v>
      </c>
      <c r="H909" s="83" t="str">
        <f t="shared" ca="1" si="17"/>
        <v xml:space="preserve"> </v>
      </c>
    </row>
    <row r="910" spans="1:8" s="83" customFormat="1" x14ac:dyDescent="0.2">
      <c r="A910" s="54" t="s">
        <v>8649</v>
      </c>
      <c r="B910" s="84" t="str">
        <f ca="1">LEFT(A910,9)&amp;'IO RSL'!U759&amp;C910</f>
        <v>:1038C00000000000000000000000000000000000F8</v>
      </c>
      <c r="C910" s="83" t="str">
        <f ca="1">IF(LEN(RIGHT(DEC2HEX(255-(HEX2DEC(MID(A910,2,2))+HEX2DEC(MID(A910,4,2))+HEX2DEC(MID(A910,6,2))+HEX2DEC(MID(A910,8,2))+'IO RSL'!V759)+1),2))&gt;1,RIGHT(DEC2HEX(255-(HEX2DEC(MID(A910,2,2))+HEX2DEC(MID(A910,4,2))+HEX2DEC(MID(A910,6,2))+HEX2DEC(MID(A910,8,2))+'IO RSL'!V759)+1),2),"0"&amp;RIGHT(DEC2HEX(255-(HEX2DEC(MID(A910,2,2))+HEX2DEC(MID(A910,4,2))+HEX2DEC(MID(A910,6,2))+HEX2DEC(MID(A910,8,2))+'IO RSL'!V759)+1),2))</f>
        <v>F8</v>
      </c>
      <c r="G910" s="83" t="s">
        <v>8649</v>
      </c>
      <c r="H910" s="83" t="str">
        <f t="shared" ca="1" si="17"/>
        <v xml:space="preserve"> </v>
      </c>
    </row>
    <row r="911" spans="1:8" s="83" customFormat="1" x14ac:dyDescent="0.2">
      <c r="A911" s="54" t="s">
        <v>8650</v>
      </c>
      <c r="B911" s="84" t="str">
        <f ca="1">LEFT(A911,9)&amp;'IO RSL'!U760&amp;C911</f>
        <v>:1038D00000000000000000000000000000000000E8</v>
      </c>
      <c r="C911" s="83" t="str">
        <f ca="1">IF(LEN(RIGHT(DEC2HEX(255-(HEX2DEC(MID(A911,2,2))+HEX2DEC(MID(A911,4,2))+HEX2DEC(MID(A911,6,2))+HEX2DEC(MID(A911,8,2))+'IO RSL'!V760)+1),2))&gt;1,RIGHT(DEC2HEX(255-(HEX2DEC(MID(A911,2,2))+HEX2DEC(MID(A911,4,2))+HEX2DEC(MID(A911,6,2))+HEX2DEC(MID(A911,8,2))+'IO RSL'!V760)+1),2),"0"&amp;RIGHT(DEC2HEX(255-(HEX2DEC(MID(A911,2,2))+HEX2DEC(MID(A911,4,2))+HEX2DEC(MID(A911,6,2))+HEX2DEC(MID(A911,8,2))+'IO RSL'!V760)+1),2))</f>
        <v>E8</v>
      </c>
      <c r="G911" s="83" t="s">
        <v>8650</v>
      </c>
      <c r="H911" s="83" t="str">
        <f t="shared" ca="1" si="17"/>
        <v xml:space="preserve"> </v>
      </c>
    </row>
    <row r="912" spans="1:8" s="83" customFormat="1" x14ac:dyDescent="0.2">
      <c r="A912" s="54" t="s">
        <v>8651</v>
      </c>
      <c r="B912" s="84" t="str">
        <f ca="1">LEFT(A912,9)&amp;'IO RSL'!U761&amp;C912</f>
        <v>:1038E00000000000000000000000000000000000D8</v>
      </c>
      <c r="C912" s="83" t="str">
        <f ca="1">IF(LEN(RIGHT(DEC2HEX(255-(HEX2DEC(MID(A912,2,2))+HEX2DEC(MID(A912,4,2))+HEX2DEC(MID(A912,6,2))+HEX2DEC(MID(A912,8,2))+'IO RSL'!V761)+1),2))&gt;1,RIGHT(DEC2HEX(255-(HEX2DEC(MID(A912,2,2))+HEX2DEC(MID(A912,4,2))+HEX2DEC(MID(A912,6,2))+HEX2DEC(MID(A912,8,2))+'IO RSL'!V761)+1),2),"0"&amp;RIGHT(DEC2HEX(255-(HEX2DEC(MID(A912,2,2))+HEX2DEC(MID(A912,4,2))+HEX2DEC(MID(A912,6,2))+HEX2DEC(MID(A912,8,2))+'IO RSL'!V761)+1),2))</f>
        <v>D8</v>
      </c>
      <c r="G912" s="83" t="s">
        <v>8651</v>
      </c>
      <c r="H912" s="83" t="str">
        <f t="shared" ca="1" si="17"/>
        <v xml:space="preserve"> </v>
      </c>
    </row>
    <row r="913" spans="1:8" s="83" customFormat="1" x14ac:dyDescent="0.2">
      <c r="A913" s="54" t="s">
        <v>8652</v>
      </c>
      <c r="B913" s="84" t="str">
        <f ca="1">LEFT(A913,9)&amp;'IO RSL'!U762&amp;C913</f>
        <v>:1038F00000000000000000000000000000000000C8</v>
      </c>
      <c r="C913" s="83" t="str">
        <f ca="1">IF(LEN(RIGHT(DEC2HEX(255-(HEX2DEC(MID(A913,2,2))+HEX2DEC(MID(A913,4,2))+HEX2DEC(MID(A913,6,2))+HEX2DEC(MID(A913,8,2))+'IO RSL'!V762)+1),2))&gt;1,RIGHT(DEC2HEX(255-(HEX2DEC(MID(A913,2,2))+HEX2DEC(MID(A913,4,2))+HEX2DEC(MID(A913,6,2))+HEX2DEC(MID(A913,8,2))+'IO RSL'!V762)+1),2),"0"&amp;RIGHT(DEC2HEX(255-(HEX2DEC(MID(A913,2,2))+HEX2DEC(MID(A913,4,2))+HEX2DEC(MID(A913,6,2))+HEX2DEC(MID(A913,8,2))+'IO RSL'!V762)+1),2))</f>
        <v>C8</v>
      </c>
      <c r="G913" s="83" t="s">
        <v>8652</v>
      </c>
      <c r="H913" s="83" t="str">
        <f t="shared" ca="1" si="17"/>
        <v xml:space="preserve"> </v>
      </c>
    </row>
    <row r="914" spans="1:8" s="83" customFormat="1" x14ac:dyDescent="0.2">
      <c r="A914" s="54" t="s">
        <v>8653</v>
      </c>
      <c r="B914" s="84" t="str">
        <f ca="1">LEFT(A914,9)&amp;'IO RSL'!U763&amp;C914</f>
        <v>:1039000000000000000000000000000000000000B7</v>
      </c>
      <c r="C914" s="83" t="str">
        <f ca="1">IF(LEN(RIGHT(DEC2HEX(255-(HEX2DEC(MID(A914,2,2))+HEX2DEC(MID(A914,4,2))+HEX2DEC(MID(A914,6,2))+HEX2DEC(MID(A914,8,2))+'IO RSL'!V763)+1),2))&gt;1,RIGHT(DEC2HEX(255-(HEX2DEC(MID(A914,2,2))+HEX2DEC(MID(A914,4,2))+HEX2DEC(MID(A914,6,2))+HEX2DEC(MID(A914,8,2))+'IO RSL'!V763)+1),2),"0"&amp;RIGHT(DEC2HEX(255-(HEX2DEC(MID(A914,2,2))+HEX2DEC(MID(A914,4,2))+HEX2DEC(MID(A914,6,2))+HEX2DEC(MID(A914,8,2))+'IO RSL'!V763)+1),2))</f>
        <v>B7</v>
      </c>
      <c r="G914" s="83" t="s">
        <v>8653</v>
      </c>
      <c r="H914" s="83" t="str">
        <f t="shared" ca="1" si="17"/>
        <v xml:space="preserve"> </v>
      </c>
    </row>
    <row r="915" spans="1:8" s="83" customFormat="1" x14ac:dyDescent="0.2">
      <c r="A915" s="54" t="s">
        <v>8654</v>
      </c>
      <c r="B915" s="84" t="str">
        <f ca="1">LEFT(A915,9)&amp;'IO RSL'!U764&amp;C915</f>
        <v>:1039100000000000000000000000000000000000A7</v>
      </c>
      <c r="C915" s="83" t="str">
        <f ca="1">IF(LEN(RIGHT(DEC2HEX(255-(HEX2DEC(MID(A915,2,2))+HEX2DEC(MID(A915,4,2))+HEX2DEC(MID(A915,6,2))+HEX2DEC(MID(A915,8,2))+'IO RSL'!V764)+1),2))&gt;1,RIGHT(DEC2HEX(255-(HEX2DEC(MID(A915,2,2))+HEX2DEC(MID(A915,4,2))+HEX2DEC(MID(A915,6,2))+HEX2DEC(MID(A915,8,2))+'IO RSL'!V764)+1),2),"0"&amp;RIGHT(DEC2HEX(255-(HEX2DEC(MID(A915,2,2))+HEX2DEC(MID(A915,4,2))+HEX2DEC(MID(A915,6,2))+HEX2DEC(MID(A915,8,2))+'IO RSL'!V764)+1),2))</f>
        <v>A7</v>
      </c>
      <c r="G915" s="83" t="s">
        <v>8654</v>
      </c>
      <c r="H915" s="83" t="str">
        <f t="shared" ca="1" si="17"/>
        <v xml:space="preserve"> </v>
      </c>
    </row>
    <row r="916" spans="1:8" s="83" customFormat="1" x14ac:dyDescent="0.2">
      <c r="A916" s="54" t="s">
        <v>9786</v>
      </c>
      <c r="B916" s="84" t="str">
        <f ca="1">LEFT(A916,9)&amp;'IO RSL'!U765&amp;MID(A916,26,16)&amp;C916</f>
        <v>:103920000000000000000000000000000000000097</v>
      </c>
      <c r="C916" s="83" t="str">
        <f ca="1">IF(LEN(RIGHT(DEC2HEX(255-(HEX2DEC(MID(A916,2,2))+HEX2DEC(MID(A916,4,2))+HEX2DEC(MID(A916,6,2))+HEX2DEC(MID(A916,8,2))+'IO RSL'!V765)+1),2))&gt;1,RIGHT(DEC2HEX(255-(HEX2DEC(MID(A916,2,2))+HEX2DEC(MID(A916,4,2))+HEX2DEC(MID(A916,6,2))+HEX2DEC(MID(A916,8,2))+'IO RSL'!V765)+1),2),"0"&amp;RIGHT(DEC2HEX(255-(HEX2DEC(MID(A916,2,2))+HEX2DEC(MID(A916,4,2))+HEX2DEC(MID(A916,6,2))+HEX2DEC(MID(A916,8,2))+'IO RSL'!V765)+1),2))</f>
        <v>97</v>
      </c>
      <c r="G916" s="83" t="s">
        <v>10875</v>
      </c>
      <c r="H916" s="83" t="str">
        <f t="shared" ca="1" si="17"/>
        <v xml:space="preserve"> </v>
      </c>
    </row>
    <row r="917" spans="1:8" s="83" customFormat="1" x14ac:dyDescent="0.2">
      <c r="A917" t="s">
        <v>8655</v>
      </c>
      <c r="B917" s="84" t="str">
        <f>A917</f>
        <v>:103930000000000000000000000000000000000087</v>
      </c>
      <c r="G917" s="83" t="s">
        <v>8655</v>
      </c>
      <c r="H917" s="83" t="str">
        <f t="shared" si="17"/>
        <v xml:space="preserve"> </v>
      </c>
    </row>
    <row r="918" spans="1:8" s="83" customFormat="1" x14ac:dyDescent="0.2">
      <c r="A918" t="s">
        <v>8656</v>
      </c>
      <c r="B918" s="84" t="str">
        <f t="shared" ref="B918:B981" si="18">A918</f>
        <v>:103940000000000000000000000000000000000077</v>
      </c>
      <c r="G918" s="83" t="s">
        <v>8656</v>
      </c>
      <c r="H918" s="83" t="str">
        <f t="shared" si="17"/>
        <v xml:space="preserve"> </v>
      </c>
    </row>
    <row r="919" spans="1:8" s="83" customFormat="1" x14ac:dyDescent="0.2">
      <c r="A919" t="s">
        <v>8657</v>
      </c>
      <c r="B919" s="84" t="str">
        <f t="shared" si="18"/>
        <v>:103950000000000000000000000000000000000067</v>
      </c>
      <c r="G919" s="83" t="s">
        <v>8657</v>
      </c>
      <c r="H919" s="83" t="str">
        <f t="shared" si="17"/>
        <v xml:space="preserve"> </v>
      </c>
    </row>
    <row r="920" spans="1:8" s="83" customFormat="1" x14ac:dyDescent="0.2">
      <c r="A920" t="s">
        <v>8658</v>
      </c>
      <c r="B920" s="84" t="str">
        <f t="shared" si="18"/>
        <v>:103960000000000000000000000000000000000057</v>
      </c>
      <c r="G920" s="83" t="s">
        <v>8658</v>
      </c>
      <c r="H920" s="83" t="str">
        <f t="shared" si="17"/>
        <v xml:space="preserve"> </v>
      </c>
    </row>
    <row r="921" spans="1:8" s="83" customFormat="1" x14ac:dyDescent="0.2">
      <c r="A921" t="s">
        <v>8659</v>
      </c>
      <c r="B921" s="84" t="str">
        <f t="shared" si="18"/>
        <v>:103970000000000000000000000000000000000047</v>
      </c>
      <c r="G921" s="83" t="s">
        <v>8659</v>
      </c>
      <c r="H921" s="83" t="str">
        <f t="shared" si="17"/>
        <v xml:space="preserve"> </v>
      </c>
    </row>
    <row r="922" spans="1:8" s="83" customFormat="1" x14ac:dyDescent="0.2">
      <c r="A922" t="s">
        <v>8660</v>
      </c>
      <c r="B922" s="84" t="str">
        <f t="shared" si="18"/>
        <v>:103980000000000000000000000000000000000037</v>
      </c>
      <c r="G922" s="83" t="s">
        <v>8660</v>
      </c>
      <c r="H922" s="83" t="str">
        <f t="shared" si="17"/>
        <v xml:space="preserve"> </v>
      </c>
    </row>
    <row r="923" spans="1:8" s="83" customFormat="1" x14ac:dyDescent="0.2">
      <c r="A923" t="s">
        <v>8661</v>
      </c>
      <c r="B923" s="84" t="str">
        <f t="shared" si="18"/>
        <v>:103990000000000000000000000000000000000027</v>
      </c>
      <c r="G923" s="83" t="s">
        <v>8661</v>
      </c>
      <c r="H923" s="83" t="str">
        <f t="shared" si="17"/>
        <v xml:space="preserve"> </v>
      </c>
    </row>
    <row r="924" spans="1:8" s="83" customFormat="1" x14ac:dyDescent="0.2">
      <c r="A924" t="s">
        <v>8662</v>
      </c>
      <c r="B924" s="84" t="str">
        <f t="shared" si="18"/>
        <v>:1039A0000000000000000000000000000000000017</v>
      </c>
      <c r="G924" s="83" t="s">
        <v>8662</v>
      </c>
      <c r="H924" s="83" t="str">
        <f t="shared" si="17"/>
        <v xml:space="preserve"> </v>
      </c>
    </row>
    <row r="925" spans="1:8" s="83" customFormat="1" x14ac:dyDescent="0.2">
      <c r="A925" t="s">
        <v>8663</v>
      </c>
      <c r="B925" s="84" t="str">
        <f t="shared" si="18"/>
        <v>:1039B0000000000000000000000000000000000007</v>
      </c>
      <c r="G925" s="83" t="s">
        <v>8663</v>
      </c>
      <c r="H925" s="83" t="str">
        <f t="shared" si="17"/>
        <v xml:space="preserve"> </v>
      </c>
    </row>
    <row r="926" spans="1:8" s="83" customFormat="1" x14ac:dyDescent="0.2">
      <c r="A926" t="s">
        <v>8664</v>
      </c>
      <c r="B926" s="84" t="str">
        <f t="shared" si="18"/>
        <v>:1039C00000000000000000000000000000000000F7</v>
      </c>
      <c r="G926" s="83" t="s">
        <v>8664</v>
      </c>
      <c r="H926" s="83" t="str">
        <f t="shared" si="17"/>
        <v xml:space="preserve"> </v>
      </c>
    </row>
    <row r="927" spans="1:8" s="83" customFormat="1" x14ac:dyDescent="0.2">
      <c r="A927" t="s">
        <v>8665</v>
      </c>
      <c r="B927" s="84" t="str">
        <f t="shared" si="18"/>
        <v>:1039D00000000000000000000000000000000000E7</v>
      </c>
      <c r="G927" s="83" t="s">
        <v>8665</v>
      </c>
      <c r="H927" s="83" t="str">
        <f t="shared" si="17"/>
        <v xml:space="preserve"> </v>
      </c>
    </row>
    <row r="928" spans="1:8" s="83" customFormat="1" x14ac:dyDescent="0.2">
      <c r="A928" t="s">
        <v>8666</v>
      </c>
      <c r="B928" s="84" t="str">
        <f t="shared" si="18"/>
        <v>:1039E00000000000000000000000000000000000D7</v>
      </c>
      <c r="G928" s="83" t="s">
        <v>8666</v>
      </c>
      <c r="H928" s="83" t="str">
        <f t="shared" si="17"/>
        <v xml:space="preserve"> </v>
      </c>
    </row>
    <row r="929" spans="1:8" s="83" customFormat="1" x14ac:dyDescent="0.2">
      <c r="A929" t="s">
        <v>8667</v>
      </c>
      <c r="B929" s="84" t="str">
        <f t="shared" si="18"/>
        <v>:1039F00000000000000000000000000000000000C7</v>
      </c>
      <c r="G929" s="83" t="s">
        <v>8667</v>
      </c>
      <c r="H929" s="83" t="str">
        <f t="shared" si="17"/>
        <v xml:space="preserve"> </v>
      </c>
    </row>
    <row r="930" spans="1:8" s="83" customFormat="1" x14ac:dyDescent="0.2">
      <c r="A930" t="s">
        <v>8668</v>
      </c>
      <c r="B930" s="84" t="str">
        <f t="shared" si="18"/>
        <v>:103A000000000000000000000000000000000000B6</v>
      </c>
      <c r="G930" s="83" t="s">
        <v>8668</v>
      </c>
      <c r="H930" s="83" t="str">
        <f t="shared" si="17"/>
        <v xml:space="preserve"> </v>
      </c>
    </row>
    <row r="931" spans="1:8" s="83" customFormat="1" x14ac:dyDescent="0.2">
      <c r="A931" t="s">
        <v>8669</v>
      </c>
      <c r="B931" s="84" t="str">
        <f t="shared" si="18"/>
        <v>:103A100000000000000000000000000000000000A6</v>
      </c>
      <c r="G931" s="83" t="s">
        <v>8669</v>
      </c>
      <c r="H931" s="83" t="str">
        <f t="shared" si="17"/>
        <v xml:space="preserve"> </v>
      </c>
    </row>
    <row r="932" spans="1:8" s="83" customFormat="1" x14ac:dyDescent="0.2">
      <c r="A932" t="s">
        <v>8670</v>
      </c>
      <c r="B932" s="84" t="str">
        <f t="shared" si="18"/>
        <v>:103A20000000000000000000000000000000000096</v>
      </c>
      <c r="G932" s="83" t="s">
        <v>8670</v>
      </c>
      <c r="H932" s="83" t="str">
        <f t="shared" si="17"/>
        <v xml:space="preserve"> </v>
      </c>
    </row>
    <row r="933" spans="1:8" s="83" customFormat="1" x14ac:dyDescent="0.2">
      <c r="A933" t="s">
        <v>8671</v>
      </c>
      <c r="B933" s="84" t="str">
        <f t="shared" si="18"/>
        <v>:103A30000000000000000000000000000000000086</v>
      </c>
      <c r="G933" s="83" t="s">
        <v>8671</v>
      </c>
      <c r="H933" s="83" t="str">
        <f t="shared" si="17"/>
        <v xml:space="preserve"> </v>
      </c>
    </row>
    <row r="934" spans="1:8" s="83" customFormat="1" x14ac:dyDescent="0.2">
      <c r="A934" t="s">
        <v>8672</v>
      </c>
      <c r="B934" s="84" t="str">
        <f t="shared" si="18"/>
        <v>:103A40000000000000000000000000000000000076</v>
      </c>
      <c r="G934" s="83" t="s">
        <v>8672</v>
      </c>
      <c r="H934" s="83" t="str">
        <f t="shared" si="17"/>
        <v xml:space="preserve"> </v>
      </c>
    </row>
    <row r="935" spans="1:8" s="83" customFormat="1" x14ac:dyDescent="0.2">
      <c r="A935" t="s">
        <v>8673</v>
      </c>
      <c r="B935" s="84" t="str">
        <f t="shared" si="18"/>
        <v>:103A50000000000000000000000000000000000066</v>
      </c>
      <c r="G935" s="83" t="s">
        <v>8673</v>
      </c>
      <c r="H935" s="83" t="str">
        <f t="shared" si="17"/>
        <v xml:space="preserve"> </v>
      </c>
    </row>
    <row r="936" spans="1:8" s="83" customFormat="1" x14ac:dyDescent="0.2">
      <c r="A936" t="s">
        <v>8674</v>
      </c>
      <c r="B936" s="84" t="str">
        <f t="shared" si="18"/>
        <v>:103A60000000000000000000000000000000000056</v>
      </c>
      <c r="G936" s="83" t="s">
        <v>8674</v>
      </c>
      <c r="H936" s="83" t="str">
        <f t="shared" si="17"/>
        <v xml:space="preserve"> </v>
      </c>
    </row>
    <row r="937" spans="1:8" s="83" customFormat="1" x14ac:dyDescent="0.2">
      <c r="A937" t="s">
        <v>8675</v>
      </c>
      <c r="B937" s="84" t="str">
        <f t="shared" si="18"/>
        <v>:103A70000000000000000000000000000000000046</v>
      </c>
      <c r="G937" s="83" t="s">
        <v>8675</v>
      </c>
      <c r="H937" s="83" t="str">
        <f t="shared" si="17"/>
        <v xml:space="preserve"> </v>
      </c>
    </row>
    <row r="938" spans="1:8" s="83" customFormat="1" x14ac:dyDescent="0.2">
      <c r="A938" t="s">
        <v>8676</v>
      </c>
      <c r="B938" s="84" t="str">
        <f t="shared" si="18"/>
        <v>:103A80000000000000000000000000000000000036</v>
      </c>
      <c r="G938" s="83" t="s">
        <v>8676</v>
      </c>
      <c r="H938" s="83" t="str">
        <f t="shared" si="17"/>
        <v xml:space="preserve"> </v>
      </c>
    </row>
    <row r="939" spans="1:8" s="83" customFormat="1" x14ac:dyDescent="0.2">
      <c r="A939" t="s">
        <v>8677</v>
      </c>
      <c r="B939" s="84" t="str">
        <f t="shared" si="18"/>
        <v>:103A90000000000000000000000000000000000026</v>
      </c>
      <c r="G939" s="83" t="s">
        <v>8677</v>
      </c>
      <c r="H939" s="83" t="str">
        <f t="shared" si="17"/>
        <v xml:space="preserve"> </v>
      </c>
    </row>
    <row r="940" spans="1:8" s="83" customFormat="1" x14ac:dyDescent="0.2">
      <c r="A940" t="s">
        <v>8678</v>
      </c>
      <c r="B940" s="84" t="str">
        <f t="shared" si="18"/>
        <v>:103AA0000000000000000000000000000000000016</v>
      </c>
      <c r="G940" s="83" t="s">
        <v>8678</v>
      </c>
      <c r="H940" s="83" t="str">
        <f t="shared" si="17"/>
        <v xml:space="preserve"> </v>
      </c>
    </row>
    <row r="941" spans="1:8" s="83" customFormat="1" x14ac:dyDescent="0.2">
      <c r="A941" t="s">
        <v>8679</v>
      </c>
      <c r="B941" s="84" t="str">
        <f t="shared" si="18"/>
        <v>:103AB0000000000000000000000000000000000006</v>
      </c>
      <c r="G941" s="83" t="s">
        <v>8679</v>
      </c>
      <c r="H941" s="83" t="str">
        <f t="shared" si="17"/>
        <v xml:space="preserve"> </v>
      </c>
    </row>
    <row r="942" spans="1:8" s="83" customFormat="1" x14ac:dyDescent="0.2">
      <c r="A942" t="s">
        <v>8680</v>
      </c>
      <c r="B942" s="84" t="str">
        <f t="shared" si="18"/>
        <v>:103AC00000000000000000000000000000000000F6</v>
      </c>
      <c r="G942" s="83" t="s">
        <v>8680</v>
      </c>
      <c r="H942" s="83" t="str">
        <f t="shared" si="17"/>
        <v xml:space="preserve"> </v>
      </c>
    </row>
    <row r="943" spans="1:8" s="83" customFormat="1" x14ac:dyDescent="0.2">
      <c r="A943" t="s">
        <v>8681</v>
      </c>
      <c r="B943" s="84" t="str">
        <f t="shared" si="18"/>
        <v>:103AD00000000000000000000000000000000000E6</v>
      </c>
      <c r="G943" s="83" t="s">
        <v>8681</v>
      </c>
      <c r="H943" s="83" t="str">
        <f t="shared" si="17"/>
        <v xml:space="preserve"> </v>
      </c>
    </row>
    <row r="944" spans="1:8" s="83" customFormat="1" x14ac:dyDescent="0.2">
      <c r="A944" t="s">
        <v>8682</v>
      </c>
      <c r="B944" s="84" t="str">
        <f t="shared" si="18"/>
        <v>:103AE00000000000000000000000000000000000D6</v>
      </c>
      <c r="G944" s="83" t="s">
        <v>8682</v>
      </c>
      <c r="H944" s="83" t="str">
        <f t="shared" si="17"/>
        <v xml:space="preserve"> </v>
      </c>
    </row>
    <row r="945" spans="1:8" s="83" customFormat="1" x14ac:dyDescent="0.2">
      <c r="A945" t="s">
        <v>8683</v>
      </c>
      <c r="B945" s="84" t="str">
        <f t="shared" si="18"/>
        <v>:103AF00000000000000000000000000000000000C6</v>
      </c>
      <c r="G945" s="83" t="s">
        <v>8683</v>
      </c>
      <c r="H945" s="83" t="str">
        <f t="shared" si="17"/>
        <v xml:space="preserve"> </v>
      </c>
    </row>
    <row r="946" spans="1:8" s="83" customFormat="1" x14ac:dyDescent="0.2">
      <c r="A946" t="s">
        <v>8684</v>
      </c>
      <c r="B946" s="84" t="str">
        <f t="shared" si="18"/>
        <v>:103B000000000000000000000000000000000000B5</v>
      </c>
      <c r="G946" s="83" t="s">
        <v>8684</v>
      </c>
      <c r="H946" s="83" t="str">
        <f t="shared" si="17"/>
        <v xml:space="preserve"> </v>
      </c>
    </row>
    <row r="947" spans="1:8" s="83" customFormat="1" x14ac:dyDescent="0.2">
      <c r="A947" t="s">
        <v>8685</v>
      </c>
      <c r="B947" s="84" t="str">
        <f t="shared" si="18"/>
        <v>:103B100000000000000000000000000000000000A5</v>
      </c>
      <c r="G947" s="83" t="s">
        <v>8685</v>
      </c>
      <c r="H947" s="83" t="str">
        <f t="shared" si="17"/>
        <v xml:space="preserve"> </v>
      </c>
    </row>
    <row r="948" spans="1:8" s="83" customFormat="1" x14ac:dyDescent="0.2">
      <c r="A948" t="s">
        <v>8686</v>
      </c>
      <c r="B948" s="84" t="str">
        <f t="shared" si="18"/>
        <v>:103B20000000000000000000000000000000000095</v>
      </c>
      <c r="G948" s="83" t="s">
        <v>8686</v>
      </c>
      <c r="H948" s="83" t="str">
        <f t="shared" si="17"/>
        <v xml:space="preserve"> </v>
      </c>
    </row>
    <row r="949" spans="1:8" s="83" customFormat="1" x14ac:dyDescent="0.2">
      <c r="A949" t="s">
        <v>8687</v>
      </c>
      <c r="B949" s="84" t="str">
        <f t="shared" si="18"/>
        <v>:103B30000000000000000000000000000000000085</v>
      </c>
      <c r="G949" s="83" t="s">
        <v>8687</v>
      </c>
      <c r="H949" s="83" t="str">
        <f t="shared" si="17"/>
        <v xml:space="preserve"> </v>
      </c>
    </row>
    <row r="950" spans="1:8" s="83" customFormat="1" x14ac:dyDescent="0.2">
      <c r="A950" t="s">
        <v>8688</v>
      </c>
      <c r="B950" s="84" t="str">
        <f t="shared" si="18"/>
        <v>:103B40000000000000000000000000000000000075</v>
      </c>
      <c r="G950" s="83" t="s">
        <v>8688</v>
      </c>
      <c r="H950" s="83" t="str">
        <f t="shared" si="17"/>
        <v xml:space="preserve"> </v>
      </c>
    </row>
    <row r="951" spans="1:8" s="83" customFormat="1" x14ac:dyDescent="0.2">
      <c r="A951" t="s">
        <v>8689</v>
      </c>
      <c r="B951" s="84" t="str">
        <f t="shared" si="18"/>
        <v>:103B50000000000000000000000000000000000065</v>
      </c>
      <c r="G951" s="83" t="s">
        <v>8689</v>
      </c>
      <c r="H951" s="83" t="str">
        <f t="shared" si="17"/>
        <v xml:space="preserve"> </v>
      </c>
    </row>
    <row r="952" spans="1:8" s="83" customFormat="1" x14ac:dyDescent="0.2">
      <c r="A952" t="s">
        <v>8690</v>
      </c>
      <c r="B952" s="84" t="str">
        <f t="shared" si="18"/>
        <v>:103B60000000000000000000000000000000000055</v>
      </c>
      <c r="G952" s="83" t="s">
        <v>8690</v>
      </c>
      <c r="H952" s="83" t="str">
        <f t="shared" si="17"/>
        <v xml:space="preserve"> </v>
      </c>
    </row>
    <row r="953" spans="1:8" s="83" customFormat="1" x14ac:dyDescent="0.2">
      <c r="A953" t="s">
        <v>8691</v>
      </c>
      <c r="B953" s="84" t="str">
        <f t="shared" si="18"/>
        <v>:103B70000000000000000000000000000000000045</v>
      </c>
      <c r="G953" s="83" t="s">
        <v>8691</v>
      </c>
      <c r="H953" s="83" t="str">
        <f t="shared" si="17"/>
        <v xml:space="preserve"> </v>
      </c>
    </row>
    <row r="954" spans="1:8" s="83" customFormat="1" x14ac:dyDescent="0.2">
      <c r="A954" t="s">
        <v>8692</v>
      </c>
      <c r="B954" s="84" t="str">
        <f t="shared" si="18"/>
        <v>:103B80000000000000000000000000000000000035</v>
      </c>
      <c r="G954" s="83" t="s">
        <v>8692</v>
      </c>
      <c r="H954" s="83" t="str">
        <f t="shared" si="17"/>
        <v xml:space="preserve"> </v>
      </c>
    </row>
    <row r="955" spans="1:8" s="83" customFormat="1" x14ac:dyDescent="0.2">
      <c r="A955" t="s">
        <v>8693</v>
      </c>
      <c r="B955" s="84" t="str">
        <f t="shared" si="18"/>
        <v>:103B90000000000000000000000000000000000025</v>
      </c>
      <c r="G955" s="83" t="s">
        <v>8693</v>
      </c>
      <c r="H955" s="83" t="str">
        <f t="shared" si="17"/>
        <v xml:space="preserve"> </v>
      </c>
    </row>
    <row r="956" spans="1:8" s="83" customFormat="1" x14ac:dyDescent="0.2">
      <c r="A956" t="s">
        <v>8694</v>
      </c>
      <c r="B956" s="84" t="str">
        <f t="shared" si="18"/>
        <v>:103BA0000000000000000000000000000000000015</v>
      </c>
      <c r="G956" s="83" t="s">
        <v>8694</v>
      </c>
      <c r="H956" s="83" t="str">
        <f t="shared" si="17"/>
        <v xml:space="preserve"> </v>
      </c>
    </row>
    <row r="957" spans="1:8" s="83" customFormat="1" x14ac:dyDescent="0.2">
      <c r="A957" t="s">
        <v>8695</v>
      </c>
      <c r="B957" s="84" t="str">
        <f t="shared" si="18"/>
        <v>:103BB0000000000000000000000000000000000005</v>
      </c>
      <c r="G957" s="83" t="s">
        <v>8695</v>
      </c>
      <c r="H957" s="83" t="str">
        <f t="shared" si="17"/>
        <v xml:space="preserve"> </v>
      </c>
    </row>
    <row r="958" spans="1:8" s="83" customFormat="1" x14ac:dyDescent="0.2">
      <c r="A958" t="s">
        <v>8696</v>
      </c>
      <c r="B958" s="84" t="str">
        <f t="shared" si="18"/>
        <v>:103BC00000000000000000000000000000000000F5</v>
      </c>
      <c r="G958" s="83" t="s">
        <v>8696</v>
      </c>
      <c r="H958" s="83" t="str">
        <f t="shared" si="17"/>
        <v xml:space="preserve"> </v>
      </c>
    </row>
    <row r="959" spans="1:8" s="83" customFormat="1" x14ac:dyDescent="0.2">
      <c r="A959" t="s">
        <v>8697</v>
      </c>
      <c r="B959" s="84" t="str">
        <f t="shared" si="18"/>
        <v>:103BD00000000000000000000000000000000000E5</v>
      </c>
      <c r="G959" s="83" t="s">
        <v>8697</v>
      </c>
      <c r="H959" s="83" t="str">
        <f t="shared" si="17"/>
        <v xml:space="preserve"> </v>
      </c>
    </row>
    <row r="960" spans="1:8" s="83" customFormat="1" x14ac:dyDescent="0.2">
      <c r="A960" t="s">
        <v>8698</v>
      </c>
      <c r="B960" s="84" t="str">
        <f t="shared" si="18"/>
        <v>:103BE00000000000000000000000000000000000D5</v>
      </c>
      <c r="G960" s="83" t="s">
        <v>8698</v>
      </c>
      <c r="H960" s="83" t="str">
        <f t="shared" si="17"/>
        <v xml:space="preserve"> </v>
      </c>
    </row>
    <row r="961" spans="1:8" s="83" customFormat="1" x14ac:dyDescent="0.2">
      <c r="A961" t="s">
        <v>8699</v>
      </c>
      <c r="B961" s="84" t="str">
        <f t="shared" si="18"/>
        <v>:103BF00000000000000000000000000000000000C5</v>
      </c>
      <c r="G961" s="83" t="s">
        <v>8699</v>
      </c>
      <c r="H961" s="83" t="str">
        <f t="shared" si="17"/>
        <v xml:space="preserve"> </v>
      </c>
    </row>
    <row r="962" spans="1:8" s="83" customFormat="1" x14ac:dyDescent="0.2">
      <c r="A962" t="s">
        <v>8700</v>
      </c>
      <c r="B962" s="84" t="str">
        <f t="shared" si="18"/>
        <v>:103C000000000000000000000000000000000000B4</v>
      </c>
      <c r="G962" s="83" t="s">
        <v>8700</v>
      </c>
      <c r="H962" s="83" t="str">
        <f t="shared" si="17"/>
        <v xml:space="preserve"> </v>
      </c>
    </row>
    <row r="963" spans="1:8" s="83" customFormat="1" x14ac:dyDescent="0.2">
      <c r="A963" t="s">
        <v>8701</v>
      </c>
      <c r="B963" s="84" t="str">
        <f t="shared" si="18"/>
        <v>:103C100000000000000000000000000000000000A4</v>
      </c>
      <c r="G963" s="83" t="s">
        <v>8701</v>
      </c>
      <c r="H963" s="83" t="str">
        <f t="shared" ref="H963:H1026" si="19">IF(B963&lt;&gt;G963,1," ")</f>
        <v xml:space="preserve"> </v>
      </c>
    </row>
    <row r="964" spans="1:8" s="83" customFormat="1" x14ac:dyDescent="0.2">
      <c r="A964" t="s">
        <v>8702</v>
      </c>
      <c r="B964" s="84" t="str">
        <f t="shared" si="18"/>
        <v>:103C20000000000000000000000000000000000094</v>
      </c>
      <c r="G964" s="83" t="s">
        <v>8702</v>
      </c>
      <c r="H964" s="83" t="str">
        <f t="shared" si="19"/>
        <v xml:space="preserve"> </v>
      </c>
    </row>
    <row r="965" spans="1:8" s="83" customFormat="1" x14ac:dyDescent="0.2">
      <c r="A965" t="s">
        <v>8703</v>
      </c>
      <c r="B965" s="84" t="str">
        <f t="shared" si="18"/>
        <v>:103C30000000000000000000000000000000000084</v>
      </c>
      <c r="G965" s="83" t="s">
        <v>8703</v>
      </c>
      <c r="H965" s="83" t="str">
        <f t="shared" si="19"/>
        <v xml:space="preserve"> </v>
      </c>
    </row>
    <row r="966" spans="1:8" s="83" customFormat="1" x14ac:dyDescent="0.2">
      <c r="A966" t="s">
        <v>8704</v>
      </c>
      <c r="B966" s="84" t="str">
        <f t="shared" si="18"/>
        <v>:103C40000000000000000000000000000000000074</v>
      </c>
      <c r="G966" s="83" t="s">
        <v>8704</v>
      </c>
      <c r="H966" s="83" t="str">
        <f t="shared" si="19"/>
        <v xml:space="preserve"> </v>
      </c>
    </row>
    <row r="967" spans="1:8" s="83" customFormat="1" x14ac:dyDescent="0.2">
      <c r="A967" t="s">
        <v>8705</v>
      </c>
      <c r="B967" s="84" t="str">
        <f t="shared" si="18"/>
        <v>:103C50000000000000000000000000000000000064</v>
      </c>
      <c r="G967" s="83" t="s">
        <v>8705</v>
      </c>
      <c r="H967" s="83" t="str">
        <f t="shared" si="19"/>
        <v xml:space="preserve"> </v>
      </c>
    </row>
    <row r="968" spans="1:8" s="83" customFormat="1" x14ac:dyDescent="0.2">
      <c r="A968" t="s">
        <v>8706</v>
      </c>
      <c r="B968" s="84" t="str">
        <f t="shared" si="18"/>
        <v>:103C60000000000000000000000000000000000054</v>
      </c>
      <c r="G968" s="83" t="s">
        <v>8706</v>
      </c>
      <c r="H968" s="83" t="str">
        <f t="shared" si="19"/>
        <v xml:space="preserve"> </v>
      </c>
    </row>
    <row r="969" spans="1:8" s="83" customFormat="1" x14ac:dyDescent="0.2">
      <c r="A969" t="s">
        <v>8707</v>
      </c>
      <c r="B969" s="84" t="str">
        <f t="shared" si="18"/>
        <v>:103C70000000000000000000000000000000000044</v>
      </c>
      <c r="G969" s="83" t="s">
        <v>8707</v>
      </c>
      <c r="H969" s="83" t="str">
        <f t="shared" si="19"/>
        <v xml:space="preserve"> </v>
      </c>
    </row>
    <row r="970" spans="1:8" s="83" customFormat="1" x14ac:dyDescent="0.2">
      <c r="A970" t="s">
        <v>8708</v>
      </c>
      <c r="B970" s="84" t="str">
        <f t="shared" si="18"/>
        <v>:103C80000000000000000000000000000000000034</v>
      </c>
      <c r="G970" s="83" t="s">
        <v>8708</v>
      </c>
      <c r="H970" s="83" t="str">
        <f t="shared" si="19"/>
        <v xml:space="preserve"> </v>
      </c>
    </row>
    <row r="971" spans="1:8" s="83" customFormat="1" x14ac:dyDescent="0.2">
      <c r="A971" t="s">
        <v>8709</v>
      </c>
      <c r="B971" s="84" t="str">
        <f t="shared" si="18"/>
        <v>:103C90000000000000000000000000000000000024</v>
      </c>
      <c r="G971" s="83" t="s">
        <v>8709</v>
      </c>
      <c r="H971" s="83" t="str">
        <f t="shared" si="19"/>
        <v xml:space="preserve"> </v>
      </c>
    </row>
    <row r="972" spans="1:8" s="83" customFormat="1" x14ac:dyDescent="0.2">
      <c r="A972" t="s">
        <v>8710</v>
      </c>
      <c r="B972" s="84" t="str">
        <f t="shared" si="18"/>
        <v>:103CA0000000000000000000000000000000000014</v>
      </c>
      <c r="G972" s="83" t="s">
        <v>8710</v>
      </c>
      <c r="H972" s="83" t="str">
        <f t="shared" si="19"/>
        <v xml:space="preserve"> </v>
      </c>
    </row>
    <row r="973" spans="1:8" s="83" customFormat="1" x14ac:dyDescent="0.2">
      <c r="A973" t="s">
        <v>8711</v>
      </c>
      <c r="B973" s="84" t="str">
        <f t="shared" si="18"/>
        <v>:103CB0000000000000000000000000000000000004</v>
      </c>
      <c r="G973" s="83" t="s">
        <v>8711</v>
      </c>
      <c r="H973" s="83" t="str">
        <f t="shared" si="19"/>
        <v xml:space="preserve"> </v>
      </c>
    </row>
    <row r="974" spans="1:8" s="83" customFormat="1" x14ac:dyDescent="0.2">
      <c r="A974" t="s">
        <v>8712</v>
      </c>
      <c r="B974" s="84" t="str">
        <f t="shared" si="18"/>
        <v>:103CC00000000000000000000000000000000000F4</v>
      </c>
      <c r="G974" s="83" t="s">
        <v>8712</v>
      </c>
      <c r="H974" s="83" t="str">
        <f t="shared" si="19"/>
        <v xml:space="preserve"> </v>
      </c>
    </row>
    <row r="975" spans="1:8" s="83" customFormat="1" x14ac:dyDescent="0.2">
      <c r="A975" t="s">
        <v>8713</v>
      </c>
      <c r="B975" s="84" t="str">
        <f t="shared" si="18"/>
        <v>:103CD00000000000000000000000000000000000E4</v>
      </c>
      <c r="G975" s="83" t="s">
        <v>8713</v>
      </c>
      <c r="H975" s="83" t="str">
        <f t="shared" si="19"/>
        <v xml:space="preserve"> </v>
      </c>
    </row>
    <row r="976" spans="1:8" s="83" customFormat="1" x14ac:dyDescent="0.2">
      <c r="A976" t="s">
        <v>8714</v>
      </c>
      <c r="B976" s="84" t="str">
        <f t="shared" si="18"/>
        <v>:103CE00000000000000000000000000000000000D4</v>
      </c>
      <c r="G976" s="83" t="s">
        <v>8714</v>
      </c>
      <c r="H976" s="83" t="str">
        <f t="shared" si="19"/>
        <v xml:space="preserve"> </v>
      </c>
    </row>
    <row r="977" spans="1:8" s="83" customFormat="1" x14ac:dyDescent="0.2">
      <c r="A977" t="s">
        <v>8715</v>
      </c>
      <c r="B977" s="84" t="str">
        <f t="shared" si="18"/>
        <v>:103CF00000000000000000000000000000000000C4</v>
      </c>
      <c r="G977" s="83" t="s">
        <v>8715</v>
      </c>
      <c r="H977" s="83" t="str">
        <f t="shared" si="19"/>
        <v xml:space="preserve"> </v>
      </c>
    </row>
    <row r="978" spans="1:8" s="83" customFormat="1" x14ac:dyDescent="0.2">
      <c r="A978" t="s">
        <v>8716</v>
      </c>
      <c r="B978" s="84" t="str">
        <f t="shared" si="18"/>
        <v>:103D000000000000000000000000000000000000B3</v>
      </c>
      <c r="G978" s="83" t="s">
        <v>8716</v>
      </c>
      <c r="H978" s="83" t="str">
        <f t="shared" si="19"/>
        <v xml:space="preserve"> </v>
      </c>
    </row>
    <row r="979" spans="1:8" s="83" customFormat="1" x14ac:dyDescent="0.2">
      <c r="A979" t="s">
        <v>8717</v>
      </c>
      <c r="B979" s="84" t="str">
        <f t="shared" si="18"/>
        <v>:103D100000000000000000000000000000000000A3</v>
      </c>
      <c r="G979" s="83" t="s">
        <v>8717</v>
      </c>
      <c r="H979" s="83" t="str">
        <f t="shared" si="19"/>
        <v xml:space="preserve"> </v>
      </c>
    </row>
    <row r="980" spans="1:8" s="83" customFormat="1" x14ac:dyDescent="0.2">
      <c r="A980" t="s">
        <v>8718</v>
      </c>
      <c r="B980" s="84" t="str">
        <f t="shared" si="18"/>
        <v>:103D20000000000000000000000000000000000093</v>
      </c>
      <c r="G980" s="83" t="s">
        <v>8718</v>
      </c>
      <c r="H980" s="83" t="str">
        <f t="shared" si="19"/>
        <v xml:space="preserve"> </v>
      </c>
    </row>
    <row r="981" spans="1:8" s="83" customFormat="1" x14ac:dyDescent="0.2">
      <c r="A981" t="s">
        <v>8719</v>
      </c>
      <c r="B981" s="84" t="str">
        <f t="shared" si="18"/>
        <v>:103D30000000000000000000000000000000000083</v>
      </c>
      <c r="G981" s="83" t="s">
        <v>8719</v>
      </c>
      <c r="H981" s="83" t="str">
        <f t="shared" si="19"/>
        <v xml:space="preserve"> </v>
      </c>
    </row>
    <row r="982" spans="1:8" s="83" customFormat="1" x14ac:dyDescent="0.2">
      <c r="A982" t="s">
        <v>8720</v>
      </c>
      <c r="B982" s="84" t="str">
        <f t="shared" ref="B982:B1045" si="20">A982</f>
        <v>:103D40000000000000000000000000000000000073</v>
      </c>
      <c r="G982" s="83" t="s">
        <v>8720</v>
      </c>
      <c r="H982" s="83" t="str">
        <f t="shared" si="19"/>
        <v xml:space="preserve"> </v>
      </c>
    </row>
    <row r="983" spans="1:8" s="83" customFormat="1" x14ac:dyDescent="0.2">
      <c r="A983" t="s">
        <v>8721</v>
      </c>
      <c r="B983" s="84" t="str">
        <f t="shared" si="20"/>
        <v>:103D50000000000000000000000000000000000063</v>
      </c>
      <c r="G983" s="83" t="s">
        <v>8721</v>
      </c>
      <c r="H983" s="83" t="str">
        <f t="shared" si="19"/>
        <v xml:space="preserve"> </v>
      </c>
    </row>
    <row r="984" spans="1:8" s="83" customFormat="1" x14ac:dyDescent="0.2">
      <c r="A984" t="s">
        <v>8722</v>
      </c>
      <c r="B984" s="84" t="str">
        <f t="shared" si="20"/>
        <v>:103D60000000000000000000000000000000000053</v>
      </c>
      <c r="G984" s="83" t="s">
        <v>8722</v>
      </c>
      <c r="H984" s="83" t="str">
        <f t="shared" si="19"/>
        <v xml:space="preserve"> </v>
      </c>
    </row>
    <row r="985" spans="1:8" s="83" customFormat="1" x14ac:dyDescent="0.2">
      <c r="A985" t="s">
        <v>8723</v>
      </c>
      <c r="B985" s="84" t="str">
        <f t="shared" si="20"/>
        <v>:103D70000000000000000000000000000000000043</v>
      </c>
      <c r="G985" s="83" t="s">
        <v>8723</v>
      </c>
      <c r="H985" s="83" t="str">
        <f t="shared" si="19"/>
        <v xml:space="preserve"> </v>
      </c>
    </row>
    <row r="986" spans="1:8" s="83" customFormat="1" x14ac:dyDescent="0.2">
      <c r="A986" t="s">
        <v>8724</v>
      </c>
      <c r="B986" s="84" t="str">
        <f t="shared" si="20"/>
        <v>:103D80000000000000000000000000000000000033</v>
      </c>
      <c r="G986" s="83" t="s">
        <v>8724</v>
      </c>
      <c r="H986" s="83" t="str">
        <f t="shared" si="19"/>
        <v xml:space="preserve"> </v>
      </c>
    </row>
    <row r="987" spans="1:8" s="83" customFormat="1" x14ac:dyDescent="0.2">
      <c r="A987" t="s">
        <v>8725</v>
      </c>
      <c r="B987" s="84" t="str">
        <f t="shared" si="20"/>
        <v>:103D90000000000000000000000000000000000023</v>
      </c>
      <c r="G987" s="83" t="s">
        <v>8725</v>
      </c>
      <c r="H987" s="83" t="str">
        <f t="shared" si="19"/>
        <v xml:space="preserve"> </v>
      </c>
    </row>
    <row r="988" spans="1:8" s="83" customFormat="1" x14ac:dyDescent="0.2">
      <c r="A988" t="s">
        <v>8726</v>
      </c>
      <c r="B988" s="84" t="str">
        <f t="shared" si="20"/>
        <v>:103DA0000000000000000000000000000000000013</v>
      </c>
      <c r="G988" s="83" t="s">
        <v>8726</v>
      </c>
      <c r="H988" s="83" t="str">
        <f t="shared" si="19"/>
        <v xml:space="preserve"> </v>
      </c>
    </row>
    <row r="989" spans="1:8" s="83" customFormat="1" x14ac:dyDescent="0.2">
      <c r="A989" t="s">
        <v>8727</v>
      </c>
      <c r="B989" s="84" t="str">
        <f t="shared" si="20"/>
        <v>:103DB0000000000000000000000000000000000003</v>
      </c>
      <c r="G989" s="83" t="s">
        <v>8727</v>
      </c>
      <c r="H989" s="83" t="str">
        <f t="shared" si="19"/>
        <v xml:space="preserve"> </v>
      </c>
    </row>
    <row r="990" spans="1:8" s="83" customFormat="1" x14ac:dyDescent="0.2">
      <c r="A990" t="s">
        <v>8728</v>
      </c>
      <c r="B990" s="84" t="str">
        <f t="shared" si="20"/>
        <v>:103DC00000000000000000000000000000000000F3</v>
      </c>
      <c r="G990" s="83" t="s">
        <v>8728</v>
      </c>
      <c r="H990" s="83" t="str">
        <f t="shared" si="19"/>
        <v xml:space="preserve"> </v>
      </c>
    </row>
    <row r="991" spans="1:8" s="83" customFormat="1" x14ac:dyDescent="0.2">
      <c r="A991" t="s">
        <v>8729</v>
      </c>
      <c r="B991" s="84" t="str">
        <f t="shared" si="20"/>
        <v>:103DD00000000000000000000000000000000000E3</v>
      </c>
      <c r="G991" s="83" t="s">
        <v>8729</v>
      </c>
      <c r="H991" s="83" t="str">
        <f t="shared" si="19"/>
        <v xml:space="preserve"> </v>
      </c>
    </row>
    <row r="992" spans="1:8" s="83" customFormat="1" x14ac:dyDescent="0.2">
      <c r="A992" t="s">
        <v>8730</v>
      </c>
      <c r="B992" s="84" t="str">
        <f t="shared" si="20"/>
        <v>:103DE00000000000000000000000000000000000D3</v>
      </c>
      <c r="G992" s="83" t="s">
        <v>8730</v>
      </c>
      <c r="H992" s="83" t="str">
        <f t="shared" si="19"/>
        <v xml:space="preserve"> </v>
      </c>
    </row>
    <row r="993" spans="1:8" s="83" customFormat="1" x14ac:dyDescent="0.2">
      <c r="A993" t="s">
        <v>8731</v>
      </c>
      <c r="B993" s="84" t="str">
        <f t="shared" si="20"/>
        <v>:103DF00000000000000000000000000000000000C3</v>
      </c>
      <c r="G993" s="83" t="s">
        <v>8731</v>
      </c>
      <c r="H993" s="83" t="str">
        <f t="shared" si="19"/>
        <v xml:space="preserve"> </v>
      </c>
    </row>
    <row r="994" spans="1:8" s="83" customFormat="1" x14ac:dyDescent="0.2">
      <c r="A994" t="s">
        <v>8732</v>
      </c>
      <c r="B994" s="84" t="str">
        <f t="shared" si="20"/>
        <v>:103E000000000000000000000000000000000000B2</v>
      </c>
      <c r="G994" s="83" t="s">
        <v>8732</v>
      </c>
      <c r="H994" s="83" t="str">
        <f t="shared" si="19"/>
        <v xml:space="preserve"> </v>
      </c>
    </row>
    <row r="995" spans="1:8" s="83" customFormat="1" x14ac:dyDescent="0.2">
      <c r="A995" t="s">
        <v>8733</v>
      </c>
      <c r="B995" s="84" t="str">
        <f t="shared" si="20"/>
        <v>:103E100000000000000000000000000000000000A2</v>
      </c>
      <c r="G995" s="83" t="s">
        <v>8733</v>
      </c>
      <c r="H995" s="83" t="str">
        <f t="shared" si="19"/>
        <v xml:space="preserve"> </v>
      </c>
    </row>
    <row r="996" spans="1:8" s="83" customFormat="1" x14ac:dyDescent="0.2">
      <c r="A996" t="s">
        <v>8734</v>
      </c>
      <c r="B996" s="84" t="str">
        <f t="shared" si="20"/>
        <v>:103E20000000000000000000000000000000000092</v>
      </c>
      <c r="G996" s="83" t="s">
        <v>8734</v>
      </c>
      <c r="H996" s="83" t="str">
        <f t="shared" si="19"/>
        <v xml:space="preserve"> </v>
      </c>
    </row>
    <row r="997" spans="1:8" s="83" customFormat="1" x14ac:dyDescent="0.2">
      <c r="A997" t="s">
        <v>8735</v>
      </c>
      <c r="B997" s="84" t="str">
        <f t="shared" si="20"/>
        <v>:103E30000000000000000000000000000000000082</v>
      </c>
      <c r="G997" s="83" t="s">
        <v>8735</v>
      </c>
      <c r="H997" s="83" t="str">
        <f t="shared" si="19"/>
        <v xml:space="preserve"> </v>
      </c>
    </row>
    <row r="998" spans="1:8" s="83" customFormat="1" x14ac:dyDescent="0.2">
      <c r="A998" t="s">
        <v>8736</v>
      </c>
      <c r="B998" s="84" t="str">
        <f t="shared" si="20"/>
        <v>:103E40000000000000000000000000000000000072</v>
      </c>
      <c r="G998" s="83" t="s">
        <v>8736</v>
      </c>
      <c r="H998" s="83" t="str">
        <f t="shared" si="19"/>
        <v xml:space="preserve"> </v>
      </c>
    </row>
    <row r="999" spans="1:8" s="83" customFormat="1" x14ac:dyDescent="0.2">
      <c r="A999" t="s">
        <v>8737</v>
      </c>
      <c r="B999" s="84" t="str">
        <f t="shared" si="20"/>
        <v>:103E50000000000000000000000000000000000062</v>
      </c>
      <c r="G999" s="83" t="s">
        <v>8737</v>
      </c>
      <c r="H999" s="83" t="str">
        <f t="shared" si="19"/>
        <v xml:space="preserve"> </v>
      </c>
    </row>
    <row r="1000" spans="1:8" s="83" customFormat="1" x14ac:dyDescent="0.2">
      <c r="A1000" t="s">
        <v>8738</v>
      </c>
      <c r="B1000" s="84" t="str">
        <f t="shared" si="20"/>
        <v>:103E60000000000000000000000000000000000052</v>
      </c>
      <c r="G1000" s="83" t="s">
        <v>8738</v>
      </c>
      <c r="H1000" s="83" t="str">
        <f t="shared" si="19"/>
        <v xml:space="preserve"> </v>
      </c>
    </row>
    <row r="1001" spans="1:8" s="83" customFormat="1" x14ac:dyDescent="0.2">
      <c r="A1001" t="s">
        <v>8739</v>
      </c>
      <c r="B1001" s="84" t="str">
        <f t="shared" si="20"/>
        <v>:103E70000000000000000000000000000000000042</v>
      </c>
      <c r="G1001" s="83" t="s">
        <v>8739</v>
      </c>
      <c r="H1001" s="83" t="str">
        <f t="shared" si="19"/>
        <v xml:space="preserve"> </v>
      </c>
    </row>
    <row r="1002" spans="1:8" s="83" customFormat="1" x14ac:dyDescent="0.2">
      <c r="A1002" t="s">
        <v>8740</v>
      </c>
      <c r="B1002" s="84" t="str">
        <f t="shared" si="20"/>
        <v>:103E80000000000000000000000000000000000032</v>
      </c>
      <c r="G1002" s="83" t="s">
        <v>8740</v>
      </c>
      <c r="H1002" s="83" t="str">
        <f t="shared" si="19"/>
        <v xml:space="preserve"> </v>
      </c>
    </row>
    <row r="1003" spans="1:8" s="83" customFormat="1" x14ac:dyDescent="0.2">
      <c r="A1003" t="s">
        <v>8741</v>
      </c>
      <c r="B1003" s="84" t="str">
        <f t="shared" si="20"/>
        <v>:103E90000000000000000000000000000000000022</v>
      </c>
      <c r="G1003" s="83" t="s">
        <v>8741</v>
      </c>
      <c r="H1003" s="83" t="str">
        <f t="shared" si="19"/>
        <v xml:space="preserve"> </v>
      </c>
    </row>
    <row r="1004" spans="1:8" s="83" customFormat="1" x14ac:dyDescent="0.2">
      <c r="A1004" t="s">
        <v>8742</v>
      </c>
      <c r="B1004" s="84" t="str">
        <f t="shared" si="20"/>
        <v>:103EA0000000000000000000000000000000000012</v>
      </c>
      <c r="G1004" s="83" t="s">
        <v>8742</v>
      </c>
      <c r="H1004" s="83" t="str">
        <f t="shared" si="19"/>
        <v xml:space="preserve"> </v>
      </c>
    </row>
    <row r="1005" spans="1:8" s="83" customFormat="1" x14ac:dyDescent="0.2">
      <c r="A1005" t="s">
        <v>8743</v>
      </c>
      <c r="B1005" s="84" t="str">
        <f t="shared" si="20"/>
        <v>:103EB0000000000000000000000000000000000002</v>
      </c>
      <c r="G1005" s="83" t="s">
        <v>8743</v>
      </c>
      <c r="H1005" s="83" t="str">
        <f t="shared" si="19"/>
        <v xml:space="preserve"> </v>
      </c>
    </row>
    <row r="1006" spans="1:8" s="83" customFormat="1" x14ac:dyDescent="0.2">
      <c r="A1006" t="s">
        <v>8744</v>
      </c>
      <c r="B1006" s="84" t="str">
        <f t="shared" si="20"/>
        <v>:103EC00000000000000000000000000000000000F2</v>
      </c>
      <c r="G1006" s="83" t="s">
        <v>8744</v>
      </c>
      <c r="H1006" s="83" t="str">
        <f t="shared" si="19"/>
        <v xml:space="preserve"> </v>
      </c>
    </row>
    <row r="1007" spans="1:8" s="83" customFormat="1" x14ac:dyDescent="0.2">
      <c r="A1007" t="s">
        <v>8745</v>
      </c>
      <c r="B1007" s="84" t="str">
        <f t="shared" si="20"/>
        <v>:103ED00000000000000000000000000000000000E2</v>
      </c>
      <c r="G1007" s="83" t="s">
        <v>8745</v>
      </c>
      <c r="H1007" s="83" t="str">
        <f t="shared" si="19"/>
        <v xml:space="preserve"> </v>
      </c>
    </row>
    <row r="1008" spans="1:8" s="83" customFormat="1" x14ac:dyDescent="0.2">
      <c r="A1008" t="s">
        <v>8746</v>
      </c>
      <c r="B1008" s="84" t="str">
        <f t="shared" si="20"/>
        <v>:103EE00000000000000000000000000000000000D2</v>
      </c>
      <c r="G1008" s="83" t="s">
        <v>8746</v>
      </c>
      <c r="H1008" s="83" t="str">
        <f t="shared" si="19"/>
        <v xml:space="preserve"> </v>
      </c>
    </row>
    <row r="1009" spans="1:8" s="83" customFormat="1" x14ac:dyDescent="0.2">
      <c r="A1009" t="s">
        <v>8747</v>
      </c>
      <c r="B1009" s="84" t="str">
        <f t="shared" si="20"/>
        <v>:103EF00000000000000000000000000000000000C2</v>
      </c>
      <c r="G1009" s="83" t="s">
        <v>8747</v>
      </c>
      <c r="H1009" s="83" t="str">
        <f t="shared" si="19"/>
        <v xml:space="preserve"> </v>
      </c>
    </row>
    <row r="1010" spans="1:8" s="83" customFormat="1" x14ac:dyDescent="0.2">
      <c r="A1010" t="s">
        <v>8748</v>
      </c>
      <c r="B1010" s="84" t="str">
        <f t="shared" si="20"/>
        <v>:103F000000000000000000000000000000000000B1</v>
      </c>
      <c r="G1010" s="83" t="s">
        <v>8748</v>
      </c>
      <c r="H1010" s="83" t="str">
        <f t="shared" si="19"/>
        <v xml:space="preserve"> </v>
      </c>
    </row>
    <row r="1011" spans="1:8" s="83" customFormat="1" x14ac:dyDescent="0.2">
      <c r="A1011" t="s">
        <v>8749</v>
      </c>
      <c r="B1011" s="84" t="str">
        <f t="shared" si="20"/>
        <v>:103F100000000000000000000000000000000000A1</v>
      </c>
      <c r="G1011" s="83" t="s">
        <v>8749</v>
      </c>
      <c r="H1011" s="83" t="str">
        <f t="shared" si="19"/>
        <v xml:space="preserve"> </v>
      </c>
    </row>
    <row r="1012" spans="1:8" s="83" customFormat="1" x14ac:dyDescent="0.2">
      <c r="A1012" t="s">
        <v>8750</v>
      </c>
      <c r="B1012" s="84" t="str">
        <f t="shared" si="20"/>
        <v>:103F20000000000000000000000000000000000091</v>
      </c>
      <c r="G1012" s="83" t="s">
        <v>8750</v>
      </c>
      <c r="H1012" s="83" t="str">
        <f t="shared" si="19"/>
        <v xml:space="preserve"> </v>
      </c>
    </row>
    <row r="1013" spans="1:8" s="83" customFormat="1" x14ac:dyDescent="0.2">
      <c r="A1013" t="s">
        <v>8751</v>
      </c>
      <c r="B1013" s="84" t="str">
        <f t="shared" si="20"/>
        <v>:103F30000000000000000000000000000000000081</v>
      </c>
      <c r="G1013" s="83" t="s">
        <v>8751</v>
      </c>
      <c r="H1013" s="83" t="str">
        <f t="shared" si="19"/>
        <v xml:space="preserve"> </v>
      </c>
    </row>
    <row r="1014" spans="1:8" s="83" customFormat="1" x14ac:dyDescent="0.2">
      <c r="A1014" t="s">
        <v>8752</v>
      </c>
      <c r="B1014" s="84" t="str">
        <f t="shared" si="20"/>
        <v>:103F40000000000000000000000000000000000071</v>
      </c>
      <c r="G1014" s="83" t="s">
        <v>8752</v>
      </c>
      <c r="H1014" s="83" t="str">
        <f t="shared" si="19"/>
        <v xml:space="preserve"> </v>
      </c>
    </row>
    <row r="1015" spans="1:8" s="83" customFormat="1" x14ac:dyDescent="0.2">
      <c r="A1015" t="s">
        <v>8753</v>
      </c>
      <c r="B1015" s="84" t="str">
        <f t="shared" si="20"/>
        <v>:103F50000000000000000000000000000000000061</v>
      </c>
      <c r="G1015" s="83" t="s">
        <v>8753</v>
      </c>
      <c r="H1015" s="83" t="str">
        <f t="shared" si="19"/>
        <v xml:space="preserve"> </v>
      </c>
    </row>
    <row r="1016" spans="1:8" s="83" customFormat="1" x14ac:dyDescent="0.2">
      <c r="A1016" t="s">
        <v>8754</v>
      </c>
      <c r="B1016" s="84" t="str">
        <f t="shared" si="20"/>
        <v>:103F60000000000000000000000000000000000051</v>
      </c>
      <c r="G1016" s="83" t="s">
        <v>8754</v>
      </c>
      <c r="H1016" s="83" t="str">
        <f t="shared" si="19"/>
        <v xml:space="preserve"> </v>
      </c>
    </row>
    <row r="1017" spans="1:8" s="83" customFormat="1" x14ac:dyDescent="0.2">
      <c r="A1017" t="s">
        <v>8755</v>
      </c>
      <c r="B1017" s="84" t="str">
        <f t="shared" si="20"/>
        <v>:103F70000000000000000000000000000000000041</v>
      </c>
      <c r="G1017" s="83" t="s">
        <v>8755</v>
      </c>
      <c r="H1017" s="83" t="str">
        <f t="shared" si="19"/>
        <v xml:space="preserve"> </v>
      </c>
    </row>
    <row r="1018" spans="1:8" s="83" customFormat="1" x14ac:dyDescent="0.2">
      <c r="A1018" t="s">
        <v>8756</v>
      </c>
      <c r="B1018" s="84" t="str">
        <f t="shared" si="20"/>
        <v>:103F80000000000000000000000000000000000031</v>
      </c>
      <c r="G1018" s="83" t="s">
        <v>8756</v>
      </c>
      <c r="H1018" s="83" t="str">
        <f t="shared" si="19"/>
        <v xml:space="preserve"> </v>
      </c>
    </row>
    <row r="1019" spans="1:8" s="83" customFormat="1" x14ac:dyDescent="0.2">
      <c r="A1019" t="s">
        <v>8757</v>
      </c>
      <c r="B1019" s="84" t="str">
        <f t="shared" si="20"/>
        <v>:103F90000000000000000000000000000000000021</v>
      </c>
      <c r="G1019" s="83" t="s">
        <v>8757</v>
      </c>
      <c r="H1019" s="83" t="str">
        <f t="shared" si="19"/>
        <v xml:space="preserve"> </v>
      </c>
    </row>
    <row r="1020" spans="1:8" s="83" customFormat="1" x14ac:dyDescent="0.2">
      <c r="A1020" t="s">
        <v>8758</v>
      </c>
      <c r="B1020" s="84" t="str">
        <f t="shared" si="20"/>
        <v>:103FA0000000000000000000000000000000000011</v>
      </c>
      <c r="G1020" s="83" t="s">
        <v>8758</v>
      </c>
      <c r="H1020" s="83" t="str">
        <f t="shared" si="19"/>
        <v xml:space="preserve"> </v>
      </c>
    </row>
    <row r="1021" spans="1:8" s="83" customFormat="1" x14ac:dyDescent="0.2">
      <c r="A1021" t="s">
        <v>8759</v>
      </c>
      <c r="B1021" s="84" t="str">
        <f t="shared" si="20"/>
        <v>:103FB0000000000000000000000000000000000001</v>
      </c>
      <c r="G1021" s="83" t="s">
        <v>8759</v>
      </c>
      <c r="H1021" s="83" t="str">
        <f t="shared" si="19"/>
        <v xml:space="preserve"> </v>
      </c>
    </row>
    <row r="1022" spans="1:8" s="83" customFormat="1" x14ac:dyDescent="0.2">
      <c r="A1022" t="s">
        <v>8760</v>
      </c>
      <c r="B1022" s="84" t="str">
        <f t="shared" si="20"/>
        <v>:103FC00000000000000000000000000000000000F1</v>
      </c>
      <c r="G1022" s="83" t="s">
        <v>8760</v>
      </c>
      <c r="H1022" s="83" t="str">
        <f t="shared" si="19"/>
        <v xml:space="preserve"> </v>
      </c>
    </row>
    <row r="1023" spans="1:8" s="83" customFormat="1" x14ac:dyDescent="0.2">
      <c r="A1023" t="s">
        <v>8761</v>
      </c>
      <c r="B1023" s="84" t="str">
        <f t="shared" si="20"/>
        <v>:103FD00000000000000000000000000000000000E1</v>
      </c>
      <c r="G1023" s="83" t="s">
        <v>8761</v>
      </c>
      <c r="H1023" s="83" t="str">
        <f t="shared" si="19"/>
        <v xml:space="preserve"> </v>
      </c>
    </row>
    <row r="1024" spans="1:8" s="83" customFormat="1" x14ac:dyDescent="0.2">
      <c r="A1024" t="s">
        <v>8762</v>
      </c>
      <c r="B1024" s="84" t="str">
        <f t="shared" si="20"/>
        <v>:103FE00000000000000000000000000000000000D1</v>
      </c>
      <c r="G1024" s="83" t="s">
        <v>8762</v>
      </c>
      <c r="H1024" s="83" t="str">
        <f t="shared" si="19"/>
        <v xml:space="preserve"> </v>
      </c>
    </row>
    <row r="1025" spans="1:8" s="83" customFormat="1" x14ac:dyDescent="0.2">
      <c r="A1025" t="s">
        <v>8763</v>
      </c>
      <c r="B1025" s="84" t="str">
        <f t="shared" si="20"/>
        <v>:103FF00000000000000000000000000000000000C1</v>
      </c>
      <c r="G1025" s="83" t="s">
        <v>8763</v>
      </c>
      <c r="H1025" s="83" t="str">
        <f t="shared" si="19"/>
        <v xml:space="preserve"> </v>
      </c>
    </row>
    <row r="1026" spans="1:8" s="83" customFormat="1" x14ac:dyDescent="0.2">
      <c r="A1026" t="s">
        <v>8764</v>
      </c>
      <c r="B1026" s="84" t="str">
        <f t="shared" si="20"/>
        <v>:1040000000000000000000000000000000000000B0</v>
      </c>
      <c r="G1026" s="83" t="s">
        <v>8764</v>
      </c>
      <c r="H1026" s="83" t="str">
        <f t="shared" si="19"/>
        <v xml:space="preserve"> </v>
      </c>
    </row>
    <row r="1027" spans="1:8" s="83" customFormat="1" x14ac:dyDescent="0.2">
      <c r="A1027" t="s">
        <v>8765</v>
      </c>
      <c r="B1027" s="84" t="str">
        <f t="shared" si="20"/>
        <v>:1040100000000000000000000000000000000000A0</v>
      </c>
      <c r="G1027" s="83" t="s">
        <v>8765</v>
      </c>
      <c r="H1027" s="83" t="str">
        <f t="shared" ref="H1027:H1090" si="21">IF(B1027&lt;&gt;G1027,1," ")</f>
        <v xml:space="preserve"> </v>
      </c>
    </row>
    <row r="1028" spans="1:8" s="83" customFormat="1" x14ac:dyDescent="0.2">
      <c r="A1028" t="s">
        <v>8766</v>
      </c>
      <c r="B1028" s="84" t="str">
        <f t="shared" si="20"/>
        <v>:104020000000000000000000000000000000000090</v>
      </c>
      <c r="G1028" s="83" t="s">
        <v>8766</v>
      </c>
      <c r="H1028" s="83" t="str">
        <f t="shared" si="21"/>
        <v xml:space="preserve"> </v>
      </c>
    </row>
    <row r="1029" spans="1:8" s="83" customFormat="1" x14ac:dyDescent="0.2">
      <c r="A1029" t="s">
        <v>8767</v>
      </c>
      <c r="B1029" s="84" t="str">
        <f t="shared" si="20"/>
        <v>:104030000000000000000000000000000000000080</v>
      </c>
      <c r="G1029" s="83" t="s">
        <v>8767</v>
      </c>
      <c r="H1029" s="83" t="str">
        <f t="shared" si="21"/>
        <v xml:space="preserve"> </v>
      </c>
    </row>
    <row r="1030" spans="1:8" s="83" customFormat="1" x14ac:dyDescent="0.2">
      <c r="A1030" t="s">
        <v>8768</v>
      </c>
      <c r="B1030" s="84" t="str">
        <f t="shared" si="20"/>
        <v>:104040000000000000000000000000000000000070</v>
      </c>
      <c r="G1030" s="83" t="s">
        <v>8768</v>
      </c>
      <c r="H1030" s="83" t="str">
        <f t="shared" si="21"/>
        <v xml:space="preserve"> </v>
      </c>
    </row>
    <row r="1031" spans="1:8" s="83" customFormat="1" x14ac:dyDescent="0.2">
      <c r="A1031" t="s">
        <v>8769</v>
      </c>
      <c r="B1031" s="84" t="str">
        <f t="shared" si="20"/>
        <v>:104050000000000000000000000000000000000060</v>
      </c>
      <c r="G1031" s="83" t="s">
        <v>8769</v>
      </c>
      <c r="H1031" s="83" t="str">
        <f t="shared" si="21"/>
        <v xml:space="preserve"> </v>
      </c>
    </row>
    <row r="1032" spans="1:8" s="83" customFormat="1" x14ac:dyDescent="0.2">
      <c r="A1032" t="s">
        <v>8770</v>
      </c>
      <c r="B1032" s="84" t="str">
        <f t="shared" si="20"/>
        <v>:104060000000000000000000000000000000000050</v>
      </c>
      <c r="G1032" s="83" t="s">
        <v>8770</v>
      </c>
      <c r="H1032" s="83" t="str">
        <f t="shared" si="21"/>
        <v xml:space="preserve"> </v>
      </c>
    </row>
    <row r="1033" spans="1:8" s="83" customFormat="1" x14ac:dyDescent="0.2">
      <c r="A1033" t="s">
        <v>8771</v>
      </c>
      <c r="B1033" s="84" t="str">
        <f t="shared" si="20"/>
        <v>:104070000000000000000000000000000000000040</v>
      </c>
      <c r="G1033" s="83" t="s">
        <v>8771</v>
      </c>
      <c r="H1033" s="83" t="str">
        <f t="shared" si="21"/>
        <v xml:space="preserve"> </v>
      </c>
    </row>
    <row r="1034" spans="1:8" s="83" customFormat="1" x14ac:dyDescent="0.2">
      <c r="A1034" t="s">
        <v>8772</v>
      </c>
      <c r="B1034" s="84" t="str">
        <f t="shared" si="20"/>
        <v>:104080000000000000000000000000000000000030</v>
      </c>
      <c r="G1034" s="83" t="s">
        <v>8772</v>
      </c>
      <c r="H1034" s="83" t="str">
        <f t="shared" si="21"/>
        <v xml:space="preserve"> </v>
      </c>
    </row>
    <row r="1035" spans="1:8" s="83" customFormat="1" x14ac:dyDescent="0.2">
      <c r="A1035" t="s">
        <v>8773</v>
      </c>
      <c r="B1035" s="84" t="str">
        <f t="shared" si="20"/>
        <v>:104090000000000000000000000000000000000020</v>
      </c>
      <c r="G1035" s="83" t="s">
        <v>8773</v>
      </c>
      <c r="H1035" s="83" t="str">
        <f t="shared" si="21"/>
        <v xml:space="preserve"> </v>
      </c>
    </row>
    <row r="1036" spans="1:8" s="83" customFormat="1" x14ac:dyDescent="0.2">
      <c r="A1036" t="s">
        <v>8774</v>
      </c>
      <c r="B1036" s="84" t="str">
        <f t="shared" si="20"/>
        <v>:1040A0000000000000000000000000000000000010</v>
      </c>
      <c r="G1036" s="83" t="s">
        <v>8774</v>
      </c>
      <c r="H1036" s="83" t="str">
        <f t="shared" si="21"/>
        <v xml:space="preserve"> </v>
      </c>
    </row>
    <row r="1037" spans="1:8" s="83" customFormat="1" x14ac:dyDescent="0.2">
      <c r="A1037" t="s">
        <v>8775</v>
      </c>
      <c r="B1037" s="84" t="str">
        <f t="shared" si="20"/>
        <v>:1040B0000000000000000000000000000000000000</v>
      </c>
      <c r="G1037" s="83" t="s">
        <v>8775</v>
      </c>
      <c r="H1037" s="83" t="str">
        <f t="shared" si="21"/>
        <v xml:space="preserve"> </v>
      </c>
    </row>
    <row r="1038" spans="1:8" s="83" customFormat="1" x14ac:dyDescent="0.2">
      <c r="A1038" t="s">
        <v>8776</v>
      </c>
      <c r="B1038" s="84" t="str">
        <f t="shared" si="20"/>
        <v>:1040C00000000000000000000000000000000000F0</v>
      </c>
      <c r="G1038" s="83" t="s">
        <v>8776</v>
      </c>
      <c r="H1038" s="83" t="str">
        <f t="shared" si="21"/>
        <v xml:space="preserve"> </v>
      </c>
    </row>
    <row r="1039" spans="1:8" s="83" customFormat="1" x14ac:dyDescent="0.2">
      <c r="A1039" t="s">
        <v>8777</v>
      </c>
      <c r="B1039" s="84" t="str">
        <f t="shared" si="20"/>
        <v>:1040D00000000000000000000000000000000000E0</v>
      </c>
      <c r="G1039" s="83" t="s">
        <v>8777</v>
      </c>
      <c r="H1039" s="83" t="str">
        <f t="shared" si="21"/>
        <v xml:space="preserve"> </v>
      </c>
    </row>
    <row r="1040" spans="1:8" s="83" customFormat="1" x14ac:dyDescent="0.2">
      <c r="A1040" t="s">
        <v>8778</v>
      </c>
      <c r="B1040" s="84" t="str">
        <f t="shared" si="20"/>
        <v>:1040E00000000000000000000000000000000000D0</v>
      </c>
      <c r="G1040" s="83" t="s">
        <v>8778</v>
      </c>
      <c r="H1040" s="83" t="str">
        <f t="shared" si="21"/>
        <v xml:space="preserve"> </v>
      </c>
    </row>
    <row r="1041" spans="1:8" s="83" customFormat="1" x14ac:dyDescent="0.2">
      <c r="A1041" t="s">
        <v>8779</v>
      </c>
      <c r="B1041" s="84" t="str">
        <f t="shared" si="20"/>
        <v>:1040F00000000000000000000000000000000000C0</v>
      </c>
      <c r="G1041" s="83" t="s">
        <v>8779</v>
      </c>
      <c r="H1041" s="83" t="str">
        <f t="shared" si="21"/>
        <v xml:space="preserve"> </v>
      </c>
    </row>
    <row r="1042" spans="1:8" s="83" customFormat="1" x14ac:dyDescent="0.2">
      <c r="A1042" t="s">
        <v>8780</v>
      </c>
      <c r="B1042" s="84" t="str">
        <f t="shared" si="20"/>
        <v>:1041000000000000000000000000000000000000AF</v>
      </c>
      <c r="G1042" s="83" t="s">
        <v>8780</v>
      </c>
      <c r="H1042" s="83" t="str">
        <f t="shared" si="21"/>
        <v xml:space="preserve"> </v>
      </c>
    </row>
    <row r="1043" spans="1:8" s="83" customFormat="1" x14ac:dyDescent="0.2">
      <c r="A1043" t="s">
        <v>8781</v>
      </c>
      <c r="B1043" s="84" t="str">
        <f t="shared" si="20"/>
        <v>:10411000000000000000000000000000000000009F</v>
      </c>
      <c r="G1043" s="83" t="s">
        <v>8781</v>
      </c>
      <c r="H1043" s="83" t="str">
        <f t="shared" si="21"/>
        <v xml:space="preserve"> </v>
      </c>
    </row>
    <row r="1044" spans="1:8" s="83" customFormat="1" x14ac:dyDescent="0.2">
      <c r="A1044" t="s">
        <v>8782</v>
      </c>
      <c r="B1044" s="84" t="str">
        <f t="shared" si="20"/>
        <v>:10412000000000000000000000000000000000008F</v>
      </c>
      <c r="G1044" s="83" t="s">
        <v>8782</v>
      </c>
      <c r="H1044" s="83" t="str">
        <f t="shared" si="21"/>
        <v xml:space="preserve"> </v>
      </c>
    </row>
    <row r="1045" spans="1:8" s="83" customFormat="1" x14ac:dyDescent="0.2">
      <c r="A1045" t="s">
        <v>8783</v>
      </c>
      <c r="B1045" s="84" t="str">
        <f t="shared" si="20"/>
        <v>:10413000000000000000000000000000000000007F</v>
      </c>
      <c r="G1045" s="83" t="s">
        <v>8783</v>
      </c>
      <c r="H1045" s="83" t="str">
        <f t="shared" si="21"/>
        <v xml:space="preserve"> </v>
      </c>
    </row>
    <row r="1046" spans="1:8" s="83" customFormat="1" x14ac:dyDescent="0.2">
      <c r="A1046" t="s">
        <v>8784</v>
      </c>
      <c r="B1046" s="84" t="str">
        <f t="shared" ref="B1046:B1109" si="22">A1046</f>
        <v>:10414000000000000000000000000000000000006F</v>
      </c>
      <c r="G1046" s="83" t="s">
        <v>8784</v>
      </c>
      <c r="H1046" s="83" t="str">
        <f t="shared" si="21"/>
        <v xml:space="preserve"> </v>
      </c>
    </row>
    <row r="1047" spans="1:8" s="83" customFormat="1" x14ac:dyDescent="0.2">
      <c r="A1047" t="s">
        <v>8785</v>
      </c>
      <c r="B1047" s="84" t="str">
        <f t="shared" si="22"/>
        <v>:10415000000000000000000000000000000000005F</v>
      </c>
      <c r="G1047" s="83" t="s">
        <v>8785</v>
      </c>
      <c r="H1047" s="83" t="str">
        <f t="shared" si="21"/>
        <v xml:space="preserve"> </v>
      </c>
    </row>
    <row r="1048" spans="1:8" s="83" customFormat="1" x14ac:dyDescent="0.2">
      <c r="A1048" t="s">
        <v>8786</v>
      </c>
      <c r="B1048" s="84" t="str">
        <f t="shared" si="22"/>
        <v>:10416000000000000000000000000000000000004F</v>
      </c>
      <c r="G1048" s="83" t="s">
        <v>8786</v>
      </c>
      <c r="H1048" s="83" t="str">
        <f t="shared" si="21"/>
        <v xml:space="preserve"> </v>
      </c>
    </row>
    <row r="1049" spans="1:8" s="83" customFormat="1" x14ac:dyDescent="0.2">
      <c r="A1049" t="s">
        <v>8787</v>
      </c>
      <c r="B1049" s="84" t="str">
        <f t="shared" si="22"/>
        <v>:10417000000000000000000000000000000000003F</v>
      </c>
      <c r="G1049" s="83" t="s">
        <v>8787</v>
      </c>
      <c r="H1049" s="83" t="str">
        <f t="shared" si="21"/>
        <v xml:space="preserve"> </v>
      </c>
    </row>
    <row r="1050" spans="1:8" s="83" customFormat="1" x14ac:dyDescent="0.2">
      <c r="A1050" t="s">
        <v>8788</v>
      </c>
      <c r="B1050" s="84" t="str">
        <f t="shared" si="22"/>
        <v>:10418000000000000000000000000000000000002F</v>
      </c>
      <c r="G1050" s="83" t="s">
        <v>8788</v>
      </c>
      <c r="H1050" s="83" t="str">
        <f t="shared" si="21"/>
        <v xml:space="preserve"> </v>
      </c>
    </row>
    <row r="1051" spans="1:8" s="83" customFormat="1" x14ac:dyDescent="0.2">
      <c r="A1051" t="s">
        <v>8789</v>
      </c>
      <c r="B1051" s="84" t="str">
        <f t="shared" si="22"/>
        <v>:10419000000000000000000000000000000000001F</v>
      </c>
      <c r="G1051" s="83" t="s">
        <v>8789</v>
      </c>
      <c r="H1051" s="83" t="str">
        <f t="shared" si="21"/>
        <v xml:space="preserve"> </v>
      </c>
    </row>
    <row r="1052" spans="1:8" s="83" customFormat="1" x14ac:dyDescent="0.2">
      <c r="A1052" t="s">
        <v>8790</v>
      </c>
      <c r="B1052" s="84" t="str">
        <f t="shared" si="22"/>
        <v>:1041A000000000000000000000000000000000000F</v>
      </c>
      <c r="G1052" s="83" t="s">
        <v>8790</v>
      </c>
      <c r="H1052" s="83" t="str">
        <f t="shared" si="21"/>
        <v xml:space="preserve"> </v>
      </c>
    </row>
    <row r="1053" spans="1:8" s="83" customFormat="1" x14ac:dyDescent="0.2">
      <c r="A1053" t="s">
        <v>8791</v>
      </c>
      <c r="B1053" s="84" t="str">
        <f t="shared" si="22"/>
        <v>:1041B00000000000000000000000000000000000FF</v>
      </c>
      <c r="G1053" s="83" t="s">
        <v>8791</v>
      </c>
      <c r="H1053" s="83" t="str">
        <f t="shared" si="21"/>
        <v xml:space="preserve"> </v>
      </c>
    </row>
    <row r="1054" spans="1:8" s="83" customFormat="1" x14ac:dyDescent="0.2">
      <c r="A1054" t="s">
        <v>8792</v>
      </c>
      <c r="B1054" s="84" t="str">
        <f t="shared" si="22"/>
        <v>:1041C00000000000000000000000000000000000EF</v>
      </c>
      <c r="G1054" s="83" t="s">
        <v>8792</v>
      </c>
      <c r="H1054" s="83" t="str">
        <f t="shared" si="21"/>
        <v xml:space="preserve"> </v>
      </c>
    </row>
    <row r="1055" spans="1:8" s="83" customFormat="1" x14ac:dyDescent="0.2">
      <c r="A1055" t="s">
        <v>8793</v>
      </c>
      <c r="B1055" s="84" t="str">
        <f t="shared" si="22"/>
        <v>:1041D00000000000000000000000000000000000DF</v>
      </c>
      <c r="G1055" s="83" t="s">
        <v>8793</v>
      </c>
      <c r="H1055" s="83" t="str">
        <f t="shared" si="21"/>
        <v xml:space="preserve"> </v>
      </c>
    </row>
    <row r="1056" spans="1:8" s="83" customFormat="1" x14ac:dyDescent="0.2">
      <c r="A1056" t="s">
        <v>8794</v>
      </c>
      <c r="B1056" s="84" t="str">
        <f t="shared" si="22"/>
        <v>:1041E00000000000000000000000000000000000CF</v>
      </c>
      <c r="G1056" s="83" t="s">
        <v>8794</v>
      </c>
      <c r="H1056" s="83" t="str">
        <f t="shared" si="21"/>
        <v xml:space="preserve"> </v>
      </c>
    </row>
    <row r="1057" spans="1:8" s="83" customFormat="1" x14ac:dyDescent="0.2">
      <c r="A1057" t="s">
        <v>8795</v>
      </c>
      <c r="B1057" s="84" t="str">
        <f t="shared" si="22"/>
        <v>:1041F00000000000000000000000000000000000BF</v>
      </c>
      <c r="G1057" s="83" t="s">
        <v>8795</v>
      </c>
      <c r="H1057" s="83" t="str">
        <f t="shared" si="21"/>
        <v xml:space="preserve"> </v>
      </c>
    </row>
    <row r="1058" spans="1:8" s="83" customFormat="1" x14ac:dyDescent="0.2">
      <c r="A1058" t="s">
        <v>8796</v>
      </c>
      <c r="B1058" s="84" t="str">
        <f t="shared" si="22"/>
        <v>:1042000000000000000000000000000000000000AE</v>
      </c>
      <c r="G1058" s="83" t="s">
        <v>8796</v>
      </c>
      <c r="H1058" s="83" t="str">
        <f t="shared" si="21"/>
        <v xml:space="preserve"> </v>
      </c>
    </row>
    <row r="1059" spans="1:8" s="83" customFormat="1" x14ac:dyDescent="0.2">
      <c r="A1059" t="s">
        <v>8797</v>
      </c>
      <c r="B1059" s="84" t="str">
        <f t="shared" si="22"/>
        <v>:10421000000000000000000000000000000000009E</v>
      </c>
      <c r="G1059" s="83" t="s">
        <v>8797</v>
      </c>
      <c r="H1059" s="83" t="str">
        <f t="shared" si="21"/>
        <v xml:space="preserve"> </v>
      </c>
    </row>
    <row r="1060" spans="1:8" s="83" customFormat="1" x14ac:dyDescent="0.2">
      <c r="A1060" t="s">
        <v>8798</v>
      </c>
      <c r="B1060" s="84" t="str">
        <f t="shared" si="22"/>
        <v>:10422000000000000000000000000000000000008E</v>
      </c>
      <c r="G1060" s="83" t="s">
        <v>8798</v>
      </c>
      <c r="H1060" s="83" t="str">
        <f t="shared" si="21"/>
        <v xml:space="preserve"> </v>
      </c>
    </row>
    <row r="1061" spans="1:8" s="83" customFormat="1" x14ac:dyDescent="0.2">
      <c r="A1061" t="s">
        <v>8799</v>
      </c>
      <c r="B1061" s="84" t="str">
        <f t="shared" si="22"/>
        <v>:10423000000000000000000000000000000000007E</v>
      </c>
      <c r="G1061" s="83" t="s">
        <v>8799</v>
      </c>
      <c r="H1061" s="83" t="str">
        <f t="shared" si="21"/>
        <v xml:space="preserve"> </v>
      </c>
    </row>
    <row r="1062" spans="1:8" s="83" customFormat="1" x14ac:dyDescent="0.2">
      <c r="A1062" t="s">
        <v>8800</v>
      </c>
      <c r="B1062" s="84" t="str">
        <f t="shared" si="22"/>
        <v>:10424000000000000000000000000000000000006E</v>
      </c>
      <c r="G1062" s="83" t="s">
        <v>8800</v>
      </c>
      <c r="H1062" s="83" t="str">
        <f t="shared" si="21"/>
        <v xml:space="preserve"> </v>
      </c>
    </row>
    <row r="1063" spans="1:8" s="83" customFormat="1" x14ac:dyDescent="0.2">
      <c r="A1063" t="s">
        <v>8801</v>
      </c>
      <c r="B1063" s="84" t="str">
        <f t="shared" si="22"/>
        <v>:10425000000000000000000000000000000000005E</v>
      </c>
      <c r="G1063" s="83" t="s">
        <v>8801</v>
      </c>
      <c r="H1063" s="83" t="str">
        <f t="shared" si="21"/>
        <v xml:space="preserve"> </v>
      </c>
    </row>
    <row r="1064" spans="1:8" s="83" customFormat="1" x14ac:dyDescent="0.2">
      <c r="A1064" t="s">
        <v>8802</v>
      </c>
      <c r="B1064" s="84" t="str">
        <f t="shared" si="22"/>
        <v>:10426000000000000000000000000000000000004E</v>
      </c>
      <c r="G1064" s="83" t="s">
        <v>8802</v>
      </c>
      <c r="H1064" s="83" t="str">
        <f t="shared" si="21"/>
        <v xml:space="preserve"> </v>
      </c>
    </row>
    <row r="1065" spans="1:8" s="83" customFormat="1" x14ac:dyDescent="0.2">
      <c r="A1065" t="s">
        <v>8803</v>
      </c>
      <c r="B1065" s="84" t="str">
        <f t="shared" si="22"/>
        <v>:10427000000000000000000000000000000000003E</v>
      </c>
      <c r="G1065" s="83" t="s">
        <v>8803</v>
      </c>
      <c r="H1065" s="83" t="str">
        <f t="shared" si="21"/>
        <v xml:space="preserve"> </v>
      </c>
    </row>
    <row r="1066" spans="1:8" s="83" customFormat="1" x14ac:dyDescent="0.2">
      <c r="A1066" t="s">
        <v>8804</v>
      </c>
      <c r="B1066" s="84" t="str">
        <f t="shared" si="22"/>
        <v>:10428000000000000000000000000000000000002E</v>
      </c>
      <c r="G1066" s="83" t="s">
        <v>8804</v>
      </c>
      <c r="H1066" s="83" t="str">
        <f t="shared" si="21"/>
        <v xml:space="preserve"> </v>
      </c>
    </row>
    <row r="1067" spans="1:8" s="83" customFormat="1" x14ac:dyDescent="0.2">
      <c r="A1067" t="s">
        <v>8805</v>
      </c>
      <c r="B1067" s="84" t="str">
        <f t="shared" si="22"/>
        <v>:10429000000000000000000000000000000000001E</v>
      </c>
      <c r="G1067" s="83" t="s">
        <v>8805</v>
      </c>
      <c r="H1067" s="83" t="str">
        <f t="shared" si="21"/>
        <v xml:space="preserve"> </v>
      </c>
    </row>
    <row r="1068" spans="1:8" s="83" customFormat="1" x14ac:dyDescent="0.2">
      <c r="A1068" t="s">
        <v>8806</v>
      </c>
      <c r="B1068" s="84" t="str">
        <f t="shared" si="22"/>
        <v>:1042A000000000000000000000000000000000000E</v>
      </c>
      <c r="G1068" s="83" t="s">
        <v>8806</v>
      </c>
      <c r="H1068" s="83" t="str">
        <f t="shared" si="21"/>
        <v xml:space="preserve"> </v>
      </c>
    </row>
    <row r="1069" spans="1:8" s="83" customFormat="1" x14ac:dyDescent="0.2">
      <c r="A1069" t="s">
        <v>8807</v>
      </c>
      <c r="B1069" s="84" t="str">
        <f t="shared" si="22"/>
        <v>:1042B00000000000000000000000000000000000FE</v>
      </c>
      <c r="G1069" s="83" t="s">
        <v>8807</v>
      </c>
      <c r="H1069" s="83" t="str">
        <f t="shared" si="21"/>
        <v xml:space="preserve"> </v>
      </c>
    </row>
    <row r="1070" spans="1:8" s="83" customFormat="1" x14ac:dyDescent="0.2">
      <c r="A1070" t="s">
        <v>8808</v>
      </c>
      <c r="B1070" s="84" t="str">
        <f t="shared" si="22"/>
        <v>:1042C00000000000000000000000000000000000EE</v>
      </c>
      <c r="G1070" s="83" t="s">
        <v>8808</v>
      </c>
      <c r="H1070" s="83" t="str">
        <f t="shared" si="21"/>
        <v xml:space="preserve"> </v>
      </c>
    </row>
    <row r="1071" spans="1:8" s="83" customFormat="1" x14ac:dyDescent="0.2">
      <c r="A1071" t="s">
        <v>8809</v>
      </c>
      <c r="B1071" s="84" t="str">
        <f t="shared" si="22"/>
        <v>:1042D00000000000000000000000000000000000DE</v>
      </c>
      <c r="G1071" s="83" t="s">
        <v>8809</v>
      </c>
      <c r="H1071" s="83" t="str">
        <f t="shared" si="21"/>
        <v xml:space="preserve"> </v>
      </c>
    </row>
    <row r="1072" spans="1:8" s="83" customFormat="1" x14ac:dyDescent="0.2">
      <c r="A1072" t="s">
        <v>8810</v>
      </c>
      <c r="B1072" s="84" t="str">
        <f t="shared" si="22"/>
        <v>:1042E00000000000000000000000000000000000CE</v>
      </c>
      <c r="G1072" s="83" t="s">
        <v>8810</v>
      </c>
      <c r="H1072" s="83" t="str">
        <f t="shared" si="21"/>
        <v xml:space="preserve"> </v>
      </c>
    </row>
    <row r="1073" spans="1:8" s="83" customFormat="1" x14ac:dyDescent="0.2">
      <c r="A1073" t="s">
        <v>8811</v>
      </c>
      <c r="B1073" s="84" t="str">
        <f t="shared" si="22"/>
        <v>:1042F00000000000000000000000000000000000BE</v>
      </c>
      <c r="G1073" s="83" t="s">
        <v>8811</v>
      </c>
      <c r="H1073" s="83" t="str">
        <f t="shared" si="21"/>
        <v xml:space="preserve"> </v>
      </c>
    </row>
    <row r="1074" spans="1:8" s="83" customFormat="1" x14ac:dyDescent="0.2">
      <c r="A1074" t="s">
        <v>8812</v>
      </c>
      <c r="B1074" s="84" t="str">
        <f t="shared" si="22"/>
        <v>:1043000000000000000000000000000000000000AD</v>
      </c>
      <c r="G1074" s="83" t="s">
        <v>8812</v>
      </c>
      <c r="H1074" s="83" t="str">
        <f t="shared" si="21"/>
        <v xml:space="preserve"> </v>
      </c>
    </row>
    <row r="1075" spans="1:8" s="83" customFormat="1" x14ac:dyDescent="0.2">
      <c r="A1075" t="s">
        <v>8813</v>
      </c>
      <c r="B1075" s="84" t="str">
        <f t="shared" si="22"/>
        <v>:10431000000000000000000000000000000000009D</v>
      </c>
      <c r="G1075" s="83" t="s">
        <v>8813</v>
      </c>
      <c r="H1075" s="83" t="str">
        <f t="shared" si="21"/>
        <v xml:space="preserve"> </v>
      </c>
    </row>
    <row r="1076" spans="1:8" s="83" customFormat="1" x14ac:dyDescent="0.2">
      <c r="A1076" t="s">
        <v>8814</v>
      </c>
      <c r="B1076" s="84" t="str">
        <f t="shared" si="22"/>
        <v>:10432000000000000000000000000000000000008D</v>
      </c>
      <c r="G1076" s="83" t="s">
        <v>8814</v>
      </c>
      <c r="H1076" s="83" t="str">
        <f t="shared" si="21"/>
        <v xml:space="preserve"> </v>
      </c>
    </row>
    <row r="1077" spans="1:8" s="83" customFormat="1" x14ac:dyDescent="0.2">
      <c r="A1077" t="s">
        <v>8815</v>
      </c>
      <c r="B1077" s="84" t="str">
        <f t="shared" si="22"/>
        <v>:10433000000000000000000000000000000000007D</v>
      </c>
      <c r="G1077" s="83" t="s">
        <v>8815</v>
      </c>
      <c r="H1077" s="83" t="str">
        <f t="shared" si="21"/>
        <v xml:space="preserve"> </v>
      </c>
    </row>
    <row r="1078" spans="1:8" s="83" customFormat="1" x14ac:dyDescent="0.2">
      <c r="A1078" t="s">
        <v>8816</v>
      </c>
      <c r="B1078" s="84" t="str">
        <f t="shared" si="22"/>
        <v>:10434000000000000000000000000000000000006D</v>
      </c>
      <c r="G1078" s="83" t="s">
        <v>8816</v>
      </c>
      <c r="H1078" s="83" t="str">
        <f t="shared" si="21"/>
        <v xml:space="preserve"> </v>
      </c>
    </row>
    <row r="1079" spans="1:8" s="83" customFormat="1" x14ac:dyDescent="0.2">
      <c r="A1079" t="s">
        <v>8817</v>
      </c>
      <c r="B1079" s="84" t="str">
        <f t="shared" si="22"/>
        <v>:10435000000000000000000000000000000000005D</v>
      </c>
      <c r="G1079" s="83" t="s">
        <v>8817</v>
      </c>
      <c r="H1079" s="83" t="str">
        <f t="shared" si="21"/>
        <v xml:space="preserve"> </v>
      </c>
    </row>
    <row r="1080" spans="1:8" s="83" customFormat="1" x14ac:dyDescent="0.2">
      <c r="A1080" t="s">
        <v>8818</v>
      </c>
      <c r="B1080" s="84" t="str">
        <f t="shared" si="22"/>
        <v>:10436000000000000000000000000000000000004D</v>
      </c>
      <c r="G1080" s="83" t="s">
        <v>8818</v>
      </c>
      <c r="H1080" s="83" t="str">
        <f t="shared" si="21"/>
        <v xml:space="preserve"> </v>
      </c>
    </row>
    <row r="1081" spans="1:8" s="83" customFormat="1" x14ac:dyDescent="0.2">
      <c r="A1081" t="s">
        <v>8819</v>
      </c>
      <c r="B1081" s="84" t="str">
        <f t="shared" si="22"/>
        <v>:10437000000000000000000000000000000000003D</v>
      </c>
      <c r="G1081" s="83" t="s">
        <v>8819</v>
      </c>
      <c r="H1081" s="83" t="str">
        <f t="shared" si="21"/>
        <v xml:space="preserve"> </v>
      </c>
    </row>
    <row r="1082" spans="1:8" s="83" customFormat="1" x14ac:dyDescent="0.2">
      <c r="A1082" t="s">
        <v>8820</v>
      </c>
      <c r="B1082" s="84" t="str">
        <f t="shared" si="22"/>
        <v>:10438000000000000000000000000000000000002D</v>
      </c>
      <c r="G1082" s="83" t="s">
        <v>8820</v>
      </c>
      <c r="H1082" s="83" t="str">
        <f t="shared" si="21"/>
        <v xml:space="preserve"> </v>
      </c>
    </row>
    <row r="1083" spans="1:8" s="83" customFormat="1" x14ac:dyDescent="0.2">
      <c r="A1083" t="s">
        <v>8821</v>
      </c>
      <c r="B1083" s="84" t="str">
        <f t="shared" si="22"/>
        <v>:10439000000000000000000000000000000000001D</v>
      </c>
      <c r="G1083" s="83" t="s">
        <v>8821</v>
      </c>
      <c r="H1083" s="83" t="str">
        <f t="shared" si="21"/>
        <v xml:space="preserve"> </v>
      </c>
    </row>
    <row r="1084" spans="1:8" s="83" customFormat="1" x14ac:dyDescent="0.2">
      <c r="A1084" t="s">
        <v>8822</v>
      </c>
      <c r="B1084" s="84" t="str">
        <f t="shared" si="22"/>
        <v>:1043A000000000000000000000000000000000000D</v>
      </c>
      <c r="G1084" s="83" t="s">
        <v>8822</v>
      </c>
      <c r="H1084" s="83" t="str">
        <f t="shared" si="21"/>
        <v xml:space="preserve"> </v>
      </c>
    </row>
    <row r="1085" spans="1:8" s="83" customFormat="1" x14ac:dyDescent="0.2">
      <c r="A1085" t="s">
        <v>8823</v>
      </c>
      <c r="B1085" s="84" t="str">
        <f t="shared" si="22"/>
        <v>:1043B00000000000000000000000000000000000FD</v>
      </c>
      <c r="G1085" s="83" t="s">
        <v>8823</v>
      </c>
      <c r="H1085" s="83" t="str">
        <f t="shared" si="21"/>
        <v xml:space="preserve"> </v>
      </c>
    </row>
    <row r="1086" spans="1:8" s="83" customFormat="1" x14ac:dyDescent="0.2">
      <c r="A1086" t="s">
        <v>8824</v>
      </c>
      <c r="B1086" s="84" t="str">
        <f t="shared" si="22"/>
        <v>:1043C00000000000000000000000000000000000ED</v>
      </c>
      <c r="G1086" s="83" t="s">
        <v>8824</v>
      </c>
      <c r="H1086" s="83" t="str">
        <f t="shared" si="21"/>
        <v xml:space="preserve"> </v>
      </c>
    </row>
    <row r="1087" spans="1:8" s="83" customFormat="1" x14ac:dyDescent="0.2">
      <c r="A1087" t="s">
        <v>8825</v>
      </c>
      <c r="B1087" s="84" t="str">
        <f t="shared" si="22"/>
        <v>:1043D00000000000000000000000000000000000DD</v>
      </c>
      <c r="G1087" s="83" t="s">
        <v>8825</v>
      </c>
      <c r="H1087" s="83" t="str">
        <f t="shared" si="21"/>
        <v xml:space="preserve"> </v>
      </c>
    </row>
    <row r="1088" spans="1:8" s="83" customFormat="1" x14ac:dyDescent="0.2">
      <c r="A1088" t="s">
        <v>8826</v>
      </c>
      <c r="B1088" s="84" t="str">
        <f t="shared" si="22"/>
        <v>:1043E00000000000000000000000000000000000CD</v>
      </c>
      <c r="G1088" s="83" t="s">
        <v>8826</v>
      </c>
      <c r="H1088" s="83" t="str">
        <f t="shared" si="21"/>
        <v xml:space="preserve"> </v>
      </c>
    </row>
    <row r="1089" spans="1:8" s="83" customFormat="1" x14ac:dyDescent="0.2">
      <c r="A1089" t="s">
        <v>8827</v>
      </c>
      <c r="B1089" s="84" t="str">
        <f t="shared" si="22"/>
        <v>:1043F00000000000000000000000000000000000BD</v>
      </c>
      <c r="G1089" s="83" t="s">
        <v>8827</v>
      </c>
      <c r="H1089" s="83" t="str">
        <f t="shared" si="21"/>
        <v xml:space="preserve"> </v>
      </c>
    </row>
    <row r="1090" spans="1:8" s="83" customFormat="1" x14ac:dyDescent="0.2">
      <c r="A1090" t="s">
        <v>8828</v>
      </c>
      <c r="B1090" s="84" t="str">
        <f t="shared" si="22"/>
        <v>:1044000000000000000000000000000000000000AC</v>
      </c>
      <c r="G1090" s="83" t="s">
        <v>8828</v>
      </c>
      <c r="H1090" s="83" t="str">
        <f t="shared" si="21"/>
        <v xml:space="preserve"> </v>
      </c>
    </row>
    <row r="1091" spans="1:8" s="83" customFormat="1" x14ac:dyDescent="0.2">
      <c r="A1091" t="s">
        <v>8829</v>
      </c>
      <c r="B1091" s="84" t="str">
        <f t="shared" si="22"/>
        <v>:10441000000000000000000000000000000000009C</v>
      </c>
      <c r="G1091" s="83" t="s">
        <v>8829</v>
      </c>
      <c r="H1091" s="83" t="str">
        <f t="shared" ref="H1091:H1154" si="23">IF(B1091&lt;&gt;G1091,1," ")</f>
        <v xml:space="preserve"> </v>
      </c>
    </row>
    <row r="1092" spans="1:8" s="83" customFormat="1" x14ac:dyDescent="0.2">
      <c r="A1092" t="s">
        <v>8830</v>
      </c>
      <c r="B1092" s="84" t="str">
        <f t="shared" si="22"/>
        <v>:10442000000000000000000000000000000000008C</v>
      </c>
      <c r="G1092" s="83" t="s">
        <v>8830</v>
      </c>
      <c r="H1092" s="83" t="str">
        <f t="shared" si="23"/>
        <v xml:space="preserve"> </v>
      </c>
    </row>
    <row r="1093" spans="1:8" s="83" customFormat="1" x14ac:dyDescent="0.2">
      <c r="A1093" t="s">
        <v>8831</v>
      </c>
      <c r="B1093" s="84" t="str">
        <f t="shared" si="22"/>
        <v>:10443000000000000000000000000000000000007C</v>
      </c>
      <c r="G1093" s="83" t="s">
        <v>8831</v>
      </c>
      <c r="H1093" s="83" t="str">
        <f t="shared" si="23"/>
        <v xml:space="preserve"> </v>
      </c>
    </row>
    <row r="1094" spans="1:8" s="83" customFormat="1" x14ac:dyDescent="0.2">
      <c r="A1094" t="s">
        <v>8832</v>
      </c>
      <c r="B1094" s="84" t="str">
        <f t="shared" si="22"/>
        <v>:10444000000000000000000000000000000000006C</v>
      </c>
      <c r="G1094" s="83" t="s">
        <v>8832</v>
      </c>
      <c r="H1094" s="83" t="str">
        <f t="shared" si="23"/>
        <v xml:space="preserve"> </v>
      </c>
    </row>
    <row r="1095" spans="1:8" s="83" customFormat="1" x14ac:dyDescent="0.2">
      <c r="A1095" t="s">
        <v>8833</v>
      </c>
      <c r="B1095" s="84" t="str">
        <f t="shared" si="22"/>
        <v>:10445000000000000000000000000000000000005C</v>
      </c>
      <c r="G1095" s="83" t="s">
        <v>8833</v>
      </c>
      <c r="H1095" s="83" t="str">
        <f t="shared" si="23"/>
        <v xml:space="preserve"> </v>
      </c>
    </row>
    <row r="1096" spans="1:8" s="83" customFormat="1" x14ac:dyDescent="0.2">
      <c r="A1096" t="s">
        <v>8834</v>
      </c>
      <c r="B1096" s="84" t="str">
        <f t="shared" si="22"/>
        <v>:10446000000000000000000000000000000000004C</v>
      </c>
      <c r="G1096" s="83" t="s">
        <v>8834</v>
      </c>
      <c r="H1096" s="83" t="str">
        <f t="shared" si="23"/>
        <v xml:space="preserve"> </v>
      </c>
    </row>
    <row r="1097" spans="1:8" s="83" customFormat="1" x14ac:dyDescent="0.2">
      <c r="A1097" t="s">
        <v>8835</v>
      </c>
      <c r="B1097" s="84" t="str">
        <f t="shared" si="22"/>
        <v>:10447000000000000000000000000000000000003C</v>
      </c>
      <c r="G1097" s="83" t="s">
        <v>8835</v>
      </c>
      <c r="H1097" s="83" t="str">
        <f t="shared" si="23"/>
        <v xml:space="preserve"> </v>
      </c>
    </row>
    <row r="1098" spans="1:8" s="83" customFormat="1" x14ac:dyDescent="0.2">
      <c r="A1098" t="s">
        <v>8836</v>
      </c>
      <c r="B1098" s="84" t="str">
        <f t="shared" si="22"/>
        <v>:10448000000000000000000000000000000000002C</v>
      </c>
      <c r="G1098" s="83" t="s">
        <v>8836</v>
      </c>
      <c r="H1098" s="83" t="str">
        <f t="shared" si="23"/>
        <v xml:space="preserve"> </v>
      </c>
    </row>
    <row r="1099" spans="1:8" s="83" customFormat="1" x14ac:dyDescent="0.2">
      <c r="A1099" t="s">
        <v>8837</v>
      </c>
      <c r="B1099" s="84" t="str">
        <f t="shared" si="22"/>
        <v>:10449000000000000000000000000000000000001C</v>
      </c>
      <c r="G1099" s="83" t="s">
        <v>8837</v>
      </c>
      <c r="H1099" s="83" t="str">
        <f t="shared" si="23"/>
        <v xml:space="preserve"> </v>
      </c>
    </row>
    <row r="1100" spans="1:8" s="83" customFormat="1" x14ac:dyDescent="0.2">
      <c r="A1100" t="s">
        <v>8838</v>
      </c>
      <c r="B1100" s="84" t="str">
        <f t="shared" si="22"/>
        <v>:1044A000000000000000000000000000000000000C</v>
      </c>
      <c r="G1100" s="83" t="s">
        <v>8838</v>
      </c>
      <c r="H1100" s="83" t="str">
        <f t="shared" si="23"/>
        <v xml:space="preserve"> </v>
      </c>
    </row>
    <row r="1101" spans="1:8" s="83" customFormat="1" x14ac:dyDescent="0.2">
      <c r="A1101" t="s">
        <v>8839</v>
      </c>
      <c r="B1101" s="84" t="str">
        <f t="shared" si="22"/>
        <v>:1044B00000000000000000000000000000000000FC</v>
      </c>
      <c r="G1101" s="83" t="s">
        <v>8839</v>
      </c>
      <c r="H1101" s="83" t="str">
        <f t="shared" si="23"/>
        <v xml:space="preserve"> </v>
      </c>
    </row>
    <row r="1102" spans="1:8" s="83" customFormat="1" x14ac:dyDescent="0.2">
      <c r="A1102" t="s">
        <v>8840</v>
      </c>
      <c r="B1102" s="84" t="str">
        <f t="shared" si="22"/>
        <v>:1044C00000000000000000000000000000000000EC</v>
      </c>
      <c r="G1102" s="83" t="s">
        <v>8840</v>
      </c>
      <c r="H1102" s="83" t="str">
        <f t="shared" si="23"/>
        <v xml:space="preserve"> </v>
      </c>
    </row>
    <row r="1103" spans="1:8" s="83" customFormat="1" x14ac:dyDescent="0.2">
      <c r="A1103" t="s">
        <v>8841</v>
      </c>
      <c r="B1103" s="84" t="str">
        <f t="shared" si="22"/>
        <v>:1044D00000000000000000000000000000000000DC</v>
      </c>
      <c r="G1103" s="83" t="s">
        <v>8841</v>
      </c>
      <c r="H1103" s="83" t="str">
        <f t="shared" si="23"/>
        <v xml:space="preserve"> </v>
      </c>
    </row>
    <row r="1104" spans="1:8" s="83" customFormat="1" x14ac:dyDescent="0.2">
      <c r="A1104" t="s">
        <v>8842</v>
      </c>
      <c r="B1104" s="84" t="str">
        <f t="shared" si="22"/>
        <v>:1044E00000000000000000000000000000000000CC</v>
      </c>
      <c r="G1104" s="83" t="s">
        <v>8842</v>
      </c>
      <c r="H1104" s="83" t="str">
        <f t="shared" si="23"/>
        <v xml:space="preserve"> </v>
      </c>
    </row>
    <row r="1105" spans="1:8" s="83" customFormat="1" x14ac:dyDescent="0.2">
      <c r="A1105" t="s">
        <v>8843</v>
      </c>
      <c r="B1105" s="84" t="str">
        <f t="shared" si="22"/>
        <v>:1044F00000000000000000000000000000000000BC</v>
      </c>
      <c r="G1105" s="83" t="s">
        <v>8843</v>
      </c>
      <c r="H1105" s="83" t="str">
        <f t="shared" si="23"/>
        <v xml:space="preserve"> </v>
      </c>
    </row>
    <row r="1106" spans="1:8" s="83" customFormat="1" x14ac:dyDescent="0.2">
      <c r="A1106" t="s">
        <v>8844</v>
      </c>
      <c r="B1106" s="84" t="str">
        <f t="shared" si="22"/>
        <v>:1045000000000000000000000000000000000000AB</v>
      </c>
      <c r="G1106" s="83" t="s">
        <v>8844</v>
      </c>
      <c r="H1106" s="83" t="str">
        <f t="shared" si="23"/>
        <v xml:space="preserve"> </v>
      </c>
    </row>
    <row r="1107" spans="1:8" s="83" customFormat="1" x14ac:dyDescent="0.2">
      <c r="A1107" t="s">
        <v>8845</v>
      </c>
      <c r="B1107" s="84" t="str">
        <f t="shared" si="22"/>
        <v>:10451000000000000000000000000000000000009B</v>
      </c>
      <c r="G1107" s="83" t="s">
        <v>8845</v>
      </c>
      <c r="H1107" s="83" t="str">
        <f t="shared" si="23"/>
        <v xml:space="preserve"> </v>
      </c>
    </row>
    <row r="1108" spans="1:8" s="83" customFormat="1" x14ac:dyDescent="0.2">
      <c r="A1108" t="s">
        <v>8846</v>
      </c>
      <c r="B1108" s="84" t="str">
        <f t="shared" si="22"/>
        <v>:10452000000000000000000000000000000000008B</v>
      </c>
      <c r="G1108" s="83" t="s">
        <v>8846</v>
      </c>
      <c r="H1108" s="83" t="str">
        <f t="shared" si="23"/>
        <v xml:space="preserve"> </v>
      </c>
    </row>
    <row r="1109" spans="1:8" s="83" customFormat="1" x14ac:dyDescent="0.2">
      <c r="A1109" t="s">
        <v>8847</v>
      </c>
      <c r="B1109" s="84" t="str">
        <f t="shared" si="22"/>
        <v>:10453000000000000000000000000000000000007B</v>
      </c>
      <c r="G1109" s="83" t="s">
        <v>8847</v>
      </c>
      <c r="H1109" s="83" t="str">
        <f t="shared" si="23"/>
        <v xml:space="preserve"> </v>
      </c>
    </row>
    <row r="1110" spans="1:8" s="83" customFormat="1" x14ac:dyDescent="0.2">
      <c r="A1110" t="s">
        <v>8848</v>
      </c>
      <c r="B1110" s="84" t="str">
        <f t="shared" ref="B1110:B1173" si="24">A1110</f>
        <v>:10454000000000000000000000000000000000006B</v>
      </c>
      <c r="G1110" s="83" t="s">
        <v>8848</v>
      </c>
      <c r="H1110" s="83" t="str">
        <f t="shared" si="23"/>
        <v xml:space="preserve"> </v>
      </c>
    </row>
    <row r="1111" spans="1:8" s="83" customFormat="1" x14ac:dyDescent="0.2">
      <c r="A1111" t="s">
        <v>8849</v>
      </c>
      <c r="B1111" s="84" t="str">
        <f t="shared" si="24"/>
        <v>:10455000000000000000000000000000000000005B</v>
      </c>
      <c r="G1111" s="83" t="s">
        <v>8849</v>
      </c>
      <c r="H1111" s="83" t="str">
        <f t="shared" si="23"/>
        <v xml:space="preserve"> </v>
      </c>
    </row>
    <row r="1112" spans="1:8" s="83" customFormat="1" x14ac:dyDescent="0.2">
      <c r="A1112" t="s">
        <v>8850</v>
      </c>
      <c r="B1112" s="84" t="str">
        <f t="shared" si="24"/>
        <v>:10456000000000000000000000000000000000004B</v>
      </c>
      <c r="G1112" s="83" t="s">
        <v>8850</v>
      </c>
      <c r="H1112" s="83" t="str">
        <f t="shared" si="23"/>
        <v xml:space="preserve"> </v>
      </c>
    </row>
    <row r="1113" spans="1:8" s="83" customFormat="1" x14ac:dyDescent="0.2">
      <c r="A1113" t="s">
        <v>8851</v>
      </c>
      <c r="B1113" s="84" t="str">
        <f t="shared" si="24"/>
        <v>:10457000000000000000000000000000000000003B</v>
      </c>
      <c r="G1113" s="83" t="s">
        <v>8851</v>
      </c>
      <c r="H1113" s="83" t="str">
        <f t="shared" si="23"/>
        <v xml:space="preserve"> </v>
      </c>
    </row>
    <row r="1114" spans="1:8" s="83" customFormat="1" x14ac:dyDescent="0.2">
      <c r="A1114" t="s">
        <v>8852</v>
      </c>
      <c r="B1114" s="84" t="str">
        <f t="shared" si="24"/>
        <v>:10458000000000000000000000000000000000002B</v>
      </c>
      <c r="G1114" s="83" t="s">
        <v>8852</v>
      </c>
      <c r="H1114" s="83" t="str">
        <f t="shared" si="23"/>
        <v xml:space="preserve"> </v>
      </c>
    </row>
    <row r="1115" spans="1:8" s="83" customFormat="1" x14ac:dyDescent="0.2">
      <c r="A1115" t="s">
        <v>8853</v>
      </c>
      <c r="B1115" s="84" t="str">
        <f t="shared" si="24"/>
        <v>:10459000000000000000000000000000000000001B</v>
      </c>
      <c r="G1115" s="83" t="s">
        <v>8853</v>
      </c>
      <c r="H1115" s="83" t="str">
        <f t="shared" si="23"/>
        <v xml:space="preserve"> </v>
      </c>
    </row>
    <row r="1116" spans="1:8" s="83" customFormat="1" x14ac:dyDescent="0.2">
      <c r="A1116" t="s">
        <v>8854</v>
      </c>
      <c r="B1116" s="84" t="str">
        <f t="shared" si="24"/>
        <v>:1045A000000000000000000000000000000000000B</v>
      </c>
      <c r="G1116" s="83" t="s">
        <v>8854</v>
      </c>
      <c r="H1116" s="83" t="str">
        <f t="shared" si="23"/>
        <v xml:space="preserve"> </v>
      </c>
    </row>
    <row r="1117" spans="1:8" s="83" customFormat="1" x14ac:dyDescent="0.2">
      <c r="A1117" t="s">
        <v>8855</v>
      </c>
      <c r="B1117" s="84" t="str">
        <f t="shared" si="24"/>
        <v>:1045B00000000000000000000000000000000000FB</v>
      </c>
      <c r="G1117" s="83" t="s">
        <v>8855</v>
      </c>
      <c r="H1117" s="83" t="str">
        <f t="shared" si="23"/>
        <v xml:space="preserve"> </v>
      </c>
    </row>
    <row r="1118" spans="1:8" s="83" customFormat="1" x14ac:dyDescent="0.2">
      <c r="A1118" t="s">
        <v>8856</v>
      </c>
      <c r="B1118" s="84" t="str">
        <f t="shared" si="24"/>
        <v>:1045C00000000000000000000000000000000000EB</v>
      </c>
      <c r="G1118" s="83" t="s">
        <v>8856</v>
      </c>
      <c r="H1118" s="83" t="str">
        <f t="shared" si="23"/>
        <v xml:space="preserve"> </v>
      </c>
    </row>
    <row r="1119" spans="1:8" s="83" customFormat="1" x14ac:dyDescent="0.2">
      <c r="A1119" t="s">
        <v>8857</v>
      </c>
      <c r="B1119" s="84" t="str">
        <f t="shared" si="24"/>
        <v>:1045D00000000000000000000000000000000000DB</v>
      </c>
      <c r="G1119" s="83" t="s">
        <v>8857</v>
      </c>
      <c r="H1119" s="83" t="str">
        <f t="shared" si="23"/>
        <v xml:space="preserve"> </v>
      </c>
    </row>
    <row r="1120" spans="1:8" s="83" customFormat="1" x14ac:dyDescent="0.2">
      <c r="A1120" t="s">
        <v>8858</v>
      </c>
      <c r="B1120" s="84" t="str">
        <f t="shared" si="24"/>
        <v>:1045E00000000000000000000000000000000000CB</v>
      </c>
      <c r="G1120" s="83" t="s">
        <v>8858</v>
      </c>
      <c r="H1120" s="83" t="str">
        <f t="shared" si="23"/>
        <v xml:space="preserve"> </v>
      </c>
    </row>
    <row r="1121" spans="1:8" s="83" customFormat="1" x14ac:dyDescent="0.2">
      <c r="A1121" t="s">
        <v>8859</v>
      </c>
      <c r="B1121" s="84" t="str">
        <f t="shared" si="24"/>
        <v>:1045F00000000000000000000000000000000000BB</v>
      </c>
      <c r="G1121" s="83" t="s">
        <v>8859</v>
      </c>
      <c r="H1121" s="83" t="str">
        <f t="shared" si="23"/>
        <v xml:space="preserve"> </v>
      </c>
    </row>
    <row r="1122" spans="1:8" s="83" customFormat="1" x14ac:dyDescent="0.2">
      <c r="A1122" t="s">
        <v>8860</v>
      </c>
      <c r="B1122" s="84" t="str">
        <f t="shared" si="24"/>
        <v>:1046000000000000000000000000000000000000AA</v>
      </c>
      <c r="G1122" s="83" t="s">
        <v>8860</v>
      </c>
      <c r="H1122" s="83" t="str">
        <f t="shared" si="23"/>
        <v xml:space="preserve"> </v>
      </c>
    </row>
    <row r="1123" spans="1:8" s="83" customFormat="1" x14ac:dyDescent="0.2">
      <c r="A1123" t="s">
        <v>8861</v>
      </c>
      <c r="B1123" s="84" t="str">
        <f t="shared" si="24"/>
        <v>:10461000000000000000000000000000000000009A</v>
      </c>
      <c r="G1123" s="83" t="s">
        <v>8861</v>
      </c>
      <c r="H1123" s="83" t="str">
        <f t="shared" si="23"/>
        <v xml:space="preserve"> </v>
      </c>
    </row>
    <row r="1124" spans="1:8" s="83" customFormat="1" x14ac:dyDescent="0.2">
      <c r="A1124" t="s">
        <v>8862</v>
      </c>
      <c r="B1124" s="84" t="str">
        <f t="shared" si="24"/>
        <v>:10462000000000000000000000000000000000008A</v>
      </c>
      <c r="G1124" s="83" t="s">
        <v>8862</v>
      </c>
      <c r="H1124" s="83" t="str">
        <f t="shared" si="23"/>
        <v xml:space="preserve"> </v>
      </c>
    </row>
    <row r="1125" spans="1:8" s="83" customFormat="1" x14ac:dyDescent="0.2">
      <c r="A1125" t="s">
        <v>8863</v>
      </c>
      <c r="B1125" s="84" t="str">
        <f t="shared" si="24"/>
        <v>:10463000000000000000000000000000000000007A</v>
      </c>
      <c r="G1125" s="83" t="s">
        <v>8863</v>
      </c>
      <c r="H1125" s="83" t="str">
        <f t="shared" si="23"/>
        <v xml:space="preserve"> </v>
      </c>
    </row>
    <row r="1126" spans="1:8" s="83" customFormat="1" x14ac:dyDescent="0.2">
      <c r="A1126" t="s">
        <v>8864</v>
      </c>
      <c r="B1126" s="84" t="str">
        <f t="shared" si="24"/>
        <v>:10464000000000000000000000000000000000006A</v>
      </c>
      <c r="G1126" s="83" t="s">
        <v>8864</v>
      </c>
      <c r="H1126" s="83" t="str">
        <f t="shared" si="23"/>
        <v xml:space="preserve"> </v>
      </c>
    </row>
    <row r="1127" spans="1:8" s="83" customFormat="1" x14ac:dyDescent="0.2">
      <c r="A1127" t="s">
        <v>8865</v>
      </c>
      <c r="B1127" s="84" t="str">
        <f t="shared" si="24"/>
        <v>:10465000000000000000000000000000000000005A</v>
      </c>
      <c r="G1127" s="83" t="s">
        <v>8865</v>
      </c>
      <c r="H1127" s="83" t="str">
        <f t="shared" si="23"/>
        <v xml:space="preserve"> </v>
      </c>
    </row>
    <row r="1128" spans="1:8" s="83" customFormat="1" x14ac:dyDescent="0.2">
      <c r="A1128" t="s">
        <v>8866</v>
      </c>
      <c r="B1128" s="84" t="str">
        <f t="shared" si="24"/>
        <v>:10466000000000000000000000000000000000004A</v>
      </c>
      <c r="G1128" s="83" t="s">
        <v>8866</v>
      </c>
      <c r="H1128" s="83" t="str">
        <f t="shared" si="23"/>
        <v xml:space="preserve"> </v>
      </c>
    </row>
    <row r="1129" spans="1:8" s="83" customFormat="1" x14ac:dyDescent="0.2">
      <c r="A1129" t="s">
        <v>8867</v>
      </c>
      <c r="B1129" s="84" t="str">
        <f t="shared" si="24"/>
        <v>:10467000000000000000000000000000000000003A</v>
      </c>
      <c r="G1129" s="83" t="s">
        <v>8867</v>
      </c>
      <c r="H1129" s="83" t="str">
        <f t="shared" si="23"/>
        <v xml:space="preserve"> </v>
      </c>
    </row>
    <row r="1130" spans="1:8" s="83" customFormat="1" x14ac:dyDescent="0.2">
      <c r="A1130" t="s">
        <v>8868</v>
      </c>
      <c r="B1130" s="84" t="str">
        <f t="shared" si="24"/>
        <v>:10468000000000000000000000000000000000002A</v>
      </c>
      <c r="G1130" s="83" t="s">
        <v>8868</v>
      </c>
      <c r="H1130" s="83" t="str">
        <f t="shared" si="23"/>
        <v xml:space="preserve"> </v>
      </c>
    </row>
    <row r="1131" spans="1:8" s="83" customFormat="1" x14ac:dyDescent="0.2">
      <c r="A1131" t="s">
        <v>8869</v>
      </c>
      <c r="B1131" s="84" t="str">
        <f t="shared" si="24"/>
        <v>:10469000000000000000000000000000000000001A</v>
      </c>
      <c r="G1131" s="83" t="s">
        <v>8869</v>
      </c>
      <c r="H1131" s="83" t="str">
        <f t="shared" si="23"/>
        <v xml:space="preserve"> </v>
      </c>
    </row>
    <row r="1132" spans="1:8" s="83" customFormat="1" x14ac:dyDescent="0.2">
      <c r="A1132" t="s">
        <v>8870</v>
      </c>
      <c r="B1132" s="84" t="str">
        <f t="shared" si="24"/>
        <v>:1046A000000000000000000000000000000000000A</v>
      </c>
      <c r="G1132" s="83" t="s">
        <v>8870</v>
      </c>
      <c r="H1132" s="83" t="str">
        <f t="shared" si="23"/>
        <v xml:space="preserve"> </v>
      </c>
    </row>
    <row r="1133" spans="1:8" s="83" customFormat="1" x14ac:dyDescent="0.2">
      <c r="A1133" t="s">
        <v>8871</v>
      </c>
      <c r="B1133" s="84" t="str">
        <f t="shared" si="24"/>
        <v>:1046B00000000000000000000000000000000000FA</v>
      </c>
      <c r="G1133" s="83" t="s">
        <v>8871</v>
      </c>
      <c r="H1133" s="83" t="str">
        <f t="shared" si="23"/>
        <v xml:space="preserve"> </v>
      </c>
    </row>
    <row r="1134" spans="1:8" s="83" customFormat="1" x14ac:dyDescent="0.2">
      <c r="A1134" t="s">
        <v>8872</v>
      </c>
      <c r="B1134" s="84" t="str">
        <f t="shared" si="24"/>
        <v>:1046C00000000000000000000000000000000000EA</v>
      </c>
      <c r="G1134" s="83" t="s">
        <v>8872</v>
      </c>
      <c r="H1134" s="83" t="str">
        <f t="shared" si="23"/>
        <v xml:space="preserve"> </v>
      </c>
    </row>
    <row r="1135" spans="1:8" s="83" customFormat="1" x14ac:dyDescent="0.2">
      <c r="A1135" t="s">
        <v>8873</v>
      </c>
      <c r="B1135" s="84" t="str">
        <f t="shared" si="24"/>
        <v>:1046D00000000000000000000000000000000000DA</v>
      </c>
      <c r="G1135" s="83" t="s">
        <v>8873</v>
      </c>
      <c r="H1135" s="83" t="str">
        <f t="shared" si="23"/>
        <v xml:space="preserve"> </v>
      </c>
    </row>
    <row r="1136" spans="1:8" s="83" customFormat="1" x14ac:dyDescent="0.2">
      <c r="A1136" t="s">
        <v>8874</v>
      </c>
      <c r="B1136" s="84" t="str">
        <f t="shared" si="24"/>
        <v>:1046E00000000000000000000000000000000000CA</v>
      </c>
      <c r="G1136" s="83" t="s">
        <v>8874</v>
      </c>
      <c r="H1136" s="83" t="str">
        <f t="shared" si="23"/>
        <v xml:space="preserve"> </v>
      </c>
    </row>
    <row r="1137" spans="1:8" s="83" customFormat="1" x14ac:dyDescent="0.2">
      <c r="A1137" t="s">
        <v>8875</v>
      </c>
      <c r="B1137" s="84" t="str">
        <f t="shared" si="24"/>
        <v>:1046F00000000000000000000000000000000000BA</v>
      </c>
      <c r="G1137" s="83" t="s">
        <v>8875</v>
      </c>
      <c r="H1137" s="83" t="str">
        <f t="shared" si="23"/>
        <v xml:space="preserve"> </v>
      </c>
    </row>
    <row r="1138" spans="1:8" s="83" customFormat="1" x14ac:dyDescent="0.2">
      <c r="A1138" t="s">
        <v>8876</v>
      </c>
      <c r="B1138" s="84" t="str">
        <f t="shared" si="24"/>
        <v>:1047000000000000000000000000000000000000A9</v>
      </c>
      <c r="G1138" s="83" t="s">
        <v>8876</v>
      </c>
      <c r="H1138" s="83" t="str">
        <f t="shared" si="23"/>
        <v xml:space="preserve"> </v>
      </c>
    </row>
    <row r="1139" spans="1:8" s="83" customFormat="1" x14ac:dyDescent="0.2">
      <c r="A1139" t="s">
        <v>8877</v>
      </c>
      <c r="B1139" s="84" t="str">
        <f t="shared" si="24"/>
        <v>:104710000000000000000000000000000000000099</v>
      </c>
      <c r="G1139" s="83" t="s">
        <v>8877</v>
      </c>
      <c r="H1139" s="83" t="str">
        <f t="shared" si="23"/>
        <v xml:space="preserve"> </v>
      </c>
    </row>
    <row r="1140" spans="1:8" s="83" customFormat="1" x14ac:dyDescent="0.2">
      <c r="A1140" t="s">
        <v>8878</v>
      </c>
      <c r="B1140" s="84" t="str">
        <f t="shared" si="24"/>
        <v>:104720000000000000000000000000000000000089</v>
      </c>
      <c r="G1140" s="83" t="s">
        <v>8878</v>
      </c>
      <c r="H1140" s="83" t="str">
        <f t="shared" si="23"/>
        <v xml:space="preserve"> </v>
      </c>
    </row>
    <row r="1141" spans="1:8" s="83" customFormat="1" x14ac:dyDescent="0.2">
      <c r="A1141" t="s">
        <v>8879</v>
      </c>
      <c r="B1141" s="84" t="str">
        <f t="shared" si="24"/>
        <v>:104730000000000000000000000000000000000079</v>
      </c>
      <c r="G1141" s="83" t="s">
        <v>8879</v>
      </c>
      <c r="H1141" s="83" t="str">
        <f t="shared" si="23"/>
        <v xml:space="preserve"> </v>
      </c>
    </row>
    <row r="1142" spans="1:8" s="83" customFormat="1" x14ac:dyDescent="0.2">
      <c r="A1142" t="s">
        <v>8880</v>
      </c>
      <c r="B1142" s="84" t="str">
        <f t="shared" si="24"/>
        <v>:104740000000000000000000000000000000000069</v>
      </c>
      <c r="G1142" s="83" t="s">
        <v>8880</v>
      </c>
      <c r="H1142" s="83" t="str">
        <f t="shared" si="23"/>
        <v xml:space="preserve"> </v>
      </c>
    </row>
    <row r="1143" spans="1:8" s="83" customFormat="1" x14ac:dyDescent="0.2">
      <c r="A1143" t="s">
        <v>8881</v>
      </c>
      <c r="B1143" s="84" t="str">
        <f t="shared" si="24"/>
        <v>:104750000000000000000000000000000000000059</v>
      </c>
      <c r="G1143" s="83" t="s">
        <v>8881</v>
      </c>
      <c r="H1143" s="83" t="str">
        <f t="shared" si="23"/>
        <v xml:space="preserve"> </v>
      </c>
    </row>
    <row r="1144" spans="1:8" s="83" customFormat="1" x14ac:dyDescent="0.2">
      <c r="A1144" t="s">
        <v>8882</v>
      </c>
      <c r="B1144" s="84" t="str">
        <f t="shared" si="24"/>
        <v>:104760000000000000000000000000000000000049</v>
      </c>
      <c r="G1144" s="83" t="s">
        <v>8882</v>
      </c>
      <c r="H1144" s="83" t="str">
        <f t="shared" si="23"/>
        <v xml:space="preserve"> </v>
      </c>
    </row>
    <row r="1145" spans="1:8" s="83" customFormat="1" x14ac:dyDescent="0.2">
      <c r="A1145" t="s">
        <v>8883</v>
      </c>
      <c r="B1145" s="84" t="str">
        <f t="shared" si="24"/>
        <v>:104770000000000000000000000000000000000039</v>
      </c>
      <c r="G1145" s="83" t="s">
        <v>8883</v>
      </c>
      <c r="H1145" s="83" t="str">
        <f t="shared" si="23"/>
        <v xml:space="preserve"> </v>
      </c>
    </row>
    <row r="1146" spans="1:8" s="83" customFormat="1" x14ac:dyDescent="0.2">
      <c r="A1146" t="s">
        <v>8884</v>
      </c>
      <c r="B1146" s="84" t="str">
        <f t="shared" si="24"/>
        <v>:104780000000000000000000000000000000000029</v>
      </c>
      <c r="G1146" s="83" t="s">
        <v>8884</v>
      </c>
      <c r="H1146" s="83" t="str">
        <f t="shared" si="23"/>
        <v xml:space="preserve"> </v>
      </c>
    </row>
    <row r="1147" spans="1:8" s="83" customFormat="1" x14ac:dyDescent="0.2">
      <c r="A1147" t="s">
        <v>8885</v>
      </c>
      <c r="B1147" s="84" t="str">
        <f t="shared" si="24"/>
        <v>:104790000000000000000000000000000000000019</v>
      </c>
      <c r="G1147" s="83" t="s">
        <v>8885</v>
      </c>
      <c r="H1147" s="83" t="str">
        <f t="shared" si="23"/>
        <v xml:space="preserve"> </v>
      </c>
    </row>
    <row r="1148" spans="1:8" s="83" customFormat="1" x14ac:dyDescent="0.2">
      <c r="A1148" t="s">
        <v>8886</v>
      </c>
      <c r="B1148" s="84" t="str">
        <f t="shared" si="24"/>
        <v>:1047A0000000000000000000000000000000000009</v>
      </c>
      <c r="G1148" s="83" t="s">
        <v>8886</v>
      </c>
      <c r="H1148" s="83" t="str">
        <f t="shared" si="23"/>
        <v xml:space="preserve"> </v>
      </c>
    </row>
    <row r="1149" spans="1:8" s="83" customFormat="1" x14ac:dyDescent="0.2">
      <c r="A1149" t="s">
        <v>8887</v>
      </c>
      <c r="B1149" s="84" t="str">
        <f t="shared" si="24"/>
        <v>:1047B00000000000000000000000000000000000F9</v>
      </c>
      <c r="G1149" s="83" t="s">
        <v>8887</v>
      </c>
      <c r="H1149" s="83" t="str">
        <f t="shared" si="23"/>
        <v xml:space="preserve"> </v>
      </c>
    </row>
    <row r="1150" spans="1:8" s="83" customFormat="1" x14ac:dyDescent="0.2">
      <c r="A1150" t="s">
        <v>8888</v>
      </c>
      <c r="B1150" s="84" t="str">
        <f t="shared" si="24"/>
        <v>:1047C00000000000000000000000000000000000E9</v>
      </c>
      <c r="G1150" s="83" t="s">
        <v>8888</v>
      </c>
      <c r="H1150" s="83" t="str">
        <f t="shared" si="23"/>
        <v xml:space="preserve"> </v>
      </c>
    </row>
    <row r="1151" spans="1:8" s="83" customFormat="1" x14ac:dyDescent="0.2">
      <c r="A1151" t="s">
        <v>8889</v>
      </c>
      <c r="B1151" s="84" t="str">
        <f t="shared" si="24"/>
        <v>:1047D00000000000000000000000000000000000D9</v>
      </c>
      <c r="G1151" s="83" t="s">
        <v>8889</v>
      </c>
      <c r="H1151" s="83" t="str">
        <f t="shared" si="23"/>
        <v xml:space="preserve"> </v>
      </c>
    </row>
    <row r="1152" spans="1:8" s="83" customFormat="1" x14ac:dyDescent="0.2">
      <c r="A1152" t="s">
        <v>8890</v>
      </c>
      <c r="B1152" s="84" t="str">
        <f t="shared" si="24"/>
        <v>:1047E00000000000000000000000000000000000C9</v>
      </c>
      <c r="G1152" s="83" t="s">
        <v>8890</v>
      </c>
      <c r="H1152" s="83" t="str">
        <f t="shared" si="23"/>
        <v xml:space="preserve"> </v>
      </c>
    </row>
    <row r="1153" spans="1:8" s="83" customFormat="1" x14ac:dyDescent="0.2">
      <c r="A1153" t="s">
        <v>8891</v>
      </c>
      <c r="B1153" s="84" t="str">
        <f t="shared" si="24"/>
        <v>:1047F00000000000000000000000000000000000B9</v>
      </c>
      <c r="G1153" s="83" t="s">
        <v>8891</v>
      </c>
      <c r="H1153" s="83" t="str">
        <f t="shared" si="23"/>
        <v xml:space="preserve"> </v>
      </c>
    </row>
    <row r="1154" spans="1:8" s="83" customFormat="1" x14ac:dyDescent="0.2">
      <c r="A1154" t="s">
        <v>8892</v>
      </c>
      <c r="B1154" s="84" t="str">
        <f t="shared" si="24"/>
        <v>:1048000000000000000000000000000000000000A8</v>
      </c>
      <c r="G1154" s="83" t="s">
        <v>8892</v>
      </c>
      <c r="H1154" s="83" t="str">
        <f t="shared" si="23"/>
        <v xml:space="preserve"> </v>
      </c>
    </row>
    <row r="1155" spans="1:8" s="83" customFormat="1" x14ac:dyDescent="0.2">
      <c r="A1155" t="s">
        <v>8893</v>
      </c>
      <c r="B1155" s="84" t="str">
        <f t="shared" si="24"/>
        <v>:104810000000000000000000000000000000000098</v>
      </c>
      <c r="G1155" s="83" t="s">
        <v>8893</v>
      </c>
      <c r="H1155" s="83" t="str">
        <f t="shared" ref="H1155:H1218" si="25">IF(B1155&lt;&gt;G1155,1," ")</f>
        <v xml:space="preserve"> </v>
      </c>
    </row>
    <row r="1156" spans="1:8" s="83" customFormat="1" x14ac:dyDescent="0.2">
      <c r="A1156" t="s">
        <v>8894</v>
      </c>
      <c r="B1156" s="84" t="str">
        <f t="shared" si="24"/>
        <v>:104820000000000000000000000000000000000088</v>
      </c>
      <c r="G1156" s="83" t="s">
        <v>8894</v>
      </c>
      <c r="H1156" s="83" t="str">
        <f t="shared" si="25"/>
        <v xml:space="preserve"> </v>
      </c>
    </row>
    <row r="1157" spans="1:8" s="83" customFormat="1" x14ac:dyDescent="0.2">
      <c r="A1157" t="s">
        <v>8895</v>
      </c>
      <c r="B1157" s="84" t="str">
        <f t="shared" si="24"/>
        <v>:104830000000000000000000000000000000000078</v>
      </c>
      <c r="G1157" s="83" t="s">
        <v>8895</v>
      </c>
      <c r="H1157" s="83" t="str">
        <f t="shared" si="25"/>
        <v xml:space="preserve"> </v>
      </c>
    </row>
    <row r="1158" spans="1:8" s="83" customFormat="1" x14ac:dyDescent="0.2">
      <c r="A1158" t="s">
        <v>8896</v>
      </c>
      <c r="B1158" s="84" t="str">
        <f t="shared" si="24"/>
        <v>:104840000000000000000000000000000000000068</v>
      </c>
      <c r="G1158" s="83" t="s">
        <v>8896</v>
      </c>
      <c r="H1158" s="83" t="str">
        <f t="shared" si="25"/>
        <v xml:space="preserve"> </v>
      </c>
    </row>
    <row r="1159" spans="1:8" s="83" customFormat="1" x14ac:dyDescent="0.2">
      <c r="A1159" t="s">
        <v>8897</v>
      </c>
      <c r="B1159" s="84" t="str">
        <f t="shared" si="24"/>
        <v>:104850000000000000000000000000000000000058</v>
      </c>
      <c r="G1159" s="83" t="s">
        <v>8897</v>
      </c>
      <c r="H1159" s="83" t="str">
        <f t="shared" si="25"/>
        <v xml:space="preserve"> </v>
      </c>
    </row>
    <row r="1160" spans="1:8" s="83" customFormat="1" x14ac:dyDescent="0.2">
      <c r="A1160" t="s">
        <v>8898</v>
      </c>
      <c r="B1160" s="84" t="str">
        <f t="shared" si="24"/>
        <v>:104860000000000000000000000000000000000048</v>
      </c>
      <c r="G1160" s="83" t="s">
        <v>8898</v>
      </c>
      <c r="H1160" s="83" t="str">
        <f t="shared" si="25"/>
        <v xml:space="preserve"> </v>
      </c>
    </row>
    <row r="1161" spans="1:8" s="83" customFormat="1" x14ac:dyDescent="0.2">
      <c r="A1161" t="s">
        <v>8899</v>
      </c>
      <c r="B1161" s="84" t="str">
        <f t="shared" si="24"/>
        <v>:104870000000000000000000000000000000000038</v>
      </c>
      <c r="G1161" s="83" t="s">
        <v>8899</v>
      </c>
      <c r="H1161" s="83" t="str">
        <f t="shared" si="25"/>
        <v xml:space="preserve"> </v>
      </c>
    </row>
    <row r="1162" spans="1:8" s="83" customFormat="1" x14ac:dyDescent="0.2">
      <c r="A1162" t="s">
        <v>8900</v>
      </c>
      <c r="B1162" s="84" t="str">
        <f t="shared" si="24"/>
        <v>:104880000000000000000000000000000000000028</v>
      </c>
      <c r="G1162" s="83" t="s">
        <v>8900</v>
      </c>
      <c r="H1162" s="83" t="str">
        <f t="shared" si="25"/>
        <v xml:space="preserve"> </v>
      </c>
    </row>
    <row r="1163" spans="1:8" s="83" customFormat="1" x14ac:dyDescent="0.2">
      <c r="A1163" t="s">
        <v>8901</v>
      </c>
      <c r="B1163" s="84" t="str">
        <f t="shared" si="24"/>
        <v>:104890000000000000000000000000000000000018</v>
      </c>
      <c r="G1163" s="83" t="s">
        <v>8901</v>
      </c>
      <c r="H1163" s="83" t="str">
        <f t="shared" si="25"/>
        <v xml:space="preserve"> </v>
      </c>
    </row>
    <row r="1164" spans="1:8" s="83" customFormat="1" x14ac:dyDescent="0.2">
      <c r="A1164" t="s">
        <v>8902</v>
      </c>
      <c r="B1164" s="84" t="str">
        <f t="shared" si="24"/>
        <v>:1048A0000000000000000000000000000000000008</v>
      </c>
      <c r="G1164" s="83" t="s">
        <v>8902</v>
      </c>
      <c r="H1164" s="83" t="str">
        <f t="shared" si="25"/>
        <v xml:space="preserve"> </v>
      </c>
    </row>
    <row r="1165" spans="1:8" s="83" customFormat="1" x14ac:dyDescent="0.2">
      <c r="A1165" t="s">
        <v>8903</v>
      </c>
      <c r="B1165" s="84" t="str">
        <f t="shared" si="24"/>
        <v>:1048B00000000000000000000000000000000000F8</v>
      </c>
      <c r="G1165" s="83" t="s">
        <v>8903</v>
      </c>
      <c r="H1165" s="83" t="str">
        <f t="shared" si="25"/>
        <v xml:space="preserve"> </v>
      </c>
    </row>
    <row r="1166" spans="1:8" s="83" customFormat="1" x14ac:dyDescent="0.2">
      <c r="A1166" t="s">
        <v>8904</v>
      </c>
      <c r="B1166" s="84" t="str">
        <f t="shared" si="24"/>
        <v>:1048C00000000000000000000000000000000000E8</v>
      </c>
      <c r="G1166" s="83" t="s">
        <v>8904</v>
      </c>
      <c r="H1166" s="83" t="str">
        <f t="shared" si="25"/>
        <v xml:space="preserve"> </v>
      </c>
    </row>
    <row r="1167" spans="1:8" s="83" customFormat="1" x14ac:dyDescent="0.2">
      <c r="A1167" t="s">
        <v>8905</v>
      </c>
      <c r="B1167" s="84" t="str">
        <f t="shared" si="24"/>
        <v>:1048D00000000000000000000000000000000000D8</v>
      </c>
      <c r="G1167" s="83" t="s">
        <v>8905</v>
      </c>
      <c r="H1167" s="83" t="str">
        <f t="shared" si="25"/>
        <v xml:space="preserve"> </v>
      </c>
    </row>
    <row r="1168" spans="1:8" s="83" customFormat="1" x14ac:dyDescent="0.2">
      <c r="A1168" t="s">
        <v>8906</v>
      </c>
      <c r="B1168" s="84" t="str">
        <f t="shared" si="24"/>
        <v>:1048E00000000000000000000000000000000000C8</v>
      </c>
      <c r="G1168" s="83" t="s">
        <v>8906</v>
      </c>
      <c r="H1168" s="83" t="str">
        <f t="shared" si="25"/>
        <v xml:space="preserve"> </v>
      </c>
    </row>
    <row r="1169" spans="1:8" s="83" customFormat="1" x14ac:dyDescent="0.2">
      <c r="A1169" t="s">
        <v>8907</v>
      </c>
      <c r="B1169" s="84" t="str">
        <f t="shared" si="24"/>
        <v>:1048F00000000000000000000000000000000000B8</v>
      </c>
      <c r="G1169" s="83" t="s">
        <v>8907</v>
      </c>
      <c r="H1169" s="83" t="str">
        <f t="shared" si="25"/>
        <v xml:space="preserve"> </v>
      </c>
    </row>
    <row r="1170" spans="1:8" s="83" customFormat="1" x14ac:dyDescent="0.2">
      <c r="A1170" t="s">
        <v>8908</v>
      </c>
      <c r="B1170" s="84" t="str">
        <f t="shared" si="24"/>
        <v>:1049000000000000000000000000000000000000A7</v>
      </c>
      <c r="G1170" s="83" t="s">
        <v>8908</v>
      </c>
      <c r="H1170" s="83" t="str">
        <f t="shared" si="25"/>
        <v xml:space="preserve"> </v>
      </c>
    </row>
    <row r="1171" spans="1:8" s="83" customFormat="1" x14ac:dyDescent="0.2">
      <c r="A1171" t="s">
        <v>8909</v>
      </c>
      <c r="B1171" s="84" t="str">
        <f t="shared" si="24"/>
        <v>:104910000000000000000000000000000000000097</v>
      </c>
      <c r="G1171" s="83" t="s">
        <v>8909</v>
      </c>
      <c r="H1171" s="83" t="str">
        <f t="shared" si="25"/>
        <v xml:space="preserve"> </v>
      </c>
    </row>
    <row r="1172" spans="1:8" s="83" customFormat="1" x14ac:dyDescent="0.2">
      <c r="A1172" t="s">
        <v>8910</v>
      </c>
      <c r="B1172" s="84" t="str">
        <f t="shared" si="24"/>
        <v>:104920000000000000000000000000000000000087</v>
      </c>
      <c r="G1172" s="83" t="s">
        <v>8910</v>
      </c>
      <c r="H1172" s="83" t="str">
        <f t="shared" si="25"/>
        <v xml:space="preserve"> </v>
      </c>
    </row>
    <row r="1173" spans="1:8" s="83" customFormat="1" x14ac:dyDescent="0.2">
      <c r="A1173" t="s">
        <v>8911</v>
      </c>
      <c r="B1173" s="84" t="str">
        <f t="shared" si="24"/>
        <v>:104930000000000000000000000000000000000077</v>
      </c>
      <c r="G1173" s="83" t="s">
        <v>8911</v>
      </c>
      <c r="H1173" s="83" t="str">
        <f t="shared" si="25"/>
        <v xml:space="preserve"> </v>
      </c>
    </row>
    <row r="1174" spans="1:8" s="83" customFormat="1" x14ac:dyDescent="0.2">
      <c r="A1174" t="s">
        <v>8912</v>
      </c>
      <c r="B1174" s="84" t="str">
        <f t="shared" ref="B1174:B1237" si="26">A1174</f>
        <v>:104940000000000000000000000000000000000067</v>
      </c>
      <c r="G1174" s="83" t="s">
        <v>8912</v>
      </c>
      <c r="H1174" s="83" t="str">
        <f t="shared" si="25"/>
        <v xml:space="preserve"> </v>
      </c>
    </row>
    <row r="1175" spans="1:8" s="83" customFormat="1" x14ac:dyDescent="0.2">
      <c r="A1175" t="s">
        <v>8913</v>
      </c>
      <c r="B1175" s="84" t="str">
        <f t="shared" si="26"/>
        <v>:104950000000000000000000000000000000000057</v>
      </c>
      <c r="G1175" s="83" t="s">
        <v>8913</v>
      </c>
      <c r="H1175" s="83" t="str">
        <f t="shared" si="25"/>
        <v xml:space="preserve"> </v>
      </c>
    </row>
    <row r="1176" spans="1:8" s="83" customFormat="1" x14ac:dyDescent="0.2">
      <c r="A1176" t="s">
        <v>8914</v>
      </c>
      <c r="B1176" s="84" t="str">
        <f t="shared" si="26"/>
        <v>:104960000000000000000000000000000000000047</v>
      </c>
      <c r="G1176" s="83" t="s">
        <v>8914</v>
      </c>
      <c r="H1176" s="83" t="str">
        <f t="shared" si="25"/>
        <v xml:space="preserve"> </v>
      </c>
    </row>
    <row r="1177" spans="1:8" s="83" customFormat="1" x14ac:dyDescent="0.2">
      <c r="A1177" t="s">
        <v>8915</v>
      </c>
      <c r="B1177" s="84" t="str">
        <f t="shared" si="26"/>
        <v>:104970000000000000000000000000000000000037</v>
      </c>
      <c r="G1177" s="83" t="s">
        <v>8915</v>
      </c>
      <c r="H1177" s="83" t="str">
        <f t="shared" si="25"/>
        <v xml:space="preserve"> </v>
      </c>
    </row>
    <row r="1178" spans="1:8" s="83" customFormat="1" x14ac:dyDescent="0.2">
      <c r="A1178" t="s">
        <v>8916</v>
      </c>
      <c r="B1178" s="84" t="str">
        <f t="shared" si="26"/>
        <v>:104980000000000000000000000000000000000027</v>
      </c>
      <c r="G1178" s="83" t="s">
        <v>8916</v>
      </c>
      <c r="H1178" s="83" t="str">
        <f t="shared" si="25"/>
        <v xml:space="preserve"> </v>
      </c>
    </row>
    <row r="1179" spans="1:8" s="83" customFormat="1" x14ac:dyDescent="0.2">
      <c r="A1179" t="s">
        <v>8917</v>
      </c>
      <c r="B1179" s="84" t="str">
        <f t="shared" si="26"/>
        <v>:104990000000000000000000000000000000000017</v>
      </c>
      <c r="G1179" s="83" t="s">
        <v>8917</v>
      </c>
      <c r="H1179" s="83" t="str">
        <f t="shared" si="25"/>
        <v xml:space="preserve"> </v>
      </c>
    </row>
    <row r="1180" spans="1:8" s="83" customFormat="1" x14ac:dyDescent="0.2">
      <c r="A1180" t="s">
        <v>8918</v>
      </c>
      <c r="B1180" s="84" t="str">
        <f t="shared" si="26"/>
        <v>:1049A0000000000000000000000000000000000007</v>
      </c>
      <c r="G1180" s="83" t="s">
        <v>8918</v>
      </c>
      <c r="H1180" s="83" t="str">
        <f t="shared" si="25"/>
        <v xml:space="preserve"> </v>
      </c>
    </row>
    <row r="1181" spans="1:8" s="83" customFormat="1" x14ac:dyDescent="0.2">
      <c r="A1181" t="s">
        <v>8919</v>
      </c>
      <c r="B1181" s="84" t="str">
        <f t="shared" si="26"/>
        <v>:1049B00000000000000000000000000000000000F7</v>
      </c>
      <c r="G1181" s="83" t="s">
        <v>8919</v>
      </c>
      <c r="H1181" s="83" t="str">
        <f t="shared" si="25"/>
        <v xml:space="preserve"> </v>
      </c>
    </row>
    <row r="1182" spans="1:8" s="83" customFormat="1" x14ac:dyDescent="0.2">
      <c r="A1182" t="s">
        <v>8920</v>
      </c>
      <c r="B1182" s="84" t="str">
        <f t="shared" si="26"/>
        <v>:1049C00000000000000000000000000000000000E7</v>
      </c>
      <c r="G1182" s="83" t="s">
        <v>8920</v>
      </c>
      <c r="H1182" s="83" t="str">
        <f t="shared" si="25"/>
        <v xml:space="preserve"> </v>
      </c>
    </row>
    <row r="1183" spans="1:8" s="83" customFormat="1" x14ac:dyDescent="0.2">
      <c r="A1183" t="s">
        <v>8921</v>
      </c>
      <c r="B1183" s="84" t="str">
        <f t="shared" si="26"/>
        <v>:1049D00000000000000000000000000000000000D7</v>
      </c>
      <c r="G1183" s="83" t="s">
        <v>8921</v>
      </c>
      <c r="H1183" s="83" t="str">
        <f t="shared" si="25"/>
        <v xml:space="preserve"> </v>
      </c>
    </row>
    <row r="1184" spans="1:8" s="83" customFormat="1" x14ac:dyDescent="0.2">
      <c r="A1184" t="s">
        <v>8922</v>
      </c>
      <c r="B1184" s="84" t="str">
        <f t="shared" si="26"/>
        <v>:1049E00000000000000000000000000000000000C7</v>
      </c>
      <c r="G1184" s="83" t="s">
        <v>8922</v>
      </c>
      <c r="H1184" s="83" t="str">
        <f t="shared" si="25"/>
        <v xml:space="preserve"> </v>
      </c>
    </row>
    <row r="1185" spans="1:8" s="83" customFormat="1" x14ac:dyDescent="0.2">
      <c r="A1185" t="s">
        <v>8923</v>
      </c>
      <c r="B1185" s="84" t="str">
        <f t="shared" si="26"/>
        <v>:1049F00000000000000000000000000000000000B7</v>
      </c>
      <c r="G1185" s="83" t="s">
        <v>8923</v>
      </c>
      <c r="H1185" s="83" t="str">
        <f t="shared" si="25"/>
        <v xml:space="preserve"> </v>
      </c>
    </row>
    <row r="1186" spans="1:8" s="83" customFormat="1" x14ac:dyDescent="0.2">
      <c r="A1186" t="s">
        <v>8924</v>
      </c>
      <c r="B1186" s="84" t="str">
        <f t="shared" si="26"/>
        <v>:104A000000000000000000000000000000000000A6</v>
      </c>
      <c r="G1186" s="83" t="s">
        <v>8924</v>
      </c>
      <c r="H1186" s="83" t="str">
        <f t="shared" si="25"/>
        <v xml:space="preserve"> </v>
      </c>
    </row>
    <row r="1187" spans="1:8" s="83" customFormat="1" x14ac:dyDescent="0.2">
      <c r="A1187" t="s">
        <v>8925</v>
      </c>
      <c r="B1187" s="84" t="str">
        <f t="shared" si="26"/>
        <v>:104A10000000000000000000000000000000000096</v>
      </c>
      <c r="G1187" s="83" t="s">
        <v>8925</v>
      </c>
      <c r="H1187" s="83" t="str">
        <f t="shared" si="25"/>
        <v xml:space="preserve"> </v>
      </c>
    </row>
    <row r="1188" spans="1:8" s="83" customFormat="1" x14ac:dyDescent="0.2">
      <c r="A1188" t="s">
        <v>8926</v>
      </c>
      <c r="B1188" s="84" t="str">
        <f t="shared" si="26"/>
        <v>:104A20000000000000000000000000000000000086</v>
      </c>
      <c r="G1188" s="83" t="s">
        <v>8926</v>
      </c>
      <c r="H1188" s="83" t="str">
        <f t="shared" si="25"/>
        <v xml:space="preserve"> </v>
      </c>
    </row>
    <row r="1189" spans="1:8" s="83" customFormat="1" x14ac:dyDescent="0.2">
      <c r="A1189" t="s">
        <v>8927</v>
      </c>
      <c r="B1189" s="84" t="str">
        <f t="shared" si="26"/>
        <v>:104A30000000000000000000000000000000000076</v>
      </c>
      <c r="G1189" s="83" t="s">
        <v>8927</v>
      </c>
      <c r="H1189" s="83" t="str">
        <f t="shared" si="25"/>
        <v xml:space="preserve"> </v>
      </c>
    </row>
    <row r="1190" spans="1:8" s="83" customFormat="1" x14ac:dyDescent="0.2">
      <c r="A1190" t="s">
        <v>8928</v>
      </c>
      <c r="B1190" s="84" t="str">
        <f t="shared" si="26"/>
        <v>:104A40000000000000000000000000000000000066</v>
      </c>
      <c r="G1190" s="83" t="s">
        <v>8928</v>
      </c>
      <c r="H1190" s="83" t="str">
        <f t="shared" si="25"/>
        <v xml:space="preserve"> </v>
      </c>
    </row>
    <row r="1191" spans="1:8" s="83" customFormat="1" x14ac:dyDescent="0.2">
      <c r="A1191" t="s">
        <v>8929</v>
      </c>
      <c r="B1191" s="84" t="str">
        <f t="shared" si="26"/>
        <v>:104A50000000000000000000000000000000000056</v>
      </c>
      <c r="G1191" s="83" t="s">
        <v>8929</v>
      </c>
      <c r="H1191" s="83" t="str">
        <f t="shared" si="25"/>
        <v xml:space="preserve"> </v>
      </c>
    </row>
    <row r="1192" spans="1:8" s="83" customFormat="1" x14ac:dyDescent="0.2">
      <c r="A1192" t="s">
        <v>8930</v>
      </c>
      <c r="B1192" s="84" t="str">
        <f t="shared" si="26"/>
        <v>:104A60000000000000000000000000000000000046</v>
      </c>
      <c r="G1192" s="83" t="s">
        <v>8930</v>
      </c>
      <c r="H1192" s="83" t="str">
        <f t="shared" si="25"/>
        <v xml:space="preserve"> </v>
      </c>
    </row>
    <row r="1193" spans="1:8" s="83" customFormat="1" x14ac:dyDescent="0.2">
      <c r="A1193" t="s">
        <v>8931</v>
      </c>
      <c r="B1193" s="84" t="str">
        <f t="shared" si="26"/>
        <v>:104A70000000000000000000000000000000000036</v>
      </c>
      <c r="G1193" s="83" t="s">
        <v>8931</v>
      </c>
      <c r="H1193" s="83" t="str">
        <f t="shared" si="25"/>
        <v xml:space="preserve"> </v>
      </c>
    </row>
    <row r="1194" spans="1:8" s="83" customFormat="1" x14ac:dyDescent="0.2">
      <c r="A1194" t="s">
        <v>8932</v>
      </c>
      <c r="B1194" s="84" t="str">
        <f t="shared" si="26"/>
        <v>:104A80000000000000000000000000000000000026</v>
      </c>
      <c r="G1194" s="83" t="s">
        <v>8932</v>
      </c>
      <c r="H1194" s="83" t="str">
        <f t="shared" si="25"/>
        <v xml:space="preserve"> </v>
      </c>
    </row>
    <row r="1195" spans="1:8" s="83" customFormat="1" x14ac:dyDescent="0.2">
      <c r="A1195" t="s">
        <v>8933</v>
      </c>
      <c r="B1195" s="84" t="str">
        <f t="shared" si="26"/>
        <v>:104A90000000000000000000000000000000000016</v>
      </c>
      <c r="G1195" s="83" t="s">
        <v>8933</v>
      </c>
      <c r="H1195" s="83" t="str">
        <f t="shared" si="25"/>
        <v xml:space="preserve"> </v>
      </c>
    </row>
    <row r="1196" spans="1:8" s="83" customFormat="1" x14ac:dyDescent="0.2">
      <c r="A1196" t="s">
        <v>8934</v>
      </c>
      <c r="B1196" s="84" t="str">
        <f t="shared" si="26"/>
        <v>:104AA0000000000000000000000000000000000006</v>
      </c>
      <c r="G1196" s="83" t="s">
        <v>8934</v>
      </c>
      <c r="H1196" s="83" t="str">
        <f t="shared" si="25"/>
        <v xml:space="preserve"> </v>
      </c>
    </row>
    <row r="1197" spans="1:8" s="83" customFormat="1" x14ac:dyDescent="0.2">
      <c r="A1197" t="s">
        <v>8935</v>
      </c>
      <c r="B1197" s="84" t="str">
        <f t="shared" si="26"/>
        <v>:104AB00000000000000000000000000000000000F6</v>
      </c>
      <c r="G1197" s="83" t="s">
        <v>8935</v>
      </c>
      <c r="H1197" s="83" t="str">
        <f t="shared" si="25"/>
        <v xml:space="preserve"> </v>
      </c>
    </row>
    <row r="1198" spans="1:8" s="83" customFormat="1" x14ac:dyDescent="0.2">
      <c r="A1198" t="s">
        <v>8936</v>
      </c>
      <c r="B1198" s="84" t="str">
        <f t="shared" si="26"/>
        <v>:104AC00000000000000000000000000000000000E6</v>
      </c>
      <c r="G1198" s="83" t="s">
        <v>8936</v>
      </c>
      <c r="H1198" s="83" t="str">
        <f t="shared" si="25"/>
        <v xml:space="preserve"> </v>
      </c>
    </row>
    <row r="1199" spans="1:8" s="83" customFormat="1" x14ac:dyDescent="0.2">
      <c r="A1199" t="s">
        <v>8937</v>
      </c>
      <c r="B1199" s="84" t="str">
        <f t="shared" si="26"/>
        <v>:104AD00000000000000000000000000000000000D6</v>
      </c>
      <c r="G1199" s="83" t="s">
        <v>8937</v>
      </c>
      <c r="H1199" s="83" t="str">
        <f t="shared" si="25"/>
        <v xml:space="preserve"> </v>
      </c>
    </row>
    <row r="1200" spans="1:8" s="83" customFormat="1" x14ac:dyDescent="0.2">
      <c r="A1200" t="s">
        <v>8938</v>
      </c>
      <c r="B1200" s="84" t="str">
        <f t="shared" si="26"/>
        <v>:104AE00000000000000000000000000000000000C6</v>
      </c>
      <c r="G1200" s="83" t="s">
        <v>8938</v>
      </c>
      <c r="H1200" s="83" t="str">
        <f t="shared" si="25"/>
        <v xml:space="preserve"> </v>
      </c>
    </row>
    <row r="1201" spans="1:8" s="83" customFormat="1" x14ac:dyDescent="0.2">
      <c r="A1201" t="s">
        <v>8939</v>
      </c>
      <c r="B1201" s="84" t="str">
        <f t="shared" si="26"/>
        <v>:104AF00000000000000000000000000000000000B6</v>
      </c>
      <c r="G1201" s="83" t="s">
        <v>8939</v>
      </c>
      <c r="H1201" s="83" t="str">
        <f t="shared" si="25"/>
        <v xml:space="preserve"> </v>
      </c>
    </row>
    <row r="1202" spans="1:8" s="83" customFormat="1" x14ac:dyDescent="0.2">
      <c r="A1202" t="s">
        <v>8940</v>
      </c>
      <c r="B1202" s="84" t="str">
        <f t="shared" si="26"/>
        <v>:104B000000000000000000000000000000000000A5</v>
      </c>
      <c r="G1202" s="83" t="s">
        <v>8940</v>
      </c>
      <c r="H1202" s="83" t="str">
        <f t="shared" si="25"/>
        <v xml:space="preserve"> </v>
      </c>
    </row>
    <row r="1203" spans="1:8" s="83" customFormat="1" x14ac:dyDescent="0.2">
      <c r="A1203" t="s">
        <v>8941</v>
      </c>
      <c r="B1203" s="84" t="str">
        <f t="shared" si="26"/>
        <v>:104B10000000000000000000000000000000000095</v>
      </c>
      <c r="G1203" s="83" t="s">
        <v>8941</v>
      </c>
      <c r="H1203" s="83" t="str">
        <f t="shared" si="25"/>
        <v xml:space="preserve"> </v>
      </c>
    </row>
    <row r="1204" spans="1:8" s="83" customFormat="1" x14ac:dyDescent="0.2">
      <c r="A1204" t="s">
        <v>8942</v>
      </c>
      <c r="B1204" s="84" t="str">
        <f t="shared" si="26"/>
        <v>:104B20000000000000000000000000000000000085</v>
      </c>
      <c r="G1204" s="83" t="s">
        <v>8942</v>
      </c>
      <c r="H1204" s="83" t="str">
        <f t="shared" si="25"/>
        <v xml:space="preserve"> </v>
      </c>
    </row>
    <row r="1205" spans="1:8" s="83" customFormat="1" x14ac:dyDescent="0.2">
      <c r="A1205" t="s">
        <v>8943</v>
      </c>
      <c r="B1205" s="84" t="str">
        <f t="shared" si="26"/>
        <v>:104B30000000000000000000000000000000000075</v>
      </c>
      <c r="G1205" s="83" t="s">
        <v>8943</v>
      </c>
      <c r="H1205" s="83" t="str">
        <f t="shared" si="25"/>
        <v xml:space="preserve"> </v>
      </c>
    </row>
    <row r="1206" spans="1:8" s="83" customFormat="1" x14ac:dyDescent="0.2">
      <c r="A1206" t="s">
        <v>8944</v>
      </c>
      <c r="B1206" s="84" t="str">
        <f t="shared" si="26"/>
        <v>:104B40000000000000000000000000000000000065</v>
      </c>
      <c r="G1206" s="83" t="s">
        <v>8944</v>
      </c>
      <c r="H1206" s="83" t="str">
        <f t="shared" si="25"/>
        <v xml:space="preserve"> </v>
      </c>
    </row>
    <row r="1207" spans="1:8" s="83" customFormat="1" x14ac:dyDescent="0.2">
      <c r="A1207" t="s">
        <v>8945</v>
      </c>
      <c r="B1207" s="84" t="str">
        <f t="shared" si="26"/>
        <v>:104B50000000000000000000000000000000000055</v>
      </c>
      <c r="G1207" s="83" t="s">
        <v>8945</v>
      </c>
      <c r="H1207" s="83" t="str">
        <f t="shared" si="25"/>
        <v xml:space="preserve"> </v>
      </c>
    </row>
    <row r="1208" spans="1:8" s="83" customFormat="1" x14ac:dyDescent="0.2">
      <c r="A1208" t="s">
        <v>8946</v>
      </c>
      <c r="B1208" s="84" t="str">
        <f t="shared" si="26"/>
        <v>:104B60000000000000000000000000000000000045</v>
      </c>
      <c r="G1208" s="83" t="s">
        <v>8946</v>
      </c>
      <c r="H1208" s="83" t="str">
        <f t="shared" si="25"/>
        <v xml:space="preserve"> </v>
      </c>
    </row>
    <row r="1209" spans="1:8" s="83" customFormat="1" x14ac:dyDescent="0.2">
      <c r="A1209" t="s">
        <v>8947</v>
      </c>
      <c r="B1209" s="84" t="str">
        <f t="shared" si="26"/>
        <v>:104B70000000000000000000000000000000000035</v>
      </c>
      <c r="G1209" s="83" t="s">
        <v>8947</v>
      </c>
      <c r="H1209" s="83" t="str">
        <f t="shared" si="25"/>
        <v xml:space="preserve"> </v>
      </c>
    </row>
    <row r="1210" spans="1:8" s="83" customFormat="1" x14ac:dyDescent="0.2">
      <c r="A1210" t="s">
        <v>8948</v>
      </c>
      <c r="B1210" s="84" t="str">
        <f t="shared" si="26"/>
        <v>:104B80000000000000000000000000000000000025</v>
      </c>
      <c r="G1210" s="83" t="s">
        <v>8948</v>
      </c>
      <c r="H1210" s="83" t="str">
        <f t="shared" si="25"/>
        <v xml:space="preserve"> </v>
      </c>
    </row>
    <row r="1211" spans="1:8" s="83" customFormat="1" x14ac:dyDescent="0.2">
      <c r="A1211" t="s">
        <v>8949</v>
      </c>
      <c r="B1211" s="84" t="str">
        <f t="shared" si="26"/>
        <v>:104B90000000000000000000000000000000000015</v>
      </c>
      <c r="G1211" s="83" t="s">
        <v>8949</v>
      </c>
      <c r="H1211" s="83" t="str">
        <f t="shared" si="25"/>
        <v xml:space="preserve"> </v>
      </c>
    </row>
    <row r="1212" spans="1:8" s="83" customFormat="1" x14ac:dyDescent="0.2">
      <c r="A1212" t="s">
        <v>8950</v>
      </c>
      <c r="B1212" s="84" t="str">
        <f t="shared" si="26"/>
        <v>:104BA0000000000000000000000000000000000005</v>
      </c>
      <c r="G1212" s="83" t="s">
        <v>8950</v>
      </c>
      <c r="H1212" s="83" t="str">
        <f t="shared" si="25"/>
        <v xml:space="preserve"> </v>
      </c>
    </row>
    <row r="1213" spans="1:8" s="83" customFormat="1" x14ac:dyDescent="0.2">
      <c r="A1213" t="s">
        <v>8951</v>
      </c>
      <c r="B1213" s="84" t="str">
        <f t="shared" si="26"/>
        <v>:104BB00000000000000000000000000000000000F5</v>
      </c>
      <c r="G1213" s="83" t="s">
        <v>8951</v>
      </c>
      <c r="H1213" s="83" t="str">
        <f t="shared" si="25"/>
        <v xml:space="preserve"> </v>
      </c>
    </row>
    <row r="1214" spans="1:8" s="83" customFormat="1" x14ac:dyDescent="0.2">
      <c r="A1214" t="s">
        <v>8952</v>
      </c>
      <c r="B1214" s="84" t="str">
        <f t="shared" si="26"/>
        <v>:104BC00000000000000000000000000000000000E5</v>
      </c>
      <c r="G1214" s="83" t="s">
        <v>8952</v>
      </c>
      <c r="H1214" s="83" t="str">
        <f t="shared" si="25"/>
        <v xml:space="preserve"> </v>
      </c>
    </row>
    <row r="1215" spans="1:8" s="83" customFormat="1" x14ac:dyDescent="0.2">
      <c r="A1215" t="s">
        <v>8953</v>
      </c>
      <c r="B1215" s="84" t="str">
        <f t="shared" si="26"/>
        <v>:104BD00000000000000000000000000000000000D5</v>
      </c>
      <c r="G1215" s="83" t="s">
        <v>8953</v>
      </c>
      <c r="H1215" s="83" t="str">
        <f t="shared" si="25"/>
        <v xml:space="preserve"> </v>
      </c>
    </row>
    <row r="1216" spans="1:8" s="83" customFormat="1" x14ac:dyDescent="0.2">
      <c r="A1216" t="s">
        <v>8954</v>
      </c>
      <c r="B1216" s="84" t="str">
        <f t="shared" si="26"/>
        <v>:104BE00000000000000000000000000000000000C5</v>
      </c>
      <c r="G1216" s="83" t="s">
        <v>8954</v>
      </c>
      <c r="H1216" s="83" t="str">
        <f t="shared" si="25"/>
        <v xml:space="preserve"> </v>
      </c>
    </row>
    <row r="1217" spans="1:8" s="83" customFormat="1" x14ac:dyDescent="0.2">
      <c r="A1217" t="s">
        <v>8955</v>
      </c>
      <c r="B1217" s="84" t="str">
        <f t="shared" si="26"/>
        <v>:104BF00000000000000000000000000000000000B5</v>
      </c>
      <c r="G1217" s="83" t="s">
        <v>8955</v>
      </c>
      <c r="H1217" s="83" t="str">
        <f t="shared" si="25"/>
        <v xml:space="preserve"> </v>
      </c>
    </row>
    <row r="1218" spans="1:8" s="83" customFormat="1" x14ac:dyDescent="0.2">
      <c r="A1218" t="s">
        <v>8956</v>
      </c>
      <c r="B1218" s="84" t="str">
        <f t="shared" si="26"/>
        <v>:104C000000000000000000000000000000000000A4</v>
      </c>
      <c r="G1218" s="83" t="s">
        <v>8956</v>
      </c>
      <c r="H1218" s="83" t="str">
        <f t="shared" si="25"/>
        <v xml:space="preserve"> </v>
      </c>
    </row>
    <row r="1219" spans="1:8" s="83" customFormat="1" x14ac:dyDescent="0.2">
      <c r="A1219" t="s">
        <v>8957</v>
      </c>
      <c r="B1219" s="84" t="str">
        <f t="shared" si="26"/>
        <v>:104C10000000000000000000000000000000000094</v>
      </c>
      <c r="G1219" s="83" t="s">
        <v>8957</v>
      </c>
      <c r="H1219" s="83" t="str">
        <f t="shared" ref="H1219:H1282" si="27">IF(B1219&lt;&gt;G1219,1," ")</f>
        <v xml:space="preserve"> </v>
      </c>
    </row>
    <row r="1220" spans="1:8" s="83" customFormat="1" x14ac:dyDescent="0.2">
      <c r="A1220" t="s">
        <v>8958</v>
      </c>
      <c r="B1220" s="84" t="str">
        <f t="shared" si="26"/>
        <v>:104C20000000000000000000000000000000000084</v>
      </c>
      <c r="G1220" s="83" t="s">
        <v>8958</v>
      </c>
      <c r="H1220" s="83" t="str">
        <f t="shared" si="27"/>
        <v xml:space="preserve"> </v>
      </c>
    </row>
    <row r="1221" spans="1:8" s="83" customFormat="1" x14ac:dyDescent="0.2">
      <c r="A1221" t="s">
        <v>8959</v>
      </c>
      <c r="B1221" s="84" t="str">
        <f t="shared" si="26"/>
        <v>:104C30000000000000000000000000000000000074</v>
      </c>
      <c r="G1221" s="83" t="s">
        <v>8959</v>
      </c>
      <c r="H1221" s="83" t="str">
        <f t="shared" si="27"/>
        <v xml:space="preserve"> </v>
      </c>
    </row>
    <row r="1222" spans="1:8" s="83" customFormat="1" x14ac:dyDescent="0.2">
      <c r="A1222" t="s">
        <v>8960</v>
      </c>
      <c r="B1222" s="84" t="str">
        <f t="shared" si="26"/>
        <v>:104C40000000000000000000000000000000000064</v>
      </c>
      <c r="G1222" s="83" t="s">
        <v>8960</v>
      </c>
      <c r="H1222" s="83" t="str">
        <f t="shared" si="27"/>
        <v xml:space="preserve"> </v>
      </c>
    </row>
    <row r="1223" spans="1:8" s="83" customFormat="1" x14ac:dyDescent="0.2">
      <c r="A1223" t="s">
        <v>8961</v>
      </c>
      <c r="B1223" s="84" t="str">
        <f t="shared" si="26"/>
        <v>:104C50000000000000000000000000000000000054</v>
      </c>
      <c r="G1223" s="83" t="s">
        <v>8961</v>
      </c>
      <c r="H1223" s="83" t="str">
        <f t="shared" si="27"/>
        <v xml:space="preserve"> </v>
      </c>
    </row>
    <row r="1224" spans="1:8" s="83" customFormat="1" x14ac:dyDescent="0.2">
      <c r="A1224" t="s">
        <v>8962</v>
      </c>
      <c r="B1224" s="84" t="str">
        <f t="shared" si="26"/>
        <v>:104C60000000000000000000000000000000000044</v>
      </c>
      <c r="G1224" s="83" t="s">
        <v>8962</v>
      </c>
      <c r="H1224" s="83" t="str">
        <f t="shared" si="27"/>
        <v xml:space="preserve"> </v>
      </c>
    </row>
    <row r="1225" spans="1:8" s="83" customFormat="1" x14ac:dyDescent="0.2">
      <c r="A1225" t="s">
        <v>8963</v>
      </c>
      <c r="B1225" s="84" t="str">
        <f t="shared" si="26"/>
        <v>:104C70000000000000000000000000000000000034</v>
      </c>
      <c r="G1225" s="83" t="s">
        <v>8963</v>
      </c>
      <c r="H1225" s="83" t="str">
        <f t="shared" si="27"/>
        <v xml:space="preserve"> </v>
      </c>
    </row>
    <row r="1226" spans="1:8" s="83" customFormat="1" x14ac:dyDescent="0.2">
      <c r="A1226" t="s">
        <v>8964</v>
      </c>
      <c r="B1226" s="84" t="str">
        <f t="shared" si="26"/>
        <v>:104C80000000000000000000000000000000000024</v>
      </c>
      <c r="G1226" s="83" t="s">
        <v>8964</v>
      </c>
      <c r="H1226" s="83" t="str">
        <f t="shared" si="27"/>
        <v xml:space="preserve"> </v>
      </c>
    </row>
    <row r="1227" spans="1:8" s="83" customFormat="1" x14ac:dyDescent="0.2">
      <c r="A1227" t="s">
        <v>8965</v>
      </c>
      <c r="B1227" s="84" t="str">
        <f t="shared" si="26"/>
        <v>:104C90000000000000000000000000000000000014</v>
      </c>
      <c r="G1227" s="83" t="s">
        <v>8965</v>
      </c>
      <c r="H1227" s="83" t="str">
        <f t="shared" si="27"/>
        <v xml:space="preserve"> </v>
      </c>
    </row>
    <row r="1228" spans="1:8" s="83" customFormat="1" x14ac:dyDescent="0.2">
      <c r="A1228" t="s">
        <v>8966</v>
      </c>
      <c r="B1228" s="84" t="str">
        <f t="shared" si="26"/>
        <v>:104CA0000000000000000000000000000000000004</v>
      </c>
      <c r="G1228" s="83" t="s">
        <v>8966</v>
      </c>
      <c r="H1228" s="83" t="str">
        <f t="shared" si="27"/>
        <v xml:space="preserve"> </v>
      </c>
    </row>
    <row r="1229" spans="1:8" s="83" customFormat="1" x14ac:dyDescent="0.2">
      <c r="A1229" t="s">
        <v>8967</v>
      </c>
      <c r="B1229" s="84" t="str">
        <f t="shared" si="26"/>
        <v>:104CB00000000000000000000000000000000000F4</v>
      </c>
      <c r="G1229" s="83" t="s">
        <v>8967</v>
      </c>
      <c r="H1229" s="83" t="str">
        <f t="shared" si="27"/>
        <v xml:space="preserve"> </v>
      </c>
    </row>
    <row r="1230" spans="1:8" s="83" customFormat="1" x14ac:dyDescent="0.2">
      <c r="A1230" t="s">
        <v>8968</v>
      </c>
      <c r="B1230" s="84" t="str">
        <f t="shared" si="26"/>
        <v>:104CC00000000000000000000000000000000000E4</v>
      </c>
      <c r="G1230" s="83" t="s">
        <v>8968</v>
      </c>
      <c r="H1230" s="83" t="str">
        <f t="shared" si="27"/>
        <v xml:space="preserve"> </v>
      </c>
    </row>
    <row r="1231" spans="1:8" s="83" customFormat="1" x14ac:dyDescent="0.2">
      <c r="A1231" t="s">
        <v>8969</v>
      </c>
      <c r="B1231" s="84" t="str">
        <f t="shared" si="26"/>
        <v>:104CD00000000000000000000000000000000000D4</v>
      </c>
      <c r="G1231" s="83" t="s">
        <v>8969</v>
      </c>
      <c r="H1231" s="83" t="str">
        <f t="shared" si="27"/>
        <v xml:space="preserve"> </v>
      </c>
    </row>
    <row r="1232" spans="1:8" s="83" customFormat="1" x14ac:dyDescent="0.2">
      <c r="A1232" t="s">
        <v>8970</v>
      </c>
      <c r="B1232" s="84" t="str">
        <f t="shared" si="26"/>
        <v>:104CE00000000000000000000000000000000000C4</v>
      </c>
      <c r="G1232" s="83" t="s">
        <v>8970</v>
      </c>
      <c r="H1232" s="83" t="str">
        <f t="shared" si="27"/>
        <v xml:space="preserve"> </v>
      </c>
    </row>
    <row r="1233" spans="1:8" s="83" customFormat="1" x14ac:dyDescent="0.2">
      <c r="A1233" t="s">
        <v>8971</v>
      </c>
      <c r="B1233" s="84" t="str">
        <f t="shared" si="26"/>
        <v>:104CF00000000000000000000000000000000000B4</v>
      </c>
      <c r="G1233" s="83" t="s">
        <v>8971</v>
      </c>
      <c r="H1233" s="83" t="str">
        <f t="shared" si="27"/>
        <v xml:space="preserve"> </v>
      </c>
    </row>
    <row r="1234" spans="1:8" s="83" customFormat="1" x14ac:dyDescent="0.2">
      <c r="A1234" t="s">
        <v>8972</v>
      </c>
      <c r="B1234" s="84" t="str">
        <f t="shared" si="26"/>
        <v>:104D000000000000000000000000000000000000A3</v>
      </c>
      <c r="G1234" s="83" t="s">
        <v>8972</v>
      </c>
      <c r="H1234" s="83" t="str">
        <f t="shared" si="27"/>
        <v xml:space="preserve"> </v>
      </c>
    </row>
    <row r="1235" spans="1:8" s="83" customFormat="1" x14ac:dyDescent="0.2">
      <c r="A1235" t="s">
        <v>8973</v>
      </c>
      <c r="B1235" s="84" t="str">
        <f t="shared" si="26"/>
        <v>:104D10000000000000000000000000000000000093</v>
      </c>
      <c r="G1235" s="83" t="s">
        <v>8973</v>
      </c>
      <c r="H1235" s="83" t="str">
        <f t="shared" si="27"/>
        <v xml:space="preserve"> </v>
      </c>
    </row>
    <row r="1236" spans="1:8" s="83" customFormat="1" x14ac:dyDescent="0.2">
      <c r="A1236" t="s">
        <v>8974</v>
      </c>
      <c r="B1236" s="84" t="str">
        <f t="shared" si="26"/>
        <v>:104D20000000000000000000000000000000000083</v>
      </c>
      <c r="G1236" s="83" t="s">
        <v>8974</v>
      </c>
      <c r="H1236" s="83" t="str">
        <f t="shared" si="27"/>
        <v xml:space="preserve"> </v>
      </c>
    </row>
    <row r="1237" spans="1:8" s="83" customFormat="1" x14ac:dyDescent="0.2">
      <c r="A1237" t="s">
        <v>8975</v>
      </c>
      <c r="B1237" s="84" t="str">
        <f t="shared" si="26"/>
        <v>:104D30000000000000000000000000000000000073</v>
      </c>
      <c r="G1237" s="83" t="s">
        <v>8975</v>
      </c>
      <c r="H1237" s="83" t="str">
        <f t="shared" si="27"/>
        <v xml:space="preserve"> </v>
      </c>
    </row>
    <row r="1238" spans="1:8" s="83" customFormat="1" x14ac:dyDescent="0.2">
      <c r="A1238" t="s">
        <v>8976</v>
      </c>
      <c r="B1238" s="84" t="str">
        <f t="shared" ref="B1238:B1301" si="28">A1238</f>
        <v>:104D40000000000000000000000000000000000063</v>
      </c>
      <c r="G1238" s="83" t="s">
        <v>8976</v>
      </c>
      <c r="H1238" s="83" t="str">
        <f t="shared" si="27"/>
        <v xml:space="preserve"> </v>
      </c>
    </row>
    <row r="1239" spans="1:8" s="83" customFormat="1" x14ac:dyDescent="0.2">
      <c r="A1239" t="s">
        <v>8977</v>
      </c>
      <c r="B1239" s="84" t="str">
        <f t="shared" si="28"/>
        <v>:104D50000000000000000000000000000000000053</v>
      </c>
      <c r="G1239" s="83" t="s">
        <v>8977</v>
      </c>
      <c r="H1239" s="83" t="str">
        <f t="shared" si="27"/>
        <v xml:space="preserve"> </v>
      </c>
    </row>
    <row r="1240" spans="1:8" s="83" customFormat="1" x14ac:dyDescent="0.2">
      <c r="A1240" t="s">
        <v>8978</v>
      </c>
      <c r="B1240" s="84" t="str">
        <f t="shared" si="28"/>
        <v>:104D60000000000000000000000000000000000043</v>
      </c>
      <c r="G1240" s="83" t="s">
        <v>8978</v>
      </c>
      <c r="H1240" s="83" t="str">
        <f t="shared" si="27"/>
        <v xml:space="preserve"> </v>
      </c>
    </row>
    <row r="1241" spans="1:8" s="83" customFormat="1" x14ac:dyDescent="0.2">
      <c r="A1241" t="s">
        <v>8979</v>
      </c>
      <c r="B1241" s="84" t="str">
        <f t="shared" si="28"/>
        <v>:104D70000000000000000000000000000000000033</v>
      </c>
      <c r="G1241" s="83" t="s">
        <v>8979</v>
      </c>
      <c r="H1241" s="83" t="str">
        <f t="shared" si="27"/>
        <v xml:space="preserve"> </v>
      </c>
    </row>
    <row r="1242" spans="1:8" s="83" customFormat="1" x14ac:dyDescent="0.2">
      <c r="A1242" t="s">
        <v>8980</v>
      </c>
      <c r="B1242" s="84" t="str">
        <f t="shared" si="28"/>
        <v>:104D80000000000000000000000000000000000023</v>
      </c>
      <c r="G1242" s="83" t="s">
        <v>8980</v>
      </c>
      <c r="H1242" s="83" t="str">
        <f t="shared" si="27"/>
        <v xml:space="preserve"> </v>
      </c>
    </row>
    <row r="1243" spans="1:8" s="83" customFormat="1" x14ac:dyDescent="0.2">
      <c r="A1243" t="s">
        <v>8981</v>
      </c>
      <c r="B1243" s="84" t="str">
        <f t="shared" si="28"/>
        <v>:104D90000000000000000000000000000000000013</v>
      </c>
      <c r="G1243" s="83" t="s">
        <v>8981</v>
      </c>
      <c r="H1243" s="83" t="str">
        <f t="shared" si="27"/>
        <v xml:space="preserve"> </v>
      </c>
    </row>
    <row r="1244" spans="1:8" s="83" customFormat="1" x14ac:dyDescent="0.2">
      <c r="A1244" t="s">
        <v>8982</v>
      </c>
      <c r="B1244" s="84" t="str">
        <f t="shared" si="28"/>
        <v>:104DA0000000000000000000000000000000000003</v>
      </c>
      <c r="G1244" s="83" t="s">
        <v>8982</v>
      </c>
      <c r="H1244" s="83" t="str">
        <f t="shared" si="27"/>
        <v xml:space="preserve"> </v>
      </c>
    </row>
    <row r="1245" spans="1:8" s="83" customFormat="1" x14ac:dyDescent="0.2">
      <c r="A1245" t="s">
        <v>8983</v>
      </c>
      <c r="B1245" s="84" t="str">
        <f t="shared" si="28"/>
        <v>:104DB00000000000000000000000000000000000F3</v>
      </c>
      <c r="G1245" s="83" t="s">
        <v>8983</v>
      </c>
      <c r="H1245" s="83" t="str">
        <f t="shared" si="27"/>
        <v xml:space="preserve"> </v>
      </c>
    </row>
    <row r="1246" spans="1:8" s="83" customFormat="1" x14ac:dyDescent="0.2">
      <c r="A1246" t="s">
        <v>8984</v>
      </c>
      <c r="B1246" s="84" t="str">
        <f t="shared" si="28"/>
        <v>:104DC00000000000000000000000000000000000E3</v>
      </c>
      <c r="G1246" s="83" t="s">
        <v>8984</v>
      </c>
      <c r="H1246" s="83" t="str">
        <f t="shared" si="27"/>
        <v xml:space="preserve"> </v>
      </c>
    </row>
    <row r="1247" spans="1:8" s="83" customFormat="1" x14ac:dyDescent="0.2">
      <c r="A1247" t="s">
        <v>8985</v>
      </c>
      <c r="B1247" s="84" t="str">
        <f t="shared" si="28"/>
        <v>:104DD00000000000000000000000000000000000D3</v>
      </c>
      <c r="G1247" s="83" t="s">
        <v>8985</v>
      </c>
      <c r="H1247" s="83" t="str">
        <f t="shared" si="27"/>
        <v xml:space="preserve"> </v>
      </c>
    </row>
    <row r="1248" spans="1:8" s="83" customFormat="1" x14ac:dyDescent="0.2">
      <c r="A1248" t="s">
        <v>8986</v>
      </c>
      <c r="B1248" s="84" t="str">
        <f t="shared" si="28"/>
        <v>:104DE00000000000000000000000000000000000C3</v>
      </c>
      <c r="G1248" s="83" t="s">
        <v>8986</v>
      </c>
      <c r="H1248" s="83" t="str">
        <f t="shared" si="27"/>
        <v xml:space="preserve"> </v>
      </c>
    </row>
    <row r="1249" spans="1:8" s="83" customFormat="1" x14ac:dyDescent="0.2">
      <c r="A1249" t="s">
        <v>8987</v>
      </c>
      <c r="B1249" s="84" t="str">
        <f t="shared" si="28"/>
        <v>:104DF00000000000000000000000000000000000B3</v>
      </c>
      <c r="G1249" s="83" t="s">
        <v>8987</v>
      </c>
      <c r="H1249" s="83" t="str">
        <f t="shared" si="27"/>
        <v xml:space="preserve"> </v>
      </c>
    </row>
    <row r="1250" spans="1:8" s="83" customFormat="1" x14ac:dyDescent="0.2">
      <c r="A1250" t="s">
        <v>8988</v>
      </c>
      <c r="B1250" s="84" t="str">
        <f t="shared" si="28"/>
        <v>:104E000000000000000000000000000000000000A2</v>
      </c>
      <c r="G1250" s="83" t="s">
        <v>8988</v>
      </c>
      <c r="H1250" s="83" t="str">
        <f t="shared" si="27"/>
        <v xml:space="preserve"> </v>
      </c>
    </row>
    <row r="1251" spans="1:8" s="83" customFormat="1" x14ac:dyDescent="0.2">
      <c r="A1251" t="s">
        <v>8989</v>
      </c>
      <c r="B1251" s="84" t="str">
        <f t="shared" si="28"/>
        <v>:104E10000000000000000000000000000000000092</v>
      </c>
      <c r="G1251" s="83" t="s">
        <v>8989</v>
      </c>
      <c r="H1251" s="83" t="str">
        <f t="shared" si="27"/>
        <v xml:space="preserve"> </v>
      </c>
    </row>
    <row r="1252" spans="1:8" s="83" customFormat="1" x14ac:dyDescent="0.2">
      <c r="A1252" t="s">
        <v>8990</v>
      </c>
      <c r="B1252" s="84" t="str">
        <f t="shared" si="28"/>
        <v>:104E20000000000000000000000000000000000082</v>
      </c>
      <c r="G1252" s="83" t="s">
        <v>8990</v>
      </c>
      <c r="H1252" s="83" t="str">
        <f t="shared" si="27"/>
        <v xml:space="preserve"> </v>
      </c>
    </row>
    <row r="1253" spans="1:8" s="83" customFormat="1" x14ac:dyDescent="0.2">
      <c r="A1253" t="s">
        <v>8991</v>
      </c>
      <c r="B1253" s="84" t="str">
        <f t="shared" si="28"/>
        <v>:104E30000000000000000000000000000000000072</v>
      </c>
      <c r="G1253" s="83" t="s">
        <v>8991</v>
      </c>
      <c r="H1253" s="83" t="str">
        <f t="shared" si="27"/>
        <v xml:space="preserve"> </v>
      </c>
    </row>
    <row r="1254" spans="1:8" s="83" customFormat="1" x14ac:dyDescent="0.2">
      <c r="A1254" t="s">
        <v>8992</v>
      </c>
      <c r="B1254" s="84" t="str">
        <f t="shared" si="28"/>
        <v>:104E40000000000000000000000000000000000062</v>
      </c>
      <c r="G1254" s="83" t="s">
        <v>8992</v>
      </c>
      <c r="H1254" s="83" t="str">
        <f t="shared" si="27"/>
        <v xml:space="preserve"> </v>
      </c>
    </row>
    <row r="1255" spans="1:8" s="83" customFormat="1" x14ac:dyDescent="0.2">
      <c r="A1255" t="s">
        <v>8993</v>
      </c>
      <c r="B1255" s="84" t="str">
        <f t="shared" si="28"/>
        <v>:104E50000000000000000000000000000000000052</v>
      </c>
      <c r="G1255" s="83" t="s">
        <v>8993</v>
      </c>
      <c r="H1255" s="83" t="str">
        <f t="shared" si="27"/>
        <v xml:space="preserve"> </v>
      </c>
    </row>
    <row r="1256" spans="1:8" s="83" customFormat="1" x14ac:dyDescent="0.2">
      <c r="A1256" t="s">
        <v>8994</v>
      </c>
      <c r="B1256" s="84" t="str">
        <f t="shared" si="28"/>
        <v>:104E60000000000000000000000000000000000042</v>
      </c>
      <c r="G1256" s="83" t="s">
        <v>8994</v>
      </c>
      <c r="H1256" s="83" t="str">
        <f t="shared" si="27"/>
        <v xml:space="preserve"> </v>
      </c>
    </row>
    <row r="1257" spans="1:8" s="83" customFormat="1" x14ac:dyDescent="0.2">
      <c r="A1257" t="s">
        <v>8995</v>
      </c>
      <c r="B1257" s="84" t="str">
        <f t="shared" si="28"/>
        <v>:104E70000000000000000000000000000000000032</v>
      </c>
      <c r="G1257" s="83" t="s">
        <v>8995</v>
      </c>
      <c r="H1257" s="83" t="str">
        <f t="shared" si="27"/>
        <v xml:space="preserve"> </v>
      </c>
    </row>
    <row r="1258" spans="1:8" s="83" customFormat="1" x14ac:dyDescent="0.2">
      <c r="A1258" t="s">
        <v>8996</v>
      </c>
      <c r="B1258" s="84" t="str">
        <f t="shared" si="28"/>
        <v>:104E80000000000000000000000000000000000022</v>
      </c>
      <c r="G1258" s="83" t="s">
        <v>8996</v>
      </c>
      <c r="H1258" s="83" t="str">
        <f t="shared" si="27"/>
        <v xml:space="preserve"> </v>
      </c>
    </row>
    <row r="1259" spans="1:8" s="83" customFormat="1" x14ac:dyDescent="0.2">
      <c r="A1259" t="s">
        <v>8997</v>
      </c>
      <c r="B1259" s="84" t="str">
        <f t="shared" si="28"/>
        <v>:104E90000000000000000000000000000000000012</v>
      </c>
      <c r="G1259" s="83" t="s">
        <v>8997</v>
      </c>
      <c r="H1259" s="83" t="str">
        <f t="shared" si="27"/>
        <v xml:space="preserve"> </v>
      </c>
    </row>
    <row r="1260" spans="1:8" s="83" customFormat="1" x14ac:dyDescent="0.2">
      <c r="A1260" t="s">
        <v>8998</v>
      </c>
      <c r="B1260" s="84" t="str">
        <f t="shared" si="28"/>
        <v>:104EA0000000000000000000000000000000000002</v>
      </c>
      <c r="G1260" s="83" t="s">
        <v>8998</v>
      </c>
      <c r="H1260" s="83" t="str">
        <f t="shared" si="27"/>
        <v xml:space="preserve"> </v>
      </c>
    </row>
    <row r="1261" spans="1:8" s="83" customFormat="1" x14ac:dyDescent="0.2">
      <c r="A1261" t="s">
        <v>8999</v>
      </c>
      <c r="B1261" s="84" t="str">
        <f t="shared" si="28"/>
        <v>:104EB00000000000000000000000000000000000F2</v>
      </c>
      <c r="G1261" s="83" t="s">
        <v>8999</v>
      </c>
      <c r="H1261" s="83" t="str">
        <f t="shared" si="27"/>
        <v xml:space="preserve"> </v>
      </c>
    </row>
    <row r="1262" spans="1:8" s="83" customFormat="1" x14ac:dyDescent="0.2">
      <c r="A1262" t="s">
        <v>9000</v>
      </c>
      <c r="B1262" s="84" t="str">
        <f t="shared" si="28"/>
        <v>:104EC00000000000000000000000000000000000E2</v>
      </c>
      <c r="G1262" s="83" t="s">
        <v>9000</v>
      </c>
      <c r="H1262" s="83" t="str">
        <f t="shared" si="27"/>
        <v xml:space="preserve"> </v>
      </c>
    </row>
    <row r="1263" spans="1:8" s="83" customFormat="1" x14ac:dyDescent="0.2">
      <c r="A1263" t="s">
        <v>9001</v>
      </c>
      <c r="B1263" s="84" t="str">
        <f t="shared" si="28"/>
        <v>:104ED00000000000000000000000000000000000D2</v>
      </c>
      <c r="G1263" s="83" t="s">
        <v>9001</v>
      </c>
      <c r="H1263" s="83" t="str">
        <f t="shared" si="27"/>
        <v xml:space="preserve"> </v>
      </c>
    </row>
    <row r="1264" spans="1:8" s="83" customFormat="1" x14ac:dyDescent="0.2">
      <c r="A1264" t="s">
        <v>9002</v>
      </c>
      <c r="B1264" s="84" t="str">
        <f t="shared" si="28"/>
        <v>:104EE00000000000000000000000000000000000C2</v>
      </c>
      <c r="G1264" s="83" t="s">
        <v>9002</v>
      </c>
      <c r="H1264" s="83" t="str">
        <f t="shared" si="27"/>
        <v xml:space="preserve"> </v>
      </c>
    </row>
    <row r="1265" spans="1:8" s="83" customFormat="1" x14ac:dyDescent="0.2">
      <c r="A1265" t="s">
        <v>9003</v>
      </c>
      <c r="B1265" s="84" t="str">
        <f t="shared" si="28"/>
        <v>:104EF00000000000000000000000000000000000B2</v>
      </c>
      <c r="G1265" s="83" t="s">
        <v>9003</v>
      </c>
      <c r="H1265" s="83" t="str">
        <f t="shared" si="27"/>
        <v xml:space="preserve"> </v>
      </c>
    </row>
    <row r="1266" spans="1:8" s="83" customFormat="1" x14ac:dyDescent="0.2">
      <c r="A1266" t="s">
        <v>9004</v>
      </c>
      <c r="B1266" s="84" t="str">
        <f t="shared" si="28"/>
        <v>:104F000000000000000000000000000000000000A1</v>
      </c>
      <c r="G1266" s="83" t="s">
        <v>9004</v>
      </c>
      <c r="H1266" s="83" t="str">
        <f t="shared" si="27"/>
        <v xml:space="preserve"> </v>
      </c>
    </row>
    <row r="1267" spans="1:8" s="83" customFormat="1" x14ac:dyDescent="0.2">
      <c r="A1267" t="s">
        <v>9005</v>
      </c>
      <c r="B1267" s="84" t="str">
        <f t="shared" si="28"/>
        <v>:104F10000000000000000000000000000000000091</v>
      </c>
      <c r="G1267" s="83" t="s">
        <v>9005</v>
      </c>
      <c r="H1267" s="83" t="str">
        <f t="shared" si="27"/>
        <v xml:space="preserve"> </v>
      </c>
    </row>
    <row r="1268" spans="1:8" s="83" customFormat="1" x14ac:dyDescent="0.2">
      <c r="A1268" t="s">
        <v>9006</v>
      </c>
      <c r="B1268" s="84" t="str">
        <f t="shared" si="28"/>
        <v>:104F20000000000000000000000000000000000081</v>
      </c>
      <c r="G1268" s="83" t="s">
        <v>9006</v>
      </c>
      <c r="H1268" s="83" t="str">
        <f t="shared" si="27"/>
        <v xml:space="preserve"> </v>
      </c>
    </row>
    <row r="1269" spans="1:8" s="83" customFormat="1" x14ac:dyDescent="0.2">
      <c r="A1269" t="s">
        <v>9007</v>
      </c>
      <c r="B1269" s="84" t="str">
        <f t="shared" si="28"/>
        <v>:104F30000000000000000000000000000000000071</v>
      </c>
      <c r="G1269" s="83" t="s">
        <v>9007</v>
      </c>
      <c r="H1269" s="83" t="str">
        <f t="shared" si="27"/>
        <v xml:space="preserve"> </v>
      </c>
    </row>
    <row r="1270" spans="1:8" s="83" customFormat="1" x14ac:dyDescent="0.2">
      <c r="A1270" t="s">
        <v>9008</v>
      </c>
      <c r="B1270" s="84" t="str">
        <f t="shared" si="28"/>
        <v>:104F40000000000000000000000000000000000061</v>
      </c>
      <c r="G1270" s="83" t="s">
        <v>9008</v>
      </c>
      <c r="H1270" s="83" t="str">
        <f t="shared" si="27"/>
        <v xml:space="preserve"> </v>
      </c>
    </row>
    <row r="1271" spans="1:8" s="83" customFormat="1" x14ac:dyDescent="0.2">
      <c r="A1271" t="s">
        <v>9009</v>
      </c>
      <c r="B1271" s="84" t="str">
        <f t="shared" si="28"/>
        <v>:104F50000000000000000000000000000000000051</v>
      </c>
      <c r="G1271" s="83" t="s">
        <v>9009</v>
      </c>
      <c r="H1271" s="83" t="str">
        <f t="shared" si="27"/>
        <v xml:space="preserve"> </v>
      </c>
    </row>
    <row r="1272" spans="1:8" s="83" customFormat="1" x14ac:dyDescent="0.2">
      <c r="A1272" t="s">
        <v>9010</v>
      </c>
      <c r="B1272" s="84" t="str">
        <f t="shared" si="28"/>
        <v>:104F60000000000000000000000000000000000041</v>
      </c>
      <c r="G1272" s="83" t="s">
        <v>9010</v>
      </c>
      <c r="H1272" s="83" t="str">
        <f t="shared" si="27"/>
        <v xml:space="preserve"> </v>
      </c>
    </row>
    <row r="1273" spans="1:8" s="83" customFormat="1" x14ac:dyDescent="0.2">
      <c r="A1273" t="s">
        <v>9011</v>
      </c>
      <c r="B1273" s="84" t="str">
        <f t="shared" si="28"/>
        <v>:104F70000000000000000000000000000000000031</v>
      </c>
      <c r="G1273" s="83" t="s">
        <v>9011</v>
      </c>
      <c r="H1273" s="83" t="str">
        <f t="shared" si="27"/>
        <v xml:space="preserve"> </v>
      </c>
    </row>
    <row r="1274" spans="1:8" s="83" customFormat="1" x14ac:dyDescent="0.2">
      <c r="A1274" t="s">
        <v>9012</v>
      </c>
      <c r="B1274" s="84" t="str">
        <f t="shared" si="28"/>
        <v>:104F80000000000000000000000000000000000021</v>
      </c>
      <c r="G1274" s="83" t="s">
        <v>9012</v>
      </c>
      <c r="H1274" s="83" t="str">
        <f t="shared" si="27"/>
        <v xml:space="preserve"> </v>
      </c>
    </row>
    <row r="1275" spans="1:8" s="83" customFormat="1" x14ac:dyDescent="0.2">
      <c r="A1275" t="s">
        <v>9013</v>
      </c>
      <c r="B1275" s="84" t="str">
        <f t="shared" si="28"/>
        <v>:104F90000000000000000000000000000000000011</v>
      </c>
      <c r="G1275" s="83" t="s">
        <v>9013</v>
      </c>
      <c r="H1275" s="83" t="str">
        <f t="shared" si="27"/>
        <v xml:space="preserve"> </v>
      </c>
    </row>
    <row r="1276" spans="1:8" s="83" customFormat="1" x14ac:dyDescent="0.2">
      <c r="A1276" t="s">
        <v>9014</v>
      </c>
      <c r="B1276" s="84" t="str">
        <f t="shared" si="28"/>
        <v>:104FA0000000000000000000000000000000000001</v>
      </c>
      <c r="G1276" s="83" t="s">
        <v>9014</v>
      </c>
      <c r="H1276" s="83" t="str">
        <f t="shared" si="27"/>
        <v xml:space="preserve"> </v>
      </c>
    </row>
    <row r="1277" spans="1:8" s="83" customFormat="1" x14ac:dyDescent="0.2">
      <c r="A1277" t="s">
        <v>9015</v>
      </c>
      <c r="B1277" s="84" t="str">
        <f t="shared" si="28"/>
        <v>:104FB00000000000000000000000000000000000F1</v>
      </c>
      <c r="G1277" s="83" t="s">
        <v>9015</v>
      </c>
      <c r="H1277" s="83" t="str">
        <f t="shared" si="27"/>
        <v xml:space="preserve"> </v>
      </c>
    </row>
    <row r="1278" spans="1:8" s="83" customFormat="1" x14ac:dyDescent="0.2">
      <c r="A1278" t="s">
        <v>9016</v>
      </c>
      <c r="B1278" s="84" t="str">
        <f t="shared" si="28"/>
        <v>:104FC00000000000000000000000000000000000E1</v>
      </c>
      <c r="G1278" s="83" t="s">
        <v>9016</v>
      </c>
      <c r="H1278" s="83" t="str">
        <f t="shared" si="27"/>
        <v xml:space="preserve"> </v>
      </c>
    </row>
    <row r="1279" spans="1:8" s="83" customFormat="1" x14ac:dyDescent="0.2">
      <c r="A1279" t="s">
        <v>9017</v>
      </c>
      <c r="B1279" s="84" t="str">
        <f t="shared" si="28"/>
        <v>:104FD00000000000000000000000000000000000D1</v>
      </c>
      <c r="G1279" s="83" t="s">
        <v>9017</v>
      </c>
      <c r="H1279" s="83" t="str">
        <f t="shared" si="27"/>
        <v xml:space="preserve"> </v>
      </c>
    </row>
    <row r="1280" spans="1:8" s="83" customFormat="1" x14ac:dyDescent="0.2">
      <c r="A1280" t="s">
        <v>9018</v>
      </c>
      <c r="B1280" s="84" t="str">
        <f t="shared" si="28"/>
        <v>:104FE00000000000000000000000000000000000C1</v>
      </c>
      <c r="G1280" s="83" t="s">
        <v>9018</v>
      </c>
      <c r="H1280" s="83" t="str">
        <f t="shared" si="27"/>
        <v xml:space="preserve"> </v>
      </c>
    </row>
    <row r="1281" spans="1:8" s="83" customFormat="1" x14ac:dyDescent="0.2">
      <c r="A1281" t="s">
        <v>9019</v>
      </c>
      <c r="B1281" s="84" t="str">
        <f t="shared" si="28"/>
        <v>:104FF00000000000000000000000000000000000B1</v>
      </c>
      <c r="G1281" s="83" t="s">
        <v>9019</v>
      </c>
      <c r="H1281" s="83" t="str">
        <f t="shared" si="27"/>
        <v xml:space="preserve"> </v>
      </c>
    </row>
    <row r="1282" spans="1:8" s="83" customFormat="1" x14ac:dyDescent="0.2">
      <c r="A1282" t="s">
        <v>9020</v>
      </c>
      <c r="B1282" s="84" t="str">
        <f t="shared" si="28"/>
        <v>:1050000000000000000000000000000000000000A0</v>
      </c>
      <c r="G1282" s="83" t="s">
        <v>9020</v>
      </c>
      <c r="H1282" s="83" t="str">
        <f t="shared" si="27"/>
        <v xml:space="preserve"> </v>
      </c>
    </row>
    <row r="1283" spans="1:8" s="83" customFormat="1" x14ac:dyDescent="0.2">
      <c r="A1283" t="s">
        <v>9021</v>
      </c>
      <c r="B1283" s="84" t="str">
        <f t="shared" si="28"/>
        <v>:105010000000000000000000000000000000000090</v>
      </c>
      <c r="G1283" s="83" t="s">
        <v>9021</v>
      </c>
      <c r="H1283" s="83" t="str">
        <f t="shared" ref="H1283:H1346" si="29">IF(B1283&lt;&gt;G1283,1," ")</f>
        <v xml:space="preserve"> </v>
      </c>
    </row>
    <row r="1284" spans="1:8" s="83" customFormat="1" x14ac:dyDescent="0.2">
      <c r="A1284" t="s">
        <v>9022</v>
      </c>
      <c r="B1284" s="84" t="str">
        <f t="shared" si="28"/>
        <v>:105020000000000000000000000000000000000080</v>
      </c>
      <c r="G1284" s="83" t="s">
        <v>9022</v>
      </c>
      <c r="H1284" s="83" t="str">
        <f t="shared" si="29"/>
        <v xml:space="preserve"> </v>
      </c>
    </row>
    <row r="1285" spans="1:8" s="83" customFormat="1" x14ac:dyDescent="0.2">
      <c r="A1285" t="s">
        <v>9023</v>
      </c>
      <c r="B1285" s="84" t="str">
        <f t="shared" si="28"/>
        <v>:105030000000000000000000000000000000000070</v>
      </c>
      <c r="G1285" s="83" t="s">
        <v>9023</v>
      </c>
      <c r="H1285" s="83" t="str">
        <f t="shared" si="29"/>
        <v xml:space="preserve"> </v>
      </c>
    </row>
    <row r="1286" spans="1:8" s="83" customFormat="1" x14ac:dyDescent="0.2">
      <c r="A1286" t="s">
        <v>9024</v>
      </c>
      <c r="B1286" s="84" t="str">
        <f t="shared" si="28"/>
        <v>:105040000000000000000000000000000000000060</v>
      </c>
      <c r="G1286" s="83" t="s">
        <v>9024</v>
      </c>
      <c r="H1286" s="83" t="str">
        <f t="shared" si="29"/>
        <v xml:space="preserve"> </v>
      </c>
    </row>
    <row r="1287" spans="1:8" s="83" customFormat="1" x14ac:dyDescent="0.2">
      <c r="A1287" t="s">
        <v>9025</v>
      </c>
      <c r="B1287" s="84" t="str">
        <f t="shared" si="28"/>
        <v>:105050000000000000000000000000000000000050</v>
      </c>
      <c r="G1287" s="83" t="s">
        <v>9025</v>
      </c>
      <c r="H1287" s="83" t="str">
        <f t="shared" si="29"/>
        <v xml:space="preserve"> </v>
      </c>
    </row>
    <row r="1288" spans="1:8" s="83" customFormat="1" x14ac:dyDescent="0.2">
      <c r="A1288" t="s">
        <v>9026</v>
      </c>
      <c r="B1288" s="84" t="str">
        <f t="shared" si="28"/>
        <v>:105060000000000000000000000000000000000040</v>
      </c>
      <c r="G1288" s="83" t="s">
        <v>9026</v>
      </c>
      <c r="H1288" s="83" t="str">
        <f t="shared" si="29"/>
        <v xml:space="preserve"> </v>
      </c>
    </row>
    <row r="1289" spans="1:8" s="83" customFormat="1" x14ac:dyDescent="0.2">
      <c r="A1289" t="s">
        <v>9027</v>
      </c>
      <c r="B1289" s="84" t="str">
        <f t="shared" si="28"/>
        <v>:105070000000000000000000000000000000000030</v>
      </c>
      <c r="G1289" s="83" t="s">
        <v>9027</v>
      </c>
      <c r="H1289" s="83" t="str">
        <f t="shared" si="29"/>
        <v xml:space="preserve"> </v>
      </c>
    </row>
    <row r="1290" spans="1:8" s="83" customFormat="1" x14ac:dyDescent="0.2">
      <c r="A1290" t="s">
        <v>9028</v>
      </c>
      <c r="B1290" s="84" t="str">
        <f t="shared" si="28"/>
        <v>:105080000000000000000000000000000000000020</v>
      </c>
      <c r="G1290" s="83" t="s">
        <v>9028</v>
      </c>
      <c r="H1290" s="83" t="str">
        <f t="shared" si="29"/>
        <v xml:space="preserve"> </v>
      </c>
    </row>
    <row r="1291" spans="1:8" s="83" customFormat="1" x14ac:dyDescent="0.2">
      <c r="A1291" t="s">
        <v>9029</v>
      </c>
      <c r="B1291" s="84" t="str">
        <f t="shared" si="28"/>
        <v>:105090000000000000000000000000000000000010</v>
      </c>
      <c r="G1291" s="83" t="s">
        <v>9029</v>
      </c>
      <c r="H1291" s="83" t="str">
        <f t="shared" si="29"/>
        <v xml:space="preserve"> </v>
      </c>
    </row>
    <row r="1292" spans="1:8" s="83" customFormat="1" x14ac:dyDescent="0.2">
      <c r="A1292" t="s">
        <v>9030</v>
      </c>
      <c r="B1292" s="84" t="str">
        <f t="shared" si="28"/>
        <v>:1050A0000000000000000000000000000000000000</v>
      </c>
      <c r="G1292" s="83" t="s">
        <v>9030</v>
      </c>
      <c r="H1292" s="83" t="str">
        <f t="shared" si="29"/>
        <v xml:space="preserve"> </v>
      </c>
    </row>
    <row r="1293" spans="1:8" s="83" customFormat="1" x14ac:dyDescent="0.2">
      <c r="A1293" t="s">
        <v>9031</v>
      </c>
      <c r="B1293" s="84" t="str">
        <f t="shared" si="28"/>
        <v>:1050B00000000000000000000000000000000000F0</v>
      </c>
      <c r="G1293" s="83" t="s">
        <v>9031</v>
      </c>
      <c r="H1293" s="83" t="str">
        <f t="shared" si="29"/>
        <v xml:space="preserve"> </v>
      </c>
    </row>
    <row r="1294" spans="1:8" s="83" customFormat="1" x14ac:dyDescent="0.2">
      <c r="A1294" t="s">
        <v>9032</v>
      </c>
      <c r="B1294" s="84" t="str">
        <f t="shared" si="28"/>
        <v>:1050C00000000000000000000000000000000000E0</v>
      </c>
      <c r="G1294" s="83" t="s">
        <v>9032</v>
      </c>
      <c r="H1294" s="83" t="str">
        <f t="shared" si="29"/>
        <v xml:space="preserve"> </v>
      </c>
    </row>
    <row r="1295" spans="1:8" s="83" customFormat="1" x14ac:dyDescent="0.2">
      <c r="A1295" t="s">
        <v>9033</v>
      </c>
      <c r="B1295" s="84" t="str">
        <f t="shared" si="28"/>
        <v>:1050D00000000000000000000000000000000000D0</v>
      </c>
      <c r="G1295" s="83" t="s">
        <v>9033</v>
      </c>
      <c r="H1295" s="83" t="str">
        <f t="shared" si="29"/>
        <v xml:space="preserve"> </v>
      </c>
    </row>
    <row r="1296" spans="1:8" s="83" customFormat="1" x14ac:dyDescent="0.2">
      <c r="A1296" t="s">
        <v>9034</v>
      </c>
      <c r="B1296" s="84" t="str">
        <f t="shared" si="28"/>
        <v>:1050E00000000000000000000000000000000000C0</v>
      </c>
      <c r="G1296" s="83" t="s">
        <v>9034</v>
      </c>
      <c r="H1296" s="83" t="str">
        <f t="shared" si="29"/>
        <v xml:space="preserve"> </v>
      </c>
    </row>
    <row r="1297" spans="1:8" s="83" customFormat="1" x14ac:dyDescent="0.2">
      <c r="A1297" t="s">
        <v>9035</v>
      </c>
      <c r="B1297" s="84" t="str">
        <f t="shared" si="28"/>
        <v>:1050F00000000000000000000000000000000000B0</v>
      </c>
      <c r="G1297" s="83" t="s">
        <v>9035</v>
      </c>
      <c r="H1297" s="83" t="str">
        <f t="shared" si="29"/>
        <v xml:space="preserve"> </v>
      </c>
    </row>
    <row r="1298" spans="1:8" s="83" customFormat="1" x14ac:dyDescent="0.2">
      <c r="A1298" t="s">
        <v>9036</v>
      </c>
      <c r="B1298" s="84" t="str">
        <f t="shared" si="28"/>
        <v>:10510000000000000000000000000000000000009F</v>
      </c>
      <c r="G1298" s="83" t="s">
        <v>9036</v>
      </c>
      <c r="H1298" s="83" t="str">
        <f t="shared" si="29"/>
        <v xml:space="preserve"> </v>
      </c>
    </row>
    <row r="1299" spans="1:8" s="83" customFormat="1" x14ac:dyDescent="0.2">
      <c r="A1299" t="s">
        <v>9037</v>
      </c>
      <c r="B1299" s="84" t="str">
        <f t="shared" si="28"/>
        <v>:10511000000000000000000000000000000000008F</v>
      </c>
      <c r="G1299" s="83" t="s">
        <v>9037</v>
      </c>
      <c r="H1299" s="83" t="str">
        <f t="shared" si="29"/>
        <v xml:space="preserve"> </v>
      </c>
    </row>
    <row r="1300" spans="1:8" s="83" customFormat="1" x14ac:dyDescent="0.2">
      <c r="A1300" t="s">
        <v>9038</v>
      </c>
      <c r="B1300" s="84" t="str">
        <f t="shared" si="28"/>
        <v>:10512000000000000000000000000000000000007F</v>
      </c>
      <c r="G1300" s="83" t="s">
        <v>9038</v>
      </c>
      <c r="H1300" s="83" t="str">
        <f t="shared" si="29"/>
        <v xml:space="preserve"> </v>
      </c>
    </row>
    <row r="1301" spans="1:8" s="83" customFormat="1" x14ac:dyDescent="0.2">
      <c r="A1301" t="s">
        <v>9039</v>
      </c>
      <c r="B1301" s="84" t="str">
        <f t="shared" si="28"/>
        <v>:10513000000000000000000000000000000000006F</v>
      </c>
      <c r="G1301" s="83" t="s">
        <v>9039</v>
      </c>
      <c r="H1301" s="83" t="str">
        <f t="shared" si="29"/>
        <v xml:space="preserve"> </v>
      </c>
    </row>
    <row r="1302" spans="1:8" s="83" customFormat="1" x14ac:dyDescent="0.2">
      <c r="A1302" t="s">
        <v>9040</v>
      </c>
      <c r="B1302" s="84" t="str">
        <f t="shared" ref="B1302:B1365" si="30">A1302</f>
        <v>:10514000000000000000000000000000000000005F</v>
      </c>
      <c r="G1302" s="83" t="s">
        <v>9040</v>
      </c>
      <c r="H1302" s="83" t="str">
        <f t="shared" si="29"/>
        <v xml:space="preserve"> </v>
      </c>
    </row>
    <row r="1303" spans="1:8" s="83" customFormat="1" x14ac:dyDescent="0.2">
      <c r="A1303" t="s">
        <v>9041</v>
      </c>
      <c r="B1303" s="84" t="str">
        <f t="shared" si="30"/>
        <v>:10515000000000000000000000000000000000004F</v>
      </c>
      <c r="G1303" s="83" t="s">
        <v>9041</v>
      </c>
      <c r="H1303" s="83" t="str">
        <f t="shared" si="29"/>
        <v xml:space="preserve"> </v>
      </c>
    </row>
    <row r="1304" spans="1:8" s="83" customFormat="1" x14ac:dyDescent="0.2">
      <c r="A1304" t="s">
        <v>9042</v>
      </c>
      <c r="B1304" s="84" t="str">
        <f t="shared" si="30"/>
        <v>:10516000000000000000000000000000000000003F</v>
      </c>
      <c r="G1304" s="83" t="s">
        <v>9042</v>
      </c>
      <c r="H1304" s="83" t="str">
        <f t="shared" si="29"/>
        <v xml:space="preserve"> </v>
      </c>
    </row>
    <row r="1305" spans="1:8" s="83" customFormat="1" x14ac:dyDescent="0.2">
      <c r="A1305" t="s">
        <v>9043</v>
      </c>
      <c r="B1305" s="84" t="str">
        <f t="shared" si="30"/>
        <v>:10517000000000000000000000000000000000002F</v>
      </c>
      <c r="G1305" s="83" t="s">
        <v>9043</v>
      </c>
      <c r="H1305" s="83" t="str">
        <f t="shared" si="29"/>
        <v xml:space="preserve"> </v>
      </c>
    </row>
    <row r="1306" spans="1:8" s="83" customFormat="1" x14ac:dyDescent="0.2">
      <c r="A1306" t="s">
        <v>9044</v>
      </c>
      <c r="B1306" s="84" t="str">
        <f t="shared" si="30"/>
        <v>:10518000000000000000000000000000000000001F</v>
      </c>
      <c r="G1306" s="83" t="s">
        <v>9044</v>
      </c>
      <c r="H1306" s="83" t="str">
        <f t="shared" si="29"/>
        <v xml:space="preserve"> </v>
      </c>
    </row>
    <row r="1307" spans="1:8" s="83" customFormat="1" x14ac:dyDescent="0.2">
      <c r="A1307" t="s">
        <v>9045</v>
      </c>
      <c r="B1307" s="84" t="str">
        <f t="shared" si="30"/>
        <v>:10519000000000000000000000000000000000000F</v>
      </c>
      <c r="G1307" s="83" t="s">
        <v>9045</v>
      </c>
      <c r="H1307" s="83" t="str">
        <f t="shared" si="29"/>
        <v xml:space="preserve"> </v>
      </c>
    </row>
    <row r="1308" spans="1:8" s="83" customFormat="1" x14ac:dyDescent="0.2">
      <c r="A1308" t="s">
        <v>9046</v>
      </c>
      <c r="B1308" s="84" t="str">
        <f t="shared" si="30"/>
        <v>:1051A00000000000000000000000000000000000FF</v>
      </c>
      <c r="G1308" s="83" t="s">
        <v>9046</v>
      </c>
      <c r="H1308" s="83" t="str">
        <f t="shared" si="29"/>
        <v xml:space="preserve"> </v>
      </c>
    </row>
    <row r="1309" spans="1:8" s="83" customFormat="1" x14ac:dyDescent="0.2">
      <c r="A1309" t="s">
        <v>9047</v>
      </c>
      <c r="B1309" s="84" t="str">
        <f t="shared" si="30"/>
        <v>:1051B00000000000000000000000000000000000EF</v>
      </c>
      <c r="G1309" s="83" t="s">
        <v>9047</v>
      </c>
      <c r="H1309" s="83" t="str">
        <f t="shared" si="29"/>
        <v xml:space="preserve"> </v>
      </c>
    </row>
    <row r="1310" spans="1:8" s="83" customFormat="1" x14ac:dyDescent="0.2">
      <c r="A1310" t="s">
        <v>9048</v>
      </c>
      <c r="B1310" s="84" t="str">
        <f t="shared" si="30"/>
        <v>:1051C00000000000000000000000000000000000DF</v>
      </c>
      <c r="G1310" s="83" t="s">
        <v>9048</v>
      </c>
      <c r="H1310" s="83" t="str">
        <f t="shared" si="29"/>
        <v xml:space="preserve"> </v>
      </c>
    </row>
    <row r="1311" spans="1:8" s="83" customFormat="1" x14ac:dyDescent="0.2">
      <c r="A1311" t="s">
        <v>9049</v>
      </c>
      <c r="B1311" s="84" t="str">
        <f t="shared" si="30"/>
        <v>:1051D00000000000000000000000000000000000CF</v>
      </c>
      <c r="G1311" s="83" t="s">
        <v>9049</v>
      </c>
      <c r="H1311" s="83" t="str">
        <f t="shared" si="29"/>
        <v xml:space="preserve"> </v>
      </c>
    </row>
    <row r="1312" spans="1:8" s="83" customFormat="1" x14ac:dyDescent="0.2">
      <c r="A1312" t="s">
        <v>9050</v>
      </c>
      <c r="B1312" s="84" t="str">
        <f t="shared" si="30"/>
        <v>:1051E00000000000000000000000000000000000BF</v>
      </c>
      <c r="G1312" s="83" t="s">
        <v>9050</v>
      </c>
      <c r="H1312" s="83" t="str">
        <f t="shared" si="29"/>
        <v xml:space="preserve"> </v>
      </c>
    </row>
    <row r="1313" spans="1:8" s="83" customFormat="1" x14ac:dyDescent="0.2">
      <c r="A1313" t="s">
        <v>9051</v>
      </c>
      <c r="B1313" s="84" t="str">
        <f t="shared" si="30"/>
        <v>:1051F00000000000000000000000000000000000AF</v>
      </c>
      <c r="G1313" s="83" t="s">
        <v>9051</v>
      </c>
      <c r="H1313" s="83" t="str">
        <f t="shared" si="29"/>
        <v xml:space="preserve"> </v>
      </c>
    </row>
    <row r="1314" spans="1:8" s="83" customFormat="1" x14ac:dyDescent="0.2">
      <c r="A1314" t="s">
        <v>9052</v>
      </c>
      <c r="B1314" s="84" t="str">
        <f t="shared" si="30"/>
        <v>:10520000000000000000000000000000000000009E</v>
      </c>
      <c r="G1314" s="83" t="s">
        <v>9052</v>
      </c>
      <c r="H1314" s="83" t="str">
        <f t="shared" si="29"/>
        <v xml:space="preserve"> </v>
      </c>
    </row>
    <row r="1315" spans="1:8" s="83" customFormat="1" x14ac:dyDescent="0.2">
      <c r="A1315" t="s">
        <v>9053</v>
      </c>
      <c r="B1315" s="84" t="str">
        <f t="shared" si="30"/>
        <v>:10521000000000000000000000000000000000008E</v>
      </c>
      <c r="G1315" s="83" t="s">
        <v>9053</v>
      </c>
      <c r="H1315" s="83" t="str">
        <f t="shared" si="29"/>
        <v xml:space="preserve"> </v>
      </c>
    </row>
    <row r="1316" spans="1:8" s="83" customFormat="1" x14ac:dyDescent="0.2">
      <c r="A1316" t="s">
        <v>9054</v>
      </c>
      <c r="B1316" s="84" t="str">
        <f t="shared" si="30"/>
        <v>:10522000000000000000000000000000000000007E</v>
      </c>
      <c r="G1316" s="83" t="s">
        <v>9054</v>
      </c>
      <c r="H1316" s="83" t="str">
        <f t="shared" si="29"/>
        <v xml:space="preserve"> </v>
      </c>
    </row>
    <row r="1317" spans="1:8" s="83" customFormat="1" x14ac:dyDescent="0.2">
      <c r="A1317" t="s">
        <v>9055</v>
      </c>
      <c r="B1317" s="84" t="str">
        <f t="shared" si="30"/>
        <v>:10523000000000000000000000000000000000006E</v>
      </c>
      <c r="G1317" s="83" t="s">
        <v>9055</v>
      </c>
      <c r="H1317" s="83" t="str">
        <f t="shared" si="29"/>
        <v xml:space="preserve"> </v>
      </c>
    </row>
    <row r="1318" spans="1:8" s="83" customFormat="1" x14ac:dyDescent="0.2">
      <c r="A1318" t="s">
        <v>9056</v>
      </c>
      <c r="B1318" s="84" t="str">
        <f t="shared" si="30"/>
        <v>:10524000000000000000000000000000000000005E</v>
      </c>
      <c r="G1318" s="83" t="s">
        <v>9056</v>
      </c>
      <c r="H1318" s="83" t="str">
        <f t="shared" si="29"/>
        <v xml:space="preserve"> </v>
      </c>
    </row>
    <row r="1319" spans="1:8" s="83" customFormat="1" x14ac:dyDescent="0.2">
      <c r="A1319" t="s">
        <v>9057</v>
      </c>
      <c r="B1319" s="84" t="str">
        <f t="shared" si="30"/>
        <v>:10525000000000000000000000000000000000004E</v>
      </c>
      <c r="G1319" s="83" t="s">
        <v>9057</v>
      </c>
      <c r="H1319" s="83" t="str">
        <f t="shared" si="29"/>
        <v xml:space="preserve"> </v>
      </c>
    </row>
    <row r="1320" spans="1:8" s="83" customFormat="1" x14ac:dyDescent="0.2">
      <c r="A1320" t="s">
        <v>9058</v>
      </c>
      <c r="B1320" s="84" t="str">
        <f t="shared" si="30"/>
        <v>:10526000000000000000000000000000000000003E</v>
      </c>
      <c r="G1320" s="83" t="s">
        <v>9058</v>
      </c>
      <c r="H1320" s="83" t="str">
        <f t="shared" si="29"/>
        <v xml:space="preserve"> </v>
      </c>
    </row>
    <row r="1321" spans="1:8" s="83" customFormat="1" x14ac:dyDescent="0.2">
      <c r="A1321" t="s">
        <v>9059</v>
      </c>
      <c r="B1321" s="84" t="str">
        <f t="shared" si="30"/>
        <v>:10527000000000000000000000000000000000002E</v>
      </c>
      <c r="G1321" s="83" t="s">
        <v>9059</v>
      </c>
      <c r="H1321" s="83" t="str">
        <f t="shared" si="29"/>
        <v xml:space="preserve"> </v>
      </c>
    </row>
    <row r="1322" spans="1:8" s="83" customFormat="1" x14ac:dyDescent="0.2">
      <c r="A1322" t="s">
        <v>9060</v>
      </c>
      <c r="B1322" s="84" t="str">
        <f t="shared" si="30"/>
        <v>:10528000000000000000000000000000000000001E</v>
      </c>
      <c r="G1322" s="83" t="s">
        <v>9060</v>
      </c>
      <c r="H1322" s="83" t="str">
        <f t="shared" si="29"/>
        <v xml:space="preserve"> </v>
      </c>
    </row>
    <row r="1323" spans="1:8" s="83" customFormat="1" x14ac:dyDescent="0.2">
      <c r="A1323" t="s">
        <v>9061</v>
      </c>
      <c r="B1323" s="84" t="str">
        <f t="shared" si="30"/>
        <v>:10529000000000000000000000000000000000000E</v>
      </c>
      <c r="G1323" s="83" t="s">
        <v>9061</v>
      </c>
      <c r="H1323" s="83" t="str">
        <f t="shared" si="29"/>
        <v xml:space="preserve"> </v>
      </c>
    </row>
    <row r="1324" spans="1:8" s="83" customFormat="1" x14ac:dyDescent="0.2">
      <c r="A1324" t="s">
        <v>9062</v>
      </c>
      <c r="B1324" s="84" t="str">
        <f t="shared" si="30"/>
        <v>:1052A00000000000000000000000000000000000FE</v>
      </c>
      <c r="G1324" s="83" t="s">
        <v>9062</v>
      </c>
      <c r="H1324" s="83" t="str">
        <f t="shared" si="29"/>
        <v xml:space="preserve"> </v>
      </c>
    </row>
    <row r="1325" spans="1:8" s="83" customFormat="1" x14ac:dyDescent="0.2">
      <c r="A1325" t="s">
        <v>9063</v>
      </c>
      <c r="B1325" s="84" t="str">
        <f t="shared" si="30"/>
        <v>:1052B00000000000000000000000000000000000EE</v>
      </c>
      <c r="G1325" s="83" t="s">
        <v>9063</v>
      </c>
      <c r="H1325" s="83" t="str">
        <f t="shared" si="29"/>
        <v xml:space="preserve"> </v>
      </c>
    </row>
    <row r="1326" spans="1:8" s="83" customFormat="1" x14ac:dyDescent="0.2">
      <c r="A1326" t="s">
        <v>9064</v>
      </c>
      <c r="B1326" s="84" t="str">
        <f t="shared" si="30"/>
        <v>:1052C00000000000000000000000000000000000DE</v>
      </c>
      <c r="G1326" s="83" t="s">
        <v>9064</v>
      </c>
      <c r="H1326" s="83" t="str">
        <f t="shared" si="29"/>
        <v xml:space="preserve"> </v>
      </c>
    </row>
    <row r="1327" spans="1:8" s="83" customFormat="1" x14ac:dyDescent="0.2">
      <c r="A1327" t="s">
        <v>9065</v>
      </c>
      <c r="B1327" s="84" t="str">
        <f t="shared" si="30"/>
        <v>:1052D00000000000000000000000000000000000CE</v>
      </c>
      <c r="G1327" s="83" t="s">
        <v>9065</v>
      </c>
      <c r="H1327" s="83" t="str">
        <f t="shared" si="29"/>
        <v xml:space="preserve"> </v>
      </c>
    </row>
    <row r="1328" spans="1:8" s="83" customFormat="1" x14ac:dyDescent="0.2">
      <c r="A1328" t="s">
        <v>9066</v>
      </c>
      <c r="B1328" s="84" t="str">
        <f t="shared" si="30"/>
        <v>:1052E00000000000000000000000000000000000BE</v>
      </c>
      <c r="G1328" s="83" t="s">
        <v>9066</v>
      </c>
      <c r="H1328" s="83" t="str">
        <f t="shared" si="29"/>
        <v xml:space="preserve"> </v>
      </c>
    </row>
    <row r="1329" spans="1:8" s="83" customFormat="1" x14ac:dyDescent="0.2">
      <c r="A1329" t="s">
        <v>9067</v>
      </c>
      <c r="B1329" s="84" t="str">
        <f t="shared" si="30"/>
        <v>:1052F00000000000000000000000000000000000AE</v>
      </c>
      <c r="G1329" s="83" t="s">
        <v>9067</v>
      </c>
      <c r="H1329" s="83" t="str">
        <f t="shared" si="29"/>
        <v xml:space="preserve"> </v>
      </c>
    </row>
    <row r="1330" spans="1:8" s="83" customFormat="1" x14ac:dyDescent="0.2">
      <c r="A1330" t="s">
        <v>9068</v>
      </c>
      <c r="B1330" s="84" t="str">
        <f t="shared" si="30"/>
        <v>:10530000000000000000000000000000000000009D</v>
      </c>
      <c r="G1330" s="83" t="s">
        <v>9068</v>
      </c>
      <c r="H1330" s="83" t="str">
        <f t="shared" si="29"/>
        <v xml:space="preserve"> </v>
      </c>
    </row>
    <row r="1331" spans="1:8" s="83" customFormat="1" x14ac:dyDescent="0.2">
      <c r="A1331" t="s">
        <v>9069</v>
      </c>
      <c r="B1331" s="84" t="str">
        <f t="shared" si="30"/>
        <v>:10531000000000000000000000000000000000008D</v>
      </c>
      <c r="G1331" s="83" t="s">
        <v>9069</v>
      </c>
      <c r="H1331" s="83" t="str">
        <f t="shared" si="29"/>
        <v xml:space="preserve"> </v>
      </c>
    </row>
    <row r="1332" spans="1:8" s="83" customFormat="1" x14ac:dyDescent="0.2">
      <c r="A1332" t="s">
        <v>9070</v>
      </c>
      <c r="B1332" s="84" t="str">
        <f t="shared" si="30"/>
        <v>:10532000000000000000000000000000000000007D</v>
      </c>
      <c r="G1332" s="83" t="s">
        <v>9070</v>
      </c>
      <c r="H1332" s="83" t="str">
        <f t="shared" si="29"/>
        <v xml:space="preserve"> </v>
      </c>
    </row>
    <row r="1333" spans="1:8" s="83" customFormat="1" x14ac:dyDescent="0.2">
      <c r="A1333" t="s">
        <v>9071</v>
      </c>
      <c r="B1333" s="84" t="str">
        <f t="shared" si="30"/>
        <v>:10533000000000000000000000000000000000006D</v>
      </c>
      <c r="G1333" s="83" t="s">
        <v>9071</v>
      </c>
      <c r="H1333" s="83" t="str">
        <f t="shared" si="29"/>
        <v xml:space="preserve"> </v>
      </c>
    </row>
    <row r="1334" spans="1:8" s="83" customFormat="1" x14ac:dyDescent="0.2">
      <c r="A1334" t="s">
        <v>9072</v>
      </c>
      <c r="B1334" s="84" t="str">
        <f t="shared" si="30"/>
        <v>:10534000000000000000000000000000000000005D</v>
      </c>
      <c r="G1334" s="83" t="s">
        <v>9072</v>
      </c>
      <c r="H1334" s="83" t="str">
        <f t="shared" si="29"/>
        <v xml:space="preserve"> </v>
      </c>
    </row>
    <row r="1335" spans="1:8" s="83" customFormat="1" x14ac:dyDescent="0.2">
      <c r="A1335" t="s">
        <v>9073</v>
      </c>
      <c r="B1335" s="84" t="str">
        <f t="shared" si="30"/>
        <v>:10535000000000000000000000000000000000004D</v>
      </c>
      <c r="G1335" s="83" t="s">
        <v>9073</v>
      </c>
      <c r="H1335" s="83" t="str">
        <f t="shared" si="29"/>
        <v xml:space="preserve"> </v>
      </c>
    </row>
    <row r="1336" spans="1:8" s="83" customFormat="1" x14ac:dyDescent="0.2">
      <c r="A1336" t="s">
        <v>9074</v>
      </c>
      <c r="B1336" s="84" t="str">
        <f t="shared" si="30"/>
        <v>:10536000000000000000000000000000000000003D</v>
      </c>
      <c r="G1336" s="83" t="s">
        <v>9074</v>
      </c>
      <c r="H1336" s="83" t="str">
        <f t="shared" si="29"/>
        <v xml:space="preserve"> </v>
      </c>
    </row>
    <row r="1337" spans="1:8" s="83" customFormat="1" x14ac:dyDescent="0.2">
      <c r="A1337" t="s">
        <v>9075</v>
      </c>
      <c r="B1337" s="84" t="str">
        <f t="shared" si="30"/>
        <v>:10537000000000000000000000000000000000002D</v>
      </c>
      <c r="G1337" s="83" t="s">
        <v>9075</v>
      </c>
      <c r="H1337" s="83" t="str">
        <f t="shared" si="29"/>
        <v xml:space="preserve"> </v>
      </c>
    </row>
    <row r="1338" spans="1:8" s="83" customFormat="1" x14ac:dyDescent="0.2">
      <c r="A1338" t="s">
        <v>9076</v>
      </c>
      <c r="B1338" s="84" t="str">
        <f t="shared" si="30"/>
        <v>:10538000000000000000000000000000000000001D</v>
      </c>
      <c r="G1338" s="83" t="s">
        <v>9076</v>
      </c>
      <c r="H1338" s="83" t="str">
        <f t="shared" si="29"/>
        <v xml:space="preserve"> </v>
      </c>
    </row>
    <row r="1339" spans="1:8" s="83" customFormat="1" x14ac:dyDescent="0.2">
      <c r="A1339" t="s">
        <v>9077</v>
      </c>
      <c r="B1339" s="84" t="str">
        <f t="shared" si="30"/>
        <v>:10539000000000000000000000000000000000000D</v>
      </c>
      <c r="G1339" s="83" t="s">
        <v>9077</v>
      </c>
      <c r="H1339" s="83" t="str">
        <f t="shared" si="29"/>
        <v xml:space="preserve"> </v>
      </c>
    </row>
    <row r="1340" spans="1:8" s="83" customFormat="1" x14ac:dyDescent="0.2">
      <c r="A1340" t="s">
        <v>9078</v>
      </c>
      <c r="B1340" s="84" t="str">
        <f t="shared" si="30"/>
        <v>:1053A00000000000000000000000000000000000FD</v>
      </c>
      <c r="G1340" s="83" t="s">
        <v>9078</v>
      </c>
      <c r="H1340" s="83" t="str">
        <f t="shared" si="29"/>
        <v xml:space="preserve"> </v>
      </c>
    </row>
    <row r="1341" spans="1:8" s="83" customFormat="1" x14ac:dyDescent="0.2">
      <c r="A1341" t="s">
        <v>9079</v>
      </c>
      <c r="B1341" s="84" t="str">
        <f t="shared" si="30"/>
        <v>:1053B00000000000000000000000000000000000ED</v>
      </c>
      <c r="G1341" s="83" t="s">
        <v>9079</v>
      </c>
      <c r="H1341" s="83" t="str">
        <f t="shared" si="29"/>
        <v xml:space="preserve"> </v>
      </c>
    </row>
    <row r="1342" spans="1:8" s="83" customFormat="1" x14ac:dyDescent="0.2">
      <c r="A1342" t="s">
        <v>9080</v>
      </c>
      <c r="B1342" s="84" t="str">
        <f t="shared" si="30"/>
        <v>:1053C00000000000000000000000000000000000DD</v>
      </c>
      <c r="G1342" s="83" t="s">
        <v>9080</v>
      </c>
      <c r="H1342" s="83" t="str">
        <f t="shared" si="29"/>
        <v xml:space="preserve"> </v>
      </c>
    </row>
    <row r="1343" spans="1:8" s="83" customFormat="1" x14ac:dyDescent="0.2">
      <c r="A1343" t="s">
        <v>9081</v>
      </c>
      <c r="B1343" s="84" t="str">
        <f t="shared" si="30"/>
        <v>:1053D00000000000000000000000000000000000CD</v>
      </c>
      <c r="G1343" s="83" t="s">
        <v>9081</v>
      </c>
      <c r="H1343" s="83" t="str">
        <f t="shared" si="29"/>
        <v xml:space="preserve"> </v>
      </c>
    </row>
    <row r="1344" spans="1:8" s="83" customFormat="1" x14ac:dyDescent="0.2">
      <c r="A1344" t="s">
        <v>9082</v>
      </c>
      <c r="B1344" s="84" t="str">
        <f t="shared" si="30"/>
        <v>:1053E00000000000000000000000000000000000BD</v>
      </c>
      <c r="G1344" s="83" t="s">
        <v>9082</v>
      </c>
      <c r="H1344" s="83" t="str">
        <f t="shared" si="29"/>
        <v xml:space="preserve"> </v>
      </c>
    </row>
    <row r="1345" spans="1:8" s="83" customFormat="1" x14ac:dyDescent="0.2">
      <c r="A1345" t="s">
        <v>9083</v>
      </c>
      <c r="B1345" s="84" t="str">
        <f t="shared" si="30"/>
        <v>:1053F00000000000000000000000000000000000AD</v>
      </c>
      <c r="G1345" s="83" t="s">
        <v>9083</v>
      </c>
      <c r="H1345" s="83" t="str">
        <f t="shared" si="29"/>
        <v xml:space="preserve"> </v>
      </c>
    </row>
    <row r="1346" spans="1:8" s="83" customFormat="1" x14ac:dyDescent="0.2">
      <c r="A1346" t="s">
        <v>9084</v>
      </c>
      <c r="B1346" s="84" t="str">
        <f t="shared" si="30"/>
        <v>:10540000000000000000000000000000000000009C</v>
      </c>
      <c r="G1346" s="83" t="s">
        <v>9084</v>
      </c>
      <c r="H1346" s="83" t="str">
        <f t="shared" si="29"/>
        <v xml:space="preserve"> </v>
      </c>
    </row>
    <row r="1347" spans="1:8" s="83" customFormat="1" x14ac:dyDescent="0.2">
      <c r="A1347" t="s">
        <v>9085</v>
      </c>
      <c r="B1347" s="84" t="str">
        <f t="shared" si="30"/>
        <v>:10541000000000000000000000000000000000008C</v>
      </c>
      <c r="G1347" s="83" t="s">
        <v>9085</v>
      </c>
      <c r="H1347" s="83" t="str">
        <f t="shared" ref="H1347:H1410" si="31">IF(B1347&lt;&gt;G1347,1," ")</f>
        <v xml:space="preserve"> </v>
      </c>
    </row>
    <row r="1348" spans="1:8" s="83" customFormat="1" x14ac:dyDescent="0.2">
      <c r="A1348" t="s">
        <v>9086</v>
      </c>
      <c r="B1348" s="84" t="str">
        <f t="shared" si="30"/>
        <v>:10542000000000000000000000000000000000007C</v>
      </c>
      <c r="G1348" s="83" t="s">
        <v>9086</v>
      </c>
      <c r="H1348" s="83" t="str">
        <f t="shared" si="31"/>
        <v xml:space="preserve"> </v>
      </c>
    </row>
    <row r="1349" spans="1:8" s="83" customFormat="1" x14ac:dyDescent="0.2">
      <c r="A1349" t="s">
        <v>9087</v>
      </c>
      <c r="B1349" s="84" t="str">
        <f t="shared" si="30"/>
        <v>:10543000000000000000000000000000000000006C</v>
      </c>
      <c r="G1349" s="83" t="s">
        <v>9087</v>
      </c>
      <c r="H1349" s="83" t="str">
        <f t="shared" si="31"/>
        <v xml:space="preserve"> </v>
      </c>
    </row>
    <row r="1350" spans="1:8" s="83" customFormat="1" x14ac:dyDescent="0.2">
      <c r="A1350" t="s">
        <v>9088</v>
      </c>
      <c r="B1350" s="84" t="str">
        <f t="shared" si="30"/>
        <v>:10544000000000000000000000000000000000005C</v>
      </c>
      <c r="G1350" s="83" t="s">
        <v>9088</v>
      </c>
      <c r="H1350" s="83" t="str">
        <f t="shared" si="31"/>
        <v xml:space="preserve"> </v>
      </c>
    </row>
    <row r="1351" spans="1:8" s="83" customFormat="1" x14ac:dyDescent="0.2">
      <c r="A1351" t="s">
        <v>9089</v>
      </c>
      <c r="B1351" s="84" t="str">
        <f t="shared" si="30"/>
        <v>:10545000000000000000000000000000000000004C</v>
      </c>
      <c r="G1351" s="83" t="s">
        <v>9089</v>
      </c>
      <c r="H1351" s="83" t="str">
        <f t="shared" si="31"/>
        <v xml:space="preserve"> </v>
      </c>
    </row>
    <row r="1352" spans="1:8" s="83" customFormat="1" x14ac:dyDescent="0.2">
      <c r="A1352" t="s">
        <v>9090</v>
      </c>
      <c r="B1352" s="84" t="str">
        <f t="shared" si="30"/>
        <v>:10546000000000000000000000000000000000003C</v>
      </c>
      <c r="G1352" s="83" t="s">
        <v>9090</v>
      </c>
      <c r="H1352" s="83" t="str">
        <f t="shared" si="31"/>
        <v xml:space="preserve"> </v>
      </c>
    </row>
    <row r="1353" spans="1:8" s="83" customFormat="1" x14ac:dyDescent="0.2">
      <c r="A1353" t="s">
        <v>9091</v>
      </c>
      <c r="B1353" s="84" t="str">
        <f t="shared" si="30"/>
        <v>:10547000000000000000000000000000000000002C</v>
      </c>
      <c r="G1353" s="83" t="s">
        <v>9091</v>
      </c>
      <c r="H1353" s="83" t="str">
        <f t="shared" si="31"/>
        <v xml:space="preserve"> </v>
      </c>
    </row>
    <row r="1354" spans="1:8" s="83" customFormat="1" x14ac:dyDescent="0.2">
      <c r="A1354" t="s">
        <v>9092</v>
      </c>
      <c r="B1354" s="84" t="str">
        <f t="shared" si="30"/>
        <v>:10548000000000000000000000000000000000001C</v>
      </c>
      <c r="G1354" s="83" t="s">
        <v>9092</v>
      </c>
      <c r="H1354" s="83" t="str">
        <f t="shared" si="31"/>
        <v xml:space="preserve"> </v>
      </c>
    </row>
    <row r="1355" spans="1:8" s="83" customFormat="1" x14ac:dyDescent="0.2">
      <c r="A1355" t="s">
        <v>9093</v>
      </c>
      <c r="B1355" s="84" t="str">
        <f t="shared" si="30"/>
        <v>:10549000000000000000000000000000000000000C</v>
      </c>
      <c r="G1355" s="83" t="s">
        <v>9093</v>
      </c>
      <c r="H1355" s="83" t="str">
        <f t="shared" si="31"/>
        <v xml:space="preserve"> </v>
      </c>
    </row>
    <row r="1356" spans="1:8" s="83" customFormat="1" x14ac:dyDescent="0.2">
      <c r="A1356" t="s">
        <v>9094</v>
      </c>
      <c r="B1356" s="84" t="str">
        <f t="shared" si="30"/>
        <v>:1054A00000000000000000000000000000000000FC</v>
      </c>
      <c r="G1356" s="83" t="s">
        <v>9094</v>
      </c>
      <c r="H1356" s="83" t="str">
        <f t="shared" si="31"/>
        <v xml:space="preserve"> </v>
      </c>
    </row>
    <row r="1357" spans="1:8" s="83" customFormat="1" x14ac:dyDescent="0.2">
      <c r="A1357" t="s">
        <v>9095</v>
      </c>
      <c r="B1357" s="84" t="str">
        <f t="shared" si="30"/>
        <v>:1054B00000000000000000000000000000000000EC</v>
      </c>
      <c r="G1357" s="83" t="s">
        <v>9095</v>
      </c>
      <c r="H1357" s="83" t="str">
        <f t="shared" si="31"/>
        <v xml:space="preserve"> </v>
      </c>
    </row>
    <row r="1358" spans="1:8" s="83" customFormat="1" x14ac:dyDescent="0.2">
      <c r="A1358" t="s">
        <v>9096</v>
      </c>
      <c r="B1358" s="84" t="str">
        <f t="shared" si="30"/>
        <v>:1054C00000000000000000000000000000000000DC</v>
      </c>
      <c r="G1358" s="83" t="s">
        <v>9096</v>
      </c>
      <c r="H1358" s="83" t="str">
        <f t="shared" si="31"/>
        <v xml:space="preserve"> </v>
      </c>
    </row>
    <row r="1359" spans="1:8" s="83" customFormat="1" x14ac:dyDescent="0.2">
      <c r="A1359" t="s">
        <v>9097</v>
      </c>
      <c r="B1359" s="84" t="str">
        <f t="shared" si="30"/>
        <v>:1054D00000000000000000000000000000000000CC</v>
      </c>
      <c r="G1359" s="83" t="s">
        <v>9097</v>
      </c>
      <c r="H1359" s="83" t="str">
        <f t="shared" si="31"/>
        <v xml:space="preserve"> </v>
      </c>
    </row>
    <row r="1360" spans="1:8" s="83" customFormat="1" x14ac:dyDescent="0.2">
      <c r="A1360" t="s">
        <v>9098</v>
      </c>
      <c r="B1360" s="84" t="str">
        <f t="shared" si="30"/>
        <v>:1054E00000000000000000000000000000000000BC</v>
      </c>
      <c r="G1360" s="83" t="s">
        <v>9098</v>
      </c>
      <c r="H1360" s="83" t="str">
        <f t="shared" si="31"/>
        <v xml:space="preserve"> </v>
      </c>
    </row>
    <row r="1361" spans="1:8" s="83" customFormat="1" x14ac:dyDescent="0.2">
      <c r="A1361" t="s">
        <v>9099</v>
      </c>
      <c r="B1361" s="84" t="str">
        <f t="shared" si="30"/>
        <v>:1054F00000000000000000000000000000000000AC</v>
      </c>
      <c r="G1361" s="83" t="s">
        <v>9099</v>
      </c>
      <c r="H1361" s="83" t="str">
        <f t="shared" si="31"/>
        <v xml:space="preserve"> </v>
      </c>
    </row>
    <row r="1362" spans="1:8" s="83" customFormat="1" x14ac:dyDescent="0.2">
      <c r="A1362" t="s">
        <v>9100</v>
      </c>
      <c r="B1362" s="84" t="str">
        <f t="shared" si="30"/>
        <v>:10550000000000000000000000000000000000009B</v>
      </c>
      <c r="G1362" s="83" t="s">
        <v>9100</v>
      </c>
      <c r="H1362" s="83" t="str">
        <f t="shared" si="31"/>
        <v xml:space="preserve"> </v>
      </c>
    </row>
    <row r="1363" spans="1:8" s="83" customFormat="1" x14ac:dyDescent="0.2">
      <c r="A1363" t="s">
        <v>9101</v>
      </c>
      <c r="B1363" s="84" t="str">
        <f t="shared" si="30"/>
        <v>:10551000000000000000000000000000000000008B</v>
      </c>
      <c r="G1363" s="83" t="s">
        <v>9101</v>
      </c>
      <c r="H1363" s="83" t="str">
        <f t="shared" si="31"/>
        <v xml:space="preserve"> </v>
      </c>
    </row>
    <row r="1364" spans="1:8" s="83" customFormat="1" x14ac:dyDescent="0.2">
      <c r="A1364" t="s">
        <v>9102</v>
      </c>
      <c r="B1364" s="84" t="str">
        <f t="shared" si="30"/>
        <v>:10552000000000000000000000000000000000007B</v>
      </c>
      <c r="G1364" s="83" t="s">
        <v>9102</v>
      </c>
      <c r="H1364" s="83" t="str">
        <f t="shared" si="31"/>
        <v xml:space="preserve"> </v>
      </c>
    </row>
    <row r="1365" spans="1:8" s="83" customFormat="1" x14ac:dyDescent="0.2">
      <c r="A1365" t="s">
        <v>9103</v>
      </c>
      <c r="B1365" s="84" t="str">
        <f t="shared" si="30"/>
        <v>:10553000000000000000000000000000000000006B</v>
      </c>
      <c r="G1365" s="83" t="s">
        <v>9103</v>
      </c>
      <c r="H1365" s="83" t="str">
        <f t="shared" si="31"/>
        <v xml:space="preserve"> </v>
      </c>
    </row>
    <row r="1366" spans="1:8" s="83" customFormat="1" x14ac:dyDescent="0.2">
      <c r="A1366" t="s">
        <v>9104</v>
      </c>
      <c r="B1366" s="84" t="str">
        <f t="shared" ref="B1366:B1429" si="32">A1366</f>
        <v>:10554000000000000000000000000000000000005B</v>
      </c>
      <c r="G1366" s="83" t="s">
        <v>9104</v>
      </c>
      <c r="H1366" s="83" t="str">
        <f t="shared" si="31"/>
        <v xml:space="preserve"> </v>
      </c>
    </row>
    <row r="1367" spans="1:8" s="83" customFormat="1" x14ac:dyDescent="0.2">
      <c r="A1367" t="s">
        <v>9105</v>
      </c>
      <c r="B1367" s="84" t="str">
        <f t="shared" si="32"/>
        <v>:10555000000000000000000000000000000000004B</v>
      </c>
      <c r="G1367" s="83" t="s">
        <v>9105</v>
      </c>
      <c r="H1367" s="83" t="str">
        <f t="shared" si="31"/>
        <v xml:space="preserve"> </v>
      </c>
    </row>
    <row r="1368" spans="1:8" s="83" customFormat="1" x14ac:dyDescent="0.2">
      <c r="A1368" t="s">
        <v>9106</v>
      </c>
      <c r="B1368" s="84" t="str">
        <f t="shared" si="32"/>
        <v>:10556000000000000000000000000000000000003B</v>
      </c>
      <c r="G1368" s="83" t="s">
        <v>9106</v>
      </c>
      <c r="H1368" s="83" t="str">
        <f t="shared" si="31"/>
        <v xml:space="preserve"> </v>
      </c>
    </row>
    <row r="1369" spans="1:8" s="83" customFormat="1" x14ac:dyDescent="0.2">
      <c r="A1369" t="s">
        <v>9107</v>
      </c>
      <c r="B1369" s="84" t="str">
        <f t="shared" si="32"/>
        <v>:10557000000000000000000000000000000000002B</v>
      </c>
      <c r="G1369" s="83" t="s">
        <v>9107</v>
      </c>
      <c r="H1369" s="83" t="str">
        <f t="shared" si="31"/>
        <v xml:space="preserve"> </v>
      </c>
    </row>
    <row r="1370" spans="1:8" s="83" customFormat="1" x14ac:dyDescent="0.2">
      <c r="A1370" t="s">
        <v>9108</v>
      </c>
      <c r="B1370" s="84" t="str">
        <f t="shared" si="32"/>
        <v>:10558000000000000000000000000000000000001B</v>
      </c>
      <c r="G1370" s="83" t="s">
        <v>9108</v>
      </c>
      <c r="H1370" s="83" t="str">
        <f t="shared" si="31"/>
        <v xml:space="preserve"> </v>
      </c>
    </row>
    <row r="1371" spans="1:8" s="83" customFormat="1" x14ac:dyDescent="0.2">
      <c r="A1371" t="s">
        <v>9109</v>
      </c>
      <c r="B1371" s="84" t="str">
        <f t="shared" si="32"/>
        <v>:10559000000000000000000000000000000000000B</v>
      </c>
      <c r="G1371" s="83" t="s">
        <v>9109</v>
      </c>
      <c r="H1371" s="83" t="str">
        <f t="shared" si="31"/>
        <v xml:space="preserve"> </v>
      </c>
    </row>
    <row r="1372" spans="1:8" s="83" customFormat="1" x14ac:dyDescent="0.2">
      <c r="A1372" t="s">
        <v>9110</v>
      </c>
      <c r="B1372" s="84" t="str">
        <f t="shared" si="32"/>
        <v>:1055A00000000000000000000000000000000000FB</v>
      </c>
      <c r="G1372" s="83" t="s">
        <v>9110</v>
      </c>
      <c r="H1372" s="83" t="str">
        <f t="shared" si="31"/>
        <v xml:space="preserve"> </v>
      </c>
    </row>
    <row r="1373" spans="1:8" s="83" customFormat="1" x14ac:dyDescent="0.2">
      <c r="A1373" t="s">
        <v>9111</v>
      </c>
      <c r="B1373" s="84" t="str">
        <f t="shared" si="32"/>
        <v>:1055B00000000000000000000000000000000000EB</v>
      </c>
      <c r="G1373" s="83" t="s">
        <v>9111</v>
      </c>
      <c r="H1373" s="83" t="str">
        <f t="shared" si="31"/>
        <v xml:space="preserve"> </v>
      </c>
    </row>
    <row r="1374" spans="1:8" s="83" customFormat="1" x14ac:dyDescent="0.2">
      <c r="A1374" t="s">
        <v>9112</v>
      </c>
      <c r="B1374" s="84" t="str">
        <f t="shared" si="32"/>
        <v>:1055C00000000000000000000000000000000000DB</v>
      </c>
      <c r="G1374" s="83" t="s">
        <v>9112</v>
      </c>
      <c r="H1374" s="83" t="str">
        <f t="shared" si="31"/>
        <v xml:space="preserve"> </v>
      </c>
    </row>
    <row r="1375" spans="1:8" s="83" customFormat="1" x14ac:dyDescent="0.2">
      <c r="A1375" t="s">
        <v>9113</v>
      </c>
      <c r="B1375" s="84" t="str">
        <f t="shared" si="32"/>
        <v>:1055D00000000000000000000000000000000000CB</v>
      </c>
      <c r="G1375" s="83" t="s">
        <v>9113</v>
      </c>
      <c r="H1375" s="83" t="str">
        <f t="shared" si="31"/>
        <v xml:space="preserve"> </v>
      </c>
    </row>
    <row r="1376" spans="1:8" s="83" customFormat="1" x14ac:dyDescent="0.2">
      <c r="A1376" t="s">
        <v>9114</v>
      </c>
      <c r="B1376" s="84" t="str">
        <f t="shared" si="32"/>
        <v>:1055E00000000000000000000000000000000000BB</v>
      </c>
      <c r="G1376" s="83" t="s">
        <v>9114</v>
      </c>
      <c r="H1376" s="83" t="str">
        <f t="shared" si="31"/>
        <v xml:space="preserve"> </v>
      </c>
    </row>
    <row r="1377" spans="1:8" s="83" customFormat="1" x14ac:dyDescent="0.2">
      <c r="A1377" t="s">
        <v>9115</v>
      </c>
      <c r="B1377" s="84" t="str">
        <f t="shared" si="32"/>
        <v>:1055F00000000000000000000000000000000000AB</v>
      </c>
      <c r="G1377" s="83" t="s">
        <v>9115</v>
      </c>
      <c r="H1377" s="83" t="str">
        <f t="shared" si="31"/>
        <v xml:space="preserve"> </v>
      </c>
    </row>
    <row r="1378" spans="1:8" s="83" customFormat="1" x14ac:dyDescent="0.2">
      <c r="A1378" t="s">
        <v>9116</v>
      </c>
      <c r="B1378" s="84" t="str">
        <f t="shared" si="32"/>
        <v>:10560000000000000000000000000000000000009A</v>
      </c>
      <c r="G1378" s="83" t="s">
        <v>9116</v>
      </c>
      <c r="H1378" s="83" t="str">
        <f t="shared" si="31"/>
        <v xml:space="preserve"> </v>
      </c>
    </row>
    <row r="1379" spans="1:8" s="83" customFormat="1" x14ac:dyDescent="0.2">
      <c r="A1379" t="s">
        <v>9117</v>
      </c>
      <c r="B1379" s="84" t="str">
        <f t="shared" si="32"/>
        <v>:10561000000000000000000000000000000000008A</v>
      </c>
      <c r="G1379" s="83" t="s">
        <v>9117</v>
      </c>
      <c r="H1379" s="83" t="str">
        <f t="shared" si="31"/>
        <v xml:space="preserve"> </v>
      </c>
    </row>
    <row r="1380" spans="1:8" s="83" customFormat="1" x14ac:dyDescent="0.2">
      <c r="A1380" t="s">
        <v>9118</v>
      </c>
      <c r="B1380" s="84" t="str">
        <f t="shared" si="32"/>
        <v>:10562000000000000000000000000000000000007A</v>
      </c>
      <c r="G1380" s="83" t="s">
        <v>9118</v>
      </c>
      <c r="H1380" s="83" t="str">
        <f t="shared" si="31"/>
        <v xml:space="preserve"> </v>
      </c>
    </row>
    <row r="1381" spans="1:8" s="83" customFormat="1" x14ac:dyDescent="0.2">
      <c r="A1381" t="s">
        <v>9119</v>
      </c>
      <c r="B1381" s="84" t="str">
        <f t="shared" si="32"/>
        <v>:10563000000000000000000000000000000000006A</v>
      </c>
      <c r="G1381" s="83" t="s">
        <v>9119</v>
      </c>
      <c r="H1381" s="83" t="str">
        <f t="shared" si="31"/>
        <v xml:space="preserve"> </v>
      </c>
    </row>
    <row r="1382" spans="1:8" s="83" customFormat="1" x14ac:dyDescent="0.2">
      <c r="A1382" t="s">
        <v>9120</v>
      </c>
      <c r="B1382" s="84" t="str">
        <f t="shared" si="32"/>
        <v>:10564000000000000000000000000000000000005A</v>
      </c>
      <c r="G1382" s="83" t="s">
        <v>9120</v>
      </c>
      <c r="H1382" s="83" t="str">
        <f t="shared" si="31"/>
        <v xml:space="preserve"> </v>
      </c>
    </row>
    <row r="1383" spans="1:8" s="83" customFormat="1" x14ac:dyDescent="0.2">
      <c r="A1383" t="s">
        <v>9121</v>
      </c>
      <c r="B1383" s="84" t="str">
        <f t="shared" si="32"/>
        <v>:10565000000000000000000000000000000000004A</v>
      </c>
      <c r="G1383" s="83" t="s">
        <v>9121</v>
      </c>
      <c r="H1383" s="83" t="str">
        <f t="shared" si="31"/>
        <v xml:space="preserve"> </v>
      </c>
    </row>
    <row r="1384" spans="1:8" s="83" customFormat="1" x14ac:dyDescent="0.2">
      <c r="A1384" t="s">
        <v>9122</v>
      </c>
      <c r="B1384" s="84" t="str">
        <f t="shared" si="32"/>
        <v>:10566000000000000000000000000000000000003A</v>
      </c>
      <c r="G1384" s="83" t="s">
        <v>9122</v>
      </c>
      <c r="H1384" s="83" t="str">
        <f t="shared" si="31"/>
        <v xml:space="preserve"> </v>
      </c>
    </row>
    <row r="1385" spans="1:8" s="83" customFormat="1" x14ac:dyDescent="0.2">
      <c r="A1385" t="s">
        <v>9123</v>
      </c>
      <c r="B1385" s="84" t="str">
        <f t="shared" si="32"/>
        <v>:10567000000000000000000000000000000000002A</v>
      </c>
      <c r="G1385" s="83" t="s">
        <v>9123</v>
      </c>
      <c r="H1385" s="83" t="str">
        <f t="shared" si="31"/>
        <v xml:space="preserve"> </v>
      </c>
    </row>
    <row r="1386" spans="1:8" s="83" customFormat="1" x14ac:dyDescent="0.2">
      <c r="A1386" t="s">
        <v>9124</v>
      </c>
      <c r="B1386" s="84" t="str">
        <f t="shared" si="32"/>
        <v>:10568000000000000000000000000000000000001A</v>
      </c>
      <c r="G1386" s="83" t="s">
        <v>9124</v>
      </c>
      <c r="H1386" s="83" t="str">
        <f t="shared" si="31"/>
        <v xml:space="preserve"> </v>
      </c>
    </row>
    <row r="1387" spans="1:8" s="83" customFormat="1" x14ac:dyDescent="0.2">
      <c r="A1387" t="s">
        <v>9125</v>
      </c>
      <c r="B1387" s="84" t="str">
        <f t="shared" si="32"/>
        <v>:10569000000000000000000000000000000000000A</v>
      </c>
      <c r="G1387" s="83" t="s">
        <v>9125</v>
      </c>
      <c r="H1387" s="83" t="str">
        <f t="shared" si="31"/>
        <v xml:space="preserve"> </v>
      </c>
    </row>
    <row r="1388" spans="1:8" s="83" customFormat="1" x14ac:dyDescent="0.2">
      <c r="A1388" t="s">
        <v>9126</v>
      </c>
      <c r="B1388" s="84" t="str">
        <f t="shared" si="32"/>
        <v>:1056A00000000000000000000000000000000000FA</v>
      </c>
      <c r="G1388" s="83" t="s">
        <v>9126</v>
      </c>
      <c r="H1388" s="83" t="str">
        <f t="shared" si="31"/>
        <v xml:space="preserve"> </v>
      </c>
    </row>
    <row r="1389" spans="1:8" s="83" customFormat="1" x14ac:dyDescent="0.2">
      <c r="A1389" t="s">
        <v>9127</v>
      </c>
      <c r="B1389" s="84" t="str">
        <f t="shared" si="32"/>
        <v>:1056B00000000000000000000000000000000000EA</v>
      </c>
      <c r="G1389" s="83" t="s">
        <v>9127</v>
      </c>
      <c r="H1389" s="83" t="str">
        <f t="shared" si="31"/>
        <v xml:space="preserve"> </v>
      </c>
    </row>
    <row r="1390" spans="1:8" s="83" customFormat="1" x14ac:dyDescent="0.2">
      <c r="A1390" t="s">
        <v>9128</v>
      </c>
      <c r="B1390" s="84" t="str">
        <f t="shared" si="32"/>
        <v>:1056C00000000000000000000000000000000000DA</v>
      </c>
      <c r="G1390" s="83" t="s">
        <v>9128</v>
      </c>
      <c r="H1390" s="83" t="str">
        <f t="shared" si="31"/>
        <v xml:space="preserve"> </v>
      </c>
    </row>
    <row r="1391" spans="1:8" s="83" customFormat="1" x14ac:dyDescent="0.2">
      <c r="A1391" t="s">
        <v>9129</v>
      </c>
      <c r="B1391" s="84" t="str">
        <f t="shared" si="32"/>
        <v>:1056D00000000000000000000000000000000000CA</v>
      </c>
      <c r="G1391" s="83" t="s">
        <v>9129</v>
      </c>
      <c r="H1391" s="83" t="str">
        <f t="shared" si="31"/>
        <v xml:space="preserve"> </v>
      </c>
    </row>
    <row r="1392" spans="1:8" s="83" customFormat="1" x14ac:dyDescent="0.2">
      <c r="A1392" t="s">
        <v>9130</v>
      </c>
      <c r="B1392" s="84" t="str">
        <f t="shared" si="32"/>
        <v>:1056E00000000000000000000000000000000000BA</v>
      </c>
      <c r="G1392" s="83" t="s">
        <v>9130</v>
      </c>
      <c r="H1392" s="83" t="str">
        <f t="shared" si="31"/>
        <v xml:space="preserve"> </v>
      </c>
    </row>
    <row r="1393" spans="1:8" s="83" customFormat="1" x14ac:dyDescent="0.2">
      <c r="A1393" t="s">
        <v>9131</v>
      </c>
      <c r="B1393" s="84" t="str">
        <f t="shared" si="32"/>
        <v>:1056F00000000000000000000000000000000000AA</v>
      </c>
      <c r="G1393" s="83" t="s">
        <v>9131</v>
      </c>
      <c r="H1393" s="83" t="str">
        <f t="shared" si="31"/>
        <v xml:space="preserve"> </v>
      </c>
    </row>
    <row r="1394" spans="1:8" s="83" customFormat="1" x14ac:dyDescent="0.2">
      <c r="A1394" t="s">
        <v>9132</v>
      </c>
      <c r="B1394" s="84" t="str">
        <f t="shared" si="32"/>
        <v>:105700000000000000000000000000000000000099</v>
      </c>
      <c r="G1394" s="83" t="s">
        <v>9132</v>
      </c>
      <c r="H1394" s="83" t="str">
        <f t="shared" si="31"/>
        <v xml:space="preserve"> </v>
      </c>
    </row>
    <row r="1395" spans="1:8" s="83" customFormat="1" x14ac:dyDescent="0.2">
      <c r="A1395" t="s">
        <v>9133</v>
      </c>
      <c r="B1395" s="84" t="str">
        <f t="shared" si="32"/>
        <v>:105710000000000000000000000000000000000089</v>
      </c>
      <c r="G1395" s="83" t="s">
        <v>9133</v>
      </c>
      <c r="H1395" s="83" t="str">
        <f t="shared" si="31"/>
        <v xml:space="preserve"> </v>
      </c>
    </row>
    <row r="1396" spans="1:8" s="83" customFormat="1" x14ac:dyDescent="0.2">
      <c r="A1396" t="s">
        <v>9134</v>
      </c>
      <c r="B1396" s="84" t="str">
        <f t="shared" si="32"/>
        <v>:105720000000000000000000000000000000000079</v>
      </c>
      <c r="G1396" s="83" t="s">
        <v>9134</v>
      </c>
      <c r="H1396" s="83" t="str">
        <f t="shared" si="31"/>
        <v xml:space="preserve"> </v>
      </c>
    </row>
    <row r="1397" spans="1:8" s="83" customFormat="1" x14ac:dyDescent="0.2">
      <c r="A1397" t="s">
        <v>9135</v>
      </c>
      <c r="B1397" s="84" t="str">
        <f t="shared" si="32"/>
        <v>:105730000000000000000000000000000000000069</v>
      </c>
      <c r="G1397" s="83" t="s">
        <v>9135</v>
      </c>
      <c r="H1397" s="83" t="str">
        <f t="shared" si="31"/>
        <v xml:space="preserve"> </v>
      </c>
    </row>
    <row r="1398" spans="1:8" s="83" customFormat="1" x14ac:dyDescent="0.2">
      <c r="A1398" t="s">
        <v>9136</v>
      </c>
      <c r="B1398" s="84" t="str">
        <f t="shared" si="32"/>
        <v>:105740000000000000000000000000000000000059</v>
      </c>
      <c r="G1398" s="83" t="s">
        <v>9136</v>
      </c>
      <c r="H1398" s="83" t="str">
        <f t="shared" si="31"/>
        <v xml:space="preserve"> </v>
      </c>
    </row>
    <row r="1399" spans="1:8" s="83" customFormat="1" x14ac:dyDescent="0.2">
      <c r="A1399" t="s">
        <v>9137</v>
      </c>
      <c r="B1399" s="84" t="str">
        <f t="shared" si="32"/>
        <v>:105750000000000000000000000000000000000049</v>
      </c>
      <c r="G1399" s="83" t="s">
        <v>9137</v>
      </c>
      <c r="H1399" s="83" t="str">
        <f t="shared" si="31"/>
        <v xml:space="preserve"> </v>
      </c>
    </row>
    <row r="1400" spans="1:8" s="83" customFormat="1" x14ac:dyDescent="0.2">
      <c r="A1400" t="s">
        <v>9138</v>
      </c>
      <c r="B1400" s="84" t="str">
        <f t="shared" si="32"/>
        <v>:105760000000000000000000000000000000000039</v>
      </c>
      <c r="G1400" s="83" t="s">
        <v>9138</v>
      </c>
      <c r="H1400" s="83" t="str">
        <f t="shared" si="31"/>
        <v xml:space="preserve"> </v>
      </c>
    </row>
    <row r="1401" spans="1:8" s="83" customFormat="1" x14ac:dyDescent="0.2">
      <c r="A1401" t="s">
        <v>9139</v>
      </c>
      <c r="B1401" s="84" t="str">
        <f t="shared" si="32"/>
        <v>:105770000000000000000000000000000000000029</v>
      </c>
      <c r="G1401" s="83" t="s">
        <v>9139</v>
      </c>
      <c r="H1401" s="83" t="str">
        <f t="shared" si="31"/>
        <v xml:space="preserve"> </v>
      </c>
    </row>
    <row r="1402" spans="1:8" s="83" customFormat="1" x14ac:dyDescent="0.2">
      <c r="A1402" t="s">
        <v>9140</v>
      </c>
      <c r="B1402" s="84" t="str">
        <f t="shared" si="32"/>
        <v>:105780000000000000000000000000000000000019</v>
      </c>
      <c r="G1402" s="83" t="s">
        <v>9140</v>
      </c>
      <c r="H1402" s="83" t="str">
        <f t="shared" si="31"/>
        <v xml:space="preserve"> </v>
      </c>
    </row>
    <row r="1403" spans="1:8" s="83" customFormat="1" x14ac:dyDescent="0.2">
      <c r="A1403" t="s">
        <v>9141</v>
      </c>
      <c r="B1403" s="84" t="str">
        <f t="shared" si="32"/>
        <v>:105790000000000000000000000000000000000009</v>
      </c>
      <c r="G1403" s="83" t="s">
        <v>9141</v>
      </c>
      <c r="H1403" s="83" t="str">
        <f t="shared" si="31"/>
        <v xml:space="preserve"> </v>
      </c>
    </row>
    <row r="1404" spans="1:8" s="83" customFormat="1" x14ac:dyDescent="0.2">
      <c r="A1404" t="s">
        <v>9142</v>
      </c>
      <c r="B1404" s="84" t="str">
        <f t="shared" si="32"/>
        <v>:1057A00000000000000000000000000000000000F9</v>
      </c>
      <c r="G1404" s="83" t="s">
        <v>9142</v>
      </c>
      <c r="H1404" s="83" t="str">
        <f t="shared" si="31"/>
        <v xml:space="preserve"> </v>
      </c>
    </row>
    <row r="1405" spans="1:8" s="83" customFormat="1" x14ac:dyDescent="0.2">
      <c r="A1405" t="s">
        <v>9143</v>
      </c>
      <c r="B1405" s="84" t="str">
        <f t="shared" si="32"/>
        <v>:1057B00000000000000000000000000000000000E9</v>
      </c>
      <c r="G1405" s="83" t="s">
        <v>9143</v>
      </c>
      <c r="H1405" s="83" t="str">
        <f t="shared" si="31"/>
        <v xml:space="preserve"> </v>
      </c>
    </row>
    <row r="1406" spans="1:8" s="83" customFormat="1" x14ac:dyDescent="0.2">
      <c r="A1406" t="s">
        <v>9144</v>
      </c>
      <c r="B1406" s="84" t="str">
        <f t="shared" si="32"/>
        <v>:1057C00000000000000000000000000000000000D9</v>
      </c>
      <c r="G1406" s="83" t="s">
        <v>9144</v>
      </c>
      <c r="H1406" s="83" t="str">
        <f t="shared" si="31"/>
        <v xml:space="preserve"> </v>
      </c>
    </row>
    <row r="1407" spans="1:8" s="83" customFormat="1" x14ac:dyDescent="0.2">
      <c r="A1407" t="s">
        <v>9145</v>
      </c>
      <c r="B1407" s="84" t="str">
        <f t="shared" si="32"/>
        <v>:1057D00000000000000000000000000000000000C9</v>
      </c>
      <c r="G1407" s="83" t="s">
        <v>9145</v>
      </c>
      <c r="H1407" s="83" t="str">
        <f t="shared" si="31"/>
        <v xml:space="preserve"> </v>
      </c>
    </row>
    <row r="1408" spans="1:8" s="83" customFormat="1" x14ac:dyDescent="0.2">
      <c r="A1408" t="s">
        <v>9146</v>
      </c>
      <c r="B1408" s="84" t="str">
        <f t="shared" si="32"/>
        <v>:1057E00000000000000000000000000000000000B9</v>
      </c>
      <c r="G1408" s="83" t="s">
        <v>9146</v>
      </c>
      <c r="H1408" s="83" t="str">
        <f t="shared" si="31"/>
        <v xml:space="preserve"> </v>
      </c>
    </row>
    <row r="1409" spans="1:8" s="83" customFormat="1" x14ac:dyDescent="0.2">
      <c r="A1409" t="s">
        <v>9147</v>
      </c>
      <c r="B1409" s="84" t="str">
        <f t="shared" si="32"/>
        <v>:1057F00000000000000000000000000000000000A9</v>
      </c>
      <c r="G1409" s="83" t="s">
        <v>9147</v>
      </c>
      <c r="H1409" s="83" t="str">
        <f t="shared" si="31"/>
        <v xml:space="preserve"> </v>
      </c>
    </row>
    <row r="1410" spans="1:8" s="83" customFormat="1" x14ac:dyDescent="0.2">
      <c r="A1410" t="s">
        <v>9148</v>
      </c>
      <c r="B1410" s="84" t="str">
        <f t="shared" si="32"/>
        <v>:105800000000000000000000000000000000000098</v>
      </c>
      <c r="G1410" s="83" t="s">
        <v>9148</v>
      </c>
      <c r="H1410" s="83" t="str">
        <f t="shared" si="31"/>
        <v xml:space="preserve"> </v>
      </c>
    </row>
    <row r="1411" spans="1:8" s="83" customFormat="1" x14ac:dyDescent="0.2">
      <c r="A1411" t="s">
        <v>9149</v>
      </c>
      <c r="B1411" s="84" t="str">
        <f t="shared" si="32"/>
        <v>:105810000000000000000000000000000000000088</v>
      </c>
      <c r="G1411" s="83" t="s">
        <v>9149</v>
      </c>
      <c r="H1411" s="83" t="str">
        <f t="shared" ref="H1411:H1474" si="33">IF(B1411&lt;&gt;G1411,1," ")</f>
        <v xml:space="preserve"> </v>
      </c>
    </row>
    <row r="1412" spans="1:8" s="83" customFormat="1" x14ac:dyDescent="0.2">
      <c r="A1412" t="s">
        <v>9150</v>
      </c>
      <c r="B1412" s="84" t="str">
        <f t="shared" si="32"/>
        <v>:105820000000000000000000000000000000000078</v>
      </c>
      <c r="G1412" s="83" t="s">
        <v>9150</v>
      </c>
      <c r="H1412" s="83" t="str">
        <f t="shared" si="33"/>
        <v xml:space="preserve"> </v>
      </c>
    </row>
    <row r="1413" spans="1:8" s="83" customFormat="1" x14ac:dyDescent="0.2">
      <c r="A1413" t="s">
        <v>9151</v>
      </c>
      <c r="B1413" s="84" t="str">
        <f t="shared" si="32"/>
        <v>:105830000000000000000000000000000000000068</v>
      </c>
      <c r="G1413" s="83" t="s">
        <v>9151</v>
      </c>
      <c r="H1413" s="83" t="str">
        <f t="shared" si="33"/>
        <v xml:space="preserve"> </v>
      </c>
    </row>
    <row r="1414" spans="1:8" s="83" customFormat="1" x14ac:dyDescent="0.2">
      <c r="A1414" t="s">
        <v>9152</v>
      </c>
      <c r="B1414" s="84" t="str">
        <f t="shared" si="32"/>
        <v>:105840000000000000000000000000000000000058</v>
      </c>
      <c r="G1414" s="83" t="s">
        <v>9152</v>
      </c>
      <c r="H1414" s="83" t="str">
        <f t="shared" si="33"/>
        <v xml:space="preserve"> </v>
      </c>
    </row>
    <row r="1415" spans="1:8" s="83" customFormat="1" x14ac:dyDescent="0.2">
      <c r="A1415" t="s">
        <v>9153</v>
      </c>
      <c r="B1415" s="84" t="str">
        <f t="shared" si="32"/>
        <v>:105850000000000000000000000000000000000048</v>
      </c>
      <c r="G1415" s="83" t="s">
        <v>9153</v>
      </c>
      <c r="H1415" s="83" t="str">
        <f t="shared" si="33"/>
        <v xml:space="preserve"> </v>
      </c>
    </row>
    <row r="1416" spans="1:8" s="83" customFormat="1" x14ac:dyDescent="0.2">
      <c r="A1416" t="s">
        <v>9154</v>
      </c>
      <c r="B1416" s="84" t="str">
        <f t="shared" si="32"/>
        <v>:105860000000000000000000000000000000000038</v>
      </c>
      <c r="G1416" s="83" t="s">
        <v>9154</v>
      </c>
      <c r="H1416" s="83" t="str">
        <f t="shared" si="33"/>
        <v xml:space="preserve"> </v>
      </c>
    </row>
    <row r="1417" spans="1:8" s="83" customFormat="1" x14ac:dyDescent="0.2">
      <c r="A1417" t="s">
        <v>9155</v>
      </c>
      <c r="B1417" s="84" t="str">
        <f t="shared" si="32"/>
        <v>:105870000000000000000000000000000000000028</v>
      </c>
      <c r="G1417" s="83" t="s">
        <v>9155</v>
      </c>
      <c r="H1417" s="83" t="str">
        <f t="shared" si="33"/>
        <v xml:space="preserve"> </v>
      </c>
    </row>
    <row r="1418" spans="1:8" s="83" customFormat="1" x14ac:dyDescent="0.2">
      <c r="A1418" t="s">
        <v>9156</v>
      </c>
      <c r="B1418" s="84" t="str">
        <f t="shared" si="32"/>
        <v>:105880000000000000000000000000000000000018</v>
      </c>
      <c r="G1418" s="83" t="s">
        <v>9156</v>
      </c>
      <c r="H1418" s="83" t="str">
        <f t="shared" si="33"/>
        <v xml:space="preserve"> </v>
      </c>
    </row>
    <row r="1419" spans="1:8" s="83" customFormat="1" x14ac:dyDescent="0.2">
      <c r="A1419" t="s">
        <v>9157</v>
      </c>
      <c r="B1419" s="84" t="str">
        <f t="shared" si="32"/>
        <v>:105890000000000000000000000000000000000008</v>
      </c>
      <c r="G1419" s="83" t="s">
        <v>9157</v>
      </c>
      <c r="H1419" s="83" t="str">
        <f t="shared" si="33"/>
        <v xml:space="preserve"> </v>
      </c>
    </row>
    <row r="1420" spans="1:8" s="83" customFormat="1" x14ac:dyDescent="0.2">
      <c r="A1420" t="s">
        <v>9158</v>
      </c>
      <c r="B1420" s="84" t="str">
        <f t="shared" si="32"/>
        <v>:1058A00000000000000000000000000000000000F8</v>
      </c>
      <c r="G1420" s="83" t="s">
        <v>9158</v>
      </c>
      <c r="H1420" s="83" t="str">
        <f t="shared" si="33"/>
        <v xml:space="preserve"> </v>
      </c>
    </row>
    <row r="1421" spans="1:8" s="83" customFormat="1" x14ac:dyDescent="0.2">
      <c r="A1421" t="s">
        <v>9159</v>
      </c>
      <c r="B1421" s="84" t="str">
        <f t="shared" si="32"/>
        <v>:1058B00000000000000000000000000000000000E8</v>
      </c>
      <c r="G1421" s="83" t="s">
        <v>9159</v>
      </c>
      <c r="H1421" s="83" t="str">
        <f t="shared" si="33"/>
        <v xml:space="preserve"> </v>
      </c>
    </row>
    <row r="1422" spans="1:8" s="83" customFormat="1" x14ac:dyDescent="0.2">
      <c r="A1422" t="s">
        <v>9160</v>
      </c>
      <c r="B1422" s="84" t="str">
        <f t="shared" si="32"/>
        <v>:1058C00000000000000000000000000000000000D8</v>
      </c>
      <c r="G1422" s="83" t="s">
        <v>9160</v>
      </c>
      <c r="H1422" s="83" t="str">
        <f t="shared" si="33"/>
        <v xml:space="preserve"> </v>
      </c>
    </row>
    <row r="1423" spans="1:8" s="83" customFormat="1" x14ac:dyDescent="0.2">
      <c r="A1423" t="s">
        <v>9161</v>
      </c>
      <c r="B1423" s="84" t="str">
        <f t="shared" si="32"/>
        <v>:1058D00000000000000000000000000000000000C8</v>
      </c>
      <c r="G1423" s="83" t="s">
        <v>9161</v>
      </c>
      <c r="H1423" s="83" t="str">
        <f t="shared" si="33"/>
        <v xml:space="preserve"> </v>
      </c>
    </row>
    <row r="1424" spans="1:8" s="83" customFormat="1" x14ac:dyDescent="0.2">
      <c r="A1424" t="s">
        <v>9162</v>
      </c>
      <c r="B1424" s="84" t="str">
        <f t="shared" si="32"/>
        <v>:1058E00000000000000000000000000000000000B8</v>
      </c>
      <c r="G1424" s="83" t="s">
        <v>9162</v>
      </c>
      <c r="H1424" s="83" t="str">
        <f t="shared" si="33"/>
        <v xml:space="preserve"> </v>
      </c>
    </row>
    <row r="1425" spans="1:8" s="83" customFormat="1" x14ac:dyDescent="0.2">
      <c r="A1425" t="s">
        <v>9163</v>
      </c>
      <c r="B1425" s="84" t="str">
        <f t="shared" si="32"/>
        <v>:1058F00000000000000000000000000000000000A8</v>
      </c>
      <c r="G1425" s="83" t="s">
        <v>9163</v>
      </c>
      <c r="H1425" s="83" t="str">
        <f t="shared" si="33"/>
        <v xml:space="preserve"> </v>
      </c>
    </row>
    <row r="1426" spans="1:8" s="83" customFormat="1" x14ac:dyDescent="0.2">
      <c r="A1426" t="s">
        <v>9164</v>
      </c>
      <c r="B1426" s="84" t="str">
        <f t="shared" si="32"/>
        <v>:105900000000000000000000000000000000000097</v>
      </c>
      <c r="G1426" s="83" t="s">
        <v>9164</v>
      </c>
      <c r="H1426" s="83" t="str">
        <f t="shared" si="33"/>
        <v xml:space="preserve"> </v>
      </c>
    </row>
    <row r="1427" spans="1:8" s="83" customFormat="1" x14ac:dyDescent="0.2">
      <c r="A1427" t="s">
        <v>9165</v>
      </c>
      <c r="B1427" s="84" t="str">
        <f t="shared" si="32"/>
        <v>:105910000000000000000000000000000000000087</v>
      </c>
      <c r="G1427" s="83" t="s">
        <v>9165</v>
      </c>
      <c r="H1427" s="83" t="str">
        <f t="shared" si="33"/>
        <v xml:space="preserve"> </v>
      </c>
    </row>
    <row r="1428" spans="1:8" s="83" customFormat="1" x14ac:dyDescent="0.2">
      <c r="A1428" t="s">
        <v>9166</v>
      </c>
      <c r="B1428" s="84" t="str">
        <f t="shared" si="32"/>
        <v>:105920000000000000000000000000000000000077</v>
      </c>
      <c r="G1428" s="83" t="s">
        <v>9166</v>
      </c>
      <c r="H1428" s="83" t="str">
        <f t="shared" si="33"/>
        <v xml:space="preserve"> </v>
      </c>
    </row>
    <row r="1429" spans="1:8" s="83" customFormat="1" x14ac:dyDescent="0.2">
      <c r="A1429" t="s">
        <v>9167</v>
      </c>
      <c r="B1429" s="84" t="str">
        <f t="shared" si="32"/>
        <v>:105930000000000000000000000000000000000067</v>
      </c>
      <c r="G1429" s="83" t="s">
        <v>9167</v>
      </c>
      <c r="H1429" s="83" t="str">
        <f t="shared" si="33"/>
        <v xml:space="preserve"> </v>
      </c>
    </row>
    <row r="1430" spans="1:8" s="83" customFormat="1" x14ac:dyDescent="0.2">
      <c r="A1430" t="s">
        <v>9168</v>
      </c>
      <c r="B1430" s="84" t="str">
        <f t="shared" ref="B1430:B1433" si="34">A1430</f>
        <v>:105940000000000000000000000000000000000057</v>
      </c>
      <c r="G1430" s="83" t="s">
        <v>9168</v>
      </c>
      <c r="H1430" s="83" t="str">
        <f t="shared" si="33"/>
        <v xml:space="preserve"> </v>
      </c>
    </row>
    <row r="1431" spans="1:8" s="83" customFormat="1" x14ac:dyDescent="0.2">
      <c r="A1431" t="s">
        <v>9169</v>
      </c>
      <c r="B1431" s="84" t="str">
        <f t="shared" si="34"/>
        <v>:105950000000000000000000000000000000000047</v>
      </c>
      <c r="G1431" s="83" t="s">
        <v>9169</v>
      </c>
      <c r="H1431" s="83" t="str">
        <f t="shared" si="33"/>
        <v xml:space="preserve"> </v>
      </c>
    </row>
    <row r="1432" spans="1:8" s="83" customFormat="1" x14ac:dyDescent="0.2">
      <c r="A1432" t="s">
        <v>9170</v>
      </c>
      <c r="B1432" s="84" t="str">
        <f t="shared" si="34"/>
        <v>:105960000000000000000000000000000000000037</v>
      </c>
      <c r="G1432" s="83" t="s">
        <v>9170</v>
      </c>
      <c r="H1432" s="83" t="str">
        <f t="shared" si="33"/>
        <v xml:space="preserve"> </v>
      </c>
    </row>
    <row r="1433" spans="1:8" s="83" customFormat="1" x14ac:dyDescent="0.2">
      <c r="A1433" t="s">
        <v>9171</v>
      </c>
      <c r="B1433" s="84" t="str">
        <f t="shared" si="34"/>
        <v>:105970000000000000000000000000000000000027</v>
      </c>
      <c r="G1433" s="83" t="s">
        <v>9171</v>
      </c>
      <c r="H1433" s="83" t="str">
        <f t="shared" si="33"/>
        <v xml:space="preserve"> </v>
      </c>
    </row>
    <row r="1434" spans="1:8" s="83" customFormat="1" x14ac:dyDescent="0.2">
      <c r="A1434" s="55" t="s">
        <v>11374</v>
      </c>
      <c r="B1434" s="84" t="str">
        <f ca="1">LEFT(A1434,9)&amp;AllowedMask!AE4&amp;C1434</f>
        <v>:1059800003070700070707070707070707070707B2</v>
      </c>
      <c r="C1434" s="83" t="str">
        <f ca="1">IF(LEN(RIGHT(DEC2HEX(255-(HEX2DEC(MID(A1434,2,2))+HEX2DEC(MID(A1434,4,2))+HEX2DEC(MID(A1434,6,2))+HEX2DEC(MID(A1434,8,2))+AllowedMask!AF4)+1),2))&gt;1,RIGHT(DEC2HEX(255-(HEX2DEC(MID(A1434,2,2))+HEX2DEC(MID(A1434,4,2))+HEX2DEC(MID(A1434,6,2))+HEX2DEC(MID(A1434,8,2))+AllowedMask!AF4)+1),2),"0"&amp;RIGHT(DEC2HEX(255-(HEX2DEC(MID(A1434,2,2))+HEX2DEC(MID(A1434,4,2))+HEX2DEC(MID(A1434,6,2))+HEX2DEC(MID(A1434,8,2))+AllowedMask!AF4)+1),2))</f>
        <v>B2</v>
      </c>
      <c r="G1434" s="83" t="s">
        <v>11214</v>
      </c>
      <c r="H1434" s="83">
        <f t="shared" ca="1" si="33"/>
        <v>1</v>
      </c>
    </row>
    <row r="1435" spans="1:8" s="83" customFormat="1" x14ac:dyDescent="0.2">
      <c r="A1435" s="55" t="s">
        <v>9172</v>
      </c>
      <c r="B1435" s="84" t="str">
        <f ca="1">LEFT(A1435,9)&amp;AllowedMask!AE5&amp;C1435</f>
        <v>:105990000707070707070707070707070707070797</v>
      </c>
      <c r="C1435" s="83" t="str">
        <f ca="1">IF(LEN(RIGHT(DEC2HEX(255-(HEX2DEC(MID(A1435,2,2))+HEX2DEC(MID(A1435,4,2))+HEX2DEC(MID(A1435,6,2))+HEX2DEC(MID(A1435,8,2))+AllowedMask!AF5)+1),2))&gt;1,RIGHT(DEC2HEX(255-(HEX2DEC(MID(A1435,2,2))+HEX2DEC(MID(A1435,4,2))+HEX2DEC(MID(A1435,6,2))+HEX2DEC(MID(A1435,8,2))+AllowedMask!AF5)+1),2),"0"&amp;RIGHT(DEC2HEX(255-(HEX2DEC(MID(A1435,2,2))+HEX2DEC(MID(A1435,4,2))+HEX2DEC(MID(A1435,6,2))+HEX2DEC(MID(A1435,8,2))+AllowedMask!AF5)+1),2))</f>
        <v>97</v>
      </c>
      <c r="G1435" s="83" t="s">
        <v>10876</v>
      </c>
      <c r="H1435" s="83">
        <f t="shared" ca="1" si="33"/>
        <v>1</v>
      </c>
    </row>
    <row r="1436" spans="1:8" s="83" customFormat="1" x14ac:dyDescent="0.2">
      <c r="A1436" s="55" t="s">
        <v>9173</v>
      </c>
      <c r="B1436" s="84" t="str">
        <f ca="1">LEFT(A1436,9)&amp;AllowedMask!AE6&amp;C1436</f>
        <v>:1059A00005000000000000000000000000000000F2</v>
      </c>
      <c r="C1436" s="83" t="str">
        <f ca="1">IF(LEN(RIGHT(DEC2HEX(255-(HEX2DEC(MID(A1436,2,2))+HEX2DEC(MID(A1436,4,2))+HEX2DEC(MID(A1436,6,2))+HEX2DEC(MID(A1436,8,2))+AllowedMask!AF6)+1),2))&gt;1,RIGHT(DEC2HEX(255-(HEX2DEC(MID(A1436,2,2))+HEX2DEC(MID(A1436,4,2))+HEX2DEC(MID(A1436,6,2))+HEX2DEC(MID(A1436,8,2))+AllowedMask!AF6)+1),2),"0"&amp;RIGHT(DEC2HEX(255-(HEX2DEC(MID(A1436,2,2))+HEX2DEC(MID(A1436,4,2))+HEX2DEC(MID(A1436,6,2))+HEX2DEC(MID(A1436,8,2))+AllowedMask!AF6)+1),2))</f>
        <v>F2</v>
      </c>
      <c r="G1436" s="83" t="s">
        <v>9173</v>
      </c>
      <c r="H1436" s="83">
        <f t="shared" ca="1" si="33"/>
        <v>1</v>
      </c>
    </row>
    <row r="1437" spans="1:8" s="83" customFormat="1" x14ac:dyDescent="0.2">
      <c r="A1437" s="55" t="s">
        <v>9174</v>
      </c>
      <c r="B1437" s="84" t="str">
        <f ca="1">LEFT(A1437,9)&amp;AllowedMask!AE7&amp;C1437</f>
        <v>:1059B00000000000000000000000000000000000E7</v>
      </c>
      <c r="C1437" s="83" t="str">
        <f ca="1">IF(LEN(RIGHT(DEC2HEX(255-(HEX2DEC(MID(A1437,2,2))+HEX2DEC(MID(A1437,4,2))+HEX2DEC(MID(A1437,6,2))+HEX2DEC(MID(A1437,8,2))+AllowedMask!AF7)+1),2))&gt;1,RIGHT(DEC2HEX(255-(HEX2DEC(MID(A1437,2,2))+HEX2DEC(MID(A1437,4,2))+HEX2DEC(MID(A1437,6,2))+HEX2DEC(MID(A1437,8,2))+AllowedMask!AF7)+1),2),"0"&amp;RIGHT(DEC2HEX(255-(HEX2DEC(MID(A1437,2,2))+HEX2DEC(MID(A1437,4,2))+HEX2DEC(MID(A1437,6,2))+HEX2DEC(MID(A1437,8,2))+AllowedMask!AF7)+1),2))</f>
        <v>E7</v>
      </c>
      <c r="G1437" s="83" t="s">
        <v>9174</v>
      </c>
      <c r="H1437" s="83" t="str">
        <f t="shared" ca="1" si="33"/>
        <v xml:space="preserve"> </v>
      </c>
    </row>
    <row r="1438" spans="1:8" s="83" customFormat="1" x14ac:dyDescent="0.2">
      <c r="A1438" s="55" t="s">
        <v>9175</v>
      </c>
      <c r="B1438" s="84" t="str">
        <f ca="1">LEFT(A1438,9)&amp;AllowedMask!AE8&amp;C1438</f>
        <v>:1059C00000000000000000000000000000000000D7</v>
      </c>
      <c r="C1438" s="83" t="str">
        <f ca="1">IF(LEN(RIGHT(DEC2HEX(255-(HEX2DEC(MID(A1438,2,2))+HEX2DEC(MID(A1438,4,2))+HEX2DEC(MID(A1438,6,2))+HEX2DEC(MID(A1438,8,2))+AllowedMask!AF8)+1),2))&gt;1,RIGHT(DEC2HEX(255-(HEX2DEC(MID(A1438,2,2))+HEX2DEC(MID(A1438,4,2))+HEX2DEC(MID(A1438,6,2))+HEX2DEC(MID(A1438,8,2))+AllowedMask!AF8)+1),2),"0"&amp;RIGHT(DEC2HEX(255-(HEX2DEC(MID(A1438,2,2))+HEX2DEC(MID(A1438,4,2))+HEX2DEC(MID(A1438,6,2))+HEX2DEC(MID(A1438,8,2))+AllowedMask!AF8)+1),2))</f>
        <v>D7</v>
      </c>
      <c r="G1438" s="83" t="s">
        <v>9175</v>
      </c>
      <c r="H1438" s="83" t="str">
        <f t="shared" ca="1" si="33"/>
        <v xml:space="preserve"> </v>
      </c>
    </row>
    <row r="1439" spans="1:8" s="83" customFormat="1" x14ac:dyDescent="0.2">
      <c r="A1439" s="55" t="s">
        <v>9176</v>
      </c>
      <c r="B1439" s="84" t="str">
        <f ca="1">LEFT(A1439,9)&amp;AllowedMask!AE9&amp;C1439</f>
        <v>:1059D00000000000000000000000000000000000C7</v>
      </c>
      <c r="C1439" s="83" t="str">
        <f ca="1">IF(LEN(RIGHT(DEC2HEX(255-(HEX2DEC(MID(A1439,2,2))+HEX2DEC(MID(A1439,4,2))+HEX2DEC(MID(A1439,6,2))+HEX2DEC(MID(A1439,8,2))+AllowedMask!AF9)+1),2))&gt;1,RIGHT(DEC2HEX(255-(HEX2DEC(MID(A1439,2,2))+HEX2DEC(MID(A1439,4,2))+HEX2DEC(MID(A1439,6,2))+HEX2DEC(MID(A1439,8,2))+AllowedMask!AF9)+1),2),"0"&amp;RIGHT(DEC2HEX(255-(HEX2DEC(MID(A1439,2,2))+HEX2DEC(MID(A1439,4,2))+HEX2DEC(MID(A1439,6,2))+HEX2DEC(MID(A1439,8,2))+AllowedMask!AF9)+1),2))</f>
        <v>C7</v>
      </c>
      <c r="G1439" s="83" t="s">
        <v>9176</v>
      </c>
      <c r="H1439" s="83" t="str">
        <f t="shared" ca="1" si="33"/>
        <v xml:space="preserve"> </v>
      </c>
    </row>
    <row r="1440" spans="1:8" s="83" customFormat="1" x14ac:dyDescent="0.2">
      <c r="A1440" s="55" t="s">
        <v>9177</v>
      </c>
      <c r="B1440" s="84" t="str">
        <f ca="1">LEFT(A1440,9)&amp;AllowedMask!AE10&amp;AllowedMask!AE108&amp;C1440</f>
        <v>:1059E00000000000000000000000000000000000B7</v>
      </c>
      <c r="C1440" s="83" t="str">
        <f ca="1">IF(LEN(RIGHT(DEC2HEX(255-(HEX2DEC(MID(A1440,2,2))+HEX2DEC(MID(A1440,4,2))+HEX2DEC(MID(A1440,6,2))+HEX2DEC(MID(A1440,8,2))+AllowedMask!AF10+AllowedMask!AF108)+1),2))&gt;1,RIGHT(DEC2HEX(255-(HEX2DEC(MID(A1440,2,2))+HEX2DEC(MID(A1440,4,2))+HEX2DEC(MID(A1440,6,2))+HEX2DEC(MID(A1440,8,2))+AllowedMask!AF10+AllowedMask!AF108)+1),2),"0"&amp;RIGHT(DEC2HEX(255-(HEX2DEC(MID(A1440,2,2))+HEX2DEC(MID(A1440,4,2))+HEX2DEC(MID(A1440,6,2))+HEX2DEC(MID(A1440,8,2))+AllowedMask!AF10+AllowedMask!AF108)+1),2))</f>
        <v>B7</v>
      </c>
      <c r="G1440" s="83" t="s">
        <v>9177</v>
      </c>
      <c r="H1440" s="83" t="str">
        <f t="shared" ca="1" si="33"/>
        <v xml:space="preserve"> </v>
      </c>
    </row>
    <row r="1441" spans="1:8" s="83" customFormat="1" x14ac:dyDescent="0.2">
      <c r="A1441" s="54" t="s">
        <v>9178</v>
      </c>
      <c r="B1441" s="84" t="str">
        <f ca="1">LEFT(A1441,9)&amp;AllowedMask!AE109&amp;C1441</f>
        <v>:1059F00000000000000000000000000000000000A7</v>
      </c>
      <c r="C1441" s="83" t="str">
        <f ca="1">IF(LEN(RIGHT(DEC2HEX(255-(HEX2DEC(MID(A1441,2,2))+HEX2DEC(MID(A1441,4,2))+HEX2DEC(MID(A1441,6,2))+HEX2DEC(MID(A1441,8,2))+AllowedMask!AF109)+1),2))&gt;1,RIGHT(DEC2HEX(255-(HEX2DEC(MID(A1441,2,2))+HEX2DEC(MID(A1441,4,2))+HEX2DEC(MID(A1441,6,2))+HEX2DEC(MID(A1441,8,2))+AllowedMask!AF109)+1),2),"0"&amp;RIGHT(DEC2HEX(255-(HEX2DEC(MID(A1441,2,2))+HEX2DEC(MID(A1441,4,2))+HEX2DEC(MID(A1441,6,2))+HEX2DEC(MID(A1441,8,2))+AllowedMask!AF109)+1),2))</f>
        <v>A7</v>
      </c>
      <c r="G1441" s="83" t="s">
        <v>9178</v>
      </c>
      <c r="H1441" s="83" t="str">
        <f t="shared" ca="1" si="33"/>
        <v xml:space="preserve"> </v>
      </c>
    </row>
    <row r="1442" spans="1:8" s="83" customFormat="1" x14ac:dyDescent="0.2">
      <c r="A1442" s="54" t="s">
        <v>9179</v>
      </c>
      <c r="B1442" s="84" t="str">
        <f ca="1">LEFT(A1442,9)&amp;AllowedMask!AE110&amp;C1442</f>
        <v>:105A00000000000000000000000000000000000096</v>
      </c>
      <c r="C1442" s="83" t="str">
        <f ca="1">IF(LEN(RIGHT(DEC2HEX(255-(HEX2DEC(MID(A1442,2,2))+HEX2DEC(MID(A1442,4,2))+HEX2DEC(MID(A1442,6,2))+HEX2DEC(MID(A1442,8,2))+AllowedMask!AF110)+1),2))&gt;1,RIGHT(DEC2HEX(255-(HEX2DEC(MID(A1442,2,2))+HEX2DEC(MID(A1442,4,2))+HEX2DEC(MID(A1442,6,2))+HEX2DEC(MID(A1442,8,2))+AllowedMask!AF110)+1),2),"0"&amp;RIGHT(DEC2HEX(255-(HEX2DEC(MID(A1442,2,2))+HEX2DEC(MID(A1442,4,2))+HEX2DEC(MID(A1442,6,2))+HEX2DEC(MID(A1442,8,2))+AllowedMask!AF110)+1),2))</f>
        <v>96</v>
      </c>
      <c r="G1442" s="83" t="s">
        <v>9179</v>
      </c>
      <c r="H1442" s="83" t="str">
        <f t="shared" ca="1" si="33"/>
        <v xml:space="preserve"> </v>
      </c>
    </row>
    <row r="1443" spans="1:8" s="83" customFormat="1" x14ac:dyDescent="0.2">
      <c r="A1443" s="54" t="s">
        <v>9180</v>
      </c>
      <c r="B1443" s="84" t="str">
        <f ca="1">LEFT(A1443,9)&amp;AllowedMask!AE111&amp;C1443</f>
        <v>:105A10000000000000000000000000000000000086</v>
      </c>
      <c r="C1443" s="83" t="str">
        <f ca="1">IF(LEN(RIGHT(DEC2HEX(255-(HEX2DEC(MID(A1443,2,2))+HEX2DEC(MID(A1443,4,2))+HEX2DEC(MID(A1443,6,2))+HEX2DEC(MID(A1443,8,2))+AllowedMask!AF111)+1),2))&gt;1,RIGHT(DEC2HEX(255-(HEX2DEC(MID(A1443,2,2))+HEX2DEC(MID(A1443,4,2))+HEX2DEC(MID(A1443,6,2))+HEX2DEC(MID(A1443,8,2))+AllowedMask!AF111)+1),2),"0"&amp;RIGHT(DEC2HEX(255-(HEX2DEC(MID(A1443,2,2))+HEX2DEC(MID(A1443,4,2))+HEX2DEC(MID(A1443,6,2))+HEX2DEC(MID(A1443,8,2))+AllowedMask!AF111)+1),2))</f>
        <v>86</v>
      </c>
      <c r="G1443" s="83" t="s">
        <v>9180</v>
      </c>
      <c r="H1443" s="83" t="str">
        <f t="shared" ca="1" si="33"/>
        <v xml:space="preserve"> </v>
      </c>
    </row>
    <row r="1444" spans="1:8" s="83" customFormat="1" x14ac:dyDescent="0.2">
      <c r="A1444" s="54" t="s">
        <v>9181</v>
      </c>
      <c r="B1444" s="84" t="str">
        <f ca="1">LEFT(A1444,9)&amp;AllowedMask!AE112&amp;C1444</f>
        <v>:105A20000000000000000000000000000000000076</v>
      </c>
      <c r="C1444" s="83" t="str">
        <f ca="1">IF(LEN(RIGHT(DEC2HEX(255-(HEX2DEC(MID(A1444,2,2))+HEX2DEC(MID(A1444,4,2))+HEX2DEC(MID(A1444,6,2))+HEX2DEC(MID(A1444,8,2))+AllowedMask!AF112)+1),2))&gt;1,RIGHT(DEC2HEX(255-(HEX2DEC(MID(A1444,2,2))+HEX2DEC(MID(A1444,4,2))+HEX2DEC(MID(A1444,6,2))+HEX2DEC(MID(A1444,8,2))+AllowedMask!AF112)+1),2),"0"&amp;RIGHT(DEC2HEX(255-(HEX2DEC(MID(A1444,2,2))+HEX2DEC(MID(A1444,4,2))+HEX2DEC(MID(A1444,6,2))+HEX2DEC(MID(A1444,8,2))+AllowedMask!AF112)+1),2))</f>
        <v>76</v>
      </c>
      <c r="G1444" s="83" t="s">
        <v>9181</v>
      </c>
      <c r="H1444" s="83" t="str">
        <f t="shared" ca="1" si="33"/>
        <v xml:space="preserve"> </v>
      </c>
    </row>
    <row r="1445" spans="1:8" s="83" customFormat="1" x14ac:dyDescent="0.2">
      <c r="A1445" s="54" t="s">
        <v>9182</v>
      </c>
      <c r="B1445" s="84" t="str">
        <f ca="1">LEFT(A1445,9)&amp;AllowedMask!AE113&amp;C1445</f>
        <v>:105A30000000000000000000000000000000000066</v>
      </c>
      <c r="C1445" s="83" t="str">
        <f ca="1">IF(LEN(RIGHT(DEC2HEX(255-(HEX2DEC(MID(A1445,2,2))+HEX2DEC(MID(A1445,4,2))+HEX2DEC(MID(A1445,6,2))+HEX2DEC(MID(A1445,8,2))+AllowedMask!AF113)+1),2))&gt;1,RIGHT(DEC2HEX(255-(HEX2DEC(MID(A1445,2,2))+HEX2DEC(MID(A1445,4,2))+HEX2DEC(MID(A1445,6,2))+HEX2DEC(MID(A1445,8,2))+AllowedMask!AF113)+1),2),"0"&amp;RIGHT(DEC2HEX(255-(HEX2DEC(MID(A1445,2,2))+HEX2DEC(MID(A1445,4,2))+HEX2DEC(MID(A1445,6,2))+HEX2DEC(MID(A1445,8,2))+AllowedMask!AF113)+1),2))</f>
        <v>66</v>
      </c>
      <c r="G1445" s="83" t="s">
        <v>9182</v>
      </c>
      <c r="H1445" s="83" t="str">
        <f t="shared" ca="1" si="33"/>
        <v xml:space="preserve"> </v>
      </c>
    </row>
    <row r="1446" spans="1:8" s="83" customFormat="1" x14ac:dyDescent="0.2">
      <c r="A1446" s="54" t="s">
        <v>9183</v>
      </c>
      <c r="B1446" s="84" t="str">
        <f ca="1">LEFT(A1446,9)&amp;AllowedMask!AE114&amp;AllowedMask!AE212&amp;C1446</f>
        <v>:105A4000000000000000000007070707070707071E</v>
      </c>
      <c r="C1446" s="83" t="str">
        <f ca="1">IF(LEN(RIGHT(DEC2HEX(255-(HEX2DEC(MID(A1446,2,2))+HEX2DEC(MID(A1446,4,2))+HEX2DEC(MID(A1446,6,2))+HEX2DEC(MID(A1446,8,2))+AllowedMask!AF114+AllowedMask!AF212)+1),2))&gt;1,RIGHT(DEC2HEX(255-(HEX2DEC(MID(A1446,2,2))+HEX2DEC(MID(A1446,4,2))+HEX2DEC(MID(A1446,6,2))+HEX2DEC(MID(A1446,8,2))+AllowedMask!AF114+AllowedMask!AF212)+1),2),"0"&amp;RIGHT(DEC2HEX(255-(HEX2DEC(MID(A1446,2,2))+HEX2DEC(MID(A1446,4,2))+HEX2DEC(MID(A1446,6,2))+HEX2DEC(MID(A1446,8,2))+AllowedMask!AF114+AllowedMask!AF212)+1),2))</f>
        <v>1E</v>
      </c>
      <c r="G1446" s="83" t="s">
        <v>10877</v>
      </c>
      <c r="H1446" s="83" t="str">
        <f t="shared" ca="1" si="33"/>
        <v xml:space="preserve"> </v>
      </c>
    </row>
    <row r="1447" spans="1:8" s="83" customFormat="1" x14ac:dyDescent="0.2">
      <c r="A1447" s="56" t="s">
        <v>9184</v>
      </c>
      <c r="B1447" s="84" t="str">
        <f ca="1">LEFT(A1447,9)&amp;AllowedMask!AE213&amp;C1447</f>
        <v>:105A500007070707070707070707070707070707D6</v>
      </c>
      <c r="C1447" s="83" t="str">
        <f ca="1">IF(LEN(RIGHT(DEC2HEX(255-(HEX2DEC(MID(A1447,2,2))+HEX2DEC(MID(A1447,4,2))+HEX2DEC(MID(A1447,6,2))+HEX2DEC(MID(A1447,8,2))+AllowedMask!AF213)+1),2))&gt;1,RIGHT(DEC2HEX(255-(HEX2DEC(MID(A1447,2,2))+HEX2DEC(MID(A1447,4,2))+HEX2DEC(MID(A1447,6,2))+HEX2DEC(MID(A1447,8,2))+AllowedMask!AF213)+1),2),"0"&amp;RIGHT(DEC2HEX(255-(HEX2DEC(MID(A1447,2,2))+HEX2DEC(MID(A1447,4,2))+HEX2DEC(MID(A1447,6,2))+HEX2DEC(MID(A1447,8,2))+AllowedMask!AF213)+1),2))</f>
        <v>D6</v>
      </c>
      <c r="G1447" s="83" t="s">
        <v>10878</v>
      </c>
      <c r="H1447" s="83" t="str">
        <f t="shared" ca="1" si="33"/>
        <v xml:space="preserve"> </v>
      </c>
    </row>
    <row r="1448" spans="1:8" s="83" customFormat="1" x14ac:dyDescent="0.2">
      <c r="A1448" s="56" t="s">
        <v>9185</v>
      </c>
      <c r="B1448" s="84" t="str">
        <f ca="1">LEFT(A1448,9)&amp;AllowedMask!AE214&amp;C1448</f>
        <v>:105A600007070707070707070707070707070707C6</v>
      </c>
      <c r="C1448" s="83" t="str">
        <f ca="1">IF(LEN(RIGHT(DEC2HEX(255-(HEX2DEC(MID(A1448,2,2))+HEX2DEC(MID(A1448,4,2))+HEX2DEC(MID(A1448,6,2))+HEX2DEC(MID(A1448,8,2))+AllowedMask!AF214)+1),2))&gt;1,RIGHT(DEC2HEX(255-(HEX2DEC(MID(A1448,2,2))+HEX2DEC(MID(A1448,4,2))+HEX2DEC(MID(A1448,6,2))+HEX2DEC(MID(A1448,8,2))+AllowedMask!AF214)+1),2),"0"&amp;RIGHT(DEC2HEX(255-(HEX2DEC(MID(A1448,2,2))+HEX2DEC(MID(A1448,4,2))+HEX2DEC(MID(A1448,6,2))+HEX2DEC(MID(A1448,8,2))+AllowedMask!AF214)+1),2))</f>
        <v>C6</v>
      </c>
      <c r="G1448" s="83" t="s">
        <v>10879</v>
      </c>
      <c r="H1448" s="83" t="str">
        <f t="shared" ca="1" si="33"/>
        <v xml:space="preserve"> </v>
      </c>
    </row>
    <row r="1449" spans="1:8" s="83" customFormat="1" x14ac:dyDescent="0.2">
      <c r="A1449" s="56" t="s">
        <v>9186</v>
      </c>
      <c r="B1449" s="84" t="str">
        <f ca="1">LEFT(A1449,9)&amp;AllowedMask!AE215&amp;C1449</f>
        <v>:105A700007070707070707070707070707070707B6</v>
      </c>
      <c r="C1449" s="83" t="str">
        <f ca="1">IF(LEN(RIGHT(DEC2HEX(255-(HEX2DEC(MID(A1449,2,2))+HEX2DEC(MID(A1449,4,2))+HEX2DEC(MID(A1449,6,2))+HEX2DEC(MID(A1449,8,2))+AllowedMask!AF215)+1),2))&gt;1,RIGHT(DEC2HEX(255-(HEX2DEC(MID(A1449,2,2))+HEX2DEC(MID(A1449,4,2))+HEX2DEC(MID(A1449,6,2))+HEX2DEC(MID(A1449,8,2))+AllowedMask!AF215)+1),2),"0"&amp;RIGHT(DEC2HEX(255-(HEX2DEC(MID(A1449,2,2))+HEX2DEC(MID(A1449,4,2))+HEX2DEC(MID(A1449,6,2))+HEX2DEC(MID(A1449,8,2))+AllowedMask!AF215)+1),2))</f>
        <v>B6</v>
      </c>
      <c r="G1449" s="83" t="s">
        <v>10880</v>
      </c>
      <c r="H1449" s="83" t="str">
        <f t="shared" ca="1" si="33"/>
        <v xml:space="preserve"> </v>
      </c>
    </row>
    <row r="1450" spans="1:8" s="83" customFormat="1" x14ac:dyDescent="0.2">
      <c r="A1450" s="56" t="s">
        <v>9187</v>
      </c>
      <c r="B1450" s="84" t="str">
        <f ca="1">LEFT(A1450,9)&amp;AllowedMask!AE216&amp;C1450</f>
        <v>:105A800007070707000000000000000000000000FA</v>
      </c>
      <c r="C1450" s="83" t="str">
        <f ca="1">IF(LEN(RIGHT(DEC2HEX(255-(HEX2DEC(MID(A1450,2,2))+HEX2DEC(MID(A1450,4,2))+HEX2DEC(MID(A1450,6,2))+HEX2DEC(MID(A1450,8,2))+AllowedMask!AF216)+1),2))&gt;1,RIGHT(DEC2HEX(255-(HEX2DEC(MID(A1450,2,2))+HEX2DEC(MID(A1450,4,2))+HEX2DEC(MID(A1450,6,2))+HEX2DEC(MID(A1450,8,2))+AllowedMask!AF216)+1),2),"0"&amp;RIGHT(DEC2HEX(255-(HEX2DEC(MID(A1450,2,2))+HEX2DEC(MID(A1450,4,2))+HEX2DEC(MID(A1450,6,2))+HEX2DEC(MID(A1450,8,2))+AllowedMask!AF216)+1),2))</f>
        <v>FA</v>
      </c>
      <c r="G1450" s="83" t="s">
        <v>10881</v>
      </c>
      <c r="H1450" s="83" t="str">
        <f t="shared" ca="1" si="33"/>
        <v xml:space="preserve"> </v>
      </c>
    </row>
    <row r="1451" spans="1:8" s="83" customFormat="1" x14ac:dyDescent="0.2">
      <c r="A1451" s="56" t="s">
        <v>9188</v>
      </c>
      <c r="B1451" s="84" t="str">
        <f ca="1">LEFT(A1451,9)&amp;AllowedMask!AE217&amp;C1451</f>
        <v>:105A90000000000000000000000000000000000006</v>
      </c>
      <c r="C1451" s="83" t="str">
        <f ca="1">IF(LEN(RIGHT(DEC2HEX(255-(HEX2DEC(MID(A1451,2,2))+HEX2DEC(MID(A1451,4,2))+HEX2DEC(MID(A1451,6,2))+HEX2DEC(MID(A1451,8,2))+AllowedMask!AF217)+1),2))&gt;1,RIGHT(DEC2HEX(255-(HEX2DEC(MID(A1451,2,2))+HEX2DEC(MID(A1451,4,2))+HEX2DEC(MID(A1451,6,2))+HEX2DEC(MID(A1451,8,2))+AllowedMask!AF217)+1),2),"0"&amp;RIGHT(DEC2HEX(255-(HEX2DEC(MID(A1451,2,2))+HEX2DEC(MID(A1451,4,2))+HEX2DEC(MID(A1451,6,2))+HEX2DEC(MID(A1451,8,2))+AllowedMask!AF217)+1),2))</f>
        <v>06</v>
      </c>
      <c r="G1451" s="83" t="s">
        <v>9188</v>
      </c>
      <c r="H1451" s="83" t="str">
        <f t="shared" ca="1" si="33"/>
        <v xml:space="preserve"> </v>
      </c>
    </row>
    <row r="1452" spans="1:8" s="83" customFormat="1" x14ac:dyDescent="0.2">
      <c r="A1452" s="56" t="s">
        <v>9798</v>
      </c>
      <c r="B1452" s="84" t="str">
        <f ca="1">LEFT(A1452,9)&amp;AllowedMask!AE218&amp;AllowedMask!AZ4&amp;C1452</f>
        <v>:105AA00000000000000000000000000000000001F5</v>
      </c>
      <c r="C1452" s="83" t="str">
        <f ca="1">IF(LEN(RIGHT(DEC2HEX(255-(HEX2DEC(MID(A1452,2,2))+HEX2DEC(MID(A1452,4,2))+HEX2DEC(MID(A1452,6,2))+HEX2DEC(MID(A1452,8,2))+AllowedMask!AF218+AllowedMask!BA4)+1),2))&gt;1,RIGHT(DEC2HEX(255-(HEX2DEC(MID(A1452,2,2))+HEX2DEC(MID(A1452,4,2))+HEX2DEC(MID(A1452,6,2))+HEX2DEC(MID(A1452,8,2))+AllowedMask!AF218+AllowedMask!BA4)+1),2),"0"&amp;RIGHT(DEC2HEX(255-(HEX2DEC(MID(A1452,2,2))+HEX2DEC(MID(A1452,4,2))+HEX2DEC(MID(A1452,6,2))+HEX2DEC(MID(A1452,8,2))+AllowedMask!AF218+AllowedMask!BA4)+1),2))</f>
        <v>F5</v>
      </c>
      <c r="G1452" s="83" t="s">
        <v>11215</v>
      </c>
      <c r="H1452" s="83">
        <f t="shared" ca="1" si="33"/>
        <v>1</v>
      </c>
    </row>
    <row r="1453" spans="1:8" s="83" customFormat="1" x14ac:dyDescent="0.2">
      <c r="A1453" s="361" t="s">
        <v>9189</v>
      </c>
      <c r="B1453" s="84" t="str">
        <f ca="1">LEFT(A1453,9)&amp;AllowedMask!AZ5&amp;C1453</f>
        <v>:105AB00000000000000000000000000000000000E6</v>
      </c>
      <c r="C1453" s="83" t="str">
        <f ca="1">IF(LEN(RIGHT(DEC2HEX(255-(HEX2DEC(MID(A1453,2,2))+HEX2DEC(MID(A1453,4,2))+HEX2DEC(MID(A1453,6,2))+HEX2DEC(MID(A1453,8,2))+AllowedMask!BA5)+1),2))&gt;1,RIGHT(DEC2HEX(255-(HEX2DEC(MID(A1453,2,2))+HEX2DEC(MID(A1453,4,2))+HEX2DEC(MID(A1453,6,2))+HEX2DEC(MID(A1453,8,2))+AllowedMask!BA5)+1),2),"0"&amp;RIGHT(DEC2HEX(255-(HEX2DEC(MID(A1453,2,2))+HEX2DEC(MID(A1453,4,2))+HEX2DEC(MID(A1453,6,2))+HEX2DEC(MID(A1453,8,2))+AllowedMask!BA5)+1),2))</f>
        <v>E6</v>
      </c>
      <c r="G1453" s="83" t="s">
        <v>9189</v>
      </c>
      <c r="H1453" s="83" t="str">
        <f t="shared" ca="1" si="33"/>
        <v xml:space="preserve"> </v>
      </c>
    </row>
    <row r="1454" spans="1:8" s="83" customFormat="1" x14ac:dyDescent="0.2">
      <c r="A1454" s="361" t="s">
        <v>9190</v>
      </c>
      <c r="B1454" s="84" t="str">
        <f ca="1">LEFT(A1454,9)&amp;AllowedMask!AZ6&amp;C1454</f>
        <v>:105AC00000000000000000000000000000000000D6</v>
      </c>
      <c r="C1454" s="83" t="str">
        <f ca="1">IF(LEN(RIGHT(DEC2HEX(255-(HEX2DEC(MID(A1454,2,2))+HEX2DEC(MID(A1454,4,2))+HEX2DEC(MID(A1454,6,2))+HEX2DEC(MID(A1454,8,2))+AllowedMask!BA6)+1),2))&gt;1,RIGHT(DEC2HEX(255-(HEX2DEC(MID(A1454,2,2))+HEX2DEC(MID(A1454,4,2))+HEX2DEC(MID(A1454,6,2))+HEX2DEC(MID(A1454,8,2))+AllowedMask!BA6)+1),2),"0"&amp;RIGHT(DEC2HEX(255-(HEX2DEC(MID(A1454,2,2))+HEX2DEC(MID(A1454,4,2))+HEX2DEC(MID(A1454,6,2))+HEX2DEC(MID(A1454,8,2))+AllowedMask!BA6)+1),2))</f>
        <v>D6</v>
      </c>
      <c r="G1454" s="83" t="s">
        <v>9190</v>
      </c>
      <c r="H1454" s="83" t="str">
        <f t="shared" ca="1" si="33"/>
        <v xml:space="preserve"> </v>
      </c>
    </row>
    <row r="1455" spans="1:8" s="83" customFormat="1" x14ac:dyDescent="0.2">
      <c r="A1455" s="361" t="s">
        <v>9191</v>
      </c>
      <c r="B1455" s="84" t="str">
        <f ca="1">LEFT(A1455,9)&amp;AllowedMask!AZ7&amp;C1455</f>
        <v>:105AD00000000000000000000000000000000000C6</v>
      </c>
      <c r="C1455" s="83" t="str">
        <f ca="1">IF(LEN(RIGHT(DEC2HEX(255-(HEX2DEC(MID(A1455,2,2))+HEX2DEC(MID(A1455,4,2))+HEX2DEC(MID(A1455,6,2))+HEX2DEC(MID(A1455,8,2))+AllowedMask!BA7)+1),2))&gt;1,RIGHT(DEC2HEX(255-(HEX2DEC(MID(A1455,2,2))+HEX2DEC(MID(A1455,4,2))+HEX2DEC(MID(A1455,6,2))+HEX2DEC(MID(A1455,8,2))+AllowedMask!BA7)+1),2),"0"&amp;RIGHT(DEC2HEX(255-(HEX2DEC(MID(A1455,2,2))+HEX2DEC(MID(A1455,4,2))+HEX2DEC(MID(A1455,6,2))+HEX2DEC(MID(A1455,8,2))+AllowedMask!BA7)+1),2))</f>
        <v>C6</v>
      </c>
      <c r="G1455" s="83" t="s">
        <v>9191</v>
      </c>
      <c r="H1455" s="83" t="str">
        <f t="shared" ca="1" si="33"/>
        <v xml:space="preserve"> </v>
      </c>
    </row>
    <row r="1456" spans="1:8" s="83" customFormat="1" x14ac:dyDescent="0.2">
      <c r="A1456" s="361" t="s">
        <v>9192</v>
      </c>
      <c r="B1456" s="84" t="str">
        <f ca="1">LEFT(A1456,9)&amp;AllowedMask!AZ8&amp;C1456</f>
        <v>:105AE00000000000000000000000000000000000B6</v>
      </c>
      <c r="C1456" s="83" t="str">
        <f ca="1">IF(LEN(RIGHT(DEC2HEX(255-(HEX2DEC(MID(A1456,2,2))+HEX2DEC(MID(A1456,4,2))+HEX2DEC(MID(A1456,6,2))+HEX2DEC(MID(A1456,8,2))+AllowedMask!BA8)+1),2))&gt;1,RIGHT(DEC2HEX(255-(HEX2DEC(MID(A1456,2,2))+HEX2DEC(MID(A1456,4,2))+HEX2DEC(MID(A1456,6,2))+HEX2DEC(MID(A1456,8,2))+AllowedMask!BA8)+1),2),"0"&amp;RIGHT(DEC2HEX(255-(HEX2DEC(MID(A1456,2,2))+HEX2DEC(MID(A1456,4,2))+HEX2DEC(MID(A1456,6,2))+HEX2DEC(MID(A1456,8,2))+AllowedMask!BA8)+1),2))</f>
        <v>B6</v>
      </c>
      <c r="G1456" s="83" t="s">
        <v>9192</v>
      </c>
      <c r="H1456" s="83" t="str">
        <f t="shared" ca="1" si="33"/>
        <v xml:space="preserve"> </v>
      </c>
    </row>
    <row r="1457" spans="1:8" s="83" customFormat="1" x14ac:dyDescent="0.2">
      <c r="A1457" s="361" t="s">
        <v>9193</v>
      </c>
      <c r="B1457" s="84" t="str">
        <f ca="1">LEFT(A1457,9)&amp;AllowedMask!AZ9&amp;C1457</f>
        <v>:105AF00000000000000000000000000000000000A6</v>
      </c>
      <c r="C1457" s="83" t="str">
        <f ca="1">IF(LEN(RIGHT(DEC2HEX(255-(HEX2DEC(MID(A1457,2,2))+HEX2DEC(MID(A1457,4,2))+HEX2DEC(MID(A1457,6,2))+HEX2DEC(MID(A1457,8,2))+AllowedMask!BA9)+1),2))&gt;1,RIGHT(DEC2HEX(255-(HEX2DEC(MID(A1457,2,2))+HEX2DEC(MID(A1457,4,2))+HEX2DEC(MID(A1457,6,2))+HEX2DEC(MID(A1457,8,2))+AllowedMask!BA9)+1),2),"0"&amp;RIGHT(DEC2HEX(255-(HEX2DEC(MID(A1457,2,2))+HEX2DEC(MID(A1457,4,2))+HEX2DEC(MID(A1457,6,2))+HEX2DEC(MID(A1457,8,2))+AllowedMask!BA9)+1),2))</f>
        <v>A6</v>
      </c>
      <c r="G1457" s="83" t="s">
        <v>9193</v>
      </c>
      <c r="H1457" s="83" t="str">
        <f t="shared" ca="1" si="33"/>
        <v xml:space="preserve"> </v>
      </c>
    </row>
    <row r="1458" spans="1:8" s="83" customFormat="1" x14ac:dyDescent="0.2">
      <c r="A1458" s="361" t="s">
        <v>9194</v>
      </c>
      <c r="B1458" s="84" t="str">
        <f ca="1">LEFT(A1458,9)&amp;AllowedMask!AZ10&amp;C1458</f>
        <v>:105B00000000000000000000000000000000000095</v>
      </c>
      <c r="C1458" s="83" t="str">
        <f ca="1">IF(LEN(RIGHT(DEC2HEX(255-(HEX2DEC(MID(A1458,2,2))+HEX2DEC(MID(A1458,4,2))+HEX2DEC(MID(A1458,6,2))+HEX2DEC(MID(A1458,8,2))+AllowedMask!BA10)+1),2))&gt;1,RIGHT(DEC2HEX(255-(HEX2DEC(MID(A1458,2,2))+HEX2DEC(MID(A1458,4,2))+HEX2DEC(MID(A1458,6,2))+HEX2DEC(MID(A1458,8,2))+AllowedMask!BA10)+1),2),"0"&amp;RIGHT(DEC2HEX(255-(HEX2DEC(MID(A1458,2,2))+HEX2DEC(MID(A1458,4,2))+HEX2DEC(MID(A1458,6,2))+HEX2DEC(MID(A1458,8,2))+AllowedMask!BA10)+1),2))</f>
        <v>95</v>
      </c>
      <c r="G1458" s="83" t="s">
        <v>9194</v>
      </c>
      <c r="H1458" s="83" t="str">
        <f t="shared" ca="1" si="33"/>
        <v xml:space="preserve"> </v>
      </c>
    </row>
    <row r="1459" spans="1:8" s="83" customFormat="1" x14ac:dyDescent="0.2">
      <c r="A1459" s="55" t="s">
        <v>9195</v>
      </c>
      <c r="B1459" s="84" t="str">
        <f ca="1">LEFT(A1459,9)&amp;AllowedMask!AT4&amp;C1459</f>
        <v>:105B10000000000000000000000000000000000085</v>
      </c>
      <c r="C1459" s="83" t="str">
        <f t="shared" ref="C1459:C1464" ca="1" si="35">IF(LEN(D1459)&gt;1,D1459,"0"&amp;D1459)</f>
        <v>85</v>
      </c>
      <c r="D1459" s="83" t="str">
        <f ca="1">RIGHT(DEC2HEX(255-(HEX2DEC(MID(A1459,2,2))+HEX2DEC(MID(A1459,4,2))+HEX2DEC(MID(A1459,6,2))+HEX2DEC(MID(A1459,8,2))+AllowedMask!AU4)+1),2)</f>
        <v>85</v>
      </c>
      <c r="G1459" s="83" t="s">
        <v>9195</v>
      </c>
      <c r="H1459" s="83" t="str">
        <f t="shared" ca="1" si="33"/>
        <v xml:space="preserve"> </v>
      </c>
    </row>
    <row r="1460" spans="1:8" s="83" customFormat="1" x14ac:dyDescent="0.2">
      <c r="A1460" s="55" t="s">
        <v>9196</v>
      </c>
      <c r="B1460" s="84" t="str">
        <f ca="1">LEFT(A1460,9)&amp;AllowedMask!AT5&amp;C1460</f>
        <v>:105B20000000000000000000000000000000000075</v>
      </c>
      <c r="C1460" s="83" t="str">
        <f t="shared" ca="1" si="35"/>
        <v>75</v>
      </c>
      <c r="D1460" s="83" t="str">
        <f ca="1">RIGHT(DEC2HEX(255-(HEX2DEC(MID(A1460,2,2))+HEX2DEC(MID(A1460,4,2))+HEX2DEC(MID(A1460,6,2))+HEX2DEC(MID(A1460,8,2))+AllowedMask!AU5)+1),2)</f>
        <v>75</v>
      </c>
      <c r="G1460" s="83" t="s">
        <v>9196</v>
      </c>
      <c r="H1460" s="83" t="str">
        <f t="shared" ca="1" si="33"/>
        <v xml:space="preserve"> </v>
      </c>
    </row>
    <row r="1461" spans="1:8" s="83" customFormat="1" x14ac:dyDescent="0.2">
      <c r="A1461" s="55" t="s">
        <v>9197</v>
      </c>
      <c r="B1461" s="84" t="str">
        <f ca="1">LEFT(A1461,9)&amp;AllowedMask!AT6&amp;C1461</f>
        <v>:105B30000000000000000000000000000000000065</v>
      </c>
      <c r="C1461" s="83" t="str">
        <f t="shared" ca="1" si="35"/>
        <v>65</v>
      </c>
      <c r="D1461" s="83" t="str">
        <f ca="1">RIGHT(DEC2HEX(255-(HEX2DEC(MID(A1461,2,2))+HEX2DEC(MID(A1461,4,2))+HEX2DEC(MID(A1461,6,2))+HEX2DEC(MID(A1461,8,2))+AllowedMask!AU6)+1),2)</f>
        <v>65</v>
      </c>
      <c r="G1461" s="83" t="s">
        <v>9197</v>
      </c>
      <c r="H1461" s="83" t="str">
        <f t="shared" ca="1" si="33"/>
        <v xml:space="preserve"> </v>
      </c>
    </row>
    <row r="1462" spans="1:8" s="83" customFormat="1" x14ac:dyDescent="0.2">
      <c r="A1462" s="55" t="s">
        <v>9198</v>
      </c>
      <c r="B1462" s="84" t="str">
        <f ca="1">LEFT(A1462,9)&amp;AllowedMask!AT7&amp;C1462</f>
        <v>:105B40000000000000000000000000000000000055</v>
      </c>
      <c r="C1462" s="83" t="str">
        <f t="shared" ca="1" si="35"/>
        <v>55</v>
      </c>
      <c r="D1462" s="83" t="str">
        <f ca="1">RIGHT(DEC2HEX(255-(HEX2DEC(MID(A1462,2,2))+HEX2DEC(MID(A1462,4,2))+HEX2DEC(MID(A1462,6,2))+HEX2DEC(MID(A1462,8,2))+AllowedMask!AU7)+1),2)</f>
        <v>55</v>
      </c>
      <c r="G1462" s="83" t="s">
        <v>9198</v>
      </c>
      <c r="H1462" s="83" t="str">
        <f t="shared" ca="1" si="33"/>
        <v xml:space="preserve"> </v>
      </c>
    </row>
    <row r="1463" spans="1:8" s="83" customFormat="1" x14ac:dyDescent="0.2">
      <c r="A1463" s="55" t="s">
        <v>9199</v>
      </c>
      <c r="B1463" s="84" t="str">
        <f ca="1">LEFT(A1463,9)&amp;AllowedMask!AT8&amp;C1463</f>
        <v>:105B50000000000000000000000000000000000045</v>
      </c>
      <c r="C1463" s="83" t="str">
        <f t="shared" ca="1" si="35"/>
        <v>45</v>
      </c>
      <c r="D1463" s="83" t="str">
        <f ca="1">RIGHT(DEC2HEX(255-(HEX2DEC(MID(A1463,2,2))+HEX2DEC(MID(A1463,4,2))+HEX2DEC(MID(A1463,6,2))+HEX2DEC(MID(A1463,8,2))+AllowedMask!AU8)+1),2)</f>
        <v>45</v>
      </c>
      <c r="G1463" s="83" t="s">
        <v>9199</v>
      </c>
      <c r="H1463" s="83" t="str">
        <f t="shared" ca="1" si="33"/>
        <v xml:space="preserve"> </v>
      </c>
    </row>
    <row r="1464" spans="1:8" s="83" customFormat="1" x14ac:dyDescent="0.2">
      <c r="A1464" s="55" t="s">
        <v>9200</v>
      </c>
      <c r="B1464" s="84" t="str">
        <f ca="1">LEFT(A1464,9)&amp;AllowedMask!AT9&amp;C1464</f>
        <v>:105B60000000000000000000000000000000000035</v>
      </c>
      <c r="C1464" s="83" t="str">
        <f t="shared" ca="1" si="35"/>
        <v>35</v>
      </c>
      <c r="D1464" s="83" t="str">
        <f ca="1">RIGHT(DEC2HEX(255-(HEX2DEC(MID(A1464,2,2))+HEX2DEC(MID(A1464,4,2))+HEX2DEC(MID(A1464,6,2))+HEX2DEC(MID(A1464,8,2))+AllowedMask!AU9)+1),2)</f>
        <v>35</v>
      </c>
      <c r="G1464" s="83" t="s">
        <v>9200</v>
      </c>
      <c r="H1464" s="83" t="str">
        <f t="shared" ca="1" si="33"/>
        <v xml:space="preserve"> </v>
      </c>
    </row>
    <row r="1465" spans="1:8" s="83" customFormat="1" x14ac:dyDescent="0.2">
      <c r="A1465" s="55" t="s">
        <v>9201</v>
      </c>
      <c r="B1465" s="84" t="str">
        <f ca="1">LEFT(A1465,9)&amp;AllowedMask!AT10&amp;PositionIndicator!L4&amp;C1465</f>
        <v>:105B700000000000020C010C110A0B0A010A020AC3</v>
      </c>
      <c r="C1465" s="83" t="str">
        <f ca="1">IF(LEN(D1465)&gt;1,D1465,"0"&amp;D1465)</f>
        <v>C3</v>
      </c>
      <c r="D1465" s="83" t="str">
        <f ca="1">RIGHT(DEC2HEX(255-(HEX2DEC(MID(A1465,2,2))+HEX2DEC(MID(A1465,4,2))+HEX2DEC(MID(A1465,6,2))+HEX2DEC(MID(A1465,8,2))+PositionIndicator!M4+AllowedMask!AU10)+1),2)</f>
        <v>C3</v>
      </c>
      <c r="G1465" s="83" t="s">
        <v>10882</v>
      </c>
      <c r="H1465" s="83">
        <f t="shared" ca="1" si="33"/>
        <v>1</v>
      </c>
    </row>
    <row r="1466" spans="1:8" s="83" customFormat="1" x14ac:dyDescent="0.2">
      <c r="A1466" s="56" t="s">
        <v>9202</v>
      </c>
      <c r="B1466" s="84" t="str">
        <f ca="1">LEFT(A1466,9)&amp;PositionIndicator!L5&amp;C1466</f>
        <v>:105B8000030A040A050A060A070A080A090A0001A4</v>
      </c>
      <c r="C1466" s="83" t="str">
        <f t="shared" ref="C1466:C1477" ca="1" si="36">IF(LEN(D1466)&gt;1,D1466,"0"&amp;D1466)</f>
        <v>A4</v>
      </c>
      <c r="D1466" s="83" t="str">
        <f ca="1">RIGHT(DEC2HEX(255-(HEX2DEC(MID(A1466,2,2))+HEX2DEC(MID(A1466,4,2))+HEX2DEC(MID(A1466,6,2))+HEX2DEC(MID(A1466,8,2))+PositionIndicator!M5)+1),2)</f>
        <v>A4</v>
      </c>
      <c r="G1466" s="83" t="s">
        <v>10883</v>
      </c>
      <c r="H1466" s="83">
        <f t="shared" ca="1" si="33"/>
        <v>1</v>
      </c>
    </row>
    <row r="1467" spans="1:8" s="83" customFormat="1" x14ac:dyDescent="0.2">
      <c r="A1467" s="56" t="s">
        <v>9203</v>
      </c>
      <c r="B1467" s="84" t="str">
        <f ca="1">LEFT(A1467,9)&amp;PositionIndicator!L6&amp;C1467</f>
        <v>:105B900001010201030104010501060107010801D9</v>
      </c>
      <c r="C1467" s="83" t="str">
        <f t="shared" ca="1" si="36"/>
        <v>D9</v>
      </c>
      <c r="D1467" s="83" t="str">
        <f ca="1">RIGHT(DEC2HEX(255-(HEX2DEC(MID(A1467,2,2))+HEX2DEC(MID(A1467,4,2))+HEX2DEC(MID(A1467,6,2))+HEX2DEC(MID(A1467,8,2))+PositionIndicator!M6)+1),2)</f>
        <v>D9</v>
      </c>
      <c r="G1467" s="83" t="s">
        <v>10884</v>
      </c>
      <c r="H1467" s="83">
        <f t="shared" ca="1" si="33"/>
        <v>1</v>
      </c>
    </row>
    <row r="1468" spans="1:8" s="83" customFormat="1" x14ac:dyDescent="0.2">
      <c r="A1468" s="56" t="s">
        <v>9204</v>
      </c>
      <c r="B1468" s="84" t="str">
        <f ca="1">LEFT(A1468,9)&amp;PositionIndicator!L7&amp;C1468</f>
        <v>:105BA00009010002010202020302040205020602C8</v>
      </c>
      <c r="C1468" s="83" t="str">
        <f t="shared" ca="1" si="36"/>
        <v>C8</v>
      </c>
      <c r="D1468" s="83" t="str">
        <f ca="1">RIGHT(DEC2HEX(255-(HEX2DEC(MID(A1468,2,2))+HEX2DEC(MID(A1468,4,2))+HEX2DEC(MID(A1468,6,2))+HEX2DEC(MID(A1468,8,2))+PositionIndicator!M7)+1),2)</f>
        <v>C8</v>
      </c>
      <c r="G1468" s="83" t="s">
        <v>10885</v>
      </c>
      <c r="H1468" s="83">
        <f t="shared" ca="1" si="33"/>
        <v>1</v>
      </c>
    </row>
    <row r="1469" spans="1:8" s="83" customFormat="1" x14ac:dyDescent="0.2">
      <c r="A1469" s="56" t="s">
        <v>9205</v>
      </c>
      <c r="B1469" s="84" t="str">
        <f ca="1">LEFT(A1469,9)&amp;PositionIndicator!L8&amp;C1469</f>
        <v>:105BB0000702080209020A0A0A0A0A0A0A0A0A0A63</v>
      </c>
      <c r="C1469" s="83" t="str">
        <f t="shared" ca="1" si="36"/>
        <v>63</v>
      </c>
      <c r="D1469" s="83" t="str">
        <f ca="1">RIGHT(DEC2HEX(255-(HEX2DEC(MID(A1469,2,2))+HEX2DEC(MID(A1469,4,2))+HEX2DEC(MID(A1469,6,2))+HEX2DEC(MID(A1469,8,2))+PositionIndicator!M8)+1),2)</f>
        <v>63</v>
      </c>
      <c r="G1469" s="83" t="s">
        <v>10886</v>
      </c>
      <c r="H1469" s="83">
        <f t="shared" ca="1" si="33"/>
        <v>1</v>
      </c>
    </row>
    <row r="1470" spans="1:8" s="83" customFormat="1" x14ac:dyDescent="0.2">
      <c r="A1470" s="56" t="s">
        <v>9206</v>
      </c>
      <c r="B1470" s="84" t="str">
        <f ca="1">LEFT(A1470,9)&amp;PositionIndicator!L9&amp;C1470</f>
        <v>:105BC0000A0A0A0A0A0A0A0A0A0A0A0A0A0A0A0A35</v>
      </c>
      <c r="C1470" s="83" t="str">
        <f t="shared" ca="1" si="36"/>
        <v>35</v>
      </c>
      <c r="D1470" s="83" t="str">
        <f ca="1">RIGHT(DEC2HEX(255-(HEX2DEC(MID(A1470,2,2))+HEX2DEC(MID(A1470,4,2))+HEX2DEC(MID(A1470,6,2))+HEX2DEC(MID(A1470,8,2))+PositionIndicator!M9)+1),2)</f>
        <v>35</v>
      </c>
      <c r="G1470" s="83" t="s">
        <v>10887</v>
      </c>
      <c r="H1470" s="83" t="str">
        <f t="shared" ca="1" si="33"/>
        <v xml:space="preserve"> </v>
      </c>
    </row>
    <row r="1471" spans="1:8" s="83" customFormat="1" x14ac:dyDescent="0.2">
      <c r="A1471" s="56" t="s">
        <v>9207</v>
      </c>
      <c r="B1471" s="84" t="str">
        <f ca="1">LEFT(A1471,9)&amp;PositionIndicator!L10&amp;C1471</f>
        <v>:105BD0000A0A0A0A0A0A0A0A0A0A0A0A0A0A0A0A25</v>
      </c>
      <c r="C1471" s="83" t="str">
        <f t="shared" ca="1" si="36"/>
        <v>25</v>
      </c>
      <c r="D1471" s="83" t="str">
        <f ca="1">RIGHT(DEC2HEX(255-(HEX2DEC(MID(A1471,2,2))+HEX2DEC(MID(A1471,4,2))+HEX2DEC(MID(A1471,6,2))+HEX2DEC(MID(A1471,8,2))+PositionIndicator!M10)+1),2)</f>
        <v>25</v>
      </c>
      <c r="G1471" s="83" t="s">
        <v>10888</v>
      </c>
      <c r="H1471" s="83" t="str">
        <f t="shared" ca="1" si="33"/>
        <v xml:space="preserve"> </v>
      </c>
    </row>
    <row r="1472" spans="1:8" s="83" customFormat="1" x14ac:dyDescent="0.2">
      <c r="A1472" s="56" t="s">
        <v>9208</v>
      </c>
      <c r="B1472" s="84" t="str">
        <f ca="1">LEFT(A1472,9)&amp;PositionIndicator!L11&amp;C1472</f>
        <v>:105BE0000A0A0A0A0A0A0A0A0A0A0A0A0A0A0A0A15</v>
      </c>
      <c r="C1472" s="83" t="str">
        <f t="shared" ca="1" si="36"/>
        <v>15</v>
      </c>
      <c r="D1472" s="83" t="str">
        <f ca="1">RIGHT(DEC2HEX(255-(HEX2DEC(MID(A1472,2,2))+HEX2DEC(MID(A1472,4,2))+HEX2DEC(MID(A1472,6,2))+HEX2DEC(MID(A1472,8,2))+PositionIndicator!M11)+1),2)</f>
        <v>15</v>
      </c>
      <c r="G1472" s="83" t="s">
        <v>10889</v>
      </c>
      <c r="H1472" s="83" t="str">
        <f t="shared" ca="1" si="33"/>
        <v xml:space="preserve"> </v>
      </c>
    </row>
    <row r="1473" spans="1:8" s="83" customFormat="1" x14ac:dyDescent="0.2">
      <c r="A1473" s="56" t="s">
        <v>9209</v>
      </c>
      <c r="B1473" s="84" t="str">
        <f ca="1">LEFT(A1473,9)&amp;PositionIndicator!L12&amp;C1473</f>
        <v>:105BF0000A0A0A0A0A0A0A0A0A0A0A0A0A0A0A0A05</v>
      </c>
      <c r="C1473" s="83" t="str">
        <f t="shared" ca="1" si="36"/>
        <v>05</v>
      </c>
      <c r="D1473" s="83" t="str">
        <f ca="1">RIGHT(DEC2HEX(255-(HEX2DEC(MID(A1473,2,2))+HEX2DEC(MID(A1473,4,2))+HEX2DEC(MID(A1473,6,2))+HEX2DEC(MID(A1473,8,2))+PositionIndicator!M12)+1),2)</f>
        <v>05</v>
      </c>
      <c r="G1473" s="83" t="s">
        <v>10890</v>
      </c>
      <c r="H1473" s="83" t="str">
        <f t="shared" ca="1" si="33"/>
        <v xml:space="preserve"> </v>
      </c>
    </row>
    <row r="1474" spans="1:8" s="83" customFormat="1" x14ac:dyDescent="0.2">
      <c r="A1474" s="56" t="s">
        <v>9210</v>
      </c>
      <c r="B1474" s="84" t="str">
        <f ca="1">LEFT(A1474,9)&amp;PositionIndicator!L13&amp;C1474</f>
        <v>:105C00000A0A0A0A0A0A0A0A0A0A0A0A0A0A0A0AF4</v>
      </c>
      <c r="C1474" s="83" t="str">
        <f t="shared" ca="1" si="36"/>
        <v>F4</v>
      </c>
      <c r="D1474" s="83" t="str">
        <f ca="1">RIGHT(DEC2HEX(255-(HEX2DEC(MID(A1474,2,2))+HEX2DEC(MID(A1474,4,2))+HEX2DEC(MID(A1474,6,2))+HEX2DEC(MID(A1474,8,2))+PositionIndicator!M13)+1),2)</f>
        <v>F4</v>
      </c>
      <c r="G1474" s="83" t="s">
        <v>10891</v>
      </c>
      <c r="H1474" s="83" t="str">
        <f t="shared" ca="1" si="33"/>
        <v xml:space="preserve"> </v>
      </c>
    </row>
    <row r="1475" spans="1:8" s="83" customFormat="1" x14ac:dyDescent="0.2">
      <c r="A1475" s="56" t="s">
        <v>9211</v>
      </c>
      <c r="B1475" s="84" t="str">
        <f ca="1">LEFT(A1475,9)&amp;PositionIndicator!L14&amp;C1475</f>
        <v>:105C10000A0A0A0A0A0A0A0A0A0A0A0A0A0A0A0AE4</v>
      </c>
      <c r="C1475" s="83" t="str">
        <f t="shared" ca="1" si="36"/>
        <v>E4</v>
      </c>
      <c r="D1475" s="83" t="str">
        <f ca="1">RIGHT(DEC2HEX(255-(HEX2DEC(MID(A1475,2,2))+HEX2DEC(MID(A1475,4,2))+HEX2DEC(MID(A1475,6,2))+HEX2DEC(MID(A1475,8,2))+PositionIndicator!M14)+1),2)</f>
        <v>E4</v>
      </c>
      <c r="G1475" s="83" t="s">
        <v>10892</v>
      </c>
      <c r="H1475" s="83" t="str">
        <f t="shared" ref="H1475:H1538" ca="1" si="37">IF(B1475&lt;&gt;G1475,1," ")</f>
        <v xml:space="preserve"> </v>
      </c>
    </row>
    <row r="1476" spans="1:8" s="83" customFormat="1" x14ac:dyDescent="0.2">
      <c r="A1476" s="56" t="s">
        <v>9212</v>
      </c>
      <c r="B1476" s="84" t="str">
        <f ca="1">LEFT(A1476,9)&amp;PositionIndicator!L15&amp;C1476</f>
        <v>:105C20000A0A0A0A0A0A0A0A0A0A0A0A0A0A0A0AD4</v>
      </c>
      <c r="C1476" s="83" t="str">
        <f t="shared" ca="1" si="36"/>
        <v>D4</v>
      </c>
      <c r="D1476" s="83" t="str">
        <f ca="1">RIGHT(DEC2HEX(255-(HEX2DEC(MID(A1476,2,2))+HEX2DEC(MID(A1476,4,2))+HEX2DEC(MID(A1476,6,2))+HEX2DEC(MID(A1476,8,2))+PositionIndicator!M15)+1),2)</f>
        <v>D4</v>
      </c>
      <c r="G1476" s="83" t="s">
        <v>10893</v>
      </c>
      <c r="H1476" s="83" t="str">
        <f t="shared" ca="1" si="37"/>
        <v xml:space="preserve"> </v>
      </c>
    </row>
    <row r="1477" spans="1:8" s="83" customFormat="1" x14ac:dyDescent="0.2">
      <c r="A1477" s="56" t="s">
        <v>9802</v>
      </c>
      <c r="B1477" s="84" t="str">
        <f ca="1">LEFT(A1477,9)&amp;PositionIndicator!L16&amp;MID(A1477,34,8)&amp;C1477</f>
        <v>:105C30000A0A0A0A0A0A0A0A0A0A0A0A00000000EC</v>
      </c>
      <c r="C1477" s="83" t="str">
        <f t="shared" ca="1" si="36"/>
        <v>EC</v>
      </c>
      <c r="D1477" s="83" t="str">
        <f ca="1">RIGHT(DEC2HEX(255-(HEX2DEC(MID(A1477,2,2))+HEX2DEC(MID(A1477,4,2))+HEX2DEC(MID(A1477,6,2))+HEX2DEC(MID(A1477,8,2))+HEX2DEC(MID(A1477,34,2))+HEX2DEC(MID(A1477,36,2))+HEX2DEC(MID(A1477,38,2))+HEX2DEC(MID(A1477,40,2))+PositionIndicator!M16)+1),2)</f>
        <v>EC</v>
      </c>
      <c r="G1477" s="83" t="s">
        <v>10894</v>
      </c>
      <c r="H1477" s="83" t="str">
        <f t="shared" ca="1" si="37"/>
        <v xml:space="preserve"> </v>
      </c>
    </row>
    <row r="1478" spans="1:8" s="83" customFormat="1" x14ac:dyDescent="0.2">
      <c r="A1478" t="s">
        <v>9213</v>
      </c>
      <c r="B1478" s="84" t="str">
        <f>A1478</f>
        <v>:105C40000000000000000000000000000000000054</v>
      </c>
      <c r="G1478" s="83" t="s">
        <v>9213</v>
      </c>
      <c r="H1478" s="83" t="str">
        <f t="shared" si="37"/>
        <v xml:space="preserve"> </v>
      </c>
    </row>
    <row r="1479" spans="1:8" s="83" customFormat="1" x14ac:dyDescent="0.2">
      <c r="A1479" t="s">
        <v>9214</v>
      </c>
      <c r="B1479" s="84" t="str">
        <f t="shared" ref="B1479:B1542" si="38">A1479</f>
        <v>:105C50000000000000000000000000000000000044</v>
      </c>
      <c r="G1479" s="83" t="s">
        <v>9214</v>
      </c>
      <c r="H1479" s="83" t="str">
        <f t="shared" si="37"/>
        <v xml:space="preserve"> </v>
      </c>
    </row>
    <row r="1480" spans="1:8" s="83" customFormat="1" x14ac:dyDescent="0.2">
      <c r="A1480" t="s">
        <v>9215</v>
      </c>
      <c r="B1480" s="84" t="str">
        <f t="shared" si="38"/>
        <v>:105C60000000000000000000000000000000000034</v>
      </c>
      <c r="G1480" s="83" t="s">
        <v>9215</v>
      </c>
      <c r="H1480" s="83" t="str">
        <f t="shared" si="37"/>
        <v xml:space="preserve"> </v>
      </c>
    </row>
    <row r="1481" spans="1:8" s="83" customFormat="1" x14ac:dyDescent="0.2">
      <c r="A1481" t="s">
        <v>9216</v>
      </c>
      <c r="B1481" s="84" t="str">
        <f t="shared" si="38"/>
        <v>:105C70000000000000000000000000000000000024</v>
      </c>
      <c r="G1481" s="83" t="s">
        <v>9216</v>
      </c>
      <c r="H1481" s="83" t="str">
        <f t="shared" si="37"/>
        <v xml:space="preserve"> </v>
      </c>
    </row>
    <row r="1482" spans="1:8" s="83" customFormat="1" x14ac:dyDescent="0.2">
      <c r="A1482" t="s">
        <v>9217</v>
      </c>
      <c r="B1482" s="84" t="str">
        <f t="shared" si="38"/>
        <v>:105C80000000000000000000000000000000000014</v>
      </c>
      <c r="G1482" s="83" t="s">
        <v>9217</v>
      </c>
      <c r="H1482" s="83" t="str">
        <f t="shared" si="37"/>
        <v xml:space="preserve"> </v>
      </c>
    </row>
    <row r="1483" spans="1:8" s="83" customFormat="1" x14ac:dyDescent="0.2">
      <c r="A1483" t="s">
        <v>9218</v>
      </c>
      <c r="B1483" s="84" t="str">
        <f t="shared" si="38"/>
        <v>:105C90000000000000000000000000000000000004</v>
      </c>
      <c r="G1483" s="83" t="s">
        <v>9218</v>
      </c>
      <c r="H1483" s="83" t="str">
        <f t="shared" si="37"/>
        <v xml:space="preserve"> </v>
      </c>
    </row>
    <row r="1484" spans="1:8" s="83" customFormat="1" x14ac:dyDescent="0.2">
      <c r="A1484" t="s">
        <v>9219</v>
      </c>
      <c r="B1484" s="84" t="str">
        <f t="shared" si="38"/>
        <v>:105CA00000000000000000000000000000000000F4</v>
      </c>
      <c r="G1484" s="83" t="s">
        <v>9219</v>
      </c>
      <c r="H1484" s="83" t="str">
        <f t="shared" si="37"/>
        <v xml:space="preserve"> </v>
      </c>
    </row>
    <row r="1485" spans="1:8" s="83" customFormat="1" x14ac:dyDescent="0.2">
      <c r="A1485" t="s">
        <v>9220</v>
      </c>
      <c r="B1485" s="84" t="str">
        <f t="shared" si="38"/>
        <v>:105CB00000000000000000000000000000000000E4</v>
      </c>
      <c r="G1485" s="83" t="s">
        <v>9220</v>
      </c>
      <c r="H1485" s="83" t="str">
        <f t="shared" si="37"/>
        <v xml:space="preserve"> </v>
      </c>
    </row>
    <row r="1486" spans="1:8" s="83" customFormat="1" x14ac:dyDescent="0.2">
      <c r="A1486" t="s">
        <v>9221</v>
      </c>
      <c r="B1486" s="84" t="str">
        <f t="shared" si="38"/>
        <v>:105CC00000000000000000000000000000000000D4</v>
      </c>
      <c r="G1486" s="83" t="s">
        <v>9221</v>
      </c>
      <c r="H1486" s="83" t="str">
        <f t="shared" si="37"/>
        <v xml:space="preserve"> </v>
      </c>
    </row>
    <row r="1487" spans="1:8" s="83" customFormat="1" x14ac:dyDescent="0.2">
      <c r="A1487" t="s">
        <v>9222</v>
      </c>
      <c r="B1487" s="84" t="str">
        <f t="shared" si="38"/>
        <v>:105CD00000000000000000000000000000000000C4</v>
      </c>
      <c r="G1487" s="83" t="s">
        <v>9222</v>
      </c>
      <c r="H1487" s="83" t="str">
        <f t="shared" si="37"/>
        <v xml:space="preserve"> </v>
      </c>
    </row>
    <row r="1488" spans="1:8" s="83" customFormat="1" x14ac:dyDescent="0.2">
      <c r="A1488" t="s">
        <v>9223</v>
      </c>
      <c r="B1488" s="84" t="str">
        <f t="shared" si="38"/>
        <v>:105CE00000000000000000000000000000000000B4</v>
      </c>
      <c r="G1488" s="83" t="s">
        <v>9223</v>
      </c>
      <c r="H1488" s="83" t="str">
        <f t="shared" si="37"/>
        <v xml:space="preserve"> </v>
      </c>
    </row>
    <row r="1489" spans="1:8" s="83" customFormat="1" x14ac:dyDescent="0.2">
      <c r="A1489" t="s">
        <v>9224</v>
      </c>
      <c r="B1489" s="84" t="str">
        <f t="shared" si="38"/>
        <v>:105CF00000000000000000000000000000000000A4</v>
      </c>
      <c r="G1489" s="83" t="s">
        <v>9224</v>
      </c>
      <c r="H1489" s="83" t="str">
        <f t="shared" si="37"/>
        <v xml:space="preserve"> </v>
      </c>
    </row>
    <row r="1490" spans="1:8" s="83" customFormat="1" x14ac:dyDescent="0.2">
      <c r="A1490" t="s">
        <v>9225</v>
      </c>
      <c r="B1490" s="84" t="str">
        <f t="shared" si="38"/>
        <v>:105D00000000000000000000000000000000000093</v>
      </c>
      <c r="G1490" s="83" t="s">
        <v>9225</v>
      </c>
      <c r="H1490" s="83" t="str">
        <f t="shared" si="37"/>
        <v xml:space="preserve"> </v>
      </c>
    </row>
    <row r="1491" spans="1:8" s="83" customFormat="1" x14ac:dyDescent="0.2">
      <c r="A1491" t="s">
        <v>9226</v>
      </c>
      <c r="B1491" s="84" t="str">
        <f t="shared" si="38"/>
        <v>:105D10000000000000000000000000000000000083</v>
      </c>
      <c r="G1491" s="83" t="s">
        <v>9226</v>
      </c>
      <c r="H1491" s="83" t="str">
        <f t="shared" si="37"/>
        <v xml:space="preserve"> </v>
      </c>
    </row>
    <row r="1492" spans="1:8" s="83" customFormat="1" x14ac:dyDescent="0.2">
      <c r="A1492" t="s">
        <v>9227</v>
      </c>
      <c r="B1492" s="84" t="str">
        <f t="shared" si="38"/>
        <v>:105D20000000000000000000000000000000000073</v>
      </c>
      <c r="G1492" s="83" t="s">
        <v>9227</v>
      </c>
      <c r="H1492" s="83" t="str">
        <f t="shared" si="37"/>
        <v xml:space="preserve"> </v>
      </c>
    </row>
    <row r="1493" spans="1:8" s="83" customFormat="1" x14ac:dyDescent="0.2">
      <c r="A1493" t="s">
        <v>9228</v>
      </c>
      <c r="B1493" s="84" t="str">
        <f t="shared" si="38"/>
        <v>:105D30000000000000000000000000000000000063</v>
      </c>
      <c r="G1493" s="83" t="s">
        <v>9228</v>
      </c>
      <c r="H1493" s="83" t="str">
        <f t="shared" si="37"/>
        <v xml:space="preserve"> </v>
      </c>
    </row>
    <row r="1494" spans="1:8" s="83" customFormat="1" x14ac:dyDescent="0.2">
      <c r="A1494" t="s">
        <v>9229</v>
      </c>
      <c r="B1494" s="84" t="str">
        <f t="shared" si="38"/>
        <v>:105D40000000000000000000000000000000000053</v>
      </c>
      <c r="G1494" s="83" t="s">
        <v>9229</v>
      </c>
      <c r="H1494" s="83" t="str">
        <f t="shared" si="37"/>
        <v xml:space="preserve"> </v>
      </c>
    </row>
    <row r="1495" spans="1:8" s="83" customFormat="1" x14ac:dyDescent="0.2">
      <c r="A1495" t="s">
        <v>9230</v>
      </c>
      <c r="B1495" s="84" t="str">
        <f t="shared" si="38"/>
        <v>:105D50000000000000000000000000000000000043</v>
      </c>
      <c r="G1495" s="83" t="s">
        <v>9230</v>
      </c>
      <c r="H1495" s="83" t="str">
        <f t="shared" si="37"/>
        <v xml:space="preserve"> </v>
      </c>
    </row>
    <row r="1496" spans="1:8" s="83" customFormat="1" x14ac:dyDescent="0.2">
      <c r="A1496" t="s">
        <v>9231</v>
      </c>
      <c r="B1496" s="84" t="str">
        <f t="shared" si="38"/>
        <v>:105D60000000000000000000000000000000000033</v>
      </c>
      <c r="G1496" s="83" t="s">
        <v>9231</v>
      </c>
      <c r="H1496" s="83" t="str">
        <f t="shared" si="37"/>
        <v xml:space="preserve"> </v>
      </c>
    </row>
    <row r="1497" spans="1:8" s="83" customFormat="1" x14ac:dyDescent="0.2">
      <c r="A1497" t="s">
        <v>9232</v>
      </c>
      <c r="B1497" s="84" t="str">
        <f t="shared" si="38"/>
        <v>:105D70000000000000000000000000000000000023</v>
      </c>
      <c r="G1497" s="83" t="s">
        <v>9232</v>
      </c>
      <c r="H1497" s="83" t="str">
        <f t="shared" si="37"/>
        <v xml:space="preserve"> </v>
      </c>
    </row>
    <row r="1498" spans="1:8" s="83" customFormat="1" x14ac:dyDescent="0.2">
      <c r="A1498" t="s">
        <v>9233</v>
      </c>
      <c r="B1498" s="84" t="str">
        <f t="shared" si="38"/>
        <v>:105D80000000000000000000000000000000000013</v>
      </c>
      <c r="G1498" s="83" t="s">
        <v>9233</v>
      </c>
      <c r="H1498" s="83" t="str">
        <f t="shared" si="37"/>
        <v xml:space="preserve"> </v>
      </c>
    </row>
    <row r="1499" spans="1:8" s="83" customFormat="1" x14ac:dyDescent="0.2">
      <c r="A1499" t="s">
        <v>9234</v>
      </c>
      <c r="B1499" s="84" t="str">
        <f t="shared" si="38"/>
        <v>:105D90000000000000000000000000000000000003</v>
      </c>
      <c r="G1499" s="83" t="s">
        <v>9234</v>
      </c>
      <c r="H1499" s="83" t="str">
        <f t="shared" si="37"/>
        <v xml:space="preserve"> </v>
      </c>
    </row>
    <row r="1500" spans="1:8" s="83" customFormat="1" x14ac:dyDescent="0.2">
      <c r="A1500" t="s">
        <v>9235</v>
      </c>
      <c r="B1500" s="84" t="str">
        <f t="shared" si="38"/>
        <v>:105DA00000000000000000000000000000000000F3</v>
      </c>
      <c r="G1500" s="83" t="s">
        <v>9235</v>
      </c>
      <c r="H1500" s="83" t="str">
        <f t="shared" si="37"/>
        <v xml:space="preserve"> </v>
      </c>
    </row>
    <row r="1501" spans="1:8" s="83" customFormat="1" x14ac:dyDescent="0.2">
      <c r="A1501" t="s">
        <v>9236</v>
      </c>
      <c r="B1501" s="84" t="str">
        <f t="shared" si="38"/>
        <v>:105DB00000000000000000000000000000000000E3</v>
      </c>
      <c r="G1501" s="83" t="s">
        <v>9236</v>
      </c>
      <c r="H1501" s="83" t="str">
        <f t="shared" si="37"/>
        <v xml:space="preserve"> </v>
      </c>
    </row>
    <row r="1502" spans="1:8" s="83" customFormat="1" x14ac:dyDescent="0.2">
      <c r="A1502" t="s">
        <v>9237</v>
      </c>
      <c r="B1502" s="84" t="str">
        <f t="shared" si="38"/>
        <v>:105DC00000000000000000000000000000000000D3</v>
      </c>
      <c r="G1502" s="83" t="s">
        <v>9237</v>
      </c>
      <c r="H1502" s="83" t="str">
        <f t="shared" si="37"/>
        <v xml:space="preserve"> </v>
      </c>
    </row>
    <row r="1503" spans="1:8" s="83" customFormat="1" x14ac:dyDescent="0.2">
      <c r="A1503" t="s">
        <v>9238</v>
      </c>
      <c r="B1503" s="84" t="str">
        <f t="shared" si="38"/>
        <v>:105DD00000000000000000000000000000000000C3</v>
      </c>
      <c r="G1503" s="83" t="s">
        <v>9238</v>
      </c>
      <c r="H1503" s="83" t="str">
        <f t="shared" si="37"/>
        <v xml:space="preserve"> </v>
      </c>
    </row>
    <row r="1504" spans="1:8" s="83" customFormat="1" x14ac:dyDescent="0.2">
      <c r="A1504" t="s">
        <v>9239</v>
      </c>
      <c r="B1504" s="84" t="str">
        <f t="shared" si="38"/>
        <v>:105DE00000000000000000000000000000000000B3</v>
      </c>
      <c r="G1504" s="83" t="s">
        <v>9239</v>
      </c>
      <c r="H1504" s="83" t="str">
        <f t="shared" si="37"/>
        <v xml:space="preserve"> </v>
      </c>
    </row>
    <row r="1505" spans="1:8" s="83" customFormat="1" x14ac:dyDescent="0.2">
      <c r="A1505" t="s">
        <v>9240</v>
      </c>
      <c r="B1505" s="84" t="str">
        <f t="shared" si="38"/>
        <v>:105DF00000000000000000000000000000000000A3</v>
      </c>
      <c r="G1505" s="83" t="s">
        <v>9240</v>
      </c>
      <c r="H1505" s="83" t="str">
        <f t="shared" si="37"/>
        <v xml:space="preserve"> </v>
      </c>
    </row>
    <row r="1506" spans="1:8" s="83" customFormat="1" x14ac:dyDescent="0.2">
      <c r="A1506" t="s">
        <v>9241</v>
      </c>
      <c r="B1506" s="84" t="str">
        <f t="shared" si="38"/>
        <v>:105E00000000000000000000000000000000000092</v>
      </c>
      <c r="G1506" s="83" t="s">
        <v>9241</v>
      </c>
      <c r="H1506" s="83" t="str">
        <f t="shared" si="37"/>
        <v xml:space="preserve"> </v>
      </c>
    </row>
    <row r="1507" spans="1:8" s="83" customFormat="1" x14ac:dyDescent="0.2">
      <c r="A1507" t="s">
        <v>9242</v>
      </c>
      <c r="B1507" s="84" t="str">
        <f t="shared" si="38"/>
        <v>:105E10000000000000000000000000000000000082</v>
      </c>
      <c r="G1507" s="83" t="s">
        <v>9242</v>
      </c>
      <c r="H1507" s="83" t="str">
        <f t="shared" si="37"/>
        <v xml:space="preserve"> </v>
      </c>
    </row>
    <row r="1508" spans="1:8" s="83" customFormat="1" x14ac:dyDescent="0.2">
      <c r="A1508" t="s">
        <v>9243</v>
      </c>
      <c r="B1508" s="84" t="str">
        <f t="shared" si="38"/>
        <v>:105E20000000000000000000000000000000000072</v>
      </c>
      <c r="G1508" s="83" t="s">
        <v>9243</v>
      </c>
      <c r="H1508" s="83" t="str">
        <f t="shared" si="37"/>
        <v xml:space="preserve"> </v>
      </c>
    </row>
    <row r="1509" spans="1:8" s="83" customFormat="1" x14ac:dyDescent="0.2">
      <c r="A1509" t="s">
        <v>9244</v>
      </c>
      <c r="B1509" s="84" t="str">
        <f t="shared" si="38"/>
        <v>:105E30000000000000000000000000000000000062</v>
      </c>
      <c r="G1509" s="83" t="s">
        <v>9244</v>
      </c>
      <c r="H1509" s="83" t="str">
        <f t="shared" si="37"/>
        <v xml:space="preserve"> </v>
      </c>
    </row>
    <row r="1510" spans="1:8" s="83" customFormat="1" x14ac:dyDescent="0.2">
      <c r="A1510" t="s">
        <v>9245</v>
      </c>
      <c r="B1510" s="84" t="str">
        <f t="shared" si="38"/>
        <v>:105E40000000000000000000000000000000000052</v>
      </c>
      <c r="G1510" s="83" t="s">
        <v>9245</v>
      </c>
      <c r="H1510" s="83" t="str">
        <f t="shared" si="37"/>
        <v xml:space="preserve"> </v>
      </c>
    </row>
    <row r="1511" spans="1:8" s="83" customFormat="1" x14ac:dyDescent="0.2">
      <c r="A1511" t="s">
        <v>9246</v>
      </c>
      <c r="B1511" s="84" t="str">
        <f t="shared" si="38"/>
        <v>:105E50000000000000000000000000000000000042</v>
      </c>
      <c r="G1511" s="83" t="s">
        <v>9246</v>
      </c>
      <c r="H1511" s="83" t="str">
        <f t="shared" si="37"/>
        <v xml:space="preserve"> </v>
      </c>
    </row>
    <row r="1512" spans="1:8" s="83" customFormat="1" x14ac:dyDescent="0.2">
      <c r="A1512" t="s">
        <v>9247</v>
      </c>
      <c r="B1512" s="84" t="str">
        <f t="shared" si="38"/>
        <v>:105E60000000000000000000000000000000000032</v>
      </c>
      <c r="G1512" s="83" t="s">
        <v>9247</v>
      </c>
      <c r="H1512" s="83" t="str">
        <f t="shared" si="37"/>
        <v xml:space="preserve"> </v>
      </c>
    </row>
    <row r="1513" spans="1:8" s="83" customFormat="1" x14ac:dyDescent="0.2">
      <c r="A1513" t="s">
        <v>9248</v>
      </c>
      <c r="B1513" s="84" t="str">
        <f t="shared" si="38"/>
        <v>:105E70000000000000000000000000000000000022</v>
      </c>
      <c r="G1513" s="83" t="s">
        <v>9248</v>
      </c>
      <c r="H1513" s="83" t="str">
        <f t="shared" si="37"/>
        <v xml:space="preserve"> </v>
      </c>
    </row>
    <row r="1514" spans="1:8" s="83" customFormat="1" x14ac:dyDescent="0.2">
      <c r="A1514" t="s">
        <v>9249</v>
      </c>
      <c r="B1514" s="84" t="str">
        <f t="shared" si="38"/>
        <v>:105E80000000000000000000000000000000000012</v>
      </c>
      <c r="G1514" s="83" t="s">
        <v>9249</v>
      </c>
      <c r="H1514" s="83" t="str">
        <f t="shared" si="37"/>
        <v xml:space="preserve"> </v>
      </c>
    </row>
    <row r="1515" spans="1:8" s="83" customFormat="1" x14ac:dyDescent="0.2">
      <c r="A1515" t="s">
        <v>9250</v>
      </c>
      <c r="B1515" s="84" t="str">
        <f t="shared" si="38"/>
        <v>:105E90000000000000000000000000000000000002</v>
      </c>
      <c r="G1515" s="83" t="s">
        <v>9250</v>
      </c>
      <c r="H1515" s="83" t="str">
        <f t="shared" si="37"/>
        <v xml:space="preserve"> </v>
      </c>
    </row>
    <row r="1516" spans="1:8" s="83" customFormat="1" x14ac:dyDescent="0.2">
      <c r="A1516" t="s">
        <v>9251</v>
      </c>
      <c r="B1516" s="84" t="str">
        <f t="shared" si="38"/>
        <v>:105EA00000000000000000000000000000000000F2</v>
      </c>
      <c r="G1516" s="83" t="s">
        <v>9251</v>
      </c>
      <c r="H1516" s="83" t="str">
        <f t="shared" si="37"/>
        <v xml:space="preserve"> </v>
      </c>
    </row>
    <row r="1517" spans="1:8" s="83" customFormat="1" x14ac:dyDescent="0.2">
      <c r="A1517" t="s">
        <v>9252</v>
      </c>
      <c r="B1517" s="84" t="str">
        <f t="shared" si="38"/>
        <v>:105EB00000000000000000000000000000000000E2</v>
      </c>
      <c r="G1517" s="83" t="s">
        <v>9252</v>
      </c>
      <c r="H1517" s="83" t="str">
        <f t="shared" si="37"/>
        <v xml:space="preserve"> </v>
      </c>
    </row>
    <row r="1518" spans="1:8" s="83" customFormat="1" x14ac:dyDescent="0.2">
      <c r="A1518" t="s">
        <v>9253</v>
      </c>
      <c r="B1518" s="84" t="str">
        <f t="shared" si="38"/>
        <v>:105EC00000000000000000000000000000000000D2</v>
      </c>
      <c r="G1518" s="83" t="s">
        <v>9253</v>
      </c>
      <c r="H1518" s="83" t="str">
        <f t="shared" si="37"/>
        <v xml:space="preserve"> </v>
      </c>
    </row>
    <row r="1519" spans="1:8" s="83" customFormat="1" x14ac:dyDescent="0.2">
      <c r="A1519" t="s">
        <v>9254</v>
      </c>
      <c r="B1519" s="84" t="str">
        <f t="shared" si="38"/>
        <v>:105ED00000000000000000000000000000000000C2</v>
      </c>
      <c r="G1519" s="83" t="s">
        <v>9254</v>
      </c>
      <c r="H1519" s="83" t="str">
        <f t="shared" si="37"/>
        <v xml:space="preserve"> </v>
      </c>
    </row>
    <row r="1520" spans="1:8" s="83" customFormat="1" x14ac:dyDescent="0.2">
      <c r="A1520" t="s">
        <v>9255</v>
      </c>
      <c r="B1520" s="84" t="str">
        <f t="shared" si="38"/>
        <v>:105EE00000000000000000000000000000000000B2</v>
      </c>
      <c r="G1520" s="83" t="s">
        <v>9255</v>
      </c>
      <c r="H1520" s="83" t="str">
        <f t="shared" si="37"/>
        <v xml:space="preserve"> </v>
      </c>
    </row>
    <row r="1521" spans="1:8" s="83" customFormat="1" x14ac:dyDescent="0.2">
      <c r="A1521" t="s">
        <v>9256</v>
      </c>
      <c r="B1521" s="84" t="str">
        <f t="shared" si="38"/>
        <v>:105EF00000000000000000000000000000000000A2</v>
      </c>
      <c r="G1521" s="83" t="s">
        <v>9256</v>
      </c>
      <c r="H1521" s="83" t="str">
        <f t="shared" si="37"/>
        <v xml:space="preserve"> </v>
      </c>
    </row>
    <row r="1522" spans="1:8" s="83" customFormat="1" x14ac:dyDescent="0.2">
      <c r="A1522" t="s">
        <v>9257</v>
      </c>
      <c r="B1522" s="84" t="str">
        <f t="shared" si="38"/>
        <v>:105F00000000000000000000000000000000000091</v>
      </c>
      <c r="G1522" s="83" t="s">
        <v>9257</v>
      </c>
      <c r="H1522" s="83" t="str">
        <f t="shared" si="37"/>
        <v xml:space="preserve"> </v>
      </c>
    </row>
    <row r="1523" spans="1:8" s="83" customFormat="1" x14ac:dyDescent="0.2">
      <c r="A1523" t="s">
        <v>9258</v>
      </c>
      <c r="B1523" s="84" t="str">
        <f t="shared" si="38"/>
        <v>:105F10000000000000000000000000000000000081</v>
      </c>
      <c r="G1523" s="83" t="s">
        <v>9258</v>
      </c>
      <c r="H1523" s="83" t="str">
        <f t="shared" si="37"/>
        <v xml:space="preserve"> </v>
      </c>
    </row>
    <row r="1524" spans="1:8" s="83" customFormat="1" x14ac:dyDescent="0.2">
      <c r="A1524" t="s">
        <v>9259</v>
      </c>
      <c r="B1524" s="84" t="str">
        <f t="shared" si="38"/>
        <v>:105F20000000000000000000000000000000000071</v>
      </c>
      <c r="G1524" s="83" t="s">
        <v>9259</v>
      </c>
      <c r="H1524" s="83" t="str">
        <f t="shared" si="37"/>
        <v xml:space="preserve"> </v>
      </c>
    </row>
    <row r="1525" spans="1:8" s="83" customFormat="1" x14ac:dyDescent="0.2">
      <c r="A1525" t="s">
        <v>9260</v>
      </c>
      <c r="B1525" s="84" t="str">
        <f t="shared" si="38"/>
        <v>:105F30000000000000000000000000000000000061</v>
      </c>
      <c r="G1525" s="83" t="s">
        <v>9260</v>
      </c>
      <c r="H1525" s="83" t="str">
        <f t="shared" si="37"/>
        <v xml:space="preserve"> </v>
      </c>
    </row>
    <row r="1526" spans="1:8" s="83" customFormat="1" x14ac:dyDescent="0.2">
      <c r="A1526" t="s">
        <v>9261</v>
      </c>
      <c r="B1526" s="84" t="str">
        <f t="shared" si="38"/>
        <v>:105F40000000000000000000000000000000000051</v>
      </c>
      <c r="G1526" s="83" t="s">
        <v>9261</v>
      </c>
      <c r="H1526" s="83" t="str">
        <f t="shared" si="37"/>
        <v xml:space="preserve"> </v>
      </c>
    </row>
    <row r="1527" spans="1:8" s="83" customFormat="1" x14ac:dyDescent="0.2">
      <c r="A1527" t="s">
        <v>9262</v>
      </c>
      <c r="B1527" s="84" t="str">
        <f t="shared" si="38"/>
        <v>:105F50000000000000000000000000000000000041</v>
      </c>
      <c r="G1527" s="83" t="s">
        <v>9262</v>
      </c>
      <c r="H1527" s="83" t="str">
        <f t="shared" si="37"/>
        <v xml:space="preserve"> </v>
      </c>
    </row>
    <row r="1528" spans="1:8" s="83" customFormat="1" x14ac:dyDescent="0.2">
      <c r="A1528" t="s">
        <v>9263</v>
      </c>
      <c r="B1528" s="84" t="str">
        <f t="shared" si="38"/>
        <v>:105F60000000000000000000000000000000000031</v>
      </c>
      <c r="G1528" s="83" t="s">
        <v>9263</v>
      </c>
      <c r="H1528" s="83" t="str">
        <f t="shared" si="37"/>
        <v xml:space="preserve"> </v>
      </c>
    </row>
    <row r="1529" spans="1:8" s="83" customFormat="1" x14ac:dyDescent="0.2">
      <c r="A1529" t="s">
        <v>9264</v>
      </c>
      <c r="B1529" s="84" t="str">
        <f t="shared" si="38"/>
        <v>:105F70000000000000000000000000000000000021</v>
      </c>
      <c r="G1529" s="83" t="s">
        <v>9264</v>
      </c>
      <c r="H1529" s="83" t="str">
        <f t="shared" si="37"/>
        <v xml:space="preserve"> </v>
      </c>
    </row>
    <row r="1530" spans="1:8" s="83" customFormat="1" x14ac:dyDescent="0.2">
      <c r="A1530" t="s">
        <v>9265</v>
      </c>
      <c r="B1530" s="84" t="str">
        <f t="shared" si="38"/>
        <v>:105F80000000000000000000000000000000000011</v>
      </c>
      <c r="G1530" s="83" t="s">
        <v>9265</v>
      </c>
      <c r="H1530" s="83" t="str">
        <f t="shared" si="37"/>
        <v xml:space="preserve"> </v>
      </c>
    </row>
    <row r="1531" spans="1:8" s="83" customFormat="1" x14ac:dyDescent="0.2">
      <c r="A1531" t="s">
        <v>9266</v>
      </c>
      <c r="B1531" s="84" t="str">
        <f t="shared" si="38"/>
        <v>:105F90000000000000000000000000000000000001</v>
      </c>
      <c r="G1531" s="83" t="s">
        <v>9266</v>
      </c>
      <c r="H1531" s="83" t="str">
        <f t="shared" si="37"/>
        <v xml:space="preserve"> </v>
      </c>
    </row>
    <row r="1532" spans="1:8" s="83" customFormat="1" x14ac:dyDescent="0.2">
      <c r="A1532" t="s">
        <v>9267</v>
      </c>
      <c r="B1532" s="84" t="str">
        <f t="shared" si="38"/>
        <v>:105FA00000000000000000000000000000000000F1</v>
      </c>
      <c r="G1532" s="83" t="s">
        <v>9267</v>
      </c>
      <c r="H1532" s="83" t="str">
        <f t="shared" si="37"/>
        <v xml:space="preserve"> </v>
      </c>
    </row>
    <row r="1533" spans="1:8" s="83" customFormat="1" x14ac:dyDescent="0.2">
      <c r="A1533" t="s">
        <v>9268</v>
      </c>
      <c r="B1533" s="84" t="str">
        <f t="shared" si="38"/>
        <v>:105FB00000000000000000000000000000000000E1</v>
      </c>
      <c r="G1533" s="83" t="s">
        <v>9268</v>
      </c>
      <c r="H1533" s="83" t="str">
        <f t="shared" si="37"/>
        <v xml:space="preserve"> </v>
      </c>
    </row>
    <row r="1534" spans="1:8" s="83" customFormat="1" x14ac:dyDescent="0.2">
      <c r="A1534" t="s">
        <v>9269</v>
      </c>
      <c r="B1534" s="84" t="str">
        <f t="shared" si="38"/>
        <v>:105FC00000000000000000000000000000000000D1</v>
      </c>
      <c r="G1534" s="83" t="s">
        <v>9269</v>
      </c>
      <c r="H1534" s="83" t="str">
        <f t="shared" si="37"/>
        <v xml:space="preserve"> </v>
      </c>
    </row>
    <row r="1535" spans="1:8" s="83" customFormat="1" x14ac:dyDescent="0.2">
      <c r="A1535" t="s">
        <v>9270</v>
      </c>
      <c r="B1535" s="84" t="str">
        <f t="shared" si="38"/>
        <v>:105FD00000000000000000000000000000000000C1</v>
      </c>
      <c r="G1535" s="83" t="s">
        <v>9270</v>
      </c>
      <c r="H1535" s="83" t="str">
        <f t="shared" si="37"/>
        <v xml:space="preserve"> </v>
      </c>
    </row>
    <row r="1536" spans="1:8" s="83" customFormat="1" x14ac:dyDescent="0.2">
      <c r="A1536" t="s">
        <v>9271</v>
      </c>
      <c r="B1536" s="84" t="str">
        <f t="shared" si="38"/>
        <v>:105FE00000000000000000000000000000000000B1</v>
      </c>
      <c r="G1536" s="83" t="s">
        <v>9271</v>
      </c>
      <c r="H1536" s="83" t="str">
        <f t="shared" si="37"/>
        <v xml:space="preserve"> </v>
      </c>
    </row>
    <row r="1537" spans="1:8" s="83" customFormat="1" x14ac:dyDescent="0.2">
      <c r="A1537" t="s">
        <v>9272</v>
      </c>
      <c r="B1537" s="84" t="str">
        <f t="shared" si="38"/>
        <v>:105FF00000000000000000000000000000000000A1</v>
      </c>
      <c r="G1537" s="83" t="s">
        <v>9272</v>
      </c>
      <c r="H1537" s="83" t="str">
        <f t="shared" si="37"/>
        <v xml:space="preserve"> </v>
      </c>
    </row>
    <row r="1538" spans="1:8" s="83" customFormat="1" x14ac:dyDescent="0.2">
      <c r="A1538" t="s">
        <v>9273</v>
      </c>
      <c r="B1538" s="84" t="str">
        <f t="shared" si="38"/>
        <v>:106000000000000000000000000000000000000090</v>
      </c>
      <c r="G1538" s="83" t="s">
        <v>9273</v>
      </c>
      <c r="H1538" s="83" t="str">
        <f t="shared" si="37"/>
        <v xml:space="preserve"> </v>
      </c>
    </row>
    <row r="1539" spans="1:8" s="83" customFormat="1" x14ac:dyDescent="0.2">
      <c r="A1539" t="s">
        <v>9274</v>
      </c>
      <c r="B1539" s="84" t="str">
        <f t="shared" si="38"/>
        <v>:106010000000000000000000000000000000000080</v>
      </c>
      <c r="G1539" s="83" t="s">
        <v>9274</v>
      </c>
      <c r="H1539" s="83" t="str">
        <f t="shared" ref="H1539:H1602" si="39">IF(B1539&lt;&gt;G1539,1," ")</f>
        <v xml:space="preserve"> </v>
      </c>
    </row>
    <row r="1540" spans="1:8" s="83" customFormat="1" x14ac:dyDescent="0.2">
      <c r="A1540" t="s">
        <v>9275</v>
      </c>
      <c r="B1540" s="84" t="str">
        <f t="shared" si="38"/>
        <v>:106020000000000000000000000000000000000070</v>
      </c>
      <c r="G1540" s="83" t="s">
        <v>9275</v>
      </c>
      <c r="H1540" s="83" t="str">
        <f t="shared" si="39"/>
        <v xml:space="preserve"> </v>
      </c>
    </row>
    <row r="1541" spans="1:8" s="83" customFormat="1" x14ac:dyDescent="0.2">
      <c r="A1541" t="s">
        <v>9276</v>
      </c>
      <c r="B1541" s="84" t="str">
        <f t="shared" si="38"/>
        <v>:106030000000000000000000000000000000000060</v>
      </c>
      <c r="G1541" s="83" t="s">
        <v>9276</v>
      </c>
      <c r="H1541" s="83" t="str">
        <f t="shared" si="39"/>
        <v xml:space="preserve"> </v>
      </c>
    </row>
    <row r="1542" spans="1:8" s="83" customFormat="1" x14ac:dyDescent="0.2">
      <c r="A1542" t="s">
        <v>9277</v>
      </c>
      <c r="B1542" s="84" t="str">
        <f t="shared" si="38"/>
        <v>:106040000000000000000000000000000000000050</v>
      </c>
      <c r="G1542" s="83" t="s">
        <v>9277</v>
      </c>
      <c r="H1542" s="83" t="str">
        <f t="shared" si="39"/>
        <v xml:space="preserve"> </v>
      </c>
    </row>
    <row r="1543" spans="1:8" s="83" customFormat="1" x14ac:dyDescent="0.2">
      <c r="A1543" t="s">
        <v>9278</v>
      </c>
      <c r="B1543" s="84" t="str">
        <f t="shared" ref="B1543:B1606" si="40">A1543</f>
        <v>:106050000000000000000000000000000000000040</v>
      </c>
      <c r="G1543" s="83" t="s">
        <v>9278</v>
      </c>
      <c r="H1543" s="83" t="str">
        <f t="shared" si="39"/>
        <v xml:space="preserve"> </v>
      </c>
    </row>
    <row r="1544" spans="1:8" s="83" customFormat="1" x14ac:dyDescent="0.2">
      <c r="A1544" t="s">
        <v>9279</v>
      </c>
      <c r="B1544" s="84" t="str">
        <f t="shared" si="40"/>
        <v>:106060000000000000000000000000000000000030</v>
      </c>
      <c r="G1544" s="83" t="s">
        <v>9279</v>
      </c>
      <c r="H1544" s="83" t="str">
        <f t="shared" si="39"/>
        <v xml:space="preserve"> </v>
      </c>
    </row>
    <row r="1545" spans="1:8" s="83" customFormat="1" x14ac:dyDescent="0.2">
      <c r="A1545" t="s">
        <v>9280</v>
      </c>
      <c r="B1545" s="84" t="str">
        <f t="shared" si="40"/>
        <v>:106070000000000000000000000000000000000020</v>
      </c>
      <c r="G1545" s="83" t="s">
        <v>9280</v>
      </c>
      <c r="H1545" s="83" t="str">
        <f t="shared" si="39"/>
        <v xml:space="preserve"> </v>
      </c>
    </row>
    <row r="1546" spans="1:8" s="83" customFormat="1" x14ac:dyDescent="0.2">
      <c r="A1546" t="s">
        <v>9281</v>
      </c>
      <c r="B1546" s="84" t="str">
        <f t="shared" si="40"/>
        <v>:106080000000000000000000000000000000000010</v>
      </c>
      <c r="G1546" s="83" t="s">
        <v>9281</v>
      </c>
      <c r="H1546" s="83" t="str">
        <f t="shared" si="39"/>
        <v xml:space="preserve"> </v>
      </c>
    </row>
    <row r="1547" spans="1:8" s="83" customFormat="1" x14ac:dyDescent="0.2">
      <c r="A1547" t="s">
        <v>9282</v>
      </c>
      <c r="B1547" s="84" t="str">
        <f t="shared" si="40"/>
        <v>:106090000000000000000000000000000000000000</v>
      </c>
      <c r="G1547" s="83" t="s">
        <v>9282</v>
      </c>
      <c r="H1547" s="83" t="str">
        <f t="shared" si="39"/>
        <v xml:space="preserve"> </v>
      </c>
    </row>
    <row r="1548" spans="1:8" s="83" customFormat="1" x14ac:dyDescent="0.2">
      <c r="A1548" t="s">
        <v>9283</v>
      </c>
      <c r="B1548" s="84" t="str">
        <f t="shared" si="40"/>
        <v>:1060A00000000000000000000000000000000000F0</v>
      </c>
      <c r="G1548" s="83" t="s">
        <v>9283</v>
      </c>
      <c r="H1548" s="83" t="str">
        <f t="shared" si="39"/>
        <v xml:space="preserve"> </v>
      </c>
    </row>
    <row r="1549" spans="1:8" s="83" customFormat="1" x14ac:dyDescent="0.2">
      <c r="A1549" t="s">
        <v>9284</v>
      </c>
      <c r="B1549" s="84" t="str">
        <f t="shared" si="40"/>
        <v>:1060B00000000000000000000000000000000000E0</v>
      </c>
      <c r="G1549" s="83" t="s">
        <v>9284</v>
      </c>
      <c r="H1549" s="83" t="str">
        <f t="shared" si="39"/>
        <v xml:space="preserve"> </v>
      </c>
    </row>
    <row r="1550" spans="1:8" s="83" customFormat="1" x14ac:dyDescent="0.2">
      <c r="A1550" t="s">
        <v>9285</v>
      </c>
      <c r="B1550" s="84" t="str">
        <f t="shared" si="40"/>
        <v>:1060C00000000000000000000000000000000000D0</v>
      </c>
      <c r="G1550" s="83" t="s">
        <v>9285</v>
      </c>
      <c r="H1550" s="83" t="str">
        <f t="shared" si="39"/>
        <v xml:space="preserve"> </v>
      </c>
    </row>
    <row r="1551" spans="1:8" s="83" customFormat="1" x14ac:dyDescent="0.2">
      <c r="A1551" t="s">
        <v>9286</v>
      </c>
      <c r="B1551" s="84" t="str">
        <f t="shared" si="40"/>
        <v>:1060D00000000000000000000000000000000000C0</v>
      </c>
      <c r="G1551" s="83" t="s">
        <v>9286</v>
      </c>
      <c r="H1551" s="83" t="str">
        <f t="shared" si="39"/>
        <v xml:space="preserve"> </v>
      </c>
    </row>
    <row r="1552" spans="1:8" s="83" customFormat="1" x14ac:dyDescent="0.2">
      <c r="A1552" t="s">
        <v>9287</v>
      </c>
      <c r="B1552" s="84" t="str">
        <f t="shared" si="40"/>
        <v>:1060E00000000000000000000000000000000000B0</v>
      </c>
      <c r="G1552" s="83" t="s">
        <v>9287</v>
      </c>
      <c r="H1552" s="83" t="str">
        <f t="shared" si="39"/>
        <v xml:space="preserve"> </v>
      </c>
    </row>
    <row r="1553" spans="1:8" s="83" customFormat="1" x14ac:dyDescent="0.2">
      <c r="A1553" t="s">
        <v>9288</v>
      </c>
      <c r="B1553" s="84" t="str">
        <f t="shared" si="40"/>
        <v>:1060F00000000000000000000000000000000000A0</v>
      </c>
      <c r="G1553" s="83" t="s">
        <v>9288</v>
      </c>
      <c r="H1553" s="83" t="str">
        <f t="shared" si="39"/>
        <v xml:space="preserve"> </v>
      </c>
    </row>
    <row r="1554" spans="1:8" s="83" customFormat="1" x14ac:dyDescent="0.2">
      <c r="A1554" t="s">
        <v>9289</v>
      </c>
      <c r="B1554" s="84" t="str">
        <f t="shared" si="40"/>
        <v>:10610000000000000000000000000000000000008F</v>
      </c>
      <c r="G1554" s="83" t="s">
        <v>9289</v>
      </c>
      <c r="H1554" s="83" t="str">
        <f t="shared" si="39"/>
        <v xml:space="preserve"> </v>
      </c>
    </row>
    <row r="1555" spans="1:8" s="83" customFormat="1" x14ac:dyDescent="0.2">
      <c r="A1555" t="s">
        <v>9290</v>
      </c>
      <c r="B1555" s="84" t="str">
        <f t="shared" si="40"/>
        <v>:10611000000000000000000000000000000000007F</v>
      </c>
      <c r="G1555" s="83" t="s">
        <v>9290</v>
      </c>
      <c r="H1555" s="83" t="str">
        <f t="shared" si="39"/>
        <v xml:space="preserve"> </v>
      </c>
    </row>
    <row r="1556" spans="1:8" s="83" customFormat="1" x14ac:dyDescent="0.2">
      <c r="A1556" t="s">
        <v>9291</v>
      </c>
      <c r="B1556" s="84" t="str">
        <f t="shared" si="40"/>
        <v>:10612000000000000000000000000000000000006F</v>
      </c>
      <c r="G1556" s="83" t="s">
        <v>9291</v>
      </c>
      <c r="H1556" s="83" t="str">
        <f t="shared" si="39"/>
        <v xml:space="preserve"> </v>
      </c>
    </row>
    <row r="1557" spans="1:8" s="83" customFormat="1" x14ac:dyDescent="0.2">
      <c r="A1557" t="s">
        <v>9292</v>
      </c>
      <c r="B1557" s="84" t="str">
        <f t="shared" si="40"/>
        <v>:10613000000000000000000000000000000000005F</v>
      </c>
      <c r="G1557" s="83" t="s">
        <v>9292</v>
      </c>
      <c r="H1557" s="83" t="str">
        <f t="shared" si="39"/>
        <v xml:space="preserve"> </v>
      </c>
    </row>
    <row r="1558" spans="1:8" s="83" customFormat="1" x14ac:dyDescent="0.2">
      <c r="A1558" t="s">
        <v>9293</v>
      </c>
      <c r="B1558" s="84" t="str">
        <f t="shared" si="40"/>
        <v>:10614000000000000000000000000000000000004F</v>
      </c>
      <c r="G1558" s="83" t="s">
        <v>9293</v>
      </c>
      <c r="H1558" s="83" t="str">
        <f t="shared" si="39"/>
        <v xml:space="preserve"> </v>
      </c>
    </row>
    <row r="1559" spans="1:8" s="83" customFormat="1" x14ac:dyDescent="0.2">
      <c r="A1559" t="s">
        <v>9294</v>
      </c>
      <c r="B1559" s="84" t="str">
        <f t="shared" si="40"/>
        <v>:10615000000000000000000000000000000000003F</v>
      </c>
      <c r="G1559" s="83" t="s">
        <v>9294</v>
      </c>
      <c r="H1559" s="83" t="str">
        <f t="shared" si="39"/>
        <v xml:space="preserve"> </v>
      </c>
    </row>
    <row r="1560" spans="1:8" s="83" customFormat="1" x14ac:dyDescent="0.2">
      <c r="A1560" t="s">
        <v>9295</v>
      </c>
      <c r="B1560" s="84" t="str">
        <f t="shared" si="40"/>
        <v>:10616000000000000000000000000000000000002F</v>
      </c>
      <c r="G1560" s="83" t="s">
        <v>9295</v>
      </c>
      <c r="H1560" s="83" t="str">
        <f t="shared" si="39"/>
        <v xml:space="preserve"> </v>
      </c>
    </row>
    <row r="1561" spans="1:8" s="83" customFormat="1" x14ac:dyDescent="0.2">
      <c r="A1561" t="s">
        <v>9296</v>
      </c>
      <c r="B1561" s="84" t="str">
        <f t="shared" si="40"/>
        <v>:10617000000000000000000000000000000000001F</v>
      </c>
      <c r="G1561" s="83" t="s">
        <v>9296</v>
      </c>
      <c r="H1561" s="83" t="str">
        <f t="shared" si="39"/>
        <v xml:space="preserve"> </v>
      </c>
    </row>
    <row r="1562" spans="1:8" s="83" customFormat="1" x14ac:dyDescent="0.2">
      <c r="A1562" t="s">
        <v>9297</v>
      </c>
      <c r="B1562" s="84" t="str">
        <f t="shared" si="40"/>
        <v>:10618000000000000000000000000000000000000F</v>
      </c>
      <c r="G1562" s="83" t="s">
        <v>9297</v>
      </c>
      <c r="H1562" s="83" t="str">
        <f t="shared" si="39"/>
        <v xml:space="preserve"> </v>
      </c>
    </row>
    <row r="1563" spans="1:8" s="83" customFormat="1" x14ac:dyDescent="0.2">
      <c r="A1563" t="s">
        <v>9298</v>
      </c>
      <c r="B1563" s="84" t="str">
        <f t="shared" si="40"/>
        <v>:1061900000000000000000000000000000000000FF</v>
      </c>
      <c r="G1563" s="83" t="s">
        <v>9298</v>
      </c>
      <c r="H1563" s="83" t="str">
        <f t="shared" si="39"/>
        <v xml:space="preserve"> </v>
      </c>
    </row>
    <row r="1564" spans="1:8" s="83" customFormat="1" x14ac:dyDescent="0.2">
      <c r="A1564" t="s">
        <v>9299</v>
      </c>
      <c r="B1564" s="84" t="str">
        <f t="shared" si="40"/>
        <v>:1061A00000000000000000000000000000000000EF</v>
      </c>
      <c r="G1564" s="83" t="s">
        <v>9299</v>
      </c>
      <c r="H1564" s="83" t="str">
        <f t="shared" si="39"/>
        <v xml:space="preserve"> </v>
      </c>
    </row>
    <row r="1565" spans="1:8" s="83" customFormat="1" x14ac:dyDescent="0.2">
      <c r="A1565" t="s">
        <v>9300</v>
      </c>
      <c r="B1565" s="84" t="str">
        <f t="shared" si="40"/>
        <v>:1061B00000000000000000000000000000000000DF</v>
      </c>
      <c r="G1565" s="83" t="s">
        <v>9300</v>
      </c>
      <c r="H1565" s="83" t="str">
        <f t="shared" si="39"/>
        <v xml:space="preserve"> </v>
      </c>
    </row>
    <row r="1566" spans="1:8" s="83" customFormat="1" x14ac:dyDescent="0.2">
      <c r="A1566" t="s">
        <v>9301</v>
      </c>
      <c r="B1566" s="84" t="str">
        <f t="shared" si="40"/>
        <v>:1061C00000000000000000000000000000000000CF</v>
      </c>
      <c r="G1566" s="83" t="s">
        <v>9301</v>
      </c>
      <c r="H1566" s="83" t="str">
        <f t="shared" si="39"/>
        <v xml:space="preserve"> </v>
      </c>
    </row>
    <row r="1567" spans="1:8" s="83" customFormat="1" x14ac:dyDescent="0.2">
      <c r="A1567" t="s">
        <v>9302</v>
      </c>
      <c r="B1567" s="84" t="str">
        <f t="shared" si="40"/>
        <v>:1061D00000000000000000000000000000000000BF</v>
      </c>
      <c r="G1567" s="83" t="s">
        <v>9302</v>
      </c>
      <c r="H1567" s="83" t="str">
        <f t="shared" si="39"/>
        <v xml:space="preserve"> </v>
      </c>
    </row>
    <row r="1568" spans="1:8" s="83" customFormat="1" x14ac:dyDescent="0.2">
      <c r="A1568" t="s">
        <v>9303</v>
      </c>
      <c r="B1568" s="84" t="str">
        <f t="shared" si="40"/>
        <v>:1061E00000000000000000000000000000000000AF</v>
      </c>
      <c r="G1568" s="83" t="s">
        <v>9303</v>
      </c>
      <c r="H1568" s="83" t="str">
        <f t="shared" si="39"/>
        <v xml:space="preserve"> </v>
      </c>
    </row>
    <row r="1569" spans="1:8" s="83" customFormat="1" x14ac:dyDescent="0.2">
      <c r="A1569" t="s">
        <v>9304</v>
      </c>
      <c r="B1569" s="84" t="str">
        <f t="shared" si="40"/>
        <v>:1061F000000000000000000000000000000000009F</v>
      </c>
      <c r="G1569" s="83" t="s">
        <v>9304</v>
      </c>
      <c r="H1569" s="83" t="str">
        <f t="shared" si="39"/>
        <v xml:space="preserve"> </v>
      </c>
    </row>
    <row r="1570" spans="1:8" s="83" customFormat="1" x14ac:dyDescent="0.2">
      <c r="A1570" t="s">
        <v>9305</v>
      </c>
      <c r="B1570" s="84" t="str">
        <f t="shared" si="40"/>
        <v>:10620000000000000000000000000000000000008E</v>
      </c>
      <c r="G1570" s="83" t="s">
        <v>9305</v>
      </c>
      <c r="H1570" s="83" t="str">
        <f t="shared" si="39"/>
        <v xml:space="preserve"> </v>
      </c>
    </row>
    <row r="1571" spans="1:8" s="83" customFormat="1" x14ac:dyDescent="0.2">
      <c r="A1571" t="s">
        <v>9306</v>
      </c>
      <c r="B1571" s="84" t="str">
        <f t="shared" si="40"/>
        <v>:10621000000000000000000000000000000000007E</v>
      </c>
      <c r="G1571" s="83" t="s">
        <v>9306</v>
      </c>
      <c r="H1571" s="83" t="str">
        <f t="shared" si="39"/>
        <v xml:space="preserve"> </v>
      </c>
    </row>
    <row r="1572" spans="1:8" s="83" customFormat="1" x14ac:dyDescent="0.2">
      <c r="A1572" t="s">
        <v>9307</v>
      </c>
      <c r="B1572" s="84" t="str">
        <f t="shared" si="40"/>
        <v>:10622000000000000000000000000000000000006E</v>
      </c>
      <c r="G1572" s="83" t="s">
        <v>9307</v>
      </c>
      <c r="H1572" s="83" t="str">
        <f t="shared" si="39"/>
        <v xml:space="preserve"> </v>
      </c>
    </row>
    <row r="1573" spans="1:8" s="83" customFormat="1" x14ac:dyDescent="0.2">
      <c r="A1573" t="s">
        <v>9308</v>
      </c>
      <c r="B1573" s="84" t="str">
        <f t="shared" si="40"/>
        <v>:10623000000000000000000000000000000000005E</v>
      </c>
      <c r="G1573" s="83" t="s">
        <v>9308</v>
      </c>
      <c r="H1573" s="83" t="str">
        <f t="shared" si="39"/>
        <v xml:space="preserve"> </v>
      </c>
    </row>
    <row r="1574" spans="1:8" s="83" customFormat="1" x14ac:dyDescent="0.2">
      <c r="A1574" t="s">
        <v>9309</v>
      </c>
      <c r="B1574" s="84" t="str">
        <f t="shared" si="40"/>
        <v>:10624000000000000000000000000000000000004E</v>
      </c>
      <c r="G1574" s="83" t="s">
        <v>9309</v>
      </c>
      <c r="H1574" s="83" t="str">
        <f t="shared" si="39"/>
        <v xml:space="preserve"> </v>
      </c>
    </row>
    <row r="1575" spans="1:8" s="83" customFormat="1" x14ac:dyDescent="0.2">
      <c r="A1575" t="s">
        <v>9310</v>
      </c>
      <c r="B1575" s="84" t="str">
        <f t="shared" si="40"/>
        <v>:10625000000000000000000000000000000000003E</v>
      </c>
      <c r="G1575" s="83" t="s">
        <v>9310</v>
      </c>
      <c r="H1575" s="83" t="str">
        <f t="shared" si="39"/>
        <v xml:space="preserve"> </v>
      </c>
    </row>
    <row r="1576" spans="1:8" s="83" customFormat="1" x14ac:dyDescent="0.2">
      <c r="A1576" t="s">
        <v>9311</v>
      </c>
      <c r="B1576" s="84" t="str">
        <f t="shared" si="40"/>
        <v>:10626000000000000000000000000000000000002E</v>
      </c>
      <c r="G1576" s="83" t="s">
        <v>9311</v>
      </c>
      <c r="H1576" s="83" t="str">
        <f t="shared" si="39"/>
        <v xml:space="preserve"> </v>
      </c>
    </row>
    <row r="1577" spans="1:8" s="83" customFormat="1" x14ac:dyDescent="0.2">
      <c r="A1577" t="s">
        <v>9312</v>
      </c>
      <c r="B1577" s="84" t="str">
        <f t="shared" si="40"/>
        <v>:10627000000000000000000000000000000000001E</v>
      </c>
      <c r="G1577" s="83" t="s">
        <v>9312</v>
      </c>
      <c r="H1577" s="83" t="str">
        <f t="shared" si="39"/>
        <v xml:space="preserve"> </v>
      </c>
    </row>
    <row r="1578" spans="1:8" s="83" customFormat="1" x14ac:dyDescent="0.2">
      <c r="A1578" t="s">
        <v>9313</v>
      </c>
      <c r="B1578" s="84" t="str">
        <f t="shared" si="40"/>
        <v>:10628000000000000000000000000000000000000E</v>
      </c>
      <c r="G1578" s="83" t="s">
        <v>9313</v>
      </c>
      <c r="H1578" s="83" t="str">
        <f t="shared" si="39"/>
        <v xml:space="preserve"> </v>
      </c>
    </row>
    <row r="1579" spans="1:8" s="83" customFormat="1" x14ac:dyDescent="0.2">
      <c r="A1579" t="s">
        <v>9314</v>
      </c>
      <c r="B1579" s="84" t="str">
        <f t="shared" si="40"/>
        <v>:1062900000000000000000000000000000000000FE</v>
      </c>
      <c r="G1579" s="83" t="s">
        <v>9314</v>
      </c>
      <c r="H1579" s="83" t="str">
        <f t="shared" si="39"/>
        <v xml:space="preserve"> </v>
      </c>
    </row>
    <row r="1580" spans="1:8" s="83" customFormat="1" x14ac:dyDescent="0.2">
      <c r="A1580" t="s">
        <v>9315</v>
      </c>
      <c r="B1580" s="84" t="str">
        <f t="shared" si="40"/>
        <v>:1062A00000000000000000000000000000000000EE</v>
      </c>
      <c r="G1580" s="83" t="s">
        <v>9315</v>
      </c>
      <c r="H1580" s="83" t="str">
        <f t="shared" si="39"/>
        <v xml:space="preserve"> </v>
      </c>
    </row>
    <row r="1581" spans="1:8" s="83" customFormat="1" x14ac:dyDescent="0.2">
      <c r="A1581" t="s">
        <v>9316</v>
      </c>
      <c r="B1581" s="84" t="str">
        <f t="shared" si="40"/>
        <v>:1062B00000000000000000000000000000000000DE</v>
      </c>
      <c r="G1581" s="83" t="s">
        <v>9316</v>
      </c>
      <c r="H1581" s="83" t="str">
        <f t="shared" si="39"/>
        <v xml:space="preserve"> </v>
      </c>
    </row>
    <row r="1582" spans="1:8" s="83" customFormat="1" x14ac:dyDescent="0.2">
      <c r="A1582" t="s">
        <v>9317</v>
      </c>
      <c r="B1582" s="84" t="str">
        <f t="shared" si="40"/>
        <v>:1062C00000000000000000000000000000000000CE</v>
      </c>
      <c r="G1582" s="83" t="s">
        <v>9317</v>
      </c>
      <c r="H1582" s="83" t="str">
        <f t="shared" si="39"/>
        <v xml:space="preserve"> </v>
      </c>
    </row>
    <row r="1583" spans="1:8" s="83" customFormat="1" x14ac:dyDescent="0.2">
      <c r="A1583" t="s">
        <v>9318</v>
      </c>
      <c r="B1583" s="84" t="str">
        <f t="shared" si="40"/>
        <v>:1062D00000000000000000000000000000000000BE</v>
      </c>
      <c r="G1583" s="83" t="s">
        <v>9318</v>
      </c>
      <c r="H1583" s="83" t="str">
        <f t="shared" si="39"/>
        <v xml:space="preserve"> </v>
      </c>
    </row>
    <row r="1584" spans="1:8" s="83" customFormat="1" x14ac:dyDescent="0.2">
      <c r="A1584" t="s">
        <v>9319</v>
      </c>
      <c r="B1584" s="84" t="str">
        <f t="shared" si="40"/>
        <v>:1062E00000000000000000000000000000000000AE</v>
      </c>
      <c r="G1584" s="83" t="s">
        <v>9319</v>
      </c>
      <c r="H1584" s="83" t="str">
        <f t="shared" si="39"/>
        <v xml:space="preserve"> </v>
      </c>
    </row>
    <row r="1585" spans="1:8" s="83" customFormat="1" x14ac:dyDescent="0.2">
      <c r="A1585" t="s">
        <v>9320</v>
      </c>
      <c r="B1585" s="84" t="str">
        <f t="shared" si="40"/>
        <v>:1062F000000000000000000000000000000000009E</v>
      </c>
      <c r="G1585" s="83" t="s">
        <v>9320</v>
      </c>
      <c r="H1585" s="83" t="str">
        <f t="shared" si="39"/>
        <v xml:space="preserve"> </v>
      </c>
    </row>
    <row r="1586" spans="1:8" s="83" customFormat="1" x14ac:dyDescent="0.2">
      <c r="A1586" t="s">
        <v>9321</v>
      </c>
      <c r="B1586" s="84" t="str">
        <f t="shared" si="40"/>
        <v>:10630000000000000000000000000000000000008D</v>
      </c>
      <c r="G1586" s="83" t="s">
        <v>9321</v>
      </c>
      <c r="H1586" s="83" t="str">
        <f t="shared" si="39"/>
        <v xml:space="preserve"> </v>
      </c>
    </row>
    <row r="1587" spans="1:8" s="83" customFormat="1" x14ac:dyDescent="0.2">
      <c r="A1587" t="s">
        <v>9322</v>
      </c>
      <c r="B1587" s="84" t="str">
        <f t="shared" si="40"/>
        <v>:10631000000000000000000000000000000000007D</v>
      </c>
      <c r="G1587" s="83" t="s">
        <v>9322</v>
      </c>
      <c r="H1587" s="83" t="str">
        <f t="shared" si="39"/>
        <v xml:space="preserve"> </v>
      </c>
    </row>
    <row r="1588" spans="1:8" s="83" customFormat="1" x14ac:dyDescent="0.2">
      <c r="A1588" t="s">
        <v>9323</v>
      </c>
      <c r="B1588" s="84" t="str">
        <f t="shared" si="40"/>
        <v>:10632000000000000000000000000000000000006D</v>
      </c>
      <c r="G1588" s="83" t="s">
        <v>9323</v>
      </c>
      <c r="H1588" s="83" t="str">
        <f t="shared" si="39"/>
        <v xml:space="preserve"> </v>
      </c>
    </row>
    <row r="1589" spans="1:8" s="83" customFormat="1" x14ac:dyDescent="0.2">
      <c r="A1589" t="s">
        <v>9324</v>
      </c>
      <c r="B1589" s="84" t="str">
        <f t="shared" si="40"/>
        <v>:10633000000000000000000000000000000000005D</v>
      </c>
      <c r="G1589" s="83" t="s">
        <v>9324</v>
      </c>
      <c r="H1589" s="83" t="str">
        <f t="shared" si="39"/>
        <v xml:space="preserve"> </v>
      </c>
    </row>
    <row r="1590" spans="1:8" s="83" customFormat="1" x14ac:dyDescent="0.2">
      <c r="A1590" t="s">
        <v>9325</v>
      </c>
      <c r="B1590" s="84" t="str">
        <f t="shared" si="40"/>
        <v>:10634000000000000000000000000000000000004D</v>
      </c>
      <c r="G1590" s="83" t="s">
        <v>9325</v>
      </c>
      <c r="H1590" s="83" t="str">
        <f t="shared" si="39"/>
        <v xml:space="preserve"> </v>
      </c>
    </row>
    <row r="1591" spans="1:8" s="83" customFormat="1" x14ac:dyDescent="0.2">
      <c r="A1591" t="s">
        <v>9326</v>
      </c>
      <c r="B1591" s="84" t="str">
        <f t="shared" si="40"/>
        <v>:10635000000000000000000000000000000000003D</v>
      </c>
      <c r="G1591" s="83" t="s">
        <v>9326</v>
      </c>
      <c r="H1591" s="83" t="str">
        <f t="shared" si="39"/>
        <v xml:space="preserve"> </v>
      </c>
    </row>
    <row r="1592" spans="1:8" s="83" customFormat="1" x14ac:dyDescent="0.2">
      <c r="A1592" t="s">
        <v>9327</v>
      </c>
      <c r="B1592" s="84" t="str">
        <f t="shared" si="40"/>
        <v>:10636000000000000000000000000000000000002D</v>
      </c>
      <c r="G1592" s="83" t="s">
        <v>9327</v>
      </c>
      <c r="H1592" s="83" t="str">
        <f t="shared" si="39"/>
        <v xml:space="preserve"> </v>
      </c>
    </row>
    <row r="1593" spans="1:8" s="83" customFormat="1" x14ac:dyDescent="0.2">
      <c r="A1593" t="s">
        <v>9328</v>
      </c>
      <c r="B1593" s="84" t="str">
        <f t="shared" si="40"/>
        <v>:10637000000000000000000000000000000000001D</v>
      </c>
      <c r="G1593" s="83" t="s">
        <v>9328</v>
      </c>
      <c r="H1593" s="83" t="str">
        <f t="shared" si="39"/>
        <v xml:space="preserve"> </v>
      </c>
    </row>
    <row r="1594" spans="1:8" s="83" customFormat="1" x14ac:dyDescent="0.2">
      <c r="A1594" t="s">
        <v>9329</v>
      </c>
      <c r="B1594" s="84" t="str">
        <f t="shared" si="40"/>
        <v>:10638000000000000000000000000000000000000D</v>
      </c>
      <c r="G1594" s="83" t="s">
        <v>9329</v>
      </c>
      <c r="H1594" s="83" t="str">
        <f t="shared" si="39"/>
        <v xml:space="preserve"> </v>
      </c>
    </row>
    <row r="1595" spans="1:8" s="83" customFormat="1" x14ac:dyDescent="0.2">
      <c r="A1595" t="s">
        <v>9330</v>
      </c>
      <c r="B1595" s="84" t="str">
        <f t="shared" si="40"/>
        <v>:1063900000000000000000000000000000000000FD</v>
      </c>
      <c r="G1595" s="83" t="s">
        <v>9330</v>
      </c>
      <c r="H1595" s="83" t="str">
        <f t="shared" si="39"/>
        <v xml:space="preserve"> </v>
      </c>
    </row>
    <row r="1596" spans="1:8" s="83" customFormat="1" x14ac:dyDescent="0.2">
      <c r="A1596" t="s">
        <v>9331</v>
      </c>
      <c r="B1596" s="84" t="str">
        <f t="shared" si="40"/>
        <v>:1063A00000000000000000000000000000000000ED</v>
      </c>
      <c r="G1596" s="83" t="s">
        <v>9331</v>
      </c>
      <c r="H1596" s="83" t="str">
        <f t="shared" si="39"/>
        <v xml:space="preserve"> </v>
      </c>
    </row>
    <row r="1597" spans="1:8" s="83" customFormat="1" x14ac:dyDescent="0.2">
      <c r="A1597" t="s">
        <v>9332</v>
      </c>
      <c r="B1597" s="84" t="str">
        <f t="shared" si="40"/>
        <v>:1063B00000000000000000000000000000000000DD</v>
      </c>
      <c r="G1597" s="83" t="s">
        <v>9332</v>
      </c>
      <c r="H1597" s="83" t="str">
        <f t="shared" si="39"/>
        <v xml:space="preserve"> </v>
      </c>
    </row>
    <row r="1598" spans="1:8" s="83" customFormat="1" x14ac:dyDescent="0.2">
      <c r="A1598" t="s">
        <v>9333</v>
      </c>
      <c r="B1598" s="84" t="str">
        <f t="shared" si="40"/>
        <v>:1063C00000000000000000000000000000000000CD</v>
      </c>
      <c r="G1598" s="83" t="s">
        <v>9333</v>
      </c>
      <c r="H1598" s="83" t="str">
        <f t="shared" si="39"/>
        <v xml:space="preserve"> </v>
      </c>
    </row>
    <row r="1599" spans="1:8" s="83" customFormat="1" x14ac:dyDescent="0.2">
      <c r="A1599" t="s">
        <v>9334</v>
      </c>
      <c r="B1599" s="84" t="str">
        <f t="shared" si="40"/>
        <v>:1063D00000000000000000000000000000000000BD</v>
      </c>
      <c r="G1599" s="83" t="s">
        <v>9334</v>
      </c>
      <c r="H1599" s="83" t="str">
        <f t="shared" si="39"/>
        <v xml:space="preserve"> </v>
      </c>
    </row>
    <row r="1600" spans="1:8" s="83" customFormat="1" x14ac:dyDescent="0.2">
      <c r="A1600" t="s">
        <v>9335</v>
      </c>
      <c r="B1600" s="84" t="str">
        <f t="shared" si="40"/>
        <v>:1063E00000000000000000000000000000000000AD</v>
      </c>
      <c r="G1600" s="83" t="s">
        <v>9335</v>
      </c>
      <c r="H1600" s="83" t="str">
        <f t="shared" si="39"/>
        <v xml:space="preserve"> </v>
      </c>
    </row>
    <row r="1601" spans="1:8" s="83" customFormat="1" x14ac:dyDescent="0.2">
      <c r="A1601" t="s">
        <v>9336</v>
      </c>
      <c r="B1601" s="84" t="str">
        <f t="shared" si="40"/>
        <v>:1063F000000000000000000000000000000000009D</v>
      </c>
      <c r="G1601" s="83" t="s">
        <v>9336</v>
      </c>
      <c r="H1601" s="83" t="str">
        <f t="shared" si="39"/>
        <v xml:space="preserve"> </v>
      </c>
    </row>
    <row r="1602" spans="1:8" s="83" customFormat="1" x14ac:dyDescent="0.2">
      <c r="A1602" t="s">
        <v>9337</v>
      </c>
      <c r="B1602" s="84" t="str">
        <f t="shared" si="40"/>
        <v>:10640000000000000000000000000000000000008C</v>
      </c>
      <c r="G1602" s="83" t="s">
        <v>9337</v>
      </c>
      <c r="H1602" s="83" t="str">
        <f t="shared" si="39"/>
        <v xml:space="preserve"> </v>
      </c>
    </row>
    <row r="1603" spans="1:8" s="83" customFormat="1" x14ac:dyDescent="0.2">
      <c r="A1603" t="s">
        <v>9338</v>
      </c>
      <c r="B1603" s="84" t="str">
        <f t="shared" si="40"/>
        <v>:10641000000000000000000000000000000000007C</v>
      </c>
      <c r="G1603" s="83" t="s">
        <v>9338</v>
      </c>
      <c r="H1603" s="83" t="str">
        <f t="shared" ref="H1603:H1666" si="41">IF(B1603&lt;&gt;G1603,1," ")</f>
        <v xml:space="preserve"> </v>
      </c>
    </row>
    <row r="1604" spans="1:8" s="83" customFormat="1" x14ac:dyDescent="0.2">
      <c r="A1604" t="s">
        <v>9339</v>
      </c>
      <c r="B1604" s="84" t="str">
        <f t="shared" si="40"/>
        <v>:10642000000000000000000000000000000000006C</v>
      </c>
      <c r="G1604" s="83" t="s">
        <v>9339</v>
      </c>
      <c r="H1604" s="83" t="str">
        <f t="shared" si="41"/>
        <v xml:space="preserve"> </v>
      </c>
    </row>
    <row r="1605" spans="1:8" s="83" customFormat="1" x14ac:dyDescent="0.2">
      <c r="A1605" t="s">
        <v>9340</v>
      </c>
      <c r="B1605" s="84" t="str">
        <f t="shared" si="40"/>
        <v>:10643000000000000000000000000000000000005C</v>
      </c>
      <c r="G1605" s="83" t="s">
        <v>9340</v>
      </c>
      <c r="H1605" s="83" t="str">
        <f t="shared" si="41"/>
        <v xml:space="preserve"> </v>
      </c>
    </row>
    <row r="1606" spans="1:8" s="83" customFormat="1" x14ac:dyDescent="0.2">
      <c r="A1606" t="s">
        <v>9341</v>
      </c>
      <c r="B1606" s="84" t="str">
        <f t="shared" si="40"/>
        <v>:10644000000000000000000000000000000000004C</v>
      </c>
      <c r="G1606" s="83" t="s">
        <v>9341</v>
      </c>
      <c r="H1606" s="83" t="str">
        <f t="shared" si="41"/>
        <v xml:space="preserve"> </v>
      </c>
    </row>
    <row r="1607" spans="1:8" s="83" customFormat="1" x14ac:dyDescent="0.2">
      <c r="A1607" t="s">
        <v>9342</v>
      </c>
      <c r="B1607" s="84" t="str">
        <f t="shared" ref="B1607:B1645" si="42">A1607</f>
        <v>:10645000000000000000000000000000000000003C</v>
      </c>
      <c r="G1607" s="83" t="s">
        <v>9342</v>
      </c>
      <c r="H1607" s="83" t="str">
        <f t="shared" si="41"/>
        <v xml:space="preserve"> </v>
      </c>
    </row>
    <row r="1608" spans="1:8" s="83" customFormat="1" x14ac:dyDescent="0.2">
      <c r="A1608" t="s">
        <v>9343</v>
      </c>
      <c r="B1608" s="84" t="str">
        <f t="shared" si="42"/>
        <v>:10646000000000000000000000000000000000002C</v>
      </c>
      <c r="G1608" s="83" t="s">
        <v>9343</v>
      </c>
      <c r="H1608" s="83" t="str">
        <f t="shared" si="41"/>
        <v xml:space="preserve"> </v>
      </c>
    </row>
    <row r="1609" spans="1:8" s="83" customFormat="1" x14ac:dyDescent="0.2">
      <c r="A1609" t="s">
        <v>9344</v>
      </c>
      <c r="B1609" s="84" t="str">
        <f t="shared" si="42"/>
        <v>:10647000000000000000000000000000000000001C</v>
      </c>
      <c r="G1609" s="83" t="s">
        <v>9344</v>
      </c>
      <c r="H1609" s="83" t="str">
        <f t="shared" si="41"/>
        <v xml:space="preserve"> </v>
      </c>
    </row>
    <row r="1610" spans="1:8" s="83" customFormat="1" x14ac:dyDescent="0.2">
      <c r="A1610" t="s">
        <v>9345</v>
      </c>
      <c r="B1610" s="84" t="str">
        <f t="shared" si="42"/>
        <v>:10648000000000000000000000000000000000000C</v>
      </c>
      <c r="G1610" s="83" t="s">
        <v>9345</v>
      </c>
      <c r="H1610" s="83" t="str">
        <f t="shared" si="41"/>
        <v xml:space="preserve"> </v>
      </c>
    </row>
    <row r="1611" spans="1:8" s="83" customFormat="1" x14ac:dyDescent="0.2">
      <c r="A1611" t="s">
        <v>9346</v>
      </c>
      <c r="B1611" s="84" t="str">
        <f t="shared" si="42"/>
        <v>:1064900000000000000000000000000000000000FC</v>
      </c>
      <c r="G1611" s="83" t="s">
        <v>9346</v>
      </c>
      <c r="H1611" s="83" t="str">
        <f t="shared" si="41"/>
        <v xml:space="preserve"> </v>
      </c>
    </row>
    <row r="1612" spans="1:8" s="83" customFormat="1" x14ac:dyDescent="0.2">
      <c r="A1612" t="s">
        <v>9347</v>
      </c>
      <c r="B1612" s="84" t="str">
        <f t="shared" si="42"/>
        <v>:1064A00000000000000000000000000000000000EC</v>
      </c>
      <c r="G1612" s="83" t="s">
        <v>9347</v>
      </c>
      <c r="H1612" s="83" t="str">
        <f t="shared" si="41"/>
        <v xml:space="preserve"> </v>
      </c>
    </row>
    <row r="1613" spans="1:8" s="83" customFormat="1" x14ac:dyDescent="0.2">
      <c r="A1613" t="s">
        <v>9348</v>
      </c>
      <c r="B1613" s="84" t="str">
        <f t="shared" si="42"/>
        <v>:1064B00000000000000000000000000000000000DC</v>
      </c>
      <c r="G1613" s="83" t="s">
        <v>9348</v>
      </c>
      <c r="H1613" s="83" t="str">
        <f t="shared" si="41"/>
        <v xml:space="preserve"> </v>
      </c>
    </row>
    <row r="1614" spans="1:8" s="83" customFormat="1" x14ac:dyDescent="0.2">
      <c r="A1614" t="s">
        <v>9349</v>
      </c>
      <c r="B1614" s="84" t="str">
        <f t="shared" si="42"/>
        <v>:1064C00000000000000000000000000000000000CC</v>
      </c>
      <c r="G1614" s="83" t="s">
        <v>9349</v>
      </c>
      <c r="H1614" s="83" t="str">
        <f t="shared" si="41"/>
        <v xml:space="preserve"> </v>
      </c>
    </row>
    <row r="1615" spans="1:8" s="83" customFormat="1" x14ac:dyDescent="0.2">
      <c r="A1615" t="s">
        <v>9350</v>
      </c>
      <c r="B1615" s="84" t="str">
        <f t="shared" si="42"/>
        <v>:1064D00000000000000000000000000000000000BC</v>
      </c>
      <c r="G1615" s="83" t="s">
        <v>9350</v>
      </c>
      <c r="H1615" s="83" t="str">
        <f t="shared" si="41"/>
        <v xml:space="preserve"> </v>
      </c>
    </row>
    <row r="1616" spans="1:8" s="83" customFormat="1" x14ac:dyDescent="0.2">
      <c r="A1616" t="s">
        <v>9351</v>
      </c>
      <c r="B1616" s="84" t="str">
        <f t="shared" si="42"/>
        <v>:1064E00000000000000000000000000000000000AC</v>
      </c>
      <c r="G1616" s="83" t="s">
        <v>9351</v>
      </c>
      <c r="H1616" s="83" t="str">
        <f t="shared" si="41"/>
        <v xml:space="preserve"> </v>
      </c>
    </row>
    <row r="1617" spans="1:8" s="83" customFormat="1" x14ac:dyDescent="0.2">
      <c r="A1617" t="s">
        <v>9352</v>
      </c>
      <c r="B1617" s="84" t="str">
        <f t="shared" si="42"/>
        <v>:1064F000000000000000000000000000000000009C</v>
      </c>
      <c r="G1617" s="83" t="s">
        <v>9352</v>
      </c>
      <c r="H1617" s="83" t="str">
        <f t="shared" si="41"/>
        <v xml:space="preserve"> </v>
      </c>
    </row>
    <row r="1618" spans="1:8" s="83" customFormat="1" x14ac:dyDescent="0.2">
      <c r="A1618" t="s">
        <v>9353</v>
      </c>
      <c r="B1618" s="84" t="str">
        <f t="shared" si="42"/>
        <v>:10650000000000000000000000000000000000008B</v>
      </c>
      <c r="G1618" s="83" t="s">
        <v>9353</v>
      </c>
      <c r="H1618" s="83" t="str">
        <f t="shared" si="41"/>
        <v xml:space="preserve"> </v>
      </c>
    </row>
    <row r="1619" spans="1:8" s="83" customFormat="1" x14ac:dyDescent="0.2">
      <c r="A1619" t="s">
        <v>9354</v>
      </c>
      <c r="B1619" s="84" t="str">
        <f t="shared" si="42"/>
        <v>:10651000000000000000000000000000000000007B</v>
      </c>
      <c r="G1619" s="83" t="s">
        <v>9354</v>
      </c>
      <c r="H1619" s="83" t="str">
        <f t="shared" si="41"/>
        <v xml:space="preserve"> </v>
      </c>
    </row>
    <row r="1620" spans="1:8" s="83" customFormat="1" x14ac:dyDescent="0.2">
      <c r="A1620" t="s">
        <v>9355</v>
      </c>
      <c r="B1620" s="84" t="str">
        <f t="shared" si="42"/>
        <v>:10652000000000000000000000000000000000006B</v>
      </c>
      <c r="G1620" s="83" t="s">
        <v>9355</v>
      </c>
      <c r="H1620" s="83" t="str">
        <f t="shared" si="41"/>
        <v xml:space="preserve"> </v>
      </c>
    </row>
    <row r="1621" spans="1:8" s="83" customFormat="1" x14ac:dyDescent="0.2">
      <c r="A1621" t="s">
        <v>9356</v>
      </c>
      <c r="B1621" s="84" t="str">
        <f t="shared" si="42"/>
        <v>:10653000000000000000000000000000000000005B</v>
      </c>
      <c r="G1621" s="83" t="s">
        <v>9356</v>
      </c>
      <c r="H1621" s="83" t="str">
        <f t="shared" si="41"/>
        <v xml:space="preserve"> </v>
      </c>
    </row>
    <row r="1622" spans="1:8" s="83" customFormat="1" x14ac:dyDescent="0.2">
      <c r="A1622" t="s">
        <v>9357</v>
      </c>
      <c r="B1622" s="84" t="str">
        <f t="shared" si="42"/>
        <v>:10654000000000000000000000000000000000004B</v>
      </c>
      <c r="G1622" s="83" t="s">
        <v>9357</v>
      </c>
      <c r="H1622" s="83" t="str">
        <f t="shared" si="41"/>
        <v xml:space="preserve"> </v>
      </c>
    </row>
    <row r="1623" spans="1:8" s="83" customFormat="1" x14ac:dyDescent="0.2">
      <c r="A1623" t="s">
        <v>9358</v>
      </c>
      <c r="B1623" s="84" t="str">
        <f t="shared" si="42"/>
        <v>:10655000000000000000000000000000000000003B</v>
      </c>
      <c r="G1623" s="83" t="s">
        <v>9358</v>
      </c>
      <c r="H1623" s="83" t="str">
        <f t="shared" si="41"/>
        <v xml:space="preserve"> </v>
      </c>
    </row>
    <row r="1624" spans="1:8" s="83" customFormat="1" x14ac:dyDescent="0.2">
      <c r="A1624" t="s">
        <v>9359</v>
      </c>
      <c r="B1624" s="84" t="str">
        <f t="shared" si="42"/>
        <v>:10656000000000000000000000000000000000002B</v>
      </c>
      <c r="G1624" s="83" t="s">
        <v>9359</v>
      </c>
      <c r="H1624" s="83" t="str">
        <f t="shared" si="41"/>
        <v xml:space="preserve"> </v>
      </c>
    </row>
    <row r="1625" spans="1:8" s="83" customFormat="1" x14ac:dyDescent="0.2">
      <c r="A1625" t="s">
        <v>9360</v>
      </c>
      <c r="B1625" s="84" t="str">
        <f t="shared" si="42"/>
        <v>:10657000000000000000000000000000000000001B</v>
      </c>
      <c r="G1625" s="83" t="s">
        <v>9360</v>
      </c>
      <c r="H1625" s="83" t="str">
        <f t="shared" si="41"/>
        <v xml:space="preserve"> </v>
      </c>
    </row>
    <row r="1626" spans="1:8" s="83" customFormat="1" x14ac:dyDescent="0.2">
      <c r="A1626" t="s">
        <v>9361</v>
      </c>
      <c r="B1626" s="84" t="str">
        <f t="shared" si="42"/>
        <v>:10658000000000000000000000000000000000000B</v>
      </c>
      <c r="G1626" s="83" t="s">
        <v>9361</v>
      </c>
      <c r="H1626" s="83" t="str">
        <f t="shared" si="41"/>
        <v xml:space="preserve"> </v>
      </c>
    </row>
    <row r="1627" spans="1:8" s="83" customFormat="1" x14ac:dyDescent="0.2">
      <c r="A1627" t="s">
        <v>9362</v>
      </c>
      <c r="B1627" s="84" t="str">
        <f t="shared" si="42"/>
        <v>:1065900000000000000000000000000000000000FB</v>
      </c>
      <c r="G1627" s="83" t="s">
        <v>9362</v>
      </c>
      <c r="H1627" s="83" t="str">
        <f t="shared" si="41"/>
        <v xml:space="preserve"> </v>
      </c>
    </row>
    <row r="1628" spans="1:8" s="83" customFormat="1" x14ac:dyDescent="0.2">
      <c r="A1628" t="s">
        <v>9363</v>
      </c>
      <c r="B1628" s="84" t="str">
        <f t="shared" si="42"/>
        <v>:1065A00000000000000000000000000000000000EB</v>
      </c>
      <c r="G1628" s="83" t="s">
        <v>9363</v>
      </c>
      <c r="H1628" s="83" t="str">
        <f t="shared" si="41"/>
        <v xml:space="preserve"> </v>
      </c>
    </row>
    <row r="1629" spans="1:8" s="83" customFormat="1" x14ac:dyDescent="0.2">
      <c r="A1629" t="s">
        <v>9364</v>
      </c>
      <c r="B1629" s="84" t="str">
        <f t="shared" si="42"/>
        <v>:1065B00000000000000000000000000000000000DB</v>
      </c>
      <c r="G1629" s="83" t="s">
        <v>9364</v>
      </c>
      <c r="H1629" s="83" t="str">
        <f t="shared" si="41"/>
        <v xml:space="preserve"> </v>
      </c>
    </row>
    <row r="1630" spans="1:8" s="83" customFormat="1" x14ac:dyDescent="0.2">
      <c r="A1630" t="s">
        <v>9365</v>
      </c>
      <c r="B1630" s="84" t="str">
        <f t="shared" si="42"/>
        <v>:1065C00000000000000000000000000000000000CB</v>
      </c>
      <c r="G1630" s="83" t="s">
        <v>9365</v>
      </c>
      <c r="H1630" s="83" t="str">
        <f t="shared" si="41"/>
        <v xml:space="preserve"> </v>
      </c>
    </row>
    <row r="1631" spans="1:8" s="83" customFormat="1" x14ac:dyDescent="0.2">
      <c r="A1631" t="s">
        <v>9366</v>
      </c>
      <c r="B1631" s="84" t="str">
        <f t="shared" si="42"/>
        <v>:1065D00000000000000000000000000000000000BB</v>
      </c>
      <c r="G1631" s="83" t="s">
        <v>9366</v>
      </c>
      <c r="H1631" s="83" t="str">
        <f t="shared" si="41"/>
        <v xml:space="preserve"> </v>
      </c>
    </row>
    <row r="1632" spans="1:8" s="83" customFormat="1" x14ac:dyDescent="0.2">
      <c r="A1632" t="s">
        <v>9367</v>
      </c>
      <c r="B1632" s="84" t="str">
        <f t="shared" si="42"/>
        <v>:1065E00000000000000000000000000000000000AB</v>
      </c>
      <c r="G1632" s="83" t="s">
        <v>9367</v>
      </c>
      <c r="H1632" s="83" t="str">
        <f t="shared" si="41"/>
        <v xml:space="preserve"> </v>
      </c>
    </row>
    <row r="1633" spans="1:8" s="83" customFormat="1" x14ac:dyDescent="0.2">
      <c r="A1633" t="s">
        <v>9368</v>
      </c>
      <c r="B1633" s="84" t="str">
        <f t="shared" si="42"/>
        <v>:1065F000000000000000000000000000000000009B</v>
      </c>
      <c r="G1633" s="83" t="s">
        <v>9368</v>
      </c>
      <c r="H1633" s="83" t="str">
        <f t="shared" si="41"/>
        <v xml:space="preserve"> </v>
      </c>
    </row>
    <row r="1634" spans="1:8" s="83" customFormat="1" x14ac:dyDescent="0.2">
      <c r="A1634" t="s">
        <v>9369</v>
      </c>
      <c r="B1634" s="84" t="str">
        <f t="shared" si="42"/>
        <v>:10660000000000000000000000000000000000008A</v>
      </c>
      <c r="G1634" s="83" t="s">
        <v>9369</v>
      </c>
      <c r="H1634" s="83" t="str">
        <f t="shared" si="41"/>
        <v xml:space="preserve"> </v>
      </c>
    </row>
    <row r="1635" spans="1:8" s="83" customFormat="1" x14ac:dyDescent="0.2">
      <c r="A1635" t="s">
        <v>9370</v>
      </c>
      <c r="B1635" s="84" t="str">
        <f t="shared" si="42"/>
        <v>:10661000000000000000000000000000000000007A</v>
      </c>
      <c r="G1635" s="83" t="s">
        <v>9370</v>
      </c>
      <c r="H1635" s="83" t="str">
        <f t="shared" si="41"/>
        <v xml:space="preserve"> </v>
      </c>
    </row>
    <row r="1636" spans="1:8" s="83" customFormat="1" x14ac:dyDescent="0.2">
      <c r="A1636" t="s">
        <v>9371</v>
      </c>
      <c r="B1636" s="84" t="str">
        <f t="shared" si="42"/>
        <v>:10662000000000000000000000000000000000006A</v>
      </c>
      <c r="G1636" s="83" t="s">
        <v>9371</v>
      </c>
      <c r="H1636" s="83" t="str">
        <f t="shared" si="41"/>
        <v xml:space="preserve"> </v>
      </c>
    </row>
    <row r="1637" spans="1:8" s="83" customFormat="1" x14ac:dyDescent="0.2">
      <c r="A1637" t="s">
        <v>9372</v>
      </c>
      <c r="B1637" s="84" t="str">
        <f t="shared" si="42"/>
        <v>:10663000000000000000000000000000000000005A</v>
      </c>
      <c r="G1637" s="83" t="s">
        <v>9372</v>
      </c>
      <c r="H1637" s="83" t="str">
        <f t="shared" si="41"/>
        <v xml:space="preserve"> </v>
      </c>
    </row>
    <row r="1638" spans="1:8" s="83" customFormat="1" x14ac:dyDescent="0.2">
      <c r="A1638" t="s">
        <v>9373</v>
      </c>
      <c r="B1638" s="84" t="str">
        <f t="shared" si="42"/>
        <v>:10664000000000000000000000000000000000004A</v>
      </c>
      <c r="G1638" s="83" t="s">
        <v>9373</v>
      </c>
      <c r="H1638" s="83" t="str">
        <f t="shared" si="41"/>
        <v xml:space="preserve"> </v>
      </c>
    </row>
    <row r="1639" spans="1:8" s="83" customFormat="1" x14ac:dyDescent="0.2">
      <c r="A1639" t="s">
        <v>9374</v>
      </c>
      <c r="B1639" s="84" t="str">
        <f t="shared" si="42"/>
        <v>:10665000000000000000000000000000000000003A</v>
      </c>
      <c r="G1639" s="83" t="s">
        <v>9374</v>
      </c>
      <c r="H1639" s="83" t="str">
        <f t="shared" si="41"/>
        <v xml:space="preserve"> </v>
      </c>
    </row>
    <row r="1640" spans="1:8" s="83" customFormat="1" x14ac:dyDescent="0.2">
      <c r="A1640" t="s">
        <v>9375</v>
      </c>
      <c r="B1640" s="84" t="str">
        <f t="shared" si="42"/>
        <v>:10666000000000000000000000000000000000002A</v>
      </c>
      <c r="G1640" s="83" t="s">
        <v>9375</v>
      </c>
      <c r="H1640" s="83" t="str">
        <f t="shared" si="41"/>
        <v xml:space="preserve"> </v>
      </c>
    </row>
    <row r="1641" spans="1:8" s="83" customFormat="1" x14ac:dyDescent="0.2">
      <c r="A1641" t="s">
        <v>9376</v>
      </c>
      <c r="B1641" s="84" t="str">
        <f t="shared" si="42"/>
        <v>:10667000000000000000000000000000000000001A</v>
      </c>
      <c r="G1641" s="83" t="s">
        <v>9376</v>
      </c>
      <c r="H1641" s="83" t="str">
        <f t="shared" si="41"/>
        <v xml:space="preserve"> </v>
      </c>
    </row>
    <row r="1642" spans="1:8" s="83" customFormat="1" x14ac:dyDescent="0.2">
      <c r="A1642" t="s">
        <v>9377</v>
      </c>
      <c r="B1642" s="84" t="str">
        <f t="shared" si="42"/>
        <v>:10668000000000000000000000000000000000000A</v>
      </c>
      <c r="G1642" s="83" t="s">
        <v>9377</v>
      </c>
      <c r="H1642" s="83" t="str">
        <f t="shared" si="41"/>
        <v xml:space="preserve"> </v>
      </c>
    </row>
    <row r="1643" spans="1:8" s="83" customFormat="1" x14ac:dyDescent="0.2">
      <c r="A1643" t="s">
        <v>9378</v>
      </c>
      <c r="B1643" s="84" t="str">
        <f t="shared" si="42"/>
        <v>:1066900000000000000000000000000000000000FA</v>
      </c>
      <c r="G1643" s="83" t="s">
        <v>9378</v>
      </c>
      <c r="H1643" s="83" t="str">
        <f t="shared" si="41"/>
        <v xml:space="preserve"> </v>
      </c>
    </row>
    <row r="1644" spans="1:8" s="83" customFormat="1" x14ac:dyDescent="0.2">
      <c r="A1644" t="s">
        <v>9379</v>
      </c>
      <c r="B1644" s="84" t="str">
        <f t="shared" si="42"/>
        <v>:1066A00000000000000000000000000000000000EA</v>
      </c>
      <c r="G1644" s="83" t="s">
        <v>9379</v>
      </c>
      <c r="H1644" s="83" t="str">
        <f t="shared" si="41"/>
        <v xml:space="preserve"> </v>
      </c>
    </row>
    <row r="1645" spans="1:8" s="83" customFormat="1" x14ac:dyDescent="0.2">
      <c r="A1645" t="s">
        <v>9380</v>
      </c>
      <c r="B1645" s="84" t="str">
        <f t="shared" si="42"/>
        <v>:1066B00000000000010100000000000000000000D8</v>
      </c>
      <c r="G1645" s="83" t="s">
        <v>9380</v>
      </c>
      <c r="H1645" s="83" t="str">
        <f t="shared" si="41"/>
        <v xml:space="preserve"> </v>
      </c>
    </row>
    <row r="1646" spans="1:8" s="83" customFormat="1" x14ac:dyDescent="0.2">
      <c r="A1646" s="55" t="s">
        <v>9381</v>
      </c>
      <c r="B1646" s="84" t="str">
        <f>LEFT(A1646,17)&amp;AllowedMask!AK4&amp;C1646</f>
        <v>:1066C00000000000000000000000000000000000CA</v>
      </c>
      <c r="C1646" s="84" t="str">
        <f>IF(LEN(D1646)&gt;1,D1646,"0"&amp;D1646)</f>
        <v>CA</v>
      </c>
      <c r="D1646" s="83" t="str">
        <f>RIGHT(DEC2HEX(255-(HEX2DEC(MID(A1646,2,2))+HEX2DEC(MID(A1646,4,2))+HEX2DEC(MID(A1646,6,2))+HEX2DEC(MID(A1646,8,2))+HEX2DEC(MID(A1646,10,2))+HEX2DEC(MID(A1646,12,2))+HEX2DEC(MID(A1646,14,2))+HEX2DEC(MID(A1646,16,2))+AllowedMask!AL4)+1),2)</f>
        <v>CA</v>
      </c>
      <c r="G1646" s="83" t="s">
        <v>9381</v>
      </c>
      <c r="H1646" s="83" t="str">
        <f t="shared" si="41"/>
        <v xml:space="preserve"> </v>
      </c>
    </row>
    <row r="1647" spans="1:8" s="83" customFormat="1" x14ac:dyDescent="0.2">
      <c r="A1647" s="55" t="s">
        <v>9382</v>
      </c>
      <c r="B1647" s="84" t="str">
        <f ca="1">LEFT(A1647,9)&amp;AllowedMask!AK5&amp;C1647</f>
        <v>:1066D00000000000000000000000000000000000BA</v>
      </c>
      <c r="C1647" s="84" t="str">
        <f t="shared" ref="C1647:C1652" ca="1" si="43">IF(LEN(D1647)&gt;1,D1647,"0"&amp;D1647)</f>
        <v>BA</v>
      </c>
      <c r="D1647" s="83" t="str">
        <f ca="1">RIGHT(DEC2HEX(255-(HEX2DEC(MID(A1647,2,2))+HEX2DEC(MID(A1647,4,2))+HEX2DEC(MID(A1647,6,2))+HEX2DEC(MID(A1647,8,2))+AllowedMask!AL5)+1),2)</f>
        <v>BA</v>
      </c>
      <c r="G1647" s="83" t="s">
        <v>9382</v>
      </c>
      <c r="H1647" s="83" t="str">
        <f t="shared" ca="1" si="41"/>
        <v xml:space="preserve"> </v>
      </c>
    </row>
    <row r="1648" spans="1:8" s="83" customFormat="1" x14ac:dyDescent="0.2">
      <c r="A1648" s="55" t="s">
        <v>9383</v>
      </c>
      <c r="B1648" s="84" t="str">
        <f ca="1">LEFT(A1648,9)&amp;AllowedMask!AK6&amp;C1648</f>
        <v>:1066E00000000000000000000000000000000000AA</v>
      </c>
      <c r="C1648" s="84" t="str">
        <f t="shared" ca="1" si="43"/>
        <v>AA</v>
      </c>
      <c r="D1648" s="83" t="str">
        <f ca="1">RIGHT(DEC2HEX(255-(HEX2DEC(MID(A1648,2,2))+HEX2DEC(MID(A1648,4,2))+HEX2DEC(MID(A1648,6,2))+HEX2DEC(MID(A1648,8,2))+AllowedMask!AL6)+1),2)</f>
        <v>AA</v>
      </c>
      <c r="G1648" s="83" t="s">
        <v>9383</v>
      </c>
      <c r="H1648" s="83" t="str">
        <f t="shared" ca="1" si="41"/>
        <v xml:space="preserve"> </v>
      </c>
    </row>
    <row r="1649" spans="1:8" s="83" customFormat="1" x14ac:dyDescent="0.2">
      <c r="A1649" s="55" t="s">
        <v>9384</v>
      </c>
      <c r="B1649" s="84" t="str">
        <f ca="1">LEFT(A1649,9)&amp;AllowedMask!AK7&amp;C1649</f>
        <v>:1066F000000000000000000000000000000000009A</v>
      </c>
      <c r="C1649" s="84" t="str">
        <f t="shared" ca="1" si="43"/>
        <v>9A</v>
      </c>
      <c r="D1649" s="83" t="str">
        <f ca="1">RIGHT(DEC2HEX(255-(HEX2DEC(MID(A1649,2,2))+HEX2DEC(MID(A1649,4,2))+HEX2DEC(MID(A1649,6,2))+HEX2DEC(MID(A1649,8,2))+AllowedMask!AL7)+1),2)</f>
        <v>9A</v>
      </c>
      <c r="G1649" s="83" t="s">
        <v>9384</v>
      </c>
      <c r="H1649" s="83" t="str">
        <f t="shared" ca="1" si="41"/>
        <v xml:space="preserve"> </v>
      </c>
    </row>
    <row r="1650" spans="1:8" s="83" customFormat="1" x14ac:dyDescent="0.2">
      <c r="A1650" s="55" t="s">
        <v>9385</v>
      </c>
      <c r="B1650" s="84" t="str">
        <f ca="1">LEFT(A1650,9)&amp;AllowedMask!AK8&amp;C1650</f>
        <v>:106700000000000000000000000000000000000089</v>
      </c>
      <c r="C1650" s="84" t="str">
        <f t="shared" ca="1" si="43"/>
        <v>89</v>
      </c>
      <c r="D1650" s="83" t="str">
        <f ca="1">RIGHT(DEC2HEX(255-(HEX2DEC(MID(A1650,2,2))+HEX2DEC(MID(A1650,4,2))+HEX2DEC(MID(A1650,6,2))+HEX2DEC(MID(A1650,8,2))+AllowedMask!AL8)+1),2)</f>
        <v>89</v>
      </c>
      <c r="G1650" s="83" t="s">
        <v>9385</v>
      </c>
      <c r="H1650" s="83" t="str">
        <f t="shared" ca="1" si="41"/>
        <v xml:space="preserve"> </v>
      </c>
    </row>
    <row r="1651" spans="1:8" s="83" customFormat="1" x14ac:dyDescent="0.2">
      <c r="A1651" s="55" t="s">
        <v>9386</v>
      </c>
      <c r="B1651" s="84" t="str">
        <f ca="1">LEFT(A1651,9)&amp;AllowedMask!AK9&amp;C1651</f>
        <v>:106710000000000000000000000000000000000079</v>
      </c>
      <c r="C1651" s="84" t="str">
        <f t="shared" ca="1" si="43"/>
        <v>79</v>
      </c>
      <c r="D1651" s="83" t="str">
        <f ca="1">RIGHT(DEC2HEX(255-(HEX2DEC(MID(A1651,2,2))+HEX2DEC(MID(A1651,4,2))+HEX2DEC(MID(A1651,6,2))+HEX2DEC(MID(A1651,8,2))+AllowedMask!AL9)+1),2)</f>
        <v>79</v>
      </c>
      <c r="G1651" s="83" t="s">
        <v>9386</v>
      </c>
      <c r="H1651" s="83" t="str">
        <f t="shared" ca="1" si="41"/>
        <v xml:space="preserve"> </v>
      </c>
    </row>
    <row r="1652" spans="1:8" s="83" customFormat="1" x14ac:dyDescent="0.2">
      <c r="A1652" s="55" t="s">
        <v>9800</v>
      </c>
      <c r="B1652" s="84" t="str">
        <f ca="1">LEFT(A1652,9)&amp;AllowedMask!AK10&amp;MID(A1652,26,16)&amp;C1652</f>
        <v>:106720000000000000000000000000000000000069</v>
      </c>
      <c r="C1652" s="84" t="str">
        <f t="shared" ca="1" si="43"/>
        <v>69</v>
      </c>
      <c r="D1652" s="84" t="str">
        <f ca="1">RIGHT(DEC2HEX(255-(HEX2DEC(MID(A1652,2,2))+HEX2DEC(MID(A1652,4,2))+HEX2DEC(MID(A1652,6,2))+HEX2DEC(MID(A1652,8,2))+HEX2DEC(MID(A1652,26,2))+HEX2DEC(MID(A1652,28,2))+HEX2DEC(MID(A1652,30,2))+HEX2DEC(MID(A1652,32,2))+HEX2DEC(MID(A1652,34,2))+HEX2DEC(MID(A1652,36,2))+HEX2DEC(MID(A1652,38,2))+HEX2DEC(MID(A1652,40,2))+AllowedMask!AL10)+1),2)</f>
        <v>69</v>
      </c>
      <c r="G1652" s="83" t="s">
        <v>10895</v>
      </c>
      <c r="H1652" s="83" t="str">
        <f t="shared" ca="1" si="41"/>
        <v xml:space="preserve"> </v>
      </c>
    </row>
    <row r="1653" spans="1:8" s="83" customFormat="1" x14ac:dyDescent="0.2">
      <c r="A1653" t="s">
        <v>9387</v>
      </c>
      <c r="B1653" s="84" t="str">
        <f>A1653</f>
        <v>:106730000000000000000000000000000000000059</v>
      </c>
      <c r="G1653" s="83" t="s">
        <v>9387</v>
      </c>
      <c r="H1653" s="83" t="str">
        <f t="shared" si="41"/>
        <v xml:space="preserve"> </v>
      </c>
    </row>
    <row r="1654" spans="1:8" s="83" customFormat="1" x14ac:dyDescent="0.2">
      <c r="A1654" t="s">
        <v>9388</v>
      </c>
      <c r="B1654" s="84" t="str">
        <f t="shared" ref="B1654:B1707" si="44">A1654</f>
        <v>:106740000000000000000000000000000000000049</v>
      </c>
      <c r="G1654" s="83" t="s">
        <v>9388</v>
      </c>
      <c r="H1654" s="83" t="str">
        <f t="shared" si="41"/>
        <v xml:space="preserve"> </v>
      </c>
    </row>
    <row r="1655" spans="1:8" s="83" customFormat="1" x14ac:dyDescent="0.2">
      <c r="A1655" t="s">
        <v>9389</v>
      </c>
      <c r="B1655" s="84" t="str">
        <f t="shared" si="44"/>
        <v>:106750000000000000000000000000000000000039</v>
      </c>
      <c r="G1655" s="83" t="s">
        <v>9389</v>
      </c>
      <c r="H1655" s="83" t="str">
        <f t="shared" si="41"/>
        <v xml:space="preserve"> </v>
      </c>
    </row>
    <row r="1656" spans="1:8" s="83" customFormat="1" x14ac:dyDescent="0.2">
      <c r="A1656" t="s">
        <v>9390</v>
      </c>
      <c r="B1656" s="84" t="str">
        <f t="shared" si="44"/>
        <v>:106760000000000000000000000000000000000029</v>
      </c>
      <c r="G1656" s="83" t="s">
        <v>9390</v>
      </c>
      <c r="H1656" s="83" t="str">
        <f t="shared" si="41"/>
        <v xml:space="preserve"> </v>
      </c>
    </row>
    <row r="1657" spans="1:8" s="83" customFormat="1" x14ac:dyDescent="0.2">
      <c r="A1657" t="s">
        <v>9391</v>
      </c>
      <c r="B1657" s="84" t="str">
        <f t="shared" si="44"/>
        <v>:106770000000000000000000000000000000000019</v>
      </c>
      <c r="G1657" s="83" t="s">
        <v>9391</v>
      </c>
      <c r="H1657" s="83" t="str">
        <f t="shared" si="41"/>
        <v xml:space="preserve"> </v>
      </c>
    </row>
    <row r="1658" spans="1:8" s="83" customFormat="1" x14ac:dyDescent="0.2">
      <c r="A1658" t="s">
        <v>9392</v>
      </c>
      <c r="B1658" s="84" t="str">
        <f t="shared" si="44"/>
        <v>:106780000000000000000000000000000000000009</v>
      </c>
      <c r="G1658" s="83" t="s">
        <v>9392</v>
      </c>
      <c r="H1658" s="83" t="str">
        <f t="shared" si="41"/>
        <v xml:space="preserve"> </v>
      </c>
    </row>
    <row r="1659" spans="1:8" s="83" customFormat="1" x14ac:dyDescent="0.2">
      <c r="A1659" t="s">
        <v>9393</v>
      </c>
      <c r="B1659" s="84" t="str">
        <f t="shared" si="44"/>
        <v>:1067900000000000000000000000000000000000F9</v>
      </c>
      <c r="G1659" s="83" t="s">
        <v>9393</v>
      </c>
      <c r="H1659" s="83" t="str">
        <f t="shared" si="41"/>
        <v xml:space="preserve"> </v>
      </c>
    </row>
    <row r="1660" spans="1:8" s="83" customFormat="1" x14ac:dyDescent="0.2">
      <c r="A1660" t="s">
        <v>9394</v>
      </c>
      <c r="B1660" s="84" t="str">
        <f t="shared" si="44"/>
        <v>:1067A00000000000000000000000000000000000E9</v>
      </c>
      <c r="G1660" s="83" t="s">
        <v>9394</v>
      </c>
      <c r="H1660" s="83" t="str">
        <f t="shared" si="41"/>
        <v xml:space="preserve"> </v>
      </c>
    </row>
    <row r="1661" spans="1:8" s="83" customFormat="1" x14ac:dyDescent="0.2">
      <c r="A1661" t="s">
        <v>9395</v>
      </c>
      <c r="B1661" s="84" t="str">
        <f t="shared" si="44"/>
        <v>:1067B00000000000000000000000000000000000D9</v>
      </c>
      <c r="G1661" s="83" t="s">
        <v>9395</v>
      </c>
      <c r="H1661" s="83" t="str">
        <f t="shared" si="41"/>
        <v xml:space="preserve"> </v>
      </c>
    </row>
    <row r="1662" spans="1:8" s="83" customFormat="1" x14ac:dyDescent="0.2">
      <c r="A1662" t="s">
        <v>9396</v>
      </c>
      <c r="B1662" s="84" t="str">
        <f t="shared" si="44"/>
        <v>:1067C00000000000000000000000000000000000C9</v>
      </c>
      <c r="G1662" s="83" t="s">
        <v>9396</v>
      </c>
      <c r="H1662" s="83" t="str">
        <f t="shared" si="41"/>
        <v xml:space="preserve"> </v>
      </c>
    </row>
    <row r="1663" spans="1:8" s="83" customFormat="1" x14ac:dyDescent="0.2">
      <c r="A1663" t="s">
        <v>9397</v>
      </c>
      <c r="B1663" s="84" t="str">
        <f t="shared" si="44"/>
        <v>:1067D00000000000000000000000000000000000B9</v>
      </c>
      <c r="G1663" s="83" t="s">
        <v>9397</v>
      </c>
      <c r="H1663" s="83" t="str">
        <f t="shared" si="41"/>
        <v xml:space="preserve"> </v>
      </c>
    </row>
    <row r="1664" spans="1:8" s="83" customFormat="1" x14ac:dyDescent="0.2">
      <c r="A1664" t="s">
        <v>9398</v>
      </c>
      <c r="B1664" s="84" t="str">
        <f t="shared" si="44"/>
        <v>:1067E00000000000000000000000000000000000A9</v>
      </c>
      <c r="G1664" s="83" t="s">
        <v>9398</v>
      </c>
      <c r="H1664" s="83" t="str">
        <f t="shared" si="41"/>
        <v xml:space="preserve"> </v>
      </c>
    </row>
    <row r="1665" spans="1:8" s="83" customFormat="1" x14ac:dyDescent="0.2">
      <c r="A1665" t="s">
        <v>9399</v>
      </c>
      <c r="B1665" s="84" t="str">
        <f t="shared" si="44"/>
        <v>:1067F0000000000000000000000000000000000099</v>
      </c>
      <c r="G1665" s="83" t="s">
        <v>9399</v>
      </c>
      <c r="H1665" s="83" t="str">
        <f t="shared" si="41"/>
        <v xml:space="preserve"> </v>
      </c>
    </row>
    <row r="1666" spans="1:8" s="83" customFormat="1" x14ac:dyDescent="0.2">
      <c r="A1666" t="s">
        <v>9400</v>
      </c>
      <c r="B1666" s="84" t="str">
        <f t="shared" si="44"/>
        <v>:106800000000000000000000000000000000000088</v>
      </c>
      <c r="G1666" s="83" t="s">
        <v>9400</v>
      </c>
      <c r="H1666" s="83" t="str">
        <f t="shared" si="41"/>
        <v xml:space="preserve"> </v>
      </c>
    </row>
    <row r="1667" spans="1:8" s="83" customFormat="1" x14ac:dyDescent="0.2">
      <c r="A1667" t="s">
        <v>9401</v>
      </c>
      <c r="B1667" s="84" t="str">
        <f t="shared" si="44"/>
        <v>:106810000000000000000000000000000000000078</v>
      </c>
      <c r="G1667" s="83" t="s">
        <v>9401</v>
      </c>
      <c r="H1667" s="83" t="str">
        <f t="shared" ref="H1667:H1730" si="45">IF(B1667&lt;&gt;G1667,1," ")</f>
        <v xml:space="preserve"> </v>
      </c>
    </row>
    <row r="1668" spans="1:8" s="83" customFormat="1" x14ac:dyDescent="0.2">
      <c r="A1668" t="s">
        <v>9402</v>
      </c>
      <c r="B1668" s="84" t="str">
        <f t="shared" si="44"/>
        <v>:106820000000000000000000000000000000000068</v>
      </c>
      <c r="G1668" s="83" t="s">
        <v>9402</v>
      </c>
      <c r="H1668" s="83" t="str">
        <f t="shared" si="45"/>
        <v xml:space="preserve"> </v>
      </c>
    </row>
    <row r="1669" spans="1:8" s="83" customFormat="1" x14ac:dyDescent="0.2">
      <c r="A1669" t="s">
        <v>9403</v>
      </c>
      <c r="B1669" s="84" t="str">
        <f t="shared" si="44"/>
        <v>:106830000000000000000000000000000000000058</v>
      </c>
      <c r="G1669" s="83" t="s">
        <v>9403</v>
      </c>
      <c r="H1669" s="83" t="str">
        <f t="shared" si="45"/>
        <v xml:space="preserve"> </v>
      </c>
    </row>
    <row r="1670" spans="1:8" s="83" customFormat="1" x14ac:dyDescent="0.2">
      <c r="A1670" t="s">
        <v>9404</v>
      </c>
      <c r="B1670" s="84" t="str">
        <f t="shared" si="44"/>
        <v>:106840000000000000000000000000000000000048</v>
      </c>
      <c r="G1670" s="83" t="s">
        <v>9404</v>
      </c>
      <c r="H1670" s="83" t="str">
        <f t="shared" si="45"/>
        <v xml:space="preserve"> </v>
      </c>
    </row>
    <row r="1671" spans="1:8" s="83" customFormat="1" x14ac:dyDescent="0.2">
      <c r="A1671" t="s">
        <v>9405</v>
      </c>
      <c r="B1671" s="84" t="str">
        <f t="shared" si="44"/>
        <v>:106850000000000000000000000000000000000038</v>
      </c>
      <c r="G1671" s="83" t="s">
        <v>9405</v>
      </c>
      <c r="H1671" s="83" t="str">
        <f t="shared" si="45"/>
        <v xml:space="preserve"> </v>
      </c>
    </row>
    <row r="1672" spans="1:8" s="83" customFormat="1" x14ac:dyDescent="0.2">
      <c r="A1672" t="s">
        <v>9406</v>
      </c>
      <c r="B1672" s="84" t="str">
        <f t="shared" si="44"/>
        <v>:106860000000000000000000000000000000000028</v>
      </c>
      <c r="G1672" s="83" t="s">
        <v>9406</v>
      </c>
      <c r="H1672" s="83" t="str">
        <f t="shared" si="45"/>
        <v xml:space="preserve"> </v>
      </c>
    </row>
    <row r="1673" spans="1:8" s="83" customFormat="1" x14ac:dyDescent="0.2">
      <c r="A1673" t="s">
        <v>9407</v>
      </c>
      <c r="B1673" s="84" t="str">
        <f t="shared" si="44"/>
        <v>:106870000000000000000000000000000000000018</v>
      </c>
      <c r="G1673" s="83" t="s">
        <v>9407</v>
      </c>
      <c r="H1673" s="83" t="str">
        <f t="shared" si="45"/>
        <v xml:space="preserve"> </v>
      </c>
    </row>
    <row r="1674" spans="1:8" s="83" customFormat="1" x14ac:dyDescent="0.2">
      <c r="A1674" t="s">
        <v>9408</v>
      </c>
      <c r="B1674" s="84" t="str">
        <f t="shared" si="44"/>
        <v>:106880000000000000000000000000000000000008</v>
      </c>
      <c r="G1674" s="83" t="s">
        <v>9408</v>
      </c>
      <c r="H1674" s="83" t="str">
        <f t="shared" si="45"/>
        <v xml:space="preserve"> </v>
      </c>
    </row>
    <row r="1675" spans="1:8" s="83" customFormat="1" x14ac:dyDescent="0.2">
      <c r="A1675" t="s">
        <v>9409</v>
      </c>
      <c r="B1675" s="84" t="str">
        <f t="shared" si="44"/>
        <v>:1068900000000000000000000000000000000000F8</v>
      </c>
      <c r="G1675" s="83" t="s">
        <v>9409</v>
      </c>
      <c r="H1675" s="83" t="str">
        <f t="shared" si="45"/>
        <v xml:space="preserve"> </v>
      </c>
    </row>
    <row r="1676" spans="1:8" s="83" customFormat="1" x14ac:dyDescent="0.2">
      <c r="A1676" t="s">
        <v>9410</v>
      </c>
      <c r="B1676" s="84" t="str">
        <f t="shared" si="44"/>
        <v>:1068A00000000000000000000000000000000000E8</v>
      </c>
      <c r="G1676" s="83" t="s">
        <v>9410</v>
      </c>
      <c r="H1676" s="83" t="str">
        <f t="shared" si="45"/>
        <v xml:space="preserve"> </v>
      </c>
    </row>
    <row r="1677" spans="1:8" s="83" customFormat="1" x14ac:dyDescent="0.2">
      <c r="A1677" t="s">
        <v>9411</v>
      </c>
      <c r="B1677" s="84" t="str">
        <f t="shared" si="44"/>
        <v>:1068B00000000000000000000000000000000000D8</v>
      </c>
      <c r="G1677" s="83" t="s">
        <v>9411</v>
      </c>
      <c r="H1677" s="83" t="str">
        <f t="shared" si="45"/>
        <v xml:space="preserve"> </v>
      </c>
    </row>
    <row r="1678" spans="1:8" s="83" customFormat="1" x14ac:dyDescent="0.2">
      <c r="A1678" t="s">
        <v>9412</v>
      </c>
      <c r="B1678" s="84" t="str">
        <f t="shared" si="44"/>
        <v>:1068C00000000000000000000000000000000000C8</v>
      </c>
      <c r="G1678" s="83" t="s">
        <v>9412</v>
      </c>
      <c r="H1678" s="83" t="str">
        <f t="shared" si="45"/>
        <v xml:space="preserve"> </v>
      </c>
    </row>
    <row r="1679" spans="1:8" s="83" customFormat="1" x14ac:dyDescent="0.2">
      <c r="A1679" t="s">
        <v>9413</v>
      </c>
      <c r="B1679" s="84" t="str">
        <f t="shared" si="44"/>
        <v>:1068D00000000000000000000000000000000000B8</v>
      </c>
      <c r="G1679" s="83" t="s">
        <v>9413</v>
      </c>
      <c r="H1679" s="83" t="str">
        <f t="shared" si="45"/>
        <v xml:space="preserve"> </v>
      </c>
    </row>
    <row r="1680" spans="1:8" s="83" customFormat="1" x14ac:dyDescent="0.2">
      <c r="A1680" t="s">
        <v>9414</v>
      </c>
      <c r="B1680" s="84" t="str">
        <f t="shared" si="44"/>
        <v>:1068E00000000000000000000000000000000000A8</v>
      </c>
      <c r="G1680" s="83" t="s">
        <v>9414</v>
      </c>
      <c r="H1680" s="83" t="str">
        <f t="shared" si="45"/>
        <v xml:space="preserve"> </v>
      </c>
    </row>
    <row r="1681" spans="1:8" s="83" customFormat="1" x14ac:dyDescent="0.2">
      <c r="A1681" t="s">
        <v>9415</v>
      </c>
      <c r="B1681" s="84" t="str">
        <f t="shared" si="44"/>
        <v>:1068F0000000000000000000000000000000000098</v>
      </c>
      <c r="G1681" s="83" t="s">
        <v>9415</v>
      </c>
      <c r="H1681" s="83" t="str">
        <f t="shared" si="45"/>
        <v xml:space="preserve"> </v>
      </c>
    </row>
    <row r="1682" spans="1:8" s="83" customFormat="1" x14ac:dyDescent="0.2">
      <c r="A1682" t="s">
        <v>9416</v>
      </c>
      <c r="B1682" s="84" t="str">
        <f t="shared" si="44"/>
        <v>:106900000000000000000000000000000000000087</v>
      </c>
      <c r="G1682" s="83" t="s">
        <v>9416</v>
      </c>
      <c r="H1682" s="83" t="str">
        <f t="shared" si="45"/>
        <v xml:space="preserve"> </v>
      </c>
    </row>
    <row r="1683" spans="1:8" s="83" customFormat="1" x14ac:dyDescent="0.2">
      <c r="A1683" t="s">
        <v>9417</v>
      </c>
      <c r="B1683" s="84" t="str">
        <f t="shared" si="44"/>
        <v>:106910000000000000000000000000000000000077</v>
      </c>
      <c r="G1683" s="83" t="s">
        <v>9417</v>
      </c>
      <c r="H1683" s="83" t="str">
        <f t="shared" si="45"/>
        <v xml:space="preserve"> </v>
      </c>
    </row>
    <row r="1684" spans="1:8" s="83" customFormat="1" x14ac:dyDescent="0.2">
      <c r="A1684" t="s">
        <v>9418</v>
      </c>
      <c r="B1684" s="84" t="str">
        <f t="shared" si="44"/>
        <v>:106920000000000000000000000000000000000067</v>
      </c>
      <c r="G1684" s="83" t="s">
        <v>9418</v>
      </c>
      <c r="H1684" s="83" t="str">
        <f t="shared" si="45"/>
        <v xml:space="preserve"> </v>
      </c>
    </row>
    <row r="1685" spans="1:8" s="83" customFormat="1" x14ac:dyDescent="0.2">
      <c r="A1685" t="s">
        <v>9419</v>
      </c>
      <c r="B1685" s="84" t="str">
        <f t="shared" si="44"/>
        <v>:106930000000000000000000000000000000000057</v>
      </c>
      <c r="G1685" s="83" t="s">
        <v>9419</v>
      </c>
      <c r="H1685" s="83" t="str">
        <f t="shared" si="45"/>
        <v xml:space="preserve"> </v>
      </c>
    </row>
    <row r="1686" spans="1:8" s="83" customFormat="1" x14ac:dyDescent="0.2">
      <c r="A1686" t="s">
        <v>9420</v>
      </c>
      <c r="B1686" s="84" t="str">
        <f t="shared" si="44"/>
        <v>:106940000000000000000000000000000000000047</v>
      </c>
      <c r="G1686" s="83" t="s">
        <v>9420</v>
      </c>
      <c r="H1686" s="83" t="str">
        <f t="shared" si="45"/>
        <v xml:space="preserve"> </v>
      </c>
    </row>
    <row r="1687" spans="1:8" s="83" customFormat="1" x14ac:dyDescent="0.2">
      <c r="A1687" t="s">
        <v>9421</v>
      </c>
      <c r="B1687" s="84" t="str">
        <f t="shared" si="44"/>
        <v>:106950000000000000000000000000000000000037</v>
      </c>
      <c r="G1687" s="83" t="s">
        <v>9421</v>
      </c>
      <c r="H1687" s="83" t="str">
        <f t="shared" si="45"/>
        <v xml:space="preserve"> </v>
      </c>
    </row>
    <row r="1688" spans="1:8" s="83" customFormat="1" x14ac:dyDescent="0.2">
      <c r="A1688" t="s">
        <v>9422</v>
      </c>
      <c r="B1688" s="84" t="str">
        <f t="shared" si="44"/>
        <v>:106960000000000000000000000000000000000027</v>
      </c>
      <c r="G1688" s="83" t="s">
        <v>9422</v>
      </c>
      <c r="H1688" s="83" t="str">
        <f t="shared" si="45"/>
        <v xml:space="preserve"> </v>
      </c>
    </row>
    <row r="1689" spans="1:8" s="83" customFormat="1" x14ac:dyDescent="0.2">
      <c r="A1689" t="s">
        <v>9423</v>
      </c>
      <c r="B1689" s="84" t="str">
        <f t="shared" si="44"/>
        <v>:106970000000000000000000000000000000000017</v>
      </c>
      <c r="G1689" s="83" t="s">
        <v>9423</v>
      </c>
      <c r="H1689" s="83" t="str">
        <f t="shared" si="45"/>
        <v xml:space="preserve"> </v>
      </c>
    </row>
    <row r="1690" spans="1:8" s="83" customFormat="1" x14ac:dyDescent="0.2">
      <c r="A1690" t="s">
        <v>9424</v>
      </c>
      <c r="B1690" s="84" t="str">
        <f t="shared" si="44"/>
        <v>:106980000000000000000000000000000000000007</v>
      </c>
      <c r="G1690" s="83" t="s">
        <v>9424</v>
      </c>
      <c r="H1690" s="83" t="str">
        <f t="shared" si="45"/>
        <v xml:space="preserve"> </v>
      </c>
    </row>
    <row r="1691" spans="1:8" s="83" customFormat="1" x14ac:dyDescent="0.2">
      <c r="A1691" t="s">
        <v>9425</v>
      </c>
      <c r="B1691" s="84" t="str">
        <f t="shared" si="44"/>
        <v>:1069900000000000000000000000000000000000F7</v>
      </c>
      <c r="G1691" s="83" t="s">
        <v>9425</v>
      </c>
      <c r="H1691" s="83" t="str">
        <f t="shared" si="45"/>
        <v xml:space="preserve"> </v>
      </c>
    </row>
    <row r="1692" spans="1:8" s="83" customFormat="1" x14ac:dyDescent="0.2">
      <c r="A1692" t="s">
        <v>9426</v>
      </c>
      <c r="B1692" s="84" t="str">
        <f t="shared" si="44"/>
        <v>:1069A00000000000000000000000000000000000E7</v>
      </c>
      <c r="G1692" s="83" t="s">
        <v>9426</v>
      </c>
      <c r="H1692" s="83" t="str">
        <f t="shared" si="45"/>
        <v xml:space="preserve"> </v>
      </c>
    </row>
    <row r="1693" spans="1:8" s="83" customFormat="1" x14ac:dyDescent="0.2">
      <c r="A1693" t="s">
        <v>9427</v>
      </c>
      <c r="B1693" s="84" t="str">
        <f t="shared" si="44"/>
        <v>:1069B00000000000000000000000000000000000D7</v>
      </c>
      <c r="G1693" s="83" t="s">
        <v>9427</v>
      </c>
      <c r="H1693" s="83" t="str">
        <f t="shared" si="45"/>
        <v xml:space="preserve"> </v>
      </c>
    </row>
    <row r="1694" spans="1:8" s="83" customFormat="1" x14ac:dyDescent="0.2">
      <c r="A1694" t="s">
        <v>9428</v>
      </c>
      <c r="B1694" s="84" t="str">
        <f t="shared" si="44"/>
        <v>:1069C00000000000000000000000000000000000C7</v>
      </c>
      <c r="G1694" s="83" t="s">
        <v>9428</v>
      </c>
      <c r="H1694" s="83" t="str">
        <f t="shared" si="45"/>
        <v xml:space="preserve"> </v>
      </c>
    </row>
    <row r="1695" spans="1:8" s="83" customFormat="1" x14ac:dyDescent="0.2">
      <c r="A1695" t="s">
        <v>9429</v>
      </c>
      <c r="B1695" s="84" t="str">
        <f t="shared" si="44"/>
        <v>:1069D00000000000000000000000000000000000B7</v>
      </c>
      <c r="G1695" s="83" t="s">
        <v>9429</v>
      </c>
      <c r="H1695" s="83" t="str">
        <f t="shared" si="45"/>
        <v xml:space="preserve"> </v>
      </c>
    </row>
    <row r="1696" spans="1:8" s="83" customFormat="1" x14ac:dyDescent="0.2">
      <c r="A1696" t="s">
        <v>9430</v>
      </c>
      <c r="B1696" s="84" t="str">
        <f t="shared" si="44"/>
        <v>:1069E00000000000000000000000000000000000A7</v>
      </c>
      <c r="G1696" s="83" t="s">
        <v>9430</v>
      </c>
      <c r="H1696" s="83" t="str">
        <f t="shared" si="45"/>
        <v xml:space="preserve"> </v>
      </c>
    </row>
    <row r="1697" spans="1:8" s="83" customFormat="1" x14ac:dyDescent="0.2">
      <c r="A1697" t="s">
        <v>9431</v>
      </c>
      <c r="B1697" s="84" t="str">
        <f t="shared" si="44"/>
        <v>:1069F0000000000000000000000000000000000097</v>
      </c>
      <c r="G1697" s="83" t="s">
        <v>9431</v>
      </c>
      <c r="H1697" s="83" t="str">
        <f t="shared" si="45"/>
        <v xml:space="preserve"> </v>
      </c>
    </row>
    <row r="1698" spans="1:8" s="83" customFormat="1" x14ac:dyDescent="0.2">
      <c r="A1698" t="s">
        <v>9432</v>
      </c>
      <c r="B1698" s="84" t="str">
        <f t="shared" si="44"/>
        <v>:106A00000000000000000000000000000000000086</v>
      </c>
      <c r="G1698" s="83" t="s">
        <v>9432</v>
      </c>
      <c r="H1698" s="83" t="str">
        <f t="shared" si="45"/>
        <v xml:space="preserve"> </v>
      </c>
    </row>
    <row r="1699" spans="1:8" s="83" customFormat="1" x14ac:dyDescent="0.2">
      <c r="A1699" t="s">
        <v>9433</v>
      </c>
      <c r="B1699" s="84" t="str">
        <f t="shared" si="44"/>
        <v>:106A10000000000000000000000000000000000076</v>
      </c>
      <c r="G1699" s="83" t="s">
        <v>9433</v>
      </c>
      <c r="H1699" s="83" t="str">
        <f t="shared" si="45"/>
        <v xml:space="preserve"> </v>
      </c>
    </row>
    <row r="1700" spans="1:8" s="83" customFormat="1" x14ac:dyDescent="0.2">
      <c r="A1700" t="s">
        <v>9434</v>
      </c>
      <c r="B1700" s="84" t="str">
        <f t="shared" si="44"/>
        <v>:106A20000000000000000000000000000000000066</v>
      </c>
      <c r="G1700" s="83" t="s">
        <v>9434</v>
      </c>
      <c r="H1700" s="83" t="str">
        <f t="shared" si="45"/>
        <v xml:space="preserve"> </v>
      </c>
    </row>
    <row r="1701" spans="1:8" s="83" customFormat="1" x14ac:dyDescent="0.2">
      <c r="A1701" t="s">
        <v>9435</v>
      </c>
      <c r="B1701" s="84" t="str">
        <f t="shared" si="44"/>
        <v>:106A30000000000000000000000000000000000056</v>
      </c>
      <c r="G1701" s="83" t="s">
        <v>9435</v>
      </c>
      <c r="H1701" s="83" t="str">
        <f t="shared" si="45"/>
        <v xml:space="preserve"> </v>
      </c>
    </row>
    <row r="1702" spans="1:8" s="83" customFormat="1" x14ac:dyDescent="0.2">
      <c r="A1702" t="s">
        <v>9436</v>
      </c>
      <c r="B1702" s="84" t="str">
        <f t="shared" si="44"/>
        <v>:106A40000000000000000000000000000000000046</v>
      </c>
      <c r="G1702" s="83" t="s">
        <v>9436</v>
      </c>
      <c r="H1702" s="83" t="str">
        <f t="shared" si="45"/>
        <v xml:space="preserve"> </v>
      </c>
    </row>
    <row r="1703" spans="1:8" s="83" customFormat="1" x14ac:dyDescent="0.2">
      <c r="A1703" t="s">
        <v>9437</v>
      </c>
      <c r="B1703" s="84" t="str">
        <f t="shared" si="44"/>
        <v>:106A50000000000000000000000000000000000036</v>
      </c>
      <c r="G1703" s="83" t="s">
        <v>9437</v>
      </c>
      <c r="H1703" s="83" t="str">
        <f t="shared" si="45"/>
        <v xml:space="preserve"> </v>
      </c>
    </row>
    <row r="1704" spans="1:8" s="83" customFormat="1" x14ac:dyDescent="0.2">
      <c r="A1704" t="s">
        <v>9438</v>
      </c>
      <c r="B1704" s="84" t="str">
        <f t="shared" si="44"/>
        <v>:106A60000000000000000000000000000000000026</v>
      </c>
      <c r="G1704" s="83" t="s">
        <v>9438</v>
      </c>
      <c r="H1704" s="83" t="str">
        <f t="shared" si="45"/>
        <v xml:space="preserve"> </v>
      </c>
    </row>
    <row r="1705" spans="1:8" s="83" customFormat="1" x14ac:dyDescent="0.2">
      <c r="A1705" t="s">
        <v>9439</v>
      </c>
      <c r="B1705" s="84" t="str">
        <f t="shared" si="44"/>
        <v>:106A70000000000000000000000000000000000016</v>
      </c>
      <c r="G1705" s="83" t="s">
        <v>9439</v>
      </c>
      <c r="H1705" s="83" t="str">
        <f t="shared" si="45"/>
        <v xml:space="preserve"> </v>
      </c>
    </row>
    <row r="1706" spans="1:8" s="83" customFormat="1" x14ac:dyDescent="0.2">
      <c r="A1706" t="s">
        <v>9440</v>
      </c>
      <c r="B1706" s="84" t="str">
        <f t="shared" si="44"/>
        <v>:106A80000000000000000000000000000000000006</v>
      </c>
      <c r="G1706" s="83" t="s">
        <v>9440</v>
      </c>
      <c r="H1706" s="83" t="str">
        <f t="shared" si="45"/>
        <v xml:space="preserve"> </v>
      </c>
    </row>
    <row r="1707" spans="1:8" s="83" customFormat="1" x14ac:dyDescent="0.2">
      <c r="A1707" t="s">
        <v>9441</v>
      </c>
      <c r="B1707" s="84" t="str">
        <f t="shared" si="44"/>
        <v>:106A900000000000000000000000000000000000F6</v>
      </c>
      <c r="G1707" s="83" t="s">
        <v>9441</v>
      </c>
      <c r="H1707" s="83" t="str">
        <f t="shared" si="45"/>
        <v xml:space="preserve"> </v>
      </c>
    </row>
    <row r="1708" spans="1:8" s="83" customFormat="1" x14ac:dyDescent="0.2">
      <c r="A1708" s="54" t="s">
        <v>9799</v>
      </c>
      <c r="B1708" s="84" t="str">
        <f ca="1">LEFT(A1708,33)&amp;AllowedMask!AE316&amp;C1708</f>
        <v>:106AA00000000000000000000000000000000000E6</v>
      </c>
      <c r="C1708" s="83" t="str">
        <f>IF(LEN(D1708)&gt;1,D1708,"0"&amp;D1708)</f>
        <v>E6</v>
      </c>
      <c r="D1708" s="83" t="str">
        <f>RIGHT(DEC2HEX(255-(HEX2DEC(MID(A1708,2,2))+HEX2DEC(MID(A1708,4,2))+HEX2DEC(MID(A1708,6,2))+HEX2DEC(MID(A1708,8,2))+HEX2DEC(MID(A1708,10,2))+HEX2DEC(MID(A1708,12,2))+HEX2DEC(MID(A1708,14,2))+HEX2DEC(MID(A1708,16,2))+HEX2DEC(MID(A1708,18,2))+HEX2DEC(MID(A1708,20,2))+HEX2DEC(MID(A1708,22,2))+HEX2DEC(MID(A1708,24,2))+HEX2DEC(MID(A1708,26,2))+HEX2DEC(MID(A1708,28,2))+HEX2DEC(MID(A1708,30,2))+HEX2DEC(MID(A1708,32,2))+AllowedMask!AF316)+1),2)</f>
        <v>E6</v>
      </c>
      <c r="G1708" s="83" t="s">
        <v>10896</v>
      </c>
      <c r="H1708" s="83" t="str">
        <f t="shared" ca="1" si="45"/>
        <v xml:space="preserve"> </v>
      </c>
    </row>
    <row r="1709" spans="1:8" s="83" customFormat="1" x14ac:dyDescent="0.2">
      <c r="A1709" s="54" t="s">
        <v>9442</v>
      </c>
      <c r="B1709" s="84" t="str">
        <f ca="1">LEFT(A1709,9)&amp;AllowedMask!AE317&amp;C1709</f>
        <v>:106AB00000000000000000000000000000000000D6</v>
      </c>
      <c r="C1709" s="83" t="str">
        <f t="shared" ref="C1709:C1714" ca="1" si="46">IF(LEN(D1709)&gt;1,D1709,"0"&amp;D1709)</f>
        <v>D6</v>
      </c>
      <c r="D1709" s="83" t="str">
        <f ca="1">RIGHT(DEC2HEX(255-(HEX2DEC(MID(A1709,2,2))+HEX2DEC(MID(A1709,4,2))+HEX2DEC(MID(A1709,6,2))+HEX2DEC(MID(A1709,8,2))+AllowedMask!AF317)+1),2)</f>
        <v>D6</v>
      </c>
      <c r="G1709" s="83" t="s">
        <v>9442</v>
      </c>
      <c r="H1709" s="83" t="str">
        <f t="shared" ca="1" si="45"/>
        <v xml:space="preserve"> </v>
      </c>
    </row>
    <row r="1710" spans="1:8" s="83" customFormat="1" x14ac:dyDescent="0.2">
      <c r="A1710" s="54" t="s">
        <v>9443</v>
      </c>
      <c r="B1710" s="84" t="str">
        <f ca="1">LEFT(A1710,9)&amp;AllowedMask!AE318&amp;C1710</f>
        <v>:106AC00000000000000000000000000000000000C6</v>
      </c>
      <c r="C1710" s="83" t="str">
        <f t="shared" ca="1" si="46"/>
        <v>C6</v>
      </c>
      <c r="D1710" s="83" t="str">
        <f ca="1">RIGHT(DEC2HEX(255-(HEX2DEC(MID(A1710,2,2))+HEX2DEC(MID(A1710,4,2))+HEX2DEC(MID(A1710,6,2))+HEX2DEC(MID(A1710,8,2))+AllowedMask!AF318)+1),2)</f>
        <v>C6</v>
      </c>
      <c r="G1710" s="83" t="s">
        <v>9443</v>
      </c>
      <c r="H1710" s="83" t="str">
        <f t="shared" ca="1" si="45"/>
        <v xml:space="preserve"> </v>
      </c>
    </row>
    <row r="1711" spans="1:8" s="83" customFormat="1" x14ac:dyDescent="0.2">
      <c r="A1711" s="54" t="s">
        <v>9444</v>
      </c>
      <c r="B1711" s="84" t="str">
        <f ca="1">LEFT(A1711,9)&amp;AllowedMask!AE319&amp;C1711</f>
        <v>:106AD00000000000000000000000000000000000B6</v>
      </c>
      <c r="C1711" s="83" t="str">
        <f t="shared" ca="1" si="46"/>
        <v>B6</v>
      </c>
      <c r="D1711" s="83" t="str">
        <f ca="1">RIGHT(DEC2HEX(255-(HEX2DEC(MID(A1711,2,2))+HEX2DEC(MID(A1711,4,2))+HEX2DEC(MID(A1711,6,2))+HEX2DEC(MID(A1711,8,2))+AllowedMask!AF319)+1),2)</f>
        <v>B6</v>
      </c>
      <c r="G1711" s="83" t="s">
        <v>9444</v>
      </c>
      <c r="H1711" s="83" t="str">
        <f t="shared" ca="1" si="45"/>
        <v xml:space="preserve"> </v>
      </c>
    </row>
    <row r="1712" spans="1:8" s="83" customFormat="1" x14ac:dyDescent="0.2">
      <c r="A1712" s="54" t="s">
        <v>9445</v>
      </c>
      <c r="B1712" s="84" t="str">
        <f ca="1">LEFT(A1712,9)&amp;AllowedMask!AE320&amp;C1712</f>
        <v>:106AE00000000000000000000000000000000000A6</v>
      </c>
      <c r="C1712" s="83" t="str">
        <f t="shared" ca="1" si="46"/>
        <v>A6</v>
      </c>
      <c r="D1712" s="83" t="str">
        <f ca="1">RIGHT(DEC2HEX(255-(HEX2DEC(MID(A1712,2,2))+HEX2DEC(MID(A1712,4,2))+HEX2DEC(MID(A1712,6,2))+HEX2DEC(MID(A1712,8,2))+AllowedMask!AF320)+1),2)</f>
        <v>A6</v>
      </c>
      <c r="G1712" s="83" t="s">
        <v>9445</v>
      </c>
      <c r="H1712" s="83" t="str">
        <f t="shared" ca="1" si="45"/>
        <v xml:space="preserve"> </v>
      </c>
    </row>
    <row r="1713" spans="1:8" s="83" customFormat="1" x14ac:dyDescent="0.2">
      <c r="A1713" s="54" t="s">
        <v>9446</v>
      </c>
      <c r="B1713" s="84" t="str">
        <f ca="1">LEFT(A1713,9)&amp;AllowedMask!AE321&amp;C1713</f>
        <v>:106AF0000000000000000000000000000000000096</v>
      </c>
      <c r="C1713" s="83" t="str">
        <f t="shared" ca="1" si="46"/>
        <v>96</v>
      </c>
      <c r="D1713" s="83" t="str">
        <f ca="1">RIGHT(DEC2HEX(255-(HEX2DEC(MID(A1713,2,2))+HEX2DEC(MID(A1713,4,2))+HEX2DEC(MID(A1713,6,2))+HEX2DEC(MID(A1713,8,2))+AllowedMask!AF321)+1),2)</f>
        <v>96</v>
      </c>
      <c r="G1713" s="83" t="s">
        <v>9446</v>
      </c>
      <c r="H1713" s="83" t="str">
        <f t="shared" ca="1" si="45"/>
        <v xml:space="preserve"> </v>
      </c>
    </row>
    <row r="1714" spans="1:8" s="83" customFormat="1" x14ac:dyDescent="0.2">
      <c r="A1714" s="54" t="s">
        <v>9447</v>
      </c>
      <c r="B1714" s="84" t="str">
        <f ca="1">LEFT(A1714,9)&amp;AllowedMask!AE322&amp;C1714</f>
        <v>:106B00000000000000000000000000000000000085</v>
      </c>
      <c r="C1714" s="83" t="str">
        <f t="shared" ca="1" si="46"/>
        <v>85</v>
      </c>
      <c r="D1714" s="83" t="str">
        <f ca="1">RIGHT(DEC2HEX(255-(HEX2DEC(MID(A1714,2,2))+HEX2DEC(MID(A1714,4,2))+HEX2DEC(MID(A1714,6,2))+HEX2DEC(MID(A1714,8,2))+AllowedMask!AF322)+1),2)</f>
        <v>85</v>
      </c>
      <c r="G1714" s="83" t="s">
        <v>9447</v>
      </c>
      <c r="H1714" s="83" t="str">
        <f t="shared" ca="1" si="45"/>
        <v xml:space="preserve"> </v>
      </c>
    </row>
    <row r="1715" spans="1:8" s="83" customFormat="1" x14ac:dyDescent="0.2">
      <c r="A1715" t="s">
        <v>9448</v>
      </c>
      <c r="B1715" s="84" t="str">
        <f>A1715</f>
        <v>:106B10000000000000000000000000000000000075</v>
      </c>
      <c r="G1715" s="83" t="s">
        <v>9448</v>
      </c>
      <c r="H1715" s="83" t="str">
        <f t="shared" si="45"/>
        <v xml:space="preserve"> </v>
      </c>
    </row>
    <row r="1716" spans="1:8" s="83" customFormat="1" x14ac:dyDescent="0.2">
      <c r="A1716" t="s">
        <v>9449</v>
      </c>
      <c r="B1716" s="84" t="str">
        <f t="shared" ref="B1716:B1779" si="47">A1716</f>
        <v>:106B20000000000000000000000000000000000065</v>
      </c>
      <c r="G1716" s="83" t="s">
        <v>9449</v>
      </c>
      <c r="H1716" s="83" t="str">
        <f t="shared" si="45"/>
        <v xml:space="preserve"> </v>
      </c>
    </row>
    <row r="1717" spans="1:8" s="83" customFormat="1" x14ac:dyDescent="0.2">
      <c r="A1717" t="s">
        <v>9450</v>
      </c>
      <c r="B1717" s="84" t="str">
        <f t="shared" si="47"/>
        <v>:106B30000000000000000000000000000000000055</v>
      </c>
      <c r="G1717" s="83" t="s">
        <v>9450</v>
      </c>
      <c r="H1717" s="83" t="str">
        <f t="shared" si="45"/>
        <v xml:space="preserve"> </v>
      </c>
    </row>
    <row r="1718" spans="1:8" s="83" customFormat="1" x14ac:dyDescent="0.2">
      <c r="A1718" t="s">
        <v>9451</v>
      </c>
      <c r="B1718" s="84" t="str">
        <f t="shared" si="47"/>
        <v>:106B40000000000000000000000000000000000045</v>
      </c>
      <c r="G1718" s="83" t="s">
        <v>9451</v>
      </c>
      <c r="H1718" s="83" t="str">
        <f t="shared" si="45"/>
        <v xml:space="preserve"> </v>
      </c>
    </row>
    <row r="1719" spans="1:8" s="83" customFormat="1" x14ac:dyDescent="0.2">
      <c r="A1719" t="s">
        <v>9452</v>
      </c>
      <c r="B1719" s="84" t="str">
        <f t="shared" si="47"/>
        <v>:106B50000000000000000000000000000000000035</v>
      </c>
      <c r="G1719" s="83" t="s">
        <v>9452</v>
      </c>
      <c r="H1719" s="83" t="str">
        <f t="shared" si="45"/>
        <v xml:space="preserve"> </v>
      </c>
    </row>
    <row r="1720" spans="1:8" s="83" customFormat="1" x14ac:dyDescent="0.2">
      <c r="A1720" t="s">
        <v>9453</v>
      </c>
      <c r="B1720" s="84" t="str">
        <f t="shared" si="47"/>
        <v>:106B60000000000000000000000000000000000025</v>
      </c>
      <c r="G1720" s="83" t="s">
        <v>9453</v>
      </c>
      <c r="H1720" s="83" t="str">
        <f t="shared" si="45"/>
        <v xml:space="preserve"> </v>
      </c>
    </row>
    <row r="1721" spans="1:8" s="83" customFormat="1" x14ac:dyDescent="0.2">
      <c r="A1721" t="s">
        <v>9454</v>
      </c>
      <c r="B1721" s="84" t="str">
        <f t="shared" si="47"/>
        <v>:106B70000000000000000000000000000000000015</v>
      </c>
      <c r="G1721" s="83" t="s">
        <v>9454</v>
      </c>
      <c r="H1721" s="83" t="str">
        <f t="shared" si="45"/>
        <v xml:space="preserve"> </v>
      </c>
    </row>
    <row r="1722" spans="1:8" s="83" customFormat="1" x14ac:dyDescent="0.2">
      <c r="A1722" t="s">
        <v>9455</v>
      </c>
      <c r="B1722" s="84" t="str">
        <f t="shared" si="47"/>
        <v>:106B80000000000000000000000000000000000005</v>
      </c>
      <c r="G1722" s="83" t="s">
        <v>9455</v>
      </c>
      <c r="H1722" s="83" t="str">
        <f t="shared" si="45"/>
        <v xml:space="preserve"> </v>
      </c>
    </row>
    <row r="1723" spans="1:8" s="83" customFormat="1" x14ac:dyDescent="0.2">
      <c r="A1723" t="s">
        <v>9456</v>
      </c>
      <c r="B1723" s="84" t="str">
        <f t="shared" si="47"/>
        <v>:106B900000000000000000000000000000000000F5</v>
      </c>
      <c r="G1723" s="83" t="s">
        <v>9456</v>
      </c>
      <c r="H1723" s="83" t="str">
        <f t="shared" si="45"/>
        <v xml:space="preserve"> </v>
      </c>
    </row>
    <row r="1724" spans="1:8" s="83" customFormat="1" x14ac:dyDescent="0.2">
      <c r="A1724" t="s">
        <v>9457</v>
      </c>
      <c r="B1724" s="84" t="str">
        <f t="shared" si="47"/>
        <v>:106BA00000000000000000000000000000000000E5</v>
      </c>
      <c r="G1724" s="83" t="s">
        <v>9457</v>
      </c>
      <c r="H1724" s="83" t="str">
        <f t="shared" si="45"/>
        <v xml:space="preserve"> </v>
      </c>
    </row>
    <row r="1725" spans="1:8" s="83" customFormat="1" x14ac:dyDescent="0.2">
      <c r="A1725" t="s">
        <v>9458</v>
      </c>
      <c r="B1725" s="84" t="str">
        <f t="shared" si="47"/>
        <v>:106BB00000000000000000000000000000000000D5</v>
      </c>
      <c r="G1725" s="83" t="s">
        <v>9458</v>
      </c>
      <c r="H1725" s="83" t="str">
        <f t="shared" si="45"/>
        <v xml:space="preserve"> </v>
      </c>
    </row>
    <row r="1726" spans="1:8" s="83" customFormat="1" x14ac:dyDescent="0.2">
      <c r="A1726" t="s">
        <v>9459</v>
      </c>
      <c r="B1726" s="84" t="str">
        <f t="shared" si="47"/>
        <v>:106BC00000000000000000000000000000000000C5</v>
      </c>
      <c r="G1726" s="83" t="s">
        <v>9459</v>
      </c>
      <c r="H1726" s="83" t="str">
        <f t="shared" si="45"/>
        <v xml:space="preserve"> </v>
      </c>
    </row>
    <row r="1727" spans="1:8" s="83" customFormat="1" x14ac:dyDescent="0.2">
      <c r="A1727" t="s">
        <v>9460</v>
      </c>
      <c r="B1727" s="84" t="str">
        <f t="shared" si="47"/>
        <v>:106BD00000000000000000000000000000000000B5</v>
      </c>
      <c r="G1727" s="83" t="s">
        <v>9460</v>
      </c>
      <c r="H1727" s="83" t="str">
        <f t="shared" si="45"/>
        <v xml:space="preserve"> </v>
      </c>
    </row>
    <row r="1728" spans="1:8" s="83" customFormat="1" x14ac:dyDescent="0.2">
      <c r="A1728" t="s">
        <v>9461</v>
      </c>
      <c r="B1728" s="84" t="str">
        <f t="shared" si="47"/>
        <v>:106BE00000000000000000000000000000000000A5</v>
      </c>
      <c r="G1728" s="83" t="s">
        <v>9461</v>
      </c>
      <c r="H1728" s="83" t="str">
        <f t="shared" si="45"/>
        <v xml:space="preserve"> </v>
      </c>
    </row>
    <row r="1729" spans="1:8" s="83" customFormat="1" x14ac:dyDescent="0.2">
      <c r="A1729" t="s">
        <v>9462</v>
      </c>
      <c r="B1729" s="84" t="str">
        <f t="shared" si="47"/>
        <v>:106BF0000000000000000000000000000000000095</v>
      </c>
      <c r="G1729" s="83" t="s">
        <v>9462</v>
      </c>
      <c r="H1729" s="83" t="str">
        <f t="shared" si="45"/>
        <v xml:space="preserve"> </v>
      </c>
    </row>
    <row r="1730" spans="1:8" s="83" customFormat="1" x14ac:dyDescent="0.2">
      <c r="A1730" t="s">
        <v>9463</v>
      </c>
      <c r="B1730" s="84" t="str">
        <f t="shared" si="47"/>
        <v>:106C00000000000000000000000000000000000084</v>
      </c>
      <c r="G1730" s="83" t="s">
        <v>9463</v>
      </c>
      <c r="H1730" s="83" t="str">
        <f t="shared" si="45"/>
        <v xml:space="preserve"> </v>
      </c>
    </row>
    <row r="1731" spans="1:8" s="83" customFormat="1" x14ac:dyDescent="0.2">
      <c r="A1731" t="s">
        <v>9464</v>
      </c>
      <c r="B1731" s="84" t="str">
        <f t="shared" si="47"/>
        <v>:106C10000000000000000000000000000000000074</v>
      </c>
      <c r="G1731" s="83" t="s">
        <v>9464</v>
      </c>
      <c r="H1731" s="83" t="str">
        <f t="shared" ref="H1731:H1794" si="48">IF(B1731&lt;&gt;G1731,1," ")</f>
        <v xml:space="preserve"> </v>
      </c>
    </row>
    <row r="1732" spans="1:8" s="83" customFormat="1" x14ac:dyDescent="0.2">
      <c r="A1732" t="s">
        <v>9465</v>
      </c>
      <c r="B1732" s="84" t="str">
        <f t="shared" si="47"/>
        <v>:106C20000000000000000000000000000000000064</v>
      </c>
      <c r="G1732" s="83" t="s">
        <v>9465</v>
      </c>
      <c r="H1732" s="83" t="str">
        <f t="shared" si="48"/>
        <v xml:space="preserve"> </v>
      </c>
    </row>
    <row r="1733" spans="1:8" s="83" customFormat="1" x14ac:dyDescent="0.2">
      <c r="A1733" t="s">
        <v>9466</v>
      </c>
      <c r="B1733" s="84" t="str">
        <f t="shared" si="47"/>
        <v>:106C30000000000000000000000000000000000054</v>
      </c>
      <c r="G1733" s="83" t="s">
        <v>9466</v>
      </c>
      <c r="H1733" s="83" t="str">
        <f t="shared" si="48"/>
        <v xml:space="preserve"> </v>
      </c>
    </row>
    <row r="1734" spans="1:8" s="83" customFormat="1" x14ac:dyDescent="0.2">
      <c r="A1734" t="s">
        <v>9467</v>
      </c>
      <c r="B1734" s="84" t="str">
        <f t="shared" si="47"/>
        <v>:106C40000000000000000000000000000000000044</v>
      </c>
      <c r="G1734" s="83" t="s">
        <v>9467</v>
      </c>
      <c r="H1734" s="83" t="str">
        <f t="shared" si="48"/>
        <v xml:space="preserve"> </v>
      </c>
    </row>
    <row r="1735" spans="1:8" s="83" customFormat="1" x14ac:dyDescent="0.2">
      <c r="A1735" t="s">
        <v>9468</v>
      </c>
      <c r="B1735" s="84" t="str">
        <f t="shared" si="47"/>
        <v>:106C50000000000000000000000000000000000034</v>
      </c>
      <c r="G1735" s="83" t="s">
        <v>9468</v>
      </c>
      <c r="H1735" s="83" t="str">
        <f t="shared" si="48"/>
        <v xml:space="preserve"> </v>
      </c>
    </row>
    <row r="1736" spans="1:8" s="83" customFormat="1" x14ac:dyDescent="0.2">
      <c r="A1736" t="s">
        <v>9469</v>
      </c>
      <c r="B1736" s="84" t="str">
        <f t="shared" si="47"/>
        <v>:106C60000000000000000000000000000000000024</v>
      </c>
      <c r="G1736" s="83" t="s">
        <v>9469</v>
      </c>
      <c r="H1736" s="83" t="str">
        <f t="shared" si="48"/>
        <v xml:space="preserve"> </v>
      </c>
    </row>
    <row r="1737" spans="1:8" s="83" customFormat="1" x14ac:dyDescent="0.2">
      <c r="A1737" t="s">
        <v>9470</v>
      </c>
      <c r="B1737" s="84" t="str">
        <f t="shared" si="47"/>
        <v>:106C70000000000000000000000000000000000014</v>
      </c>
      <c r="G1737" s="83" t="s">
        <v>9470</v>
      </c>
      <c r="H1737" s="83" t="str">
        <f t="shared" si="48"/>
        <v xml:space="preserve"> </v>
      </c>
    </row>
    <row r="1738" spans="1:8" s="83" customFormat="1" x14ac:dyDescent="0.2">
      <c r="A1738" t="s">
        <v>9471</v>
      </c>
      <c r="B1738" s="84" t="str">
        <f t="shared" si="47"/>
        <v>:106C80000000000000000000000000000000000004</v>
      </c>
      <c r="G1738" s="83" t="s">
        <v>9471</v>
      </c>
      <c r="H1738" s="83" t="str">
        <f t="shared" si="48"/>
        <v xml:space="preserve"> </v>
      </c>
    </row>
    <row r="1739" spans="1:8" s="83" customFormat="1" x14ac:dyDescent="0.2">
      <c r="A1739" t="s">
        <v>9472</v>
      </c>
      <c r="B1739" s="84" t="str">
        <f t="shared" si="47"/>
        <v>:106C900000000000000000000000000000000000F4</v>
      </c>
      <c r="G1739" s="83" t="s">
        <v>9472</v>
      </c>
      <c r="H1739" s="83" t="str">
        <f t="shared" si="48"/>
        <v xml:space="preserve"> </v>
      </c>
    </row>
    <row r="1740" spans="1:8" s="83" customFormat="1" x14ac:dyDescent="0.2">
      <c r="A1740" t="s">
        <v>9473</v>
      </c>
      <c r="B1740" s="84" t="str">
        <f t="shared" si="47"/>
        <v>:106CA00000000000000000000000000000000000E4</v>
      </c>
      <c r="G1740" s="83" t="s">
        <v>9473</v>
      </c>
      <c r="H1740" s="83" t="str">
        <f t="shared" si="48"/>
        <v xml:space="preserve"> </v>
      </c>
    </row>
    <row r="1741" spans="1:8" s="83" customFormat="1" x14ac:dyDescent="0.2">
      <c r="A1741" t="s">
        <v>9474</v>
      </c>
      <c r="B1741" s="84" t="str">
        <f t="shared" si="47"/>
        <v>:106CB00000000000000000000000000000000000D4</v>
      </c>
      <c r="G1741" s="83" t="s">
        <v>9474</v>
      </c>
      <c r="H1741" s="83" t="str">
        <f t="shared" si="48"/>
        <v xml:space="preserve"> </v>
      </c>
    </row>
    <row r="1742" spans="1:8" s="83" customFormat="1" x14ac:dyDescent="0.2">
      <c r="A1742" t="s">
        <v>9475</v>
      </c>
      <c r="B1742" s="84" t="str">
        <f t="shared" si="47"/>
        <v>:106CC00000000000000000000000000000000000C4</v>
      </c>
      <c r="G1742" s="83" t="s">
        <v>9475</v>
      </c>
      <c r="H1742" s="83" t="str">
        <f t="shared" si="48"/>
        <v xml:space="preserve"> </v>
      </c>
    </row>
    <row r="1743" spans="1:8" s="83" customFormat="1" x14ac:dyDescent="0.2">
      <c r="A1743" t="s">
        <v>9476</v>
      </c>
      <c r="B1743" s="84" t="str">
        <f t="shared" si="47"/>
        <v>:106CD00000000000000000000000000000000000B4</v>
      </c>
      <c r="G1743" s="83" t="s">
        <v>9476</v>
      </c>
      <c r="H1743" s="83" t="str">
        <f t="shared" si="48"/>
        <v xml:space="preserve"> </v>
      </c>
    </row>
    <row r="1744" spans="1:8" s="83" customFormat="1" x14ac:dyDescent="0.2">
      <c r="A1744" t="s">
        <v>9477</v>
      </c>
      <c r="B1744" s="84" t="str">
        <f t="shared" si="47"/>
        <v>:106CE00000000000000000000000000000000000A4</v>
      </c>
      <c r="G1744" s="83" t="s">
        <v>9477</v>
      </c>
      <c r="H1744" s="83" t="str">
        <f t="shared" si="48"/>
        <v xml:space="preserve"> </v>
      </c>
    </row>
    <row r="1745" spans="1:8" s="83" customFormat="1" x14ac:dyDescent="0.2">
      <c r="A1745" t="s">
        <v>9478</v>
      </c>
      <c r="B1745" s="84" t="str">
        <f t="shared" si="47"/>
        <v>:106CF0000000000000000000000000000000000094</v>
      </c>
      <c r="G1745" s="83" t="s">
        <v>9478</v>
      </c>
      <c r="H1745" s="83" t="str">
        <f t="shared" si="48"/>
        <v xml:space="preserve"> </v>
      </c>
    </row>
    <row r="1746" spans="1:8" s="83" customFormat="1" x14ac:dyDescent="0.2">
      <c r="A1746" t="s">
        <v>9479</v>
      </c>
      <c r="B1746" s="84" t="str">
        <f t="shared" si="47"/>
        <v>:106D00000000000000000000000000000000000083</v>
      </c>
      <c r="G1746" s="83" t="s">
        <v>9479</v>
      </c>
      <c r="H1746" s="83" t="str">
        <f t="shared" si="48"/>
        <v xml:space="preserve"> </v>
      </c>
    </row>
    <row r="1747" spans="1:8" s="83" customFormat="1" x14ac:dyDescent="0.2">
      <c r="A1747" t="s">
        <v>9480</v>
      </c>
      <c r="B1747" s="84" t="str">
        <f t="shared" si="47"/>
        <v>:106D10000000000000000000000000000000000073</v>
      </c>
      <c r="G1747" s="83" t="s">
        <v>9480</v>
      </c>
      <c r="H1747" s="83" t="str">
        <f t="shared" si="48"/>
        <v xml:space="preserve"> </v>
      </c>
    </row>
    <row r="1748" spans="1:8" s="83" customFormat="1" x14ac:dyDescent="0.2">
      <c r="A1748" t="s">
        <v>9481</v>
      </c>
      <c r="B1748" s="84" t="str">
        <f t="shared" si="47"/>
        <v>:106D20000000000000000000000000000000000063</v>
      </c>
      <c r="G1748" s="83" t="s">
        <v>9481</v>
      </c>
      <c r="H1748" s="83" t="str">
        <f t="shared" si="48"/>
        <v xml:space="preserve"> </v>
      </c>
    </row>
    <row r="1749" spans="1:8" s="83" customFormat="1" x14ac:dyDescent="0.2">
      <c r="A1749" t="s">
        <v>9482</v>
      </c>
      <c r="B1749" s="84" t="str">
        <f t="shared" si="47"/>
        <v>:106D30000000000000000000000000000000000053</v>
      </c>
      <c r="G1749" s="83" t="s">
        <v>9482</v>
      </c>
      <c r="H1749" s="83" t="str">
        <f t="shared" si="48"/>
        <v xml:space="preserve"> </v>
      </c>
    </row>
    <row r="1750" spans="1:8" s="83" customFormat="1" x14ac:dyDescent="0.2">
      <c r="A1750" t="s">
        <v>9483</v>
      </c>
      <c r="B1750" s="84" t="str">
        <f t="shared" si="47"/>
        <v>:106D40000000000000000000000000000000000043</v>
      </c>
      <c r="G1750" s="83" t="s">
        <v>9483</v>
      </c>
      <c r="H1750" s="83" t="str">
        <f t="shared" si="48"/>
        <v xml:space="preserve"> </v>
      </c>
    </row>
    <row r="1751" spans="1:8" s="83" customFormat="1" x14ac:dyDescent="0.2">
      <c r="A1751" t="s">
        <v>9484</v>
      </c>
      <c r="B1751" s="84" t="str">
        <f t="shared" si="47"/>
        <v>:106D50000000000000000000000000000000000033</v>
      </c>
      <c r="G1751" s="83" t="s">
        <v>9484</v>
      </c>
      <c r="H1751" s="83" t="str">
        <f t="shared" si="48"/>
        <v xml:space="preserve"> </v>
      </c>
    </row>
    <row r="1752" spans="1:8" s="83" customFormat="1" x14ac:dyDescent="0.2">
      <c r="A1752" t="s">
        <v>9485</v>
      </c>
      <c r="B1752" s="84" t="str">
        <f t="shared" si="47"/>
        <v>:106D60000000000000000000000000000000000023</v>
      </c>
      <c r="G1752" s="83" t="s">
        <v>9485</v>
      </c>
      <c r="H1752" s="83" t="str">
        <f t="shared" si="48"/>
        <v xml:space="preserve"> </v>
      </c>
    </row>
    <row r="1753" spans="1:8" s="83" customFormat="1" x14ac:dyDescent="0.2">
      <c r="A1753" t="s">
        <v>9486</v>
      </c>
      <c r="B1753" s="84" t="str">
        <f t="shared" si="47"/>
        <v>:106D70000000000000000000000000000000000013</v>
      </c>
      <c r="G1753" s="83" t="s">
        <v>9486</v>
      </c>
      <c r="H1753" s="83" t="str">
        <f t="shared" si="48"/>
        <v xml:space="preserve"> </v>
      </c>
    </row>
    <row r="1754" spans="1:8" s="83" customFormat="1" x14ac:dyDescent="0.2">
      <c r="A1754" t="s">
        <v>9487</v>
      </c>
      <c r="B1754" s="84" t="str">
        <f t="shared" si="47"/>
        <v>:106D80000000000000000000000000000000000003</v>
      </c>
      <c r="G1754" s="83" t="s">
        <v>9487</v>
      </c>
      <c r="H1754" s="83" t="str">
        <f t="shared" si="48"/>
        <v xml:space="preserve"> </v>
      </c>
    </row>
    <row r="1755" spans="1:8" s="83" customFormat="1" x14ac:dyDescent="0.2">
      <c r="A1755" t="s">
        <v>9488</v>
      </c>
      <c r="B1755" s="84" t="str">
        <f t="shared" si="47"/>
        <v>:106D900000000000000000000000000000000000F3</v>
      </c>
      <c r="G1755" s="83" t="s">
        <v>9488</v>
      </c>
      <c r="H1755" s="83" t="str">
        <f t="shared" si="48"/>
        <v xml:space="preserve"> </v>
      </c>
    </row>
    <row r="1756" spans="1:8" s="83" customFormat="1" x14ac:dyDescent="0.2">
      <c r="A1756" t="s">
        <v>9489</v>
      </c>
      <c r="B1756" s="84" t="str">
        <f t="shared" si="47"/>
        <v>:106DA00000000000000000000000000000000000E3</v>
      </c>
      <c r="G1756" s="83" t="s">
        <v>9489</v>
      </c>
      <c r="H1756" s="83" t="str">
        <f t="shared" si="48"/>
        <v xml:space="preserve"> </v>
      </c>
    </row>
    <row r="1757" spans="1:8" s="83" customFormat="1" x14ac:dyDescent="0.2">
      <c r="A1757" t="s">
        <v>9490</v>
      </c>
      <c r="B1757" s="84" t="str">
        <f t="shared" si="47"/>
        <v>:106DB00000000000000000000000000000000000D3</v>
      </c>
      <c r="G1757" s="83" t="s">
        <v>9490</v>
      </c>
      <c r="H1757" s="83" t="str">
        <f t="shared" si="48"/>
        <v xml:space="preserve"> </v>
      </c>
    </row>
    <row r="1758" spans="1:8" s="83" customFormat="1" x14ac:dyDescent="0.2">
      <c r="A1758" t="s">
        <v>9491</v>
      </c>
      <c r="B1758" s="84" t="str">
        <f t="shared" si="47"/>
        <v>:106DC00000000000000000000000000000000000C3</v>
      </c>
      <c r="G1758" s="83" t="s">
        <v>9491</v>
      </c>
      <c r="H1758" s="83" t="str">
        <f t="shared" si="48"/>
        <v xml:space="preserve"> </v>
      </c>
    </row>
    <row r="1759" spans="1:8" s="83" customFormat="1" x14ac:dyDescent="0.2">
      <c r="A1759" t="s">
        <v>9492</v>
      </c>
      <c r="B1759" s="84" t="str">
        <f t="shared" si="47"/>
        <v>:106DD00000000000000000000000000000000000B3</v>
      </c>
      <c r="G1759" s="83" t="s">
        <v>9492</v>
      </c>
      <c r="H1759" s="83" t="str">
        <f t="shared" si="48"/>
        <v xml:space="preserve"> </v>
      </c>
    </row>
    <row r="1760" spans="1:8" s="83" customFormat="1" x14ac:dyDescent="0.2">
      <c r="A1760" t="s">
        <v>9493</v>
      </c>
      <c r="B1760" s="84" t="str">
        <f t="shared" si="47"/>
        <v>:106DE00000000000000000000000000000000000A3</v>
      </c>
      <c r="G1760" s="83" t="s">
        <v>9493</v>
      </c>
      <c r="H1760" s="83" t="str">
        <f t="shared" si="48"/>
        <v xml:space="preserve"> </v>
      </c>
    </row>
    <row r="1761" spans="1:8" s="83" customFormat="1" x14ac:dyDescent="0.2">
      <c r="A1761" t="s">
        <v>9494</v>
      </c>
      <c r="B1761" s="84" t="str">
        <f t="shared" si="47"/>
        <v>:106DF0000000000000000000000000000000000093</v>
      </c>
      <c r="G1761" s="83" t="s">
        <v>9494</v>
      </c>
      <c r="H1761" s="83" t="str">
        <f t="shared" si="48"/>
        <v xml:space="preserve"> </v>
      </c>
    </row>
    <row r="1762" spans="1:8" s="83" customFormat="1" x14ac:dyDescent="0.2">
      <c r="A1762" t="s">
        <v>9495</v>
      </c>
      <c r="B1762" s="84" t="str">
        <f t="shared" si="47"/>
        <v>:106E00000000000000000000000000000000000082</v>
      </c>
      <c r="G1762" s="83" t="s">
        <v>9495</v>
      </c>
      <c r="H1762" s="83" t="str">
        <f t="shared" si="48"/>
        <v xml:space="preserve"> </v>
      </c>
    </row>
    <row r="1763" spans="1:8" s="83" customFormat="1" x14ac:dyDescent="0.2">
      <c r="A1763" t="s">
        <v>9496</v>
      </c>
      <c r="B1763" s="84" t="str">
        <f t="shared" si="47"/>
        <v>:106E10000000000000000000000000000000000072</v>
      </c>
      <c r="G1763" s="83" t="s">
        <v>9496</v>
      </c>
      <c r="H1763" s="83" t="str">
        <f t="shared" si="48"/>
        <v xml:space="preserve"> </v>
      </c>
    </row>
    <row r="1764" spans="1:8" s="83" customFormat="1" x14ac:dyDescent="0.2">
      <c r="A1764" t="s">
        <v>9497</v>
      </c>
      <c r="B1764" s="84" t="str">
        <f t="shared" si="47"/>
        <v>:106E20000000000000000000000000000000000062</v>
      </c>
      <c r="G1764" s="83" t="s">
        <v>9497</v>
      </c>
      <c r="H1764" s="83" t="str">
        <f t="shared" si="48"/>
        <v xml:space="preserve"> </v>
      </c>
    </row>
    <row r="1765" spans="1:8" s="83" customFormat="1" x14ac:dyDescent="0.2">
      <c r="A1765" t="s">
        <v>9498</v>
      </c>
      <c r="B1765" s="84" t="str">
        <f t="shared" si="47"/>
        <v>:106E30000000000000000000000000000000000052</v>
      </c>
      <c r="G1765" s="83" t="s">
        <v>9498</v>
      </c>
      <c r="H1765" s="83" t="str">
        <f t="shared" si="48"/>
        <v xml:space="preserve"> </v>
      </c>
    </row>
    <row r="1766" spans="1:8" s="83" customFormat="1" x14ac:dyDescent="0.2">
      <c r="A1766" t="s">
        <v>9499</v>
      </c>
      <c r="B1766" s="84" t="str">
        <f t="shared" si="47"/>
        <v>:106E40000000000000000000000000000000000042</v>
      </c>
      <c r="G1766" s="83" t="s">
        <v>9499</v>
      </c>
      <c r="H1766" s="83" t="str">
        <f t="shared" si="48"/>
        <v xml:space="preserve"> </v>
      </c>
    </row>
    <row r="1767" spans="1:8" s="83" customFormat="1" x14ac:dyDescent="0.2">
      <c r="A1767" t="s">
        <v>9500</v>
      </c>
      <c r="B1767" s="84" t="str">
        <f t="shared" si="47"/>
        <v>:106E50000000000000000000000000000000000032</v>
      </c>
      <c r="G1767" s="83" t="s">
        <v>9500</v>
      </c>
      <c r="H1767" s="83" t="str">
        <f t="shared" si="48"/>
        <v xml:space="preserve"> </v>
      </c>
    </row>
    <row r="1768" spans="1:8" s="83" customFormat="1" x14ac:dyDescent="0.2">
      <c r="A1768" t="s">
        <v>9501</v>
      </c>
      <c r="B1768" s="84" t="str">
        <f t="shared" si="47"/>
        <v>:106E60000000000000000000000000000000000022</v>
      </c>
      <c r="G1768" s="83" t="s">
        <v>9501</v>
      </c>
      <c r="H1768" s="83" t="str">
        <f t="shared" si="48"/>
        <v xml:space="preserve"> </v>
      </c>
    </row>
    <row r="1769" spans="1:8" s="83" customFormat="1" x14ac:dyDescent="0.2">
      <c r="A1769" t="s">
        <v>9502</v>
      </c>
      <c r="B1769" s="84" t="str">
        <f t="shared" si="47"/>
        <v>:106E70000000000000000000000000000000000012</v>
      </c>
      <c r="G1769" s="83" t="s">
        <v>9502</v>
      </c>
      <c r="H1769" s="83" t="str">
        <f t="shared" si="48"/>
        <v xml:space="preserve"> </v>
      </c>
    </row>
    <row r="1770" spans="1:8" s="83" customFormat="1" x14ac:dyDescent="0.2">
      <c r="A1770" t="s">
        <v>9503</v>
      </c>
      <c r="B1770" s="84" t="str">
        <f t="shared" si="47"/>
        <v>:106E80000000000000000000000000000000000002</v>
      </c>
      <c r="G1770" s="83" t="s">
        <v>9503</v>
      </c>
      <c r="H1770" s="83" t="str">
        <f t="shared" si="48"/>
        <v xml:space="preserve"> </v>
      </c>
    </row>
    <row r="1771" spans="1:8" s="83" customFormat="1" x14ac:dyDescent="0.2">
      <c r="A1771" t="s">
        <v>9504</v>
      </c>
      <c r="B1771" s="84" t="str">
        <f t="shared" si="47"/>
        <v>:106E900000000000000000000000000000000000F2</v>
      </c>
      <c r="G1771" s="83" t="s">
        <v>9504</v>
      </c>
      <c r="H1771" s="83" t="str">
        <f t="shared" si="48"/>
        <v xml:space="preserve"> </v>
      </c>
    </row>
    <row r="1772" spans="1:8" s="83" customFormat="1" x14ac:dyDescent="0.2">
      <c r="A1772" t="s">
        <v>9505</v>
      </c>
      <c r="B1772" s="84" t="str">
        <f t="shared" si="47"/>
        <v>:106EA00000000000000000000000000000000000E2</v>
      </c>
      <c r="G1772" s="83" t="s">
        <v>9505</v>
      </c>
      <c r="H1772" s="83" t="str">
        <f t="shared" si="48"/>
        <v xml:space="preserve"> </v>
      </c>
    </row>
    <row r="1773" spans="1:8" s="83" customFormat="1" x14ac:dyDescent="0.2">
      <c r="A1773" t="s">
        <v>9506</v>
      </c>
      <c r="B1773" s="84" t="str">
        <f t="shared" si="47"/>
        <v>:106EB00000000000000000000000000000000000D2</v>
      </c>
      <c r="G1773" s="83" t="s">
        <v>9506</v>
      </c>
      <c r="H1773" s="83" t="str">
        <f t="shared" si="48"/>
        <v xml:space="preserve"> </v>
      </c>
    </row>
    <row r="1774" spans="1:8" s="83" customFormat="1" x14ac:dyDescent="0.2">
      <c r="A1774" t="s">
        <v>9507</v>
      </c>
      <c r="B1774" s="84" t="str">
        <f t="shared" si="47"/>
        <v>:106EC00000000000000000000000000000000000C2</v>
      </c>
      <c r="G1774" s="83" t="s">
        <v>9507</v>
      </c>
      <c r="H1774" s="83" t="str">
        <f t="shared" si="48"/>
        <v xml:space="preserve"> </v>
      </c>
    </row>
    <row r="1775" spans="1:8" s="83" customFormat="1" x14ac:dyDescent="0.2">
      <c r="A1775" t="s">
        <v>9508</v>
      </c>
      <c r="B1775" s="84" t="str">
        <f t="shared" si="47"/>
        <v>:106ED00000000000000000000000000000000000B2</v>
      </c>
      <c r="G1775" s="83" t="s">
        <v>9508</v>
      </c>
      <c r="H1775" s="83" t="str">
        <f t="shared" si="48"/>
        <v xml:space="preserve"> </v>
      </c>
    </row>
    <row r="1776" spans="1:8" s="83" customFormat="1" x14ac:dyDescent="0.2">
      <c r="A1776" t="s">
        <v>9509</v>
      </c>
      <c r="B1776" s="84" t="str">
        <f t="shared" si="47"/>
        <v>:106EE00000000000000000000000000000000000A2</v>
      </c>
      <c r="G1776" s="83" t="s">
        <v>9509</v>
      </c>
      <c r="H1776" s="83" t="str">
        <f t="shared" si="48"/>
        <v xml:space="preserve"> </v>
      </c>
    </row>
    <row r="1777" spans="1:8" s="83" customFormat="1" x14ac:dyDescent="0.2">
      <c r="A1777" t="s">
        <v>9510</v>
      </c>
      <c r="B1777" s="84" t="str">
        <f t="shared" si="47"/>
        <v>:106EF0000000000000000000000000000000000092</v>
      </c>
      <c r="G1777" s="83" t="s">
        <v>9510</v>
      </c>
      <c r="H1777" s="83" t="str">
        <f t="shared" si="48"/>
        <v xml:space="preserve"> </v>
      </c>
    </row>
    <row r="1778" spans="1:8" s="83" customFormat="1" x14ac:dyDescent="0.2">
      <c r="A1778" t="s">
        <v>9511</v>
      </c>
      <c r="B1778" s="84" t="str">
        <f t="shared" si="47"/>
        <v>:106F00000000000000000000000000000000000081</v>
      </c>
      <c r="G1778" s="83" t="s">
        <v>9511</v>
      </c>
      <c r="H1778" s="83" t="str">
        <f t="shared" si="48"/>
        <v xml:space="preserve"> </v>
      </c>
    </row>
    <row r="1779" spans="1:8" s="83" customFormat="1" x14ac:dyDescent="0.2">
      <c r="A1779" t="s">
        <v>9512</v>
      </c>
      <c r="B1779" s="84" t="str">
        <f t="shared" si="47"/>
        <v>:106F10000000000000000000000000000000000071</v>
      </c>
      <c r="G1779" s="83" t="s">
        <v>9512</v>
      </c>
      <c r="H1779" s="83" t="str">
        <f t="shared" si="48"/>
        <v xml:space="preserve"> </v>
      </c>
    </row>
    <row r="1780" spans="1:8" s="83" customFormat="1" x14ac:dyDescent="0.2">
      <c r="A1780" t="s">
        <v>9513</v>
      </c>
      <c r="B1780" s="84" t="str">
        <f t="shared" ref="B1780:B1843" si="49">A1780</f>
        <v>:106F20000000000000000000000000000000000061</v>
      </c>
      <c r="G1780" s="83" t="s">
        <v>9513</v>
      </c>
      <c r="H1780" s="83" t="str">
        <f t="shared" si="48"/>
        <v xml:space="preserve"> </v>
      </c>
    </row>
    <row r="1781" spans="1:8" s="83" customFormat="1" x14ac:dyDescent="0.2">
      <c r="A1781" t="s">
        <v>9514</v>
      </c>
      <c r="B1781" s="84" t="str">
        <f t="shared" si="49"/>
        <v>:106F30000000000000000000000000000000000051</v>
      </c>
      <c r="G1781" s="83" t="s">
        <v>9514</v>
      </c>
      <c r="H1781" s="83" t="str">
        <f t="shared" si="48"/>
        <v xml:space="preserve"> </v>
      </c>
    </row>
    <row r="1782" spans="1:8" s="83" customFormat="1" x14ac:dyDescent="0.2">
      <c r="A1782" t="s">
        <v>9515</v>
      </c>
      <c r="B1782" s="84" t="str">
        <f t="shared" si="49"/>
        <v>:106F40000000000000000000000000000000000041</v>
      </c>
      <c r="G1782" s="83" t="s">
        <v>9515</v>
      </c>
      <c r="H1782" s="83" t="str">
        <f t="shared" si="48"/>
        <v xml:space="preserve"> </v>
      </c>
    </row>
    <row r="1783" spans="1:8" s="83" customFormat="1" x14ac:dyDescent="0.2">
      <c r="A1783" t="s">
        <v>9516</v>
      </c>
      <c r="B1783" s="84" t="str">
        <f t="shared" si="49"/>
        <v>:106F50000000000000000000000000000000000031</v>
      </c>
      <c r="G1783" s="83" t="s">
        <v>9516</v>
      </c>
      <c r="H1783" s="83" t="str">
        <f t="shared" si="48"/>
        <v xml:space="preserve"> </v>
      </c>
    </row>
    <row r="1784" spans="1:8" s="83" customFormat="1" x14ac:dyDescent="0.2">
      <c r="A1784" t="s">
        <v>9517</v>
      </c>
      <c r="B1784" s="84" t="str">
        <f t="shared" si="49"/>
        <v>:106F60000000000000000000000000000000000021</v>
      </c>
      <c r="G1784" s="83" t="s">
        <v>9517</v>
      </c>
      <c r="H1784" s="83" t="str">
        <f t="shared" si="48"/>
        <v xml:space="preserve"> </v>
      </c>
    </row>
    <row r="1785" spans="1:8" s="83" customFormat="1" x14ac:dyDescent="0.2">
      <c r="A1785" t="s">
        <v>9518</v>
      </c>
      <c r="B1785" s="84" t="str">
        <f t="shared" si="49"/>
        <v>:106F70000000000000000000000000000000000011</v>
      </c>
      <c r="G1785" s="83" t="s">
        <v>9518</v>
      </c>
      <c r="H1785" s="83" t="str">
        <f t="shared" si="48"/>
        <v xml:space="preserve"> </v>
      </c>
    </row>
    <row r="1786" spans="1:8" s="83" customFormat="1" x14ac:dyDescent="0.2">
      <c r="A1786" t="s">
        <v>9519</v>
      </c>
      <c r="B1786" s="84" t="str">
        <f t="shared" si="49"/>
        <v>:106F80000000000000000000000000000000000001</v>
      </c>
      <c r="G1786" s="83" t="s">
        <v>9519</v>
      </c>
      <c r="H1786" s="83" t="str">
        <f t="shared" si="48"/>
        <v xml:space="preserve"> </v>
      </c>
    </row>
    <row r="1787" spans="1:8" s="83" customFormat="1" x14ac:dyDescent="0.2">
      <c r="A1787" t="s">
        <v>9520</v>
      </c>
      <c r="B1787" s="84" t="str">
        <f t="shared" si="49"/>
        <v>:106F900000000000000000000000000000000000F1</v>
      </c>
      <c r="G1787" s="83" t="s">
        <v>9520</v>
      </c>
      <c r="H1787" s="83" t="str">
        <f t="shared" si="48"/>
        <v xml:space="preserve"> </v>
      </c>
    </row>
    <row r="1788" spans="1:8" s="83" customFormat="1" x14ac:dyDescent="0.2">
      <c r="A1788" t="s">
        <v>9521</v>
      </c>
      <c r="B1788" s="84" t="str">
        <f t="shared" si="49"/>
        <v>:106FA00000000000000000000000000000000000E1</v>
      </c>
      <c r="G1788" s="83" t="s">
        <v>9521</v>
      </c>
      <c r="H1788" s="83" t="str">
        <f t="shared" si="48"/>
        <v xml:space="preserve"> </v>
      </c>
    </row>
    <row r="1789" spans="1:8" s="83" customFormat="1" x14ac:dyDescent="0.2">
      <c r="A1789" t="s">
        <v>9522</v>
      </c>
      <c r="B1789" s="84" t="str">
        <f t="shared" si="49"/>
        <v>:106FB00000000000000000000000000000000000D1</v>
      </c>
      <c r="G1789" s="83" t="s">
        <v>9522</v>
      </c>
      <c r="H1789" s="83" t="str">
        <f t="shared" si="48"/>
        <v xml:space="preserve"> </v>
      </c>
    </row>
    <row r="1790" spans="1:8" s="83" customFormat="1" x14ac:dyDescent="0.2">
      <c r="A1790" t="s">
        <v>9523</v>
      </c>
      <c r="B1790" s="84" t="str">
        <f t="shared" si="49"/>
        <v>:106FC00000000000000000000000000000000000C1</v>
      </c>
      <c r="G1790" s="83" t="s">
        <v>9523</v>
      </c>
      <c r="H1790" s="83" t="str">
        <f t="shared" si="48"/>
        <v xml:space="preserve"> </v>
      </c>
    </row>
    <row r="1791" spans="1:8" s="83" customFormat="1" x14ac:dyDescent="0.2">
      <c r="A1791" t="s">
        <v>9524</v>
      </c>
      <c r="B1791" s="84" t="str">
        <f t="shared" si="49"/>
        <v>:106FD00000000000000000000000000000000000B1</v>
      </c>
      <c r="G1791" s="83" t="s">
        <v>9524</v>
      </c>
      <c r="H1791" s="83" t="str">
        <f t="shared" si="48"/>
        <v xml:space="preserve"> </v>
      </c>
    </row>
    <row r="1792" spans="1:8" s="83" customFormat="1" x14ac:dyDescent="0.2">
      <c r="A1792" t="s">
        <v>9525</v>
      </c>
      <c r="B1792" s="84" t="str">
        <f t="shared" si="49"/>
        <v>:106FE00000000000000000000000000000000000A1</v>
      </c>
      <c r="G1792" s="83" t="s">
        <v>9525</v>
      </c>
      <c r="H1792" s="83" t="str">
        <f t="shared" si="48"/>
        <v xml:space="preserve"> </v>
      </c>
    </row>
    <row r="1793" spans="1:8" s="83" customFormat="1" x14ac:dyDescent="0.2">
      <c r="A1793" t="s">
        <v>9526</v>
      </c>
      <c r="B1793" s="84" t="str">
        <f t="shared" si="49"/>
        <v>:106FF0000000000000000000000000000000000091</v>
      </c>
      <c r="G1793" s="83" t="s">
        <v>9526</v>
      </c>
      <c r="H1793" s="83" t="str">
        <f t="shared" si="48"/>
        <v xml:space="preserve"> </v>
      </c>
    </row>
    <row r="1794" spans="1:8" s="83" customFormat="1" x14ac:dyDescent="0.2">
      <c r="A1794" t="s">
        <v>9527</v>
      </c>
      <c r="B1794" s="84" t="str">
        <f t="shared" si="49"/>
        <v>:107000000000000000000000000000000000000080</v>
      </c>
      <c r="G1794" s="83" t="s">
        <v>9527</v>
      </c>
      <c r="H1794" s="83" t="str">
        <f t="shared" si="48"/>
        <v xml:space="preserve"> </v>
      </c>
    </row>
    <row r="1795" spans="1:8" s="83" customFormat="1" x14ac:dyDescent="0.2">
      <c r="A1795" t="s">
        <v>9528</v>
      </c>
      <c r="B1795" s="84" t="str">
        <f t="shared" si="49"/>
        <v>:107010000000000000000000000000000000000070</v>
      </c>
      <c r="G1795" s="83" t="s">
        <v>9528</v>
      </c>
      <c r="H1795" s="83" t="str">
        <f t="shared" ref="H1795:H1858" si="50">IF(B1795&lt;&gt;G1795,1," ")</f>
        <v xml:space="preserve"> </v>
      </c>
    </row>
    <row r="1796" spans="1:8" s="83" customFormat="1" x14ac:dyDescent="0.2">
      <c r="A1796" t="s">
        <v>9529</v>
      </c>
      <c r="B1796" s="84" t="str">
        <f t="shared" si="49"/>
        <v>:107020000000000000000000000000000000000060</v>
      </c>
      <c r="G1796" s="83" t="s">
        <v>9529</v>
      </c>
      <c r="H1796" s="83" t="str">
        <f t="shared" si="50"/>
        <v xml:space="preserve"> </v>
      </c>
    </row>
    <row r="1797" spans="1:8" s="83" customFormat="1" x14ac:dyDescent="0.2">
      <c r="A1797" t="s">
        <v>9530</v>
      </c>
      <c r="B1797" s="84" t="str">
        <f t="shared" si="49"/>
        <v>:107030000000000000000000000000000000000050</v>
      </c>
      <c r="G1797" s="83" t="s">
        <v>9530</v>
      </c>
      <c r="H1797" s="83" t="str">
        <f t="shared" si="50"/>
        <v xml:space="preserve"> </v>
      </c>
    </row>
    <row r="1798" spans="1:8" s="83" customFormat="1" x14ac:dyDescent="0.2">
      <c r="A1798" t="s">
        <v>9531</v>
      </c>
      <c r="B1798" s="84" t="str">
        <f t="shared" si="49"/>
        <v>:107040000000000000000000000000000000000040</v>
      </c>
      <c r="G1798" s="83" t="s">
        <v>9531</v>
      </c>
      <c r="H1798" s="83" t="str">
        <f t="shared" si="50"/>
        <v xml:space="preserve"> </v>
      </c>
    </row>
    <row r="1799" spans="1:8" s="83" customFormat="1" x14ac:dyDescent="0.2">
      <c r="A1799" t="s">
        <v>9532</v>
      </c>
      <c r="B1799" s="84" t="str">
        <f t="shared" si="49"/>
        <v>:107050000000000000000000000000000000000030</v>
      </c>
      <c r="G1799" s="83" t="s">
        <v>9532</v>
      </c>
      <c r="H1799" s="83" t="str">
        <f t="shared" si="50"/>
        <v xml:space="preserve"> </v>
      </c>
    </row>
    <row r="1800" spans="1:8" s="83" customFormat="1" x14ac:dyDescent="0.2">
      <c r="A1800" t="s">
        <v>9533</v>
      </c>
      <c r="B1800" s="84" t="str">
        <f t="shared" si="49"/>
        <v>:107060000000000000000000000000000000000020</v>
      </c>
      <c r="G1800" s="83" t="s">
        <v>9533</v>
      </c>
      <c r="H1800" s="83" t="str">
        <f t="shared" si="50"/>
        <v xml:space="preserve"> </v>
      </c>
    </row>
    <row r="1801" spans="1:8" s="83" customFormat="1" x14ac:dyDescent="0.2">
      <c r="A1801" t="s">
        <v>9534</v>
      </c>
      <c r="B1801" s="84" t="str">
        <f t="shared" si="49"/>
        <v>:107070000000000000000000000000000000000010</v>
      </c>
      <c r="G1801" s="83" t="s">
        <v>9534</v>
      </c>
      <c r="H1801" s="83" t="str">
        <f t="shared" si="50"/>
        <v xml:space="preserve"> </v>
      </c>
    </row>
    <row r="1802" spans="1:8" s="83" customFormat="1" x14ac:dyDescent="0.2">
      <c r="A1802" t="s">
        <v>9535</v>
      </c>
      <c r="B1802" s="84" t="str">
        <f t="shared" si="49"/>
        <v>:107080000000000000000000000000000000000000</v>
      </c>
      <c r="G1802" s="83" t="s">
        <v>9535</v>
      </c>
      <c r="H1802" s="83" t="str">
        <f t="shared" si="50"/>
        <v xml:space="preserve"> </v>
      </c>
    </row>
    <row r="1803" spans="1:8" s="83" customFormat="1" x14ac:dyDescent="0.2">
      <c r="A1803" t="s">
        <v>9536</v>
      </c>
      <c r="B1803" s="84" t="str">
        <f t="shared" si="49"/>
        <v>:1070900000000000000000000000000000000000F0</v>
      </c>
      <c r="G1803" s="83" t="s">
        <v>9536</v>
      </c>
      <c r="H1803" s="83" t="str">
        <f t="shared" si="50"/>
        <v xml:space="preserve"> </v>
      </c>
    </row>
    <row r="1804" spans="1:8" s="83" customFormat="1" x14ac:dyDescent="0.2">
      <c r="A1804" t="s">
        <v>9537</v>
      </c>
      <c r="B1804" s="84" t="str">
        <f t="shared" si="49"/>
        <v>:1070A00000000000000000000000000000000000E0</v>
      </c>
      <c r="G1804" s="83" t="s">
        <v>9537</v>
      </c>
      <c r="H1804" s="83" t="str">
        <f t="shared" si="50"/>
        <v xml:space="preserve"> </v>
      </c>
    </row>
    <row r="1805" spans="1:8" s="83" customFormat="1" x14ac:dyDescent="0.2">
      <c r="A1805" t="s">
        <v>9538</v>
      </c>
      <c r="B1805" s="84" t="str">
        <f t="shared" si="49"/>
        <v>:1070B00000000000000000000000000000000000D0</v>
      </c>
      <c r="G1805" s="83" t="s">
        <v>9538</v>
      </c>
      <c r="H1805" s="83" t="str">
        <f t="shared" si="50"/>
        <v xml:space="preserve"> </v>
      </c>
    </row>
    <row r="1806" spans="1:8" s="83" customFormat="1" x14ac:dyDescent="0.2">
      <c r="A1806" t="s">
        <v>9539</v>
      </c>
      <c r="B1806" s="84" t="str">
        <f t="shared" si="49"/>
        <v>:1070C00000000000000000000000000000000000C0</v>
      </c>
      <c r="G1806" s="83" t="s">
        <v>9539</v>
      </c>
      <c r="H1806" s="83" t="str">
        <f t="shared" si="50"/>
        <v xml:space="preserve"> </v>
      </c>
    </row>
    <row r="1807" spans="1:8" s="83" customFormat="1" x14ac:dyDescent="0.2">
      <c r="A1807" t="s">
        <v>9540</v>
      </c>
      <c r="B1807" s="84" t="str">
        <f t="shared" si="49"/>
        <v>:1070D00000000000000000000000000000000000B0</v>
      </c>
      <c r="G1807" s="83" t="s">
        <v>9540</v>
      </c>
      <c r="H1807" s="83" t="str">
        <f t="shared" si="50"/>
        <v xml:space="preserve"> </v>
      </c>
    </row>
    <row r="1808" spans="1:8" s="83" customFormat="1" x14ac:dyDescent="0.2">
      <c r="A1808" t="s">
        <v>9541</v>
      </c>
      <c r="B1808" s="84" t="str">
        <f t="shared" si="49"/>
        <v>:1070E00000000000000000000000000000000000A0</v>
      </c>
      <c r="G1808" s="83" t="s">
        <v>9541</v>
      </c>
      <c r="H1808" s="83" t="str">
        <f t="shared" si="50"/>
        <v xml:space="preserve"> </v>
      </c>
    </row>
    <row r="1809" spans="1:8" s="83" customFormat="1" x14ac:dyDescent="0.2">
      <c r="A1809" t="s">
        <v>9542</v>
      </c>
      <c r="B1809" s="84" t="str">
        <f t="shared" si="49"/>
        <v>:1070F0000000000000000000000000000000000090</v>
      </c>
      <c r="G1809" s="83" t="s">
        <v>9542</v>
      </c>
      <c r="H1809" s="83" t="str">
        <f t="shared" si="50"/>
        <v xml:space="preserve"> </v>
      </c>
    </row>
    <row r="1810" spans="1:8" s="83" customFormat="1" x14ac:dyDescent="0.2">
      <c r="A1810" t="s">
        <v>9543</v>
      </c>
      <c r="B1810" s="84" t="str">
        <f t="shared" si="49"/>
        <v>:10710000000000000000000000000000000000007F</v>
      </c>
      <c r="G1810" s="83" t="s">
        <v>9543</v>
      </c>
      <c r="H1810" s="83" t="str">
        <f t="shared" si="50"/>
        <v xml:space="preserve"> </v>
      </c>
    </row>
    <row r="1811" spans="1:8" s="83" customFormat="1" x14ac:dyDescent="0.2">
      <c r="A1811" t="s">
        <v>9544</v>
      </c>
      <c r="B1811" s="84" t="str">
        <f t="shared" si="49"/>
        <v>:10711000000000000000000000000000000000006F</v>
      </c>
      <c r="G1811" s="83" t="s">
        <v>9544</v>
      </c>
      <c r="H1811" s="83" t="str">
        <f t="shared" si="50"/>
        <v xml:space="preserve"> </v>
      </c>
    </row>
    <row r="1812" spans="1:8" s="83" customFormat="1" x14ac:dyDescent="0.2">
      <c r="A1812" t="s">
        <v>9545</v>
      </c>
      <c r="B1812" s="84" t="str">
        <f t="shared" si="49"/>
        <v>:10712000000000000000000000000000000000005F</v>
      </c>
      <c r="G1812" s="83" t="s">
        <v>9545</v>
      </c>
      <c r="H1812" s="83" t="str">
        <f t="shared" si="50"/>
        <v xml:space="preserve"> </v>
      </c>
    </row>
    <row r="1813" spans="1:8" s="83" customFormat="1" x14ac:dyDescent="0.2">
      <c r="A1813" t="s">
        <v>9546</v>
      </c>
      <c r="B1813" s="84" t="str">
        <f t="shared" si="49"/>
        <v>:10713000000000000000000000000000000000004F</v>
      </c>
      <c r="G1813" s="83" t="s">
        <v>9546</v>
      </c>
      <c r="H1813" s="83" t="str">
        <f t="shared" si="50"/>
        <v xml:space="preserve"> </v>
      </c>
    </row>
    <row r="1814" spans="1:8" s="83" customFormat="1" x14ac:dyDescent="0.2">
      <c r="A1814" t="s">
        <v>9547</v>
      </c>
      <c r="B1814" s="84" t="str">
        <f t="shared" si="49"/>
        <v>:10714000000000000000000000000000000000003F</v>
      </c>
      <c r="G1814" s="83" t="s">
        <v>9547</v>
      </c>
      <c r="H1814" s="83" t="str">
        <f t="shared" si="50"/>
        <v xml:space="preserve"> </v>
      </c>
    </row>
    <row r="1815" spans="1:8" s="83" customFormat="1" x14ac:dyDescent="0.2">
      <c r="A1815" t="s">
        <v>9548</v>
      </c>
      <c r="B1815" s="84" t="str">
        <f t="shared" si="49"/>
        <v>:10715000000000000000000000000000000000002F</v>
      </c>
      <c r="G1815" s="83" t="s">
        <v>9548</v>
      </c>
      <c r="H1815" s="83" t="str">
        <f t="shared" si="50"/>
        <v xml:space="preserve"> </v>
      </c>
    </row>
    <row r="1816" spans="1:8" s="83" customFormat="1" x14ac:dyDescent="0.2">
      <c r="A1816" t="s">
        <v>9549</v>
      </c>
      <c r="B1816" s="84" t="str">
        <f t="shared" si="49"/>
        <v>:10716000000000000000000000000000000000001F</v>
      </c>
      <c r="G1816" s="83" t="s">
        <v>9549</v>
      </c>
      <c r="H1816" s="83" t="str">
        <f t="shared" si="50"/>
        <v xml:space="preserve"> </v>
      </c>
    </row>
    <row r="1817" spans="1:8" s="83" customFormat="1" x14ac:dyDescent="0.2">
      <c r="A1817" t="s">
        <v>9550</v>
      </c>
      <c r="B1817" s="84" t="str">
        <f t="shared" si="49"/>
        <v>:10717000000000000000000000000000000000000F</v>
      </c>
      <c r="G1817" s="83" t="s">
        <v>9550</v>
      </c>
      <c r="H1817" s="83" t="str">
        <f t="shared" si="50"/>
        <v xml:space="preserve"> </v>
      </c>
    </row>
    <row r="1818" spans="1:8" s="83" customFormat="1" x14ac:dyDescent="0.2">
      <c r="A1818" t="s">
        <v>9551</v>
      </c>
      <c r="B1818" s="84" t="str">
        <f t="shared" si="49"/>
        <v>:1071800000000000000000000000000000000000FF</v>
      </c>
      <c r="G1818" s="83" t="s">
        <v>9551</v>
      </c>
      <c r="H1818" s="83" t="str">
        <f t="shared" si="50"/>
        <v xml:space="preserve"> </v>
      </c>
    </row>
    <row r="1819" spans="1:8" s="83" customFormat="1" x14ac:dyDescent="0.2">
      <c r="A1819" t="s">
        <v>9552</v>
      </c>
      <c r="B1819" s="84" t="str">
        <f t="shared" si="49"/>
        <v>:1071900000000000000000000000000000000000EF</v>
      </c>
      <c r="G1819" s="83" t="s">
        <v>9552</v>
      </c>
      <c r="H1819" s="83" t="str">
        <f t="shared" si="50"/>
        <v xml:space="preserve"> </v>
      </c>
    </row>
    <row r="1820" spans="1:8" s="83" customFormat="1" x14ac:dyDescent="0.2">
      <c r="A1820" t="s">
        <v>9553</v>
      </c>
      <c r="B1820" s="84" t="str">
        <f t="shared" si="49"/>
        <v>:1071A00000000000000000000000000000000000DF</v>
      </c>
      <c r="G1820" s="83" t="s">
        <v>9553</v>
      </c>
      <c r="H1820" s="83" t="str">
        <f t="shared" si="50"/>
        <v xml:space="preserve"> </v>
      </c>
    </row>
    <row r="1821" spans="1:8" s="83" customFormat="1" x14ac:dyDescent="0.2">
      <c r="A1821" t="s">
        <v>9554</v>
      </c>
      <c r="B1821" s="84" t="str">
        <f t="shared" si="49"/>
        <v>:1071B00000000000000000000000000000000000CF</v>
      </c>
      <c r="G1821" s="83" t="s">
        <v>9554</v>
      </c>
      <c r="H1821" s="83" t="str">
        <f t="shared" si="50"/>
        <v xml:space="preserve"> </v>
      </c>
    </row>
    <row r="1822" spans="1:8" s="83" customFormat="1" x14ac:dyDescent="0.2">
      <c r="A1822" t="s">
        <v>9555</v>
      </c>
      <c r="B1822" s="84" t="str">
        <f t="shared" si="49"/>
        <v>:1071C00000000000000000000000000000000000BF</v>
      </c>
      <c r="G1822" s="83" t="s">
        <v>9555</v>
      </c>
      <c r="H1822" s="83" t="str">
        <f t="shared" si="50"/>
        <v xml:space="preserve"> </v>
      </c>
    </row>
    <row r="1823" spans="1:8" s="83" customFormat="1" x14ac:dyDescent="0.2">
      <c r="A1823" t="s">
        <v>9556</v>
      </c>
      <c r="B1823" s="84" t="str">
        <f t="shared" si="49"/>
        <v>:1071D00000000000000000000000000000000000AF</v>
      </c>
      <c r="G1823" s="83" t="s">
        <v>9556</v>
      </c>
      <c r="H1823" s="83" t="str">
        <f t="shared" si="50"/>
        <v xml:space="preserve"> </v>
      </c>
    </row>
    <row r="1824" spans="1:8" s="83" customFormat="1" x14ac:dyDescent="0.2">
      <c r="A1824" t="s">
        <v>9557</v>
      </c>
      <c r="B1824" s="84" t="str">
        <f t="shared" si="49"/>
        <v>:1071E000000000000000000000000000000000009F</v>
      </c>
      <c r="G1824" s="83" t="s">
        <v>9557</v>
      </c>
      <c r="H1824" s="83" t="str">
        <f t="shared" si="50"/>
        <v xml:space="preserve"> </v>
      </c>
    </row>
    <row r="1825" spans="1:8" s="83" customFormat="1" x14ac:dyDescent="0.2">
      <c r="A1825" t="s">
        <v>9558</v>
      </c>
      <c r="B1825" s="84" t="str">
        <f t="shared" si="49"/>
        <v>:1071F000000000000000000000000000000000008F</v>
      </c>
      <c r="G1825" s="83" t="s">
        <v>9558</v>
      </c>
      <c r="H1825" s="83" t="str">
        <f t="shared" si="50"/>
        <v xml:space="preserve"> </v>
      </c>
    </row>
    <row r="1826" spans="1:8" s="83" customFormat="1" x14ac:dyDescent="0.2">
      <c r="A1826" t="s">
        <v>9559</v>
      </c>
      <c r="B1826" s="84" t="str">
        <f t="shared" si="49"/>
        <v>:10720000000000000000000000000000000000007E</v>
      </c>
      <c r="G1826" s="83" t="s">
        <v>9559</v>
      </c>
      <c r="H1826" s="83" t="str">
        <f t="shared" si="50"/>
        <v xml:space="preserve"> </v>
      </c>
    </row>
    <row r="1827" spans="1:8" s="83" customFormat="1" x14ac:dyDescent="0.2">
      <c r="A1827" t="s">
        <v>9560</v>
      </c>
      <c r="B1827" s="84" t="str">
        <f t="shared" si="49"/>
        <v>:10721000000000000000000000000000000000006E</v>
      </c>
      <c r="G1827" s="83" t="s">
        <v>9560</v>
      </c>
      <c r="H1827" s="83" t="str">
        <f t="shared" si="50"/>
        <v xml:space="preserve"> </v>
      </c>
    </row>
    <row r="1828" spans="1:8" s="83" customFormat="1" x14ac:dyDescent="0.2">
      <c r="A1828" t="s">
        <v>9561</v>
      </c>
      <c r="B1828" s="84" t="str">
        <f t="shared" si="49"/>
        <v>:10722000000000000000000000000000000000005E</v>
      </c>
      <c r="G1828" s="83" t="s">
        <v>9561</v>
      </c>
      <c r="H1828" s="83" t="str">
        <f t="shared" si="50"/>
        <v xml:space="preserve"> </v>
      </c>
    </row>
    <row r="1829" spans="1:8" s="83" customFormat="1" x14ac:dyDescent="0.2">
      <c r="A1829" t="s">
        <v>9562</v>
      </c>
      <c r="B1829" s="84" t="str">
        <f t="shared" si="49"/>
        <v>:10723000000000000000000000000000000000004E</v>
      </c>
      <c r="G1829" s="83" t="s">
        <v>9562</v>
      </c>
      <c r="H1829" s="83" t="str">
        <f t="shared" si="50"/>
        <v xml:space="preserve"> </v>
      </c>
    </row>
    <row r="1830" spans="1:8" s="83" customFormat="1" x14ac:dyDescent="0.2">
      <c r="A1830" t="s">
        <v>9563</v>
      </c>
      <c r="B1830" s="84" t="str">
        <f t="shared" si="49"/>
        <v>:10724000000000000000000000000000000000003E</v>
      </c>
      <c r="G1830" s="83" t="s">
        <v>9563</v>
      </c>
      <c r="H1830" s="83" t="str">
        <f t="shared" si="50"/>
        <v xml:space="preserve"> </v>
      </c>
    </row>
    <row r="1831" spans="1:8" s="83" customFormat="1" x14ac:dyDescent="0.2">
      <c r="A1831" t="s">
        <v>9564</v>
      </c>
      <c r="B1831" s="84" t="str">
        <f t="shared" si="49"/>
        <v>:10725000000000000000000000000000000000002E</v>
      </c>
      <c r="G1831" s="83" t="s">
        <v>9564</v>
      </c>
      <c r="H1831" s="83" t="str">
        <f t="shared" si="50"/>
        <v xml:space="preserve"> </v>
      </c>
    </row>
    <row r="1832" spans="1:8" s="83" customFormat="1" x14ac:dyDescent="0.2">
      <c r="A1832" t="s">
        <v>9565</v>
      </c>
      <c r="B1832" s="84" t="str">
        <f t="shared" si="49"/>
        <v>:10726000000000000000000000000000000000001E</v>
      </c>
      <c r="G1832" s="83" t="s">
        <v>9565</v>
      </c>
      <c r="H1832" s="83" t="str">
        <f t="shared" si="50"/>
        <v xml:space="preserve"> </v>
      </c>
    </row>
    <row r="1833" spans="1:8" s="83" customFormat="1" x14ac:dyDescent="0.2">
      <c r="A1833" t="s">
        <v>9566</v>
      </c>
      <c r="B1833" s="84" t="str">
        <f t="shared" si="49"/>
        <v>:10727000000000000000000000000000000000000E</v>
      </c>
      <c r="G1833" s="83" t="s">
        <v>9566</v>
      </c>
      <c r="H1833" s="83" t="str">
        <f t="shared" si="50"/>
        <v xml:space="preserve"> </v>
      </c>
    </row>
    <row r="1834" spans="1:8" s="83" customFormat="1" x14ac:dyDescent="0.2">
      <c r="A1834" t="s">
        <v>9567</v>
      </c>
      <c r="B1834" s="84" t="str">
        <f t="shared" si="49"/>
        <v>:1072800000000000000000000000000000000000FE</v>
      </c>
      <c r="G1834" s="83" t="s">
        <v>9567</v>
      </c>
      <c r="H1834" s="83" t="str">
        <f t="shared" si="50"/>
        <v xml:space="preserve"> </v>
      </c>
    </row>
    <row r="1835" spans="1:8" s="83" customFormat="1" x14ac:dyDescent="0.2">
      <c r="A1835" t="s">
        <v>9568</v>
      </c>
      <c r="B1835" s="84" t="str">
        <f t="shared" si="49"/>
        <v>:1072900000000000000000000000000000000000EE</v>
      </c>
      <c r="G1835" s="83" t="s">
        <v>9568</v>
      </c>
      <c r="H1835" s="83" t="str">
        <f t="shared" si="50"/>
        <v xml:space="preserve"> </v>
      </c>
    </row>
    <row r="1836" spans="1:8" s="83" customFormat="1" x14ac:dyDescent="0.2">
      <c r="A1836" t="s">
        <v>9569</v>
      </c>
      <c r="B1836" s="84" t="str">
        <f t="shared" si="49"/>
        <v>:1072A00000000000000000000000000000000000DE</v>
      </c>
      <c r="G1836" s="83" t="s">
        <v>9569</v>
      </c>
      <c r="H1836" s="83" t="str">
        <f t="shared" si="50"/>
        <v xml:space="preserve"> </v>
      </c>
    </row>
    <row r="1837" spans="1:8" s="83" customFormat="1" x14ac:dyDescent="0.2">
      <c r="A1837" t="s">
        <v>9570</v>
      </c>
      <c r="B1837" s="84" t="str">
        <f t="shared" si="49"/>
        <v>:1072B00000000000000000000000000000000000CE</v>
      </c>
      <c r="G1837" s="83" t="s">
        <v>9570</v>
      </c>
      <c r="H1837" s="83" t="str">
        <f t="shared" si="50"/>
        <v xml:space="preserve"> </v>
      </c>
    </row>
    <row r="1838" spans="1:8" s="83" customFormat="1" x14ac:dyDescent="0.2">
      <c r="A1838" t="s">
        <v>9571</v>
      </c>
      <c r="B1838" s="84" t="str">
        <f t="shared" si="49"/>
        <v>:1072C00000000000000000000000000000000000BE</v>
      </c>
      <c r="G1838" s="83" t="s">
        <v>9571</v>
      </c>
      <c r="H1838" s="83" t="str">
        <f t="shared" si="50"/>
        <v xml:space="preserve"> </v>
      </c>
    </row>
    <row r="1839" spans="1:8" s="83" customFormat="1" x14ac:dyDescent="0.2">
      <c r="A1839" t="s">
        <v>9572</v>
      </c>
      <c r="B1839" s="84" t="str">
        <f t="shared" si="49"/>
        <v>:1072D00000000000000000000000000000000000AE</v>
      </c>
      <c r="G1839" s="83" t="s">
        <v>9572</v>
      </c>
      <c r="H1839" s="83" t="str">
        <f t="shared" si="50"/>
        <v xml:space="preserve"> </v>
      </c>
    </row>
    <row r="1840" spans="1:8" s="83" customFormat="1" x14ac:dyDescent="0.2">
      <c r="A1840" t="s">
        <v>9573</v>
      </c>
      <c r="B1840" s="84" t="str">
        <f t="shared" si="49"/>
        <v>:1072E000000000000000000000000000000000009E</v>
      </c>
      <c r="G1840" s="83" t="s">
        <v>9573</v>
      </c>
      <c r="H1840" s="83" t="str">
        <f t="shared" si="50"/>
        <v xml:space="preserve"> </v>
      </c>
    </row>
    <row r="1841" spans="1:8" s="83" customFormat="1" x14ac:dyDescent="0.2">
      <c r="A1841" t="s">
        <v>9574</v>
      </c>
      <c r="B1841" s="84" t="str">
        <f t="shared" si="49"/>
        <v>:1072F000000000000000000000000000000000008E</v>
      </c>
      <c r="G1841" s="83" t="s">
        <v>9574</v>
      </c>
      <c r="H1841" s="83" t="str">
        <f t="shared" si="50"/>
        <v xml:space="preserve"> </v>
      </c>
    </row>
    <row r="1842" spans="1:8" s="83" customFormat="1" x14ac:dyDescent="0.2">
      <c r="A1842" t="s">
        <v>9575</v>
      </c>
      <c r="B1842" s="84" t="str">
        <f t="shared" si="49"/>
        <v>:10730000000000000000000000000000000000007D</v>
      </c>
      <c r="G1842" s="83" t="s">
        <v>9575</v>
      </c>
      <c r="H1842" s="83" t="str">
        <f t="shared" si="50"/>
        <v xml:space="preserve"> </v>
      </c>
    </row>
    <row r="1843" spans="1:8" s="83" customFormat="1" x14ac:dyDescent="0.2">
      <c r="A1843" t="s">
        <v>9576</v>
      </c>
      <c r="B1843" s="84" t="str">
        <f t="shared" si="49"/>
        <v>:10731000000000000000000000000000000000006D</v>
      </c>
      <c r="G1843" s="83" t="s">
        <v>9576</v>
      </c>
      <c r="H1843" s="83" t="str">
        <f t="shared" si="50"/>
        <v xml:space="preserve"> </v>
      </c>
    </row>
    <row r="1844" spans="1:8" s="83" customFormat="1" x14ac:dyDescent="0.2">
      <c r="A1844" t="s">
        <v>9577</v>
      </c>
      <c r="B1844" s="84" t="str">
        <f t="shared" ref="B1844:B1907" si="51">A1844</f>
        <v>:10732000000000000000000000000000000000005D</v>
      </c>
      <c r="G1844" s="83" t="s">
        <v>9577</v>
      </c>
      <c r="H1844" s="83" t="str">
        <f t="shared" si="50"/>
        <v xml:space="preserve"> </v>
      </c>
    </row>
    <row r="1845" spans="1:8" s="83" customFormat="1" x14ac:dyDescent="0.2">
      <c r="A1845" t="s">
        <v>9578</v>
      </c>
      <c r="B1845" s="84" t="str">
        <f t="shared" si="51"/>
        <v>:10733000000000000000000000000000000000004D</v>
      </c>
      <c r="G1845" s="83" t="s">
        <v>9578</v>
      </c>
      <c r="H1845" s="83" t="str">
        <f t="shared" si="50"/>
        <v xml:space="preserve"> </v>
      </c>
    </row>
    <row r="1846" spans="1:8" s="83" customFormat="1" x14ac:dyDescent="0.2">
      <c r="A1846" t="s">
        <v>9579</v>
      </c>
      <c r="B1846" s="84" t="str">
        <f t="shared" si="51"/>
        <v>:10734000000000000000000000000000000000003D</v>
      </c>
      <c r="G1846" s="83" t="s">
        <v>9579</v>
      </c>
      <c r="H1846" s="83" t="str">
        <f t="shared" si="50"/>
        <v xml:space="preserve"> </v>
      </c>
    </row>
    <row r="1847" spans="1:8" s="83" customFormat="1" x14ac:dyDescent="0.2">
      <c r="A1847" t="s">
        <v>9580</v>
      </c>
      <c r="B1847" s="84" t="str">
        <f t="shared" si="51"/>
        <v>:10735000000000000000000000000000000000002D</v>
      </c>
      <c r="G1847" s="83" t="s">
        <v>9580</v>
      </c>
      <c r="H1847" s="83" t="str">
        <f t="shared" si="50"/>
        <v xml:space="preserve"> </v>
      </c>
    </row>
    <row r="1848" spans="1:8" s="83" customFormat="1" x14ac:dyDescent="0.2">
      <c r="A1848" t="s">
        <v>9581</v>
      </c>
      <c r="B1848" s="84" t="str">
        <f t="shared" si="51"/>
        <v>:10736000000000000000000000000000000000001D</v>
      </c>
      <c r="G1848" s="83" t="s">
        <v>9581</v>
      </c>
      <c r="H1848" s="83" t="str">
        <f t="shared" si="50"/>
        <v xml:space="preserve"> </v>
      </c>
    </row>
    <row r="1849" spans="1:8" s="83" customFormat="1" x14ac:dyDescent="0.2">
      <c r="A1849" t="s">
        <v>9582</v>
      </c>
      <c r="B1849" s="84" t="str">
        <f t="shared" si="51"/>
        <v>:10737000000000000000000000000000000000000D</v>
      </c>
      <c r="G1849" s="83" t="s">
        <v>9582</v>
      </c>
      <c r="H1849" s="83" t="str">
        <f t="shared" si="50"/>
        <v xml:space="preserve"> </v>
      </c>
    </row>
    <row r="1850" spans="1:8" s="83" customFormat="1" x14ac:dyDescent="0.2">
      <c r="A1850" t="s">
        <v>9583</v>
      </c>
      <c r="B1850" s="84" t="str">
        <f t="shared" si="51"/>
        <v>:1073800000000000000000000000000000000000FD</v>
      </c>
      <c r="G1850" s="83" t="s">
        <v>9583</v>
      </c>
      <c r="H1850" s="83" t="str">
        <f t="shared" si="50"/>
        <v xml:space="preserve"> </v>
      </c>
    </row>
    <row r="1851" spans="1:8" s="83" customFormat="1" x14ac:dyDescent="0.2">
      <c r="A1851" t="s">
        <v>9584</v>
      </c>
      <c r="B1851" s="84" t="str">
        <f t="shared" si="51"/>
        <v>:1073900000000000000000000000000000000000ED</v>
      </c>
      <c r="G1851" s="83" t="s">
        <v>9584</v>
      </c>
      <c r="H1851" s="83" t="str">
        <f t="shared" si="50"/>
        <v xml:space="preserve"> </v>
      </c>
    </row>
    <row r="1852" spans="1:8" s="83" customFormat="1" x14ac:dyDescent="0.2">
      <c r="A1852" t="s">
        <v>9585</v>
      </c>
      <c r="B1852" s="84" t="str">
        <f t="shared" si="51"/>
        <v>:1073A00000000000000000000000000000000000DD</v>
      </c>
      <c r="G1852" s="83" t="s">
        <v>9585</v>
      </c>
      <c r="H1852" s="83" t="str">
        <f t="shared" si="50"/>
        <v xml:space="preserve"> </v>
      </c>
    </row>
    <row r="1853" spans="1:8" s="83" customFormat="1" x14ac:dyDescent="0.2">
      <c r="A1853" t="s">
        <v>9586</v>
      </c>
      <c r="B1853" s="84" t="str">
        <f t="shared" si="51"/>
        <v>:1073B00000000000000000000000000000000000CD</v>
      </c>
      <c r="G1853" s="83" t="s">
        <v>9586</v>
      </c>
      <c r="H1853" s="83" t="str">
        <f t="shared" si="50"/>
        <v xml:space="preserve"> </v>
      </c>
    </row>
    <row r="1854" spans="1:8" s="83" customFormat="1" x14ac:dyDescent="0.2">
      <c r="A1854" t="s">
        <v>9587</v>
      </c>
      <c r="B1854" s="84" t="str">
        <f t="shared" si="51"/>
        <v>:1073C00000000000000000000000000000000000BD</v>
      </c>
      <c r="G1854" s="83" t="s">
        <v>9587</v>
      </c>
      <c r="H1854" s="83" t="str">
        <f t="shared" si="50"/>
        <v xml:space="preserve"> </v>
      </c>
    </row>
    <row r="1855" spans="1:8" s="83" customFormat="1" x14ac:dyDescent="0.2">
      <c r="A1855" t="s">
        <v>9588</v>
      </c>
      <c r="B1855" s="84" t="str">
        <f t="shared" si="51"/>
        <v>:1073D00000000000000000000000000000000000AD</v>
      </c>
      <c r="G1855" s="83" t="s">
        <v>9588</v>
      </c>
      <c r="H1855" s="83" t="str">
        <f t="shared" si="50"/>
        <v xml:space="preserve"> </v>
      </c>
    </row>
    <row r="1856" spans="1:8" s="83" customFormat="1" x14ac:dyDescent="0.2">
      <c r="A1856" t="s">
        <v>9589</v>
      </c>
      <c r="B1856" s="84" t="str">
        <f t="shared" si="51"/>
        <v>:1073E000000000000000000000000000000000009D</v>
      </c>
      <c r="G1856" s="83" t="s">
        <v>9589</v>
      </c>
      <c r="H1856" s="83" t="str">
        <f t="shared" si="50"/>
        <v xml:space="preserve"> </v>
      </c>
    </row>
    <row r="1857" spans="1:8" s="83" customFormat="1" x14ac:dyDescent="0.2">
      <c r="A1857" t="s">
        <v>9590</v>
      </c>
      <c r="B1857" s="84" t="str">
        <f t="shared" si="51"/>
        <v>:1073F000000000000000000000000000000000008D</v>
      </c>
      <c r="G1857" s="83" t="s">
        <v>9590</v>
      </c>
      <c r="H1857" s="83" t="str">
        <f t="shared" si="50"/>
        <v xml:space="preserve"> </v>
      </c>
    </row>
    <row r="1858" spans="1:8" s="83" customFormat="1" x14ac:dyDescent="0.2">
      <c r="A1858" t="s">
        <v>9591</v>
      </c>
      <c r="B1858" s="84" t="str">
        <f t="shared" si="51"/>
        <v>:10740000000000000000000000000000000000007C</v>
      </c>
      <c r="G1858" s="83" t="s">
        <v>9591</v>
      </c>
      <c r="H1858" s="83" t="str">
        <f t="shared" si="50"/>
        <v xml:space="preserve"> </v>
      </c>
    </row>
    <row r="1859" spans="1:8" s="83" customFormat="1" x14ac:dyDescent="0.2">
      <c r="A1859" t="s">
        <v>9592</v>
      </c>
      <c r="B1859" s="84" t="str">
        <f t="shared" si="51"/>
        <v>:10741000000000000000000000000000000000006C</v>
      </c>
      <c r="G1859" s="83" t="s">
        <v>9592</v>
      </c>
      <c r="H1859" s="83" t="str">
        <f t="shared" ref="H1859:H1922" si="52">IF(B1859&lt;&gt;G1859,1," ")</f>
        <v xml:space="preserve"> </v>
      </c>
    </row>
    <row r="1860" spans="1:8" s="83" customFormat="1" x14ac:dyDescent="0.2">
      <c r="A1860" t="s">
        <v>9593</v>
      </c>
      <c r="B1860" s="84" t="str">
        <f t="shared" si="51"/>
        <v>:10742000000000000000000000000000000000005C</v>
      </c>
      <c r="G1860" s="83" t="s">
        <v>9593</v>
      </c>
      <c r="H1860" s="83" t="str">
        <f t="shared" si="52"/>
        <v xml:space="preserve"> </v>
      </c>
    </row>
    <row r="1861" spans="1:8" s="83" customFormat="1" x14ac:dyDescent="0.2">
      <c r="A1861" t="s">
        <v>9594</v>
      </c>
      <c r="B1861" s="84" t="str">
        <f t="shared" si="51"/>
        <v>:10743000000000000000000000000000000000004C</v>
      </c>
      <c r="G1861" s="83" t="s">
        <v>9594</v>
      </c>
      <c r="H1861" s="83" t="str">
        <f t="shared" si="52"/>
        <v xml:space="preserve"> </v>
      </c>
    </row>
    <row r="1862" spans="1:8" s="83" customFormat="1" x14ac:dyDescent="0.2">
      <c r="A1862" t="s">
        <v>9595</v>
      </c>
      <c r="B1862" s="84" t="str">
        <f t="shared" si="51"/>
        <v>:10744000000000000000000000000000000000003C</v>
      </c>
      <c r="G1862" s="83" t="s">
        <v>9595</v>
      </c>
      <c r="H1862" s="83" t="str">
        <f t="shared" si="52"/>
        <v xml:space="preserve"> </v>
      </c>
    </row>
    <row r="1863" spans="1:8" s="83" customFormat="1" x14ac:dyDescent="0.2">
      <c r="A1863" t="s">
        <v>9596</v>
      </c>
      <c r="B1863" s="84" t="str">
        <f t="shared" si="51"/>
        <v>:10745000000000000000000000000000000000002C</v>
      </c>
      <c r="G1863" s="83" t="s">
        <v>9596</v>
      </c>
      <c r="H1863" s="83" t="str">
        <f t="shared" si="52"/>
        <v xml:space="preserve"> </v>
      </c>
    </row>
    <row r="1864" spans="1:8" s="83" customFormat="1" x14ac:dyDescent="0.2">
      <c r="A1864" t="s">
        <v>9597</v>
      </c>
      <c r="B1864" s="84" t="str">
        <f t="shared" si="51"/>
        <v>:10746000000000000000000000000000000000001C</v>
      </c>
      <c r="G1864" s="83" t="s">
        <v>9597</v>
      </c>
      <c r="H1864" s="83" t="str">
        <f t="shared" si="52"/>
        <v xml:space="preserve"> </v>
      </c>
    </row>
    <row r="1865" spans="1:8" s="83" customFormat="1" x14ac:dyDescent="0.2">
      <c r="A1865" t="s">
        <v>9598</v>
      </c>
      <c r="B1865" s="84" t="str">
        <f t="shared" si="51"/>
        <v>:10747000000000000000000000000000000000000C</v>
      </c>
      <c r="G1865" s="83" t="s">
        <v>9598</v>
      </c>
      <c r="H1865" s="83" t="str">
        <f t="shared" si="52"/>
        <v xml:space="preserve"> </v>
      </c>
    </row>
    <row r="1866" spans="1:8" s="83" customFormat="1" x14ac:dyDescent="0.2">
      <c r="A1866" t="s">
        <v>9599</v>
      </c>
      <c r="B1866" s="84" t="str">
        <f t="shared" si="51"/>
        <v>:1074800000000000000000000000000000000000FC</v>
      </c>
      <c r="G1866" s="83" t="s">
        <v>9599</v>
      </c>
      <c r="H1866" s="83" t="str">
        <f t="shared" si="52"/>
        <v xml:space="preserve"> </v>
      </c>
    </row>
    <row r="1867" spans="1:8" s="83" customFormat="1" x14ac:dyDescent="0.2">
      <c r="A1867" t="s">
        <v>9600</v>
      </c>
      <c r="B1867" s="84" t="str">
        <f t="shared" si="51"/>
        <v>:1074900000000000000000000000000000000000EC</v>
      </c>
      <c r="G1867" s="83" t="s">
        <v>9600</v>
      </c>
      <c r="H1867" s="83" t="str">
        <f t="shared" si="52"/>
        <v xml:space="preserve"> </v>
      </c>
    </row>
    <row r="1868" spans="1:8" s="83" customFormat="1" x14ac:dyDescent="0.2">
      <c r="A1868" t="s">
        <v>9601</v>
      </c>
      <c r="B1868" s="84" t="str">
        <f t="shared" si="51"/>
        <v>:1074A00000000000000000000000000000000000DC</v>
      </c>
      <c r="G1868" s="83" t="s">
        <v>9601</v>
      </c>
      <c r="H1868" s="83" t="str">
        <f t="shared" si="52"/>
        <v xml:space="preserve"> </v>
      </c>
    </row>
    <row r="1869" spans="1:8" s="83" customFormat="1" x14ac:dyDescent="0.2">
      <c r="A1869" t="s">
        <v>9602</v>
      </c>
      <c r="B1869" s="84" t="str">
        <f t="shared" si="51"/>
        <v>:1074B00000000000000000000000000000000000CC</v>
      </c>
      <c r="G1869" s="83" t="s">
        <v>9602</v>
      </c>
      <c r="H1869" s="83" t="str">
        <f t="shared" si="52"/>
        <v xml:space="preserve"> </v>
      </c>
    </row>
    <row r="1870" spans="1:8" s="83" customFormat="1" x14ac:dyDescent="0.2">
      <c r="A1870" t="s">
        <v>9603</v>
      </c>
      <c r="B1870" s="84" t="str">
        <f t="shared" si="51"/>
        <v>:1074C00000000000000000000000000000000000BC</v>
      </c>
      <c r="G1870" s="83" t="s">
        <v>9603</v>
      </c>
      <c r="H1870" s="83" t="str">
        <f t="shared" si="52"/>
        <v xml:space="preserve"> </v>
      </c>
    </row>
    <row r="1871" spans="1:8" s="83" customFormat="1" x14ac:dyDescent="0.2">
      <c r="A1871" t="s">
        <v>9604</v>
      </c>
      <c r="B1871" s="84" t="str">
        <f t="shared" si="51"/>
        <v>:1074D00000000000000000000000000000000000AC</v>
      </c>
      <c r="G1871" s="83" t="s">
        <v>9604</v>
      </c>
      <c r="H1871" s="83" t="str">
        <f t="shared" si="52"/>
        <v xml:space="preserve"> </v>
      </c>
    </row>
    <row r="1872" spans="1:8" s="83" customFormat="1" x14ac:dyDescent="0.2">
      <c r="A1872" t="s">
        <v>9605</v>
      </c>
      <c r="B1872" s="84" t="str">
        <f t="shared" si="51"/>
        <v>:1074E000000000000000000000000000000000009C</v>
      </c>
      <c r="G1872" s="83" t="s">
        <v>9605</v>
      </c>
      <c r="H1872" s="83" t="str">
        <f t="shared" si="52"/>
        <v xml:space="preserve"> </v>
      </c>
    </row>
    <row r="1873" spans="1:8" s="83" customFormat="1" x14ac:dyDescent="0.2">
      <c r="A1873" t="s">
        <v>9606</v>
      </c>
      <c r="B1873" s="84" t="str">
        <f t="shared" si="51"/>
        <v>:1074F000000000000000000000000000000000008C</v>
      </c>
      <c r="G1873" s="83" t="s">
        <v>9606</v>
      </c>
      <c r="H1873" s="83" t="str">
        <f t="shared" si="52"/>
        <v xml:space="preserve"> </v>
      </c>
    </row>
    <row r="1874" spans="1:8" s="83" customFormat="1" x14ac:dyDescent="0.2">
      <c r="A1874" t="s">
        <v>9607</v>
      </c>
      <c r="B1874" s="84" t="str">
        <f t="shared" si="51"/>
        <v>:10750000000000000000000000000000000000007B</v>
      </c>
      <c r="G1874" s="83" t="s">
        <v>9607</v>
      </c>
      <c r="H1874" s="83" t="str">
        <f t="shared" si="52"/>
        <v xml:space="preserve"> </v>
      </c>
    </row>
    <row r="1875" spans="1:8" s="83" customFormat="1" x14ac:dyDescent="0.2">
      <c r="A1875" t="s">
        <v>9608</v>
      </c>
      <c r="B1875" s="84" t="str">
        <f t="shared" si="51"/>
        <v>:10751000000000000000000000000000000000006B</v>
      </c>
      <c r="G1875" s="83" t="s">
        <v>9608</v>
      </c>
      <c r="H1875" s="83" t="str">
        <f t="shared" si="52"/>
        <v xml:space="preserve"> </v>
      </c>
    </row>
    <row r="1876" spans="1:8" s="83" customFormat="1" x14ac:dyDescent="0.2">
      <c r="A1876" t="s">
        <v>9609</v>
      </c>
      <c r="B1876" s="84" t="str">
        <f t="shared" si="51"/>
        <v>:10752000000000000000000000000000000000005B</v>
      </c>
      <c r="G1876" s="83" t="s">
        <v>9609</v>
      </c>
      <c r="H1876" s="83" t="str">
        <f t="shared" si="52"/>
        <v xml:space="preserve"> </v>
      </c>
    </row>
    <row r="1877" spans="1:8" s="83" customFormat="1" x14ac:dyDescent="0.2">
      <c r="A1877" t="s">
        <v>9610</v>
      </c>
      <c r="B1877" s="84" t="str">
        <f t="shared" si="51"/>
        <v>:10753000000000000000000000000000000000004B</v>
      </c>
      <c r="G1877" s="83" t="s">
        <v>9610</v>
      </c>
      <c r="H1877" s="83" t="str">
        <f t="shared" si="52"/>
        <v xml:space="preserve"> </v>
      </c>
    </row>
    <row r="1878" spans="1:8" s="83" customFormat="1" x14ac:dyDescent="0.2">
      <c r="A1878" t="s">
        <v>9611</v>
      </c>
      <c r="B1878" s="84" t="str">
        <f t="shared" si="51"/>
        <v>:10754000000000000000000000000000000000003B</v>
      </c>
      <c r="G1878" s="83" t="s">
        <v>9611</v>
      </c>
      <c r="H1878" s="83" t="str">
        <f t="shared" si="52"/>
        <v xml:space="preserve"> </v>
      </c>
    </row>
    <row r="1879" spans="1:8" s="83" customFormat="1" x14ac:dyDescent="0.2">
      <c r="A1879" t="s">
        <v>9612</v>
      </c>
      <c r="B1879" s="84" t="str">
        <f t="shared" si="51"/>
        <v>:10755000000000000000000000000000000000002B</v>
      </c>
      <c r="G1879" s="83" t="s">
        <v>9612</v>
      </c>
      <c r="H1879" s="83" t="str">
        <f t="shared" si="52"/>
        <v xml:space="preserve"> </v>
      </c>
    </row>
    <row r="1880" spans="1:8" s="83" customFormat="1" x14ac:dyDescent="0.2">
      <c r="A1880" t="s">
        <v>9613</v>
      </c>
      <c r="B1880" s="84" t="str">
        <f t="shared" si="51"/>
        <v>:10756000000000000000000000000000000000001B</v>
      </c>
      <c r="G1880" s="83" t="s">
        <v>9613</v>
      </c>
      <c r="H1880" s="83" t="str">
        <f t="shared" si="52"/>
        <v xml:space="preserve"> </v>
      </c>
    </row>
    <row r="1881" spans="1:8" s="83" customFormat="1" x14ac:dyDescent="0.2">
      <c r="A1881" t="s">
        <v>9614</v>
      </c>
      <c r="B1881" s="84" t="str">
        <f t="shared" si="51"/>
        <v>:10757000000000000000000000000000000000000B</v>
      </c>
      <c r="G1881" s="83" t="s">
        <v>9614</v>
      </c>
      <c r="H1881" s="83" t="str">
        <f t="shared" si="52"/>
        <v xml:space="preserve"> </v>
      </c>
    </row>
    <row r="1882" spans="1:8" s="83" customFormat="1" x14ac:dyDescent="0.2">
      <c r="A1882" t="s">
        <v>9615</v>
      </c>
      <c r="B1882" s="84" t="str">
        <f t="shared" si="51"/>
        <v>:1075800000000000000000000000000000000000FB</v>
      </c>
      <c r="G1882" s="83" t="s">
        <v>9615</v>
      </c>
      <c r="H1882" s="83" t="str">
        <f t="shared" si="52"/>
        <v xml:space="preserve"> </v>
      </c>
    </row>
    <row r="1883" spans="1:8" s="83" customFormat="1" x14ac:dyDescent="0.2">
      <c r="A1883" t="s">
        <v>9616</v>
      </c>
      <c r="B1883" s="84" t="str">
        <f t="shared" si="51"/>
        <v>:1075900000000000000000000000000000000000EB</v>
      </c>
      <c r="G1883" s="83" t="s">
        <v>9616</v>
      </c>
      <c r="H1883" s="83" t="str">
        <f t="shared" si="52"/>
        <v xml:space="preserve"> </v>
      </c>
    </row>
    <row r="1884" spans="1:8" s="83" customFormat="1" x14ac:dyDescent="0.2">
      <c r="A1884" t="s">
        <v>9617</v>
      </c>
      <c r="B1884" s="84" t="str">
        <f t="shared" si="51"/>
        <v>:1075A00000000000000000000000000000000000DB</v>
      </c>
      <c r="G1884" s="83" t="s">
        <v>9617</v>
      </c>
      <c r="H1884" s="83" t="str">
        <f t="shared" si="52"/>
        <v xml:space="preserve"> </v>
      </c>
    </row>
    <row r="1885" spans="1:8" s="83" customFormat="1" x14ac:dyDescent="0.2">
      <c r="A1885" t="s">
        <v>9618</v>
      </c>
      <c r="B1885" s="84" t="str">
        <f t="shared" si="51"/>
        <v>:1075B00000000000000000000000000000000000CB</v>
      </c>
      <c r="G1885" s="83" t="s">
        <v>9618</v>
      </c>
      <c r="H1885" s="83" t="str">
        <f t="shared" si="52"/>
        <v xml:space="preserve"> </v>
      </c>
    </row>
    <row r="1886" spans="1:8" s="83" customFormat="1" x14ac:dyDescent="0.2">
      <c r="A1886" t="s">
        <v>9619</v>
      </c>
      <c r="B1886" s="84" t="str">
        <f t="shared" si="51"/>
        <v>:1075C00000000000000000000000000000000000BB</v>
      </c>
      <c r="G1886" s="83" t="s">
        <v>9619</v>
      </c>
      <c r="H1886" s="83" t="str">
        <f t="shared" si="52"/>
        <v xml:space="preserve"> </v>
      </c>
    </row>
    <row r="1887" spans="1:8" s="83" customFormat="1" x14ac:dyDescent="0.2">
      <c r="A1887" t="s">
        <v>9620</v>
      </c>
      <c r="B1887" s="84" t="str">
        <f t="shared" si="51"/>
        <v>:1075D00000000000000000000000000000000000AB</v>
      </c>
      <c r="G1887" s="83" t="s">
        <v>9620</v>
      </c>
      <c r="H1887" s="83" t="str">
        <f t="shared" si="52"/>
        <v xml:space="preserve"> </v>
      </c>
    </row>
    <row r="1888" spans="1:8" s="83" customFormat="1" x14ac:dyDescent="0.2">
      <c r="A1888" t="s">
        <v>9621</v>
      </c>
      <c r="B1888" s="84" t="str">
        <f t="shared" si="51"/>
        <v>:1075E000000000000000000000000000000000009B</v>
      </c>
      <c r="G1888" s="83" t="s">
        <v>9621</v>
      </c>
      <c r="H1888" s="83" t="str">
        <f t="shared" si="52"/>
        <v xml:space="preserve"> </v>
      </c>
    </row>
    <row r="1889" spans="1:8" s="83" customFormat="1" x14ac:dyDescent="0.2">
      <c r="A1889" t="s">
        <v>9622</v>
      </c>
      <c r="B1889" s="84" t="str">
        <f t="shared" si="51"/>
        <v>:1075F000000000000000000000000000000000008B</v>
      </c>
      <c r="G1889" s="83" t="s">
        <v>9622</v>
      </c>
      <c r="H1889" s="83" t="str">
        <f t="shared" si="52"/>
        <v xml:space="preserve"> </v>
      </c>
    </row>
    <row r="1890" spans="1:8" s="83" customFormat="1" x14ac:dyDescent="0.2">
      <c r="A1890" t="s">
        <v>9623</v>
      </c>
      <c r="B1890" s="84" t="str">
        <f t="shared" si="51"/>
        <v>:10760000000000000000000000000000000000007A</v>
      </c>
      <c r="G1890" s="83" t="s">
        <v>9623</v>
      </c>
      <c r="H1890" s="83" t="str">
        <f t="shared" si="52"/>
        <v xml:space="preserve"> </v>
      </c>
    </row>
    <row r="1891" spans="1:8" s="83" customFormat="1" x14ac:dyDescent="0.2">
      <c r="A1891" t="s">
        <v>9624</v>
      </c>
      <c r="B1891" s="84" t="str">
        <f t="shared" si="51"/>
        <v>:10761000000000000000000000000000000000006A</v>
      </c>
      <c r="G1891" s="83" t="s">
        <v>9624</v>
      </c>
      <c r="H1891" s="83" t="str">
        <f t="shared" si="52"/>
        <v xml:space="preserve"> </v>
      </c>
    </row>
    <row r="1892" spans="1:8" s="83" customFormat="1" x14ac:dyDescent="0.2">
      <c r="A1892" t="s">
        <v>9625</v>
      </c>
      <c r="B1892" s="84" t="str">
        <f t="shared" si="51"/>
        <v>:10762000000000000000000000000000000000005A</v>
      </c>
      <c r="G1892" s="83" t="s">
        <v>9625</v>
      </c>
      <c r="H1892" s="83" t="str">
        <f t="shared" si="52"/>
        <v xml:space="preserve"> </v>
      </c>
    </row>
    <row r="1893" spans="1:8" s="83" customFormat="1" x14ac:dyDescent="0.2">
      <c r="A1893" t="s">
        <v>9626</v>
      </c>
      <c r="B1893" s="84" t="str">
        <f t="shared" si="51"/>
        <v>:10763000000000000000000000000000000000004A</v>
      </c>
      <c r="G1893" s="83" t="s">
        <v>9626</v>
      </c>
      <c r="H1893" s="83" t="str">
        <f t="shared" si="52"/>
        <v xml:space="preserve"> </v>
      </c>
    </row>
    <row r="1894" spans="1:8" s="83" customFormat="1" x14ac:dyDescent="0.2">
      <c r="A1894" t="s">
        <v>9627</v>
      </c>
      <c r="B1894" s="84" t="str">
        <f t="shared" si="51"/>
        <v>:10764000000000000000000000000000000000003A</v>
      </c>
      <c r="G1894" s="83" t="s">
        <v>9627</v>
      </c>
      <c r="H1894" s="83" t="str">
        <f t="shared" si="52"/>
        <v xml:space="preserve"> </v>
      </c>
    </row>
    <row r="1895" spans="1:8" s="83" customFormat="1" x14ac:dyDescent="0.2">
      <c r="A1895" t="s">
        <v>9628</v>
      </c>
      <c r="B1895" s="84" t="str">
        <f t="shared" si="51"/>
        <v>:10765000000000000000000000000000000000002A</v>
      </c>
      <c r="G1895" s="83" t="s">
        <v>9628</v>
      </c>
      <c r="H1895" s="83" t="str">
        <f t="shared" si="52"/>
        <v xml:space="preserve"> </v>
      </c>
    </row>
    <row r="1896" spans="1:8" s="83" customFormat="1" x14ac:dyDescent="0.2">
      <c r="A1896" t="s">
        <v>9629</v>
      </c>
      <c r="B1896" s="84" t="str">
        <f t="shared" si="51"/>
        <v>:10766000000000000000000000000000000000001A</v>
      </c>
      <c r="G1896" s="83" t="s">
        <v>9629</v>
      </c>
      <c r="H1896" s="83" t="str">
        <f t="shared" si="52"/>
        <v xml:space="preserve"> </v>
      </c>
    </row>
    <row r="1897" spans="1:8" s="83" customFormat="1" x14ac:dyDescent="0.2">
      <c r="A1897" t="s">
        <v>9630</v>
      </c>
      <c r="B1897" s="84" t="str">
        <f t="shared" si="51"/>
        <v>:10767000000000000000000000000000000000000A</v>
      </c>
      <c r="G1897" s="83" t="s">
        <v>9630</v>
      </c>
      <c r="H1897" s="83" t="str">
        <f t="shared" si="52"/>
        <v xml:space="preserve"> </v>
      </c>
    </row>
    <row r="1898" spans="1:8" s="83" customFormat="1" x14ac:dyDescent="0.2">
      <c r="A1898" t="s">
        <v>9631</v>
      </c>
      <c r="B1898" s="84" t="str">
        <f t="shared" si="51"/>
        <v>:1076800000000000000000000000000000000000FA</v>
      </c>
      <c r="G1898" s="83" t="s">
        <v>9631</v>
      </c>
      <c r="H1898" s="83" t="str">
        <f t="shared" si="52"/>
        <v xml:space="preserve"> </v>
      </c>
    </row>
    <row r="1899" spans="1:8" s="83" customFormat="1" x14ac:dyDescent="0.2">
      <c r="A1899" t="s">
        <v>9632</v>
      </c>
      <c r="B1899" s="84" t="str">
        <f t="shared" si="51"/>
        <v>:1076900000000000000000000000000000000000EA</v>
      </c>
      <c r="G1899" s="83" t="s">
        <v>9632</v>
      </c>
      <c r="H1899" s="83" t="str">
        <f t="shared" si="52"/>
        <v xml:space="preserve"> </v>
      </c>
    </row>
    <row r="1900" spans="1:8" s="83" customFormat="1" x14ac:dyDescent="0.2">
      <c r="A1900" t="s">
        <v>9633</v>
      </c>
      <c r="B1900" s="84" t="str">
        <f t="shared" si="51"/>
        <v>:1076A00000000000000000000000000000000000DA</v>
      </c>
      <c r="G1900" s="83" t="s">
        <v>9633</v>
      </c>
      <c r="H1900" s="83" t="str">
        <f t="shared" si="52"/>
        <v xml:space="preserve"> </v>
      </c>
    </row>
    <row r="1901" spans="1:8" s="83" customFormat="1" x14ac:dyDescent="0.2">
      <c r="A1901" t="s">
        <v>9634</v>
      </c>
      <c r="B1901" s="84" t="str">
        <f t="shared" si="51"/>
        <v>:1076B00000000000000000000000000000000000CA</v>
      </c>
      <c r="G1901" s="83" t="s">
        <v>9634</v>
      </c>
      <c r="H1901" s="83" t="str">
        <f t="shared" si="52"/>
        <v xml:space="preserve"> </v>
      </c>
    </row>
    <row r="1902" spans="1:8" s="83" customFormat="1" x14ac:dyDescent="0.2">
      <c r="A1902" t="s">
        <v>9635</v>
      </c>
      <c r="B1902" s="84" t="str">
        <f t="shared" si="51"/>
        <v>:1076C00000000000000000000000000000000000BA</v>
      </c>
      <c r="G1902" s="83" t="s">
        <v>9635</v>
      </c>
      <c r="H1902" s="83" t="str">
        <f t="shared" si="52"/>
        <v xml:space="preserve"> </v>
      </c>
    </row>
    <row r="1903" spans="1:8" s="83" customFormat="1" x14ac:dyDescent="0.2">
      <c r="A1903" t="s">
        <v>9636</v>
      </c>
      <c r="B1903" s="84" t="str">
        <f t="shared" si="51"/>
        <v>:1076D00000000000000000000000000000000000AA</v>
      </c>
      <c r="G1903" s="83" t="s">
        <v>9636</v>
      </c>
      <c r="H1903" s="83" t="str">
        <f t="shared" si="52"/>
        <v xml:space="preserve"> </v>
      </c>
    </row>
    <row r="1904" spans="1:8" s="83" customFormat="1" x14ac:dyDescent="0.2">
      <c r="A1904" t="s">
        <v>9637</v>
      </c>
      <c r="B1904" s="84" t="str">
        <f t="shared" si="51"/>
        <v>:1076E000000000000000000000000000000000009A</v>
      </c>
      <c r="G1904" s="83" t="s">
        <v>9637</v>
      </c>
      <c r="H1904" s="83" t="str">
        <f t="shared" si="52"/>
        <v xml:space="preserve"> </v>
      </c>
    </row>
    <row r="1905" spans="1:8" s="83" customFormat="1" x14ac:dyDescent="0.2">
      <c r="A1905" t="s">
        <v>9638</v>
      </c>
      <c r="B1905" s="84" t="str">
        <f t="shared" si="51"/>
        <v>:1076F000000000000000000000000000000000008A</v>
      </c>
      <c r="G1905" s="83" t="s">
        <v>9638</v>
      </c>
      <c r="H1905" s="83" t="str">
        <f t="shared" si="52"/>
        <v xml:space="preserve"> </v>
      </c>
    </row>
    <row r="1906" spans="1:8" s="83" customFormat="1" x14ac:dyDescent="0.2">
      <c r="A1906" t="s">
        <v>9639</v>
      </c>
      <c r="B1906" s="84" t="str">
        <f t="shared" si="51"/>
        <v>:107700000000000000000000000000000000000079</v>
      </c>
      <c r="G1906" s="83" t="s">
        <v>9639</v>
      </c>
      <c r="H1906" s="83" t="str">
        <f t="shared" si="52"/>
        <v xml:space="preserve"> </v>
      </c>
    </row>
    <row r="1907" spans="1:8" s="83" customFormat="1" x14ac:dyDescent="0.2">
      <c r="A1907" t="s">
        <v>9640</v>
      </c>
      <c r="B1907" s="84" t="str">
        <f t="shared" si="51"/>
        <v>:107710000000000000000000000000000000000069</v>
      </c>
      <c r="G1907" s="83" t="s">
        <v>9640</v>
      </c>
      <c r="H1907" s="83" t="str">
        <f t="shared" si="52"/>
        <v xml:space="preserve"> </v>
      </c>
    </row>
    <row r="1908" spans="1:8" s="83" customFormat="1" x14ac:dyDescent="0.2">
      <c r="A1908" t="s">
        <v>9641</v>
      </c>
      <c r="B1908" s="84" t="str">
        <f t="shared" ref="B1908:B1971" si="53">A1908</f>
        <v>:107720000000000000000000000000000000000059</v>
      </c>
      <c r="G1908" s="83" t="s">
        <v>9641</v>
      </c>
      <c r="H1908" s="83" t="str">
        <f t="shared" si="52"/>
        <v xml:space="preserve"> </v>
      </c>
    </row>
    <row r="1909" spans="1:8" s="83" customFormat="1" x14ac:dyDescent="0.2">
      <c r="A1909" t="s">
        <v>9642</v>
      </c>
      <c r="B1909" s="84" t="str">
        <f t="shared" si="53"/>
        <v>:107730000000000000000000000000000000000049</v>
      </c>
      <c r="G1909" s="83" t="s">
        <v>9642</v>
      </c>
      <c r="H1909" s="83" t="str">
        <f t="shared" si="52"/>
        <v xml:space="preserve"> </v>
      </c>
    </row>
    <row r="1910" spans="1:8" s="83" customFormat="1" x14ac:dyDescent="0.2">
      <c r="A1910" t="s">
        <v>9643</v>
      </c>
      <c r="B1910" s="84" t="str">
        <f t="shared" si="53"/>
        <v>:107740000000000000000000000000000000000039</v>
      </c>
      <c r="G1910" s="83" t="s">
        <v>9643</v>
      </c>
      <c r="H1910" s="83" t="str">
        <f t="shared" si="52"/>
        <v xml:space="preserve"> </v>
      </c>
    </row>
    <row r="1911" spans="1:8" s="83" customFormat="1" x14ac:dyDescent="0.2">
      <c r="A1911" t="s">
        <v>9644</v>
      </c>
      <c r="B1911" s="84" t="str">
        <f t="shared" si="53"/>
        <v>:107750000000000000000000000000000000000029</v>
      </c>
      <c r="G1911" s="83" t="s">
        <v>9644</v>
      </c>
      <c r="H1911" s="83" t="str">
        <f t="shared" si="52"/>
        <v xml:space="preserve"> </v>
      </c>
    </row>
    <row r="1912" spans="1:8" s="83" customFormat="1" x14ac:dyDescent="0.2">
      <c r="A1912" t="s">
        <v>9645</v>
      </c>
      <c r="B1912" s="84" t="str">
        <f t="shared" si="53"/>
        <v>:107760000000000000000000000000000000000019</v>
      </c>
      <c r="G1912" s="83" t="s">
        <v>9645</v>
      </c>
      <c r="H1912" s="83" t="str">
        <f t="shared" si="52"/>
        <v xml:space="preserve"> </v>
      </c>
    </row>
    <row r="1913" spans="1:8" s="83" customFormat="1" x14ac:dyDescent="0.2">
      <c r="A1913" t="s">
        <v>9646</v>
      </c>
      <c r="B1913" s="84" t="str">
        <f t="shared" si="53"/>
        <v>:107770000000000000000000000000000000000009</v>
      </c>
      <c r="G1913" s="83" t="s">
        <v>9646</v>
      </c>
      <c r="H1913" s="83" t="str">
        <f t="shared" si="52"/>
        <v xml:space="preserve"> </v>
      </c>
    </row>
    <row r="1914" spans="1:8" s="83" customFormat="1" x14ac:dyDescent="0.2">
      <c r="A1914" t="s">
        <v>9647</v>
      </c>
      <c r="B1914" s="84" t="str">
        <f t="shared" si="53"/>
        <v>:1077800000000000000000000000000000000000F9</v>
      </c>
      <c r="G1914" s="83" t="s">
        <v>9647</v>
      </c>
      <c r="H1914" s="83" t="str">
        <f t="shared" si="52"/>
        <v xml:space="preserve"> </v>
      </c>
    </row>
    <row r="1915" spans="1:8" s="83" customFormat="1" x14ac:dyDescent="0.2">
      <c r="A1915" t="s">
        <v>9648</v>
      </c>
      <c r="B1915" s="84" t="str">
        <f t="shared" si="53"/>
        <v>:1077900000000000000000000000000000000000E9</v>
      </c>
      <c r="G1915" s="83" t="s">
        <v>9648</v>
      </c>
      <c r="H1915" s="83" t="str">
        <f t="shared" si="52"/>
        <v xml:space="preserve"> </v>
      </c>
    </row>
    <row r="1916" spans="1:8" s="83" customFormat="1" x14ac:dyDescent="0.2">
      <c r="A1916" t="s">
        <v>9649</v>
      </c>
      <c r="B1916" s="84" t="str">
        <f t="shared" si="53"/>
        <v>:1077A00000000000000000000000000000000000D9</v>
      </c>
      <c r="G1916" s="83" t="s">
        <v>9649</v>
      </c>
      <c r="H1916" s="83" t="str">
        <f t="shared" si="52"/>
        <v xml:space="preserve"> </v>
      </c>
    </row>
    <row r="1917" spans="1:8" s="83" customFormat="1" x14ac:dyDescent="0.2">
      <c r="A1917" t="s">
        <v>9650</v>
      </c>
      <c r="B1917" s="84" t="str">
        <f t="shared" si="53"/>
        <v>:1077B00000000000000000000000000000000000C9</v>
      </c>
      <c r="G1917" s="83" t="s">
        <v>9650</v>
      </c>
      <c r="H1917" s="83" t="str">
        <f t="shared" si="52"/>
        <v xml:space="preserve"> </v>
      </c>
    </row>
    <row r="1918" spans="1:8" s="83" customFormat="1" x14ac:dyDescent="0.2">
      <c r="A1918" t="s">
        <v>9651</v>
      </c>
      <c r="B1918" s="84" t="str">
        <f t="shared" si="53"/>
        <v>:1077C00000000000000000000000000000000000B9</v>
      </c>
      <c r="G1918" s="83" t="s">
        <v>9651</v>
      </c>
      <c r="H1918" s="83" t="str">
        <f t="shared" si="52"/>
        <v xml:space="preserve"> </v>
      </c>
    </row>
    <row r="1919" spans="1:8" s="83" customFormat="1" x14ac:dyDescent="0.2">
      <c r="A1919" t="s">
        <v>9652</v>
      </c>
      <c r="B1919" s="84" t="str">
        <f t="shared" si="53"/>
        <v>:1077D00000000000000000000000000000000000A9</v>
      </c>
      <c r="G1919" s="83" t="s">
        <v>9652</v>
      </c>
      <c r="H1919" s="83" t="str">
        <f t="shared" si="52"/>
        <v xml:space="preserve"> </v>
      </c>
    </row>
    <row r="1920" spans="1:8" s="83" customFormat="1" x14ac:dyDescent="0.2">
      <c r="A1920" t="s">
        <v>9653</v>
      </c>
      <c r="B1920" s="84" t="str">
        <f t="shared" si="53"/>
        <v>:1077E0000000000000000000000000000000000099</v>
      </c>
      <c r="G1920" s="83" t="s">
        <v>9653</v>
      </c>
      <c r="H1920" s="83" t="str">
        <f t="shared" si="52"/>
        <v xml:space="preserve"> </v>
      </c>
    </row>
    <row r="1921" spans="1:8" s="83" customFormat="1" x14ac:dyDescent="0.2">
      <c r="A1921" t="s">
        <v>9654</v>
      </c>
      <c r="B1921" s="84" t="str">
        <f t="shared" si="53"/>
        <v>:1077F0000000000000000000000000000000000089</v>
      </c>
      <c r="G1921" s="83" t="s">
        <v>9654</v>
      </c>
      <c r="H1921" s="83" t="str">
        <f t="shared" si="52"/>
        <v xml:space="preserve"> </v>
      </c>
    </row>
    <row r="1922" spans="1:8" s="83" customFormat="1" x14ac:dyDescent="0.2">
      <c r="A1922" t="s">
        <v>9655</v>
      </c>
      <c r="B1922" s="84" t="str">
        <f t="shared" si="53"/>
        <v>:107800000000000000000000000000000000000078</v>
      </c>
      <c r="G1922" s="83" t="s">
        <v>9655</v>
      </c>
      <c r="H1922" s="83" t="str">
        <f t="shared" si="52"/>
        <v xml:space="preserve"> </v>
      </c>
    </row>
    <row r="1923" spans="1:8" s="83" customFormat="1" x14ac:dyDescent="0.2">
      <c r="A1923" t="s">
        <v>9656</v>
      </c>
      <c r="B1923" s="84" t="str">
        <f t="shared" si="53"/>
        <v>:107810000000000000000000000000000000000068</v>
      </c>
      <c r="G1923" s="83" t="s">
        <v>9656</v>
      </c>
      <c r="H1923" s="83" t="str">
        <f t="shared" ref="H1923:H1986" si="54">IF(B1923&lt;&gt;G1923,1," ")</f>
        <v xml:space="preserve"> </v>
      </c>
    </row>
    <row r="1924" spans="1:8" s="83" customFormat="1" x14ac:dyDescent="0.2">
      <c r="A1924" t="s">
        <v>9657</v>
      </c>
      <c r="B1924" s="84" t="str">
        <f t="shared" si="53"/>
        <v>:107820000000000000000000000000000000000058</v>
      </c>
      <c r="G1924" s="83" t="s">
        <v>9657</v>
      </c>
      <c r="H1924" s="83" t="str">
        <f t="shared" si="54"/>
        <v xml:space="preserve"> </v>
      </c>
    </row>
    <row r="1925" spans="1:8" s="83" customFormat="1" x14ac:dyDescent="0.2">
      <c r="A1925" t="s">
        <v>9658</v>
      </c>
      <c r="B1925" s="84" t="str">
        <f t="shared" si="53"/>
        <v>:107830000000000000000000000000000000000048</v>
      </c>
      <c r="G1925" s="83" t="s">
        <v>9658</v>
      </c>
      <c r="H1925" s="83" t="str">
        <f t="shared" si="54"/>
        <v xml:space="preserve"> </v>
      </c>
    </row>
    <row r="1926" spans="1:8" s="83" customFormat="1" x14ac:dyDescent="0.2">
      <c r="A1926" t="s">
        <v>9659</v>
      </c>
      <c r="B1926" s="84" t="str">
        <f t="shared" si="53"/>
        <v>:107840000000000000000000000000000000000038</v>
      </c>
      <c r="G1926" s="83" t="s">
        <v>9659</v>
      </c>
      <c r="H1926" s="83" t="str">
        <f t="shared" si="54"/>
        <v xml:space="preserve"> </v>
      </c>
    </row>
    <row r="1927" spans="1:8" s="83" customFormat="1" x14ac:dyDescent="0.2">
      <c r="A1927" t="s">
        <v>9660</v>
      </c>
      <c r="B1927" s="84" t="str">
        <f t="shared" si="53"/>
        <v>:107850000000000000000000000000000000000028</v>
      </c>
      <c r="G1927" s="83" t="s">
        <v>9660</v>
      </c>
      <c r="H1927" s="83" t="str">
        <f t="shared" si="54"/>
        <v xml:space="preserve"> </v>
      </c>
    </row>
    <row r="1928" spans="1:8" s="83" customFormat="1" x14ac:dyDescent="0.2">
      <c r="A1928" t="s">
        <v>9661</v>
      </c>
      <c r="B1928" s="84" t="str">
        <f t="shared" si="53"/>
        <v>:107860000000000000000000000000000000000018</v>
      </c>
      <c r="G1928" s="83" t="s">
        <v>9661</v>
      </c>
      <c r="H1928" s="83" t="str">
        <f t="shared" si="54"/>
        <v xml:space="preserve"> </v>
      </c>
    </row>
    <row r="1929" spans="1:8" s="83" customFormat="1" x14ac:dyDescent="0.2">
      <c r="A1929" t="s">
        <v>9662</v>
      </c>
      <c r="B1929" s="84" t="str">
        <f t="shared" si="53"/>
        <v>:107870000000000000000000000000000000000008</v>
      </c>
      <c r="G1929" s="83" t="s">
        <v>9662</v>
      </c>
      <c r="H1929" s="83" t="str">
        <f t="shared" si="54"/>
        <v xml:space="preserve"> </v>
      </c>
    </row>
    <row r="1930" spans="1:8" s="83" customFormat="1" x14ac:dyDescent="0.2">
      <c r="A1930" t="s">
        <v>9663</v>
      </c>
      <c r="B1930" s="84" t="str">
        <f t="shared" si="53"/>
        <v>:1078800000000000000000000000000000000000F8</v>
      </c>
      <c r="G1930" s="83" t="s">
        <v>9663</v>
      </c>
      <c r="H1930" s="83" t="str">
        <f t="shared" si="54"/>
        <v xml:space="preserve"> </v>
      </c>
    </row>
    <row r="1931" spans="1:8" s="83" customFormat="1" x14ac:dyDescent="0.2">
      <c r="A1931" t="s">
        <v>9664</v>
      </c>
      <c r="B1931" s="84" t="str">
        <f t="shared" si="53"/>
        <v>:1078900000000000000000000000000000000000E8</v>
      </c>
      <c r="G1931" s="83" t="s">
        <v>9664</v>
      </c>
      <c r="H1931" s="83" t="str">
        <f t="shared" si="54"/>
        <v xml:space="preserve"> </v>
      </c>
    </row>
    <row r="1932" spans="1:8" s="83" customFormat="1" x14ac:dyDescent="0.2">
      <c r="A1932" t="s">
        <v>9665</v>
      </c>
      <c r="B1932" s="84" t="str">
        <f t="shared" si="53"/>
        <v>:1078A00000000000000000000000000000000000D8</v>
      </c>
      <c r="G1932" s="83" t="s">
        <v>9665</v>
      </c>
      <c r="H1932" s="83" t="str">
        <f t="shared" si="54"/>
        <v xml:space="preserve"> </v>
      </c>
    </row>
    <row r="1933" spans="1:8" s="83" customFormat="1" x14ac:dyDescent="0.2">
      <c r="A1933" t="s">
        <v>9666</v>
      </c>
      <c r="B1933" s="84" t="str">
        <f t="shared" si="53"/>
        <v>:1078B00000000000000000000000000000000000C8</v>
      </c>
      <c r="G1933" s="83" t="s">
        <v>9666</v>
      </c>
      <c r="H1933" s="83" t="str">
        <f t="shared" si="54"/>
        <v xml:space="preserve"> </v>
      </c>
    </row>
    <row r="1934" spans="1:8" s="83" customFormat="1" x14ac:dyDescent="0.2">
      <c r="A1934" t="s">
        <v>9667</v>
      </c>
      <c r="B1934" s="84" t="str">
        <f t="shared" si="53"/>
        <v>:1078C00000000000000000000000000000000000B8</v>
      </c>
      <c r="G1934" s="83" t="s">
        <v>9667</v>
      </c>
      <c r="H1934" s="83" t="str">
        <f t="shared" si="54"/>
        <v xml:space="preserve"> </v>
      </c>
    </row>
    <row r="1935" spans="1:8" s="83" customFormat="1" x14ac:dyDescent="0.2">
      <c r="A1935" t="s">
        <v>9668</v>
      </c>
      <c r="B1935" s="84" t="str">
        <f t="shared" si="53"/>
        <v>:1078D00000000000000000000000000000000000A8</v>
      </c>
      <c r="G1935" s="83" t="s">
        <v>9668</v>
      </c>
      <c r="H1935" s="83" t="str">
        <f t="shared" si="54"/>
        <v xml:space="preserve"> </v>
      </c>
    </row>
    <row r="1936" spans="1:8" s="83" customFormat="1" x14ac:dyDescent="0.2">
      <c r="A1936" t="s">
        <v>9669</v>
      </c>
      <c r="B1936" s="84" t="str">
        <f t="shared" si="53"/>
        <v>:1078E0000000000000000000000000000000000098</v>
      </c>
      <c r="G1936" s="83" t="s">
        <v>9669</v>
      </c>
      <c r="H1936" s="83" t="str">
        <f t="shared" si="54"/>
        <v xml:space="preserve"> </v>
      </c>
    </row>
    <row r="1937" spans="1:8" s="83" customFormat="1" x14ac:dyDescent="0.2">
      <c r="A1937" t="s">
        <v>9670</v>
      </c>
      <c r="B1937" s="84" t="str">
        <f t="shared" si="53"/>
        <v>:1078F0000000000000000000000000000000000088</v>
      </c>
      <c r="G1937" s="83" t="s">
        <v>9670</v>
      </c>
      <c r="H1937" s="83" t="str">
        <f t="shared" si="54"/>
        <v xml:space="preserve"> </v>
      </c>
    </row>
    <row r="1938" spans="1:8" s="83" customFormat="1" x14ac:dyDescent="0.2">
      <c r="A1938" t="s">
        <v>9671</v>
      </c>
      <c r="B1938" s="84" t="str">
        <f t="shared" si="53"/>
        <v>:107900000000000000000000000000000000000077</v>
      </c>
      <c r="G1938" s="83" t="s">
        <v>9671</v>
      </c>
      <c r="H1938" s="83" t="str">
        <f t="shared" si="54"/>
        <v xml:space="preserve"> </v>
      </c>
    </row>
    <row r="1939" spans="1:8" s="83" customFormat="1" x14ac:dyDescent="0.2">
      <c r="A1939" t="s">
        <v>9672</v>
      </c>
      <c r="B1939" s="84" t="str">
        <f t="shared" si="53"/>
        <v>:107910000000000000000000000000000000000067</v>
      </c>
      <c r="G1939" s="83" t="s">
        <v>9672</v>
      </c>
      <c r="H1939" s="83" t="str">
        <f t="shared" si="54"/>
        <v xml:space="preserve"> </v>
      </c>
    </row>
    <row r="1940" spans="1:8" s="83" customFormat="1" x14ac:dyDescent="0.2">
      <c r="A1940" t="s">
        <v>9673</v>
      </c>
      <c r="B1940" s="84" t="str">
        <f t="shared" si="53"/>
        <v>:107920000000000000000000000000000000000057</v>
      </c>
      <c r="G1940" s="83" t="s">
        <v>9673</v>
      </c>
      <c r="H1940" s="83" t="str">
        <f t="shared" si="54"/>
        <v xml:space="preserve"> </v>
      </c>
    </row>
    <row r="1941" spans="1:8" s="83" customFormat="1" x14ac:dyDescent="0.2">
      <c r="A1941" t="s">
        <v>9674</v>
      </c>
      <c r="B1941" s="84" t="str">
        <f t="shared" si="53"/>
        <v>:107930000000000000000000000000000000000047</v>
      </c>
      <c r="G1941" s="83" t="s">
        <v>9674</v>
      </c>
      <c r="H1941" s="83" t="str">
        <f t="shared" si="54"/>
        <v xml:space="preserve"> </v>
      </c>
    </row>
    <row r="1942" spans="1:8" s="83" customFormat="1" x14ac:dyDescent="0.2">
      <c r="A1942" t="s">
        <v>9675</v>
      </c>
      <c r="B1942" s="84" t="str">
        <f t="shared" si="53"/>
        <v>:107940000000000000000000000000000000000037</v>
      </c>
      <c r="G1942" s="83" t="s">
        <v>9675</v>
      </c>
      <c r="H1942" s="83" t="str">
        <f t="shared" si="54"/>
        <v xml:space="preserve"> </v>
      </c>
    </row>
    <row r="1943" spans="1:8" s="83" customFormat="1" x14ac:dyDescent="0.2">
      <c r="A1943" t="s">
        <v>9676</v>
      </c>
      <c r="B1943" s="84" t="str">
        <f t="shared" si="53"/>
        <v>:107950000000000000000000000000000000000027</v>
      </c>
      <c r="G1943" s="83" t="s">
        <v>9676</v>
      </c>
      <c r="H1943" s="83" t="str">
        <f t="shared" si="54"/>
        <v xml:space="preserve"> </v>
      </c>
    </row>
    <row r="1944" spans="1:8" s="83" customFormat="1" x14ac:dyDescent="0.2">
      <c r="A1944" t="s">
        <v>9677</v>
      </c>
      <c r="B1944" s="84" t="str">
        <f t="shared" si="53"/>
        <v>:107960000000000000000000000000000000000017</v>
      </c>
      <c r="G1944" s="83" t="s">
        <v>9677</v>
      </c>
      <c r="H1944" s="83" t="str">
        <f t="shared" si="54"/>
        <v xml:space="preserve"> </v>
      </c>
    </row>
    <row r="1945" spans="1:8" s="83" customFormat="1" x14ac:dyDescent="0.2">
      <c r="A1945" t="s">
        <v>9678</v>
      </c>
      <c r="B1945" s="84" t="str">
        <f t="shared" si="53"/>
        <v>:107970000000000000000000000000000000000007</v>
      </c>
      <c r="G1945" s="83" t="s">
        <v>9678</v>
      </c>
      <c r="H1945" s="83" t="str">
        <f t="shared" si="54"/>
        <v xml:space="preserve"> </v>
      </c>
    </row>
    <row r="1946" spans="1:8" s="83" customFormat="1" x14ac:dyDescent="0.2">
      <c r="A1946" t="s">
        <v>9679</v>
      </c>
      <c r="B1946" s="84" t="str">
        <f t="shared" si="53"/>
        <v>:1079800000000000000000000000000000000000F7</v>
      </c>
      <c r="G1946" s="83" t="s">
        <v>9679</v>
      </c>
      <c r="H1946" s="83" t="str">
        <f t="shared" si="54"/>
        <v xml:space="preserve"> </v>
      </c>
    </row>
    <row r="1947" spans="1:8" s="83" customFormat="1" x14ac:dyDescent="0.2">
      <c r="A1947" t="s">
        <v>9680</v>
      </c>
      <c r="B1947" s="84" t="str">
        <f t="shared" si="53"/>
        <v>:1079900000000000000000000000000000000000E7</v>
      </c>
      <c r="G1947" s="83" t="s">
        <v>9680</v>
      </c>
      <c r="H1947" s="83" t="str">
        <f t="shared" si="54"/>
        <v xml:space="preserve"> </v>
      </c>
    </row>
    <row r="1948" spans="1:8" s="83" customFormat="1" x14ac:dyDescent="0.2">
      <c r="A1948" t="s">
        <v>9681</v>
      </c>
      <c r="B1948" s="84" t="str">
        <f t="shared" si="53"/>
        <v>:1079A00000000000000000000000000000000000D7</v>
      </c>
      <c r="G1948" s="83" t="s">
        <v>9681</v>
      </c>
      <c r="H1948" s="83" t="str">
        <f t="shared" si="54"/>
        <v xml:space="preserve"> </v>
      </c>
    </row>
    <row r="1949" spans="1:8" s="83" customFormat="1" x14ac:dyDescent="0.2">
      <c r="A1949" t="s">
        <v>9682</v>
      </c>
      <c r="B1949" s="84" t="str">
        <f t="shared" si="53"/>
        <v>:1079B00000000000000000000000000000000000C7</v>
      </c>
      <c r="G1949" s="83" t="s">
        <v>9682</v>
      </c>
      <c r="H1949" s="83" t="str">
        <f t="shared" si="54"/>
        <v xml:space="preserve"> </v>
      </c>
    </row>
    <row r="1950" spans="1:8" s="83" customFormat="1" x14ac:dyDescent="0.2">
      <c r="A1950" t="s">
        <v>9683</v>
      </c>
      <c r="B1950" s="84" t="str">
        <f t="shared" si="53"/>
        <v>:1079C00000000000000000000000000000000000B7</v>
      </c>
      <c r="G1950" s="83" t="s">
        <v>9683</v>
      </c>
      <c r="H1950" s="83" t="str">
        <f t="shared" si="54"/>
        <v xml:space="preserve"> </v>
      </c>
    </row>
    <row r="1951" spans="1:8" s="83" customFormat="1" x14ac:dyDescent="0.2">
      <c r="A1951" t="s">
        <v>9684</v>
      </c>
      <c r="B1951" s="84" t="str">
        <f t="shared" si="53"/>
        <v>:1079D00000000000000000000000000000000000A7</v>
      </c>
      <c r="G1951" s="83" t="s">
        <v>9684</v>
      </c>
      <c r="H1951" s="83" t="str">
        <f t="shared" si="54"/>
        <v xml:space="preserve"> </v>
      </c>
    </row>
    <row r="1952" spans="1:8" s="83" customFormat="1" x14ac:dyDescent="0.2">
      <c r="A1952" t="s">
        <v>9685</v>
      </c>
      <c r="B1952" s="84" t="str">
        <f t="shared" si="53"/>
        <v>:1079E0000000000000000000000000000000000097</v>
      </c>
      <c r="G1952" s="83" t="s">
        <v>9685</v>
      </c>
      <c r="H1952" s="83" t="str">
        <f t="shared" si="54"/>
        <v xml:space="preserve"> </v>
      </c>
    </row>
    <row r="1953" spans="1:8" s="83" customFormat="1" x14ac:dyDescent="0.2">
      <c r="A1953" t="s">
        <v>9686</v>
      </c>
      <c r="B1953" s="84" t="str">
        <f t="shared" si="53"/>
        <v>:1079F0000000000000000000000000000000000087</v>
      </c>
      <c r="G1953" s="83" t="s">
        <v>9686</v>
      </c>
      <c r="H1953" s="83" t="str">
        <f t="shared" si="54"/>
        <v xml:space="preserve"> </v>
      </c>
    </row>
    <row r="1954" spans="1:8" s="83" customFormat="1" x14ac:dyDescent="0.2">
      <c r="A1954" t="s">
        <v>9687</v>
      </c>
      <c r="B1954" s="84" t="str">
        <f t="shared" si="53"/>
        <v>:107A00000000000000000000000000000000000076</v>
      </c>
      <c r="G1954" s="83" t="s">
        <v>9687</v>
      </c>
      <c r="H1954" s="83" t="str">
        <f t="shared" si="54"/>
        <v xml:space="preserve"> </v>
      </c>
    </row>
    <row r="1955" spans="1:8" s="83" customFormat="1" x14ac:dyDescent="0.2">
      <c r="A1955" t="s">
        <v>9688</v>
      </c>
      <c r="B1955" s="84" t="str">
        <f t="shared" si="53"/>
        <v>:107A10000000000000000000000000000000000066</v>
      </c>
      <c r="G1955" s="83" t="s">
        <v>9688</v>
      </c>
      <c r="H1955" s="83" t="str">
        <f t="shared" si="54"/>
        <v xml:space="preserve"> </v>
      </c>
    </row>
    <row r="1956" spans="1:8" s="83" customFormat="1" x14ac:dyDescent="0.2">
      <c r="A1956" t="s">
        <v>9689</v>
      </c>
      <c r="B1956" s="84" t="str">
        <f t="shared" si="53"/>
        <v>:107A20000000000000000000000000000000000056</v>
      </c>
      <c r="G1956" s="83" t="s">
        <v>9689</v>
      </c>
      <c r="H1956" s="83" t="str">
        <f t="shared" si="54"/>
        <v xml:space="preserve"> </v>
      </c>
    </row>
    <row r="1957" spans="1:8" s="83" customFormat="1" x14ac:dyDescent="0.2">
      <c r="A1957" t="s">
        <v>9690</v>
      </c>
      <c r="B1957" s="84" t="str">
        <f t="shared" si="53"/>
        <v>:107A30000000000000000000000000000000000046</v>
      </c>
      <c r="G1957" s="83" t="s">
        <v>9690</v>
      </c>
      <c r="H1957" s="83" t="str">
        <f t="shared" si="54"/>
        <v xml:space="preserve"> </v>
      </c>
    </row>
    <row r="1958" spans="1:8" s="83" customFormat="1" x14ac:dyDescent="0.2">
      <c r="A1958" t="s">
        <v>9691</v>
      </c>
      <c r="B1958" s="84" t="str">
        <f t="shared" si="53"/>
        <v>:107A40000000000000000000000000000000000036</v>
      </c>
      <c r="G1958" s="83" t="s">
        <v>9691</v>
      </c>
      <c r="H1958" s="83" t="str">
        <f t="shared" si="54"/>
        <v xml:space="preserve"> </v>
      </c>
    </row>
    <row r="1959" spans="1:8" s="83" customFormat="1" x14ac:dyDescent="0.2">
      <c r="A1959" t="s">
        <v>9692</v>
      </c>
      <c r="B1959" s="84" t="str">
        <f t="shared" si="53"/>
        <v>:107A50000000000000000000000000000000000026</v>
      </c>
      <c r="G1959" s="83" t="s">
        <v>9692</v>
      </c>
      <c r="H1959" s="83" t="str">
        <f t="shared" si="54"/>
        <v xml:space="preserve"> </v>
      </c>
    </row>
    <row r="1960" spans="1:8" s="83" customFormat="1" x14ac:dyDescent="0.2">
      <c r="A1960" t="s">
        <v>9693</v>
      </c>
      <c r="B1960" s="84" t="str">
        <f t="shared" si="53"/>
        <v>:107A60000000000000000000000000000000000016</v>
      </c>
      <c r="G1960" s="83" t="s">
        <v>9693</v>
      </c>
      <c r="H1960" s="83" t="str">
        <f t="shared" si="54"/>
        <v xml:space="preserve"> </v>
      </c>
    </row>
    <row r="1961" spans="1:8" s="83" customFormat="1" x14ac:dyDescent="0.2">
      <c r="A1961" t="s">
        <v>9694</v>
      </c>
      <c r="B1961" s="84" t="str">
        <f t="shared" si="53"/>
        <v>:107A70000000000000000000000000000000000006</v>
      </c>
      <c r="G1961" s="83" t="s">
        <v>9694</v>
      </c>
      <c r="H1961" s="83" t="str">
        <f t="shared" si="54"/>
        <v xml:space="preserve"> </v>
      </c>
    </row>
    <row r="1962" spans="1:8" s="83" customFormat="1" x14ac:dyDescent="0.2">
      <c r="A1962" t="s">
        <v>9695</v>
      </c>
      <c r="B1962" s="84" t="str">
        <f t="shared" si="53"/>
        <v>:107A800000000000000000000000000000000000F6</v>
      </c>
      <c r="G1962" s="83" t="s">
        <v>9695</v>
      </c>
      <c r="H1962" s="83" t="str">
        <f t="shared" si="54"/>
        <v xml:space="preserve"> </v>
      </c>
    </row>
    <row r="1963" spans="1:8" s="83" customFormat="1" x14ac:dyDescent="0.2">
      <c r="A1963" t="s">
        <v>9696</v>
      </c>
      <c r="B1963" s="84" t="str">
        <f t="shared" si="53"/>
        <v>:107A900000000000000000000000000000000000E6</v>
      </c>
      <c r="G1963" s="83" t="s">
        <v>9696</v>
      </c>
      <c r="H1963" s="83" t="str">
        <f t="shared" si="54"/>
        <v xml:space="preserve"> </v>
      </c>
    </row>
    <row r="1964" spans="1:8" s="83" customFormat="1" x14ac:dyDescent="0.2">
      <c r="A1964" t="s">
        <v>9697</v>
      </c>
      <c r="B1964" s="84" t="str">
        <f t="shared" si="53"/>
        <v>:107AA00000000000000000000000000000000000D6</v>
      </c>
      <c r="G1964" s="83" t="s">
        <v>9697</v>
      </c>
      <c r="H1964" s="83" t="str">
        <f t="shared" si="54"/>
        <v xml:space="preserve"> </v>
      </c>
    </row>
    <row r="1965" spans="1:8" s="83" customFormat="1" x14ac:dyDescent="0.2">
      <c r="A1965" t="s">
        <v>9698</v>
      </c>
      <c r="B1965" s="84" t="str">
        <f t="shared" si="53"/>
        <v>:107AB00000000000000000000000000000000000C6</v>
      </c>
      <c r="G1965" s="83" t="s">
        <v>9698</v>
      </c>
      <c r="H1965" s="83" t="str">
        <f t="shared" si="54"/>
        <v xml:space="preserve"> </v>
      </c>
    </row>
    <row r="1966" spans="1:8" s="83" customFormat="1" x14ac:dyDescent="0.2">
      <c r="A1966" t="s">
        <v>9699</v>
      </c>
      <c r="B1966" s="84" t="str">
        <f t="shared" si="53"/>
        <v>:107AC00000000000000000000000000000000000B6</v>
      </c>
      <c r="G1966" s="83" t="s">
        <v>9699</v>
      </c>
      <c r="H1966" s="83" t="str">
        <f t="shared" si="54"/>
        <v xml:space="preserve"> </v>
      </c>
    </row>
    <row r="1967" spans="1:8" s="83" customFormat="1" x14ac:dyDescent="0.2">
      <c r="A1967" t="s">
        <v>9700</v>
      </c>
      <c r="B1967" s="84" t="str">
        <f t="shared" si="53"/>
        <v>:107AD00000000000000000000000000000000000A6</v>
      </c>
      <c r="G1967" s="83" t="s">
        <v>9700</v>
      </c>
      <c r="H1967" s="83" t="str">
        <f t="shared" si="54"/>
        <v xml:space="preserve"> </v>
      </c>
    </row>
    <row r="1968" spans="1:8" s="83" customFormat="1" x14ac:dyDescent="0.2">
      <c r="A1968" t="s">
        <v>9701</v>
      </c>
      <c r="B1968" s="84" t="str">
        <f t="shared" si="53"/>
        <v>:107AE0000000000000000000000000000000000096</v>
      </c>
      <c r="G1968" s="83" t="s">
        <v>9701</v>
      </c>
      <c r="H1968" s="83" t="str">
        <f t="shared" si="54"/>
        <v xml:space="preserve"> </v>
      </c>
    </row>
    <row r="1969" spans="1:8" s="83" customFormat="1" x14ac:dyDescent="0.2">
      <c r="A1969" t="s">
        <v>9702</v>
      </c>
      <c r="B1969" s="84" t="str">
        <f t="shared" si="53"/>
        <v>:107AF0000000000000000000000000000000000086</v>
      </c>
      <c r="G1969" s="83" t="s">
        <v>9702</v>
      </c>
      <c r="H1969" s="83" t="str">
        <f t="shared" si="54"/>
        <v xml:space="preserve"> </v>
      </c>
    </row>
    <row r="1970" spans="1:8" s="83" customFormat="1" x14ac:dyDescent="0.2">
      <c r="A1970" t="s">
        <v>9703</v>
      </c>
      <c r="B1970" s="84" t="str">
        <f t="shared" si="53"/>
        <v>:107B00000000000000000000000000000000000075</v>
      </c>
      <c r="G1970" s="83" t="s">
        <v>9703</v>
      </c>
      <c r="H1970" s="83" t="str">
        <f t="shared" si="54"/>
        <v xml:space="preserve"> </v>
      </c>
    </row>
    <row r="1971" spans="1:8" s="83" customFormat="1" x14ac:dyDescent="0.2">
      <c r="A1971" t="s">
        <v>9704</v>
      </c>
      <c r="B1971" s="84" t="str">
        <f t="shared" si="53"/>
        <v>:107B10000000000000000000000000000000000065</v>
      </c>
      <c r="G1971" s="83" t="s">
        <v>9704</v>
      </c>
      <c r="H1971" s="83" t="str">
        <f t="shared" si="54"/>
        <v xml:space="preserve"> </v>
      </c>
    </row>
    <row r="1972" spans="1:8" s="83" customFormat="1" x14ac:dyDescent="0.2">
      <c r="A1972" t="s">
        <v>9705</v>
      </c>
      <c r="B1972" s="84" t="str">
        <f t="shared" ref="B1972:B2035" si="55">A1972</f>
        <v>:107B20000000000000000000000000000000000055</v>
      </c>
      <c r="G1972" s="83" t="s">
        <v>9705</v>
      </c>
      <c r="H1972" s="83" t="str">
        <f t="shared" si="54"/>
        <v xml:space="preserve"> </v>
      </c>
    </row>
    <row r="1973" spans="1:8" s="83" customFormat="1" x14ac:dyDescent="0.2">
      <c r="A1973" t="s">
        <v>9706</v>
      </c>
      <c r="B1973" s="84" t="str">
        <f t="shared" si="55"/>
        <v>:107B30000000000000000000000000000000000045</v>
      </c>
      <c r="G1973" s="83" t="s">
        <v>9706</v>
      </c>
      <c r="H1973" s="83" t="str">
        <f t="shared" si="54"/>
        <v xml:space="preserve"> </v>
      </c>
    </row>
    <row r="1974" spans="1:8" s="83" customFormat="1" x14ac:dyDescent="0.2">
      <c r="A1974" t="s">
        <v>9707</v>
      </c>
      <c r="B1974" s="84" t="str">
        <f t="shared" si="55"/>
        <v>:107B40000000000000000000000000000000000035</v>
      </c>
      <c r="G1974" s="83" t="s">
        <v>9707</v>
      </c>
      <c r="H1974" s="83" t="str">
        <f t="shared" si="54"/>
        <v xml:space="preserve"> </v>
      </c>
    </row>
    <row r="1975" spans="1:8" s="83" customFormat="1" x14ac:dyDescent="0.2">
      <c r="A1975" t="s">
        <v>9708</v>
      </c>
      <c r="B1975" s="84" t="str">
        <f t="shared" si="55"/>
        <v>:107B50000000000000000000000000000000000025</v>
      </c>
      <c r="G1975" s="83" t="s">
        <v>9708</v>
      </c>
      <c r="H1975" s="83" t="str">
        <f t="shared" si="54"/>
        <v xml:space="preserve"> </v>
      </c>
    </row>
    <row r="1976" spans="1:8" s="83" customFormat="1" x14ac:dyDescent="0.2">
      <c r="A1976" t="s">
        <v>9709</v>
      </c>
      <c r="B1976" s="84" t="str">
        <f t="shared" si="55"/>
        <v>:107B60000000000000000000000000000000000015</v>
      </c>
      <c r="G1976" s="83" t="s">
        <v>9709</v>
      </c>
      <c r="H1976" s="83" t="str">
        <f t="shared" si="54"/>
        <v xml:space="preserve"> </v>
      </c>
    </row>
    <row r="1977" spans="1:8" s="83" customFormat="1" x14ac:dyDescent="0.2">
      <c r="A1977" t="s">
        <v>9710</v>
      </c>
      <c r="B1977" s="84" t="str">
        <f t="shared" si="55"/>
        <v>:107B70000000000000000000000000000000000005</v>
      </c>
      <c r="G1977" s="83" t="s">
        <v>9710</v>
      </c>
      <c r="H1977" s="83" t="str">
        <f t="shared" si="54"/>
        <v xml:space="preserve"> </v>
      </c>
    </row>
    <row r="1978" spans="1:8" s="83" customFormat="1" x14ac:dyDescent="0.2">
      <c r="A1978" t="s">
        <v>9711</v>
      </c>
      <c r="B1978" s="84" t="str">
        <f t="shared" si="55"/>
        <v>:107B800000000000000000000000000000000000F5</v>
      </c>
      <c r="G1978" s="83" t="s">
        <v>9711</v>
      </c>
      <c r="H1978" s="83" t="str">
        <f t="shared" si="54"/>
        <v xml:space="preserve"> </v>
      </c>
    </row>
    <row r="1979" spans="1:8" s="83" customFormat="1" x14ac:dyDescent="0.2">
      <c r="A1979" t="s">
        <v>9712</v>
      </c>
      <c r="B1979" s="84" t="str">
        <f t="shared" si="55"/>
        <v>:107B900000000000000000000000000000000000E5</v>
      </c>
      <c r="G1979" s="83" t="s">
        <v>9712</v>
      </c>
      <c r="H1979" s="83" t="str">
        <f t="shared" si="54"/>
        <v xml:space="preserve"> </v>
      </c>
    </row>
    <row r="1980" spans="1:8" s="83" customFormat="1" x14ac:dyDescent="0.2">
      <c r="A1980" t="s">
        <v>9713</v>
      </c>
      <c r="B1980" s="84" t="str">
        <f t="shared" si="55"/>
        <v>:107BA00000000000000000000000000000000000D5</v>
      </c>
      <c r="G1980" s="83" t="s">
        <v>9713</v>
      </c>
      <c r="H1980" s="83" t="str">
        <f t="shared" si="54"/>
        <v xml:space="preserve"> </v>
      </c>
    </row>
    <row r="1981" spans="1:8" s="83" customFormat="1" x14ac:dyDescent="0.2">
      <c r="A1981" t="s">
        <v>9714</v>
      </c>
      <c r="B1981" s="84" t="str">
        <f t="shared" si="55"/>
        <v>:107BB00000000000000000000000000000000000C5</v>
      </c>
      <c r="G1981" s="83" t="s">
        <v>9714</v>
      </c>
      <c r="H1981" s="83" t="str">
        <f t="shared" si="54"/>
        <v xml:space="preserve"> </v>
      </c>
    </row>
    <row r="1982" spans="1:8" s="83" customFormat="1" x14ac:dyDescent="0.2">
      <c r="A1982" t="s">
        <v>9715</v>
      </c>
      <c r="B1982" s="84" t="str">
        <f t="shared" si="55"/>
        <v>:107BC00000000000000000000000000000000000B5</v>
      </c>
      <c r="G1982" s="83" t="s">
        <v>9715</v>
      </c>
      <c r="H1982" s="83" t="str">
        <f t="shared" si="54"/>
        <v xml:space="preserve"> </v>
      </c>
    </row>
    <row r="1983" spans="1:8" s="83" customFormat="1" x14ac:dyDescent="0.2">
      <c r="A1983" t="s">
        <v>9716</v>
      </c>
      <c r="B1983" s="84" t="str">
        <f t="shared" si="55"/>
        <v>:107BD00000000000000000000000000000000000A5</v>
      </c>
      <c r="G1983" s="83" t="s">
        <v>9716</v>
      </c>
      <c r="H1983" s="83" t="str">
        <f t="shared" si="54"/>
        <v xml:space="preserve"> </v>
      </c>
    </row>
    <row r="1984" spans="1:8" s="83" customFormat="1" x14ac:dyDescent="0.2">
      <c r="A1984" t="s">
        <v>9717</v>
      </c>
      <c r="B1984" s="84" t="str">
        <f t="shared" si="55"/>
        <v>:107BE0000000000000000000000000000000000095</v>
      </c>
      <c r="G1984" s="83" t="s">
        <v>9717</v>
      </c>
      <c r="H1984" s="83" t="str">
        <f t="shared" si="54"/>
        <v xml:space="preserve"> </v>
      </c>
    </row>
    <row r="1985" spans="1:8" s="83" customFormat="1" x14ac:dyDescent="0.2">
      <c r="A1985" t="s">
        <v>9718</v>
      </c>
      <c r="B1985" s="84" t="str">
        <f t="shared" si="55"/>
        <v>:107BF0000000000000000000000000000000000085</v>
      </c>
      <c r="G1985" s="83" t="s">
        <v>9718</v>
      </c>
      <c r="H1985" s="83" t="str">
        <f t="shared" si="54"/>
        <v xml:space="preserve"> </v>
      </c>
    </row>
    <row r="1986" spans="1:8" s="83" customFormat="1" x14ac:dyDescent="0.2">
      <c r="A1986" t="s">
        <v>9719</v>
      </c>
      <c r="B1986" s="84" t="str">
        <f t="shared" si="55"/>
        <v>:107C00000000000000000000000000000000000074</v>
      </c>
      <c r="G1986" s="83" t="s">
        <v>9719</v>
      </c>
      <c r="H1986" s="83" t="str">
        <f t="shared" si="54"/>
        <v xml:space="preserve"> </v>
      </c>
    </row>
    <row r="1987" spans="1:8" s="83" customFormat="1" x14ac:dyDescent="0.2">
      <c r="A1987" t="s">
        <v>9720</v>
      </c>
      <c r="B1987" s="84" t="str">
        <f t="shared" si="55"/>
        <v>:107C10000000000000000000000000000000000064</v>
      </c>
      <c r="G1987" s="83" t="s">
        <v>9720</v>
      </c>
      <c r="H1987" s="83" t="str">
        <f t="shared" ref="H1987:H2049" si="56">IF(B1987&lt;&gt;G1987,1," ")</f>
        <v xml:space="preserve"> </v>
      </c>
    </row>
    <row r="1988" spans="1:8" s="83" customFormat="1" x14ac:dyDescent="0.2">
      <c r="A1988" t="s">
        <v>9721</v>
      </c>
      <c r="B1988" s="84" t="str">
        <f t="shared" si="55"/>
        <v>:107C20000000000000000000000000000000000054</v>
      </c>
      <c r="G1988" s="83" t="s">
        <v>9721</v>
      </c>
      <c r="H1988" s="83" t="str">
        <f t="shared" si="56"/>
        <v xml:space="preserve"> </v>
      </c>
    </row>
    <row r="1989" spans="1:8" s="83" customFormat="1" x14ac:dyDescent="0.2">
      <c r="A1989" t="s">
        <v>9722</v>
      </c>
      <c r="B1989" s="84" t="str">
        <f t="shared" si="55"/>
        <v>:107C30000000000000000000000000000000000044</v>
      </c>
      <c r="G1989" s="83" t="s">
        <v>9722</v>
      </c>
      <c r="H1989" s="83" t="str">
        <f t="shared" si="56"/>
        <v xml:space="preserve"> </v>
      </c>
    </row>
    <row r="1990" spans="1:8" s="83" customFormat="1" x14ac:dyDescent="0.2">
      <c r="A1990" t="s">
        <v>9723</v>
      </c>
      <c r="B1990" s="84" t="str">
        <f t="shared" si="55"/>
        <v>:107C40000000000000000000000000000000000034</v>
      </c>
      <c r="G1990" s="83" t="s">
        <v>9723</v>
      </c>
      <c r="H1990" s="83" t="str">
        <f t="shared" si="56"/>
        <v xml:space="preserve"> </v>
      </c>
    </row>
    <row r="1991" spans="1:8" s="83" customFormat="1" x14ac:dyDescent="0.2">
      <c r="A1991" t="s">
        <v>9724</v>
      </c>
      <c r="B1991" s="84" t="str">
        <f t="shared" si="55"/>
        <v>:107C50000000000000000000000000000000000024</v>
      </c>
      <c r="G1991" s="83" t="s">
        <v>9724</v>
      </c>
      <c r="H1991" s="83" t="str">
        <f t="shared" si="56"/>
        <v xml:space="preserve"> </v>
      </c>
    </row>
    <row r="1992" spans="1:8" s="83" customFormat="1" x14ac:dyDescent="0.2">
      <c r="A1992" t="s">
        <v>9725</v>
      </c>
      <c r="B1992" s="84" t="str">
        <f t="shared" si="55"/>
        <v>:107C60000000000000000000000000000000000014</v>
      </c>
      <c r="G1992" s="83" t="s">
        <v>9725</v>
      </c>
      <c r="H1992" s="83" t="str">
        <f t="shared" si="56"/>
        <v xml:space="preserve"> </v>
      </c>
    </row>
    <row r="1993" spans="1:8" s="83" customFormat="1" x14ac:dyDescent="0.2">
      <c r="A1993" t="s">
        <v>9726</v>
      </c>
      <c r="B1993" s="84" t="str">
        <f t="shared" si="55"/>
        <v>:107C70000000000000000000000000000000000004</v>
      </c>
      <c r="G1993" s="83" t="s">
        <v>9726</v>
      </c>
      <c r="H1993" s="83" t="str">
        <f t="shared" si="56"/>
        <v xml:space="preserve"> </v>
      </c>
    </row>
    <row r="1994" spans="1:8" s="83" customFormat="1" x14ac:dyDescent="0.2">
      <c r="A1994" t="s">
        <v>9727</v>
      </c>
      <c r="B1994" s="84" t="str">
        <f t="shared" si="55"/>
        <v>:107C800000000000000000000000000000000000F4</v>
      </c>
      <c r="G1994" s="83" t="s">
        <v>9727</v>
      </c>
      <c r="H1994" s="83" t="str">
        <f t="shared" si="56"/>
        <v xml:space="preserve"> </v>
      </c>
    </row>
    <row r="1995" spans="1:8" s="83" customFormat="1" x14ac:dyDescent="0.2">
      <c r="A1995" t="s">
        <v>9728</v>
      </c>
      <c r="B1995" s="84" t="str">
        <f t="shared" si="55"/>
        <v>:107C900000000000000000000000000000000000E4</v>
      </c>
      <c r="G1995" s="83" t="s">
        <v>9728</v>
      </c>
      <c r="H1995" s="83" t="str">
        <f t="shared" si="56"/>
        <v xml:space="preserve"> </v>
      </c>
    </row>
    <row r="1996" spans="1:8" s="83" customFormat="1" x14ac:dyDescent="0.2">
      <c r="A1996" t="s">
        <v>9729</v>
      </c>
      <c r="B1996" s="84" t="str">
        <f t="shared" si="55"/>
        <v>:107CA00000000000000000000000000000000000D4</v>
      </c>
      <c r="G1996" s="83" t="s">
        <v>9729</v>
      </c>
      <c r="H1996" s="83" t="str">
        <f t="shared" si="56"/>
        <v xml:space="preserve"> </v>
      </c>
    </row>
    <row r="1997" spans="1:8" s="83" customFormat="1" x14ac:dyDescent="0.2">
      <c r="A1997" t="s">
        <v>9730</v>
      </c>
      <c r="B1997" s="84" t="str">
        <f t="shared" si="55"/>
        <v>:107CB00000000000000000000000000000000000C4</v>
      </c>
      <c r="G1997" s="83" t="s">
        <v>9730</v>
      </c>
      <c r="H1997" s="83" t="str">
        <f t="shared" si="56"/>
        <v xml:space="preserve"> </v>
      </c>
    </row>
    <row r="1998" spans="1:8" s="83" customFormat="1" x14ac:dyDescent="0.2">
      <c r="A1998" t="s">
        <v>9731</v>
      </c>
      <c r="B1998" s="84" t="str">
        <f t="shared" si="55"/>
        <v>:107CC00000000000000000000000000000000000B4</v>
      </c>
      <c r="G1998" s="83" t="s">
        <v>9731</v>
      </c>
      <c r="H1998" s="83" t="str">
        <f t="shared" si="56"/>
        <v xml:space="preserve"> </v>
      </c>
    </row>
    <row r="1999" spans="1:8" s="83" customFormat="1" x14ac:dyDescent="0.2">
      <c r="A1999" t="s">
        <v>9732</v>
      </c>
      <c r="B1999" s="84" t="str">
        <f t="shared" si="55"/>
        <v>:107CD00000000000000000000000000000000000A4</v>
      </c>
      <c r="G1999" s="83" t="s">
        <v>9732</v>
      </c>
      <c r="H1999" s="83" t="str">
        <f t="shared" si="56"/>
        <v xml:space="preserve"> </v>
      </c>
    </row>
    <row r="2000" spans="1:8" s="83" customFormat="1" x14ac:dyDescent="0.2">
      <c r="A2000" t="s">
        <v>9733</v>
      </c>
      <c r="B2000" s="84" t="str">
        <f t="shared" si="55"/>
        <v>:107CE0000000000000000000000000000000000094</v>
      </c>
      <c r="G2000" s="83" t="s">
        <v>9733</v>
      </c>
      <c r="H2000" s="83" t="str">
        <f t="shared" si="56"/>
        <v xml:space="preserve"> </v>
      </c>
    </row>
    <row r="2001" spans="1:8" s="83" customFormat="1" x14ac:dyDescent="0.2">
      <c r="A2001" t="s">
        <v>9734</v>
      </c>
      <c r="B2001" s="84" t="str">
        <f t="shared" si="55"/>
        <v>:107CF0000000000000000000000000000000000084</v>
      </c>
      <c r="G2001" s="83" t="s">
        <v>9734</v>
      </c>
      <c r="H2001" s="83" t="str">
        <f t="shared" si="56"/>
        <v xml:space="preserve"> </v>
      </c>
    </row>
    <row r="2002" spans="1:8" s="83" customFormat="1" x14ac:dyDescent="0.2">
      <c r="A2002" t="s">
        <v>9735</v>
      </c>
      <c r="B2002" s="84" t="str">
        <f t="shared" si="55"/>
        <v>:107D00000000000000000000000000000000000073</v>
      </c>
      <c r="G2002" s="83" t="s">
        <v>9735</v>
      </c>
      <c r="H2002" s="83" t="str">
        <f t="shared" si="56"/>
        <v xml:space="preserve"> </v>
      </c>
    </row>
    <row r="2003" spans="1:8" s="83" customFormat="1" x14ac:dyDescent="0.2">
      <c r="A2003" t="s">
        <v>9736</v>
      </c>
      <c r="B2003" s="84" t="str">
        <f t="shared" si="55"/>
        <v>:107D10000000000000000000000000000000000063</v>
      </c>
      <c r="G2003" s="83" t="s">
        <v>9736</v>
      </c>
      <c r="H2003" s="83" t="str">
        <f t="shared" si="56"/>
        <v xml:space="preserve"> </v>
      </c>
    </row>
    <row r="2004" spans="1:8" s="83" customFormat="1" x14ac:dyDescent="0.2">
      <c r="A2004" t="s">
        <v>9737</v>
      </c>
      <c r="B2004" s="84" t="str">
        <f t="shared" si="55"/>
        <v>:107D20000000000000000000000000000000000053</v>
      </c>
      <c r="G2004" s="83" t="s">
        <v>9737</v>
      </c>
      <c r="H2004" s="83" t="str">
        <f t="shared" si="56"/>
        <v xml:space="preserve"> </v>
      </c>
    </row>
    <row r="2005" spans="1:8" s="83" customFormat="1" x14ac:dyDescent="0.2">
      <c r="A2005" t="s">
        <v>9738</v>
      </c>
      <c r="B2005" s="84" t="str">
        <f t="shared" si="55"/>
        <v>:107D30000000000000000000000000000000000043</v>
      </c>
      <c r="G2005" s="83" t="s">
        <v>9738</v>
      </c>
      <c r="H2005" s="83" t="str">
        <f t="shared" si="56"/>
        <v xml:space="preserve"> </v>
      </c>
    </row>
    <row r="2006" spans="1:8" s="83" customFormat="1" x14ac:dyDescent="0.2">
      <c r="A2006" t="s">
        <v>9739</v>
      </c>
      <c r="B2006" s="84" t="str">
        <f t="shared" si="55"/>
        <v>:107D40000000000000000000000000000000000033</v>
      </c>
      <c r="G2006" s="83" t="s">
        <v>9739</v>
      </c>
      <c r="H2006" s="83" t="str">
        <f t="shared" si="56"/>
        <v xml:space="preserve"> </v>
      </c>
    </row>
    <row r="2007" spans="1:8" s="83" customFormat="1" x14ac:dyDescent="0.2">
      <c r="A2007" t="s">
        <v>9740</v>
      </c>
      <c r="B2007" s="84" t="str">
        <f t="shared" si="55"/>
        <v>:107D50000000000000000000000000000000000023</v>
      </c>
      <c r="G2007" s="83" t="s">
        <v>9740</v>
      </c>
      <c r="H2007" s="83" t="str">
        <f t="shared" si="56"/>
        <v xml:space="preserve"> </v>
      </c>
    </row>
    <row r="2008" spans="1:8" s="83" customFormat="1" x14ac:dyDescent="0.2">
      <c r="A2008" t="s">
        <v>9741</v>
      </c>
      <c r="B2008" s="84" t="str">
        <f t="shared" si="55"/>
        <v>:107D60000000000000000000000000000000000013</v>
      </c>
      <c r="G2008" s="83" t="s">
        <v>9741</v>
      </c>
      <c r="H2008" s="83" t="str">
        <f t="shared" si="56"/>
        <v xml:space="preserve"> </v>
      </c>
    </row>
    <row r="2009" spans="1:8" s="83" customFormat="1" x14ac:dyDescent="0.2">
      <c r="A2009" t="s">
        <v>9742</v>
      </c>
      <c r="B2009" s="84" t="str">
        <f t="shared" si="55"/>
        <v>:107D70000000000000000000000000000000000003</v>
      </c>
      <c r="G2009" s="83" t="s">
        <v>9742</v>
      </c>
      <c r="H2009" s="83" t="str">
        <f t="shared" si="56"/>
        <v xml:space="preserve"> </v>
      </c>
    </row>
    <row r="2010" spans="1:8" s="83" customFormat="1" x14ac:dyDescent="0.2">
      <c r="A2010" t="s">
        <v>9743</v>
      </c>
      <c r="B2010" s="84" t="str">
        <f t="shared" si="55"/>
        <v>:107D800000000000000000000000000000000000F3</v>
      </c>
      <c r="G2010" s="83" t="s">
        <v>9743</v>
      </c>
      <c r="H2010" s="83" t="str">
        <f t="shared" si="56"/>
        <v xml:space="preserve"> </v>
      </c>
    </row>
    <row r="2011" spans="1:8" s="83" customFormat="1" x14ac:dyDescent="0.2">
      <c r="A2011" t="s">
        <v>9744</v>
      </c>
      <c r="B2011" s="84" t="str">
        <f t="shared" si="55"/>
        <v>:107D900000000000000000000000000000000000E3</v>
      </c>
      <c r="G2011" s="83" t="s">
        <v>9744</v>
      </c>
      <c r="H2011" s="83" t="str">
        <f t="shared" si="56"/>
        <v xml:space="preserve"> </v>
      </c>
    </row>
    <row r="2012" spans="1:8" s="83" customFormat="1" x14ac:dyDescent="0.2">
      <c r="A2012" t="s">
        <v>9745</v>
      </c>
      <c r="B2012" s="84" t="str">
        <f t="shared" si="55"/>
        <v>:107DA00000000000000000000000000000000000D3</v>
      </c>
      <c r="G2012" s="83" t="s">
        <v>9745</v>
      </c>
      <c r="H2012" s="83" t="str">
        <f t="shared" si="56"/>
        <v xml:space="preserve"> </v>
      </c>
    </row>
    <row r="2013" spans="1:8" s="83" customFormat="1" x14ac:dyDescent="0.2">
      <c r="A2013" t="s">
        <v>9746</v>
      </c>
      <c r="B2013" s="84" t="str">
        <f t="shared" si="55"/>
        <v>:107DB00000000000000000000000000000000000C3</v>
      </c>
      <c r="G2013" s="83" t="s">
        <v>9746</v>
      </c>
      <c r="H2013" s="83" t="str">
        <f t="shared" si="56"/>
        <v xml:space="preserve"> </v>
      </c>
    </row>
    <row r="2014" spans="1:8" s="83" customFormat="1" x14ac:dyDescent="0.2">
      <c r="A2014" t="s">
        <v>9747</v>
      </c>
      <c r="B2014" s="84" t="str">
        <f t="shared" si="55"/>
        <v>:107DC00000000000000000000000000000000000B3</v>
      </c>
      <c r="G2014" s="83" t="s">
        <v>9747</v>
      </c>
      <c r="H2014" s="83" t="str">
        <f t="shared" si="56"/>
        <v xml:space="preserve"> </v>
      </c>
    </row>
    <row r="2015" spans="1:8" s="83" customFormat="1" x14ac:dyDescent="0.2">
      <c r="A2015" t="s">
        <v>9748</v>
      </c>
      <c r="B2015" s="84" t="str">
        <f t="shared" si="55"/>
        <v>:107DD00000000000000000000000000000000000A3</v>
      </c>
      <c r="G2015" s="83" t="s">
        <v>9748</v>
      </c>
      <c r="H2015" s="83" t="str">
        <f t="shared" si="56"/>
        <v xml:space="preserve"> </v>
      </c>
    </row>
    <row r="2016" spans="1:8" s="83" customFormat="1" x14ac:dyDescent="0.2">
      <c r="A2016" t="s">
        <v>9749</v>
      </c>
      <c r="B2016" s="84" t="str">
        <f t="shared" si="55"/>
        <v>:107DE0000000000000000000000000000000000093</v>
      </c>
      <c r="G2016" s="83" t="s">
        <v>9749</v>
      </c>
      <c r="H2016" s="83" t="str">
        <f t="shared" si="56"/>
        <v xml:space="preserve"> </v>
      </c>
    </row>
    <row r="2017" spans="1:8" s="83" customFormat="1" x14ac:dyDescent="0.2">
      <c r="A2017" t="s">
        <v>9750</v>
      </c>
      <c r="B2017" s="84" t="str">
        <f t="shared" si="55"/>
        <v>:107DF0000000000000000000000000000000000083</v>
      </c>
      <c r="G2017" s="83" t="s">
        <v>9750</v>
      </c>
      <c r="H2017" s="83" t="str">
        <f t="shared" si="56"/>
        <v xml:space="preserve"> </v>
      </c>
    </row>
    <row r="2018" spans="1:8" s="83" customFormat="1" x14ac:dyDescent="0.2">
      <c r="A2018" t="s">
        <v>9751</v>
      </c>
      <c r="B2018" s="84" t="str">
        <f t="shared" si="55"/>
        <v>:107E00000000000000000000000000000000000072</v>
      </c>
      <c r="G2018" s="83" t="s">
        <v>9751</v>
      </c>
      <c r="H2018" s="83" t="str">
        <f t="shared" si="56"/>
        <v xml:space="preserve"> </v>
      </c>
    </row>
    <row r="2019" spans="1:8" s="83" customFormat="1" x14ac:dyDescent="0.2">
      <c r="A2019" t="s">
        <v>9752</v>
      </c>
      <c r="B2019" s="84" t="str">
        <f t="shared" si="55"/>
        <v>:107E10000000000000000000000000000000000062</v>
      </c>
      <c r="G2019" s="83" t="s">
        <v>9752</v>
      </c>
      <c r="H2019" s="83" t="str">
        <f t="shared" si="56"/>
        <v xml:space="preserve"> </v>
      </c>
    </row>
    <row r="2020" spans="1:8" s="83" customFormat="1" x14ac:dyDescent="0.2">
      <c r="A2020" t="s">
        <v>9753</v>
      </c>
      <c r="B2020" s="84" t="str">
        <f t="shared" si="55"/>
        <v>:107E20000000000000000000000000000000000052</v>
      </c>
      <c r="G2020" s="83" t="s">
        <v>9753</v>
      </c>
      <c r="H2020" s="83" t="str">
        <f t="shared" si="56"/>
        <v xml:space="preserve"> </v>
      </c>
    </row>
    <row r="2021" spans="1:8" s="83" customFormat="1" x14ac:dyDescent="0.2">
      <c r="A2021" t="s">
        <v>9754</v>
      </c>
      <c r="B2021" s="84" t="str">
        <f t="shared" si="55"/>
        <v>:107E30000000000000000000000000000000000042</v>
      </c>
      <c r="G2021" s="83" t="s">
        <v>9754</v>
      </c>
      <c r="H2021" s="83" t="str">
        <f t="shared" si="56"/>
        <v xml:space="preserve"> </v>
      </c>
    </row>
    <row r="2022" spans="1:8" s="83" customFormat="1" x14ac:dyDescent="0.2">
      <c r="A2022" t="s">
        <v>9755</v>
      </c>
      <c r="B2022" s="84" t="str">
        <f t="shared" si="55"/>
        <v>:107E40000000000000000000000000000000000032</v>
      </c>
      <c r="G2022" s="83" t="s">
        <v>9755</v>
      </c>
      <c r="H2022" s="83" t="str">
        <f t="shared" si="56"/>
        <v xml:space="preserve"> </v>
      </c>
    </row>
    <row r="2023" spans="1:8" s="83" customFormat="1" x14ac:dyDescent="0.2">
      <c r="A2023" t="s">
        <v>9756</v>
      </c>
      <c r="B2023" s="84" t="str">
        <f t="shared" si="55"/>
        <v>:107E50000000000000000000000000000000000022</v>
      </c>
      <c r="G2023" s="83" t="s">
        <v>9756</v>
      </c>
      <c r="H2023" s="83" t="str">
        <f t="shared" si="56"/>
        <v xml:space="preserve"> </v>
      </c>
    </row>
    <row r="2024" spans="1:8" s="83" customFormat="1" x14ac:dyDescent="0.2">
      <c r="A2024" t="s">
        <v>9757</v>
      </c>
      <c r="B2024" s="84" t="str">
        <f t="shared" si="55"/>
        <v>:107E60000000000000000000000000000000000012</v>
      </c>
      <c r="G2024" s="83" t="s">
        <v>9757</v>
      </c>
      <c r="H2024" s="83" t="str">
        <f t="shared" si="56"/>
        <v xml:space="preserve"> </v>
      </c>
    </row>
    <row r="2025" spans="1:8" s="83" customFormat="1" x14ac:dyDescent="0.2">
      <c r="A2025" t="s">
        <v>9758</v>
      </c>
      <c r="B2025" s="84" t="str">
        <f t="shared" si="55"/>
        <v>:107E70000000000000000000000000000000000002</v>
      </c>
      <c r="G2025" s="83" t="s">
        <v>9758</v>
      </c>
      <c r="H2025" s="83" t="str">
        <f t="shared" si="56"/>
        <v xml:space="preserve"> </v>
      </c>
    </row>
    <row r="2026" spans="1:8" s="83" customFormat="1" x14ac:dyDescent="0.2">
      <c r="A2026" t="s">
        <v>9759</v>
      </c>
      <c r="B2026" s="84" t="str">
        <f t="shared" si="55"/>
        <v>:107E800000000000000000000000000000000000F2</v>
      </c>
      <c r="G2026" s="83" t="s">
        <v>9759</v>
      </c>
      <c r="H2026" s="83" t="str">
        <f t="shared" si="56"/>
        <v xml:space="preserve"> </v>
      </c>
    </row>
    <row r="2027" spans="1:8" s="83" customFormat="1" x14ac:dyDescent="0.2">
      <c r="A2027" t="s">
        <v>9760</v>
      </c>
      <c r="B2027" s="84" t="str">
        <f t="shared" si="55"/>
        <v>:107E900000000000000000000000000000000000E2</v>
      </c>
      <c r="G2027" s="83" t="s">
        <v>9760</v>
      </c>
      <c r="H2027" s="83" t="str">
        <f t="shared" si="56"/>
        <v xml:space="preserve"> </v>
      </c>
    </row>
    <row r="2028" spans="1:8" s="83" customFormat="1" x14ac:dyDescent="0.2">
      <c r="A2028" t="s">
        <v>9761</v>
      </c>
      <c r="B2028" s="84" t="str">
        <f t="shared" si="55"/>
        <v>:107EA00000000000000000000000000000000000D2</v>
      </c>
      <c r="G2028" s="83" t="s">
        <v>9761</v>
      </c>
      <c r="H2028" s="83" t="str">
        <f t="shared" si="56"/>
        <v xml:space="preserve"> </v>
      </c>
    </row>
    <row r="2029" spans="1:8" s="83" customFormat="1" x14ac:dyDescent="0.2">
      <c r="A2029" t="s">
        <v>9762</v>
      </c>
      <c r="B2029" s="84" t="str">
        <f t="shared" si="55"/>
        <v>:107EB00000000000000000000000000000000000C2</v>
      </c>
      <c r="G2029" s="83" t="s">
        <v>9762</v>
      </c>
      <c r="H2029" s="83" t="str">
        <f t="shared" si="56"/>
        <v xml:space="preserve"> </v>
      </c>
    </row>
    <row r="2030" spans="1:8" s="83" customFormat="1" x14ac:dyDescent="0.2">
      <c r="A2030" t="s">
        <v>9763</v>
      </c>
      <c r="B2030" s="84" t="str">
        <f t="shared" si="55"/>
        <v>:107EC00000000000000000000000000000000000B2</v>
      </c>
      <c r="G2030" s="83" t="s">
        <v>9763</v>
      </c>
      <c r="H2030" s="83" t="str">
        <f t="shared" si="56"/>
        <v xml:space="preserve"> </v>
      </c>
    </row>
    <row r="2031" spans="1:8" s="83" customFormat="1" x14ac:dyDescent="0.2">
      <c r="A2031" t="s">
        <v>9764</v>
      </c>
      <c r="B2031" s="84" t="str">
        <f t="shared" si="55"/>
        <v>:107ED00000000000000000000000000000000000A2</v>
      </c>
      <c r="G2031" s="83" t="s">
        <v>9764</v>
      </c>
      <c r="H2031" s="83" t="str">
        <f t="shared" si="56"/>
        <v xml:space="preserve"> </v>
      </c>
    </row>
    <row r="2032" spans="1:8" s="83" customFormat="1" x14ac:dyDescent="0.2">
      <c r="A2032" t="s">
        <v>9765</v>
      </c>
      <c r="B2032" s="84" t="str">
        <f t="shared" si="55"/>
        <v>:107EE0000000000000000000000000000000000092</v>
      </c>
      <c r="G2032" s="83" t="s">
        <v>9765</v>
      </c>
      <c r="H2032" s="83" t="str">
        <f t="shared" si="56"/>
        <v xml:space="preserve"> </v>
      </c>
    </row>
    <row r="2033" spans="1:8" s="83" customFormat="1" x14ac:dyDescent="0.2">
      <c r="A2033" t="s">
        <v>9766</v>
      </c>
      <c r="B2033" s="84" t="str">
        <f t="shared" si="55"/>
        <v>:107EF0000000000000000000000000000000000082</v>
      </c>
      <c r="G2033" s="83" t="s">
        <v>9766</v>
      </c>
      <c r="H2033" s="83" t="str">
        <f t="shared" si="56"/>
        <v xml:space="preserve"> </v>
      </c>
    </row>
    <row r="2034" spans="1:8" s="83" customFormat="1" x14ac:dyDescent="0.2">
      <c r="A2034" t="s">
        <v>9767</v>
      </c>
      <c r="B2034" s="84" t="str">
        <f t="shared" si="55"/>
        <v>:107F00000000000000000000000000000000000071</v>
      </c>
      <c r="G2034" s="83" t="s">
        <v>9767</v>
      </c>
      <c r="H2034" s="83" t="str">
        <f t="shared" si="56"/>
        <v xml:space="preserve"> </v>
      </c>
    </row>
    <row r="2035" spans="1:8" s="83" customFormat="1" x14ac:dyDescent="0.2">
      <c r="A2035" t="s">
        <v>9768</v>
      </c>
      <c r="B2035" s="84" t="str">
        <f t="shared" si="55"/>
        <v>:107F10000000000000000000000000000000000061</v>
      </c>
      <c r="G2035" s="83" t="s">
        <v>9768</v>
      </c>
      <c r="H2035" s="83" t="str">
        <f t="shared" si="56"/>
        <v xml:space="preserve"> </v>
      </c>
    </row>
    <row r="2036" spans="1:8" s="83" customFormat="1" x14ac:dyDescent="0.2">
      <c r="A2036" t="s">
        <v>9769</v>
      </c>
      <c r="B2036" s="84" t="str">
        <f t="shared" ref="B2036:B2049" si="57">A2036</f>
        <v>:107F20000000000000000000000000000000000051</v>
      </c>
      <c r="G2036" s="83" t="s">
        <v>9769</v>
      </c>
      <c r="H2036" s="83" t="str">
        <f t="shared" si="56"/>
        <v xml:space="preserve"> </v>
      </c>
    </row>
    <row r="2037" spans="1:8" s="83" customFormat="1" x14ac:dyDescent="0.2">
      <c r="A2037" t="s">
        <v>9770</v>
      </c>
      <c r="B2037" s="84" t="str">
        <f t="shared" si="57"/>
        <v>:107F30000000000000000000000000000000000041</v>
      </c>
      <c r="G2037" s="83" t="s">
        <v>9770</v>
      </c>
      <c r="H2037" s="83" t="str">
        <f t="shared" si="56"/>
        <v xml:space="preserve"> </v>
      </c>
    </row>
    <row r="2038" spans="1:8" s="83" customFormat="1" x14ac:dyDescent="0.2">
      <c r="A2038" t="s">
        <v>9771</v>
      </c>
      <c r="B2038" s="84" t="str">
        <f t="shared" si="57"/>
        <v>:107F40000000000000000000000000000000000031</v>
      </c>
      <c r="G2038" s="83" t="s">
        <v>9771</v>
      </c>
      <c r="H2038" s="83" t="str">
        <f t="shared" si="56"/>
        <v xml:space="preserve"> </v>
      </c>
    </row>
    <row r="2039" spans="1:8" s="83" customFormat="1" x14ac:dyDescent="0.2">
      <c r="A2039" t="s">
        <v>9772</v>
      </c>
      <c r="B2039" s="84" t="str">
        <f t="shared" si="57"/>
        <v>:107F50000000000000000000000000000000000021</v>
      </c>
      <c r="G2039" s="83" t="s">
        <v>9772</v>
      </c>
      <c r="H2039" s="83" t="str">
        <f t="shared" si="56"/>
        <v xml:space="preserve"> </v>
      </c>
    </row>
    <row r="2040" spans="1:8" s="83" customFormat="1" x14ac:dyDescent="0.2">
      <c r="A2040" t="s">
        <v>9773</v>
      </c>
      <c r="B2040" s="84" t="str">
        <f t="shared" si="57"/>
        <v>:107F60000000000000000000000000000000000011</v>
      </c>
      <c r="G2040" s="83" t="s">
        <v>9773</v>
      </c>
      <c r="H2040" s="83" t="str">
        <f t="shared" si="56"/>
        <v xml:space="preserve"> </v>
      </c>
    </row>
    <row r="2041" spans="1:8" s="83" customFormat="1" x14ac:dyDescent="0.2">
      <c r="A2041" t="s">
        <v>9774</v>
      </c>
      <c r="B2041" s="84" t="str">
        <f t="shared" si="57"/>
        <v>:107F70000000000000000000000000000000000001</v>
      </c>
      <c r="G2041" s="83" t="s">
        <v>9774</v>
      </c>
      <c r="H2041" s="83" t="str">
        <f t="shared" si="56"/>
        <v xml:space="preserve"> </v>
      </c>
    </row>
    <row r="2042" spans="1:8" s="83" customFormat="1" x14ac:dyDescent="0.2">
      <c r="A2042" t="s">
        <v>9775</v>
      </c>
      <c r="B2042" s="84" t="str">
        <f t="shared" si="57"/>
        <v>:107F800000000000000000000000000000000000F1</v>
      </c>
      <c r="G2042" s="83" t="s">
        <v>9775</v>
      </c>
      <c r="H2042" s="83" t="str">
        <f t="shared" si="56"/>
        <v xml:space="preserve"> </v>
      </c>
    </row>
    <row r="2043" spans="1:8" s="83" customFormat="1" x14ac:dyDescent="0.2">
      <c r="A2043" t="s">
        <v>9776</v>
      </c>
      <c r="B2043" s="84" t="str">
        <f t="shared" si="57"/>
        <v>:107F900000000000000000000000000000000000E1</v>
      </c>
      <c r="G2043" s="83" t="s">
        <v>9776</v>
      </c>
      <c r="H2043" s="83" t="str">
        <f t="shared" si="56"/>
        <v xml:space="preserve"> </v>
      </c>
    </row>
    <row r="2044" spans="1:8" s="83" customFormat="1" x14ac:dyDescent="0.2">
      <c r="A2044" t="s">
        <v>9777</v>
      </c>
      <c r="B2044" s="84" t="str">
        <f t="shared" si="57"/>
        <v>:107FA00000000000000000000000000000000000D1</v>
      </c>
      <c r="G2044" s="83" t="s">
        <v>9777</v>
      </c>
      <c r="H2044" s="83" t="str">
        <f t="shared" si="56"/>
        <v xml:space="preserve"> </v>
      </c>
    </row>
    <row r="2045" spans="1:8" s="83" customFormat="1" x14ac:dyDescent="0.2">
      <c r="A2045" t="s">
        <v>9778</v>
      </c>
      <c r="B2045" s="84" t="str">
        <f t="shared" si="57"/>
        <v>:107FB00000000000000000000000000000000000C1</v>
      </c>
      <c r="G2045" s="83" t="s">
        <v>9778</v>
      </c>
      <c r="H2045" s="83" t="str">
        <f t="shared" si="56"/>
        <v xml:space="preserve"> </v>
      </c>
    </row>
    <row r="2046" spans="1:8" s="83" customFormat="1" x14ac:dyDescent="0.2">
      <c r="A2046" t="s">
        <v>9779</v>
      </c>
      <c r="B2046" s="84" t="str">
        <f t="shared" si="57"/>
        <v>:107FC00000000000000000000000000000000000B1</v>
      </c>
      <c r="G2046" s="83" t="s">
        <v>9779</v>
      </c>
      <c r="H2046" s="83" t="str">
        <f t="shared" si="56"/>
        <v xml:space="preserve"> </v>
      </c>
    </row>
    <row r="2047" spans="1:8" s="83" customFormat="1" x14ac:dyDescent="0.2">
      <c r="A2047" t="s">
        <v>9780</v>
      </c>
      <c r="B2047" s="84" t="str">
        <f t="shared" si="57"/>
        <v>:107FD00000000000000000000000000000000000A1</v>
      </c>
      <c r="G2047" s="83" t="s">
        <v>9780</v>
      </c>
      <c r="H2047" s="83" t="str">
        <f t="shared" si="56"/>
        <v xml:space="preserve"> </v>
      </c>
    </row>
    <row r="2048" spans="1:8" s="83" customFormat="1" x14ac:dyDescent="0.2">
      <c r="A2048" t="s">
        <v>9781</v>
      </c>
      <c r="B2048" s="84" t="str">
        <f t="shared" si="57"/>
        <v>:107FE0000000000000000000000000000000000091</v>
      </c>
      <c r="G2048" s="83" t="s">
        <v>9781</v>
      </c>
      <c r="H2048" s="83" t="str">
        <f t="shared" si="56"/>
        <v xml:space="preserve"> </v>
      </c>
    </row>
    <row r="2049" spans="1:8" s="83" customFormat="1" x14ac:dyDescent="0.2">
      <c r="A2049" t="s">
        <v>9782</v>
      </c>
      <c r="B2049" s="84" t="str">
        <f t="shared" si="57"/>
        <v>:107FF0000000000000000000000000000000000081</v>
      </c>
      <c r="G2049" s="83" t="s">
        <v>9782</v>
      </c>
      <c r="H2049" s="83" t="str">
        <f t="shared" si="56"/>
        <v xml:space="preserve"> </v>
      </c>
    </row>
  </sheetData>
  <sheetProtection selectLockedCells="1" autoFilter="0" selectUnlockedCells="1"/>
  <phoneticPr fontId="7" type="noConversion"/>
  <conditionalFormatting sqref="H2:H204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83</vt:i4>
      </vt:variant>
    </vt:vector>
  </HeadingPairs>
  <TitlesOfParts>
    <vt:vector size="93" baseType="lpstr">
      <vt:lpstr>Input</vt:lpstr>
      <vt:lpstr>valuechange</vt:lpstr>
      <vt:lpstr>Install</vt:lpstr>
      <vt:lpstr>Install (2)</vt:lpstr>
      <vt:lpstr>IO RSL</vt:lpstr>
      <vt:lpstr>AllowedMask</vt:lpstr>
      <vt:lpstr>PositionIndicator</vt:lpstr>
      <vt:lpstr>Guide</vt:lpstr>
      <vt:lpstr>Revirsion</vt:lpstr>
      <vt:lpstr>HEX DATA</vt:lpstr>
      <vt:lpstr>ARED</vt:lpstr>
      <vt:lpstr>ATT</vt:lpstr>
      <vt:lpstr>BMS</vt:lpstr>
      <vt:lpstr>CARID</vt:lpstr>
      <vt:lpstr>CARLOCK</vt:lpstr>
      <vt:lpstr>CDDVOLT</vt:lpstr>
      <vt:lpstr>CDP</vt:lpstr>
      <vt:lpstr>COMPY</vt:lpstr>
      <vt:lpstr>CPS</vt:lpstr>
      <vt:lpstr>CRO</vt:lpstr>
      <vt:lpstr>CWT</vt:lpstr>
      <vt:lpstr>DL</vt:lpstr>
      <vt:lpstr>DOC</vt:lpstr>
      <vt:lpstr>DPAC</vt:lpstr>
      <vt:lpstr>DRIVE</vt:lpstr>
      <vt:lpstr>DRIVERAT</vt:lpstr>
      <vt:lpstr>DUTY_HI</vt:lpstr>
      <vt:lpstr>DUTY_LOW</vt:lpstr>
      <vt:lpstr>EEC</vt:lpstr>
      <vt:lpstr>EFO</vt:lpstr>
      <vt:lpstr>EFO_P</vt:lpstr>
      <vt:lpstr>EFS</vt:lpstr>
      <vt:lpstr>EFS_CALL</vt:lpstr>
      <vt:lpstr>EFS_EX</vt:lpstr>
      <vt:lpstr>EFS_RC</vt:lpstr>
      <vt:lpstr>EFS_TYP</vt:lpstr>
      <vt:lpstr>EFSCLD</vt:lpstr>
      <vt:lpstr>EFSINI</vt:lpstr>
      <vt:lpstr>EFSOPD</vt:lpstr>
      <vt:lpstr>EN_CGS</vt:lpstr>
      <vt:lpstr>EN_CRO</vt:lpstr>
      <vt:lpstr>EN_HCRO</vt:lpstr>
      <vt:lpstr>EN_NDG</vt:lpstr>
      <vt:lpstr>EPO</vt:lpstr>
      <vt:lpstr>EPO_P</vt:lpstr>
      <vt:lpstr>EQO</vt:lpstr>
      <vt:lpstr>ETS</vt:lpstr>
      <vt:lpstr>FLTDOOR</vt:lpstr>
      <vt:lpstr>FREQ</vt:lpstr>
      <vt:lpstr>G_ATT</vt:lpstr>
      <vt:lpstr>G_EFO_P</vt:lpstr>
      <vt:lpstr>G_EPO_P</vt:lpstr>
      <vt:lpstr>G_EQO</vt:lpstr>
      <vt:lpstr>G_GROUP</vt:lpstr>
      <vt:lpstr>G_ISC</vt:lpstr>
      <vt:lpstr>G_LDR</vt:lpstr>
      <vt:lpstr>G_LOBBY</vt:lpstr>
      <vt:lpstr>G_TOP</vt:lpstr>
      <vt:lpstr>GROUP</vt:lpstr>
      <vt:lpstr>GRP_NO</vt:lpstr>
      <vt:lpstr>HB</vt:lpstr>
      <vt:lpstr>HCM</vt:lpstr>
      <vt:lpstr>InputTable</vt:lpstr>
      <vt:lpstr>ISC</vt:lpstr>
      <vt:lpstr>LDLB</vt:lpstr>
      <vt:lpstr>LDR</vt:lpstr>
      <vt:lpstr>LOBBY</vt:lpstr>
      <vt:lpstr>MACHTYPE</vt:lpstr>
      <vt:lpstr>MID_POS</vt:lpstr>
      <vt:lpstr>N</vt:lpstr>
      <vt:lpstr>NBENT</vt:lpstr>
      <vt:lpstr>NBNSLV</vt:lpstr>
      <vt:lpstr>NBR</vt:lpstr>
      <vt:lpstr>NDG</vt:lpstr>
      <vt:lpstr>NORD</vt:lpstr>
      <vt:lpstr>OPERVLT</vt:lpstr>
      <vt:lpstr>OPTSTART</vt:lpstr>
      <vt:lpstr>OS</vt:lpstr>
      <vt:lpstr>OutputTable</vt:lpstr>
      <vt:lpstr>PKS</vt:lpstr>
      <vt:lpstr>PRBB</vt:lpstr>
      <vt:lpstr>PrintA4</vt:lpstr>
      <vt:lpstr>PX2.1</vt:lpstr>
      <vt:lpstr>PX2.2</vt:lpstr>
      <vt:lpstr>REM</vt:lpstr>
      <vt:lpstr>RHS</vt:lpstr>
      <vt:lpstr>TOP</vt:lpstr>
      <vt:lpstr>TRIC</vt:lpstr>
      <vt:lpstr>UCM</vt:lpstr>
      <vt:lpstr>UCM_TYP</vt:lpstr>
      <vt:lpstr>V</vt:lpstr>
      <vt:lpstr>VOLTLT</vt:lpstr>
      <vt:lpstr>VOLTS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JunQi</dc:creator>
  <cp:lastModifiedBy>x</cp:lastModifiedBy>
  <cp:lastPrinted>2012-05-22T06:03:28Z</cp:lastPrinted>
  <dcterms:created xsi:type="dcterms:W3CDTF">1999-02-09T02:31:23Z</dcterms:created>
  <dcterms:modified xsi:type="dcterms:W3CDTF">2022-01-13T12:54:37Z</dcterms:modified>
</cp:coreProperties>
</file>